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5.xml" ContentType="application/vnd.openxmlformats-officedocument.spreadsheetml.worksheet+xml"/>
  <Override PartName="/xl/worksheets/_rels/sheet15.xml.rels" ContentType="application/vnd.openxmlformats-package.relationships+xml"/>
  <Override PartName="/xl/worksheets/_rels/sheet1.xml.rels" ContentType="application/vnd.openxmlformats-package.relationships+xml"/>
  <Override PartName="/xl/worksheets/_rels/sheet16.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ables/table3.xml" ContentType="application/vnd.openxmlformats-officedocument.spreadsheetml.table+xml"/>
  <Override PartName="/xl/tables/table1.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поверки" sheetId="1" state="visible" r:id="rId3"/>
    <sheet name="Акты п-п" sheetId="2" state="visible" r:id="rId4"/>
    <sheet name="1" sheetId="3" state="visible" r:id="rId5"/>
    <sheet name="2" sheetId="4" state="visible" r:id="rId6"/>
    <sheet name="3" sheetId="5" state="visible" r:id="rId7"/>
    <sheet name="4" sheetId="6" state="visible" r:id="rId8"/>
    <sheet name="5" sheetId="7" state="visible" r:id="rId9"/>
    <sheet name="6" sheetId="8" state="visible" r:id="rId10"/>
    <sheet name="7" sheetId="9" state="visible" r:id="rId11"/>
    <sheet name="8" sheetId="10" state="visible" r:id="rId12"/>
    <sheet name="9" sheetId="11" state="visible" r:id="rId13"/>
    <sheet name="10" sheetId="12" state="visible" r:id="rId14"/>
    <sheet name="кол-во поверок" sheetId="13" state="visible" r:id="rId15"/>
    <sheet name="Лист3" sheetId="14" state="visible" r:id="rId16"/>
    <sheet name="соответстиви ОТ типу" sheetId="15" state="visible" r:id="rId17"/>
    <sheet name="поверители" sheetId="16" state="visible" r:id="rId18"/>
  </sheets>
  <definedNames>
    <definedName function="false" hidden="false" localSheetId="2" name="_xlnm.Print_Area" vbProcedure="false">'1'!$B$9:$K$452,'1'!$M$9:$R$420</definedName>
    <definedName function="false" hidden="false" localSheetId="11" name="_xlnm.Print_Area" vbProcedure="false">'10'!$B$9:$K$420,'10'!$M$9:$R$420</definedName>
    <definedName function="false" hidden="false" localSheetId="3" name="_xlnm.Print_Area" vbProcedure="false">'2'!$B$9:$K$949,'2'!$M$9:$R$944</definedName>
    <definedName function="false" hidden="false" localSheetId="4" name="_xlnm.Print_Area" vbProcedure="false">'3'!$B$9:$K$675,'3'!$M$9:$R$606</definedName>
    <definedName function="false" hidden="false" localSheetId="5" name="_xlnm.Print_Area" vbProcedure="false">'4'!$B$9:$K$1143,'4'!$M$9:$R$1138</definedName>
    <definedName function="false" hidden="false" localSheetId="6" name="_xlnm.Print_Area" vbProcedure="false">'5'!$B$9:$K$561,'5'!$M$9:$R$521</definedName>
    <definedName function="false" hidden="false" localSheetId="7" name="_xlnm.Print_Area" vbProcedure="false">'6'!$B$9:$K$1176,'6'!$M$9:$R$1173</definedName>
    <definedName function="false" hidden="false" localSheetId="8" name="_xlnm.Print_Area" vbProcedure="false">'7'!$B$9:$K$1110,'7'!$M$9:$R$1053</definedName>
    <definedName function="false" hidden="false" localSheetId="9" name="_xlnm.Print_Area" vbProcedure="false">'8'!$B$9:$K$1524,'8'!$M$9:$R$1524</definedName>
    <definedName function="false" hidden="false" localSheetId="10" name="_xlnm.Print_Area" vbProcedure="false">'9'!$B$9:$K$443,'9'!$M$9:$R$420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<sst xmlns="http://schemas.openxmlformats.org/spreadsheetml/2006/main" count="95011" uniqueCount="14250">
  <si>
    <t xml:space="preserve">Реестр сведений о результатах поверки СИ</t>
  </si>
  <si>
    <t xml:space="preserve">Выборка по: Дата поверки: "2025-04-01" - "2025-04-30"</t>
  </si>
  <si>
    <t xml:space="preserve">Копировать для выгрзуки в журнал на сайт</t>
  </si>
  <si>
    <t xml:space="preserve">Номер</t>
  </si>
  <si>
    <t xml:space="preserve">Дата изменения</t>
  </si>
  <si>
    <t xml:space="preserve">Автор записи</t>
  </si>
  <si>
    <t xml:space="preserve">Владелец СИ</t>
  </si>
  <si>
    <t xml:space="preserve">Тип СИ</t>
  </si>
  <si>
    <t xml:space="preserve">Рег. номер типа СИ</t>
  </si>
  <si>
    <t xml:space="preserve">Дата поверки</t>
  </si>
  <si>
    <t xml:space="preserve">Заводской №/ Буквенно-цифровое обозначение</t>
  </si>
  <si>
    <t xml:space="preserve">Разряд эталона</t>
  </si>
  <si>
    <t xml:space="preserve">Статус</t>
  </si>
  <si>
    <t xml:space="preserve">Пригодность</t>
  </si>
  <si>
    <t xml:space="preserve">Документ</t>
  </si>
  <si>
    <t xml:space="preserve">Дубль</t>
  </si>
  <si>
    <t xml:space="preserve">Дубль № документа</t>
  </si>
  <si>
    <t xml:space="preserve">ном_по_порядку_с_начала_месяца</t>
  </si>
  <si>
    <t xml:space="preserve">номер_протокола</t>
  </si>
  <si>
    <t xml:space="preserve">Наименование СИ</t>
  </si>
  <si>
    <t xml:space="preserve">Поверитель</t>
  </si>
  <si>
    <t xml:space="preserve">ТипСИ</t>
  </si>
  <si>
    <t xml:space="preserve">№ акта</t>
  </si>
  <si>
    <t xml:space="preserve">Дата приемки</t>
  </si>
  <si>
    <t xml:space="preserve">Дата выдачи</t>
  </si>
  <si>
    <t xml:space="preserve">Столбец7</t>
  </si>
  <si>
    <t xml:space="preserve">Столбец8</t>
  </si>
  <si>
    <t xml:space="preserve">Столбец9</t>
  </si>
  <si>
    <t xml:space="preserve">ДляАкта</t>
  </si>
  <si>
    <t xml:space="preserve">29.04.2025 08:48</t>
  </si>
  <si>
    <t xml:space="preserve">Проскурякова Елена Львовна</t>
  </si>
  <si>
    <t xml:space="preserve">ООО "РИ-ИНВЕСТ"</t>
  </si>
  <si>
    <t xml:space="preserve">15771-10</t>
  </si>
  <si>
    <t xml:space="preserve">205/M/S7-200</t>
  </si>
  <si>
    <t xml:space="preserve">Опубликован</t>
  </si>
  <si>
    <t xml:space="preserve">Да</t>
  </si>
  <si>
    <t xml:space="preserve">С-ЕЖБ/01-04-2025/429338896</t>
  </si>
  <si>
    <t xml:space="preserve">Кадыков П.Ю.</t>
  </si>
  <si>
    <t xml:space="preserve">Simatic S7-200</t>
  </si>
  <si>
    <t xml:space="preserve">15772-11</t>
  </si>
  <si>
    <t xml:space="preserve">205/BMS01/S7-300</t>
  </si>
  <si>
    <t xml:space="preserve">С-ЕЖБ/01-04-2025/429338895</t>
  </si>
  <si>
    <t xml:space="preserve">Чупин А.А.</t>
  </si>
  <si>
    <t xml:space="preserve">Simatic S7-300</t>
  </si>
  <si>
    <t xml:space="preserve">205/BMS02/S7-300</t>
  </si>
  <si>
    <t xml:space="preserve">С-ЕЖБ/01-04-2025/429338894</t>
  </si>
  <si>
    <t xml:space="preserve">Большаков С.Н.</t>
  </si>
  <si>
    <t xml:space="preserve">17.04.2025 14:03</t>
  </si>
  <si>
    <t xml:space="preserve">ООО "ГАЗПРОМНЕФТЬ-ЯМАЛ"</t>
  </si>
  <si>
    <t xml:space="preserve">54782-13</t>
  </si>
  <si>
    <t xml:space="preserve">ER150099</t>
  </si>
  <si>
    <t xml:space="preserve">С-ЕЖБ/01-04-2025/426244275</t>
  </si>
  <si>
    <t xml:space="preserve">Манджеев А.А.</t>
  </si>
  <si>
    <t xml:space="preserve">ЭРИС-ОПТИМА ПЛЮС М</t>
  </si>
  <si>
    <t xml:space="preserve">61878-15</t>
  </si>
  <si>
    <t xml:space="preserve">Z0182517390061</t>
  </si>
  <si>
    <t xml:space="preserve">С-ЕЖБ/01-04-2025/426244274</t>
  </si>
  <si>
    <t xml:space="preserve">Searchpoint Optima Plus XTC</t>
  </si>
  <si>
    <t xml:space="preserve">Z0182517390036</t>
  </si>
  <si>
    <t xml:space="preserve">С-ЕЖБ/01-04-2025/426244273</t>
  </si>
  <si>
    <t xml:space="preserve">26.05.2025 09:29</t>
  </si>
  <si>
    <t xml:space="preserve">Преобразователи (датчики) давления измерительные</t>
  </si>
  <si>
    <t xml:space="preserve">59868-15</t>
  </si>
  <si>
    <t xml:space="preserve">91R808434</t>
  </si>
  <si>
    <t xml:space="preserve">С-ЕЖБ/02-04-2025/429337800</t>
  </si>
  <si>
    <t xml:space="preserve">EJX 530A</t>
  </si>
  <si>
    <t xml:space="preserve">29.04.2025 12:17</t>
  </si>
  <si>
    <t xml:space="preserve">23410-08</t>
  </si>
  <si>
    <t xml:space="preserve">2080951</t>
  </si>
  <si>
    <t xml:space="preserve">С-ЕЖБ/02-04-2025/429422996</t>
  </si>
  <si>
    <t xml:space="preserve">Метран-286-02</t>
  </si>
  <si>
    <t xml:space="preserve">50519-12</t>
  </si>
  <si>
    <t xml:space="preserve">12-9083</t>
  </si>
  <si>
    <t xml:space="preserve">С-ЕЖБ/02-04-2025/429422995</t>
  </si>
  <si>
    <t xml:space="preserve">ТПУ 0304Ех</t>
  </si>
  <si>
    <t xml:space="preserve">12-9082</t>
  </si>
  <si>
    <t xml:space="preserve">С-ЕЖБ/02-04-2025/429422993</t>
  </si>
  <si>
    <t xml:space="preserve">12-9078</t>
  </si>
  <si>
    <t xml:space="preserve">С-ЕЖБ/02-04-2025/429422991</t>
  </si>
  <si>
    <t xml:space="preserve">12-9086</t>
  </si>
  <si>
    <t xml:space="preserve">С-ЕЖБ/02-04-2025/429422990</t>
  </si>
  <si>
    <t xml:space="preserve">12-9089</t>
  </si>
  <si>
    <t xml:space="preserve">С-ЕЖБ/02-04-2025/429422986</t>
  </si>
  <si>
    <t xml:space="preserve">12-9079</t>
  </si>
  <si>
    <t xml:space="preserve">С-ЕЖБ/02-04-2025/429422977</t>
  </si>
  <si>
    <t xml:space="preserve">28033-05</t>
  </si>
  <si>
    <t xml:space="preserve">02244553/03221492</t>
  </si>
  <si>
    <t xml:space="preserve">С-ЕЖБ/02-04-2025/429422975</t>
  </si>
  <si>
    <t xml:space="preserve">02244527/03221466</t>
  </si>
  <si>
    <t xml:space="preserve">С-ЕЖБ/02-04-2025/429422974</t>
  </si>
  <si>
    <t xml:space="preserve">02244851/03221643</t>
  </si>
  <si>
    <t xml:space="preserve">С-ЕЖБ/02-04-2025/429422972</t>
  </si>
  <si>
    <t xml:space="preserve">02299123/03251332</t>
  </si>
  <si>
    <t xml:space="preserve">С-ЕЖБ/02-04-2025/429422971</t>
  </si>
  <si>
    <t xml:space="preserve">57175-14</t>
  </si>
  <si>
    <t xml:space="preserve">3631-2-1</t>
  </si>
  <si>
    <t xml:space="preserve">С-ЕЖБ/02-04-2025/429422970</t>
  </si>
  <si>
    <t xml:space="preserve">ТСПТ 100-028</t>
  </si>
  <si>
    <t xml:space="preserve">50958-12</t>
  </si>
  <si>
    <t xml:space="preserve">830430</t>
  </si>
  <si>
    <t xml:space="preserve">С-ЕЖБ/02-04-2025/429422968</t>
  </si>
  <si>
    <t xml:space="preserve">T32.1S</t>
  </si>
  <si>
    <t xml:space="preserve">47279-11</t>
  </si>
  <si>
    <t xml:space="preserve">1103TS56</t>
  </si>
  <si>
    <t xml:space="preserve">С-ЕЖБ/02-04-2025/429422966</t>
  </si>
  <si>
    <t xml:space="preserve">TR55</t>
  </si>
  <si>
    <t xml:space="preserve">850017</t>
  </si>
  <si>
    <t xml:space="preserve">С-ЕЖБ/02-04-2025/429422965</t>
  </si>
  <si>
    <t xml:space="preserve">1104F2G7</t>
  </si>
  <si>
    <t xml:space="preserve">С-ЕЖБ/02-04-2025/429422963</t>
  </si>
  <si>
    <t xml:space="preserve">850370</t>
  </si>
  <si>
    <t xml:space="preserve">С-ЕЖБ/02-04-2025/429422962</t>
  </si>
  <si>
    <t xml:space="preserve">1104F2G8</t>
  </si>
  <si>
    <t xml:space="preserve">С-ЕЖБ/02-04-2025/429422960</t>
  </si>
  <si>
    <t xml:space="preserve">50138-12</t>
  </si>
  <si>
    <t xml:space="preserve">J501701426C</t>
  </si>
  <si>
    <t xml:space="preserve">С-ЕЖБ/02-04-2025/429422959</t>
  </si>
  <si>
    <t xml:space="preserve">iTEMP мод.TMT82</t>
  </si>
  <si>
    <t xml:space="preserve">49519-12</t>
  </si>
  <si>
    <t xml:space="preserve">J500181430B</t>
  </si>
  <si>
    <t xml:space="preserve">С-ЕЖБ/02-04-2025/429422957</t>
  </si>
  <si>
    <t xml:space="preserve">TR65</t>
  </si>
  <si>
    <t xml:space="preserve">J5016F1426C</t>
  </si>
  <si>
    <t xml:space="preserve">С-ЕЖБ/02-04-2025/429422956</t>
  </si>
  <si>
    <t xml:space="preserve">J500141430B</t>
  </si>
  <si>
    <t xml:space="preserve">С-ЕЖБ/02-04-2025/429422954</t>
  </si>
  <si>
    <t xml:space="preserve">J5016D1426C</t>
  </si>
  <si>
    <t xml:space="preserve">С-ЕЖБ/02-04-2025/429422953</t>
  </si>
  <si>
    <t xml:space="preserve">26239-06</t>
  </si>
  <si>
    <t xml:space="preserve">F6002C1430B</t>
  </si>
  <si>
    <t xml:space="preserve">С-ЕЖБ/02-04-2025/429422951</t>
  </si>
  <si>
    <t xml:space="preserve">39840-08</t>
  </si>
  <si>
    <t xml:space="preserve">D7029114125</t>
  </si>
  <si>
    <t xml:space="preserve">С-ЕЖБ/02-04-2025/429422949</t>
  </si>
  <si>
    <t xml:space="preserve">iTEMP TMT182</t>
  </si>
  <si>
    <t xml:space="preserve">D7003F142FC</t>
  </si>
  <si>
    <t xml:space="preserve">С-ЕЖБ/02-04-2025/429422948</t>
  </si>
  <si>
    <t xml:space="preserve">TR61</t>
  </si>
  <si>
    <t xml:space="preserve">D7029714125</t>
  </si>
  <si>
    <t xml:space="preserve">С-ЕЖБ/02-04-2025/429422946</t>
  </si>
  <si>
    <t xml:space="preserve">D70046142FC</t>
  </si>
  <si>
    <t xml:space="preserve">С-ЕЖБ/02-04-2025/429422945</t>
  </si>
  <si>
    <t xml:space="preserve">D7029214125</t>
  </si>
  <si>
    <t xml:space="preserve">С-ЕЖБ/02-04-2025/429422943</t>
  </si>
  <si>
    <t xml:space="preserve">D70041142FC</t>
  </si>
  <si>
    <t xml:space="preserve">С-ЕЖБ/02-04-2025/429422942</t>
  </si>
  <si>
    <t xml:space="preserve">48988-12</t>
  </si>
  <si>
    <t xml:space="preserve">09904095</t>
  </si>
  <si>
    <t xml:space="preserve">С-ЕЖБ/02-04-2025/429422940</t>
  </si>
  <si>
    <t xml:space="preserve">58808-14</t>
  </si>
  <si>
    <t xml:space="preserve">7397</t>
  </si>
  <si>
    <t xml:space="preserve">С-ЕЖБ/02-04-2025/429422939</t>
  </si>
  <si>
    <t xml:space="preserve">ТС-1088/1</t>
  </si>
  <si>
    <t xml:space="preserve">H9027514150</t>
  </si>
  <si>
    <t xml:space="preserve">С-ЕЖБ/02-04-2025/429422938</t>
  </si>
  <si>
    <t xml:space="preserve">TR24</t>
  </si>
  <si>
    <t xml:space="preserve">H9026814150</t>
  </si>
  <si>
    <t xml:space="preserve">С-ЕЖБ/02-04-2025/429422936</t>
  </si>
  <si>
    <t xml:space="preserve">22257-05</t>
  </si>
  <si>
    <t xml:space="preserve">3175053</t>
  </si>
  <si>
    <t xml:space="preserve">С-ЕЖБ/02-04-2025/429422935</t>
  </si>
  <si>
    <t xml:space="preserve">серии 65</t>
  </si>
  <si>
    <t xml:space="preserve">F602430426C</t>
  </si>
  <si>
    <t xml:space="preserve">С-ЕЖБ/02-04-2025/429422933</t>
  </si>
  <si>
    <t xml:space="preserve">F602480426C</t>
  </si>
  <si>
    <t xml:space="preserve">С-ЕЖБ/02-04-2025/429422932</t>
  </si>
  <si>
    <t xml:space="preserve">F602420426C</t>
  </si>
  <si>
    <t xml:space="preserve">С-ЕЖБ/02-04-2025/429422930</t>
  </si>
  <si>
    <t xml:space="preserve">F6023F0426C</t>
  </si>
  <si>
    <t xml:space="preserve">С-ЕЖБ/02-04-2025/429422929</t>
  </si>
  <si>
    <t xml:space="preserve">F602410426C</t>
  </si>
  <si>
    <t xml:space="preserve">С-ЕЖБ/02-04-2025/429422927</t>
  </si>
  <si>
    <t xml:space="preserve">F602470426C</t>
  </si>
  <si>
    <t xml:space="preserve">С-ЕЖБ/02-04-2025/429422926</t>
  </si>
  <si>
    <t xml:space="preserve">F601F10426C</t>
  </si>
  <si>
    <t xml:space="preserve">С-ЕЖБ/02-04-2025/429422924</t>
  </si>
  <si>
    <t xml:space="preserve">F601F20426C</t>
  </si>
  <si>
    <t xml:space="preserve">С-ЕЖБ/02-04-2025/429422923</t>
  </si>
  <si>
    <t xml:space="preserve">2980631</t>
  </si>
  <si>
    <t xml:space="preserve">С-ЕЖБ/02-04-2025/429422921</t>
  </si>
  <si>
    <t xml:space="preserve">2980632</t>
  </si>
  <si>
    <t xml:space="preserve">С-ЕЖБ/02-04-2025/429422920</t>
  </si>
  <si>
    <t xml:space="preserve">2980633</t>
  </si>
  <si>
    <t xml:space="preserve">С-ЕЖБ/02-04-2025/429422918</t>
  </si>
  <si>
    <t xml:space="preserve">2980634</t>
  </si>
  <si>
    <t xml:space="preserve">С-ЕЖБ/02-04-2025/429422917</t>
  </si>
  <si>
    <t xml:space="preserve">2980635</t>
  </si>
  <si>
    <t xml:space="preserve">С-ЕЖБ/02-04-2025/429422915</t>
  </si>
  <si>
    <t xml:space="preserve">2980636</t>
  </si>
  <si>
    <t xml:space="preserve">С-ЕЖБ/02-04-2025/429422914</t>
  </si>
  <si>
    <t xml:space="preserve">2980637</t>
  </si>
  <si>
    <t xml:space="preserve">С-ЕЖБ/02-04-2025/429422912</t>
  </si>
  <si>
    <t xml:space="preserve">22676-17</t>
  </si>
  <si>
    <t xml:space="preserve">128-2647</t>
  </si>
  <si>
    <t xml:space="preserve">С-ЕЖБ/02-04-2025/429422910</t>
  </si>
  <si>
    <t xml:space="preserve">ИПМ 0399Ex/МО-Н</t>
  </si>
  <si>
    <t xml:space="preserve">128-2648</t>
  </si>
  <si>
    <t xml:space="preserve">С-ЕЖБ/02-04-2025/429422909</t>
  </si>
  <si>
    <t xml:space="preserve">29.04.2025 08:43</t>
  </si>
  <si>
    <t xml:space="preserve">32854-09</t>
  </si>
  <si>
    <t xml:space="preserve">0001210622</t>
  </si>
  <si>
    <t xml:space="preserve">С-ЕЖБ/02-04-2025/429337808</t>
  </si>
  <si>
    <t xml:space="preserve">Метран-150CDR</t>
  </si>
  <si>
    <t xml:space="preserve">0001210620</t>
  </si>
  <si>
    <t xml:space="preserve">С-ЕЖБ/02-04-2025/429337807</t>
  </si>
  <si>
    <t xml:space="preserve">0001210621</t>
  </si>
  <si>
    <t xml:space="preserve">С-ЕЖБ/02-04-2025/429337806</t>
  </si>
  <si>
    <t xml:space="preserve">28456-04</t>
  </si>
  <si>
    <t xml:space="preserve">91J622072</t>
  </si>
  <si>
    <t xml:space="preserve">С-ЕЖБ/02-04-2025/429337805</t>
  </si>
  <si>
    <t xml:space="preserve">91R808436</t>
  </si>
  <si>
    <t xml:space="preserve">С-ЕЖБ/02-04-2025/429337804</t>
  </si>
  <si>
    <t xml:space="preserve">91R808440</t>
  </si>
  <si>
    <t xml:space="preserve">С-ЕЖБ/02-04-2025/429337803</t>
  </si>
  <si>
    <t xml:space="preserve">91R808384</t>
  </si>
  <si>
    <t xml:space="preserve">С-ЕЖБ/02-04-2025/429337802</t>
  </si>
  <si>
    <t xml:space="preserve">41560-09</t>
  </si>
  <si>
    <t xml:space="preserve">L6011501129</t>
  </si>
  <si>
    <t xml:space="preserve">С-ЕЖБ/02-04-2025/429337799</t>
  </si>
  <si>
    <t xml:space="preserve">Cerabar M,PMP51</t>
  </si>
  <si>
    <t xml:space="preserve">L101440109D</t>
  </si>
  <si>
    <t xml:space="preserve">С-ЕЖБ/02-04-2025/429337798</t>
  </si>
  <si>
    <t xml:space="preserve">Чупин А.А</t>
  </si>
  <si>
    <t xml:space="preserve">Cerabar S,PMD75</t>
  </si>
  <si>
    <t xml:space="preserve">L101490109D</t>
  </si>
  <si>
    <t xml:space="preserve">С-ЕЖБ/02-04-2025/429337796</t>
  </si>
  <si>
    <t xml:space="preserve">L1022B0109C</t>
  </si>
  <si>
    <t xml:space="preserve">С-ЕЖБ/02-04-2025/429337795</t>
  </si>
  <si>
    <t xml:space="preserve">Cerabar S,PMP71</t>
  </si>
  <si>
    <t xml:space="preserve">L1022A0109C</t>
  </si>
  <si>
    <t xml:space="preserve">С-ЕЖБ/02-04-2025/429337794</t>
  </si>
  <si>
    <t xml:space="preserve">56795-14</t>
  </si>
  <si>
    <t xml:space="preserve">53107264</t>
  </si>
  <si>
    <t xml:space="preserve">С-ЕЖБ/02-04-2025/429337793</t>
  </si>
  <si>
    <t xml:space="preserve">HMP 331</t>
  </si>
  <si>
    <t xml:space="preserve">53107266</t>
  </si>
  <si>
    <t xml:space="preserve">С-ЕЖБ/02-04-2025/429337792</t>
  </si>
  <si>
    <t xml:space="preserve">53107265</t>
  </si>
  <si>
    <t xml:space="preserve">С-ЕЖБ/02-04-2025/429337791</t>
  </si>
  <si>
    <t xml:space="preserve">35035-14</t>
  </si>
  <si>
    <t xml:space="preserve">12217070852</t>
  </si>
  <si>
    <t xml:space="preserve">С-ЕЖБ/02-04-2025/429337790</t>
  </si>
  <si>
    <t xml:space="preserve">АМ - 2000-GP-9</t>
  </si>
  <si>
    <t xml:space="preserve">12217070990</t>
  </si>
  <si>
    <t xml:space="preserve">С-ЕЖБ/02-04-2025/429337789</t>
  </si>
  <si>
    <t xml:space="preserve">АМ - 2000 DP5</t>
  </si>
  <si>
    <t xml:space="preserve">12217070996</t>
  </si>
  <si>
    <t xml:space="preserve">С-ЕЖБ/02-04-2025/429337788</t>
  </si>
  <si>
    <t xml:space="preserve">45743-10</t>
  </si>
  <si>
    <t xml:space="preserve">N1J9199120095</t>
  </si>
  <si>
    <t xml:space="preserve">С-ЕЖБ/02-04-2025/429337787</t>
  </si>
  <si>
    <t xml:space="preserve">SITRANS P</t>
  </si>
  <si>
    <t xml:space="preserve">12217070908</t>
  </si>
  <si>
    <t xml:space="preserve">С-ЕЖБ/02-04-2025/429337786</t>
  </si>
  <si>
    <t xml:space="preserve">АМ - 2000 TG7</t>
  </si>
  <si>
    <t xml:space="preserve">91R808435</t>
  </si>
  <si>
    <t xml:space="preserve">С-ЕЖБ/02-04-2025/429337785</t>
  </si>
  <si>
    <t xml:space="preserve">56419-14</t>
  </si>
  <si>
    <t xml:space="preserve">4030683</t>
  </si>
  <si>
    <t xml:space="preserve">С-ЕЖБ/02-04-2025/429337784</t>
  </si>
  <si>
    <t xml:space="preserve">2051TG3</t>
  </si>
  <si>
    <t xml:space="preserve">91J622071</t>
  </si>
  <si>
    <t xml:space="preserve">С-ЕЖБ/02-04-2025/429337783</t>
  </si>
  <si>
    <t xml:space="preserve">D70BFE0109C</t>
  </si>
  <si>
    <t xml:space="preserve">С-ЕЖБ/02-04-2025/429337782</t>
  </si>
  <si>
    <t xml:space="preserve">Cerabar S,PMC71</t>
  </si>
  <si>
    <t xml:space="preserve">28456-09</t>
  </si>
  <si>
    <t xml:space="preserve">91P716175</t>
  </si>
  <si>
    <t xml:space="preserve">С-ЕЖБ/02-04-2025/429337781</t>
  </si>
  <si>
    <t xml:space="preserve">06.05.2025 14:28</t>
  </si>
  <si>
    <t xml:space="preserve">Термометры биметаллические показывающие</t>
  </si>
  <si>
    <t xml:space="preserve">46078-11</t>
  </si>
  <si>
    <t xml:space="preserve">8998</t>
  </si>
  <si>
    <t xml:space="preserve">С-ЕЖБ/03-04-2025/429344861</t>
  </si>
  <si>
    <t xml:space="preserve">ТБ-2</t>
  </si>
  <si>
    <t xml:space="preserve">06.05.2025 14:27</t>
  </si>
  <si>
    <t xml:space="preserve">9002</t>
  </si>
  <si>
    <t xml:space="preserve">С-ЕЖБ/03-04-2025/429344860</t>
  </si>
  <si>
    <t xml:space="preserve">06.05.2025 14:26</t>
  </si>
  <si>
    <t xml:space="preserve">8893</t>
  </si>
  <si>
    <t xml:space="preserve">С-ЕЖБ/03-04-2025/429344859</t>
  </si>
  <si>
    <t xml:space="preserve">29.04.2025 09:10</t>
  </si>
  <si>
    <t xml:space="preserve">26221-08</t>
  </si>
  <si>
    <t xml:space="preserve">05417</t>
  </si>
  <si>
    <t xml:space="preserve">С-ЕЖБ/03-04-2025/429344858</t>
  </si>
  <si>
    <t xml:space="preserve">БТ5</t>
  </si>
  <si>
    <t xml:space="preserve">54520-13</t>
  </si>
  <si>
    <t xml:space="preserve">11052XPN</t>
  </si>
  <si>
    <t xml:space="preserve">С-ЕЖБ/03-04-2025/429344857</t>
  </si>
  <si>
    <t xml:space="preserve">серия 55 мод.A5500</t>
  </si>
  <si>
    <t xml:space="preserve">29.04.2025 09:05</t>
  </si>
  <si>
    <t xml:space="preserve">10135-05</t>
  </si>
  <si>
    <t xml:space="preserve">Р00222</t>
  </si>
  <si>
    <t xml:space="preserve">С-ЕЖБ/03-04-2025/429343076</t>
  </si>
  <si>
    <t xml:space="preserve">МП3-УУ2</t>
  </si>
  <si>
    <t xml:space="preserve">Р00221</t>
  </si>
  <si>
    <t xml:space="preserve">С-ЕЖБ/03-04-2025/429343074</t>
  </si>
  <si>
    <t xml:space="preserve">25913-08</t>
  </si>
  <si>
    <t xml:space="preserve">Р00380</t>
  </si>
  <si>
    <t xml:space="preserve">С-ЕЖБ/03-04-2025/429343073</t>
  </si>
  <si>
    <t xml:space="preserve">ТМ5</t>
  </si>
  <si>
    <t xml:space="preserve">Р00805</t>
  </si>
  <si>
    <t xml:space="preserve">С-ЕЖБ/03-04-2025/429343072</t>
  </si>
  <si>
    <t xml:space="preserve">Р00716</t>
  </si>
  <si>
    <t xml:space="preserve">С-ЕЖБ/03-04-2025/429343070</t>
  </si>
  <si>
    <t xml:space="preserve">Р00715</t>
  </si>
  <si>
    <t xml:space="preserve">С-ЕЖБ/03-04-2025/429343069</t>
  </si>
  <si>
    <t xml:space="preserve">25264-03</t>
  </si>
  <si>
    <t xml:space="preserve">Р00044</t>
  </si>
  <si>
    <t xml:space="preserve">С-ЕЖБ/03-04-2025/429343068</t>
  </si>
  <si>
    <t xml:space="preserve">ДМ02-100-1-М</t>
  </si>
  <si>
    <t xml:space="preserve">Р00523</t>
  </si>
  <si>
    <t xml:space="preserve">С-ЕЖБ/03-04-2025/429343067</t>
  </si>
  <si>
    <t xml:space="preserve">Р00672</t>
  </si>
  <si>
    <t xml:space="preserve">С-ЕЖБ/03-04-2025/429343065</t>
  </si>
  <si>
    <t xml:space="preserve">Р00096</t>
  </si>
  <si>
    <t xml:space="preserve">С-ЕЖБ/03-04-2025/429343064</t>
  </si>
  <si>
    <t xml:space="preserve">25264-08</t>
  </si>
  <si>
    <t xml:space="preserve">Р00243</t>
  </si>
  <si>
    <t xml:space="preserve">С-ЕЖБ/03-04-2025/429343063</t>
  </si>
  <si>
    <t xml:space="preserve">ДМ02-100-1-G</t>
  </si>
  <si>
    <t xml:space="preserve">Р00047</t>
  </si>
  <si>
    <t xml:space="preserve">С-ЕЖБ/03-04-2025/429343061</t>
  </si>
  <si>
    <t xml:space="preserve">55984-13</t>
  </si>
  <si>
    <t xml:space="preserve">00489</t>
  </si>
  <si>
    <t xml:space="preserve">С-ЕЖБ/03-04-2025/429343146</t>
  </si>
  <si>
    <t xml:space="preserve">233.50.160</t>
  </si>
  <si>
    <t xml:space="preserve">00593</t>
  </si>
  <si>
    <t xml:space="preserve">С-ЕЖБ/03-04-2025/429343145</t>
  </si>
  <si>
    <t xml:space="preserve">60168-15</t>
  </si>
  <si>
    <t xml:space="preserve">1023895</t>
  </si>
  <si>
    <t xml:space="preserve">С-ЕЖБ/03-04-2025/429343143</t>
  </si>
  <si>
    <t xml:space="preserve">МП4-Уф</t>
  </si>
  <si>
    <t xml:space="preserve">1023896</t>
  </si>
  <si>
    <t xml:space="preserve">С-ЕЖБ/03-04-2025/429343142</t>
  </si>
  <si>
    <t xml:space="preserve">1023897</t>
  </si>
  <si>
    <t xml:space="preserve">С-ЕЖБ/03-04-2025/429343140</t>
  </si>
  <si>
    <t xml:space="preserve">1023898</t>
  </si>
  <si>
    <t xml:space="preserve">С-ЕЖБ/03-04-2025/429343139</t>
  </si>
  <si>
    <t xml:space="preserve">1023899</t>
  </si>
  <si>
    <t xml:space="preserve">С-ЕЖБ/03-04-2025/429343138</t>
  </si>
  <si>
    <t xml:space="preserve">1023900</t>
  </si>
  <si>
    <t xml:space="preserve">С-ЕЖБ/03-04-2025/429343136</t>
  </si>
  <si>
    <t xml:space="preserve">1023902</t>
  </si>
  <si>
    <t xml:space="preserve">С-ЕЖБ/03-04-2025/429343135</t>
  </si>
  <si>
    <t xml:space="preserve">1023904</t>
  </si>
  <si>
    <t xml:space="preserve">С-ЕЖБ/03-04-2025/429343134</t>
  </si>
  <si>
    <t xml:space="preserve">1023905</t>
  </si>
  <si>
    <t xml:space="preserve">С-ЕЖБ/03-04-2025/429343132</t>
  </si>
  <si>
    <t xml:space="preserve">1023906</t>
  </si>
  <si>
    <t xml:space="preserve">С-ЕЖБ/03-04-2025/429343131</t>
  </si>
  <si>
    <t xml:space="preserve">1023907</t>
  </si>
  <si>
    <t xml:space="preserve">С-ЕЖБ/03-04-2025/429343130</t>
  </si>
  <si>
    <t xml:space="preserve">1023908</t>
  </si>
  <si>
    <t xml:space="preserve">С-ЕЖБ/03-04-2025/429343129</t>
  </si>
  <si>
    <t xml:space="preserve">1023909</t>
  </si>
  <si>
    <t xml:space="preserve">С-ЕЖБ/03-04-2025/429343127</t>
  </si>
  <si>
    <t xml:space="preserve">1023910</t>
  </si>
  <si>
    <t xml:space="preserve">С-ЕЖБ/03-04-2025/429343126</t>
  </si>
  <si>
    <t xml:space="preserve">1023911</t>
  </si>
  <si>
    <t xml:space="preserve">С-ЕЖБ/03-04-2025/429343125</t>
  </si>
  <si>
    <t xml:space="preserve">1023912</t>
  </si>
  <si>
    <t xml:space="preserve">С-ЕЖБ/03-04-2025/429343123</t>
  </si>
  <si>
    <t xml:space="preserve">44970-10</t>
  </si>
  <si>
    <t xml:space="preserve">3309</t>
  </si>
  <si>
    <t xml:space="preserve">С-ЕЖБ/03-04-2025/429343122</t>
  </si>
  <si>
    <t xml:space="preserve">МП4-У</t>
  </si>
  <si>
    <t xml:space="preserve">7682</t>
  </si>
  <si>
    <t xml:space="preserve">С-ЕЖБ/03-04-2025/429343121</t>
  </si>
  <si>
    <t xml:space="preserve">7685</t>
  </si>
  <si>
    <t xml:space="preserve">С-ЕЖБ/03-04-2025/429343119</t>
  </si>
  <si>
    <t xml:space="preserve">8878</t>
  </si>
  <si>
    <t xml:space="preserve">С-ЕЖБ/03-04-2025/429343118</t>
  </si>
  <si>
    <t xml:space="preserve">8881</t>
  </si>
  <si>
    <t xml:space="preserve">С-ЕЖБ/03-04-2025/429343117</t>
  </si>
  <si>
    <t xml:space="preserve">9279</t>
  </si>
  <si>
    <t xml:space="preserve">С-ЕЖБ/03-04-2025/429343115</t>
  </si>
  <si>
    <t xml:space="preserve">9283</t>
  </si>
  <si>
    <t xml:space="preserve">С-ЕЖБ/03-04-2025/429343114</t>
  </si>
  <si>
    <t xml:space="preserve">9915</t>
  </si>
  <si>
    <t xml:space="preserve">С-ЕЖБ/03-04-2025/429343113</t>
  </si>
  <si>
    <t xml:space="preserve">9924</t>
  </si>
  <si>
    <t xml:space="preserve">С-ЕЖБ/03-04-2025/429343111</t>
  </si>
  <si>
    <t xml:space="preserve">9925</t>
  </si>
  <si>
    <t xml:space="preserve">С-ЕЖБ/03-04-2025/429343110</t>
  </si>
  <si>
    <t xml:space="preserve">9926</t>
  </si>
  <si>
    <t xml:space="preserve">С-ЕЖБ/03-04-2025/429343109</t>
  </si>
  <si>
    <t xml:space="preserve">44970-15</t>
  </si>
  <si>
    <t xml:space="preserve">00619</t>
  </si>
  <si>
    <t xml:space="preserve">С-ЕЖБ/03-04-2025/429343107</t>
  </si>
  <si>
    <t xml:space="preserve">МП3-У</t>
  </si>
  <si>
    <t xml:space="preserve">01312</t>
  </si>
  <si>
    <t xml:space="preserve">С-ЕЖБ/03-04-2025/429343106</t>
  </si>
  <si>
    <t xml:space="preserve">59554-14</t>
  </si>
  <si>
    <t xml:space="preserve">025021</t>
  </si>
  <si>
    <t xml:space="preserve">С-ЕЖБ/03-04-2025/429343105</t>
  </si>
  <si>
    <t xml:space="preserve">МП160</t>
  </si>
  <si>
    <t xml:space="preserve">34694-07</t>
  </si>
  <si>
    <t xml:space="preserve">99005405457</t>
  </si>
  <si>
    <t xml:space="preserve">С-ЕЖБ/03-04-2025/429343103</t>
  </si>
  <si>
    <t xml:space="preserve">ДМ</t>
  </si>
  <si>
    <t xml:space="preserve">10135-00</t>
  </si>
  <si>
    <t xml:space="preserve">11-853</t>
  </si>
  <si>
    <t xml:space="preserve">С-ЕЖБ/03-04-2025/429343102</t>
  </si>
  <si>
    <t xml:space="preserve">МП4-УУ2</t>
  </si>
  <si>
    <t xml:space="preserve">1023877</t>
  </si>
  <si>
    <t xml:space="preserve">С-ЕЖБ/03-04-2025/429343100</t>
  </si>
  <si>
    <t xml:space="preserve">1023878</t>
  </si>
  <si>
    <t xml:space="preserve">С-ЕЖБ/03-04-2025/429343099</t>
  </si>
  <si>
    <t xml:space="preserve">1023880</t>
  </si>
  <si>
    <t xml:space="preserve">С-ЕЖБ/03-04-2025/429343098</t>
  </si>
  <si>
    <t xml:space="preserve">1023881</t>
  </si>
  <si>
    <t xml:space="preserve">С-ЕЖБ/03-04-2025/429343097</t>
  </si>
  <si>
    <t xml:space="preserve">1014841</t>
  </si>
  <si>
    <t xml:space="preserve">С-ЕЖБ/03-04-2025/429343095</t>
  </si>
  <si>
    <t xml:space="preserve">МП3-Уф</t>
  </si>
  <si>
    <t xml:space="preserve">1014848</t>
  </si>
  <si>
    <t xml:space="preserve">С-ЕЖБ/03-04-2025/429343094</t>
  </si>
  <si>
    <t xml:space="preserve">Р00626</t>
  </si>
  <si>
    <t xml:space="preserve">С-ЕЖБ/03-04-2025/429343093</t>
  </si>
  <si>
    <t xml:space="preserve">Р00962</t>
  </si>
  <si>
    <t xml:space="preserve">С-ЕЖБ/03-04-2025/429343091</t>
  </si>
  <si>
    <t xml:space="preserve">Р00947</t>
  </si>
  <si>
    <t xml:space="preserve">С-ЕЖБ/03-04-2025/429343090</t>
  </si>
  <si>
    <t xml:space="preserve">Р01173</t>
  </si>
  <si>
    <t xml:space="preserve">С-ЕЖБ/03-04-2025/429343089</t>
  </si>
  <si>
    <t xml:space="preserve">Р00012</t>
  </si>
  <si>
    <t xml:space="preserve">С-ЕЖБ/03-04-2025/429343087</t>
  </si>
  <si>
    <t xml:space="preserve">10135-10</t>
  </si>
  <si>
    <t xml:space="preserve">Р00890</t>
  </si>
  <si>
    <t xml:space="preserve">С-ЕЖБ/03-04-2025/429343086</t>
  </si>
  <si>
    <t xml:space="preserve">Р00123</t>
  </si>
  <si>
    <t xml:space="preserve">С-ЕЖБ/03-04-2025/429343085</t>
  </si>
  <si>
    <t xml:space="preserve">Р00892</t>
  </si>
  <si>
    <t xml:space="preserve">С-ЕЖБ/03-04-2025/429343084</t>
  </si>
  <si>
    <t xml:space="preserve">Р00875</t>
  </si>
  <si>
    <t xml:space="preserve">С-ЕЖБ/03-04-2025/429343082</t>
  </si>
  <si>
    <t xml:space="preserve">Р00291</t>
  </si>
  <si>
    <t xml:space="preserve">С-ЕЖБ/03-04-2025/429343081</t>
  </si>
  <si>
    <t xml:space="preserve">Р00206</t>
  </si>
  <si>
    <t xml:space="preserve">С-ЕЖБ/03-04-2025/429343080</t>
  </si>
  <si>
    <t xml:space="preserve">Р00355</t>
  </si>
  <si>
    <t xml:space="preserve">С-ЕЖБ/03-04-2025/429343078</t>
  </si>
  <si>
    <t xml:space="preserve">Р00223</t>
  </si>
  <si>
    <t xml:space="preserve">С-ЕЖБ/03-04-2025/429343077</t>
  </si>
  <si>
    <t xml:space="preserve">17.04.2025 21:04</t>
  </si>
  <si>
    <t xml:space="preserve">ООО «ГАЗПРОМНЕФТЬ-ЯМАЛ»</t>
  </si>
  <si>
    <t xml:space="preserve">В0124887</t>
  </si>
  <si>
    <t xml:space="preserve">Нет</t>
  </si>
  <si>
    <t xml:space="preserve">И-ЕЖБ/03-04-2025/426337414</t>
  </si>
  <si>
    <t xml:space="preserve">ФТ МП4-Уф БС УХЛ1</t>
  </si>
  <si>
    <t xml:space="preserve">9002257</t>
  </si>
  <si>
    <t xml:space="preserve">И-ЕЖБ/03-04-2025/426337413</t>
  </si>
  <si>
    <t xml:space="preserve">9001651</t>
  </si>
  <si>
    <t xml:space="preserve">И-ЕЖБ/03-04-2025/426337412</t>
  </si>
  <si>
    <t xml:space="preserve">001978</t>
  </si>
  <si>
    <t xml:space="preserve">И-ЕЖБ/03-04-2025/426337411</t>
  </si>
  <si>
    <t xml:space="preserve">ФТ МП4-Уф</t>
  </si>
  <si>
    <t xml:space="preserve">10486</t>
  </si>
  <si>
    <t xml:space="preserve">И-ЕЖБ/03-04-2025/426337410</t>
  </si>
  <si>
    <t xml:space="preserve">ТМ серия 10</t>
  </si>
  <si>
    <t xml:space="preserve">17.04.2025 20:48</t>
  </si>
  <si>
    <t xml:space="preserve">10540</t>
  </si>
  <si>
    <t xml:space="preserve">С-ЕЖБ/03-04-2025/426336943</t>
  </si>
  <si>
    <t xml:space="preserve">ТМ серия 20</t>
  </si>
  <si>
    <t xml:space="preserve">3027528</t>
  </si>
  <si>
    <t xml:space="preserve">С-ЕЖБ/03-04-2025/426336942</t>
  </si>
  <si>
    <t xml:space="preserve">3027526</t>
  </si>
  <si>
    <t xml:space="preserve">С-ЕЖБ/03-04-2025/426336941</t>
  </si>
  <si>
    <t xml:space="preserve">3027527</t>
  </si>
  <si>
    <t xml:space="preserve">С-ЕЖБ/03-04-2025/426336940</t>
  </si>
  <si>
    <t xml:space="preserve">10633</t>
  </si>
  <si>
    <t xml:space="preserve">С-ЕЖБ/03-04-2025/426336939</t>
  </si>
  <si>
    <t xml:space="preserve">86001LH9</t>
  </si>
  <si>
    <t xml:space="preserve">С-ЕЖБ/03-04-2025/426336938</t>
  </si>
  <si>
    <t xml:space="preserve">232.50</t>
  </si>
  <si>
    <t xml:space="preserve">26803-11</t>
  </si>
  <si>
    <t xml:space="preserve">1614241</t>
  </si>
  <si>
    <t xml:space="preserve">С-ЕЖБ/03-04-2025/426336937</t>
  </si>
  <si>
    <t xml:space="preserve">МПТИ-У2</t>
  </si>
  <si>
    <t xml:space="preserve">58474-19</t>
  </si>
  <si>
    <t xml:space="preserve">212005860</t>
  </si>
  <si>
    <t xml:space="preserve">С-ЕЖБ/03-04-2025/426336936</t>
  </si>
  <si>
    <t xml:space="preserve">М-4ВУКсУХЛ1</t>
  </si>
  <si>
    <t xml:space="preserve">58474-14</t>
  </si>
  <si>
    <t xml:space="preserve">2039002</t>
  </si>
  <si>
    <t xml:space="preserve">С-ЕЖБ/03-04-2025/426336935</t>
  </si>
  <si>
    <t xml:space="preserve">2050068</t>
  </si>
  <si>
    <t xml:space="preserve">С-ЕЖБ/03-04-2025/426336934</t>
  </si>
  <si>
    <t xml:space="preserve">2038998</t>
  </si>
  <si>
    <t xml:space="preserve">С-ЕЖБ/03-04-2025/426336933</t>
  </si>
  <si>
    <t xml:space="preserve">212005859</t>
  </si>
  <si>
    <t xml:space="preserve">С-ЕЖБ/03-04-2025/426336932</t>
  </si>
  <si>
    <t xml:space="preserve">212005863</t>
  </si>
  <si>
    <t xml:space="preserve">С-ЕЖБ/03-04-2025/426336931</t>
  </si>
  <si>
    <t xml:space="preserve">212005857</t>
  </si>
  <si>
    <t xml:space="preserve">С-ЕЖБ/03-04-2025/426336930</t>
  </si>
  <si>
    <t xml:space="preserve">261020</t>
  </si>
  <si>
    <t xml:space="preserve">С-ЕЖБ/03-04-2025/426336929</t>
  </si>
  <si>
    <t xml:space="preserve">ФТ ДМ8008-Вуф исп.2</t>
  </si>
  <si>
    <t xml:space="preserve">2095539</t>
  </si>
  <si>
    <t xml:space="preserve">С-ЕЖБ/03-04-2025/426336928</t>
  </si>
  <si>
    <t xml:space="preserve">099А05</t>
  </si>
  <si>
    <t xml:space="preserve">С-ЕЖБ/03-04-2025/426336927</t>
  </si>
  <si>
    <t xml:space="preserve">ФТ ДМ8008-Вуф Кс исп.2</t>
  </si>
  <si>
    <t xml:space="preserve">10541</t>
  </si>
  <si>
    <t xml:space="preserve">С-ЕЖБ/03-04-2025/426336926</t>
  </si>
  <si>
    <t xml:space="preserve">10621</t>
  </si>
  <si>
    <t xml:space="preserve">С-ЕЖБ/03-04-2025/426336925</t>
  </si>
  <si>
    <t xml:space="preserve">12А5302</t>
  </si>
  <si>
    <t xml:space="preserve">С-ЕЖБ/03-04-2025/426336924</t>
  </si>
  <si>
    <t xml:space="preserve">10588</t>
  </si>
  <si>
    <t xml:space="preserve">С-ЕЖБ/03-04-2025/426336923</t>
  </si>
  <si>
    <t xml:space="preserve">3017405</t>
  </si>
  <si>
    <t xml:space="preserve">С-ЕЖБ/03-04-2025/426336922</t>
  </si>
  <si>
    <t xml:space="preserve">3017402</t>
  </si>
  <si>
    <t xml:space="preserve">С-ЕЖБ/03-04-2025/426336921</t>
  </si>
  <si>
    <t xml:space="preserve">10649</t>
  </si>
  <si>
    <t xml:space="preserve">С-ЕЖБ/03-04-2025/426336920</t>
  </si>
  <si>
    <t xml:space="preserve">10634</t>
  </si>
  <si>
    <t xml:space="preserve">С-ЕЖБ/03-04-2025/426336919</t>
  </si>
  <si>
    <t xml:space="preserve">10551</t>
  </si>
  <si>
    <t xml:space="preserve">С-ЕЖБ/03-04-2025/426336918</t>
  </si>
  <si>
    <t xml:space="preserve">091114</t>
  </si>
  <si>
    <t xml:space="preserve">С-ЕЖБ/03-04-2025/426336917</t>
  </si>
  <si>
    <t xml:space="preserve">090605</t>
  </si>
  <si>
    <t xml:space="preserve">С-ЕЖБ/03-04-2025/426336916</t>
  </si>
  <si>
    <t xml:space="preserve">003366</t>
  </si>
  <si>
    <t xml:space="preserve">С-ЕЖБ/03-04-2025/426336915</t>
  </si>
  <si>
    <t xml:space="preserve">9001919</t>
  </si>
  <si>
    <t xml:space="preserve">С-ЕЖБ/03-04-2025/426336914</t>
  </si>
  <si>
    <t xml:space="preserve">343092</t>
  </si>
  <si>
    <t xml:space="preserve">С-ЕЖБ/03-04-2025/426336913</t>
  </si>
  <si>
    <t xml:space="preserve">343094</t>
  </si>
  <si>
    <t xml:space="preserve">С-ЕЖБ/03-04-2025/426336912</t>
  </si>
  <si>
    <t xml:space="preserve">9001811</t>
  </si>
  <si>
    <t xml:space="preserve">С-ЕЖБ/03-04-2025/426336911</t>
  </si>
  <si>
    <t xml:space="preserve">9001756</t>
  </si>
  <si>
    <t xml:space="preserve">С-ЕЖБ/03-04-2025/426336910</t>
  </si>
  <si>
    <t xml:space="preserve">2177951</t>
  </si>
  <si>
    <t xml:space="preserve">С-ЕЖБ/03-04-2025/426336909</t>
  </si>
  <si>
    <t xml:space="preserve">0019654</t>
  </si>
  <si>
    <t xml:space="preserve">С-ЕЖБ/03-04-2025/426336908</t>
  </si>
  <si>
    <t xml:space="preserve">8009114</t>
  </si>
  <si>
    <t xml:space="preserve">С-ЕЖБ/03-04-2025/426336907</t>
  </si>
  <si>
    <t xml:space="preserve">10594</t>
  </si>
  <si>
    <t xml:space="preserve">С-ЕЖБ/03-04-2025/426336906</t>
  </si>
  <si>
    <t xml:space="preserve">10595</t>
  </si>
  <si>
    <t xml:space="preserve">С-ЕЖБ/03-04-2025/426336905</t>
  </si>
  <si>
    <t xml:space="preserve">10582</t>
  </si>
  <si>
    <t xml:space="preserve">С-ЕЖБ/03-04-2025/426336904</t>
  </si>
  <si>
    <t xml:space="preserve">10702</t>
  </si>
  <si>
    <t xml:space="preserve">С-ЕЖБ/03-04-2025/426336903</t>
  </si>
  <si>
    <t xml:space="preserve">10641</t>
  </si>
  <si>
    <t xml:space="preserve">С-ЕЖБ/03-04-2025/426336902</t>
  </si>
  <si>
    <t xml:space="preserve">10549</t>
  </si>
  <si>
    <t xml:space="preserve">С-ЕЖБ/03-04-2025/426336901</t>
  </si>
  <si>
    <t xml:space="preserve">3017417</t>
  </si>
  <si>
    <t xml:space="preserve">С-ЕЖБ/03-04-2025/426336900</t>
  </si>
  <si>
    <t xml:space="preserve">3025345</t>
  </si>
  <si>
    <t xml:space="preserve">С-ЕЖБ/03-04-2025/426336899</t>
  </si>
  <si>
    <t xml:space="preserve">3017606</t>
  </si>
  <si>
    <t xml:space="preserve">С-ЕЖБ/03-04-2025/426336898</t>
  </si>
  <si>
    <t xml:space="preserve">3025350</t>
  </si>
  <si>
    <t xml:space="preserve">С-ЕЖБ/03-04-2025/426336897</t>
  </si>
  <si>
    <t xml:space="preserve">3025360</t>
  </si>
  <si>
    <t xml:space="preserve">С-ЕЖБ/03-04-2025/426336896</t>
  </si>
  <si>
    <t xml:space="preserve">3025352</t>
  </si>
  <si>
    <t xml:space="preserve">С-ЕЖБ/03-04-2025/426336895</t>
  </si>
  <si>
    <t xml:space="preserve">3025363</t>
  </si>
  <si>
    <t xml:space="preserve">С-ЕЖБ/03-04-2025/426336894</t>
  </si>
  <si>
    <t xml:space="preserve">3025354</t>
  </si>
  <si>
    <t xml:space="preserve">С-ЕЖБ/03-04-2025/426336893</t>
  </si>
  <si>
    <t xml:space="preserve">3025362</t>
  </si>
  <si>
    <t xml:space="preserve">С-ЕЖБ/03-04-2025/426336892</t>
  </si>
  <si>
    <t xml:space="preserve">7002259</t>
  </si>
  <si>
    <t xml:space="preserve">С-ЕЖБ/03-04-2025/426336891</t>
  </si>
  <si>
    <t xml:space="preserve">0020594</t>
  </si>
  <si>
    <t xml:space="preserve">С-ЕЖБ/03-04-2025/426336890</t>
  </si>
  <si>
    <t xml:space="preserve">7002312</t>
  </si>
  <si>
    <t xml:space="preserve">С-ЕЖБ/03-04-2025/426336889</t>
  </si>
  <si>
    <t xml:space="preserve">9001653</t>
  </si>
  <si>
    <t xml:space="preserve">С-ЕЖБ/03-04-2025/426336888</t>
  </si>
  <si>
    <t xml:space="preserve">9001809</t>
  </si>
  <si>
    <t xml:space="preserve">С-ЕЖБ/03-04-2025/426336887</t>
  </si>
  <si>
    <t xml:space="preserve">7002301</t>
  </si>
  <si>
    <t xml:space="preserve">С-ЕЖБ/03-04-2025/426336886</t>
  </si>
  <si>
    <t xml:space="preserve">В0124892</t>
  </si>
  <si>
    <t xml:space="preserve">С-ЕЖБ/03-04-2025/426336885</t>
  </si>
  <si>
    <t xml:space="preserve">178892</t>
  </si>
  <si>
    <t xml:space="preserve">С-ЕЖБ/03-04-2025/426336884</t>
  </si>
  <si>
    <t xml:space="preserve">0022015</t>
  </si>
  <si>
    <t xml:space="preserve">С-ЕЖБ/03-04-2025/426336883</t>
  </si>
  <si>
    <t xml:space="preserve">0022175</t>
  </si>
  <si>
    <t xml:space="preserve">С-ЕЖБ/03-04-2025/426336882</t>
  </si>
  <si>
    <t xml:space="preserve">9002070</t>
  </si>
  <si>
    <t xml:space="preserve">С-ЕЖБ/03-04-2025/426336881</t>
  </si>
  <si>
    <t xml:space="preserve">9001906</t>
  </si>
  <si>
    <t xml:space="preserve">С-ЕЖБ/03-04-2025/426336880</t>
  </si>
  <si>
    <t xml:space="preserve">9001968</t>
  </si>
  <si>
    <t xml:space="preserve">С-ЕЖБ/03-04-2025/426336879</t>
  </si>
  <si>
    <t xml:space="preserve">9001914</t>
  </si>
  <si>
    <t xml:space="preserve">С-ЕЖБ/03-04-2025/426336878</t>
  </si>
  <si>
    <t xml:space="preserve">9001669</t>
  </si>
  <si>
    <t xml:space="preserve">С-ЕЖБ/03-04-2025/426336877</t>
  </si>
  <si>
    <t xml:space="preserve">9002320</t>
  </si>
  <si>
    <t xml:space="preserve">С-ЕЖБ/03-04-2025/426336876</t>
  </si>
  <si>
    <t xml:space="preserve">001202</t>
  </si>
  <si>
    <t xml:space="preserve">С-ЕЖБ/03-04-2025/426336875</t>
  </si>
  <si>
    <t xml:space="preserve">22001983105</t>
  </si>
  <si>
    <t xml:space="preserve">С-ЕЖБ/03-04-2025/426336874</t>
  </si>
  <si>
    <t xml:space="preserve">МП 160</t>
  </si>
  <si>
    <t xml:space="preserve">1008940</t>
  </si>
  <si>
    <t xml:space="preserve">С-ЕЖБ/03-04-2025/426336873</t>
  </si>
  <si>
    <t xml:space="preserve">1008979</t>
  </si>
  <si>
    <t xml:space="preserve">С-ЕЖБ/03-04-2025/426336872</t>
  </si>
  <si>
    <t xml:space="preserve">1008982</t>
  </si>
  <si>
    <t xml:space="preserve">С-ЕЖБ/03-04-2025/426336871</t>
  </si>
  <si>
    <t xml:space="preserve">1008288</t>
  </si>
  <si>
    <t xml:space="preserve">С-ЕЖБ/03-04-2025/426336870</t>
  </si>
  <si>
    <t xml:space="preserve">078884</t>
  </si>
  <si>
    <t xml:space="preserve">С-ЕЖБ/03-04-2025/426336869</t>
  </si>
  <si>
    <t xml:space="preserve">3019916</t>
  </si>
  <si>
    <t xml:space="preserve">С-ЕЖБ/03-04-2025/426336868</t>
  </si>
  <si>
    <t xml:space="preserve">3019884</t>
  </si>
  <si>
    <t xml:space="preserve">С-ЕЖБ/03-04-2025/426336867</t>
  </si>
  <si>
    <t xml:space="preserve">3019907</t>
  </si>
  <si>
    <t xml:space="preserve">С-ЕЖБ/03-04-2025/426336866</t>
  </si>
  <si>
    <t xml:space="preserve">3019897</t>
  </si>
  <si>
    <t xml:space="preserve">С-ЕЖБ/03-04-2025/426336865</t>
  </si>
  <si>
    <t xml:space="preserve">3019899</t>
  </si>
  <si>
    <t xml:space="preserve">С-ЕЖБ/03-04-2025/426336864</t>
  </si>
  <si>
    <t xml:space="preserve">3019912</t>
  </si>
  <si>
    <t xml:space="preserve">С-ЕЖБ/03-04-2025/426336863</t>
  </si>
  <si>
    <t xml:space="preserve">3019914</t>
  </si>
  <si>
    <t xml:space="preserve">С-ЕЖБ/03-04-2025/426336862</t>
  </si>
  <si>
    <t xml:space="preserve">3019910</t>
  </si>
  <si>
    <t xml:space="preserve">С-ЕЖБ/03-04-2025/426336861</t>
  </si>
  <si>
    <t xml:space="preserve">3019898</t>
  </si>
  <si>
    <t xml:space="preserve">С-ЕЖБ/03-04-2025/426336860</t>
  </si>
  <si>
    <t xml:space="preserve">3017732</t>
  </si>
  <si>
    <t xml:space="preserve">С-ЕЖБ/03-04-2025/426336859</t>
  </si>
  <si>
    <t xml:space="preserve">3017733</t>
  </si>
  <si>
    <t xml:space="preserve">С-ЕЖБ/03-04-2025/426336858</t>
  </si>
  <si>
    <t xml:space="preserve">3017724</t>
  </si>
  <si>
    <t xml:space="preserve">С-ЕЖБ/03-04-2025/426336857</t>
  </si>
  <si>
    <t xml:space="preserve">3017726</t>
  </si>
  <si>
    <t xml:space="preserve">С-ЕЖБ/03-04-2025/426336856</t>
  </si>
  <si>
    <t xml:space="preserve">3017263</t>
  </si>
  <si>
    <t xml:space="preserve">С-ЕЖБ/03-04-2025/426336855</t>
  </si>
  <si>
    <t xml:space="preserve">3017262</t>
  </si>
  <si>
    <t xml:space="preserve">С-ЕЖБ/03-04-2025/426336854</t>
  </si>
  <si>
    <t xml:space="preserve">3017269</t>
  </si>
  <si>
    <t xml:space="preserve">С-ЕЖБ/03-04-2025/426336853</t>
  </si>
  <si>
    <t xml:space="preserve">3017268</t>
  </si>
  <si>
    <t xml:space="preserve">С-ЕЖБ/03-04-2025/426336852</t>
  </si>
  <si>
    <t xml:space="preserve">3017264</t>
  </si>
  <si>
    <t xml:space="preserve">С-ЕЖБ/03-04-2025/426336851</t>
  </si>
  <si>
    <t xml:space="preserve">3017266</t>
  </si>
  <si>
    <t xml:space="preserve">С-ЕЖБ/03-04-2025/426336850</t>
  </si>
  <si>
    <t xml:space="preserve">3017265</t>
  </si>
  <si>
    <t xml:space="preserve">С-ЕЖБ/03-04-2025/426336849</t>
  </si>
  <si>
    <t xml:space="preserve">3017271</t>
  </si>
  <si>
    <t xml:space="preserve">С-ЕЖБ/03-04-2025/426336848</t>
  </si>
  <si>
    <t xml:space="preserve">3016888</t>
  </si>
  <si>
    <t xml:space="preserve">С-ЕЖБ/03-04-2025/426336800</t>
  </si>
  <si>
    <t xml:space="preserve">3016877</t>
  </si>
  <si>
    <t xml:space="preserve">С-ЕЖБ/03-04-2025/426336799</t>
  </si>
  <si>
    <t xml:space="preserve">3016884</t>
  </si>
  <si>
    <t xml:space="preserve">С-ЕЖБ/03-04-2025/426336798</t>
  </si>
  <si>
    <t xml:space="preserve">3016892</t>
  </si>
  <si>
    <t xml:space="preserve">С-ЕЖБ/03-04-2025/426336797</t>
  </si>
  <si>
    <t xml:space="preserve">3016886</t>
  </si>
  <si>
    <t xml:space="preserve">С-ЕЖБ/03-04-2025/426336796</t>
  </si>
  <si>
    <t xml:space="preserve">3016875</t>
  </si>
  <si>
    <t xml:space="preserve">С-ЕЖБ/03-04-2025/426336795</t>
  </si>
  <si>
    <t xml:space="preserve">3016883</t>
  </si>
  <si>
    <t xml:space="preserve">С-ЕЖБ/03-04-2025/426336794</t>
  </si>
  <si>
    <t xml:space="preserve">3016891</t>
  </si>
  <si>
    <t xml:space="preserve">С-ЕЖБ/03-04-2025/426336793</t>
  </si>
  <si>
    <t xml:space="preserve">3016894</t>
  </si>
  <si>
    <t xml:space="preserve">С-ЕЖБ/03-04-2025/426336792</t>
  </si>
  <si>
    <t xml:space="preserve">3016890</t>
  </si>
  <si>
    <t xml:space="preserve">С-ЕЖБ/03-04-2025/426336791</t>
  </si>
  <si>
    <t xml:space="preserve">3016887</t>
  </si>
  <si>
    <t xml:space="preserve">С-ЕЖБ/03-04-2025/426336790</t>
  </si>
  <si>
    <t xml:space="preserve">29.04.2025 09:24</t>
  </si>
  <si>
    <t xml:space="preserve">Уровнемеры микроимпульсные</t>
  </si>
  <si>
    <t xml:space="preserve">26355-09</t>
  </si>
  <si>
    <t xml:space="preserve">D704CA0104E</t>
  </si>
  <si>
    <t xml:space="preserve">С-ЕЖБ/04-04-2025/429346886</t>
  </si>
  <si>
    <t xml:space="preserve">Levelflex M FMP40</t>
  </si>
  <si>
    <t xml:space="preserve">29.04.2025 09:15</t>
  </si>
  <si>
    <t xml:space="preserve">Манометры, вакуумметры, мановакуумметры показывающие</t>
  </si>
  <si>
    <t xml:space="preserve">11044-87</t>
  </si>
  <si>
    <t xml:space="preserve">02314</t>
  </si>
  <si>
    <t xml:space="preserve">С-ЕЖБ/04-04-2025/429343003</t>
  </si>
  <si>
    <t xml:space="preserve">ДМ1001 У2</t>
  </si>
  <si>
    <t xml:space="preserve">Р00362</t>
  </si>
  <si>
    <t xml:space="preserve">С-ЕЖБ/04-04-2025/429343060</t>
  </si>
  <si>
    <t xml:space="preserve">Р00209</t>
  </si>
  <si>
    <t xml:space="preserve">С-ЕЖБ/04-04-2025/429343058</t>
  </si>
  <si>
    <t xml:space="preserve">Р00205</t>
  </si>
  <si>
    <t xml:space="preserve">С-ЕЖБ/04-04-2025/429343057</t>
  </si>
  <si>
    <t xml:space="preserve">Р00018</t>
  </si>
  <si>
    <t xml:space="preserve">С-ЕЖБ/04-04-2025/429343056</t>
  </si>
  <si>
    <t xml:space="preserve">Р00749</t>
  </si>
  <si>
    <t xml:space="preserve">С-ЕЖБ/04-04-2025/429343055</t>
  </si>
  <si>
    <t xml:space="preserve">Р00020</t>
  </si>
  <si>
    <t xml:space="preserve">С-ЕЖБ/04-04-2025/429343053</t>
  </si>
  <si>
    <t xml:space="preserve">Р00365</t>
  </si>
  <si>
    <t xml:space="preserve">С-ЕЖБ/04-04-2025/429343052</t>
  </si>
  <si>
    <t xml:space="preserve">Р00364</t>
  </si>
  <si>
    <t xml:space="preserve">С-ЕЖБ/04-04-2025/429343051</t>
  </si>
  <si>
    <t xml:space="preserve">Р00418</t>
  </si>
  <si>
    <t xml:space="preserve">С-ЕЖБ/04-04-2025/429343049</t>
  </si>
  <si>
    <t xml:space="preserve">00002</t>
  </si>
  <si>
    <t xml:space="preserve">С-ЕЖБ/04-04-2025/429343048</t>
  </si>
  <si>
    <t xml:space="preserve">000010</t>
  </si>
  <si>
    <t xml:space="preserve">С-ЕЖБ/04-04-2025/429343045</t>
  </si>
  <si>
    <t xml:space="preserve">00015</t>
  </si>
  <si>
    <t xml:space="preserve">С-ЕЖБ/04-04-2025/429343042</t>
  </si>
  <si>
    <t xml:space="preserve">00016</t>
  </si>
  <si>
    <t xml:space="preserve">С-ЕЖБ/04-04-2025/429343038</t>
  </si>
  <si>
    <t xml:space="preserve">43902-10</t>
  </si>
  <si>
    <t xml:space="preserve">00028</t>
  </si>
  <si>
    <t xml:space="preserve">С-ЕЖБ/04-04-2025/429343036</t>
  </si>
  <si>
    <t xml:space="preserve">00030</t>
  </si>
  <si>
    <t xml:space="preserve">С-ЕЖБ/04-04-2025/429343033</t>
  </si>
  <si>
    <t xml:space="preserve">00031</t>
  </si>
  <si>
    <t xml:space="preserve">С-ЕЖБ/04-04-2025/429343030</t>
  </si>
  <si>
    <t xml:space="preserve">00041</t>
  </si>
  <si>
    <t xml:space="preserve">С-ЕЖБ/04-04-2025/429343027</t>
  </si>
  <si>
    <t xml:space="preserve">00042</t>
  </si>
  <si>
    <t xml:space="preserve">С-ЕЖБ/04-04-2025/429343025</t>
  </si>
  <si>
    <t xml:space="preserve">00044</t>
  </si>
  <si>
    <t xml:space="preserve">С-ЕЖБ/04-04-2025/429343022</t>
  </si>
  <si>
    <t xml:space="preserve">02225</t>
  </si>
  <si>
    <t xml:space="preserve">С-ЕЖБ/04-04-2025/429343018</t>
  </si>
  <si>
    <t xml:space="preserve">02226</t>
  </si>
  <si>
    <t xml:space="preserve">С-ЕЖБ/04-04-2025/429343016</t>
  </si>
  <si>
    <t xml:space="preserve">02231</t>
  </si>
  <si>
    <t xml:space="preserve">С-ЕЖБ/04-04-2025/429343012</t>
  </si>
  <si>
    <t xml:space="preserve">02234</t>
  </si>
  <si>
    <t xml:space="preserve">С-ЕЖБ/04-04-2025/429343010</t>
  </si>
  <si>
    <t xml:space="preserve">02235</t>
  </si>
  <si>
    <t xml:space="preserve">С-ЕЖБ/04-04-2025/429343008</t>
  </si>
  <si>
    <t xml:space="preserve">02280</t>
  </si>
  <si>
    <t xml:space="preserve">С-ЕЖБ/04-04-2025/429343007</t>
  </si>
  <si>
    <t xml:space="preserve">02441</t>
  </si>
  <si>
    <t xml:space="preserve">С-ЕЖБ/04-04-2025/429343001</t>
  </si>
  <si>
    <t xml:space="preserve">02464</t>
  </si>
  <si>
    <t xml:space="preserve">С-ЕЖБ/04-04-2025/429342998</t>
  </si>
  <si>
    <t xml:space="preserve">02470</t>
  </si>
  <si>
    <t xml:space="preserve">С-ЕЖБ/04-04-2025/429342995</t>
  </si>
  <si>
    <t xml:space="preserve">02474</t>
  </si>
  <si>
    <t xml:space="preserve">С-ЕЖБ/04-04-2025/429342992</t>
  </si>
  <si>
    <t xml:space="preserve">02475</t>
  </si>
  <si>
    <t xml:space="preserve">С-ЕЖБ/04-04-2025/429342989</t>
  </si>
  <si>
    <t xml:space="preserve">02550</t>
  </si>
  <si>
    <t xml:space="preserve">С-ЕЖБ/04-04-2025/429342987</t>
  </si>
  <si>
    <t xml:space="preserve">02584</t>
  </si>
  <si>
    <t xml:space="preserve">С-ЕЖБ/04-04-2025/429342985</t>
  </si>
  <si>
    <t xml:space="preserve">232.50.160</t>
  </si>
  <si>
    <t xml:space="preserve">02586</t>
  </si>
  <si>
    <t xml:space="preserve">С-ЕЖБ/04-04-2025/429342981</t>
  </si>
  <si>
    <t xml:space="preserve">02587</t>
  </si>
  <si>
    <t xml:space="preserve">С-ЕЖБ/04-04-2025/429342978</t>
  </si>
  <si>
    <t xml:space="preserve">02589</t>
  </si>
  <si>
    <t xml:space="preserve">С-ЕЖБ/04-04-2025/429342975</t>
  </si>
  <si>
    <t xml:space="preserve">02618</t>
  </si>
  <si>
    <t xml:space="preserve">С-ЕЖБ/04-04-2025/429342971</t>
  </si>
  <si>
    <t xml:space="preserve">02620</t>
  </si>
  <si>
    <t xml:space="preserve">С-ЕЖБ/04-04-2025/429342968</t>
  </si>
  <si>
    <t xml:space="preserve">02628</t>
  </si>
  <si>
    <t xml:space="preserve">С-ЕЖБ/04-04-2025/429342965</t>
  </si>
  <si>
    <t xml:space="preserve">02630</t>
  </si>
  <si>
    <t xml:space="preserve">С-ЕЖБ/04-04-2025/429342963</t>
  </si>
  <si>
    <t xml:space="preserve">02635</t>
  </si>
  <si>
    <t xml:space="preserve">С-ЕЖБ/04-04-2025/429342960</t>
  </si>
  <si>
    <t xml:space="preserve">02639</t>
  </si>
  <si>
    <t xml:space="preserve">С-ЕЖБ/04-04-2025/429342955</t>
  </si>
  <si>
    <t xml:space="preserve">232.50.100</t>
  </si>
  <si>
    <t xml:space="preserve">04084</t>
  </si>
  <si>
    <t xml:space="preserve">С-ЕЖБ/04-04-2025/429342952</t>
  </si>
  <si>
    <t xml:space="preserve">04088</t>
  </si>
  <si>
    <t xml:space="preserve">С-ЕЖБ/04-04-2025/429342949</t>
  </si>
  <si>
    <t xml:space="preserve">04576</t>
  </si>
  <si>
    <t xml:space="preserve">С-ЕЖБ/04-04-2025/429342946</t>
  </si>
  <si>
    <t xml:space="preserve">04578</t>
  </si>
  <si>
    <t xml:space="preserve">С-ЕЖБ/04-04-2025/429342943</t>
  </si>
  <si>
    <t xml:space="preserve">04583</t>
  </si>
  <si>
    <t xml:space="preserve">С-ЕЖБ/04-04-2025/429342940</t>
  </si>
  <si>
    <t xml:space="preserve">04584</t>
  </si>
  <si>
    <t xml:space="preserve">С-ЕЖБ/04-04-2025/429342938</t>
  </si>
  <si>
    <t xml:space="preserve">10135-95</t>
  </si>
  <si>
    <t xml:space="preserve">04690</t>
  </si>
  <si>
    <t xml:space="preserve">С-ЕЖБ/04-04-2025/429342935</t>
  </si>
  <si>
    <t xml:space="preserve">05013</t>
  </si>
  <si>
    <t xml:space="preserve">С-ЕЖБ/04-04-2025/429342931</t>
  </si>
  <si>
    <t xml:space="preserve">05014</t>
  </si>
  <si>
    <t xml:space="preserve">С-ЕЖБ/04-04-2025/429342927</t>
  </si>
  <si>
    <t xml:space="preserve">05015</t>
  </si>
  <si>
    <t xml:space="preserve">С-ЕЖБ/04-04-2025/429342923</t>
  </si>
  <si>
    <t xml:space="preserve">05019</t>
  </si>
  <si>
    <t xml:space="preserve">С-ЕЖБ/04-04-2025/429342918</t>
  </si>
  <si>
    <t xml:space="preserve">ДМ02-100-2-G</t>
  </si>
  <si>
    <t xml:space="preserve">05020</t>
  </si>
  <si>
    <t xml:space="preserve">С-ЕЖБ/04-04-2025/429342913</t>
  </si>
  <si>
    <t xml:space="preserve">05022</t>
  </si>
  <si>
    <t xml:space="preserve">С-ЕЖБ/04-04-2025/429342910</t>
  </si>
  <si>
    <t xml:space="preserve">05025</t>
  </si>
  <si>
    <t xml:space="preserve">С-ЕЖБ/04-04-2025/429342907</t>
  </si>
  <si>
    <t xml:space="preserve">05026</t>
  </si>
  <si>
    <t xml:space="preserve">С-ЕЖБ/04-04-2025/429342903</t>
  </si>
  <si>
    <t xml:space="preserve">233.50.100</t>
  </si>
  <si>
    <t xml:space="preserve">05027</t>
  </si>
  <si>
    <t xml:space="preserve">С-ЕЖБ/04-04-2025/429342900</t>
  </si>
  <si>
    <t xml:space="preserve">05031</t>
  </si>
  <si>
    <t xml:space="preserve">С-ЕЖБ/04-04-2025/429342899</t>
  </si>
  <si>
    <t xml:space="preserve">05035</t>
  </si>
  <si>
    <t xml:space="preserve">С-ЕЖБ/04-04-2025/429342895</t>
  </si>
  <si>
    <t xml:space="preserve">05037</t>
  </si>
  <si>
    <t xml:space="preserve">С-ЕЖБ/04-04-2025/429342892</t>
  </si>
  <si>
    <t xml:space="preserve">05040</t>
  </si>
  <si>
    <t xml:space="preserve">С-ЕЖБ/04-04-2025/429342889</t>
  </si>
  <si>
    <t xml:space="preserve">05041</t>
  </si>
  <si>
    <t xml:space="preserve">С-ЕЖБ/04-04-2025/429342886</t>
  </si>
  <si>
    <t xml:space="preserve">10135-15</t>
  </si>
  <si>
    <t xml:space="preserve">05428</t>
  </si>
  <si>
    <t xml:space="preserve">С-ЕЖБ/04-04-2025/429342882</t>
  </si>
  <si>
    <t xml:space="preserve">06212</t>
  </si>
  <si>
    <t xml:space="preserve">С-ЕЖБ/04-04-2025/429342879</t>
  </si>
  <si>
    <t xml:space="preserve">06213</t>
  </si>
  <si>
    <t xml:space="preserve">С-ЕЖБ/04-04-2025/429342876</t>
  </si>
  <si>
    <t xml:space="preserve">06267</t>
  </si>
  <si>
    <t xml:space="preserve">С-ЕЖБ/04-04-2025/429342874</t>
  </si>
  <si>
    <t xml:space="preserve">06270</t>
  </si>
  <si>
    <t xml:space="preserve">С-ЕЖБ/04-04-2025/429342871</t>
  </si>
  <si>
    <t xml:space="preserve">06271</t>
  </si>
  <si>
    <t xml:space="preserve">С-ЕЖБ/04-04-2025/429342867</t>
  </si>
  <si>
    <t xml:space="preserve">Р00196</t>
  </si>
  <si>
    <t xml:space="preserve">С-ЕЖБ/04-04-2025/429342864</t>
  </si>
  <si>
    <t xml:space="preserve">Р00642</t>
  </si>
  <si>
    <t xml:space="preserve">С-ЕЖБ/04-04-2025/429342862</t>
  </si>
  <si>
    <t xml:space="preserve">02221</t>
  </si>
  <si>
    <t xml:space="preserve">С-ЕЖБ/04-04-2025/429342859</t>
  </si>
  <si>
    <t xml:space="preserve">02232</t>
  </si>
  <si>
    <t xml:space="preserve">С-ЕЖБ/04-04-2025/429342856</t>
  </si>
  <si>
    <t xml:space="preserve">02300</t>
  </si>
  <si>
    <t xml:space="preserve">С-ЕЖБ/04-04-2025/429342852</t>
  </si>
  <si>
    <t xml:space="preserve">213.53.063</t>
  </si>
  <si>
    <t xml:space="preserve">02318</t>
  </si>
  <si>
    <t xml:space="preserve">С-ЕЖБ/04-04-2025/429342850</t>
  </si>
  <si>
    <t xml:space="preserve">02442</t>
  </si>
  <si>
    <t xml:space="preserve">С-ЕЖБ/04-04-2025/429342847</t>
  </si>
  <si>
    <t xml:space="preserve">03017</t>
  </si>
  <si>
    <t xml:space="preserve">С-ЕЖБ/04-04-2025/429342844</t>
  </si>
  <si>
    <t xml:space="preserve">03039</t>
  </si>
  <si>
    <t xml:space="preserve">С-ЕЖБ/04-04-2025/429342842</t>
  </si>
  <si>
    <t xml:space="preserve">03041</t>
  </si>
  <si>
    <t xml:space="preserve">С-ЕЖБ/04-04-2025/429342838</t>
  </si>
  <si>
    <t xml:space="preserve">05171</t>
  </si>
  <si>
    <t xml:space="preserve">С-ЕЖБ/04-04-2025/429342835</t>
  </si>
  <si>
    <t xml:space="preserve">1913950487</t>
  </si>
  <si>
    <t xml:space="preserve">С-ЕЖБ/04-04-2025/426336847</t>
  </si>
  <si>
    <t xml:space="preserve">МП 100</t>
  </si>
  <si>
    <t xml:space="preserve">2006563265</t>
  </si>
  <si>
    <t xml:space="preserve">С-ЕЖБ/04-04-2025/426336846</t>
  </si>
  <si>
    <t xml:space="preserve">004072</t>
  </si>
  <si>
    <t xml:space="preserve">С-ЕЖБ/04-04-2025/426336845</t>
  </si>
  <si>
    <t xml:space="preserve">ФТ МП3-Уф ЭКО</t>
  </si>
  <si>
    <t xml:space="preserve">004188</t>
  </si>
  <si>
    <t xml:space="preserve">С-ЕЖБ/04-04-2025/426336844</t>
  </si>
  <si>
    <t xml:space="preserve">004753</t>
  </si>
  <si>
    <t xml:space="preserve">С-ЕЖБ/04-04-2025/426336843</t>
  </si>
  <si>
    <t xml:space="preserve">ФТ МП3-Уф</t>
  </si>
  <si>
    <t xml:space="preserve">002771</t>
  </si>
  <si>
    <t xml:space="preserve">С-ЕЖБ/04-04-2025/426336842</t>
  </si>
  <si>
    <t xml:space="preserve">002713</t>
  </si>
  <si>
    <t xml:space="preserve">С-ЕЖБ/04-04-2025/426336841</t>
  </si>
  <si>
    <t xml:space="preserve">002726</t>
  </si>
  <si>
    <t xml:space="preserve">С-ЕЖБ/04-04-2025/426336840</t>
  </si>
  <si>
    <t xml:space="preserve">004499</t>
  </si>
  <si>
    <t xml:space="preserve">С-ЕЖБ/04-04-2025/426336839</t>
  </si>
  <si>
    <t xml:space="preserve">002286</t>
  </si>
  <si>
    <t xml:space="preserve">С-ЕЖБ/04-04-2025/426336838</t>
  </si>
  <si>
    <t xml:space="preserve">002755</t>
  </si>
  <si>
    <t xml:space="preserve">С-ЕЖБ/04-04-2025/426336837</t>
  </si>
  <si>
    <t xml:space="preserve">004489</t>
  </si>
  <si>
    <t xml:space="preserve">С-ЕЖБ/04-04-2025/426336836</t>
  </si>
  <si>
    <t xml:space="preserve">002750</t>
  </si>
  <si>
    <t xml:space="preserve">С-ЕЖБ/04-04-2025/426336835</t>
  </si>
  <si>
    <t xml:space="preserve">002899</t>
  </si>
  <si>
    <t xml:space="preserve">С-ЕЖБ/04-04-2025/426336834</t>
  </si>
  <si>
    <t xml:space="preserve">002930</t>
  </si>
  <si>
    <t xml:space="preserve">С-ЕЖБ/04-04-2025/426336833</t>
  </si>
  <si>
    <t xml:space="preserve">А0138985</t>
  </si>
  <si>
    <t xml:space="preserve">С-ЕЖБ/04-04-2025/426336832</t>
  </si>
  <si>
    <t xml:space="preserve">А0169705</t>
  </si>
  <si>
    <t xml:space="preserve">С-ЕЖБ/04-04-2025/426336831</t>
  </si>
  <si>
    <t xml:space="preserve">А0169147</t>
  </si>
  <si>
    <t xml:space="preserve">С-ЕЖБ/04-04-2025/426336830</t>
  </si>
  <si>
    <t xml:space="preserve">А0176713</t>
  </si>
  <si>
    <t xml:space="preserve">С-ЕЖБ/04-04-2025/426336829</t>
  </si>
  <si>
    <t xml:space="preserve">А0176592</t>
  </si>
  <si>
    <t xml:space="preserve">С-ЕЖБ/04-04-2025/426336828</t>
  </si>
  <si>
    <t xml:space="preserve">А0176575</t>
  </si>
  <si>
    <t xml:space="preserve">С-ЕЖБ/04-04-2025/426336827</t>
  </si>
  <si>
    <t xml:space="preserve">А0100520</t>
  </si>
  <si>
    <t xml:space="preserve">С-ЕЖБ/04-04-2025/426336826</t>
  </si>
  <si>
    <t xml:space="preserve">А0176562</t>
  </si>
  <si>
    <t xml:space="preserve">С-ЕЖБ/04-04-2025/426336825</t>
  </si>
  <si>
    <t xml:space="preserve">А0176566</t>
  </si>
  <si>
    <t xml:space="preserve">С-ЕЖБ/04-04-2025/426336824</t>
  </si>
  <si>
    <t xml:space="preserve">000425</t>
  </si>
  <si>
    <t xml:space="preserve">С-ЕЖБ/04-04-2025/426336823</t>
  </si>
  <si>
    <t xml:space="preserve">000711</t>
  </si>
  <si>
    <t xml:space="preserve">С-ЕЖБ/04-04-2025/426336822</t>
  </si>
  <si>
    <t xml:space="preserve">000294</t>
  </si>
  <si>
    <t xml:space="preserve">С-ЕЖБ/04-04-2025/426336821</t>
  </si>
  <si>
    <t xml:space="preserve">000705</t>
  </si>
  <si>
    <t xml:space="preserve">С-ЕЖБ/04-04-2025/426336820</t>
  </si>
  <si>
    <t xml:space="preserve">000449</t>
  </si>
  <si>
    <t xml:space="preserve">С-ЕЖБ/04-04-2025/426336819</t>
  </si>
  <si>
    <t xml:space="preserve">000256</t>
  </si>
  <si>
    <t xml:space="preserve">С-ЕЖБ/04-04-2025/426336818</t>
  </si>
  <si>
    <t xml:space="preserve">000153</t>
  </si>
  <si>
    <t xml:space="preserve">С-ЕЖБ/04-04-2025/426336817</t>
  </si>
  <si>
    <t xml:space="preserve">000767</t>
  </si>
  <si>
    <t xml:space="preserve">С-ЕЖБ/04-04-2025/426336816</t>
  </si>
  <si>
    <t xml:space="preserve">000877</t>
  </si>
  <si>
    <t xml:space="preserve">С-ЕЖБ/04-04-2025/426336815</t>
  </si>
  <si>
    <t xml:space="preserve">000292</t>
  </si>
  <si>
    <t xml:space="preserve">С-ЕЖБ/04-04-2025/426336814</t>
  </si>
  <si>
    <t xml:space="preserve">000860</t>
  </si>
  <si>
    <t xml:space="preserve">С-ЕЖБ/04-04-2025/426336813</t>
  </si>
  <si>
    <t xml:space="preserve">000861</t>
  </si>
  <si>
    <t xml:space="preserve">С-ЕЖБ/04-04-2025/426336812</t>
  </si>
  <si>
    <t xml:space="preserve">С-ЕЖБ/04-04-2025/426336811</t>
  </si>
  <si>
    <t xml:space="preserve">017600</t>
  </si>
  <si>
    <t xml:space="preserve">С-ЕЖБ/04-04-2025/426336810</t>
  </si>
  <si>
    <t xml:space="preserve">000155</t>
  </si>
  <si>
    <t xml:space="preserve">С-ЕЖБ/04-04-2025/426336809</t>
  </si>
  <si>
    <t xml:space="preserve">017551</t>
  </si>
  <si>
    <t xml:space="preserve">С-ЕЖБ/04-04-2025/426336808</t>
  </si>
  <si>
    <t xml:space="preserve">000255</t>
  </si>
  <si>
    <t xml:space="preserve">С-ЕЖБ/04-04-2025/426336807</t>
  </si>
  <si>
    <t xml:space="preserve">000265</t>
  </si>
  <si>
    <t xml:space="preserve">С-ЕЖБ/04-04-2025/426336806</t>
  </si>
  <si>
    <t xml:space="preserve">000253</t>
  </si>
  <si>
    <t xml:space="preserve">С-ЕЖБ/04-04-2025/426336805</t>
  </si>
  <si>
    <t xml:space="preserve">000158</t>
  </si>
  <si>
    <t xml:space="preserve">С-ЕЖБ/04-04-2025/426336804</t>
  </si>
  <si>
    <t xml:space="preserve">000285</t>
  </si>
  <si>
    <t xml:space="preserve">С-ЕЖБ/04-04-2025/426336803</t>
  </si>
  <si>
    <t xml:space="preserve">000295</t>
  </si>
  <si>
    <t xml:space="preserve">С-ЕЖБ/04-04-2025/426336802</t>
  </si>
  <si>
    <t xml:space="preserve">000272</t>
  </si>
  <si>
    <t xml:space="preserve">С-ЕЖБ/04-04-2025/426336801</t>
  </si>
  <si>
    <t xml:space="preserve">58991-14</t>
  </si>
  <si>
    <t xml:space="preserve">020228</t>
  </si>
  <si>
    <t xml:space="preserve">И-ЕЖБ/05-04-2025/426337427</t>
  </si>
  <si>
    <t xml:space="preserve">ДМ2002фCr1Exd</t>
  </si>
  <si>
    <t xml:space="preserve">024918</t>
  </si>
  <si>
    <t xml:space="preserve">И-ЕЖБ/05-04-2025/426337426</t>
  </si>
  <si>
    <t xml:space="preserve">ФТ ДМ2005ф</t>
  </si>
  <si>
    <t xml:space="preserve">025608</t>
  </si>
  <si>
    <t xml:space="preserve">И-ЕЖБ/05-04-2025/426337425</t>
  </si>
  <si>
    <t xml:space="preserve">902456</t>
  </si>
  <si>
    <t xml:space="preserve">И-ЕЖБ/05-04-2025/426337424</t>
  </si>
  <si>
    <t xml:space="preserve">ФТ ДМ2010ф</t>
  </si>
  <si>
    <t xml:space="preserve">12А2562</t>
  </si>
  <si>
    <t xml:space="preserve">И-ЕЖБ/05-04-2025/426337423</t>
  </si>
  <si>
    <t xml:space="preserve">12А2062</t>
  </si>
  <si>
    <t xml:space="preserve">И-ЕЖБ/05-04-2025/426337422</t>
  </si>
  <si>
    <t xml:space="preserve">12А2122</t>
  </si>
  <si>
    <t xml:space="preserve">И-ЕЖБ/05-04-2025/426337421</t>
  </si>
  <si>
    <t xml:space="preserve">908238</t>
  </si>
  <si>
    <t xml:space="preserve">И-ЕЖБ/05-04-2025/426337420</t>
  </si>
  <si>
    <t xml:space="preserve">ФТ ДМ8008-Вуф</t>
  </si>
  <si>
    <t xml:space="preserve">12А2358</t>
  </si>
  <si>
    <t xml:space="preserve">И-ЕЖБ/05-04-2025/426337419</t>
  </si>
  <si>
    <t xml:space="preserve">1516004</t>
  </si>
  <si>
    <t xml:space="preserve">И-ЕЖБ/05-04-2025/426337418</t>
  </si>
  <si>
    <t xml:space="preserve">12А1464</t>
  </si>
  <si>
    <t xml:space="preserve">И-ЕЖБ/05-04-2025/426337417</t>
  </si>
  <si>
    <t xml:space="preserve">002785</t>
  </si>
  <si>
    <t xml:space="preserve">И-ЕЖБ/05-04-2025/426337416</t>
  </si>
  <si>
    <t xml:space="preserve">004808</t>
  </si>
  <si>
    <t xml:space="preserve">И-ЕЖБ/05-04-2025/426337415</t>
  </si>
  <si>
    <t xml:space="preserve">12А12137</t>
  </si>
  <si>
    <t xml:space="preserve">С-ЕЖБ/05-04-2025/426336789</t>
  </si>
  <si>
    <t xml:space="preserve">12А12138</t>
  </si>
  <si>
    <t xml:space="preserve">С-ЕЖБ/05-04-2025/426336788</t>
  </si>
  <si>
    <t xml:space="preserve">12А12139</t>
  </si>
  <si>
    <t xml:space="preserve">С-ЕЖБ/05-04-2025/426336787</t>
  </si>
  <si>
    <t xml:space="preserve">12А12140</t>
  </si>
  <si>
    <t xml:space="preserve">С-ЕЖБ/05-04-2025/426336786</t>
  </si>
  <si>
    <t xml:space="preserve">12А12141</t>
  </si>
  <si>
    <t xml:space="preserve">С-ЕЖБ/05-04-2025/426336785</t>
  </si>
  <si>
    <t xml:space="preserve">12А12134</t>
  </si>
  <si>
    <t xml:space="preserve">С-ЕЖБ/05-04-2025/426336784</t>
  </si>
  <si>
    <t xml:space="preserve">12А12135</t>
  </si>
  <si>
    <t xml:space="preserve">С-ЕЖБ/05-04-2025/426336783</t>
  </si>
  <si>
    <t xml:space="preserve">12А12136</t>
  </si>
  <si>
    <t xml:space="preserve">С-ЕЖБ/05-04-2025/426336782</t>
  </si>
  <si>
    <t xml:space="preserve">925220</t>
  </si>
  <si>
    <t xml:space="preserve">С-ЕЖБ/05-04-2025/426336781</t>
  </si>
  <si>
    <t xml:space="preserve">ФТ МТИф УХЛ1</t>
  </si>
  <si>
    <t xml:space="preserve">022229</t>
  </si>
  <si>
    <t xml:space="preserve">С-ЕЖБ/05-04-2025/426336780</t>
  </si>
  <si>
    <t xml:space="preserve">020248</t>
  </si>
  <si>
    <t xml:space="preserve">С-ЕЖБ/05-04-2025/426336779</t>
  </si>
  <si>
    <t xml:space="preserve">022232</t>
  </si>
  <si>
    <t xml:space="preserve">С-ЕЖБ/05-04-2025/426336778</t>
  </si>
  <si>
    <t xml:space="preserve">022236</t>
  </si>
  <si>
    <t xml:space="preserve">С-ЕЖБ/05-04-2025/426336777</t>
  </si>
  <si>
    <t xml:space="preserve">022230</t>
  </si>
  <si>
    <t xml:space="preserve">С-ЕЖБ/05-04-2025/426336776</t>
  </si>
  <si>
    <t xml:space="preserve">022228</t>
  </si>
  <si>
    <t xml:space="preserve">С-ЕЖБ/05-04-2025/426336775</t>
  </si>
  <si>
    <t xml:space="preserve">46423-11</t>
  </si>
  <si>
    <t xml:space="preserve">12А2421</t>
  </si>
  <si>
    <t xml:space="preserve">С-ЕЖБ/05-04-2025/426336774</t>
  </si>
  <si>
    <t xml:space="preserve">ДМ2005ф</t>
  </si>
  <si>
    <t xml:space="preserve">024945</t>
  </si>
  <si>
    <t xml:space="preserve">С-ЕЖБ/05-04-2025/426336773</t>
  </si>
  <si>
    <t xml:space="preserve">024877</t>
  </si>
  <si>
    <t xml:space="preserve">С-ЕЖБ/05-04-2025/426336772</t>
  </si>
  <si>
    <t xml:space="preserve">025594</t>
  </si>
  <si>
    <t xml:space="preserve">С-ЕЖБ/05-04-2025/426336771</t>
  </si>
  <si>
    <t xml:space="preserve">024950</t>
  </si>
  <si>
    <t xml:space="preserve">С-ЕЖБ/05-04-2025/426336770</t>
  </si>
  <si>
    <t xml:space="preserve">902538</t>
  </si>
  <si>
    <t xml:space="preserve">С-ЕЖБ/05-04-2025/426336769</t>
  </si>
  <si>
    <t xml:space="preserve">902470</t>
  </si>
  <si>
    <t xml:space="preserve">С-ЕЖБ/05-04-2025/426336768</t>
  </si>
  <si>
    <t xml:space="preserve">902482</t>
  </si>
  <si>
    <t xml:space="preserve">С-ЕЖБ/05-04-2025/426336767</t>
  </si>
  <si>
    <t xml:space="preserve">902512</t>
  </si>
  <si>
    <t xml:space="preserve">С-ЕЖБ/05-04-2025/426336766</t>
  </si>
  <si>
    <t xml:space="preserve">902543</t>
  </si>
  <si>
    <t xml:space="preserve">С-ЕЖБ/05-04-2025/426336765</t>
  </si>
  <si>
    <t xml:space="preserve">902472</t>
  </si>
  <si>
    <t xml:space="preserve">С-ЕЖБ/05-04-2025/426336764</t>
  </si>
  <si>
    <t xml:space="preserve">902481</t>
  </si>
  <si>
    <t xml:space="preserve">С-ЕЖБ/05-04-2025/426336763</t>
  </si>
  <si>
    <t xml:space="preserve">902535</t>
  </si>
  <si>
    <t xml:space="preserve">С-ЕЖБ/05-04-2025/426336762</t>
  </si>
  <si>
    <t xml:space="preserve">902490</t>
  </si>
  <si>
    <t xml:space="preserve">С-ЕЖБ/05-04-2025/426336761</t>
  </si>
  <si>
    <t xml:space="preserve">902499</t>
  </si>
  <si>
    <t xml:space="preserve">С-ЕЖБ/05-04-2025/426336760</t>
  </si>
  <si>
    <t xml:space="preserve">902547</t>
  </si>
  <si>
    <t xml:space="preserve">С-ЕЖБ/05-04-2025/426336759</t>
  </si>
  <si>
    <t xml:space="preserve">902494</t>
  </si>
  <si>
    <t xml:space="preserve">С-ЕЖБ/05-04-2025/426336758</t>
  </si>
  <si>
    <t xml:space="preserve">902517</t>
  </si>
  <si>
    <t xml:space="preserve">С-ЕЖБ/05-04-2025/426336757</t>
  </si>
  <si>
    <t xml:space="preserve">902540</t>
  </si>
  <si>
    <t xml:space="preserve">С-ЕЖБ/05-04-2025/426336756</t>
  </si>
  <si>
    <t xml:space="preserve">902489</t>
  </si>
  <si>
    <t xml:space="preserve">С-ЕЖБ/05-04-2025/426336755</t>
  </si>
  <si>
    <t xml:space="preserve">902486</t>
  </si>
  <si>
    <t xml:space="preserve">С-ЕЖБ/05-04-2025/426336754</t>
  </si>
  <si>
    <t xml:space="preserve">902464</t>
  </si>
  <si>
    <t xml:space="preserve">С-ЕЖБ/05-04-2025/426336753</t>
  </si>
  <si>
    <t xml:space="preserve">4041-93</t>
  </si>
  <si>
    <t xml:space="preserve">121044</t>
  </si>
  <si>
    <t xml:space="preserve">С-ЕЖБ/05-04-2025/426336752</t>
  </si>
  <si>
    <t xml:space="preserve">ДМ2005CrIExKcУЗ</t>
  </si>
  <si>
    <t xml:space="preserve">12А2045</t>
  </si>
  <si>
    <t xml:space="preserve">С-ЕЖБ/05-04-2025/426336751</t>
  </si>
  <si>
    <t xml:space="preserve">12А2365</t>
  </si>
  <si>
    <t xml:space="preserve">С-ЕЖБ/05-04-2025/426336750</t>
  </si>
  <si>
    <t xml:space="preserve">12А2367</t>
  </si>
  <si>
    <t xml:space="preserve">С-ЕЖБ/05-04-2025/426336749</t>
  </si>
  <si>
    <t xml:space="preserve">12А2375</t>
  </si>
  <si>
    <t xml:space="preserve">С-ЕЖБ/05-04-2025/426336748</t>
  </si>
  <si>
    <t xml:space="preserve">2095546</t>
  </si>
  <si>
    <t xml:space="preserve">С-ЕЖБ/05-04-2025/426336747</t>
  </si>
  <si>
    <t xml:space="preserve">924819</t>
  </si>
  <si>
    <t xml:space="preserve">С-ЕЖБ/05-04-2025/426336746</t>
  </si>
  <si>
    <t xml:space="preserve">078464</t>
  </si>
  <si>
    <t xml:space="preserve">С-ЕЖБ/05-04-2025/426336745</t>
  </si>
  <si>
    <t xml:space="preserve">924737</t>
  </si>
  <si>
    <t xml:space="preserve">С-ЕЖБ/05-04-2025/426336744</t>
  </si>
  <si>
    <t xml:space="preserve">1008375</t>
  </si>
  <si>
    <t xml:space="preserve">С-ЕЖБ/05-04-2025/426336743</t>
  </si>
  <si>
    <t xml:space="preserve">1008919</t>
  </si>
  <si>
    <t xml:space="preserve">С-ЕЖБ/05-04-2025/426336742</t>
  </si>
  <si>
    <t xml:space="preserve">2095519</t>
  </si>
  <si>
    <t xml:space="preserve">С-ЕЖБ/05-04-2025/426336741</t>
  </si>
  <si>
    <t xml:space="preserve">2095552</t>
  </si>
  <si>
    <t xml:space="preserve">С-ЕЖБ/05-04-2025/426336740</t>
  </si>
  <si>
    <t xml:space="preserve">2095507</t>
  </si>
  <si>
    <t xml:space="preserve">С-ЕЖБ/05-04-2025/426336739</t>
  </si>
  <si>
    <t xml:space="preserve">12А2851</t>
  </si>
  <si>
    <t xml:space="preserve">С-ЕЖБ/05-04-2025/426336738</t>
  </si>
  <si>
    <t xml:space="preserve">2059612</t>
  </si>
  <si>
    <t xml:space="preserve">С-ЕЖБ/05-04-2025/426336737</t>
  </si>
  <si>
    <t xml:space="preserve">925198</t>
  </si>
  <si>
    <t xml:space="preserve">С-ЕЖБ/05-04-2025/426336736</t>
  </si>
  <si>
    <t xml:space="preserve">2062120</t>
  </si>
  <si>
    <t xml:space="preserve">С-ЕЖБ/05-04-2025/426336735</t>
  </si>
  <si>
    <t xml:space="preserve">1003680</t>
  </si>
  <si>
    <t xml:space="preserve">С-ЕЖБ/05-04-2025/426336734</t>
  </si>
  <si>
    <t xml:space="preserve">12А2241</t>
  </si>
  <si>
    <t xml:space="preserve">С-ЕЖБ/05-04-2025/426336733</t>
  </si>
  <si>
    <t xml:space="preserve">12А2240</t>
  </si>
  <si>
    <t xml:space="preserve">С-ЕЖБ/05-04-2025/426336732</t>
  </si>
  <si>
    <t xml:space="preserve">12А2354</t>
  </si>
  <si>
    <t xml:space="preserve">С-ЕЖБ/05-04-2025/426336731</t>
  </si>
  <si>
    <t xml:space="preserve">12А10860</t>
  </si>
  <si>
    <t xml:space="preserve">С-ЕЖБ/05-04-2025/426336730</t>
  </si>
  <si>
    <t xml:space="preserve">1514819</t>
  </si>
  <si>
    <t xml:space="preserve">С-ЕЖБ/05-04-2025/426336729</t>
  </si>
  <si>
    <t xml:space="preserve">167350</t>
  </si>
  <si>
    <t xml:space="preserve">С-ЕЖБ/05-04-2025/426336728</t>
  </si>
  <si>
    <t xml:space="preserve">1514998</t>
  </si>
  <si>
    <t xml:space="preserve">С-ЕЖБ/05-04-2025/426336727</t>
  </si>
  <si>
    <t xml:space="preserve">1410777</t>
  </si>
  <si>
    <t xml:space="preserve">С-ЕЖБ/05-04-2025/426336726</t>
  </si>
  <si>
    <t xml:space="preserve">12А2972</t>
  </si>
  <si>
    <t xml:space="preserve">С-ЕЖБ/05-04-2025/426336725</t>
  </si>
  <si>
    <t xml:space="preserve">МП3-УУХЛ1</t>
  </si>
  <si>
    <t xml:space="preserve">12А9808</t>
  </si>
  <si>
    <t xml:space="preserve">С-ЕЖБ/05-04-2025/426336724</t>
  </si>
  <si>
    <t xml:space="preserve">МП4-Ум</t>
  </si>
  <si>
    <t xml:space="preserve">50119-17</t>
  </si>
  <si>
    <t xml:space="preserve">2015867</t>
  </si>
  <si>
    <t xml:space="preserve">И-ЕЖБ/06-04-2025/426337460</t>
  </si>
  <si>
    <t xml:space="preserve">МП4А-Кс</t>
  </si>
  <si>
    <t xml:space="preserve">2015862</t>
  </si>
  <si>
    <t xml:space="preserve">И-ЕЖБ/06-04-2025/426337459</t>
  </si>
  <si>
    <t xml:space="preserve">004370</t>
  </si>
  <si>
    <t xml:space="preserve">И-ЕЖБ/06-04-2025/426337458</t>
  </si>
  <si>
    <t xml:space="preserve">004401</t>
  </si>
  <si>
    <t xml:space="preserve">И-ЕЖБ/06-04-2025/426337457</t>
  </si>
  <si>
    <t xml:space="preserve">3017414</t>
  </si>
  <si>
    <t xml:space="preserve">И-ЕЖБ/06-04-2025/426337456</t>
  </si>
  <si>
    <t xml:space="preserve">3025353</t>
  </si>
  <si>
    <t xml:space="preserve">И-ЕЖБ/06-04-2025/426337455</t>
  </si>
  <si>
    <t xml:space="preserve">10518</t>
  </si>
  <si>
    <t xml:space="preserve">И-ЕЖБ/06-04-2025/426337454</t>
  </si>
  <si>
    <t xml:space="preserve">212005858</t>
  </si>
  <si>
    <t xml:space="preserve">И-ЕЖБ/06-04-2025/426337453</t>
  </si>
  <si>
    <t xml:space="preserve">212006484</t>
  </si>
  <si>
    <t xml:space="preserve">И-ЕЖБ/06-04-2025/426337452</t>
  </si>
  <si>
    <t xml:space="preserve">В0124869</t>
  </si>
  <si>
    <t xml:space="preserve">И-ЕЖБ/06-04-2025/426337451</t>
  </si>
  <si>
    <t xml:space="preserve">9001864</t>
  </si>
  <si>
    <t xml:space="preserve">И-ЕЖБ/06-04-2025/426337450</t>
  </si>
  <si>
    <t xml:space="preserve">В0124868</t>
  </si>
  <si>
    <t xml:space="preserve">И-ЕЖБ/06-04-2025/426337449</t>
  </si>
  <si>
    <t xml:space="preserve">0020134</t>
  </si>
  <si>
    <t xml:space="preserve">И-ЕЖБ/06-04-2025/426337448</t>
  </si>
  <si>
    <t xml:space="preserve">0023596</t>
  </si>
  <si>
    <t xml:space="preserve">И-ЕЖБ/06-04-2025/426337447</t>
  </si>
  <si>
    <t xml:space="preserve">179372</t>
  </si>
  <si>
    <t xml:space="preserve">И-ЕЖБ/06-04-2025/426337446</t>
  </si>
  <si>
    <t xml:space="preserve">1712160143</t>
  </si>
  <si>
    <t xml:space="preserve">И-ЕЖБ/06-04-2025/426337445</t>
  </si>
  <si>
    <t xml:space="preserve">12А1170</t>
  </si>
  <si>
    <t xml:space="preserve">И-ЕЖБ/06-04-2025/426337444</t>
  </si>
  <si>
    <t xml:space="preserve">МП4-УУХЛ1</t>
  </si>
  <si>
    <t xml:space="preserve">10350</t>
  </si>
  <si>
    <t xml:space="preserve">И-ЕЖБ/06-04-2025/426337443</t>
  </si>
  <si>
    <t xml:space="preserve">86001АLJ</t>
  </si>
  <si>
    <t xml:space="preserve">И-ЕЖБ/06-04-2025/426337442</t>
  </si>
  <si>
    <t xml:space="preserve">12А12025</t>
  </si>
  <si>
    <t xml:space="preserve">И-ЕЖБ/06-04-2025/426337441</t>
  </si>
  <si>
    <t xml:space="preserve">МВ-3ВУУ2</t>
  </si>
  <si>
    <t xml:space="preserve">3017607</t>
  </si>
  <si>
    <t xml:space="preserve">И-ЕЖБ/06-04-2025/426337440</t>
  </si>
  <si>
    <t xml:space="preserve">3022544</t>
  </si>
  <si>
    <t xml:space="preserve">И-ЕЖБ/06-04-2025/426337439</t>
  </si>
  <si>
    <t xml:space="preserve">2038999</t>
  </si>
  <si>
    <t xml:space="preserve">И-ЕЖБ/06-04-2025/426337438</t>
  </si>
  <si>
    <t xml:space="preserve">001203</t>
  </si>
  <si>
    <t xml:space="preserve">И-ЕЖБ/06-04-2025/426337437</t>
  </si>
  <si>
    <t xml:space="preserve">А0168810</t>
  </si>
  <si>
    <t xml:space="preserve">И-ЕЖБ/06-04-2025/426337436</t>
  </si>
  <si>
    <t xml:space="preserve">А0138949</t>
  </si>
  <si>
    <t xml:space="preserve">И-ЕЖБ/06-04-2025/426337435</t>
  </si>
  <si>
    <t xml:space="preserve">А0169194</t>
  </si>
  <si>
    <t xml:space="preserve">И-ЕЖБ/06-04-2025/426337434</t>
  </si>
  <si>
    <t xml:space="preserve">006979</t>
  </si>
  <si>
    <t xml:space="preserve">И-ЕЖБ/06-04-2025/426337433</t>
  </si>
  <si>
    <t xml:space="preserve">002855</t>
  </si>
  <si>
    <t xml:space="preserve">И-ЕЖБ/06-04-2025/426337432</t>
  </si>
  <si>
    <t xml:space="preserve">001912</t>
  </si>
  <si>
    <t xml:space="preserve">И-ЕЖБ/06-04-2025/426337431</t>
  </si>
  <si>
    <t xml:space="preserve">001944</t>
  </si>
  <si>
    <t xml:space="preserve">И-ЕЖБ/06-04-2025/426337430</t>
  </si>
  <si>
    <t xml:space="preserve">001955</t>
  </si>
  <si>
    <t xml:space="preserve">И-ЕЖБ/06-04-2025/426337429</t>
  </si>
  <si>
    <t xml:space="preserve">17.04.2025 20:57</t>
  </si>
  <si>
    <t xml:space="preserve">002753</t>
  </si>
  <si>
    <t xml:space="preserve">С-ЕЖБ/06-04-2025/426337337</t>
  </si>
  <si>
    <t xml:space="preserve">002370</t>
  </si>
  <si>
    <t xml:space="preserve">С-ЕЖБ/06-04-2025/426337336</t>
  </si>
  <si>
    <t xml:space="preserve">002352</t>
  </si>
  <si>
    <t xml:space="preserve">С-ЕЖБ/06-04-2025/426337335</t>
  </si>
  <si>
    <t xml:space="preserve">002656</t>
  </si>
  <si>
    <t xml:space="preserve">С-ЕЖБ/06-04-2025/426337334</t>
  </si>
  <si>
    <t xml:space="preserve">002570</t>
  </si>
  <si>
    <t xml:space="preserve">С-ЕЖБ/06-04-2025/426337333</t>
  </si>
  <si>
    <t xml:space="preserve">002763</t>
  </si>
  <si>
    <t xml:space="preserve">С-ЕЖБ/06-04-2025/426337332</t>
  </si>
  <si>
    <t xml:space="preserve">002754</t>
  </si>
  <si>
    <t xml:space="preserve">С-ЕЖБ/06-04-2025/426337331</t>
  </si>
  <si>
    <t xml:space="preserve">002657</t>
  </si>
  <si>
    <t xml:space="preserve">С-ЕЖБ/06-04-2025/426337330</t>
  </si>
  <si>
    <t xml:space="preserve">002567</t>
  </si>
  <si>
    <t xml:space="preserve">С-ЕЖБ/06-04-2025/426337329</t>
  </si>
  <si>
    <t xml:space="preserve">2197190</t>
  </si>
  <si>
    <t xml:space="preserve">С-ЕЖБ/06-04-2025/426337328</t>
  </si>
  <si>
    <t xml:space="preserve">000769</t>
  </si>
  <si>
    <t xml:space="preserve">С-ЕЖБ/06-04-2025/426337327</t>
  </si>
  <si>
    <t xml:space="preserve">000858</t>
  </si>
  <si>
    <t xml:space="preserve">С-ЕЖБ/06-04-2025/426337326</t>
  </si>
  <si>
    <t xml:space="preserve">000901</t>
  </si>
  <si>
    <t xml:space="preserve">С-ЕЖБ/06-04-2025/426337325</t>
  </si>
  <si>
    <t xml:space="preserve">001015</t>
  </si>
  <si>
    <t xml:space="preserve">С-ЕЖБ/06-04-2025/426337324</t>
  </si>
  <si>
    <t xml:space="preserve">3017195</t>
  </si>
  <si>
    <t xml:space="preserve">С-ЕЖБ/06-04-2025/426337359</t>
  </si>
  <si>
    <t xml:space="preserve">3017199</t>
  </si>
  <si>
    <t xml:space="preserve">С-ЕЖБ/06-04-2025/426337358</t>
  </si>
  <si>
    <t xml:space="preserve">3016949</t>
  </si>
  <si>
    <t xml:space="preserve">С-ЕЖБ/06-04-2025/426337357</t>
  </si>
  <si>
    <t xml:space="preserve">3016959</t>
  </si>
  <si>
    <t xml:space="preserve">С-ЕЖБ/06-04-2025/426337356</t>
  </si>
  <si>
    <t xml:space="preserve">3016972</t>
  </si>
  <si>
    <t xml:space="preserve">С-ЕЖБ/06-04-2025/426337355</t>
  </si>
  <si>
    <t xml:space="preserve">3016960</t>
  </si>
  <si>
    <t xml:space="preserve">С-ЕЖБ/06-04-2025/426337354</t>
  </si>
  <si>
    <t xml:space="preserve">3016946</t>
  </si>
  <si>
    <t xml:space="preserve">С-ЕЖБ/06-04-2025/426337353</t>
  </si>
  <si>
    <t xml:space="preserve">3016969</t>
  </si>
  <si>
    <t xml:space="preserve">С-ЕЖБ/06-04-2025/426337352</t>
  </si>
  <si>
    <t xml:space="preserve">3016945</t>
  </si>
  <si>
    <t xml:space="preserve">С-ЕЖБ/06-04-2025/426337351</t>
  </si>
  <si>
    <t xml:space="preserve">3016970</t>
  </si>
  <si>
    <t xml:space="preserve">С-ЕЖБ/06-04-2025/426337350</t>
  </si>
  <si>
    <t xml:space="preserve">3016963</t>
  </si>
  <si>
    <t xml:space="preserve">С-ЕЖБ/06-04-2025/426337349</t>
  </si>
  <si>
    <t xml:space="preserve">3016951</t>
  </si>
  <si>
    <t xml:space="preserve">С-ЕЖБ/06-04-2025/426337348</t>
  </si>
  <si>
    <t xml:space="preserve">3016966</t>
  </si>
  <si>
    <t xml:space="preserve">С-ЕЖБ/06-04-2025/426337347</t>
  </si>
  <si>
    <t xml:space="preserve">3016947</t>
  </si>
  <si>
    <t xml:space="preserve">С-ЕЖБ/06-04-2025/426337346</t>
  </si>
  <si>
    <t xml:space="preserve">3017020</t>
  </si>
  <si>
    <t xml:space="preserve">С-ЕЖБ/06-04-2025/426337345</t>
  </si>
  <si>
    <t xml:space="preserve">3017031</t>
  </si>
  <si>
    <t xml:space="preserve">С-ЕЖБ/06-04-2025/426337344</t>
  </si>
  <si>
    <t xml:space="preserve">3017016</t>
  </si>
  <si>
    <t xml:space="preserve">С-ЕЖБ/06-04-2025/426337343</t>
  </si>
  <si>
    <t xml:space="preserve">3017032</t>
  </si>
  <si>
    <t xml:space="preserve">С-ЕЖБ/06-04-2025/426337342</t>
  </si>
  <si>
    <t xml:space="preserve">3017035</t>
  </si>
  <si>
    <t xml:space="preserve">С-ЕЖБ/06-04-2025/426337341</t>
  </si>
  <si>
    <t xml:space="preserve">3017025</t>
  </si>
  <si>
    <t xml:space="preserve">С-ЕЖБ/06-04-2025/426337340</t>
  </si>
  <si>
    <t xml:space="preserve">3017034</t>
  </si>
  <si>
    <t xml:space="preserve">С-ЕЖБ/06-04-2025/426337339</t>
  </si>
  <si>
    <t xml:space="preserve">002666</t>
  </si>
  <si>
    <t xml:space="preserve">С-ЕЖБ/06-04-2025/426337338</t>
  </si>
  <si>
    <t xml:space="preserve">000908</t>
  </si>
  <si>
    <t xml:space="preserve">С-ЕЖБ/06-04-2025/426337323</t>
  </si>
  <si>
    <t xml:space="preserve">000902</t>
  </si>
  <si>
    <t xml:space="preserve">С-ЕЖБ/06-04-2025/426337322</t>
  </si>
  <si>
    <t xml:space="preserve">2196664</t>
  </si>
  <si>
    <t xml:space="preserve">С-ЕЖБ/06-04-2025/426337321</t>
  </si>
  <si>
    <t xml:space="preserve">000920</t>
  </si>
  <si>
    <t xml:space="preserve">С-ЕЖБ/06-04-2025/426337320</t>
  </si>
  <si>
    <t xml:space="preserve">000906</t>
  </si>
  <si>
    <t xml:space="preserve">С-ЕЖБ/06-04-2025/426337319</t>
  </si>
  <si>
    <t xml:space="preserve">212005887</t>
  </si>
  <si>
    <t xml:space="preserve">С-ЕЖБ/06-04-2025/426337318</t>
  </si>
  <si>
    <t xml:space="preserve">212005883</t>
  </si>
  <si>
    <t xml:space="preserve">С-ЕЖБ/06-04-2025/426337317</t>
  </si>
  <si>
    <t xml:space="preserve">3019901</t>
  </si>
  <si>
    <t xml:space="preserve">С-ЕЖБ/06-04-2025/426337316</t>
  </si>
  <si>
    <t xml:space="preserve">3019906</t>
  </si>
  <si>
    <t xml:space="preserve">С-ЕЖБ/06-04-2025/426337315</t>
  </si>
  <si>
    <t xml:space="preserve">3019911</t>
  </si>
  <si>
    <t xml:space="preserve">С-ЕЖБ/06-04-2025/426337314</t>
  </si>
  <si>
    <t xml:space="preserve">3019891</t>
  </si>
  <si>
    <t xml:space="preserve">С-ЕЖБ/06-04-2025/426337313</t>
  </si>
  <si>
    <t xml:space="preserve">3019892</t>
  </si>
  <si>
    <t xml:space="preserve">С-ЕЖБ/06-04-2025/426337312</t>
  </si>
  <si>
    <t xml:space="preserve">3019923</t>
  </si>
  <si>
    <t xml:space="preserve">С-ЕЖБ/06-04-2025/426337311</t>
  </si>
  <si>
    <t xml:space="preserve">3019904</t>
  </si>
  <si>
    <t xml:space="preserve">С-ЕЖБ/06-04-2025/426337310</t>
  </si>
  <si>
    <t xml:space="preserve">3019902</t>
  </si>
  <si>
    <t xml:space="preserve">С-ЕЖБ/06-04-2025/426337309</t>
  </si>
  <si>
    <t xml:space="preserve">3019903</t>
  </si>
  <si>
    <t xml:space="preserve">С-ЕЖБ/06-04-2025/426337308</t>
  </si>
  <si>
    <t xml:space="preserve">3019905</t>
  </si>
  <si>
    <t xml:space="preserve">С-ЕЖБ/06-04-2025/426337307</t>
  </si>
  <si>
    <t xml:space="preserve">3017737</t>
  </si>
  <si>
    <t xml:space="preserve">С-ЕЖБ/06-04-2025/426337306</t>
  </si>
  <si>
    <t xml:space="preserve">3017728</t>
  </si>
  <si>
    <t xml:space="preserve">С-ЕЖБ/06-04-2025/426337305</t>
  </si>
  <si>
    <t xml:space="preserve">3017794</t>
  </si>
  <si>
    <t xml:space="preserve">С-ЕЖБ/06-04-2025/426337304</t>
  </si>
  <si>
    <t xml:space="preserve">Н2677871</t>
  </si>
  <si>
    <t xml:space="preserve">С-ЕЖБ/06-04-2025/426337303</t>
  </si>
  <si>
    <t xml:space="preserve">Н1346261</t>
  </si>
  <si>
    <t xml:space="preserve">С-ЕЖБ/06-04-2025/426337302</t>
  </si>
  <si>
    <t xml:space="preserve">Н1319382</t>
  </si>
  <si>
    <t xml:space="preserve">С-ЕЖБ/06-04-2025/426337301</t>
  </si>
  <si>
    <t xml:space="preserve">3017410</t>
  </si>
  <si>
    <t xml:space="preserve">С-ЕЖБ/06-04-2025/426337300</t>
  </si>
  <si>
    <t xml:space="preserve">10553</t>
  </si>
  <si>
    <t xml:space="preserve">С-ЕЖБ/06-04-2025/426337299</t>
  </si>
  <si>
    <t xml:space="preserve">3017324</t>
  </si>
  <si>
    <t xml:space="preserve">С-ЕЖБ/06-04-2025/426337298</t>
  </si>
  <si>
    <t xml:space="preserve">3017340</t>
  </si>
  <si>
    <t xml:space="preserve">С-ЕЖБ/06-04-2025/426337297</t>
  </si>
  <si>
    <t xml:space="preserve">3025359</t>
  </si>
  <si>
    <t xml:space="preserve">С-ЕЖБ/06-04-2025/426337296</t>
  </si>
  <si>
    <t xml:space="preserve">10645</t>
  </si>
  <si>
    <t xml:space="preserve">С-ЕЖБ/06-04-2025/426337295</t>
  </si>
  <si>
    <t xml:space="preserve">3017755</t>
  </si>
  <si>
    <t xml:space="preserve">С-ЕЖБ/06-04-2025/426337294</t>
  </si>
  <si>
    <t xml:space="preserve">3017752</t>
  </si>
  <si>
    <t xml:space="preserve">С-ЕЖБ/06-04-2025/426337293</t>
  </si>
  <si>
    <t xml:space="preserve">3017753</t>
  </si>
  <si>
    <t xml:space="preserve">С-ЕЖБ/06-04-2025/426337292</t>
  </si>
  <si>
    <t xml:space="preserve">3017739</t>
  </si>
  <si>
    <t xml:space="preserve">С-ЕЖБ/06-04-2025/426337291</t>
  </si>
  <si>
    <t xml:space="preserve">3017270</t>
  </si>
  <si>
    <t xml:space="preserve">С-ЕЖБ/06-04-2025/426337290</t>
  </si>
  <si>
    <t xml:space="preserve">3017267</t>
  </si>
  <si>
    <t xml:space="preserve">С-ЕЖБ/06-04-2025/426337289</t>
  </si>
  <si>
    <t xml:space="preserve">10485</t>
  </si>
  <si>
    <t xml:space="preserve">С-ЕЖБ/06-04-2025/426337288</t>
  </si>
  <si>
    <t xml:space="preserve">3022551</t>
  </si>
  <si>
    <t xml:space="preserve">С-ЕЖБ/06-04-2025/426337287</t>
  </si>
  <si>
    <t xml:space="preserve">3022539</t>
  </si>
  <si>
    <t xml:space="preserve">С-ЕЖБ/06-04-2025/426337286</t>
  </si>
  <si>
    <t xml:space="preserve">Н2665545</t>
  </si>
  <si>
    <t xml:space="preserve">С-ЕЖБ/06-04-2025/426337285</t>
  </si>
  <si>
    <t xml:space="preserve">9002317</t>
  </si>
  <si>
    <t xml:space="preserve">С-ЕЖБ/06-04-2025/426337284</t>
  </si>
  <si>
    <t xml:space="preserve">9002658</t>
  </si>
  <si>
    <t xml:space="preserve">С-ЕЖБ/06-04-2025/426337283</t>
  </si>
  <si>
    <t xml:space="preserve">9002213</t>
  </si>
  <si>
    <t xml:space="preserve">С-ЕЖБ/06-04-2025/426337282</t>
  </si>
  <si>
    <t xml:space="preserve">103951</t>
  </si>
  <si>
    <t xml:space="preserve">С-ЕЖБ/06-04-2025/426337281</t>
  </si>
  <si>
    <t xml:space="preserve">9001910</t>
  </si>
  <si>
    <t xml:space="preserve">С-ЕЖБ/06-04-2025/426337280</t>
  </si>
  <si>
    <t xml:space="preserve">9002054</t>
  </si>
  <si>
    <t xml:space="preserve">С-ЕЖБ/06-04-2025/426337279</t>
  </si>
  <si>
    <t xml:space="preserve">9002170</t>
  </si>
  <si>
    <t xml:space="preserve">С-ЕЖБ/06-04-2025/426337278</t>
  </si>
  <si>
    <t xml:space="preserve">179392</t>
  </si>
  <si>
    <t xml:space="preserve">С-ЕЖБ/06-04-2025/426337277</t>
  </si>
  <si>
    <t xml:space="preserve">2177953</t>
  </si>
  <si>
    <t xml:space="preserve">С-ЕЖБ/06-04-2025/426337276</t>
  </si>
  <si>
    <t xml:space="preserve">В0124852</t>
  </si>
  <si>
    <t xml:space="preserve">С-ЕЖБ/06-04-2025/426337275</t>
  </si>
  <si>
    <t xml:space="preserve">090611</t>
  </si>
  <si>
    <t xml:space="preserve">С-ЕЖБ/06-04-2025/426337274</t>
  </si>
  <si>
    <t xml:space="preserve">001815</t>
  </si>
  <si>
    <t xml:space="preserve">С-ЕЖБ/06-04-2025/426337273</t>
  </si>
  <si>
    <t xml:space="preserve">10354</t>
  </si>
  <si>
    <t xml:space="preserve">С-ЕЖБ/06-04-2025/426337272</t>
  </si>
  <si>
    <t xml:space="preserve">00064</t>
  </si>
  <si>
    <t xml:space="preserve">С-ЕЖБ/06-04-2025/426337271</t>
  </si>
  <si>
    <t xml:space="preserve">10214</t>
  </si>
  <si>
    <t xml:space="preserve">С-ЕЖБ/06-04-2025/426337270</t>
  </si>
  <si>
    <t xml:space="preserve">211046542</t>
  </si>
  <si>
    <t xml:space="preserve">С-ЕЖБ/06-04-2025/426337269</t>
  </si>
  <si>
    <t xml:space="preserve">212005842</t>
  </si>
  <si>
    <t xml:space="preserve">С-ЕЖБ/06-04-2025/426337268</t>
  </si>
  <si>
    <t xml:space="preserve">3017187</t>
  </si>
  <si>
    <t xml:space="preserve">С-ЕЖБ/06-04-2025/426337267</t>
  </si>
  <si>
    <t xml:space="preserve">10526</t>
  </si>
  <si>
    <t xml:space="preserve">С-ЕЖБ/06-04-2025/426337266</t>
  </si>
  <si>
    <t xml:space="preserve">10531</t>
  </si>
  <si>
    <t xml:space="preserve">С-ЕЖБ/06-04-2025/426337265</t>
  </si>
  <si>
    <t xml:space="preserve">078751</t>
  </si>
  <si>
    <t xml:space="preserve">С-ЕЖБ/06-04-2025/426337264</t>
  </si>
  <si>
    <t xml:space="preserve">078722</t>
  </si>
  <si>
    <t xml:space="preserve">С-ЕЖБ/06-04-2025/426337263</t>
  </si>
  <si>
    <t xml:space="preserve">078827</t>
  </si>
  <si>
    <t xml:space="preserve">С-ЕЖБ/06-04-2025/426337262</t>
  </si>
  <si>
    <t xml:space="preserve">1008971</t>
  </si>
  <si>
    <t xml:space="preserve">С-ЕЖБ/06-04-2025/426337261</t>
  </si>
  <si>
    <t xml:space="preserve">1008956</t>
  </si>
  <si>
    <t xml:space="preserve">С-ЕЖБ/06-04-2025/426337260</t>
  </si>
  <si>
    <t xml:space="preserve">1008972</t>
  </si>
  <si>
    <t xml:space="preserve">С-ЕЖБ/06-04-2025/426337259</t>
  </si>
  <si>
    <t xml:space="preserve">015106</t>
  </si>
  <si>
    <t xml:space="preserve">С-ЕЖБ/06-04-2025/426337258</t>
  </si>
  <si>
    <t xml:space="preserve">179186</t>
  </si>
  <si>
    <t xml:space="preserve">С-ЕЖБ/06-04-2025/426337257</t>
  </si>
  <si>
    <t xml:space="preserve">1008985</t>
  </si>
  <si>
    <t xml:space="preserve">С-ЕЖБ/06-04-2025/426337256</t>
  </si>
  <si>
    <t xml:space="preserve">1008279</t>
  </si>
  <si>
    <t xml:space="preserve">С-ЕЖБ/06-04-2025/426337255</t>
  </si>
  <si>
    <t xml:space="preserve">1008399</t>
  </si>
  <si>
    <t xml:space="preserve">С-ЕЖБ/06-04-2025/426337254</t>
  </si>
  <si>
    <t xml:space="preserve">002762</t>
  </si>
  <si>
    <t xml:space="preserve">С-ЕЖБ/06-04-2025/426337253</t>
  </si>
  <si>
    <t xml:space="preserve">002359</t>
  </si>
  <si>
    <t xml:space="preserve">С-ЕЖБ/06-04-2025/426337252</t>
  </si>
  <si>
    <t xml:space="preserve">002665</t>
  </si>
  <si>
    <t xml:space="preserve">С-ЕЖБ/06-04-2025/426337251</t>
  </si>
  <si>
    <t xml:space="preserve">1008347</t>
  </si>
  <si>
    <t xml:space="preserve">С-ЕЖБ/06-04-2025/426337250</t>
  </si>
  <si>
    <t xml:space="preserve">1008314</t>
  </si>
  <si>
    <t xml:space="preserve">С-ЕЖБ/06-04-2025/426337249</t>
  </si>
  <si>
    <t xml:space="preserve">2095502</t>
  </si>
  <si>
    <t xml:space="preserve">С-ЕЖБ/06-04-2025/426337248</t>
  </si>
  <si>
    <t xml:space="preserve">1008877</t>
  </si>
  <si>
    <t xml:space="preserve">С-ЕЖБ/06-04-2025/426337247</t>
  </si>
  <si>
    <t xml:space="preserve">1008924</t>
  </si>
  <si>
    <t xml:space="preserve">С-ЕЖБ/06-04-2025/426337246</t>
  </si>
  <si>
    <t xml:space="preserve">1008876</t>
  </si>
  <si>
    <t xml:space="preserve">С-ЕЖБ/06-04-2025/426337245</t>
  </si>
  <si>
    <t xml:space="preserve">078659</t>
  </si>
  <si>
    <t xml:space="preserve">С-ЕЖБ/06-04-2025/426337244</t>
  </si>
  <si>
    <t xml:space="preserve">078725</t>
  </si>
  <si>
    <t xml:space="preserve">С-ЕЖБ/06-04-2025/426337243</t>
  </si>
  <si>
    <t xml:space="preserve">1712160135</t>
  </si>
  <si>
    <t xml:space="preserve">С-ЕЖБ/06-04-2025/426337242</t>
  </si>
  <si>
    <t xml:space="preserve">2006560941</t>
  </si>
  <si>
    <t xml:space="preserve">С-ЕЖБ/06-04-2025/426337241</t>
  </si>
  <si>
    <t xml:space="preserve">10349</t>
  </si>
  <si>
    <t xml:space="preserve">С-ЕЖБ/06-04-2025/426337240</t>
  </si>
  <si>
    <t xml:space="preserve">2067335</t>
  </si>
  <si>
    <t xml:space="preserve">С-ЕЖБ/06-04-2025/426337239</t>
  </si>
  <si>
    <t xml:space="preserve">212005880</t>
  </si>
  <si>
    <t xml:space="preserve">С-ЕЖБ/06-04-2025/426337238</t>
  </si>
  <si>
    <t xml:space="preserve">2039004</t>
  </si>
  <si>
    <t xml:space="preserve">С-ЕЖБ/06-04-2025/426337237</t>
  </si>
  <si>
    <t xml:space="preserve">2050067</t>
  </si>
  <si>
    <t xml:space="preserve">С-ЕЖБ/06-04-2025/426337236</t>
  </si>
  <si>
    <t xml:space="preserve">86001LH6</t>
  </si>
  <si>
    <t xml:space="preserve">С-ЕЖБ/06-04-2025/426337235</t>
  </si>
  <si>
    <t xml:space="preserve">Н2677938</t>
  </si>
  <si>
    <t xml:space="preserve">С-ЕЖБ/06-04-2025/426337234</t>
  </si>
  <si>
    <t xml:space="preserve">3017411</t>
  </si>
  <si>
    <t xml:space="preserve">С-ЕЖБ/06-04-2025/426337233</t>
  </si>
  <si>
    <t xml:space="preserve">В0124996</t>
  </si>
  <si>
    <t xml:space="preserve">И-ЕЖБ/07-04-2025/426337428</t>
  </si>
  <si>
    <t xml:space="preserve">002194</t>
  </si>
  <si>
    <t xml:space="preserve">С-ЕЖБ/07-04-2025/426337232</t>
  </si>
  <si>
    <t xml:space="preserve">002199</t>
  </si>
  <si>
    <t xml:space="preserve">С-ЕЖБ/07-04-2025/426337231</t>
  </si>
  <si>
    <t xml:space="preserve">002197</t>
  </si>
  <si>
    <t xml:space="preserve">С-ЕЖБ/07-04-2025/426337230</t>
  </si>
  <si>
    <t xml:space="preserve">006952</t>
  </si>
  <si>
    <t xml:space="preserve">С-ЕЖБ/07-04-2025/426337229</t>
  </si>
  <si>
    <t xml:space="preserve">006993</t>
  </si>
  <si>
    <t xml:space="preserve">С-ЕЖБ/07-04-2025/426337228</t>
  </si>
  <si>
    <t xml:space="preserve">006959</t>
  </si>
  <si>
    <t xml:space="preserve">С-ЕЖБ/07-04-2025/426337227</t>
  </si>
  <si>
    <t xml:space="preserve">02193</t>
  </si>
  <si>
    <t xml:space="preserve">С-ЕЖБ/07-04-2025/426337226</t>
  </si>
  <si>
    <t xml:space="preserve">007483</t>
  </si>
  <si>
    <t xml:space="preserve">С-ЕЖБ/07-04-2025/426337225</t>
  </si>
  <si>
    <t xml:space="preserve">002902</t>
  </si>
  <si>
    <t xml:space="preserve">С-ЕЖБ/07-04-2025/426337224</t>
  </si>
  <si>
    <t xml:space="preserve">003576</t>
  </si>
  <si>
    <t xml:space="preserve">С-ЕЖБ/07-04-2025/426337223</t>
  </si>
  <si>
    <t xml:space="preserve">003595</t>
  </si>
  <si>
    <t xml:space="preserve">С-ЕЖБ/07-04-2025/426337222</t>
  </si>
  <si>
    <t xml:space="preserve">002900</t>
  </si>
  <si>
    <t xml:space="preserve">С-ЕЖБ/07-04-2025/426337221</t>
  </si>
  <si>
    <t xml:space="preserve">002874</t>
  </si>
  <si>
    <t xml:space="preserve">С-ЕЖБ/07-04-2025/426337220</t>
  </si>
  <si>
    <t xml:space="preserve">002876</t>
  </si>
  <si>
    <t xml:space="preserve">С-ЕЖБ/07-04-2025/426337219</t>
  </si>
  <si>
    <t xml:space="preserve">004958</t>
  </si>
  <si>
    <t xml:space="preserve">С-ЕЖБ/07-04-2025/426337218</t>
  </si>
  <si>
    <t xml:space="preserve">002264</t>
  </si>
  <si>
    <t xml:space="preserve">С-ЕЖБ/07-04-2025/426337217</t>
  </si>
  <si>
    <t xml:space="preserve">018995</t>
  </si>
  <si>
    <t xml:space="preserve">С-ЕЖБ/07-04-2025/426337216</t>
  </si>
  <si>
    <t xml:space="preserve">020517</t>
  </si>
  <si>
    <t xml:space="preserve">С-ЕЖБ/07-04-2025/426337215</t>
  </si>
  <si>
    <t xml:space="preserve">000288</t>
  </si>
  <si>
    <t xml:space="preserve">С-ЕЖБ/07-04-2025/426337214</t>
  </si>
  <si>
    <t xml:space="preserve">024038</t>
  </si>
  <si>
    <t xml:space="preserve">С-ЕЖБ/07-04-2025/426337213</t>
  </si>
  <si>
    <t xml:space="preserve">000796</t>
  </si>
  <si>
    <t xml:space="preserve">С-ЕЖБ/07-04-2025/426337212</t>
  </si>
  <si>
    <t xml:space="preserve">000880</t>
  </si>
  <si>
    <t xml:space="preserve">С-ЕЖБ/07-04-2025/426337211</t>
  </si>
  <si>
    <t xml:space="preserve">212006502</t>
  </si>
  <si>
    <t xml:space="preserve">С-ЕЖБ/07-04-2025/426337210</t>
  </si>
  <si>
    <t xml:space="preserve">001969</t>
  </si>
  <si>
    <t xml:space="preserve">С-ЕЖБ/07-04-2025/426337209</t>
  </si>
  <si>
    <t xml:space="preserve">1804680801</t>
  </si>
  <si>
    <t xml:space="preserve">С-ЕЖБ/07-04-2025/426337208</t>
  </si>
  <si>
    <t xml:space="preserve">1804680811</t>
  </si>
  <si>
    <t xml:space="preserve">С-ЕЖБ/07-04-2025/426337207</t>
  </si>
  <si>
    <t xml:space="preserve">003979</t>
  </si>
  <si>
    <t xml:space="preserve">С-ЕЖБ/07-04-2025/426337206</t>
  </si>
  <si>
    <t xml:space="preserve">003997</t>
  </si>
  <si>
    <t xml:space="preserve">С-ЕЖБ/07-04-2025/426337205</t>
  </si>
  <si>
    <t xml:space="preserve">003957</t>
  </si>
  <si>
    <t xml:space="preserve">С-ЕЖБ/07-04-2025/426337204</t>
  </si>
  <si>
    <t xml:space="preserve">003905</t>
  </si>
  <si>
    <t xml:space="preserve">С-ЕЖБ/07-04-2025/426337203</t>
  </si>
  <si>
    <t xml:space="preserve">2021403</t>
  </si>
  <si>
    <t xml:space="preserve">С-ЕЖБ/07-04-2025/426337202</t>
  </si>
  <si>
    <t xml:space="preserve">М-3ВУУ2</t>
  </si>
  <si>
    <t xml:space="preserve">202797</t>
  </si>
  <si>
    <t xml:space="preserve">С-ЕЖБ/07-04-2025/426337201</t>
  </si>
  <si>
    <t xml:space="preserve">12А12029</t>
  </si>
  <si>
    <t xml:space="preserve">С-ЕЖБ/07-04-2025/426337200</t>
  </si>
  <si>
    <t xml:space="preserve">12А12026</t>
  </si>
  <si>
    <t xml:space="preserve">С-ЕЖБ/07-04-2025/426337199</t>
  </si>
  <si>
    <t xml:space="preserve">3016889</t>
  </si>
  <si>
    <t xml:space="preserve">С-ЕЖБ/07-04-2025/426337198</t>
  </si>
  <si>
    <t xml:space="preserve">3016882</t>
  </si>
  <si>
    <t xml:space="preserve">С-ЕЖБ/07-04-2025/426337197</t>
  </si>
  <si>
    <t xml:space="preserve">3016885</t>
  </si>
  <si>
    <t xml:space="preserve">С-ЕЖБ/07-04-2025/426337196</t>
  </si>
  <si>
    <t xml:space="preserve">3016876</t>
  </si>
  <si>
    <t xml:space="preserve">С-ЕЖБ/07-04-2025/426337195</t>
  </si>
  <si>
    <t xml:space="preserve">3016878</t>
  </si>
  <si>
    <t xml:space="preserve">С-ЕЖБ/07-04-2025/426337194</t>
  </si>
  <si>
    <t xml:space="preserve">12А12030</t>
  </si>
  <si>
    <t xml:space="preserve">С-ЕЖБ/07-04-2025/426337193</t>
  </si>
  <si>
    <t xml:space="preserve">5632</t>
  </si>
  <si>
    <t xml:space="preserve">С-ЕЖБ/07-04-2025/426337192</t>
  </si>
  <si>
    <t xml:space="preserve">3025348</t>
  </si>
  <si>
    <t xml:space="preserve">С-ЕЖБ/07-04-2025/426337191</t>
  </si>
  <si>
    <t xml:space="preserve">3025358</t>
  </si>
  <si>
    <t xml:space="preserve">С-ЕЖБ/07-04-2025/426337190</t>
  </si>
  <si>
    <t xml:space="preserve">3025347</t>
  </si>
  <si>
    <t xml:space="preserve">С-ЕЖБ/07-04-2025/426337189</t>
  </si>
  <si>
    <t xml:space="preserve">10577</t>
  </si>
  <si>
    <t xml:space="preserve">С-ЕЖБ/07-04-2025/426337188</t>
  </si>
  <si>
    <t xml:space="preserve">10585</t>
  </si>
  <si>
    <t xml:space="preserve">С-ЕЖБ/07-04-2025/426337187</t>
  </si>
  <si>
    <t xml:space="preserve">В0131894</t>
  </si>
  <si>
    <t xml:space="preserve">С-ЕЖБ/07-04-2025/426337186</t>
  </si>
  <si>
    <t xml:space="preserve">2006560939</t>
  </si>
  <si>
    <t xml:space="preserve">С-ЕЖБ/07-04-2025/426337185</t>
  </si>
  <si>
    <t xml:space="preserve">1008969</t>
  </si>
  <si>
    <t xml:space="preserve">С-ЕЖБ/07-04-2025/426337184</t>
  </si>
  <si>
    <t xml:space="preserve">1008978</t>
  </si>
  <si>
    <t xml:space="preserve">С-ЕЖБ/07-04-2025/426337183</t>
  </si>
  <si>
    <t xml:space="preserve">11305</t>
  </si>
  <si>
    <t xml:space="preserve">С-ЕЖБ/07-04-2025/426337182</t>
  </si>
  <si>
    <t xml:space="preserve">11304</t>
  </si>
  <si>
    <t xml:space="preserve">С-ЕЖБ/07-04-2025/426337181</t>
  </si>
  <si>
    <t xml:space="preserve">2064455</t>
  </si>
  <si>
    <t xml:space="preserve">С-ЕЖБ/07-04-2025/426337180</t>
  </si>
  <si>
    <t xml:space="preserve">2064483</t>
  </si>
  <si>
    <t xml:space="preserve">С-ЕЖБ/07-04-2025/426337179</t>
  </si>
  <si>
    <t xml:space="preserve">2064447</t>
  </si>
  <si>
    <t xml:space="preserve">С-ЕЖБ/07-04-2025/426337178</t>
  </si>
  <si>
    <t xml:space="preserve">2064448</t>
  </si>
  <si>
    <t xml:space="preserve">С-ЕЖБ/07-04-2025/426337177</t>
  </si>
  <si>
    <t xml:space="preserve">2064482</t>
  </si>
  <si>
    <t xml:space="preserve">С-ЕЖБ/07-04-2025/426337176</t>
  </si>
  <si>
    <t xml:space="preserve">2064492</t>
  </si>
  <si>
    <t xml:space="preserve">С-ЕЖБ/07-04-2025/426337175</t>
  </si>
  <si>
    <t xml:space="preserve">2064489</t>
  </si>
  <si>
    <t xml:space="preserve">С-ЕЖБ/07-04-2025/426337174</t>
  </si>
  <si>
    <t xml:space="preserve">2064330</t>
  </si>
  <si>
    <t xml:space="preserve">С-ЕЖБ/07-04-2025/426337173</t>
  </si>
  <si>
    <t xml:space="preserve">2064342</t>
  </si>
  <si>
    <t xml:space="preserve">С-ЕЖБ/07-04-2025/426337172</t>
  </si>
  <si>
    <t xml:space="preserve">2064338</t>
  </si>
  <si>
    <t xml:space="preserve">С-ЕЖБ/07-04-2025/426337171</t>
  </si>
  <si>
    <t xml:space="preserve">2064337</t>
  </si>
  <si>
    <t xml:space="preserve">С-ЕЖБ/07-04-2025/426337170</t>
  </si>
  <si>
    <t xml:space="preserve">2064325</t>
  </si>
  <si>
    <t xml:space="preserve">С-ЕЖБ/07-04-2025/426337169</t>
  </si>
  <si>
    <t xml:space="preserve">2064313</t>
  </si>
  <si>
    <t xml:space="preserve">С-ЕЖБ/07-04-2025/426337168</t>
  </si>
  <si>
    <t xml:space="preserve">2064310</t>
  </si>
  <si>
    <t xml:space="preserve">С-ЕЖБ/07-04-2025/426337167</t>
  </si>
  <si>
    <t xml:space="preserve">2064324</t>
  </si>
  <si>
    <t xml:space="preserve">С-ЕЖБ/07-04-2025/426337166</t>
  </si>
  <si>
    <t xml:space="preserve">2064317</t>
  </si>
  <si>
    <t xml:space="preserve">С-ЕЖБ/07-04-2025/426337165</t>
  </si>
  <si>
    <t xml:space="preserve">2064318</t>
  </si>
  <si>
    <t xml:space="preserve">С-ЕЖБ/07-04-2025/426337164</t>
  </si>
  <si>
    <t xml:space="preserve">2064316</t>
  </si>
  <si>
    <t xml:space="preserve">С-ЕЖБ/07-04-2025/426337163</t>
  </si>
  <si>
    <t xml:space="preserve">2064315</t>
  </si>
  <si>
    <t xml:space="preserve">С-ЕЖБ/07-04-2025/426337162</t>
  </si>
  <si>
    <t xml:space="preserve">2064322</t>
  </si>
  <si>
    <t xml:space="preserve">С-ЕЖБ/07-04-2025/426337161</t>
  </si>
  <si>
    <t xml:space="preserve">2064314</t>
  </si>
  <si>
    <t xml:space="preserve">С-ЕЖБ/07-04-2025/426337160</t>
  </si>
  <si>
    <t xml:space="preserve">2064321</t>
  </si>
  <si>
    <t xml:space="preserve">С-ЕЖБ/07-04-2025/426337159</t>
  </si>
  <si>
    <t xml:space="preserve">2064446</t>
  </si>
  <si>
    <t xml:space="preserve">С-ЕЖБ/07-04-2025/426337158</t>
  </si>
  <si>
    <t xml:space="preserve">2064481</t>
  </si>
  <si>
    <t xml:space="preserve">С-ЕЖБ/07-04-2025/426337157</t>
  </si>
  <si>
    <t xml:space="preserve">2064490</t>
  </si>
  <si>
    <t xml:space="preserve">С-ЕЖБ/07-04-2025/426337156</t>
  </si>
  <si>
    <t xml:space="preserve">2064339</t>
  </si>
  <si>
    <t xml:space="preserve">С-ЕЖБ/07-04-2025/426337155</t>
  </si>
  <si>
    <t xml:space="preserve">2064340</t>
  </si>
  <si>
    <t xml:space="preserve">С-ЕЖБ/07-04-2025/426337154</t>
  </si>
  <si>
    <t xml:space="preserve">1008385</t>
  </si>
  <si>
    <t xml:space="preserve">С-ЕЖБ/07-04-2025/426337153</t>
  </si>
  <si>
    <t xml:space="preserve">1008295</t>
  </si>
  <si>
    <t xml:space="preserve">С-ЕЖБ/07-04-2025/426337152</t>
  </si>
  <si>
    <t xml:space="preserve">1008282</t>
  </si>
  <si>
    <t xml:space="preserve">С-ЕЖБ/07-04-2025/426337151</t>
  </si>
  <si>
    <t xml:space="preserve">1008316</t>
  </si>
  <si>
    <t xml:space="preserve">С-ЕЖБ/07-04-2025/426337150</t>
  </si>
  <si>
    <t xml:space="preserve">1008344</t>
  </si>
  <si>
    <t xml:space="preserve">С-ЕЖБ/07-04-2025/426337149</t>
  </si>
  <si>
    <t xml:space="preserve">1008329</t>
  </si>
  <si>
    <t xml:space="preserve">С-ЕЖБ/07-04-2025/426337148</t>
  </si>
  <si>
    <t xml:space="preserve">1008380</t>
  </si>
  <si>
    <t xml:space="preserve">С-ЕЖБ/07-04-2025/426337147</t>
  </si>
  <si>
    <t xml:space="preserve">1008373</t>
  </si>
  <si>
    <t xml:space="preserve">С-ЕЖБ/07-04-2025/426337146</t>
  </si>
  <si>
    <t xml:space="preserve">1008269</t>
  </si>
  <si>
    <t xml:space="preserve">С-ЕЖБ/07-04-2025/426337145</t>
  </si>
  <si>
    <t xml:space="preserve">29.04.2025 08:41</t>
  </si>
  <si>
    <t xml:space="preserve">65884-16</t>
  </si>
  <si>
    <t xml:space="preserve">69964</t>
  </si>
  <si>
    <t xml:space="preserve">С-ЕЖБ/08-04-2025/429336792</t>
  </si>
  <si>
    <t xml:space="preserve">СГОЭС</t>
  </si>
  <si>
    <t xml:space="preserve">69830</t>
  </si>
  <si>
    <t xml:space="preserve">С-ЕЖБ/08-04-2025/429336791</t>
  </si>
  <si>
    <t xml:space="preserve">68826</t>
  </si>
  <si>
    <t xml:space="preserve">С-ЕЖБ/08-04-2025/429336790</t>
  </si>
  <si>
    <t xml:space="preserve">68755</t>
  </si>
  <si>
    <t xml:space="preserve">С-ЕЖБ/08-04-2025/429336789</t>
  </si>
  <si>
    <t xml:space="preserve">68769</t>
  </si>
  <si>
    <t xml:space="preserve">С-ЕЖБ/08-04-2025/429336788</t>
  </si>
  <si>
    <t xml:space="preserve">66616</t>
  </si>
  <si>
    <t xml:space="preserve">С-ЕЖБ/08-04-2025/429336787</t>
  </si>
  <si>
    <t xml:space="preserve">69949</t>
  </si>
  <si>
    <t xml:space="preserve">С-ЕЖБ/08-04-2025/429336786</t>
  </si>
  <si>
    <t xml:space="preserve">71036</t>
  </si>
  <si>
    <t xml:space="preserve">С-ЕЖБ/08-04-2025/429336785</t>
  </si>
  <si>
    <t xml:space="preserve">68812</t>
  </si>
  <si>
    <t xml:space="preserve">С-ЕЖБ/08-04-2025/429336784</t>
  </si>
  <si>
    <t xml:space="preserve">68726</t>
  </si>
  <si>
    <t xml:space="preserve">С-ЕЖБ/08-04-2025/429336783</t>
  </si>
  <si>
    <t xml:space="preserve">68817</t>
  </si>
  <si>
    <t xml:space="preserve">С-ЕЖБ/08-04-2025/429336782</t>
  </si>
  <si>
    <t xml:space="preserve">67643</t>
  </si>
  <si>
    <t xml:space="preserve">С-ЕЖБ/08-04-2025/429336781</t>
  </si>
  <si>
    <t xml:space="preserve">H9025F14150</t>
  </si>
  <si>
    <t xml:space="preserve">С-ЕЖБ/09-04-2025/429422907</t>
  </si>
  <si>
    <t xml:space="preserve">H9027314150</t>
  </si>
  <si>
    <t xml:space="preserve">С-ЕЖБ/09-04-2025/429422906</t>
  </si>
  <si>
    <t xml:space="preserve">60966-15</t>
  </si>
  <si>
    <t xml:space="preserve">1027</t>
  </si>
  <si>
    <t xml:space="preserve">С-ЕЖБ/09-04-2025/429422904</t>
  </si>
  <si>
    <t xml:space="preserve">ТСМ 012-36.62</t>
  </si>
  <si>
    <t xml:space="preserve">1031</t>
  </si>
  <si>
    <t xml:space="preserve">С-ЕЖБ/09-04-2025/429422903</t>
  </si>
  <si>
    <t xml:space="preserve">1033</t>
  </si>
  <si>
    <t xml:space="preserve">С-ЕЖБ/09-04-2025/429422902</t>
  </si>
  <si>
    <t xml:space="preserve">1034</t>
  </si>
  <si>
    <t xml:space="preserve">С-ЕЖБ/09-04-2025/429422900</t>
  </si>
  <si>
    <t xml:space="preserve">1039</t>
  </si>
  <si>
    <t xml:space="preserve">С-ЕЖБ/09-04-2025/429422899</t>
  </si>
  <si>
    <t xml:space="preserve">1040</t>
  </si>
  <si>
    <t xml:space="preserve">С-ЕЖБ/09-04-2025/429422897</t>
  </si>
  <si>
    <t xml:space="preserve">1041</t>
  </si>
  <si>
    <t xml:space="preserve">С-ЕЖБ/09-04-2025/429422896</t>
  </si>
  <si>
    <t xml:space="preserve">1043</t>
  </si>
  <si>
    <t xml:space="preserve">С-ЕЖБ/09-04-2025/429422894</t>
  </si>
  <si>
    <t xml:space="preserve">1598</t>
  </si>
  <si>
    <t xml:space="preserve">С-ЕЖБ/09-04-2025/429422893</t>
  </si>
  <si>
    <t xml:space="preserve">1599</t>
  </si>
  <si>
    <t xml:space="preserve">С-ЕЖБ/09-04-2025/429422891</t>
  </si>
  <si>
    <t xml:space="preserve">1600</t>
  </si>
  <si>
    <t xml:space="preserve">С-ЕЖБ/09-04-2025/429422890</t>
  </si>
  <si>
    <t xml:space="preserve">1603</t>
  </si>
  <si>
    <t xml:space="preserve">С-ЕЖБ/09-04-2025/429422888</t>
  </si>
  <si>
    <t xml:space="preserve">1605</t>
  </si>
  <si>
    <t xml:space="preserve">С-ЕЖБ/09-04-2025/429422887</t>
  </si>
  <si>
    <t xml:space="preserve">1607</t>
  </si>
  <si>
    <t xml:space="preserve">С-ЕЖБ/09-04-2025/429422885</t>
  </si>
  <si>
    <t xml:space="preserve">1608</t>
  </si>
  <si>
    <t xml:space="preserve">С-ЕЖБ/09-04-2025/429422883</t>
  </si>
  <si>
    <t xml:space="preserve">1610</t>
  </si>
  <si>
    <t xml:space="preserve">С-ЕЖБ/09-04-2025/429422882</t>
  </si>
  <si>
    <t xml:space="preserve">1611</t>
  </si>
  <si>
    <t xml:space="preserve">С-ЕЖБ/09-04-2025/429422881</t>
  </si>
  <si>
    <t xml:space="preserve">1612</t>
  </si>
  <si>
    <t xml:space="preserve">С-ЕЖБ/09-04-2025/429422879</t>
  </si>
  <si>
    <t xml:space="preserve">1617</t>
  </si>
  <si>
    <t xml:space="preserve">С-ЕЖБ/09-04-2025/429422878</t>
  </si>
  <si>
    <t xml:space="preserve">1621</t>
  </si>
  <si>
    <t xml:space="preserve">С-ЕЖБ/09-04-2025/429422876</t>
  </si>
  <si>
    <t xml:space="preserve">1624</t>
  </si>
  <si>
    <t xml:space="preserve">С-ЕЖБ/09-04-2025/429422875</t>
  </si>
  <si>
    <t xml:space="preserve">1627</t>
  </si>
  <si>
    <t xml:space="preserve">С-ЕЖБ/09-04-2025/429422873</t>
  </si>
  <si>
    <t xml:space="preserve">1633</t>
  </si>
  <si>
    <t xml:space="preserve">С-ЕЖБ/09-04-2025/429422871</t>
  </si>
  <si>
    <t xml:space="preserve">49085-12</t>
  </si>
  <si>
    <t xml:space="preserve">02593285/03430009</t>
  </si>
  <si>
    <t xml:space="preserve">С-ЕЖБ/09-04-2025/429422868</t>
  </si>
  <si>
    <t xml:space="preserve">02593286/03430010</t>
  </si>
  <si>
    <t xml:space="preserve">С-ЕЖБ/09-04-2025/429422425</t>
  </si>
  <si>
    <t xml:space="preserve">26240-03</t>
  </si>
  <si>
    <t xml:space="preserve">7A01ED04125</t>
  </si>
  <si>
    <t xml:space="preserve">С-ЕЖБ/09-04-2025/429422423</t>
  </si>
  <si>
    <t xml:space="preserve">iTemp HART TMT182</t>
  </si>
  <si>
    <t xml:space="preserve">8700A3142FD</t>
  </si>
  <si>
    <t xml:space="preserve">С-ЕЖБ/09-04-2025/429422422</t>
  </si>
  <si>
    <t xml:space="preserve">TR11</t>
  </si>
  <si>
    <t xml:space="preserve">8600C504125</t>
  </si>
  <si>
    <t xml:space="preserve">С-ЕЖБ/09-04-2025/429422419</t>
  </si>
  <si>
    <t xml:space="preserve">8700A4142FD</t>
  </si>
  <si>
    <t xml:space="preserve">С-ЕЖБ/09-04-2025/429422417</t>
  </si>
  <si>
    <t xml:space="preserve">8604E604125</t>
  </si>
  <si>
    <t xml:space="preserve">С-ЕЖБ/09-04-2025/429422415</t>
  </si>
  <si>
    <t xml:space="preserve">8700F414180</t>
  </si>
  <si>
    <t xml:space="preserve">С-ЕЖБ/09-04-2025/429422413</t>
  </si>
  <si>
    <t xml:space="preserve">8600C604125</t>
  </si>
  <si>
    <t xml:space="preserve">С-ЕЖБ/09-04-2025/429422412</t>
  </si>
  <si>
    <t xml:space="preserve">8700FD14180</t>
  </si>
  <si>
    <t xml:space="preserve">С-ЕЖБ/09-04-2025/429422409</t>
  </si>
  <si>
    <t xml:space="preserve">8604E204125</t>
  </si>
  <si>
    <t xml:space="preserve">С-ЕЖБ/09-04-2025/429422407</t>
  </si>
  <si>
    <t xml:space="preserve">8700F514180</t>
  </si>
  <si>
    <t xml:space="preserve">С-ЕЖБ/09-04-2025/429422405</t>
  </si>
  <si>
    <t xml:space="preserve">2980650</t>
  </si>
  <si>
    <t xml:space="preserve">С-ЕЖБ/09-04-2025/429422403</t>
  </si>
  <si>
    <t xml:space="preserve">2980651</t>
  </si>
  <si>
    <t xml:space="preserve">С-ЕЖБ/09-04-2025/429422401</t>
  </si>
  <si>
    <t xml:space="preserve">2980645</t>
  </si>
  <si>
    <t xml:space="preserve">С-ЕЖБ/09-04-2025/429422399</t>
  </si>
  <si>
    <t xml:space="preserve">2980646</t>
  </si>
  <si>
    <t xml:space="preserve">С-ЕЖБ/09-04-2025/429422397</t>
  </si>
  <si>
    <t xml:space="preserve">2980647</t>
  </si>
  <si>
    <t xml:space="preserve">С-ЕЖБ/09-04-2025/429422396</t>
  </si>
  <si>
    <t xml:space="preserve">2980648</t>
  </si>
  <si>
    <t xml:space="preserve">С-ЕЖБ/09-04-2025/429422393</t>
  </si>
  <si>
    <t xml:space="preserve">2980649</t>
  </si>
  <si>
    <t xml:space="preserve">С-ЕЖБ/09-04-2025/429422391</t>
  </si>
  <si>
    <t xml:space="preserve">56678-14</t>
  </si>
  <si>
    <t xml:space="preserve">00198</t>
  </si>
  <si>
    <t xml:space="preserve">С-ЕЖБ/09-04-2025/429342831</t>
  </si>
  <si>
    <t xml:space="preserve">433.50.160</t>
  </si>
  <si>
    <t xml:space="preserve">00443</t>
  </si>
  <si>
    <t xml:space="preserve">С-ЕЖБ/09-04-2025/429342828</t>
  </si>
  <si>
    <t xml:space="preserve">06260</t>
  </si>
  <si>
    <t xml:space="preserve">С-ЕЖБ/09-04-2025/429342823</t>
  </si>
  <si>
    <t xml:space="preserve">37048-08</t>
  </si>
  <si>
    <t xml:space="preserve">02033</t>
  </si>
  <si>
    <t xml:space="preserve">С-ЕЖБ/09-04-2025/429342820</t>
  </si>
  <si>
    <t xml:space="preserve">KP</t>
  </si>
  <si>
    <t xml:space="preserve">02034</t>
  </si>
  <si>
    <t xml:space="preserve">С-ЕЖБ/09-04-2025/429342817</t>
  </si>
  <si>
    <t xml:space="preserve">02035</t>
  </si>
  <si>
    <t xml:space="preserve">С-ЕЖБ/09-04-2025/429342814</t>
  </si>
  <si>
    <t xml:space="preserve">02036</t>
  </si>
  <si>
    <t xml:space="preserve">С-ЕЖБ/09-04-2025/429342810</t>
  </si>
  <si>
    <t xml:space="preserve">02037</t>
  </si>
  <si>
    <t xml:space="preserve">С-ЕЖБ/09-04-2025/429342806</t>
  </si>
  <si>
    <t xml:space="preserve">02038</t>
  </si>
  <si>
    <t xml:space="preserve">С-ЕЖБ/09-04-2025/429342803</t>
  </si>
  <si>
    <t xml:space="preserve">02239</t>
  </si>
  <si>
    <t xml:space="preserve">С-ЕЖБ/09-04-2025/429342800</t>
  </si>
  <si>
    <t xml:space="preserve">P00671</t>
  </si>
  <si>
    <t xml:space="preserve">С-ЕЖБ/09-04-2025/429342795</t>
  </si>
  <si>
    <t xml:space="preserve">ДМ 02-100-1-М</t>
  </si>
  <si>
    <t xml:space="preserve">Р01169</t>
  </si>
  <si>
    <t xml:space="preserve">С-ЕЖБ/09-04-2025/429342792</t>
  </si>
  <si>
    <t xml:space="preserve">00665</t>
  </si>
  <si>
    <t xml:space="preserve">С-ЕЖБ/09-04-2025/429342789</t>
  </si>
  <si>
    <t xml:space="preserve">01414</t>
  </si>
  <si>
    <t xml:space="preserve">С-ЕЖБ/09-04-2025/429342786</t>
  </si>
  <si>
    <t xml:space="preserve">01791</t>
  </si>
  <si>
    <t xml:space="preserve">С-ЕЖБ/09-04-2025/429342782</t>
  </si>
  <si>
    <t xml:space="preserve">04449</t>
  </si>
  <si>
    <t xml:space="preserve">С-ЕЖБ/09-04-2025/429342778</t>
  </si>
  <si>
    <t xml:space="preserve">04726</t>
  </si>
  <si>
    <t xml:space="preserve">С-ЕЖБ/09-04-2025/429342775</t>
  </si>
  <si>
    <t xml:space="preserve">04737</t>
  </si>
  <si>
    <t xml:space="preserve">С-ЕЖБ/09-04-2025/429342770</t>
  </si>
  <si>
    <t xml:space="preserve">04928</t>
  </si>
  <si>
    <t xml:space="preserve">С-ЕЖБ/09-04-2025/429342766</t>
  </si>
  <si>
    <t xml:space="preserve">04935</t>
  </si>
  <si>
    <t xml:space="preserve">С-ЕЖБ/09-04-2025/429342763</t>
  </si>
  <si>
    <t xml:space="preserve">04936</t>
  </si>
  <si>
    <t xml:space="preserve">С-ЕЖБ/09-04-2025/429342759</t>
  </si>
  <si>
    <t xml:space="preserve">44641-10</t>
  </si>
  <si>
    <t xml:space="preserve">504</t>
  </si>
  <si>
    <t xml:space="preserve">С-ЕЖБ/09-04-2025/429342755</t>
  </si>
  <si>
    <t xml:space="preserve">МПТИ-М1У2</t>
  </si>
  <si>
    <t xml:space="preserve">91G316160</t>
  </si>
  <si>
    <t xml:space="preserve">С-ЕЖБ/09-04-2025/429337780</t>
  </si>
  <si>
    <t xml:space="preserve">D70C040109C</t>
  </si>
  <si>
    <t xml:space="preserve">С-ЕЖБ/09-04-2025/429337778</t>
  </si>
  <si>
    <t xml:space="preserve">Cerabar S,PMС 71</t>
  </si>
  <si>
    <t xml:space="preserve">D70BD70109C</t>
  </si>
  <si>
    <t xml:space="preserve">С-ЕЖБ/09-04-2025/429337774</t>
  </si>
  <si>
    <t xml:space="preserve">91G316161</t>
  </si>
  <si>
    <t xml:space="preserve">С-ЕЖБ/09-04-2025/429337769</t>
  </si>
  <si>
    <t xml:space="preserve">91G316163</t>
  </si>
  <si>
    <t xml:space="preserve">С-ЕЖБ/09-04-2025/429337765</t>
  </si>
  <si>
    <t xml:space="preserve">0001220441</t>
  </si>
  <si>
    <t xml:space="preserve">С-ЕЖБ/09-04-2025/429337760</t>
  </si>
  <si>
    <t xml:space="preserve">Метран-150TGR</t>
  </si>
  <si>
    <t xml:space="preserve">0001208082</t>
  </si>
  <si>
    <t xml:space="preserve">С-ЕЖБ/09-04-2025/429337756</t>
  </si>
  <si>
    <t xml:space="preserve">0001209642</t>
  </si>
  <si>
    <t xml:space="preserve">С-ЕЖБ/09-04-2025/429337751</t>
  </si>
  <si>
    <t xml:space="preserve">17.04.2025 21:10</t>
  </si>
  <si>
    <t xml:space="preserve">63048-16</t>
  </si>
  <si>
    <t xml:space="preserve">1107316965</t>
  </si>
  <si>
    <t xml:space="preserve">С-ЕЖБ/09-04-2025/426337480</t>
  </si>
  <si>
    <t xml:space="preserve">S5500</t>
  </si>
  <si>
    <t xml:space="preserve">1106I4Y8</t>
  </si>
  <si>
    <t xml:space="preserve">С-ЕЖБ/09-04-2025/426337479</t>
  </si>
  <si>
    <t xml:space="preserve">S55</t>
  </si>
  <si>
    <t xml:space="preserve">1107АD6B</t>
  </si>
  <si>
    <t xml:space="preserve">С-ЕЖБ/09-04-2025/426337478</t>
  </si>
  <si>
    <t xml:space="preserve">1107335159</t>
  </si>
  <si>
    <t xml:space="preserve">С-ЕЖБ/09-04-2025/426337477</t>
  </si>
  <si>
    <t xml:space="preserve">1107335158</t>
  </si>
  <si>
    <t xml:space="preserve">С-ЕЖБ/09-04-2025/426337476</t>
  </si>
  <si>
    <t xml:space="preserve">3017026</t>
  </si>
  <si>
    <t xml:space="preserve">С-ЕЖБ/09-04-2025/426337107</t>
  </si>
  <si>
    <t xml:space="preserve">3017021</t>
  </si>
  <si>
    <t xml:space="preserve">С-ЕЖБ/09-04-2025/426337106</t>
  </si>
  <si>
    <t xml:space="preserve">3017196</t>
  </si>
  <si>
    <t xml:space="preserve">С-ЕЖБ/09-04-2025/426337105</t>
  </si>
  <si>
    <t xml:space="preserve">3017188</t>
  </si>
  <si>
    <t xml:space="preserve">С-ЕЖБ/09-04-2025/426337104</t>
  </si>
  <si>
    <t xml:space="preserve">3017181</t>
  </si>
  <si>
    <t xml:space="preserve">С-ЕЖБ/09-04-2025/426337103</t>
  </si>
  <si>
    <t xml:space="preserve">3017190</t>
  </si>
  <si>
    <t xml:space="preserve">С-ЕЖБ/09-04-2025/426337102</t>
  </si>
  <si>
    <t xml:space="preserve">3016942</t>
  </si>
  <si>
    <t xml:space="preserve">С-ЕЖБ/09-04-2025/426337101</t>
  </si>
  <si>
    <t xml:space="preserve">3016975</t>
  </si>
  <si>
    <t xml:space="preserve">С-ЕЖБ/09-04-2025/426337100</t>
  </si>
  <si>
    <t xml:space="preserve">3016956</t>
  </si>
  <si>
    <t xml:space="preserve">С-ЕЖБ/09-04-2025/426337099</t>
  </si>
  <si>
    <t xml:space="preserve">3016952</t>
  </si>
  <si>
    <t xml:space="preserve">С-ЕЖБ/09-04-2025/426337098</t>
  </si>
  <si>
    <t xml:space="preserve">3016978</t>
  </si>
  <si>
    <t xml:space="preserve">С-ЕЖБ/09-04-2025/426337097</t>
  </si>
  <si>
    <t xml:space="preserve">3016953</t>
  </si>
  <si>
    <t xml:space="preserve">С-ЕЖБ/09-04-2025/426337096</t>
  </si>
  <si>
    <t xml:space="preserve">3016981</t>
  </si>
  <si>
    <t xml:space="preserve">С-ЕЖБ/09-04-2025/426337095</t>
  </si>
  <si>
    <t xml:space="preserve">212005885</t>
  </si>
  <si>
    <t xml:space="preserve">С-ЕЖБ/09-04-2025/426337144</t>
  </si>
  <si>
    <t xml:space="preserve">212005886</t>
  </si>
  <si>
    <t xml:space="preserve">С-ЕЖБ/09-04-2025/426337143</t>
  </si>
  <si>
    <t xml:space="preserve">212005889</t>
  </si>
  <si>
    <t xml:space="preserve">С-ЕЖБ/09-04-2025/426337142</t>
  </si>
  <si>
    <t xml:space="preserve">212005839</t>
  </si>
  <si>
    <t xml:space="preserve">С-ЕЖБ/09-04-2025/426337141</t>
  </si>
  <si>
    <t xml:space="preserve">212005841</t>
  </si>
  <si>
    <t xml:space="preserve">С-ЕЖБ/09-04-2025/426337140</t>
  </si>
  <si>
    <t xml:space="preserve">211043444</t>
  </si>
  <si>
    <t xml:space="preserve">С-ЕЖБ/09-04-2025/426337139</t>
  </si>
  <si>
    <t xml:space="preserve">212005840</t>
  </si>
  <si>
    <t xml:space="preserve">С-ЕЖБ/09-04-2025/426337138</t>
  </si>
  <si>
    <t xml:space="preserve">212005850</t>
  </si>
  <si>
    <t xml:space="preserve">С-ЕЖБ/09-04-2025/426337137</t>
  </si>
  <si>
    <t xml:space="preserve">212005843</t>
  </si>
  <si>
    <t xml:space="preserve">С-ЕЖБ/09-04-2025/426337136</t>
  </si>
  <si>
    <t xml:space="preserve">000919</t>
  </si>
  <si>
    <t xml:space="preserve">С-ЕЖБ/09-04-2025/426337135</t>
  </si>
  <si>
    <t xml:space="preserve">000913</t>
  </si>
  <si>
    <t xml:space="preserve">С-ЕЖБ/09-04-2025/426337134</t>
  </si>
  <si>
    <t xml:space="preserve">2177964</t>
  </si>
  <si>
    <t xml:space="preserve">С-ЕЖБ/09-04-2025/426337133</t>
  </si>
  <si>
    <t xml:space="preserve">065995</t>
  </si>
  <si>
    <t xml:space="preserve">С-ЕЖБ/09-04-2025/426337132</t>
  </si>
  <si>
    <t xml:space="preserve">066098</t>
  </si>
  <si>
    <t xml:space="preserve">С-ЕЖБ/09-04-2025/426337131</t>
  </si>
  <si>
    <t xml:space="preserve">000759</t>
  </si>
  <si>
    <t xml:space="preserve">С-ЕЖБ/09-04-2025/426337130</t>
  </si>
  <si>
    <t xml:space="preserve">3017729</t>
  </si>
  <si>
    <t xml:space="preserve">С-ЕЖБ/09-04-2025/426337129</t>
  </si>
  <si>
    <t xml:space="preserve">3017727</t>
  </si>
  <si>
    <t xml:space="preserve">С-ЕЖБ/09-04-2025/426337128</t>
  </si>
  <si>
    <t xml:space="preserve">3017738</t>
  </si>
  <si>
    <t xml:space="preserve">С-ЕЖБ/09-04-2025/426337127</t>
  </si>
  <si>
    <t xml:space="preserve">3017731</t>
  </si>
  <si>
    <t xml:space="preserve">С-ЕЖБ/09-04-2025/426337126</t>
  </si>
  <si>
    <t xml:space="preserve">3017720</t>
  </si>
  <si>
    <t xml:space="preserve">С-ЕЖБ/09-04-2025/426337125</t>
  </si>
  <si>
    <t xml:space="preserve">3017736</t>
  </si>
  <si>
    <t xml:space="preserve">С-ЕЖБ/09-04-2025/426337124</t>
  </si>
  <si>
    <t xml:space="preserve">3017730</t>
  </si>
  <si>
    <t xml:space="preserve">С-ЕЖБ/09-04-2025/426337123</t>
  </si>
  <si>
    <t xml:space="preserve">3017719</t>
  </si>
  <si>
    <t xml:space="preserve">С-ЕЖБ/09-04-2025/426337122</t>
  </si>
  <si>
    <t xml:space="preserve">3017735</t>
  </si>
  <si>
    <t xml:space="preserve">С-ЕЖБ/09-04-2025/426337121</t>
  </si>
  <si>
    <t xml:space="preserve">3017721</t>
  </si>
  <si>
    <t xml:space="preserve">С-ЕЖБ/09-04-2025/426337120</t>
  </si>
  <si>
    <t xml:space="preserve">3017723</t>
  </si>
  <si>
    <t xml:space="preserve">С-ЕЖБ/09-04-2025/426337119</t>
  </si>
  <si>
    <t xml:space="preserve">3017722</t>
  </si>
  <si>
    <t xml:space="preserve">С-ЕЖБ/09-04-2025/426337118</t>
  </si>
  <si>
    <t xml:space="preserve">3017725</t>
  </si>
  <si>
    <t xml:space="preserve">С-ЕЖБ/09-04-2025/426337117</t>
  </si>
  <si>
    <t xml:space="preserve">3019886</t>
  </si>
  <si>
    <t xml:space="preserve">С-ЕЖБ/09-04-2025/426337116</t>
  </si>
  <si>
    <t xml:space="preserve">3019913</t>
  </si>
  <si>
    <t xml:space="preserve">С-ЕЖБ/09-04-2025/426337115</t>
  </si>
  <si>
    <t xml:space="preserve">3019895</t>
  </si>
  <si>
    <t xml:space="preserve">С-ЕЖБ/09-04-2025/426337114</t>
  </si>
  <si>
    <t xml:space="preserve">3019919</t>
  </si>
  <si>
    <t xml:space="preserve">С-ЕЖБ/09-04-2025/426337113</t>
  </si>
  <si>
    <t xml:space="preserve">3017260</t>
  </si>
  <si>
    <t xml:space="preserve">С-ЕЖБ/09-04-2025/426337112</t>
  </si>
  <si>
    <t xml:space="preserve">12А9404</t>
  </si>
  <si>
    <t xml:space="preserve">С-ЕЖБ/09-04-2025/426337111</t>
  </si>
  <si>
    <t xml:space="preserve">3017258</t>
  </si>
  <si>
    <t xml:space="preserve">С-ЕЖБ/09-04-2025/426337110</t>
  </si>
  <si>
    <t xml:space="preserve">3017259</t>
  </si>
  <si>
    <t xml:space="preserve">С-ЕЖБ/09-04-2025/426337109</t>
  </si>
  <si>
    <t xml:space="preserve">3017029</t>
  </si>
  <si>
    <t xml:space="preserve">С-ЕЖБ/09-04-2025/426337108</t>
  </si>
  <si>
    <t xml:space="preserve">3016976</t>
  </si>
  <si>
    <t xml:space="preserve">С-ЕЖБ/09-04-2025/426337094</t>
  </si>
  <si>
    <t xml:space="preserve">3016977</t>
  </si>
  <si>
    <t xml:space="preserve">С-ЕЖБ/09-04-2025/426337093</t>
  </si>
  <si>
    <t xml:space="preserve">3016958</t>
  </si>
  <si>
    <t xml:space="preserve">С-ЕЖБ/09-04-2025/426337092</t>
  </si>
  <si>
    <t xml:space="preserve">3016968</t>
  </si>
  <si>
    <t xml:space="preserve">С-ЕЖБ/09-04-2025/426337091</t>
  </si>
  <si>
    <t xml:space="preserve">3016974</t>
  </si>
  <si>
    <t xml:space="preserve">С-ЕЖБ/09-04-2025/426337090</t>
  </si>
  <si>
    <t xml:space="preserve">3016955</t>
  </si>
  <si>
    <t xml:space="preserve">С-ЕЖБ/09-04-2025/426337089</t>
  </si>
  <si>
    <t xml:space="preserve">3016943</t>
  </si>
  <si>
    <t xml:space="preserve">С-ЕЖБ/09-04-2025/426337088</t>
  </si>
  <si>
    <t xml:space="preserve">3016980</t>
  </si>
  <si>
    <t xml:space="preserve">С-ЕЖБ/09-04-2025/426337087</t>
  </si>
  <si>
    <t xml:space="preserve">89702YBM</t>
  </si>
  <si>
    <t xml:space="preserve">С-ЕЖБ/09-04-2025/426337086</t>
  </si>
  <si>
    <t xml:space="preserve">89702VBN</t>
  </si>
  <si>
    <t xml:space="preserve">С-ЕЖБ/09-04-2025/426337085</t>
  </si>
  <si>
    <t xml:space="preserve">89703UOF</t>
  </si>
  <si>
    <t xml:space="preserve">С-ЕЖБ/09-04-2025/426337084</t>
  </si>
  <si>
    <t xml:space="preserve">56418-14</t>
  </si>
  <si>
    <t xml:space="preserve">1106ICQ3</t>
  </si>
  <si>
    <t xml:space="preserve">С-ЕЖБ/09-04-2025/426337083</t>
  </si>
  <si>
    <t xml:space="preserve">732.14</t>
  </si>
  <si>
    <t xml:space="preserve">1106ICPY</t>
  </si>
  <si>
    <t xml:space="preserve">С-ЕЖБ/09-04-2025/426337082</t>
  </si>
  <si>
    <t xml:space="preserve">67350-17</t>
  </si>
  <si>
    <t xml:space="preserve">1106IU7X</t>
  </si>
  <si>
    <t xml:space="preserve">С-ЕЖБ/09-04-2025/426337081</t>
  </si>
  <si>
    <t xml:space="preserve">89701FH6</t>
  </si>
  <si>
    <t xml:space="preserve">С-ЕЖБ/09-04-2025/426337080</t>
  </si>
  <si>
    <t xml:space="preserve">89701FHА</t>
  </si>
  <si>
    <t xml:space="preserve">С-ЕЖБ/09-04-2025/426337079</t>
  </si>
  <si>
    <t xml:space="preserve">10508</t>
  </si>
  <si>
    <t xml:space="preserve">С-ЕЖБ/09-04-2025/426337078</t>
  </si>
  <si>
    <t xml:space="preserve">49942-12</t>
  </si>
  <si>
    <t xml:space="preserve">10755</t>
  </si>
  <si>
    <t xml:space="preserve">С-ЕЖБ/09-04-2025/426337077</t>
  </si>
  <si>
    <t xml:space="preserve">МП3-УМ</t>
  </si>
  <si>
    <t xml:space="preserve">27011</t>
  </si>
  <si>
    <t xml:space="preserve">С-ЕЖБ/09-04-2025/426337076</t>
  </si>
  <si>
    <t xml:space="preserve">233.50</t>
  </si>
  <si>
    <t xml:space="preserve">25165</t>
  </si>
  <si>
    <t xml:space="preserve">С-ЕЖБ/09-04-2025/426337075</t>
  </si>
  <si>
    <t xml:space="preserve">11879UYX</t>
  </si>
  <si>
    <t xml:space="preserve">С-ЕЖБ/09-04-2025/426337074</t>
  </si>
  <si>
    <t xml:space="preserve">233.30</t>
  </si>
  <si>
    <t xml:space="preserve">11079UYW</t>
  </si>
  <si>
    <t xml:space="preserve">С-ЕЖБ/09-04-2025/426337073</t>
  </si>
  <si>
    <t xml:space="preserve">697002038</t>
  </si>
  <si>
    <t xml:space="preserve">С-ЕЖБ/09-04-2025/426337072</t>
  </si>
  <si>
    <t xml:space="preserve">89702UT9</t>
  </si>
  <si>
    <t xml:space="preserve">С-ЕЖБ/09-04-2025/426337071</t>
  </si>
  <si>
    <t xml:space="preserve">89702UTF</t>
  </si>
  <si>
    <t xml:space="preserve">С-ЕЖБ/09-04-2025/426337070</t>
  </si>
  <si>
    <t xml:space="preserve">00702UP6</t>
  </si>
  <si>
    <t xml:space="preserve">С-ЕЖБ/09-04-2025/426337069</t>
  </si>
  <si>
    <t xml:space="preserve">68764</t>
  </si>
  <si>
    <t xml:space="preserve">С-ЕЖБ/10-04-2025/429336780</t>
  </si>
  <si>
    <t xml:space="preserve">68727</t>
  </si>
  <si>
    <t xml:space="preserve">С-ЕЖБ/10-04-2025/429336779</t>
  </si>
  <si>
    <t xml:space="preserve">88657</t>
  </si>
  <si>
    <t xml:space="preserve">С-ЕЖБ/10-04-2025/429336778</t>
  </si>
  <si>
    <t xml:space="preserve">68729</t>
  </si>
  <si>
    <t xml:space="preserve">С-ЕЖБ/10-04-2025/429336777</t>
  </si>
  <si>
    <t xml:space="preserve">69990</t>
  </si>
  <si>
    <t xml:space="preserve">С-ЕЖБ/10-04-2025/429336776</t>
  </si>
  <si>
    <t xml:space="preserve">70970</t>
  </si>
  <si>
    <t xml:space="preserve">С-ЕЖБ/10-04-2025/429336775</t>
  </si>
  <si>
    <t xml:space="preserve">68768</t>
  </si>
  <si>
    <t xml:space="preserve">С-ЕЖБ/10-04-2025/429336774</t>
  </si>
  <si>
    <t xml:space="preserve">70667</t>
  </si>
  <si>
    <t xml:space="preserve">С-ЕЖБ/10-04-2025/429336773</t>
  </si>
  <si>
    <t xml:space="preserve">71113</t>
  </si>
  <si>
    <t xml:space="preserve">С-ЕЖБ/10-04-2025/429336772</t>
  </si>
  <si>
    <t xml:space="preserve">69855</t>
  </si>
  <si>
    <t xml:space="preserve">С-ЕЖБ/10-04-2025/429336771</t>
  </si>
  <si>
    <t xml:space="preserve">68840</t>
  </si>
  <si>
    <t xml:space="preserve">С-ЕЖБ/10-04-2025/429336770</t>
  </si>
  <si>
    <t xml:space="preserve">68854</t>
  </si>
  <si>
    <t xml:space="preserve">С-ЕЖБ/10-04-2025/429336769</t>
  </si>
  <si>
    <t xml:space="preserve">68722</t>
  </si>
  <si>
    <t xml:space="preserve">С-ЕЖБ/10-04-2025/429336768</t>
  </si>
  <si>
    <t xml:space="preserve">68810</t>
  </si>
  <si>
    <t xml:space="preserve">С-ЕЖБ/10-04-2025/429336767</t>
  </si>
  <si>
    <t xml:space="preserve">68776</t>
  </si>
  <si>
    <t xml:space="preserve">С-ЕЖБ/10-04-2025/429336766</t>
  </si>
  <si>
    <t xml:space="preserve">70696</t>
  </si>
  <si>
    <t xml:space="preserve">С-ЕЖБ/10-04-2025/429336765</t>
  </si>
  <si>
    <t xml:space="preserve">70908</t>
  </si>
  <si>
    <t xml:space="preserve">С-ЕЖБ/10-04-2025/429336764</t>
  </si>
  <si>
    <t xml:space="preserve">71167</t>
  </si>
  <si>
    <t xml:space="preserve">С-ЕЖБ/10-04-2025/429336763</t>
  </si>
  <si>
    <t xml:space="preserve">68721</t>
  </si>
  <si>
    <t xml:space="preserve">С-ЕЖБ/10-04-2025/429336762</t>
  </si>
  <si>
    <t xml:space="preserve">70179</t>
  </si>
  <si>
    <t xml:space="preserve">С-ЕЖБ/10-04-2025/429336761</t>
  </si>
  <si>
    <t xml:space="preserve">71058</t>
  </si>
  <si>
    <t xml:space="preserve">С-ЕЖБ/10-04-2025/429336760</t>
  </si>
  <si>
    <t xml:space="preserve">70627</t>
  </si>
  <si>
    <t xml:space="preserve">С-ЕЖБ/10-04-2025/429336759</t>
  </si>
  <si>
    <t xml:space="preserve">67632</t>
  </si>
  <si>
    <t xml:space="preserve">С-ЕЖБ/10-04-2025/429336758</t>
  </si>
  <si>
    <t xml:space="preserve">68824</t>
  </si>
  <si>
    <t xml:space="preserve">С-ЕЖБ/10-04-2025/429336757</t>
  </si>
  <si>
    <t xml:space="preserve">68818</t>
  </si>
  <si>
    <t xml:space="preserve">С-ЕЖБ/10-04-2025/429336756</t>
  </si>
  <si>
    <t xml:space="preserve">68800</t>
  </si>
  <si>
    <t xml:space="preserve">С-ЕЖБ/10-04-2025/429336755</t>
  </si>
  <si>
    <t xml:space="preserve">70915</t>
  </si>
  <si>
    <t xml:space="preserve">С-ЕЖБ/10-04-2025/429336754</t>
  </si>
  <si>
    <t xml:space="preserve">70976</t>
  </si>
  <si>
    <t xml:space="preserve">С-ЕЖБ/10-04-2025/429336753</t>
  </si>
  <si>
    <t xml:space="preserve">68732</t>
  </si>
  <si>
    <t xml:space="preserve">С-ЕЖБ/10-04-2025/429336752</t>
  </si>
  <si>
    <t xml:space="preserve">68396</t>
  </si>
  <si>
    <t xml:space="preserve">С-ЕЖБ/10-04-2025/429336751</t>
  </si>
  <si>
    <t xml:space="preserve">70187</t>
  </si>
  <si>
    <t xml:space="preserve">С-ЕЖБ/10-04-2025/429336750</t>
  </si>
  <si>
    <t xml:space="preserve">68395</t>
  </si>
  <si>
    <t xml:space="preserve">С-ЕЖБ/10-04-2025/429336749</t>
  </si>
  <si>
    <t xml:space="preserve">71053</t>
  </si>
  <si>
    <t xml:space="preserve">С-ЕЖБ/10-04-2025/429336748</t>
  </si>
  <si>
    <t xml:space="preserve">68766</t>
  </si>
  <si>
    <t xml:space="preserve">С-ЕЖБ/10-04-2025/429336747</t>
  </si>
  <si>
    <t xml:space="preserve">68751</t>
  </si>
  <si>
    <t xml:space="preserve">С-ЕЖБ/10-04-2025/429336746</t>
  </si>
  <si>
    <t xml:space="preserve">29.04.2025 09:19</t>
  </si>
  <si>
    <t xml:space="preserve">36668-08</t>
  </si>
  <si>
    <t xml:space="preserve">K802EC010F0</t>
  </si>
  <si>
    <t xml:space="preserve">С-ЕЖБ/11-04-2025/429346885</t>
  </si>
  <si>
    <t xml:space="preserve">Liquicap M FMI51</t>
  </si>
  <si>
    <t xml:space="preserve">07.05.2025 08:28</t>
  </si>
  <si>
    <t xml:space="preserve">Датчики-газоанализаторы стационарные</t>
  </si>
  <si>
    <t xml:space="preserve">61055-15</t>
  </si>
  <si>
    <t xml:space="preserve">ER230170898</t>
  </si>
  <si>
    <t xml:space="preserve">С-ЕЖБ/12-04-2025/426336649</t>
  </si>
  <si>
    <t xml:space="preserve">ДГС ЭРИС</t>
  </si>
  <si>
    <t xml:space="preserve">22.04.2025 10:18</t>
  </si>
  <si>
    <t xml:space="preserve">Преобразователи давления измерительные</t>
  </si>
  <si>
    <t xml:space="preserve">24116-13</t>
  </si>
  <si>
    <t xml:space="preserve">09962558</t>
  </si>
  <si>
    <t xml:space="preserve">С-ЕЖБ/12-04-2025/426336664</t>
  </si>
  <si>
    <t xml:space="preserve">3051S</t>
  </si>
  <si>
    <t xml:space="preserve">09779082</t>
  </si>
  <si>
    <t xml:space="preserve">С-ЕЖБ/12-04-2025/426336660</t>
  </si>
  <si>
    <t xml:space="preserve">22.04.2025 10:17</t>
  </si>
  <si>
    <t xml:space="preserve">09779075</t>
  </si>
  <si>
    <t xml:space="preserve">С-ЕЖБ/12-04-2025/426336666</t>
  </si>
  <si>
    <t xml:space="preserve">22.04.2025 10:16</t>
  </si>
  <si>
    <t xml:space="preserve">09889563</t>
  </si>
  <si>
    <t xml:space="preserve">С-ЕЖБ/12-04-2025/426336668</t>
  </si>
  <si>
    <t xml:space="preserve">22.04.2025 10:15</t>
  </si>
  <si>
    <t xml:space="preserve">09779087</t>
  </si>
  <si>
    <t xml:space="preserve">С-ЕЖБ/12-04-2025/426336669</t>
  </si>
  <si>
    <t xml:space="preserve">22.04.2025 10:14</t>
  </si>
  <si>
    <t xml:space="preserve">Датчики давления</t>
  </si>
  <si>
    <t xml:space="preserve">32854-13</t>
  </si>
  <si>
    <t xml:space="preserve">1437032</t>
  </si>
  <si>
    <t xml:space="preserve">С-ЕЖБ/12-04-2025/426336656</t>
  </si>
  <si>
    <t xml:space="preserve">Метран 150</t>
  </si>
  <si>
    <t xml:space="preserve">1438751</t>
  </si>
  <si>
    <t xml:space="preserve">С-ЕЖБ/12-04-2025/426336657</t>
  </si>
  <si>
    <t xml:space="preserve">1438750</t>
  </si>
  <si>
    <t xml:space="preserve">С-ЕЖБ/12-04-2025/426336658</t>
  </si>
  <si>
    <t xml:space="preserve">56381-14</t>
  </si>
  <si>
    <t xml:space="preserve">2313846</t>
  </si>
  <si>
    <t xml:space="preserve">С-ЕЖБ/12-04-2025/426337490</t>
  </si>
  <si>
    <t xml:space="preserve">Rosemount 3144Р</t>
  </si>
  <si>
    <t xml:space="preserve">2313934</t>
  </si>
  <si>
    <t xml:space="preserve">С-ЕЖБ/12-04-2025/426337489</t>
  </si>
  <si>
    <t xml:space="preserve">21968-11</t>
  </si>
  <si>
    <t xml:space="preserve">2597530</t>
  </si>
  <si>
    <t xml:space="preserve">С-ЕЖБ/12-04-2025/426337488</t>
  </si>
  <si>
    <t xml:space="preserve">Метран-274-Ex</t>
  </si>
  <si>
    <t xml:space="preserve">17.04.2025 20:38</t>
  </si>
  <si>
    <t xml:space="preserve">09889574</t>
  </si>
  <si>
    <t xml:space="preserve">С-ЕЖБ/12-04-2025/426336681</t>
  </si>
  <si>
    <t xml:space="preserve">09779071</t>
  </si>
  <si>
    <t xml:space="preserve">С-ЕЖБ/12-04-2025/426336680</t>
  </si>
  <si>
    <t xml:space="preserve">14061-10</t>
  </si>
  <si>
    <t xml:space="preserve">9667118</t>
  </si>
  <si>
    <t xml:space="preserve">С-ЕЖБ/12-04-2025/426336679</t>
  </si>
  <si>
    <t xml:space="preserve">3051TG</t>
  </si>
  <si>
    <t xml:space="preserve">9667128</t>
  </si>
  <si>
    <t xml:space="preserve">С-ЕЖБ/12-04-2025/426336678</t>
  </si>
  <si>
    <t xml:space="preserve">09962548</t>
  </si>
  <si>
    <t xml:space="preserve">С-ЕЖБ/12-04-2025/426336677</t>
  </si>
  <si>
    <t xml:space="preserve">09962540</t>
  </si>
  <si>
    <t xml:space="preserve">С-ЕЖБ/12-04-2025/426336676</t>
  </si>
  <si>
    <t xml:space="preserve">09962591</t>
  </si>
  <si>
    <t xml:space="preserve">С-ЕЖБ/12-04-2025/426336675</t>
  </si>
  <si>
    <t xml:space="preserve">09962603</t>
  </si>
  <si>
    <t xml:space="preserve">С-ЕЖБ/12-04-2025/426336674</t>
  </si>
  <si>
    <t xml:space="preserve">09962608</t>
  </si>
  <si>
    <t xml:space="preserve">С-ЕЖБ/12-04-2025/426336673</t>
  </si>
  <si>
    <t xml:space="preserve">09962611</t>
  </si>
  <si>
    <t xml:space="preserve">С-ЕЖБ/12-04-2025/426336672</t>
  </si>
  <si>
    <t xml:space="preserve">09962620</t>
  </si>
  <si>
    <t xml:space="preserve">С-ЕЖБ/12-04-2025/426336671</t>
  </si>
  <si>
    <t xml:space="preserve">09962623</t>
  </si>
  <si>
    <t xml:space="preserve">С-ЕЖБ/12-04-2025/426336670</t>
  </si>
  <si>
    <t xml:space="preserve">9717986</t>
  </si>
  <si>
    <t xml:space="preserve">С-ЕЖБ/12-04-2025/426336667</t>
  </si>
  <si>
    <t xml:space="preserve">3051CD</t>
  </si>
  <si>
    <t xml:space="preserve">09962543</t>
  </si>
  <si>
    <t xml:space="preserve">С-ЕЖБ/12-04-2025/426336665</t>
  </si>
  <si>
    <t xml:space="preserve">09962594</t>
  </si>
  <si>
    <t xml:space="preserve">С-ЕЖБ/12-04-2025/426336663</t>
  </si>
  <si>
    <t xml:space="preserve">09962626</t>
  </si>
  <si>
    <t xml:space="preserve">С-ЕЖБ/12-04-2025/426336662</t>
  </si>
  <si>
    <t xml:space="preserve">09962625</t>
  </si>
  <si>
    <t xml:space="preserve">С-ЕЖБ/12-04-2025/426336661</t>
  </si>
  <si>
    <t xml:space="preserve">9717993</t>
  </si>
  <si>
    <t xml:space="preserve">С-ЕЖБ/12-04-2025/426336659</t>
  </si>
  <si>
    <t xml:space="preserve">14061-15</t>
  </si>
  <si>
    <t xml:space="preserve">4026701</t>
  </si>
  <si>
    <t xml:space="preserve">С-ЕЖБ/12-04-2025/426336655</t>
  </si>
  <si>
    <t xml:space="preserve">4026707</t>
  </si>
  <si>
    <t xml:space="preserve">С-ЕЖБ/12-04-2025/426336654</t>
  </si>
  <si>
    <t xml:space="preserve">4026710</t>
  </si>
  <si>
    <t xml:space="preserve">С-ЕЖБ/12-04-2025/426336653</t>
  </si>
  <si>
    <t xml:space="preserve">17.04.2025 20:33</t>
  </si>
  <si>
    <t xml:space="preserve">ER230170952</t>
  </si>
  <si>
    <t xml:space="preserve">С-ЕЖБ/12-04-2025/426336648</t>
  </si>
  <si>
    <t xml:space="preserve">ER230170892</t>
  </si>
  <si>
    <t xml:space="preserve">С-ЕЖБ/12-04-2025/426336647</t>
  </si>
  <si>
    <t xml:space="preserve">ER230170938</t>
  </si>
  <si>
    <t xml:space="preserve">С-ЕЖБ/12-04-2025/426336646</t>
  </si>
  <si>
    <t xml:space="preserve">ER230170956</t>
  </si>
  <si>
    <t xml:space="preserve">С-ЕЖБ/12-04-2025/426336645</t>
  </si>
  <si>
    <t xml:space="preserve">ER230170936</t>
  </si>
  <si>
    <t xml:space="preserve">С-ЕЖБ/12-04-2025/426336644</t>
  </si>
  <si>
    <t xml:space="preserve">ER230170946</t>
  </si>
  <si>
    <t xml:space="preserve">С-ЕЖБ/12-04-2025/426336643</t>
  </si>
  <si>
    <t xml:space="preserve">ER230170961</t>
  </si>
  <si>
    <t xml:space="preserve">С-ЕЖБ/12-04-2025/426336642</t>
  </si>
  <si>
    <t xml:space="preserve">ER230170953</t>
  </si>
  <si>
    <t xml:space="preserve">С-ЕЖБ/12-04-2025/426336641</t>
  </si>
  <si>
    <t xml:space="preserve">ER230170964</t>
  </si>
  <si>
    <t xml:space="preserve">С-ЕЖБ/12-04-2025/426336640</t>
  </si>
  <si>
    <t xml:space="preserve">ER230170966</t>
  </si>
  <si>
    <t xml:space="preserve">С-ЕЖБ/12-04-2025/426336639</t>
  </si>
  <si>
    <t xml:space="preserve">18.04.2025 08:13</t>
  </si>
  <si>
    <t xml:space="preserve">Газоанализаторы</t>
  </si>
  <si>
    <t xml:space="preserve">66741-17</t>
  </si>
  <si>
    <t xml:space="preserve">21176</t>
  </si>
  <si>
    <t xml:space="preserve">С-ЕЖБ/13-04-2025/426336633</t>
  </si>
  <si>
    <t xml:space="preserve">ИДК-10</t>
  </si>
  <si>
    <t xml:space="preserve">18.04.2025 08:11</t>
  </si>
  <si>
    <t xml:space="preserve">21195</t>
  </si>
  <si>
    <t xml:space="preserve">С-ЕЖБ/13-04-2025/426336634</t>
  </si>
  <si>
    <t xml:space="preserve">21201</t>
  </si>
  <si>
    <t xml:space="preserve">С-ЕЖБ/13-04-2025/426336638</t>
  </si>
  <si>
    <t xml:space="preserve">ИДК-10-01</t>
  </si>
  <si>
    <t xml:space="preserve">21197</t>
  </si>
  <si>
    <t xml:space="preserve">С-ЕЖБ/13-04-2025/426336637</t>
  </si>
  <si>
    <t xml:space="preserve">21186</t>
  </si>
  <si>
    <t xml:space="preserve">С-ЕЖБ/13-04-2025/426336636</t>
  </si>
  <si>
    <t xml:space="preserve">21189</t>
  </si>
  <si>
    <t xml:space="preserve">С-ЕЖБ/13-04-2025/426336635</t>
  </si>
  <si>
    <t xml:space="preserve">72341-18</t>
  </si>
  <si>
    <t xml:space="preserve">09602409</t>
  </si>
  <si>
    <t xml:space="preserve">С-ЕЖБ/13-04-2025/426336632</t>
  </si>
  <si>
    <t xml:space="preserve">ИГМ-13М</t>
  </si>
  <si>
    <t xml:space="preserve">09602407</t>
  </si>
  <si>
    <t xml:space="preserve">С-ЕЖБ/13-04-2025/426336631</t>
  </si>
  <si>
    <t xml:space="preserve">73660-18</t>
  </si>
  <si>
    <t xml:space="preserve">220602</t>
  </si>
  <si>
    <t xml:space="preserve">С-ЕЖБ/13-04-2025/426336630</t>
  </si>
  <si>
    <t xml:space="preserve">ДАК- СН4-129 ИБЯЛ.418414.071-129</t>
  </si>
  <si>
    <t xml:space="preserve">220604</t>
  </si>
  <si>
    <t xml:space="preserve">С-ЕЖБ/13-04-2025/426336629</t>
  </si>
  <si>
    <t xml:space="preserve">220639</t>
  </si>
  <si>
    <t xml:space="preserve">С-ЕЖБ/13-04-2025/426336628</t>
  </si>
  <si>
    <t xml:space="preserve">221078</t>
  </si>
  <si>
    <t xml:space="preserve">С-ЕЖБ/13-04-2025/426336627</t>
  </si>
  <si>
    <t xml:space="preserve">220637</t>
  </si>
  <si>
    <t xml:space="preserve">С-ЕЖБ/13-04-2025/426336626</t>
  </si>
  <si>
    <t xml:space="preserve">919422</t>
  </si>
  <si>
    <t xml:space="preserve">С-ЕЖБ/14-04-2025/429342752</t>
  </si>
  <si>
    <t xml:space="preserve">МТИф</t>
  </si>
  <si>
    <t xml:space="preserve">43902-14</t>
  </si>
  <si>
    <t xml:space="preserve">1014826</t>
  </si>
  <si>
    <t xml:space="preserve">С-ЕЖБ/14-04-2025/429342748</t>
  </si>
  <si>
    <t xml:space="preserve">007766</t>
  </si>
  <si>
    <t xml:space="preserve">С-ЕЖБ/14-04-2025/429342745</t>
  </si>
  <si>
    <t xml:space="preserve">Р00079</t>
  </si>
  <si>
    <t xml:space="preserve">С-ЕЖБ/14-04-2025/429342740</t>
  </si>
  <si>
    <t xml:space="preserve">Р00163</t>
  </si>
  <si>
    <t xml:space="preserve">С-ЕЖБ/14-04-2025/429342736</t>
  </si>
  <si>
    <t xml:space="preserve">01310</t>
  </si>
  <si>
    <t xml:space="preserve">С-ЕЖБ/14-04-2025/429342732</t>
  </si>
  <si>
    <t xml:space="preserve">02386</t>
  </si>
  <si>
    <t xml:space="preserve">С-ЕЖБ/14-04-2025/429342728</t>
  </si>
  <si>
    <t xml:space="preserve">02423</t>
  </si>
  <si>
    <t xml:space="preserve">С-ЕЖБ/14-04-2025/429342724</t>
  </si>
  <si>
    <t xml:space="preserve">02424</t>
  </si>
  <si>
    <t xml:space="preserve">С-ЕЖБ/14-04-2025/429342721</t>
  </si>
  <si>
    <t xml:space="preserve">02425</t>
  </si>
  <si>
    <t xml:space="preserve">С-ЕЖБ/14-04-2025/429342716</t>
  </si>
  <si>
    <t xml:space="preserve">03622</t>
  </si>
  <si>
    <t xml:space="preserve">С-ЕЖБ/14-04-2025/429342711</t>
  </si>
  <si>
    <t xml:space="preserve">03631</t>
  </si>
  <si>
    <t xml:space="preserve">С-ЕЖБ/14-04-2025/429342707</t>
  </si>
  <si>
    <t xml:space="preserve">03633</t>
  </si>
  <si>
    <t xml:space="preserve">С-ЕЖБ/14-04-2025/429342705</t>
  </si>
  <si>
    <t xml:space="preserve">03638</t>
  </si>
  <si>
    <t xml:space="preserve">С-ЕЖБ/14-04-2025/429342701</t>
  </si>
  <si>
    <t xml:space="preserve">03651</t>
  </si>
  <si>
    <t xml:space="preserve">С-ЕЖБ/14-04-2025/429342695</t>
  </si>
  <si>
    <t xml:space="preserve">03656</t>
  </si>
  <si>
    <t xml:space="preserve">С-ЕЖБ/14-04-2025/429342691</t>
  </si>
  <si>
    <t xml:space="preserve">04319</t>
  </si>
  <si>
    <t xml:space="preserve">С-ЕЖБ/14-04-2025/429342686</t>
  </si>
  <si>
    <t xml:space="preserve">04361</t>
  </si>
  <si>
    <t xml:space="preserve">С-ЕЖБ/14-04-2025/429342680</t>
  </si>
  <si>
    <t xml:space="preserve">04986</t>
  </si>
  <si>
    <t xml:space="preserve">С-ЕЖБ/14-04-2025/429342678</t>
  </si>
  <si>
    <t xml:space="preserve">15141-13</t>
  </si>
  <si>
    <t xml:space="preserve">00723</t>
  </si>
  <si>
    <t xml:space="preserve">С-ЕЖБ/14-04-2025/429342675</t>
  </si>
  <si>
    <t xml:space="preserve">111.10.100</t>
  </si>
  <si>
    <t xml:space="preserve">01162</t>
  </si>
  <si>
    <t xml:space="preserve">С-ЕЖБ/14-04-2025/429342669</t>
  </si>
  <si>
    <t xml:space="preserve">01242</t>
  </si>
  <si>
    <t xml:space="preserve">С-ЕЖБ/14-04-2025/429342665</t>
  </si>
  <si>
    <t xml:space="preserve">02256</t>
  </si>
  <si>
    <t xml:space="preserve">С-ЕЖБ/14-04-2025/429342663</t>
  </si>
  <si>
    <t xml:space="preserve">01457</t>
  </si>
  <si>
    <t xml:space="preserve">С-ЕЖБ/14-04-2025/429342662</t>
  </si>
  <si>
    <t xml:space="preserve">01458</t>
  </si>
  <si>
    <t xml:space="preserve">С-ЕЖБ/14-04-2025/429342661</t>
  </si>
  <si>
    <t xml:space="preserve">01459</t>
  </si>
  <si>
    <t xml:space="preserve">С-ЕЖБ/14-04-2025/429342660</t>
  </si>
  <si>
    <t xml:space="preserve">Р01021</t>
  </si>
  <si>
    <t xml:space="preserve">С-ЕЖБ/14-04-2025/429342659</t>
  </si>
  <si>
    <t xml:space="preserve">00411</t>
  </si>
  <si>
    <t xml:space="preserve">С-ЕЖБ/14-04-2025/429342658</t>
  </si>
  <si>
    <t xml:space="preserve">00426</t>
  </si>
  <si>
    <t xml:space="preserve">С-ЕЖБ/14-04-2025/429342656</t>
  </si>
  <si>
    <t xml:space="preserve">233.30.160</t>
  </si>
  <si>
    <t xml:space="preserve">Т00429</t>
  </si>
  <si>
    <t xml:space="preserve">С-ЕЖБ/14-04-2025/429342655</t>
  </si>
  <si>
    <t xml:space="preserve">01200</t>
  </si>
  <si>
    <t xml:space="preserve">С-ЕЖБ/14-04-2025/429342654</t>
  </si>
  <si>
    <t xml:space="preserve">01203</t>
  </si>
  <si>
    <t xml:space="preserve">С-ЕЖБ/14-04-2025/429342653</t>
  </si>
  <si>
    <t xml:space="preserve">01217</t>
  </si>
  <si>
    <t xml:space="preserve">С-ЕЖБ/14-04-2025/429342651</t>
  </si>
  <si>
    <t xml:space="preserve">01222</t>
  </si>
  <si>
    <t xml:space="preserve">С-ЕЖБ/14-04-2025/429342650</t>
  </si>
  <si>
    <t xml:space="preserve">232.30.160</t>
  </si>
  <si>
    <t xml:space="preserve">01223</t>
  </si>
  <si>
    <t xml:space="preserve">С-ЕЖБ/14-04-2025/429342649</t>
  </si>
  <si>
    <t xml:space="preserve">01225</t>
  </si>
  <si>
    <t xml:space="preserve">С-ЕЖБ/14-04-2025/429342648</t>
  </si>
  <si>
    <t xml:space="preserve">02060</t>
  </si>
  <si>
    <t xml:space="preserve">С-ЕЖБ/14-04-2025/429342647</t>
  </si>
  <si>
    <t xml:space="preserve">02086</t>
  </si>
  <si>
    <t xml:space="preserve">С-ЕЖБ/14-04-2025/429342646</t>
  </si>
  <si>
    <t xml:space="preserve">02858</t>
  </si>
  <si>
    <t xml:space="preserve">С-ЕЖБ/14-04-2025/429342644</t>
  </si>
  <si>
    <t xml:space="preserve">02859</t>
  </si>
  <si>
    <t xml:space="preserve">С-ЕЖБ/14-04-2025/429342643</t>
  </si>
  <si>
    <t xml:space="preserve">02860</t>
  </si>
  <si>
    <t xml:space="preserve">С-ЕЖБ/14-04-2025/429342642</t>
  </si>
  <si>
    <t xml:space="preserve">02863</t>
  </si>
  <si>
    <t xml:space="preserve">С-ЕЖБ/14-04-2025/429342641</t>
  </si>
  <si>
    <t xml:space="preserve">15142-08</t>
  </si>
  <si>
    <t xml:space="preserve">02864</t>
  </si>
  <si>
    <t xml:space="preserve">С-ЕЖБ/14-04-2025/429342640</t>
  </si>
  <si>
    <t xml:space="preserve">02865</t>
  </si>
  <si>
    <t xml:space="preserve">С-ЕЖБ/14-04-2025/429342639</t>
  </si>
  <si>
    <t xml:space="preserve">02868</t>
  </si>
  <si>
    <t xml:space="preserve">С-ЕЖБ/14-04-2025/429342637</t>
  </si>
  <si>
    <t xml:space="preserve">02871</t>
  </si>
  <si>
    <t xml:space="preserve">С-ЕЖБ/14-04-2025/429342636</t>
  </si>
  <si>
    <t xml:space="preserve">02874</t>
  </si>
  <si>
    <t xml:space="preserve">С-ЕЖБ/14-04-2025/429342635</t>
  </si>
  <si>
    <t xml:space="preserve">02882</t>
  </si>
  <si>
    <t xml:space="preserve">С-ЕЖБ/14-04-2025/429342634</t>
  </si>
  <si>
    <t xml:space="preserve">68584</t>
  </si>
  <si>
    <t xml:space="preserve">С-ЕЖБ/14-04-2025/429336745</t>
  </si>
  <si>
    <t xml:space="preserve">68735</t>
  </si>
  <si>
    <t xml:space="preserve">С-ЕЖБ/14-04-2025/429336744</t>
  </si>
  <si>
    <t xml:space="preserve">68806</t>
  </si>
  <si>
    <t xml:space="preserve">С-ЕЖБ/14-04-2025/429336743</t>
  </si>
  <si>
    <t xml:space="preserve">88648</t>
  </si>
  <si>
    <t xml:space="preserve">С-ЕЖБ/14-04-2025/429336742</t>
  </si>
  <si>
    <t xml:space="preserve">68807</t>
  </si>
  <si>
    <t xml:space="preserve">С-ЕЖБ/14-04-2025/429336741</t>
  </si>
  <si>
    <t xml:space="preserve">68802</t>
  </si>
  <si>
    <t xml:space="preserve">С-ЕЖБ/14-04-2025/429336740</t>
  </si>
  <si>
    <t xml:space="preserve">68813</t>
  </si>
  <si>
    <t xml:space="preserve">С-ЕЖБ/14-04-2025/429336739</t>
  </si>
  <si>
    <t xml:space="preserve">71180</t>
  </si>
  <si>
    <t xml:space="preserve">С-ЕЖБ/14-04-2025/429336738</t>
  </si>
  <si>
    <t xml:space="preserve">68832</t>
  </si>
  <si>
    <t xml:space="preserve">С-ЕЖБ/14-04-2025/429336737</t>
  </si>
  <si>
    <t xml:space="preserve">70684</t>
  </si>
  <si>
    <t xml:space="preserve">С-ЕЖБ/14-04-2025/429336736</t>
  </si>
  <si>
    <t xml:space="preserve">68848</t>
  </si>
  <si>
    <t xml:space="preserve">С-ЕЖБ/14-04-2025/429336735</t>
  </si>
  <si>
    <t xml:space="preserve">68717</t>
  </si>
  <si>
    <t xml:space="preserve">С-ЕЖБ/14-04-2025/429336734</t>
  </si>
  <si>
    <t xml:space="preserve">23.04.2025 21:43</t>
  </si>
  <si>
    <t xml:space="preserve">1106IUML</t>
  </si>
  <si>
    <t xml:space="preserve">С-ЕЖБ/14-04-2025/427901951</t>
  </si>
  <si>
    <t xml:space="preserve">1106P0I8</t>
  </si>
  <si>
    <t xml:space="preserve">С-ЕЖБ/14-04-2025/427901950</t>
  </si>
  <si>
    <t xml:space="preserve">1106829268</t>
  </si>
  <si>
    <t xml:space="preserve">С-ЕЖБ/14-04-2025/427901949</t>
  </si>
  <si>
    <t xml:space="preserve">1107OXN6</t>
  </si>
  <si>
    <t xml:space="preserve">С-ЕЖБ/14-04-2025/427901948</t>
  </si>
  <si>
    <t xml:space="preserve">1107CYSG</t>
  </si>
  <si>
    <t xml:space="preserve">С-ЕЖБ/14-04-2025/427901947</t>
  </si>
  <si>
    <t xml:space="preserve">8970RTRK</t>
  </si>
  <si>
    <t xml:space="preserve">С-ЕЖБ/14-04-2025/427901946</t>
  </si>
  <si>
    <t xml:space="preserve">1107D4JC</t>
  </si>
  <si>
    <t xml:space="preserve">С-ЕЖБ/14-04-2025/427901945</t>
  </si>
  <si>
    <t xml:space="preserve">1107DBGN</t>
  </si>
  <si>
    <t xml:space="preserve">С-ЕЖБ/14-04-2025/427901944</t>
  </si>
  <si>
    <t xml:space="preserve">23.04.2025 21:17</t>
  </si>
  <si>
    <t xml:space="preserve">27894-04</t>
  </si>
  <si>
    <t xml:space="preserve">12А1013</t>
  </si>
  <si>
    <t xml:space="preserve">С-ЕЖБ/14-04-2025/427901647</t>
  </si>
  <si>
    <t xml:space="preserve">111.10</t>
  </si>
  <si>
    <t xml:space="preserve">12A1014</t>
  </si>
  <si>
    <t xml:space="preserve">С-ЕЖБ/14-04-2025/427901646</t>
  </si>
  <si>
    <t xml:space="preserve">12A1090</t>
  </si>
  <si>
    <t xml:space="preserve">С-ЕЖБ/14-04-2025/427901645</t>
  </si>
  <si>
    <t xml:space="preserve">12A1242</t>
  </si>
  <si>
    <t xml:space="preserve">С-ЕЖБ/14-04-2025/427901644</t>
  </si>
  <si>
    <t xml:space="preserve">12А1167</t>
  </si>
  <si>
    <t xml:space="preserve">С-ЕЖБ/14-04-2025/427901643</t>
  </si>
  <si>
    <t xml:space="preserve">12А1166</t>
  </si>
  <si>
    <t xml:space="preserve">С-ЕЖБ/14-04-2025/427901642</t>
  </si>
  <si>
    <t xml:space="preserve">12А1089</t>
  </si>
  <si>
    <t xml:space="preserve">С-ЕЖБ/14-04-2025/427901641</t>
  </si>
  <si>
    <t xml:space="preserve">1107DVDF</t>
  </si>
  <si>
    <t xml:space="preserve">С-ЕЖБ/14-04-2025/427901640</t>
  </si>
  <si>
    <t xml:space="preserve">8970002583</t>
  </si>
  <si>
    <t xml:space="preserve">С-ЕЖБ/14-04-2025/427901639</t>
  </si>
  <si>
    <t xml:space="preserve">89701KCI</t>
  </si>
  <si>
    <t xml:space="preserve">С-ЕЖБ/14-04-2025/427901638</t>
  </si>
  <si>
    <t xml:space="preserve">89701JSO</t>
  </si>
  <si>
    <t xml:space="preserve">С-ЕЖБ/14-04-2025/427901637</t>
  </si>
  <si>
    <t xml:space="preserve">12А7673</t>
  </si>
  <si>
    <t xml:space="preserve">С-ЕЖБ/14-04-2025/427901636</t>
  </si>
  <si>
    <t xml:space="preserve">МП-У</t>
  </si>
  <si>
    <t xml:space="preserve">А0169711</t>
  </si>
  <si>
    <t xml:space="preserve">С-ЕЖБ/14-04-2025/427901635</t>
  </si>
  <si>
    <t xml:space="preserve">ФТ</t>
  </si>
  <si>
    <t xml:space="preserve">4131373975</t>
  </si>
  <si>
    <t xml:space="preserve">С-ЕЖБ/14-04-2025/426337068</t>
  </si>
  <si>
    <t xml:space="preserve">233.36</t>
  </si>
  <si>
    <t xml:space="preserve">4131213704</t>
  </si>
  <si>
    <t xml:space="preserve">С-ЕЖБ/14-04-2025/426337067</t>
  </si>
  <si>
    <t xml:space="preserve">4131373982</t>
  </si>
  <si>
    <t xml:space="preserve">С-ЕЖБ/14-04-2025/426337066</t>
  </si>
  <si>
    <t xml:space="preserve">17.04.2025 20:31</t>
  </si>
  <si>
    <t xml:space="preserve">44416-10</t>
  </si>
  <si>
    <t xml:space="preserve">1411047</t>
  </si>
  <si>
    <t xml:space="preserve">С-ЕЖБ/14-04-2025/426336625</t>
  </si>
  <si>
    <t xml:space="preserve">ТГА мод. PIRECL 21M</t>
  </si>
  <si>
    <t xml:space="preserve">1411051</t>
  </si>
  <si>
    <t xml:space="preserve">С-ЕЖБ/14-04-2025/426336624</t>
  </si>
  <si>
    <t xml:space="preserve">1411053</t>
  </si>
  <si>
    <t xml:space="preserve">С-ЕЖБ/14-04-2025/426336623</t>
  </si>
  <si>
    <t xml:space="preserve">1411060</t>
  </si>
  <si>
    <t xml:space="preserve">С-ЕЖБ/14-04-2025/426336622</t>
  </si>
  <si>
    <t xml:space="preserve">1411054</t>
  </si>
  <si>
    <t xml:space="preserve">С-ЕЖБ/14-04-2025/426336621</t>
  </si>
  <si>
    <t xml:space="preserve">1411063</t>
  </si>
  <si>
    <t xml:space="preserve">С-ЕЖБ/14-04-2025/426336620</t>
  </si>
  <si>
    <t xml:space="preserve">1409006</t>
  </si>
  <si>
    <t xml:space="preserve">С-ЕЖБ/14-04-2025/426336619</t>
  </si>
  <si>
    <t xml:space="preserve">1409012</t>
  </si>
  <si>
    <t xml:space="preserve">С-ЕЖБ/14-04-2025/426336618</t>
  </si>
  <si>
    <t xml:space="preserve">220600</t>
  </si>
  <si>
    <t xml:space="preserve">С-ЕЖБ/14-04-2025/426336617</t>
  </si>
  <si>
    <t xml:space="preserve">ДАК-СН4-129 ИБЯЛ.418414.071-129</t>
  </si>
  <si>
    <t xml:space="preserve">02883</t>
  </si>
  <si>
    <t xml:space="preserve">С-ЕЖБ/15-04-2025/429342633</t>
  </si>
  <si>
    <t xml:space="preserve">02884</t>
  </si>
  <si>
    <t xml:space="preserve">С-ЕЖБ/15-04-2025/429342632</t>
  </si>
  <si>
    <t xml:space="preserve">02886</t>
  </si>
  <si>
    <t xml:space="preserve">С-ЕЖБ/15-04-2025/429342631</t>
  </si>
  <si>
    <t xml:space="preserve">02887</t>
  </si>
  <si>
    <t xml:space="preserve">С-ЕЖБ/15-04-2025/429342629</t>
  </si>
  <si>
    <t xml:space="preserve">02890</t>
  </si>
  <si>
    <t xml:space="preserve">С-ЕЖБ/15-04-2025/429342628</t>
  </si>
  <si>
    <t xml:space="preserve">02899</t>
  </si>
  <si>
    <t xml:space="preserve">С-ЕЖБ/15-04-2025/429342627</t>
  </si>
  <si>
    <t xml:space="preserve">02901</t>
  </si>
  <si>
    <t xml:space="preserve">С-ЕЖБ/15-04-2025/429342626</t>
  </si>
  <si>
    <t xml:space="preserve">03366</t>
  </si>
  <si>
    <t xml:space="preserve">С-ЕЖБ/15-04-2025/429342625</t>
  </si>
  <si>
    <t xml:space="preserve">03577</t>
  </si>
  <si>
    <t xml:space="preserve">С-ЕЖБ/15-04-2025/429342624</t>
  </si>
  <si>
    <t xml:space="preserve">03579</t>
  </si>
  <si>
    <t xml:space="preserve">С-ЕЖБ/15-04-2025/429342622</t>
  </si>
  <si>
    <t xml:space="preserve">03580</t>
  </si>
  <si>
    <t xml:space="preserve">С-ЕЖБ/15-04-2025/429342621</t>
  </si>
  <si>
    <t xml:space="preserve">03582</t>
  </si>
  <si>
    <t xml:space="preserve">С-ЕЖБ/15-04-2025/429342620</t>
  </si>
  <si>
    <t xml:space="preserve">03583</t>
  </si>
  <si>
    <t xml:space="preserve">С-ЕЖБ/15-04-2025/429342619</t>
  </si>
  <si>
    <t xml:space="preserve">213.53.100</t>
  </si>
  <si>
    <t xml:space="preserve">03593</t>
  </si>
  <si>
    <t xml:space="preserve">С-ЕЖБ/15-04-2025/429342618</t>
  </si>
  <si>
    <t xml:space="preserve">03595</t>
  </si>
  <si>
    <t xml:space="preserve">С-ЕЖБ/15-04-2025/429342617</t>
  </si>
  <si>
    <t xml:space="preserve">05075</t>
  </si>
  <si>
    <t xml:space="preserve">С-ЕЖБ/15-04-2025/429342615</t>
  </si>
  <si>
    <t xml:space="preserve">05079</t>
  </si>
  <si>
    <t xml:space="preserve">С-ЕЖБ/15-04-2025/429342614</t>
  </si>
  <si>
    <t xml:space="preserve">05080</t>
  </si>
  <si>
    <t xml:space="preserve">С-ЕЖБ/15-04-2025/429342613</t>
  </si>
  <si>
    <t xml:space="preserve">05245</t>
  </si>
  <si>
    <t xml:space="preserve">С-ЕЖБ/15-04-2025/429342612</t>
  </si>
  <si>
    <t xml:space="preserve">3301</t>
  </si>
  <si>
    <t xml:space="preserve">С-ЕЖБ/15-04-2025/429342611</t>
  </si>
  <si>
    <t xml:space="preserve">1014602</t>
  </si>
  <si>
    <t xml:space="preserve">С-ЕЖБ/15-04-2025/429342610</t>
  </si>
  <si>
    <t xml:space="preserve">011811188</t>
  </si>
  <si>
    <t xml:space="preserve">С-ЕЖБ/15-04-2025/429342608</t>
  </si>
  <si>
    <t xml:space="preserve">МП100</t>
  </si>
  <si>
    <t xml:space="preserve">22001982485</t>
  </si>
  <si>
    <t xml:space="preserve">С-ЕЖБ/15-04-2025/429342607</t>
  </si>
  <si>
    <t xml:space="preserve">Р00833</t>
  </si>
  <si>
    <t xml:space="preserve">С-ЕЖБ/15-04-2025/429342606</t>
  </si>
  <si>
    <t xml:space="preserve">МВП4-УУ2</t>
  </si>
  <si>
    <t xml:space="preserve">00199</t>
  </si>
  <si>
    <t xml:space="preserve">С-ЕЖБ/15-04-2025/429342605</t>
  </si>
  <si>
    <t xml:space="preserve">00230</t>
  </si>
  <si>
    <t xml:space="preserve">С-ЕЖБ/15-04-2025/429342604</t>
  </si>
  <si>
    <t xml:space="preserve">00231</t>
  </si>
  <si>
    <t xml:space="preserve">С-ЕЖБ/15-04-2025/429342603</t>
  </si>
  <si>
    <t xml:space="preserve">00236</t>
  </si>
  <si>
    <t xml:space="preserve">С-ЕЖБ/15-04-2025/429342602</t>
  </si>
  <si>
    <t xml:space="preserve">00448</t>
  </si>
  <si>
    <t xml:space="preserve">С-ЕЖБ/15-04-2025/429342600</t>
  </si>
  <si>
    <t xml:space="preserve">С-ЕЖБ/15-04-2025/429342599</t>
  </si>
  <si>
    <t xml:space="preserve">00506</t>
  </si>
  <si>
    <t xml:space="preserve">С-ЕЖБ/15-04-2025/429342598</t>
  </si>
  <si>
    <t xml:space="preserve">С-ЕЖБ/15-04-2025/429342597</t>
  </si>
  <si>
    <t xml:space="preserve">00598</t>
  </si>
  <si>
    <t xml:space="preserve">С-ЕЖБ/15-04-2025/429342596</t>
  </si>
  <si>
    <t xml:space="preserve">00599</t>
  </si>
  <si>
    <t xml:space="preserve">С-ЕЖБ/15-04-2025/429342594</t>
  </si>
  <si>
    <t xml:space="preserve">02271</t>
  </si>
  <si>
    <t xml:space="preserve">С-ЕЖБ/15-04-2025/429342593</t>
  </si>
  <si>
    <t xml:space="preserve">02534</t>
  </si>
  <si>
    <t xml:space="preserve">С-ЕЖБ/15-04-2025/429342592</t>
  </si>
  <si>
    <t xml:space="preserve">02568</t>
  </si>
  <si>
    <t xml:space="preserve">С-ЕЖБ/15-04-2025/429342591</t>
  </si>
  <si>
    <t xml:space="preserve">3485-05</t>
  </si>
  <si>
    <t xml:space="preserve">02573</t>
  </si>
  <si>
    <t xml:space="preserve">С-ЕЖБ/15-04-2025/429342590</t>
  </si>
  <si>
    <t xml:space="preserve">МТПсg-100-ОМ2</t>
  </si>
  <si>
    <t xml:space="preserve">03741</t>
  </si>
  <si>
    <t xml:space="preserve">С-ЕЖБ/15-04-2025/429342589</t>
  </si>
  <si>
    <t xml:space="preserve">03744</t>
  </si>
  <si>
    <t xml:space="preserve">С-ЕЖБ/15-04-2025/429342588</t>
  </si>
  <si>
    <t xml:space="preserve">04752</t>
  </si>
  <si>
    <t xml:space="preserve">С-ЕЖБ/15-04-2025/429342586</t>
  </si>
  <si>
    <t xml:space="preserve">06435</t>
  </si>
  <si>
    <t xml:space="preserve">С-ЕЖБ/15-04-2025/429342585</t>
  </si>
  <si>
    <t xml:space="preserve">000648</t>
  </si>
  <si>
    <t xml:space="preserve">С-ЕЖБ/15-04-2025/429342584</t>
  </si>
  <si>
    <t xml:space="preserve">Р00297</t>
  </si>
  <si>
    <t xml:space="preserve">С-ЕЖБ/15-04-2025/429342583</t>
  </si>
  <si>
    <t xml:space="preserve">Р00946</t>
  </si>
  <si>
    <t xml:space="preserve">С-ЕЖБ/15-04-2025/429342582</t>
  </si>
  <si>
    <t xml:space="preserve">00098</t>
  </si>
  <si>
    <t xml:space="preserve">С-ЕЖБ/15-04-2025/429342581</t>
  </si>
  <si>
    <t xml:space="preserve">01716</t>
  </si>
  <si>
    <t xml:space="preserve">С-ЕЖБ/15-04-2025/429342579</t>
  </si>
  <si>
    <t xml:space="preserve">03139</t>
  </si>
  <si>
    <t xml:space="preserve">С-ЕЖБ/15-04-2025/429342578</t>
  </si>
  <si>
    <t xml:space="preserve">04408</t>
  </si>
  <si>
    <t xml:space="preserve">С-ЕЖБ/15-04-2025/429342577</t>
  </si>
  <si>
    <t xml:space="preserve">05433</t>
  </si>
  <si>
    <t xml:space="preserve">С-ЕЖБ/15-04-2025/429342576</t>
  </si>
  <si>
    <t xml:space="preserve">ТМ6</t>
  </si>
  <si>
    <t xml:space="preserve">01817</t>
  </si>
  <si>
    <t xml:space="preserve">С-ЕЖБ/15-04-2025/429342575</t>
  </si>
  <si>
    <t xml:space="preserve">02391</t>
  </si>
  <si>
    <t xml:space="preserve">С-ЕЖБ/15-04-2025/429342574</t>
  </si>
  <si>
    <t xml:space="preserve">06545</t>
  </si>
  <si>
    <t xml:space="preserve">С-ЕЖБ/15-04-2025/429342573</t>
  </si>
  <si>
    <t xml:space="preserve">68752</t>
  </si>
  <si>
    <t xml:space="preserve">С-ЕЖБ/15-04-2025/429336733</t>
  </si>
  <si>
    <t xml:space="preserve">68767</t>
  </si>
  <si>
    <t xml:space="preserve">С-ЕЖБ/15-04-2025/429336732</t>
  </si>
  <si>
    <t xml:space="preserve">68833</t>
  </si>
  <si>
    <t xml:space="preserve">С-ЕЖБ/15-04-2025/429336731</t>
  </si>
  <si>
    <t xml:space="preserve">68771</t>
  </si>
  <si>
    <t xml:space="preserve">С-ЕЖБ/15-04-2025/429336730</t>
  </si>
  <si>
    <t xml:space="preserve">71173</t>
  </si>
  <si>
    <t xml:space="preserve">С-ЕЖБ/15-04-2025/429336729</t>
  </si>
  <si>
    <t xml:space="preserve">67682</t>
  </si>
  <si>
    <t xml:space="preserve">С-ЕЖБ/15-04-2025/429336728</t>
  </si>
  <si>
    <t xml:space="preserve">70736</t>
  </si>
  <si>
    <t xml:space="preserve">С-ЕЖБ/15-04-2025/429336727</t>
  </si>
  <si>
    <t xml:space="preserve">67649</t>
  </si>
  <si>
    <t xml:space="preserve">С-ЕЖБ/15-04-2025/429336726</t>
  </si>
  <si>
    <t xml:space="preserve">68756</t>
  </si>
  <si>
    <t xml:space="preserve">С-ЕЖБ/15-04-2025/429336725</t>
  </si>
  <si>
    <t xml:space="preserve">68816</t>
  </si>
  <si>
    <t xml:space="preserve">С-ЕЖБ/15-04-2025/429336724</t>
  </si>
  <si>
    <t xml:space="preserve">68383</t>
  </si>
  <si>
    <t xml:space="preserve">С-ЕЖБ/15-04-2025/429336723</t>
  </si>
  <si>
    <t xml:space="preserve">70199</t>
  </si>
  <si>
    <t xml:space="preserve">С-ЕЖБ/15-04-2025/429336722</t>
  </si>
  <si>
    <t xml:space="preserve">69992</t>
  </si>
  <si>
    <t xml:space="preserve">С-ЕЖБ/15-04-2025/429336721</t>
  </si>
  <si>
    <t xml:space="preserve">71206</t>
  </si>
  <si>
    <t xml:space="preserve">С-ЕЖБ/15-04-2025/429336720</t>
  </si>
  <si>
    <t xml:space="preserve">68831</t>
  </si>
  <si>
    <t xml:space="preserve">С-ЕЖБ/15-04-2025/429336719</t>
  </si>
  <si>
    <t xml:space="preserve">70707</t>
  </si>
  <si>
    <t xml:space="preserve">С-ЕЖБ/15-04-2025/429336718</t>
  </si>
  <si>
    <t xml:space="preserve">68739</t>
  </si>
  <si>
    <t xml:space="preserve">С-ЕЖБ/15-04-2025/429336717</t>
  </si>
  <si>
    <t xml:space="preserve">2980661</t>
  </si>
  <si>
    <t xml:space="preserve">С-ЕЖБ/16-04-2025/429422360</t>
  </si>
  <si>
    <t xml:space="preserve">28354-10</t>
  </si>
  <si>
    <t xml:space="preserve">10378171007345776</t>
  </si>
  <si>
    <t xml:space="preserve">С-ЕЖБ/16-04-2025/429422390</t>
  </si>
  <si>
    <t xml:space="preserve">ДТС035</t>
  </si>
  <si>
    <t xml:space="preserve">FA02C01426C</t>
  </si>
  <si>
    <t xml:space="preserve">С-ЕЖБ/16-04-2025/429422387</t>
  </si>
  <si>
    <t xml:space="preserve">F600361430B</t>
  </si>
  <si>
    <t xml:space="preserve">С-ЕЖБ/16-04-2025/429422386</t>
  </si>
  <si>
    <t xml:space="preserve">F6003E1426C</t>
  </si>
  <si>
    <t xml:space="preserve">С-ЕЖБ/16-04-2025/429422383</t>
  </si>
  <si>
    <t xml:space="preserve">F600511430B</t>
  </si>
  <si>
    <t xml:space="preserve">С-ЕЖБ/16-04-2025/429422381</t>
  </si>
  <si>
    <t xml:space="preserve">86039E04125</t>
  </si>
  <si>
    <t xml:space="preserve">С-ЕЖБ/16-04-2025/429422380</t>
  </si>
  <si>
    <t xml:space="preserve">8700A6142FD</t>
  </si>
  <si>
    <t xml:space="preserve">С-ЕЖБ/16-04-2025/429422377</t>
  </si>
  <si>
    <t xml:space="preserve">86039F04125</t>
  </si>
  <si>
    <t xml:space="preserve">С-ЕЖБ/16-04-2025/429422376</t>
  </si>
  <si>
    <t xml:space="preserve">8700A7142FD</t>
  </si>
  <si>
    <t xml:space="preserve">С-ЕЖБ/16-04-2025/429422374</t>
  </si>
  <si>
    <t xml:space="preserve">8603A204125</t>
  </si>
  <si>
    <t xml:space="preserve">С-ЕЖБ/16-04-2025/429422371</t>
  </si>
  <si>
    <t xml:space="preserve">8700A8142FD</t>
  </si>
  <si>
    <t xml:space="preserve">С-ЕЖБ/16-04-2025/429422370</t>
  </si>
  <si>
    <t xml:space="preserve">86039C04125</t>
  </si>
  <si>
    <t xml:space="preserve">С-ЕЖБ/16-04-2025/429422368</t>
  </si>
  <si>
    <t xml:space="preserve">8700AC142FC</t>
  </si>
  <si>
    <t xml:space="preserve">С-ЕЖБ/16-04-2025/429422366</t>
  </si>
  <si>
    <t xml:space="preserve">2980659</t>
  </si>
  <si>
    <t xml:space="preserve">С-ЕЖБ/16-04-2025/429422364</t>
  </si>
  <si>
    <t xml:space="preserve">2980660</t>
  </si>
  <si>
    <t xml:space="preserve">С-ЕЖБ/16-04-2025/429422362</t>
  </si>
  <si>
    <t xml:space="preserve">2980662</t>
  </si>
  <si>
    <t xml:space="preserve">С-ЕЖБ/16-04-2025/429422358</t>
  </si>
  <si>
    <t xml:space="preserve">2980663</t>
  </si>
  <si>
    <t xml:space="preserve">С-ЕЖБ/16-04-2025/429422357</t>
  </si>
  <si>
    <t xml:space="preserve">2980664</t>
  </si>
  <si>
    <t xml:space="preserve">С-ЕЖБ/16-04-2025/429422354</t>
  </si>
  <si>
    <t xml:space="preserve">2980665</t>
  </si>
  <si>
    <t xml:space="preserve">С-ЕЖБ/16-04-2025/429422353</t>
  </si>
  <si>
    <t xml:space="preserve">51059-12</t>
  </si>
  <si>
    <t xml:space="preserve">160928217</t>
  </si>
  <si>
    <t xml:space="preserve">С-ЕЖБ/16-04-2025/429422351</t>
  </si>
  <si>
    <t xml:space="preserve">PR5335D</t>
  </si>
  <si>
    <t xml:space="preserve">53654-13</t>
  </si>
  <si>
    <t xml:space="preserve">12-5594</t>
  </si>
  <si>
    <t xml:space="preserve">С-ЕЖБ/16-04-2025/429422348</t>
  </si>
  <si>
    <t xml:space="preserve">ИП 0304Ех</t>
  </si>
  <si>
    <t xml:space="preserve">01978</t>
  </si>
  <si>
    <t xml:space="preserve">С-ЕЖБ/16-04-2025/429342539</t>
  </si>
  <si>
    <t xml:space="preserve">МВП3-УУ2</t>
  </si>
  <si>
    <t xml:space="preserve">02926</t>
  </si>
  <si>
    <t xml:space="preserve">С-ЕЖБ/16-04-2025/429342538</t>
  </si>
  <si>
    <t xml:space="preserve">02931</t>
  </si>
  <si>
    <t xml:space="preserve">С-ЕЖБ/16-04-2025/429342537</t>
  </si>
  <si>
    <t xml:space="preserve">02949</t>
  </si>
  <si>
    <t xml:space="preserve">С-ЕЖБ/16-04-2025/429342536</t>
  </si>
  <si>
    <t xml:space="preserve">02958</t>
  </si>
  <si>
    <t xml:space="preserve">С-ЕЖБ/16-04-2025/429342535</t>
  </si>
  <si>
    <t xml:space="preserve">02965</t>
  </si>
  <si>
    <t xml:space="preserve">С-ЕЖБ/16-04-2025/429342534</t>
  </si>
  <si>
    <t xml:space="preserve">03765</t>
  </si>
  <si>
    <t xml:space="preserve">С-ЕЖБ/16-04-2025/429342532</t>
  </si>
  <si>
    <t xml:space="preserve">03766</t>
  </si>
  <si>
    <t xml:space="preserve">С-ЕЖБ/16-04-2025/429342531</t>
  </si>
  <si>
    <t xml:space="preserve">03768</t>
  </si>
  <si>
    <t xml:space="preserve">С-ЕЖБ/16-04-2025/429342530</t>
  </si>
  <si>
    <t xml:space="preserve">03779</t>
  </si>
  <si>
    <t xml:space="preserve">С-ЕЖБ/16-04-2025/429342529</t>
  </si>
  <si>
    <t xml:space="preserve">03797</t>
  </si>
  <si>
    <t xml:space="preserve">С-ЕЖБ/16-04-2025/429342528</t>
  </si>
  <si>
    <t xml:space="preserve">03799</t>
  </si>
  <si>
    <t xml:space="preserve">С-ЕЖБ/16-04-2025/429342527</t>
  </si>
  <si>
    <t xml:space="preserve">04862</t>
  </si>
  <si>
    <t xml:space="preserve">С-ЕЖБ/16-04-2025/429342526</t>
  </si>
  <si>
    <t xml:space="preserve">04881</t>
  </si>
  <si>
    <t xml:space="preserve">С-ЕЖБ/16-04-2025/429342525</t>
  </si>
  <si>
    <t xml:space="preserve">05590</t>
  </si>
  <si>
    <t xml:space="preserve">С-ЕЖБ/16-04-2025/429342524</t>
  </si>
  <si>
    <t xml:space="preserve">06180</t>
  </si>
  <si>
    <t xml:space="preserve">С-ЕЖБ/16-04-2025/429342522</t>
  </si>
  <si>
    <t xml:space="preserve">06181</t>
  </si>
  <si>
    <t xml:space="preserve">С-ЕЖБ/16-04-2025/429342521</t>
  </si>
  <si>
    <t xml:space="preserve">04760</t>
  </si>
  <si>
    <t xml:space="preserve">С-ЕЖБ/16-04-2025/429342520</t>
  </si>
  <si>
    <t xml:space="preserve">05284</t>
  </si>
  <si>
    <t xml:space="preserve">С-ЕЖБ/16-04-2025/429342519</t>
  </si>
  <si>
    <t xml:space="preserve">725827088A07</t>
  </si>
  <si>
    <t xml:space="preserve">С-ЕЖБ/16-04-2025/429342572</t>
  </si>
  <si>
    <t xml:space="preserve">ДМ8008-Вуф</t>
  </si>
  <si>
    <t xml:space="preserve">725827090A05</t>
  </si>
  <si>
    <t xml:space="preserve">С-ЕЖБ/16-04-2025/429342570</t>
  </si>
  <si>
    <t xml:space="preserve">2476310</t>
  </si>
  <si>
    <t xml:space="preserve">С-ЕЖБ/16-04-2025/429342569</t>
  </si>
  <si>
    <t xml:space="preserve">220403271B63</t>
  </si>
  <si>
    <t xml:space="preserve">С-ЕЖБ/16-04-2025/429342568</t>
  </si>
  <si>
    <t xml:space="preserve">220403271B75</t>
  </si>
  <si>
    <t xml:space="preserve">С-ЕЖБ/16-04-2025/429342567</t>
  </si>
  <si>
    <t xml:space="preserve">020617</t>
  </si>
  <si>
    <t xml:space="preserve">С-ЕЖБ/16-04-2025/429342566</t>
  </si>
  <si>
    <t xml:space="preserve">020604</t>
  </si>
  <si>
    <t xml:space="preserve">С-ЕЖБ/16-04-2025/429342565</t>
  </si>
  <si>
    <t xml:space="preserve">020615</t>
  </si>
  <si>
    <t xml:space="preserve">С-ЕЖБ/16-04-2025/429342564</t>
  </si>
  <si>
    <t xml:space="preserve">020603</t>
  </si>
  <si>
    <t xml:space="preserve">С-ЕЖБ/16-04-2025/429342563</t>
  </si>
  <si>
    <t xml:space="preserve">726109062А45</t>
  </si>
  <si>
    <t xml:space="preserve">С-ЕЖБ/16-04-2025/429342561</t>
  </si>
  <si>
    <t xml:space="preserve">36197-13</t>
  </si>
  <si>
    <t xml:space="preserve">171401285</t>
  </si>
  <si>
    <t xml:space="preserve">С-ЕЖБ/16-04-2025/429342560</t>
  </si>
  <si>
    <t xml:space="preserve">тип 421</t>
  </si>
  <si>
    <t xml:space="preserve">00269</t>
  </si>
  <si>
    <t xml:space="preserve">С-ЕЖБ/16-04-2025/429342559</t>
  </si>
  <si>
    <t xml:space="preserve">00288</t>
  </si>
  <si>
    <t xml:space="preserve">С-ЕЖБ/16-04-2025/429342558</t>
  </si>
  <si>
    <t xml:space="preserve">00312</t>
  </si>
  <si>
    <t xml:space="preserve">С-ЕЖБ/16-04-2025/429342557</t>
  </si>
  <si>
    <t xml:space="preserve">00560</t>
  </si>
  <si>
    <t xml:space="preserve">С-ЕЖБ/16-04-2025/429342556</t>
  </si>
  <si>
    <t xml:space="preserve">00573</t>
  </si>
  <si>
    <t xml:space="preserve">С-ЕЖБ/16-04-2025/429342555</t>
  </si>
  <si>
    <t xml:space="preserve">56420-14</t>
  </si>
  <si>
    <t xml:space="preserve">00586</t>
  </si>
  <si>
    <t xml:space="preserve">С-ЕЖБ/16-04-2025/429342553</t>
  </si>
  <si>
    <t xml:space="preserve">632.50.160</t>
  </si>
  <si>
    <t xml:space="preserve">00787</t>
  </si>
  <si>
    <t xml:space="preserve">С-ЕЖБ/16-04-2025/429342552</t>
  </si>
  <si>
    <t xml:space="preserve">00790</t>
  </si>
  <si>
    <t xml:space="preserve">С-ЕЖБ/16-04-2025/429342551</t>
  </si>
  <si>
    <t xml:space="preserve">00793</t>
  </si>
  <si>
    <t xml:space="preserve">С-ЕЖБ/16-04-2025/429342550</t>
  </si>
  <si>
    <t xml:space="preserve">01323</t>
  </si>
  <si>
    <t xml:space="preserve">С-ЕЖБ/16-04-2025/429342549</t>
  </si>
  <si>
    <t xml:space="preserve">01325</t>
  </si>
  <si>
    <t xml:space="preserve">С-ЕЖБ/16-04-2025/429342548</t>
  </si>
  <si>
    <t xml:space="preserve">01326</t>
  </si>
  <si>
    <t xml:space="preserve">С-ЕЖБ/16-04-2025/429342547</t>
  </si>
  <si>
    <t xml:space="preserve">01687</t>
  </si>
  <si>
    <t xml:space="preserve">С-ЕЖБ/16-04-2025/429342546</t>
  </si>
  <si>
    <t xml:space="preserve">01935</t>
  </si>
  <si>
    <t xml:space="preserve">С-ЕЖБ/16-04-2025/429342545</t>
  </si>
  <si>
    <t xml:space="preserve">01964</t>
  </si>
  <si>
    <t xml:space="preserve">С-ЕЖБ/16-04-2025/429342543</t>
  </si>
  <si>
    <t xml:space="preserve">01966</t>
  </si>
  <si>
    <t xml:space="preserve">С-ЕЖБ/16-04-2025/429342542</t>
  </si>
  <si>
    <t xml:space="preserve">01968</t>
  </si>
  <si>
    <t xml:space="preserve">С-ЕЖБ/16-04-2025/429342541</t>
  </si>
  <si>
    <t xml:space="preserve">01973</t>
  </si>
  <si>
    <t xml:space="preserve">С-ЕЖБ/16-04-2025/429342540</t>
  </si>
  <si>
    <t xml:space="preserve">0160427</t>
  </si>
  <si>
    <t xml:space="preserve">С-ЕЖБ/16-04-2025/429337746</t>
  </si>
  <si>
    <t xml:space="preserve">91J604243</t>
  </si>
  <si>
    <t xml:space="preserve">С-ЕЖБ/16-04-2025/429337741</t>
  </si>
  <si>
    <t xml:space="preserve">91J622070</t>
  </si>
  <si>
    <t xml:space="preserve">С-ЕЖБ/16-04-2025/429337736</t>
  </si>
  <si>
    <t xml:space="preserve">1394394</t>
  </si>
  <si>
    <t xml:space="preserve">С-ЕЖБ/16-04-2025/429337731</t>
  </si>
  <si>
    <t xml:space="preserve">1394395</t>
  </si>
  <si>
    <t xml:space="preserve">С-ЕЖБ/16-04-2025/429337724</t>
  </si>
  <si>
    <t xml:space="preserve">0001283589</t>
  </si>
  <si>
    <t xml:space="preserve">С-ЕЖБ/16-04-2025/429337719</t>
  </si>
  <si>
    <t xml:space="preserve">4030684</t>
  </si>
  <si>
    <t xml:space="preserve">С-ЕЖБ/16-04-2025/429337712</t>
  </si>
  <si>
    <t xml:space="preserve">L1013F0109D</t>
  </si>
  <si>
    <t xml:space="preserve">С-ЕЖБ/16-04-2025/429337704</t>
  </si>
  <si>
    <t xml:space="preserve">Deltabar S PMD75</t>
  </si>
  <si>
    <t xml:space="preserve">L101470109D</t>
  </si>
  <si>
    <t xml:space="preserve">С-ЕЖБ/16-04-2025/429337697</t>
  </si>
  <si>
    <t xml:space="preserve">L1022E0109C</t>
  </si>
  <si>
    <t xml:space="preserve">С-ЕЖБ/16-04-2025/429337688</t>
  </si>
  <si>
    <t xml:space="preserve">Cerabar S PMP71</t>
  </si>
  <si>
    <t xml:space="preserve">L1022D0109C</t>
  </si>
  <si>
    <t xml:space="preserve">С-ЕЖБ/16-04-2025/429337681</t>
  </si>
  <si>
    <t xml:space="preserve">L1022F0109C</t>
  </si>
  <si>
    <t xml:space="preserve">С-ЕЖБ/16-04-2025/429337674</t>
  </si>
  <si>
    <t xml:space="preserve">L102330109C</t>
  </si>
  <si>
    <t xml:space="preserve">С-ЕЖБ/16-04-2025/429337666</t>
  </si>
  <si>
    <t xml:space="preserve">L102300109C</t>
  </si>
  <si>
    <t xml:space="preserve">С-ЕЖБ/16-04-2025/429337658</t>
  </si>
  <si>
    <t xml:space="preserve">L102340109C</t>
  </si>
  <si>
    <t xml:space="preserve">С-ЕЖБ/16-04-2025/429337657</t>
  </si>
  <si>
    <t xml:space="preserve">L102310109C</t>
  </si>
  <si>
    <t xml:space="preserve">С-ЕЖБ/16-04-2025/429337656</t>
  </si>
  <si>
    <t xml:space="preserve">L102350109C</t>
  </si>
  <si>
    <t xml:space="preserve">С-ЕЖБ/16-04-2025/429337655</t>
  </si>
  <si>
    <t xml:space="preserve">L102320109C</t>
  </si>
  <si>
    <t xml:space="preserve">С-ЕЖБ/16-04-2025/429337654</t>
  </si>
  <si>
    <t xml:space="preserve">0001220435</t>
  </si>
  <si>
    <t xml:space="preserve">С-ЕЖБ/16-04-2025/429337653</t>
  </si>
  <si>
    <t xml:space="preserve">0001220437</t>
  </si>
  <si>
    <t xml:space="preserve">С-ЕЖБ/16-04-2025/429337652</t>
  </si>
  <si>
    <t xml:space="preserve">0001220438</t>
  </si>
  <si>
    <t xml:space="preserve">С-ЕЖБ/16-04-2025/429337651</t>
  </si>
  <si>
    <t xml:space="preserve">29147-11</t>
  </si>
  <si>
    <t xml:space="preserve">02134199</t>
  </si>
  <si>
    <t xml:space="preserve">С-ЕЖБ/16-04-2025/429337650</t>
  </si>
  <si>
    <t xml:space="preserve">PC-28</t>
  </si>
  <si>
    <t xml:space="preserve">02134202</t>
  </si>
  <si>
    <t xml:space="preserve">С-ЕЖБ/16-04-2025/429337649</t>
  </si>
  <si>
    <t xml:space="preserve">02134711</t>
  </si>
  <si>
    <t xml:space="preserve">С-ЕЖБ/16-04-2025/429337648</t>
  </si>
  <si>
    <t xml:space="preserve">91J604161</t>
  </si>
  <si>
    <t xml:space="preserve">С-ЕЖБ/17-04-2025/429337647</t>
  </si>
  <si>
    <t xml:space="preserve">EJX 310A</t>
  </si>
  <si>
    <t xml:space="preserve">1286112</t>
  </si>
  <si>
    <t xml:space="preserve">С-ЕЖБ/17-04-2025/429337645</t>
  </si>
  <si>
    <t xml:space="preserve">Метран-150TG</t>
  </si>
  <si>
    <t xml:space="preserve">1286113</t>
  </si>
  <si>
    <t xml:space="preserve">С-ЕЖБ/17-04-2025/429337644</t>
  </si>
  <si>
    <t xml:space="preserve">27285-04</t>
  </si>
  <si>
    <t xml:space="preserve">16883211</t>
  </si>
  <si>
    <t xml:space="preserve">С-ЕЖБ/17-04-2025/429337643</t>
  </si>
  <si>
    <t xml:space="preserve">VEGABAR 52</t>
  </si>
  <si>
    <t xml:space="preserve">16843798</t>
  </si>
  <si>
    <t xml:space="preserve">С-ЕЖБ/17-04-2025/429337642</t>
  </si>
  <si>
    <t xml:space="preserve">16843815</t>
  </si>
  <si>
    <t xml:space="preserve">С-ЕЖБ/17-04-2025/429337641</t>
  </si>
  <si>
    <t xml:space="preserve">16843805</t>
  </si>
  <si>
    <t xml:space="preserve">С-ЕЖБ/17-04-2025/429337638</t>
  </si>
  <si>
    <t xml:space="preserve">16843819</t>
  </si>
  <si>
    <t xml:space="preserve">С-ЕЖБ/17-04-2025/429337635</t>
  </si>
  <si>
    <t xml:space="preserve">16843812</t>
  </si>
  <si>
    <t xml:space="preserve">С-ЕЖБ/17-04-2025/429337634</t>
  </si>
  <si>
    <t xml:space="preserve">16843789</t>
  </si>
  <si>
    <t xml:space="preserve">С-ЕЖБ/17-04-2025/429337633</t>
  </si>
  <si>
    <t xml:space="preserve">16843800</t>
  </si>
  <si>
    <t xml:space="preserve">С-ЕЖБ/17-04-2025/429337632</t>
  </si>
  <si>
    <t xml:space="preserve">16883217</t>
  </si>
  <si>
    <t xml:space="preserve">С-ЕЖБ/17-04-2025/429337630</t>
  </si>
  <si>
    <t xml:space="preserve">16843827</t>
  </si>
  <si>
    <t xml:space="preserve">С-ЕЖБ/17-04-2025/429337629</t>
  </si>
  <si>
    <t xml:space="preserve">16843796</t>
  </si>
  <si>
    <t xml:space="preserve">С-ЕЖБ/17-04-2025/429337628</t>
  </si>
  <si>
    <t xml:space="preserve">16843804</t>
  </si>
  <si>
    <t xml:space="preserve">С-ЕЖБ/17-04-2025/429337627</t>
  </si>
  <si>
    <t xml:space="preserve">16883140</t>
  </si>
  <si>
    <t xml:space="preserve">С-ЕЖБ/17-04-2025/429337626</t>
  </si>
  <si>
    <t xml:space="preserve">16843817</t>
  </si>
  <si>
    <t xml:space="preserve">С-ЕЖБ/17-04-2025/429337625</t>
  </si>
  <si>
    <t xml:space="preserve">16843797</t>
  </si>
  <si>
    <t xml:space="preserve">С-ЕЖБ/17-04-2025/429337624</t>
  </si>
  <si>
    <t xml:space="preserve">91J604213</t>
  </si>
  <si>
    <t xml:space="preserve">С-ЕЖБ/17-04-2025/429337623</t>
  </si>
  <si>
    <t xml:space="preserve">91J604234</t>
  </si>
  <si>
    <t xml:space="preserve">С-ЕЖБ/17-04-2025/429337622</t>
  </si>
  <si>
    <t xml:space="preserve">91J604214</t>
  </si>
  <si>
    <t xml:space="preserve">С-ЕЖБ/17-04-2025/429337621</t>
  </si>
  <si>
    <t xml:space="preserve">91J604235</t>
  </si>
  <si>
    <t xml:space="preserve">С-ЕЖБ/17-04-2025/429337620</t>
  </si>
  <si>
    <t xml:space="preserve">91J604405</t>
  </si>
  <si>
    <t xml:space="preserve">С-ЕЖБ/17-04-2025/429337619</t>
  </si>
  <si>
    <t xml:space="preserve">91J604406</t>
  </si>
  <si>
    <t xml:space="preserve">С-ЕЖБ/17-04-2025/429337618</t>
  </si>
  <si>
    <t xml:space="preserve">91J604363</t>
  </si>
  <si>
    <t xml:space="preserve">С-ЕЖБ/17-04-2025/429337617</t>
  </si>
  <si>
    <t xml:space="preserve">91J604395</t>
  </si>
  <si>
    <t xml:space="preserve">С-ЕЖБ/17-04-2025/429337616</t>
  </si>
  <si>
    <t xml:space="preserve">91J604353</t>
  </si>
  <si>
    <t xml:space="preserve">С-ЕЖБ/17-04-2025/429337615</t>
  </si>
  <si>
    <t xml:space="preserve">91J604354</t>
  </si>
  <si>
    <t xml:space="preserve">С-ЕЖБ/17-04-2025/429337614</t>
  </si>
  <si>
    <t xml:space="preserve">91J604288</t>
  </si>
  <si>
    <t xml:space="preserve">С-ЕЖБ/17-04-2025/429337613</t>
  </si>
  <si>
    <t xml:space="preserve">91J622054</t>
  </si>
  <si>
    <t xml:space="preserve">С-ЕЖБ/17-04-2025/429337612</t>
  </si>
  <si>
    <t xml:space="preserve">91J604408</t>
  </si>
  <si>
    <t xml:space="preserve">С-ЕЖБ/17-04-2025/429337611</t>
  </si>
  <si>
    <t xml:space="preserve">91J604407</t>
  </si>
  <si>
    <t xml:space="preserve">С-ЕЖБ/17-04-2025/429337610</t>
  </si>
  <si>
    <t xml:space="preserve">91J604186</t>
  </si>
  <si>
    <t xml:space="preserve">С-ЕЖБ/17-04-2025/429337609</t>
  </si>
  <si>
    <t xml:space="preserve">91J604384</t>
  </si>
  <si>
    <t xml:space="preserve">С-ЕЖБ/17-04-2025/429337608</t>
  </si>
  <si>
    <t xml:space="preserve">91J604385</t>
  </si>
  <si>
    <t xml:space="preserve">С-ЕЖБ/17-04-2025/429337607</t>
  </si>
  <si>
    <t xml:space="preserve">91J604388</t>
  </si>
  <si>
    <t xml:space="preserve">С-ЕЖБ/17-04-2025/429337606</t>
  </si>
  <si>
    <t xml:space="preserve">91J604389</t>
  </si>
  <si>
    <t xml:space="preserve">С-ЕЖБ/17-04-2025/429337605</t>
  </si>
  <si>
    <t xml:space="preserve">91J604390</t>
  </si>
  <si>
    <t xml:space="preserve">С-ЕЖБ/17-04-2025/429337604</t>
  </si>
  <si>
    <t xml:space="preserve">91M825415</t>
  </si>
  <si>
    <t xml:space="preserve">С-ЕЖБ/17-04-2025/429337603</t>
  </si>
  <si>
    <t xml:space="preserve">91J604392</t>
  </si>
  <si>
    <t xml:space="preserve">С-ЕЖБ/17-04-2025/429337601</t>
  </si>
  <si>
    <t xml:space="preserve">91J604393</t>
  </si>
  <si>
    <t xml:space="preserve">С-ЕЖБ/17-04-2025/429337600</t>
  </si>
  <si>
    <t xml:space="preserve">91J604379</t>
  </si>
  <si>
    <t xml:space="preserve">С-ЕЖБ/17-04-2025/429337599</t>
  </si>
  <si>
    <t xml:space="preserve">91J604380</t>
  </si>
  <si>
    <t xml:space="preserve">С-ЕЖБ/17-04-2025/429337598</t>
  </si>
  <si>
    <t xml:space="preserve">91J604394</t>
  </si>
  <si>
    <t xml:space="preserve">С-ЕЖБ/17-04-2025/429337597</t>
  </si>
  <si>
    <t xml:space="preserve">91J604398</t>
  </si>
  <si>
    <t xml:space="preserve">С-ЕЖБ/17-04-2025/429337596</t>
  </si>
  <si>
    <t xml:space="preserve">91J622047</t>
  </si>
  <si>
    <t xml:space="preserve">С-ЕЖБ/17-04-2025/429337595</t>
  </si>
  <si>
    <t xml:space="preserve">91J604382</t>
  </si>
  <si>
    <t xml:space="preserve">С-ЕЖБ/17-04-2025/429337594</t>
  </si>
  <si>
    <t xml:space="preserve">91J604386</t>
  </si>
  <si>
    <t xml:space="preserve">С-ЕЖБ/17-04-2025/429337593</t>
  </si>
  <si>
    <t xml:space="preserve">91K411370</t>
  </si>
  <si>
    <t xml:space="preserve">С-ЕЖБ/17-04-2025/429337592</t>
  </si>
  <si>
    <t xml:space="preserve">91J604399</t>
  </si>
  <si>
    <t xml:space="preserve">С-ЕЖБ/17-04-2025/429337591</t>
  </si>
  <si>
    <t xml:space="preserve">91J604400</t>
  </si>
  <si>
    <t xml:space="preserve">С-ЕЖБ/17-04-2025/429337590</t>
  </si>
  <si>
    <t xml:space="preserve">91J604401</t>
  </si>
  <si>
    <t xml:space="preserve">С-ЕЖБ/17-04-2025/429337589</t>
  </si>
  <si>
    <t xml:space="preserve">91J604402</t>
  </si>
  <si>
    <t xml:space="preserve">С-ЕЖБ/17-04-2025/429337588</t>
  </si>
  <si>
    <t xml:space="preserve">91J604403</t>
  </si>
  <si>
    <t xml:space="preserve">С-ЕЖБ/17-04-2025/429337587</t>
  </si>
  <si>
    <t xml:space="preserve">91J604404</t>
  </si>
  <si>
    <t xml:space="preserve">С-ЕЖБ/17-04-2025/429337586</t>
  </si>
  <si>
    <t xml:space="preserve">91J604377</t>
  </si>
  <si>
    <t xml:space="preserve">С-ЕЖБ/17-04-2025/429337585</t>
  </si>
  <si>
    <t xml:space="preserve">91J604378</t>
  </si>
  <si>
    <t xml:space="preserve">С-ЕЖБ/17-04-2025/429337584</t>
  </si>
  <si>
    <t xml:space="preserve">91J604376</t>
  </si>
  <si>
    <t xml:space="preserve">С-ЕЖБ/17-04-2025/429337583</t>
  </si>
  <si>
    <t xml:space="preserve">91J604173</t>
  </si>
  <si>
    <t xml:space="preserve">С-ЕЖБ/17-04-2025/429337582</t>
  </si>
  <si>
    <t xml:space="preserve">91J604175</t>
  </si>
  <si>
    <t xml:space="preserve">С-ЕЖБ/17-04-2025/429337581</t>
  </si>
  <si>
    <t xml:space="preserve">91J604179</t>
  </si>
  <si>
    <t xml:space="preserve">С-ЕЖБ/17-04-2025/429337580</t>
  </si>
  <si>
    <t xml:space="preserve">91J604165</t>
  </si>
  <si>
    <t xml:space="preserve">С-ЕЖБ/17-04-2025/429337579</t>
  </si>
  <si>
    <t xml:space="preserve">91J604409</t>
  </si>
  <si>
    <t xml:space="preserve">С-ЕЖБ/17-04-2025/429337578</t>
  </si>
  <si>
    <t xml:space="preserve">EJX 110A</t>
  </si>
  <si>
    <t xml:space="preserve">91J604164</t>
  </si>
  <si>
    <t xml:space="preserve">С-ЕЖБ/17-04-2025/429337577</t>
  </si>
  <si>
    <t xml:space="preserve">91J604372</t>
  </si>
  <si>
    <t xml:space="preserve">С-ЕЖБ/17-04-2025/429337576</t>
  </si>
  <si>
    <t xml:space="preserve">91J604167</t>
  </si>
  <si>
    <t xml:space="preserve">С-ЕЖБ/17-04-2025/429337575</t>
  </si>
  <si>
    <t xml:space="preserve">91J604166</t>
  </si>
  <si>
    <t xml:space="preserve">С-ЕЖБ/17-04-2025/429337574</t>
  </si>
  <si>
    <t xml:space="preserve">91J604171</t>
  </si>
  <si>
    <t xml:space="preserve">С-ЕЖБ/17-04-2025/429337573</t>
  </si>
  <si>
    <t xml:space="preserve">91J604183</t>
  </si>
  <si>
    <t xml:space="preserve">С-ЕЖБ/17-04-2025/429337572</t>
  </si>
  <si>
    <t xml:space="preserve">14495-00</t>
  </si>
  <si>
    <t xml:space="preserve">91H723212</t>
  </si>
  <si>
    <t xml:space="preserve">С-ЕЖБ/17-04-2025/429337571</t>
  </si>
  <si>
    <t xml:space="preserve">EJA 530A</t>
  </si>
  <si>
    <t xml:space="preserve">48186-11</t>
  </si>
  <si>
    <t xml:space="preserve">1796956</t>
  </si>
  <si>
    <t xml:space="preserve">С-ЕЖБ/17-04-2025/429337570</t>
  </si>
  <si>
    <t xml:space="preserve">Метран-75TG</t>
  </si>
  <si>
    <t xml:space="preserve">12217070833</t>
  </si>
  <si>
    <t xml:space="preserve">С-ЕЖБ/17-04-2025/429337569</t>
  </si>
  <si>
    <t xml:space="preserve">АМ-2000 ТG6</t>
  </si>
  <si>
    <t xml:space="preserve">12217070892</t>
  </si>
  <si>
    <t xml:space="preserve">С-ЕЖБ/17-04-2025/429337568</t>
  </si>
  <si>
    <t xml:space="preserve">АМ-2000-ТG7</t>
  </si>
  <si>
    <t xml:space="preserve">12217070842</t>
  </si>
  <si>
    <t xml:space="preserve">С-ЕЖБ/17-04-2025/429337567</t>
  </si>
  <si>
    <t xml:space="preserve">АМ-2000-ТG9</t>
  </si>
  <si>
    <t xml:space="preserve">12217070893</t>
  </si>
  <si>
    <t xml:space="preserve">С-ЕЖБ/17-04-2025/429337566</t>
  </si>
  <si>
    <t xml:space="preserve">12217070857</t>
  </si>
  <si>
    <t xml:space="preserve">С-ЕЖБ/17-04-2025/429337565</t>
  </si>
  <si>
    <t xml:space="preserve">АМ-2000-ТG5</t>
  </si>
  <si>
    <t xml:space="preserve">12217070843</t>
  </si>
  <si>
    <t xml:space="preserve">С-ЕЖБ/17-04-2025/429337564</t>
  </si>
  <si>
    <t xml:space="preserve">12217070869</t>
  </si>
  <si>
    <t xml:space="preserve">С-ЕЖБ/17-04-2025/429337563</t>
  </si>
  <si>
    <t xml:space="preserve">АМ-2000 ТG8</t>
  </si>
  <si>
    <t xml:space="preserve">12217070895</t>
  </si>
  <si>
    <t xml:space="preserve">С-ЕЖБ/17-04-2025/429337562</t>
  </si>
  <si>
    <t xml:space="preserve">12217070872</t>
  </si>
  <si>
    <t xml:space="preserve">С-ЕЖБ/17-04-2025/429337561</t>
  </si>
  <si>
    <t xml:space="preserve">12217070876</t>
  </si>
  <si>
    <t xml:space="preserve">С-ЕЖБ/17-04-2025/429337560</t>
  </si>
  <si>
    <t xml:space="preserve">12217070878</t>
  </si>
  <si>
    <t xml:space="preserve">С-ЕЖБ/17-04-2025/429337559</t>
  </si>
  <si>
    <t xml:space="preserve">12217070835</t>
  </si>
  <si>
    <t xml:space="preserve">С-ЕЖБ/17-04-2025/429337558</t>
  </si>
  <si>
    <t xml:space="preserve">12217070858</t>
  </si>
  <si>
    <t xml:space="preserve">С-ЕЖБ/17-04-2025/429337557</t>
  </si>
  <si>
    <t xml:space="preserve">12217070847</t>
  </si>
  <si>
    <t xml:space="preserve">С-ЕЖБ/17-04-2025/429337556</t>
  </si>
  <si>
    <t xml:space="preserve">12217070897</t>
  </si>
  <si>
    <t xml:space="preserve">С-ЕЖБ/17-04-2025/429337555</t>
  </si>
  <si>
    <t xml:space="preserve">12219031066</t>
  </si>
  <si>
    <t xml:space="preserve">С-ЕЖБ/17-04-2025/429337554</t>
  </si>
  <si>
    <t xml:space="preserve">91R808350</t>
  </si>
  <si>
    <t xml:space="preserve">С-ЕЖБ/17-04-2025/429337553</t>
  </si>
  <si>
    <t xml:space="preserve">91R808439</t>
  </si>
  <si>
    <t xml:space="preserve">С-ЕЖБ/17-04-2025/429337552</t>
  </si>
  <si>
    <t xml:space="preserve">91P406340</t>
  </si>
  <si>
    <t xml:space="preserve">С-ЕЖБ/17-04-2025/429337551</t>
  </si>
  <si>
    <t xml:space="preserve">91P406341</t>
  </si>
  <si>
    <t xml:space="preserve">С-ЕЖБ/17-04-2025/429337550</t>
  </si>
  <si>
    <t xml:space="preserve">91P406342</t>
  </si>
  <si>
    <t xml:space="preserve">С-ЕЖБ/17-04-2025/429337549</t>
  </si>
  <si>
    <t xml:space="preserve">91P406343</t>
  </si>
  <si>
    <t xml:space="preserve">С-ЕЖБ/17-04-2025/429337548</t>
  </si>
  <si>
    <t xml:space="preserve">91P406522</t>
  </si>
  <si>
    <t xml:space="preserve">С-ЕЖБ/17-04-2025/429337547</t>
  </si>
  <si>
    <t xml:space="preserve">91P406523</t>
  </si>
  <si>
    <t xml:space="preserve">С-ЕЖБ/17-04-2025/429337546</t>
  </si>
  <si>
    <t xml:space="preserve">91P406524</t>
  </si>
  <si>
    <t xml:space="preserve">С-ЕЖБ/17-04-2025/429337545</t>
  </si>
  <si>
    <t xml:space="preserve">91P406525</t>
  </si>
  <si>
    <t xml:space="preserve">С-ЕЖБ/17-04-2025/429337544</t>
  </si>
  <si>
    <t xml:space="preserve">91P406333</t>
  </si>
  <si>
    <t xml:space="preserve">С-ЕЖБ/17-04-2025/429337543</t>
  </si>
  <si>
    <t xml:space="preserve">91P406334</t>
  </si>
  <si>
    <t xml:space="preserve">С-ЕЖБ/17-04-2025/429337542</t>
  </si>
  <si>
    <t xml:space="preserve">91P406335</t>
  </si>
  <si>
    <t xml:space="preserve">С-ЕЖБ/17-04-2025/429337541</t>
  </si>
  <si>
    <t xml:space="preserve">91P406336</t>
  </si>
  <si>
    <t xml:space="preserve">С-ЕЖБ/17-04-2025/429337540</t>
  </si>
  <si>
    <t xml:space="preserve">91P406337</t>
  </si>
  <si>
    <t xml:space="preserve">С-ЕЖБ/17-04-2025/429337539</t>
  </si>
  <si>
    <t xml:space="preserve">91P406338</t>
  </si>
  <si>
    <t xml:space="preserve">С-ЕЖБ/17-04-2025/429337538</t>
  </si>
  <si>
    <t xml:space="preserve">91P406339</t>
  </si>
  <si>
    <t xml:space="preserve">С-ЕЖБ/17-04-2025/429337537</t>
  </si>
  <si>
    <t xml:space="preserve">29.04.2025 12:48</t>
  </si>
  <si>
    <t xml:space="preserve">Преобразователи измерительные</t>
  </si>
  <si>
    <t xml:space="preserve">0371383</t>
  </si>
  <si>
    <t xml:space="preserve">С-ЕЖБ/18-04-2025/429422136</t>
  </si>
  <si>
    <t xml:space="preserve">Rosemount 644</t>
  </si>
  <si>
    <t xml:space="preserve">29.04.2025 12:47</t>
  </si>
  <si>
    <t xml:space="preserve">0371353</t>
  </si>
  <si>
    <t xml:space="preserve">С-ЕЖБ/18-04-2025/429422143</t>
  </si>
  <si>
    <t xml:space="preserve">03432489</t>
  </si>
  <si>
    <t xml:space="preserve">С-ЕЖБ/18-04-2025/429422139</t>
  </si>
  <si>
    <t xml:space="preserve">29.04.2025 12:46</t>
  </si>
  <si>
    <t xml:space="preserve">0830543</t>
  </si>
  <si>
    <t xml:space="preserve">С-ЕЖБ/18-04-2025/429422149</t>
  </si>
  <si>
    <t xml:space="preserve">H9026C14150</t>
  </si>
  <si>
    <t xml:space="preserve">С-ЕЖБ/18-04-2025/429422347</t>
  </si>
  <si>
    <t xml:space="preserve">Термопреобразователи сопротивления (E+H) TR24-GB2EXCB0C0 [2xPt100/А/3]</t>
  </si>
  <si>
    <t xml:space="preserve">J7019A14150</t>
  </si>
  <si>
    <t xml:space="preserve">С-ЕЖБ/18-04-2025/429422344</t>
  </si>
  <si>
    <t xml:space="preserve">53211-13</t>
  </si>
  <si>
    <t xml:space="preserve">2296391</t>
  </si>
  <si>
    <t xml:space="preserve">С-ЕЖБ/18-04-2025/429422342</t>
  </si>
  <si>
    <t xml:space="preserve">Rosemount 0065</t>
  </si>
  <si>
    <t xml:space="preserve">22257-11</t>
  </si>
  <si>
    <t xml:space="preserve">09880047</t>
  </si>
  <si>
    <t xml:space="preserve">С-ЕЖБ/18-04-2025/429422341</t>
  </si>
  <si>
    <t xml:space="preserve">44786-10</t>
  </si>
  <si>
    <t xml:space="preserve">119240216-01</t>
  </si>
  <si>
    <t xml:space="preserve">С-ЕЖБ/18-04-2025/429422338</t>
  </si>
  <si>
    <t xml:space="preserve">TS-CVO-RTD</t>
  </si>
  <si>
    <t xml:space="preserve">119230216-02</t>
  </si>
  <si>
    <t xml:space="preserve">С-ЕЖБ/18-04-2025/429422337</t>
  </si>
  <si>
    <t xml:space="preserve">1107XUH0</t>
  </si>
  <si>
    <t xml:space="preserve">С-ЕЖБ/18-04-2025/429422335</t>
  </si>
  <si>
    <t xml:space="preserve">TR10-A</t>
  </si>
  <si>
    <t xml:space="preserve">1107XUGU</t>
  </si>
  <si>
    <t xml:space="preserve">С-ЕЖБ/18-04-2025/429422332</t>
  </si>
  <si>
    <t xml:space="preserve">1107XUH2</t>
  </si>
  <si>
    <t xml:space="preserve">С-ЕЖБ/18-04-2025/429422331</t>
  </si>
  <si>
    <t xml:space="preserve">1107XUGP</t>
  </si>
  <si>
    <t xml:space="preserve">С-ЕЖБ/18-04-2025/429422329</t>
  </si>
  <si>
    <t xml:space="preserve">1107XUH5</t>
  </si>
  <si>
    <t xml:space="preserve">С-ЕЖБ/18-04-2025/429422327</t>
  </si>
  <si>
    <t xml:space="preserve">1107XUH8</t>
  </si>
  <si>
    <t xml:space="preserve">С-ЕЖБ/18-04-2025/429422326</t>
  </si>
  <si>
    <t xml:space="preserve">1107XUHL</t>
  </si>
  <si>
    <t xml:space="preserve">С-ЕЖБ/18-04-2025/429422324</t>
  </si>
  <si>
    <t xml:space="preserve">1107XUHH</t>
  </si>
  <si>
    <t xml:space="preserve">С-ЕЖБ/18-04-2025/429422321</t>
  </si>
  <si>
    <t xml:space="preserve">1107XUGW</t>
  </si>
  <si>
    <t xml:space="preserve">С-ЕЖБ/18-04-2025/429422320</t>
  </si>
  <si>
    <t xml:space="preserve">1107XUHN</t>
  </si>
  <si>
    <t xml:space="preserve">С-ЕЖБ/18-04-2025/429422318</t>
  </si>
  <si>
    <t xml:space="preserve">1107XUH7</t>
  </si>
  <si>
    <t xml:space="preserve">С-ЕЖБ/18-04-2025/429422316</t>
  </si>
  <si>
    <t xml:space="preserve">1107XUH4</t>
  </si>
  <si>
    <t xml:space="preserve">С-ЕЖБ/18-04-2025/429422314</t>
  </si>
  <si>
    <t xml:space="preserve">1107XUHA</t>
  </si>
  <si>
    <t xml:space="preserve">С-ЕЖБ/18-04-2025/429422312</t>
  </si>
  <si>
    <t xml:space="preserve">1107XUHG</t>
  </si>
  <si>
    <t xml:space="preserve">С-ЕЖБ/18-04-2025/429422311</t>
  </si>
  <si>
    <t xml:space="preserve">1107XUHI</t>
  </si>
  <si>
    <t xml:space="preserve">С-ЕЖБ/18-04-2025/429422308</t>
  </si>
  <si>
    <t xml:space="preserve">1107XUH6</t>
  </si>
  <si>
    <t xml:space="preserve">С-ЕЖБ/18-04-2025/429422307</t>
  </si>
  <si>
    <t xml:space="preserve">1107XUGV</t>
  </si>
  <si>
    <t xml:space="preserve">С-ЕЖБ/18-04-2025/429422305</t>
  </si>
  <si>
    <t xml:space="preserve">1108BIUO</t>
  </si>
  <si>
    <t xml:space="preserve">С-ЕЖБ/18-04-2025/429422302</t>
  </si>
  <si>
    <t xml:space="preserve">TR10-B</t>
  </si>
  <si>
    <t xml:space="preserve">1108BIUF</t>
  </si>
  <si>
    <t xml:space="preserve">С-ЕЖБ/18-04-2025/429422301</t>
  </si>
  <si>
    <t xml:space="preserve">1108BIUH</t>
  </si>
  <si>
    <t xml:space="preserve">С-ЕЖБ/18-04-2025/429422299</t>
  </si>
  <si>
    <t xml:space="preserve">1108BIUI</t>
  </si>
  <si>
    <t xml:space="preserve">С-ЕЖБ/18-04-2025/429422296</t>
  </si>
  <si>
    <t xml:space="preserve">1107XUGH</t>
  </si>
  <si>
    <t xml:space="preserve">С-ЕЖБ/18-04-2025/429422294</t>
  </si>
  <si>
    <t xml:space="preserve">1107XUHO</t>
  </si>
  <si>
    <t xml:space="preserve">С-ЕЖБ/18-04-2025/429422293</t>
  </si>
  <si>
    <t xml:space="preserve">1107XUHM</t>
  </si>
  <si>
    <t xml:space="preserve">С-ЕЖБ/18-04-2025/429422290</t>
  </si>
  <si>
    <t xml:space="preserve">1107XUGX</t>
  </si>
  <si>
    <t xml:space="preserve">С-ЕЖБ/18-04-2025/429422289</t>
  </si>
  <si>
    <t xml:space="preserve">1107XUHC</t>
  </si>
  <si>
    <t xml:space="preserve">С-ЕЖБ/18-04-2025/429422287</t>
  </si>
  <si>
    <t xml:space="preserve">1107XUGS</t>
  </si>
  <si>
    <t xml:space="preserve">С-ЕЖБ/18-04-2025/429422284</t>
  </si>
  <si>
    <t xml:space="preserve">1107XUGR</t>
  </si>
  <si>
    <t xml:space="preserve">С-ЕЖБ/18-04-2025/429422283</t>
  </si>
  <si>
    <t xml:space="preserve">J7019014150</t>
  </si>
  <si>
    <t xml:space="preserve">С-ЕЖБ/18-04-2025/429422281</t>
  </si>
  <si>
    <t xml:space="preserve">J7019614150</t>
  </si>
  <si>
    <t xml:space="preserve">С-ЕЖБ/18-04-2025/429422279</t>
  </si>
  <si>
    <t xml:space="preserve">1105UBYV</t>
  </si>
  <si>
    <t xml:space="preserve">С-ЕЖБ/18-04-2025/429422277</t>
  </si>
  <si>
    <t xml:space="preserve">1105UBYW</t>
  </si>
  <si>
    <t xml:space="preserve">С-ЕЖБ/18-04-2025/429422276</t>
  </si>
  <si>
    <t xml:space="preserve">1105UBYU</t>
  </si>
  <si>
    <t xml:space="preserve">С-ЕЖБ/18-04-2025/429422273</t>
  </si>
  <si>
    <t xml:space="preserve">28034-05</t>
  </si>
  <si>
    <t xml:space="preserve">02244614</t>
  </si>
  <si>
    <t xml:space="preserve">С-ЕЖБ/18-04-2025/429422271</t>
  </si>
  <si>
    <t xml:space="preserve">03310280</t>
  </si>
  <si>
    <t xml:space="preserve">С-ЕЖБ/18-04-2025/429422270</t>
  </si>
  <si>
    <t xml:space="preserve">F600351426C</t>
  </si>
  <si>
    <t xml:space="preserve">С-ЕЖБ/18-04-2025/429422268</t>
  </si>
  <si>
    <t xml:space="preserve">F600331430B</t>
  </si>
  <si>
    <t xml:space="preserve">С-ЕЖБ/18-04-2025/429422266</t>
  </si>
  <si>
    <t xml:space="preserve">FA02CD1426С</t>
  </si>
  <si>
    <t xml:space="preserve">С-ЕЖБ/18-04-2025/429422264</t>
  </si>
  <si>
    <t xml:space="preserve">F6001D1430B</t>
  </si>
  <si>
    <t xml:space="preserve">С-ЕЖБ/18-04-2025/429422263</t>
  </si>
  <si>
    <t xml:space="preserve">53265-13</t>
  </si>
  <si>
    <t xml:space="preserve">2357250</t>
  </si>
  <si>
    <t xml:space="preserve">С-ЕЖБ/18-04-2025/429422260</t>
  </si>
  <si>
    <t xml:space="preserve">03349066</t>
  </si>
  <si>
    <t xml:space="preserve">С-ЕЖБ/18-04-2025/429422259</t>
  </si>
  <si>
    <t xml:space="preserve">2357252</t>
  </si>
  <si>
    <t xml:space="preserve">С-ЕЖБ/18-04-2025/429422257</t>
  </si>
  <si>
    <t xml:space="preserve">229896</t>
  </si>
  <si>
    <t xml:space="preserve">С-ЕЖБ/18-04-2025/429422254</t>
  </si>
  <si>
    <t xml:space="preserve">2357251</t>
  </si>
  <si>
    <t xml:space="preserve">С-ЕЖБ/18-04-2025/429422253</t>
  </si>
  <si>
    <t xml:space="preserve">2298969</t>
  </si>
  <si>
    <t xml:space="preserve">С-ЕЖБ/18-04-2025/429422251</t>
  </si>
  <si>
    <t xml:space="preserve">02500627</t>
  </si>
  <si>
    <t xml:space="preserve">С-ЕЖБ/18-04-2025/429422250</t>
  </si>
  <si>
    <t xml:space="preserve">03367864</t>
  </si>
  <si>
    <t xml:space="preserve">С-ЕЖБ/18-04-2025/429422247</t>
  </si>
  <si>
    <t xml:space="preserve">02244612</t>
  </si>
  <si>
    <t xml:space="preserve">С-ЕЖБ/18-04-2025/429422246</t>
  </si>
  <si>
    <t xml:space="preserve">03310278</t>
  </si>
  <si>
    <t xml:space="preserve">С-ЕЖБ/18-04-2025/429422244</t>
  </si>
  <si>
    <t xml:space="preserve">68058-17</t>
  </si>
  <si>
    <t xml:space="preserve">1051848</t>
  </si>
  <si>
    <t xml:space="preserve">С-ЕЖБ/18-04-2025/429422241</t>
  </si>
  <si>
    <t xml:space="preserve">64818-16</t>
  </si>
  <si>
    <t xml:space="preserve">110ABB10</t>
  </si>
  <si>
    <t xml:space="preserve">С-ЕЖБ/18-04-2025/429422240</t>
  </si>
  <si>
    <t xml:space="preserve">1053539</t>
  </si>
  <si>
    <t xml:space="preserve">С-ЕЖБ/18-04-2025/429422237</t>
  </si>
  <si>
    <t xml:space="preserve">110ABB11</t>
  </si>
  <si>
    <t xml:space="preserve">С-ЕЖБ/18-04-2025/429422236</t>
  </si>
  <si>
    <t xml:space="preserve">150956262</t>
  </si>
  <si>
    <t xml:space="preserve">С-ЕЖБ/18-04-2025/429422234</t>
  </si>
  <si>
    <t xml:space="preserve">41646-09</t>
  </si>
  <si>
    <t xml:space="preserve">150589.004-A-13</t>
  </si>
  <si>
    <t xml:space="preserve">С-ЕЖБ/18-04-2025/429422232</t>
  </si>
  <si>
    <t xml:space="preserve">PFA-PT100 TI</t>
  </si>
  <si>
    <t xml:space="preserve">150956261</t>
  </si>
  <si>
    <t xml:space="preserve">С-ЕЖБ/18-04-2025/429422230</t>
  </si>
  <si>
    <t xml:space="preserve">150589.004-A-15</t>
  </si>
  <si>
    <t xml:space="preserve">С-ЕЖБ/18-04-2025/429422228</t>
  </si>
  <si>
    <t xml:space="preserve">150956275</t>
  </si>
  <si>
    <t xml:space="preserve">С-ЕЖБ/18-04-2025/429422227</t>
  </si>
  <si>
    <t xml:space="preserve">150589.004-A-06</t>
  </si>
  <si>
    <t xml:space="preserve">С-ЕЖБ/18-04-2025/429422223</t>
  </si>
  <si>
    <t xml:space="preserve">150956260</t>
  </si>
  <si>
    <t xml:space="preserve">С-ЕЖБ/18-04-2025/429422222</t>
  </si>
  <si>
    <t xml:space="preserve">150589.004-A-17</t>
  </si>
  <si>
    <t xml:space="preserve">С-ЕЖБ/18-04-2025/429422220</t>
  </si>
  <si>
    <t xml:space="preserve">150957727</t>
  </si>
  <si>
    <t xml:space="preserve">С-ЕЖБ/18-04-2025/429422218</t>
  </si>
  <si>
    <t xml:space="preserve">150589.004-A-19</t>
  </si>
  <si>
    <t xml:space="preserve">С-ЕЖБ/18-04-2025/429422216</t>
  </si>
  <si>
    <t xml:space="preserve">150957728</t>
  </si>
  <si>
    <t xml:space="preserve">С-ЕЖБ/18-04-2025/429422215</t>
  </si>
  <si>
    <t xml:space="preserve">150589.004-A-14</t>
  </si>
  <si>
    <t xml:space="preserve">С-ЕЖБ/18-04-2025/429422213</t>
  </si>
  <si>
    <t xml:space="preserve">26112-08</t>
  </si>
  <si>
    <t xml:space="preserve">150910750</t>
  </si>
  <si>
    <t xml:space="preserve">С-ЕЖБ/18-04-2025/429422211</t>
  </si>
  <si>
    <t xml:space="preserve">YTA 70</t>
  </si>
  <si>
    <t xml:space="preserve">36766-09</t>
  </si>
  <si>
    <t xml:space="preserve">4748-5-15</t>
  </si>
  <si>
    <t xml:space="preserve">С-ЕЖБ/18-04-2025/429422209</t>
  </si>
  <si>
    <t xml:space="preserve">ТСПТ</t>
  </si>
  <si>
    <t xml:space="preserve">170943393</t>
  </si>
  <si>
    <t xml:space="preserve">С-ЕЖБ/18-04-2025/429422207</t>
  </si>
  <si>
    <t xml:space="preserve">4748-5-10</t>
  </si>
  <si>
    <t xml:space="preserve">С-ЕЖБ/18-04-2025/429422205</t>
  </si>
  <si>
    <t xml:space="preserve">170909893</t>
  </si>
  <si>
    <t xml:space="preserve">С-ЕЖБ/18-04-2025/429422203</t>
  </si>
  <si>
    <t xml:space="preserve">1319-9-1</t>
  </si>
  <si>
    <t xml:space="preserve">С-ЕЖБ/18-04-2025/429422201</t>
  </si>
  <si>
    <t xml:space="preserve">170909284</t>
  </si>
  <si>
    <t xml:space="preserve">С-ЕЖБ/18-04-2025/429422199</t>
  </si>
  <si>
    <t xml:space="preserve">1319-122-1</t>
  </si>
  <si>
    <t xml:space="preserve">С-ЕЖБ/18-04-2025/429422197</t>
  </si>
  <si>
    <t xml:space="preserve">170909218</t>
  </si>
  <si>
    <t xml:space="preserve">С-ЕЖБ/18-04-2025/429422196</t>
  </si>
  <si>
    <t xml:space="preserve">1319-81-1</t>
  </si>
  <si>
    <t xml:space="preserve">С-ЕЖБ/18-04-2025/429422194</t>
  </si>
  <si>
    <t xml:space="preserve">170909222</t>
  </si>
  <si>
    <t xml:space="preserve">С-ЕЖБ/18-04-2025/429422192</t>
  </si>
  <si>
    <t xml:space="preserve">1319-85-1</t>
  </si>
  <si>
    <t xml:space="preserve">С-ЕЖБ/18-04-2025/429422190</t>
  </si>
  <si>
    <t xml:space="preserve">160934753</t>
  </si>
  <si>
    <t xml:space="preserve">С-ЕЖБ/18-04-2025/429422187</t>
  </si>
  <si>
    <t xml:space="preserve">1106NA0W</t>
  </si>
  <si>
    <t xml:space="preserve">С-ЕЖБ/18-04-2025/429422185</t>
  </si>
  <si>
    <t xml:space="preserve">1005037</t>
  </si>
  <si>
    <t xml:space="preserve">С-ЕЖБ/18-04-2025/429422184</t>
  </si>
  <si>
    <t xml:space="preserve">1106NA0X</t>
  </si>
  <si>
    <t xml:space="preserve">С-ЕЖБ/18-04-2025/429422182</t>
  </si>
  <si>
    <t xml:space="preserve">170948045</t>
  </si>
  <si>
    <t xml:space="preserve">С-ЕЖБ/18-04-2025/429422180</t>
  </si>
  <si>
    <t xml:space="preserve">1106NUCK</t>
  </si>
  <si>
    <t xml:space="preserve">С-ЕЖБ/18-04-2025/429422179</t>
  </si>
  <si>
    <t xml:space="preserve">150956267</t>
  </si>
  <si>
    <t xml:space="preserve">С-ЕЖБ/18-04-2025/429422176</t>
  </si>
  <si>
    <t xml:space="preserve">150589.004-A-02</t>
  </si>
  <si>
    <t xml:space="preserve">С-ЕЖБ/18-04-2025/429422175</t>
  </si>
  <si>
    <t xml:space="preserve">150938118</t>
  </si>
  <si>
    <t xml:space="preserve">С-ЕЖБ/18-04-2025/429422173</t>
  </si>
  <si>
    <t xml:space="preserve">150589.004-A-12</t>
  </si>
  <si>
    <t xml:space="preserve">С-ЕЖБ/18-04-2025/429422171</t>
  </si>
  <si>
    <t xml:space="preserve">150956278</t>
  </si>
  <si>
    <t xml:space="preserve">С-ЕЖБ/18-04-2025/429422169</t>
  </si>
  <si>
    <t xml:space="preserve">150589.004-A-09</t>
  </si>
  <si>
    <t xml:space="preserve">С-ЕЖБ/18-04-2025/429422168</t>
  </si>
  <si>
    <t xml:space="preserve">150956259</t>
  </si>
  <si>
    <t xml:space="preserve">С-ЕЖБ/18-04-2025/429422166</t>
  </si>
  <si>
    <t xml:space="preserve">150589.004-A-11</t>
  </si>
  <si>
    <t xml:space="preserve">С-ЕЖБ/18-04-2025/429422165</t>
  </si>
  <si>
    <t xml:space="preserve">150938116</t>
  </si>
  <si>
    <t xml:space="preserve">С-ЕЖБ/18-04-2025/429422162</t>
  </si>
  <si>
    <t xml:space="preserve">150589.004-A-20</t>
  </si>
  <si>
    <t xml:space="preserve">С-ЕЖБ/18-04-2025/429422161</t>
  </si>
  <si>
    <t xml:space="preserve">150957729</t>
  </si>
  <si>
    <t xml:space="preserve">С-ЕЖБ/18-04-2025/429422159</t>
  </si>
  <si>
    <t xml:space="preserve">150589.004-A-07</t>
  </si>
  <si>
    <t xml:space="preserve">С-ЕЖБ/18-04-2025/429422157</t>
  </si>
  <si>
    <t xml:space="preserve">150956269</t>
  </si>
  <si>
    <t xml:space="preserve">С-ЕЖБ/18-04-2025/429422155</t>
  </si>
  <si>
    <t xml:space="preserve">150589.004-A-10</t>
  </si>
  <si>
    <t xml:space="preserve">С-ЕЖБ/18-04-2025/429422154</t>
  </si>
  <si>
    <t xml:space="preserve">150956270</t>
  </si>
  <si>
    <t xml:space="preserve">С-ЕЖБ/18-04-2025/429422153</t>
  </si>
  <si>
    <t xml:space="preserve">150589.004-A-08</t>
  </si>
  <si>
    <t xml:space="preserve">С-ЕЖБ/18-04-2025/429422150</t>
  </si>
  <si>
    <t xml:space="preserve">66303-16</t>
  </si>
  <si>
    <t xml:space="preserve">302-ТЕ-6672</t>
  </si>
  <si>
    <t xml:space="preserve">С-ЕЖБ/18-04-2025/429422146</t>
  </si>
  <si>
    <t xml:space="preserve">ROSEMOUNT 0068</t>
  </si>
  <si>
    <t xml:space="preserve">302-ТЕ-6657</t>
  </si>
  <si>
    <t xml:space="preserve">С-ЕЖБ/18-04-2025/429422141</t>
  </si>
  <si>
    <t xml:space="preserve">302-ТЕ-6660</t>
  </si>
  <si>
    <t xml:space="preserve">С-ЕЖБ/18-04-2025/429422138</t>
  </si>
  <si>
    <t xml:space="preserve">302-ТЕ-6653</t>
  </si>
  <si>
    <t xml:space="preserve">С-ЕЖБ/18-04-2025/429422134</t>
  </si>
  <si>
    <t xml:space="preserve">25470-03</t>
  </si>
  <si>
    <t xml:space="preserve">C2P402219</t>
  </si>
  <si>
    <t xml:space="preserve">С-ЕЖБ/18-04-2025/429422133</t>
  </si>
  <si>
    <t xml:space="preserve">YTA 110</t>
  </si>
  <si>
    <t xml:space="preserve">C2P402220</t>
  </si>
  <si>
    <t xml:space="preserve">С-ЕЖБ/18-04-2025/429422131</t>
  </si>
  <si>
    <t xml:space="preserve">C2P402221</t>
  </si>
  <si>
    <t xml:space="preserve">С-ЕЖБ/18-04-2025/429422128</t>
  </si>
  <si>
    <t xml:space="preserve">29.04.2025 09:23</t>
  </si>
  <si>
    <t xml:space="preserve">D704CE0104E</t>
  </si>
  <si>
    <t xml:space="preserve">С-ЕЖБ/18-04-2025/429346883</t>
  </si>
  <si>
    <t xml:space="preserve">27284-04</t>
  </si>
  <si>
    <t xml:space="preserve">16627268</t>
  </si>
  <si>
    <t xml:space="preserve">С-ЕЖБ/18-04-2025/429346884</t>
  </si>
  <si>
    <t xml:space="preserve">VEGAFLEX61</t>
  </si>
  <si>
    <t xml:space="preserve">26.05.2025 12:59</t>
  </si>
  <si>
    <t xml:space="preserve">Газоанализаторы углеводородных газов стационарные инфракрасные</t>
  </si>
  <si>
    <t xml:space="preserve">66790-17</t>
  </si>
  <si>
    <t xml:space="preserve">20FEB102366</t>
  </si>
  <si>
    <t xml:space="preserve">С-ЕЖБ/20-04-2025/427900879</t>
  </si>
  <si>
    <t xml:space="preserve">PIRECL</t>
  </si>
  <si>
    <t xml:space="preserve">26.05.2025 12:58</t>
  </si>
  <si>
    <t xml:space="preserve">20JAN100828</t>
  </si>
  <si>
    <t xml:space="preserve">С-ЕЖБ/20-04-2025/427900880</t>
  </si>
  <si>
    <t xml:space="preserve">26.05.2025 12:57</t>
  </si>
  <si>
    <t xml:space="preserve">20FEB102363</t>
  </si>
  <si>
    <t xml:space="preserve">С-ЕЖБ/20-04-2025/427900878</t>
  </si>
  <si>
    <t xml:space="preserve">20APR107356</t>
  </si>
  <si>
    <t xml:space="preserve">С-ЕЖБ/20-04-2025/427900873</t>
  </si>
  <si>
    <t xml:space="preserve">26.05.2025 12:56</t>
  </si>
  <si>
    <t xml:space="preserve">20MAR104581</t>
  </si>
  <si>
    <t xml:space="preserve">С-ЕЖБ/20-04-2025/427900874</t>
  </si>
  <si>
    <t xml:space="preserve">26.05.2025 12:55</t>
  </si>
  <si>
    <t xml:space="preserve">20APR107352</t>
  </si>
  <si>
    <t xml:space="preserve">С-ЕЖБ/20-04-2025/427900875</t>
  </si>
  <si>
    <t xml:space="preserve">26.05.2025 12:54</t>
  </si>
  <si>
    <t xml:space="preserve">20FEB102367</t>
  </si>
  <si>
    <t xml:space="preserve">С-ЕЖБ/20-04-2025/427900882</t>
  </si>
  <si>
    <t xml:space="preserve">26.05.2025 12:53</t>
  </si>
  <si>
    <t xml:space="preserve">20FEB102359</t>
  </si>
  <si>
    <t xml:space="preserve">С-ЕЖБ/20-04-2025/427900883</t>
  </si>
  <si>
    <t xml:space="preserve">26.05.2025 12:51</t>
  </si>
  <si>
    <t xml:space="preserve">20JAN100827</t>
  </si>
  <si>
    <t xml:space="preserve">С-ЕЖБ/20-04-2025/427900884</t>
  </si>
  <si>
    <t xml:space="preserve">26.05.2025 12:50</t>
  </si>
  <si>
    <t xml:space="preserve">19DEC132191</t>
  </si>
  <si>
    <t xml:space="preserve">С-ЕЖБ/20-04-2025/427900872</t>
  </si>
  <si>
    <t xml:space="preserve">26.05.2025 12:49</t>
  </si>
  <si>
    <t xml:space="preserve">19NOV130020</t>
  </si>
  <si>
    <t xml:space="preserve">С-ЕЖБ/20-04-2025/427900871</t>
  </si>
  <si>
    <t xml:space="preserve">26.05.2025 12:48</t>
  </si>
  <si>
    <t xml:space="preserve">19DEC132193</t>
  </si>
  <si>
    <t xml:space="preserve">С-ЕЖБ/20-04-2025/427900870</t>
  </si>
  <si>
    <t xml:space="preserve">26.05.2025 12:47</t>
  </si>
  <si>
    <t xml:space="preserve">20FEB102356</t>
  </si>
  <si>
    <t xml:space="preserve">С-ЕЖБ/20-04-2025/427900877</t>
  </si>
  <si>
    <t xml:space="preserve">26.05.2025 12:46</t>
  </si>
  <si>
    <t xml:space="preserve">20FEB102365</t>
  </si>
  <si>
    <t xml:space="preserve">С-ЕЖБ/20-04-2025/427900876</t>
  </si>
  <si>
    <t xml:space="preserve">26.05.2025 12:45</t>
  </si>
  <si>
    <t xml:space="preserve">20FEB102360</t>
  </si>
  <si>
    <t xml:space="preserve">С-ЕЖБ/20-04-2025/427900881</t>
  </si>
  <si>
    <t xml:space="preserve">26.05.2025 09:32</t>
  </si>
  <si>
    <t xml:space="preserve">12-7246</t>
  </si>
  <si>
    <t xml:space="preserve">С-ЕЖБ/21-04-2025/429422113</t>
  </si>
  <si>
    <t xml:space="preserve">26.05.2025 09:30</t>
  </si>
  <si>
    <t xml:space="preserve">12-7271</t>
  </si>
  <si>
    <t xml:space="preserve">С-ЕЖБ/21-04-2025/429422114</t>
  </si>
  <si>
    <t xml:space="preserve">29.04.2025 12:49</t>
  </si>
  <si>
    <t xml:space="preserve">03432490</t>
  </si>
  <si>
    <t xml:space="preserve">С-ЕЖБ/21-04-2025/429422003</t>
  </si>
  <si>
    <t xml:space="preserve">140940488</t>
  </si>
  <si>
    <t xml:space="preserve">С-ЕЖБ/21-04-2025/429422127</t>
  </si>
  <si>
    <t xml:space="preserve">140940491</t>
  </si>
  <si>
    <t xml:space="preserve">С-ЕЖБ/21-04-2025/429422125</t>
  </si>
  <si>
    <t xml:space="preserve">140940494</t>
  </si>
  <si>
    <t xml:space="preserve">С-ЕЖБ/21-04-2025/429422124</t>
  </si>
  <si>
    <t xml:space="preserve">140940497</t>
  </si>
  <si>
    <t xml:space="preserve">С-ЕЖБ/21-04-2025/429422121</t>
  </si>
  <si>
    <t xml:space="preserve">140940496</t>
  </si>
  <si>
    <t xml:space="preserve">С-ЕЖБ/21-04-2025/429422120</t>
  </si>
  <si>
    <t xml:space="preserve">140940495</t>
  </si>
  <si>
    <t xml:space="preserve">С-ЕЖБ/21-04-2025/429422118</t>
  </si>
  <si>
    <t xml:space="preserve">140940501</t>
  </si>
  <si>
    <t xml:space="preserve">С-ЕЖБ/21-04-2025/429422117</t>
  </si>
  <si>
    <t xml:space="preserve">09904071</t>
  </si>
  <si>
    <t xml:space="preserve">С-ЕЖБ/21-04-2025/429422112</t>
  </si>
  <si>
    <t xml:space="preserve">03168647</t>
  </si>
  <si>
    <t xml:space="preserve">С-ЕЖБ/21-04-2025/429422110</t>
  </si>
  <si>
    <t xml:space="preserve">03168648</t>
  </si>
  <si>
    <t xml:space="preserve">С-ЕЖБ/21-04-2025/429422108</t>
  </si>
  <si>
    <t xml:space="preserve">03168665</t>
  </si>
  <si>
    <t xml:space="preserve">С-ЕЖБ/21-04-2025/429422106</t>
  </si>
  <si>
    <t xml:space="preserve">03168666</t>
  </si>
  <si>
    <t xml:space="preserve">С-ЕЖБ/21-04-2025/429422104</t>
  </si>
  <si>
    <t xml:space="preserve">03168667</t>
  </si>
  <si>
    <t xml:space="preserve">С-ЕЖБ/21-04-2025/429422103</t>
  </si>
  <si>
    <t xml:space="preserve">03168623</t>
  </si>
  <si>
    <t xml:space="preserve">С-ЕЖБ/21-04-2025/429422101</t>
  </si>
  <si>
    <t xml:space="preserve">03168624</t>
  </si>
  <si>
    <t xml:space="preserve">С-ЕЖБ/21-04-2025/429422099</t>
  </si>
  <si>
    <t xml:space="preserve">2980673</t>
  </si>
  <si>
    <t xml:space="preserve">С-ЕЖБ/21-04-2025/429422098</t>
  </si>
  <si>
    <t xml:space="preserve">2980674</t>
  </si>
  <si>
    <t xml:space="preserve">С-ЕЖБ/21-04-2025/429422096</t>
  </si>
  <si>
    <t xml:space="preserve">2980675</t>
  </si>
  <si>
    <t xml:space="preserve">С-ЕЖБ/21-04-2025/429422093</t>
  </si>
  <si>
    <t xml:space="preserve">2980676</t>
  </si>
  <si>
    <t xml:space="preserve">С-ЕЖБ/21-04-2025/429422092</t>
  </si>
  <si>
    <t xml:space="preserve">2980677</t>
  </si>
  <si>
    <t xml:space="preserve">С-ЕЖБ/21-04-2025/429422091</t>
  </si>
  <si>
    <t xml:space="preserve">2980678</t>
  </si>
  <si>
    <t xml:space="preserve">С-ЕЖБ/21-04-2025/429422089</t>
  </si>
  <si>
    <t xml:space="preserve">2980679</t>
  </si>
  <si>
    <t xml:space="preserve">С-ЕЖБ/21-04-2025/429422088</t>
  </si>
  <si>
    <t xml:space="preserve">03435032</t>
  </si>
  <si>
    <t xml:space="preserve">С-ЕЖБ/21-04-2025/429422086</t>
  </si>
  <si>
    <t xml:space="preserve">03435033</t>
  </si>
  <si>
    <t xml:space="preserve">С-ЕЖБ/21-04-2025/429422084</t>
  </si>
  <si>
    <t xml:space="preserve">03435042</t>
  </si>
  <si>
    <t xml:space="preserve">С-ЕЖБ/21-04-2025/429422083</t>
  </si>
  <si>
    <t xml:space="preserve">03435041</t>
  </si>
  <si>
    <t xml:space="preserve">С-ЕЖБ/21-04-2025/429422082</t>
  </si>
  <si>
    <t xml:space="preserve">03435044</t>
  </si>
  <si>
    <t xml:space="preserve">С-ЕЖБ/21-04-2025/429422079</t>
  </si>
  <si>
    <t xml:space="preserve">03434984</t>
  </si>
  <si>
    <t xml:space="preserve">С-ЕЖБ/21-04-2025/429422078</t>
  </si>
  <si>
    <t xml:space="preserve">03434983</t>
  </si>
  <si>
    <t xml:space="preserve">С-ЕЖБ/21-04-2025/429422077</t>
  </si>
  <si>
    <t xml:space="preserve">03435004</t>
  </si>
  <si>
    <t xml:space="preserve">С-ЕЖБ/21-04-2025/429422075</t>
  </si>
  <si>
    <t xml:space="preserve">03434956</t>
  </si>
  <si>
    <t xml:space="preserve">С-ЕЖБ/21-04-2025/429422074</t>
  </si>
  <si>
    <t xml:space="preserve">03434957</t>
  </si>
  <si>
    <t xml:space="preserve">С-ЕЖБ/21-04-2025/429422072</t>
  </si>
  <si>
    <t xml:space="preserve">170907871</t>
  </si>
  <si>
    <t xml:space="preserve">С-ЕЖБ/21-04-2025/429422070</t>
  </si>
  <si>
    <t xml:space="preserve">PR6335D2A</t>
  </si>
  <si>
    <t xml:space="preserve">170907879</t>
  </si>
  <si>
    <t xml:space="preserve">С-ЕЖБ/21-04-2025/429422069</t>
  </si>
  <si>
    <t xml:space="preserve">170907868</t>
  </si>
  <si>
    <t xml:space="preserve">С-ЕЖБ/21-04-2025/429422068</t>
  </si>
  <si>
    <t xml:space="preserve">170907878</t>
  </si>
  <si>
    <t xml:space="preserve">С-ЕЖБ/21-04-2025/429422065</t>
  </si>
  <si>
    <t xml:space="preserve">170907872</t>
  </si>
  <si>
    <t xml:space="preserve">С-ЕЖБ/21-04-2025/429422064</t>
  </si>
  <si>
    <t xml:space="preserve">170907882</t>
  </si>
  <si>
    <t xml:space="preserve">С-ЕЖБ/21-04-2025/429422062</t>
  </si>
  <si>
    <t xml:space="preserve">170907869</t>
  </si>
  <si>
    <t xml:space="preserve">С-ЕЖБ/21-04-2025/429422061</t>
  </si>
  <si>
    <t xml:space="preserve">1019991</t>
  </si>
  <si>
    <t xml:space="preserve">С-ЕЖБ/21-04-2025/429422059</t>
  </si>
  <si>
    <t xml:space="preserve">1019118</t>
  </si>
  <si>
    <t xml:space="preserve">С-ЕЖБ/21-04-2025/429422057</t>
  </si>
  <si>
    <t xml:space="preserve">1019878</t>
  </si>
  <si>
    <t xml:space="preserve">С-ЕЖБ/21-04-2025/429422055</t>
  </si>
  <si>
    <t xml:space="preserve">1019521</t>
  </si>
  <si>
    <t xml:space="preserve">С-ЕЖБ/21-04-2025/429422054</t>
  </si>
  <si>
    <t xml:space="preserve">1019117</t>
  </si>
  <si>
    <t xml:space="preserve">С-ЕЖБ/21-04-2025/429422053</t>
  </si>
  <si>
    <t xml:space="preserve">1019527</t>
  </si>
  <si>
    <t xml:space="preserve">С-ЕЖБ/21-04-2025/429422051</t>
  </si>
  <si>
    <t xml:space="preserve">1019608</t>
  </si>
  <si>
    <t xml:space="preserve">С-ЕЖБ/21-04-2025/429422049</t>
  </si>
  <si>
    <t xml:space="preserve">1019615</t>
  </si>
  <si>
    <t xml:space="preserve">С-ЕЖБ/21-04-2025/429422047</t>
  </si>
  <si>
    <t xml:space="preserve">1019541</t>
  </si>
  <si>
    <t xml:space="preserve">С-ЕЖБ/21-04-2025/429422046</t>
  </si>
  <si>
    <t xml:space="preserve">1019516</t>
  </si>
  <si>
    <t xml:space="preserve">С-ЕЖБ/21-04-2025/429422044</t>
  </si>
  <si>
    <t xml:space="preserve">1019519</t>
  </si>
  <si>
    <t xml:space="preserve">С-ЕЖБ/21-04-2025/429422043</t>
  </si>
  <si>
    <t xml:space="preserve">1019653</t>
  </si>
  <si>
    <t xml:space="preserve">С-ЕЖБ/21-04-2025/429422041</t>
  </si>
  <si>
    <t xml:space="preserve">1019635</t>
  </si>
  <si>
    <t xml:space="preserve">С-ЕЖБ/21-04-2025/429422039</t>
  </si>
  <si>
    <t xml:space="preserve">1019930</t>
  </si>
  <si>
    <t xml:space="preserve">С-ЕЖБ/21-04-2025/429422038</t>
  </si>
  <si>
    <t xml:space="preserve">1019866</t>
  </si>
  <si>
    <t xml:space="preserve">С-ЕЖБ/21-04-2025/429422037</t>
  </si>
  <si>
    <t xml:space="preserve">1019986</t>
  </si>
  <si>
    <t xml:space="preserve">С-ЕЖБ/21-04-2025/429422035</t>
  </si>
  <si>
    <t xml:space="preserve">1019525</t>
  </si>
  <si>
    <t xml:space="preserve">С-ЕЖБ/21-04-2025/429422033</t>
  </si>
  <si>
    <t xml:space="preserve">1019670</t>
  </si>
  <si>
    <t xml:space="preserve">С-ЕЖБ/21-04-2025/429422032</t>
  </si>
  <si>
    <t xml:space="preserve">1019656</t>
  </si>
  <si>
    <t xml:space="preserve">С-ЕЖБ/21-04-2025/429422030</t>
  </si>
  <si>
    <t xml:space="preserve">1019832</t>
  </si>
  <si>
    <t xml:space="preserve">С-ЕЖБ/21-04-2025/429422029</t>
  </si>
  <si>
    <t xml:space="preserve">1019960</t>
  </si>
  <si>
    <t xml:space="preserve">С-ЕЖБ/21-04-2025/429422028</t>
  </si>
  <si>
    <t xml:space="preserve">1019578</t>
  </si>
  <si>
    <t xml:space="preserve">С-ЕЖБ/21-04-2025/429422025</t>
  </si>
  <si>
    <t xml:space="preserve">14683-09</t>
  </si>
  <si>
    <t xml:space="preserve">02558720</t>
  </si>
  <si>
    <t xml:space="preserve">С-ЕЖБ/21-04-2025/429422024</t>
  </si>
  <si>
    <t xml:space="preserve">Rosemount 3144P</t>
  </si>
  <si>
    <t xml:space="preserve">02558721</t>
  </si>
  <si>
    <t xml:space="preserve">С-ЕЖБ/21-04-2025/429422023</t>
  </si>
  <si>
    <t xml:space="preserve">02558717</t>
  </si>
  <si>
    <t xml:space="preserve">С-ЕЖБ/21-04-2025/429422021</t>
  </si>
  <si>
    <t xml:space="preserve">02558716</t>
  </si>
  <si>
    <t xml:space="preserve">С-ЕЖБ/21-04-2025/429422020</t>
  </si>
  <si>
    <t xml:space="preserve">02558718</t>
  </si>
  <si>
    <t xml:space="preserve">С-ЕЖБ/21-04-2025/429422018</t>
  </si>
  <si>
    <t xml:space="preserve">02558719</t>
  </si>
  <si>
    <t xml:space="preserve">С-ЕЖБ/21-04-2025/429422016</t>
  </si>
  <si>
    <t xml:space="preserve">170910507</t>
  </si>
  <si>
    <t xml:space="preserve">С-ЕЖБ/21-04-2025/429422014</t>
  </si>
  <si>
    <t xml:space="preserve">170948033</t>
  </si>
  <si>
    <t xml:space="preserve">С-ЕЖБ/21-04-2025/429422013</t>
  </si>
  <si>
    <t xml:space="preserve">0804387</t>
  </si>
  <si>
    <t xml:space="preserve">С-ЕЖБ/21-04-2025/429422011</t>
  </si>
  <si>
    <t xml:space="preserve">0804389</t>
  </si>
  <si>
    <t xml:space="preserve">С-ЕЖБ/21-04-2025/429422010</t>
  </si>
  <si>
    <t xml:space="preserve">0821372</t>
  </si>
  <si>
    <t xml:space="preserve">С-ЕЖБ/21-04-2025/429422007</t>
  </si>
  <si>
    <t xml:space="preserve">0804386</t>
  </si>
  <si>
    <t xml:space="preserve">С-ЕЖБ/21-04-2025/429422006</t>
  </si>
  <si>
    <t xml:space="preserve">0804372</t>
  </si>
  <si>
    <t xml:space="preserve">С-ЕЖБ/21-04-2025/429422004</t>
  </si>
  <si>
    <t xml:space="preserve">47249-16</t>
  </si>
  <si>
    <t xml:space="preserve">S300300112F</t>
  </si>
  <si>
    <t xml:space="preserve">С-ЕЖБ/21-04-2025/429346882</t>
  </si>
  <si>
    <t xml:space="preserve">Levelflex FMP54</t>
  </si>
  <si>
    <t xml:space="preserve">S300310112F</t>
  </si>
  <si>
    <t xml:space="preserve">С-ЕЖБ/21-04-2025/429346881</t>
  </si>
  <si>
    <t xml:space="preserve">24.04.2025 07:33</t>
  </si>
  <si>
    <t xml:space="preserve">Манометры показывающие</t>
  </si>
  <si>
    <t xml:space="preserve">39153-19</t>
  </si>
  <si>
    <t xml:space="preserve">12А11098</t>
  </si>
  <si>
    <t xml:space="preserve">С-ЕЖБ/21-04-2025/427901485</t>
  </si>
  <si>
    <t xml:space="preserve">24.04.2025 07:31</t>
  </si>
  <si>
    <t xml:space="preserve">12А11091</t>
  </si>
  <si>
    <t xml:space="preserve">С-ЕЖБ/21-04-2025/427901486</t>
  </si>
  <si>
    <t xml:space="preserve">56503-14</t>
  </si>
  <si>
    <t xml:space="preserve">247</t>
  </si>
  <si>
    <t xml:space="preserve">С-ЕЖБ/21-04-2025/427901941</t>
  </si>
  <si>
    <t xml:space="preserve">ДУУ10</t>
  </si>
  <si>
    <t xml:space="preserve">476</t>
  </si>
  <si>
    <t xml:space="preserve">С-ЕЖБ/21-04-2025/427901940</t>
  </si>
  <si>
    <t xml:space="preserve">473</t>
  </si>
  <si>
    <t xml:space="preserve">С-ЕЖБ/21-04-2025/427901939</t>
  </si>
  <si>
    <t xml:space="preserve">480</t>
  </si>
  <si>
    <t xml:space="preserve">С-ЕЖБ/21-04-2025/427901938</t>
  </si>
  <si>
    <t xml:space="preserve">492</t>
  </si>
  <si>
    <t xml:space="preserve">С-ЕЖБ/21-04-2025/427901937</t>
  </si>
  <si>
    <t xml:space="preserve">479</t>
  </si>
  <si>
    <t xml:space="preserve">С-ЕЖБ/21-04-2025/427901936</t>
  </si>
  <si>
    <t xml:space="preserve">598</t>
  </si>
  <si>
    <t xml:space="preserve">С-ЕЖБ/21-04-2025/427901935</t>
  </si>
  <si>
    <t xml:space="preserve">597</t>
  </si>
  <si>
    <t xml:space="preserve">С-ЕЖБ/21-04-2025/427901934</t>
  </si>
  <si>
    <t xml:space="preserve">496</t>
  </si>
  <si>
    <t xml:space="preserve">С-ЕЖБ/21-04-2025/427901933</t>
  </si>
  <si>
    <t xml:space="preserve">472</t>
  </si>
  <si>
    <t xml:space="preserve">С-ЕЖБ/21-04-2025/427901932</t>
  </si>
  <si>
    <t xml:space="preserve">474</t>
  </si>
  <si>
    <t xml:space="preserve">С-ЕЖБ/21-04-2025/427901931</t>
  </si>
  <si>
    <t xml:space="preserve">596</t>
  </si>
  <si>
    <t xml:space="preserve">С-ЕЖБ/21-04-2025/427901930</t>
  </si>
  <si>
    <t xml:space="preserve">593</t>
  </si>
  <si>
    <t xml:space="preserve">С-ЕЖБ/21-04-2025/427901929</t>
  </si>
  <si>
    <t xml:space="preserve">1536</t>
  </si>
  <si>
    <t xml:space="preserve">С-ЕЖБ/21-04-2025/427901928</t>
  </si>
  <si>
    <t xml:space="preserve">31338-11</t>
  </si>
  <si>
    <t xml:space="preserve">22874/7192</t>
  </si>
  <si>
    <t xml:space="preserve">С-ЕЖБ/21-04-2025/427901927</t>
  </si>
  <si>
    <t xml:space="preserve">ДУУ4М</t>
  </si>
  <si>
    <t xml:space="preserve">23.04.2025 21:28</t>
  </si>
  <si>
    <t xml:space="preserve">12А11095</t>
  </si>
  <si>
    <t xml:space="preserve">С-ЕЖБ/21-04-2025/427901443</t>
  </si>
  <si>
    <t xml:space="preserve">12А11097</t>
  </si>
  <si>
    <t xml:space="preserve">С-ЕЖБ/21-04-2025/427901444</t>
  </si>
  <si>
    <t xml:space="preserve">23.04.2025 21:27</t>
  </si>
  <si>
    <t xml:space="preserve">12А11094</t>
  </si>
  <si>
    <t xml:space="preserve">С-ЕЖБ/21-04-2025/427901479</t>
  </si>
  <si>
    <t xml:space="preserve">23.04.2025 21:26</t>
  </si>
  <si>
    <t xml:space="preserve">12А11088</t>
  </si>
  <si>
    <t xml:space="preserve">С-ЕЖБ/21-04-2025/427901480</t>
  </si>
  <si>
    <t xml:space="preserve">12А11100</t>
  </si>
  <si>
    <t xml:space="preserve">С-ЕЖБ/21-04-2025/427901481</t>
  </si>
  <si>
    <t xml:space="preserve">23.04.2025 21:25</t>
  </si>
  <si>
    <t xml:space="preserve">12А11092</t>
  </si>
  <si>
    <t xml:space="preserve">С-ЕЖБ/21-04-2025/427901482</t>
  </si>
  <si>
    <t xml:space="preserve">23.04.2025 21:22</t>
  </si>
  <si>
    <t xml:space="preserve">12А2741</t>
  </si>
  <si>
    <t xml:space="preserve">С-ЕЖБ/21-04-2025/427901483</t>
  </si>
  <si>
    <t xml:space="preserve">12А7610</t>
  </si>
  <si>
    <t xml:space="preserve">С-ЕЖБ/21-04-2025/427901484</t>
  </si>
  <si>
    <t xml:space="preserve">63134-16</t>
  </si>
  <si>
    <t xml:space="preserve">12А10536</t>
  </si>
  <si>
    <t xml:space="preserve">С-ЕЖБ/21-04-2025/427901436</t>
  </si>
  <si>
    <t xml:space="preserve">ТМ2</t>
  </si>
  <si>
    <t xml:space="preserve">12А10532</t>
  </si>
  <si>
    <t xml:space="preserve">С-ЕЖБ/21-04-2025/427901435</t>
  </si>
  <si>
    <t xml:space="preserve">12А10601</t>
  </si>
  <si>
    <t xml:space="preserve">С-ЕЖБ/21-04-2025/427901434</t>
  </si>
  <si>
    <t xml:space="preserve">12А10600</t>
  </si>
  <si>
    <t xml:space="preserve">С-ЕЖБ/21-04-2025/427901433</t>
  </si>
  <si>
    <t xml:space="preserve">12А10602</t>
  </si>
  <si>
    <t xml:space="preserve">С-ЕЖБ/21-04-2025/427901432</t>
  </si>
  <si>
    <t xml:space="preserve">12А10530</t>
  </si>
  <si>
    <t xml:space="preserve">С-ЕЖБ/21-04-2025/427901431</t>
  </si>
  <si>
    <t xml:space="preserve">12А9646</t>
  </si>
  <si>
    <t xml:space="preserve">С-ЕЖБ/21-04-2025/427901430</t>
  </si>
  <si>
    <t xml:space="preserve">12А10525</t>
  </si>
  <si>
    <t xml:space="preserve">С-ЕЖБ/21-04-2025/427901429</t>
  </si>
  <si>
    <t xml:space="preserve">12А9652</t>
  </si>
  <si>
    <t xml:space="preserve">С-ЕЖБ/21-04-2025/427901428</t>
  </si>
  <si>
    <t xml:space="preserve">12А10537</t>
  </si>
  <si>
    <t xml:space="preserve">С-ЕЖБ/21-04-2025/427901427</t>
  </si>
  <si>
    <t xml:space="preserve">12А7502</t>
  </si>
  <si>
    <t xml:space="preserve">С-ЕЖБ/21-04-2025/427901634</t>
  </si>
  <si>
    <t xml:space="preserve">ТМ</t>
  </si>
  <si>
    <t xml:space="preserve">00858071</t>
  </si>
  <si>
    <t xml:space="preserve">С-ЕЖБ/21-04-2025/427901633</t>
  </si>
  <si>
    <t xml:space="preserve">00858082</t>
  </si>
  <si>
    <t xml:space="preserve">С-ЕЖБ/21-04-2025/427901632</t>
  </si>
  <si>
    <t xml:space="preserve">12А10604</t>
  </si>
  <si>
    <t xml:space="preserve">С-ЕЖБ/21-04-2025/427901631</t>
  </si>
  <si>
    <t xml:space="preserve">12А9425</t>
  </si>
  <si>
    <t xml:space="preserve">С-ЕЖБ/21-04-2025/427901630</t>
  </si>
  <si>
    <t xml:space="preserve">12А1207</t>
  </si>
  <si>
    <t xml:space="preserve">С-ЕЖБ/21-04-2025/427901629</t>
  </si>
  <si>
    <t xml:space="preserve">12А1051</t>
  </si>
  <si>
    <t xml:space="preserve">С-ЕЖБ/21-04-2025/427901628</t>
  </si>
  <si>
    <t xml:space="preserve">00858077</t>
  </si>
  <si>
    <t xml:space="preserve">С-ЕЖБ/21-04-2025/427901627</t>
  </si>
  <si>
    <t xml:space="preserve">12А7248</t>
  </si>
  <si>
    <t xml:space="preserve">С-ЕЖБ/21-04-2025/427901626</t>
  </si>
  <si>
    <t xml:space="preserve">00858028</t>
  </si>
  <si>
    <t xml:space="preserve">С-ЕЖБ/21-04-2025/427901625</t>
  </si>
  <si>
    <t xml:space="preserve">12А9344</t>
  </si>
  <si>
    <t xml:space="preserve">С-ЕЖБ/21-04-2025/427901624</t>
  </si>
  <si>
    <t xml:space="preserve">12А9346</t>
  </si>
  <si>
    <t xml:space="preserve">С-ЕЖБ/21-04-2025/427901623</t>
  </si>
  <si>
    <t xml:space="preserve">12А9409</t>
  </si>
  <si>
    <t xml:space="preserve">С-ЕЖБ/21-04-2025/427901622</t>
  </si>
  <si>
    <t xml:space="preserve">12А7438</t>
  </si>
  <si>
    <t xml:space="preserve">С-ЕЖБ/21-04-2025/427901621</t>
  </si>
  <si>
    <t xml:space="preserve">12А9641</t>
  </si>
  <si>
    <t xml:space="preserve">С-ЕЖБ/21-04-2025/427901620</t>
  </si>
  <si>
    <t xml:space="preserve">12А9363</t>
  </si>
  <si>
    <t xml:space="preserve">С-ЕЖБ/21-04-2025/427901619</t>
  </si>
  <si>
    <t xml:space="preserve">12А1284</t>
  </si>
  <si>
    <t xml:space="preserve">С-ЕЖБ/21-04-2025/427901618</t>
  </si>
  <si>
    <t xml:space="preserve">12А9642</t>
  </si>
  <si>
    <t xml:space="preserve">С-ЕЖБ/21-04-2025/427901617</t>
  </si>
  <si>
    <t xml:space="preserve">12А7246</t>
  </si>
  <si>
    <t xml:space="preserve">С-ЕЖБ/21-04-2025/427901616</t>
  </si>
  <si>
    <t xml:space="preserve">12А9359</t>
  </si>
  <si>
    <t xml:space="preserve">С-ЕЖБ/21-04-2025/427901615</t>
  </si>
  <si>
    <t xml:space="preserve">00858105</t>
  </si>
  <si>
    <t xml:space="preserve">С-ЕЖБ/21-04-2025/427901614</t>
  </si>
  <si>
    <t xml:space="preserve">00858051</t>
  </si>
  <si>
    <t xml:space="preserve">С-ЕЖБ/21-04-2025/427901613</t>
  </si>
  <si>
    <t xml:space="preserve">00858070</t>
  </si>
  <si>
    <t xml:space="preserve">С-ЕЖБ/21-04-2025/427901612</t>
  </si>
  <si>
    <t xml:space="preserve">00858393</t>
  </si>
  <si>
    <t xml:space="preserve">С-ЕЖБ/21-04-2025/427901611</t>
  </si>
  <si>
    <t xml:space="preserve">00858026</t>
  </si>
  <si>
    <t xml:space="preserve">С-ЕЖБ/21-04-2025/427901610</t>
  </si>
  <si>
    <t xml:space="preserve">00858076</t>
  </si>
  <si>
    <t xml:space="preserve">С-ЕЖБ/21-04-2025/427901609</t>
  </si>
  <si>
    <t xml:space="preserve">00858084</t>
  </si>
  <si>
    <t xml:space="preserve">С-ЕЖБ/21-04-2025/427901608</t>
  </si>
  <si>
    <t xml:space="preserve">12А9361</t>
  </si>
  <si>
    <t xml:space="preserve">С-ЕЖБ/21-04-2025/427901607</t>
  </si>
  <si>
    <t xml:space="preserve">16529-97</t>
  </si>
  <si>
    <t xml:space="preserve">0776</t>
  </si>
  <si>
    <t xml:space="preserve">С-ЕЖБ/21-04-2025/427901606</t>
  </si>
  <si>
    <t xml:space="preserve">МП-63</t>
  </si>
  <si>
    <t xml:space="preserve">0777</t>
  </si>
  <si>
    <t xml:space="preserve">С-ЕЖБ/21-04-2025/427901605</t>
  </si>
  <si>
    <t xml:space="preserve">12А9334</t>
  </si>
  <si>
    <t xml:space="preserve">С-ЕЖБ/21-04-2025/427901604</t>
  </si>
  <si>
    <t xml:space="preserve">12А9336</t>
  </si>
  <si>
    <t xml:space="preserve">С-ЕЖБ/21-04-2025/427901603</t>
  </si>
  <si>
    <t xml:space="preserve">12А7299</t>
  </si>
  <si>
    <t xml:space="preserve">С-ЕЖБ/21-04-2025/427901602</t>
  </si>
  <si>
    <t xml:space="preserve">12А9338</t>
  </si>
  <si>
    <t xml:space="preserve">С-ЕЖБ/21-04-2025/427901601</t>
  </si>
  <si>
    <t xml:space="preserve">12А9333</t>
  </si>
  <si>
    <t xml:space="preserve">С-ЕЖБ/21-04-2025/427901600</t>
  </si>
  <si>
    <t xml:space="preserve">12А7298</t>
  </si>
  <si>
    <t xml:space="preserve">С-ЕЖБ/21-04-2025/427901599</t>
  </si>
  <si>
    <t xml:space="preserve">12А112</t>
  </si>
  <si>
    <t xml:space="preserve">С-ЕЖБ/21-04-2025/427901598</t>
  </si>
  <si>
    <t xml:space="preserve">00858391</t>
  </si>
  <si>
    <t xml:space="preserve">С-ЕЖБ/21-04-2025/427901597</t>
  </si>
  <si>
    <t xml:space="preserve">12А1512</t>
  </si>
  <si>
    <t xml:space="preserve">С-ЕЖБ/21-04-2025/427901596</t>
  </si>
  <si>
    <t xml:space="preserve">00858315</t>
  </si>
  <si>
    <t xml:space="preserve">С-ЕЖБ/21-04-2025/427901595</t>
  </si>
  <si>
    <t xml:space="preserve">00858406</t>
  </si>
  <si>
    <t xml:space="preserve">С-ЕЖБ/21-04-2025/427901594</t>
  </si>
  <si>
    <t xml:space="preserve">12А7311</t>
  </si>
  <si>
    <t xml:space="preserve">С-ЕЖБ/21-04-2025/427901593</t>
  </si>
  <si>
    <t xml:space="preserve">00858383</t>
  </si>
  <si>
    <t xml:space="preserve">С-ЕЖБ/21-04-2025/427901592</t>
  </si>
  <si>
    <t xml:space="preserve">00858295</t>
  </si>
  <si>
    <t xml:space="preserve">С-ЕЖБ/21-04-2025/427901591</t>
  </si>
  <si>
    <t xml:space="preserve">00858287</t>
  </si>
  <si>
    <t xml:space="preserve">С-ЕЖБ/21-04-2025/427901590</t>
  </si>
  <si>
    <t xml:space="preserve">00858272</t>
  </si>
  <si>
    <t xml:space="preserve">С-ЕЖБ/21-04-2025/427901589</t>
  </si>
  <si>
    <t xml:space="preserve">00858390</t>
  </si>
  <si>
    <t xml:space="preserve">С-ЕЖБ/21-04-2025/427901588</t>
  </si>
  <si>
    <t xml:space="preserve">00858308</t>
  </si>
  <si>
    <t xml:space="preserve">С-ЕЖБ/21-04-2025/427901587</t>
  </si>
  <si>
    <t xml:space="preserve">00858311</t>
  </si>
  <si>
    <t xml:space="preserve">С-ЕЖБ/21-04-2025/427901586</t>
  </si>
  <si>
    <t xml:space="preserve">00858269</t>
  </si>
  <si>
    <t xml:space="preserve">С-ЕЖБ/21-04-2025/427901585</t>
  </si>
  <si>
    <t xml:space="preserve">00858402</t>
  </si>
  <si>
    <t xml:space="preserve">С-ЕЖБ/21-04-2025/427901584</t>
  </si>
  <si>
    <t xml:space="preserve">00858387</t>
  </si>
  <si>
    <t xml:space="preserve">С-ЕЖБ/21-04-2025/427901583</t>
  </si>
  <si>
    <t xml:space="preserve">00858394</t>
  </si>
  <si>
    <t xml:space="preserve">С-ЕЖБ/21-04-2025/427901582</t>
  </si>
  <si>
    <t xml:space="preserve">00858309</t>
  </si>
  <si>
    <t xml:space="preserve">С-ЕЖБ/21-04-2025/427901581</t>
  </si>
  <si>
    <t xml:space="preserve">00858349</t>
  </si>
  <si>
    <t xml:space="preserve">С-ЕЖБ/21-04-2025/427901580</t>
  </si>
  <si>
    <t xml:space="preserve">00858395</t>
  </si>
  <si>
    <t xml:space="preserve">С-ЕЖБ/21-04-2025/427901579</t>
  </si>
  <si>
    <t xml:space="preserve">00858389</t>
  </si>
  <si>
    <t xml:space="preserve">С-ЕЖБ/21-04-2025/427901578</t>
  </si>
  <si>
    <t xml:space="preserve">00858300</t>
  </si>
  <si>
    <t xml:space="preserve">С-ЕЖБ/21-04-2025/427901577</t>
  </si>
  <si>
    <t xml:space="preserve">00858307</t>
  </si>
  <si>
    <t xml:space="preserve">С-ЕЖБ/21-04-2025/427901576</t>
  </si>
  <si>
    <t xml:space="preserve">00858337</t>
  </si>
  <si>
    <t xml:space="preserve">С-ЕЖБ/21-04-2025/427901575</t>
  </si>
  <si>
    <t xml:space="preserve">00858281</t>
  </si>
  <si>
    <t xml:space="preserve">С-ЕЖБ/21-04-2025/427901574</t>
  </si>
  <si>
    <t xml:space="preserve">00858304</t>
  </si>
  <si>
    <t xml:space="preserve">С-ЕЖБ/21-04-2025/427901573</t>
  </si>
  <si>
    <t xml:space="preserve">00858277</t>
  </si>
  <si>
    <t xml:space="preserve">С-ЕЖБ/21-04-2025/427901572</t>
  </si>
  <si>
    <t xml:space="preserve">00858267</t>
  </si>
  <si>
    <t xml:space="preserve">С-ЕЖБ/21-04-2025/427901571</t>
  </si>
  <si>
    <t xml:space="preserve">00858384</t>
  </si>
  <si>
    <t xml:space="preserve">С-ЕЖБ/21-04-2025/427901570</t>
  </si>
  <si>
    <t xml:space="preserve">00858301</t>
  </si>
  <si>
    <t xml:space="preserve">С-ЕЖБ/21-04-2025/427901569</t>
  </si>
  <si>
    <t xml:space="preserve">00858401</t>
  </si>
  <si>
    <t xml:space="preserve">С-ЕЖБ/21-04-2025/427901568</t>
  </si>
  <si>
    <t xml:space="preserve">00858342</t>
  </si>
  <si>
    <t xml:space="preserve">С-ЕЖБ/21-04-2025/427901567</t>
  </si>
  <si>
    <t xml:space="preserve">00858286</t>
  </si>
  <si>
    <t xml:space="preserve">С-ЕЖБ/21-04-2025/427901566</t>
  </si>
  <si>
    <t xml:space="preserve">00858352</t>
  </si>
  <si>
    <t xml:space="preserve">С-ЕЖБ/21-04-2025/427901565</t>
  </si>
  <si>
    <t xml:space="preserve">12А1265</t>
  </si>
  <si>
    <t xml:space="preserve">С-ЕЖБ/21-04-2025/427901564</t>
  </si>
  <si>
    <t xml:space="preserve">12А1508</t>
  </si>
  <si>
    <t xml:space="preserve">С-ЕЖБ/21-04-2025/427901563</t>
  </si>
  <si>
    <t xml:space="preserve">12А1510</t>
  </si>
  <si>
    <t xml:space="preserve">С-ЕЖБ/21-04-2025/427901562</t>
  </si>
  <si>
    <t xml:space="preserve">12А1127</t>
  </si>
  <si>
    <t xml:space="preserve">С-ЕЖБ/21-04-2025/427901561</t>
  </si>
  <si>
    <t xml:space="preserve">12А1052</t>
  </si>
  <si>
    <t xml:space="preserve">С-ЕЖБ/21-04-2025/427901560</t>
  </si>
  <si>
    <t xml:space="preserve">00858293</t>
  </si>
  <si>
    <t xml:space="preserve">С-ЕЖБ/21-04-2025/427901559</t>
  </si>
  <si>
    <t xml:space="preserve">12А1434</t>
  </si>
  <si>
    <t xml:space="preserve">С-ЕЖБ/21-04-2025/427901558</t>
  </si>
  <si>
    <t xml:space="preserve">12А1357</t>
  </si>
  <si>
    <t xml:space="preserve">С-ЕЖБ/21-04-2025/427901557</t>
  </si>
  <si>
    <t xml:space="preserve">12А1125</t>
  </si>
  <si>
    <t xml:space="preserve">С-ЕЖБ/21-04-2025/427901556</t>
  </si>
  <si>
    <t xml:space="preserve">12А1435</t>
  </si>
  <si>
    <t xml:space="preserve">С-ЕЖБ/21-04-2025/427901555</t>
  </si>
  <si>
    <t xml:space="preserve">00858280</t>
  </si>
  <si>
    <t xml:space="preserve">С-ЕЖБ/21-04-2025/427901554</t>
  </si>
  <si>
    <t xml:space="preserve">00858289</t>
  </si>
  <si>
    <t xml:space="preserve">С-ЕЖБ/21-04-2025/427901553</t>
  </si>
  <si>
    <t xml:space="preserve">00858268</t>
  </si>
  <si>
    <t xml:space="preserve">С-ЕЖБ/21-04-2025/427901552</t>
  </si>
  <si>
    <t xml:space="preserve">12А1436</t>
  </si>
  <si>
    <t xml:space="preserve">С-ЕЖБ/21-04-2025/427901551</t>
  </si>
  <si>
    <t xml:space="preserve">12А1431</t>
  </si>
  <si>
    <t xml:space="preserve">С-ЕЖБ/21-04-2025/427901550</t>
  </si>
  <si>
    <t xml:space="preserve">00858396</t>
  </si>
  <si>
    <t xml:space="preserve">С-ЕЖБ/21-04-2025/427901549</t>
  </si>
  <si>
    <t xml:space="preserve">12А1188</t>
  </si>
  <si>
    <t xml:space="preserve">С-ЕЖБ/21-04-2025/427901548</t>
  </si>
  <si>
    <t xml:space="preserve">00858319</t>
  </si>
  <si>
    <t xml:space="preserve">С-ЕЖБ/21-04-2025/427901547</t>
  </si>
  <si>
    <t xml:space="preserve">00858284</t>
  </si>
  <si>
    <t xml:space="preserve">С-ЕЖБ/21-04-2025/427901546</t>
  </si>
  <si>
    <t xml:space="preserve">00858353</t>
  </si>
  <si>
    <t xml:space="preserve">С-ЕЖБ/21-04-2025/427901545</t>
  </si>
  <si>
    <t xml:space="preserve">00858410</t>
  </si>
  <si>
    <t xml:space="preserve">С-ЕЖБ/21-04-2025/427901544</t>
  </si>
  <si>
    <t xml:space="preserve">00858354</t>
  </si>
  <si>
    <t xml:space="preserve">С-ЕЖБ/21-04-2025/427901543</t>
  </si>
  <si>
    <t xml:space="preserve">12А1128</t>
  </si>
  <si>
    <t xml:space="preserve">С-ЕЖБ/21-04-2025/427901542</t>
  </si>
  <si>
    <t xml:space="preserve">12А10605</t>
  </si>
  <si>
    <t xml:space="preserve">С-ЕЖБ/21-04-2025/427901541</t>
  </si>
  <si>
    <t xml:space="preserve">12А1433</t>
  </si>
  <si>
    <t xml:space="preserve">С-ЕЖБ/21-04-2025/427901540</t>
  </si>
  <si>
    <t xml:space="preserve">00858288</t>
  </si>
  <si>
    <t xml:space="preserve">С-ЕЖБ/21-04-2025/427901539</t>
  </si>
  <si>
    <t xml:space="preserve">12А7256</t>
  </si>
  <si>
    <t xml:space="preserve">С-ЕЖБ/21-04-2025/427901538</t>
  </si>
  <si>
    <t xml:space="preserve">00858341</t>
  </si>
  <si>
    <t xml:space="preserve">С-ЕЖБ/21-04-2025/427901537</t>
  </si>
  <si>
    <t xml:space="preserve">00858411</t>
  </si>
  <si>
    <t xml:space="preserve">С-ЕЖБ/21-04-2025/427901536</t>
  </si>
  <si>
    <t xml:space="preserve">00858398</t>
  </si>
  <si>
    <t xml:space="preserve">С-ЕЖБ/21-04-2025/427901535</t>
  </si>
  <si>
    <t xml:space="preserve">00858343</t>
  </si>
  <si>
    <t xml:space="preserve">С-ЕЖБ/21-04-2025/427901534</t>
  </si>
  <si>
    <t xml:space="preserve">00858113</t>
  </si>
  <si>
    <t xml:space="preserve">С-ЕЖБ/21-04-2025/427901533</t>
  </si>
  <si>
    <t xml:space="preserve">00858350</t>
  </si>
  <si>
    <t xml:space="preserve">С-ЕЖБ/21-04-2025/427901532</t>
  </si>
  <si>
    <t xml:space="preserve">00858403</t>
  </si>
  <si>
    <t xml:space="preserve">С-ЕЖБ/21-04-2025/427901531</t>
  </si>
  <si>
    <t xml:space="preserve">00858346</t>
  </si>
  <si>
    <t xml:space="preserve">С-ЕЖБ/21-04-2025/427901530</t>
  </si>
  <si>
    <t xml:space="preserve">00858297</t>
  </si>
  <si>
    <t xml:space="preserve">С-ЕЖБ/21-04-2025/427901529</t>
  </si>
  <si>
    <t xml:space="preserve">00858285</t>
  </si>
  <si>
    <t xml:space="preserve">С-ЕЖБ/21-04-2025/427901528</t>
  </si>
  <si>
    <t xml:space="preserve">12А7339</t>
  </si>
  <si>
    <t xml:space="preserve">С-ЕЖБ/21-04-2025/427901527</t>
  </si>
  <si>
    <t xml:space="preserve">12А7532</t>
  </si>
  <si>
    <t xml:space="preserve">С-ЕЖБ/21-04-2025/427901526</t>
  </si>
  <si>
    <t xml:space="preserve">00858956</t>
  </si>
  <si>
    <t xml:space="preserve">С-ЕЖБ/21-04-2025/427901525</t>
  </si>
  <si>
    <t xml:space="preserve">12А11054</t>
  </si>
  <si>
    <t xml:space="preserve">С-ЕЖБ/21-04-2025/427901524</t>
  </si>
  <si>
    <t xml:space="preserve">00858908</t>
  </si>
  <si>
    <t xml:space="preserve">С-ЕЖБ/21-04-2025/427901523</t>
  </si>
  <si>
    <t xml:space="preserve">12А11060</t>
  </si>
  <si>
    <t xml:space="preserve">С-ЕЖБ/21-04-2025/427901522</t>
  </si>
  <si>
    <t xml:space="preserve">0085888</t>
  </si>
  <si>
    <t xml:space="preserve">С-ЕЖБ/21-04-2025/427901521</t>
  </si>
  <si>
    <t xml:space="preserve">858961</t>
  </si>
  <si>
    <t xml:space="preserve">С-ЕЖБ/21-04-2025/427901520</t>
  </si>
  <si>
    <t xml:space="preserve">00858943</t>
  </si>
  <si>
    <t xml:space="preserve">С-ЕЖБ/21-04-2025/427901519</t>
  </si>
  <si>
    <t xml:space="preserve">12А11077</t>
  </si>
  <si>
    <t xml:space="preserve">С-ЕЖБ/21-04-2025/427901518</t>
  </si>
  <si>
    <t xml:space="preserve">12А11035</t>
  </si>
  <si>
    <t xml:space="preserve">С-ЕЖБ/21-04-2025/427901517</t>
  </si>
  <si>
    <t xml:space="preserve">00858902</t>
  </si>
  <si>
    <t xml:space="preserve">С-ЕЖБ/21-04-2025/427901516</t>
  </si>
  <si>
    <t xml:space="preserve">00858883</t>
  </si>
  <si>
    <t xml:space="preserve">С-ЕЖБ/21-04-2025/427901515</t>
  </si>
  <si>
    <t xml:space="preserve">00858858</t>
  </si>
  <si>
    <t xml:space="preserve">С-ЕЖБ/21-04-2025/427901514</t>
  </si>
  <si>
    <t xml:space="preserve">12А11002</t>
  </si>
  <si>
    <t xml:space="preserve">С-ЕЖБ/21-04-2025/427901513</t>
  </si>
  <si>
    <t xml:space="preserve">12А1113</t>
  </si>
  <si>
    <t xml:space="preserve">С-ЕЖБ/21-04-2025/427901512</t>
  </si>
  <si>
    <t xml:space="preserve">12А11050</t>
  </si>
  <si>
    <t xml:space="preserve">С-ЕЖБ/21-04-2025/427901511</t>
  </si>
  <si>
    <t xml:space="preserve">12А11066</t>
  </si>
  <si>
    <t xml:space="preserve">С-ЕЖБ/21-04-2025/427901510</t>
  </si>
  <si>
    <t xml:space="preserve">12А11044</t>
  </si>
  <si>
    <t xml:space="preserve">С-ЕЖБ/21-04-2025/427901509</t>
  </si>
  <si>
    <t xml:space="preserve">00858859</t>
  </si>
  <si>
    <t xml:space="preserve">С-ЕЖБ/21-04-2025/427901508</t>
  </si>
  <si>
    <t xml:space="preserve">12А11083</t>
  </si>
  <si>
    <t xml:space="preserve">С-ЕЖБ/21-04-2025/427901507</t>
  </si>
  <si>
    <t xml:space="preserve">12А11038</t>
  </si>
  <si>
    <t xml:space="preserve">С-ЕЖБ/21-04-2025/427901506</t>
  </si>
  <si>
    <t xml:space="preserve">12А11030</t>
  </si>
  <si>
    <t xml:space="preserve">С-ЕЖБ/21-04-2025/427901505</t>
  </si>
  <si>
    <t xml:space="preserve">12А11070</t>
  </si>
  <si>
    <t xml:space="preserve">С-ЕЖБ/21-04-2025/427901504</t>
  </si>
  <si>
    <t xml:space="preserve">12А7590</t>
  </si>
  <si>
    <t xml:space="preserve">С-ЕЖБ/21-04-2025/427901503</t>
  </si>
  <si>
    <t xml:space="preserve">12А11071</t>
  </si>
  <si>
    <t xml:space="preserve">С-ЕЖБ/21-04-2025/427901502</t>
  </si>
  <si>
    <t xml:space="preserve">12А11034</t>
  </si>
  <si>
    <t xml:space="preserve">С-ЕЖБ/21-04-2025/427901501</t>
  </si>
  <si>
    <t xml:space="preserve">12А11058</t>
  </si>
  <si>
    <t xml:space="preserve">С-ЕЖБ/21-04-2025/427901500</t>
  </si>
  <si>
    <t xml:space="preserve">12А11082</t>
  </si>
  <si>
    <t xml:space="preserve">С-ЕЖБ/21-04-2025/427901499</t>
  </si>
  <si>
    <t xml:space="preserve">00858857</t>
  </si>
  <si>
    <t xml:space="preserve">С-ЕЖБ/21-04-2025/427901498</t>
  </si>
  <si>
    <t xml:space="preserve">12А11032</t>
  </si>
  <si>
    <t xml:space="preserve">С-ЕЖБ/21-04-2025/427901497</t>
  </si>
  <si>
    <t xml:space="preserve">12А1046</t>
  </si>
  <si>
    <t xml:space="preserve">С-ЕЖБ/21-04-2025/427901496</t>
  </si>
  <si>
    <t xml:space="preserve">00858952</t>
  </si>
  <si>
    <t xml:space="preserve">С-ЕЖБ/21-04-2025/427901495</t>
  </si>
  <si>
    <t xml:space="preserve">00858809</t>
  </si>
  <si>
    <t xml:space="preserve">С-ЕЖБ/21-04-2025/427901494</t>
  </si>
  <si>
    <t xml:space="preserve">00858871</t>
  </si>
  <si>
    <t xml:space="preserve">С-ЕЖБ/21-04-2025/427901493</t>
  </si>
  <si>
    <t xml:space="preserve">12А11065</t>
  </si>
  <si>
    <t xml:space="preserve">С-ЕЖБ/21-04-2025/427901492</t>
  </si>
  <si>
    <t xml:space="preserve">12А11019</t>
  </si>
  <si>
    <t xml:space="preserve">С-ЕЖБ/21-04-2025/427901491</t>
  </si>
  <si>
    <t xml:space="preserve">12А11036</t>
  </si>
  <si>
    <t xml:space="preserve">С-ЕЖБ/21-04-2025/427901490</t>
  </si>
  <si>
    <t xml:space="preserve">12А7595</t>
  </si>
  <si>
    <t xml:space="preserve">С-ЕЖБ/21-04-2025/427901489</t>
  </si>
  <si>
    <t xml:space="preserve">12А11069</t>
  </si>
  <si>
    <t xml:space="preserve">С-ЕЖБ/21-04-2025/427901488</t>
  </si>
  <si>
    <t xml:space="preserve">12А11046</t>
  </si>
  <si>
    <t xml:space="preserve">С-ЕЖБ/21-04-2025/427901487</t>
  </si>
  <si>
    <t xml:space="preserve">12А11108</t>
  </si>
  <si>
    <t xml:space="preserve">С-ЕЖБ/21-04-2025/427901478</t>
  </si>
  <si>
    <t xml:space="preserve">12А11133</t>
  </si>
  <si>
    <t xml:space="preserve">С-ЕЖБ/21-04-2025/427901477</t>
  </si>
  <si>
    <t xml:space="preserve">12А11118</t>
  </si>
  <si>
    <t xml:space="preserve">С-ЕЖБ/21-04-2025/427901476</t>
  </si>
  <si>
    <t xml:space="preserve">12А11105</t>
  </si>
  <si>
    <t xml:space="preserve">С-ЕЖБ/21-04-2025/427901475</t>
  </si>
  <si>
    <t xml:space="preserve">12А11135</t>
  </si>
  <si>
    <t xml:space="preserve">С-ЕЖБ/21-04-2025/427901474</t>
  </si>
  <si>
    <t xml:space="preserve">12А11123</t>
  </si>
  <si>
    <t xml:space="preserve">С-ЕЖБ/21-04-2025/427901473</t>
  </si>
  <si>
    <t xml:space="preserve">12А11131</t>
  </si>
  <si>
    <t xml:space="preserve">С-ЕЖБ/21-04-2025/427901472</t>
  </si>
  <si>
    <t xml:space="preserve">12А11115</t>
  </si>
  <si>
    <t xml:space="preserve">С-ЕЖБ/21-04-2025/427901471</t>
  </si>
  <si>
    <t xml:space="preserve">12А11124</t>
  </si>
  <si>
    <t xml:space="preserve">С-ЕЖБ/21-04-2025/427901470</t>
  </si>
  <si>
    <t xml:space="preserve">12А11127</t>
  </si>
  <si>
    <t xml:space="preserve">С-ЕЖБ/21-04-2025/427901469</t>
  </si>
  <si>
    <t xml:space="preserve">12А11112</t>
  </si>
  <si>
    <t xml:space="preserve">С-ЕЖБ/21-04-2025/427901468</t>
  </si>
  <si>
    <t xml:space="preserve">12А11125</t>
  </si>
  <si>
    <t xml:space="preserve">С-ЕЖБ/21-04-2025/427901467</t>
  </si>
  <si>
    <t xml:space="preserve">12А11126</t>
  </si>
  <si>
    <t xml:space="preserve">С-ЕЖБ/21-04-2025/427901466</t>
  </si>
  <si>
    <t xml:space="preserve">12А11128</t>
  </si>
  <si>
    <t xml:space="preserve">С-ЕЖБ/21-04-2025/427901465</t>
  </si>
  <si>
    <t xml:space="preserve">00858318</t>
  </si>
  <si>
    <t xml:space="preserve">С-ЕЖБ/21-04-2025/427901464</t>
  </si>
  <si>
    <t xml:space="preserve">00858317</t>
  </si>
  <si>
    <t xml:space="preserve">С-ЕЖБ/21-04-2025/427901463</t>
  </si>
  <si>
    <t xml:space="preserve">00858316</t>
  </si>
  <si>
    <t xml:space="preserve">С-ЕЖБ/21-04-2025/427901462</t>
  </si>
  <si>
    <t xml:space="preserve">00858060</t>
  </si>
  <si>
    <t xml:space="preserve">С-ЕЖБ/21-04-2025/427901461</t>
  </si>
  <si>
    <t xml:space="preserve">00858320</t>
  </si>
  <si>
    <t xml:space="preserve">С-ЕЖБ/21-04-2025/427901460</t>
  </si>
  <si>
    <t xml:space="preserve">00858322</t>
  </si>
  <si>
    <t xml:space="preserve">С-ЕЖБ/21-04-2025/427901459</t>
  </si>
  <si>
    <t xml:space="preserve">00858959</t>
  </si>
  <si>
    <t xml:space="preserve">С-ЕЖБ/21-04-2025/427901458</t>
  </si>
  <si>
    <t xml:space="preserve">00858887</t>
  </si>
  <si>
    <t xml:space="preserve">С-ЕЖБ/21-04-2025/427901457</t>
  </si>
  <si>
    <t xml:space="preserve">00858897</t>
  </si>
  <si>
    <t xml:space="preserve">С-ЕЖБ/21-04-2025/427901456</t>
  </si>
  <si>
    <t xml:space="preserve">12А7245</t>
  </si>
  <si>
    <t xml:space="preserve">С-ЕЖБ/21-04-2025/427901455</t>
  </si>
  <si>
    <t xml:space="preserve">12А11078</t>
  </si>
  <si>
    <t xml:space="preserve">С-ЕЖБ/21-04-2025/427901454</t>
  </si>
  <si>
    <t xml:space="preserve">12А11076</t>
  </si>
  <si>
    <t xml:space="preserve">С-ЕЖБ/21-04-2025/427901453</t>
  </si>
  <si>
    <t xml:space="preserve">00858894</t>
  </si>
  <si>
    <t xml:space="preserve">С-ЕЖБ/21-04-2025/427901452</t>
  </si>
  <si>
    <t xml:space="preserve">12А11079</t>
  </si>
  <si>
    <t xml:space="preserve">С-ЕЖБ/21-04-2025/427901451</t>
  </si>
  <si>
    <t xml:space="preserve">00858892</t>
  </si>
  <si>
    <t xml:space="preserve">С-ЕЖБ/21-04-2025/427901450</t>
  </si>
  <si>
    <t xml:space="preserve">00858932</t>
  </si>
  <si>
    <t xml:space="preserve">С-ЕЖБ/21-04-2025/427901449</t>
  </si>
  <si>
    <t xml:space="preserve">12А11116</t>
  </si>
  <si>
    <t xml:space="preserve">С-ЕЖБ/21-04-2025/427901448</t>
  </si>
  <si>
    <t xml:space="preserve">12А11106</t>
  </si>
  <si>
    <t xml:space="preserve">С-ЕЖБ/21-04-2025/427901447</t>
  </si>
  <si>
    <t xml:space="preserve">12А11130</t>
  </si>
  <si>
    <t xml:space="preserve">С-ЕЖБ/21-04-2025/427901446</t>
  </si>
  <si>
    <t xml:space="preserve">12А11114</t>
  </si>
  <si>
    <t xml:space="preserve">С-ЕЖБ/21-04-2025/427901445</t>
  </si>
  <si>
    <t xml:space="preserve">12А10612</t>
  </si>
  <si>
    <t xml:space="preserve">С-ЕЖБ/21-04-2025/427901442</t>
  </si>
  <si>
    <t xml:space="preserve">12А10614</t>
  </si>
  <si>
    <t xml:space="preserve">С-ЕЖБ/21-04-2025/427901441</t>
  </si>
  <si>
    <t xml:space="preserve">12А10613</t>
  </si>
  <si>
    <t xml:space="preserve">С-ЕЖБ/21-04-2025/427901440</t>
  </si>
  <si>
    <t xml:space="preserve">12А10531</t>
  </si>
  <si>
    <t xml:space="preserve">С-ЕЖБ/21-04-2025/427901439</t>
  </si>
  <si>
    <t xml:space="preserve">12А10534</t>
  </si>
  <si>
    <t xml:space="preserve">С-ЕЖБ/21-04-2025/427901438</t>
  </si>
  <si>
    <t xml:space="preserve">12А9647</t>
  </si>
  <si>
    <t xml:space="preserve">С-ЕЖБ/21-04-2025/427901437</t>
  </si>
  <si>
    <t xml:space="preserve">23.04.2025 21:14</t>
  </si>
  <si>
    <t xml:space="preserve">00858877</t>
  </si>
  <si>
    <t xml:space="preserve">И-ЕЖБ/21-04-2025/427901425</t>
  </si>
  <si>
    <t xml:space="preserve">12А1041</t>
  </si>
  <si>
    <t xml:space="preserve">И-ЕЖБ/21-04-2025/427901424</t>
  </si>
  <si>
    <t xml:space="preserve">12А10681</t>
  </si>
  <si>
    <t xml:space="preserve">И-ЕЖБ/21-04-2025/427901423</t>
  </si>
  <si>
    <t xml:space="preserve">00858972</t>
  </si>
  <si>
    <t xml:space="preserve">И-ЕЖБ/21-04-2025/427901422</t>
  </si>
  <si>
    <t xml:space="preserve">12А11057</t>
  </si>
  <si>
    <t xml:space="preserve">И-ЕЖБ/21-04-2025/427901421</t>
  </si>
  <si>
    <t xml:space="preserve">12А11063</t>
  </si>
  <si>
    <t xml:space="preserve">И-ЕЖБ/21-04-2025/427901420</t>
  </si>
  <si>
    <t xml:space="preserve">00858962</t>
  </si>
  <si>
    <t xml:space="preserve">И-ЕЖБ/21-04-2025/427901419</t>
  </si>
  <si>
    <t xml:space="preserve">00858969</t>
  </si>
  <si>
    <t xml:space="preserve">И-ЕЖБ/21-04-2025/427901418</t>
  </si>
  <si>
    <t xml:space="preserve">00858964</t>
  </si>
  <si>
    <t xml:space="preserve">И-ЕЖБ/21-04-2025/427901417</t>
  </si>
  <si>
    <t xml:space="preserve">12А11043</t>
  </si>
  <si>
    <t xml:space="preserve">И-ЕЖБ/21-04-2025/427901416</t>
  </si>
  <si>
    <t xml:space="preserve">12А11008</t>
  </si>
  <si>
    <t xml:space="preserve">И-ЕЖБ/21-04-2025/427901415</t>
  </si>
  <si>
    <t xml:space="preserve">12А11061</t>
  </si>
  <si>
    <t xml:space="preserve">И-ЕЖБ/21-04-2025/427901414</t>
  </si>
  <si>
    <t xml:space="preserve">12А7591</t>
  </si>
  <si>
    <t xml:space="preserve">И-ЕЖБ/21-04-2025/427901413</t>
  </si>
  <si>
    <t xml:space="preserve">12А11051</t>
  </si>
  <si>
    <t xml:space="preserve">И-ЕЖБ/21-04-2025/427901412</t>
  </si>
  <si>
    <t xml:space="preserve">12А1040</t>
  </si>
  <si>
    <t xml:space="preserve">И-ЕЖБ/21-04-2025/427901411</t>
  </si>
  <si>
    <t xml:space="preserve">12А11004</t>
  </si>
  <si>
    <t xml:space="preserve">И-ЕЖБ/21-04-2025/427901410</t>
  </si>
  <si>
    <t xml:space="preserve">12А7378</t>
  </si>
  <si>
    <t xml:space="preserve">И-ЕЖБ/21-04-2025/427901409</t>
  </si>
  <si>
    <t xml:space="preserve">И-ЕЖБ/21-04-2025/427901408</t>
  </si>
  <si>
    <t xml:space="preserve">12А1515</t>
  </si>
  <si>
    <t xml:space="preserve">И-ЕЖБ/21-04-2025/427901407</t>
  </si>
  <si>
    <t xml:space="preserve">12А11120</t>
  </si>
  <si>
    <t xml:space="preserve">И-ЕЖБ/21-04-2025/427901406</t>
  </si>
  <si>
    <t xml:space="preserve">23.04.2025 21:08</t>
  </si>
  <si>
    <t xml:space="preserve">43790-12</t>
  </si>
  <si>
    <t xml:space="preserve">112150273</t>
  </si>
  <si>
    <t xml:space="preserve">С-ЕЖБ/21-04-2025/427901076</t>
  </si>
  <si>
    <t xml:space="preserve">СГМ ЭРИС-100</t>
  </si>
  <si>
    <t xml:space="preserve">112160003</t>
  </si>
  <si>
    <t xml:space="preserve">С-ЕЖБ/21-04-2025/427901075</t>
  </si>
  <si>
    <t xml:space="preserve">112160033</t>
  </si>
  <si>
    <t xml:space="preserve">С-ЕЖБ/21-04-2025/427901074</t>
  </si>
  <si>
    <t xml:space="preserve">112190166</t>
  </si>
  <si>
    <t xml:space="preserve">С-ЕЖБ/21-04-2025/427901073</t>
  </si>
  <si>
    <t xml:space="preserve">112190326</t>
  </si>
  <si>
    <t xml:space="preserve">С-ЕЖБ/21-04-2025/427901072</t>
  </si>
  <si>
    <t xml:space="preserve">112190328</t>
  </si>
  <si>
    <t xml:space="preserve">С-ЕЖБ/21-04-2025/427901071</t>
  </si>
  <si>
    <t xml:space="preserve">112160004</t>
  </si>
  <si>
    <t xml:space="preserve">С-ЕЖБ/21-04-2025/427901070</t>
  </si>
  <si>
    <t xml:space="preserve">112160098</t>
  </si>
  <si>
    <t xml:space="preserve">С-ЕЖБ/21-04-2025/427901069</t>
  </si>
  <si>
    <t xml:space="preserve">112160015</t>
  </si>
  <si>
    <t xml:space="preserve">С-ЕЖБ/21-04-2025/427901068</t>
  </si>
  <si>
    <t xml:space="preserve">112190325</t>
  </si>
  <si>
    <t xml:space="preserve">С-ЕЖБ/21-04-2025/427901067</t>
  </si>
  <si>
    <t xml:space="preserve">112200172</t>
  </si>
  <si>
    <t xml:space="preserve">С-ЕЖБ/21-04-2025/427901066</t>
  </si>
  <si>
    <t xml:space="preserve">112160158</t>
  </si>
  <si>
    <t xml:space="preserve">С-ЕЖБ/21-04-2025/427901065</t>
  </si>
  <si>
    <t xml:space="preserve">112160094</t>
  </si>
  <si>
    <t xml:space="preserve">С-ЕЖБ/21-04-2025/427901064</t>
  </si>
  <si>
    <t xml:space="preserve">112160041</t>
  </si>
  <si>
    <t xml:space="preserve">С-ЕЖБ/21-04-2025/427901063</t>
  </si>
  <si>
    <t xml:space="preserve">112160138</t>
  </si>
  <si>
    <t xml:space="preserve">С-ЕЖБ/21-04-2025/427901062</t>
  </si>
  <si>
    <t xml:space="preserve">112160285</t>
  </si>
  <si>
    <t xml:space="preserve">С-ЕЖБ/21-04-2025/427901061</t>
  </si>
  <si>
    <t xml:space="preserve">112160213</t>
  </si>
  <si>
    <t xml:space="preserve">С-ЕЖБ/21-04-2025/427901060</t>
  </si>
  <si>
    <t xml:space="preserve">112160187</t>
  </si>
  <si>
    <t xml:space="preserve">С-ЕЖБ/21-04-2025/427901059</t>
  </si>
  <si>
    <t xml:space="preserve">112160114</t>
  </si>
  <si>
    <t xml:space="preserve">С-ЕЖБ/21-04-2025/427901058</t>
  </si>
  <si>
    <t xml:space="preserve">112160089</t>
  </si>
  <si>
    <t xml:space="preserve">С-ЕЖБ/21-04-2025/427901057</t>
  </si>
  <si>
    <t xml:space="preserve">112160119</t>
  </si>
  <si>
    <t xml:space="preserve">С-ЕЖБ/21-04-2025/427901056</t>
  </si>
  <si>
    <t xml:space="preserve">112160126</t>
  </si>
  <si>
    <t xml:space="preserve">С-ЕЖБ/21-04-2025/427901055</t>
  </si>
  <si>
    <t xml:space="preserve">112160061</t>
  </si>
  <si>
    <t xml:space="preserve">С-ЕЖБ/21-04-2025/427901054</t>
  </si>
  <si>
    <t xml:space="preserve">112160024</t>
  </si>
  <si>
    <t xml:space="preserve">С-ЕЖБ/21-04-2025/427901053</t>
  </si>
  <si>
    <t xml:space="preserve">112160088</t>
  </si>
  <si>
    <t xml:space="preserve">С-ЕЖБ/21-04-2025/427901052</t>
  </si>
  <si>
    <t xml:space="preserve">112160236</t>
  </si>
  <si>
    <t xml:space="preserve">С-ЕЖБ/21-04-2025/427901051</t>
  </si>
  <si>
    <t xml:space="preserve">112150509</t>
  </si>
  <si>
    <t xml:space="preserve">С-ЕЖБ/21-04-2025/427901050</t>
  </si>
  <si>
    <t xml:space="preserve">112160160</t>
  </si>
  <si>
    <t xml:space="preserve">С-ЕЖБ/21-04-2025/427901049</t>
  </si>
  <si>
    <t xml:space="preserve">112150053</t>
  </si>
  <si>
    <t xml:space="preserve">С-ЕЖБ/21-04-2025/427901048</t>
  </si>
  <si>
    <t xml:space="preserve">112160054</t>
  </si>
  <si>
    <t xml:space="preserve">С-ЕЖБ/21-04-2025/427901047</t>
  </si>
  <si>
    <t xml:space="preserve">11216011</t>
  </si>
  <si>
    <t xml:space="preserve">С-ЕЖБ/21-04-2025/427901046</t>
  </si>
  <si>
    <t xml:space="preserve">112160302</t>
  </si>
  <si>
    <t xml:space="preserve">С-ЕЖБ/21-04-2025/427901045</t>
  </si>
  <si>
    <t xml:space="preserve">112160223</t>
  </si>
  <si>
    <t xml:space="preserve">С-ЕЖБ/21-04-2025/427901044</t>
  </si>
  <si>
    <t xml:space="preserve">112150383</t>
  </si>
  <si>
    <t xml:space="preserve">С-ЕЖБ/21-04-2025/427901043</t>
  </si>
  <si>
    <t xml:space="preserve">112160227</t>
  </si>
  <si>
    <t xml:space="preserve">С-ЕЖБ/21-04-2025/427901042</t>
  </si>
  <si>
    <t xml:space="preserve">112160378</t>
  </si>
  <si>
    <t xml:space="preserve">С-ЕЖБ/21-04-2025/427901041</t>
  </si>
  <si>
    <t xml:space="preserve">112160036</t>
  </si>
  <si>
    <t xml:space="preserve">С-ЕЖБ/21-04-2025/427901040</t>
  </si>
  <si>
    <t xml:space="preserve">112160347</t>
  </si>
  <si>
    <t xml:space="preserve">С-ЕЖБ/21-04-2025/427901039</t>
  </si>
  <si>
    <t xml:space="preserve">112160255</t>
  </si>
  <si>
    <t xml:space="preserve">С-ЕЖБ/21-04-2025/427901038</t>
  </si>
  <si>
    <t xml:space="preserve">112160194</t>
  </si>
  <si>
    <t xml:space="preserve">С-ЕЖБ/21-04-2025/427901037</t>
  </si>
  <si>
    <t xml:space="preserve">112160034</t>
  </si>
  <si>
    <t xml:space="preserve">С-ЕЖБ/21-04-2025/427901036</t>
  </si>
  <si>
    <t xml:space="preserve">112160349</t>
  </si>
  <si>
    <t xml:space="preserve">С-ЕЖБ/21-04-2025/427901035</t>
  </si>
  <si>
    <t xml:space="preserve">112160350</t>
  </si>
  <si>
    <t xml:space="preserve">С-ЕЖБ/21-04-2025/427901034</t>
  </si>
  <si>
    <t xml:space="preserve">112160351</t>
  </si>
  <si>
    <t xml:space="preserve">С-ЕЖБ/21-04-2025/427901033</t>
  </si>
  <si>
    <t xml:space="preserve">112160184</t>
  </si>
  <si>
    <t xml:space="preserve">С-ЕЖБ/21-04-2025/427901032</t>
  </si>
  <si>
    <t xml:space="preserve">112160121</t>
  </si>
  <si>
    <t xml:space="preserve">С-ЕЖБ/21-04-2025/427901031</t>
  </si>
  <si>
    <t xml:space="preserve">112160105</t>
  </si>
  <si>
    <t xml:space="preserve">С-ЕЖБ/21-04-2025/427901030</t>
  </si>
  <si>
    <t xml:space="preserve">112160277</t>
  </si>
  <si>
    <t xml:space="preserve">С-ЕЖБ/21-04-2025/427901029</t>
  </si>
  <si>
    <t xml:space="preserve">112160276</t>
  </si>
  <si>
    <t xml:space="preserve">С-ЕЖБ/21-04-2025/427901028</t>
  </si>
  <si>
    <t xml:space="preserve">112160362</t>
  </si>
  <si>
    <t xml:space="preserve">С-ЕЖБ/21-04-2025/427901027</t>
  </si>
  <si>
    <t xml:space="preserve">112160261</t>
  </si>
  <si>
    <t xml:space="preserve">С-ЕЖБ/21-04-2025/427901026</t>
  </si>
  <si>
    <t xml:space="preserve">112160248</t>
  </si>
  <si>
    <t xml:space="preserve">С-ЕЖБ/21-04-2025/427901025</t>
  </si>
  <si>
    <t xml:space="preserve">112160269</t>
  </si>
  <si>
    <t xml:space="preserve">С-ЕЖБ/21-04-2025/427901024</t>
  </si>
  <si>
    <t xml:space="preserve">112160070</t>
  </si>
  <si>
    <t xml:space="preserve">С-ЕЖБ/21-04-2025/427901023</t>
  </si>
  <si>
    <t xml:space="preserve">112160043</t>
  </si>
  <si>
    <t xml:space="preserve">С-ЕЖБ/21-04-2025/427901022</t>
  </si>
  <si>
    <t xml:space="preserve">112160102</t>
  </si>
  <si>
    <t xml:space="preserve">С-ЕЖБ/21-04-2025/427901021</t>
  </si>
  <si>
    <t xml:space="preserve">112160110</t>
  </si>
  <si>
    <t xml:space="preserve">С-ЕЖБ/21-04-2025/427901020</t>
  </si>
  <si>
    <t xml:space="preserve">112160145</t>
  </si>
  <si>
    <t xml:space="preserve">С-ЕЖБ/21-04-2025/427901019</t>
  </si>
  <si>
    <t xml:space="preserve">112160230</t>
  </si>
  <si>
    <t xml:space="preserve">С-ЕЖБ/21-04-2025/427901018</t>
  </si>
  <si>
    <t xml:space="preserve">112160144</t>
  </si>
  <si>
    <t xml:space="preserve">С-ЕЖБ/21-04-2025/427901017</t>
  </si>
  <si>
    <t xml:space="preserve">112160057</t>
  </si>
  <si>
    <t xml:space="preserve">С-ЕЖБ/21-04-2025/427901016</t>
  </si>
  <si>
    <t xml:space="preserve">112160299</t>
  </si>
  <si>
    <t xml:space="preserve">С-ЕЖБ/21-04-2025/427901015</t>
  </si>
  <si>
    <t xml:space="preserve">112160163</t>
  </si>
  <si>
    <t xml:space="preserve">С-ЕЖБ/21-04-2025/427901014</t>
  </si>
  <si>
    <t xml:space="preserve">114160010</t>
  </si>
  <si>
    <t xml:space="preserve">С-ЕЖБ/21-04-2025/427901202</t>
  </si>
  <si>
    <t xml:space="preserve">114160007</t>
  </si>
  <si>
    <t xml:space="preserve">С-ЕЖБ/21-04-2025/427901201</t>
  </si>
  <si>
    <t xml:space="preserve">114150559</t>
  </si>
  <si>
    <t xml:space="preserve">С-ЕЖБ/21-04-2025/427901200</t>
  </si>
  <si>
    <t xml:space="preserve">114160005</t>
  </si>
  <si>
    <t xml:space="preserve">С-ЕЖБ/21-04-2025/427901199</t>
  </si>
  <si>
    <t xml:space="preserve">114200314</t>
  </si>
  <si>
    <t xml:space="preserve">С-ЕЖБ/21-04-2025/427901198</t>
  </si>
  <si>
    <t xml:space="preserve">114160001</t>
  </si>
  <si>
    <t xml:space="preserve">С-ЕЖБ/21-04-2025/427901197</t>
  </si>
  <si>
    <t xml:space="preserve">114150647</t>
  </si>
  <si>
    <t xml:space="preserve">С-ЕЖБ/21-04-2025/427901196</t>
  </si>
  <si>
    <t xml:space="preserve">114150688</t>
  </si>
  <si>
    <t xml:space="preserve">С-ЕЖБ/21-04-2025/427901195</t>
  </si>
  <si>
    <t xml:space="preserve">114140337</t>
  </si>
  <si>
    <t xml:space="preserve">С-ЕЖБ/21-04-2025/427901194</t>
  </si>
  <si>
    <t xml:space="preserve">114150147</t>
  </si>
  <si>
    <t xml:space="preserve">С-ЕЖБ/21-04-2025/427901193</t>
  </si>
  <si>
    <t xml:space="preserve">11410683</t>
  </si>
  <si>
    <t xml:space="preserve">С-ЕЖБ/21-04-2025/427901192</t>
  </si>
  <si>
    <t xml:space="preserve">114190644</t>
  </si>
  <si>
    <t xml:space="preserve">С-ЕЖБ/21-04-2025/427901191</t>
  </si>
  <si>
    <t xml:space="preserve">114190684</t>
  </si>
  <si>
    <t xml:space="preserve">С-ЕЖБ/21-04-2025/427901190</t>
  </si>
  <si>
    <t xml:space="preserve">114190645</t>
  </si>
  <si>
    <t xml:space="preserve">С-ЕЖБ/21-04-2025/427901189</t>
  </si>
  <si>
    <t xml:space="preserve">114190148</t>
  </si>
  <si>
    <t xml:space="preserve">С-ЕЖБ/21-04-2025/427901188</t>
  </si>
  <si>
    <t xml:space="preserve">114150557</t>
  </si>
  <si>
    <t xml:space="preserve">С-ЕЖБ/21-04-2025/427901187</t>
  </si>
  <si>
    <t xml:space="preserve">114150555</t>
  </si>
  <si>
    <t xml:space="preserve">С-ЕЖБ/21-04-2025/427901186</t>
  </si>
  <si>
    <t xml:space="preserve">114150569</t>
  </si>
  <si>
    <t xml:space="preserve">С-ЕЖБ/21-04-2025/427901185</t>
  </si>
  <si>
    <t xml:space="preserve">114150556</t>
  </si>
  <si>
    <t xml:space="preserve">С-ЕЖБ/21-04-2025/427901184</t>
  </si>
  <si>
    <t xml:space="preserve">114150568</t>
  </si>
  <si>
    <t xml:space="preserve">С-ЕЖБ/21-04-2025/427901183</t>
  </si>
  <si>
    <t xml:space="preserve">114150687</t>
  </si>
  <si>
    <t xml:space="preserve">С-ЕЖБ/21-04-2025/427901182</t>
  </si>
  <si>
    <t xml:space="preserve">114150685</t>
  </si>
  <si>
    <t xml:space="preserve">С-ЕЖБ/21-04-2025/427901181</t>
  </si>
  <si>
    <t xml:space="preserve">114150649</t>
  </si>
  <si>
    <t xml:space="preserve">С-ЕЖБ/21-04-2025/427901180</t>
  </si>
  <si>
    <t xml:space="preserve">114110026</t>
  </si>
  <si>
    <t xml:space="preserve">С-ЕЖБ/21-04-2025/427901179</t>
  </si>
  <si>
    <t xml:space="preserve">114150565</t>
  </si>
  <si>
    <t xml:space="preserve">С-ЕЖБ/21-04-2025/427901178</t>
  </si>
  <si>
    <t xml:space="preserve">114150564</t>
  </si>
  <si>
    <t xml:space="preserve">С-ЕЖБ/21-04-2025/427901177</t>
  </si>
  <si>
    <t xml:space="preserve">114200848</t>
  </si>
  <si>
    <t xml:space="preserve">С-ЕЖБ/21-04-2025/427901176</t>
  </si>
  <si>
    <t xml:space="preserve">114160013</t>
  </si>
  <si>
    <t xml:space="preserve">С-ЕЖБ/21-04-2025/427901175</t>
  </si>
  <si>
    <t xml:space="preserve">114150567</t>
  </si>
  <si>
    <t xml:space="preserve">С-ЕЖБ/21-04-2025/427901174</t>
  </si>
  <si>
    <t xml:space="preserve">114150558</t>
  </si>
  <si>
    <t xml:space="preserve">С-ЕЖБ/21-04-2025/427901173</t>
  </si>
  <si>
    <t xml:space="preserve">114150748</t>
  </si>
  <si>
    <t xml:space="preserve">С-ЕЖБ/21-04-2025/427901172</t>
  </si>
  <si>
    <t xml:space="preserve">114110027</t>
  </si>
  <si>
    <t xml:space="preserve">С-ЕЖБ/21-04-2025/427901171</t>
  </si>
  <si>
    <t xml:space="preserve">114150588</t>
  </si>
  <si>
    <t xml:space="preserve">С-ЕЖБ/21-04-2025/427901170</t>
  </si>
  <si>
    <t xml:space="preserve">114200850</t>
  </si>
  <si>
    <t xml:space="preserve">С-ЕЖБ/21-04-2025/427901169</t>
  </si>
  <si>
    <t xml:space="preserve">114150561</t>
  </si>
  <si>
    <t xml:space="preserve">С-ЕЖБ/21-04-2025/427901168</t>
  </si>
  <si>
    <t xml:space="preserve">114150715</t>
  </si>
  <si>
    <t xml:space="preserve">С-ЕЖБ/21-04-2025/427901167</t>
  </si>
  <si>
    <t xml:space="preserve">114150747</t>
  </si>
  <si>
    <t xml:space="preserve">С-ЕЖБ/21-04-2025/427901166</t>
  </si>
  <si>
    <t xml:space="preserve">114160004</t>
  </si>
  <si>
    <t xml:space="preserve">С-ЕЖБ/21-04-2025/427901165</t>
  </si>
  <si>
    <t xml:space="preserve">114150690</t>
  </si>
  <si>
    <t xml:space="preserve">С-ЕЖБ/21-04-2025/427901164</t>
  </si>
  <si>
    <t xml:space="preserve">114150689</t>
  </si>
  <si>
    <t xml:space="preserve">С-ЕЖБ/21-04-2025/427901163</t>
  </si>
  <si>
    <t xml:space="preserve">114150642</t>
  </si>
  <si>
    <t xml:space="preserve">С-ЕЖБ/21-04-2025/427901162</t>
  </si>
  <si>
    <t xml:space="preserve">114150553</t>
  </si>
  <si>
    <t xml:space="preserve">С-ЕЖБ/21-04-2025/427901161</t>
  </si>
  <si>
    <t xml:space="preserve">114150646</t>
  </si>
  <si>
    <t xml:space="preserve">С-ЕЖБ/21-04-2025/427901160</t>
  </si>
  <si>
    <t xml:space="preserve">114150562</t>
  </si>
  <si>
    <t xml:space="preserve">С-ЕЖБ/21-04-2025/427901159</t>
  </si>
  <si>
    <t xml:space="preserve">114150551</t>
  </si>
  <si>
    <t xml:space="preserve">С-ЕЖБ/21-04-2025/427901158</t>
  </si>
  <si>
    <t xml:space="preserve">114150560</t>
  </si>
  <si>
    <t xml:space="preserve">С-ЕЖБ/21-04-2025/427901157</t>
  </si>
  <si>
    <t xml:space="preserve">112160250</t>
  </si>
  <si>
    <t xml:space="preserve">С-ЕЖБ/21-04-2025/427901156</t>
  </si>
  <si>
    <t xml:space="preserve">112160241</t>
  </si>
  <si>
    <t xml:space="preserve">С-ЕЖБ/21-04-2025/427901155</t>
  </si>
  <si>
    <t xml:space="preserve">112160052</t>
  </si>
  <si>
    <t xml:space="preserve">С-ЕЖБ/21-04-2025/427901154</t>
  </si>
  <si>
    <t xml:space="preserve">112160214</t>
  </si>
  <si>
    <t xml:space="preserve">С-ЕЖБ/21-04-2025/427901153</t>
  </si>
  <si>
    <t xml:space="preserve">112160093</t>
  </si>
  <si>
    <t xml:space="preserve">С-ЕЖБ/21-04-2025/427901152</t>
  </si>
  <si>
    <t xml:space="preserve">112160101</t>
  </si>
  <si>
    <t xml:space="preserve">С-ЕЖБ/21-04-2025/427901151</t>
  </si>
  <si>
    <t xml:space="preserve">112160051</t>
  </si>
  <si>
    <t xml:space="preserve">С-ЕЖБ/21-04-2025/427901150</t>
  </si>
  <si>
    <t xml:space="preserve">112160220</t>
  </si>
  <si>
    <t xml:space="preserve">С-ЕЖБ/21-04-2025/427901149</t>
  </si>
  <si>
    <t xml:space="preserve">112160249</t>
  </si>
  <si>
    <t xml:space="preserve">С-ЕЖБ/21-04-2025/427901148</t>
  </si>
  <si>
    <t xml:space="preserve">112160047</t>
  </si>
  <si>
    <t xml:space="preserve">С-ЕЖБ/21-04-2025/427901147</t>
  </si>
  <si>
    <t xml:space="preserve">112160296</t>
  </si>
  <si>
    <t xml:space="preserve">С-ЕЖБ/21-04-2025/427901146</t>
  </si>
  <si>
    <t xml:space="preserve">112160195</t>
  </si>
  <si>
    <t xml:space="preserve">С-ЕЖБ/21-04-2025/427901145</t>
  </si>
  <si>
    <t xml:space="preserve">112160266</t>
  </si>
  <si>
    <t xml:space="preserve">С-ЕЖБ/21-04-2025/427901144</t>
  </si>
  <si>
    <t xml:space="preserve">112160270</t>
  </si>
  <si>
    <t xml:space="preserve">С-ЕЖБ/21-04-2025/427901143</t>
  </si>
  <si>
    <t xml:space="preserve">112160258</t>
  </si>
  <si>
    <t xml:space="preserve">С-ЕЖБ/21-04-2025/427901142</t>
  </si>
  <si>
    <t xml:space="preserve">112160045</t>
  </si>
  <si>
    <t xml:space="preserve">С-ЕЖБ/21-04-2025/427901141</t>
  </si>
  <si>
    <t xml:space="preserve">112160173</t>
  </si>
  <si>
    <t xml:space="preserve">С-ЕЖБ/21-04-2025/427901140</t>
  </si>
  <si>
    <t xml:space="preserve">112160140</t>
  </si>
  <si>
    <t xml:space="preserve">С-ЕЖБ/21-04-2025/427901139</t>
  </si>
  <si>
    <t xml:space="preserve">112160107</t>
  </si>
  <si>
    <t xml:space="preserve">С-ЕЖБ/21-04-2025/427901138</t>
  </si>
  <si>
    <t xml:space="preserve">112160384</t>
  </si>
  <si>
    <t xml:space="preserve">С-ЕЖБ/21-04-2025/427901137</t>
  </si>
  <si>
    <t xml:space="preserve">112160086</t>
  </si>
  <si>
    <t xml:space="preserve">С-ЕЖБ/21-04-2025/427901136</t>
  </si>
  <si>
    <t xml:space="preserve">112160275</t>
  </si>
  <si>
    <t xml:space="preserve">С-ЕЖБ/21-04-2025/427901135</t>
  </si>
  <si>
    <t xml:space="preserve">112160172</t>
  </si>
  <si>
    <t xml:space="preserve">С-ЕЖБ/21-04-2025/427901134</t>
  </si>
  <si>
    <t xml:space="preserve">112160180</t>
  </si>
  <si>
    <t xml:space="preserve">С-ЕЖБ/21-04-2025/427901133</t>
  </si>
  <si>
    <t xml:space="preserve">112160240</t>
  </si>
  <si>
    <t xml:space="preserve">С-ЕЖБ/21-04-2025/427901132</t>
  </si>
  <si>
    <t xml:space="preserve">112160060</t>
  </si>
  <si>
    <t xml:space="preserve">С-ЕЖБ/21-04-2025/427901131</t>
  </si>
  <si>
    <t xml:space="preserve">112160228</t>
  </si>
  <si>
    <t xml:space="preserve">С-ЕЖБ/21-04-2025/427901130</t>
  </si>
  <si>
    <t xml:space="preserve">112160221</t>
  </si>
  <si>
    <t xml:space="preserve">С-ЕЖБ/21-04-2025/427901129</t>
  </si>
  <si>
    <t xml:space="preserve">112160012</t>
  </si>
  <si>
    <t xml:space="preserve">С-ЕЖБ/21-04-2025/427901128</t>
  </si>
  <si>
    <t xml:space="preserve">112160091</t>
  </si>
  <si>
    <t xml:space="preserve">С-ЕЖБ/21-04-2025/427901127</t>
  </si>
  <si>
    <t xml:space="preserve">112160063</t>
  </si>
  <si>
    <t xml:space="preserve">С-ЕЖБ/21-04-2025/427901126</t>
  </si>
  <si>
    <t xml:space="preserve">112160139</t>
  </si>
  <si>
    <t xml:space="preserve">С-ЕЖБ/21-04-2025/427901125</t>
  </si>
  <si>
    <t xml:space="preserve">112160046</t>
  </si>
  <si>
    <t xml:space="preserve">С-ЕЖБ/21-04-2025/427901124</t>
  </si>
  <si>
    <t xml:space="preserve">112160287</t>
  </si>
  <si>
    <t xml:space="preserve">С-ЕЖБ/21-04-2025/427901123</t>
  </si>
  <si>
    <t xml:space="preserve">112160005</t>
  </si>
  <si>
    <t xml:space="preserve">С-ЕЖБ/21-04-2025/427901122</t>
  </si>
  <si>
    <t xml:space="preserve">112160202</t>
  </si>
  <si>
    <t xml:space="preserve">С-ЕЖБ/21-04-2025/427901121</t>
  </si>
  <si>
    <t xml:space="preserve">112160135</t>
  </si>
  <si>
    <t xml:space="preserve">С-ЕЖБ/21-04-2025/427901120</t>
  </si>
  <si>
    <t xml:space="preserve">112160182</t>
  </si>
  <si>
    <t xml:space="preserve">С-ЕЖБ/21-04-2025/427901119</t>
  </si>
  <si>
    <t xml:space="preserve">112160155</t>
  </si>
  <si>
    <t xml:space="preserve">С-ЕЖБ/21-04-2025/427901118</t>
  </si>
  <si>
    <t xml:space="preserve">112200206</t>
  </si>
  <si>
    <t xml:space="preserve">С-ЕЖБ/21-04-2025/427901117</t>
  </si>
  <si>
    <t xml:space="preserve">112160109</t>
  </si>
  <si>
    <t xml:space="preserve">С-ЕЖБ/21-04-2025/427901116</t>
  </si>
  <si>
    <t xml:space="preserve">112160210</t>
  </si>
  <si>
    <t xml:space="preserve">С-ЕЖБ/21-04-2025/427901115</t>
  </si>
  <si>
    <t xml:space="preserve">112160254</t>
  </si>
  <si>
    <t xml:space="preserve">С-ЕЖБ/21-04-2025/427901114</t>
  </si>
  <si>
    <t xml:space="preserve">112160166</t>
  </si>
  <si>
    <t xml:space="preserve">С-ЕЖБ/21-04-2025/427901113</t>
  </si>
  <si>
    <t xml:space="preserve">112160242</t>
  </si>
  <si>
    <t xml:space="preserve">С-ЕЖБ/21-04-2025/427901112</t>
  </si>
  <si>
    <t xml:space="preserve">112160016</t>
  </si>
  <si>
    <t xml:space="preserve">С-ЕЖБ/21-04-2025/427901111</t>
  </si>
  <si>
    <t xml:space="preserve">112160001</t>
  </si>
  <si>
    <t xml:space="preserve">С-ЕЖБ/21-04-2025/427901110</t>
  </si>
  <si>
    <t xml:space="preserve">112160011</t>
  </si>
  <si>
    <t xml:space="preserve">С-ЕЖБ/21-04-2025/427901109</t>
  </si>
  <si>
    <t xml:space="preserve">112160014</t>
  </si>
  <si>
    <t xml:space="preserve">С-ЕЖБ/21-04-2025/427901108</t>
  </si>
  <si>
    <t xml:space="preserve">112160050</t>
  </si>
  <si>
    <t xml:space="preserve">С-ЕЖБ/21-04-2025/427901107</t>
  </si>
  <si>
    <t xml:space="preserve">112160018</t>
  </si>
  <si>
    <t xml:space="preserve">С-ЕЖБ/21-04-2025/427901106</t>
  </si>
  <si>
    <t xml:space="preserve">112160179</t>
  </si>
  <si>
    <t xml:space="preserve">С-ЕЖБ/21-04-2025/427901105</t>
  </si>
  <si>
    <t xml:space="preserve">112160099</t>
  </si>
  <si>
    <t xml:space="preserve">С-ЕЖБ/21-04-2025/427901104</t>
  </si>
  <si>
    <t xml:space="preserve">112160019</t>
  </si>
  <si>
    <t xml:space="preserve">С-ЕЖБ/21-04-2025/427901103</t>
  </si>
  <si>
    <t xml:space="preserve">112160222</t>
  </si>
  <si>
    <t xml:space="preserve">С-ЕЖБ/21-04-2025/427901102</t>
  </si>
  <si>
    <t xml:space="preserve">112160153</t>
  </si>
  <si>
    <t xml:space="preserve">С-ЕЖБ/21-04-2025/427901101</t>
  </si>
  <si>
    <t xml:space="preserve">112160149</t>
  </si>
  <si>
    <t xml:space="preserve">С-ЕЖБ/21-04-2025/427901100</t>
  </si>
  <si>
    <t xml:space="preserve">112160081</t>
  </si>
  <si>
    <t xml:space="preserve">С-ЕЖБ/21-04-2025/427901099</t>
  </si>
  <si>
    <t xml:space="preserve">112160224</t>
  </si>
  <si>
    <t xml:space="preserve">С-ЕЖБ/21-04-2025/427901098</t>
  </si>
  <si>
    <t xml:space="preserve">112160260</t>
  </si>
  <si>
    <t xml:space="preserve">С-ЕЖБ/21-04-2025/427901097</t>
  </si>
  <si>
    <t xml:space="preserve">112160055</t>
  </si>
  <si>
    <t xml:space="preserve">С-ЕЖБ/21-04-2025/427901096</t>
  </si>
  <si>
    <t xml:space="preserve">112160113</t>
  </si>
  <si>
    <t xml:space="preserve">С-ЕЖБ/21-04-2025/427901095</t>
  </si>
  <si>
    <t xml:space="preserve">112160010</t>
  </si>
  <si>
    <t xml:space="preserve">С-ЕЖБ/21-04-2025/427901094</t>
  </si>
  <si>
    <t xml:space="preserve">112160130</t>
  </si>
  <si>
    <t xml:space="preserve">С-ЕЖБ/21-04-2025/427901093</t>
  </si>
  <si>
    <t xml:space="preserve">112160171</t>
  </si>
  <si>
    <t xml:space="preserve">С-ЕЖБ/21-04-2025/427901092</t>
  </si>
  <si>
    <t xml:space="preserve">112160009</t>
  </si>
  <si>
    <t xml:space="preserve">С-ЕЖБ/21-04-2025/427901091</t>
  </si>
  <si>
    <t xml:space="preserve">112160032</t>
  </si>
  <si>
    <t xml:space="preserve">С-ЕЖБ/21-04-2025/427901090</t>
  </si>
  <si>
    <t xml:space="preserve">112160291</t>
  </si>
  <si>
    <t xml:space="preserve">С-ЕЖБ/21-04-2025/427901089</t>
  </si>
  <si>
    <t xml:space="preserve">112160190</t>
  </si>
  <si>
    <t xml:space="preserve">С-ЕЖБ/21-04-2025/427901088</t>
  </si>
  <si>
    <t xml:space="preserve">112160345</t>
  </si>
  <si>
    <t xml:space="preserve">С-ЕЖБ/21-04-2025/427901087</t>
  </si>
  <si>
    <t xml:space="preserve">112160111</t>
  </si>
  <si>
    <t xml:space="preserve">С-ЕЖБ/21-04-2025/427901086</t>
  </si>
  <si>
    <t xml:space="preserve">112160020</t>
  </si>
  <si>
    <t xml:space="preserve">С-ЕЖБ/21-04-2025/427901085</t>
  </si>
  <si>
    <t xml:space="preserve">112150369</t>
  </si>
  <si>
    <t xml:space="preserve">С-ЕЖБ/21-04-2025/427901084</t>
  </si>
  <si>
    <t xml:space="preserve">112150364</t>
  </si>
  <si>
    <t xml:space="preserve">С-ЕЖБ/21-04-2025/427901083</t>
  </si>
  <si>
    <t xml:space="preserve">112160023</t>
  </si>
  <si>
    <t xml:space="preserve">С-ЕЖБ/21-04-2025/427901082</t>
  </si>
  <si>
    <t xml:space="preserve">112150362</t>
  </si>
  <si>
    <t xml:space="preserve">С-ЕЖБ/21-04-2025/427901081</t>
  </si>
  <si>
    <t xml:space="preserve">112150299</t>
  </si>
  <si>
    <t xml:space="preserve">С-ЕЖБ/21-04-2025/427901080</t>
  </si>
  <si>
    <t xml:space="preserve">112150576</t>
  </si>
  <si>
    <t xml:space="preserve">С-ЕЖБ/21-04-2025/427901079</t>
  </si>
  <si>
    <t xml:space="preserve">112150365</t>
  </si>
  <si>
    <t xml:space="preserve">С-ЕЖБ/21-04-2025/427901078</t>
  </si>
  <si>
    <t xml:space="preserve">112150363</t>
  </si>
  <si>
    <t xml:space="preserve">С-ЕЖБ/21-04-2025/427901077</t>
  </si>
  <si>
    <t xml:space="preserve">112160037</t>
  </si>
  <si>
    <t xml:space="preserve">С-ЕЖБ/21-04-2025/427901013</t>
  </si>
  <si>
    <t xml:space="preserve">112160183</t>
  </si>
  <si>
    <t xml:space="preserve">С-ЕЖБ/21-04-2025/427901012</t>
  </si>
  <si>
    <t xml:space="preserve">112160301</t>
  </si>
  <si>
    <t xml:space="preserve">С-ЕЖБ/21-04-2025/427901011</t>
  </si>
  <si>
    <t xml:space="preserve">112160215</t>
  </si>
  <si>
    <t xml:space="preserve">С-ЕЖБ/21-04-2025/427901010</t>
  </si>
  <si>
    <t xml:space="preserve">112160200</t>
  </si>
  <si>
    <t xml:space="preserve">С-ЕЖБ/21-04-2025/427901009</t>
  </si>
  <si>
    <t xml:space="preserve">112160178</t>
  </si>
  <si>
    <t xml:space="preserve">С-ЕЖБ/21-04-2025/427901008</t>
  </si>
  <si>
    <t xml:space="preserve">112160265</t>
  </si>
  <si>
    <t xml:space="preserve">С-ЕЖБ/21-04-2025/427901007</t>
  </si>
  <si>
    <t xml:space="preserve">112150227</t>
  </si>
  <si>
    <t xml:space="preserve">С-ЕЖБ/21-04-2025/427901006</t>
  </si>
  <si>
    <t xml:space="preserve">112160159</t>
  </si>
  <si>
    <t xml:space="preserve">С-ЕЖБ/21-04-2025/427901005</t>
  </si>
  <si>
    <t xml:space="preserve">23.04.2025 21:05</t>
  </si>
  <si>
    <t xml:space="preserve">ER170093</t>
  </si>
  <si>
    <t xml:space="preserve">С-ЕЖБ/21-04-2025/427900895</t>
  </si>
  <si>
    <t xml:space="preserve">ЭРИС-Оптима Плюс М</t>
  </si>
  <si>
    <t xml:space="preserve">ER150046</t>
  </si>
  <si>
    <t xml:space="preserve">С-ЕЖБ/21-04-2025/427900894</t>
  </si>
  <si>
    <t xml:space="preserve">ER150047</t>
  </si>
  <si>
    <t xml:space="preserve">С-ЕЖБ/21-04-2025/427900893</t>
  </si>
  <si>
    <t xml:space="preserve">ER180018</t>
  </si>
  <si>
    <t xml:space="preserve">С-ЕЖБ/21-04-2025/427900892</t>
  </si>
  <si>
    <t xml:space="preserve">ER170092</t>
  </si>
  <si>
    <t xml:space="preserve">С-ЕЖБ/21-04-2025/427900891</t>
  </si>
  <si>
    <t xml:space="preserve">ER160361</t>
  </si>
  <si>
    <t xml:space="preserve">С-ЕЖБ/21-04-2025/427900890</t>
  </si>
  <si>
    <t xml:space="preserve">ER180013</t>
  </si>
  <si>
    <t xml:space="preserve">С-ЕЖБ/21-04-2025/427900889</t>
  </si>
  <si>
    <t xml:space="preserve">ER230211216</t>
  </si>
  <si>
    <t xml:space="preserve">С-ЕЖБ/21-04-2025/427900888</t>
  </si>
  <si>
    <t xml:space="preserve">ДГС ЭРИС-230</t>
  </si>
  <si>
    <t xml:space="preserve">ER230211190</t>
  </si>
  <si>
    <t xml:space="preserve">С-ЕЖБ/21-04-2025/427900887</t>
  </si>
  <si>
    <t xml:space="preserve">ER230211215</t>
  </si>
  <si>
    <t xml:space="preserve">С-ЕЖБ/21-04-2025/427900886</t>
  </si>
  <si>
    <t xml:space="preserve">ER230211189</t>
  </si>
  <si>
    <t xml:space="preserve">С-ЕЖБ/21-04-2025/427900885</t>
  </si>
  <si>
    <t xml:space="preserve">26.05.2025 09:35</t>
  </si>
  <si>
    <t xml:space="preserve">Термопреобразователи сопротивления платиновые</t>
  </si>
  <si>
    <t xml:space="preserve">8700A0142FD</t>
  </si>
  <si>
    <t xml:space="preserve">С-ЕЖБ/22-04-2025/429422796</t>
  </si>
  <si>
    <t xml:space="preserve">0830544</t>
  </si>
  <si>
    <t xml:space="preserve">С-ЕЖБ/22-04-2025/429422786</t>
  </si>
  <si>
    <t xml:space="preserve">02469168/03349189</t>
  </si>
  <si>
    <t xml:space="preserve">С-ЕЖБ/22-04-2025/429422853</t>
  </si>
  <si>
    <t xml:space="preserve">Запевахин Т.Е.</t>
  </si>
  <si>
    <t xml:space="preserve">02469167/03349188</t>
  </si>
  <si>
    <t xml:space="preserve">С-ЕЖБ/22-04-2025/429422850</t>
  </si>
  <si>
    <t xml:space="preserve">02469190/03349211</t>
  </si>
  <si>
    <t xml:space="preserve">С-ЕЖБ/22-04-2025/429422848</t>
  </si>
  <si>
    <t xml:space="preserve">12-9085</t>
  </si>
  <si>
    <t xml:space="preserve">С-ЕЖБ/22-04-2025/429422846</t>
  </si>
  <si>
    <t xml:space="preserve">12-9087</t>
  </si>
  <si>
    <t xml:space="preserve">С-ЕЖБ/22-04-2025/429422844</t>
  </si>
  <si>
    <t xml:space="preserve">57176-14</t>
  </si>
  <si>
    <t xml:space="preserve">5047-5-1</t>
  </si>
  <si>
    <t xml:space="preserve">С-ЕЖБ/22-04-2025/429422841</t>
  </si>
  <si>
    <t xml:space="preserve">ТСПТ Exi101</t>
  </si>
  <si>
    <t xml:space="preserve">02514259/03378100</t>
  </si>
  <si>
    <t xml:space="preserve">С-ЕЖБ/22-04-2025/429422839</t>
  </si>
  <si>
    <t xml:space="preserve">11053FOO</t>
  </si>
  <si>
    <t xml:space="preserve">С-ЕЖБ/22-04-2025/429422837</t>
  </si>
  <si>
    <t xml:space="preserve">11053FOP</t>
  </si>
  <si>
    <t xml:space="preserve">С-ЕЖБ/22-04-2025/429422835</t>
  </si>
  <si>
    <t xml:space="preserve">17053-01</t>
  </si>
  <si>
    <t xml:space="preserve">375</t>
  </si>
  <si>
    <t xml:space="preserve">С-ЕЖБ/22-04-2025/429422833</t>
  </si>
  <si>
    <t xml:space="preserve">ТСП 012.56</t>
  </si>
  <si>
    <t xml:space="preserve">170909206</t>
  </si>
  <si>
    <t xml:space="preserve">С-ЕЖБ/22-04-2025/429422831</t>
  </si>
  <si>
    <t xml:space="preserve">1319-67-1</t>
  </si>
  <si>
    <t xml:space="preserve">С-ЕЖБ/22-04-2025/429422829</t>
  </si>
  <si>
    <t xml:space="preserve">170909207</t>
  </si>
  <si>
    <t xml:space="preserve">С-ЕЖБ/22-04-2025/429422826</t>
  </si>
  <si>
    <t xml:space="preserve">1319-68-1</t>
  </si>
  <si>
    <t xml:space="preserve">С-ЕЖБ/22-04-2025/429422825</t>
  </si>
  <si>
    <t xml:space="preserve">870290</t>
  </si>
  <si>
    <t xml:space="preserve">С-ЕЖБ/22-04-2025/429422822</t>
  </si>
  <si>
    <t xml:space="preserve">1104VUJT/1104VUKQ</t>
  </si>
  <si>
    <t xml:space="preserve">С-ЕЖБ/22-04-2025/429422821</t>
  </si>
  <si>
    <t xml:space="preserve">870525</t>
  </si>
  <si>
    <t xml:space="preserve">С-ЕЖБ/22-04-2025/429422818</t>
  </si>
  <si>
    <t xml:space="preserve">1104VUJY/1104VUJI</t>
  </si>
  <si>
    <t xml:space="preserve">С-ЕЖБ/22-04-2025/429422815</t>
  </si>
  <si>
    <t xml:space="preserve">854651</t>
  </si>
  <si>
    <t xml:space="preserve">С-ЕЖБ/22-04-2025/429422813</t>
  </si>
  <si>
    <t xml:space="preserve">1104HCYY</t>
  </si>
  <si>
    <t xml:space="preserve">С-ЕЖБ/22-04-2025/429422811</t>
  </si>
  <si>
    <t xml:space="preserve">855188</t>
  </si>
  <si>
    <t xml:space="preserve">С-ЕЖБ/22-04-2025/429422809</t>
  </si>
  <si>
    <t xml:space="preserve">1104HCZ0</t>
  </si>
  <si>
    <t xml:space="preserve">С-ЕЖБ/22-04-2025/429422807</t>
  </si>
  <si>
    <t xml:space="preserve">7A01EE04125</t>
  </si>
  <si>
    <t xml:space="preserve">С-ЕЖБ/22-04-2025/429422805</t>
  </si>
  <si>
    <t xml:space="preserve">8700F714180</t>
  </si>
  <si>
    <t xml:space="preserve">С-ЕЖБ/22-04-2025/429422803</t>
  </si>
  <si>
    <t xml:space="preserve">12-5620</t>
  </si>
  <si>
    <t xml:space="preserve">С-ЕЖБ/22-04-2025/429422002</t>
  </si>
  <si>
    <t xml:space="preserve">12-5610</t>
  </si>
  <si>
    <t xml:space="preserve">С-ЕЖБ/22-04-2025/429421999</t>
  </si>
  <si>
    <t xml:space="preserve">12-5605</t>
  </si>
  <si>
    <t xml:space="preserve">С-ЕЖБ/22-04-2025/429421998</t>
  </si>
  <si>
    <t xml:space="preserve">12-5609</t>
  </si>
  <si>
    <t xml:space="preserve">С-ЕЖБ/22-04-2025/429421997</t>
  </si>
  <si>
    <t xml:space="preserve">12-5614</t>
  </si>
  <si>
    <t xml:space="preserve">С-ЕЖБ/22-04-2025/429421995</t>
  </si>
  <si>
    <t xml:space="preserve">12-5595</t>
  </si>
  <si>
    <t xml:space="preserve">С-ЕЖБ/22-04-2025/429421994</t>
  </si>
  <si>
    <t xml:space="preserve">12-5612</t>
  </si>
  <si>
    <t xml:space="preserve">С-ЕЖБ/22-04-2025/429421991</t>
  </si>
  <si>
    <t xml:space="preserve">12-5603</t>
  </si>
  <si>
    <t xml:space="preserve">С-ЕЖБ/22-04-2025/429421990</t>
  </si>
  <si>
    <t xml:space="preserve">12-5597</t>
  </si>
  <si>
    <t xml:space="preserve">С-ЕЖБ/22-04-2025/429421988</t>
  </si>
  <si>
    <t xml:space="preserve">12-5601</t>
  </si>
  <si>
    <t xml:space="preserve">С-ЕЖБ/22-04-2025/429421987</t>
  </si>
  <si>
    <t xml:space="preserve">12-5619</t>
  </si>
  <si>
    <t xml:space="preserve">С-ЕЖБ/22-04-2025/429421985</t>
  </si>
  <si>
    <t xml:space="preserve">12-5618</t>
  </si>
  <si>
    <t xml:space="preserve">С-ЕЖБ/22-04-2025/429422865</t>
  </si>
  <si>
    <t xml:space="preserve">12-5611</t>
  </si>
  <si>
    <t xml:space="preserve">С-ЕЖБ/22-04-2025/429422863</t>
  </si>
  <si>
    <t xml:space="preserve">12-5607</t>
  </si>
  <si>
    <t xml:space="preserve">С-ЕЖБ/22-04-2025/429422860</t>
  </si>
  <si>
    <t xml:space="preserve">12-5616</t>
  </si>
  <si>
    <t xml:space="preserve">С-ЕЖБ/22-04-2025/429422859</t>
  </si>
  <si>
    <t xml:space="preserve">12-5604</t>
  </si>
  <si>
    <t xml:space="preserve">С-ЕЖБ/22-04-2025/429422857</t>
  </si>
  <si>
    <t xml:space="preserve">02469161/03349182</t>
  </si>
  <si>
    <t xml:space="preserve">С-ЕЖБ/22-04-2025/429422854</t>
  </si>
  <si>
    <t xml:space="preserve">8604D904125</t>
  </si>
  <si>
    <t xml:space="preserve">С-ЕЖБ/22-04-2025/429422799</t>
  </si>
  <si>
    <t xml:space="preserve">8600C804125</t>
  </si>
  <si>
    <t xml:space="preserve">С-ЕЖБ/22-04-2025/429422792</t>
  </si>
  <si>
    <t xml:space="preserve">8700F014180</t>
  </si>
  <si>
    <t xml:space="preserve">С-ЕЖБ/22-04-2025/429422788</t>
  </si>
  <si>
    <t xml:space="preserve">302-ТЕ-6671</t>
  </si>
  <si>
    <t xml:space="preserve">С-ЕЖБ/22-04-2025/429422781</t>
  </si>
  <si>
    <t xml:space="preserve">170923331</t>
  </si>
  <si>
    <t xml:space="preserve">С-ЕЖБ/22-04-2025/429422778</t>
  </si>
  <si>
    <t xml:space="preserve">02512687</t>
  </si>
  <si>
    <t xml:space="preserve">С-ЕЖБ/22-04-2025/429422773</t>
  </si>
  <si>
    <t xml:space="preserve">02512688</t>
  </si>
  <si>
    <t xml:space="preserve">С-ЕЖБ/22-04-2025/429422768</t>
  </si>
  <si>
    <t xml:space="preserve">855511</t>
  </si>
  <si>
    <t xml:space="preserve">С-ЕЖБ/22-04-2025/429422763</t>
  </si>
  <si>
    <t xml:space="preserve">855310</t>
  </si>
  <si>
    <t xml:space="preserve">С-ЕЖБ/22-04-2025/429422760</t>
  </si>
  <si>
    <t xml:space="preserve">942753</t>
  </si>
  <si>
    <t xml:space="preserve">С-ЕЖБ/22-04-2025/429422755</t>
  </si>
  <si>
    <t xml:space="preserve">1003146</t>
  </si>
  <si>
    <t xml:space="preserve">С-ЕЖБ/22-04-2025/429422751</t>
  </si>
  <si>
    <t xml:space="preserve">942754</t>
  </si>
  <si>
    <t xml:space="preserve">С-ЕЖБ/22-04-2025/429422746</t>
  </si>
  <si>
    <t xml:space="preserve">52507-13</t>
  </si>
  <si>
    <t xml:space="preserve">1107ZNLC</t>
  </si>
  <si>
    <t xml:space="preserve">С-ЕЖБ/22-04-2025/429422741</t>
  </si>
  <si>
    <t xml:space="preserve">DIH52-I</t>
  </si>
  <si>
    <t xml:space="preserve">1107ZNLB</t>
  </si>
  <si>
    <t xml:space="preserve">С-ЕЖБ/22-04-2025/429422737</t>
  </si>
  <si>
    <t xml:space="preserve">1107ZNKH</t>
  </si>
  <si>
    <t xml:space="preserve">С-ЕЖБ/22-04-2025/429422733</t>
  </si>
  <si>
    <t xml:space="preserve">1107ZNL9</t>
  </si>
  <si>
    <t xml:space="preserve">С-ЕЖБ/22-04-2025/429422729</t>
  </si>
  <si>
    <t xml:space="preserve">140940498</t>
  </si>
  <si>
    <t xml:space="preserve">С-ЕЖБ/22-04-2025/429422723</t>
  </si>
  <si>
    <t xml:space="preserve">140940499</t>
  </si>
  <si>
    <t xml:space="preserve">С-ЕЖБ/22-04-2025/429422718</t>
  </si>
  <si>
    <t xml:space="preserve">160934766</t>
  </si>
  <si>
    <t xml:space="preserve">С-ЕЖБ/22-04-2025/429422713</t>
  </si>
  <si>
    <t xml:space="preserve">140940500</t>
  </si>
  <si>
    <t xml:space="preserve">С-ЕЖБ/22-04-2025/429422708</t>
  </si>
  <si>
    <t xml:space="preserve">02584347</t>
  </si>
  <si>
    <t xml:space="preserve">С-ЕЖБ/22-04-2025/429422703</t>
  </si>
  <si>
    <t xml:space="preserve">02584349</t>
  </si>
  <si>
    <t xml:space="preserve">С-ЕЖБ/22-04-2025/429422699</t>
  </si>
  <si>
    <t xml:space="preserve">02584348</t>
  </si>
  <si>
    <t xml:space="preserve">С-ЕЖБ/22-04-2025/429422695</t>
  </si>
  <si>
    <t xml:space="preserve">130939331</t>
  </si>
  <si>
    <t xml:space="preserve">С-ЕЖБ/22-04-2025/429422689</t>
  </si>
  <si>
    <t xml:space="preserve">130939327</t>
  </si>
  <si>
    <t xml:space="preserve">С-ЕЖБ/22-04-2025/429422685</t>
  </si>
  <si>
    <t xml:space="preserve">130939325</t>
  </si>
  <si>
    <t xml:space="preserve">С-ЕЖБ/22-04-2025/429422679</t>
  </si>
  <si>
    <t xml:space="preserve">130939330</t>
  </si>
  <si>
    <t xml:space="preserve">С-ЕЖБ/22-04-2025/429422674</t>
  </si>
  <si>
    <t xml:space="preserve">130939326</t>
  </si>
  <si>
    <t xml:space="preserve">С-ЕЖБ/22-04-2025/429422669</t>
  </si>
  <si>
    <t xml:space="preserve">130939324</t>
  </si>
  <si>
    <t xml:space="preserve">С-ЕЖБ/22-04-2025/429422663</t>
  </si>
  <si>
    <t xml:space="preserve">130939328</t>
  </si>
  <si>
    <t xml:space="preserve">С-ЕЖБ/22-04-2025/429422659</t>
  </si>
  <si>
    <t xml:space="preserve">130936614</t>
  </si>
  <si>
    <t xml:space="preserve">С-ЕЖБ/22-04-2025/429422653</t>
  </si>
  <si>
    <t xml:space="preserve">130936616</t>
  </si>
  <si>
    <t xml:space="preserve">С-ЕЖБ/22-04-2025/429422650</t>
  </si>
  <si>
    <t xml:space="preserve">130936620</t>
  </si>
  <si>
    <t xml:space="preserve">С-ЕЖБ/22-04-2025/429422646</t>
  </si>
  <si>
    <t xml:space="preserve">130936617</t>
  </si>
  <si>
    <t xml:space="preserve">С-ЕЖБ/22-04-2025/429422640</t>
  </si>
  <si>
    <t xml:space="preserve">130936615</t>
  </si>
  <si>
    <t xml:space="preserve">С-ЕЖБ/22-04-2025/429422634</t>
  </si>
  <si>
    <t xml:space="preserve">130936613</t>
  </si>
  <si>
    <t xml:space="preserve">С-ЕЖБ/22-04-2025/429422628</t>
  </si>
  <si>
    <t xml:space="preserve">130936619</t>
  </si>
  <si>
    <t xml:space="preserve">С-ЕЖБ/22-04-2025/429422623</t>
  </si>
  <si>
    <t xml:space="preserve">130939316</t>
  </si>
  <si>
    <t xml:space="preserve">С-ЕЖБ/22-04-2025/429422617</t>
  </si>
  <si>
    <t xml:space="preserve">130939320</t>
  </si>
  <si>
    <t xml:space="preserve">С-ЕЖБ/22-04-2025/429422611</t>
  </si>
  <si>
    <t xml:space="preserve">170948026</t>
  </si>
  <si>
    <t xml:space="preserve">С-ЕЖБ/22-04-2025/429422605</t>
  </si>
  <si>
    <t xml:space="preserve">170948173</t>
  </si>
  <si>
    <t xml:space="preserve">С-ЕЖБ/22-04-2025/429422600</t>
  </si>
  <si>
    <t xml:space="preserve">130939318</t>
  </si>
  <si>
    <t xml:space="preserve">С-ЕЖБ/22-04-2025/429422592</t>
  </si>
  <si>
    <t xml:space="preserve">130939317</t>
  </si>
  <si>
    <t xml:space="preserve">С-ЕЖБ/22-04-2025/429422585</t>
  </si>
  <si>
    <t xml:space="preserve">130939315</t>
  </si>
  <si>
    <t xml:space="preserve">С-ЕЖБ/22-04-2025/429422582</t>
  </si>
  <si>
    <t xml:space="preserve">17582191</t>
  </si>
  <si>
    <t xml:space="preserve">С-ЕЖБ/22-04-2025/429346880</t>
  </si>
  <si>
    <t xml:space="preserve">H10832010F0</t>
  </si>
  <si>
    <t xml:space="preserve">С-ЕЖБ/22-04-2025/429346879</t>
  </si>
  <si>
    <t xml:space="preserve">53857-13</t>
  </si>
  <si>
    <t xml:space="preserve">48997749</t>
  </si>
  <si>
    <t xml:space="preserve">С-ЕЖБ/22-04-2025/429346878</t>
  </si>
  <si>
    <t xml:space="preserve">VEGAFLEX86</t>
  </si>
  <si>
    <t xml:space="preserve">48997750</t>
  </si>
  <si>
    <t xml:space="preserve">С-ЕЖБ/22-04-2025/429346877</t>
  </si>
  <si>
    <t xml:space="preserve">3160</t>
  </si>
  <si>
    <t xml:space="preserve">С-ЕЖБ/22-04-2025/429342518</t>
  </si>
  <si>
    <t xml:space="preserve">ДМ2005СгlExУ3</t>
  </si>
  <si>
    <t xml:space="preserve">3161</t>
  </si>
  <si>
    <t xml:space="preserve">С-ЕЖБ/22-04-2025/429342517</t>
  </si>
  <si>
    <t xml:space="preserve">00143</t>
  </si>
  <si>
    <t xml:space="preserve">С-ЕЖБ/22-04-2025/429342516</t>
  </si>
  <si>
    <t xml:space="preserve">00144</t>
  </si>
  <si>
    <t xml:space="preserve">С-ЕЖБ/22-04-2025/429342515</t>
  </si>
  <si>
    <t xml:space="preserve">00145</t>
  </si>
  <si>
    <t xml:space="preserve">С-ЕЖБ/22-04-2025/429342514</t>
  </si>
  <si>
    <t xml:space="preserve">00146</t>
  </si>
  <si>
    <t xml:space="preserve">С-ЕЖБ/22-04-2025/429342513</t>
  </si>
  <si>
    <t xml:space="preserve">00147</t>
  </si>
  <si>
    <t xml:space="preserve">С-ЕЖБ/22-04-2025/429342512</t>
  </si>
  <si>
    <t xml:space="preserve">00148</t>
  </si>
  <si>
    <t xml:space="preserve">С-ЕЖБ/22-04-2025/429342511</t>
  </si>
  <si>
    <t xml:space="preserve">Р00813</t>
  </si>
  <si>
    <t xml:space="preserve">С-ЕЖБ/22-04-2025/429342509</t>
  </si>
  <si>
    <t xml:space="preserve">Р01003</t>
  </si>
  <si>
    <t xml:space="preserve">С-ЕЖБ/22-04-2025/429342508</t>
  </si>
  <si>
    <t xml:space="preserve">0001347912</t>
  </si>
  <si>
    <t xml:space="preserve">С-ЕЖБ/22-04-2025/429337385</t>
  </si>
  <si>
    <t xml:space="preserve">1453127</t>
  </si>
  <si>
    <t xml:space="preserve">С-ЕЖБ/22-04-2025/429337384</t>
  </si>
  <si>
    <t xml:space="preserve">1454498</t>
  </si>
  <si>
    <t xml:space="preserve">С-ЕЖБ/22-04-2025/429337383</t>
  </si>
  <si>
    <t xml:space="preserve">1453121</t>
  </si>
  <si>
    <t xml:space="preserve">С-ЕЖБ/22-04-2025/429337382</t>
  </si>
  <si>
    <t xml:space="preserve">1453119</t>
  </si>
  <si>
    <t xml:space="preserve">С-ЕЖБ/22-04-2025/429337381</t>
  </si>
  <si>
    <t xml:space="preserve">1453166</t>
  </si>
  <si>
    <t xml:space="preserve">С-ЕЖБ/22-04-2025/429337380</t>
  </si>
  <si>
    <t xml:space="preserve">1453128</t>
  </si>
  <si>
    <t xml:space="preserve">С-ЕЖБ/22-04-2025/429337379</t>
  </si>
  <si>
    <t xml:space="preserve">1453132</t>
  </si>
  <si>
    <t xml:space="preserve">С-ЕЖБ/22-04-2025/429337378</t>
  </si>
  <si>
    <t xml:space="preserve">1453159</t>
  </si>
  <si>
    <t xml:space="preserve">С-ЕЖБ/22-04-2025/429337377</t>
  </si>
  <si>
    <t xml:space="preserve">1452893</t>
  </si>
  <si>
    <t xml:space="preserve">С-ЕЖБ/22-04-2025/429337376</t>
  </si>
  <si>
    <t xml:space="preserve">1453131</t>
  </si>
  <si>
    <t xml:space="preserve">С-ЕЖБ/22-04-2025/429337375</t>
  </si>
  <si>
    <t xml:space="preserve">1453158</t>
  </si>
  <si>
    <t xml:space="preserve">С-ЕЖБ/22-04-2025/429337374</t>
  </si>
  <si>
    <t xml:space="preserve">1453222</t>
  </si>
  <si>
    <t xml:space="preserve">С-ЕЖБ/22-04-2025/429337373</t>
  </si>
  <si>
    <t xml:space="preserve">1453116</t>
  </si>
  <si>
    <t xml:space="preserve">С-ЕЖБ/22-04-2025/429337372</t>
  </si>
  <si>
    <t xml:space="preserve">1453124</t>
  </si>
  <si>
    <t xml:space="preserve">С-ЕЖБ/22-04-2025/429337371</t>
  </si>
  <si>
    <t xml:space="preserve">1482772</t>
  </si>
  <si>
    <t xml:space="preserve">С-ЕЖБ/22-04-2025/429337370</t>
  </si>
  <si>
    <t xml:space="preserve">91J604368</t>
  </si>
  <si>
    <t xml:space="preserve">С-ЕЖБ/22-04-2025/429337536</t>
  </si>
  <si>
    <t xml:space="preserve">91К411354</t>
  </si>
  <si>
    <t xml:space="preserve">С-ЕЖБ/22-04-2025/429337535</t>
  </si>
  <si>
    <t xml:space="preserve">91К411356</t>
  </si>
  <si>
    <t xml:space="preserve">С-ЕЖБ/22-04-2025/429337534</t>
  </si>
  <si>
    <t xml:space="preserve">91J622060</t>
  </si>
  <si>
    <t xml:space="preserve">С-ЕЖБ/22-04-2025/429337533</t>
  </si>
  <si>
    <t xml:space="preserve">91К411359</t>
  </si>
  <si>
    <t xml:space="preserve">С-ЕЖБ/22-04-2025/429337532</t>
  </si>
  <si>
    <t xml:space="preserve">91J622059</t>
  </si>
  <si>
    <t xml:space="preserve">С-ЕЖБ/22-04-2025/429337531</t>
  </si>
  <si>
    <t xml:space="preserve">91К417342</t>
  </si>
  <si>
    <t xml:space="preserve">С-ЕЖБ/22-04-2025/429337530</t>
  </si>
  <si>
    <t xml:space="preserve">91К417337</t>
  </si>
  <si>
    <t xml:space="preserve">С-ЕЖБ/22-04-2025/429337529</t>
  </si>
  <si>
    <t xml:space="preserve">91J604201</t>
  </si>
  <si>
    <t xml:space="preserve">С-ЕЖБ/22-04-2025/429337528</t>
  </si>
  <si>
    <t xml:space="preserve">91J604204</t>
  </si>
  <si>
    <t xml:space="preserve">С-ЕЖБ/22-04-2025/429337527</t>
  </si>
  <si>
    <t xml:space="preserve">91J604287</t>
  </si>
  <si>
    <t xml:space="preserve">С-ЕЖБ/22-04-2025/429337526</t>
  </si>
  <si>
    <t xml:space="preserve">91K424998</t>
  </si>
  <si>
    <t xml:space="preserve">С-ЕЖБ/22-04-2025/429337525</t>
  </si>
  <si>
    <t xml:space="preserve">91K411364</t>
  </si>
  <si>
    <t xml:space="preserve">С-ЕЖБ/22-04-2025/429337524</t>
  </si>
  <si>
    <t xml:space="preserve">91K417341</t>
  </si>
  <si>
    <t xml:space="preserve">С-ЕЖБ/22-04-2025/429337523</t>
  </si>
  <si>
    <t xml:space="preserve">91J604205</t>
  </si>
  <si>
    <t xml:space="preserve">С-ЕЖБ/22-04-2025/429337520</t>
  </si>
  <si>
    <t xml:space="preserve">91J604206</t>
  </si>
  <si>
    <t xml:space="preserve">С-ЕЖБ/22-04-2025/429337514</t>
  </si>
  <si>
    <t xml:space="preserve">91J604177</t>
  </si>
  <si>
    <t xml:space="preserve">С-ЕЖБ/22-04-2025/429337507</t>
  </si>
  <si>
    <t xml:space="preserve">91J604178</t>
  </si>
  <si>
    <t xml:space="preserve">С-ЕЖБ/22-04-2025/429337502</t>
  </si>
  <si>
    <t xml:space="preserve">91J604172</t>
  </si>
  <si>
    <t xml:space="preserve">С-ЕЖБ/22-04-2025/429337498</t>
  </si>
  <si>
    <t xml:space="preserve">91J604174</t>
  </si>
  <si>
    <t xml:space="preserve">С-ЕЖБ/22-04-2025/429337496</t>
  </si>
  <si>
    <t xml:space="preserve">91J604180</t>
  </si>
  <si>
    <t xml:space="preserve">С-ЕЖБ/22-04-2025/429337495</t>
  </si>
  <si>
    <t xml:space="preserve">91J604210</t>
  </si>
  <si>
    <t xml:space="preserve">С-ЕЖБ/22-04-2025/429337494</t>
  </si>
  <si>
    <t xml:space="preserve">91J604176</t>
  </si>
  <si>
    <t xml:space="preserve">С-ЕЖБ/22-04-2025/429337493</t>
  </si>
  <si>
    <t xml:space="preserve">91J604189</t>
  </si>
  <si>
    <t xml:space="preserve">С-ЕЖБ/22-04-2025/429337492</t>
  </si>
  <si>
    <t xml:space="preserve">91J604375</t>
  </si>
  <si>
    <t xml:space="preserve">С-ЕЖБ/22-04-2025/429337491</t>
  </si>
  <si>
    <t xml:space="preserve">91J604199</t>
  </si>
  <si>
    <t xml:space="preserve">С-ЕЖБ/22-04-2025/429337490</t>
  </si>
  <si>
    <t xml:space="preserve">91J604373</t>
  </si>
  <si>
    <t xml:space="preserve">С-ЕЖБ/22-04-2025/429337489</t>
  </si>
  <si>
    <t xml:space="preserve">91J604370</t>
  </si>
  <si>
    <t xml:space="preserve">С-ЕЖБ/22-04-2025/429337488</t>
  </si>
  <si>
    <t xml:space="preserve">91J604371</t>
  </si>
  <si>
    <t xml:space="preserve">С-ЕЖБ/22-04-2025/429337487</t>
  </si>
  <si>
    <t xml:space="preserve">91J604374</t>
  </si>
  <si>
    <t xml:space="preserve">С-ЕЖБ/22-04-2025/429337486</t>
  </si>
  <si>
    <t xml:space="preserve">91J604212</t>
  </si>
  <si>
    <t xml:space="preserve">С-ЕЖБ/22-04-2025/429337485</t>
  </si>
  <si>
    <t xml:space="preserve">91J604410</t>
  </si>
  <si>
    <t xml:space="preserve">С-ЕЖБ/22-04-2025/429337484</t>
  </si>
  <si>
    <t xml:space="preserve">91EB15189</t>
  </si>
  <si>
    <t xml:space="preserve">С-ЕЖБ/22-04-2025/429337483</t>
  </si>
  <si>
    <t xml:space="preserve">EJX 430A</t>
  </si>
  <si>
    <t xml:space="preserve">91R808415</t>
  </si>
  <si>
    <t xml:space="preserve">С-ЕЖБ/22-04-2025/429337482</t>
  </si>
  <si>
    <t xml:space="preserve">91R808430</t>
  </si>
  <si>
    <t xml:space="preserve">С-ЕЖБ/22-04-2025/429337481</t>
  </si>
  <si>
    <t xml:space="preserve">91R808417</t>
  </si>
  <si>
    <t xml:space="preserve">С-ЕЖБ/22-04-2025/429337480</t>
  </si>
  <si>
    <t xml:space="preserve">91R808429</t>
  </si>
  <si>
    <t xml:space="preserve">С-ЕЖБ/22-04-2025/429337479</t>
  </si>
  <si>
    <t xml:space="preserve">91R808427</t>
  </si>
  <si>
    <t xml:space="preserve">С-ЕЖБ/22-04-2025/429337478</t>
  </si>
  <si>
    <t xml:space="preserve">91R808428</t>
  </si>
  <si>
    <t xml:space="preserve">С-ЕЖБ/22-04-2025/429337477</t>
  </si>
  <si>
    <t xml:space="preserve">91R808422</t>
  </si>
  <si>
    <t xml:space="preserve">С-ЕЖБ/22-04-2025/429337476</t>
  </si>
  <si>
    <t xml:space="preserve">91R808425</t>
  </si>
  <si>
    <t xml:space="preserve">С-ЕЖБ/22-04-2025/429337475</t>
  </si>
  <si>
    <t xml:space="preserve">91R808411</t>
  </si>
  <si>
    <t xml:space="preserve">С-ЕЖБ/22-04-2025/429337474</t>
  </si>
  <si>
    <t xml:space="preserve">91R808431</t>
  </si>
  <si>
    <t xml:space="preserve">С-ЕЖБ/22-04-2025/429337473</t>
  </si>
  <si>
    <t xml:space="preserve">91R808424</t>
  </si>
  <si>
    <t xml:space="preserve">С-ЕЖБ/22-04-2025/429337472</t>
  </si>
  <si>
    <t xml:space="preserve">91R808408</t>
  </si>
  <si>
    <t xml:space="preserve">С-ЕЖБ/22-04-2025/429337471</t>
  </si>
  <si>
    <t xml:space="preserve">91R808420</t>
  </si>
  <si>
    <t xml:space="preserve">С-ЕЖБ/22-04-2025/429337470</t>
  </si>
  <si>
    <t xml:space="preserve">91R808421</t>
  </si>
  <si>
    <t xml:space="preserve">С-ЕЖБ/22-04-2025/429337469</t>
  </si>
  <si>
    <t xml:space="preserve">91R808426</t>
  </si>
  <si>
    <t xml:space="preserve">С-ЕЖБ/22-04-2025/429337468</t>
  </si>
  <si>
    <t xml:space="preserve">91R808419</t>
  </si>
  <si>
    <t xml:space="preserve">С-ЕЖБ/22-04-2025/429337467</t>
  </si>
  <si>
    <t xml:space="preserve">91R808409</t>
  </si>
  <si>
    <t xml:space="preserve">С-ЕЖБ/22-04-2025/429337466</t>
  </si>
  <si>
    <t xml:space="preserve">91R808423</t>
  </si>
  <si>
    <t xml:space="preserve">С-ЕЖБ/22-04-2025/429337465</t>
  </si>
  <si>
    <t xml:space="preserve">91R808446</t>
  </si>
  <si>
    <t xml:space="preserve">С-ЕЖБ/22-04-2025/429337464</t>
  </si>
  <si>
    <t xml:space="preserve">91R808443</t>
  </si>
  <si>
    <t xml:space="preserve">С-ЕЖБ/22-04-2025/429337463</t>
  </si>
  <si>
    <t xml:space="preserve">91R808445</t>
  </si>
  <si>
    <t xml:space="preserve">С-ЕЖБ/22-04-2025/429337462</t>
  </si>
  <si>
    <t xml:space="preserve">91R808448</t>
  </si>
  <si>
    <t xml:space="preserve">С-ЕЖБ/22-04-2025/429337461</t>
  </si>
  <si>
    <t xml:space="preserve">91R808385</t>
  </si>
  <si>
    <t xml:space="preserve">С-ЕЖБ/22-04-2025/429337460</t>
  </si>
  <si>
    <t xml:space="preserve">91R808437</t>
  </si>
  <si>
    <t xml:space="preserve">С-ЕЖБ/22-04-2025/429337459</t>
  </si>
  <si>
    <t xml:space="preserve">91R808388</t>
  </si>
  <si>
    <t xml:space="preserve">С-ЕЖБ/22-04-2025/429337458</t>
  </si>
  <si>
    <t xml:space="preserve">91R808432</t>
  </si>
  <si>
    <t xml:space="preserve">С-ЕЖБ/22-04-2025/429337457</t>
  </si>
  <si>
    <t xml:space="preserve">91R808389</t>
  </si>
  <si>
    <t xml:space="preserve">С-ЕЖБ/22-04-2025/429337456</t>
  </si>
  <si>
    <t xml:space="preserve">91R808391</t>
  </si>
  <si>
    <t xml:space="preserve">С-ЕЖБ/22-04-2025/429337455</t>
  </si>
  <si>
    <t xml:space="preserve">91R808433</t>
  </si>
  <si>
    <t xml:space="preserve">С-ЕЖБ/22-04-2025/429337454</t>
  </si>
  <si>
    <t xml:space="preserve">91R808392</t>
  </si>
  <si>
    <t xml:space="preserve">С-ЕЖБ/22-04-2025/429337453</t>
  </si>
  <si>
    <t xml:space="preserve">91T607105</t>
  </si>
  <si>
    <t xml:space="preserve">С-ЕЖБ/22-04-2025/429337451</t>
  </si>
  <si>
    <t xml:space="preserve">91T607109</t>
  </si>
  <si>
    <t xml:space="preserve">С-ЕЖБ/22-04-2025/429337450</t>
  </si>
  <si>
    <t xml:space="preserve">91Р123819</t>
  </si>
  <si>
    <t xml:space="preserve">С-ЕЖБ/22-04-2025/429337449</t>
  </si>
  <si>
    <t xml:space="preserve">91Р123837</t>
  </si>
  <si>
    <t xml:space="preserve">С-ЕЖБ/22-04-2025/429337448</t>
  </si>
  <si>
    <t xml:space="preserve">91Р123838</t>
  </si>
  <si>
    <t xml:space="preserve">С-ЕЖБ/22-04-2025/429337447</t>
  </si>
  <si>
    <t xml:space="preserve">91Р123840</t>
  </si>
  <si>
    <t xml:space="preserve">С-ЕЖБ/22-04-2025/429337446</t>
  </si>
  <si>
    <t xml:space="preserve">91Р123841</t>
  </si>
  <si>
    <t xml:space="preserve">С-ЕЖБ/22-04-2025/429337445</t>
  </si>
  <si>
    <t xml:space="preserve">91Р123829</t>
  </si>
  <si>
    <t xml:space="preserve">С-ЕЖБ/22-04-2025/429337444</t>
  </si>
  <si>
    <t xml:space="preserve">91Р123839</t>
  </si>
  <si>
    <t xml:space="preserve">С-ЕЖБ/22-04-2025/429337443</t>
  </si>
  <si>
    <t xml:space="preserve">91P221961</t>
  </si>
  <si>
    <t xml:space="preserve">С-ЕЖБ/22-04-2025/429337442</t>
  </si>
  <si>
    <t xml:space="preserve">91P221944</t>
  </si>
  <si>
    <t xml:space="preserve">С-ЕЖБ/22-04-2025/429337441</t>
  </si>
  <si>
    <t xml:space="preserve">91P221926</t>
  </si>
  <si>
    <t xml:space="preserve">С-ЕЖБ/22-04-2025/429337440</t>
  </si>
  <si>
    <t xml:space="preserve">91P221924</t>
  </si>
  <si>
    <t xml:space="preserve">С-ЕЖБ/22-04-2025/429337439</t>
  </si>
  <si>
    <t xml:space="preserve">91P221916</t>
  </si>
  <si>
    <t xml:space="preserve">С-ЕЖБ/22-04-2025/429337438</t>
  </si>
  <si>
    <t xml:space="preserve">91P221923</t>
  </si>
  <si>
    <t xml:space="preserve">С-ЕЖБ/22-04-2025/429337437</t>
  </si>
  <si>
    <t xml:space="preserve">91P123823</t>
  </si>
  <si>
    <t xml:space="preserve">С-ЕЖБ/22-04-2025/429337436</t>
  </si>
  <si>
    <t xml:space="preserve">91P123833</t>
  </si>
  <si>
    <t xml:space="preserve">С-ЕЖБ/22-04-2025/429337435</t>
  </si>
  <si>
    <t xml:space="preserve">91P221958</t>
  </si>
  <si>
    <t xml:space="preserve">С-ЕЖБ/22-04-2025/429337434</t>
  </si>
  <si>
    <t xml:space="preserve">91P221955</t>
  </si>
  <si>
    <t xml:space="preserve">С-ЕЖБ/22-04-2025/429337433</t>
  </si>
  <si>
    <t xml:space="preserve">91P221939</t>
  </si>
  <si>
    <t xml:space="preserve">С-ЕЖБ/22-04-2025/429337432</t>
  </si>
  <si>
    <t xml:space="preserve">91P221915</t>
  </si>
  <si>
    <t xml:space="preserve">С-ЕЖБ/22-04-2025/429337431</t>
  </si>
  <si>
    <t xml:space="preserve">91P123826</t>
  </si>
  <si>
    <t xml:space="preserve">С-ЕЖБ/22-04-2025/429337430</t>
  </si>
  <si>
    <t xml:space="preserve">91P221935</t>
  </si>
  <si>
    <t xml:space="preserve">С-ЕЖБ/22-04-2025/429337429</t>
  </si>
  <si>
    <t xml:space="preserve">91P123820</t>
  </si>
  <si>
    <t xml:space="preserve">С-ЕЖБ/22-04-2025/429337428</t>
  </si>
  <si>
    <t xml:space="preserve">12217070839</t>
  </si>
  <si>
    <t xml:space="preserve">С-ЕЖБ/22-04-2025/429337427</t>
  </si>
  <si>
    <t xml:space="preserve">12217070920</t>
  </si>
  <si>
    <t xml:space="preserve">С-ЕЖБ/22-04-2025/429337426</t>
  </si>
  <si>
    <t xml:space="preserve">АМ-2000-ТG-7</t>
  </si>
  <si>
    <t xml:space="preserve">12217070894</t>
  </si>
  <si>
    <t xml:space="preserve">С-ЕЖБ/22-04-2025/429337425</t>
  </si>
  <si>
    <t xml:space="preserve">12217070888</t>
  </si>
  <si>
    <t xml:space="preserve">С-ЕЖБ/22-04-2025/429337424</t>
  </si>
  <si>
    <t xml:space="preserve">12217070941</t>
  </si>
  <si>
    <t xml:space="preserve">С-ЕЖБ/22-04-2025/429337423</t>
  </si>
  <si>
    <t xml:space="preserve">12217070919</t>
  </si>
  <si>
    <t xml:space="preserve">С-ЕЖБ/22-04-2025/429337422</t>
  </si>
  <si>
    <t xml:space="preserve">12217070928</t>
  </si>
  <si>
    <t xml:space="preserve">С-ЕЖБ/22-04-2025/429337421</t>
  </si>
  <si>
    <t xml:space="preserve">12217070887</t>
  </si>
  <si>
    <t xml:space="preserve">С-ЕЖБ/22-04-2025/429337420</t>
  </si>
  <si>
    <t xml:space="preserve">12217070934</t>
  </si>
  <si>
    <t xml:space="preserve">С-ЕЖБ/22-04-2025/429337419</t>
  </si>
  <si>
    <t xml:space="preserve">12217070945</t>
  </si>
  <si>
    <t xml:space="preserve">С-ЕЖБ/22-04-2025/429337418</t>
  </si>
  <si>
    <t xml:space="preserve">12217070948</t>
  </si>
  <si>
    <t xml:space="preserve">С-ЕЖБ/22-04-2025/429337417</t>
  </si>
  <si>
    <t xml:space="preserve">12217070935</t>
  </si>
  <si>
    <t xml:space="preserve">С-ЕЖБ/22-04-2025/429337416</t>
  </si>
  <si>
    <t xml:space="preserve">12217070940</t>
  </si>
  <si>
    <t xml:space="preserve">С-ЕЖБ/22-04-2025/429337415</t>
  </si>
  <si>
    <t xml:space="preserve">12217070841</t>
  </si>
  <si>
    <t xml:space="preserve">С-ЕЖБ/22-04-2025/429337414</t>
  </si>
  <si>
    <t xml:space="preserve">12217070937</t>
  </si>
  <si>
    <t xml:space="preserve">С-ЕЖБ/22-04-2025/429337413</t>
  </si>
  <si>
    <t xml:space="preserve">12217070931</t>
  </si>
  <si>
    <t xml:space="preserve">С-ЕЖБ/22-04-2025/429337412</t>
  </si>
  <si>
    <t xml:space="preserve">12217070933</t>
  </si>
  <si>
    <t xml:space="preserve">С-ЕЖБ/22-04-2025/429337411</t>
  </si>
  <si>
    <t xml:space="preserve">12217070916</t>
  </si>
  <si>
    <t xml:space="preserve">С-ЕЖБ/22-04-2025/429337410</t>
  </si>
  <si>
    <t xml:space="preserve">12217070939</t>
  </si>
  <si>
    <t xml:space="preserve">С-ЕЖБ/22-04-2025/429337409</t>
  </si>
  <si>
    <t xml:space="preserve">12217070936</t>
  </si>
  <si>
    <t xml:space="preserve">С-ЕЖБ/22-04-2025/429337408</t>
  </si>
  <si>
    <t xml:space="preserve">12217070923</t>
  </si>
  <si>
    <t xml:space="preserve">С-ЕЖБ/22-04-2025/429337407</t>
  </si>
  <si>
    <t xml:space="preserve">12217070918</t>
  </si>
  <si>
    <t xml:space="preserve">С-ЕЖБ/22-04-2025/429337406</t>
  </si>
  <si>
    <t xml:space="preserve">1438763</t>
  </si>
  <si>
    <t xml:space="preserve">С-ЕЖБ/22-04-2025/429337405</t>
  </si>
  <si>
    <t xml:space="preserve">1385481</t>
  </si>
  <si>
    <t xml:space="preserve">С-ЕЖБ/22-04-2025/429337404</t>
  </si>
  <si>
    <t xml:space="preserve">1385483</t>
  </si>
  <si>
    <t xml:space="preserve">С-ЕЖБ/22-04-2025/429337403</t>
  </si>
  <si>
    <t xml:space="preserve">1385464</t>
  </si>
  <si>
    <t xml:space="preserve">С-ЕЖБ/22-04-2025/429337402</t>
  </si>
  <si>
    <t xml:space="preserve">1385469</t>
  </si>
  <si>
    <t xml:space="preserve">С-ЕЖБ/22-04-2025/429337400</t>
  </si>
  <si>
    <t xml:space="preserve">9532363</t>
  </si>
  <si>
    <t xml:space="preserve">С-ЕЖБ/22-04-2025/429337399</t>
  </si>
  <si>
    <t xml:space="preserve">3051TG4</t>
  </si>
  <si>
    <t xml:space="preserve">9532362</t>
  </si>
  <si>
    <t xml:space="preserve">С-ЕЖБ/22-04-2025/429337398</t>
  </si>
  <si>
    <t xml:space="preserve">91N602491</t>
  </si>
  <si>
    <t xml:space="preserve">С-ЕЖБ/22-04-2025/429337397</t>
  </si>
  <si>
    <t xml:space="preserve">91N602486</t>
  </si>
  <si>
    <t xml:space="preserve">С-ЕЖБ/22-04-2025/429337396</t>
  </si>
  <si>
    <t xml:space="preserve">91N602485</t>
  </si>
  <si>
    <t xml:space="preserve">С-ЕЖБ/22-04-2025/429337395</t>
  </si>
  <si>
    <t xml:space="preserve">91N602488</t>
  </si>
  <si>
    <t xml:space="preserve">С-ЕЖБ/22-04-2025/429337394</t>
  </si>
  <si>
    <t xml:space="preserve">91N602489</t>
  </si>
  <si>
    <t xml:space="preserve">С-ЕЖБ/22-04-2025/429337393</t>
  </si>
  <si>
    <t xml:space="preserve">91Р123836</t>
  </si>
  <si>
    <t xml:space="preserve">С-ЕЖБ/22-04-2025/429337392</t>
  </si>
  <si>
    <t xml:space="preserve">91R808379</t>
  </si>
  <si>
    <t xml:space="preserve">С-ЕЖБ/22-04-2025/429337391</t>
  </si>
  <si>
    <t xml:space="preserve">91R808381</t>
  </si>
  <si>
    <t xml:space="preserve">С-ЕЖБ/22-04-2025/429337390</t>
  </si>
  <si>
    <t xml:space="preserve">91R808441</t>
  </si>
  <si>
    <t xml:space="preserve">С-ЕЖБ/22-04-2025/429337389</t>
  </si>
  <si>
    <t xml:space="preserve">91R808447</t>
  </si>
  <si>
    <t xml:space="preserve">С-ЕЖБ/22-04-2025/429337388</t>
  </si>
  <si>
    <t xml:space="preserve">91R808386</t>
  </si>
  <si>
    <t xml:space="preserve">С-ЕЖБ/22-04-2025/429337387</t>
  </si>
  <si>
    <t xml:space="preserve">91R808387</t>
  </si>
  <si>
    <t xml:space="preserve">С-ЕЖБ/22-04-2025/429337386</t>
  </si>
  <si>
    <t xml:space="preserve">23410-13</t>
  </si>
  <si>
    <t xml:space="preserve">2250779</t>
  </si>
  <si>
    <t xml:space="preserve">С-ЕЖБ/22-04-2025/427901943</t>
  </si>
  <si>
    <t xml:space="preserve">Метран-280-Ex</t>
  </si>
  <si>
    <t xml:space="preserve">2250794</t>
  </si>
  <si>
    <t xml:space="preserve">С-ЕЖБ/22-04-2025/427901942</t>
  </si>
  <si>
    <t xml:space="preserve">53779-13</t>
  </si>
  <si>
    <t xml:space="preserve">504511</t>
  </si>
  <si>
    <t xml:space="preserve">С-ЕЖБ/22-04-2025/427901926</t>
  </si>
  <si>
    <t xml:space="preserve">504512</t>
  </si>
  <si>
    <t xml:space="preserve">С-ЕЖБ/22-04-2025/427901925</t>
  </si>
  <si>
    <t xml:space="preserve">504513</t>
  </si>
  <si>
    <t xml:space="preserve">С-ЕЖБ/22-04-2025/427901924</t>
  </si>
  <si>
    <t xml:space="preserve">112160164</t>
  </si>
  <si>
    <t xml:space="preserve">С-ЕЖБ/22-04-2025/427901004</t>
  </si>
  <si>
    <t xml:space="preserve">112160204</t>
  </si>
  <si>
    <t xml:space="preserve">С-ЕЖБ/22-04-2025/427901003</t>
  </si>
  <si>
    <t xml:space="preserve">112190168</t>
  </si>
  <si>
    <t xml:space="preserve">С-ЕЖБ/22-04-2025/427901002</t>
  </si>
  <si>
    <t xml:space="preserve">112160154</t>
  </si>
  <si>
    <t xml:space="preserve">С-ЕЖБ/22-04-2025/427901001</t>
  </si>
  <si>
    <t xml:space="preserve">112160206</t>
  </si>
  <si>
    <t xml:space="preserve">С-ЕЖБ/22-04-2025/427901000</t>
  </si>
  <si>
    <t xml:space="preserve">112160084</t>
  </si>
  <si>
    <t xml:space="preserve">С-ЕЖБ/22-04-2025/427900999</t>
  </si>
  <si>
    <t xml:space="preserve">112160097</t>
  </si>
  <si>
    <t xml:space="preserve">С-ЕЖБ/22-04-2025/427900998</t>
  </si>
  <si>
    <t xml:space="preserve">112160079</t>
  </si>
  <si>
    <t xml:space="preserve">С-ЕЖБ/22-04-2025/427900997</t>
  </si>
  <si>
    <t xml:space="preserve">112160100</t>
  </si>
  <si>
    <t xml:space="preserve">С-ЕЖБ/22-04-2025/427900996</t>
  </si>
  <si>
    <t xml:space="preserve">112160211</t>
  </si>
  <si>
    <t xml:space="preserve">С-ЕЖБ/22-04-2025/427900995</t>
  </si>
  <si>
    <t xml:space="preserve">112160022</t>
  </si>
  <si>
    <t xml:space="preserve">С-ЕЖБ/22-04-2025/427900994</t>
  </si>
  <si>
    <t xml:space="preserve">112160025</t>
  </si>
  <si>
    <t xml:space="preserve">С-ЕЖБ/22-04-2025/427900993</t>
  </si>
  <si>
    <t xml:space="preserve">112160216</t>
  </si>
  <si>
    <t xml:space="preserve">С-ЕЖБ/22-04-2025/427900992</t>
  </si>
  <si>
    <t xml:space="preserve">112160292</t>
  </si>
  <si>
    <t xml:space="preserve">С-ЕЖБ/22-04-2025/427900991</t>
  </si>
  <si>
    <t xml:space="preserve">112150204</t>
  </si>
  <si>
    <t xml:space="preserve">С-ЕЖБ/22-04-2025/427900990</t>
  </si>
  <si>
    <t xml:space="preserve">112160106</t>
  </si>
  <si>
    <t xml:space="preserve">С-ЕЖБ/22-04-2025/427900989</t>
  </si>
  <si>
    <t xml:space="preserve">112160128</t>
  </si>
  <si>
    <t xml:space="preserve">С-ЕЖБ/22-04-2025/427900988</t>
  </si>
  <si>
    <t xml:space="preserve">112160283</t>
  </si>
  <si>
    <t xml:space="preserve">С-ЕЖБ/22-04-2025/427900987</t>
  </si>
  <si>
    <t xml:space="preserve">112160069</t>
  </si>
  <si>
    <t xml:space="preserve">С-ЕЖБ/22-04-2025/427900986</t>
  </si>
  <si>
    <t xml:space="preserve">112160151</t>
  </si>
  <si>
    <t xml:space="preserve">С-ЕЖБ/22-04-2025/427900985</t>
  </si>
  <si>
    <t xml:space="preserve">112160167</t>
  </si>
  <si>
    <t xml:space="preserve">С-ЕЖБ/22-04-2025/427900984</t>
  </si>
  <si>
    <t xml:space="preserve">112160027</t>
  </si>
  <si>
    <t xml:space="preserve">С-ЕЖБ/22-04-2025/427900983</t>
  </si>
  <si>
    <t xml:space="preserve">112160298</t>
  </si>
  <si>
    <t xml:space="preserve">С-ЕЖБ/22-04-2025/427900982</t>
  </si>
  <si>
    <t xml:space="preserve">112160131</t>
  </si>
  <si>
    <t xml:space="preserve">С-ЕЖБ/22-04-2025/427900981</t>
  </si>
  <si>
    <t xml:space="preserve">112160207</t>
  </si>
  <si>
    <t xml:space="preserve">С-ЕЖБ/22-04-2025/427900980</t>
  </si>
  <si>
    <t xml:space="preserve">112160290</t>
  </si>
  <si>
    <t xml:space="preserve">С-ЕЖБ/22-04-2025/427900979</t>
  </si>
  <si>
    <t xml:space="preserve">112160038</t>
  </si>
  <si>
    <t xml:space="preserve">С-ЕЖБ/22-04-2025/427900978</t>
  </si>
  <si>
    <t xml:space="preserve">112160196</t>
  </si>
  <si>
    <t xml:space="preserve">С-ЕЖБ/22-04-2025/427900977</t>
  </si>
  <si>
    <t xml:space="preserve">112160203</t>
  </si>
  <si>
    <t xml:space="preserve">С-ЕЖБ/22-04-2025/427900976</t>
  </si>
  <si>
    <t xml:space="preserve">112160274</t>
  </si>
  <si>
    <t xml:space="preserve">С-ЕЖБ/22-04-2025/427900975</t>
  </si>
  <si>
    <t xml:space="preserve">112160176</t>
  </si>
  <si>
    <t xml:space="preserve">С-ЕЖБ/22-04-2025/427900974</t>
  </si>
  <si>
    <t xml:space="preserve">112160271</t>
  </si>
  <si>
    <t xml:space="preserve">С-ЕЖБ/22-04-2025/427900973</t>
  </si>
  <si>
    <t xml:space="preserve">112160273</t>
  </si>
  <si>
    <t xml:space="preserve">С-ЕЖБ/22-04-2025/427900972</t>
  </si>
  <si>
    <t xml:space="preserve">112160147</t>
  </si>
  <si>
    <t xml:space="preserve">С-ЕЖБ/22-04-2025/427900971</t>
  </si>
  <si>
    <t xml:space="preserve">112160189</t>
  </si>
  <si>
    <t xml:space="preserve">С-ЕЖБ/22-04-2025/427900970</t>
  </si>
  <si>
    <t xml:space="preserve">112160076</t>
  </si>
  <si>
    <t xml:space="preserve">С-ЕЖБ/22-04-2025/427900969</t>
  </si>
  <si>
    <t xml:space="preserve">112160066</t>
  </si>
  <si>
    <t xml:space="preserve">С-ЕЖБ/22-04-2025/427900968</t>
  </si>
  <si>
    <t xml:space="preserve">112160013</t>
  </si>
  <si>
    <t xml:space="preserve">С-ЕЖБ/22-04-2025/427900967</t>
  </si>
  <si>
    <t xml:space="preserve">112160229</t>
  </si>
  <si>
    <t xml:space="preserve">С-ЕЖБ/22-04-2025/427900966</t>
  </si>
  <si>
    <t xml:space="preserve">112160065</t>
  </si>
  <si>
    <t xml:space="preserve">С-ЕЖБ/22-04-2025/427900965</t>
  </si>
  <si>
    <t xml:space="preserve">112160234</t>
  </si>
  <si>
    <t xml:space="preserve">С-ЕЖБ/22-04-2025/427900964</t>
  </si>
  <si>
    <t xml:space="preserve">112160116</t>
  </si>
  <si>
    <t xml:space="preserve">С-ЕЖБ/22-04-2025/427900963</t>
  </si>
  <si>
    <t xml:space="preserve">112160103</t>
  </si>
  <si>
    <t xml:space="preserve">С-ЕЖБ/22-04-2025/427900962</t>
  </si>
  <si>
    <t xml:space="preserve">112160133</t>
  </si>
  <si>
    <t xml:space="preserve">С-ЕЖБ/22-04-2025/427900961</t>
  </si>
  <si>
    <t xml:space="preserve">112160136</t>
  </si>
  <si>
    <t xml:space="preserve">С-ЕЖБ/22-04-2025/427900960</t>
  </si>
  <si>
    <t xml:space="preserve">112160124</t>
  </si>
  <si>
    <t xml:space="preserve">С-ЕЖБ/22-04-2025/427900959</t>
  </si>
  <si>
    <t xml:space="preserve">112160044</t>
  </si>
  <si>
    <t xml:space="preserve">С-ЕЖБ/22-04-2025/427900958</t>
  </si>
  <si>
    <t xml:space="preserve">112160284</t>
  </si>
  <si>
    <t xml:space="preserve">С-ЕЖБ/22-04-2025/427900957</t>
  </si>
  <si>
    <t xml:space="preserve">112160125</t>
  </si>
  <si>
    <t xml:space="preserve">С-ЕЖБ/22-04-2025/427900956</t>
  </si>
  <si>
    <t xml:space="preserve">112160197</t>
  </si>
  <si>
    <t xml:space="preserve">С-ЕЖБ/22-04-2025/427900955</t>
  </si>
  <si>
    <t xml:space="preserve">112160168</t>
  </si>
  <si>
    <t xml:space="preserve">С-ЕЖБ/22-04-2025/427900954</t>
  </si>
  <si>
    <t xml:space="preserve">112160137</t>
  </si>
  <si>
    <t xml:space="preserve">С-ЕЖБ/22-04-2025/427900953</t>
  </si>
  <si>
    <t xml:space="preserve">112160289</t>
  </si>
  <si>
    <t xml:space="preserve">С-ЕЖБ/22-04-2025/427900952</t>
  </si>
  <si>
    <t xml:space="preserve">112160141</t>
  </si>
  <si>
    <t xml:space="preserve">С-ЕЖБ/22-04-2025/427900951</t>
  </si>
  <si>
    <t xml:space="preserve">112160193</t>
  </si>
  <si>
    <t xml:space="preserve">С-ЕЖБ/22-04-2025/427900950</t>
  </si>
  <si>
    <t xml:space="preserve">112160067</t>
  </si>
  <si>
    <t xml:space="preserve">С-ЕЖБ/22-04-2025/427900949</t>
  </si>
  <si>
    <t xml:space="preserve">112160263</t>
  </si>
  <si>
    <t xml:space="preserve">С-ЕЖБ/22-04-2025/427900948</t>
  </si>
  <si>
    <t xml:space="preserve">112160002</t>
  </si>
  <si>
    <t xml:space="preserve">С-ЕЖБ/22-04-2025/427900947</t>
  </si>
  <si>
    <t xml:space="preserve">112160272</t>
  </si>
  <si>
    <t xml:space="preserve">С-ЕЖБ/22-04-2025/427900946</t>
  </si>
  <si>
    <t xml:space="preserve">112160169</t>
  </si>
  <si>
    <t xml:space="preserve">С-ЕЖБ/22-04-2025/427900945</t>
  </si>
  <si>
    <t xml:space="preserve">112160282</t>
  </si>
  <si>
    <t xml:space="preserve">С-ЕЖБ/22-04-2025/427900944</t>
  </si>
  <si>
    <t xml:space="preserve">112160191</t>
  </si>
  <si>
    <t xml:space="preserve">С-ЕЖБ/22-04-2025/427900943</t>
  </si>
  <si>
    <t xml:space="preserve">112160174</t>
  </si>
  <si>
    <t xml:space="preserve">С-ЕЖБ/22-04-2025/427900942</t>
  </si>
  <si>
    <t xml:space="preserve">112160064</t>
  </si>
  <si>
    <t xml:space="preserve">С-ЕЖБ/22-04-2025/427900941</t>
  </si>
  <si>
    <t xml:space="preserve">112160115</t>
  </si>
  <si>
    <t xml:space="preserve">С-ЕЖБ/22-04-2025/427900940</t>
  </si>
  <si>
    <t xml:space="preserve">112160058</t>
  </si>
  <si>
    <t xml:space="preserve">С-ЕЖБ/22-04-2025/427900939</t>
  </si>
  <si>
    <t xml:space="preserve">112150524</t>
  </si>
  <si>
    <t xml:space="preserve">С-ЕЖБ/22-04-2025/427900938</t>
  </si>
  <si>
    <t xml:space="preserve">112160294</t>
  </si>
  <si>
    <t xml:space="preserve">С-ЕЖБ/22-04-2025/427900937</t>
  </si>
  <si>
    <t xml:space="preserve">112160030</t>
  </si>
  <si>
    <t xml:space="preserve">С-ЕЖБ/22-04-2025/427900936</t>
  </si>
  <si>
    <t xml:space="preserve">112150199</t>
  </si>
  <si>
    <t xml:space="preserve">С-ЕЖБ/22-04-2025/427900935</t>
  </si>
  <si>
    <t xml:space="preserve">112160068</t>
  </si>
  <si>
    <t xml:space="preserve">С-ЕЖБ/22-04-2025/427900934</t>
  </si>
  <si>
    <t xml:space="preserve">112160297</t>
  </si>
  <si>
    <t xml:space="preserve">С-ЕЖБ/22-04-2025/427900933</t>
  </si>
  <si>
    <t xml:space="preserve">112150596</t>
  </si>
  <si>
    <t xml:space="preserve">С-ЕЖБ/22-04-2025/427900932</t>
  </si>
  <si>
    <t xml:space="preserve">112150883</t>
  </si>
  <si>
    <t xml:space="preserve">С-ЕЖБ/22-04-2025/427900931</t>
  </si>
  <si>
    <t xml:space="preserve">112160073</t>
  </si>
  <si>
    <t xml:space="preserve">С-ЕЖБ/22-04-2025/427900930</t>
  </si>
  <si>
    <t xml:space="preserve">112160021</t>
  </si>
  <si>
    <t xml:space="preserve">С-ЕЖБ/22-04-2025/427900929</t>
  </si>
  <si>
    <t xml:space="preserve">112160120</t>
  </si>
  <si>
    <t xml:space="preserve">С-ЕЖБ/22-04-2025/427900928</t>
  </si>
  <si>
    <t xml:space="preserve">112160146</t>
  </si>
  <si>
    <t xml:space="preserve">С-ЕЖБ/22-04-2025/427900927</t>
  </si>
  <si>
    <t xml:space="preserve">112160170</t>
  </si>
  <si>
    <t xml:space="preserve">С-ЕЖБ/22-04-2025/427900926</t>
  </si>
  <si>
    <t xml:space="preserve">112160259</t>
  </si>
  <si>
    <t xml:space="preserve">С-ЕЖБ/22-04-2025/427900925</t>
  </si>
  <si>
    <t xml:space="preserve">112160245</t>
  </si>
  <si>
    <t xml:space="preserve">С-ЕЖБ/22-04-2025/427900924</t>
  </si>
  <si>
    <t xml:space="preserve">112160280</t>
  </si>
  <si>
    <t xml:space="preserve">С-ЕЖБ/22-04-2025/427900923</t>
  </si>
  <si>
    <t xml:space="preserve">112160122</t>
  </si>
  <si>
    <t xml:space="preserve">С-ЕЖБ/22-04-2025/427900922</t>
  </si>
  <si>
    <t xml:space="preserve">112160074</t>
  </si>
  <si>
    <t xml:space="preserve">С-ЕЖБ/22-04-2025/427900921</t>
  </si>
  <si>
    <t xml:space="preserve">112160239</t>
  </si>
  <si>
    <t xml:space="preserve">С-ЕЖБ/22-04-2025/427900920</t>
  </si>
  <si>
    <t xml:space="preserve">112160231</t>
  </si>
  <si>
    <t xml:space="preserve">С-ЕЖБ/22-04-2025/427900919</t>
  </si>
  <si>
    <t xml:space="preserve">112160071</t>
  </si>
  <si>
    <t xml:space="preserve">С-ЕЖБ/22-04-2025/427900918</t>
  </si>
  <si>
    <t xml:space="preserve">112160078</t>
  </si>
  <si>
    <t xml:space="preserve">С-ЕЖБ/22-04-2025/427900917</t>
  </si>
  <si>
    <t xml:space="preserve">112160092</t>
  </si>
  <si>
    <t xml:space="preserve">С-ЕЖБ/22-04-2025/427900916</t>
  </si>
  <si>
    <t xml:space="preserve">112160090</t>
  </si>
  <si>
    <t xml:space="preserve">С-ЕЖБ/22-04-2025/427900915</t>
  </si>
  <si>
    <t xml:space="preserve">112160062</t>
  </si>
  <si>
    <t xml:space="preserve">С-ЕЖБ/22-04-2025/427900914</t>
  </si>
  <si>
    <t xml:space="preserve">112160049</t>
  </si>
  <si>
    <t xml:space="preserve">С-ЕЖБ/22-04-2025/427900913</t>
  </si>
  <si>
    <t xml:space="preserve">112150665</t>
  </si>
  <si>
    <t xml:space="preserve">С-ЕЖБ/22-04-2025/427900912</t>
  </si>
  <si>
    <t xml:space="preserve">112160288</t>
  </si>
  <si>
    <t xml:space="preserve">С-ЕЖБ/22-04-2025/427900911</t>
  </si>
  <si>
    <t xml:space="preserve">112160279</t>
  </si>
  <si>
    <t xml:space="preserve">С-ЕЖБ/22-04-2025/427900910</t>
  </si>
  <si>
    <t xml:space="preserve">112160185</t>
  </si>
  <si>
    <t xml:space="preserve">С-ЕЖБ/22-04-2025/427900909</t>
  </si>
  <si>
    <t xml:space="preserve">112160129</t>
  </si>
  <si>
    <t xml:space="preserve">С-ЕЖБ/22-04-2025/427900908</t>
  </si>
  <si>
    <t xml:space="preserve">112160134</t>
  </si>
  <si>
    <t xml:space="preserve">С-ЕЖБ/22-04-2025/427900907</t>
  </si>
  <si>
    <t xml:space="preserve">112160075</t>
  </si>
  <si>
    <t xml:space="preserve">С-ЕЖБ/22-04-2025/427900906</t>
  </si>
  <si>
    <t xml:space="preserve">112160095</t>
  </si>
  <si>
    <t xml:space="preserve">С-ЕЖБ/22-04-2025/427900905</t>
  </si>
  <si>
    <t xml:space="preserve">112160226</t>
  </si>
  <si>
    <t xml:space="preserve">С-ЕЖБ/22-04-2025/427900904</t>
  </si>
  <si>
    <t xml:space="preserve">112160127</t>
  </si>
  <si>
    <t xml:space="preserve">С-ЕЖБ/22-04-2025/427900903</t>
  </si>
  <si>
    <t xml:space="preserve">112160017</t>
  </si>
  <si>
    <t xml:space="preserve">С-ЕЖБ/22-04-2025/427900902</t>
  </si>
  <si>
    <t xml:space="preserve">112160156</t>
  </si>
  <si>
    <t xml:space="preserve">С-ЕЖБ/22-04-2025/427900901</t>
  </si>
  <si>
    <t xml:space="preserve">39117-14</t>
  </si>
  <si>
    <t xml:space="preserve">0168003</t>
  </si>
  <si>
    <t xml:space="preserve">С-ЕЖБ/22-04-2025/427900900</t>
  </si>
  <si>
    <t xml:space="preserve">ЭнИ-802 (Метран-950МК)</t>
  </si>
  <si>
    <t xml:space="preserve">0168002</t>
  </si>
  <si>
    <t xml:space="preserve">С-ЕЖБ/22-04-2025/427900899</t>
  </si>
  <si>
    <t xml:space="preserve">0168001</t>
  </si>
  <si>
    <t xml:space="preserve">С-ЕЖБ/22-04-2025/427900898</t>
  </si>
  <si>
    <t xml:space="preserve">0168004</t>
  </si>
  <si>
    <t xml:space="preserve">С-ЕЖБ/22-04-2025/427900897</t>
  </si>
  <si>
    <t xml:space="preserve">ER160044</t>
  </si>
  <si>
    <t xml:space="preserve">С-ЕЖБ/22-04-2025/427900869</t>
  </si>
  <si>
    <t xml:space="preserve">21166</t>
  </si>
  <si>
    <t xml:space="preserve">С-ЕЖБ/22-04-2025/427900868</t>
  </si>
  <si>
    <t xml:space="preserve">С-ЕЖБ/22-04-2025/427900867</t>
  </si>
  <si>
    <t xml:space="preserve">21169</t>
  </si>
  <si>
    <t xml:space="preserve">С-ЕЖБ/22-04-2025/427900866</t>
  </si>
  <si>
    <t xml:space="preserve">ЕR160330</t>
  </si>
  <si>
    <t xml:space="preserve">С-ЕЖБ/22-04-2025/427900865</t>
  </si>
  <si>
    <t xml:space="preserve">21165</t>
  </si>
  <si>
    <t xml:space="preserve">С-ЕЖБ/22-04-2025/427900864</t>
  </si>
  <si>
    <t xml:space="preserve">ER160306</t>
  </si>
  <si>
    <t xml:space="preserve">С-ЕЖБ/22-04-2025/427900863</t>
  </si>
  <si>
    <t xml:space="preserve">ER160288</t>
  </si>
  <si>
    <t xml:space="preserve">С-ЕЖБ/22-04-2025/427900862</t>
  </si>
  <si>
    <t xml:space="preserve">21168</t>
  </si>
  <si>
    <t xml:space="preserve">С-ЕЖБ/22-04-2025/427900861</t>
  </si>
  <si>
    <t xml:space="preserve">21167</t>
  </si>
  <si>
    <t xml:space="preserve">С-ЕЖБ/22-04-2025/427900860</t>
  </si>
  <si>
    <t xml:space="preserve">ER150276</t>
  </si>
  <si>
    <t xml:space="preserve">С-ЕЖБ/22-04-2025/427900859</t>
  </si>
  <si>
    <t xml:space="preserve">ER150277</t>
  </si>
  <si>
    <t xml:space="preserve">С-ЕЖБ/22-04-2025/427900858</t>
  </si>
  <si>
    <t xml:space="preserve">ER160168</t>
  </si>
  <si>
    <t xml:space="preserve">С-ЕЖБ/22-04-2025/427900857</t>
  </si>
  <si>
    <t xml:space="preserve">29.04.2025 12:50</t>
  </si>
  <si>
    <t xml:space="preserve">12-1690</t>
  </si>
  <si>
    <t xml:space="preserve">С-ЕЖБ/23-04-2025/429422490</t>
  </si>
  <si>
    <t xml:space="preserve">12-1687</t>
  </si>
  <si>
    <t xml:space="preserve">С-ЕЖБ/23-04-2025/429422488</t>
  </si>
  <si>
    <t xml:space="preserve">02469121/03349142</t>
  </si>
  <si>
    <t xml:space="preserve">С-ЕЖБ/23-04-2025/429422574</t>
  </si>
  <si>
    <t xml:space="preserve">02469056/03349077</t>
  </si>
  <si>
    <t xml:space="preserve">С-ЕЖБ/23-04-2025/429422567</t>
  </si>
  <si>
    <t xml:space="preserve">02469093/03349114</t>
  </si>
  <si>
    <t xml:space="preserve">С-ЕЖБ/23-04-2025/429422561</t>
  </si>
  <si>
    <t xml:space="preserve">02469086/03349107</t>
  </si>
  <si>
    <t xml:space="preserve">С-ЕЖБ/23-04-2025/429422556</t>
  </si>
  <si>
    <t xml:space="preserve">02469214/03349235</t>
  </si>
  <si>
    <t xml:space="preserve">С-ЕЖБ/23-04-2025/429422554</t>
  </si>
  <si>
    <t xml:space="preserve">02469033/03349054</t>
  </si>
  <si>
    <t xml:space="preserve">С-ЕЖБ/23-04-2025/429422552</t>
  </si>
  <si>
    <t xml:space="preserve">02469060/03349081</t>
  </si>
  <si>
    <t xml:space="preserve">С-ЕЖБ/23-04-2025/429422550</t>
  </si>
  <si>
    <t xml:space="preserve">02469100/03349121</t>
  </si>
  <si>
    <t xml:space="preserve">С-ЕЖБ/23-04-2025/429422549</t>
  </si>
  <si>
    <t xml:space="preserve">02469099/03349120</t>
  </si>
  <si>
    <t xml:space="preserve">С-ЕЖБ/23-04-2025/429422546</t>
  </si>
  <si>
    <t xml:space="preserve">29.04.2025 12:16</t>
  </si>
  <si>
    <t xml:space="preserve">02469098/03349119</t>
  </si>
  <si>
    <t xml:space="preserve">С-ЕЖБ/23-04-2025/429422544</t>
  </si>
  <si>
    <t xml:space="preserve">02469089/03349110</t>
  </si>
  <si>
    <t xml:space="preserve">С-ЕЖБ/23-04-2025/429422542</t>
  </si>
  <si>
    <t xml:space="preserve">02469058/03349079</t>
  </si>
  <si>
    <t xml:space="preserve">С-ЕЖБ/23-04-2025/429422540</t>
  </si>
  <si>
    <t xml:space="preserve">02469057/03349078</t>
  </si>
  <si>
    <t xml:space="preserve">С-ЕЖБ/23-04-2025/429422538</t>
  </si>
  <si>
    <t xml:space="preserve">02469090/03349111</t>
  </si>
  <si>
    <t xml:space="preserve">С-ЕЖБ/23-04-2025/429422536</t>
  </si>
  <si>
    <t xml:space="preserve">02469042/03349063</t>
  </si>
  <si>
    <t xml:space="preserve">С-ЕЖБ/23-04-2025/429422534</t>
  </si>
  <si>
    <t xml:space="preserve">02469153/03349174</t>
  </si>
  <si>
    <t xml:space="preserve">С-ЕЖБ/23-04-2025/429422531</t>
  </si>
  <si>
    <t xml:space="preserve">02514285/03378126</t>
  </si>
  <si>
    <t xml:space="preserve">С-ЕЖБ/23-04-2025/429422529</t>
  </si>
  <si>
    <t xml:space="preserve">02514262/03378103</t>
  </si>
  <si>
    <t xml:space="preserve">С-ЕЖБ/23-04-2025/429422527</t>
  </si>
  <si>
    <t xml:space="preserve">02514265/03378106</t>
  </si>
  <si>
    <t xml:space="preserve">С-ЕЖБ/23-04-2025/429422525</t>
  </si>
  <si>
    <t xml:space="preserve">02469160/03349181</t>
  </si>
  <si>
    <t xml:space="preserve">С-ЕЖБ/23-04-2025/429422522</t>
  </si>
  <si>
    <t xml:space="preserve">02514286/03378127</t>
  </si>
  <si>
    <t xml:space="preserve">С-ЕЖБ/23-04-2025/429422521</t>
  </si>
  <si>
    <t xml:space="preserve">02514287/03378128</t>
  </si>
  <si>
    <t xml:space="preserve">С-ЕЖБ/23-04-2025/429422519</t>
  </si>
  <si>
    <t xml:space="preserve">02469047/03349068</t>
  </si>
  <si>
    <t xml:space="preserve">С-ЕЖБ/23-04-2025/429422516</t>
  </si>
  <si>
    <t xml:space="preserve">02469108/03349129</t>
  </si>
  <si>
    <t xml:space="preserve">С-ЕЖБ/23-04-2025/429422515</t>
  </si>
  <si>
    <t xml:space="preserve">02469097/03349118</t>
  </si>
  <si>
    <t xml:space="preserve">С-ЕЖБ/23-04-2025/429422512</t>
  </si>
  <si>
    <t xml:space="preserve">02469109/03349130</t>
  </si>
  <si>
    <t xml:space="preserve">С-ЕЖБ/23-04-2025/429422511</t>
  </si>
  <si>
    <t xml:space="preserve">02469037/03349058</t>
  </si>
  <si>
    <t xml:space="preserve">С-ЕЖБ/23-04-2025/429422508</t>
  </si>
  <si>
    <t xml:space="preserve">02469107/03349128</t>
  </si>
  <si>
    <t xml:space="preserve">С-ЕЖБ/23-04-2025/429422506</t>
  </si>
  <si>
    <t xml:space="preserve">02469111/03349132</t>
  </si>
  <si>
    <t xml:space="preserve">С-ЕЖБ/23-04-2025/429422504</t>
  </si>
  <si>
    <t xml:space="preserve">130912252</t>
  </si>
  <si>
    <t xml:space="preserve">С-ЕЖБ/23-04-2025/429422502</t>
  </si>
  <si>
    <t xml:space="preserve">PR6535D2B</t>
  </si>
  <si>
    <t xml:space="preserve">130912251</t>
  </si>
  <si>
    <t xml:space="preserve">С-ЕЖБ/23-04-2025/429422500</t>
  </si>
  <si>
    <t xml:space="preserve">130912249</t>
  </si>
  <si>
    <t xml:space="preserve">С-ЕЖБ/23-04-2025/429422498</t>
  </si>
  <si>
    <t xml:space="preserve">130939332</t>
  </si>
  <si>
    <t xml:space="preserve">С-ЕЖБ/23-04-2025/429422496</t>
  </si>
  <si>
    <t xml:space="preserve">130939333</t>
  </si>
  <si>
    <t xml:space="preserve">С-ЕЖБ/23-04-2025/429422494</t>
  </si>
  <si>
    <t xml:space="preserve">1107ZNL2</t>
  </si>
  <si>
    <t xml:space="preserve">С-ЕЖБ/23-04-2025/429422491</t>
  </si>
  <si>
    <t xml:space="preserve">160934757</t>
  </si>
  <si>
    <t xml:space="preserve">С-ЕЖБ/23-04-2025/429422485</t>
  </si>
  <si>
    <t xml:space="preserve">2557-10-2</t>
  </si>
  <si>
    <t xml:space="preserve">С-ЕЖБ/23-04-2025/429422484</t>
  </si>
  <si>
    <t xml:space="preserve">F600441426C</t>
  </si>
  <si>
    <t xml:space="preserve">С-ЕЖБ/23-04-2025/429422482</t>
  </si>
  <si>
    <t xml:space="preserve">J500171430B</t>
  </si>
  <si>
    <t xml:space="preserve">С-ЕЖБ/23-04-2025/429422479</t>
  </si>
  <si>
    <t xml:space="preserve">J501731426C</t>
  </si>
  <si>
    <t xml:space="preserve">С-ЕЖБ/23-04-2025/429422478</t>
  </si>
  <si>
    <t xml:space="preserve">J500131430B</t>
  </si>
  <si>
    <t xml:space="preserve">С-ЕЖБ/23-04-2025/429422476</t>
  </si>
  <si>
    <t xml:space="preserve">2298908</t>
  </si>
  <si>
    <t xml:space="preserve">С-ЕЖБ/23-04-2025/429422473</t>
  </si>
  <si>
    <t xml:space="preserve">03378102</t>
  </si>
  <si>
    <t xml:space="preserve">С-ЕЖБ/23-04-2025/429422472</t>
  </si>
  <si>
    <t xml:space="preserve">02244846</t>
  </si>
  <si>
    <t xml:space="preserve">С-ЕЖБ/23-04-2025/429422469</t>
  </si>
  <si>
    <t xml:space="preserve">03349087</t>
  </si>
  <si>
    <t xml:space="preserve">С-ЕЖБ/23-04-2025/429422467</t>
  </si>
  <si>
    <t xml:space="preserve">02469083</t>
  </si>
  <si>
    <t xml:space="preserve">С-ЕЖБ/23-04-2025/429422465</t>
  </si>
  <si>
    <t xml:space="preserve">03349104</t>
  </si>
  <si>
    <t xml:space="preserve">С-ЕЖБ/23-04-2025/429422463</t>
  </si>
  <si>
    <t xml:space="preserve">02469151</t>
  </si>
  <si>
    <t xml:space="preserve">С-ЕЖБ/23-04-2025/429422460</t>
  </si>
  <si>
    <t xml:space="preserve">03349172</t>
  </si>
  <si>
    <t xml:space="preserve">С-ЕЖБ/23-04-2025/429422459</t>
  </si>
  <si>
    <t xml:space="preserve">02469133</t>
  </si>
  <si>
    <t xml:space="preserve">С-ЕЖБ/23-04-2025/429422457</t>
  </si>
  <si>
    <t xml:space="preserve">03349154</t>
  </si>
  <si>
    <t xml:space="preserve">С-ЕЖБ/23-04-2025/429422451</t>
  </si>
  <si>
    <t xml:space="preserve">02469132</t>
  </si>
  <si>
    <t xml:space="preserve">С-ЕЖБ/23-04-2025/429422445</t>
  </si>
  <si>
    <t xml:space="preserve">03349153</t>
  </si>
  <si>
    <t xml:space="preserve">С-ЕЖБ/23-04-2025/429422441</t>
  </si>
  <si>
    <t xml:space="preserve">02469152</t>
  </si>
  <si>
    <t xml:space="preserve">С-ЕЖБ/23-04-2025/429422437</t>
  </si>
  <si>
    <t xml:space="preserve">03349173</t>
  </si>
  <si>
    <t xml:space="preserve">С-ЕЖБ/23-04-2025/429422435</t>
  </si>
  <si>
    <t xml:space="preserve">49392838</t>
  </si>
  <si>
    <t xml:space="preserve">С-ЕЖБ/23-04-2025/429346876</t>
  </si>
  <si>
    <t xml:space="preserve">VEGAFLEX81</t>
  </si>
  <si>
    <t xml:space="preserve">49392839</t>
  </si>
  <si>
    <t xml:space="preserve">С-ЕЖБ/23-04-2025/429346875</t>
  </si>
  <si>
    <t xml:space="preserve">R8000B0112F</t>
  </si>
  <si>
    <t xml:space="preserve">С-ЕЖБ/23-04-2025/429346874</t>
  </si>
  <si>
    <t xml:space="preserve">R8000C0112F</t>
  </si>
  <si>
    <t xml:space="preserve">С-ЕЖБ/23-04-2025/429346873</t>
  </si>
  <si>
    <t xml:space="preserve">R8000D0112F</t>
  </si>
  <si>
    <t xml:space="preserve">С-ЕЖБ/23-04-2025/429346872</t>
  </si>
  <si>
    <t xml:space="preserve">17582187</t>
  </si>
  <si>
    <t xml:space="preserve">С-ЕЖБ/23-04-2025/429346871</t>
  </si>
  <si>
    <t xml:space="preserve">00625</t>
  </si>
  <si>
    <t xml:space="preserve">С-ЕЖБ/23-04-2025/429342507</t>
  </si>
  <si>
    <t xml:space="preserve">733.14.160</t>
  </si>
  <si>
    <t xml:space="preserve">00626</t>
  </si>
  <si>
    <t xml:space="preserve">С-ЕЖБ/23-04-2025/429342506</t>
  </si>
  <si>
    <t xml:space="preserve">02715</t>
  </si>
  <si>
    <t xml:space="preserve">С-ЕЖБ/23-04-2025/429342505</t>
  </si>
  <si>
    <t xml:space="preserve">733.14.100</t>
  </si>
  <si>
    <t xml:space="preserve">02716</t>
  </si>
  <si>
    <t xml:space="preserve">С-ЕЖБ/23-04-2025/429342504</t>
  </si>
  <si>
    <t xml:space="preserve">02717</t>
  </si>
  <si>
    <t xml:space="preserve">С-ЕЖБ/23-04-2025/429342503</t>
  </si>
  <si>
    <t xml:space="preserve">02718</t>
  </si>
  <si>
    <t xml:space="preserve">С-ЕЖБ/23-04-2025/429342502</t>
  </si>
  <si>
    <t xml:space="preserve">17339-12</t>
  </si>
  <si>
    <t xml:space="preserve">202/85683 MSID/ESID ANTTYU04</t>
  </si>
  <si>
    <t xml:space="preserve">С-ЕЖБ/23-04-2025/429338893</t>
  </si>
  <si>
    <t xml:space="preserve">ExperionPKS</t>
  </si>
  <si>
    <t xml:space="preserve">91P123835</t>
  </si>
  <si>
    <t xml:space="preserve">С-ЕЖБ/23-04-2025/429337369</t>
  </si>
  <si>
    <t xml:space="preserve">EJX 510A</t>
  </si>
  <si>
    <t xml:space="preserve">L6011401129</t>
  </si>
  <si>
    <t xml:space="preserve">С-ЕЖБ/23-04-2025/429337368</t>
  </si>
  <si>
    <t xml:space="preserve">Cerabar M,PMP 51</t>
  </si>
  <si>
    <t xml:space="preserve">JEJATJ078</t>
  </si>
  <si>
    <t xml:space="preserve">С-ЕЖБ/23-04-2025/429337367</t>
  </si>
  <si>
    <t xml:space="preserve">EJA 430A</t>
  </si>
  <si>
    <t xml:space="preserve">JEJATJ086</t>
  </si>
  <si>
    <t xml:space="preserve">С-ЕЖБ/23-04-2025/429337366</t>
  </si>
  <si>
    <t xml:space="preserve">91J604182</t>
  </si>
  <si>
    <t xml:space="preserve">С-ЕЖБ/23-04-2025/429337365</t>
  </si>
  <si>
    <t xml:space="preserve">91J604211</t>
  </si>
  <si>
    <t xml:space="preserve">С-ЕЖБ/23-04-2025/429337364</t>
  </si>
  <si>
    <t xml:space="preserve">9630279</t>
  </si>
  <si>
    <t xml:space="preserve">С-ЕЖБ/23-04-2025/429337363</t>
  </si>
  <si>
    <t xml:space="preserve">Rosemount 3051TG3</t>
  </si>
  <si>
    <t xml:space="preserve">9601013</t>
  </si>
  <si>
    <t xml:space="preserve">С-ЕЖБ/23-04-2025/429337362</t>
  </si>
  <si>
    <t xml:space="preserve">Rosemount 3051TG2</t>
  </si>
  <si>
    <t xml:space="preserve">9601014</t>
  </si>
  <si>
    <t xml:space="preserve">С-ЕЖБ/23-04-2025/429337361</t>
  </si>
  <si>
    <t xml:space="preserve">9601017</t>
  </si>
  <si>
    <t xml:space="preserve">С-ЕЖБ/23-04-2025/429337360</t>
  </si>
  <si>
    <t xml:space="preserve">9601018</t>
  </si>
  <si>
    <t xml:space="preserve">С-ЕЖБ/23-04-2025/429337359</t>
  </si>
  <si>
    <t xml:space="preserve">9286562</t>
  </si>
  <si>
    <t xml:space="preserve">С-ЕЖБ/23-04-2025/429337357</t>
  </si>
  <si>
    <t xml:space="preserve">9396118</t>
  </si>
  <si>
    <t xml:space="preserve">С-ЕЖБ/23-04-2025/429337355</t>
  </si>
  <si>
    <t xml:space="preserve">9396119</t>
  </si>
  <si>
    <t xml:space="preserve">С-ЕЖБ/23-04-2025/429337352</t>
  </si>
  <si>
    <t xml:space="preserve">9396116</t>
  </si>
  <si>
    <t xml:space="preserve">С-ЕЖБ/23-04-2025/429337350</t>
  </si>
  <si>
    <t xml:space="preserve">9601015</t>
  </si>
  <si>
    <t xml:space="preserve">С-ЕЖБ/23-04-2025/429337349</t>
  </si>
  <si>
    <t xml:space="preserve">91N701355</t>
  </si>
  <si>
    <t xml:space="preserve">С-ЕЖБ/23-04-2025/429337348</t>
  </si>
  <si>
    <t xml:space="preserve">91N701356</t>
  </si>
  <si>
    <t xml:space="preserve">С-ЕЖБ/23-04-2025/429337347</t>
  </si>
  <si>
    <t xml:space="preserve">91N602490</t>
  </si>
  <si>
    <t xml:space="preserve">С-ЕЖБ/23-04-2025/429337346</t>
  </si>
  <si>
    <t xml:space="preserve">91N602482</t>
  </si>
  <si>
    <t xml:space="preserve">С-ЕЖБ/23-04-2025/429337345</t>
  </si>
  <si>
    <t xml:space="preserve">91N602481</t>
  </si>
  <si>
    <t xml:space="preserve">С-ЕЖБ/23-04-2025/429337344</t>
  </si>
  <si>
    <t xml:space="preserve">91Р123827</t>
  </si>
  <si>
    <t xml:space="preserve">С-ЕЖБ/23-04-2025/429337343</t>
  </si>
  <si>
    <t xml:space="preserve">91Р221937</t>
  </si>
  <si>
    <t xml:space="preserve">С-ЕЖБ/23-04-2025/429337342</t>
  </si>
  <si>
    <t xml:space="preserve">91Р123824</t>
  </si>
  <si>
    <t xml:space="preserve">С-ЕЖБ/23-04-2025/429337341</t>
  </si>
  <si>
    <t xml:space="preserve">91P221964</t>
  </si>
  <si>
    <t xml:space="preserve">С-ЕЖБ/23-04-2025/429337340</t>
  </si>
  <si>
    <t xml:space="preserve">91P221969</t>
  </si>
  <si>
    <t xml:space="preserve">С-ЕЖБ/23-04-2025/429337339</t>
  </si>
  <si>
    <t xml:space="preserve">91P221959</t>
  </si>
  <si>
    <t xml:space="preserve">С-ЕЖБ/23-04-2025/429337338</t>
  </si>
  <si>
    <t xml:space="preserve">91P221946</t>
  </si>
  <si>
    <t xml:space="preserve">С-ЕЖБ/23-04-2025/429337337</t>
  </si>
  <si>
    <t xml:space="preserve">91P221949</t>
  </si>
  <si>
    <t xml:space="preserve">С-ЕЖБ/23-04-2025/429337336</t>
  </si>
  <si>
    <t xml:space="preserve">91P221908</t>
  </si>
  <si>
    <t xml:space="preserve">С-ЕЖБ/23-04-2025/429337335</t>
  </si>
  <si>
    <t xml:space="preserve">91P221917</t>
  </si>
  <si>
    <t xml:space="preserve">С-ЕЖБ/23-04-2025/429337334</t>
  </si>
  <si>
    <t xml:space="preserve">91P123831</t>
  </si>
  <si>
    <t xml:space="preserve">С-ЕЖБ/23-04-2025/429337333</t>
  </si>
  <si>
    <t xml:space="preserve">91P123821</t>
  </si>
  <si>
    <t xml:space="preserve">С-ЕЖБ/23-04-2025/429337332</t>
  </si>
  <si>
    <t xml:space="preserve">91P123822</t>
  </si>
  <si>
    <t xml:space="preserve">С-ЕЖБ/23-04-2025/429337331</t>
  </si>
  <si>
    <t xml:space="preserve">91R808403</t>
  </si>
  <si>
    <t xml:space="preserve">С-ЕЖБ/23-04-2025/429337330</t>
  </si>
  <si>
    <t xml:space="preserve">91R808353</t>
  </si>
  <si>
    <t xml:space="preserve">С-ЕЖБ/23-04-2025/429337329</t>
  </si>
  <si>
    <t xml:space="preserve">91R719779</t>
  </si>
  <si>
    <t xml:space="preserve">С-ЕЖБ/23-04-2025/429337328</t>
  </si>
  <si>
    <t xml:space="preserve">91R309542</t>
  </si>
  <si>
    <t xml:space="preserve">С-ЕЖБ/23-04-2025/429337327</t>
  </si>
  <si>
    <t xml:space="preserve">91R309543</t>
  </si>
  <si>
    <t xml:space="preserve">С-ЕЖБ/23-04-2025/429337326</t>
  </si>
  <si>
    <t xml:space="preserve">91R309544</t>
  </si>
  <si>
    <t xml:space="preserve">С-ЕЖБ/23-04-2025/429337325</t>
  </si>
  <si>
    <t xml:space="preserve">91R309545</t>
  </si>
  <si>
    <t xml:space="preserve">С-ЕЖБ/23-04-2025/429337324</t>
  </si>
  <si>
    <t xml:space="preserve">91R309546</t>
  </si>
  <si>
    <t xml:space="preserve">С-ЕЖБ/23-04-2025/429337323</t>
  </si>
  <si>
    <t xml:space="preserve">91R309547</t>
  </si>
  <si>
    <t xml:space="preserve">С-ЕЖБ/23-04-2025/429337322</t>
  </si>
  <si>
    <t xml:space="preserve">91R309548</t>
  </si>
  <si>
    <t xml:space="preserve">С-ЕЖБ/23-04-2025/429337321</t>
  </si>
  <si>
    <t xml:space="preserve">91R309540</t>
  </si>
  <si>
    <t xml:space="preserve">С-ЕЖБ/23-04-2025/429337320</t>
  </si>
  <si>
    <t xml:space="preserve">91R309549</t>
  </si>
  <si>
    <t xml:space="preserve">С-ЕЖБ/23-04-2025/429337319</t>
  </si>
  <si>
    <t xml:space="preserve">91R309550</t>
  </si>
  <si>
    <t xml:space="preserve">С-ЕЖБ/23-04-2025/429337318</t>
  </si>
  <si>
    <t xml:space="preserve">91R309551</t>
  </si>
  <si>
    <t xml:space="preserve">С-ЕЖБ/23-04-2025/429337317</t>
  </si>
  <si>
    <t xml:space="preserve">91R309552</t>
  </si>
  <si>
    <t xml:space="preserve">С-ЕЖБ/23-04-2025/429337316</t>
  </si>
  <si>
    <t xml:space="preserve">91R309541</t>
  </si>
  <si>
    <t xml:space="preserve">С-ЕЖБ/23-04-2025/429337315</t>
  </si>
  <si>
    <t xml:space="preserve">91R309556</t>
  </si>
  <si>
    <t xml:space="preserve">С-ЕЖБ/23-04-2025/429337314</t>
  </si>
  <si>
    <t xml:space="preserve">91R309557</t>
  </si>
  <si>
    <t xml:space="preserve">С-ЕЖБ/23-04-2025/429337313</t>
  </si>
  <si>
    <t xml:space="preserve">91R309558</t>
  </si>
  <si>
    <t xml:space="preserve">С-ЕЖБ/23-04-2025/429337312</t>
  </si>
  <si>
    <t xml:space="preserve">91R309559</t>
  </si>
  <si>
    <t xml:space="preserve">С-ЕЖБ/23-04-2025/429337311</t>
  </si>
  <si>
    <t xml:space="preserve">91R719780</t>
  </si>
  <si>
    <t xml:space="preserve">С-ЕЖБ/23-04-2025/429337310</t>
  </si>
  <si>
    <t xml:space="preserve">91R309553</t>
  </si>
  <si>
    <t xml:space="preserve">С-ЕЖБ/23-04-2025/429337309</t>
  </si>
  <si>
    <t xml:space="preserve">9629381</t>
  </si>
  <si>
    <t xml:space="preserve">С-ЕЖБ/23-04-2025/429337308</t>
  </si>
  <si>
    <t xml:space="preserve">9629382</t>
  </si>
  <si>
    <t xml:space="preserve">С-ЕЖБ/23-04-2025/429337307</t>
  </si>
  <si>
    <t xml:space="preserve">9629380</t>
  </si>
  <si>
    <t xml:space="preserve">С-ЕЖБ/23-04-2025/429337306</t>
  </si>
  <si>
    <t xml:space="preserve">9629378</t>
  </si>
  <si>
    <t xml:space="preserve">С-ЕЖБ/23-04-2025/429337305</t>
  </si>
  <si>
    <t xml:space="preserve">9629470</t>
  </si>
  <si>
    <t xml:space="preserve">С-ЕЖБ/23-04-2025/429337304</t>
  </si>
  <si>
    <t xml:space="preserve">9624912</t>
  </si>
  <si>
    <t xml:space="preserve">С-ЕЖБ/23-04-2025/429337303</t>
  </si>
  <si>
    <t xml:space="preserve">Rosemount 3051TG1</t>
  </si>
  <si>
    <t xml:space="preserve">9629468</t>
  </si>
  <si>
    <t xml:space="preserve">С-ЕЖБ/23-04-2025/429337301</t>
  </si>
  <si>
    <t xml:space="preserve">9629475</t>
  </si>
  <si>
    <t xml:space="preserve">С-ЕЖБ/23-04-2025/429337300</t>
  </si>
  <si>
    <t xml:space="preserve">Rosemount 3051CD3</t>
  </si>
  <si>
    <t xml:space="preserve">1385463</t>
  </si>
  <si>
    <t xml:space="preserve">С-ЕЖБ/23-04-2025/429337299</t>
  </si>
  <si>
    <t xml:space="preserve">1452768</t>
  </si>
  <si>
    <t xml:space="preserve">С-ЕЖБ/23-04-2025/429337298</t>
  </si>
  <si>
    <t xml:space="preserve">1453117</t>
  </si>
  <si>
    <t xml:space="preserve">С-ЕЖБ/23-04-2025/429337297</t>
  </si>
  <si>
    <t xml:space="preserve">1453129</t>
  </si>
  <si>
    <t xml:space="preserve">С-ЕЖБ/23-04-2025/429337296</t>
  </si>
  <si>
    <t xml:space="preserve">1453164</t>
  </si>
  <si>
    <t xml:space="preserve">С-ЕЖБ/23-04-2025/429337295</t>
  </si>
  <si>
    <t xml:space="preserve">1452793</t>
  </si>
  <si>
    <t xml:space="preserve">С-ЕЖБ/23-04-2025/429337294</t>
  </si>
  <si>
    <t xml:space="preserve">1453120</t>
  </si>
  <si>
    <t xml:space="preserve">С-ЕЖБ/23-04-2025/429337293</t>
  </si>
  <si>
    <t xml:space="preserve">1453167</t>
  </si>
  <si>
    <t xml:space="preserve">С-ЕЖБ/23-04-2025/429337292</t>
  </si>
  <si>
    <t xml:space="preserve">1453125</t>
  </si>
  <si>
    <t xml:space="preserve">С-ЕЖБ/23-04-2025/429337291</t>
  </si>
  <si>
    <t xml:space="preserve">1452886</t>
  </si>
  <si>
    <t xml:space="preserve">С-ЕЖБ/23-04-2025/429337290</t>
  </si>
  <si>
    <t xml:space="preserve">1417730</t>
  </si>
  <si>
    <t xml:space="preserve">С-ЕЖБ/23-04-2025/429337289</t>
  </si>
  <si>
    <t xml:space="preserve">Метран-150СDR</t>
  </si>
  <si>
    <t xml:space="preserve">1417723</t>
  </si>
  <si>
    <t xml:space="preserve">С-ЕЖБ/23-04-2025/429337288</t>
  </si>
  <si>
    <t xml:space="preserve">1417716</t>
  </si>
  <si>
    <t xml:space="preserve">С-ЕЖБ/23-04-2025/429337287</t>
  </si>
  <si>
    <t xml:space="preserve">1417728</t>
  </si>
  <si>
    <t xml:space="preserve">С-ЕЖБ/23-04-2025/429337286</t>
  </si>
  <si>
    <t xml:space="preserve">1417717</t>
  </si>
  <si>
    <t xml:space="preserve">С-ЕЖБ/23-04-2025/429337285</t>
  </si>
  <si>
    <t xml:space="preserve">1417719</t>
  </si>
  <si>
    <t xml:space="preserve">С-ЕЖБ/23-04-2025/429337284</t>
  </si>
  <si>
    <t xml:space="preserve">1417727</t>
  </si>
  <si>
    <t xml:space="preserve">С-ЕЖБ/23-04-2025/429337283</t>
  </si>
  <si>
    <t xml:space="preserve">1417724</t>
  </si>
  <si>
    <t xml:space="preserve">С-ЕЖБ/23-04-2025/429337282</t>
  </si>
  <si>
    <t xml:space="preserve">1417722</t>
  </si>
  <si>
    <t xml:space="preserve">С-ЕЖБ/23-04-2025/429337281</t>
  </si>
  <si>
    <t xml:space="preserve">1417726</t>
  </si>
  <si>
    <t xml:space="preserve">С-ЕЖБ/23-04-2025/429337280</t>
  </si>
  <si>
    <t xml:space="preserve">1417715</t>
  </si>
  <si>
    <t xml:space="preserve">С-ЕЖБ/23-04-2025/429337279</t>
  </si>
  <si>
    <t xml:space="preserve">1417721</t>
  </si>
  <si>
    <t xml:space="preserve">С-ЕЖБ/23-04-2025/429337278</t>
  </si>
  <si>
    <t xml:space="preserve">1417720</t>
  </si>
  <si>
    <t xml:space="preserve">С-ЕЖБ/23-04-2025/429337277</t>
  </si>
  <si>
    <t xml:space="preserve">1417725</t>
  </si>
  <si>
    <t xml:space="preserve">С-ЕЖБ/23-04-2025/429337276</t>
  </si>
  <si>
    <t xml:space="preserve">1417729</t>
  </si>
  <si>
    <t xml:space="preserve">С-ЕЖБ/23-04-2025/429337275</t>
  </si>
  <si>
    <t xml:space="preserve">1417718</t>
  </si>
  <si>
    <t xml:space="preserve">С-ЕЖБ/23-04-2025/429337274</t>
  </si>
  <si>
    <t xml:space="preserve">1452791</t>
  </si>
  <si>
    <t xml:space="preserve">С-ЕЖБ/23-04-2025/429337273</t>
  </si>
  <si>
    <t xml:space="preserve">1528075</t>
  </si>
  <si>
    <t xml:space="preserve">С-ЕЖБ/23-04-2025/429337272</t>
  </si>
  <si>
    <t xml:space="preserve">1452735</t>
  </si>
  <si>
    <t xml:space="preserve">С-ЕЖБ/23-04-2025/429337271</t>
  </si>
  <si>
    <t xml:space="preserve">0001206339</t>
  </si>
  <si>
    <t xml:space="preserve">С-ЕЖБ/23-04-2025/429337270</t>
  </si>
  <si>
    <t xml:space="preserve">1452883</t>
  </si>
  <si>
    <t xml:space="preserve">С-ЕЖБ/23-04-2025/429337269</t>
  </si>
  <si>
    <t xml:space="preserve">1452721</t>
  </si>
  <si>
    <t xml:space="preserve">С-ЕЖБ/23-04-2025/429337268</t>
  </si>
  <si>
    <t xml:space="preserve">1452786</t>
  </si>
  <si>
    <t xml:space="preserve">С-ЕЖБ/23-04-2025/429337267</t>
  </si>
  <si>
    <t xml:space="preserve">1452788</t>
  </si>
  <si>
    <t xml:space="preserve">С-ЕЖБ/23-04-2025/429337266</t>
  </si>
  <si>
    <t xml:space="preserve">1452789</t>
  </si>
  <si>
    <t xml:space="preserve">С-ЕЖБ/23-04-2025/429337265</t>
  </si>
  <si>
    <t xml:space="preserve">1452726</t>
  </si>
  <si>
    <t xml:space="preserve">С-ЕЖБ/23-04-2025/429337264</t>
  </si>
  <si>
    <t xml:space="preserve">1452758</t>
  </si>
  <si>
    <t xml:space="preserve">С-ЕЖБ/23-04-2025/429337263</t>
  </si>
  <si>
    <t xml:space="preserve">1452787</t>
  </si>
  <si>
    <t xml:space="preserve">С-ЕЖБ/23-04-2025/429337262</t>
  </si>
  <si>
    <t xml:space="preserve">1452761</t>
  </si>
  <si>
    <t xml:space="preserve">С-ЕЖБ/23-04-2025/429337261</t>
  </si>
  <si>
    <t xml:space="preserve">1452727</t>
  </si>
  <si>
    <t xml:space="preserve">С-ЕЖБ/23-04-2025/429337260</t>
  </si>
  <si>
    <t xml:space="preserve">1452882</t>
  </si>
  <si>
    <t xml:space="preserve">С-ЕЖБ/23-04-2025/429337259</t>
  </si>
  <si>
    <t xml:space="preserve">29.04.2025 12:51</t>
  </si>
  <si>
    <t xml:space="preserve">10036877</t>
  </si>
  <si>
    <t xml:space="preserve">С-ЕЖБ/24-04-2025/429421938</t>
  </si>
  <si>
    <t xml:space="preserve">02469061/03349082</t>
  </si>
  <si>
    <t xml:space="preserve">С-ЕЖБ/24-04-2025/429422434</t>
  </si>
  <si>
    <t xml:space="preserve">02469059/03349080</t>
  </si>
  <si>
    <t xml:space="preserve">С-ЕЖБ/24-04-2025/429422431</t>
  </si>
  <si>
    <t xml:space="preserve">02469180/03349201</t>
  </si>
  <si>
    <t xml:space="preserve">С-ЕЖБ/24-04-2025/429422430</t>
  </si>
  <si>
    <t xml:space="preserve">02514264/03378105</t>
  </si>
  <si>
    <t xml:space="preserve">С-ЕЖБ/24-04-2025/429422428</t>
  </si>
  <si>
    <t xml:space="preserve">02469177/03349198</t>
  </si>
  <si>
    <t xml:space="preserve">С-ЕЖБ/24-04-2025/429421984</t>
  </si>
  <si>
    <t xml:space="preserve">02514284/03378125</t>
  </si>
  <si>
    <t xml:space="preserve">С-ЕЖБ/24-04-2025/429421983</t>
  </si>
  <si>
    <t xml:space="preserve">02469053/03349074</t>
  </si>
  <si>
    <t xml:space="preserve">С-ЕЖБ/24-04-2025/429421980</t>
  </si>
  <si>
    <t xml:space="preserve">02469171/03349192</t>
  </si>
  <si>
    <t xml:space="preserve">С-ЕЖБ/24-04-2025/429421979</t>
  </si>
  <si>
    <t xml:space="preserve">02469170/03349191</t>
  </si>
  <si>
    <t xml:space="preserve">С-ЕЖБ/24-04-2025/429421978</t>
  </si>
  <si>
    <t xml:space="preserve">02469142/03349163</t>
  </si>
  <si>
    <t xml:space="preserve">С-ЕЖБ/24-04-2025/429421976</t>
  </si>
  <si>
    <t xml:space="preserve">02469169/03349190</t>
  </si>
  <si>
    <t xml:space="preserve">С-ЕЖБ/24-04-2025/429421975</t>
  </si>
  <si>
    <t xml:space="preserve">02469166/03349187</t>
  </si>
  <si>
    <t xml:space="preserve">С-ЕЖБ/24-04-2025/429421974</t>
  </si>
  <si>
    <t xml:space="preserve">02469155/03349176</t>
  </si>
  <si>
    <t xml:space="preserve">С-ЕЖБ/24-04-2025/429421973</t>
  </si>
  <si>
    <t xml:space="preserve">02469146/03349167</t>
  </si>
  <si>
    <t xml:space="preserve">С-ЕЖБ/24-04-2025/429421970</t>
  </si>
  <si>
    <t xml:space="preserve">02469147/03349168</t>
  </si>
  <si>
    <t xml:space="preserve">С-ЕЖБ/24-04-2025/429421969</t>
  </si>
  <si>
    <t xml:space="preserve">02469148/03349169</t>
  </si>
  <si>
    <t xml:space="preserve">С-ЕЖБ/24-04-2025/429421968</t>
  </si>
  <si>
    <t xml:space="preserve">02469112/03349133</t>
  </si>
  <si>
    <t xml:space="preserve">С-ЕЖБ/24-04-2025/429421967</t>
  </si>
  <si>
    <t xml:space="preserve">02469143/03310279</t>
  </si>
  <si>
    <t xml:space="preserve">С-ЕЖБ/24-04-2025/429421966</t>
  </si>
  <si>
    <t xml:space="preserve">02469144/03349165</t>
  </si>
  <si>
    <t xml:space="preserve">С-ЕЖБ/24-04-2025/429421964</t>
  </si>
  <si>
    <t xml:space="preserve">02469113/03349134</t>
  </si>
  <si>
    <t xml:space="preserve">С-ЕЖБ/24-04-2025/429421962</t>
  </si>
  <si>
    <t xml:space="preserve">02514260/03378101</t>
  </si>
  <si>
    <t xml:space="preserve">С-ЕЖБ/24-04-2025/429421961</t>
  </si>
  <si>
    <t xml:space="preserve">02469145</t>
  </si>
  <si>
    <t xml:space="preserve">С-ЕЖБ/24-04-2025/429421959</t>
  </si>
  <si>
    <t xml:space="preserve">3469249</t>
  </si>
  <si>
    <t xml:space="preserve">С-ЕЖБ/24-04-2025/429421958</t>
  </si>
  <si>
    <t xml:space="preserve">02469203</t>
  </si>
  <si>
    <t xml:space="preserve">С-ЕЖБ/24-04-2025/429421957</t>
  </si>
  <si>
    <t xml:space="preserve">03349224</t>
  </si>
  <si>
    <t xml:space="preserve">С-ЕЖБ/24-04-2025/429421956</t>
  </si>
  <si>
    <t xml:space="preserve">02469207</t>
  </si>
  <si>
    <t xml:space="preserve">С-ЕЖБ/24-04-2025/429421953</t>
  </si>
  <si>
    <t xml:space="preserve">03349228</t>
  </si>
  <si>
    <t xml:space="preserve">С-ЕЖБ/24-04-2025/429421952</t>
  </si>
  <si>
    <t xml:space="preserve">02469206</t>
  </si>
  <si>
    <t xml:space="preserve">С-ЕЖБ/24-04-2025/429421951</t>
  </si>
  <si>
    <t xml:space="preserve">03349227</t>
  </si>
  <si>
    <t xml:space="preserve">С-ЕЖБ/24-04-2025/429421950</t>
  </si>
  <si>
    <t xml:space="preserve">02469205</t>
  </si>
  <si>
    <t xml:space="preserve">С-ЕЖБ/24-04-2025/429421949</t>
  </si>
  <si>
    <t xml:space="preserve">03349226</t>
  </si>
  <si>
    <t xml:space="preserve">С-ЕЖБ/24-04-2025/429421947</t>
  </si>
  <si>
    <t xml:space="preserve">02469213</t>
  </si>
  <si>
    <t xml:space="preserve">С-ЕЖБ/24-04-2025/429421946</t>
  </si>
  <si>
    <t xml:space="preserve">03349234</t>
  </si>
  <si>
    <t xml:space="preserve">С-ЕЖБ/24-04-2025/429421944</t>
  </si>
  <si>
    <t xml:space="preserve">02469212</t>
  </si>
  <si>
    <t xml:space="preserve">С-ЕЖБ/24-04-2025/429421943</t>
  </si>
  <si>
    <t xml:space="preserve">03349233</t>
  </si>
  <si>
    <t xml:space="preserve">С-ЕЖБ/24-04-2025/429421942</t>
  </si>
  <si>
    <t xml:space="preserve">02469084</t>
  </si>
  <si>
    <t xml:space="preserve">С-ЕЖБ/24-04-2025/429421940</t>
  </si>
  <si>
    <t xml:space="preserve">03349105</t>
  </si>
  <si>
    <t xml:space="preserve">С-ЕЖБ/24-04-2025/429421939</t>
  </si>
  <si>
    <t xml:space="preserve">10036875</t>
  </si>
  <si>
    <t xml:space="preserve">С-ЕЖБ/24-04-2025/429421937</t>
  </si>
  <si>
    <t xml:space="preserve">854464</t>
  </si>
  <si>
    <t xml:space="preserve">С-ЕЖБ/24-04-2025/429421936</t>
  </si>
  <si>
    <t xml:space="preserve">1104HCZ1</t>
  </si>
  <si>
    <t xml:space="preserve">С-ЕЖБ/24-04-2025/429421935</t>
  </si>
  <si>
    <t xml:space="preserve">TR 10-A</t>
  </si>
  <si>
    <t xml:space="preserve">854463</t>
  </si>
  <si>
    <t xml:space="preserve">С-ЕЖБ/24-04-2025/429421932</t>
  </si>
  <si>
    <t xml:space="preserve">1104HCYZ</t>
  </si>
  <si>
    <t xml:space="preserve">С-ЕЖБ/24-04-2025/429421931</t>
  </si>
  <si>
    <t xml:space="preserve">F902F314202</t>
  </si>
  <si>
    <t xml:space="preserve">С-ЕЖБ/24-04-2025/429421930</t>
  </si>
  <si>
    <t xml:space="preserve">iTEMP TMT180</t>
  </si>
  <si>
    <t xml:space="preserve">F9035C14152</t>
  </si>
  <si>
    <t xml:space="preserve">С-ЕЖБ/24-04-2025/429421929</t>
  </si>
  <si>
    <t xml:space="preserve">TR10</t>
  </si>
  <si>
    <t xml:space="preserve">F902F614202</t>
  </si>
  <si>
    <t xml:space="preserve">С-ЕЖБ/24-04-2025/429421928</t>
  </si>
  <si>
    <t xml:space="preserve">F9035714152</t>
  </si>
  <si>
    <t xml:space="preserve">С-ЕЖБ/24-04-2025/429421927</t>
  </si>
  <si>
    <t xml:space="preserve">842671</t>
  </si>
  <si>
    <t xml:space="preserve">С-ЕЖБ/24-04-2025/429421926</t>
  </si>
  <si>
    <t xml:space="preserve">1104H5CO</t>
  </si>
  <si>
    <t xml:space="preserve">С-ЕЖБ/24-04-2025/429421924</t>
  </si>
  <si>
    <t xml:space="preserve">842762</t>
  </si>
  <si>
    <t xml:space="preserve">С-ЕЖБ/24-04-2025/429421923</t>
  </si>
  <si>
    <t xml:space="preserve">1104HXQD</t>
  </si>
  <si>
    <t xml:space="preserve">С-ЕЖБ/24-04-2025/429421922</t>
  </si>
  <si>
    <t xml:space="preserve">854723</t>
  </si>
  <si>
    <t xml:space="preserve">С-ЕЖБ/24-04-2025/429421921</t>
  </si>
  <si>
    <t xml:space="preserve">1104IQLD</t>
  </si>
  <si>
    <t xml:space="preserve">С-ЕЖБ/24-04-2025/429421919</t>
  </si>
  <si>
    <t xml:space="preserve">855461</t>
  </si>
  <si>
    <t xml:space="preserve">С-ЕЖБ/24-04-2025/429421918</t>
  </si>
  <si>
    <t xml:space="preserve">1104HM5I</t>
  </si>
  <si>
    <t xml:space="preserve">С-ЕЖБ/24-04-2025/429421917</t>
  </si>
  <si>
    <t xml:space="preserve">F902F114202</t>
  </si>
  <si>
    <t xml:space="preserve">С-ЕЖБ/24-04-2025/429421916</t>
  </si>
  <si>
    <t xml:space="preserve">С-ЕЖБ/24-04-2025/429421915</t>
  </si>
  <si>
    <t xml:space="preserve">845491</t>
  </si>
  <si>
    <t xml:space="preserve">С-ЕЖБ/24-04-2025/429421914</t>
  </si>
  <si>
    <t xml:space="preserve">1104HXQ9</t>
  </si>
  <si>
    <t xml:space="preserve">С-ЕЖБ/24-04-2025/429421912</t>
  </si>
  <si>
    <t xml:space="preserve">854863</t>
  </si>
  <si>
    <t xml:space="preserve">С-ЕЖБ/24-04-2025/429421910</t>
  </si>
  <si>
    <t xml:space="preserve">1104IQLE</t>
  </si>
  <si>
    <t xml:space="preserve">С-ЕЖБ/24-04-2025/429421909</t>
  </si>
  <si>
    <t xml:space="preserve">845864</t>
  </si>
  <si>
    <t xml:space="preserve">С-ЕЖБ/24-04-2025/429421908</t>
  </si>
  <si>
    <t xml:space="preserve">1104H5CU</t>
  </si>
  <si>
    <t xml:space="preserve">С-ЕЖБ/24-04-2025/429421907</t>
  </si>
  <si>
    <t xml:space="preserve">855492</t>
  </si>
  <si>
    <t xml:space="preserve">С-ЕЖБ/24-04-2025/429421906</t>
  </si>
  <si>
    <t xml:space="preserve">1104IQL8</t>
  </si>
  <si>
    <t xml:space="preserve">С-ЕЖБ/24-04-2025/429421905</t>
  </si>
  <si>
    <t xml:space="preserve">854536</t>
  </si>
  <si>
    <t xml:space="preserve">С-ЕЖБ/24-04-2025/429421904</t>
  </si>
  <si>
    <t xml:space="preserve">1104HM6N</t>
  </si>
  <si>
    <t xml:space="preserve">С-ЕЖБ/24-04-2025/429421903</t>
  </si>
  <si>
    <t xml:space="preserve">942026</t>
  </si>
  <si>
    <t xml:space="preserve">С-ЕЖБ/24-04-2025/429421901</t>
  </si>
  <si>
    <t xml:space="preserve">855380</t>
  </si>
  <si>
    <t xml:space="preserve">С-ЕЖБ/24-04-2025/429421900</t>
  </si>
  <si>
    <t xml:space="preserve">854710</t>
  </si>
  <si>
    <t xml:space="preserve">С-ЕЖБ/24-04-2025/429421899</t>
  </si>
  <si>
    <t xml:space="preserve">942720</t>
  </si>
  <si>
    <t xml:space="preserve">С-ЕЖБ/24-04-2025/429421896</t>
  </si>
  <si>
    <t xml:space="preserve">971422</t>
  </si>
  <si>
    <t xml:space="preserve">С-ЕЖБ/24-04-2025/429421895</t>
  </si>
  <si>
    <t xml:space="preserve">1107ZNL7</t>
  </si>
  <si>
    <t xml:space="preserve">С-ЕЖБ/24-04-2025/429421893</t>
  </si>
  <si>
    <t xml:space="preserve">1107ZNKI</t>
  </si>
  <si>
    <t xml:space="preserve">С-ЕЖБ/24-04-2025/429421891</t>
  </si>
  <si>
    <t xml:space="preserve">1107ZNKV</t>
  </si>
  <si>
    <t xml:space="preserve">С-ЕЖБ/24-04-2025/429421890</t>
  </si>
  <si>
    <t xml:space="preserve">88901-23</t>
  </si>
  <si>
    <t xml:space="preserve">TH6TG232058</t>
  </si>
  <si>
    <t xml:space="preserve">С-ЕЖБ/24-04-2025/429421888</t>
  </si>
  <si>
    <t xml:space="preserve">NCS</t>
  </si>
  <si>
    <t xml:space="preserve">Р00450</t>
  </si>
  <si>
    <t xml:space="preserve">С-ЕЖБ/24-04-2025/429342501</t>
  </si>
  <si>
    <t xml:space="preserve">Р00117</t>
  </si>
  <si>
    <t xml:space="preserve">С-ЕЖБ/24-04-2025/429342500</t>
  </si>
  <si>
    <t xml:space="preserve">01527</t>
  </si>
  <si>
    <t xml:space="preserve">С-ЕЖБ/24-04-2025/429342499</t>
  </si>
  <si>
    <t xml:space="preserve">01556</t>
  </si>
  <si>
    <t xml:space="preserve">С-ЕЖБ/24-04-2025/429342498</t>
  </si>
  <si>
    <t xml:space="preserve">01568</t>
  </si>
  <si>
    <t xml:space="preserve">С-ЕЖБ/24-04-2025/429342497</t>
  </si>
  <si>
    <t xml:space="preserve">68498-17</t>
  </si>
  <si>
    <t xml:space="preserve">171702723</t>
  </si>
  <si>
    <t xml:space="preserve">С-ЕЖБ/24-04-2025/429342495</t>
  </si>
  <si>
    <t xml:space="preserve">RCh 160</t>
  </si>
  <si>
    <t xml:space="preserve">171702724</t>
  </si>
  <si>
    <t xml:space="preserve">С-ЕЖБ/24-04-2025/429342494</t>
  </si>
  <si>
    <t xml:space="preserve">171702690</t>
  </si>
  <si>
    <t xml:space="preserve">С-ЕЖБ/24-04-2025/429342493</t>
  </si>
  <si>
    <t xml:space="preserve">171702699</t>
  </si>
  <si>
    <t xml:space="preserve">С-ЕЖБ/24-04-2025/429342492</t>
  </si>
  <si>
    <t xml:space="preserve">171702713</t>
  </si>
  <si>
    <t xml:space="preserve">С-ЕЖБ/24-04-2025/429342491</t>
  </si>
  <si>
    <t xml:space="preserve">171702688</t>
  </si>
  <si>
    <t xml:space="preserve">С-ЕЖБ/24-04-2025/429342490</t>
  </si>
  <si>
    <t xml:space="preserve">1014606</t>
  </si>
  <si>
    <t xml:space="preserve">С-ЕЖБ/24-04-2025/429342489</t>
  </si>
  <si>
    <t xml:space="preserve">00205</t>
  </si>
  <si>
    <t xml:space="preserve">С-ЕЖБ/24-04-2025/429342488</t>
  </si>
  <si>
    <t xml:space="preserve">02530</t>
  </si>
  <si>
    <t xml:space="preserve">С-ЕЖБ/24-04-2025/429342487</t>
  </si>
  <si>
    <t xml:space="preserve">04749</t>
  </si>
  <si>
    <t xml:space="preserve">С-ЕЖБ/24-04-2025/429342486</t>
  </si>
  <si>
    <t xml:space="preserve">04863</t>
  </si>
  <si>
    <t xml:space="preserve">С-ЕЖБ/24-04-2025/429342485</t>
  </si>
  <si>
    <t xml:space="preserve">15773-06</t>
  </si>
  <si>
    <t xml:space="preserve">204/К201A/S7-400</t>
  </si>
  <si>
    <t xml:space="preserve">С-ЕЖБ/24-04-2025/429338892</t>
  </si>
  <si>
    <t xml:space="preserve">Simatic S7-400</t>
  </si>
  <si>
    <t xml:space="preserve">15773-11</t>
  </si>
  <si>
    <t xml:space="preserve">204/К201В/S7-400</t>
  </si>
  <si>
    <t xml:space="preserve">С-ЕЖБ/24-04-2025/429338891</t>
  </si>
  <si>
    <t xml:space="preserve">0001210629</t>
  </si>
  <si>
    <t xml:space="preserve">С-ЕЖБ/24-04-2025/429337258</t>
  </si>
  <si>
    <t xml:space="preserve">9357669</t>
  </si>
  <si>
    <t xml:space="preserve">С-ЕЖБ/24-04-2025/429337257</t>
  </si>
  <si>
    <t xml:space="preserve">3051CD2</t>
  </si>
  <si>
    <t xml:space="preserve">9357670</t>
  </si>
  <si>
    <t xml:space="preserve">С-ЕЖБ/24-04-2025/429337256</t>
  </si>
  <si>
    <t xml:space="preserve">9357673</t>
  </si>
  <si>
    <t xml:space="preserve">С-ЕЖБ/24-04-2025/429337255</t>
  </si>
  <si>
    <t xml:space="preserve">9357674</t>
  </si>
  <si>
    <t xml:space="preserve">С-ЕЖБ/24-04-2025/429337254</t>
  </si>
  <si>
    <t xml:space="preserve">9357678</t>
  </si>
  <si>
    <t xml:space="preserve">С-ЕЖБ/24-04-2025/429337253</t>
  </si>
  <si>
    <t xml:space="preserve">9357679</t>
  </si>
  <si>
    <t xml:space="preserve">С-ЕЖБ/24-04-2025/429337252</t>
  </si>
  <si>
    <t xml:space="preserve">9357682</t>
  </si>
  <si>
    <t xml:space="preserve">С-ЕЖБ/24-04-2025/429337251</t>
  </si>
  <si>
    <t xml:space="preserve">91K417344</t>
  </si>
  <si>
    <t xml:space="preserve">С-ЕЖБ/24-04-2025/429337250</t>
  </si>
  <si>
    <t xml:space="preserve">14495-09</t>
  </si>
  <si>
    <t xml:space="preserve">91М718870</t>
  </si>
  <si>
    <t xml:space="preserve">С-ЕЖБ/24-04-2025/429337249</t>
  </si>
  <si>
    <t xml:space="preserve">91J604327</t>
  </si>
  <si>
    <t xml:space="preserve">С-ЕЖБ/24-04-2025/429337248</t>
  </si>
  <si>
    <t xml:space="preserve">91J604308</t>
  </si>
  <si>
    <t xml:space="preserve">С-ЕЖБ/24-04-2025/429337247</t>
  </si>
  <si>
    <t xml:space="preserve">91М718892</t>
  </si>
  <si>
    <t xml:space="preserve">С-ЕЖБ/24-04-2025/429337246</t>
  </si>
  <si>
    <t xml:space="preserve">EJA 110A</t>
  </si>
  <si>
    <t xml:space="preserve">91М718894</t>
  </si>
  <si>
    <t xml:space="preserve">С-ЕЖБ/24-04-2025/429337245</t>
  </si>
  <si>
    <t xml:space="preserve">91М718896</t>
  </si>
  <si>
    <t xml:space="preserve">С-ЕЖБ/24-04-2025/429337244</t>
  </si>
  <si>
    <t xml:space="preserve">91М718898</t>
  </si>
  <si>
    <t xml:space="preserve">С-ЕЖБ/24-04-2025/429337243</t>
  </si>
  <si>
    <t xml:space="preserve">91М431105</t>
  </si>
  <si>
    <t xml:space="preserve">С-ЕЖБ/24-04-2025/429337242</t>
  </si>
  <si>
    <t xml:space="preserve">91K428330</t>
  </si>
  <si>
    <t xml:space="preserve">С-ЕЖБ/24-04-2025/429337241</t>
  </si>
  <si>
    <t xml:space="preserve">91P221914</t>
  </si>
  <si>
    <t xml:space="preserve">С-ЕЖБ/24-04-2025/429337240</t>
  </si>
  <si>
    <t xml:space="preserve">91P221947</t>
  </si>
  <si>
    <t xml:space="preserve">С-ЕЖБ/24-04-2025/429337239</t>
  </si>
  <si>
    <t xml:space="preserve">91P123818</t>
  </si>
  <si>
    <t xml:space="preserve">С-ЕЖБ/24-04-2025/429337238</t>
  </si>
  <si>
    <t xml:space="preserve">91P221950</t>
  </si>
  <si>
    <t xml:space="preserve">С-ЕЖБ/24-04-2025/429337237</t>
  </si>
  <si>
    <t xml:space="preserve">91P221918</t>
  </si>
  <si>
    <t xml:space="preserve">С-ЕЖБ/24-04-2025/429337236</t>
  </si>
  <si>
    <t xml:space="preserve">91P221919</t>
  </si>
  <si>
    <t xml:space="preserve">С-ЕЖБ/24-04-2025/429337235</t>
  </si>
  <si>
    <t xml:space="preserve">91P221922</t>
  </si>
  <si>
    <t xml:space="preserve">С-ЕЖБ/24-04-2025/429337234</t>
  </si>
  <si>
    <t xml:space="preserve">91P221928</t>
  </si>
  <si>
    <t xml:space="preserve">С-ЕЖБ/24-04-2025/429337233</t>
  </si>
  <si>
    <t xml:space="preserve">91P221943</t>
  </si>
  <si>
    <t xml:space="preserve">С-ЕЖБ/24-04-2025/429337232</t>
  </si>
  <si>
    <t xml:space="preserve">91P221933</t>
  </si>
  <si>
    <t xml:space="preserve">С-ЕЖБ/24-04-2025/429337231</t>
  </si>
  <si>
    <t xml:space="preserve">91P221945</t>
  </si>
  <si>
    <t xml:space="preserve">С-ЕЖБ/24-04-2025/429337230</t>
  </si>
  <si>
    <t xml:space="preserve">91P221931</t>
  </si>
  <si>
    <t xml:space="preserve">С-ЕЖБ/24-04-2025/429337229</t>
  </si>
  <si>
    <t xml:space="preserve">91P221910</t>
  </si>
  <si>
    <t xml:space="preserve">С-ЕЖБ/24-04-2025/429337228</t>
  </si>
  <si>
    <t xml:space="preserve">91P221936</t>
  </si>
  <si>
    <t xml:space="preserve">С-ЕЖБ/24-04-2025/429337227</t>
  </si>
  <si>
    <t xml:space="preserve">91P221954</t>
  </si>
  <si>
    <t xml:space="preserve">С-ЕЖБ/24-04-2025/429337226</t>
  </si>
  <si>
    <t xml:space="preserve">91J604340</t>
  </si>
  <si>
    <t xml:space="preserve">С-ЕЖБ/24-04-2025/429337225</t>
  </si>
  <si>
    <t xml:space="preserve">91J604303</t>
  </si>
  <si>
    <t xml:space="preserve">С-ЕЖБ/24-04-2025/429337224</t>
  </si>
  <si>
    <t xml:space="preserve">91J604421</t>
  </si>
  <si>
    <t xml:space="preserve">С-ЕЖБ/24-04-2025/429337223</t>
  </si>
  <si>
    <t xml:space="preserve">91J604418</t>
  </si>
  <si>
    <t xml:space="preserve">С-ЕЖБ/24-04-2025/429337222</t>
  </si>
  <si>
    <t xml:space="preserve">38288-13</t>
  </si>
  <si>
    <t xml:space="preserve">1105ZNKV</t>
  </si>
  <si>
    <t xml:space="preserve">С-ЕЖБ/24-04-2025/429337221</t>
  </si>
  <si>
    <t xml:space="preserve">S-20</t>
  </si>
  <si>
    <t xml:space="preserve">1105ZNKT</t>
  </si>
  <si>
    <t xml:space="preserve">С-ЕЖБ/24-04-2025/429337220</t>
  </si>
  <si>
    <t xml:space="preserve">39531-08</t>
  </si>
  <si>
    <t xml:space="preserve">9439072</t>
  </si>
  <si>
    <t xml:space="preserve">С-ЕЖБ/24-04-2025/429337219</t>
  </si>
  <si>
    <t xml:space="preserve">2051CD1</t>
  </si>
  <si>
    <t xml:space="preserve">9439073</t>
  </si>
  <si>
    <t xml:space="preserve">С-ЕЖБ/24-04-2025/429337218</t>
  </si>
  <si>
    <t xml:space="preserve">9559079</t>
  </si>
  <si>
    <t xml:space="preserve">С-ЕЖБ/24-04-2025/429337217</t>
  </si>
  <si>
    <t xml:space="preserve">3051CG4</t>
  </si>
  <si>
    <t xml:space="preserve">9559077</t>
  </si>
  <si>
    <t xml:space="preserve">С-ЕЖБ/24-04-2025/429337216</t>
  </si>
  <si>
    <t xml:space="preserve">9559078</t>
  </si>
  <si>
    <t xml:space="preserve">С-ЕЖБ/24-04-2025/429337215</t>
  </si>
  <si>
    <t xml:space="preserve">9559081</t>
  </si>
  <si>
    <t xml:space="preserve">С-ЕЖБ/24-04-2025/429337214</t>
  </si>
  <si>
    <t xml:space="preserve">3051CD4</t>
  </si>
  <si>
    <t xml:space="preserve">9559082</t>
  </si>
  <si>
    <t xml:space="preserve">С-ЕЖБ/24-04-2025/429337213</t>
  </si>
  <si>
    <t xml:space="preserve">9498264</t>
  </si>
  <si>
    <t xml:space="preserve">С-ЕЖБ/24-04-2025/429337212</t>
  </si>
  <si>
    <t xml:space="preserve">3051CG5</t>
  </si>
  <si>
    <t xml:space="preserve">9498265</t>
  </si>
  <si>
    <t xml:space="preserve">С-ЕЖБ/24-04-2025/429337211</t>
  </si>
  <si>
    <t xml:space="preserve">9498266</t>
  </si>
  <si>
    <t xml:space="preserve">С-ЕЖБ/24-04-2025/429337210</t>
  </si>
  <si>
    <t xml:space="preserve">9498257</t>
  </si>
  <si>
    <t xml:space="preserve">С-ЕЖБ/24-04-2025/429337209</t>
  </si>
  <si>
    <t xml:space="preserve">9498258</t>
  </si>
  <si>
    <t xml:space="preserve">С-ЕЖБ/24-04-2025/429337208</t>
  </si>
  <si>
    <t xml:space="preserve">9498259</t>
  </si>
  <si>
    <t xml:space="preserve">С-ЕЖБ/24-04-2025/429337207</t>
  </si>
  <si>
    <t xml:space="preserve">9498260</t>
  </si>
  <si>
    <t xml:space="preserve">С-ЕЖБ/24-04-2025/429337206</t>
  </si>
  <si>
    <t xml:space="preserve">9498261</t>
  </si>
  <si>
    <t xml:space="preserve">С-ЕЖБ/24-04-2025/429337205</t>
  </si>
  <si>
    <t xml:space="preserve">9498262</t>
  </si>
  <si>
    <t xml:space="preserve">С-ЕЖБ/24-04-2025/429337204</t>
  </si>
  <si>
    <t xml:space="preserve">9498263</t>
  </si>
  <si>
    <t xml:space="preserve">С-ЕЖБ/24-04-2025/429337203</t>
  </si>
  <si>
    <t xml:space="preserve">0001221140</t>
  </si>
  <si>
    <t xml:space="preserve">С-ЕЖБ/24-04-2025/429337202</t>
  </si>
  <si>
    <t xml:space="preserve">0001220429</t>
  </si>
  <si>
    <t xml:space="preserve">С-ЕЖБ/24-04-2025/429337201</t>
  </si>
  <si>
    <t xml:space="preserve">0001220430</t>
  </si>
  <si>
    <t xml:space="preserve">С-ЕЖБ/24-04-2025/429337200</t>
  </si>
  <si>
    <t xml:space="preserve">91J622048</t>
  </si>
  <si>
    <t xml:space="preserve">С-ЕЖБ/24-04-2025/429337199</t>
  </si>
  <si>
    <t xml:space="preserve">02134710</t>
  </si>
  <si>
    <t xml:space="preserve">С-ЕЖБ/24-04-2025/429337198</t>
  </si>
  <si>
    <t xml:space="preserve">02134201</t>
  </si>
  <si>
    <t xml:space="preserve">С-ЕЖБ/24-04-2025/429337197</t>
  </si>
  <si>
    <t xml:space="preserve">12215120964</t>
  </si>
  <si>
    <t xml:space="preserve">С-ЕЖБ/24-04-2025/429337196</t>
  </si>
  <si>
    <t xml:space="preserve">АМ-2000-TG-5</t>
  </si>
  <si>
    <t xml:space="preserve">02134200</t>
  </si>
  <si>
    <t xml:space="preserve">С-ЕЖБ/24-04-2025/429337195</t>
  </si>
  <si>
    <t xml:space="preserve">91J604334</t>
  </si>
  <si>
    <t xml:space="preserve">С-ЕЖБ/24-04-2025/429337194</t>
  </si>
  <si>
    <t xml:space="preserve">F9089401052</t>
  </si>
  <si>
    <t xml:space="preserve">С-ЕЖБ/24-04-2025/429337193</t>
  </si>
  <si>
    <t xml:space="preserve">Cerabar Т,PMP131</t>
  </si>
  <si>
    <t xml:space="preserve">12215120968</t>
  </si>
  <si>
    <t xml:space="preserve">С-ЕЖБ/24-04-2025/429337192</t>
  </si>
  <si>
    <t xml:space="preserve">АМ - 2000-TG-5</t>
  </si>
  <si>
    <t xml:space="preserve">M60A4A01052</t>
  </si>
  <si>
    <t xml:space="preserve">С-ЕЖБ/24-04-2025/429337191</t>
  </si>
  <si>
    <t xml:space="preserve">1453163</t>
  </si>
  <si>
    <t xml:space="preserve">С-ЕЖБ/24-04-2025/429337190</t>
  </si>
  <si>
    <t xml:space="preserve">1453161</t>
  </si>
  <si>
    <t xml:space="preserve">С-ЕЖБ/24-04-2025/429337189</t>
  </si>
  <si>
    <t xml:space="preserve">1453157</t>
  </si>
  <si>
    <t xml:space="preserve">С-ЕЖБ/24-04-2025/429337188</t>
  </si>
  <si>
    <t xml:space="preserve">91J622056</t>
  </si>
  <si>
    <t xml:space="preserve">С-ЕЖБ/24-04-2025/429337187</t>
  </si>
  <si>
    <t xml:space="preserve">63044-16</t>
  </si>
  <si>
    <t xml:space="preserve">20-12190081</t>
  </si>
  <si>
    <t xml:space="preserve">С-ЕЖБ/24-04-2025/429337186</t>
  </si>
  <si>
    <t xml:space="preserve">АИР-20Ex</t>
  </si>
  <si>
    <t xml:space="preserve">34690-07</t>
  </si>
  <si>
    <t xml:space="preserve">26703507</t>
  </si>
  <si>
    <t xml:space="preserve">С-ЕЖБ/24-04-2025/429337185</t>
  </si>
  <si>
    <t xml:space="preserve">IPT-10</t>
  </si>
  <si>
    <t xml:space="preserve">N1F8289120011</t>
  </si>
  <si>
    <t xml:space="preserve">С-ЕЖБ/24-04-2025/429337184</t>
  </si>
  <si>
    <t xml:space="preserve">SITRANS P DSIII</t>
  </si>
  <si>
    <t xml:space="preserve">N1F8289120010</t>
  </si>
  <si>
    <t xml:space="preserve">С-ЕЖБ/24-04-2025/429337183</t>
  </si>
  <si>
    <t xml:space="preserve">N1F8289120013</t>
  </si>
  <si>
    <t xml:space="preserve">С-ЕЖБ/24-04-2025/429337182</t>
  </si>
  <si>
    <t xml:space="preserve">N1F8289120012</t>
  </si>
  <si>
    <t xml:space="preserve">С-ЕЖБ/24-04-2025/429337181</t>
  </si>
  <si>
    <t xml:space="preserve">26.05.2025 09:23</t>
  </si>
  <si>
    <t xml:space="preserve">30151360</t>
  </si>
  <si>
    <t xml:space="preserve">С-ЕЖБ/25-04-2025/434507961</t>
  </si>
  <si>
    <t xml:space="preserve">30151342</t>
  </si>
  <si>
    <t xml:space="preserve">С-ЕЖБ/25-04-2025/434507960</t>
  </si>
  <si>
    <t xml:space="preserve">30151351</t>
  </si>
  <si>
    <t xml:space="preserve">С-ЕЖБ/25-04-2025/434507959</t>
  </si>
  <si>
    <t xml:space="preserve">30151367</t>
  </si>
  <si>
    <t xml:space="preserve">С-ЕЖБ/25-04-2025/434507958</t>
  </si>
  <si>
    <t xml:space="preserve">30151363</t>
  </si>
  <si>
    <t xml:space="preserve">С-ЕЖБ/25-04-2025/434507957</t>
  </si>
  <si>
    <t xml:space="preserve">30151343</t>
  </si>
  <si>
    <t xml:space="preserve">С-ЕЖБ/25-04-2025/434507956</t>
  </si>
  <si>
    <t xml:space="preserve">30151359</t>
  </si>
  <si>
    <t xml:space="preserve">С-ЕЖБ/25-04-2025/434507955</t>
  </si>
  <si>
    <t xml:space="preserve">30151345</t>
  </si>
  <si>
    <t xml:space="preserve">С-ЕЖБ/25-04-2025/434507954</t>
  </si>
  <si>
    <t xml:space="preserve">30151344</t>
  </si>
  <si>
    <t xml:space="preserve">С-ЕЖБ/25-04-2025/434507953</t>
  </si>
  <si>
    <t xml:space="preserve">30151346</t>
  </si>
  <si>
    <t xml:space="preserve">С-ЕЖБ/25-04-2025/434507952</t>
  </si>
  <si>
    <t xml:space="preserve">30151347</t>
  </si>
  <si>
    <t xml:space="preserve">С-ЕЖБ/25-04-2025/434507951</t>
  </si>
  <si>
    <t xml:space="preserve">30151349</t>
  </si>
  <si>
    <t xml:space="preserve">С-ЕЖБ/25-04-2025/434507950</t>
  </si>
  <si>
    <t xml:space="preserve">30151350</t>
  </si>
  <si>
    <t xml:space="preserve">С-ЕЖБ/25-04-2025/434507949</t>
  </si>
  <si>
    <t xml:space="preserve">30151348</t>
  </si>
  <si>
    <t xml:space="preserve">С-ЕЖБ/25-04-2025/434507948</t>
  </si>
  <si>
    <t xml:space="preserve">30151368</t>
  </si>
  <si>
    <t xml:space="preserve">С-ЕЖБ/25-04-2025/434507947</t>
  </si>
  <si>
    <t xml:space="preserve">30151352</t>
  </si>
  <si>
    <t xml:space="preserve">С-ЕЖБ/25-04-2025/434507946</t>
  </si>
  <si>
    <t xml:space="preserve">30151357</t>
  </si>
  <si>
    <t xml:space="preserve">С-ЕЖБ/25-04-2025/434507945</t>
  </si>
  <si>
    <t xml:space="preserve">30151356</t>
  </si>
  <si>
    <t xml:space="preserve">С-ЕЖБ/25-04-2025/434507944</t>
  </si>
  <si>
    <t xml:space="preserve">30151358</t>
  </si>
  <si>
    <t xml:space="preserve">С-ЕЖБ/25-04-2025/434507943</t>
  </si>
  <si>
    <t xml:space="preserve">30151361</t>
  </si>
  <si>
    <t xml:space="preserve">С-ЕЖБ/25-04-2025/434507942</t>
  </si>
  <si>
    <t xml:space="preserve">30151365</t>
  </si>
  <si>
    <t xml:space="preserve">С-ЕЖБ/25-04-2025/434507941</t>
  </si>
  <si>
    <t xml:space="preserve">30151364</t>
  </si>
  <si>
    <t xml:space="preserve">С-ЕЖБ/25-04-2025/434507940</t>
  </si>
  <si>
    <t xml:space="preserve">30151366</t>
  </si>
  <si>
    <t xml:space="preserve">С-ЕЖБ/25-04-2025/434507939</t>
  </si>
  <si>
    <t xml:space="preserve">30151362</t>
  </si>
  <si>
    <t xml:space="preserve">С-ЕЖБ/25-04-2025/434507938</t>
  </si>
  <si>
    <t xml:space="preserve">47249-11</t>
  </si>
  <si>
    <t xml:space="preserve">KA02C70112C</t>
  </si>
  <si>
    <t xml:space="preserve">С-ЕЖБ/25-04-2025/434507937</t>
  </si>
  <si>
    <t xml:space="preserve">Levelflex FMP51</t>
  </si>
  <si>
    <t xml:space="preserve">KA02C60112C</t>
  </si>
  <si>
    <t xml:space="preserve">С-ЕЖБ/25-04-2025/434507936</t>
  </si>
  <si>
    <t xml:space="preserve">KA02C80112C</t>
  </si>
  <si>
    <t xml:space="preserve">С-ЕЖБ/25-04-2025/434507935</t>
  </si>
  <si>
    <t xml:space="preserve">KA02C50112C</t>
  </si>
  <si>
    <t xml:space="preserve">С-ЕЖБ/25-04-2025/434507934</t>
  </si>
  <si>
    <t xml:space="preserve">26.05.2025 09:22</t>
  </si>
  <si>
    <t xml:space="preserve">57243-14</t>
  </si>
  <si>
    <t xml:space="preserve">1405 B 0110</t>
  </si>
  <si>
    <t xml:space="preserve">С-ЕЖБ/25-04-2025/434507806</t>
  </si>
  <si>
    <t xml:space="preserve">Bimetall A</t>
  </si>
  <si>
    <t xml:space="preserve">26.05.2025 09:21</t>
  </si>
  <si>
    <t xml:space="preserve">02469189/03349210</t>
  </si>
  <si>
    <t xml:space="preserve">С-ЕЖБ/25-04-2025/434507460</t>
  </si>
  <si>
    <t xml:space="preserve">02469187/03349208</t>
  </si>
  <si>
    <t xml:space="preserve">С-ЕЖБ/25-04-2025/434507459</t>
  </si>
  <si>
    <t xml:space="preserve">02469052/03349073</t>
  </si>
  <si>
    <t xml:space="preserve">С-ЕЖБ/25-04-2025/434507458</t>
  </si>
  <si>
    <t xml:space="preserve">02469091/03349112</t>
  </si>
  <si>
    <t xml:space="preserve">С-ЕЖБ/25-04-2025/434507457</t>
  </si>
  <si>
    <t xml:space="preserve">02469181/03349202</t>
  </si>
  <si>
    <t xml:space="preserve">С-ЕЖБ/25-04-2025/434507455</t>
  </si>
  <si>
    <t xml:space="preserve">02469188/03349209</t>
  </si>
  <si>
    <t xml:space="preserve">С-ЕЖБ/25-04-2025/434507454</t>
  </si>
  <si>
    <t xml:space="preserve">02469164/03349185</t>
  </si>
  <si>
    <t xml:space="preserve">С-ЕЖБ/25-04-2025/434507453</t>
  </si>
  <si>
    <t xml:space="preserve">02469186/03349207</t>
  </si>
  <si>
    <t xml:space="preserve">С-ЕЖБ/25-04-2025/434507452</t>
  </si>
  <si>
    <t xml:space="preserve">02469163/03349184</t>
  </si>
  <si>
    <t xml:space="preserve">С-ЕЖБ/25-04-2025/434507451</t>
  </si>
  <si>
    <t xml:space="preserve">02469165/03349186</t>
  </si>
  <si>
    <t xml:space="preserve">С-ЕЖБ/25-04-2025/434507449</t>
  </si>
  <si>
    <t xml:space="preserve">2370744</t>
  </si>
  <si>
    <t xml:space="preserve">С-ЕЖБ/25-04-2025/434507448</t>
  </si>
  <si>
    <t xml:space="preserve">ТСМУ Метран-274-08</t>
  </si>
  <si>
    <t xml:space="preserve">12-7647</t>
  </si>
  <si>
    <t xml:space="preserve">С-ЕЖБ/25-04-2025/434507447</t>
  </si>
  <si>
    <t xml:space="preserve">02244860</t>
  </si>
  <si>
    <t xml:space="preserve">С-ЕЖБ/25-04-2025/434507446</t>
  </si>
  <si>
    <t xml:space="preserve">03367865</t>
  </si>
  <si>
    <t xml:space="preserve">С-ЕЖБ/25-04-2025/434507445</t>
  </si>
  <si>
    <t xml:space="preserve">02244856</t>
  </si>
  <si>
    <t xml:space="preserve">С-ЕЖБ/25-04-2025/434507443</t>
  </si>
  <si>
    <t xml:space="preserve">03367867</t>
  </si>
  <si>
    <t xml:space="preserve">С-ЕЖБ/25-04-2025/434507442</t>
  </si>
  <si>
    <t xml:space="preserve">F902F814202</t>
  </si>
  <si>
    <t xml:space="preserve">С-ЕЖБ/25-04-2025/434507441</t>
  </si>
  <si>
    <t xml:space="preserve">С-ЕЖБ/25-04-2025/434507440</t>
  </si>
  <si>
    <t xml:space="preserve">845531</t>
  </si>
  <si>
    <t xml:space="preserve">С-ЕЖБ/25-04-2025/434507439</t>
  </si>
  <si>
    <t xml:space="preserve">1104HXQH</t>
  </si>
  <si>
    <t xml:space="preserve">С-ЕЖБ/25-04-2025/434507438</t>
  </si>
  <si>
    <t xml:space="preserve">854534</t>
  </si>
  <si>
    <t xml:space="preserve">С-ЕЖБ/25-04-2025/434507435</t>
  </si>
  <si>
    <t xml:space="preserve">1104HM6M</t>
  </si>
  <si>
    <t xml:space="preserve">С-ЕЖБ/25-04-2025/434507434</t>
  </si>
  <si>
    <t xml:space="preserve">F902F514202</t>
  </si>
  <si>
    <t xml:space="preserve">С-ЕЖБ/25-04-2025/434507433</t>
  </si>
  <si>
    <t xml:space="preserve">С-ЕЖБ/25-04-2025/434507432</t>
  </si>
  <si>
    <t xml:space="preserve">F902F914202</t>
  </si>
  <si>
    <t xml:space="preserve">С-ЕЖБ/25-04-2025/434507431</t>
  </si>
  <si>
    <t xml:space="preserve">С-ЕЖБ/25-04-2025/434507430</t>
  </si>
  <si>
    <t xml:space="preserve">855570</t>
  </si>
  <si>
    <t xml:space="preserve">С-ЕЖБ/25-04-2025/434507428</t>
  </si>
  <si>
    <t xml:space="preserve">1104IQL7</t>
  </si>
  <si>
    <t xml:space="preserve">С-ЕЖБ/25-04-2025/434507427</t>
  </si>
  <si>
    <t xml:space="preserve">854759</t>
  </si>
  <si>
    <t xml:space="preserve">С-ЕЖБ/25-04-2025/434507426</t>
  </si>
  <si>
    <t xml:space="preserve">1104I0QT</t>
  </si>
  <si>
    <t xml:space="preserve">С-ЕЖБ/25-04-2025/434507425</t>
  </si>
  <si>
    <t xml:space="preserve">TR60-A</t>
  </si>
  <si>
    <t xml:space="preserve">854596</t>
  </si>
  <si>
    <t xml:space="preserve">С-ЕЖБ/25-04-2025/434507424</t>
  </si>
  <si>
    <t xml:space="preserve">1104I0QV</t>
  </si>
  <si>
    <t xml:space="preserve">С-ЕЖБ/25-04-2025/434507423</t>
  </si>
  <si>
    <t xml:space="preserve">855102</t>
  </si>
  <si>
    <t xml:space="preserve">С-ЕЖБ/25-04-2025/434507421</t>
  </si>
  <si>
    <t xml:space="preserve">1104I0QW</t>
  </si>
  <si>
    <t xml:space="preserve">С-ЕЖБ/25-04-2025/434507420</t>
  </si>
  <si>
    <t xml:space="preserve">854667</t>
  </si>
  <si>
    <t xml:space="preserve">С-ЕЖБ/25-04-2025/434507419</t>
  </si>
  <si>
    <t xml:space="preserve">1104I0QZ</t>
  </si>
  <si>
    <t xml:space="preserve">С-ЕЖБ/25-04-2025/434507418</t>
  </si>
  <si>
    <t xml:space="preserve">854599</t>
  </si>
  <si>
    <t xml:space="preserve">С-ЕЖБ/25-04-2025/434507417</t>
  </si>
  <si>
    <t xml:space="preserve">1104I0QY</t>
  </si>
  <si>
    <t xml:space="preserve">С-ЕЖБ/25-04-2025/434507416</t>
  </si>
  <si>
    <t xml:space="preserve">843151</t>
  </si>
  <si>
    <t xml:space="preserve">С-ЕЖБ/25-04-2025/434507414</t>
  </si>
  <si>
    <t xml:space="preserve">1104H5CN</t>
  </si>
  <si>
    <t xml:space="preserve">С-ЕЖБ/25-04-2025/434507413</t>
  </si>
  <si>
    <t xml:space="preserve">854842</t>
  </si>
  <si>
    <t xml:space="preserve">С-ЕЖБ/25-04-2025/434507412</t>
  </si>
  <si>
    <t xml:space="preserve">1104IQLC</t>
  </si>
  <si>
    <t xml:space="preserve">С-ЕЖБ/25-04-2025/434507411</t>
  </si>
  <si>
    <t xml:space="preserve">845499</t>
  </si>
  <si>
    <t xml:space="preserve">С-ЕЖБ/25-04-2025/434507410</t>
  </si>
  <si>
    <t xml:space="preserve">1104H5CS</t>
  </si>
  <si>
    <t xml:space="preserve">С-ЕЖБ/25-04-2025/434507408</t>
  </si>
  <si>
    <t xml:space="preserve">С-ЕЖБ/25-04-2025/434507407</t>
  </si>
  <si>
    <t xml:space="preserve">С-ЕЖБ/25-04-2025/434507406</t>
  </si>
  <si>
    <t xml:space="preserve">12-7230</t>
  </si>
  <si>
    <t xml:space="preserve">С-ЕЖБ/25-04-2025/434507405</t>
  </si>
  <si>
    <t xml:space="preserve">12-7232</t>
  </si>
  <si>
    <t xml:space="preserve">С-ЕЖБ/25-04-2025/434507404</t>
  </si>
  <si>
    <t xml:space="preserve">12-4665</t>
  </si>
  <si>
    <t xml:space="preserve">С-ЕЖБ/25-04-2025/434507403</t>
  </si>
  <si>
    <t xml:space="preserve">12-7251</t>
  </si>
  <si>
    <t xml:space="preserve">С-ЕЖБ/25-04-2025/434507402</t>
  </si>
  <si>
    <t xml:space="preserve">12-7281</t>
  </si>
  <si>
    <t xml:space="preserve">С-ЕЖБ/25-04-2025/434507401</t>
  </si>
  <si>
    <t xml:space="preserve">12-3791</t>
  </si>
  <si>
    <t xml:space="preserve">С-ЕЖБ/25-04-2025/434507399</t>
  </si>
  <si>
    <t xml:space="preserve">26.05.2025 09:17</t>
  </si>
  <si>
    <t xml:space="preserve">9357683</t>
  </si>
  <si>
    <t xml:space="preserve">С-ЕЖБ/25-04-2025/434503814</t>
  </si>
  <si>
    <t xml:space="preserve">3051CD1</t>
  </si>
  <si>
    <t xml:space="preserve">9357684</t>
  </si>
  <si>
    <t xml:space="preserve">С-ЕЖБ/25-04-2025/434503813</t>
  </si>
  <si>
    <t xml:space="preserve">9357671</t>
  </si>
  <si>
    <t xml:space="preserve">С-ЕЖБ/25-04-2025/434503812</t>
  </si>
  <si>
    <t xml:space="preserve">9357672</t>
  </si>
  <si>
    <t xml:space="preserve">С-ЕЖБ/25-04-2025/434503811</t>
  </si>
  <si>
    <t xml:space="preserve">9357675</t>
  </si>
  <si>
    <t xml:space="preserve">С-ЕЖБ/25-04-2025/434503810</t>
  </si>
  <si>
    <t xml:space="preserve">9357676</t>
  </si>
  <si>
    <t xml:space="preserve">С-ЕЖБ/25-04-2025/434503809</t>
  </si>
  <si>
    <t xml:space="preserve">9357677</t>
  </si>
  <si>
    <t xml:space="preserve">С-ЕЖБ/25-04-2025/434503808</t>
  </si>
  <si>
    <t xml:space="preserve">9357680</t>
  </si>
  <si>
    <t xml:space="preserve">С-ЕЖБ/25-04-2025/434503807</t>
  </si>
  <si>
    <t xml:space="preserve">9357681</t>
  </si>
  <si>
    <t xml:space="preserve">С-ЕЖБ/25-04-2025/434503806</t>
  </si>
  <si>
    <t xml:space="preserve">1385493</t>
  </si>
  <si>
    <t xml:space="preserve">С-ЕЖБ/25-04-2025/434503805</t>
  </si>
  <si>
    <t xml:space="preserve">0001302137</t>
  </si>
  <si>
    <t xml:space="preserve">С-ЕЖБ/25-04-2025/434503804</t>
  </si>
  <si>
    <t xml:space="preserve">0001210631</t>
  </si>
  <si>
    <t xml:space="preserve">С-ЕЖБ/25-04-2025/434503803</t>
  </si>
  <si>
    <t xml:space="preserve">0001176616</t>
  </si>
  <si>
    <t xml:space="preserve">С-ЕЖБ/25-04-2025/434503802</t>
  </si>
  <si>
    <t xml:space="preserve">0001177996</t>
  </si>
  <si>
    <t xml:space="preserve">С-ЕЖБ/25-04-2025/434503800</t>
  </si>
  <si>
    <t xml:space="preserve">91J604185</t>
  </si>
  <si>
    <t xml:space="preserve">С-ЕЖБ/25-04-2025/434503799</t>
  </si>
  <si>
    <t xml:space="preserve">91J604411</t>
  </si>
  <si>
    <t xml:space="preserve">С-ЕЖБ/25-04-2025/434503798</t>
  </si>
  <si>
    <t xml:space="preserve">91J604187</t>
  </si>
  <si>
    <t xml:space="preserve">С-ЕЖБ/25-04-2025/434503797</t>
  </si>
  <si>
    <t xml:space="preserve">91J604412</t>
  </si>
  <si>
    <t xml:space="preserve">С-ЕЖБ/25-04-2025/434503796</t>
  </si>
  <si>
    <t xml:space="preserve">91J604168</t>
  </si>
  <si>
    <t xml:space="preserve">С-ЕЖБ/25-04-2025/434503795</t>
  </si>
  <si>
    <t xml:space="preserve">91J604184</t>
  </si>
  <si>
    <t xml:space="preserve">С-ЕЖБ/25-04-2025/434503794</t>
  </si>
  <si>
    <t xml:space="preserve">91M825405</t>
  </si>
  <si>
    <t xml:space="preserve">С-ЕЖБ/25-04-2025/434503793</t>
  </si>
  <si>
    <t xml:space="preserve">91K411366</t>
  </si>
  <si>
    <t xml:space="preserve">С-ЕЖБ/25-04-2025/434503792</t>
  </si>
  <si>
    <t xml:space="preserve">91J622053</t>
  </si>
  <si>
    <t xml:space="preserve">С-ЕЖБ/25-04-2025/434503791</t>
  </si>
  <si>
    <t xml:space="preserve">1385814</t>
  </si>
  <si>
    <t xml:space="preserve">С-ЕЖБ/25-04-2025/434503790</t>
  </si>
  <si>
    <t xml:space="preserve">12217070927</t>
  </si>
  <si>
    <t xml:space="preserve">С-ЕЖБ/25-04-2025/434503789</t>
  </si>
  <si>
    <t xml:space="preserve">12217070860</t>
  </si>
  <si>
    <t xml:space="preserve">С-ЕЖБ/25-04-2025/434503788</t>
  </si>
  <si>
    <t xml:space="preserve">АМ-2000-ТG-5</t>
  </si>
  <si>
    <t xml:space="preserve">12217070865</t>
  </si>
  <si>
    <t xml:space="preserve">С-ЕЖБ/25-04-2025/434503787</t>
  </si>
  <si>
    <t xml:space="preserve">12217070896</t>
  </si>
  <si>
    <t xml:space="preserve">С-ЕЖБ/25-04-2025/434503786</t>
  </si>
  <si>
    <t xml:space="preserve">12217070925</t>
  </si>
  <si>
    <t xml:space="preserve">С-ЕЖБ/25-04-2025/434503785</t>
  </si>
  <si>
    <t xml:space="preserve">12217020379</t>
  </si>
  <si>
    <t xml:space="preserve">С-ЕЖБ/25-04-2025/434503784</t>
  </si>
  <si>
    <t xml:space="preserve">12217070946</t>
  </si>
  <si>
    <t xml:space="preserve">С-ЕЖБ/25-04-2025/434503783</t>
  </si>
  <si>
    <t xml:space="preserve">12217070862</t>
  </si>
  <si>
    <t xml:space="preserve">С-ЕЖБ/25-04-2025/434503782</t>
  </si>
  <si>
    <t xml:space="preserve">21055376</t>
  </si>
  <si>
    <t xml:space="preserve">С-ЕЖБ/25-04-2025/434503781</t>
  </si>
  <si>
    <t xml:space="preserve">АМ-2000-ТG-9</t>
  </si>
  <si>
    <t xml:space="preserve">12217070911</t>
  </si>
  <si>
    <t xml:space="preserve">С-ЕЖБ/25-04-2025/434503780</t>
  </si>
  <si>
    <t xml:space="preserve">12217070861</t>
  </si>
  <si>
    <t xml:space="preserve">С-ЕЖБ/25-04-2025/434503779</t>
  </si>
  <si>
    <t xml:space="preserve">12217070914</t>
  </si>
  <si>
    <t xml:space="preserve">С-ЕЖБ/25-04-2025/434503778</t>
  </si>
  <si>
    <t xml:space="preserve">12217070915</t>
  </si>
  <si>
    <t xml:space="preserve">С-ЕЖБ/25-04-2025/434503777</t>
  </si>
  <si>
    <t xml:space="preserve">9439068</t>
  </si>
  <si>
    <t xml:space="preserve">С-ЕЖБ/25-04-2025/434503776</t>
  </si>
  <si>
    <t xml:space="preserve">9439069</t>
  </si>
  <si>
    <t xml:space="preserve">С-ЕЖБ/25-04-2025/434503775</t>
  </si>
  <si>
    <t xml:space="preserve">9439070</t>
  </si>
  <si>
    <t xml:space="preserve">С-ЕЖБ/25-04-2025/434503774</t>
  </si>
  <si>
    <t xml:space="preserve">9439071</t>
  </si>
  <si>
    <t xml:space="preserve">С-ЕЖБ/25-04-2025/434503773</t>
  </si>
  <si>
    <t xml:space="preserve">L101450109D</t>
  </si>
  <si>
    <t xml:space="preserve">С-ЕЖБ/25-04-2025/434503772</t>
  </si>
  <si>
    <t xml:space="preserve">9656459</t>
  </si>
  <si>
    <t xml:space="preserve">С-ЕЖБ/25-04-2025/434503771</t>
  </si>
  <si>
    <t xml:space="preserve">2051TG4</t>
  </si>
  <si>
    <t xml:space="preserve">9656464</t>
  </si>
  <si>
    <t xml:space="preserve">С-ЕЖБ/25-04-2025/434503770</t>
  </si>
  <si>
    <t xml:space="preserve">39530-08</t>
  </si>
  <si>
    <t xml:space="preserve">0096888</t>
  </si>
  <si>
    <t xml:space="preserve">С-ЕЖБ/25-04-2025/434503769</t>
  </si>
  <si>
    <t xml:space="preserve">2051TG1</t>
  </si>
  <si>
    <t xml:space="preserve">0096889</t>
  </si>
  <si>
    <t xml:space="preserve">С-ЕЖБ/25-04-2025/434503768</t>
  </si>
  <si>
    <t xml:space="preserve">0201418</t>
  </si>
  <si>
    <t xml:space="preserve">С-ЕЖБ/25-04-2025/434503767</t>
  </si>
  <si>
    <t xml:space="preserve">3051S2CD1</t>
  </si>
  <si>
    <t xml:space="preserve">23493461</t>
  </si>
  <si>
    <t xml:space="preserve">С-ЕЖБ/25-04-2025/434503766</t>
  </si>
  <si>
    <t xml:space="preserve">0001200752</t>
  </si>
  <si>
    <t xml:space="preserve">С-ЕЖБ/25-04-2025/434503765</t>
  </si>
  <si>
    <t xml:space="preserve">1431430</t>
  </si>
  <si>
    <t xml:space="preserve">С-ЕЖБ/25-04-2025/434503764</t>
  </si>
  <si>
    <t xml:space="preserve">91J622058</t>
  </si>
  <si>
    <t xml:space="preserve">С-ЕЖБ/25-04-2025/434503763</t>
  </si>
  <si>
    <t xml:space="preserve">M609C501052</t>
  </si>
  <si>
    <t xml:space="preserve">С-ЕЖБ/25-04-2025/434503762</t>
  </si>
  <si>
    <t xml:space="preserve">Cerabar Т,PMC131</t>
  </si>
  <si>
    <t xml:space="preserve">M609C901052</t>
  </si>
  <si>
    <t xml:space="preserve">С-ЕЖБ/25-04-2025/434503761</t>
  </si>
  <si>
    <t xml:space="preserve">HA12D501052</t>
  </si>
  <si>
    <t xml:space="preserve">С-ЕЖБ/25-04-2025/434503760</t>
  </si>
  <si>
    <t xml:space="preserve">M609C701052</t>
  </si>
  <si>
    <t xml:space="preserve">С-ЕЖБ/25-04-2025/434503759</t>
  </si>
  <si>
    <t xml:space="preserve">02133785</t>
  </si>
  <si>
    <t xml:space="preserve">С-ЕЖБ/25-04-2025/434503758</t>
  </si>
  <si>
    <t xml:space="preserve">APC-2000</t>
  </si>
  <si>
    <t xml:space="preserve">02133783</t>
  </si>
  <si>
    <t xml:space="preserve">С-ЕЖБ/25-04-2025/434503757</t>
  </si>
  <si>
    <t xml:space="preserve">APC-2200</t>
  </si>
  <si>
    <t xml:space="preserve">91P716183</t>
  </si>
  <si>
    <t xml:space="preserve">С-ЕЖБ/25-04-2025/434503756</t>
  </si>
  <si>
    <t xml:space="preserve">91P716143</t>
  </si>
  <si>
    <t xml:space="preserve">С-ЕЖБ/25-04-2025/434503755</t>
  </si>
  <si>
    <t xml:space="preserve">09907703</t>
  </si>
  <si>
    <t xml:space="preserve">С-ЕЖБ/25-04-2025/434503754</t>
  </si>
  <si>
    <t xml:space="preserve">09907706</t>
  </si>
  <si>
    <t xml:space="preserve">С-ЕЖБ/25-04-2025/434503753</t>
  </si>
  <si>
    <t xml:space="preserve">09907704</t>
  </si>
  <si>
    <t xml:space="preserve">С-ЕЖБ/25-04-2025/434503752</t>
  </si>
  <si>
    <t xml:space="preserve">09907707</t>
  </si>
  <si>
    <t xml:space="preserve">С-ЕЖБ/25-04-2025/434503751</t>
  </si>
  <si>
    <t xml:space="preserve">09907702</t>
  </si>
  <si>
    <t xml:space="preserve">С-ЕЖБ/25-04-2025/434503750</t>
  </si>
  <si>
    <t xml:space="preserve">09907705</t>
  </si>
  <si>
    <t xml:space="preserve">С-ЕЖБ/25-04-2025/434503749</t>
  </si>
  <si>
    <t xml:space="preserve">09907694</t>
  </si>
  <si>
    <t xml:space="preserve">С-ЕЖБ/25-04-2025/434503748</t>
  </si>
  <si>
    <t xml:space="preserve">09907697</t>
  </si>
  <si>
    <t xml:space="preserve">С-ЕЖБ/25-04-2025/434503747</t>
  </si>
  <si>
    <t xml:space="preserve">12216090289</t>
  </si>
  <si>
    <t xml:space="preserve">С-ЕЖБ/25-04-2025/434503746</t>
  </si>
  <si>
    <t xml:space="preserve">АМ - 2000 TG6</t>
  </si>
  <si>
    <t xml:space="preserve">12216090286</t>
  </si>
  <si>
    <t xml:space="preserve">С-ЕЖБ/25-04-2025/434503745</t>
  </si>
  <si>
    <t xml:space="preserve">12216090285</t>
  </si>
  <si>
    <t xml:space="preserve">С-ЕЖБ/25-04-2025/434503744</t>
  </si>
  <si>
    <t xml:space="preserve">12216090284</t>
  </si>
  <si>
    <t xml:space="preserve">С-ЕЖБ/25-04-2025/434503743</t>
  </si>
  <si>
    <t xml:space="preserve">12216090288</t>
  </si>
  <si>
    <t xml:space="preserve">С-ЕЖБ/25-04-2025/434503742</t>
  </si>
  <si>
    <t xml:space="preserve">1453162</t>
  </si>
  <si>
    <t xml:space="preserve">С-ЕЖБ/25-04-2025/434503741</t>
  </si>
  <si>
    <t xml:space="preserve">1452809</t>
  </si>
  <si>
    <t xml:space="preserve">С-ЕЖБ/25-04-2025/434503740</t>
  </si>
  <si>
    <t xml:space="preserve">Метран-150CGR</t>
  </si>
  <si>
    <t xml:space="preserve">1452812</t>
  </si>
  <si>
    <t xml:space="preserve">С-ЕЖБ/25-04-2025/434503739</t>
  </si>
  <si>
    <t xml:space="preserve">1453183</t>
  </si>
  <si>
    <t xml:space="preserve">С-ЕЖБ/25-04-2025/434503738</t>
  </si>
  <si>
    <t xml:space="preserve">1453113</t>
  </si>
  <si>
    <t xml:space="preserve">С-ЕЖБ/25-04-2025/434503737</t>
  </si>
  <si>
    <t xml:space="preserve">1473085</t>
  </si>
  <si>
    <t xml:space="preserve">С-ЕЖБ/25-04-2025/434503736</t>
  </si>
  <si>
    <t xml:space="preserve">1453114</t>
  </si>
  <si>
    <t xml:space="preserve">С-ЕЖБ/25-04-2025/434503735</t>
  </si>
  <si>
    <t xml:space="preserve">1453168</t>
  </si>
  <si>
    <t xml:space="preserve">С-ЕЖБ/25-04-2025/434503733</t>
  </si>
  <si>
    <t xml:space="preserve">1453160</t>
  </si>
  <si>
    <t xml:space="preserve">С-ЕЖБ/25-04-2025/434503732</t>
  </si>
  <si>
    <t xml:space="preserve">1453115</t>
  </si>
  <si>
    <t xml:space="preserve">С-ЕЖБ/25-04-2025/434503731</t>
  </si>
  <si>
    <t xml:space="preserve">1453123</t>
  </si>
  <si>
    <t xml:space="preserve">С-ЕЖБ/25-04-2025/434503730</t>
  </si>
  <si>
    <t xml:space="preserve">1489960</t>
  </si>
  <si>
    <t xml:space="preserve">С-ЕЖБ/25-04-2025/434503729</t>
  </si>
  <si>
    <t xml:space="preserve">1453165</t>
  </si>
  <si>
    <t xml:space="preserve">С-ЕЖБ/25-04-2025/434503728</t>
  </si>
  <si>
    <t xml:space="preserve">1453956</t>
  </si>
  <si>
    <t xml:space="preserve">С-ЕЖБ/25-04-2025/434503727</t>
  </si>
  <si>
    <t xml:space="preserve">1452539</t>
  </si>
  <si>
    <t xml:space="preserve">С-ЕЖБ/25-04-2025/434503726</t>
  </si>
  <si>
    <t xml:space="preserve">1453951</t>
  </si>
  <si>
    <t xml:space="preserve">С-ЕЖБ/25-04-2025/434503725</t>
  </si>
  <si>
    <t xml:space="preserve">1453937</t>
  </si>
  <si>
    <t xml:space="preserve">С-ЕЖБ/25-04-2025/434503724</t>
  </si>
  <si>
    <t xml:space="preserve">1452784</t>
  </si>
  <si>
    <t xml:space="preserve">С-ЕЖБ/25-04-2025/434503723</t>
  </si>
  <si>
    <t xml:space="preserve">1452723</t>
  </si>
  <si>
    <t xml:space="preserve">С-ЕЖБ/25-04-2025/434503722</t>
  </si>
  <si>
    <t xml:space="preserve">1454500</t>
  </si>
  <si>
    <t xml:space="preserve">С-ЕЖБ/25-04-2025/434503721</t>
  </si>
  <si>
    <t xml:space="preserve">1452892</t>
  </si>
  <si>
    <t xml:space="preserve">С-ЕЖБ/25-04-2025/434503720</t>
  </si>
  <si>
    <t xml:space="preserve">1452757</t>
  </si>
  <si>
    <t xml:space="preserve">С-ЕЖБ/25-04-2025/434503719</t>
  </si>
  <si>
    <t xml:space="preserve">1454499</t>
  </si>
  <si>
    <t xml:space="preserve">С-ЕЖБ/25-04-2025/434503718</t>
  </si>
  <si>
    <t xml:space="preserve">1452764</t>
  </si>
  <si>
    <t xml:space="preserve">С-ЕЖБ/25-04-2025/434503717</t>
  </si>
  <si>
    <t xml:space="preserve">1453935</t>
  </si>
  <si>
    <t xml:space="preserve">С-ЕЖБ/25-04-2025/434503716</t>
  </si>
  <si>
    <t xml:space="preserve">1452792</t>
  </si>
  <si>
    <t xml:space="preserve">С-ЕЖБ/25-04-2025/434503715</t>
  </si>
  <si>
    <t xml:space="preserve">1452890</t>
  </si>
  <si>
    <t xml:space="preserve">С-ЕЖБ/25-04-2025/434503714</t>
  </si>
  <si>
    <t xml:space="preserve">1453934</t>
  </si>
  <si>
    <t xml:space="preserve">С-ЕЖБ/25-04-2025/434503713</t>
  </si>
  <si>
    <t xml:space="preserve">1454496</t>
  </si>
  <si>
    <t xml:space="preserve">С-ЕЖБ/25-04-2025/434503712</t>
  </si>
  <si>
    <t xml:space="preserve">1452569</t>
  </si>
  <si>
    <t xml:space="preserve">С-ЕЖБ/25-04-2025/434503711</t>
  </si>
  <si>
    <t xml:space="preserve">1452567</t>
  </si>
  <si>
    <t xml:space="preserve">С-ЕЖБ/25-04-2025/434503710</t>
  </si>
  <si>
    <t xml:space="preserve">1452783</t>
  </si>
  <si>
    <t xml:space="preserve">С-ЕЖБ/25-04-2025/434503709</t>
  </si>
  <si>
    <t xml:space="preserve">1453957</t>
  </si>
  <si>
    <t xml:space="preserve">С-ЕЖБ/25-04-2025/434503708</t>
  </si>
  <si>
    <t xml:space="preserve">1454501</t>
  </si>
  <si>
    <t xml:space="preserve">С-ЕЖБ/25-04-2025/434503707</t>
  </si>
  <si>
    <t xml:space="preserve">1452736</t>
  </si>
  <si>
    <t xml:space="preserve">С-ЕЖБ/25-04-2025/434503706</t>
  </si>
  <si>
    <t xml:space="preserve">1452763</t>
  </si>
  <si>
    <t xml:space="preserve">С-ЕЖБ/25-04-2025/434503705</t>
  </si>
  <si>
    <t xml:space="preserve">1452811</t>
  </si>
  <si>
    <t xml:space="preserve">С-ЕЖБ/25-04-2025/434503704</t>
  </si>
  <si>
    <t xml:space="preserve">1452808</t>
  </si>
  <si>
    <t xml:space="preserve">С-ЕЖБ/25-04-2025/434503703</t>
  </si>
  <si>
    <t xml:space="preserve">91K411431</t>
  </si>
  <si>
    <t xml:space="preserve">С-ЕЖБ/25-04-2025/434503702</t>
  </si>
  <si>
    <t xml:space="preserve">91J604397</t>
  </si>
  <si>
    <t xml:space="preserve">С-ЕЖБ/25-04-2025/434503701</t>
  </si>
  <si>
    <t xml:space="preserve">204/К301/S7-400</t>
  </si>
  <si>
    <t xml:space="preserve">С-ЕЖБ/25-04-2025/429338890</t>
  </si>
  <si>
    <t xml:space="preserve">205/DM/S7-400</t>
  </si>
  <si>
    <t xml:space="preserve">С-ЕЖБ/25-04-2025/429338889</t>
  </si>
  <si>
    <t xml:space="preserve">H9027114150</t>
  </si>
  <si>
    <t xml:space="preserve">С-ЕЖБ/28-04-2025/434507398</t>
  </si>
  <si>
    <t xml:space="preserve">H9025714150</t>
  </si>
  <si>
    <t xml:space="preserve">С-ЕЖБ/28-04-2025/434507397</t>
  </si>
  <si>
    <t xml:space="preserve">H9026B14150</t>
  </si>
  <si>
    <t xml:space="preserve">С-ЕЖБ/28-04-2025/434507396</t>
  </si>
  <si>
    <t xml:space="preserve">H9021514150</t>
  </si>
  <si>
    <t xml:space="preserve">С-ЕЖБ/28-04-2025/434507395</t>
  </si>
  <si>
    <t xml:space="preserve">H9026414150</t>
  </si>
  <si>
    <t xml:space="preserve">С-ЕЖБ/28-04-2025/434507394</t>
  </si>
  <si>
    <t xml:space="preserve">H9025E14150</t>
  </si>
  <si>
    <t xml:space="preserve">С-ЕЖБ/28-04-2025/434507392</t>
  </si>
  <si>
    <t xml:space="preserve">H9021014150</t>
  </si>
  <si>
    <t xml:space="preserve">С-ЕЖБ/28-04-2025/434507391</t>
  </si>
  <si>
    <t xml:space="preserve">H9021114150</t>
  </si>
  <si>
    <t xml:space="preserve">С-ЕЖБ/28-04-2025/434507390</t>
  </si>
  <si>
    <t xml:space="preserve">H9021714150</t>
  </si>
  <si>
    <t xml:space="preserve">С-ЕЖБ/28-04-2025/434507389</t>
  </si>
  <si>
    <t xml:space="preserve">M5061414150</t>
  </si>
  <si>
    <t xml:space="preserve">С-ЕЖБ/28-04-2025/434507388</t>
  </si>
  <si>
    <t xml:space="preserve">H9020F14150</t>
  </si>
  <si>
    <t xml:space="preserve">С-ЕЖБ/28-04-2025/434507387</t>
  </si>
  <si>
    <t xml:space="preserve">H9027414150</t>
  </si>
  <si>
    <t xml:space="preserve">С-ЕЖБ/28-04-2025/434507385</t>
  </si>
  <si>
    <t xml:space="preserve">H9026114150</t>
  </si>
  <si>
    <t xml:space="preserve">С-ЕЖБ/28-04-2025/434507384</t>
  </si>
  <si>
    <t xml:space="preserve">H9026614150</t>
  </si>
  <si>
    <t xml:space="preserve">С-ЕЖБ/28-04-2025/434507383</t>
  </si>
  <si>
    <t xml:space="preserve">H9025A14150</t>
  </si>
  <si>
    <t xml:space="preserve">С-ЕЖБ/28-04-2025/434507382</t>
  </si>
  <si>
    <t xml:space="preserve">H9026914150</t>
  </si>
  <si>
    <t xml:space="preserve">С-ЕЖБ/28-04-2025/434507381</t>
  </si>
  <si>
    <t xml:space="preserve">878468</t>
  </si>
  <si>
    <t xml:space="preserve">С-ЕЖБ/28-04-2025/434507380</t>
  </si>
  <si>
    <t xml:space="preserve">11055UJW</t>
  </si>
  <si>
    <t xml:space="preserve">С-ЕЖБ/28-04-2025/434507378</t>
  </si>
  <si>
    <t xml:space="preserve">878432</t>
  </si>
  <si>
    <t xml:space="preserve">С-ЕЖБ/28-04-2025/434507377</t>
  </si>
  <si>
    <t xml:space="preserve">11055UJV</t>
  </si>
  <si>
    <t xml:space="preserve">С-ЕЖБ/28-04-2025/434507376</t>
  </si>
  <si>
    <t xml:space="preserve">1016231</t>
  </si>
  <si>
    <t xml:space="preserve">С-ЕЖБ/28-04-2025/434507375</t>
  </si>
  <si>
    <t xml:space="preserve">11055UJU</t>
  </si>
  <si>
    <t xml:space="preserve">С-ЕЖБ/28-04-2025/434507374</t>
  </si>
  <si>
    <t xml:space="preserve">864796</t>
  </si>
  <si>
    <t xml:space="preserve">С-ЕЖБ/28-04-2025/434507373</t>
  </si>
  <si>
    <t xml:space="preserve">11055UJT</t>
  </si>
  <si>
    <t xml:space="preserve">С-ЕЖБ/28-04-2025/434507372</t>
  </si>
  <si>
    <t xml:space="preserve">2980575</t>
  </si>
  <si>
    <t xml:space="preserve">С-ЕЖБ/28-04-2025/434507370</t>
  </si>
  <si>
    <t xml:space="preserve">2980576</t>
  </si>
  <si>
    <t xml:space="preserve">С-ЕЖБ/28-04-2025/434507369</t>
  </si>
  <si>
    <t xml:space="preserve">2980577</t>
  </si>
  <si>
    <t xml:space="preserve">С-ЕЖБ/28-04-2025/434507368</t>
  </si>
  <si>
    <t xml:space="preserve">2980578</t>
  </si>
  <si>
    <t xml:space="preserve">С-ЕЖБ/28-04-2025/434507367</t>
  </si>
  <si>
    <t xml:space="preserve">2980579</t>
  </si>
  <si>
    <t xml:space="preserve">С-ЕЖБ/28-04-2025/434507366</t>
  </si>
  <si>
    <t xml:space="preserve">2980596</t>
  </si>
  <si>
    <t xml:space="preserve">С-ЕЖБ/28-04-2025/434507365</t>
  </si>
  <si>
    <t xml:space="preserve">2980597</t>
  </si>
  <si>
    <t xml:space="preserve">С-ЕЖБ/28-04-2025/434507364</t>
  </si>
  <si>
    <t xml:space="preserve">2980598</t>
  </si>
  <si>
    <t xml:space="preserve">С-ЕЖБ/28-04-2025/434507363</t>
  </si>
  <si>
    <t xml:space="preserve">2980589</t>
  </si>
  <si>
    <t xml:space="preserve">С-ЕЖБ/28-04-2025/434507361</t>
  </si>
  <si>
    <t xml:space="preserve">2980590</t>
  </si>
  <si>
    <t xml:space="preserve">С-ЕЖБ/28-04-2025/434507360</t>
  </si>
  <si>
    <t xml:space="preserve">2980599</t>
  </si>
  <si>
    <t xml:space="preserve">С-ЕЖБ/28-04-2025/434507359</t>
  </si>
  <si>
    <t xml:space="preserve">2980601</t>
  </si>
  <si>
    <t xml:space="preserve">С-ЕЖБ/28-04-2025/434507358</t>
  </si>
  <si>
    <t xml:space="preserve">2980602</t>
  </si>
  <si>
    <t xml:space="preserve">С-ЕЖБ/28-04-2025/434507357</t>
  </si>
  <si>
    <t xml:space="preserve">2980652</t>
  </si>
  <si>
    <t xml:space="preserve">С-ЕЖБ/28-04-2025/434507356</t>
  </si>
  <si>
    <t xml:space="preserve">2980653</t>
  </si>
  <si>
    <t xml:space="preserve">С-ЕЖБ/28-04-2025/434507355</t>
  </si>
  <si>
    <t xml:space="preserve">2980666</t>
  </si>
  <si>
    <t xml:space="preserve">С-ЕЖБ/28-04-2025/434507354</t>
  </si>
  <si>
    <t xml:space="preserve">2980667</t>
  </si>
  <si>
    <t xml:space="preserve">С-ЕЖБ/28-04-2025/434507352</t>
  </si>
  <si>
    <t xml:space="preserve">2980610</t>
  </si>
  <si>
    <t xml:space="preserve">С-ЕЖБ/28-04-2025/434507351</t>
  </si>
  <si>
    <t xml:space="preserve">2980611</t>
  </si>
  <si>
    <t xml:space="preserve">С-ЕЖБ/28-04-2025/434507350</t>
  </si>
  <si>
    <t xml:space="preserve">2980612</t>
  </si>
  <si>
    <t xml:space="preserve">С-ЕЖБ/28-04-2025/434507349</t>
  </si>
  <si>
    <t xml:space="preserve">2980613</t>
  </si>
  <si>
    <t xml:space="preserve">С-ЕЖБ/28-04-2025/434507348</t>
  </si>
  <si>
    <t xml:space="preserve">2980624</t>
  </si>
  <si>
    <t xml:space="preserve">С-ЕЖБ/28-04-2025/434507347</t>
  </si>
  <si>
    <t xml:space="preserve">2980625</t>
  </si>
  <si>
    <t xml:space="preserve">С-ЕЖБ/28-04-2025/434507346</t>
  </si>
  <si>
    <t xml:space="preserve">2980638</t>
  </si>
  <si>
    <t xml:space="preserve">С-ЕЖБ/28-04-2025/434507345</t>
  </si>
  <si>
    <t xml:space="preserve">2980639</t>
  </si>
  <si>
    <t xml:space="preserve">С-ЕЖБ/28-04-2025/434507344</t>
  </si>
  <si>
    <t xml:space="preserve">2980640</t>
  </si>
  <si>
    <t xml:space="preserve">С-ЕЖБ/28-04-2025/434507342</t>
  </si>
  <si>
    <t xml:space="preserve">2980641</t>
  </si>
  <si>
    <t xml:space="preserve">С-ЕЖБ/28-04-2025/434507341</t>
  </si>
  <si>
    <t xml:space="preserve">2980642</t>
  </si>
  <si>
    <t xml:space="preserve">С-ЕЖБ/28-04-2025/434507340</t>
  </si>
  <si>
    <t xml:space="preserve">2980643</t>
  </si>
  <si>
    <t xml:space="preserve">С-ЕЖБ/28-04-2025/434507339</t>
  </si>
  <si>
    <t xml:space="preserve">2980644</t>
  </si>
  <si>
    <t xml:space="preserve">С-ЕЖБ/28-04-2025/434507338</t>
  </si>
  <si>
    <t xml:space="preserve">2980626</t>
  </si>
  <si>
    <t xml:space="preserve">С-ЕЖБ/28-04-2025/434507337</t>
  </si>
  <si>
    <t xml:space="preserve">2980627</t>
  </si>
  <si>
    <t xml:space="preserve">С-ЕЖБ/28-04-2025/434507336</t>
  </si>
  <si>
    <t xml:space="preserve">2980628</t>
  </si>
  <si>
    <t xml:space="preserve">С-ЕЖБ/28-04-2025/434507335</t>
  </si>
  <si>
    <t xml:space="preserve">2980629</t>
  </si>
  <si>
    <t xml:space="preserve">С-ЕЖБ/28-04-2025/434507334</t>
  </si>
  <si>
    <t xml:space="preserve">2980630</t>
  </si>
  <si>
    <t xml:space="preserve">С-ЕЖБ/28-04-2025/434507333</t>
  </si>
  <si>
    <t xml:space="preserve">2980614</t>
  </si>
  <si>
    <t xml:space="preserve">С-ЕЖБ/28-04-2025/434507331</t>
  </si>
  <si>
    <t xml:space="preserve">2980615</t>
  </si>
  <si>
    <t xml:space="preserve">С-ЕЖБ/28-04-2025/434507330</t>
  </si>
  <si>
    <t xml:space="preserve">2980616</t>
  </si>
  <si>
    <t xml:space="preserve">С-ЕЖБ/28-04-2025/434507329</t>
  </si>
  <si>
    <t xml:space="preserve">2980668</t>
  </si>
  <si>
    <t xml:space="preserve">С-ЕЖБ/28-04-2025/434507328</t>
  </si>
  <si>
    <t xml:space="preserve">2980669</t>
  </si>
  <si>
    <t xml:space="preserve">С-ЕЖБ/28-04-2025/434507327</t>
  </si>
  <si>
    <t xml:space="preserve">2980670</t>
  </si>
  <si>
    <t xml:space="preserve">С-ЕЖБ/28-04-2025/434507326</t>
  </si>
  <si>
    <t xml:space="preserve">2980671</t>
  </si>
  <si>
    <t xml:space="preserve">С-ЕЖБ/28-04-2025/434507325</t>
  </si>
  <si>
    <t xml:space="preserve">2980672</t>
  </si>
  <si>
    <t xml:space="preserve">С-ЕЖБ/28-04-2025/434507324</t>
  </si>
  <si>
    <t xml:space="preserve">2980654</t>
  </si>
  <si>
    <t xml:space="preserve">С-ЕЖБ/28-04-2025/434507323</t>
  </si>
  <si>
    <t xml:space="preserve">2980655</t>
  </si>
  <si>
    <t xml:space="preserve">С-ЕЖБ/28-04-2025/434507322</t>
  </si>
  <si>
    <t xml:space="preserve">2980656</t>
  </si>
  <si>
    <t xml:space="preserve">С-ЕЖБ/28-04-2025/434507321</t>
  </si>
  <si>
    <t xml:space="preserve">2980580</t>
  </si>
  <si>
    <t xml:space="preserve">С-ЕЖБ/28-04-2025/434507319</t>
  </si>
  <si>
    <t xml:space="preserve">2980581</t>
  </si>
  <si>
    <t xml:space="preserve">С-ЕЖБ/28-04-2025/434507318</t>
  </si>
  <si>
    <t xml:space="preserve">2980657</t>
  </si>
  <si>
    <t xml:space="preserve">С-ЕЖБ/28-04-2025/434507317</t>
  </si>
  <si>
    <t xml:space="preserve">2980658</t>
  </si>
  <si>
    <t xml:space="preserve">С-ЕЖБ/28-04-2025/434507316</t>
  </si>
  <si>
    <t xml:space="preserve">2980591</t>
  </si>
  <si>
    <t xml:space="preserve">С-ЕЖБ/28-04-2025/434507315</t>
  </si>
  <si>
    <t xml:space="preserve">2980592</t>
  </si>
  <si>
    <t xml:space="preserve">С-ЕЖБ/28-04-2025/434507314</t>
  </si>
  <si>
    <t xml:space="preserve">2980593</t>
  </si>
  <si>
    <t xml:space="preserve">С-ЕЖБ/28-04-2025/434507313</t>
  </si>
  <si>
    <t xml:space="preserve">2980595</t>
  </si>
  <si>
    <t xml:space="preserve">С-ЕЖБ/28-04-2025/434507312</t>
  </si>
  <si>
    <t xml:space="preserve">2980764</t>
  </si>
  <si>
    <t xml:space="preserve">С-ЕЖБ/28-04-2025/434507311</t>
  </si>
  <si>
    <t xml:space="preserve">2980765</t>
  </si>
  <si>
    <t xml:space="preserve">С-ЕЖБ/28-04-2025/434507310</t>
  </si>
  <si>
    <t xml:space="preserve">877445</t>
  </si>
  <si>
    <t xml:space="preserve">С-ЕЖБ/28-04-2025/434507308</t>
  </si>
  <si>
    <t xml:space="preserve">879231</t>
  </si>
  <si>
    <t xml:space="preserve">С-ЕЖБ/28-04-2025/434507307</t>
  </si>
  <si>
    <t xml:space="preserve">885226</t>
  </si>
  <si>
    <t xml:space="preserve">С-ЕЖБ/28-04-2025/434507306</t>
  </si>
  <si>
    <t xml:space="preserve">885124</t>
  </si>
  <si>
    <t xml:space="preserve">С-ЕЖБ/28-04-2025/434507305</t>
  </si>
  <si>
    <t xml:space="preserve">884822</t>
  </si>
  <si>
    <t xml:space="preserve">С-ЕЖБ/28-04-2025/434507304</t>
  </si>
  <si>
    <t xml:space="preserve">885161</t>
  </si>
  <si>
    <t xml:space="preserve">С-ЕЖБ/28-04-2025/434507303</t>
  </si>
  <si>
    <t xml:space="preserve">884811</t>
  </si>
  <si>
    <t xml:space="preserve">С-ЕЖБ/28-04-2025/434507302</t>
  </si>
  <si>
    <t xml:space="preserve">886103</t>
  </si>
  <si>
    <t xml:space="preserve">С-ЕЖБ/28-04-2025/434507301</t>
  </si>
  <si>
    <t xml:space="preserve">26.05.2025 09:19</t>
  </si>
  <si>
    <t xml:space="preserve">2789872</t>
  </si>
  <si>
    <t xml:space="preserve">С-ЕЖБ/28-04-2025/434505669</t>
  </si>
  <si>
    <t xml:space="preserve">ДА8008-Вуф</t>
  </si>
  <si>
    <t xml:space="preserve">2789875</t>
  </si>
  <si>
    <t xml:space="preserve">С-ЕЖБ/28-04-2025/434505668</t>
  </si>
  <si>
    <t xml:space="preserve">07332</t>
  </si>
  <si>
    <t xml:space="preserve">С-ЕЖБ/28-04-2025/434505666</t>
  </si>
  <si>
    <t xml:space="preserve">07343</t>
  </si>
  <si>
    <t xml:space="preserve">С-ЕЖБ/28-04-2025/434505665</t>
  </si>
  <si>
    <t xml:space="preserve">99005407088</t>
  </si>
  <si>
    <t xml:space="preserve">С-ЕЖБ/28-04-2025/434505663</t>
  </si>
  <si>
    <t xml:space="preserve">ДМ4</t>
  </si>
  <si>
    <t xml:space="preserve">085662</t>
  </si>
  <si>
    <t xml:space="preserve">С-ЕЖБ/28-04-2025/434505662</t>
  </si>
  <si>
    <t xml:space="preserve">Р00655</t>
  </si>
  <si>
    <t xml:space="preserve">С-ЕЖБ/28-04-2025/434505661</t>
  </si>
  <si>
    <t xml:space="preserve">Р01243</t>
  </si>
  <si>
    <t xml:space="preserve">С-ЕЖБ/28-04-2025/434505659</t>
  </si>
  <si>
    <t xml:space="preserve">Р00613</t>
  </si>
  <si>
    <t xml:space="preserve">С-ЕЖБ/28-04-2025/434505658</t>
  </si>
  <si>
    <t xml:space="preserve">Р00315</t>
  </si>
  <si>
    <t xml:space="preserve">С-ЕЖБ/28-04-2025/434505656</t>
  </si>
  <si>
    <t xml:space="preserve">Р00216</t>
  </si>
  <si>
    <t xml:space="preserve">С-ЕЖБ/28-04-2025/434505655</t>
  </si>
  <si>
    <t xml:space="preserve">ДМ 02-160-1-G</t>
  </si>
  <si>
    <t xml:space="preserve">00834</t>
  </si>
  <si>
    <t xml:space="preserve">С-ЕЖБ/28-04-2025/434505654</t>
  </si>
  <si>
    <t xml:space="preserve">00840</t>
  </si>
  <si>
    <t xml:space="preserve">С-ЕЖБ/28-04-2025/434505652</t>
  </si>
  <si>
    <t xml:space="preserve">00918</t>
  </si>
  <si>
    <t xml:space="preserve">С-ЕЖБ/28-04-2025/434505651</t>
  </si>
  <si>
    <t xml:space="preserve">00924</t>
  </si>
  <si>
    <t xml:space="preserve">С-ЕЖБ/28-04-2025/434505649</t>
  </si>
  <si>
    <t xml:space="preserve">00933</t>
  </si>
  <si>
    <t xml:space="preserve">С-ЕЖБ/28-04-2025/434505648</t>
  </si>
  <si>
    <t xml:space="preserve">00948</t>
  </si>
  <si>
    <t xml:space="preserve">С-ЕЖБ/28-04-2025/434505646</t>
  </si>
  <si>
    <t xml:space="preserve">00961</t>
  </si>
  <si>
    <t xml:space="preserve">С-ЕЖБ/28-04-2025/434505645</t>
  </si>
  <si>
    <t xml:space="preserve">00963</t>
  </si>
  <si>
    <t xml:space="preserve">С-ЕЖБ/28-04-2025/434505643</t>
  </si>
  <si>
    <t xml:space="preserve">00971</t>
  </si>
  <si>
    <t xml:space="preserve">С-ЕЖБ/28-04-2025/434505642</t>
  </si>
  <si>
    <t xml:space="preserve">00982</t>
  </si>
  <si>
    <t xml:space="preserve">С-ЕЖБ/28-04-2025/434505641</t>
  </si>
  <si>
    <t xml:space="preserve">233.30.100</t>
  </si>
  <si>
    <t xml:space="preserve">00983</t>
  </si>
  <si>
    <t xml:space="preserve">С-ЕЖБ/28-04-2025/434505639</t>
  </si>
  <si>
    <t xml:space="preserve">00989</t>
  </si>
  <si>
    <t xml:space="preserve">С-ЕЖБ/28-04-2025/434505638</t>
  </si>
  <si>
    <t xml:space="preserve">ДМ 02-100-2-G</t>
  </si>
  <si>
    <t xml:space="preserve">00991</t>
  </si>
  <si>
    <t xml:space="preserve">С-ЕЖБ/28-04-2025/434505636</t>
  </si>
  <si>
    <t xml:space="preserve">00992</t>
  </si>
  <si>
    <t xml:space="preserve">С-ЕЖБ/28-04-2025/434505635</t>
  </si>
  <si>
    <t xml:space="preserve">00993</t>
  </si>
  <si>
    <t xml:space="preserve">С-ЕЖБ/28-04-2025/434505633</t>
  </si>
  <si>
    <t xml:space="preserve">00994</t>
  </si>
  <si>
    <t xml:space="preserve">С-ЕЖБ/28-04-2025/434505632</t>
  </si>
  <si>
    <t xml:space="preserve">00995</t>
  </si>
  <si>
    <t xml:space="preserve">С-ЕЖБ/28-04-2025/434505630</t>
  </si>
  <si>
    <t xml:space="preserve">00996</t>
  </si>
  <si>
    <t xml:space="preserve">С-ЕЖБ/28-04-2025/434505629</t>
  </si>
  <si>
    <t xml:space="preserve">00997</t>
  </si>
  <si>
    <t xml:space="preserve">С-ЕЖБ/28-04-2025/434505627</t>
  </si>
  <si>
    <t xml:space="preserve">00998</t>
  </si>
  <si>
    <t xml:space="preserve">С-ЕЖБ/28-04-2025/434505626</t>
  </si>
  <si>
    <t xml:space="preserve">00999</t>
  </si>
  <si>
    <t xml:space="preserve">С-ЕЖБ/28-04-2025/434505624</t>
  </si>
  <si>
    <t xml:space="preserve">01000</t>
  </si>
  <si>
    <t xml:space="preserve">С-ЕЖБ/28-04-2025/434505623</t>
  </si>
  <si>
    <t xml:space="preserve">01002</t>
  </si>
  <si>
    <t xml:space="preserve">С-ЕЖБ/28-04-2025/434505622</t>
  </si>
  <si>
    <t xml:space="preserve">01003</t>
  </si>
  <si>
    <t xml:space="preserve">С-ЕЖБ/28-04-2025/434505620</t>
  </si>
  <si>
    <t xml:space="preserve">01004</t>
  </si>
  <si>
    <t xml:space="preserve">С-ЕЖБ/28-04-2025/434505618</t>
  </si>
  <si>
    <t xml:space="preserve">01006</t>
  </si>
  <si>
    <t xml:space="preserve">С-ЕЖБ/28-04-2025/434505617</t>
  </si>
  <si>
    <t xml:space="preserve">01007</t>
  </si>
  <si>
    <t xml:space="preserve">С-ЕЖБ/28-04-2025/434505615</t>
  </si>
  <si>
    <t xml:space="preserve">01008</t>
  </si>
  <si>
    <t xml:space="preserve">С-ЕЖБ/28-04-2025/434505614</t>
  </si>
  <si>
    <t xml:space="preserve">01057</t>
  </si>
  <si>
    <t xml:space="preserve">С-ЕЖБ/28-04-2025/434505612</t>
  </si>
  <si>
    <t xml:space="preserve">01065</t>
  </si>
  <si>
    <t xml:space="preserve">С-ЕЖБ/28-04-2025/434505611</t>
  </si>
  <si>
    <t xml:space="preserve">01067</t>
  </si>
  <si>
    <t xml:space="preserve">С-ЕЖБ/28-04-2025/434505610</t>
  </si>
  <si>
    <t xml:space="preserve">01068</t>
  </si>
  <si>
    <t xml:space="preserve">С-ЕЖБ/28-04-2025/434505608</t>
  </si>
  <si>
    <t xml:space="preserve">01087</t>
  </si>
  <si>
    <t xml:space="preserve">С-ЕЖБ/28-04-2025/434505607</t>
  </si>
  <si>
    <t xml:space="preserve">01089</t>
  </si>
  <si>
    <t xml:space="preserve">С-ЕЖБ/28-04-2025/434505605</t>
  </si>
  <si>
    <t xml:space="preserve">01093</t>
  </si>
  <si>
    <t xml:space="preserve">С-ЕЖБ/28-04-2025/434505604</t>
  </si>
  <si>
    <t xml:space="preserve">01097</t>
  </si>
  <si>
    <t xml:space="preserve">С-ЕЖБ/28-04-2025/434505603</t>
  </si>
  <si>
    <t xml:space="preserve">01101</t>
  </si>
  <si>
    <t xml:space="preserve">С-ЕЖБ/28-04-2025/434505601</t>
  </si>
  <si>
    <t xml:space="preserve">01104</t>
  </si>
  <si>
    <t xml:space="preserve">С-ЕЖБ/28-04-2025/434505600</t>
  </si>
  <si>
    <t xml:space="preserve">ДМ 90-100-1-М</t>
  </si>
  <si>
    <t xml:space="preserve">01736</t>
  </si>
  <si>
    <t xml:space="preserve">С-ЕЖБ/28-04-2025/434505599</t>
  </si>
  <si>
    <t xml:space="preserve">0001220433</t>
  </si>
  <si>
    <t xml:space="preserve">С-ЕЖБ/28-04-2025/434503700</t>
  </si>
  <si>
    <t xml:space="preserve">1221139</t>
  </si>
  <si>
    <t xml:space="preserve">С-ЕЖБ/28-04-2025/434503699</t>
  </si>
  <si>
    <t xml:space="preserve">Метран-150CD</t>
  </si>
  <si>
    <t xml:space="preserve">09917001</t>
  </si>
  <si>
    <t xml:space="preserve">С-ЕЖБ/28-04-2025/434503698</t>
  </si>
  <si>
    <t xml:space="preserve">Rosemoun 3051CD2</t>
  </si>
  <si>
    <t xml:space="preserve">79947-20</t>
  </si>
  <si>
    <t xml:space="preserve">09228747</t>
  </si>
  <si>
    <t xml:space="preserve">С-ЕЖБ/28-04-2025/434503697</t>
  </si>
  <si>
    <t xml:space="preserve">10220208</t>
  </si>
  <si>
    <t xml:space="preserve">С-ЕЖБ/28-04-2025/434503696</t>
  </si>
  <si>
    <t xml:space="preserve">APR-2000</t>
  </si>
  <si>
    <t xml:space="preserve">09228204</t>
  </si>
  <si>
    <t xml:space="preserve">С-ЕЖБ/28-04-2025/434503695</t>
  </si>
  <si>
    <t xml:space="preserve">09228218</t>
  </si>
  <si>
    <t xml:space="preserve">С-ЕЖБ/28-04-2025/434503694</t>
  </si>
  <si>
    <t xml:space="preserve">09228197</t>
  </si>
  <si>
    <t xml:space="preserve">С-ЕЖБ/28-04-2025/434503693</t>
  </si>
  <si>
    <t xml:space="preserve">09228748</t>
  </si>
  <si>
    <t xml:space="preserve">С-ЕЖБ/28-04-2025/434503692</t>
  </si>
  <si>
    <t xml:space="preserve">10222913</t>
  </si>
  <si>
    <t xml:space="preserve">С-ЕЖБ/28-04-2025/434503691</t>
  </si>
  <si>
    <t xml:space="preserve">09907708</t>
  </si>
  <si>
    <t xml:space="preserve">С-ЕЖБ/28-04-2025/434503690</t>
  </si>
  <si>
    <t xml:space="preserve">09907709</t>
  </si>
  <si>
    <t xml:space="preserve">С-ЕЖБ/28-04-2025/434503689</t>
  </si>
  <si>
    <t xml:space="preserve">09922533</t>
  </si>
  <si>
    <t xml:space="preserve">С-ЕЖБ/28-04-2025/434503688</t>
  </si>
  <si>
    <t xml:space="preserve">09922534</t>
  </si>
  <si>
    <t xml:space="preserve">С-ЕЖБ/28-04-2025/434503687</t>
  </si>
  <si>
    <t xml:space="preserve">09919223</t>
  </si>
  <si>
    <t xml:space="preserve">С-ЕЖБ/28-04-2025/434503686</t>
  </si>
  <si>
    <t xml:space="preserve">09919224</t>
  </si>
  <si>
    <t xml:space="preserve">С-ЕЖБ/28-04-2025/434503685</t>
  </si>
  <si>
    <t xml:space="preserve">09919225</t>
  </si>
  <si>
    <t xml:space="preserve">С-ЕЖБ/28-04-2025/434503684</t>
  </si>
  <si>
    <t xml:space="preserve">09919226</t>
  </si>
  <si>
    <t xml:space="preserve">С-ЕЖБ/28-04-2025/434503683</t>
  </si>
  <si>
    <t xml:space="preserve">09919221</t>
  </si>
  <si>
    <t xml:space="preserve">С-ЕЖБ/28-04-2025/434503682</t>
  </si>
  <si>
    <t xml:space="preserve">09919222</t>
  </si>
  <si>
    <t xml:space="preserve">С-ЕЖБ/28-04-2025/434503681</t>
  </si>
  <si>
    <t xml:space="preserve">09919219</t>
  </si>
  <si>
    <t xml:space="preserve">С-ЕЖБ/28-04-2025/434503680</t>
  </si>
  <si>
    <t xml:space="preserve">09919220</t>
  </si>
  <si>
    <t xml:space="preserve">С-ЕЖБ/28-04-2025/434503679</t>
  </si>
  <si>
    <t xml:space="preserve">09919215</t>
  </si>
  <si>
    <t xml:space="preserve">С-ЕЖБ/28-04-2025/434503678</t>
  </si>
  <si>
    <t xml:space="preserve">09919216</t>
  </si>
  <si>
    <t xml:space="preserve">С-ЕЖБ/28-04-2025/434503677</t>
  </si>
  <si>
    <t xml:space="preserve">09919217</t>
  </si>
  <si>
    <t xml:space="preserve">С-ЕЖБ/28-04-2025/434503676</t>
  </si>
  <si>
    <t xml:space="preserve">09919218</t>
  </si>
  <si>
    <t xml:space="preserve">С-ЕЖБ/28-04-2025/434503675</t>
  </si>
  <si>
    <t xml:space="preserve">9295544</t>
  </si>
  <si>
    <t xml:space="preserve">С-ЕЖБ/28-04-2025/434503674</t>
  </si>
  <si>
    <t xml:space="preserve">3051TG3</t>
  </si>
  <si>
    <t xml:space="preserve">9295537</t>
  </si>
  <si>
    <t xml:space="preserve">С-ЕЖБ/28-04-2025/434503673</t>
  </si>
  <si>
    <t xml:space="preserve">9357668</t>
  </si>
  <si>
    <t xml:space="preserve">С-ЕЖБ/28-04-2025/434503672</t>
  </si>
  <si>
    <t xml:space="preserve">3051CD3</t>
  </si>
  <si>
    <t xml:space="preserve">9295535</t>
  </si>
  <si>
    <t xml:space="preserve">С-ЕЖБ/28-04-2025/434503671</t>
  </si>
  <si>
    <t xml:space="preserve">3051TG1</t>
  </si>
  <si>
    <t xml:space="preserve">9295548</t>
  </si>
  <si>
    <t xml:space="preserve">С-ЕЖБ/28-04-2025/434503670</t>
  </si>
  <si>
    <t xml:space="preserve">9751680</t>
  </si>
  <si>
    <t xml:space="preserve">С-ЕЖБ/28-04-2025/434503669</t>
  </si>
  <si>
    <t xml:space="preserve">9751682</t>
  </si>
  <si>
    <t xml:space="preserve">С-ЕЖБ/28-04-2025/434503668</t>
  </si>
  <si>
    <t xml:space="preserve">9751681</t>
  </si>
  <si>
    <t xml:space="preserve">С-ЕЖБ/28-04-2025/434503667</t>
  </si>
  <si>
    <t xml:space="preserve">9751683</t>
  </si>
  <si>
    <t xml:space="preserve">С-ЕЖБ/28-04-2025/434503666</t>
  </si>
  <si>
    <t xml:space="preserve">9228190</t>
  </si>
  <si>
    <t xml:space="preserve">С-ЕЖБ/28-04-2025/434503665</t>
  </si>
  <si>
    <t xml:space="preserve">APR-2200</t>
  </si>
  <si>
    <t xml:space="preserve">M609CA01052</t>
  </si>
  <si>
    <t xml:space="preserve">С-ЕЖБ/28-04-2025/434503664</t>
  </si>
  <si>
    <t xml:space="preserve">26.05.2025 09:16</t>
  </si>
  <si>
    <t xml:space="preserve">32808-09</t>
  </si>
  <si>
    <t xml:space="preserve">27509</t>
  </si>
  <si>
    <t xml:space="preserve">С-ЕЖБ/28-04-2025/434503186</t>
  </si>
  <si>
    <t xml:space="preserve">49128-12</t>
  </si>
  <si>
    <t xml:space="preserve">3208</t>
  </si>
  <si>
    <t xml:space="preserve">С-ЕЖБ/28-04-2025/434503185</t>
  </si>
  <si>
    <t xml:space="preserve">ОГС-ПГП</t>
  </si>
  <si>
    <t xml:space="preserve">16868</t>
  </si>
  <si>
    <t xml:space="preserve">С-ЕЖБ/28-04-2025/434503184</t>
  </si>
  <si>
    <t xml:space="preserve">53981-13</t>
  </si>
  <si>
    <t xml:space="preserve">ARPK-0064</t>
  </si>
  <si>
    <t xml:space="preserve">С-ЕЖБ/28-04-2025/434503183</t>
  </si>
  <si>
    <t xml:space="preserve">PIR 3000</t>
  </si>
  <si>
    <t xml:space="preserve">26156-13</t>
  </si>
  <si>
    <t xml:space="preserve">205/DCS/ABB</t>
  </si>
  <si>
    <t xml:space="preserve">С-ЕЖБ/28-04-2025/429338888</t>
  </si>
  <si>
    <t xml:space="preserve">АВВ</t>
  </si>
  <si>
    <t xml:space="preserve">205/ESD/ABB</t>
  </si>
  <si>
    <t xml:space="preserve">С-ЕЖБ/28-04-2025/429338887</t>
  </si>
  <si>
    <t xml:space="preserve">49392837</t>
  </si>
  <si>
    <t xml:space="preserve">С-ЕЖБ/29-04-2025/434507933</t>
  </si>
  <si>
    <t xml:space="preserve">49392840</t>
  </si>
  <si>
    <t xml:space="preserve">С-ЕЖБ/29-04-2025/434507932</t>
  </si>
  <si>
    <t xml:space="preserve">H10833010F0</t>
  </si>
  <si>
    <t xml:space="preserve">С-ЕЖБ/29-04-2025/434507931</t>
  </si>
  <si>
    <t xml:space="preserve">H10834010F0</t>
  </si>
  <si>
    <t xml:space="preserve">С-ЕЖБ/29-04-2025/434507930</t>
  </si>
  <si>
    <t xml:space="preserve">Р01751</t>
  </si>
  <si>
    <t xml:space="preserve">С-ЕЖБ/29-04-2025/434505597</t>
  </si>
  <si>
    <t xml:space="preserve">01757</t>
  </si>
  <si>
    <t xml:space="preserve">С-ЕЖБ/29-04-2025/434505596</t>
  </si>
  <si>
    <t xml:space="preserve">01779</t>
  </si>
  <si>
    <t xml:space="preserve">С-ЕЖБ/29-04-2025/434505595</t>
  </si>
  <si>
    <t xml:space="preserve">ДМ (bd)</t>
  </si>
  <si>
    <t xml:space="preserve">01781</t>
  </si>
  <si>
    <t xml:space="preserve">С-ЕЖБ/29-04-2025/434505593</t>
  </si>
  <si>
    <t xml:space="preserve">30306-05</t>
  </si>
  <si>
    <t xml:space="preserve">02729</t>
  </si>
  <si>
    <t xml:space="preserve">С-ЕЖБ/29-04-2025/434505592</t>
  </si>
  <si>
    <t xml:space="preserve">BA4220</t>
  </si>
  <si>
    <t xml:space="preserve">02732</t>
  </si>
  <si>
    <t xml:space="preserve">С-ЕЖБ/29-04-2025/434505591</t>
  </si>
  <si>
    <t xml:space="preserve">02735</t>
  </si>
  <si>
    <t xml:space="preserve">С-ЕЖБ/29-04-2025/434505589</t>
  </si>
  <si>
    <t xml:space="preserve">02737</t>
  </si>
  <si>
    <t xml:space="preserve">С-ЕЖБ/29-04-2025/434505588</t>
  </si>
  <si>
    <t xml:space="preserve">02749</t>
  </si>
  <si>
    <t xml:space="preserve">С-ЕЖБ/29-04-2025/434505587</t>
  </si>
  <si>
    <t xml:space="preserve">02753</t>
  </si>
  <si>
    <t xml:space="preserve">С-ЕЖБ/29-04-2025/434505585</t>
  </si>
  <si>
    <t xml:space="preserve">02754</t>
  </si>
  <si>
    <t xml:space="preserve">С-ЕЖБ/29-04-2025/434505584</t>
  </si>
  <si>
    <t xml:space="preserve">02755</t>
  </si>
  <si>
    <t xml:space="preserve">С-ЕЖБ/29-04-2025/434505582</t>
  </si>
  <si>
    <t xml:space="preserve">02758</t>
  </si>
  <si>
    <t xml:space="preserve">С-ЕЖБ/29-04-2025/434505581</t>
  </si>
  <si>
    <t xml:space="preserve">02778</t>
  </si>
  <si>
    <t xml:space="preserve">С-ЕЖБ/29-04-2025/434505580</t>
  </si>
  <si>
    <t xml:space="preserve">03450</t>
  </si>
  <si>
    <t xml:space="preserve">С-ЕЖБ/29-04-2025/434505578</t>
  </si>
  <si>
    <t xml:space="preserve">03453</t>
  </si>
  <si>
    <t xml:space="preserve">С-ЕЖБ/29-04-2025/434505577</t>
  </si>
  <si>
    <t xml:space="preserve">03455</t>
  </si>
  <si>
    <t xml:space="preserve">С-ЕЖБ/29-04-2025/434505576</t>
  </si>
  <si>
    <t xml:space="preserve">03456</t>
  </si>
  <si>
    <t xml:space="preserve">С-ЕЖБ/29-04-2025/434505574</t>
  </si>
  <si>
    <t xml:space="preserve">03457</t>
  </si>
  <si>
    <t xml:space="preserve">С-ЕЖБ/29-04-2025/434505573</t>
  </si>
  <si>
    <t xml:space="preserve">03458</t>
  </si>
  <si>
    <t xml:space="preserve">С-ЕЖБ/29-04-2025/434505572</t>
  </si>
  <si>
    <t xml:space="preserve">03459</t>
  </si>
  <si>
    <t xml:space="preserve">С-ЕЖБ/29-04-2025/434505571</t>
  </si>
  <si>
    <t xml:space="preserve">03467</t>
  </si>
  <si>
    <t xml:space="preserve">С-ЕЖБ/29-04-2025/434505569</t>
  </si>
  <si>
    <t xml:space="preserve">03470</t>
  </si>
  <si>
    <t xml:space="preserve">С-ЕЖБ/29-04-2025/434505568</t>
  </si>
  <si>
    <t xml:space="preserve">03477</t>
  </si>
  <si>
    <t xml:space="preserve">С-ЕЖБ/29-04-2025/434505567</t>
  </si>
  <si>
    <t xml:space="preserve">03481</t>
  </si>
  <si>
    <t xml:space="preserve">С-ЕЖБ/29-04-2025/434505565</t>
  </si>
  <si>
    <t xml:space="preserve">03482</t>
  </si>
  <si>
    <t xml:space="preserve">С-ЕЖБ/29-04-2025/434505564</t>
  </si>
  <si>
    <t xml:space="preserve">03484</t>
  </si>
  <si>
    <t xml:space="preserve">С-ЕЖБ/29-04-2025/434505563</t>
  </si>
  <si>
    <t xml:space="preserve">03485</t>
  </si>
  <si>
    <t xml:space="preserve">С-ЕЖБ/29-04-2025/434505562</t>
  </si>
  <si>
    <t xml:space="preserve">03491</t>
  </si>
  <si>
    <t xml:space="preserve">С-ЕЖБ/29-04-2025/434505560</t>
  </si>
  <si>
    <t xml:space="preserve">03492</t>
  </si>
  <si>
    <t xml:space="preserve">С-ЕЖБ/29-04-2025/434505559</t>
  </si>
  <si>
    <t xml:space="preserve">03494</t>
  </si>
  <si>
    <t xml:space="preserve">С-ЕЖБ/29-04-2025/434505557</t>
  </si>
  <si>
    <t xml:space="preserve">03498</t>
  </si>
  <si>
    <t xml:space="preserve">С-ЕЖБ/29-04-2025/434505556</t>
  </si>
  <si>
    <t xml:space="preserve">05448</t>
  </si>
  <si>
    <t xml:space="preserve">С-ЕЖБ/29-04-2025/434505555</t>
  </si>
  <si>
    <t xml:space="preserve">05449</t>
  </si>
  <si>
    <t xml:space="preserve">С-ЕЖБ/29-04-2025/434505553</t>
  </si>
  <si>
    <t xml:space="preserve">05452</t>
  </si>
  <si>
    <t xml:space="preserve">С-ЕЖБ/29-04-2025/434505552</t>
  </si>
  <si>
    <t xml:space="preserve">05489</t>
  </si>
  <si>
    <t xml:space="preserve">С-ЕЖБ/29-04-2025/434505550</t>
  </si>
  <si>
    <t xml:space="preserve">05491</t>
  </si>
  <si>
    <t xml:space="preserve">С-ЕЖБ/29-04-2025/434505549</t>
  </si>
  <si>
    <t xml:space="preserve">05492</t>
  </si>
  <si>
    <t xml:space="preserve">С-ЕЖБ/29-04-2025/434505548</t>
  </si>
  <si>
    <t xml:space="preserve">05493</t>
  </si>
  <si>
    <t xml:space="preserve">С-ЕЖБ/29-04-2025/434505546</t>
  </si>
  <si>
    <t xml:space="preserve">05575</t>
  </si>
  <si>
    <t xml:space="preserve">С-ЕЖБ/29-04-2025/434505545</t>
  </si>
  <si>
    <t xml:space="preserve">05924</t>
  </si>
  <si>
    <t xml:space="preserve">С-ЕЖБ/29-04-2025/434505544</t>
  </si>
  <si>
    <t xml:space="preserve">05925</t>
  </si>
  <si>
    <t xml:space="preserve">С-ЕЖБ/29-04-2025/434505542</t>
  </si>
  <si>
    <t xml:space="preserve">05932</t>
  </si>
  <si>
    <t xml:space="preserve">С-ЕЖБ/29-04-2025/434505541</t>
  </si>
  <si>
    <t xml:space="preserve">05933</t>
  </si>
  <si>
    <t xml:space="preserve">С-ЕЖБ/29-04-2025/434505540</t>
  </si>
  <si>
    <t xml:space="preserve">05938</t>
  </si>
  <si>
    <t xml:space="preserve">С-ЕЖБ/29-04-2025/434505538</t>
  </si>
  <si>
    <t xml:space="preserve">05939</t>
  </si>
  <si>
    <t xml:space="preserve">С-ЕЖБ/29-04-2025/434505537</t>
  </si>
  <si>
    <t xml:space="preserve">05942</t>
  </si>
  <si>
    <t xml:space="preserve">С-ЕЖБ/29-04-2025/434505536</t>
  </si>
  <si>
    <t xml:space="preserve">05945</t>
  </si>
  <si>
    <t xml:space="preserve">С-ЕЖБ/29-04-2025/434505534</t>
  </si>
  <si>
    <t xml:space="preserve">06144</t>
  </si>
  <si>
    <t xml:space="preserve">С-ЕЖБ/29-04-2025/434505533</t>
  </si>
  <si>
    <t xml:space="preserve">06192</t>
  </si>
  <si>
    <t xml:space="preserve">С-ЕЖБ/29-04-2025/434505531</t>
  </si>
  <si>
    <t xml:space="preserve">06218</t>
  </si>
  <si>
    <t xml:space="preserve">С-ЕЖБ/29-04-2025/434505530</t>
  </si>
  <si>
    <t xml:space="preserve">06274</t>
  </si>
  <si>
    <t xml:space="preserve">С-ЕЖБ/29-04-2025/434505528</t>
  </si>
  <si>
    <t xml:space="preserve">06294</t>
  </si>
  <si>
    <t xml:space="preserve">С-ЕЖБ/29-04-2025/434505527</t>
  </si>
  <si>
    <t xml:space="preserve">06295</t>
  </si>
  <si>
    <t xml:space="preserve">С-ЕЖБ/29-04-2025/434505526</t>
  </si>
  <si>
    <t xml:space="preserve">733.51.100</t>
  </si>
  <si>
    <t xml:space="preserve">06299</t>
  </si>
  <si>
    <t xml:space="preserve">С-ЕЖБ/29-04-2025/434505523</t>
  </si>
  <si>
    <t xml:space="preserve">06439</t>
  </si>
  <si>
    <t xml:space="preserve">С-ЕЖБ/29-04-2025/434505522</t>
  </si>
  <si>
    <t xml:space="preserve">208/13547 MSID/ESID ANTTYU08-EX11 | 0202752 MSID ANTTYU08-SM09</t>
  </si>
  <si>
    <t xml:space="preserve">С-ЕЖБ/29-04-2025/429338886</t>
  </si>
  <si>
    <t xml:space="preserve">10222924</t>
  </si>
  <si>
    <t xml:space="preserve">С-ЕЖБ/30-04-2025/434503663</t>
  </si>
  <si>
    <t xml:space="preserve">10222469</t>
  </si>
  <si>
    <t xml:space="preserve">С-ЕЖБ/30-04-2025/434503662</t>
  </si>
  <si>
    <t xml:space="preserve">APC-2000ALW</t>
  </si>
  <si>
    <t xml:space="preserve">26.05.2025 06:31</t>
  </si>
  <si>
    <t xml:space="preserve">Газоанализаторы горючих газов</t>
  </si>
  <si>
    <t xml:space="preserve">1411045</t>
  </si>
  <si>
    <t xml:space="preserve">С-ЕЖБ/30-04-2025/432830015</t>
  </si>
  <si>
    <t xml:space="preserve">Запевахин Т. Е.</t>
  </si>
  <si>
    <t xml:space="preserve">ТГА мод. PIRECL 21М</t>
  </si>
  <si>
    <t xml:space="preserve">19.05.2025 08:29</t>
  </si>
  <si>
    <t xml:space="preserve">1411040</t>
  </si>
  <si>
    <t xml:space="preserve">С-ЕЖБ/30-04-2025/432830025</t>
  </si>
  <si>
    <t xml:space="preserve">1411048</t>
  </si>
  <si>
    <t xml:space="preserve">С-ЕЖБ/30-04-2025/432830024</t>
  </si>
  <si>
    <t xml:space="preserve">1507066</t>
  </si>
  <si>
    <t xml:space="preserve">С-ЕЖБ/30-04-2025/432830022</t>
  </si>
  <si>
    <t xml:space="preserve">1507089</t>
  </si>
  <si>
    <t xml:space="preserve">С-ЕЖБ/30-04-2025/432830019</t>
  </si>
  <si>
    <t xml:space="preserve">1507090</t>
  </si>
  <si>
    <t xml:space="preserve">С-ЕЖБ/30-04-2025/432830017</t>
  </si>
  <si>
    <t xml:space="preserve">1507100</t>
  </si>
  <si>
    <t xml:space="preserve">С-ЕЖБ/30-04-2025/432830016</t>
  </si>
  <si>
    <t xml:space="preserve">05.05.2025 10:36</t>
  </si>
  <si>
    <t xml:space="preserve">Контроллеры программируемые логические</t>
  </si>
  <si>
    <t xml:space="preserve">18649-09</t>
  </si>
  <si>
    <t xml:space="preserve">208/KCA/TSX</t>
  </si>
  <si>
    <t xml:space="preserve">С-ЕЖБ/30-04-2025/430313085</t>
  </si>
  <si>
    <t xml:space="preserve">Modicon TSX Quantum</t>
  </si>
  <si>
    <t xml:space="preserve">Заказчик</t>
  </si>
  <si>
    <t xml:space="preserve">Столбец1</t>
  </si>
  <si>
    <t xml:space="preserve">ФизЛицоЗаказчик</t>
  </si>
  <si>
    <t xml:space="preserve">Астахов Е.А.</t>
  </si>
  <si>
    <t xml:space="preserve">Попов Е.В.</t>
  </si>
  <si>
    <t xml:space="preserve">Октябрь</t>
  </si>
  <si>
    <t xml:space="preserve">Запевахин</t>
  </si>
  <si>
    <t xml:space="preserve">Кадыков П.Ю</t>
  </si>
  <si>
    <t xml:space="preserve">Манджеев</t>
  </si>
  <si>
    <t xml:space="preserve">ноябрь</t>
  </si>
  <si>
    <t xml:space="preserve">декабрь</t>
  </si>
  <si>
    <t xml:space="preserve">Номер акта</t>
  </si>
  <si>
    <t xml:space="preserve">дата</t>
  </si>
  <si>
    <t xml:space="preserve">приемки</t>
  </si>
  <si>
    <t xml:space="preserve">выдачи</t>
  </si>
  <si>
    <t xml:space="preserve">АКТ</t>
  </si>
  <si>
    <t xml:space="preserve">приема-передачи СИ</t>
  </si>
  <si>
    <t xml:space="preserve">Контроллер Simatic S7-200 номер 205/M/S7-200</t>
  </si>
  <si>
    <t xml:space="preserve">Контроллер Simatic S7-300 номер 205/BMS01/S7-300</t>
  </si>
  <si>
    <t xml:space="preserve">Контроллер Simatic S7-300 номер 205/BMS02/S7-300</t>
  </si>
  <si>
    <t xml:space="preserve">Преобразователь давления EJX 530A номер 91R808434</t>
  </si>
  <si>
    <t xml:space="preserve">Датчик температуры Метран-286-02 номер 2080951</t>
  </si>
  <si>
    <t xml:space="preserve">Датчик температуры ТПУ 0304Ех номер 12-9083</t>
  </si>
  <si>
    <t xml:space="preserve">Датчик температуры ТПУ 0304Ех номер 12-9082</t>
  </si>
  <si>
    <t xml:space="preserve">Датчик температуры ТПУ 0304Ех номер 12-9078</t>
  </si>
  <si>
    <t xml:space="preserve">Датчик температуры ТПУ 0304Ех номер 12-9086</t>
  </si>
  <si>
    <t xml:space="preserve">Датчик температуры ТПУ 0304Ех номер 12-9089</t>
  </si>
  <si>
    <t xml:space="preserve">Датчик температуры ТПУ 0304Ех номер 12-9079</t>
  </si>
  <si>
    <t xml:space="preserve">Датчик температуры 248 номер 02244553/03221492</t>
  </si>
  <si>
    <t xml:space="preserve">Датчик температуры 248 номер 02244527/03221466</t>
  </si>
  <si>
    <t xml:space="preserve">Датчик температуры 248 номер 02244851/03221643</t>
  </si>
  <si>
    <t xml:space="preserve">Датчик температуры 248 номер 02299123/03251332</t>
  </si>
  <si>
    <t xml:space="preserve">Датчик температуры ТСПТ 100-028 номер 3631-2-1</t>
  </si>
  <si>
    <t xml:space="preserve">Преобразователь вторичный T32.1S номер 830430</t>
  </si>
  <si>
    <t xml:space="preserve">ТСП TR55 номер 1103TS56</t>
  </si>
  <si>
    <t xml:space="preserve">Преобразователь вторичный T32.1S номер 850017</t>
  </si>
  <si>
    <t xml:space="preserve">ТСП TR55 номер 1104F2G7</t>
  </si>
  <si>
    <t xml:space="preserve">Преобразователь вторичный T32.1S номер 850370</t>
  </si>
  <si>
    <t xml:space="preserve">ТСП TR55 номер 1104F2G8</t>
  </si>
  <si>
    <t xml:space="preserve">Преобразователь измерительный iTEMP мод.TMT82 номер J501701426C</t>
  </si>
  <si>
    <t xml:space="preserve">ТСП TR65 номер J500181430B</t>
  </si>
  <si>
    <t xml:space="preserve">Преобразователь измерительный iTEMP мод.TMT82 номер J5016F1426C</t>
  </si>
  <si>
    <t xml:space="preserve">ТСП TR65 номер J500141430B</t>
  </si>
  <si>
    <t xml:space="preserve">Преобразователь измерительный iTEMP мод.TMT82 номер J5016D1426C</t>
  </si>
  <si>
    <t xml:space="preserve">ТСП TR65 номер F6002C1430B</t>
  </si>
  <si>
    <t xml:space="preserve">Преобразователь измерительный iTEMP TMT182 номер D7029114125</t>
  </si>
  <si>
    <t xml:space="preserve">ТСП TR61 номер D7003F142FC</t>
  </si>
  <si>
    <t xml:space="preserve">Преобразователь измерительный iTEMP TMT182 номер D7029714125</t>
  </si>
  <si>
    <t xml:space="preserve">ТСП TR61 номер D70046142FC</t>
  </si>
  <si>
    <t xml:space="preserve">Преобразователь измерительный iTEMP TMT182 номер D7029214125</t>
  </si>
  <si>
    <t xml:space="preserve">ТСП TR61 номер D70041142FC</t>
  </si>
  <si>
    <t xml:space="preserve">Преобразователь измерительный 248 номер 09904095</t>
  </si>
  <si>
    <t xml:space="preserve">ТСП ТС-1088/1 номер 7397</t>
  </si>
  <si>
    <t xml:space="preserve">ТСП TR24 номер H9027514150</t>
  </si>
  <si>
    <t xml:space="preserve">ТСП TR24 номер H9026814150</t>
  </si>
  <si>
    <t xml:space="preserve">ТСП серии 65 номер 3175053</t>
  </si>
  <si>
    <t xml:space="preserve">Преобразователь измерительный iTEMP мод.TMT82 номер F602430426C</t>
  </si>
  <si>
    <t xml:space="preserve">Преобразователь измерительный iTEMP мод.TMT82 номер F602480426C</t>
  </si>
  <si>
    <t xml:space="preserve">Преобразователь измерительный iTEMP мод.TMT82 номер F602420426C</t>
  </si>
  <si>
    <t xml:space="preserve">Преобразователь измерительный iTEMP мод.TMT82 номер F6023F0426C</t>
  </si>
  <si>
    <t xml:space="preserve">Преобразователь измерительный iTEMP мод.TMT82 номер F602410426C</t>
  </si>
  <si>
    <t xml:space="preserve">Преобразователь измерительный iTEMP мод.TMT82 номер F602470426C</t>
  </si>
  <si>
    <t xml:space="preserve">Преобразователь измерительный iTEMP мод.TMT82 номер F601F10426C</t>
  </si>
  <si>
    <t xml:space="preserve">Преобразователь измерительный iTEMP мод.TMT82 номер F601F20426C</t>
  </si>
  <si>
    <t xml:space="preserve">Преобразователь измерительный 248 номер 2980631</t>
  </si>
  <si>
    <t xml:space="preserve">Преобразователь измерительный 248 номер 2980632</t>
  </si>
  <si>
    <t xml:space="preserve">Преобразователь измерительный 248 номер 2980633</t>
  </si>
  <si>
    <t xml:space="preserve">Преобразователь измерительный 248 номер 2980634</t>
  </si>
  <si>
    <t xml:space="preserve">Преобразователь измерительный 248 номер 2980635</t>
  </si>
  <si>
    <t xml:space="preserve">Преобразователь измерительный 248 номер 2980636</t>
  </si>
  <si>
    <t xml:space="preserve">Преобразователь измерительный 248 номер 2980637</t>
  </si>
  <si>
    <t xml:space="preserve">Преобразователь измерительный модульный ИПМ 0399Ex/МО-Н номер 128-2647</t>
  </si>
  <si>
    <t xml:space="preserve">Преобразователь измерительный модульный ИПМ 0399Ex/МО-Н номер 128-2648</t>
  </si>
  <si>
    <t xml:space="preserve">Преобразователь давления Метран-150CDR номер 0001210622</t>
  </si>
  <si>
    <t xml:space="preserve">Преобразователь давления Метран-150CDR номер 0001210620</t>
  </si>
  <si>
    <t xml:space="preserve">Преобразователь давления Метран-150CDR номер 0001210621</t>
  </si>
  <si>
    <t xml:space="preserve">Преобразователь давления EJX 530A номер 91J622072</t>
  </si>
  <si>
    <t xml:space="preserve">Преобразователь давления EJX 530A номер 91R808436</t>
  </si>
  <si>
    <t xml:space="preserve">Преобразователь давления EJX 530A номер 91R808440</t>
  </si>
  <si>
    <t xml:space="preserve">Преобразователь давления EJX 530A номер 91R808384</t>
  </si>
  <si>
    <t xml:space="preserve">Преобразователь давления Cerabar M,PMP51 номер L6011501129</t>
  </si>
  <si>
    <t xml:space="preserve">Преобразователь давления Cerabar S,PMD75 номер L101440109D</t>
  </si>
  <si>
    <t xml:space="preserve">Преобразователь давления Cerabar S,PMD75 номер L101490109D</t>
  </si>
  <si>
    <t xml:space="preserve">Преобразователь давления Cerabar S,PMP71 номер L1022B0109C</t>
  </si>
  <si>
    <t xml:space="preserve">Преобразователь давления Cerabar S,PMP71 номер L1022A0109C</t>
  </si>
  <si>
    <t xml:space="preserve">Преобразователь давления HMP 331 номер 53107264</t>
  </si>
  <si>
    <t xml:space="preserve">Преобразователь давления HMP 331 номер 53107266</t>
  </si>
  <si>
    <t xml:space="preserve">Преобразователь давления HMP 331 номер 53107265</t>
  </si>
  <si>
    <t xml:space="preserve">Преобразователь давления АМ - 2000-GP-9 номер 12217070852</t>
  </si>
  <si>
    <t xml:space="preserve">Преобразователь давления АМ - 2000 DP5 номер 12217070990</t>
  </si>
  <si>
    <t xml:space="preserve">Преобразователь давления АМ - 2000 DP5 номер 12217070996</t>
  </si>
  <si>
    <t xml:space="preserve">Преобразователь давления SITRANS P номер N1J9199120095</t>
  </si>
  <si>
    <t xml:space="preserve">Преобразователь давления АМ - 2000 TG7 номер 12217070908</t>
  </si>
  <si>
    <t xml:space="preserve">Преобразователь давления EJX 530A номер 91R808435</t>
  </si>
  <si>
    <t xml:space="preserve">Преобразователь давления 2051TG3 номер 4030683</t>
  </si>
  <si>
    <t xml:space="preserve">Преобразователь давления EJX 530A номер 91J622071</t>
  </si>
  <si>
    <t xml:space="preserve">Преобразователь давления Cerabar S,PMC71 номер D70BFE0109C</t>
  </si>
  <si>
    <t xml:space="preserve">Преобразователь давления EJX 530A номер 91P716175</t>
  </si>
  <si>
    <t xml:space="preserve">Термометр биметаллический ТБ-2 номер 8998</t>
  </si>
  <si>
    <t xml:space="preserve">Термометр биметаллический ТБ-2 номер 9002</t>
  </si>
  <si>
    <t xml:space="preserve">Термометр биметаллический ТБ-2 номер 8893</t>
  </si>
  <si>
    <t xml:space="preserve">Термометр биметаллический БТ5 номер 05417</t>
  </si>
  <si>
    <t xml:space="preserve">Термометр биметаллический серия 55 мод.A5500 номер 11052XPN</t>
  </si>
  <si>
    <t xml:space="preserve">Манометр МП3-УУ2 номер Р00222</t>
  </si>
  <si>
    <t xml:space="preserve">Манометр МП3-УУ2 номер Р00221</t>
  </si>
  <si>
    <t xml:space="preserve">Манометр ТМ5 номер Р00380</t>
  </si>
  <si>
    <t xml:space="preserve">Манометр ТМ5 номер Р00805</t>
  </si>
  <si>
    <t xml:space="preserve">Манометр ТМ5 номер Р00716</t>
  </si>
  <si>
    <t xml:space="preserve">Манометр ТМ5 номер Р00715</t>
  </si>
  <si>
    <t xml:space="preserve">Манометр ДМ02-100-1-М номер Р00044</t>
  </si>
  <si>
    <t xml:space="preserve">Манометр ДМ02-100-1-М номер Р00523</t>
  </si>
  <si>
    <t xml:space="preserve">Манометр ДМ02-100-1-М номер Р00672</t>
  </si>
  <si>
    <t xml:space="preserve">Манометр ДМ02-100-1-М номер Р00096</t>
  </si>
  <si>
    <t xml:space="preserve">Манометр ДМ02-100-1-G номер Р00243</t>
  </si>
  <si>
    <t xml:space="preserve">Манометр МП3-УУ2 номер Р00047</t>
  </si>
  <si>
    <t xml:space="preserve">Манометр 233.50.160 номер 00489</t>
  </si>
  <si>
    <t xml:space="preserve">Манометр 233.50.160 номер 00593</t>
  </si>
  <si>
    <t xml:space="preserve">Манометр МП4-Уф номер 1023895</t>
  </si>
  <si>
    <t xml:space="preserve">Манометр МП4-Уф номер 1023896</t>
  </si>
  <si>
    <t xml:space="preserve">Манометр МП4-Уф номер 1023897</t>
  </si>
  <si>
    <t xml:space="preserve">Манометр МП4-Уф номер 1023898</t>
  </si>
  <si>
    <t xml:space="preserve">Манометр МП4-Уф номер 1023899</t>
  </si>
  <si>
    <t xml:space="preserve">Манометр МП4-Уф номер 1023900</t>
  </si>
  <si>
    <t xml:space="preserve">Манометр МП4-Уф номер 1023902</t>
  </si>
  <si>
    <t xml:space="preserve">Манометр МП4-Уф номер 1023904</t>
  </si>
  <si>
    <t xml:space="preserve">Манометр МП4-Уф номер 1023905</t>
  </si>
  <si>
    <t xml:space="preserve">Манометр МП4-Уф номер 1023906</t>
  </si>
  <si>
    <t xml:space="preserve">Манометр МП4-Уф номер 1023907</t>
  </si>
  <si>
    <t xml:space="preserve">Манометр МП4-Уф номер 1023908</t>
  </si>
  <si>
    <t xml:space="preserve">Манометр МП4-Уф номер 1023909</t>
  </si>
  <si>
    <t xml:space="preserve">Манометр МП4-Уф номер 1023910</t>
  </si>
  <si>
    <t xml:space="preserve">Манометр МП4-Уф номер 1023911</t>
  </si>
  <si>
    <t xml:space="preserve">Манометр МП4-Уф номер 1023912</t>
  </si>
  <si>
    <t xml:space="preserve">Манометр МП4-У номер 3309</t>
  </si>
  <si>
    <t xml:space="preserve">Манометр МП4-У номер 7682</t>
  </si>
  <si>
    <t xml:space="preserve">Манометр МП4-У номер 7685</t>
  </si>
  <si>
    <t xml:space="preserve">Манометр МП4-У номер 8878</t>
  </si>
  <si>
    <t xml:space="preserve">Манометр МП4-У номер 8881</t>
  </si>
  <si>
    <t xml:space="preserve">Манометр МП4-У номер 9279</t>
  </si>
  <si>
    <t xml:space="preserve">Манометр МП4-У номер 9283</t>
  </si>
  <si>
    <t xml:space="preserve">Манометр МП4-У номер 9915</t>
  </si>
  <si>
    <t xml:space="preserve">Манометр МП4-У номер 9924</t>
  </si>
  <si>
    <t xml:space="preserve">Манометр МП4-У номер 9925</t>
  </si>
  <si>
    <t xml:space="preserve">Манометр МП4-У номер 9926</t>
  </si>
  <si>
    <t xml:space="preserve">Манометр МП3-У номер 00619</t>
  </si>
  <si>
    <t xml:space="preserve">Манометр МП3-У номер 01312</t>
  </si>
  <si>
    <t xml:space="preserve">Манометр МП160 номер 025021</t>
  </si>
  <si>
    <t xml:space="preserve">Манометр ДМ номер 99005405457</t>
  </si>
  <si>
    <t xml:space="preserve">Манометр МП4-УУ2 номер 11-853</t>
  </si>
  <si>
    <t xml:space="preserve">Манометр МП4-Уф номер 1023877</t>
  </si>
  <si>
    <t xml:space="preserve">Манометр МП4-Уф номер 1023878</t>
  </si>
  <si>
    <t xml:space="preserve">Манометр МП4-Уф номер 1023880</t>
  </si>
  <si>
    <t xml:space="preserve">Манометр МП4-Уф номер 1023881</t>
  </si>
  <si>
    <t xml:space="preserve">Манометр МП3-Уф номер 1014841</t>
  </si>
  <si>
    <t xml:space="preserve">Манометр МП3-Уф номер 1014848</t>
  </si>
  <si>
    <t xml:space="preserve">Манометр МП3-УУ2 номер Р00626</t>
  </si>
  <si>
    <t xml:space="preserve">Манометр МП4-УУ2 номер Р00962</t>
  </si>
  <si>
    <t xml:space="preserve">Манометр МП4-УУ2 номер Р00947</t>
  </si>
  <si>
    <t xml:space="preserve">Манометр МП4-УУ2 номер Р01173</t>
  </si>
  <si>
    <t xml:space="preserve">Манометр МП4-УУ2 номер Р00012</t>
  </si>
  <si>
    <t xml:space="preserve">Манометр МП4-УУ2 номер Р00890</t>
  </si>
  <si>
    <t xml:space="preserve">Манометр МП4-УУ2 номер Р00123</t>
  </si>
  <si>
    <t xml:space="preserve">Манометр МП4-УУ2 номер Р00892</t>
  </si>
  <si>
    <t xml:space="preserve">Манометр МП4-УУ2 номер Р00875</t>
  </si>
  <si>
    <t xml:space="preserve">Манометр МП4-УУ2 номер Р00291</t>
  </si>
  <si>
    <t xml:space="preserve">Манометр МП4-УУ2 номер Р00206</t>
  </si>
  <si>
    <t xml:space="preserve">Манометр МП4-УУ2 номер Р00355</t>
  </si>
  <si>
    <t xml:space="preserve">Манометр МП3-УУ2 номер Р00223</t>
  </si>
  <si>
    <t xml:space="preserve">Уровнемер Levelflex M FMP40 номер D704CA0104E</t>
  </si>
  <si>
    <t xml:space="preserve">Манометр ДМ1001 У2 номер 02314</t>
  </si>
  <si>
    <t xml:space="preserve">Манометр МП4-УУ2 номер Р00362</t>
  </si>
  <si>
    <t xml:space="preserve">Манометр МП4-УУ2 номер Р00209</t>
  </si>
  <si>
    <t xml:space="preserve">Манометр МП4-УУ2 номер Р00205</t>
  </si>
  <si>
    <t xml:space="preserve">Манометр МП4-УУ2 номер Р00018</t>
  </si>
  <si>
    <t xml:space="preserve">Манометр МП4-УУ2 номер Р00749</t>
  </si>
  <si>
    <t xml:space="preserve">Манометр МП4-УУ2 номер Р00020</t>
  </si>
  <si>
    <t xml:space="preserve">Манометр МП4-УУ2 номер Р00365</t>
  </si>
  <si>
    <t xml:space="preserve">Манометр МП4-УУ2 номер Р00364</t>
  </si>
  <si>
    <t xml:space="preserve">Манометр ТМ5 номер Р00418</t>
  </si>
  <si>
    <t xml:space="preserve">Манометр МП4-УУ2 номер 00002</t>
  </si>
  <si>
    <t xml:space="preserve">Манометр МП4-УУ2 номер 000010</t>
  </si>
  <si>
    <t xml:space="preserve">Манометр МП4-УУ2 номер 00015</t>
  </si>
  <si>
    <t xml:space="preserve">Манометр МП4-УУ2 номер 00016</t>
  </si>
  <si>
    <t xml:space="preserve">Манометр МП3-Уф номер 00028</t>
  </si>
  <si>
    <t xml:space="preserve">Манометр МП3-Уф номер 00030</t>
  </si>
  <si>
    <t xml:space="preserve">Манометр МП3-Уф номер 00031</t>
  </si>
  <si>
    <t xml:space="preserve">Манометр ДМ02-100-1-М номер 00041</t>
  </si>
  <si>
    <t xml:space="preserve">Манометр ТМ5 номер 00042</t>
  </si>
  <si>
    <t xml:space="preserve">Манометр МП3-УУ2 номер 00044</t>
  </si>
  <si>
    <t xml:space="preserve">Манометр МП3-Уф номер 02225</t>
  </si>
  <si>
    <t xml:space="preserve">Манометр ТМ5 номер 02226</t>
  </si>
  <si>
    <t xml:space="preserve">Манометр МП4-УУ2 номер 02231</t>
  </si>
  <si>
    <t xml:space="preserve">Манометр МП4-УУ2 номер 02234</t>
  </si>
  <si>
    <t xml:space="preserve">Манометр МП4-УУ2 номер 02235</t>
  </si>
  <si>
    <t xml:space="preserve">Манометр 233.50.160 номер 02280</t>
  </si>
  <si>
    <t xml:space="preserve">Манометр МП3-УУ2 номер 02441</t>
  </si>
  <si>
    <t xml:space="preserve">Манометр МП4-УУ2 номер 02464</t>
  </si>
  <si>
    <t xml:space="preserve">Манометр ТМ5 номер 02470</t>
  </si>
  <si>
    <t xml:space="preserve">Манометр МП3-УУ2 номер 02474</t>
  </si>
  <si>
    <t xml:space="preserve">Манометр МП3-УУ2 номер 02475</t>
  </si>
  <si>
    <t xml:space="preserve">Манометр МП4-УУ2 номер 02550</t>
  </si>
  <si>
    <t xml:space="preserve">Манометр 232.50.160 номер 02584</t>
  </si>
  <si>
    <t xml:space="preserve">Манометр 232.50.160 номер 02586</t>
  </si>
  <si>
    <t xml:space="preserve">Манометр 232.50.160 номер 02587</t>
  </si>
  <si>
    <t xml:space="preserve">Манометр 232.50.160 номер 02589</t>
  </si>
  <si>
    <t xml:space="preserve">Манометр МП4-УУ2 номер 02618</t>
  </si>
  <si>
    <t xml:space="preserve">Манометр МП4-УУ2 номер 02620</t>
  </si>
  <si>
    <t xml:space="preserve">Манометр МП4-УУ2 номер 02628</t>
  </si>
  <si>
    <t xml:space="preserve">Манометр 232.50.160 номер 02630</t>
  </si>
  <si>
    <t xml:space="preserve">Манометр ТМ5 номер 02635</t>
  </si>
  <si>
    <t xml:space="preserve">Манометр 232.50.100 номер 02639</t>
  </si>
  <si>
    <t xml:space="preserve">Манометр МП4-УУ2 номер 04084</t>
  </si>
  <si>
    <t xml:space="preserve">Манометр МП4-УУ2 номер 04088</t>
  </si>
  <si>
    <t xml:space="preserve">Манометр 232.50.160 номер 04576</t>
  </si>
  <si>
    <t xml:space="preserve">Манометр 232.50.160 номер 04578</t>
  </si>
  <si>
    <t xml:space="preserve">Манометр МП4-УУ2 номер 04583</t>
  </si>
  <si>
    <t xml:space="preserve">Манометр МП4-УУ2 номер 04584</t>
  </si>
  <si>
    <t xml:space="preserve">Манометр МП4-УУ2 номер 04690</t>
  </si>
  <si>
    <t xml:space="preserve">Манометр 233.50.160 номер 05013</t>
  </si>
  <si>
    <t xml:space="preserve">Манометр 233.50.160 номер 05014</t>
  </si>
  <si>
    <t xml:space="preserve">Манометр 232.50.160 номер 05015</t>
  </si>
  <si>
    <t xml:space="preserve">Манометр ДМ02-100-2-G номер 05019</t>
  </si>
  <si>
    <t xml:space="preserve">Манометр ТМ5 номер 05020</t>
  </si>
  <si>
    <t xml:space="preserve">Манометр ТМ5 номер 05022</t>
  </si>
  <si>
    <t xml:space="preserve">Манометр 232.50.100 номер 05025</t>
  </si>
  <si>
    <t xml:space="preserve">Манометр 233.50.100 номер 05026</t>
  </si>
  <si>
    <t xml:space="preserve">Манометр 232.50.100 номер 05027</t>
  </si>
  <si>
    <t xml:space="preserve">Манометр МП4-УУ2 номер 05031</t>
  </si>
  <si>
    <t xml:space="preserve">Манометр МП4-УУ2 номер 05035</t>
  </si>
  <si>
    <t xml:space="preserve">Манометр 233.50.160 номер 05037</t>
  </si>
  <si>
    <t xml:space="preserve">Манометр МП3-УУ2 номер 05040</t>
  </si>
  <si>
    <t xml:space="preserve">Манометр МП3-УУ2 номер 05041</t>
  </si>
  <si>
    <t xml:space="preserve">Манометр МП3-УУ2 номер 05428</t>
  </si>
  <si>
    <t xml:space="preserve">Манометр МП4-У номер 06212</t>
  </si>
  <si>
    <t xml:space="preserve">Манометр МП3-УУ2 номер 06213</t>
  </si>
  <si>
    <t xml:space="preserve">Манометр МП4-У номер 06267</t>
  </si>
  <si>
    <t xml:space="preserve">Манометр МП4-У номер 06270</t>
  </si>
  <si>
    <t xml:space="preserve">Манометр МП4-У номер 06271</t>
  </si>
  <si>
    <t xml:space="preserve">Манометр МП4-УУ2 номер Р00196</t>
  </si>
  <si>
    <t xml:space="preserve">Манометр ДМ02-100-1-М номер Р00642</t>
  </si>
  <si>
    <t xml:space="preserve">Манометр МП4-УУ2 номер 02221</t>
  </si>
  <si>
    <t xml:space="preserve">Манометр МП4-УУ2 номер 02232</t>
  </si>
  <si>
    <t xml:space="preserve">Манометр 213.53.063 номер 02300</t>
  </si>
  <si>
    <t xml:space="preserve">Манометр МП3-УУ2 номер 02318</t>
  </si>
  <si>
    <t xml:space="preserve">Манометр МП3-УУ2 номер 02442</t>
  </si>
  <si>
    <t xml:space="preserve">Манометр 213.53.063 номер 03017</t>
  </si>
  <si>
    <t xml:space="preserve">Манометр МП3-УУ2 номер 03039</t>
  </si>
  <si>
    <t xml:space="preserve">Манометр МП3-УУ2 номер 03041</t>
  </si>
  <si>
    <t xml:space="preserve">Манометр 213.53.063 номер 05171</t>
  </si>
  <si>
    <t xml:space="preserve">Должность, Ф. И.О., подпись</t>
  </si>
  <si>
    <t xml:space="preserve">Газоанализатор ЭРИС-ОПТИМА ПЛЮС ЭРИС-ОПТИМА ПЛЮС М номер ER150099</t>
  </si>
  <si>
    <t xml:space="preserve">Датчик горючих газов Searchpoint Optima Plus XTC номер Z0182517390061</t>
  </si>
  <si>
    <t xml:space="preserve">Датчик горючих газов Searchpoint Optima Plus XTC номер Z0182517390036</t>
  </si>
  <si>
    <t xml:space="preserve">Манометр ФТ МП4-Уф БС УХЛ1 номер В0124887</t>
  </si>
  <si>
    <t xml:space="preserve">Манометр ФТ МП4-Уф БС УХЛ1 номер 9002257</t>
  </si>
  <si>
    <t xml:space="preserve">Манометр ФТ МП4-Уф БС УХЛ1 номер 9001651</t>
  </si>
  <si>
    <t xml:space="preserve">Манометр ФТ МП4-Уф номер 001978</t>
  </si>
  <si>
    <t xml:space="preserve">Манометр ТМ серия 10 номер 10486</t>
  </si>
  <si>
    <t xml:space="preserve">Манометр ТМ серия 20 номер 10540</t>
  </si>
  <si>
    <t xml:space="preserve">Манометр ТМ серия 20 номер 3027528</t>
  </si>
  <si>
    <t xml:space="preserve">Манометр ТМ серия 20 номер 3027526</t>
  </si>
  <si>
    <t xml:space="preserve">Манометр ТМ серия 20 номер 3027527</t>
  </si>
  <si>
    <t xml:space="preserve">Манометр ТМ серия 20 номер 10633</t>
  </si>
  <si>
    <t xml:space="preserve">Манометр 232.50 номер 86001LH9</t>
  </si>
  <si>
    <t xml:space="preserve">Манометр МПТИ-У2 номер 1614241</t>
  </si>
  <si>
    <t xml:space="preserve">Манометр М-4ВУКсУХЛ1 номер 212005860</t>
  </si>
  <si>
    <t xml:space="preserve">Манометр М-4ВУКсУХЛ1 номер 2039002</t>
  </si>
  <si>
    <t xml:space="preserve">Манометр М-4ВУКсУХЛ1 номер 2050068</t>
  </si>
  <si>
    <t xml:space="preserve">Манометр М-4ВУКсУХЛ1 номер 2038998</t>
  </si>
  <si>
    <t xml:space="preserve">Манометр М-4ВУКсУХЛ1 номер 212005859</t>
  </si>
  <si>
    <t xml:space="preserve">Манометр М-4ВУКсУХЛ1 номер 212005863</t>
  </si>
  <si>
    <t xml:space="preserve">Манометр М-4ВУКсУХЛ1 номер 212005857</t>
  </si>
  <si>
    <t xml:space="preserve">Манометр ФТ ДМ8008-Вуф исп.2 номер 261020</t>
  </si>
  <si>
    <t xml:space="preserve">Манометр ФТ ДМ8008-Вуф исп.2 номер 2095539</t>
  </si>
  <si>
    <t xml:space="preserve">Манометр ФТ ДМ8008-Вуф Кс исп.2 номер 099А05</t>
  </si>
  <si>
    <t xml:space="preserve">Манометр ТМ серия 20 номер 10541</t>
  </si>
  <si>
    <t xml:space="preserve">Манометр ТМ серия 10 номер 10621</t>
  </si>
  <si>
    <t xml:space="preserve">Манометр ТМ серия 10 номер 12А5302</t>
  </si>
  <si>
    <t xml:space="preserve">Манометр ТМ серия 10 номер 10588</t>
  </si>
  <si>
    <t xml:space="preserve">Манометр ТМ серия 10 номер 3017405</t>
  </si>
  <si>
    <t xml:space="preserve">Манометр ТМ серия 10 номер 3017402</t>
  </si>
  <si>
    <t xml:space="preserve">Манометр ТМ серия 10 номер 10649</t>
  </si>
  <si>
    <t xml:space="preserve">Манометр ТМ серия 10 номер 10634</t>
  </si>
  <si>
    <t xml:space="preserve">Манометр ТМ серия 10 номер 10551</t>
  </si>
  <si>
    <t xml:space="preserve">Манометр ФТ МП4-Уф номер 091114</t>
  </si>
  <si>
    <t xml:space="preserve">Манометр ФТ МП4-Уф номер 090605</t>
  </si>
  <si>
    <t xml:space="preserve">Манометр ФТ МП4-Уф номер 003366</t>
  </si>
  <si>
    <t xml:space="preserve">Манометр ФТ МП4-Уф БС УХЛ1 номер 9001919</t>
  </si>
  <si>
    <t xml:space="preserve">Манометр ФТ МП4-Уф БС УХЛ1 номер 343092</t>
  </si>
  <si>
    <t xml:space="preserve">Манометр ФТ МП4-Уф БС УХЛ1 номер 343094</t>
  </si>
  <si>
    <t xml:space="preserve">Манометр ФТ МП4-Уф БС УХЛ1 номер 9001811</t>
  </si>
  <si>
    <t xml:space="preserve">Манометр ФТ МП4-Уф БС УХЛ1 номер 9001756</t>
  </si>
  <si>
    <t xml:space="preserve">Манометр ФТ МП4-Уф БС УХЛ1 номер 2177951</t>
  </si>
  <si>
    <t xml:space="preserve">Манометр ФТ МП4-Уф БС УХЛ1 номер 0019654</t>
  </si>
  <si>
    <t xml:space="preserve">Манометр ФТ МП4-Уф БС УХЛ1 номер 8009114</t>
  </si>
  <si>
    <t xml:space="preserve">Манометр ТМ серия 10 номер 10594</t>
  </si>
  <si>
    <t xml:space="preserve">Манометр ТМ серия 10 номер 10595</t>
  </si>
  <si>
    <t xml:space="preserve">Манометр ТМ серия 10 номер 10582</t>
  </si>
  <si>
    <t xml:space="preserve">Манометр ТМ серия 10 номер 10702</t>
  </si>
  <si>
    <t xml:space="preserve">Манометр ТМ серия 10 номер 10641</t>
  </si>
  <si>
    <t xml:space="preserve">Манометр ТМ серия 10 номер 10549</t>
  </si>
  <si>
    <t xml:space="preserve">Манометр ТМ серия 10 номер 3017417</t>
  </si>
  <si>
    <t xml:space="preserve">Манометр ТМ серия 10 номер 3025345</t>
  </si>
  <si>
    <t xml:space="preserve">Манометр ТМ серия 10 номер 3017606</t>
  </si>
  <si>
    <t xml:space="preserve">Манометр ТМ серия 10 номер 3025350</t>
  </si>
  <si>
    <t xml:space="preserve">Манометр ТМ серия 10 номер 3025360</t>
  </si>
  <si>
    <t xml:space="preserve">Манометр ТМ серия 10 номер 3025352</t>
  </si>
  <si>
    <t xml:space="preserve">Манометр ТМ серия 10 номер 3025363</t>
  </si>
  <si>
    <t xml:space="preserve">Манометр ТМ серия 10 номер 3025354</t>
  </si>
  <si>
    <t xml:space="preserve">Манометр ТМ серия 10 номер 3025362</t>
  </si>
  <si>
    <t xml:space="preserve">Манометр ФТ МП4-Уф БС УХЛ1 номер 7002259</t>
  </si>
  <si>
    <t xml:space="preserve">Манометр ФТ МП4-Уф БС УХЛ1 номер 0020594</t>
  </si>
  <si>
    <t xml:space="preserve">Манометр ФТ МП4-Уф БС УХЛ1 номер 7002312</t>
  </si>
  <si>
    <t xml:space="preserve">Манометр ФТ МП4-Уф БС УХЛ1 номер 9001653</t>
  </si>
  <si>
    <t xml:space="preserve">Манометр ФТ МП4-Уф БС УХЛ1 номер 9001809</t>
  </si>
  <si>
    <t xml:space="preserve">Манометр ФТ МП4-Уф БС УХЛ1 номер 7002301</t>
  </si>
  <si>
    <t xml:space="preserve">Манометр ФТ МП4-Уф БС УХЛ1 номер В0124892</t>
  </si>
  <si>
    <t xml:space="preserve">Манометр ФТ МП4-Уф БС УХЛ1 номер 178892</t>
  </si>
  <si>
    <t xml:space="preserve">Манометр ФТ МП4-Уф БС УХЛ1 номер 0022015</t>
  </si>
  <si>
    <t xml:space="preserve">Манометр ФТ МП4-Уф БС УХЛ1 номер 0022175</t>
  </si>
  <si>
    <t xml:space="preserve">Манометр ФТ МП4-Уф БС УХЛ1 номер 9002070</t>
  </si>
  <si>
    <t xml:space="preserve">Манометр ФТ МП4-Уф БС УХЛ1 номер 9001906</t>
  </si>
  <si>
    <t xml:space="preserve">Манометр ФТ МП4-Уф БС УХЛ1 номер 9001968</t>
  </si>
  <si>
    <t xml:space="preserve">Манометр ФТ МП4-Уф БС УХЛ1 номер 9001914</t>
  </si>
  <si>
    <t xml:space="preserve">Манометр ФТ МП4-Уф БС УХЛ1 номер 9001669</t>
  </si>
  <si>
    <t xml:space="preserve">Манометр ФТ МП4-Уф БС УХЛ1 номер 9002320</t>
  </si>
  <si>
    <t xml:space="preserve">Манометр ФТ МП4-Уф номер 001202</t>
  </si>
  <si>
    <t xml:space="preserve">Манометр МП 160 номер 22001983105</t>
  </si>
  <si>
    <t xml:space="preserve">Манометр ФТ ДМ8008-Вуф исп.2 номер 1008940</t>
  </si>
  <si>
    <t xml:space="preserve">Манометр ФТ ДМ8008-Вуф исп.2 номер 1008979</t>
  </si>
  <si>
    <t xml:space="preserve">Манометр ФТ ДМ8008-Вуф исп.2 номер 1008982</t>
  </si>
  <si>
    <t xml:space="preserve">Манометр ФТ ДМ8008-Вуф исп.2 номер 1008288</t>
  </si>
  <si>
    <t xml:space="preserve">Манометр ФТ ДМ8008-Вуф исп.2 номер 078884</t>
  </si>
  <si>
    <t xml:space="preserve">Манометр ТМ серия 10 номер 3019916</t>
  </si>
  <si>
    <t xml:space="preserve">Манометр ТМ серия 10 номер 3019884</t>
  </si>
  <si>
    <t xml:space="preserve">Манометр ТМ серия 10 номер 3019907</t>
  </si>
  <si>
    <t xml:space="preserve">Манометр ТМ серия 10 номер 3019897</t>
  </si>
  <si>
    <t xml:space="preserve">Манометр ТМ серия 10 номер 3019899</t>
  </si>
  <si>
    <t xml:space="preserve">Манометр ТМ серия 10 номер 3019912</t>
  </si>
  <si>
    <t xml:space="preserve">Манометр ТМ серия 10 номер 3019914</t>
  </si>
  <si>
    <t xml:space="preserve">Манометр ТМ серия 10 номер 3019910</t>
  </si>
  <si>
    <t xml:space="preserve">Манометр ТМ серия 10 номер 3019898</t>
  </si>
  <si>
    <t xml:space="preserve">Манометр ТМ серия 10 номер 3017732</t>
  </si>
  <si>
    <t xml:space="preserve">Манометр ТМ серия 10 номер 3017733</t>
  </si>
  <si>
    <t xml:space="preserve">Манометр ТМ серия 10 номер 3017724</t>
  </si>
  <si>
    <t xml:space="preserve">Манометр ТМ серия 10 номер 3017726</t>
  </si>
  <si>
    <t xml:space="preserve">Манометр ТМ серия 10 номер 3017263</t>
  </si>
  <si>
    <t xml:space="preserve">Манометр ТМ серия 10 номер 3017262</t>
  </si>
  <si>
    <t xml:space="preserve">Манометр ТМ серия 10 номер 3017269</t>
  </si>
  <si>
    <t xml:space="preserve">Манометр ТМ серия 10 номер 3017268</t>
  </si>
  <si>
    <t xml:space="preserve">Манометр ТМ серия 10 номер 3017264</t>
  </si>
  <si>
    <t xml:space="preserve">Манометр ТМ серия 10 номер 3017266</t>
  </si>
  <si>
    <t xml:space="preserve">Манометр ТМ серия 10 номер 3017265</t>
  </si>
  <si>
    <t xml:space="preserve">Манометр ТМ серия 10 номер 3017271</t>
  </si>
  <si>
    <t xml:space="preserve">Манометр ТМ серия 10 номер 3016888</t>
  </si>
  <si>
    <t xml:space="preserve">Манометр ТМ серия 10 номер 3016877</t>
  </si>
  <si>
    <t xml:space="preserve">Манометр ТМ серия 10 номер 3016884</t>
  </si>
  <si>
    <t xml:space="preserve">Манометр ТМ серия 10 номер 3016892</t>
  </si>
  <si>
    <t xml:space="preserve">Манометр ТМ серия 10 номер 3016886</t>
  </si>
  <si>
    <t xml:space="preserve">Манометр ТМ серия 10 номер 3016875</t>
  </si>
  <si>
    <t xml:space="preserve">Манометр ТМ серия 10 номер 3016883</t>
  </si>
  <si>
    <t xml:space="preserve">Манометр ТМ серия 10 номер 3016891</t>
  </si>
  <si>
    <t xml:space="preserve">Манометр ТМ серия 10 номер 3016894</t>
  </si>
  <si>
    <t xml:space="preserve">Манометр ТМ серия 10 номер 3016890</t>
  </si>
  <si>
    <t xml:space="preserve">Манометр ТМ серия 10 номер 3016887</t>
  </si>
  <si>
    <t xml:space="preserve">Манометр МП 100 номер 1913950487</t>
  </si>
  <si>
    <t xml:space="preserve">Манометр МП 100 номер 2006563265</t>
  </si>
  <si>
    <t xml:space="preserve">Манометр ФТ МП3-Уф ЭКО номер 004072</t>
  </si>
  <si>
    <t xml:space="preserve">Манометр ФТ МП3-Уф ЭКО номер 004188</t>
  </si>
  <si>
    <t xml:space="preserve">Манометр ФТ МП3-Уф номер 004753</t>
  </si>
  <si>
    <t xml:space="preserve">Манометр ФТ МП3-Уф номер 002771</t>
  </si>
  <si>
    <t xml:space="preserve">Манометр ФТ МП3-Уф номер 002713</t>
  </si>
  <si>
    <t xml:space="preserve">Манометр ФТ МП3-Уф номер 002726</t>
  </si>
  <si>
    <t xml:space="preserve">Манометр ФТ МП3-Уф номер 004499</t>
  </si>
  <si>
    <t xml:space="preserve">Манометр ФТ МП3-Уф номер 002286</t>
  </si>
  <si>
    <t xml:space="preserve">Манометр ФТ МП3-Уф номер 002755</t>
  </si>
  <si>
    <t xml:space="preserve">Манометр ФТ МП3-Уф номер 004489</t>
  </si>
  <si>
    <t xml:space="preserve">Манометр ФТ МП3-Уф номер 002750</t>
  </si>
  <si>
    <t xml:space="preserve">Манометр ФТ МП3-Уф номер 002899</t>
  </si>
  <si>
    <t xml:space="preserve">Манометр ФТ МП3-Уф номер 002930</t>
  </si>
  <si>
    <t xml:space="preserve">Манометр ФТ МП3-Уф номер А0138985</t>
  </si>
  <si>
    <t xml:space="preserve">Манометр ФТ МП3-Уф номер А0169705</t>
  </si>
  <si>
    <t xml:space="preserve">Манометр ФТ МП3-Уф номер А0169147</t>
  </si>
  <si>
    <t xml:space="preserve">Манометр ФТ МП3-Уф номер А0176713</t>
  </si>
  <si>
    <t xml:space="preserve">Манометр ФТ МП3-Уф номер А0176592</t>
  </si>
  <si>
    <t xml:space="preserve">Манометр ФТ МП3-Уф номер А0176575</t>
  </si>
  <si>
    <t xml:space="preserve">Манометр ФТ МП3-Уф номер А0100520</t>
  </si>
  <si>
    <t xml:space="preserve">Манометр ФТ МП3-Уф номер А0176562</t>
  </si>
  <si>
    <t xml:space="preserve">Манометр ФТ МП3-Уф номер А0176566</t>
  </si>
  <si>
    <t xml:space="preserve">Манометр ФТ МП3-Уф номер 000425</t>
  </si>
  <si>
    <t xml:space="preserve">Манометр ФТ МП3-Уф номер 000711</t>
  </si>
  <si>
    <t xml:space="preserve">Манометр ФТ МП3-Уф номер 000294</t>
  </si>
  <si>
    <t xml:space="preserve">Манометр ФТ МП3-Уф номер 000705</t>
  </si>
  <si>
    <t xml:space="preserve">Манометр ФТ МП3-Уф номер 000449</t>
  </si>
  <si>
    <t xml:space="preserve">Манометр ФТ МП3-Уф номер 000256</t>
  </si>
  <si>
    <t xml:space="preserve">Манометр ФТ МП3-Уф номер 000153</t>
  </si>
  <si>
    <t xml:space="preserve">Манометр ФТ МП3-Уф номер 000767</t>
  </si>
  <si>
    <t xml:space="preserve">Манометр ФТ МП3-Уф номер 000877</t>
  </si>
  <si>
    <t xml:space="preserve">Манометр ФТ МП3-Уф номер 000292</t>
  </si>
  <si>
    <t xml:space="preserve">Манометр ФТ МП3-Уф номер 000860</t>
  </si>
  <si>
    <t xml:space="preserve">Манометр ФТ МП3-Уф номер 000861</t>
  </si>
  <si>
    <t xml:space="preserve">Манометр ФТ МП3-Уф номер 017600</t>
  </si>
  <si>
    <t xml:space="preserve">Манометр ФТ МП3-Уф номер 000155</t>
  </si>
  <si>
    <t xml:space="preserve">Манометр ФТ МП3-Уф номер 017551</t>
  </si>
  <si>
    <t xml:space="preserve">Манометр ФТ МП3-Уф номер 000255</t>
  </si>
  <si>
    <t xml:space="preserve">Манометр ФТ МП3-Уф номер 000265</t>
  </si>
  <si>
    <t xml:space="preserve">Манометр ФТ МП3-Уф номер 000253</t>
  </si>
  <si>
    <t xml:space="preserve">Манометр ФТ МП3-Уф номер 000158</t>
  </si>
  <si>
    <t xml:space="preserve">Манометр ФТ МП3-Уф номер 000285</t>
  </si>
  <si>
    <t xml:space="preserve">Манометр ФТ МП3-Уф номер 000295</t>
  </si>
  <si>
    <t xml:space="preserve">Манометр ФТ МП3-Уф номер 000272</t>
  </si>
  <si>
    <t xml:space="preserve">Манометр ДМ2002фCr1Exd номер 020228</t>
  </si>
  <si>
    <t xml:space="preserve">Манометр ФТ ДМ2005ф номер 024918</t>
  </si>
  <si>
    <t xml:space="preserve">Манометр ФТ ДМ2005ф номер 025608</t>
  </si>
  <si>
    <t xml:space="preserve">Манометр ФТ ДМ2010ф номер 902456</t>
  </si>
  <si>
    <t xml:space="preserve">Манометр ТМ серия 10 номер 12А2562</t>
  </si>
  <si>
    <t xml:space="preserve">Манометр ТМ серия 10 номер 12А2062</t>
  </si>
  <si>
    <t xml:space="preserve">Манометр ТМ серия 20 номер 12А2122</t>
  </si>
  <si>
    <t xml:space="preserve">Манометр ФТ ДМ8008-Вуф номер 908238</t>
  </si>
  <si>
    <t xml:space="preserve">Манометр МП4-УУ2 номер 12А2358</t>
  </si>
  <si>
    <t xml:space="preserve">Манометр МПТИ-У2 номер 1516004</t>
  </si>
  <si>
    <t xml:space="preserve">Манометр ТМ серия 10 номер 12А1464</t>
  </si>
  <si>
    <t xml:space="preserve">Манометр ФТ МП4-Уф номер 002785</t>
  </si>
  <si>
    <t xml:space="preserve">Манометр ФТ МП4-Уф номер 004808</t>
  </si>
  <si>
    <t xml:space="preserve">Манометр М-4ВУКсУХЛ1 номер 12А12137</t>
  </si>
  <si>
    <t xml:space="preserve">Манометр М-4ВУКсУХЛ1 номер 12А12138</t>
  </si>
  <si>
    <t xml:space="preserve">Манометр М-4ВУКсУХЛ1 номер 12А12139</t>
  </si>
  <si>
    <t xml:space="preserve">Манометр М-4ВУКсУХЛ1 номер 12А12140</t>
  </si>
  <si>
    <t xml:space="preserve">Манометр М-4ВУКсУХЛ1 номер 12А12141</t>
  </si>
  <si>
    <t xml:space="preserve">Манометр М-4ВУКсУХЛ1 номер 12А12134</t>
  </si>
  <si>
    <t xml:space="preserve">Манометр М-4ВУКсУХЛ1 номер 12А12135</t>
  </si>
  <si>
    <t xml:space="preserve">Манометр М-4ВУКсУХЛ1 номер 12А12136</t>
  </si>
  <si>
    <t xml:space="preserve">Манометр ФТ МТИф УХЛ1 номер 925220</t>
  </si>
  <si>
    <t xml:space="preserve">Манометр ДМ2002фCr1Exd номер 022229</t>
  </si>
  <si>
    <t xml:space="preserve">Манометр ДМ2002фCr1Exd номер 020248</t>
  </si>
  <si>
    <t xml:space="preserve">Манометр ДМ2002фCr1Exd номер 022232</t>
  </si>
  <si>
    <t xml:space="preserve">Манометр ДМ2002фCr1Exd номер 022236</t>
  </si>
  <si>
    <t xml:space="preserve">Манометр ДМ2002фCr1Exd номер 022230</t>
  </si>
  <si>
    <t xml:space="preserve">Манометр ДМ2002фCr1Exd номер 022228</t>
  </si>
  <si>
    <t xml:space="preserve">Манометр ДМ2005ф номер 12А2421</t>
  </si>
  <si>
    <t xml:space="preserve">Манометр ФТ ДМ2005ф номер 024945</t>
  </si>
  <si>
    <t xml:space="preserve">Манометр ФТ ДМ2005ф номер 024877</t>
  </si>
  <si>
    <t xml:space="preserve">Манометр ФТ ДМ2005ф номер 025594</t>
  </si>
  <si>
    <t xml:space="preserve">Манометр ФТ ДМ2005ф номер 024950</t>
  </si>
  <si>
    <t xml:space="preserve">Манометр ФТ ДМ2010ф номер 902538</t>
  </si>
  <si>
    <t xml:space="preserve">Манометр ФТ ДМ2010ф номер 902470</t>
  </si>
  <si>
    <t xml:space="preserve">Манометр ФТ ДМ2010ф номер 902482</t>
  </si>
  <si>
    <t xml:space="preserve">Манометр ФТ ДМ2010ф номер 902512</t>
  </si>
  <si>
    <t xml:space="preserve">Манометр ФТ ДМ2010ф номер 902543</t>
  </si>
  <si>
    <t xml:space="preserve">Манометр ФТ ДМ2010ф номер 902472</t>
  </si>
  <si>
    <t xml:space="preserve">Манометр ФТ ДМ2010ф номер 902481</t>
  </si>
  <si>
    <t xml:space="preserve">Манометр ФТ ДМ2010ф номер 902535</t>
  </si>
  <si>
    <t xml:space="preserve">Манометр ФТ ДМ2010ф номер 902490</t>
  </si>
  <si>
    <t xml:space="preserve">Манометр ФТ ДМ2010ф номер 902499</t>
  </si>
  <si>
    <t xml:space="preserve">Манометр ФТ ДМ2010ф номер 902547</t>
  </si>
  <si>
    <t xml:space="preserve">Манометр ФТ ДМ2010ф номер 902494</t>
  </si>
  <si>
    <t xml:space="preserve">Манометр ФТ ДМ2010ф номер 902517</t>
  </si>
  <si>
    <t xml:space="preserve">Манометр ФТ ДМ2010ф номер 902540</t>
  </si>
  <si>
    <t xml:space="preserve">Манометр ФТ ДМ2010ф номер 902489</t>
  </si>
  <si>
    <t xml:space="preserve">Манометр ФТ ДМ2010ф номер 902486</t>
  </si>
  <si>
    <t xml:space="preserve">Манометр ФТ ДМ2010ф номер 902464</t>
  </si>
  <si>
    <t xml:space="preserve">Манометр ДМ2005CrIExKcУЗ номер 121044</t>
  </si>
  <si>
    <t xml:space="preserve">Манометр ТМ серия 10 номер 12А2045</t>
  </si>
  <si>
    <t xml:space="preserve">Манометр ТМ серия 10 номер 12А2365</t>
  </si>
  <si>
    <t xml:space="preserve">Манометр ТМ серия 10 номер 12А2367</t>
  </si>
  <si>
    <t xml:space="preserve">Манометр ТМ серия 10 номер 12А2375</t>
  </si>
  <si>
    <t xml:space="preserve">Манометр ФТ ДМ8008-Вуф исп.2 номер 2095546</t>
  </si>
  <si>
    <t xml:space="preserve">Манометр ФТ ДМ8008-Вуф исп.2 номер 924819</t>
  </si>
  <si>
    <t xml:space="preserve">Манометр ФТ ДМ8008-Вуф исп.2 номер 078464</t>
  </si>
  <si>
    <t xml:space="preserve">Манометр ФТ ДМ8008-Вуф исп.2 номер 924737</t>
  </si>
  <si>
    <t xml:space="preserve">Манометр ФТ ДМ8008-Вуф исп.2 номер 1008375</t>
  </si>
  <si>
    <t xml:space="preserve">Манометр ФТ ДМ8008-Вуф исп.2 номер 1008919</t>
  </si>
  <si>
    <t xml:space="preserve">Манометр ФТ ДМ8008-Вуф исп.2 номер 2095519</t>
  </si>
  <si>
    <t xml:space="preserve">Манометр ФТ ДМ8008-Вуф исп.2 номер 2095552</t>
  </si>
  <si>
    <t xml:space="preserve">Манометр ФТ ДМ8008-Вуф исп.2 номер 2095507</t>
  </si>
  <si>
    <t xml:space="preserve">Манометр ТМ серия 20 номер 12А2851</t>
  </si>
  <si>
    <t xml:space="preserve">Манометр ФТ МП4-Уф номер 2059612</t>
  </si>
  <si>
    <t xml:space="preserve">Манометр ФТ МТИф УХЛ1 номер 925198</t>
  </si>
  <si>
    <t xml:space="preserve">Манометр ФТ МТИф УХЛ1 номер 2062120</t>
  </si>
  <si>
    <t xml:space="preserve">Манометр ФТ МТИф УХЛ1 номер 1003680</t>
  </si>
  <si>
    <t xml:space="preserve">Манометр МП4-УУ2 номер 12А2241</t>
  </si>
  <si>
    <t xml:space="preserve">Манометр МП4-УУ2 номер 12А2240</t>
  </si>
  <si>
    <t xml:space="preserve">Манометр МП4-УУ2 номер 12А2354</t>
  </si>
  <si>
    <t xml:space="preserve">Манометр МП4-УУ2 номер 12А10860</t>
  </si>
  <si>
    <t xml:space="preserve">Манометр МПТИ-У2 номер 1514819</t>
  </si>
  <si>
    <t xml:space="preserve">Манометр МПТИ-У2 номер 167350</t>
  </si>
  <si>
    <t xml:space="preserve">Манометр МПТИ-У2 номер 1514998</t>
  </si>
  <si>
    <t xml:space="preserve">Манометр МПТИ-У2 номер 1410777</t>
  </si>
  <si>
    <t xml:space="preserve">Манометр МП3-УУХЛ1 номер 12А2972</t>
  </si>
  <si>
    <t xml:space="preserve">Манометр МП4-Ум номер 12А9808</t>
  </si>
  <si>
    <t xml:space="preserve">Манометр МП4А-Кс номер 2015867</t>
  </si>
  <si>
    <t xml:space="preserve">Манометр МП4А-Кс номер 2015862</t>
  </si>
  <si>
    <t xml:space="preserve">Манометр ФТ МП4-Уф номер 004370</t>
  </si>
  <si>
    <t xml:space="preserve">Манометр ФТ МП4-Уф номер 004401</t>
  </si>
  <si>
    <t xml:space="preserve">Манометр ТМ серия 10 номер 3017414</t>
  </si>
  <si>
    <t xml:space="preserve">Манометр ТМ серия 10 номер 3025353</t>
  </si>
  <si>
    <t xml:space="preserve">Манометр ТМ серия 20 номер 10518</t>
  </si>
  <si>
    <t xml:space="preserve">Манометр М-4ВУКсУХЛ1 номер 212005858</t>
  </si>
  <si>
    <t xml:space="preserve">Манометр М-4ВУКсУХЛ1 номер 212006484</t>
  </si>
  <si>
    <t xml:space="preserve">Манометр ФТ МП4-Уф БС УХЛ1 номер В0124869</t>
  </si>
  <si>
    <t xml:space="preserve">Манометр ФТ МП4-Уф БС УХЛ1 номер 9001864</t>
  </si>
  <si>
    <t xml:space="preserve">Манометр ФТ МП4-Уф БС УХЛ1 номер В0124868</t>
  </si>
  <si>
    <t xml:space="preserve">Манометр ФТ МП4-Уф БС УХЛ1 номер 0020134</t>
  </si>
  <si>
    <t xml:space="preserve">Манометр ФТ МП4-Уф БС УХЛ1 номер 0023596</t>
  </si>
  <si>
    <t xml:space="preserve">Манометр ФТ МП4-Уф БС УХЛ1 номер 179372</t>
  </si>
  <si>
    <t xml:space="preserve">Манометр МП 160 номер 1712160143</t>
  </si>
  <si>
    <t xml:space="preserve">Манометр МП4-УУХЛ1 номер 12А1170</t>
  </si>
  <si>
    <t xml:space="preserve">Манометр МП4-УУХЛ1 номер 10350</t>
  </si>
  <si>
    <t xml:space="preserve">Манометр 232.50 номер 86001АLJ</t>
  </si>
  <si>
    <t xml:space="preserve">Манометр МВ-3ВУУ2 номер 12А12025</t>
  </si>
  <si>
    <t xml:space="preserve">Манометр ТМ серия 10 номер 3017607</t>
  </si>
  <si>
    <t xml:space="preserve">Манометр ТМ серия 20 номер 3022544</t>
  </si>
  <si>
    <t xml:space="preserve">Манометр М-4ВУКсУХЛ1 номер 2038999</t>
  </si>
  <si>
    <t xml:space="preserve">Манометр ФТ МП4-Уф номер 001203</t>
  </si>
  <si>
    <t xml:space="preserve">Манометр ФТ МП3-Уф номер А0168810</t>
  </si>
  <si>
    <t xml:space="preserve">Манометр ФТ МП3-Уф номер А0138949</t>
  </si>
  <si>
    <t xml:space="preserve">Манометр ФТ МП3-Уф номер А0169194</t>
  </si>
  <si>
    <t xml:space="preserve">Манометр ФТ МП3-Уф номер 006979</t>
  </si>
  <si>
    <t xml:space="preserve">Манометр ФТ МП3-Уф номер 002855</t>
  </si>
  <si>
    <t xml:space="preserve">Манометр МП 100 номер 001912</t>
  </si>
  <si>
    <t xml:space="preserve">Манометр МП 100 номер 001944</t>
  </si>
  <si>
    <t xml:space="preserve">Манометр МП 100 номер 001955</t>
  </si>
  <si>
    <t xml:space="preserve">Манометр ФТ ДМ8008-Вуф исп.2 номер 002753</t>
  </si>
  <si>
    <t xml:space="preserve">Манометр ФТ ДМ8008-Вуф исп.2 номер 002370</t>
  </si>
  <si>
    <t xml:space="preserve">Манометр ФТ ДМ8008-Вуф исп.2 номер 002352</t>
  </si>
  <si>
    <t xml:space="preserve">Манометр ФТ ДМ8008-Вуф исп.2 номер 002656</t>
  </si>
  <si>
    <t xml:space="preserve">Манометр ФТ ДМ8008-Вуф исп.2 номер 002570</t>
  </si>
  <si>
    <t xml:space="preserve">Манометр ФТ ДМ8008-Вуф исп.2 номер 002763</t>
  </si>
  <si>
    <t xml:space="preserve">Манометр ФТ ДМ8008-Вуф исп.2 номер 002754</t>
  </si>
  <si>
    <t xml:space="preserve">Манометр ФТ ДМ8008-Вуф исп.2 номер 002657</t>
  </si>
  <si>
    <t xml:space="preserve">Манометр ФТ ДМ8008-Вуф исп.2 номер 002567</t>
  </si>
  <si>
    <t xml:space="preserve">Манометр ФТ ДМ8008-Вуф исп.2 номер 2197190</t>
  </si>
  <si>
    <t xml:space="preserve">Манометр ФТ ДМ8008-Вуф исп.2 номер 000769</t>
  </si>
  <si>
    <t xml:space="preserve">Манометр ФТ ДМ8008-Вуф исп.2 номер 000858</t>
  </si>
  <si>
    <t xml:space="preserve">Манометр ФТ ДМ8008-Вуф исп.2 номер 000901</t>
  </si>
  <si>
    <t xml:space="preserve">Манометр ФТ ДМ8008-Вуф исп.2 номер 001015</t>
  </si>
  <si>
    <t xml:space="preserve">Манометр ТМ серия 20 номер 3017195</t>
  </si>
  <si>
    <t xml:space="preserve">Манометр ТМ серия 20 номер 3017199</t>
  </si>
  <si>
    <t xml:space="preserve">Манометр ТМ серия 20 номер 3016949</t>
  </si>
  <si>
    <t xml:space="preserve">Манометр ТМ серия 20 номер 3016959</t>
  </si>
  <si>
    <t xml:space="preserve">Манометр ТМ серия 20 номер 3016972</t>
  </si>
  <si>
    <t xml:space="preserve">Манометр ТМ серия 20 номер 3016960</t>
  </si>
  <si>
    <t xml:space="preserve">Манометр ТМ серия 20 номер 3016946</t>
  </si>
  <si>
    <t xml:space="preserve">Манометр ТМ серия 20 номер 3016969</t>
  </si>
  <si>
    <t xml:space="preserve">Манометр ТМ серия 20 номер 3016945</t>
  </si>
  <si>
    <t xml:space="preserve">Манометр ТМ серия 20 номер 3016970</t>
  </si>
  <si>
    <t xml:space="preserve">Манометр ТМ серия 20 номер 3016963</t>
  </si>
  <si>
    <t xml:space="preserve">Манометр ТМ серия 20 номер 3016951</t>
  </si>
  <si>
    <t xml:space="preserve">Манометр ТМ серия 20 номер 3016966</t>
  </si>
  <si>
    <t xml:space="preserve">Манометр ТМ серия 20 номер 3016947</t>
  </si>
  <si>
    <t xml:space="preserve">Манометр ТМ серия 20 номер 3017020</t>
  </si>
  <si>
    <t xml:space="preserve">Манометр ТМ серия 20 номер 3017031</t>
  </si>
  <si>
    <t xml:space="preserve">Манометр ТМ серия 20 номер 3017016</t>
  </si>
  <si>
    <t xml:space="preserve">Манометр ТМ серия 20 номер 3017032</t>
  </si>
  <si>
    <t xml:space="preserve">Манометр ТМ серия 20 номер 3017035</t>
  </si>
  <si>
    <t xml:space="preserve">Манометр ТМ серия 20 номер 3017025</t>
  </si>
  <si>
    <t xml:space="preserve">Манометр ТМ серия 20 номер 3017034</t>
  </si>
  <si>
    <t xml:space="preserve">Манометр ФТ ДМ8008-Вуф исп.2 номер 002666</t>
  </si>
  <si>
    <t xml:space="preserve">Манометр ФТ ДМ8008-Вуф исп.2 номер 000908</t>
  </si>
  <si>
    <t xml:space="preserve">Манометр ФТ ДМ8008-Вуф исп.2 номер 000902</t>
  </si>
  <si>
    <t xml:space="preserve">Манометр ФТ ДМ8008-Вуф исп.2 номер 2196664</t>
  </si>
  <si>
    <t xml:space="preserve">Манометр ФТ ДМ8008-Вуф исп.2 номер 000920</t>
  </si>
  <si>
    <t xml:space="preserve">Манометр ФТ ДМ8008-Вуф исп.2 номер 000906</t>
  </si>
  <si>
    <t xml:space="preserve">Манометр М-4ВУКсУХЛ1 номер 212005887</t>
  </si>
  <si>
    <t xml:space="preserve">Манометр М-4ВУКсУХЛ1 номер 212005883</t>
  </si>
  <si>
    <t xml:space="preserve">Манометр ТМ серия 10 номер 3019901</t>
  </si>
  <si>
    <t xml:space="preserve">Манометр ТМ серия 10 номер 3019906</t>
  </si>
  <si>
    <t xml:space="preserve">Манометр ТМ серия 10 номер 3019911</t>
  </si>
  <si>
    <t xml:space="preserve">Манометр ТМ серия 10 номер 3019891</t>
  </si>
  <si>
    <t xml:space="preserve">Манометр ТМ серия 10 номер 3019892</t>
  </si>
  <si>
    <t xml:space="preserve">Манометр ТМ серия 10 номер 3019923</t>
  </si>
  <si>
    <t xml:space="preserve">Манометр ТМ серия 10 номер 3019904</t>
  </si>
  <si>
    <t xml:space="preserve">Манометр ТМ серия 10 номер 3019902</t>
  </si>
  <si>
    <t xml:space="preserve">Манометр ТМ серия 10 номер 3019903</t>
  </si>
  <si>
    <t xml:space="preserve">Манометр ТМ серия 10 номер 3019905</t>
  </si>
  <si>
    <t xml:space="preserve">Манометр ТМ серия 10 номер 3017737</t>
  </si>
  <si>
    <t xml:space="preserve">Манометр ТМ серия 10 номер 3017728</t>
  </si>
  <si>
    <t xml:space="preserve">Манометр ТМ серия 10 номер 3017794</t>
  </si>
  <si>
    <t xml:space="preserve">Манометр ТМ серия 10 номер Н2677871</t>
  </si>
  <si>
    <t xml:space="preserve">Манометр ТМ серия 10 номер Н1346261</t>
  </si>
  <si>
    <t xml:space="preserve">Манометр ТМ серия 10 номер Н1319382</t>
  </si>
  <si>
    <t xml:space="preserve">Манометр ТМ серия 10 номер 3017410</t>
  </si>
  <si>
    <t xml:space="preserve">Манометр ТМ серия 10 номер 10553</t>
  </si>
  <si>
    <t xml:space="preserve">Манометр ТМ серия 10 номер 3017324</t>
  </si>
  <si>
    <t xml:space="preserve">Манометр ТМ серия 10 номер 3017340</t>
  </si>
  <si>
    <t xml:space="preserve">Манометр ТМ серия 10 номер 3025359</t>
  </si>
  <si>
    <t xml:space="preserve">Манометр ТМ серия 10 номер 10645</t>
  </si>
  <si>
    <t xml:space="preserve">Манометр ТМ серия 10 номер 3017755</t>
  </si>
  <si>
    <t xml:space="preserve">Манометр ТМ серия 10 номер 3017752</t>
  </si>
  <si>
    <t xml:space="preserve">Манометр ТМ серия 10 номер 3017753</t>
  </si>
  <si>
    <t xml:space="preserve">Манометр ТМ серия 10 номер 3017739</t>
  </si>
  <si>
    <t xml:space="preserve">Манометр ТМ серия 10 номер 3017270</t>
  </si>
  <si>
    <t xml:space="preserve">Манометр ТМ серия 10 номер 3017267</t>
  </si>
  <si>
    <t xml:space="preserve">Манометр ТМ серия 20 номер 10485</t>
  </si>
  <si>
    <t xml:space="preserve">Манометр ТМ серия 20 номер 3022551</t>
  </si>
  <si>
    <t xml:space="preserve">Манометр ТМ серия 20 номер 3022539</t>
  </si>
  <si>
    <t xml:space="preserve">Манометр ТМ серия 20 номер Н2665545</t>
  </si>
  <si>
    <t xml:space="preserve">Манометр ФТ МП4-Уф БС УХЛ1 номер 9002317</t>
  </si>
  <si>
    <t xml:space="preserve">Манометр ФТ МП4-Уф БС УХЛ1 номер 9002658</t>
  </si>
  <si>
    <t xml:space="preserve">Манометр ФТ МП4-Уф БС УХЛ1 номер 9002213</t>
  </si>
  <si>
    <t xml:space="preserve">Манометр ФТ МП4-Уф БС УХЛ1 номер 103951</t>
  </si>
  <si>
    <t xml:space="preserve">Манометр ФТ МП4-Уф БС УХЛ1 номер 9001910</t>
  </si>
  <si>
    <t xml:space="preserve">Манометр ФТ МП4-Уф БС УХЛ1 номер 9002054</t>
  </si>
  <si>
    <t xml:space="preserve">Манометр ФТ МП4-Уф БС УХЛ1 номер 9002170</t>
  </si>
  <si>
    <t xml:space="preserve">Манометр ФТ МП4-Уф БС УХЛ1 номер 179392</t>
  </si>
  <si>
    <t xml:space="preserve">Манометр ФТ МП4-Уф БС УХЛ1 номер 2177953</t>
  </si>
  <si>
    <t xml:space="preserve">Манометр ФТ МП4-Уф БС УХЛ1 номер В0124852</t>
  </si>
  <si>
    <t xml:space="preserve">Манометр ФТ МП4-Уф номер 090611</t>
  </si>
  <si>
    <t xml:space="preserve">Манометр ФТ МП4-Уф номер 001815</t>
  </si>
  <si>
    <t xml:space="preserve">Манометр МП4-УУХЛ1 номер 10354</t>
  </si>
  <si>
    <t xml:space="preserve">Манометр МП4-УУХЛ1 номер 00064</t>
  </si>
  <si>
    <t xml:space="preserve">Манометр МП4-УУХЛ1 номер 10214</t>
  </si>
  <si>
    <t xml:space="preserve">Манометр М-4ВУКсУХЛ1 номер 211046542</t>
  </si>
  <si>
    <t xml:space="preserve">Манометр М-4ВУКсУХЛ1 номер 212005842</t>
  </si>
  <si>
    <t xml:space="preserve">Манометр ТМ серия 20 номер 3017187</t>
  </si>
  <si>
    <t xml:space="preserve">Манометр ТМ серия 20 номер 10526</t>
  </si>
  <si>
    <t xml:space="preserve">Манометр ТМ серия 20 номер 10531</t>
  </si>
  <si>
    <t xml:space="preserve">Манометр ФТ ДМ8008-Вуф исп.2 номер 078751</t>
  </si>
  <si>
    <t xml:space="preserve">Манометр ФТ ДМ8008-Вуф исп.2 номер 078722</t>
  </si>
  <si>
    <t xml:space="preserve">Манометр ФТ ДМ8008-Вуф исп.2 номер 078827</t>
  </si>
  <si>
    <t xml:space="preserve">Манометр ФТ ДМ8008-Вуф исп.2 номер 1008971</t>
  </si>
  <si>
    <t xml:space="preserve">Манометр ФТ ДМ8008-Вуф исп.2 номер 1008956</t>
  </si>
  <si>
    <t xml:space="preserve">Манометр ФТ ДМ8008-Вуф исп.2 номер 1008972</t>
  </si>
  <si>
    <t xml:space="preserve">Манометр ФТ ДМ8008-Вуф исп.2 номер 015106</t>
  </si>
  <si>
    <t xml:space="preserve">Манометр ФТ ДМ8008-Вуф исп.2 номер 179186</t>
  </si>
  <si>
    <t xml:space="preserve">Манометр ФТ ДМ8008-Вуф исп.2 номер 1008985</t>
  </si>
  <si>
    <t xml:space="preserve">Манометр ФТ ДМ8008-Вуф исп.2 номер 1008279</t>
  </si>
  <si>
    <t xml:space="preserve">Манометр ФТ ДМ8008-Вуф исп.2 номер 1008399</t>
  </si>
  <si>
    <t xml:space="preserve">Манометр ФТ ДМ8008-Вуф исп.2 номер 002762</t>
  </si>
  <si>
    <t xml:space="preserve">Манометр ФТ ДМ8008-Вуф исп.2 номер 002359</t>
  </si>
  <si>
    <t xml:space="preserve">Манометр ФТ ДМ8008-Вуф исп.2 номер 002665</t>
  </si>
  <si>
    <t xml:space="preserve">Манометр ФТ ДМ8008-Вуф исп.2 номер 1008347</t>
  </si>
  <si>
    <t xml:space="preserve">Манометр ФТ ДМ8008-Вуф исп.2 номер 1008314</t>
  </si>
  <si>
    <t xml:space="preserve">Манометр ФТ ДМ8008-Вуф исп.2 номер 2095502</t>
  </si>
  <si>
    <t xml:space="preserve">Манометр ФТ ДМ8008-Вуф исп.2 номер 1008877</t>
  </si>
  <si>
    <t xml:space="preserve">Манометр ФТ ДМ8008-Вуф исп.2 номер 1008924</t>
  </si>
  <si>
    <t xml:space="preserve">Манометр ФТ ДМ8008-Вуф исп.2 номер 1008876</t>
  </si>
  <si>
    <t xml:space="preserve">Манометр ФТ ДМ8008-Вуф исп.2 номер 078659</t>
  </si>
  <si>
    <t xml:space="preserve">Манометр ФТ ДМ8008-Вуф исп.2 номер 078725</t>
  </si>
  <si>
    <t xml:space="preserve">Манометр МП 160 номер 1712160135</t>
  </si>
  <si>
    <t xml:space="preserve">Манометр МП 160 номер 2006560941</t>
  </si>
  <si>
    <t xml:space="preserve">Манометр МП4-УУХЛ1 номер 10349</t>
  </si>
  <si>
    <t xml:space="preserve">Манометр МП4А-Кс номер 2067335</t>
  </si>
  <si>
    <t xml:space="preserve">Манометр М-4ВУКсУХЛ1 номер 212005880</t>
  </si>
  <si>
    <t xml:space="preserve">Манометр М-4ВУКсУХЛ1 номер 2039004</t>
  </si>
  <si>
    <t xml:space="preserve">Манометр М-4ВУКсУХЛ1 номер 2050067</t>
  </si>
  <si>
    <t xml:space="preserve">Манометр 232.50 номер 86001LH6</t>
  </si>
  <si>
    <t xml:space="preserve">Манометр ТМ серия 10 номер Н2677938</t>
  </si>
  <si>
    <t xml:space="preserve">Манометр ТМ серия 10 номер 3017411</t>
  </si>
  <si>
    <t xml:space="preserve">Манометр ФТ МП4-Уф БС УХЛ1 номер В0124996</t>
  </si>
  <si>
    <t xml:space="preserve">Манометр ФТ МП3-Уф номер 002194</t>
  </si>
  <si>
    <t xml:space="preserve">Манометр ФТ МП3-Уф номер 002199</t>
  </si>
  <si>
    <t xml:space="preserve">Манометр ФТ МП3-Уф номер 002197</t>
  </si>
  <si>
    <t xml:space="preserve">Манометр ФТ МП3-Уф номер 006952</t>
  </si>
  <si>
    <t xml:space="preserve">Манометр ФТ МП3-Уф номер 006993</t>
  </si>
  <si>
    <t xml:space="preserve">Манометр ФТ МП3-Уф номер 006959</t>
  </si>
  <si>
    <t xml:space="preserve">Манометр ФТ МП3-Уф номер 02193</t>
  </si>
  <si>
    <t xml:space="preserve">Манометр ФТ МП3-Уф номер 007483</t>
  </si>
  <si>
    <t xml:space="preserve">Манометр ФТ МП3-Уф номер 002902</t>
  </si>
  <si>
    <t xml:space="preserve">Манометр ФТ МП3-Уф номер 003576</t>
  </si>
  <si>
    <t xml:space="preserve">Манометр ФТ МП3-Уф номер 003595</t>
  </si>
  <si>
    <t xml:space="preserve">Манометр ФТ МП3-Уф номер 002900</t>
  </si>
  <si>
    <t xml:space="preserve">Манометр ФТ МП3-Уф номер 002874</t>
  </si>
  <si>
    <t xml:space="preserve">Манометр ФТ МП3-Уф номер 002876</t>
  </si>
  <si>
    <t xml:space="preserve">Манометр ФТ МП3-Уф номер 004958</t>
  </si>
  <si>
    <t xml:space="preserve">Манометр ФТ МП3-Уф номер 002264</t>
  </si>
  <si>
    <t xml:space="preserve">Манометр ФТ МП3-Уф номер 018995</t>
  </si>
  <si>
    <t xml:space="preserve">Манометр ФТ МП3-Уф номер 020517</t>
  </si>
  <si>
    <t xml:space="preserve">Манометр ФТ МП3-Уф номер 000288</t>
  </si>
  <si>
    <t xml:space="preserve">Манометр ФТ МП3-Уф номер 024038</t>
  </si>
  <si>
    <t xml:space="preserve">Манометр ФТ МП3-Уф номер 000796</t>
  </si>
  <si>
    <t xml:space="preserve">Манометр ФТ МП3-Уф номер 000880</t>
  </si>
  <si>
    <t xml:space="preserve">Манометр М-4ВУКсУХЛ1 номер 212006502</t>
  </si>
  <si>
    <t xml:space="preserve">Манометр МП 100 номер 001969</t>
  </si>
  <si>
    <t xml:space="preserve">Манометр МП 100 номер 1804680801</t>
  </si>
  <si>
    <t xml:space="preserve">Манометр МП 100 номер 1804680811</t>
  </si>
  <si>
    <t xml:space="preserve">Манометр МП 100 номер 003979</t>
  </si>
  <si>
    <t xml:space="preserve">Манометр МП 100 номер 003997</t>
  </si>
  <si>
    <t xml:space="preserve">Манометр МП 100 номер 003957</t>
  </si>
  <si>
    <t xml:space="preserve">Манометр МП 100 номер 003905</t>
  </si>
  <si>
    <t xml:space="preserve">Манометр М-3ВУУ2 номер 2021403</t>
  </si>
  <si>
    <t xml:space="preserve">Манометр М-3ВУУ2 номер 202797</t>
  </si>
  <si>
    <t xml:space="preserve">Манометр М-3ВУУ2 номер 12А12029</t>
  </si>
  <si>
    <t xml:space="preserve">Манометр М-3ВУУ2 номер 12А12026</t>
  </si>
  <si>
    <t xml:space="preserve">Манометр ТМ серия 10 номер 3016889</t>
  </si>
  <si>
    <t xml:space="preserve">Манометр ТМ серия 10 номер 3016882</t>
  </si>
  <si>
    <t xml:space="preserve">Манометр ТМ серия 10 номер 3016885</t>
  </si>
  <si>
    <t xml:space="preserve">Манометр ТМ серия 10 номер 3016876</t>
  </si>
  <si>
    <t xml:space="preserve">Манометр ТМ серия 10 номер 3016878</t>
  </si>
  <si>
    <t xml:space="preserve">Манометр МП3-УУ2 номер 12А12030</t>
  </si>
  <si>
    <t xml:space="preserve">Манометр МП3-УУ2 номер 5632</t>
  </si>
  <si>
    <t xml:space="preserve">Манометр ТМ серия 10 номер 3025348</t>
  </si>
  <si>
    <t xml:space="preserve">Манометр ТМ серия 10 номер 3025358</t>
  </si>
  <si>
    <t xml:space="preserve">Манометр ТМ серия 10 номер 3025347</t>
  </si>
  <si>
    <t xml:space="preserve">Манометр ТМ серия 10 номер 10577</t>
  </si>
  <si>
    <t xml:space="preserve">Манометр ТМ серия 10 номер 10585</t>
  </si>
  <si>
    <t xml:space="preserve">Манометр ФТ МП4-Уф БС УХЛ1 номер В0131894</t>
  </si>
  <si>
    <t xml:space="preserve">Манометр МП 160 номер 2006560939</t>
  </si>
  <si>
    <t xml:space="preserve">Манометр ФТ ДМ8008-Вуф исп.2 номер 1008969</t>
  </si>
  <si>
    <t xml:space="preserve">Манометр ФТ ДМ8008-Вуф исп.2 номер 1008978</t>
  </si>
  <si>
    <t xml:space="preserve">Манометр МП4-УУХЛ1 номер 11305</t>
  </si>
  <si>
    <t xml:space="preserve">Манометр МП4-УУХЛ1 номер 11304</t>
  </si>
  <si>
    <t xml:space="preserve">Манометр М-4ВУКсУХЛ1 номер 2064455</t>
  </si>
  <si>
    <t xml:space="preserve">Манометр М-4ВУКсУХЛ1 номер 2064483</t>
  </si>
  <si>
    <t xml:space="preserve">Манометр М-4ВУКсУХЛ1 номер 2064447</t>
  </si>
  <si>
    <t xml:space="preserve">Манометр М-4ВУКсУХЛ1 номер 2064448</t>
  </si>
  <si>
    <t xml:space="preserve">Манометр М-4ВУКсУХЛ1 номер 2064482</t>
  </si>
  <si>
    <t xml:space="preserve">Манометр М-4ВУКсУХЛ1 номер 2064492</t>
  </si>
  <si>
    <t xml:space="preserve">Манометр М-4ВУКсУХЛ1 номер 2064489</t>
  </si>
  <si>
    <t xml:space="preserve">Манометр М-4ВУКсУХЛ1 номер 2064330</t>
  </si>
  <si>
    <t xml:space="preserve">Манометр М-4ВУКсУХЛ1 номер 2064342</t>
  </si>
  <si>
    <t xml:space="preserve">Манометр М-4ВУКсУХЛ1 номер 2064338</t>
  </si>
  <si>
    <t xml:space="preserve">Манометр М-4ВУКсУХЛ1 номер 2064337</t>
  </si>
  <si>
    <t xml:space="preserve">Манометр М-4ВУКсУХЛ1 номер 2064325</t>
  </si>
  <si>
    <t xml:space="preserve">Манометр М-4ВУКсУХЛ1 номер 2064313</t>
  </si>
  <si>
    <t xml:space="preserve">Манометр М-4ВУКсУХЛ1 номер 2064310</t>
  </si>
  <si>
    <t xml:space="preserve">Манометр М-4ВУКсУХЛ1 номер 2064324</t>
  </si>
  <si>
    <t xml:space="preserve">Манометр М-4ВУКсУХЛ1 номер 2064317</t>
  </si>
  <si>
    <t xml:space="preserve">Манометр М-4ВУКсУХЛ1 номер 2064318</t>
  </si>
  <si>
    <t xml:space="preserve">Манометр М-4ВУКсУХЛ1 номер 2064316</t>
  </si>
  <si>
    <t xml:space="preserve">Манометр М-4ВУКсУХЛ1 номер 2064315</t>
  </si>
  <si>
    <t xml:space="preserve">Манометр М-4ВУКсУХЛ1 номер 2064322</t>
  </si>
  <si>
    <t xml:space="preserve">Манометр М-4ВУКсУХЛ1 номер 2064314</t>
  </si>
  <si>
    <t xml:space="preserve">Манометр М-4ВУКсУХЛ1 номер 2064321</t>
  </si>
  <si>
    <t xml:space="preserve">Манометр М-4ВУКсУХЛ1 номер 2064446</t>
  </si>
  <si>
    <t xml:space="preserve">Манометр М-4ВУКсУХЛ1 номер 2064481</t>
  </si>
  <si>
    <t xml:space="preserve">Манометр М-4ВУКсУХЛ1 номер 2064490</t>
  </si>
  <si>
    <t xml:space="preserve">Манометр М-4ВУКсУХЛ1 номер 2064339</t>
  </si>
  <si>
    <t xml:space="preserve">Манометр М-4ВУКсУХЛ1 номер 2064340</t>
  </si>
  <si>
    <t xml:space="preserve">Манометр ФТ ДМ8008-Вуф исп.2 номер 1008385</t>
  </si>
  <si>
    <t xml:space="preserve">Манометр ФТ ДМ8008-Вуф исп.2 номер 1008295</t>
  </si>
  <si>
    <t xml:space="preserve">Манометр ФТ ДМ8008-Вуф исп.2 номер 1008282</t>
  </si>
  <si>
    <t xml:space="preserve">Манометр ФТ ДМ8008-Вуф исп.2 номер 1008316</t>
  </si>
  <si>
    <t xml:space="preserve">Манометр ФТ ДМ8008-Вуф исп.2 номер 1008344</t>
  </si>
  <si>
    <t xml:space="preserve">Манометр ФТ ДМ8008-Вуф исп.2 номер 1008329</t>
  </si>
  <si>
    <t xml:space="preserve">Манометр ФТ ДМ8008-Вуф исп.2 номер 1008380</t>
  </si>
  <si>
    <t xml:space="preserve">Манометр ФТ ДМ8008-Вуф исп.2 номер 1008373</t>
  </si>
  <si>
    <t xml:space="preserve">Манометр ФТ ДМ8008-Вуф исп.2 номер 1008269</t>
  </si>
  <si>
    <t xml:space="preserve">Газоанализатор СГОЭС номер 69964</t>
  </si>
  <si>
    <t xml:space="preserve">Газоанализатор СГОЭС номер 69830</t>
  </si>
  <si>
    <t xml:space="preserve">Газоанализатор СГОЭС номер 68826</t>
  </si>
  <si>
    <t xml:space="preserve">Газоанализатор СГОЭС номер 68755</t>
  </si>
  <si>
    <t xml:space="preserve">Газоанализатор СГОЭС номер 68769</t>
  </si>
  <si>
    <t xml:space="preserve">Газоанализатор СГОЭС номер 66616</t>
  </si>
  <si>
    <t xml:space="preserve">Газоанализатор СГОЭС номер 69949</t>
  </si>
  <si>
    <t xml:space="preserve">Газоанализатор СГОЭС номер 71036</t>
  </si>
  <si>
    <t xml:space="preserve">Газоанализатор СГОЭС номер 68812</t>
  </si>
  <si>
    <t xml:space="preserve">Газоанализатор СГОЭС номер 68726</t>
  </si>
  <si>
    <t xml:space="preserve">Газоанализатор СГОЭС номер 68817</t>
  </si>
  <si>
    <t xml:space="preserve">Газоанализатор СГОЭС номер 67643</t>
  </si>
  <si>
    <t xml:space="preserve">ТСП TR24 номер H9025F14150</t>
  </si>
  <si>
    <t xml:space="preserve">ТСП TR24 номер H9027314150</t>
  </si>
  <si>
    <t xml:space="preserve">ТСП ТСМ 012-36.62 номер 1027</t>
  </si>
  <si>
    <t xml:space="preserve">ТСП ТСМ 012-36.62 номер 1031</t>
  </si>
  <si>
    <t xml:space="preserve">ТСП ТСМ 012-36.62 номер 1033</t>
  </si>
  <si>
    <t xml:space="preserve">ТСП ТСМ 012-36.62 номер 1034</t>
  </si>
  <si>
    <t xml:space="preserve">ТСП ТСМ 012-36.62 номер 1039</t>
  </si>
  <si>
    <t xml:space="preserve">ТСП ТСМ 012-36.62 номер 1040</t>
  </si>
  <si>
    <t xml:space="preserve">ТСП ТСМ 012-36.62 номер 1041</t>
  </si>
  <si>
    <t xml:space="preserve">ТСП ТСМ 012-36.62 номер 1043</t>
  </si>
  <si>
    <t xml:space="preserve">ТСП ТСМ 012-36.62 номер 1598</t>
  </si>
  <si>
    <t xml:space="preserve">ТСП ТСМ 012-36.62 номер 1599</t>
  </si>
  <si>
    <t xml:space="preserve">ТСП ТСМ 012-36.62 номер 1600</t>
  </si>
  <si>
    <t xml:space="preserve">ТСП ТСМ 012-36.62 номер 1603</t>
  </si>
  <si>
    <t xml:space="preserve">ТСП ТСМ 012-36.62 номер 1605</t>
  </si>
  <si>
    <t xml:space="preserve">ТСП ТСМ 012-36.62 номер 1607</t>
  </si>
  <si>
    <t xml:space="preserve">ТСП ТСМ 012-36.62 номер 1608</t>
  </si>
  <si>
    <t xml:space="preserve">ТСП ТСМ 012-36.62 номер 1610</t>
  </si>
  <si>
    <t xml:space="preserve">ТСП ТСМ 012-36.62 номер 1611</t>
  </si>
  <si>
    <t xml:space="preserve">ТСП ТСМ 012-36.62 номер 1612</t>
  </si>
  <si>
    <t xml:space="preserve">ТСП ТСМ 012-36.62 номер 1617</t>
  </si>
  <si>
    <t xml:space="preserve">ТСП ТСМ 012-36.62 номер 1621</t>
  </si>
  <si>
    <t xml:space="preserve">ТСП ТСМ 012-36.62 номер 1624</t>
  </si>
  <si>
    <t xml:space="preserve">ТСП ТСМ 012-36.62 номер 1627</t>
  </si>
  <si>
    <t xml:space="preserve">ТСП ТСМ 012-36.62 номер 1633</t>
  </si>
  <si>
    <t xml:space="preserve">Датчик температуры 248 номер 02593285/03430009</t>
  </si>
  <si>
    <t xml:space="preserve">Датчик температуры 248 номер 02593286/03430010</t>
  </si>
  <si>
    <t xml:space="preserve">Преобразователь измерительный iTemp HART TMT182 номер 7A01ED04125</t>
  </si>
  <si>
    <t xml:space="preserve">ТСП TR11 номер 8700A3142FD</t>
  </si>
  <si>
    <t xml:space="preserve">Преобразователь измерительный iTemp HART TMT182 номер 8600C504125</t>
  </si>
  <si>
    <t xml:space="preserve">ТСП TR11 номер 8700A4142FD</t>
  </si>
  <si>
    <t xml:space="preserve">Преобразователь измерительный iTemp HART TMT182 номер 8604E604125</t>
  </si>
  <si>
    <t xml:space="preserve">ТСП TR11 номер 8700F414180</t>
  </si>
  <si>
    <t xml:space="preserve">Преобразователь измерительный iTemp HART TMT182 номер 8600C604125</t>
  </si>
  <si>
    <t xml:space="preserve">ТСП TR11 номер 8700FD14180</t>
  </si>
  <si>
    <t xml:space="preserve">Преобразователь измерительный iTemp HART TMT182 номер 8604E204125</t>
  </si>
  <si>
    <t xml:space="preserve">ТСП TR11 номер 8700F514180</t>
  </si>
  <si>
    <t xml:space="preserve">Преобразователь измерительный 248 номер 2980650</t>
  </si>
  <si>
    <t xml:space="preserve">Преобразователь измерительный 248 номер 2980651</t>
  </si>
  <si>
    <t xml:space="preserve">Преобразователь измерительный 248 номер 2980645</t>
  </si>
  <si>
    <t xml:space="preserve">Преобразователь измерительный 248 номер 2980646</t>
  </si>
  <si>
    <t xml:space="preserve">Преобразователь измерительный 248 номер 2980647</t>
  </si>
  <si>
    <t xml:space="preserve">Преобразователь измерительный 248 номер 2980648</t>
  </si>
  <si>
    <t xml:space="preserve">Преобразователь измерительный 248 номер 2980649</t>
  </si>
  <si>
    <t xml:space="preserve">Манометр 433.50.160 номер 00198</t>
  </si>
  <si>
    <t xml:space="preserve">Манометр 433.50.160 номер 00443</t>
  </si>
  <si>
    <t xml:space="preserve">Манометр МП4-УУ2 номер 06260</t>
  </si>
  <si>
    <t xml:space="preserve">Манометр KP номер 02033</t>
  </si>
  <si>
    <t xml:space="preserve">Манометр KP номер 02034</t>
  </si>
  <si>
    <t xml:space="preserve">Манометр KP номер 02035</t>
  </si>
  <si>
    <t xml:space="preserve">Манометр KP номер 02036</t>
  </si>
  <si>
    <t xml:space="preserve">Манометр KP номер 02037</t>
  </si>
  <si>
    <t xml:space="preserve">Манометр KP номер 02038</t>
  </si>
  <si>
    <t xml:space="preserve">Манометр KP номер 02239</t>
  </si>
  <si>
    <t xml:space="preserve">Манометр ДМ 02-100-1-М номер P00671</t>
  </si>
  <si>
    <t xml:space="preserve">Манометр МП4-УУ2 номер Р01169</t>
  </si>
  <si>
    <t xml:space="preserve">Манометр МП4-УУ2 номер 00665</t>
  </si>
  <si>
    <t xml:space="preserve">Манометр МП4-УУ2 номер 01414</t>
  </si>
  <si>
    <t xml:space="preserve">Манометр МП3-УУ2 номер 01791</t>
  </si>
  <si>
    <t xml:space="preserve">Манометр 233.50.160 номер 04449</t>
  </si>
  <si>
    <t xml:space="preserve">Манометр 232.50.160 номер 04726</t>
  </si>
  <si>
    <t xml:space="preserve">Манометр МП3-УУ2 номер 04737</t>
  </si>
  <si>
    <t xml:space="preserve">Манометр МП4-УУ2 номер 04928</t>
  </si>
  <si>
    <t xml:space="preserve">Манометр МП4-УУ2 номер 04935</t>
  </si>
  <si>
    <t xml:space="preserve">Манометр МП4-УУ2 номер 04936</t>
  </si>
  <si>
    <t xml:space="preserve">Манометр МПТИ-М1У2 номер 504</t>
  </si>
  <si>
    <t xml:space="preserve">Преобразователь давления EJX 530A номер 91G316160</t>
  </si>
  <si>
    <t xml:space="preserve">Преобразователь давления Cerabar S,PMС 71 номер D70C040109C</t>
  </si>
  <si>
    <t xml:space="preserve">Преобразователь давления Cerabar S,PMС 71 номер D70BD70109C</t>
  </si>
  <si>
    <t xml:space="preserve">Преобразователь давления EJX 530A номер 91G316161</t>
  </si>
  <si>
    <t xml:space="preserve">Преобразователь давления EJX 530A номер 91G316163</t>
  </si>
  <si>
    <t xml:space="preserve">Преобразователь давления Метран-150TGR номер 0001220441</t>
  </si>
  <si>
    <t xml:space="preserve">Преобразователь давления Метран-150TGR номер 0001208082</t>
  </si>
  <si>
    <t xml:space="preserve">Преобразователь давления Метран-150CDR номер 0001209642</t>
  </si>
  <si>
    <t xml:space="preserve">Газоанализатор СГОЭС номер 68764</t>
  </si>
  <si>
    <t xml:space="preserve">Газоанализатор СГОЭС номер 68727</t>
  </si>
  <si>
    <t xml:space="preserve">Газоанализатор СГОЭС номер 88657</t>
  </si>
  <si>
    <t xml:space="preserve">Газоанализатор СГОЭС номер 68729</t>
  </si>
  <si>
    <t xml:space="preserve">Газоанализатор СГОЭС номер 69990</t>
  </si>
  <si>
    <t xml:space="preserve">Газоанализатор СГОЭС номер 70970</t>
  </si>
  <si>
    <t xml:space="preserve">Газоанализатор СГОЭС номер 68768</t>
  </si>
  <si>
    <t xml:space="preserve">Газоанализатор СГОЭС номер 70667</t>
  </si>
  <si>
    <t xml:space="preserve">Газоанализатор СГОЭС номер 71113</t>
  </si>
  <si>
    <t xml:space="preserve">Газоанализатор СГОЭС номер 69855</t>
  </si>
  <si>
    <t xml:space="preserve">Газоанализатор СГОЭС номер 68840</t>
  </si>
  <si>
    <t xml:space="preserve">Газоанализатор СГОЭС номер 68854</t>
  </si>
  <si>
    <t xml:space="preserve">Газоанализатор СГОЭС номер 68722</t>
  </si>
  <si>
    <t xml:space="preserve">Газоанализатор СГОЭС номер 68810</t>
  </si>
  <si>
    <t xml:space="preserve">Газоанализатор СГОЭС номер 68776</t>
  </si>
  <si>
    <t xml:space="preserve">Газоанализатор СГОЭС номер 70696</t>
  </si>
  <si>
    <t xml:space="preserve">Газоанализатор СГОЭС номер 70908</t>
  </si>
  <si>
    <t xml:space="preserve">Газоанализатор СГОЭС номер 71167</t>
  </si>
  <si>
    <t xml:space="preserve">Газоанализатор СГОЭС номер 68721</t>
  </si>
  <si>
    <t xml:space="preserve">Газоанализатор СГОЭС номер 70179</t>
  </si>
  <si>
    <t xml:space="preserve">Газоанализатор СГОЭС номер 71058</t>
  </si>
  <si>
    <t xml:space="preserve">Газоанализатор СГОЭС номер 70627</t>
  </si>
  <si>
    <t xml:space="preserve">Газоанализатор СГОЭС номер 67632</t>
  </si>
  <si>
    <t xml:space="preserve">Газоанализатор СГОЭС номер 68824</t>
  </si>
  <si>
    <t xml:space="preserve">Газоанализатор СГОЭС номер 68818</t>
  </si>
  <si>
    <t xml:space="preserve">Газоанализатор СГОЭС номер 68800</t>
  </si>
  <si>
    <t xml:space="preserve">Газоанализатор СГОЭС номер 70915</t>
  </si>
  <si>
    <t xml:space="preserve">Газоанализатор СГОЭС номер 70976</t>
  </si>
  <si>
    <t xml:space="preserve">Газоанализатор СГОЭС номер 68732</t>
  </si>
  <si>
    <t xml:space="preserve">Газоанализатор СГОЭС номер 68396</t>
  </si>
  <si>
    <t xml:space="preserve">Газоанализатор СГОЭС номер 70187</t>
  </si>
  <si>
    <t xml:space="preserve">Газоанализатор СГОЭС номер 68395</t>
  </si>
  <si>
    <t xml:space="preserve">Газоанализатор СГОЭС номер 71053</t>
  </si>
  <si>
    <t xml:space="preserve">Газоанализатор СГОЭС номер 68766</t>
  </si>
  <si>
    <t xml:space="preserve">Газоанализатор СГОЭС номер 68751</t>
  </si>
  <si>
    <t xml:space="preserve">Уровнемер Liquicap M FMI51 номер K802EC010F0</t>
  </si>
  <si>
    <t xml:space="preserve">Термометр биметаллический S5500 номер 1107316965</t>
  </si>
  <si>
    <t xml:space="preserve">Термометр биметаллический S55 номер 1106I4Y8</t>
  </si>
  <si>
    <t xml:space="preserve">Термометр биметаллический S55 номер 1107АD6B</t>
  </si>
  <si>
    <t xml:space="preserve">Термометр биметаллический S5500 номер 1107335159</t>
  </si>
  <si>
    <t xml:space="preserve">Термометр биметаллический S55 номер 1107335158</t>
  </si>
  <si>
    <t xml:space="preserve">Манометр ТМ серия 20 номер 3017026</t>
  </si>
  <si>
    <t xml:space="preserve">Манометр ТМ серия 20 номер 3017021</t>
  </si>
  <si>
    <t xml:space="preserve">Манометр ТМ серия 20 номер 3017196</t>
  </si>
  <si>
    <t xml:space="preserve">Манометр ТМ серия 20 номер 3017188</t>
  </si>
  <si>
    <t xml:space="preserve">Манометр ТМ серия 20 номер 3017181</t>
  </si>
  <si>
    <t xml:space="preserve">Манометр ТМ серия 20 номер 3017190</t>
  </si>
  <si>
    <t xml:space="preserve">Манометр ТМ серия 20 номер 3016942</t>
  </si>
  <si>
    <t xml:space="preserve">Манометр ТМ серия 20 номер 3016975</t>
  </si>
  <si>
    <t xml:space="preserve">Манометр ТМ серия 20 номер 3016956</t>
  </si>
  <si>
    <t xml:space="preserve">Манометр ТМ серия 20 номер 3016952</t>
  </si>
  <si>
    <t xml:space="preserve">Манометр ТМ серия 20 номер 3016978</t>
  </si>
  <si>
    <t xml:space="preserve">Манометр ТМ серия 20 номер 3016953</t>
  </si>
  <si>
    <t xml:space="preserve">Манометр ТМ серия 20 номер 3016981</t>
  </si>
  <si>
    <t xml:space="preserve">Манометр М-4ВУКсУХЛ1 номер 212005885</t>
  </si>
  <si>
    <t xml:space="preserve">Манометр М-4ВУКсУХЛ1 номер 212005886</t>
  </si>
  <si>
    <t xml:space="preserve">Манометр М-4ВУКсУХЛ1 номер 212005889</t>
  </si>
  <si>
    <t xml:space="preserve">Манометр М-4ВУКсУХЛ1 номер 212005839</t>
  </si>
  <si>
    <t xml:space="preserve">Манометр М-4ВУКсУХЛ1 номер 212005841</t>
  </si>
  <si>
    <t xml:space="preserve">Манометр М-4ВУКсУХЛ1 номер 211043444</t>
  </si>
  <si>
    <t xml:space="preserve">Манометр М-4ВУКсУХЛ1 номер 212005840</t>
  </si>
  <si>
    <t xml:space="preserve">Манометр М-4ВУКсУХЛ1 номер 212005850</t>
  </si>
  <si>
    <t xml:space="preserve">Манометр М-4ВУКсУХЛ1 номер 212005843</t>
  </si>
  <si>
    <t xml:space="preserve">Манометр ФТ ДМ8008-Вуф исп.2 номер 000919</t>
  </si>
  <si>
    <t xml:space="preserve">Манометр ФТ ДМ8008-Вуф исп.2 номер 000913</t>
  </si>
  <si>
    <t xml:space="preserve">Манометр ФТ МП4-Уф БС УХЛ1 номер 2177964</t>
  </si>
  <si>
    <t xml:space="preserve">Манометр ФТ МП4-Уф БС УХЛ1 номер 065995</t>
  </si>
  <si>
    <t xml:space="preserve">Манометр ФТ МП4-Уф БС УХЛ1 номер 066098</t>
  </si>
  <si>
    <t xml:space="preserve">Манометр ФТ МП4-Уф номер 000759</t>
  </si>
  <si>
    <t xml:space="preserve">Манометр ТМ серия 10 номер 3017729</t>
  </si>
  <si>
    <t xml:space="preserve">Манометр ТМ серия 10 номер 3017727</t>
  </si>
  <si>
    <t xml:space="preserve">Манометр ТМ серия 10 номер 3017738</t>
  </si>
  <si>
    <t xml:space="preserve">Манометр ТМ серия 10 номер 3017731</t>
  </si>
  <si>
    <t xml:space="preserve">Манометр ТМ серия 10 номер 3017720</t>
  </si>
  <si>
    <t xml:space="preserve">Манометр ТМ серия 10 номер 3017736</t>
  </si>
  <si>
    <t xml:space="preserve">Манометр ТМ серия 10 номер 3017730</t>
  </si>
  <si>
    <t xml:space="preserve">Манометр ТМ серия 10 номер 3017719</t>
  </si>
  <si>
    <t xml:space="preserve">Манометр ТМ серия 10 номер 3017735</t>
  </si>
  <si>
    <t xml:space="preserve">Манометр ТМ серия 10 номер 3017721</t>
  </si>
  <si>
    <t xml:space="preserve">Манометр ТМ серия 10 номер 3017723</t>
  </si>
  <si>
    <t xml:space="preserve">Манометр ТМ серия 10 номер 3017722</t>
  </si>
  <si>
    <t xml:space="preserve">Манометр ТМ серия 10 номер 3017725</t>
  </si>
  <si>
    <t xml:space="preserve">Манометр ТМ серия 10 номер 3019886</t>
  </si>
  <si>
    <t xml:space="preserve">Манометр ТМ серия 10 номер 3019913</t>
  </si>
  <si>
    <t xml:space="preserve">Манометр ТМ серия 10 номер 3019895</t>
  </si>
  <si>
    <t xml:space="preserve">Манометр ТМ серия 10 номер 3019919</t>
  </si>
  <si>
    <t xml:space="preserve">Манометр ТМ серия 10 номер 3017260</t>
  </si>
  <si>
    <t xml:space="preserve">Манометр ТМ серия 10 номер 12А9404</t>
  </si>
  <si>
    <t xml:space="preserve">Манометр ТМ серия 10 номер 3017258</t>
  </si>
  <si>
    <t xml:space="preserve">Манометр ТМ серия 10 номер 3017259</t>
  </si>
  <si>
    <t xml:space="preserve">Манометр ТМ серия 20 номер 3017029</t>
  </si>
  <si>
    <t xml:space="preserve">Манометр ТМ серия 20 номер 3016976</t>
  </si>
  <si>
    <t xml:space="preserve">Манометр ТМ серия 20 номер 3016977</t>
  </si>
  <si>
    <t xml:space="preserve">Манометр ТМ серия 20 номер 3016958</t>
  </si>
  <si>
    <t xml:space="preserve">Манометр ТМ серия 20 номер 3016968</t>
  </si>
  <si>
    <t xml:space="preserve">Манометр ТМ серия 20 номер 3016974</t>
  </si>
  <si>
    <t xml:space="preserve">Манометр ТМ серия 20 номер 3016955</t>
  </si>
  <si>
    <t xml:space="preserve">Манометр ТМ серия 20 номер 3016943</t>
  </si>
  <si>
    <t xml:space="preserve">Манометр ТМ серия 20 номер 3016980</t>
  </si>
  <si>
    <t xml:space="preserve">Манометр 232.50 номер 89702YBM</t>
  </si>
  <si>
    <t xml:space="preserve">Манометр 232.50 номер 89702VBN</t>
  </si>
  <si>
    <t xml:space="preserve">Манометр 232.50 номер 89703UOF</t>
  </si>
  <si>
    <t xml:space="preserve">Манометр 732.14 номер 1106ICQ3</t>
  </si>
  <si>
    <t xml:space="preserve">Манометр 732.14 номер 1106ICPY</t>
  </si>
  <si>
    <t xml:space="preserve">Манометр 232.50 номер 1106IU7X</t>
  </si>
  <si>
    <t xml:space="preserve">Манометр 232.50 номер 89701FH6</t>
  </si>
  <si>
    <t xml:space="preserve">Манометр 232.50 номер 89701FHА</t>
  </si>
  <si>
    <t xml:space="preserve">Манометр ТМ серия 20 номер 10508</t>
  </si>
  <si>
    <t xml:space="preserve">Манометр МП3-УМ номер 10755</t>
  </si>
  <si>
    <t xml:space="preserve">Манометр 233.50 номер 27011</t>
  </si>
  <si>
    <t xml:space="preserve">Манометр 233.50 номер 25165</t>
  </si>
  <si>
    <t xml:space="preserve">Манометр 233.30 номер 11879UYX</t>
  </si>
  <si>
    <t xml:space="preserve">Манометр 233.30 номер 11079UYW</t>
  </si>
  <si>
    <t xml:space="preserve">Манометр 233.50 номер 697002038</t>
  </si>
  <si>
    <t xml:space="preserve">Манометр 233.50 номер 89702UT9</t>
  </si>
  <si>
    <t xml:space="preserve">Манометр 233.50 номер 89702UTF</t>
  </si>
  <si>
    <t xml:space="preserve">Манометр 233.50 номер 00702UP6</t>
  </si>
  <si>
    <t xml:space="preserve">Манометр МТИф номер 919422</t>
  </si>
  <si>
    <t xml:space="preserve">Манометр МП3-Уф номер 1014826</t>
  </si>
  <si>
    <t xml:space="preserve">Манометр МП4-Уф номер 007766</t>
  </si>
  <si>
    <t xml:space="preserve">Манометр МП4-УУ2 номер Р00079</t>
  </si>
  <si>
    <t xml:space="preserve">Манометр МП4-УУ2 номер Р00163</t>
  </si>
  <si>
    <t xml:space="preserve">Манометр МП4-Уф номер 01310</t>
  </si>
  <si>
    <t xml:space="preserve">Манометр 232.50.160 номер 02386</t>
  </si>
  <si>
    <t xml:space="preserve">Манометр МП4-УУ2 номер 02423</t>
  </si>
  <si>
    <t xml:space="preserve">Манометр МП4-Уф номер 02424</t>
  </si>
  <si>
    <t xml:space="preserve">Манометр МП4-Уф номер 02425</t>
  </si>
  <si>
    <t xml:space="preserve">Манометр 232.50.160 номер 03622</t>
  </si>
  <si>
    <t xml:space="preserve">Манометр МП4-Уф номер 03631</t>
  </si>
  <si>
    <t xml:space="preserve">Манометр МП4-Уф номер 03633</t>
  </si>
  <si>
    <t xml:space="preserve">Манометр МП4-УУ2 номер 03638</t>
  </si>
  <si>
    <t xml:space="preserve">Манометр 232.50.160 номер 03651</t>
  </si>
  <si>
    <t xml:space="preserve">Манометр 232.50.160 номер 03656</t>
  </si>
  <si>
    <t xml:space="preserve">Манометр 233.50.160 номер 04319</t>
  </si>
  <si>
    <t xml:space="preserve">Манометр МП4-Уф номер 04361</t>
  </si>
  <si>
    <t xml:space="preserve">Манометр 232.50.160 номер 04986</t>
  </si>
  <si>
    <t xml:space="preserve">Манометр 111.10.100 номер 00723</t>
  </si>
  <si>
    <t xml:space="preserve">Манометр МП4-УУ2 номер 01162</t>
  </si>
  <si>
    <t xml:space="preserve">Манометр МП4-УУ2 номер 01242</t>
  </si>
  <si>
    <t xml:space="preserve">Манометр 111.10.100 номер 02256</t>
  </si>
  <si>
    <t xml:space="preserve">Манометр МП4-УУ2 номер 01457</t>
  </si>
  <si>
    <t xml:space="preserve">Манометр МП4-УУ2 номер 01458</t>
  </si>
  <si>
    <t xml:space="preserve">Манометр МП4-УУ2 номер 01459</t>
  </si>
  <si>
    <t xml:space="preserve">Манометр МП3-УУ2 номер Р01021</t>
  </si>
  <si>
    <t xml:space="preserve">Манометр 233.50.100 номер 00411</t>
  </si>
  <si>
    <t xml:space="preserve">Манометр 233.30.160 номер 00426</t>
  </si>
  <si>
    <t xml:space="preserve">Манометр МП3-УУ2 номер Т00429</t>
  </si>
  <si>
    <t xml:space="preserve">Манометр МП4-УУ2 номер 01200</t>
  </si>
  <si>
    <t xml:space="preserve">Манометр МП4-УУ2 номер 01203</t>
  </si>
  <si>
    <t xml:space="preserve">Манометр МП3-УУ2 номер 01217</t>
  </si>
  <si>
    <t xml:space="preserve">Манометр 232.30.160 номер 01222</t>
  </si>
  <si>
    <t xml:space="preserve">Манометр 232.50.160 номер 01223</t>
  </si>
  <si>
    <t xml:space="preserve">Манометр 232.30.160 номер 01225</t>
  </si>
  <si>
    <t xml:space="preserve">Манометр МП4-УУ2 номер 02060</t>
  </si>
  <si>
    <t xml:space="preserve">Манометр 233.50.100 номер 02086</t>
  </si>
  <si>
    <t xml:space="preserve">Манометр 232.30.160 номер 02858</t>
  </si>
  <si>
    <t xml:space="preserve">Манометр 233.30.160 номер 02859</t>
  </si>
  <si>
    <t xml:space="preserve">Манометр 233.30.160 номер 02860</t>
  </si>
  <si>
    <t xml:space="preserve">Манометр 232.50.160 номер 02863</t>
  </si>
  <si>
    <t xml:space="preserve">Манометр 233.30.160 номер 02864</t>
  </si>
  <si>
    <t xml:space="preserve">Манометр 233.30.160 номер 02865</t>
  </si>
  <si>
    <t xml:space="preserve">Манометр 232.50.160 номер 02868</t>
  </si>
  <si>
    <t xml:space="preserve">Манометр 232.30.160 номер 02871</t>
  </si>
  <si>
    <t xml:space="preserve">Манометр 233.50.100 номер 02874</t>
  </si>
  <si>
    <t xml:space="preserve">Манометр МП4-УУ2 номер 02882</t>
  </si>
  <si>
    <t xml:space="preserve">Газоанализатор СГОЭС номер 68584</t>
  </si>
  <si>
    <t xml:space="preserve">Газоанализатор СГОЭС номер 68735</t>
  </si>
  <si>
    <t xml:space="preserve">Газоанализатор СГОЭС номер 68806</t>
  </si>
  <si>
    <t xml:space="preserve">Газоанализатор СГОЭС номер 88648</t>
  </si>
  <si>
    <t xml:space="preserve">Газоанализатор СГОЭС номер 68807</t>
  </si>
  <si>
    <t xml:space="preserve">Газоанализатор СГОЭС номер 68802</t>
  </si>
  <si>
    <t xml:space="preserve">Газоанализатор СГОЭС номер 68813</t>
  </si>
  <si>
    <t xml:space="preserve">Газоанализатор СГОЭС номер 71180</t>
  </si>
  <si>
    <t xml:space="preserve">Газоанализатор СГОЭС номер 68832</t>
  </si>
  <si>
    <t xml:space="preserve">Газоанализатор СГОЭС номер 70684</t>
  </si>
  <si>
    <t xml:space="preserve">Газоанализатор СГОЭС номер 68848</t>
  </si>
  <si>
    <t xml:space="preserve">Газоанализатор СГОЭС номер 68717</t>
  </si>
  <si>
    <t xml:space="preserve">Манометр МП4-УУ2 номер 02883</t>
  </si>
  <si>
    <t xml:space="preserve">Манометр МП4-УУ2 номер 02884</t>
  </si>
  <si>
    <t xml:space="preserve">Манометр МП4-УУ2 номер 02886</t>
  </si>
  <si>
    <t xml:space="preserve">Манометр МП4-УУ2 номер 02887</t>
  </si>
  <si>
    <t xml:space="preserve">Манометр МП4-УУ2 номер 02890</t>
  </si>
  <si>
    <t xml:space="preserve">Манометр 233.50.100 номер 02899</t>
  </si>
  <si>
    <t xml:space="preserve">Манометр 233.50.100 номер 02901</t>
  </si>
  <si>
    <t xml:space="preserve">Манометр МП4-УУ2 номер 03366</t>
  </si>
  <si>
    <t xml:space="preserve">Манометр 232.50.160 номер 03577</t>
  </si>
  <si>
    <t xml:space="preserve">Манометр 232.30.160 номер 03579</t>
  </si>
  <si>
    <t xml:space="preserve">Манометр 233.30.160 номер 03580</t>
  </si>
  <si>
    <t xml:space="preserve">Манометр 233.30.160 номер 03582</t>
  </si>
  <si>
    <t xml:space="preserve">Манометр 213.53.100 номер 03583</t>
  </si>
  <si>
    <t xml:space="preserve">Манометр 233.30.160 номер 03593</t>
  </si>
  <si>
    <t xml:space="preserve">Манометр МП4-УУ2 номер 03595</t>
  </si>
  <si>
    <t xml:space="preserve">Манометр МП3-УУ2 номер 05075</t>
  </si>
  <si>
    <t xml:space="preserve">Манометр 232.30.160 номер 05079</t>
  </si>
  <si>
    <t xml:space="preserve">Манометр 233.30.160 номер 05080</t>
  </si>
  <si>
    <t xml:space="preserve">Манометр 232.30.160 номер 05245</t>
  </si>
  <si>
    <t xml:space="preserve">Манометр МП4-У номер 3301</t>
  </si>
  <si>
    <t xml:space="preserve">Манометр МП3-Уф номер 1014602</t>
  </si>
  <si>
    <t xml:space="preserve">Манометр МП100 номер 011811188</t>
  </si>
  <si>
    <t xml:space="preserve">Манометр МП160 номер 22001982485</t>
  </si>
  <si>
    <t xml:space="preserve">Манометр МВП4-УУ2 номер Р00833</t>
  </si>
  <si>
    <t xml:space="preserve">Манометр 433.50.160 номер 00199</t>
  </si>
  <si>
    <t xml:space="preserve">Манометр 232.50.100 номер 00230</t>
  </si>
  <si>
    <t xml:space="preserve">Манометр 232.50.100 номер 00231</t>
  </si>
  <si>
    <t xml:space="preserve">Манометр МП4-УУ2 номер 00236</t>
  </si>
  <si>
    <t xml:space="preserve">Манометр МП4-УУ2 номер 00448</t>
  </si>
  <si>
    <t xml:space="preserve">Манометр МВП4-УУ2 номер 00506</t>
  </si>
  <si>
    <t xml:space="preserve">Манометр МВП4-УУ2 номер 00598</t>
  </si>
  <si>
    <t xml:space="preserve">Манометр МВП4-УУ2 номер 00599</t>
  </si>
  <si>
    <t xml:space="preserve">Манометр 233.50.160 номер 02271</t>
  </si>
  <si>
    <t xml:space="preserve">Манометр 232.50.100 номер 02534</t>
  </si>
  <si>
    <t xml:space="preserve">Манометр 433.50.160 номер 02568</t>
  </si>
  <si>
    <t xml:space="preserve">Манометр МТПсg-100-ОМ2 номер 02573</t>
  </si>
  <si>
    <t xml:space="preserve">Манометр МВП4-УУ2 номер 03741</t>
  </si>
  <si>
    <t xml:space="preserve">Манометр 233.50.160 номер 03744</t>
  </si>
  <si>
    <t xml:space="preserve">Манометр МВП4-УУ2 номер 04752</t>
  </si>
  <si>
    <t xml:space="preserve">Манометр МП4-УУ2 номер 06435</t>
  </si>
  <si>
    <t xml:space="preserve">Манометр МП100 номер 000648</t>
  </si>
  <si>
    <t xml:space="preserve">Манометр МП4-УУ2 номер Р00297</t>
  </si>
  <si>
    <t xml:space="preserve">Манометр МП4-УУ2 номер Р00946</t>
  </si>
  <si>
    <t xml:space="preserve">Манометр МП4-УУ2 номер 00098</t>
  </si>
  <si>
    <t xml:space="preserve">Манометр МП4-УУ2 номер 01716</t>
  </si>
  <si>
    <t xml:space="preserve">Манометр МП4-УУ2 номер 03139</t>
  </si>
  <si>
    <t xml:space="preserve">Манометр МП4-Уф номер 04408</t>
  </si>
  <si>
    <t xml:space="preserve">Манометр ТМ6 номер 05433</t>
  </si>
  <si>
    <t xml:space="preserve">Манометр МП3-УУ2 номер 01817</t>
  </si>
  <si>
    <t xml:space="preserve">Манометр 232.50.160 номер 02391</t>
  </si>
  <si>
    <t xml:space="preserve">Манометр МП4-УУ2 номер 06545</t>
  </si>
  <si>
    <t xml:space="preserve">Газоанализатор СГОЭС номер 68752</t>
  </si>
  <si>
    <t xml:space="preserve">Газоанализатор СГОЭС номер 68767</t>
  </si>
  <si>
    <t xml:space="preserve">Газоанализатор СГОЭС номер 68833</t>
  </si>
  <si>
    <t xml:space="preserve">Газоанализатор СГОЭС номер 68771</t>
  </si>
  <si>
    <t xml:space="preserve">Газоанализатор СГОЭС номер 71173</t>
  </si>
  <si>
    <t xml:space="preserve">Газоанализатор СГОЭС номер 67682</t>
  </si>
  <si>
    <t xml:space="preserve">Газоанализатор СГОЭС номер 70736</t>
  </si>
  <si>
    <t xml:space="preserve">Газоанализатор СГОЭС номер 67649</t>
  </si>
  <si>
    <t xml:space="preserve">Газоанализатор СГОЭС номер 68756</t>
  </si>
  <si>
    <t xml:space="preserve">Газоанализатор СГОЭС номер 68816</t>
  </si>
  <si>
    <t xml:space="preserve">Газоанализатор СГОЭС номер 68383</t>
  </si>
  <si>
    <t xml:space="preserve">Газоанализатор СГОЭС номер 70199</t>
  </si>
  <si>
    <t xml:space="preserve">Газоанализатор СГОЭС номер 69992</t>
  </si>
  <si>
    <t xml:space="preserve">Газоанализатор СГОЭС номер 71206</t>
  </si>
  <si>
    <t xml:space="preserve">Газоанализатор СГОЭС номер 68831</t>
  </si>
  <si>
    <t xml:space="preserve">Газоанализатор СГОЭС номер 70707</t>
  </si>
  <si>
    <t xml:space="preserve">Газоанализатор СГОЭС номер 68739</t>
  </si>
  <si>
    <t xml:space="preserve">Преобразователь измерительный 248 номер 2980661</t>
  </si>
  <si>
    <t xml:space="preserve">ТСП ДТС035 номер 10378171007345776</t>
  </si>
  <si>
    <t xml:space="preserve">Преобразователь измерительный iTEMP мод.TMT82 номер FA02C01426C</t>
  </si>
  <si>
    <t xml:space="preserve">ТСП TR65 номер F600361430B</t>
  </si>
  <si>
    <t xml:space="preserve">Преобразователь измерительный iTEMP мод.TMT82 номер F6003E1426C</t>
  </si>
  <si>
    <t xml:space="preserve">ТСП TR65 номер F600511430B</t>
  </si>
  <si>
    <t xml:space="preserve">Преобразователь измерительный iTemp HART TMT182 номер 86039E04125</t>
  </si>
  <si>
    <t xml:space="preserve">ТСП TR11 номер 8700A6142FD</t>
  </si>
  <si>
    <t xml:space="preserve">Преобразователь измерительный iTemp HART TMT182 номер 86039F04125</t>
  </si>
  <si>
    <t xml:space="preserve">ТСП TR11 номер 8700A7142FD</t>
  </si>
  <si>
    <t xml:space="preserve">Преобразователь измерительный iTemp HART TMT182 номер 8603A204125</t>
  </si>
  <si>
    <t xml:space="preserve">ТСП TR11 номер 8700A8142FD</t>
  </si>
  <si>
    <t xml:space="preserve">Преобразователь измерительный iTemp HART TMT182 номер 86039C04125</t>
  </si>
  <si>
    <t xml:space="preserve">ТСП TR11 номер 8700AC142FC</t>
  </si>
  <si>
    <t xml:space="preserve">Преобразователь измерительный 248 номер 2980659</t>
  </si>
  <si>
    <t xml:space="preserve">Преобразователь измерительный 248 номер 2980660</t>
  </si>
  <si>
    <t xml:space="preserve">Преобразователь измерительный 248 номер 2980662</t>
  </si>
  <si>
    <t xml:space="preserve">Преобразователь измерительный 248 номер 2980663</t>
  </si>
  <si>
    <t xml:space="preserve">Преобразователь измерительный 248 номер 2980664</t>
  </si>
  <si>
    <t xml:space="preserve">Преобразователь измерительный 248 номер 2980665</t>
  </si>
  <si>
    <t xml:space="preserve">Преобразователь измерительный PR5335D номер 160928217</t>
  </si>
  <si>
    <t xml:space="preserve">Датчик температуры ИП 0304Ех номер 12-5594</t>
  </si>
  <si>
    <t xml:space="preserve">Манометр МВП3-УУ2 номер 01978</t>
  </si>
  <si>
    <t xml:space="preserve">Манометр 232.50.160 номер 02926</t>
  </si>
  <si>
    <t xml:space="preserve">Манометр 232.50.100 номер 02931</t>
  </si>
  <si>
    <t xml:space="preserve">Манометр 232.50.160 номер 02949</t>
  </si>
  <si>
    <t xml:space="preserve">Манометр 232.50.160 номер 02958</t>
  </si>
  <si>
    <t xml:space="preserve">Манометр МП4-Уф номер 02965</t>
  </si>
  <si>
    <t xml:space="preserve">Манометр 233.50.160 номер 03765</t>
  </si>
  <si>
    <t xml:space="preserve">Манометр 232.50.160 номер 03766</t>
  </si>
  <si>
    <t xml:space="preserve">Манометр 232.50.160 номер 03768</t>
  </si>
  <si>
    <t xml:space="preserve">Манометр 233.50.160 номер 03779</t>
  </si>
  <si>
    <t xml:space="preserve">Манометр МП4-УУ2 номер 03797</t>
  </si>
  <si>
    <t xml:space="preserve">Манометр МП4-Уф номер 03799</t>
  </si>
  <si>
    <t xml:space="preserve">Манометр 232.50.160 номер 04862</t>
  </si>
  <si>
    <t xml:space="preserve">Манометр 232.50.100 номер 04881</t>
  </si>
  <si>
    <t xml:space="preserve">Манометр МВП3-УУ2 номер 05590</t>
  </si>
  <si>
    <t xml:space="preserve">Манометр 233.50.160 номер 06180</t>
  </si>
  <si>
    <t xml:space="preserve">Манометр 233.50.160 номер 06181</t>
  </si>
  <si>
    <t xml:space="preserve">Манометр 232.50.100 номер 04760</t>
  </si>
  <si>
    <t xml:space="preserve">Манометр 232.50.100 номер 05284</t>
  </si>
  <si>
    <t xml:space="preserve">Манометр ДМ8008-Вуф номер 725827088A07</t>
  </si>
  <si>
    <t xml:space="preserve">Манометр ДМ8008-Вуф номер 725827090A05</t>
  </si>
  <si>
    <t xml:space="preserve">Манометр ДМ8008-Вуф номер 2476310</t>
  </si>
  <si>
    <t xml:space="preserve">Манометр ДМ8008-Вуф номер 220403271B63</t>
  </si>
  <si>
    <t xml:space="preserve">Манометр ДМ8008-Вуф номер 220403271B75</t>
  </si>
  <si>
    <t xml:space="preserve">Манометр ДМ8008-Вуф номер 020617</t>
  </si>
  <si>
    <t xml:space="preserve">Манометр ДМ8008-Вуф номер 020604</t>
  </si>
  <si>
    <t xml:space="preserve">Манометр ДМ8008-Вуф номер 020615</t>
  </si>
  <si>
    <t xml:space="preserve">Манометр ДМ8008-Вуф номер 020603</t>
  </si>
  <si>
    <t xml:space="preserve">Манометр МП3-УУ2 номер 726109062А45</t>
  </si>
  <si>
    <t xml:space="preserve">Манометр тип 421 номер 171401285</t>
  </si>
  <si>
    <t xml:space="preserve">Манометр МП4-Уф номер 00269</t>
  </si>
  <si>
    <t xml:space="preserve">Манометр 232.50.160 номер 00288</t>
  </si>
  <si>
    <t xml:space="preserve">Манометр 232.50.100 номер 00312</t>
  </si>
  <si>
    <t xml:space="preserve">Манометр ТМ5 номер 00560</t>
  </si>
  <si>
    <t xml:space="preserve">Манометр 232.50.160 номер 00573</t>
  </si>
  <si>
    <t xml:space="preserve">Манометр 632.50.160 номер 00586</t>
  </si>
  <si>
    <t xml:space="preserve">Манометр МП4-Уф номер 00787</t>
  </si>
  <si>
    <t xml:space="preserve">Манометр 233.50.160 номер 00790</t>
  </si>
  <si>
    <t xml:space="preserve">Манометр 232.50.160 номер 00793</t>
  </si>
  <si>
    <t xml:space="preserve">Манометр 232.50.160 номер 01323</t>
  </si>
  <si>
    <t xml:space="preserve">Манометр 233.50.160 номер 01325</t>
  </si>
  <si>
    <t xml:space="preserve">Манометр 233.50.160 номер 01326</t>
  </si>
  <si>
    <t xml:space="preserve">Манометр 233.50.160 номер 01687</t>
  </si>
  <si>
    <t xml:space="preserve">Манометр 232.50.160 номер 01935</t>
  </si>
  <si>
    <t xml:space="preserve">Манометр МП4-УУ2 номер 01964</t>
  </si>
  <si>
    <t xml:space="preserve">Манометр МП4-УУ2 номер 01966</t>
  </si>
  <si>
    <t xml:space="preserve">Манометр 232.50.160 номер 01968</t>
  </si>
  <si>
    <t xml:space="preserve">Манометр 232.50.100 номер 01973</t>
  </si>
  <si>
    <t xml:space="preserve">Преобразователь давления 2051TG3 номер 0160427</t>
  </si>
  <si>
    <t xml:space="preserve">Преобразователь давления EJX 530A номер 91J604243</t>
  </si>
  <si>
    <t xml:space="preserve">Преобразователь давления EJX 530A номер 91J622070</t>
  </si>
  <si>
    <t xml:space="preserve">Преобразователь давления Метран-150TGR номер 1394394</t>
  </si>
  <si>
    <t xml:space="preserve">Преобразователь давления Метран-150TGR номер 1394395</t>
  </si>
  <si>
    <t xml:space="preserve">Преобразователь давления Метран-150TGR номер 0001283589</t>
  </si>
  <si>
    <t xml:space="preserve">Преобразователь давления 2051TG3 номер 4030684</t>
  </si>
  <si>
    <t xml:space="preserve">Преобразователь давления Deltabar S PMD75 номер L1013F0109D</t>
  </si>
  <si>
    <t xml:space="preserve">Преобразователь давления Deltabar S PMD75 номер L101470109D</t>
  </si>
  <si>
    <t xml:space="preserve">Преобразователь давления Cerabar S PMP71 номер L1022E0109C</t>
  </si>
  <si>
    <t xml:space="preserve">Преобразователь давления Cerabar S PMP71 номер L1022D0109C</t>
  </si>
  <si>
    <t xml:space="preserve">Преобразователь давления Cerabar S PMP71 номер L1022F0109C</t>
  </si>
  <si>
    <t xml:space="preserve">Преобразователь давления Cerabar S PMP71 номер L102330109C</t>
  </si>
  <si>
    <t xml:space="preserve">Преобразователь давления Cerabar S PMP71 номер L102300109C</t>
  </si>
  <si>
    <t xml:space="preserve">Преобразователь давления Cerabar S PMP71 номер L102340109C</t>
  </si>
  <si>
    <t xml:space="preserve">Преобразователь давления Cerabar S PMP71 номер L102310109C</t>
  </si>
  <si>
    <t xml:space="preserve">Преобразователь давления Cerabar S PMP71 номер L102350109C</t>
  </si>
  <si>
    <t xml:space="preserve">Преобразователь давления Cerabar S PMP71 номер L102320109C</t>
  </si>
  <si>
    <t xml:space="preserve">Преобразователь давления Метран-150TGR номер 0001220435</t>
  </si>
  <si>
    <t xml:space="preserve">Преобразователь давления Метран-150TGR номер 0001220437</t>
  </si>
  <si>
    <t xml:space="preserve">Преобразователь давления Метран-150TGR номер 0001220438</t>
  </si>
  <si>
    <t xml:space="preserve">Преобразователь давления PC-28 номер 02134199</t>
  </si>
  <si>
    <t xml:space="preserve">Преобразователь давления PC-28 номер 02134202</t>
  </si>
  <si>
    <t xml:space="preserve">Преобразователь давления PC-28 номер 02134711</t>
  </si>
  <si>
    <t xml:space="preserve">Преобразователь давления EJX 310A номер 91J604161</t>
  </si>
  <si>
    <t xml:space="preserve">Преобразователь давления Метран-150TG номер 1286112</t>
  </si>
  <si>
    <t xml:space="preserve">Преобразователь давления Метран-150TG номер 1286113</t>
  </si>
  <si>
    <t xml:space="preserve">Преобразователь давления VEGABAR 52 номер 16883211</t>
  </si>
  <si>
    <t xml:space="preserve">Преобразователь давления VEGABAR 52 номер 16843798</t>
  </si>
  <si>
    <t xml:space="preserve">Преобразователь давления VEGABAR 52 номер 16843815</t>
  </si>
  <si>
    <t xml:space="preserve">Преобразователь давления VEGABAR 52 номер 16843805</t>
  </si>
  <si>
    <t xml:space="preserve">Преобразователь давления VEGABAR 52 номер 16843819</t>
  </si>
  <si>
    <t xml:space="preserve">Преобразователь давления VEGABAR 52 номер 16843812</t>
  </si>
  <si>
    <t xml:space="preserve">Преобразователь давления VEGABAR 52 номер 16843789</t>
  </si>
  <si>
    <t xml:space="preserve">Преобразователь давления VEGABAR 52 номер 16843800</t>
  </si>
  <si>
    <t xml:space="preserve">Преобразователь давления VEGABAR 52 номер 16883217</t>
  </si>
  <si>
    <t xml:space="preserve">Преобразователь давления VEGABAR 52 номер 16843827</t>
  </si>
  <si>
    <t xml:space="preserve">Преобразователь давления VEGABAR 52 номер 16843796</t>
  </si>
  <si>
    <t xml:space="preserve">Преобразователь давления VEGABAR 52 номер 16843804</t>
  </si>
  <si>
    <t xml:space="preserve">Преобразователь давления VEGABAR 52 номер 16883140</t>
  </si>
  <si>
    <t xml:space="preserve">Преобразователь давления VEGABAR 52 номер 16843817</t>
  </si>
  <si>
    <t xml:space="preserve">Преобразователь давления VEGABAR 52 номер 16843797</t>
  </si>
  <si>
    <t xml:space="preserve">Преобразователь давления EJX 530A номер 91J604213</t>
  </si>
  <si>
    <t xml:space="preserve">Преобразователь давления EJX 530A номер 91J604234</t>
  </si>
  <si>
    <t xml:space="preserve">Преобразователь давления EJX 530A номер 91J604214</t>
  </si>
  <si>
    <t xml:space="preserve">Преобразователь давления EJX 530A номер 91J604235</t>
  </si>
  <si>
    <t xml:space="preserve">Преобразователь давления EJX 530A номер 91J604405</t>
  </si>
  <si>
    <t xml:space="preserve">Преобразователь давления EJX 530A номер 91J604406</t>
  </si>
  <si>
    <t xml:space="preserve">Преобразователь давления EJX 530A номер 91J604363</t>
  </si>
  <si>
    <t xml:space="preserve">Преобразователь давления EJX 530A номер 91J604395</t>
  </si>
  <si>
    <t xml:space="preserve">Преобразователь давления EJX 530A номер 91J604353</t>
  </si>
  <si>
    <t xml:space="preserve">Преобразователь давления EJX 530A номер 91J604354</t>
  </si>
  <si>
    <t xml:space="preserve">Преобразователь давления EJX 530A номер 91J604288</t>
  </si>
  <si>
    <t xml:space="preserve">Преобразователь давления EJX 530A номер 91J622054</t>
  </si>
  <si>
    <t xml:space="preserve">Преобразователь давления EJX 530A номер 91J604408</t>
  </si>
  <si>
    <t xml:space="preserve">Преобразователь давления EJX 530A номер 91J604407</t>
  </si>
  <si>
    <t xml:space="preserve">Преобразователь давления EJX 530A номер 91J604186</t>
  </si>
  <si>
    <t xml:space="preserve">Преобразователь давления EJX 530A номер 91J604384</t>
  </si>
  <si>
    <t xml:space="preserve">Преобразователь давления EJX 530A номер 91J604385</t>
  </si>
  <si>
    <t xml:space="preserve">Преобразователь давления EJX 530A номер 91J604388</t>
  </si>
  <si>
    <t xml:space="preserve">Преобразователь давления EJX 530A номер 91J604389</t>
  </si>
  <si>
    <t xml:space="preserve">Преобразователь давления EJX 530A номер 91J604390</t>
  </si>
  <si>
    <t xml:space="preserve">Преобразователь давления EJX 530A номер 91M825415</t>
  </si>
  <si>
    <t xml:space="preserve">Преобразователь давления EJX 530A номер 91J604392</t>
  </si>
  <si>
    <t xml:space="preserve">Преобразователь давления EJX 530A номер 91J604393</t>
  </si>
  <si>
    <t xml:space="preserve">Преобразователь давления EJX 530A номер 91J604379</t>
  </si>
  <si>
    <t xml:space="preserve">Преобразователь давления EJX 530A номер 91J604380</t>
  </si>
  <si>
    <t xml:space="preserve">Преобразователь давления EJX 530A номер 91J604394</t>
  </si>
  <si>
    <t xml:space="preserve">Преобразователь давления EJX 530A номер 91J604398</t>
  </si>
  <si>
    <t xml:space="preserve">Преобразователь давления EJX 530A номер 91J622047</t>
  </si>
  <si>
    <t xml:space="preserve">Преобразователь давления EJX 530A номер 91J604382</t>
  </si>
  <si>
    <t xml:space="preserve">Преобразователь давления EJX 530A номер 91J604386</t>
  </si>
  <si>
    <t xml:space="preserve">Преобразователь давления EJX 530A номер 91K411370</t>
  </si>
  <si>
    <t xml:space="preserve">Преобразователь давления EJX 530A номер 91J604399</t>
  </si>
  <si>
    <t xml:space="preserve">Преобразователь давления EJX 530A номер 91J604400</t>
  </si>
  <si>
    <t xml:space="preserve">Преобразователь давления EJX 530A номер 91J604401</t>
  </si>
  <si>
    <t xml:space="preserve">Преобразователь давления EJX 530A номер 91J604402</t>
  </si>
  <si>
    <t xml:space="preserve">Преобразователь давления EJX 530A номер 91J604403</t>
  </si>
  <si>
    <t xml:space="preserve">Преобразователь давления EJX 530A номер 91J604404</t>
  </si>
  <si>
    <t xml:space="preserve">Преобразователь давления EJX 530A номер 91J604377</t>
  </si>
  <si>
    <t xml:space="preserve">Преобразователь давления EJX 530A номер 91J604378</t>
  </si>
  <si>
    <t xml:space="preserve">Преобразователь давления EJX 530A номер 91J604376</t>
  </si>
  <si>
    <t xml:space="preserve">Преобразователь давления EJX 530A номер 91J604173</t>
  </si>
  <si>
    <t xml:space="preserve">Преобразователь давления EJX 530A номер 91J604175</t>
  </si>
  <si>
    <t xml:space="preserve">Преобразователь давления EJX 530A номер 91J604179</t>
  </si>
  <si>
    <t xml:space="preserve">Преобразователь давления EJX 530A номер 91J604165</t>
  </si>
  <si>
    <t xml:space="preserve">Преобразователь давления EJX 110A номер 91J604409</t>
  </si>
  <si>
    <t xml:space="preserve">Преобразователь давления EJX 530A номер 91J604164</t>
  </si>
  <si>
    <t xml:space="preserve">Преобразователь давления EJX 530A номер 91J604372</t>
  </si>
  <si>
    <t xml:space="preserve">Преобразователь давления EJX 530A номер 91J604167</t>
  </si>
  <si>
    <t xml:space="preserve">Преобразователь давления EJX 530A номер 91J604166</t>
  </si>
  <si>
    <t xml:space="preserve">Преобразователь давления EJX 530A номер 91J604171</t>
  </si>
  <si>
    <t xml:space="preserve">Преобразователь давления EJX 530A номер 91J604183</t>
  </si>
  <si>
    <t xml:space="preserve">Преобразователь давления EJA 530A номер 91H723212</t>
  </si>
  <si>
    <t xml:space="preserve">Датчик давления Метран-75TG номер 1796956</t>
  </si>
  <si>
    <t xml:space="preserve">Преобразователь давления АМ-2000 ТG6 номер 12217070833</t>
  </si>
  <si>
    <t xml:space="preserve">Преобразователь давления АМ-2000-ТG7 номер 12217070892</t>
  </si>
  <si>
    <t xml:space="preserve">Преобразователь давления АМ-2000-ТG9 номер 12217070842</t>
  </si>
  <si>
    <t xml:space="preserve">Преобразователь давления АМ-2000-ТG7 номер 12217070893</t>
  </si>
  <si>
    <t xml:space="preserve">Преобразователь давления АМ-2000-ТG5 номер 12217070857</t>
  </si>
  <si>
    <t xml:space="preserve">Преобразователь давления АМ-2000-ТG9 номер 12217070843</t>
  </si>
  <si>
    <t xml:space="preserve">Преобразователь давления АМ-2000 ТG8 номер 12217070869</t>
  </si>
  <si>
    <t xml:space="preserve">Преобразователь давления АМ-2000-ТG7 номер 12217070895</t>
  </si>
  <si>
    <t xml:space="preserve">Преобразователь давления АМ-2000 ТG8 номер 12217070872</t>
  </si>
  <si>
    <t xml:space="preserve">Преобразователь давления АМ-2000 ТG8 номер 12217070876</t>
  </si>
  <si>
    <t xml:space="preserve">Преобразователь давления АМ-2000 ТG8 номер 12217070878</t>
  </si>
  <si>
    <t xml:space="preserve">Преобразователь давления АМ-2000 ТG6 номер 12217070835</t>
  </si>
  <si>
    <t xml:space="preserve">Преобразователь давления АМ-2000-ТG5 номер 12217070858</t>
  </si>
  <si>
    <t xml:space="preserve">Преобразователь давления АМ-2000-ТG9 номер 12217070847</t>
  </si>
  <si>
    <t xml:space="preserve">Преобразователь давления АМ-2000-ТG7 номер 12217070897</t>
  </si>
  <si>
    <t xml:space="preserve">Преобразователь давления АМ-2000-ТG7 номер 12219031066</t>
  </si>
  <si>
    <t xml:space="preserve">Преобразователь давления EJX 110A номер 91R808350</t>
  </si>
  <si>
    <t xml:space="preserve">Преобразователь давления EJX 530A номер 91R808439</t>
  </si>
  <si>
    <t xml:space="preserve">Преобразователь давления EJX 530A номер 91P406340</t>
  </si>
  <si>
    <t xml:space="preserve">Преобразователь давления EJX 530A номер 91P406341</t>
  </si>
  <si>
    <t xml:space="preserve">Преобразователь давления EJX 530A номер 91P406342</t>
  </si>
  <si>
    <t xml:space="preserve">Преобразователь давления EJX 530A номер 91P406343</t>
  </si>
  <si>
    <t xml:space="preserve">Преобразователь давления EJX 530A номер 91P406522</t>
  </si>
  <si>
    <t xml:space="preserve">Преобразователь давления EJX 530A номер 91P406523</t>
  </si>
  <si>
    <t xml:space="preserve">Преобразователь давления EJX 530A номер 91P406524</t>
  </si>
  <si>
    <t xml:space="preserve">Преобразователь давления EJX 530A номер 91P406525</t>
  </si>
  <si>
    <t xml:space="preserve">Преобразователь давления EJX 530A номер 91P406333</t>
  </si>
  <si>
    <t xml:space="preserve">Преобразователь давления EJX 530A номер 91P406334</t>
  </si>
  <si>
    <t xml:space="preserve">Преобразователь давления EJX 530A номер 91P406335</t>
  </si>
  <si>
    <t xml:space="preserve">Преобразователь давления EJX 530A номер 91P406336</t>
  </si>
  <si>
    <t xml:space="preserve">Преобразователь давления EJX 530A номер 91P406337</t>
  </si>
  <si>
    <t xml:space="preserve">Преобразователь давления EJX 530A номер 91P406338</t>
  </si>
  <si>
    <t xml:space="preserve">Преобразователь давления EJX 530A номер 91P406339</t>
  </si>
  <si>
    <t xml:space="preserve">Датчик температуры Rosemount 644 номер 0371383</t>
  </si>
  <si>
    <t xml:space="preserve">Датчик температуры Rosemount 644 номер 0371353</t>
  </si>
  <si>
    <t xml:space="preserve">Датчик температуры Rosemount 644 номер 03432489</t>
  </si>
  <si>
    <t xml:space="preserve">Датчик температуры Rosemount 644 номер 0830543</t>
  </si>
  <si>
    <t xml:space="preserve">ТСП Термопреобразователи сопротивления (E+H) TR24-GB2EXCB0C0 [2xPt100/А/3] номер H9026C14150</t>
  </si>
  <si>
    <t xml:space="preserve">ТСП TR24 номер J7019A14150</t>
  </si>
  <si>
    <t xml:space="preserve">ТСП Rosemount 0065 номер 2296391</t>
  </si>
  <si>
    <t xml:space="preserve">ТСП серии 65 номер 09880047</t>
  </si>
  <si>
    <t xml:space="preserve">ТСП TS-CVO-RTD номер 119240216-01</t>
  </si>
  <si>
    <t xml:space="preserve">ТСП TS-CVO-RTD номер 119230216-02</t>
  </si>
  <si>
    <t xml:space="preserve">ТСП TR10-A номер 1107XUH0</t>
  </si>
  <si>
    <t xml:space="preserve">ТСП TR10-A номер 1107XUGU</t>
  </si>
  <si>
    <t xml:space="preserve">ТСП TR10-A номер 1107XUH2</t>
  </si>
  <si>
    <t xml:space="preserve">ТСП TR10-A номер 1107XUGP</t>
  </si>
  <si>
    <t xml:space="preserve">ТСП TR10-A номер 1107XUH5</t>
  </si>
  <si>
    <t xml:space="preserve">ТСП TR10-A номер 1107XUH8</t>
  </si>
  <si>
    <t xml:space="preserve">ТСП TR10-A номер 1107XUHL</t>
  </si>
  <si>
    <t xml:space="preserve">ТСП TR10-A номер 1107XUHH</t>
  </si>
  <si>
    <t xml:space="preserve">ТСП TR10-A номер 1107XUGW</t>
  </si>
  <si>
    <t xml:space="preserve">ТСП TR10-A номер 1107XUHN</t>
  </si>
  <si>
    <t xml:space="preserve">ТСП TR10-A номер 1107XUH7</t>
  </si>
  <si>
    <t xml:space="preserve">ТСП TR10-A номер 1107XUH4</t>
  </si>
  <si>
    <t xml:space="preserve">ТСП TR10-A номер 1107XUHA</t>
  </si>
  <si>
    <t xml:space="preserve">ТСП TR10-A номер 1107XUHG</t>
  </si>
  <si>
    <t xml:space="preserve">ТСП TR10-A номер 1107XUHI</t>
  </si>
  <si>
    <t xml:space="preserve">ТСП TR10-A номер 1107XUH6</t>
  </si>
  <si>
    <t xml:space="preserve">ТСП TR10-A номер 1107XUGV</t>
  </si>
  <si>
    <t xml:space="preserve">ТСП TR10-B номер 1108BIUO</t>
  </si>
  <si>
    <t xml:space="preserve">ТСП TR10-B номер 1108BIUF</t>
  </si>
  <si>
    <t xml:space="preserve">ТСП TR10-A номер 1108BIUH</t>
  </si>
  <si>
    <t xml:space="preserve">ТСП TR10-A номер 1108BIUI</t>
  </si>
  <si>
    <t xml:space="preserve">ТСП TR10-A номер 1107XUGH</t>
  </si>
  <si>
    <t xml:space="preserve">ТСП TR10-A номер 1107XUHO</t>
  </si>
  <si>
    <t xml:space="preserve">ТСП TR10-A номер 1107XUHM</t>
  </si>
  <si>
    <t xml:space="preserve">ТСП TR10-A номер 1107XUGX</t>
  </si>
  <si>
    <t xml:space="preserve">ТСП TR10-A номер 1107XUHC</t>
  </si>
  <si>
    <t xml:space="preserve">ТСП TR10-A номер 1107XUGS</t>
  </si>
  <si>
    <t xml:space="preserve">ТСП TR10-A номер 1107XUGR</t>
  </si>
  <si>
    <t xml:space="preserve">ТСП TR24 номер J7019014150</t>
  </si>
  <si>
    <t xml:space="preserve">ТСП TR24 номер J7019614150</t>
  </si>
  <si>
    <t xml:space="preserve">ТСП TR10-A номер 1105UBYV</t>
  </si>
  <si>
    <t xml:space="preserve">ТСП TR10-A номер 1105UBYW</t>
  </si>
  <si>
    <t xml:space="preserve">ТСП TR10-A номер 1105UBYU</t>
  </si>
  <si>
    <t xml:space="preserve">Датчик температуры 248 номер 02244614</t>
  </si>
  <si>
    <t xml:space="preserve">ТСП серии 65 номер 03310280</t>
  </si>
  <si>
    <t xml:space="preserve">Преобразователь измерительный iTEMP мод.TMT82 номер F600351426C</t>
  </si>
  <si>
    <t xml:space="preserve">ТСП TR65 номер F600331430B</t>
  </si>
  <si>
    <t xml:space="preserve">Преобразователь измерительный iTEMP мод.TMT82 номер FA02CD1426С</t>
  </si>
  <si>
    <t xml:space="preserve">ТСП TR65 номер F6001D1430B</t>
  </si>
  <si>
    <t xml:space="preserve">Датчик температуры 248 номер 2357250</t>
  </si>
  <si>
    <t xml:space="preserve">ТСП серии 65 номер 03349066</t>
  </si>
  <si>
    <t xml:space="preserve">Датчик температуры 248 номер 2357252</t>
  </si>
  <si>
    <t xml:space="preserve">ТСП Rosemount 0065 номер 229896</t>
  </si>
  <si>
    <t xml:space="preserve">Датчик температуры 248 номер 2357251</t>
  </si>
  <si>
    <t xml:space="preserve">ТСП Rosemount 0065 номер 2298969</t>
  </si>
  <si>
    <t xml:space="preserve">Преобразователь измерительный 248 номер 02500627</t>
  </si>
  <si>
    <t xml:space="preserve">ТСП серии 65 номер 03367864</t>
  </si>
  <si>
    <t xml:space="preserve">Датчик температуры 248 номер 02244612</t>
  </si>
  <si>
    <t xml:space="preserve">ТСП серии 65 номер 03310278</t>
  </si>
  <si>
    <t xml:space="preserve">Преобразователь вторичный T32.1S номер 1051848</t>
  </si>
  <si>
    <t xml:space="preserve">ТСП TR10-A номер 110ABB10</t>
  </si>
  <si>
    <t xml:space="preserve">Преобразователь вторичный T32.1S номер 1053539</t>
  </si>
  <si>
    <t xml:space="preserve">ТСП TR10-A номер 110ABB11</t>
  </si>
  <si>
    <t xml:space="preserve">Преобразователь измерительный PR5335D номер 150956262</t>
  </si>
  <si>
    <t xml:space="preserve">ТСП PFA-PT100 TI номер 150589.004-A-13</t>
  </si>
  <si>
    <t xml:space="preserve">Преобразователь измерительный PR5335D номер 150956261</t>
  </si>
  <si>
    <t xml:space="preserve">ТСП PFA-PT100 TI номер 150589.004-A-15</t>
  </si>
  <si>
    <t xml:space="preserve">Преобразователь измерительный PR5335D номер 150956275</t>
  </si>
  <si>
    <t xml:space="preserve">ТСП PFA-PT100 TI номер 150589.004-A-06</t>
  </si>
  <si>
    <t xml:space="preserve">Преобразователь измерительный PR5335D номер 150956260</t>
  </si>
  <si>
    <t xml:space="preserve">ТСП PFA-PT100 TI номер 150589.004-A-17</t>
  </si>
  <si>
    <t xml:space="preserve">Преобразователь измерительный PR5335D номер 150957727</t>
  </si>
  <si>
    <t xml:space="preserve">ТСП PFA-PT100 TI номер 150589.004-A-19</t>
  </si>
  <si>
    <t xml:space="preserve">Преобразователь измерительный PR5335D номер 150957728</t>
  </si>
  <si>
    <t xml:space="preserve">ТСП PFA-PT100 TI номер 150589.004-A-14</t>
  </si>
  <si>
    <t xml:space="preserve">Преобразователь измерительный YTA 70 номер 150910750</t>
  </si>
  <si>
    <t xml:space="preserve">Термометр сопротивления ТСПТ номер 4748-5-15</t>
  </si>
  <si>
    <t xml:space="preserve">Преобразователь измерительный PR5335D номер 170943393</t>
  </si>
  <si>
    <t xml:space="preserve">Термометр сопротивления ТСПТ номер 4748-5-10</t>
  </si>
  <si>
    <t xml:space="preserve">Преобразователь измерительный PR5335D номер 170909893</t>
  </si>
  <si>
    <t xml:space="preserve">Термометр сопротивления ТСПТ номер 1319-9-1</t>
  </si>
  <si>
    <t xml:space="preserve">Преобразователь измерительный PR5335D номер 170909284</t>
  </si>
  <si>
    <t xml:space="preserve">Термометр сопротивления ТСПТ номер 1319-122-1</t>
  </si>
  <si>
    <t xml:space="preserve">Преобразователь измерительный PR5335D номер 170909218</t>
  </si>
  <si>
    <t xml:space="preserve">Термометр сопротивления ТСПТ номер 1319-81-1</t>
  </si>
  <si>
    <t xml:space="preserve">Преобразователь измерительный PR5335D номер 170909222</t>
  </si>
  <si>
    <t xml:space="preserve">Термометр сопротивления ТСПТ номер 1319-85-1</t>
  </si>
  <si>
    <t xml:space="preserve">Преобразователь измерительный PR5335D номер 160934753</t>
  </si>
  <si>
    <t xml:space="preserve">ТСП TR55 номер 1106NA0W</t>
  </si>
  <si>
    <t xml:space="preserve">Преобразователь вторичный T32.1S номер 1005037</t>
  </si>
  <si>
    <t xml:space="preserve">ТСП TR55 номер 1106NA0X</t>
  </si>
  <si>
    <t xml:space="preserve">Преобразователь измерительный PR5335D номер 170948045</t>
  </si>
  <si>
    <t xml:space="preserve">ТСП TR55 номер 1106NUCK</t>
  </si>
  <si>
    <t xml:space="preserve">Преобразователь измерительный PR5335D номер 150956267</t>
  </si>
  <si>
    <t xml:space="preserve">ТСП PFA-PT100 TI номер 150589.004-A-02</t>
  </si>
  <si>
    <t xml:space="preserve">Преобразователь измерительный PR5335D номер 150938118</t>
  </si>
  <si>
    <t xml:space="preserve">ТСП PFA-PT100 TI номер 150589.004-A-12</t>
  </si>
  <si>
    <t xml:space="preserve">Преобразователь измерительный PR5335D номер 150956278</t>
  </si>
  <si>
    <t xml:space="preserve">ТСП PFA-PT100 TI номер 150589.004-A-09</t>
  </si>
  <si>
    <t xml:space="preserve">Преобразователь измерительный PR5335D номер 150956259</t>
  </si>
  <si>
    <t xml:space="preserve">ТСП PFA-PT100 TI номер 150589.004-A-11</t>
  </si>
  <si>
    <t xml:space="preserve">Преобразователь измерительный PR5335D номер 150938116</t>
  </si>
  <si>
    <t xml:space="preserve">ТСП PFA-PT100 TI номер 150589.004-A-20</t>
  </si>
  <si>
    <t xml:space="preserve">Преобразователь измерительный PR5335D номер 150957729</t>
  </si>
  <si>
    <t xml:space="preserve">ТСП PFA-PT100 TI номер 150589.004-A-07</t>
  </si>
  <si>
    <t xml:space="preserve">Преобразователь измерительный PR5335D номер 150956269</t>
  </si>
  <si>
    <t xml:space="preserve">ТСП PFA-PT100 TI номер 150589.004-A-10</t>
  </si>
  <si>
    <t xml:space="preserve">Преобразователь измерительный PR5335D номер 150956270</t>
  </si>
  <si>
    <t xml:space="preserve">ТСП PFA-PT100 TI номер 150589.004-A-08</t>
  </si>
  <si>
    <t xml:space="preserve">Термопреобразователь сопротивления платиновый Rosemount ROSEMOUNT 0068 номер 302-ТЕ-6672</t>
  </si>
  <si>
    <t xml:space="preserve">Термопреобразователь сопротивления платиновый Rosemount ROSEMOUNT 0068 номер 302-ТЕ-6657</t>
  </si>
  <si>
    <t xml:space="preserve">Термопреобразователь сопротивления платиновый Rosemount ROSEMOUNT 0068 номер 302-ТЕ-6660</t>
  </si>
  <si>
    <t xml:space="preserve">Термопреобразователь сопротивления платиновый Rosemount ROSEMOUNT 0068 номер 302-ТЕ-6653</t>
  </si>
  <si>
    <t xml:space="preserve">Преобразователь измерительный YTA 110 номер C2P402219</t>
  </si>
  <si>
    <t xml:space="preserve">Преобразователь измерительный YTA 110 номер C2P402220</t>
  </si>
  <si>
    <t xml:space="preserve">Преобразователь измерительный YTA 110 номер C2P402221</t>
  </si>
  <si>
    <t xml:space="preserve">Уровнемер Levelflex M FMP40 номер D704CE0104E</t>
  </si>
  <si>
    <t xml:space="preserve">Уровнемер VEGAFLEX61 номер 16627268</t>
  </si>
  <si>
    <t xml:space="preserve">Газоанализатор ДГС ЭРИС номер ER230170898</t>
  </si>
  <si>
    <t xml:space="preserve">Преобразователь давления 3051S номер 09962558</t>
  </si>
  <si>
    <t xml:space="preserve">Преобразователь давления 3051S номер 09779082</t>
  </si>
  <si>
    <t xml:space="preserve">Преобразователь давления 3051S номер 09779075</t>
  </si>
  <si>
    <t xml:space="preserve">Преобразователь давления 3051S номер 09889563</t>
  </si>
  <si>
    <t xml:space="preserve">Преобразователь давления 3051S номер 09779087</t>
  </si>
  <si>
    <t xml:space="preserve">Преобразователь давления Метран 150 номер 1437032</t>
  </si>
  <si>
    <t xml:space="preserve">Преобразователь давления Метран 150 номер 1438751</t>
  </si>
  <si>
    <t xml:space="preserve">Преобразователь давления Метран 150 номер 1438750</t>
  </si>
  <si>
    <t xml:space="preserve">Датчик температуры Rosemount 3144Р номер 2313846</t>
  </si>
  <si>
    <t xml:space="preserve">Датчик температуры Rosemount 3144Р номер 2313934</t>
  </si>
  <si>
    <t xml:space="preserve">Датчик температуры Метран-274-Ex номер 2597530</t>
  </si>
  <si>
    <t xml:space="preserve">Преобразователь давления 3051S номер 09889574</t>
  </si>
  <si>
    <t xml:space="preserve">Преобразователь давления 3051S номер 09779071</t>
  </si>
  <si>
    <t xml:space="preserve">Преобразователь давления 3051TG номер 9667118</t>
  </si>
  <si>
    <t xml:space="preserve">Преобразователь давления 3051TG номер 9667128</t>
  </si>
  <si>
    <t xml:space="preserve">Преобразователь давления 3051S номер 09962548</t>
  </si>
  <si>
    <t xml:space="preserve">Преобразователь давления 3051S номер 09962540</t>
  </si>
  <si>
    <t xml:space="preserve">Преобразователь давления 3051S номер 09962591</t>
  </si>
  <si>
    <t xml:space="preserve">Преобразователь давления 3051S номер 09962603</t>
  </si>
  <si>
    <t xml:space="preserve">Преобразователь давления 3051S номер 09962608</t>
  </si>
  <si>
    <t xml:space="preserve">Преобразователь давления 3051S номер 09962611</t>
  </si>
  <si>
    <t xml:space="preserve">Преобразователь давления 3051S номер 09962620</t>
  </si>
  <si>
    <t xml:space="preserve">Преобразователь давления 3051S номер 09962623</t>
  </si>
  <si>
    <t xml:space="preserve">Преобразователь давления 3051CD номер 9717986</t>
  </si>
  <si>
    <t xml:space="preserve">Преобразователь давления 3051CD номер 09962543</t>
  </si>
  <si>
    <t xml:space="preserve">Преобразователь давления 3051S номер 09962594</t>
  </si>
  <si>
    <t xml:space="preserve">Преобразователь давления 3051S номер 09962626</t>
  </si>
  <si>
    <t xml:space="preserve">Преобразователь давления 3051S номер 09962625</t>
  </si>
  <si>
    <t xml:space="preserve">Преобразователь давления 3051CD номер 9717993</t>
  </si>
  <si>
    <t xml:space="preserve">Преобразователь давления 3051TG номер 4026701</t>
  </si>
  <si>
    <t xml:space="preserve">Преобразователь давления 3051TG номер 4026707</t>
  </si>
  <si>
    <t xml:space="preserve">Преобразователь давления 3051TG номер 4026710</t>
  </si>
  <si>
    <t xml:space="preserve">Газоанализатор ДГС ЭРИС номер ER230170952</t>
  </si>
  <si>
    <t xml:space="preserve">Газоанализатор ДГС ЭРИС номер ER230170892</t>
  </si>
  <si>
    <t xml:space="preserve">Газоанализатор ДГС ЭРИС номер ER230170938</t>
  </si>
  <si>
    <t xml:space="preserve">Газоанализатор ДГС ЭРИС номер ER230170956</t>
  </si>
  <si>
    <t xml:space="preserve">Газоанализатор ДГС ЭРИС номер ER230170936</t>
  </si>
  <si>
    <t xml:space="preserve">Газоанализатор ДГС ЭРИС номер ER230170946</t>
  </si>
  <si>
    <t xml:space="preserve">Газоанализатор ДГС ЭРИС номер ER230170961</t>
  </si>
  <si>
    <t xml:space="preserve">Газоанализатор ДГС ЭРИС номер ER230170953</t>
  </si>
  <si>
    <t xml:space="preserve">Газоанализатор ДГС ЭРИС номер ER230170964</t>
  </si>
  <si>
    <t xml:space="preserve">Газоанализатор ДГС ЭРИС номер ER230170966</t>
  </si>
  <si>
    <t xml:space="preserve">Газоанализатор ИДК-10 ИДК-10 номер 21176</t>
  </si>
  <si>
    <t xml:space="preserve">Газоанализатор ИДК-10 ИДК-10 номер 21195</t>
  </si>
  <si>
    <t xml:space="preserve">Газоанализатор ИДК-10 ИДК-10-01 номер 21201</t>
  </si>
  <si>
    <t xml:space="preserve">Газоанализатор ИДК-10 ИДК-10-01 номер 21197</t>
  </si>
  <si>
    <t xml:space="preserve">Газоанализатор ИДК-10 ИДК-10-01 номер 21186</t>
  </si>
  <si>
    <t xml:space="preserve">Газоанализатор ИДК-10 ИДК-10-01 номер 21189</t>
  </si>
  <si>
    <t xml:space="preserve">Газоанализатор ИГМ-13М номер 09602409</t>
  </si>
  <si>
    <t xml:space="preserve">Газоанализатор ИГМ-13М номер 09602407</t>
  </si>
  <si>
    <t xml:space="preserve">Газоанализатор ДАК ДАК- СН4-129 ИБЯЛ.418414.071-129 номер 220602</t>
  </si>
  <si>
    <t xml:space="preserve">Газоанализатор ДАК ДАК- СН4-129 ИБЯЛ.418414.071-129 номер 220604</t>
  </si>
  <si>
    <t xml:space="preserve">Газоанализатор ДАК ДАК- СН4-129 ИБЯЛ.418414.071-129 номер 220639</t>
  </si>
  <si>
    <t xml:space="preserve">Газоанализатор ДАК ДАК- СН4-129 ИБЯЛ.418414.071-129 номер 221078</t>
  </si>
  <si>
    <t xml:space="preserve">Газоанализатор ДАК ДАК- СН4-129 ИБЯЛ.418414.071-129 номер 220637</t>
  </si>
  <si>
    <t xml:space="preserve">Термометр биметаллический S5500 номер 1106IUML</t>
  </si>
  <si>
    <t xml:space="preserve">Термометр биметаллический S5500 номер 1106P0I8</t>
  </si>
  <si>
    <t xml:space="preserve">Термометр биметаллический S5500 номер 1106829268</t>
  </si>
  <si>
    <t xml:space="preserve">Термометр биметаллический S5500 номер 1107OXN6</t>
  </si>
  <si>
    <t xml:space="preserve">Термометр биметаллический S5500 номер 1107CYSG</t>
  </si>
  <si>
    <t xml:space="preserve">Термометр биметаллический S5500 номер 8970RTRK</t>
  </si>
  <si>
    <t xml:space="preserve">Термометр биметаллический S5500 номер 1107D4JC</t>
  </si>
  <si>
    <t xml:space="preserve">Термометр биметаллический S5500 номер 1107DBGN</t>
  </si>
  <si>
    <t xml:space="preserve">Манометр деформационный 111.10 номер 12А1013</t>
  </si>
  <si>
    <t xml:space="preserve">Манометр деформационный 111.10 номер 12A1014</t>
  </si>
  <si>
    <t xml:space="preserve">Манометр деформационный 111.10 номер 12A1090</t>
  </si>
  <si>
    <t xml:space="preserve">Манометр деформационный 111.10 номер 12A1242</t>
  </si>
  <si>
    <t xml:space="preserve">Манометр деформационный 111.10 номер 12А1167</t>
  </si>
  <si>
    <t xml:space="preserve">Манометр деформационный 111.10 номер 12А1166</t>
  </si>
  <si>
    <t xml:space="preserve">Манометр деформационный 111.10 номер 12А1089</t>
  </si>
  <si>
    <t xml:space="preserve">Манометр деформационный 111.10 номер 1107DVDF</t>
  </si>
  <si>
    <t xml:space="preserve">Манометр деформационный 111.10 номер 8970002583</t>
  </si>
  <si>
    <t xml:space="preserve">Манометр деформационный 111.10 номер 89701KCI</t>
  </si>
  <si>
    <t xml:space="preserve">Манометр деформационный 111.10 номер 89701JSO</t>
  </si>
  <si>
    <t xml:space="preserve">Манометр МП-У номер 12А7673</t>
  </si>
  <si>
    <t xml:space="preserve">Манометр ФТ номер А0169711</t>
  </si>
  <si>
    <t xml:space="preserve">Манометр 233.36 номер 4131373975</t>
  </si>
  <si>
    <t xml:space="preserve">Манометр 233.36 номер 4131213704</t>
  </si>
  <si>
    <t xml:space="preserve">Манометр 233.36 номер 4131373982</t>
  </si>
  <si>
    <t xml:space="preserve">Газоанализатор ТГА мод. PIRECL 21M номер 1411047</t>
  </si>
  <si>
    <t xml:space="preserve">Газоанализатор ТГА мод. PIRECL 21M номер 1411051</t>
  </si>
  <si>
    <t xml:space="preserve">Газоанализатор ТГА мод. PIRECL 21M номер 1411053</t>
  </si>
  <si>
    <t xml:space="preserve">Газоанализатор ТГА мод. PIRECL 21M номер 1411060</t>
  </si>
  <si>
    <t xml:space="preserve">Газоанализатор ТГА мод. PIRECL 21M номер 1411054</t>
  </si>
  <si>
    <t xml:space="preserve">Газоанализатор ТГА мод. PIRECL 21M номер 1411063</t>
  </si>
  <si>
    <t xml:space="preserve">Газоанализатор ТГА мод. PIRECL 21M номер 1409006</t>
  </si>
  <si>
    <t xml:space="preserve">Газоанализатор ТГА мод. PIRECL 21M номер 1409012</t>
  </si>
  <si>
    <t xml:space="preserve">Газоанализатор ДАК ДАК-СН4-129 ИБЯЛ.418414.071-129 номер 220600</t>
  </si>
  <si>
    <t xml:space="preserve">Датчик температуры ИП 0304Ех номер 12-7246</t>
  </si>
  <si>
    <t xml:space="preserve">Датчик температуры ИП 0304Ех номер 12-7271</t>
  </si>
  <si>
    <t xml:space="preserve">Датчик температуры Rosemount 644 номер 03432490</t>
  </si>
  <si>
    <t xml:space="preserve">Преобразователь измерительный PR5335D номер 140940488</t>
  </si>
  <si>
    <t xml:space="preserve">Преобразователь измерительный PR5335D номер 140940491</t>
  </si>
  <si>
    <t xml:space="preserve">Преобразователь измерительный PR5335D номер 140940494</t>
  </si>
  <si>
    <t xml:space="preserve">Преобразователь измерительный PR5335D номер 140940497</t>
  </si>
  <si>
    <t xml:space="preserve">Преобразователь измерительный PR5335D номер 140940496</t>
  </si>
  <si>
    <t xml:space="preserve">Преобразователь измерительный PR5335D номер 140940495</t>
  </si>
  <si>
    <t xml:space="preserve">Преобразователь измерительный PR5335D номер 140940501</t>
  </si>
  <si>
    <t xml:space="preserve">Преобразователь измерительный 248 номер 09904071</t>
  </si>
  <si>
    <t xml:space="preserve">Преобразователь измерительный 248 номер 03168647</t>
  </si>
  <si>
    <t xml:space="preserve">Преобразователь измерительный 248 номер 03168648</t>
  </si>
  <si>
    <t xml:space="preserve">Преобразователь измерительный 248 номер 03168665</t>
  </si>
  <si>
    <t xml:space="preserve">Преобразователь измерительный 248 номер 03168666</t>
  </si>
  <si>
    <t xml:space="preserve">Преобразователь измерительный 248 номер 03168667</t>
  </si>
  <si>
    <t xml:space="preserve">Преобразователь измерительный 248 номер 03168623</t>
  </si>
  <si>
    <t xml:space="preserve">Преобразователь измерительный 248 номер 03168624</t>
  </si>
  <si>
    <t xml:space="preserve">Преобразователь измерительный 248 номер 2980673</t>
  </si>
  <si>
    <t xml:space="preserve">Преобразователь измерительный 248 номер 2980674</t>
  </si>
  <si>
    <t xml:space="preserve">Преобразователь измерительный 248 номер 2980675</t>
  </si>
  <si>
    <t xml:space="preserve">Преобразователь измерительный 248 номер 2980676</t>
  </si>
  <si>
    <t xml:space="preserve">Преобразователь измерительный 248 номер 2980677</t>
  </si>
  <si>
    <t xml:space="preserve">Преобразователь измерительный 248 номер 2980678</t>
  </si>
  <si>
    <t xml:space="preserve">Преобразователь измерительный 248 номер 2980679</t>
  </si>
  <si>
    <t xml:space="preserve">Преобразователь измерительный 248 номер 03435032</t>
  </si>
  <si>
    <t xml:space="preserve">Преобразователь измерительный 248 номер 03435033</t>
  </si>
  <si>
    <t xml:space="preserve">Преобразователь измерительный 248 номер 03435042</t>
  </si>
  <si>
    <t xml:space="preserve">Преобразователь измерительный 248 номер 03435041</t>
  </si>
  <si>
    <t xml:space="preserve">Преобразователь измерительный 248 номер 03435044</t>
  </si>
  <si>
    <t xml:space="preserve">Преобразователь измерительный 248 номер 03434984</t>
  </si>
  <si>
    <t xml:space="preserve">Преобразователь измерительный 248 номер 03434983</t>
  </si>
  <si>
    <t xml:space="preserve">Преобразователь измерительный 248 номер 03435004</t>
  </si>
  <si>
    <t xml:space="preserve">Преобразователь измерительный 248 номер 03434956</t>
  </si>
  <si>
    <t xml:space="preserve">Преобразователь измерительный 248 номер 03434957</t>
  </si>
  <si>
    <t xml:space="preserve">Преобразователь измерительный PR6335D2A номер 170907871</t>
  </si>
  <si>
    <t xml:space="preserve">Преобразователь измерительный PR6335D2A номер 170907879</t>
  </si>
  <si>
    <t xml:space="preserve">Преобразователь измерительный PR6335D2A номер 170907868</t>
  </si>
  <si>
    <t xml:space="preserve">Преобразователь измерительный PR6335D2A номер 170907878</t>
  </si>
  <si>
    <t xml:space="preserve">Преобразователь измерительный PR6335D2A номер 170907872</t>
  </si>
  <si>
    <t xml:space="preserve">Преобразователь измерительный PR6335D2A номер 170907882</t>
  </si>
  <si>
    <t xml:space="preserve">Преобразователь измерительный PR6335D2A номер 170907869</t>
  </si>
  <si>
    <t xml:space="preserve">Преобразователь вторичный T32.1S номер 1019991</t>
  </si>
  <si>
    <t xml:space="preserve">Преобразователь вторичный T32.1S номер 1019118</t>
  </si>
  <si>
    <t xml:space="preserve">Преобразователь вторичный T32.1S номер 1019878</t>
  </si>
  <si>
    <t xml:space="preserve">Преобразователь вторичный T32.1S номер 1019521</t>
  </si>
  <si>
    <t xml:space="preserve">Преобразователь вторичный T32.1S номер 1019117</t>
  </si>
  <si>
    <t xml:space="preserve">Преобразователь вторичный T32.1S номер 1019527</t>
  </si>
  <si>
    <t xml:space="preserve">Преобразователь вторичный T32.1S номер 1019608</t>
  </si>
  <si>
    <t xml:space="preserve">Преобразователь вторичный T32.1S номер 1019615</t>
  </si>
  <si>
    <t xml:space="preserve">Преобразователь вторичный T32.1S номер 1019541</t>
  </si>
  <si>
    <t xml:space="preserve">Преобразователь вторичный T32.1S номер 1019516</t>
  </si>
  <si>
    <t xml:space="preserve">Преобразователь вторичный T32.1S номер 1019519</t>
  </si>
  <si>
    <t xml:space="preserve">Преобразователь вторичный T32.1S номер 1019653</t>
  </si>
  <si>
    <t xml:space="preserve">Преобразователь вторичный T32.1S номер 1019635</t>
  </si>
  <si>
    <t xml:space="preserve">Преобразователь вторичный T32.1S номер 1019930</t>
  </si>
  <si>
    <t xml:space="preserve">Преобразователь вторичный T32.1S номер 1019866</t>
  </si>
  <si>
    <t xml:space="preserve">Преобразователь вторичный T32.1S номер 1019986</t>
  </si>
  <si>
    <t xml:space="preserve">Преобразователь вторичный T32.1S номер 1019525</t>
  </si>
  <si>
    <t xml:space="preserve">Преобразователь вторичный T32.1S номер 1019670</t>
  </si>
  <si>
    <t xml:space="preserve">Преобразователь вторичный T32.1S номер 1019656</t>
  </si>
  <si>
    <t xml:space="preserve">Преобразователь вторичный T32.1S номер 1019832</t>
  </si>
  <si>
    <t xml:space="preserve">Преобразователь вторичный T32.1S номер 1019960</t>
  </si>
  <si>
    <t xml:space="preserve">Преобразователь вторичный T32.1S номер 1019578</t>
  </si>
  <si>
    <t xml:space="preserve">Преобразователь измерительный Rosemount 3144P номер 02558720</t>
  </si>
  <si>
    <t xml:space="preserve">Преобразователь измерительный Rosemount 3144P номер 02558721</t>
  </si>
  <si>
    <t xml:space="preserve">Преобразователь измерительный Rosemount 3144P номер 02558717</t>
  </si>
  <si>
    <t xml:space="preserve">Преобразователь измерительный Rosemount 3144P номер 02558716</t>
  </si>
  <si>
    <t xml:space="preserve">Преобразователь измерительный Rosemount 3144P номер 02558718</t>
  </si>
  <si>
    <t xml:space="preserve">Преобразователь измерительный Rosemount 3144P номер 02558719</t>
  </si>
  <si>
    <t xml:space="preserve">Преобразователь измерительный PR5335D номер 170910507</t>
  </si>
  <si>
    <t xml:space="preserve">Преобразователь измерительный PR5335D номер 170948033</t>
  </si>
  <si>
    <t xml:space="preserve">Преобразователь измерительный Rosemount 3144P номер 0804387</t>
  </si>
  <si>
    <t xml:space="preserve">Преобразователь измерительный Rosemount 3144P номер 0804389</t>
  </si>
  <si>
    <t xml:space="preserve">Преобразователь измерительный Rosemount 3144P номер 0821372</t>
  </si>
  <si>
    <t xml:space="preserve">Преобразователь измерительный Rosemount 3144P номер 0804386</t>
  </si>
  <si>
    <t xml:space="preserve">Преобразователь измерительный Rosemount 3144P номер 0804372</t>
  </si>
  <si>
    <t xml:space="preserve">Уровнемер Levelflex FMP54 номер S300300112F</t>
  </si>
  <si>
    <t xml:space="preserve">Уровнемер Levelflex FMP54 номер S300310112F</t>
  </si>
  <si>
    <t xml:space="preserve">ТСП TR11 номер 8700A0142FD</t>
  </si>
  <si>
    <t xml:space="preserve">Датчик температуры Rosemount 644 номер 0830544</t>
  </si>
  <si>
    <t xml:space="preserve">Датчик температуры 248 номер 02469168/03349189</t>
  </si>
  <si>
    <t xml:space="preserve">Датчик температуры 248 номер 02469167/03349188</t>
  </si>
  <si>
    <t xml:space="preserve">Датчик температуры 248 номер 02469190/03349211</t>
  </si>
  <si>
    <t xml:space="preserve">Датчик температуры ТПУ 0304Ех номер 12-9085</t>
  </si>
  <si>
    <t xml:space="preserve">Датчик температуры ТПУ 0304Ех номер 12-9087</t>
  </si>
  <si>
    <t xml:space="preserve">Датчик температуры ТСПТ Exi101 номер 5047-5-1</t>
  </si>
  <si>
    <t xml:space="preserve">Датчик температуры 248 номер 02514259/03378100</t>
  </si>
  <si>
    <t xml:space="preserve">ТСП TR10-A номер 11053FOO</t>
  </si>
  <si>
    <t xml:space="preserve">ТСП TR10-A номер 11053FOP</t>
  </si>
  <si>
    <t xml:space="preserve">ТСП ТСП 012.56 номер 375</t>
  </si>
  <si>
    <t xml:space="preserve">Преобразователь измерительный PR5335D номер 170909206</t>
  </si>
  <si>
    <t xml:space="preserve">Термометр сопротивления ТСПТ номер 1319-67-1</t>
  </si>
  <si>
    <t xml:space="preserve">Преобразователь измерительный PR5335D номер 170909207</t>
  </si>
  <si>
    <t xml:space="preserve">Термометр сопротивления ТСПТ номер 1319-68-1</t>
  </si>
  <si>
    <t xml:space="preserve">Преобразователь вторичный T32.1S номер 870290</t>
  </si>
  <si>
    <t xml:space="preserve">ТСП TR10-A номер 1104VUJT/1104VUKQ</t>
  </si>
  <si>
    <t xml:space="preserve">Преобразователь вторичный T32.1S номер 870525</t>
  </si>
  <si>
    <t xml:space="preserve">ТСП TR10-A номер 1104VUJY/1104VUJI</t>
  </si>
  <si>
    <t xml:space="preserve">Преобразователь вторичный T32.1S номер 854651</t>
  </si>
  <si>
    <t xml:space="preserve">ТСП TR10-A номер 1104HCYY</t>
  </si>
  <si>
    <t xml:space="preserve">Преобразователь вторичный T32.1S номер 855188</t>
  </si>
  <si>
    <t xml:space="preserve">ТСП TR10-A номер 1104HCZ0</t>
  </si>
  <si>
    <t xml:space="preserve">Преобразователь измерительный iTemp HART TMT182 номер 7A01EE04125</t>
  </si>
  <si>
    <t xml:space="preserve">ТСП TR11 номер 8700F714180</t>
  </si>
  <si>
    <t xml:space="preserve">Датчик температуры ТПУ 0304Ех номер 12-5620</t>
  </si>
  <si>
    <t xml:space="preserve">Датчик температуры ТПУ 0304Ех номер 12-5610</t>
  </si>
  <si>
    <t xml:space="preserve">Датчик температуры ТПУ 0304Ех номер 12-5605</t>
  </si>
  <si>
    <t xml:space="preserve">Датчик температуры ТПУ 0304Ех номер 12-5609</t>
  </si>
  <si>
    <t xml:space="preserve">Датчик температуры ТПУ 0304Ех номер 12-5614</t>
  </si>
  <si>
    <t xml:space="preserve">Датчик температуры ТПУ 0304Ех номер 12-5595</t>
  </si>
  <si>
    <t xml:space="preserve">Датчик температуры ТПУ 0304Ех номер 12-5612</t>
  </si>
  <si>
    <t xml:space="preserve">Датчик температуры ТПУ 0304Ех номер 12-5603</t>
  </si>
  <si>
    <t xml:space="preserve">Датчик температуры ТПУ 0304Ех номер 12-5597</t>
  </si>
  <si>
    <t xml:space="preserve">Датчик температуры ТПУ 0304Ех номер 12-5601</t>
  </si>
  <si>
    <t xml:space="preserve">Датчик температуры ТПУ 0304Ех номер 12-5619</t>
  </si>
  <si>
    <t xml:space="preserve">Датчик температуры ТПУ 0304Ех номер 12-5618</t>
  </si>
  <si>
    <t xml:space="preserve">Датчик температуры ТПУ 0304Ех номер 12-5611</t>
  </si>
  <si>
    <t xml:space="preserve">Датчик температуры ТПУ 0304Ех номер 12-5607</t>
  </si>
  <si>
    <t xml:space="preserve">Датчик температуры ТПУ 0304Ех номер 12-5616</t>
  </si>
  <si>
    <t xml:space="preserve">Датчик температуры ТПУ 0304Ех номер 12-5604</t>
  </si>
  <si>
    <t xml:space="preserve">Датчик температуры 248 номер 02469161/03349182</t>
  </si>
  <si>
    <t xml:space="preserve">Преобразователь измерительный iTemp HART TMT182 номер 8604D904125</t>
  </si>
  <si>
    <t xml:space="preserve">Преобразователь измерительный iTemp HART TMT182 номер 8600C804125</t>
  </si>
  <si>
    <t xml:space="preserve">ТСП TR11 номер 8700F014180</t>
  </si>
  <si>
    <t xml:space="preserve">Термопреобразователь сопротивления платиновый Rosemount ROSEMOUNT 0068 номер 302-ТЕ-6671</t>
  </si>
  <si>
    <t xml:space="preserve">Преобразователь измерительный PR5335D номер 170923331</t>
  </si>
  <si>
    <t xml:space="preserve">Преобразователь измерительный Rosemount 3144P номер 02512687</t>
  </si>
  <si>
    <t xml:space="preserve">Преобразователь измерительный Rosemount 3144P номер 02512688</t>
  </si>
  <si>
    <t xml:space="preserve">Преобразователь вторичный T32.1S номер 855511</t>
  </si>
  <si>
    <t xml:space="preserve">Преобразователь вторичный T32.1S номер 855310</t>
  </si>
  <si>
    <t xml:space="preserve">Преобразователь вторичный T32.1S номер 942753</t>
  </si>
  <si>
    <t xml:space="preserve">Преобразователь вторичный T32.1S номер 1003146</t>
  </si>
  <si>
    <t xml:space="preserve">Преобразователь вторичный T32.1S номер 942754</t>
  </si>
  <si>
    <t xml:space="preserve">Преобразователь вторичный цифровой DIH52-I номер 1107ZNLC</t>
  </si>
  <si>
    <t xml:space="preserve">Преобразователь вторичный цифровой DIH52-I номер 1107ZNLB</t>
  </si>
  <si>
    <t xml:space="preserve">Преобразователь вторичный цифровой DIH52-I номер 1107ZNKH</t>
  </si>
  <si>
    <t xml:space="preserve">Преобразователь вторичный цифровой DIH52-I номер 1107ZNL9</t>
  </si>
  <si>
    <t xml:space="preserve">Преобразователь измерительный PR5335D номер 140940498</t>
  </si>
  <si>
    <t xml:space="preserve">Преобразователь измерительный PR5335D номер 140940499</t>
  </si>
  <si>
    <t xml:space="preserve">Преобразователь измерительный PR5335D номер 160934766</t>
  </si>
  <si>
    <t xml:space="preserve">Преобразователь измерительный PR5335D номер 140940500</t>
  </si>
  <si>
    <t xml:space="preserve">Преобразователь измерительный 248 номер 02584347</t>
  </si>
  <si>
    <t xml:space="preserve">Преобразователь измерительный 248 номер 02584349</t>
  </si>
  <si>
    <t xml:space="preserve">Преобразователь измерительный 248 номер 02584348</t>
  </si>
  <si>
    <t xml:space="preserve">Преобразователь измерительный PR5335D номер 130939331</t>
  </si>
  <si>
    <t xml:space="preserve">Преобразователь измерительный PR5335D номер 130939327</t>
  </si>
  <si>
    <t xml:space="preserve">Преобразователь измерительный PR5335D номер 130939325</t>
  </si>
  <si>
    <t xml:space="preserve">Преобразователь измерительный PR5335D номер 130939330</t>
  </si>
  <si>
    <t xml:space="preserve">Преобразователь измерительный PR5335D номер 130939326</t>
  </si>
  <si>
    <t xml:space="preserve">Преобразователь измерительный PR5335D номер 130939324</t>
  </si>
  <si>
    <t xml:space="preserve">Преобразователь измерительный PR5335D номер 130939328</t>
  </si>
  <si>
    <t xml:space="preserve">Преобразователь измерительный PR5335D номер 130936614</t>
  </si>
  <si>
    <t xml:space="preserve">Преобразователь измерительный PR5335D номер 130936616</t>
  </si>
  <si>
    <t xml:space="preserve">Преобразователь измерительный PR5335D номер 130936620</t>
  </si>
  <si>
    <t xml:space="preserve">Преобразователь измерительный PR5335D номер 130936617</t>
  </si>
  <si>
    <t xml:space="preserve">Преобразователь измерительный PR5335D номер 130936615</t>
  </si>
  <si>
    <t xml:space="preserve">Преобразователь измерительный PR5335D номер 130936613</t>
  </si>
  <si>
    <t xml:space="preserve">Преобразователь измерительный PR5335D номер 130936619</t>
  </si>
  <si>
    <t xml:space="preserve">Преобразователь измерительный PR5335D номер 130939316</t>
  </si>
  <si>
    <t xml:space="preserve">Преобразователь измерительный PR5335D номер 130939320</t>
  </si>
  <si>
    <t xml:space="preserve">Преобразователь измерительный PR5335D номер 170948026</t>
  </si>
  <si>
    <t xml:space="preserve">Преобразователь измерительный PR5335D номер 170948173</t>
  </si>
  <si>
    <t xml:space="preserve">Преобразователь измерительный PR5335D номер 130939318</t>
  </si>
  <si>
    <t xml:space="preserve">Преобразователь измерительный PR5335D номер 130939317</t>
  </si>
  <si>
    <t xml:space="preserve">Преобразователь измерительный PR5335D номер 130939315</t>
  </si>
  <si>
    <t xml:space="preserve">Уровнемер VEGAFLEX61 номер 17582191</t>
  </si>
  <si>
    <t xml:space="preserve">Уровнемер Liquicap M FMI51 номер H10832010F0</t>
  </si>
  <si>
    <t xml:space="preserve">Уровнемер VEGAFLEX86 номер 48997749</t>
  </si>
  <si>
    <t xml:space="preserve">Уровнемер VEGAFLEX86 номер 48997750</t>
  </si>
  <si>
    <t xml:space="preserve">Манометр ДМ2005СгlExУ3 номер 3160</t>
  </si>
  <si>
    <t xml:space="preserve">Манометр ДМ2005СгlExУ3 номер 3161</t>
  </si>
  <si>
    <t xml:space="preserve">Манометр 233.50.160 номер 00143</t>
  </si>
  <si>
    <t xml:space="preserve">Манометр 233.50.160 номер 00144</t>
  </si>
  <si>
    <t xml:space="preserve">Манометр 233.50.160 номер 00145</t>
  </si>
  <si>
    <t xml:space="preserve">Манометр 233.50.160 номер 00146</t>
  </si>
  <si>
    <t xml:space="preserve">Манометр 233.50.160 номер 00147</t>
  </si>
  <si>
    <t xml:space="preserve">Манометр 233.50.160 номер 00148</t>
  </si>
  <si>
    <t xml:space="preserve">Манометр МП4-УУ2 номер Р00813</t>
  </si>
  <si>
    <t xml:space="preserve">Манометр МП4-УУ2 номер Р01003</t>
  </si>
  <si>
    <t xml:space="preserve">Преобразователь давления Метран-150TGR номер 0001347912</t>
  </si>
  <si>
    <t xml:space="preserve">Преобразователь давления Метран-150TGR номер 1453127</t>
  </si>
  <si>
    <t xml:space="preserve">Преобразователь давления Метран-150TGR номер 1454498</t>
  </si>
  <si>
    <t xml:space="preserve">Преобразователь давления Метран-150TGR номер 1453121</t>
  </si>
  <si>
    <t xml:space="preserve">Преобразователь давления Метран-150TGR номер 1453119</t>
  </si>
  <si>
    <t xml:space="preserve">Преобразователь давления Метран-150TGR номер 1453166</t>
  </si>
  <si>
    <t xml:space="preserve">Преобразователь давления Метран-150TGR номер 1453128</t>
  </si>
  <si>
    <t xml:space="preserve">Преобразователь давления Метран-150TGR номер 1453132</t>
  </si>
  <si>
    <t xml:space="preserve">Преобразователь давления Метран-150TGR номер 1453159</t>
  </si>
  <si>
    <t xml:space="preserve">Преобразователь давления Метран-150TGR номер 1452893</t>
  </si>
  <si>
    <t xml:space="preserve">Преобразователь давления Метран-150TGR номер 1453131</t>
  </si>
  <si>
    <t xml:space="preserve">Преобразователь давления Метран-150TGR номер 1453158</t>
  </si>
  <si>
    <t xml:space="preserve">Преобразователь давления Метран-150TGR номер 1453222</t>
  </si>
  <si>
    <t xml:space="preserve">Преобразователь давления Метран-150TGR номер 1453116</t>
  </si>
  <si>
    <t xml:space="preserve">Преобразователь давления Метран-150TGR номер 1453124</t>
  </si>
  <si>
    <t xml:space="preserve">Преобразователь давления Метран-150TGR номер 1482772</t>
  </si>
  <si>
    <t xml:space="preserve">Преобразователь давления EJX 530A номер 91J604368</t>
  </si>
  <si>
    <t xml:space="preserve">Преобразователь давления EJX 530A номер 91К411354</t>
  </si>
  <si>
    <t xml:space="preserve">Преобразователь давления EJX 530A номер 91К411356</t>
  </si>
  <si>
    <t xml:space="preserve">Преобразователь давления EJX 530A номер 91J622060</t>
  </si>
  <si>
    <t xml:space="preserve">Преобразователь давления EJX 530A номер 91К411359</t>
  </si>
  <si>
    <t xml:space="preserve">Преобразователь давления EJX 530A номер 91J622059</t>
  </si>
  <si>
    <t xml:space="preserve">Преобразователь давления EJX 530A номер 91К417342</t>
  </si>
  <si>
    <t xml:space="preserve">Преобразователь давления EJX 530A номер 91К417337</t>
  </si>
  <si>
    <t xml:space="preserve">Преобразователь давления EJX 530A номер 91J604201</t>
  </si>
  <si>
    <t xml:space="preserve">Преобразователь давления EJX 530A номер 91J604204</t>
  </si>
  <si>
    <t xml:space="preserve">Преобразователь давления EJX 530A номер 91J604287</t>
  </si>
  <si>
    <t xml:space="preserve">Преобразователь давления EJX 530A номер 91K424998</t>
  </si>
  <si>
    <t xml:space="preserve">Преобразователь давления EJX 530A номер 91K411364</t>
  </si>
  <si>
    <t xml:space="preserve">Преобразователь давления EJX 530A номер 91K417341</t>
  </si>
  <si>
    <t xml:space="preserve">Преобразователь давления EJX 530A номер 91J604205</t>
  </si>
  <si>
    <t xml:space="preserve">Преобразователь давления EJX 530A номер 91J604206</t>
  </si>
  <si>
    <t xml:space="preserve">Преобразователь давления EJX 530A номер 91J604177</t>
  </si>
  <si>
    <t xml:space="preserve">Преобразователь давления EJX 530A номер 91J604178</t>
  </si>
  <si>
    <t xml:space="preserve">Преобразователь давления EJX 530A номер 91J604172</t>
  </si>
  <si>
    <t xml:space="preserve">Преобразователь давления EJX 530A номер 91J604174</t>
  </si>
  <si>
    <t xml:space="preserve">Преобразователь давления EJX 530A номер 91J604180</t>
  </si>
  <si>
    <t xml:space="preserve">Преобразователь давления EJX 530A номер 91J604210</t>
  </si>
  <si>
    <t xml:space="preserve">Преобразователь давления EJX 530A номер 91J604176</t>
  </si>
  <si>
    <t xml:space="preserve">Преобразователь давления EJX 530A номер 91J604189</t>
  </si>
  <si>
    <t xml:space="preserve">Преобразователь давления EJX 530A номер 91J604375</t>
  </si>
  <si>
    <t xml:space="preserve">Преобразователь давления EJX 530A номер 91J604199</t>
  </si>
  <si>
    <t xml:space="preserve">Преобразователь давления EJX 530A номер 91J604373</t>
  </si>
  <si>
    <t xml:space="preserve">Преобразователь давления EJX 530A номер 91J604370</t>
  </si>
  <si>
    <t xml:space="preserve">Преобразователь давления EJX 530A номер 91J604371</t>
  </si>
  <si>
    <t xml:space="preserve">Преобразователь давления EJX 530A номер 91J604374</t>
  </si>
  <si>
    <t xml:space="preserve">Преобразователь давления EJX 530A номер 91J604212</t>
  </si>
  <si>
    <t xml:space="preserve">Преобразователь давления EJX 110A номер 91J604410</t>
  </si>
  <si>
    <t xml:space="preserve">Преобразователь давления EJX 430A номер 91EB15189</t>
  </si>
  <si>
    <t xml:space="preserve">Преобразователь давления EJX 530A номер 91R808415</t>
  </si>
  <si>
    <t xml:space="preserve">Преобразователь давления EJX 530A номер 91R808430</t>
  </si>
  <si>
    <t xml:space="preserve">Преобразователь давления EJX 530A номер 91R808417</t>
  </si>
  <si>
    <t xml:space="preserve">Преобразователь давления EJX 530A номер 91R808429</t>
  </si>
  <si>
    <t xml:space="preserve">Преобразователь давления EJX 530A номер 91R808427</t>
  </si>
  <si>
    <t xml:space="preserve">Преобразователь давления EJX 530A номер 91R808428</t>
  </si>
  <si>
    <t xml:space="preserve">Преобразователь давления EJX 530A номер 91R808422</t>
  </si>
  <si>
    <t xml:space="preserve">Преобразователь давления EJX 530A номер 91R808425</t>
  </si>
  <si>
    <t xml:space="preserve">Преобразователь давления EJX 530A номер 91R808411</t>
  </si>
  <si>
    <t xml:space="preserve">Преобразователь давления EJX 530A номер 91R808431</t>
  </si>
  <si>
    <t xml:space="preserve">Преобразователь давления EJX 530A номер 91R808424</t>
  </si>
  <si>
    <t xml:space="preserve">Преобразователь давления EJX 530A номер 91R808408</t>
  </si>
  <si>
    <t xml:space="preserve">Преобразователь давления EJX 530A номер 91R808420</t>
  </si>
  <si>
    <t xml:space="preserve">Преобразователь давления EJX 530A номер 91R808421</t>
  </si>
  <si>
    <t xml:space="preserve">Преобразователь давления EJX 530A номер 91R808426</t>
  </si>
  <si>
    <t xml:space="preserve">Преобразователь давления EJX 530A номер 91R808419</t>
  </si>
  <si>
    <t xml:space="preserve">Преобразователь давления EJX 530A номер 91R808409</t>
  </si>
  <si>
    <t xml:space="preserve">Преобразователь давления EJX 530A номер 91R808423</t>
  </si>
  <si>
    <t xml:space="preserve">Преобразователь давления EJX 530A номер 91R808446</t>
  </si>
  <si>
    <t xml:space="preserve">Преобразователь давления EJX 530A номер 91R808443</t>
  </si>
  <si>
    <t xml:space="preserve">Преобразователь давления EJX 530A номер 91R808445</t>
  </si>
  <si>
    <t xml:space="preserve">Преобразователь давления EJX 530A номер 91R808448</t>
  </si>
  <si>
    <t xml:space="preserve">Преобразователь давления EJX 530A номер 91R808385</t>
  </si>
  <si>
    <t xml:space="preserve">Преобразователь давления EJX 530A номер 91R808437</t>
  </si>
  <si>
    <t xml:space="preserve">Преобразователь давления EJX 530A номер 91R808388</t>
  </si>
  <si>
    <t xml:space="preserve">Преобразователь давления EJX 530A номер 91R808432</t>
  </si>
  <si>
    <t xml:space="preserve">Преобразователь давления EJX 530A номер 91R808389</t>
  </si>
  <si>
    <t xml:space="preserve">Преобразователь давления EJX 530A номер 91R808391</t>
  </si>
  <si>
    <t xml:space="preserve">Преобразователь давления EJX 530A номер 91R808433</t>
  </si>
  <si>
    <t xml:space="preserve">Преобразователь давления EJX 530A номер 91R808392</t>
  </si>
  <si>
    <t xml:space="preserve">Преобразователь давления EJX 530A номер 91T607105</t>
  </si>
  <si>
    <t xml:space="preserve">Преобразователь давления EJX 530A номер 91T607109</t>
  </si>
  <si>
    <t xml:space="preserve">Преобразователь давления EJX 430A номер 91Р123819</t>
  </si>
  <si>
    <t xml:space="preserve">Преобразователь давления EJX 530A номер 91Р123837</t>
  </si>
  <si>
    <t xml:space="preserve">Преобразователь давления EJX 530A номер 91Р123838</t>
  </si>
  <si>
    <t xml:space="preserve">Преобразователь давления EJX 530A номер 91Р123840</t>
  </si>
  <si>
    <t xml:space="preserve">Преобразователь давления EJX 530A номер 91Р123841</t>
  </si>
  <si>
    <t xml:space="preserve">Преобразователь давления EJX 430A номер 91Р123829</t>
  </si>
  <si>
    <t xml:space="preserve">Преобразователь давления EJX 530A номер 91Р123839</t>
  </si>
  <si>
    <t xml:space="preserve">Преобразователь давления EJX 110A номер 91P221961</t>
  </si>
  <si>
    <t xml:space="preserve">Преобразователь давления EJX 110A номер 91P221944</t>
  </si>
  <si>
    <t xml:space="preserve">Преобразователь давления EJX 110A номер 91P221926</t>
  </si>
  <si>
    <t xml:space="preserve">Преобразователь давления EJX 110A номер 91P221924</t>
  </si>
  <si>
    <t xml:space="preserve">Преобразователь давления EJX 110A номер 91P221916</t>
  </si>
  <si>
    <t xml:space="preserve">Преобразователь давления EJX 110A номер 91P221923</t>
  </si>
  <si>
    <t xml:space="preserve">Преобразователь давления EJX 430A номер 91P123823</t>
  </si>
  <si>
    <t xml:space="preserve">Преобразователь давления EJX 430A номер 91P123833</t>
  </si>
  <si>
    <t xml:space="preserve">Преобразователь давления EJX 110A номер 91P221958</t>
  </si>
  <si>
    <t xml:space="preserve">Преобразователь давления EJX 110A номер 91P221955</t>
  </si>
  <si>
    <t xml:space="preserve">Преобразователь давления EJX 110A номер 91P221939</t>
  </si>
  <si>
    <t xml:space="preserve">Преобразователь давления EJX 110A номер 91P221915</t>
  </si>
  <si>
    <t xml:space="preserve">Преобразователь давления EJX 430A номер 91P123826</t>
  </si>
  <si>
    <t xml:space="preserve">Преобразователь давления EJX 110A номер 91P221935</t>
  </si>
  <si>
    <t xml:space="preserve">Преобразователь давления EJX 430A номер 91P123820</t>
  </si>
  <si>
    <t xml:space="preserve">Преобразователь давления АМ-2000 ТG6 номер 12217070839</t>
  </si>
  <si>
    <t xml:space="preserve">Преобразователь давления АМ-2000-ТG-7 номер 12217070920</t>
  </si>
  <si>
    <t xml:space="preserve">Преобразователь давления АМ-2000-ТG-7 номер 12217070894</t>
  </si>
  <si>
    <t xml:space="preserve">Преобразователь давления АМ-2000 ТG8 номер 12217070888</t>
  </si>
  <si>
    <t xml:space="preserve">Преобразователь давления АМ-2000-ТG-7 номер 12217070941</t>
  </si>
  <si>
    <t xml:space="preserve">Преобразователь давления АМ-2000-ТG-7 номер 12217070919</t>
  </si>
  <si>
    <t xml:space="preserve">Преобразователь давления АМ-2000-ТG-7 номер 12217070928</t>
  </si>
  <si>
    <t xml:space="preserve">Преобразователь давления АМ-2000 ТG8 номер 12217070887</t>
  </si>
  <si>
    <t xml:space="preserve">Преобразователь давления АМ-2000-ТG-7 номер 12217070934</t>
  </si>
  <si>
    <t xml:space="preserve">Преобразователь давления АМ-2000-ТG-7 номер 12217070945</t>
  </si>
  <si>
    <t xml:space="preserve">Преобразователь давления АМ-2000-ТG-7 номер 12217070948</t>
  </si>
  <si>
    <t xml:space="preserve">Преобразователь давления АМ-2000-ТG-7 номер 12217070935</t>
  </si>
  <si>
    <t xml:space="preserve">Преобразователь давления АМ-2000-ТG-7 номер 12217070940</t>
  </si>
  <si>
    <t xml:space="preserve">Преобразователь давления АМ-2000 ТG6 номер 12217070841</t>
  </si>
  <si>
    <t xml:space="preserve">Преобразователь давления АМ-2000-ТG-7 номер 12217070937</t>
  </si>
  <si>
    <t xml:space="preserve">Преобразователь давления АМ-2000-ТG-7 номер 12217070931</t>
  </si>
  <si>
    <t xml:space="preserve">Преобразователь давления АМ-2000-ТG-7 номер 12217070933</t>
  </si>
  <si>
    <t xml:space="preserve">Преобразователь давления АМ-2000-ТG-7 номер 12217070916</t>
  </si>
  <si>
    <t xml:space="preserve">Преобразователь давления АМ-2000-ТG-7 номер 12217070939</t>
  </si>
  <si>
    <t xml:space="preserve">Преобразователь давления АМ-2000-ТG-7 номер 12217070936</t>
  </si>
  <si>
    <t xml:space="preserve">Преобразователь давления АМ-2000-ТG-7 номер 12217070923</t>
  </si>
  <si>
    <t xml:space="preserve">Преобразователь давления АМ-2000-ТG-7 номер 12217070918</t>
  </si>
  <si>
    <t xml:space="preserve">Преобразователь давления Метран-150TG номер 1438763</t>
  </si>
  <si>
    <t xml:space="preserve">Преобразователь давления Метран-150TG номер 1385481</t>
  </si>
  <si>
    <t xml:space="preserve">Преобразователь давления Метран-150TG номер 1385483</t>
  </si>
  <si>
    <t xml:space="preserve">Преобразователь давления Метран-150TG номер 1385464</t>
  </si>
  <si>
    <t xml:space="preserve">Преобразователь давления Метран-150TG номер 1385469</t>
  </si>
  <si>
    <t xml:space="preserve">Преобразователь давления 3051TG4 номер 9532363</t>
  </si>
  <si>
    <t xml:space="preserve">Преобразователь давления 3051TG4 номер 9532362</t>
  </si>
  <si>
    <t xml:space="preserve">Преобразователь давления EJX 110A номер 91N602491</t>
  </si>
  <si>
    <t xml:space="preserve">Преобразователь давления EJX 530A номер 91N602486</t>
  </si>
  <si>
    <t xml:space="preserve">Преобразователь давления EJX 110A номер 91N602485</t>
  </si>
  <si>
    <t xml:space="preserve">Преобразователь давления EJX 530A номер 91N602488</t>
  </si>
  <si>
    <t xml:space="preserve">Преобразователь давления EJX 110A номер 91N602489</t>
  </si>
  <si>
    <t xml:space="preserve">Преобразователь давления EJX 530A номер 91Р123836</t>
  </si>
  <si>
    <t xml:space="preserve">Преобразователь давления EJX 530A номер 91R808379</t>
  </si>
  <si>
    <t xml:space="preserve">Преобразователь давления EJX 530A номер 91R808381</t>
  </si>
  <si>
    <t xml:space="preserve">Преобразователь давления EJX 530A номер 91R808441</t>
  </si>
  <si>
    <t xml:space="preserve">Преобразователь давления EJX 530A номер 91R808447</t>
  </si>
  <si>
    <t xml:space="preserve">Преобразователь давления EJX 530A номер 91R808386</t>
  </si>
  <si>
    <t xml:space="preserve">Преобразователь давления EJX 530A номер 91R808387</t>
  </si>
  <si>
    <t xml:space="preserve">Датчик температуры ИП 0304Ех номер 12-1690</t>
  </si>
  <si>
    <t xml:space="preserve">Датчик температуры ИП 0304Ех номер 12-1687</t>
  </si>
  <si>
    <t xml:space="preserve">Датчик температуры 248 номер 02469121/03349142</t>
  </si>
  <si>
    <t xml:space="preserve">Датчик температуры 248 номер 02469056/03349077</t>
  </si>
  <si>
    <t xml:space="preserve">Датчик температуры 248 номер 02469093/03349114</t>
  </si>
  <si>
    <t xml:space="preserve">Датчик температуры 248 номер 02469086/03349107</t>
  </si>
  <si>
    <t xml:space="preserve">Датчик температуры 248 номер 02469214/03349235</t>
  </si>
  <si>
    <t xml:space="preserve">Датчик температуры 248 номер 02469033/03349054</t>
  </si>
  <si>
    <t xml:space="preserve">Датчик температуры 248 номер 02469060/03349081</t>
  </si>
  <si>
    <t xml:space="preserve">Датчик температуры 248 номер 02469100/03349121</t>
  </si>
  <si>
    <t xml:space="preserve">Датчик температуры 248 номер 02469099/03349120</t>
  </si>
  <si>
    <t xml:space="preserve">Датчик температуры 248 номер 02469098/03349119</t>
  </si>
  <si>
    <t xml:space="preserve">Датчик температуры 248 номер 02469089/03349110</t>
  </si>
  <si>
    <t xml:space="preserve">Датчик температуры 248 номер 02469058/03349079</t>
  </si>
  <si>
    <t xml:space="preserve">Датчик температуры 248 номер 02469057/03349078</t>
  </si>
  <si>
    <t xml:space="preserve">Датчик температуры 248 номер 02469090/03349111</t>
  </si>
  <si>
    <t xml:space="preserve">Датчик температуры 248 номер 02469042/03349063</t>
  </si>
  <si>
    <t xml:space="preserve">Датчик температуры 248 номер 02469153/03349174</t>
  </si>
  <si>
    <t xml:space="preserve">Датчик температуры 248 номер 02514285/03378126</t>
  </si>
  <si>
    <t xml:space="preserve">Датчик температуры 248 номер 02514262/03378103</t>
  </si>
  <si>
    <t xml:space="preserve">Датчик температуры 248 номер 02514265/03378106</t>
  </si>
  <si>
    <t xml:space="preserve">Датчик температуры 248 номер 02469160/03349181</t>
  </si>
  <si>
    <t xml:space="preserve">Датчик температуры 248 номер 02514286/03378127</t>
  </si>
  <si>
    <t xml:space="preserve">Датчик температуры 248 номер 02514287/03378128</t>
  </si>
  <si>
    <t xml:space="preserve">Датчик температуры 248 номер 02469047/03349068</t>
  </si>
  <si>
    <t xml:space="preserve">Датчик температуры 248 номер 02469108/03349129</t>
  </si>
  <si>
    <t xml:space="preserve">Датчик температуры 248 номер 02469097/03349118</t>
  </si>
  <si>
    <t xml:space="preserve">Датчик температуры 248 номер 02469109/03349130</t>
  </si>
  <si>
    <t xml:space="preserve">Датчик температуры 248 номер 02469037/03349058</t>
  </si>
  <si>
    <t xml:space="preserve">Датчик температуры 248 номер 02469107/03349128</t>
  </si>
  <si>
    <t xml:space="preserve">Датчик температуры 248 номер 02469111/03349132</t>
  </si>
  <si>
    <t xml:space="preserve">Преобразователь измерительный PR6535D2B номер 130912252</t>
  </si>
  <si>
    <t xml:space="preserve">Преобразователь измерительный PR6535D2B номер 130912251</t>
  </si>
  <si>
    <t xml:space="preserve">Преобразователь измерительный PR6535D2B номер 130912249</t>
  </si>
  <si>
    <t xml:space="preserve">Преобразователь измерительный PR5335D номер 130939332</t>
  </si>
  <si>
    <t xml:space="preserve">Преобразователь измерительный PR5335D номер 130939333</t>
  </si>
  <si>
    <t xml:space="preserve">Преобразователь вторичный цифровой DIH52-I номер 1107ZNL2</t>
  </si>
  <si>
    <t xml:space="preserve">Преобразователь измерительный PR5335D номер 160934757</t>
  </si>
  <si>
    <t xml:space="preserve">Термометр сопротивления ТСПТ номер 2557-10-2</t>
  </si>
  <si>
    <t xml:space="preserve">Преобразователь измерительный iTEMP мод.TMT82 номер F600441426C</t>
  </si>
  <si>
    <t xml:space="preserve">ТСП TR65 номер J500171430B</t>
  </si>
  <si>
    <t xml:space="preserve">Преобразователь измерительный iTEMP мод.TMT82 номер J501731426C</t>
  </si>
  <si>
    <t xml:space="preserve">ТСП TR65 номер J500131430B</t>
  </si>
  <si>
    <t xml:space="preserve">Датчик температуры 248 номер 2298908</t>
  </si>
  <si>
    <t xml:space="preserve">ТСП серии 65 номер 03378102</t>
  </si>
  <si>
    <t xml:space="preserve">Датчик температуры 248 номер 02244846</t>
  </si>
  <si>
    <t xml:space="preserve">ТСП серии 65 номер 03349087</t>
  </si>
  <si>
    <t xml:space="preserve">Преобразователь измерительный 248 номер 02469083</t>
  </si>
  <si>
    <t xml:space="preserve">ТСП серии 65 номер 03349104</t>
  </si>
  <si>
    <t xml:space="preserve">Преобразователь измерительный 248 номер 02469151</t>
  </si>
  <si>
    <t xml:space="preserve">ТСП серии 65 номер 03349172</t>
  </si>
  <si>
    <t xml:space="preserve">Преобразователь измерительный 248 номер 02469133</t>
  </si>
  <si>
    <t xml:space="preserve">ТСП серии 65 номер 03349154</t>
  </si>
  <si>
    <t xml:space="preserve">Преобразователь измерительный 248 номер 02469132</t>
  </si>
  <si>
    <t xml:space="preserve">ТСП серии 65 номер 03349153</t>
  </si>
  <si>
    <t xml:space="preserve">Преобразователь измерительный 248 номер 02469152</t>
  </si>
  <si>
    <t xml:space="preserve">ТСП серии 65 номер 03349173</t>
  </si>
  <si>
    <t xml:space="preserve">Уровнемер VEGAFLEX81 номер 49392838</t>
  </si>
  <si>
    <t xml:space="preserve">Уровнемер VEGAFLEX81 номер 49392839</t>
  </si>
  <si>
    <t xml:space="preserve">Уровнемер Levelflex FMP54 номер R8000B0112F</t>
  </si>
  <si>
    <t xml:space="preserve">Уровнемер Levelflex FMP54 номер R8000C0112F</t>
  </si>
  <si>
    <t xml:space="preserve">Уровнемер Levelflex FMP54 номер R8000D0112F</t>
  </si>
  <si>
    <t xml:space="preserve">Уровнемер VEGAFLEX61 номер 17582187</t>
  </si>
  <si>
    <t xml:space="preserve">Манометр 733.14.160 номер 00625</t>
  </si>
  <si>
    <t xml:space="preserve">Манометр 733.14.160 номер 00626</t>
  </si>
  <si>
    <t xml:space="preserve">Манометр 733.14.100 номер 02715</t>
  </si>
  <si>
    <t xml:space="preserve">Манометр 733.14.100 номер 02716</t>
  </si>
  <si>
    <t xml:space="preserve">Манометр 733.14.100 номер 02717</t>
  </si>
  <si>
    <t xml:space="preserve">Манометр 733.14.100 номер 02718</t>
  </si>
  <si>
    <t xml:space="preserve">Контроллер ExperionPKS номер 202/85683 MSID/ESID ANTTYU04</t>
  </si>
  <si>
    <t xml:space="preserve">Преобразователь давления EJX 510A номер 91P123835</t>
  </si>
  <si>
    <t xml:space="preserve">Преобразователь давления Cerabar M,PMP 51 номер L6011401129</t>
  </si>
  <si>
    <t xml:space="preserve">Преобразователь давления EJA 430A номер JEJATJ078</t>
  </si>
  <si>
    <t xml:space="preserve">Преобразователь давления EJA 430A номер JEJATJ086</t>
  </si>
  <si>
    <t xml:space="preserve">Преобразователь давления EJX 530A номер 91J604182</t>
  </si>
  <si>
    <t xml:space="preserve">Преобразователь давления EJX 530A номер 91J604211</t>
  </si>
  <si>
    <t xml:space="preserve">Преобразователь давления Rosemount 3051TG3 номер 9630279</t>
  </si>
  <si>
    <t xml:space="preserve">Преобразователь давления Rosemount 3051TG2 номер 9601013</t>
  </si>
  <si>
    <t xml:space="preserve">Преобразователь давления Rosemount 3051TG2 номер 9601014</t>
  </si>
  <si>
    <t xml:space="preserve">Преобразователь давления Rosemount 3051TG2 номер 9601017</t>
  </si>
  <si>
    <t xml:space="preserve">Преобразователь давления Rosemount 3051TG2 номер 9601018</t>
  </si>
  <si>
    <t xml:space="preserve">Преобразователь давления Rosemount 3051TG3 номер 9286562</t>
  </si>
  <si>
    <t xml:space="preserve">Преобразователь давления Rosemount 3051TG2 номер 9396118</t>
  </si>
  <si>
    <t xml:space="preserve">Преобразователь давления Rosemount 3051TG2 номер 9396119</t>
  </si>
  <si>
    <t xml:space="preserve">Преобразователь давления Rosemount 3051TG2 номер 9396116</t>
  </si>
  <si>
    <t xml:space="preserve">Преобразователь давления Rosemount 3051TG3 номер 9601015</t>
  </si>
  <si>
    <t xml:space="preserve">Преобразователь давления EJX 430A номер 91N701355</t>
  </si>
  <si>
    <t xml:space="preserve">Преобразователь давления EJX 430A номер 91N701356</t>
  </si>
  <si>
    <t xml:space="preserve">Преобразователь давления EJX 530A номер 91N602490</t>
  </si>
  <si>
    <t xml:space="preserve">Преобразователь давления EJX 110A номер 91N602482</t>
  </si>
  <si>
    <t xml:space="preserve">Преобразователь давления EJX 110A номер 91N602481</t>
  </si>
  <si>
    <t xml:space="preserve">Преобразователь давления EJX 430A номер 91Р123827</t>
  </si>
  <si>
    <t xml:space="preserve">Преобразователь давления EJX 110A номер 91Р221937</t>
  </si>
  <si>
    <t xml:space="preserve">Преобразователь давления EJX 430A номер 91Р123824</t>
  </si>
  <si>
    <t xml:space="preserve">Преобразователь давления EJX 110A номер 91P221964</t>
  </si>
  <si>
    <t xml:space="preserve">Преобразователь давления EJX 110A номер 91P221969</t>
  </si>
  <si>
    <t xml:space="preserve">Преобразователь давления EJX 110A номер 91P221959</t>
  </si>
  <si>
    <t xml:space="preserve">Преобразователь давления EJX 110A номер 91P221946</t>
  </si>
  <si>
    <t xml:space="preserve">Преобразователь давления EJX 110A номер 91P221949</t>
  </si>
  <si>
    <t xml:space="preserve">Преобразователь давления EJX 110A номер 91P221908</t>
  </si>
  <si>
    <t xml:space="preserve">Преобразователь давления EJX 110A номер 91P221917</t>
  </si>
  <si>
    <t xml:space="preserve">Преобразователь давления EJX 430A номер 91P123831</t>
  </si>
  <si>
    <t xml:space="preserve">Преобразователь давления EJX 430A номер 91P123821</t>
  </si>
  <si>
    <t xml:space="preserve">Преобразователь давления EJX 430A номер 91P123822</t>
  </si>
  <si>
    <t xml:space="preserve">Преобразователь давления EJX 530A номер 91R808403</t>
  </si>
  <si>
    <t xml:space="preserve">Преобразователь давления EJX 530A номер 91R808353</t>
  </si>
  <si>
    <t xml:space="preserve">Преобразователь давления EJX 530A номер 91R719779</t>
  </si>
  <si>
    <t xml:space="preserve">Преобразователь давления EJX 110A номер 91R309542</t>
  </si>
  <si>
    <t xml:space="preserve">Преобразователь давления EJX 110A номер 91R309543</t>
  </si>
  <si>
    <t xml:space="preserve">Преобразователь давления EJX 110A номер 91R309544</t>
  </si>
  <si>
    <t xml:space="preserve">Преобразователь давления EJX 110A номер 91R309545</t>
  </si>
  <si>
    <t xml:space="preserve">Преобразователь давления EJX 110A номер 91R309546</t>
  </si>
  <si>
    <t xml:space="preserve">Преобразователь давления EJX 110A номер 91R309547</t>
  </si>
  <si>
    <t xml:space="preserve">Преобразователь давления EJX 110A номер 91R309548</t>
  </si>
  <si>
    <t xml:space="preserve">Преобразователь давления EJX 110A номер 91R309540</t>
  </si>
  <si>
    <t xml:space="preserve">Преобразователь давления EJX 110A номер 91R309549</t>
  </si>
  <si>
    <t xml:space="preserve">Преобразователь давления EJX 110A номер 91R309550</t>
  </si>
  <si>
    <t xml:space="preserve">Преобразователь давления EJX 110A номер 91R309551</t>
  </si>
  <si>
    <t xml:space="preserve">Преобразователь давления EJX 110A номер 91R309552</t>
  </si>
  <si>
    <t xml:space="preserve">Преобразователь давления EJX 110A номер 91R309541</t>
  </si>
  <si>
    <t xml:space="preserve">Преобразователь давления EJX 430A номер 91R309556</t>
  </si>
  <si>
    <t xml:space="preserve">Преобразователь давления EJX 430A номер 91R309557</t>
  </si>
  <si>
    <t xml:space="preserve">Преобразователь давления EJX 430A номер 91R309558</t>
  </si>
  <si>
    <t xml:space="preserve">Преобразователь давления EJX 430A номер 91R309559</t>
  </si>
  <si>
    <t xml:space="preserve">Преобразователь давления EJX 430A номер 91R719780</t>
  </si>
  <si>
    <t xml:space="preserve">Преобразователь давления EJX 430A номер 91R309553</t>
  </si>
  <si>
    <t xml:space="preserve">Преобразователь давления Rosemount 3051TG3 номер 9629381</t>
  </si>
  <si>
    <t xml:space="preserve">Преобразователь давления Rosemount 3051TG3 номер 9629382</t>
  </si>
  <si>
    <t xml:space="preserve">Преобразователь давления Rosemount 3051TG3 номер 9629380</t>
  </si>
  <si>
    <t xml:space="preserve">Преобразователь давления Rosemount 3051TG3 номер 9629378</t>
  </si>
  <si>
    <t xml:space="preserve">Преобразователь давления Rosemount 3051TG2 номер 9629470</t>
  </si>
  <si>
    <t xml:space="preserve">Преобразователь давления Rosemount 3051TG1 номер 9624912</t>
  </si>
  <si>
    <t xml:space="preserve">Преобразователь давления Rosemount 3051TG2 номер 9629468</t>
  </si>
  <si>
    <t xml:space="preserve">Преобразователь давления Rosemount 3051CD3 номер 9629475</t>
  </si>
  <si>
    <t xml:space="preserve">Преобразователь давления Метран-150TG номер 1385463</t>
  </si>
  <si>
    <t xml:space="preserve">Преобразователь давления Метран-150TGR номер 1452768</t>
  </si>
  <si>
    <t xml:space="preserve">Преобразователь давления Метран-150TGR номер 1453117</t>
  </si>
  <si>
    <t xml:space="preserve">Преобразователь давления Метран-150TGR номер 1453129</t>
  </si>
  <si>
    <t xml:space="preserve">Преобразователь давления Метран-150TGR номер 1453164</t>
  </si>
  <si>
    <t xml:space="preserve">Преобразователь давления Метран-150TGR номер 1452793</t>
  </si>
  <si>
    <t xml:space="preserve">Преобразователь давления Метран-150TGR номер 1453120</t>
  </si>
  <si>
    <t xml:space="preserve">Преобразователь давления Метран-150TGR номер 1453167</t>
  </si>
  <si>
    <t xml:space="preserve">Преобразователь давления Метран-150TGR номер 1453125</t>
  </si>
  <si>
    <t xml:space="preserve">Преобразователь давления Метран-150TGR номер 1452886</t>
  </si>
  <si>
    <t xml:space="preserve">Преобразователь давления Метран-150СDR номер 1417730</t>
  </si>
  <si>
    <t xml:space="preserve">Преобразователь давления Метран-150СDR номер 1417723</t>
  </si>
  <si>
    <t xml:space="preserve">Преобразователь давления Метран-150СDR номер 1417716</t>
  </si>
  <si>
    <t xml:space="preserve">Преобразователь давления Метран-150СDR номер 1417728</t>
  </si>
  <si>
    <t xml:space="preserve">Преобразователь давления Метран-150СDR номер 1417717</t>
  </si>
  <si>
    <t xml:space="preserve">Преобразователь давления Метран-150СDR номер 1417719</t>
  </si>
  <si>
    <t xml:space="preserve">Преобразователь давления Метран-150СDR номер 1417727</t>
  </si>
  <si>
    <t xml:space="preserve">Преобразователь давления Метран-150СDR номер 1417724</t>
  </si>
  <si>
    <t xml:space="preserve">Преобразователь давления Метран-150СDR номер 1417722</t>
  </si>
  <si>
    <t xml:space="preserve">Преобразователь давления Метран-150СDR номер 1417726</t>
  </si>
  <si>
    <t xml:space="preserve">Преобразователь давления Метран-150СDR номер 1417715</t>
  </si>
  <si>
    <t xml:space="preserve">Преобразователь давления Метран-150СDR номер 1417721</t>
  </si>
  <si>
    <t xml:space="preserve">Преобразователь давления Метран-150СDR номер 1417720</t>
  </si>
  <si>
    <t xml:space="preserve">Преобразователь давления Метран-150СDR номер 1417725</t>
  </si>
  <si>
    <t xml:space="preserve">Преобразователь давления Метран-150СDR номер 1417729</t>
  </si>
  <si>
    <t xml:space="preserve">Преобразователь давления Метран-150СDR номер 1417718</t>
  </si>
  <si>
    <t xml:space="preserve">Преобразователь давления Метран-150TGR номер 1452791</t>
  </si>
  <si>
    <t xml:space="preserve">Преобразователь давления Метран-150TGR номер 1528075</t>
  </si>
  <si>
    <t xml:space="preserve">Преобразователь давления Метран-150TGR номер 1452735</t>
  </si>
  <si>
    <t xml:space="preserve">Преобразователь давления Метран-150TGR номер 0001206339</t>
  </si>
  <si>
    <t xml:space="preserve">Преобразователь давления Метран-150TGR номер 1452883</t>
  </si>
  <si>
    <t xml:space="preserve">Преобразователь давления Метран-150TGR номер 1452721</t>
  </si>
  <si>
    <t xml:space="preserve">Преобразователь давления Метран-150TGR номер 1452786</t>
  </si>
  <si>
    <t xml:space="preserve">Преобразователь давления Метран-150TGR номер 1452788</t>
  </si>
  <si>
    <t xml:space="preserve">Преобразователь давления Метран-150TGR номер 1452789</t>
  </si>
  <si>
    <t xml:space="preserve">Преобразователь давления Метран-150TGR номер 1452726</t>
  </si>
  <si>
    <t xml:space="preserve">Преобразователь давления Метран-150TGR номер 1452758</t>
  </si>
  <si>
    <t xml:space="preserve">Преобразователь давления Метран-150TGR номер 1452787</t>
  </si>
  <si>
    <t xml:space="preserve">Преобразователь давления Метран-150TGR номер 1452761</t>
  </si>
  <si>
    <t xml:space="preserve">Преобразователь давления Метран-150TGR номер 1452727</t>
  </si>
  <si>
    <t xml:space="preserve">Преобразователь давления Метран-150TGR номер 1452882</t>
  </si>
  <si>
    <t xml:space="preserve">Датчик температуры Rosemount 644 номер 10036877</t>
  </si>
  <si>
    <t xml:space="preserve">Датчик температуры 248 номер 02469061/03349082</t>
  </si>
  <si>
    <t xml:space="preserve">Датчик температуры 248 номер 02469059/03349080</t>
  </si>
  <si>
    <t xml:space="preserve">Датчик температуры 248 номер 02469180/03349201</t>
  </si>
  <si>
    <t xml:space="preserve">Датчик температуры 248 номер 02514264/03378105</t>
  </si>
  <si>
    <t xml:space="preserve">Датчик температуры 248 номер 02469177/03349198</t>
  </si>
  <si>
    <t xml:space="preserve">Датчик температуры 248 номер 02514284/03378125</t>
  </si>
  <si>
    <t xml:space="preserve">Датчик температуры 248 номер 02469053/03349074</t>
  </si>
  <si>
    <t xml:space="preserve">Датчик температуры 248 номер 02469171/03349192</t>
  </si>
  <si>
    <t xml:space="preserve">Датчик температуры 248 номер 02469170/03349191</t>
  </si>
  <si>
    <t xml:space="preserve">Датчик температуры 248 номер 02469142/03349163</t>
  </si>
  <si>
    <t xml:space="preserve">Датчик температуры 248 номер 02469169/03349190</t>
  </si>
  <si>
    <t xml:space="preserve">Датчик температуры 248 номер 02469166/03349187</t>
  </si>
  <si>
    <t xml:space="preserve">Датчик температуры 248 номер 02469155/03349176</t>
  </si>
  <si>
    <t xml:space="preserve">Датчик температуры 248 номер 02469146/03349167</t>
  </si>
  <si>
    <t xml:space="preserve">Датчик температуры 248 номер 02469147/03349168</t>
  </si>
  <si>
    <t xml:space="preserve">Датчик температуры 248 номер 02469148/03349169</t>
  </si>
  <si>
    <t xml:space="preserve">Датчик температуры 248 номер 02469112/03349133</t>
  </si>
  <si>
    <t xml:space="preserve">Датчик температуры 248 номер 02469143/03310279</t>
  </si>
  <si>
    <t xml:space="preserve">Датчик температуры 248 номер 02469144/03349165</t>
  </si>
  <si>
    <t xml:space="preserve">Датчик температуры 248 номер 02469113/03349134</t>
  </si>
  <si>
    <t xml:space="preserve">Датчик температуры 248 номер 02514260/03378101</t>
  </si>
  <si>
    <t xml:space="preserve">Преобразователь измерительный 248 номер 02469145</t>
  </si>
  <si>
    <t xml:space="preserve">ТСП серии 65 номер 3469249</t>
  </si>
  <si>
    <t xml:space="preserve">Преобразователь измерительный 248 номер 02469203</t>
  </si>
  <si>
    <t xml:space="preserve">ТСП серии 65 номер 03349224</t>
  </si>
  <si>
    <t xml:space="preserve">Преобразователь измерительный 248 номер 02469207</t>
  </si>
  <si>
    <t xml:space="preserve">ТСП серии 65 номер 03349228</t>
  </si>
  <si>
    <t xml:space="preserve">Преобразователь измерительный 248 номер 02469206</t>
  </si>
  <si>
    <t xml:space="preserve">ТСП серии 65 номер 03349227</t>
  </si>
  <si>
    <t xml:space="preserve">Преобразователь измерительный 248 номер 02469205</t>
  </si>
  <si>
    <t xml:space="preserve">ТСП серии 65 номер 03349226</t>
  </si>
  <si>
    <t xml:space="preserve">Преобразователь измерительный 248 номер 02469213</t>
  </si>
  <si>
    <t xml:space="preserve">ТСП серии 65 номер 03349234</t>
  </si>
  <si>
    <t xml:space="preserve">Преобразователь измерительный 248 номер 02469212</t>
  </si>
  <si>
    <t xml:space="preserve">ТСП серии 65 номер 03349233</t>
  </si>
  <si>
    <t xml:space="preserve">Преобразователь измерительный 248 номер 02469084</t>
  </si>
  <si>
    <t xml:space="preserve">ТСП серии 65 номер 03349105</t>
  </si>
  <si>
    <t xml:space="preserve">ТСП серии 65 номер 10036875</t>
  </si>
  <si>
    <t xml:space="preserve">Преобразователь вторичный T32.1S номер 854464</t>
  </si>
  <si>
    <t xml:space="preserve">ТСП TR 10-A номер 1104HCZ1</t>
  </si>
  <si>
    <t xml:space="preserve">Преобразователь вторичный T32.1S номер 854463</t>
  </si>
  <si>
    <t xml:space="preserve">ТСП TR 10-A номер 1104HCYZ</t>
  </si>
  <si>
    <t xml:space="preserve">Преобразователь измерительный iTEMP TMT180 номер F902F314202</t>
  </si>
  <si>
    <t xml:space="preserve">ТСП TR10 номер F9035C14152</t>
  </si>
  <si>
    <t xml:space="preserve">Преобразователь измерительный iTEMP TMT180 номер F902F614202</t>
  </si>
  <si>
    <t xml:space="preserve">ТСП TR10 номер F9035714152</t>
  </si>
  <si>
    <t xml:space="preserve">Преобразователь вторичный T32.1S номер 842671</t>
  </si>
  <si>
    <t xml:space="preserve">ТСП TR10-A номер 1104H5CO</t>
  </si>
  <si>
    <t xml:space="preserve">Преобразователь вторичный T32.1S номер 842762</t>
  </si>
  <si>
    <t xml:space="preserve">ТСП TR10-A номер 1104HXQD</t>
  </si>
  <si>
    <t xml:space="preserve">Преобразователь вторичный T32.1S номер 854723</t>
  </si>
  <si>
    <t xml:space="preserve">ТСП TR10-A номер 1104IQLD</t>
  </si>
  <si>
    <t xml:space="preserve">Преобразователь вторичный T32.1S номер 855461</t>
  </si>
  <si>
    <t xml:space="preserve">ТСП TR10-A номер 1104HM5I</t>
  </si>
  <si>
    <t xml:space="preserve">Преобразователь измерительный iTEMP TMT180 номер F902F114202</t>
  </si>
  <si>
    <t xml:space="preserve">Преобразователь вторичный T32.1S номер 845491</t>
  </si>
  <si>
    <t xml:space="preserve">ТСП TR10-A номер 1104HXQ9</t>
  </si>
  <si>
    <t xml:space="preserve">Преобразователь вторичный T32.1S номер 854863</t>
  </si>
  <si>
    <t xml:space="preserve">ТСП TR10-A номер 1104IQLE</t>
  </si>
  <si>
    <t xml:space="preserve">Преобразователь вторичный T32.1S номер 845864</t>
  </si>
  <si>
    <t xml:space="preserve">ТСП TR10-A номер 1104H5CU</t>
  </si>
  <si>
    <t xml:space="preserve">Преобразователь вторичный T32.1S номер 855492</t>
  </si>
  <si>
    <t xml:space="preserve">ТСП TR10-A номер 1104IQL8</t>
  </si>
  <si>
    <t xml:space="preserve">Преобразователь вторичный T32.1S номер 854536</t>
  </si>
  <si>
    <t xml:space="preserve">ТСП TR10-A номер 1104HM6N</t>
  </si>
  <si>
    <t xml:space="preserve">Преобразователь вторичный T32.1S номер 942026</t>
  </si>
  <si>
    <t xml:space="preserve">Преобразователь вторичный T32.1S номер 855380</t>
  </si>
  <si>
    <t xml:space="preserve">Преобразователь вторичный T32.1S номер 854710</t>
  </si>
  <si>
    <t xml:space="preserve">Преобразователь вторичный T32.1S номер 942720</t>
  </si>
  <si>
    <t xml:space="preserve">Преобразователь вторичный T32.1S номер 971422</t>
  </si>
  <si>
    <t xml:space="preserve">Преобразователь вторичный цифровой DIH52-I номер 1107ZNL7</t>
  </si>
  <si>
    <t xml:space="preserve">Преобразователь вторичный цифровой DIH52-I номер 1107ZNKI</t>
  </si>
  <si>
    <t xml:space="preserve">Преобразователь вторичный цифровой DIH52-I номер 1107ZNKV</t>
  </si>
  <si>
    <t xml:space="preserve">Преобразователь измерительный NCS NCS номер TH6TG232058</t>
  </si>
  <si>
    <t xml:space="preserve">Манометр МП4-УУ2 номер Р00450</t>
  </si>
  <si>
    <t xml:space="preserve">Манометр МП4-УУ2 номер Р00117</t>
  </si>
  <si>
    <t xml:space="preserve">Манометр 233.50.160 номер 01527</t>
  </si>
  <si>
    <t xml:space="preserve">Манометр 232.50.160 номер 01556</t>
  </si>
  <si>
    <t xml:space="preserve">Манометр 233.50.160 номер 01568</t>
  </si>
  <si>
    <t xml:space="preserve">Манометр RCh 160 номер 171702723</t>
  </si>
  <si>
    <t xml:space="preserve">Манометр RCh 160 номер 171702724</t>
  </si>
  <si>
    <t xml:space="preserve">Манометр RCh 160 номер 171702690</t>
  </si>
  <si>
    <t xml:space="preserve">Манометр RCh 160 номер 171702699</t>
  </si>
  <si>
    <t xml:space="preserve">Манометр RCh 160 номер 171702713</t>
  </si>
  <si>
    <t xml:space="preserve">Манометр RCh 160 номер 171702688</t>
  </si>
  <si>
    <t xml:space="preserve">Манометр МП3-Уф номер 1014606</t>
  </si>
  <si>
    <t xml:space="preserve">Манометр МП4-УУ2 номер 00205</t>
  </si>
  <si>
    <t xml:space="preserve">Манометр 111.10.100 номер 02530</t>
  </si>
  <si>
    <t xml:space="preserve">Манометр МП4-УУ2 номер 04749</t>
  </si>
  <si>
    <t xml:space="preserve">Манометр 111.10.100 номер 04863</t>
  </si>
  <si>
    <t xml:space="preserve">Контроллер Simatic S7-400 номер 204/К201A/S7-400</t>
  </si>
  <si>
    <t xml:space="preserve">Контроллер Simatic S7-400 номер 204/К201В/S7-400</t>
  </si>
  <si>
    <t xml:space="preserve">Преобразователь давления Метран-150CDR номер 0001210629</t>
  </si>
  <si>
    <t xml:space="preserve">Преобразователь давления 3051CD2 номер 9357669</t>
  </si>
  <si>
    <t xml:space="preserve">Преобразователь давления 3051CD2 номер 9357670</t>
  </si>
  <si>
    <t xml:space="preserve">Преобразователь давления 3051CD2 номер 9357673</t>
  </si>
  <si>
    <t xml:space="preserve">Преобразователь давления 3051CD2 номер 9357674</t>
  </si>
  <si>
    <t xml:space="preserve">Преобразователь давления 3051CD2 номер 9357678</t>
  </si>
  <si>
    <t xml:space="preserve">Преобразователь давления 3051CD2 номер 9357679</t>
  </si>
  <si>
    <t xml:space="preserve">Преобразователь давления 3051CD2 номер 9357682</t>
  </si>
  <si>
    <t xml:space="preserve">Преобразователь давления EJX 530A номер 91K417344</t>
  </si>
  <si>
    <t xml:space="preserve">Преобразователь давления EJX 530A номер 91М718870</t>
  </si>
  <si>
    <t xml:space="preserve">Преобразователь давления EJX 530A номер 91J604327</t>
  </si>
  <si>
    <t xml:space="preserve">Преобразователь давления EJX 530A номер 91J604308</t>
  </si>
  <si>
    <t xml:space="preserve">Преобразователь давления EJA 110A номер 91М718892</t>
  </si>
  <si>
    <t xml:space="preserve">Преобразователь давления EJA 110A номер 91М718894</t>
  </si>
  <si>
    <t xml:space="preserve">Преобразователь давления EJA 110A номер 91М718896</t>
  </si>
  <si>
    <t xml:space="preserve">Преобразователь давления EJA 110A номер 91М718898</t>
  </si>
  <si>
    <t xml:space="preserve">Преобразователь давления EJX 110A номер 91М431105</t>
  </si>
  <si>
    <t xml:space="preserve">Преобразователь давления EJX 110A номер 91K428330</t>
  </si>
  <si>
    <t xml:space="preserve">Преобразователь давления EJX 110A номер 91P221914</t>
  </si>
  <si>
    <t xml:space="preserve">Преобразователь давления EJX 110A номер 91P221947</t>
  </si>
  <si>
    <t xml:space="preserve">Преобразователь давления EJX 110A номер 91P123818</t>
  </si>
  <si>
    <t xml:space="preserve">Преобразователь давления EJX 110A номер 91P221950</t>
  </si>
  <si>
    <t xml:space="preserve">Преобразователь давления EJX 110A номер 91P221918</t>
  </si>
  <si>
    <t xml:space="preserve">Преобразователь давления EJX 110A номер 91P221919</t>
  </si>
  <si>
    <t xml:space="preserve">Преобразователь давления EJX 110A номер 91P221922</t>
  </si>
  <si>
    <t xml:space="preserve">Преобразователь давления EJX 110A номер 91P221928</t>
  </si>
  <si>
    <t xml:space="preserve">Преобразователь давления EJX 110A номер 91P221943</t>
  </si>
  <si>
    <t xml:space="preserve">Преобразователь давления EJX 110A номер 91P221933</t>
  </si>
  <si>
    <t xml:space="preserve">Преобразователь давления EJX 110A номер 91P221945</t>
  </si>
  <si>
    <t xml:space="preserve">Преобразователь давления EJX 110A номер 91P221931</t>
  </si>
  <si>
    <t xml:space="preserve">Преобразователь давления EJX 110A номер 91P221910</t>
  </si>
  <si>
    <t xml:space="preserve">Преобразователь давления EJX 110A номер 91P221936</t>
  </si>
  <si>
    <t xml:space="preserve">Преобразователь давления EJX 110A номер 91P221954</t>
  </si>
  <si>
    <t xml:space="preserve">Преобразователь давления EJX 530A номер 91J604340</t>
  </si>
  <si>
    <t xml:space="preserve">Преобразователь давления EJX 530A номер 91J604303</t>
  </si>
  <si>
    <t xml:space="preserve">Преобразователь давления EJX 110A номер 91J604421</t>
  </si>
  <si>
    <t xml:space="preserve">Преобразователь давления EJX 110A номер 91J604418</t>
  </si>
  <si>
    <t xml:space="preserve">Преобразователь давления S-20 номер 1105ZNKV</t>
  </si>
  <si>
    <t xml:space="preserve">Преобразователь давления S-20 номер 1105ZNKT</t>
  </si>
  <si>
    <t xml:space="preserve">Датчик давления 2051CD1 номер 9439072</t>
  </si>
  <si>
    <t xml:space="preserve">Датчик давления 2051CD1 номер 9439073</t>
  </si>
  <si>
    <t xml:space="preserve">Преобразователь давления 3051CG4 номер 9559079</t>
  </si>
  <si>
    <t xml:space="preserve">Преобразователь давления 3051CG4 номер 9559077</t>
  </si>
  <si>
    <t xml:space="preserve">Преобразователь давления 3051CG4 номер 9559078</t>
  </si>
  <si>
    <t xml:space="preserve">Преобразователь давления 3051CD4 номер 9559081</t>
  </si>
  <si>
    <t xml:space="preserve">Преобразователь давления 3051CD4 номер 9559082</t>
  </si>
  <si>
    <t xml:space="preserve">Преобразователь давления 3051CG5 номер 9498264</t>
  </si>
  <si>
    <t xml:space="preserve">Преобразователь давления 3051CG5 номер 9498265</t>
  </si>
  <si>
    <t xml:space="preserve">Преобразователь давления 3051CG5 номер 9498266</t>
  </si>
  <si>
    <t xml:space="preserve">Преобразователь давления 3051CG5 номер 9498257</t>
  </si>
  <si>
    <t xml:space="preserve">Преобразователь давления 3051CG5 номер 9498258</t>
  </si>
  <si>
    <t xml:space="preserve">Преобразователь давления 3051CG5 номер 9498259</t>
  </si>
  <si>
    <t xml:space="preserve">Преобразователь давления 3051CG5 номер 9498260</t>
  </si>
  <si>
    <t xml:space="preserve">Преобразователь давления 3051CG5 номер 9498261</t>
  </si>
  <si>
    <t xml:space="preserve">Преобразователь давления 3051CG5 номер 9498262</t>
  </si>
  <si>
    <t xml:space="preserve">Преобразователь давления 3051CG5 номер 9498263</t>
  </si>
  <si>
    <t xml:space="preserve">Преобразователь давления Метран-150CDR номер 0001221140</t>
  </si>
  <si>
    <t xml:space="preserve">Преобразователь давления Метран-150TGR номер 0001220429</t>
  </si>
  <si>
    <t xml:space="preserve">Преобразователь давления Метран-150TGR номер 0001220430</t>
  </si>
  <si>
    <t xml:space="preserve">Преобразователь давления EJX 530A номер 91J622048</t>
  </si>
  <si>
    <t xml:space="preserve">Преобразователь давления PC-28 номер 02134710</t>
  </si>
  <si>
    <t xml:space="preserve">Преобразователь давления PC-28 номер 02134201</t>
  </si>
  <si>
    <t xml:space="preserve">Преобразователь давления АМ-2000-TG-5 номер 12215120964</t>
  </si>
  <si>
    <t xml:space="preserve">Преобразователь давления PC-28 номер 02134200</t>
  </si>
  <si>
    <t xml:space="preserve">Преобразователь давления EJX 530A номер 91J604334</t>
  </si>
  <si>
    <t xml:space="preserve">Преобразователь давления Cerabar Т,PMP131 номер F9089401052</t>
  </si>
  <si>
    <t xml:space="preserve">Преобразователь давления АМ - 2000-TG-5 номер 12215120968</t>
  </si>
  <si>
    <t xml:space="preserve">Преобразователь давления Cerabar Т,PMP131 номер M60A4A01052</t>
  </si>
  <si>
    <t xml:space="preserve">Преобразователь давления Метран-150TGR номер 1453163</t>
  </si>
  <si>
    <t xml:space="preserve">Преобразователь давления Метран-150TGR номер 1453161</t>
  </si>
  <si>
    <t xml:space="preserve">Преобразователь давления Метран-150TGR номер 1453157</t>
  </si>
  <si>
    <t xml:space="preserve">Преобразователь давления EJX 530A номер 91J622056</t>
  </si>
  <si>
    <t xml:space="preserve">Преобразователь давления АИР-20Ex номер 20-12190081</t>
  </si>
  <si>
    <t xml:space="preserve">Преобразователь давления IPT-10 номер 26703507</t>
  </si>
  <si>
    <t xml:space="preserve">Преобразователь давления SITRANS P DSIII номер N1F8289120011</t>
  </si>
  <si>
    <t xml:space="preserve">Преобразователь давления SITRANS P DSIII номер N1F8289120010</t>
  </si>
  <si>
    <t xml:space="preserve">Преобразователь давления SITRANS P DSIII номер N1F8289120013</t>
  </si>
  <si>
    <t xml:space="preserve">Преобразователь давления SITRANS P DSIII номер N1F8289120012</t>
  </si>
  <si>
    <t xml:space="preserve">Уровнемер VEGAFLEX81 номер 30151360</t>
  </si>
  <si>
    <t xml:space="preserve">Уровнемер VEGAFLEX81 номер 30151342</t>
  </si>
  <si>
    <t xml:space="preserve">Уровнемер VEGAFLEX81 номер 30151351</t>
  </si>
  <si>
    <t xml:space="preserve">Уровнемер VEGAFLEX81 номер 30151367</t>
  </si>
  <si>
    <t xml:space="preserve">Уровнемер VEGAFLEX81 номер 30151363</t>
  </si>
  <si>
    <t xml:space="preserve">Уровнемер VEGAFLEX81 номер 30151343</t>
  </si>
  <si>
    <t xml:space="preserve">Уровнемер VEGAFLEX81 номер 30151359</t>
  </si>
  <si>
    <t xml:space="preserve">Уровнемер VEGAFLEX81 номер 30151345</t>
  </si>
  <si>
    <t xml:space="preserve">Уровнемер VEGAFLEX81 номер 30151344</t>
  </si>
  <si>
    <t xml:space="preserve">Уровнемер VEGAFLEX81 номер 30151346</t>
  </si>
  <si>
    <t xml:space="preserve">Уровнемер VEGAFLEX81 номер 30151347</t>
  </si>
  <si>
    <t xml:space="preserve">Уровнемер VEGAFLEX81 номер 30151349</t>
  </si>
  <si>
    <t xml:space="preserve">Уровнемер VEGAFLEX81 номер 30151350</t>
  </si>
  <si>
    <t xml:space="preserve">Уровнемер VEGAFLEX81 номер 30151348</t>
  </si>
  <si>
    <t xml:space="preserve">Уровнемер VEGAFLEX81 номер 30151368</t>
  </si>
  <si>
    <t xml:space="preserve">Уровнемер VEGAFLEX81 номер 30151352</t>
  </si>
  <si>
    <t xml:space="preserve">Уровнемер VEGAFLEX81 номер 30151357</t>
  </si>
  <si>
    <t xml:space="preserve">Уровнемер VEGAFLEX81 номер 30151356</t>
  </si>
  <si>
    <t xml:space="preserve">Уровнемер VEGAFLEX81 номер 30151358</t>
  </si>
  <si>
    <t xml:space="preserve">Уровнемер VEGAFLEX81 номер 30151361</t>
  </si>
  <si>
    <t xml:space="preserve">Уровнемер VEGAFLEX81 номер 30151365</t>
  </si>
  <si>
    <t xml:space="preserve">Уровнемер VEGAFLEX81 номер 30151364</t>
  </si>
  <si>
    <t xml:space="preserve">Уровнемер VEGAFLEX81 номер 30151366</t>
  </si>
  <si>
    <t xml:space="preserve">Уровнемер VEGAFLEX81 номер 30151362</t>
  </si>
  <si>
    <t xml:space="preserve">Уровнемер Levelflex FMP5 Levelflex FMP51 номер KA02C70112C</t>
  </si>
  <si>
    <t xml:space="preserve">Уровнемер Levelflex FMP5 Levelflex FMP51 номер KA02C60112C</t>
  </si>
  <si>
    <t xml:space="preserve">Уровнемер Levelflex FMP5 Levelflex FMP51 номер KA02C80112C</t>
  </si>
  <si>
    <t xml:space="preserve">Уровнемер Levelflex FMP5 Levelflex FMP51 номер KA02C50112C</t>
  </si>
  <si>
    <t xml:space="preserve">Термометр биметаллический Bimetall A номер 1405 B 0110</t>
  </si>
  <si>
    <t xml:space="preserve">Датчик температуры 248 номер 02469189/03349210</t>
  </si>
  <si>
    <t xml:space="preserve">Датчик температуры 248 номер 02469187/03349208</t>
  </si>
  <si>
    <t xml:space="preserve">Датчик температуры 248 номер 02469052/03349073</t>
  </si>
  <si>
    <t xml:space="preserve">Датчик температуры 248 номер 02469091/03349112</t>
  </si>
  <si>
    <t xml:space="preserve">Датчик температуры 248 номер 02469181/03349202</t>
  </si>
  <si>
    <t xml:space="preserve">Датчик температуры 248 номер 02469188/03349209</t>
  </si>
  <si>
    <t xml:space="preserve">Датчик температуры 248 номер 02469164/03349185</t>
  </si>
  <si>
    <t xml:space="preserve">Датчик температуры 248 номер 02469186/03349207</t>
  </si>
  <si>
    <t xml:space="preserve">Датчик температуры 248 номер 02469163/03349184</t>
  </si>
  <si>
    <t xml:space="preserve">Датчик температуры 248 номер 02469165/03349186</t>
  </si>
  <si>
    <t xml:space="preserve">Датчик температуры ТСМУ Метран-274-08 номер 2370744</t>
  </si>
  <si>
    <t xml:space="preserve">Датчик температуры ТПУ 0304Ех номер 12-7647</t>
  </si>
  <si>
    <t xml:space="preserve">Датчик температуры 248 номер 02244860</t>
  </si>
  <si>
    <t xml:space="preserve">ТСП серии 65 номер 03367865</t>
  </si>
  <si>
    <t xml:space="preserve">Датчик температуры 248 номер 02244856</t>
  </si>
  <si>
    <t xml:space="preserve">ТСП серии 65 номер 03367867</t>
  </si>
  <si>
    <t xml:space="preserve">Преобразователь измерительный iTEMP TMT180 номер F902F814202</t>
  </si>
  <si>
    <t xml:space="preserve">Преобразователь вторичный T32.1S номер 845531</t>
  </si>
  <si>
    <t xml:space="preserve">ТСП TR10-A номер 1104HXQH</t>
  </si>
  <si>
    <t xml:space="preserve">Преобразователь вторичный T32.1S номер 854534</t>
  </si>
  <si>
    <t xml:space="preserve">ТСП TR10-A номер 1104HM6M</t>
  </si>
  <si>
    <t xml:space="preserve">Преобразователь измерительный iTEMP TMT180 номер F902F514202</t>
  </si>
  <si>
    <t xml:space="preserve">Преобразователь измерительный iTEMP TMT180 номер F902F914202</t>
  </si>
  <si>
    <t xml:space="preserve">Преобразователь вторичный T32.1S номер 855570</t>
  </si>
  <si>
    <t xml:space="preserve">ТСП TR10-A номер 1104IQL7</t>
  </si>
  <si>
    <t xml:space="preserve">Преобразователь вторичный T32.1S номер 854759</t>
  </si>
  <si>
    <t xml:space="preserve">ТСП TR60-A номер 1104I0QT</t>
  </si>
  <si>
    <t xml:space="preserve">Преобразователь вторичный T32.1S номер 854596</t>
  </si>
  <si>
    <t xml:space="preserve">ТСП TR60-A номер 1104I0QV</t>
  </si>
  <si>
    <t xml:space="preserve">Преобразователь вторичный T32.1S номер 855102</t>
  </si>
  <si>
    <t xml:space="preserve">ТСП TR60-A номер 1104I0QW</t>
  </si>
  <si>
    <t xml:space="preserve">Преобразователь вторичный T32.1S номер 854667</t>
  </si>
  <si>
    <t xml:space="preserve">ТСП TR60-A номер 1104I0QZ</t>
  </si>
  <si>
    <t xml:space="preserve">Преобразователь вторичный T32.1S номер 854599</t>
  </si>
  <si>
    <t xml:space="preserve">ТСП TR60-A номер 1104I0QY</t>
  </si>
  <si>
    <t xml:space="preserve">Преобразователь вторичный T32.1S номер 843151</t>
  </si>
  <si>
    <t xml:space="preserve">ТСП TR10-A номер 1104H5CN</t>
  </si>
  <si>
    <t xml:space="preserve">Преобразователь вторичный T32.1S номер 854842</t>
  </si>
  <si>
    <t xml:space="preserve">ТСП TR10-A номер 1104IQLC</t>
  </si>
  <si>
    <t xml:space="preserve">Преобразователь вторичный T32.1S номер 845499</t>
  </si>
  <si>
    <t xml:space="preserve">ТСП TR10-A номер 1104H5CS</t>
  </si>
  <si>
    <t xml:space="preserve">Датчик температуры ИП 0304Ех номер 12-7230</t>
  </si>
  <si>
    <t xml:space="preserve">Датчик температуры ИП 0304Ех номер 12-7232</t>
  </si>
  <si>
    <t xml:space="preserve">Датчик температуры ИП 0304Ех номер 12-4665</t>
  </si>
  <si>
    <t xml:space="preserve">Датчик температуры ИП 0304Ех номер 12-7251</t>
  </si>
  <si>
    <t xml:space="preserve">Датчик температуры ИП 0304Ех номер 12-7281</t>
  </si>
  <si>
    <t xml:space="preserve">Датчик температуры ИП 0304Ех номер 12-3791</t>
  </si>
  <si>
    <t xml:space="preserve">Преобразователь давления 3051CD1 номер 9357683</t>
  </si>
  <si>
    <t xml:space="preserve">Преобразователь давления 3051CD1 номер 9357684</t>
  </si>
  <si>
    <t xml:space="preserve">Преобразователь давления 3051CD2 номер 9357671</t>
  </si>
  <si>
    <t xml:space="preserve">Преобразователь давления 3051CD2 номер 9357672</t>
  </si>
  <si>
    <t xml:space="preserve">Преобразователь давления 3051CD2 номер 9357675</t>
  </si>
  <si>
    <t xml:space="preserve">Преобразователь давления 3051CD2 номер 9357676</t>
  </si>
  <si>
    <t xml:space="preserve">Преобразователь давления 3051CD2 номер 9357677</t>
  </si>
  <si>
    <t xml:space="preserve">Преобразователь давления 3051CD2 номер 9357680</t>
  </si>
  <si>
    <t xml:space="preserve">Преобразователь давления 3051CD2 номер 9357681</t>
  </si>
  <si>
    <t xml:space="preserve">Преобразователь давления Метран-150TG номер 1385493</t>
  </si>
  <si>
    <t xml:space="preserve">Преобразователь давления Метран-150CDR номер 0001302137</t>
  </si>
  <si>
    <t xml:space="preserve">Преобразователь давления Метран-150CDR номер 0001210631</t>
  </si>
  <si>
    <t xml:space="preserve">Преобразователь давления Метран-150TGR номер 0001176616</t>
  </si>
  <si>
    <t xml:space="preserve">Преобразователь давления Метран-150TGR номер 0001177996</t>
  </si>
  <si>
    <t xml:space="preserve">Преобразователь давления EJX 530A номер 91J604185</t>
  </si>
  <si>
    <t xml:space="preserve">Преобразователь давления EJX 110A номер 91J604411</t>
  </si>
  <si>
    <t xml:space="preserve">Преобразователь давления EJX 530A номер 91J604187</t>
  </si>
  <si>
    <t xml:space="preserve">Преобразователь давления EJX 110A номер 91J604412</t>
  </si>
  <si>
    <t xml:space="preserve">Преобразователь давления EJX 530A номер 91J604168</t>
  </si>
  <si>
    <t xml:space="preserve">Преобразователь давления EJX 530A номер 91J604184</t>
  </si>
  <si>
    <t xml:space="preserve">Преобразователь давления EJX 530A номер 91M825405</t>
  </si>
  <si>
    <t xml:space="preserve">Преобразователь давления EJX 530A номер 91K411366</t>
  </si>
  <si>
    <t xml:space="preserve">Преобразователь давления EJX 530A номер 91J622053</t>
  </si>
  <si>
    <t xml:space="preserve">Преобразователь давления Метран-150TG номер 1385814</t>
  </si>
  <si>
    <t xml:space="preserve">Преобразователь давления АМ-2000-ТG-7 номер 12217070927</t>
  </si>
  <si>
    <t xml:space="preserve">Преобразователь давления АМ-2000-ТG-5 номер 12217070860</t>
  </si>
  <si>
    <t xml:space="preserve">Преобразователь давления АМ-2000-ТG-5 номер 12217070865</t>
  </si>
  <si>
    <t xml:space="preserve">Преобразователь давления АМ-2000-ТG-7 номер 12217070896</t>
  </si>
  <si>
    <t xml:space="preserve">Преобразователь давления АМ-2000-ТG-5 номер 12217070925</t>
  </si>
  <si>
    <t xml:space="preserve">Преобразователь давления АМ-2000-ТG-5 номер 12217020379</t>
  </si>
  <si>
    <t xml:space="preserve">Преобразователь давления АМ-2000-ТG-7 номер 12217070946</t>
  </si>
  <si>
    <t xml:space="preserve">Преобразователь давления АМ-2000-ТG-5 номер 12217070862</t>
  </si>
  <si>
    <t xml:space="preserve">Преобразователь давления АМ-2000-ТG-9 номер 21055376</t>
  </si>
  <si>
    <t xml:space="preserve">Преобразователь давления АМ-2000-ТG-7 номер 12217070911</t>
  </si>
  <si>
    <t xml:space="preserve">Преобразователь давления АМ-2000-ТG-5 номер 12217070861</t>
  </si>
  <si>
    <t xml:space="preserve">Преобразователь давления АМ-2000-ТG-7 номер 12217070914</t>
  </si>
  <si>
    <t xml:space="preserve">Преобразователь давления АМ-2000-ТG-7 номер 12217070915</t>
  </si>
  <si>
    <t xml:space="preserve">Датчик давления 2051CD1 номер 9439068</t>
  </si>
  <si>
    <t xml:space="preserve">Датчик давления 2051CD1 номер 9439069</t>
  </si>
  <si>
    <t xml:space="preserve">Датчик давления 2051CD1 номер 9439070</t>
  </si>
  <si>
    <t xml:space="preserve">Датчик давления 2051CD1 номер 9439071</t>
  </si>
  <si>
    <t xml:space="preserve">Преобразователь давления Deltabar S PMD75 номер L101450109D</t>
  </si>
  <si>
    <t xml:space="preserve">Преобразователь давления 2051TG4 номер 9656459</t>
  </si>
  <si>
    <t xml:space="preserve">Преобразователь давления 2051TG4 номер 9656464</t>
  </si>
  <si>
    <t xml:space="preserve">Преобразователь давления 2051TG1 номер 0096888</t>
  </si>
  <si>
    <t xml:space="preserve">Преобразователь давления 2051TG1 номер 0096889</t>
  </si>
  <si>
    <t xml:space="preserve">Преобразователь давления 3051S2CD1 номер 0201418</t>
  </si>
  <si>
    <t xml:space="preserve">Преобразователь давления IPT-10 номер 23493461</t>
  </si>
  <si>
    <t xml:space="preserve">Преобразователь давления Метран-150TGR номер 0001200752</t>
  </si>
  <si>
    <t xml:space="preserve">Преобразователь давления Метран-150TG номер 1431430</t>
  </si>
  <si>
    <t xml:space="preserve">Преобразователь давления EJX 530A номер 91J622058</t>
  </si>
  <si>
    <t xml:space="preserve">Преобразователь давления Cerabar Т,PMC131 номер M609C501052</t>
  </si>
  <si>
    <t xml:space="preserve">Преобразователь давления Cerabar Т,PMC131 номер M609C901052</t>
  </si>
  <si>
    <t xml:space="preserve">Преобразователь давления Cerabar Т,PMC131 номер HA12D501052</t>
  </si>
  <si>
    <t xml:space="preserve">Преобразователь давления Cerabar Т,PMC131 номер M609C701052</t>
  </si>
  <si>
    <t xml:space="preserve">Преобразователь давления APC-2000 номер 02133785</t>
  </si>
  <si>
    <t xml:space="preserve">Преобразователь давления APC-2200 номер 02133783</t>
  </si>
  <si>
    <t xml:space="preserve">Преобразователь давления EJX 530A номер 91P716183</t>
  </si>
  <si>
    <t xml:space="preserve">Преобразователь давления EJX 530A номер 91P716143</t>
  </si>
  <si>
    <t xml:space="preserve">Преобразователь давления 3051S номер 09907703</t>
  </si>
  <si>
    <t xml:space="preserve">Преобразователь давления 3051S номер 09907706</t>
  </si>
  <si>
    <t xml:space="preserve">Преобразователь давления 3051S номер 09907704</t>
  </si>
  <si>
    <t xml:space="preserve">Преобразователь давления 3051S номер 09907707</t>
  </si>
  <si>
    <t xml:space="preserve">Преобразователь давления 3051S номер 09907702</t>
  </si>
  <si>
    <t xml:space="preserve">Преобразователь давления 3051S номер 09907705</t>
  </si>
  <si>
    <t xml:space="preserve">Преобразователь давления 3051S номер 09907694</t>
  </si>
  <si>
    <t xml:space="preserve">Преобразователь давления 3051S номер 09907697</t>
  </si>
  <si>
    <t xml:space="preserve">Преобразователь давления АМ - 2000 TG6 номер 12216090289</t>
  </si>
  <si>
    <t xml:space="preserve">Преобразователь давления АМ - 2000 TG6 номер 12216090286</t>
  </si>
  <si>
    <t xml:space="preserve">Преобразователь давления АМ - 2000 TG6 номер 12216090285</t>
  </si>
  <si>
    <t xml:space="preserve">Преобразователь давления АМ - 2000 TG6 номер 12216090284</t>
  </si>
  <si>
    <t xml:space="preserve">Преобразователь давления АМ - 2000 TG6 номер 12216090288</t>
  </si>
  <si>
    <t xml:space="preserve">Преобразователь давления Метран-150TGR номер 1453162</t>
  </si>
  <si>
    <t xml:space="preserve">Преобразователь давления Метран-150CGR номер 1452809</t>
  </si>
  <si>
    <t xml:space="preserve">Преобразователь давления Метран-150CGR номер 1452812</t>
  </si>
  <si>
    <t xml:space="preserve">Преобразователь давления Метран-150TGR номер 1453183</t>
  </si>
  <si>
    <t xml:space="preserve">Преобразователь давления Метран-150TGR номер 1453113</t>
  </si>
  <si>
    <t xml:space="preserve">Преобразователь давления Метран-150TGR номер 1473085</t>
  </si>
  <si>
    <t xml:space="preserve">Преобразователь давления Метран-150TGR номер 1453114</t>
  </si>
  <si>
    <t xml:space="preserve">Преобразователь давления Метран-150TGR номер 1453168</t>
  </si>
  <si>
    <t xml:space="preserve">Преобразователь давления Метран-150TGR номер 1453160</t>
  </si>
  <si>
    <t xml:space="preserve">Преобразователь давления Метран-150TGR номер 1453115</t>
  </si>
  <si>
    <t xml:space="preserve">Преобразователь давления Метран-150TGR номер 1453123</t>
  </si>
  <si>
    <t xml:space="preserve">Преобразователь давления Метран-150TGR номер 1489960</t>
  </si>
  <si>
    <t xml:space="preserve">Преобразователь давления Метран-150TGR номер 1453165</t>
  </si>
  <si>
    <t xml:space="preserve">Преобразователь давления Метран-150TGR номер 1453956</t>
  </si>
  <si>
    <t xml:space="preserve">Преобразователь давления Метран-150TGR номер 1452539</t>
  </si>
  <si>
    <t xml:space="preserve">Преобразователь давления Метран-150TGR номер 1453951</t>
  </si>
  <si>
    <t xml:space="preserve">Преобразователь давления Метран-150TGR номер 1453937</t>
  </si>
  <si>
    <t xml:space="preserve">Преобразователь давления Метран-150TGR номер 1452784</t>
  </si>
  <si>
    <t xml:space="preserve">Преобразователь давления Метран-150TGR номер 1452723</t>
  </si>
  <si>
    <t xml:space="preserve">Преобразователь давления Метран-150TGR номер 1454500</t>
  </si>
  <si>
    <t xml:space="preserve">Преобразователь давления Метран-150TGR номер 1452892</t>
  </si>
  <si>
    <t xml:space="preserve">Преобразователь давления Метран-150TGR номер 1452757</t>
  </si>
  <si>
    <t xml:space="preserve">Преобразователь давления Метран-150TGR номер 1454499</t>
  </si>
  <si>
    <t xml:space="preserve">Преобразователь давления Метран-150TGR номер 1452764</t>
  </si>
  <si>
    <t xml:space="preserve">Преобразователь давления Метран-150TGR номер 1453935</t>
  </si>
  <si>
    <t xml:space="preserve">Преобразователь давления Метран-150TGR номер 1452792</t>
  </si>
  <si>
    <t xml:space="preserve">Преобразователь давления Метран-150TGR номер 1452890</t>
  </si>
  <si>
    <t xml:space="preserve">Преобразователь давления Метран-150TGR номер 1453934</t>
  </si>
  <si>
    <t xml:space="preserve">Преобразователь давления Метран-150TGR номер 1454496</t>
  </si>
  <si>
    <t xml:space="preserve">Преобразователь давления Метран-150TGR номер 1452569</t>
  </si>
  <si>
    <t xml:space="preserve">Преобразователь давления Метран-150TGR номер 1452567</t>
  </si>
  <si>
    <t xml:space="preserve">Преобразователь давления Метран-150TGR номер 1452783</t>
  </si>
  <si>
    <t xml:space="preserve">Преобразователь давления Метран-150TGR номер 1453957</t>
  </si>
  <si>
    <t xml:space="preserve">Преобразователь давления Метран-150TGR номер 1454501</t>
  </si>
  <si>
    <t xml:space="preserve">Преобразователь давления Метран-150TGR номер 1452736</t>
  </si>
  <si>
    <t xml:space="preserve">Преобразователь давления Метран-150TGR номер 1452763</t>
  </si>
  <si>
    <t xml:space="preserve">Преобразователь давления Метран-150CGR номер 1452811</t>
  </si>
  <si>
    <t xml:space="preserve">Преобразователь давления Метран-150CGR номер 1452808</t>
  </si>
  <si>
    <t xml:space="preserve">Преобразователь давления EJX 110A номер 91K411431</t>
  </si>
  <si>
    <t xml:space="preserve">Преобразователь давления EJX 530A номер 91J604397</t>
  </si>
  <si>
    <t xml:space="preserve">Контроллер Simatic S7-400 номер 204/К301/S7-400</t>
  </si>
  <si>
    <t xml:space="preserve">Контроллер Simatic S7-400 номер 205/DM/S7-400</t>
  </si>
  <si>
    <t xml:space="preserve">Газоанализатор PIRECL номер 20FEB102366</t>
  </si>
  <si>
    <t xml:space="preserve">Газоанализатор PIRECL номер 20JAN100828</t>
  </si>
  <si>
    <t xml:space="preserve">Газоанализатор PIRECL номер 20FEB102363</t>
  </si>
  <si>
    <t xml:space="preserve">Газоанализатор PIRECL номер 20APR107356</t>
  </si>
  <si>
    <t xml:space="preserve">Газоанализатор PIRECL номер 20MAR104581</t>
  </si>
  <si>
    <t xml:space="preserve">Газоанализатор PIRECL номер 20APR107352</t>
  </si>
  <si>
    <t xml:space="preserve">Газоанализатор PIRECL номер 20FEB102367</t>
  </si>
  <si>
    <t xml:space="preserve">Газоанализатор PIRECL номер 20FEB102359</t>
  </si>
  <si>
    <t xml:space="preserve">Газоанализатор PIRECL номер 20JAN100827</t>
  </si>
  <si>
    <t xml:space="preserve">Газоанализатор PIRECL номер 19DEC132191</t>
  </si>
  <si>
    <t xml:space="preserve">Газоанализатор PIRECL номер 19NOV130020</t>
  </si>
  <si>
    <t xml:space="preserve">Газоанализатор PIRECL номер 19DEC132193</t>
  </si>
  <si>
    <t xml:space="preserve">Газоанализатор PIRECL номер 20FEB102356</t>
  </si>
  <si>
    <t xml:space="preserve">Газоанализатор PIRECL номер 20FEB102365</t>
  </si>
  <si>
    <t xml:space="preserve">Газоанализатор PIRECL номер 20FEB102360</t>
  </si>
  <si>
    <t xml:space="preserve">Манометр ДМ номер 12А11098</t>
  </si>
  <si>
    <t xml:space="preserve">Манометр ДМ номер 12А11091</t>
  </si>
  <si>
    <t xml:space="preserve">Уровнемер поплавковый  ДУУ10 номер 247</t>
  </si>
  <si>
    <t xml:space="preserve">Уровнемер поплавковый  ДУУ10 номер 476</t>
  </si>
  <si>
    <t xml:space="preserve">Уровнемер поплавковый  ДУУ10 номер 473</t>
  </si>
  <si>
    <t xml:space="preserve">Уровнемер поплавковый  ДУУ10 номер 480</t>
  </si>
  <si>
    <t xml:space="preserve">Уровнемер поплавковый  ДУУ10 номер 492</t>
  </si>
  <si>
    <t xml:space="preserve">Уровнемер поплавковый  ДУУ10 номер 479</t>
  </si>
  <si>
    <t xml:space="preserve">Уровнемер поплавковый  ДУУ10 номер 598</t>
  </si>
  <si>
    <t xml:space="preserve">Уровнемер поплавковый  ДУУ10 номер 597</t>
  </si>
  <si>
    <t xml:space="preserve">Уровнемер поплавковый  ДУУ10 номер 496</t>
  </si>
  <si>
    <t xml:space="preserve">Уровнемер поплавковый  ДУУ10 номер 472</t>
  </si>
  <si>
    <t xml:space="preserve">Уровнемер поплавковый  ДУУ10 номер 474</t>
  </si>
  <si>
    <t xml:space="preserve">Уровнемер поплавковый  ДУУ10 номер 596</t>
  </si>
  <si>
    <t xml:space="preserve">Уровнемер поплавковый  ДУУ10 номер 593</t>
  </si>
  <si>
    <t xml:space="preserve">Уровнемер поплавковый  ДУУ10 номер 1536</t>
  </si>
  <si>
    <t xml:space="preserve">Уровнемер поплавковый  ДУУ4М номер 22874/7192</t>
  </si>
  <si>
    <t xml:space="preserve">Манометр ДМ номер 12А11095</t>
  </si>
  <si>
    <t xml:space="preserve">Манометр ДМ номер 12А11097</t>
  </si>
  <si>
    <t xml:space="preserve">Манометр ДМ номер 12А11094</t>
  </si>
  <si>
    <t xml:space="preserve">Манометр ДМ номер 12А11088</t>
  </si>
  <si>
    <t xml:space="preserve">Манометр ДМ номер 12А11100</t>
  </si>
  <si>
    <t xml:space="preserve">Манометр ДМ номер 12А11092</t>
  </si>
  <si>
    <t xml:space="preserve">Манометр ДМ номер 12А2741</t>
  </si>
  <si>
    <t xml:space="preserve">Манометр ДМ номер 12А7610</t>
  </si>
  <si>
    <t xml:space="preserve">Манометр показывающий ТМ2 ТМ2 номер 12А10536</t>
  </si>
  <si>
    <t xml:space="preserve">Манометр показывающий ТМ2 ТМ2 номер 12А10532</t>
  </si>
  <si>
    <t xml:space="preserve">Манометр показывающий ТМ2 ТМ2 номер 12А10601</t>
  </si>
  <si>
    <t xml:space="preserve">Манометр показывающий ТМ2 ТМ2 номер 12А10600</t>
  </si>
  <si>
    <t xml:space="preserve">Манометр показывающий ТМ2 ТМ2 номер 12А10602</t>
  </si>
  <si>
    <t xml:space="preserve">Манометр показывающий ТМ2 ТМ2 номер 12А10530</t>
  </si>
  <si>
    <t xml:space="preserve">Манометр показывающий ТМ2 ТМ2 номер 12А9646</t>
  </si>
  <si>
    <t xml:space="preserve">Манометр показывающий ТМ2 ТМ2 номер 12А10525</t>
  </si>
  <si>
    <t xml:space="preserve">Манометр показывающий ТМ2 ТМ2 номер 12А9652</t>
  </si>
  <si>
    <t xml:space="preserve">Манометр показывающий ТМ2 ТМ2 номер 12А10537</t>
  </si>
  <si>
    <t xml:space="preserve">Манометр ТМ номер 12А7502</t>
  </si>
  <si>
    <t xml:space="preserve">Манометр ТМ номер 00858071</t>
  </si>
  <si>
    <t xml:space="preserve">Манометр ТМ номер 00858082</t>
  </si>
  <si>
    <t xml:space="preserve">Манометр ТМ номер 12А10604</t>
  </si>
  <si>
    <t xml:space="preserve">Манометр ТМ номер 12А9425</t>
  </si>
  <si>
    <t xml:space="preserve">Манометр ТМ номер 12А1207</t>
  </si>
  <si>
    <t xml:space="preserve">Манометр ТМ номер 12А1051</t>
  </si>
  <si>
    <t xml:space="preserve">Манометр ТМ номер 00858077</t>
  </si>
  <si>
    <t xml:space="preserve">Манометр ТМ номер 12А7248</t>
  </si>
  <si>
    <t xml:space="preserve">Манометр ТМ номер 00858028</t>
  </si>
  <si>
    <t xml:space="preserve">Манометр ФТ номер 12А9344</t>
  </si>
  <si>
    <t xml:space="preserve">Манометр ФТ номер 12А9346</t>
  </si>
  <si>
    <t xml:space="preserve">Манометр ФТ номер 12А9409</t>
  </si>
  <si>
    <t xml:space="preserve">Манометр ТМ номер 12А7438</t>
  </si>
  <si>
    <t xml:space="preserve">Манометр ТМ номер 12А9641</t>
  </si>
  <si>
    <t xml:space="preserve">Манометр ТМ номер 12А9363</t>
  </si>
  <si>
    <t xml:space="preserve">Манометр ТМ номер 12А1284</t>
  </si>
  <si>
    <t xml:space="preserve">Манометр ТМ номер 12А9642</t>
  </si>
  <si>
    <t xml:space="preserve">Манометр ТМ номер 12А7246</t>
  </si>
  <si>
    <t xml:space="preserve">Манометр ТМ номер 12А9359</t>
  </si>
  <si>
    <t xml:space="preserve">Манометр ТМ номер 00858105</t>
  </si>
  <si>
    <t xml:space="preserve">Манометр ТМ номер 00858051</t>
  </si>
  <si>
    <t xml:space="preserve">Манометр ТМ номер 00858070</t>
  </si>
  <si>
    <t xml:space="preserve">Манометр ТМ номер 00858393</t>
  </si>
  <si>
    <t xml:space="preserve">Манометр ТМ номер 00858026</t>
  </si>
  <si>
    <t xml:space="preserve">Манометр ТМ номер 00858076</t>
  </si>
  <si>
    <t xml:space="preserve">Манометр ТМ номер 00858084</t>
  </si>
  <si>
    <t xml:space="preserve">Манометр ТМ номер 12А9361</t>
  </si>
  <si>
    <t xml:space="preserve">Манометр МП-63 номер 0776</t>
  </si>
  <si>
    <t xml:space="preserve">Манометр МП-63 номер 0777</t>
  </si>
  <si>
    <t xml:space="preserve">Манометр ФТ номер 12А9334</t>
  </si>
  <si>
    <t xml:space="preserve">Манометр ФТ номер 12А9336</t>
  </si>
  <si>
    <t xml:space="preserve">Манометр ФТ номер 12А7299</t>
  </si>
  <si>
    <t xml:space="preserve">Манометр ФТ номер 12А9338</t>
  </si>
  <si>
    <t xml:space="preserve">Манометр ФТ номер 12А9333</t>
  </si>
  <si>
    <t xml:space="preserve">Манометр ФТ номер 12А7298</t>
  </si>
  <si>
    <t xml:space="preserve">Манометр ТМ номер 12А112</t>
  </si>
  <si>
    <t xml:space="preserve">Манометр ТМ номер 00858391</t>
  </si>
  <si>
    <t xml:space="preserve">Манометр ТМ номер 12А1512</t>
  </si>
  <si>
    <t xml:space="preserve">Манометр ТМ номер 00858315</t>
  </si>
  <si>
    <t xml:space="preserve">Манометр ТМ номер 00858406</t>
  </si>
  <si>
    <t xml:space="preserve">Манометр ТМ номер 12А7311</t>
  </si>
  <si>
    <t xml:space="preserve">Манометр ТМ номер 00858383</t>
  </si>
  <si>
    <t xml:space="preserve">Манометр ТМ номер 00858295</t>
  </si>
  <si>
    <t xml:space="preserve">Манометр ТМ номер 00858287</t>
  </si>
  <si>
    <t xml:space="preserve">Манометр ТМ номер 00858272</t>
  </si>
  <si>
    <t xml:space="preserve">Манометр ТМ номер 00858390</t>
  </si>
  <si>
    <t xml:space="preserve">Манометр ТМ номер 00858308</t>
  </si>
  <si>
    <t xml:space="preserve">Манометр ТМ номер 00858311</t>
  </si>
  <si>
    <t xml:space="preserve">Манометр ТМ номер 00858269</t>
  </si>
  <si>
    <t xml:space="preserve">Манометр ТМ номер 00858402</t>
  </si>
  <si>
    <t xml:space="preserve">Манометр ТМ номер 00858387</t>
  </si>
  <si>
    <t xml:space="preserve">Манометр ТМ номер 00858394</t>
  </si>
  <si>
    <t xml:space="preserve">Манометр ТМ номер 00858309</t>
  </si>
  <si>
    <t xml:space="preserve">Манометр ТМ номер 00858349</t>
  </si>
  <si>
    <t xml:space="preserve">Манометр ТМ номер 00858395</t>
  </si>
  <si>
    <t xml:space="preserve">Манометр ТМ номер 00858389</t>
  </si>
  <si>
    <t xml:space="preserve">Манометр ТМ номер 00858300</t>
  </si>
  <si>
    <t xml:space="preserve">Манометр ТМ номер 00858307</t>
  </si>
  <si>
    <t xml:space="preserve">Манометр ТМ номер 00858337</t>
  </si>
  <si>
    <t xml:space="preserve">Манометр ТМ номер 00858281</t>
  </si>
  <si>
    <t xml:space="preserve">Манометр ТМ номер 00858304</t>
  </si>
  <si>
    <t xml:space="preserve">Манометр ТМ номер 00858277</t>
  </si>
  <si>
    <t xml:space="preserve">Манометр ТМ номер 00858267</t>
  </si>
  <si>
    <t xml:space="preserve">Манометр ТМ номер 00858384</t>
  </si>
  <si>
    <t xml:space="preserve">Манометр ТМ номер 00858301</t>
  </si>
  <si>
    <t xml:space="preserve">Манометр ТМ номер 00858401</t>
  </si>
  <si>
    <t xml:space="preserve">Манометр ТМ номер 00858342</t>
  </si>
  <si>
    <t xml:space="preserve">Манометр ТМ номер 00858286</t>
  </si>
  <si>
    <t xml:space="preserve">Манометр ТМ номер 00858352</t>
  </si>
  <si>
    <t xml:space="preserve">Манометр ТМ номер 12А1265</t>
  </si>
  <si>
    <t xml:space="preserve">Манометр ТМ номер 12А1508</t>
  </si>
  <si>
    <t xml:space="preserve">Манометр ТМ номер 12А1510</t>
  </si>
  <si>
    <t xml:space="preserve">Манометр ТМ номер 12А1127</t>
  </si>
  <si>
    <t xml:space="preserve">Манометр ТМ номер 12А1052</t>
  </si>
  <si>
    <t xml:space="preserve">Манометр ТМ номер 00858293</t>
  </si>
  <si>
    <t xml:space="preserve">Манометр ТМ номер 12А1434</t>
  </si>
  <si>
    <t xml:space="preserve">Манометр ТМ номер 12А1357</t>
  </si>
  <si>
    <t xml:space="preserve">Манометр ТМ номер 12А1125</t>
  </si>
  <si>
    <t xml:space="preserve">Манометр ТМ номер 12А1435</t>
  </si>
  <si>
    <t xml:space="preserve">Манометр ТМ номер 00858280</t>
  </si>
  <si>
    <t xml:space="preserve">Манометр ТМ номер 00858289</t>
  </si>
  <si>
    <t xml:space="preserve">Манометр ТМ номер 00858268</t>
  </si>
  <si>
    <t xml:space="preserve">Манометр ТМ номер 12А1436</t>
  </si>
  <si>
    <t xml:space="preserve">Манометр ТМ номер 12А1431</t>
  </si>
  <si>
    <t xml:space="preserve">Манометр ТМ номер 00858396</t>
  </si>
  <si>
    <t xml:space="preserve">Манометр ТМ номер 12А1188</t>
  </si>
  <si>
    <t xml:space="preserve">Манометр ТМ номер 00858319</t>
  </si>
  <si>
    <t xml:space="preserve">Манометр ТМ номер 00858284</t>
  </si>
  <si>
    <t xml:space="preserve">Манометр ТМ номер 00858353</t>
  </si>
  <si>
    <t xml:space="preserve">Манометр ТМ номер 00858410</t>
  </si>
  <si>
    <t xml:space="preserve">Манометр ТМ номер 00858354</t>
  </si>
  <si>
    <t xml:space="preserve">Манометр ТМ номер 12А1128</t>
  </si>
  <si>
    <t xml:space="preserve">Манометр ТМ номер 12А10605</t>
  </si>
  <si>
    <t xml:space="preserve">Манометр ТМ номер 12А1433</t>
  </si>
  <si>
    <t xml:space="preserve">Манометр ТМ номер 00858288</t>
  </si>
  <si>
    <t xml:space="preserve">Манометр ТМ номер 12А7256</t>
  </si>
  <si>
    <t xml:space="preserve">Манометр ТМ номер 00858341</t>
  </si>
  <si>
    <t xml:space="preserve">Манометр ТМ номер 00858411</t>
  </si>
  <si>
    <t xml:space="preserve">Манометр ТМ номер 00858398</t>
  </si>
  <si>
    <t xml:space="preserve">Манометр ТМ номер 00858343</t>
  </si>
  <si>
    <t xml:space="preserve">Манометр ТМ номер 00858113</t>
  </si>
  <si>
    <t xml:space="preserve">Манометр ТМ номер 00858350</t>
  </si>
  <si>
    <t xml:space="preserve">Манометр ТМ номер 00858403</t>
  </si>
  <si>
    <t xml:space="preserve">Манометр ТМ номер 00858346</t>
  </si>
  <si>
    <t xml:space="preserve">Манометр ТМ номер 00858297</t>
  </si>
  <si>
    <t xml:space="preserve">Манометр ТМ номер 00858285</t>
  </si>
  <si>
    <t xml:space="preserve">Манометр ТМ номер 12А7339</t>
  </si>
  <si>
    <t xml:space="preserve">Манометр ТМ номер 12А7532</t>
  </si>
  <si>
    <t xml:space="preserve">Манометр ТМ номер 00858956</t>
  </si>
  <si>
    <t xml:space="preserve">Манометр ТМ номер 12А11054</t>
  </si>
  <si>
    <t xml:space="preserve">Манометр ТМ номер 00858908</t>
  </si>
  <si>
    <t xml:space="preserve">Манометр ТМ номер 12А11060</t>
  </si>
  <si>
    <t xml:space="preserve">Манометр ТМ номер 0085888</t>
  </si>
  <si>
    <t xml:space="preserve">Манометр ТМ номер 858961</t>
  </si>
  <si>
    <t xml:space="preserve">Манометр ТМ номер 00858943</t>
  </si>
  <si>
    <t xml:space="preserve">Манометр ТМ номер 12А11077</t>
  </si>
  <si>
    <t xml:space="preserve">Манометр ТМ номер 12А11035</t>
  </si>
  <si>
    <t xml:space="preserve">Манометр ТМ номер 00858902</t>
  </si>
  <si>
    <t xml:space="preserve">Манометр ТМ номер 00858883</t>
  </si>
  <si>
    <t xml:space="preserve">Манометр ТМ номер 00858858</t>
  </si>
  <si>
    <t xml:space="preserve">Манометр ТМ номер 12А11002</t>
  </si>
  <si>
    <t xml:space="preserve">Манометр ТМ номер 12А1113</t>
  </si>
  <si>
    <t xml:space="preserve">Манометр ТМ номер 12А11050</t>
  </si>
  <si>
    <t xml:space="preserve">Манометр ТМ номер 12А11066</t>
  </si>
  <si>
    <t xml:space="preserve">Манометр ТМ номер 12А11044</t>
  </si>
  <si>
    <t xml:space="preserve">Манометр ТМ номер 00858859</t>
  </si>
  <si>
    <t xml:space="preserve">Манометр ТМ номер 12А11083</t>
  </si>
  <si>
    <t xml:space="preserve">Манометр ТМ номер 12А11038</t>
  </si>
  <si>
    <t xml:space="preserve">Манометр ТМ номер 12А11030</t>
  </si>
  <si>
    <t xml:space="preserve">Манометр ТМ номер 12А11070</t>
  </si>
  <si>
    <t xml:space="preserve">Манометр ТМ номер 12А7590</t>
  </si>
  <si>
    <t xml:space="preserve">Манометр ТМ номер 12А11071</t>
  </si>
  <si>
    <t xml:space="preserve">Манометр ТМ номер 12А11034</t>
  </si>
  <si>
    <t xml:space="preserve">Манометр ТМ номер 12А11058</t>
  </si>
  <si>
    <t xml:space="preserve">Манометр ТМ номер 12А11082</t>
  </si>
  <si>
    <t xml:space="preserve">Манометр ТМ номер 00858857</t>
  </si>
  <si>
    <t xml:space="preserve">Манометр ТМ номер 12А11032</t>
  </si>
  <si>
    <t xml:space="preserve">Манометр ТМ номер 12А1046</t>
  </si>
  <si>
    <t xml:space="preserve">Манометр ТМ номер 00858952</t>
  </si>
  <si>
    <t xml:space="preserve">Манометр ТМ номер 00858809</t>
  </si>
  <si>
    <t xml:space="preserve">Манометр ТМ номер 00858871</t>
  </si>
  <si>
    <t xml:space="preserve">Манометр ТМ номер 12А11065</t>
  </si>
  <si>
    <t xml:space="preserve">Манометр ТМ номер 12А11019</t>
  </si>
  <si>
    <t xml:space="preserve">Манометр ТМ номер 12А11036</t>
  </si>
  <si>
    <t xml:space="preserve">Манометр ТМ номер 12А7595</t>
  </si>
  <si>
    <t xml:space="preserve">Манометр ТМ номер 12А11069</t>
  </si>
  <si>
    <t xml:space="preserve">Манометр ТМ номер 12А11046</t>
  </si>
  <si>
    <t xml:space="preserve">Манометр ФТ номер 12А11108</t>
  </si>
  <si>
    <t xml:space="preserve">Манометр ФТ номер 12А11133</t>
  </si>
  <si>
    <t xml:space="preserve">Манометр ФТ номер 12А11118</t>
  </si>
  <si>
    <t xml:space="preserve">Манометр ФТ номер 12А11105</t>
  </si>
  <si>
    <t xml:space="preserve">Манометр ФТ номер 12А11135</t>
  </si>
  <si>
    <t xml:space="preserve">Манометр ФТ номер 12А11123</t>
  </si>
  <si>
    <t xml:space="preserve">Манометр ФТ номер 12А11131</t>
  </si>
  <si>
    <t xml:space="preserve">Манометр ФТ номер 12А11115</t>
  </si>
  <si>
    <t xml:space="preserve">Манометр ФТ номер 12А11124</t>
  </si>
  <si>
    <t xml:space="preserve">Манометр ФТ номер 12А11127</t>
  </si>
  <si>
    <t xml:space="preserve">Манометр ФТ номер 12А11112</t>
  </si>
  <si>
    <t xml:space="preserve">Манометр ФТ номер 12А11125</t>
  </si>
  <si>
    <t xml:space="preserve">Манометр ФТ номер 12А11126</t>
  </si>
  <si>
    <t xml:space="preserve">Манометр ФТ номер 12А11128</t>
  </si>
  <si>
    <t xml:space="preserve">Манометр ТМ номер 00858318</t>
  </si>
  <si>
    <t xml:space="preserve">Манометр ТМ номер 00858317</t>
  </si>
  <si>
    <t xml:space="preserve">Манометр ТМ номер 00858316</t>
  </si>
  <si>
    <t xml:space="preserve">Манометр ТМ номер 00858060</t>
  </si>
  <si>
    <t xml:space="preserve">Манометр ТМ номер 00858320</t>
  </si>
  <si>
    <t xml:space="preserve">Манометр ТМ номер 00858322</t>
  </si>
  <si>
    <t xml:space="preserve">Манометр ТМ номер 00858959</t>
  </si>
  <si>
    <t xml:space="preserve">Манометр ТМ номер 00858887</t>
  </si>
  <si>
    <t xml:space="preserve">Манометр ТМ номер 00858897</t>
  </si>
  <si>
    <t xml:space="preserve">Манометр ТМ номер 12А7245</t>
  </si>
  <si>
    <t xml:space="preserve">Манометр ТМ номер 12А11078</t>
  </si>
  <si>
    <t xml:space="preserve">Манометр ТМ номер 12А11076</t>
  </si>
  <si>
    <t xml:space="preserve">Манометр ТМ номер 00858894</t>
  </si>
  <si>
    <t xml:space="preserve">Манометр ТМ номер 12А11079</t>
  </si>
  <si>
    <t xml:space="preserve">Манометр ТМ номер 00858892</t>
  </si>
  <si>
    <t xml:space="preserve">Манометр ТМ номер 00858932</t>
  </si>
  <si>
    <t xml:space="preserve">Манометр ФТ номер 12А11116</t>
  </si>
  <si>
    <t xml:space="preserve">Манометр ФТ номер 12А11106</t>
  </si>
  <si>
    <t xml:space="preserve">Манометр ФТ номер 12А11130</t>
  </si>
  <si>
    <t xml:space="preserve">Манометр ФТ номер 12А11114</t>
  </si>
  <si>
    <t xml:space="preserve">Манометр показывающий ТМ2 ТМ2 номер 12А10612</t>
  </si>
  <si>
    <t xml:space="preserve">Манометр показывающий ТМ2 ТМ2 номер 12А10614</t>
  </si>
  <si>
    <t xml:space="preserve">Манометр показывающий ТМ2 ТМ2 номер 12А10613</t>
  </si>
  <si>
    <t xml:space="preserve">Манометр показывающий ТМ2 ТМ2 номер 12А10531</t>
  </si>
  <si>
    <t xml:space="preserve">Манометр показывающий ТМ2 ТМ2 номер 12А10534</t>
  </si>
  <si>
    <t xml:space="preserve">Манометр показывающий ТМ2 ТМ2 номер 12А9647</t>
  </si>
  <si>
    <t xml:space="preserve">Манометр ТМ номер 00858877</t>
  </si>
  <si>
    <t xml:space="preserve">Манометр ТМ номер 12А1041</t>
  </si>
  <si>
    <t xml:space="preserve">Манометр ТМ номер 12А10681</t>
  </si>
  <si>
    <t xml:space="preserve">Манометр ТМ номер 00858972</t>
  </si>
  <si>
    <t xml:space="preserve">Манометр ТМ номер 12А11057</t>
  </si>
  <si>
    <t xml:space="preserve">Манометр ТМ номер 12А11063</t>
  </si>
  <si>
    <t xml:space="preserve">Манометр ТМ номер 00858962</t>
  </si>
  <si>
    <t xml:space="preserve">Манометр ТМ номер 00858969</t>
  </si>
  <si>
    <t xml:space="preserve">Манометр ТМ номер 00858964</t>
  </si>
  <si>
    <t xml:space="preserve">Манометр ТМ номер 12А11043</t>
  </si>
  <si>
    <t xml:space="preserve">Манометр ТМ номер 12А11008</t>
  </si>
  <si>
    <t xml:space="preserve">Манометр ТМ номер 12А11061</t>
  </si>
  <si>
    <t xml:space="preserve">Манометр ТМ номер 12А7591</t>
  </si>
  <si>
    <t xml:space="preserve">Манометр ТМ номер 12А11051</t>
  </si>
  <si>
    <t xml:space="preserve">Манометр ТМ номер 12А1040</t>
  </si>
  <si>
    <t xml:space="preserve">Манометр ТМ номер 12А11004</t>
  </si>
  <si>
    <t xml:space="preserve">Манометр ТМ номер 12А7378</t>
  </si>
  <si>
    <t xml:space="preserve">Манометр ТМ номер 12А1515</t>
  </si>
  <si>
    <t xml:space="preserve">Манометр ФТ номер 12А11120</t>
  </si>
  <si>
    <t xml:space="preserve">СГМ ЭРИС-100 СГМ ЭРИС-100 номер 112150273</t>
  </si>
  <si>
    <t xml:space="preserve">СГМ ЭРИС-100 СГМ ЭРИС-100 номер 112160003</t>
  </si>
  <si>
    <t xml:space="preserve">СГМ ЭРИС-100 СГМ ЭРИС-100 номер 112160033</t>
  </si>
  <si>
    <t xml:space="preserve">СГМ ЭРИС-100 СГМ ЭРИС-100 номер 112190166</t>
  </si>
  <si>
    <t xml:space="preserve">СГМ ЭРИС-100 СГМ ЭРИС-100 номер 112190326</t>
  </si>
  <si>
    <t xml:space="preserve">СГМ ЭРИС-100 СГМ ЭРИС-100 номер 112190328</t>
  </si>
  <si>
    <t xml:space="preserve">СГМ ЭРИС-100 СГМ ЭРИС-100 номер 112160004</t>
  </si>
  <si>
    <t xml:space="preserve">СГМ ЭРИС-100 СГМ ЭРИС-100 номер 112160098</t>
  </si>
  <si>
    <t xml:space="preserve">СГМ ЭРИС-100 СГМ ЭРИС-100 номер 112160015</t>
  </si>
  <si>
    <t xml:space="preserve">СГМ ЭРИС-100 СГМ ЭРИС-100 номер 112190325</t>
  </si>
  <si>
    <t xml:space="preserve">СГМ ЭРИС-100 СГМ ЭРИС-100 номер 112200172</t>
  </si>
  <si>
    <t xml:space="preserve">СГМ ЭРИС-100 СГМ ЭРИС-100 номер 112160158</t>
  </si>
  <si>
    <t xml:space="preserve">СГМ ЭРИС-100 СГМ ЭРИС-100 номер 112160094</t>
  </si>
  <si>
    <t xml:space="preserve">СГМ ЭРИС-100 СГМ ЭРИС-100 номер 112160041</t>
  </si>
  <si>
    <t xml:space="preserve">СГМ ЭРИС-100 СГМ ЭРИС-100 номер 112160138</t>
  </si>
  <si>
    <t xml:space="preserve">СГМ ЭРИС-100 СГМ ЭРИС-100 номер 112160285</t>
  </si>
  <si>
    <t xml:space="preserve">СГМ ЭРИС-100 СГМ ЭРИС-100 номер 112160213</t>
  </si>
  <si>
    <t xml:space="preserve">СГМ ЭРИС-100 СГМ ЭРИС-100 номер 112160187</t>
  </si>
  <si>
    <t xml:space="preserve">СГМ ЭРИС-100 СГМ ЭРИС-100 номер 112160114</t>
  </si>
  <si>
    <t xml:space="preserve">СГМ ЭРИС-100 СГМ ЭРИС-100 номер 112160089</t>
  </si>
  <si>
    <t xml:space="preserve">СГМ ЭРИС-100 СГМ ЭРИС-100 номер 112160119</t>
  </si>
  <si>
    <t xml:space="preserve">СГМ ЭРИС-100 СГМ ЭРИС-100 номер 112160126</t>
  </si>
  <si>
    <t xml:space="preserve">СГМ ЭРИС-100 СГМ ЭРИС-100 номер 112160061</t>
  </si>
  <si>
    <t xml:space="preserve">СГМ ЭРИС-100 СГМ ЭРИС-100 номер 112160024</t>
  </si>
  <si>
    <t xml:space="preserve">СГМ ЭРИС-100 СГМ ЭРИС-100 номер 112160088</t>
  </si>
  <si>
    <t xml:space="preserve">СГМ ЭРИС-100 СГМ ЭРИС-100 номер 112160236</t>
  </si>
  <si>
    <t xml:space="preserve">СГМ ЭРИС-100 СГМ ЭРИС-100 номер 112150509</t>
  </si>
  <si>
    <t xml:space="preserve">СГМ ЭРИС-100 СГМ ЭРИС-100 номер 112160160</t>
  </si>
  <si>
    <t xml:space="preserve">СГМ ЭРИС-100 СГМ ЭРИС-100 номер 112150053</t>
  </si>
  <si>
    <t xml:space="preserve">СГМ ЭРИС-100 СГМ ЭРИС-100 номер 112160054</t>
  </si>
  <si>
    <t xml:space="preserve">СГМ ЭРИС-100 СГМ ЭРИС-100 номер 11216011</t>
  </si>
  <si>
    <t xml:space="preserve">СГМ ЭРИС-100 СГМ ЭРИС-100 номер 112160302</t>
  </si>
  <si>
    <t xml:space="preserve">СГМ ЭРИС-100 СГМ ЭРИС-100 номер 112160223</t>
  </si>
  <si>
    <t xml:space="preserve">СГМ ЭРИС-100 СГМ ЭРИС-100 номер 112150383</t>
  </si>
  <si>
    <t xml:space="preserve">СГМ ЭРИС-100 СГМ ЭРИС-100 номер 112160227</t>
  </si>
  <si>
    <t xml:space="preserve">СГМ ЭРИС-100 СГМ ЭРИС-100 номер 112160378</t>
  </si>
  <si>
    <t xml:space="preserve">СГМ ЭРИС-100 СГМ ЭРИС-100 номер 112160036</t>
  </si>
  <si>
    <t xml:space="preserve">СГМ ЭРИС-100 СГМ ЭРИС-100 номер 112160347</t>
  </si>
  <si>
    <t xml:space="preserve">СГМ ЭРИС-100 СГМ ЭРИС-100 номер 112160255</t>
  </si>
  <si>
    <t xml:space="preserve">СГМ ЭРИС-100 СГМ ЭРИС-100 номер 112160194</t>
  </si>
  <si>
    <t xml:space="preserve">СГМ ЭРИС-100 СГМ ЭРИС-100 номер 112160034</t>
  </si>
  <si>
    <t xml:space="preserve">СГМ ЭРИС-100 СГМ ЭРИС-100 номер 112160349</t>
  </si>
  <si>
    <t xml:space="preserve">СГМ ЭРИС-100 СГМ ЭРИС-100 номер 112160350</t>
  </si>
  <si>
    <t xml:space="preserve">СГМ ЭРИС-100 СГМ ЭРИС-100 номер 112160351</t>
  </si>
  <si>
    <t xml:space="preserve">СГМ ЭРИС-100 СГМ ЭРИС-100 номер 112160184</t>
  </si>
  <si>
    <t xml:space="preserve">СГМ ЭРИС-100 СГМ ЭРИС-100 номер 112160121</t>
  </si>
  <si>
    <t xml:space="preserve">СГМ ЭРИС-100 СГМ ЭРИС-100 номер 112160105</t>
  </si>
  <si>
    <t xml:space="preserve">СГМ ЭРИС-100 СГМ ЭРИС-100 номер 112160277</t>
  </si>
  <si>
    <t xml:space="preserve">СГМ ЭРИС-100 СГМ ЭРИС-100 номер 112160276</t>
  </si>
  <si>
    <t xml:space="preserve">СГМ ЭРИС-100 СГМ ЭРИС-100 номер 112160362</t>
  </si>
  <si>
    <t xml:space="preserve">СГМ ЭРИС-100 СГМ ЭРИС-100 номер 112160261</t>
  </si>
  <si>
    <t xml:space="preserve">СГМ ЭРИС-100 СГМ ЭРИС-100 номер 112160248</t>
  </si>
  <si>
    <t xml:space="preserve">СГМ ЭРИС-100 СГМ ЭРИС-100 номер 112160269</t>
  </si>
  <si>
    <t xml:space="preserve">СГМ ЭРИС-100 СГМ ЭРИС-100 номер 112160070</t>
  </si>
  <si>
    <t xml:space="preserve">СГМ ЭРИС-100 СГМ ЭРИС-100 номер 112160043</t>
  </si>
  <si>
    <t xml:space="preserve">СГМ ЭРИС-100 СГМ ЭРИС-100 номер 112160102</t>
  </si>
  <si>
    <t xml:space="preserve">СГМ ЭРИС-100 СГМ ЭРИС-100 номер 112160110</t>
  </si>
  <si>
    <t xml:space="preserve">СГМ ЭРИС-100 СГМ ЭРИС-100 номер 112160145</t>
  </si>
  <si>
    <t xml:space="preserve">СГМ ЭРИС-100 СГМ ЭРИС-100 номер 112160230</t>
  </si>
  <si>
    <t xml:space="preserve">СГМ ЭРИС-100 СГМ ЭРИС-100 номер 112160144</t>
  </si>
  <si>
    <t xml:space="preserve">СГМ ЭРИС-100 СГМ ЭРИС-100 номер 112160057</t>
  </si>
  <si>
    <t xml:space="preserve">СГМ ЭРИС-100 СГМ ЭРИС-100 номер 112160299</t>
  </si>
  <si>
    <t xml:space="preserve">СГМ ЭРИС-100 СГМ ЭРИС-100 номер 112160163</t>
  </si>
  <si>
    <t xml:space="preserve">СГМ ЭРИС-100 СГМ ЭРИС-100 номер 114160010</t>
  </si>
  <si>
    <t xml:space="preserve">СГМ ЭРИС-100 СГМ ЭРИС-100 номер 114160007</t>
  </si>
  <si>
    <t xml:space="preserve">СГМ ЭРИС-100 СГМ ЭРИС-100 номер 114150559</t>
  </si>
  <si>
    <t xml:space="preserve">СГМ ЭРИС-100 СГМ ЭРИС-100 номер 114160005</t>
  </si>
  <si>
    <t xml:space="preserve">СГМ ЭРИС-100 СГМ ЭРИС-100 номер 114200314</t>
  </si>
  <si>
    <t xml:space="preserve">СГМ ЭРИС-100 СГМ ЭРИС-100 номер 114160001</t>
  </si>
  <si>
    <t xml:space="preserve">СГМ ЭРИС-100 СГМ ЭРИС-100 номер 114150647</t>
  </si>
  <si>
    <t xml:space="preserve">СГМ ЭРИС-100 СГМ ЭРИС-100 номер 114150688</t>
  </si>
  <si>
    <t xml:space="preserve">СГМ ЭРИС-100 СГМ ЭРИС-100 номер 114140337</t>
  </si>
  <si>
    <t xml:space="preserve">СГМ ЭРИС-100 СГМ ЭРИС-100 номер 114150147</t>
  </si>
  <si>
    <t xml:space="preserve">СГМ ЭРИС-100 СГМ ЭРИС-100 номер 11410683</t>
  </si>
  <si>
    <t xml:space="preserve">СГМ ЭРИС-100 СГМ ЭРИС-100 номер 114190644</t>
  </si>
  <si>
    <t xml:space="preserve">СГМ ЭРИС-100 СГМ ЭРИС-100 номер 114190684</t>
  </si>
  <si>
    <t xml:space="preserve">СГМ ЭРИС-100 СГМ ЭРИС-100 номер 114190645</t>
  </si>
  <si>
    <t xml:space="preserve">СГМ ЭРИС-100 СГМ ЭРИС-100 номер 114190148</t>
  </si>
  <si>
    <t xml:space="preserve">СГМ ЭРИС-100 СГМ ЭРИС-100 номер 114150557</t>
  </si>
  <si>
    <t xml:space="preserve">СГМ ЭРИС-100 СГМ ЭРИС-100 номер 114150555</t>
  </si>
  <si>
    <t xml:space="preserve">СГМ ЭРИС-100 СГМ ЭРИС-100 номер 114150569</t>
  </si>
  <si>
    <t xml:space="preserve">СГМ ЭРИС-100 СГМ ЭРИС-100 номер 114150556</t>
  </si>
  <si>
    <t xml:space="preserve">СГМ ЭРИС-100 СГМ ЭРИС-100 номер 114150568</t>
  </si>
  <si>
    <t xml:space="preserve">СГМ ЭРИС-100 СГМ ЭРИС-100 номер 114150687</t>
  </si>
  <si>
    <t xml:space="preserve">СГМ ЭРИС-100 СГМ ЭРИС-100 номер 114150685</t>
  </si>
  <si>
    <t xml:space="preserve">СГМ ЭРИС-100 СГМ ЭРИС-100 номер 114150649</t>
  </si>
  <si>
    <t xml:space="preserve">СГМ ЭРИС-100 СГМ ЭРИС-100 номер 114110026</t>
  </si>
  <si>
    <t xml:space="preserve">СГМ ЭРИС-100 СГМ ЭРИС-100 номер 114150565</t>
  </si>
  <si>
    <t xml:space="preserve">СГМ ЭРИС-100 СГМ ЭРИС-100 номер 114150564</t>
  </si>
  <si>
    <t xml:space="preserve">СГМ ЭРИС-100 СГМ ЭРИС-100 номер 114200848</t>
  </si>
  <si>
    <t xml:space="preserve">СГМ ЭРИС-100 СГМ ЭРИС-100 номер 114160013</t>
  </si>
  <si>
    <t xml:space="preserve">СГМ ЭРИС-100 СГМ ЭРИС-100 номер 114150567</t>
  </si>
  <si>
    <t xml:space="preserve">СГМ ЭРИС-100 СГМ ЭРИС-100 номер 114150558</t>
  </si>
  <si>
    <t xml:space="preserve">СГМ ЭРИС-100 СГМ ЭРИС-100 номер 114150748</t>
  </si>
  <si>
    <t xml:space="preserve">СГМ ЭРИС-100 СГМ ЭРИС-100 номер 114110027</t>
  </si>
  <si>
    <t xml:space="preserve">СГМ ЭРИС-100 СГМ ЭРИС-100 номер 114150588</t>
  </si>
  <si>
    <t xml:space="preserve">СГМ ЭРИС-100 СГМ ЭРИС-100 номер 114200850</t>
  </si>
  <si>
    <t xml:space="preserve">СГМ ЭРИС-100 СГМ ЭРИС-100 номер 114150561</t>
  </si>
  <si>
    <t xml:space="preserve">СГМ ЭРИС-100 СГМ ЭРИС-100 номер 114150715</t>
  </si>
  <si>
    <t xml:space="preserve">СГМ ЭРИС-100 СГМ ЭРИС-100 номер 114150747</t>
  </si>
  <si>
    <t xml:space="preserve">СГМ ЭРИС-100 СГМ ЭРИС-100 номер 114160004</t>
  </si>
  <si>
    <t xml:space="preserve">СГМ ЭРИС-100 СГМ ЭРИС-100 номер 114150690</t>
  </si>
  <si>
    <t xml:space="preserve">СГМ ЭРИС-100 СГМ ЭРИС-100 номер 114150689</t>
  </si>
  <si>
    <t xml:space="preserve">СГМ ЭРИС-100 СГМ ЭРИС-100 номер 114150642</t>
  </si>
  <si>
    <t xml:space="preserve">СГМ ЭРИС-100 СГМ ЭРИС-100 номер 114150553</t>
  </si>
  <si>
    <t xml:space="preserve">СГМ ЭРИС-100 СГМ ЭРИС-100 номер 114150646</t>
  </si>
  <si>
    <t xml:space="preserve">СГМ ЭРИС-100 СГМ ЭРИС-100 номер 114150562</t>
  </si>
  <si>
    <t xml:space="preserve">СГМ ЭРИС-100 СГМ ЭРИС-100 номер 114150551</t>
  </si>
  <si>
    <t xml:space="preserve">СГМ ЭРИС-100 СГМ ЭРИС-100 номер 114150560</t>
  </si>
  <si>
    <t xml:space="preserve">СГМ ЭРИС-100 СГМ ЭРИС-100 номер 112160250</t>
  </si>
  <si>
    <t xml:space="preserve">СГМ ЭРИС-100 СГМ ЭРИС-100 номер 112160241</t>
  </si>
  <si>
    <t xml:space="preserve">СГМ ЭРИС-100 СГМ ЭРИС-100 номер 112160052</t>
  </si>
  <si>
    <t xml:space="preserve">СГМ ЭРИС-100 СГМ ЭРИС-100 номер 112160214</t>
  </si>
  <si>
    <t xml:space="preserve">СГМ ЭРИС-100 СГМ ЭРИС-100 номер 112160093</t>
  </si>
  <si>
    <t xml:space="preserve">СГМ ЭРИС-100 СГМ ЭРИС-100 номер 112160101</t>
  </si>
  <si>
    <t xml:space="preserve">СГМ ЭРИС-100 СГМ ЭРИС-100 номер 112160051</t>
  </si>
  <si>
    <t xml:space="preserve">СГМ ЭРИС-100 СГМ ЭРИС-100 номер 112160220</t>
  </si>
  <si>
    <t xml:space="preserve">СГМ ЭРИС-100 СГМ ЭРИС-100 номер 112160249</t>
  </si>
  <si>
    <t xml:space="preserve">СГМ ЭРИС-100 СГМ ЭРИС-100 номер 112160047</t>
  </si>
  <si>
    <t xml:space="preserve">СГМ ЭРИС-100 СГМ ЭРИС-100 номер 112160296</t>
  </si>
  <si>
    <t xml:space="preserve">СГМ ЭРИС-100 СГМ ЭРИС-100 номер 112160195</t>
  </si>
  <si>
    <t xml:space="preserve">СГМ ЭРИС-100 СГМ ЭРИС-100 номер 112160266</t>
  </si>
  <si>
    <t xml:space="preserve">СГМ ЭРИС-100 СГМ ЭРИС-100 номер 112160270</t>
  </si>
  <si>
    <t xml:space="preserve">СГМ ЭРИС-100 СГМ ЭРИС-100 номер 112160258</t>
  </si>
  <si>
    <t xml:space="preserve">СГМ ЭРИС-100 СГМ ЭРИС-100 номер 112160045</t>
  </si>
  <si>
    <t xml:space="preserve">СГМ ЭРИС-100 СГМ ЭРИС-100 номер 112160173</t>
  </si>
  <si>
    <t xml:space="preserve">СГМ ЭРИС-100 СГМ ЭРИС-100 номер 112160140</t>
  </si>
  <si>
    <t xml:space="preserve">СГМ ЭРИС-100 СГМ ЭРИС-100 номер 112160107</t>
  </si>
  <si>
    <t xml:space="preserve">СГМ ЭРИС-100 СГМ ЭРИС-100 номер 112160384</t>
  </si>
  <si>
    <t xml:space="preserve">СГМ ЭРИС-100 СГМ ЭРИС-100 номер 112160086</t>
  </si>
  <si>
    <t xml:space="preserve">СГМ ЭРИС-100 СГМ ЭРИС-100 номер 112160275</t>
  </si>
  <si>
    <t xml:space="preserve">СГМ ЭРИС-100 СГМ ЭРИС-100 номер 112160172</t>
  </si>
  <si>
    <t xml:space="preserve">СГМ ЭРИС-100 СГМ ЭРИС-100 номер 112160180</t>
  </si>
  <si>
    <t xml:space="preserve">СГМ ЭРИС-100 СГМ ЭРИС-100 номер 112160240</t>
  </si>
  <si>
    <t xml:space="preserve">СГМ ЭРИС-100 СГМ ЭРИС-100 номер 112160060</t>
  </si>
  <si>
    <t xml:space="preserve">СГМ ЭРИС-100 СГМ ЭРИС-100 номер 112160228</t>
  </si>
  <si>
    <t xml:space="preserve">СГМ ЭРИС-100 СГМ ЭРИС-100 номер 112160221</t>
  </si>
  <si>
    <t xml:space="preserve">СГМ ЭРИС-100 СГМ ЭРИС-100 номер 112160012</t>
  </si>
  <si>
    <t xml:space="preserve">СГМ ЭРИС-100 СГМ ЭРИС-100 номер 112160091</t>
  </si>
  <si>
    <t xml:space="preserve">СГМ ЭРИС-100 СГМ ЭРИС-100 номер 112160063</t>
  </si>
  <si>
    <t xml:space="preserve">СГМ ЭРИС-100 СГМ ЭРИС-100 номер 112160139</t>
  </si>
  <si>
    <t xml:space="preserve">СГМ ЭРИС-100 СГМ ЭРИС-100 номер 112160046</t>
  </si>
  <si>
    <t xml:space="preserve">СГМ ЭРИС-100 СГМ ЭРИС-100 номер 112160287</t>
  </si>
  <si>
    <t xml:space="preserve">СГМ ЭРИС-100 СГМ ЭРИС-100 номер 112160005</t>
  </si>
  <si>
    <t xml:space="preserve">СГМ ЭРИС-100 СГМ ЭРИС-100 номер 112160202</t>
  </si>
  <si>
    <t xml:space="preserve">СГМ ЭРИС-100 СГМ ЭРИС-100 номер 112160135</t>
  </si>
  <si>
    <t xml:space="preserve">СГМ ЭРИС-100 СГМ ЭРИС-100 номер 112160182</t>
  </si>
  <si>
    <t xml:space="preserve">СГМ ЭРИС-100 СГМ ЭРИС-100 номер 112160155</t>
  </si>
  <si>
    <t xml:space="preserve">СГМ ЭРИС-100 СГМ ЭРИС-100 номер 112200206</t>
  </si>
  <si>
    <t xml:space="preserve">СГМ ЭРИС-100 СГМ ЭРИС-100 номер 112160109</t>
  </si>
  <si>
    <t xml:space="preserve">СГМ ЭРИС-100 СГМ ЭРИС-100 номер 112160210</t>
  </si>
  <si>
    <t xml:space="preserve">СГМ ЭРИС-100 СГМ ЭРИС-100 номер 112160254</t>
  </si>
  <si>
    <t xml:space="preserve">СГМ ЭРИС-100 СГМ ЭРИС-100 номер 112160166</t>
  </si>
  <si>
    <t xml:space="preserve">СГМ ЭРИС-100 СГМ ЭРИС-100 номер 112160242</t>
  </si>
  <si>
    <t xml:space="preserve">СГМ ЭРИС-100 СГМ ЭРИС-100 номер 112160016</t>
  </si>
  <si>
    <t xml:space="preserve">СГМ ЭРИС-100 СГМ ЭРИС-100 номер 112160001</t>
  </si>
  <si>
    <t xml:space="preserve">СГМ ЭРИС-100 СГМ ЭРИС-100 номер 112160011</t>
  </si>
  <si>
    <t xml:space="preserve">СГМ ЭРИС-100 СГМ ЭРИС-100 номер 112160014</t>
  </si>
  <si>
    <t xml:space="preserve">СГМ ЭРИС-100 СГМ ЭРИС-100 номер 112160050</t>
  </si>
  <si>
    <t xml:space="preserve">СГМ ЭРИС-100 СГМ ЭРИС-100 номер 112160018</t>
  </si>
  <si>
    <t xml:space="preserve">СГМ ЭРИС-100 СГМ ЭРИС-100 номер 112160179</t>
  </si>
  <si>
    <t xml:space="preserve">СГМ ЭРИС-100 СГМ ЭРИС-100 номер 112160099</t>
  </si>
  <si>
    <t xml:space="preserve">СГМ ЭРИС-100 СГМ ЭРИС-100 номер 112160019</t>
  </si>
  <si>
    <t xml:space="preserve">СГМ ЭРИС-100 СГМ ЭРИС-100 номер 112160222</t>
  </si>
  <si>
    <t xml:space="preserve">СГМ ЭРИС-100 СГМ ЭРИС-100 номер 112160153</t>
  </si>
  <si>
    <t xml:space="preserve">СГМ ЭРИС-100 СГМ ЭРИС-100 номер 112160149</t>
  </si>
  <si>
    <t xml:space="preserve">СГМ ЭРИС-100 СГМ ЭРИС-100 номер 112160081</t>
  </si>
  <si>
    <t xml:space="preserve">СГМ ЭРИС-100 СГМ ЭРИС-100 номер 112160224</t>
  </si>
  <si>
    <t xml:space="preserve">СГМ ЭРИС-100 СГМ ЭРИС-100 номер 112160260</t>
  </si>
  <si>
    <t xml:space="preserve">СГМ ЭРИС-100 СГМ ЭРИС-100 номер 112160055</t>
  </si>
  <si>
    <t xml:space="preserve">СГМ ЭРИС-100 СГМ ЭРИС-100 номер 112160113</t>
  </si>
  <si>
    <t xml:space="preserve">СГМ ЭРИС-100 СГМ ЭРИС-100 номер 112160010</t>
  </si>
  <si>
    <t xml:space="preserve">СГМ ЭРИС-100 СГМ ЭРИС-100 номер 112160130</t>
  </si>
  <si>
    <t xml:space="preserve">СГМ ЭРИС-100 СГМ ЭРИС-100 номер 112160171</t>
  </si>
  <si>
    <t xml:space="preserve">СГМ ЭРИС-100 СГМ ЭРИС-100 номер 112160009</t>
  </si>
  <si>
    <t xml:space="preserve">СГМ ЭРИС-100 СГМ ЭРИС-100 номер 112160032</t>
  </si>
  <si>
    <t xml:space="preserve">СГМ ЭРИС-100 СГМ ЭРИС-100 номер 112160291</t>
  </si>
  <si>
    <t xml:space="preserve">СГМ ЭРИС-100 СГМ ЭРИС-100 номер 112160190</t>
  </si>
  <si>
    <t xml:space="preserve">СГМ ЭРИС-100 СГМ ЭРИС-100 номер 112160345</t>
  </si>
  <si>
    <t xml:space="preserve">СГМ ЭРИС-100 СГМ ЭРИС-100 номер 112160111</t>
  </si>
  <si>
    <t xml:space="preserve">СГМ ЭРИС-100 СГМ ЭРИС-100 номер 112160020</t>
  </si>
  <si>
    <t xml:space="preserve">СГМ ЭРИС-100 СГМ ЭРИС-100 номер 112150369</t>
  </si>
  <si>
    <t xml:space="preserve">СГМ ЭРИС-100 СГМ ЭРИС-100 номер 112150364</t>
  </si>
  <si>
    <t xml:space="preserve">СГМ ЭРИС-100 СГМ ЭРИС-100 номер 112160023</t>
  </si>
  <si>
    <t xml:space="preserve">СГМ ЭРИС-100 СГМ ЭРИС-100 номер 112150362</t>
  </si>
  <si>
    <t xml:space="preserve">СГМ ЭРИС-100 СГМ ЭРИС-100 номер 112150299</t>
  </si>
  <si>
    <t xml:space="preserve">СГМ ЭРИС-100 СГМ ЭРИС-100 номер 112150576</t>
  </si>
  <si>
    <t xml:space="preserve">СГМ ЭРИС-100 СГМ ЭРИС-100 номер 112150365</t>
  </si>
  <si>
    <t xml:space="preserve">СГМ ЭРИС-100 СГМ ЭРИС-100 номер 112150363</t>
  </si>
  <si>
    <t xml:space="preserve">СГМ ЭРИС-100 СГМ ЭРИС-100 номер 112160037</t>
  </si>
  <si>
    <t xml:space="preserve">СГМ ЭРИС-100 СГМ ЭРИС-100 номер 112160183</t>
  </si>
  <si>
    <t xml:space="preserve">СГМ ЭРИС-100 СГМ ЭРИС-100 номер 112160301</t>
  </si>
  <si>
    <t xml:space="preserve">СГМ ЭРИС-100 СГМ ЭРИС-100 номер 112160215</t>
  </si>
  <si>
    <t xml:space="preserve">СГМ ЭРИС-100 СГМ ЭРИС-100 номер 112160200</t>
  </si>
  <si>
    <t xml:space="preserve">СГМ ЭРИС-100 СГМ ЭРИС-100 номер 112160178</t>
  </si>
  <si>
    <t xml:space="preserve">СГМ ЭРИС-100 СГМ ЭРИС-100 номер 112160265</t>
  </si>
  <si>
    <t xml:space="preserve">СГМ ЭРИС-100 СГМ ЭРИС-100 номер 112150227</t>
  </si>
  <si>
    <t xml:space="preserve">СГМ ЭРИС-100 СГМ ЭРИС-100 номер 112160159</t>
  </si>
  <si>
    <t xml:space="preserve">Газоанализатор ЭРИС-ОПТИМА ПЛЮС ЭРИС-Оптима Плюс М номер ER170093</t>
  </si>
  <si>
    <t xml:space="preserve">Газоанализатор ЭРИС-ОПТИМА ПЛЮС ЭРИС-Оптима Плюс М номер ER150046</t>
  </si>
  <si>
    <t xml:space="preserve">Газоанализатор ЭРИС-ОПТИМА ПЛЮС ЭРИС-Оптима Плюс М номер ER150047</t>
  </si>
  <si>
    <t xml:space="preserve">Газоанализатор ЭРИС-ОПТИМА ПЛЮС ЭРИС-Оптима Плюс М номер ER180018</t>
  </si>
  <si>
    <t xml:space="preserve">Газоанализатор ЭРИС-ОПТИМА ПЛЮС ЭРИС-Оптима Плюс М номер ER170092</t>
  </si>
  <si>
    <t xml:space="preserve">Газоанализатор ЭРИС-ОПТИМА ПЛЮС ЭРИС-Оптима Плюс М номер ER160361</t>
  </si>
  <si>
    <t xml:space="preserve">Газоанализатор ЭРИС-ОПТИМА ПЛЮС ЭРИС-Оптима Плюс М номер ER180013</t>
  </si>
  <si>
    <t xml:space="preserve">Газоанализатор ДГС ЭРИС-230 номер ER230211216</t>
  </si>
  <si>
    <t xml:space="preserve">Газоанализатор ДГС ЭРИС-230 номер ER230211190</t>
  </si>
  <si>
    <t xml:space="preserve">Газоанализатор ДГС ЭРИС-230 номер ER230211215</t>
  </si>
  <si>
    <t xml:space="preserve">Газоанализатор ДГС ЭРИС-230 номер ER230211189</t>
  </si>
  <si>
    <t xml:space="preserve">Датчик температуры Метран-280-Ex номер 2250779</t>
  </si>
  <si>
    <t xml:space="preserve">Датчик температуры Метран-280-Ex номер 2250794</t>
  </si>
  <si>
    <t xml:space="preserve">Уровнемер 5300 5300 номер 504511</t>
  </si>
  <si>
    <t xml:space="preserve">Уровнемер 5300 5300 номер 504512</t>
  </si>
  <si>
    <t xml:space="preserve">Уровнемер 5300 5300 номер 504513</t>
  </si>
  <si>
    <t xml:space="preserve">СГМ ЭРИС-100 СГМ ЭРИС-100 номер 112160164</t>
  </si>
  <si>
    <t xml:space="preserve">СГМ ЭРИС-100 СГМ ЭРИС-100 номер 112160204</t>
  </si>
  <si>
    <t xml:space="preserve">СГМ ЭРИС-100 СГМ ЭРИС-100 номер 112190168</t>
  </si>
  <si>
    <t xml:space="preserve">СГМ ЭРИС-100 СГМ ЭРИС-100 номер 112160154</t>
  </si>
  <si>
    <t xml:space="preserve">СГМ ЭРИС-100 СГМ ЭРИС-100 номер 112160206</t>
  </si>
  <si>
    <t xml:space="preserve">СГМ ЭРИС-100 СГМ ЭРИС-100 номер 112160084</t>
  </si>
  <si>
    <t xml:space="preserve">СГМ ЭРИС-100 СГМ ЭРИС-100 номер 112160097</t>
  </si>
  <si>
    <t xml:space="preserve">СГМ ЭРИС-100 СГМ ЭРИС-100 номер 112160079</t>
  </si>
  <si>
    <t xml:space="preserve">СГМ ЭРИС-100 СГМ ЭРИС-100 номер 112160100</t>
  </si>
  <si>
    <t xml:space="preserve">СГМ ЭРИС-100 СГМ ЭРИС-100 номер 112160211</t>
  </si>
  <si>
    <t xml:space="preserve">СГМ ЭРИС-100 СГМ ЭРИС-100 номер 112160022</t>
  </si>
  <si>
    <t xml:space="preserve">СГМ ЭРИС-100 СГМ ЭРИС-100 номер 112160025</t>
  </si>
  <si>
    <t xml:space="preserve">СГМ ЭРИС-100 СГМ ЭРИС-100 номер 112160216</t>
  </si>
  <si>
    <t xml:space="preserve">СГМ ЭРИС-100 СГМ ЭРИС-100 номер 112160292</t>
  </si>
  <si>
    <t xml:space="preserve">СГМ ЭРИС-100 СГМ ЭРИС-100 номер 112150204</t>
  </si>
  <si>
    <t xml:space="preserve">СГМ ЭРИС-100 СГМ ЭРИС-100 номер 112160106</t>
  </si>
  <si>
    <t xml:space="preserve">СГМ ЭРИС-100 СГМ ЭРИС-100 номер 112160128</t>
  </si>
  <si>
    <t xml:space="preserve">СГМ ЭРИС-100 СГМ ЭРИС-100 номер 112160283</t>
  </si>
  <si>
    <t xml:space="preserve">СГМ ЭРИС-100 СГМ ЭРИС-100 номер 112160069</t>
  </si>
  <si>
    <t xml:space="preserve">СГМ ЭРИС-100 СГМ ЭРИС-100 номер 112160151</t>
  </si>
  <si>
    <t xml:space="preserve">СГМ ЭРИС-100 СГМ ЭРИС-100 номер 112160167</t>
  </si>
  <si>
    <t xml:space="preserve">СГМ ЭРИС-100 СГМ ЭРИС-100 номер 112160027</t>
  </si>
  <si>
    <t xml:space="preserve">СГМ ЭРИС-100 СГМ ЭРИС-100 номер 112160298</t>
  </si>
  <si>
    <t xml:space="preserve">СГМ ЭРИС-100 СГМ ЭРИС-100 номер 112160131</t>
  </si>
  <si>
    <t xml:space="preserve">СГМ ЭРИС-100 СГМ ЭРИС-100 номер 112160207</t>
  </si>
  <si>
    <t xml:space="preserve">СГМ ЭРИС-100 СГМ ЭРИС-100 номер 112160290</t>
  </si>
  <si>
    <t xml:space="preserve">СГМ ЭРИС-100 СГМ ЭРИС-100 номер 112160038</t>
  </si>
  <si>
    <t xml:space="preserve">СГМ ЭРИС-100 СГМ ЭРИС-100 номер 112160196</t>
  </si>
  <si>
    <t xml:space="preserve">СГМ ЭРИС-100 СГМ ЭРИС-100 номер 112160203</t>
  </si>
  <si>
    <t xml:space="preserve">СГМ ЭРИС-100 СГМ ЭРИС-100 номер 112160274</t>
  </si>
  <si>
    <t xml:space="preserve">СГМ ЭРИС-100 СГМ ЭРИС-100 номер 112160176</t>
  </si>
  <si>
    <t xml:space="preserve">СГМ ЭРИС-100 СГМ ЭРИС-100 номер 112160271</t>
  </si>
  <si>
    <t xml:space="preserve">СГМ ЭРИС-100 СГМ ЭРИС-100 номер 112160273</t>
  </si>
  <si>
    <t xml:space="preserve">СГМ ЭРИС-100 СГМ ЭРИС-100 номер 112160147</t>
  </si>
  <si>
    <t xml:space="preserve">СГМ ЭРИС-100 СГМ ЭРИС-100 номер 112160189</t>
  </si>
  <si>
    <t xml:space="preserve">СГМ ЭРИС-100 СГМ ЭРИС-100 номер 112160076</t>
  </si>
  <si>
    <t xml:space="preserve">СГМ ЭРИС-100 СГМ ЭРИС-100 номер 112160066</t>
  </si>
  <si>
    <t xml:space="preserve">СГМ ЭРИС-100 СГМ ЭРИС-100 номер 112160013</t>
  </si>
  <si>
    <t xml:space="preserve">СГМ ЭРИС-100 СГМ ЭРИС-100 номер 112160229</t>
  </si>
  <si>
    <t xml:space="preserve">СГМ ЭРИС-100 СГМ ЭРИС-100 номер 112160065</t>
  </si>
  <si>
    <t xml:space="preserve">СГМ ЭРИС-100 СГМ ЭРИС-100 номер 112160234</t>
  </si>
  <si>
    <t xml:space="preserve">СГМ ЭРИС-100 СГМ ЭРИС-100 номер 112160116</t>
  </si>
  <si>
    <t xml:space="preserve">СГМ ЭРИС-100 СГМ ЭРИС-100 номер 112160103</t>
  </si>
  <si>
    <t xml:space="preserve">СГМ ЭРИС-100 СГМ ЭРИС-100 номер 112160133</t>
  </si>
  <si>
    <t xml:space="preserve">СГМ ЭРИС-100 СГМ ЭРИС-100 номер 112160136</t>
  </si>
  <si>
    <t xml:space="preserve">СГМ ЭРИС-100 СГМ ЭРИС-100 номер 112160124</t>
  </si>
  <si>
    <t xml:space="preserve">СГМ ЭРИС-100 СГМ ЭРИС-100 номер 112160044</t>
  </si>
  <si>
    <t xml:space="preserve">СГМ ЭРИС-100 СГМ ЭРИС-100 номер 112160284</t>
  </si>
  <si>
    <t xml:space="preserve">СГМ ЭРИС-100 СГМ ЭРИС-100 номер 112160125</t>
  </si>
  <si>
    <t xml:space="preserve">СГМ ЭРИС-100 СГМ ЭРИС-100 номер 112160197</t>
  </si>
  <si>
    <t xml:space="preserve">СГМ ЭРИС-100 СГМ ЭРИС-100 номер 112160168</t>
  </si>
  <si>
    <t xml:space="preserve">СГМ ЭРИС-100 СГМ ЭРИС-100 номер 112160137</t>
  </si>
  <si>
    <t xml:space="preserve">СГМ ЭРИС-100 СГМ ЭРИС-100 номер 112160289</t>
  </si>
  <si>
    <t xml:space="preserve">СГМ ЭРИС-100 СГМ ЭРИС-100 номер 112160141</t>
  </si>
  <si>
    <t xml:space="preserve">СГМ ЭРИС-100 СГМ ЭРИС-100 номер 112160193</t>
  </si>
  <si>
    <t xml:space="preserve">СГМ ЭРИС-100 СГМ ЭРИС-100 номер 112160067</t>
  </si>
  <si>
    <t xml:space="preserve">СГМ ЭРИС-100 СГМ ЭРИС-100 номер 112160263</t>
  </si>
  <si>
    <t xml:space="preserve">СГМ ЭРИС-100 СГМ ЭРИС-100 номер 112160002</t>
  </si>
  <si>
    <t xml:space="preserve">СГМ ЭРИС-100 СГМ ЭРИС-100 номер 112160272</t>
  </si>
  <si>
    <t xml:space="preserve">СГМ ЭРИС-100 СГМ ЭРИС-100 номер 112160169</t>
  </si>
  <si>
    <t xml:space="preserve">СГМ ЭРИС-100 СГМ ЭРИС-100 номер 112160282</t>
  </si>
  <si>
    <t xml:space="preserve">СГМ ЭРИС-100 СГМ ЭРИС-100 номер 112160191</t>
  </si>
  <si>
    <t xml:space="preserve">СГМ ЭРИС-100 СГМ ЭРИС-100 номер 112160174</t>
  </si>
  <si>
    <t xml:space="preserve">СГМ ЭРИС-100 СГМ ЭРИС-100 номер 112160064</t>
  </si>
  <si>
    <t xml:space="preserve">СГМ ЭРИС-100 СГМ ЭРИС-100 номер 112160115</t>
  </si>
  <si>
    <t xml:space="preserve">СГМ ЭРИС-100 СГМ ЭРИС-100 номер 112160058</t>
  </si>
  <si>
    <t xml:space="preserve">СГМ ЭРИС-100 СГМ ЭРИС-100 номер 112150524</t>
  </si>
  <si>
    <t xml:space="preserve">СГМ ЭРИС-100 СГМ ЭРИС-100 номер 112160294</t>
  </si>
  <si>
    <t xml:space="preserve">СГМ ЭРИС-100 СГМ ЭРИС-100 номер 112160030</t>
  </si>
  <si>
    <t xml:space="preserve">СГМ ЭРИС-100 СГМ ЭРИС-100 номер 112150199</t>
  </si>
  <si>
    <t xml:space="preserve">СГМ ЭРИС-100 СГМ ЭРИС-100 номер 112160068</t>
  </si>
  <si>
    <t xml:space="preserve">СГМ ЭРИС-100 СГМ ЭРИС-100 номер 112160297</t>
  </si>
  <si>
    <t xml:space="preserve">СГМ ЭРИС-100 СГМ ЭРИС-100 номер 112150596</t>
  </si>
  <si>
    <t xml:space="preserve">СГМ ЭРИС-100 СГМ ЭРИС-100 номер 112150883</t>
  </si>
  <si>
    <t xml:space="preserve">СГМ ЭРИС-100 СГМ ЭРИС-100 номер 112160073</t>
  </si>
  <si>
    <t xml:space="preserve">СГМ ЭРИС-100 СГМ ЭРИС-100 номер 112160021</t>
  </si>
  <si>
    <t xml:space="preserve">СГМ ЭРИС-100 СГМ ЭРИС-100 номер 112160120</t>
  </si>
  <si>
    <t xml:space="preserve">СГМ ЭРИС-100 СГМ ЭРИС-100 номер 112160146</t>
  </si>
  <si>
    <t xml:space="preserve">СГМ ЭРИС-100 СГМ ЭРИС-100 номер 112160170</t>
  </si>
  <si>
    <t xml:space="preserve">СГМ ЭРИС-100 СГМ ЭРИС-100 номер 112160259</t>
  </si>
  <si>
    <t xml:space="preserve">СГМ ЭРИС-100 СГМ ЭРИС-100 номер 112160245</t>
  </si>
  <si>
    <t xml:space="preserve">СГМ ЭРИС-100 СГМ ЭРИС-100 номер 112160280</t>
  </si>
  <si>
    <t xml:space="preserve">СГМ ЭРИС-100 СГМ ЭРИС-100 номер 112160122</t>
  </si>
  <si>
    <t xml:space="preserve">СГМ ЭРИС-100 СГМ ЭРИС-100 номер 112160074</t>
  </si>
  <si>
    <t xml:space="preserve">СГМ ЭРИС-100 СГМ ЭРИС-100 номер 112160239</t>
  </si>
  <si>
    <t xml:space="preserve">СГМ ЭРИС-100 СГМ ЭРИС-100 номер 112160231</t>
  </si>
  <si>
    <t xml:space="preserve">СГМ ЭРИС-100 СГМ ЭРИС-100 номер 112160071</t>
  </si>
  <si>
    <t xml:space="preserve">СГМ ЭРИС-100 СГМ ЭРИС-100 номер 112160078</t>
  </si>
  <si>
    <t xml:space="preserve">СГМ ЭРИС-100 СГМ ЭРИС-100 номер 112160092</t>
  </si>
  <si>
    <t xml:space="preserve">СГМ ЭРИС-100 СГМ ЭРИС-100 номер 112160090</t>
  </si>
  <si>
    <t xml:space="preserve">СГМ ЭРИС-100 СГМ ЭРИС-100 номер 112160062</t>
  </si>
  <si>
    <t xml:space="preserve">СГМ ЭРИС-100 СГМ ЭРИС-100 номер 112160049</t>
  </si>
  <si>
    <t xml:space="preserve">СГМ ЭРИС-100 СГМ ЭРИС-100 номер 112150665</t>
  </si>
  <si>
    <t xml:space="preserve">СГМ ЭРИС-100 СГМ ЭРИС-100 номер 112160288</t>
  </si>
  <si>
    <t xml:space="preserve">СГМ ЭРИС-100 СГМ ЭРИС-100 номер 112160279</t>
  </si>
  <si>
    <t xml:space="preserve">СГМ ЭРИС-100 СГМ ЭРИС-100 номер 112160185</t>
  </si>
  <si>
    <t xml:space="preserve">СГМ ЭРИС-100 СГМ ЭРИС-100 номер 112160129</t>
  </si>
  <si>
    <t xml:space="preserve">СГМ ЭРИС-100 СГМ ЭРИС-100 номер 112160134</t>
  </si>
  <si>
    <t xml:space="preserve">СГМ ЭРИС-100 СГМ ЭРИС-100 номер 112160075</t>
  </si>
  <si>
    <t xml:space="preserve">СГМ ЭРИС-100 СГМ ЭРИС-100 номер 112160095</t>
  </si>
  <si>
    <t xml:space="preserve">СГМ ЭРИС-100 СГМ ЭРИС-100 номер 112160226</t>
  </si>
  <si>
    <t xml:space="preserve">СГМ ЭРИС-100 СГМ ЭРИС-100 номер 112160127</t>
  </si>
  <si>
    <t xml:space="preserve">СГМ ЭРИС-100 СГМ ЭРИС-100 номер 112160017</t>
  </si>
  <si>
    <t xml:space="preserve">СГМ ЭРИС-100 СГМ ЭРИС-100 номер 112160156</t>
  </si>
  <si>
    <t xml:space="preserve">Преобразователь измерительный ЭнИ-802 (Метран-950МК) номер 0168003</t>
  </si>
  <si>
    <t xml:space="preserve">Преобразователь измерительный ЭнИ-802 (Метран-950МК) номер 0168002</t>
  </si>
  <si>
    <t xml:space="preserve">Преобразователь измерительный ЭнИ-802 (Метран-950МК) номер 0168001</t>
  </si>
  <si>
    <t xml:space="preserve">Преобразователь измерительный ЭнИ-802 (Метран-950МК) номер 0168004</t>
  </si>
  <si>
    <t xml:space="preserve">Газоанализатор ЭРИС-ОПТИМА ПЛЮС ЭРИС-Оптима Плюс М номер ER160044</t>
  </si>
  <si>
    <t xml:space="preserve">Газоанализатор ИДК-10 ИДК-10 номер 21166</t>
  </si>
  <si>
    <t xml:space="preserve">Газоанализатор ИДК-10 ИДК-10 номер 21169</t>
  </si>
  <si>
    <t xml:space="preserve">Газоанализатор ЭРИС-ОПТИМА ПЛЮС ЭРИС-Оптима Плюс М номер ЕR160330</t>
  </si>
  <si>
    <t xml:space="preserve">Газоанализатор ИДК-10 ИДК-10 номер 21165</t>
  </si>
  <si>
    <t xml:space="preserve">Газоанализатор ЭРИС-ОПТИМА ПЛЮС ЭРИС-Оптима Плюс М номер ER160306</t>
  </si>
  <si>
    <t xml:space="preserve">Газоанализатор ЭРИС-ОПТИМА ПЛЮС ЭРИС-Оптима Плюс М номер ER160288</t>
  </si>
  <si>
    <t xml:space="preserve">Газоанализатор ИДК-10 ИДК-10 номер 21168</t>
  </si>
  <si>
    <t xml:space="preserve">Газоанализатор ИДК-10 ИДК-10 номер 21167</t>
  </si>
  <si>
    <t xml:space="preserve">Газоанализатор ЭРИС-ОПТИМА ПЛЮС ЭРИС-Оптима Плюс М номер ER150276</t>
  </si>
  <si>
    <t xml:space="preserve">Газоанализатор ЭРИС-ОПТИМА ПЛЮС ЭРИС-Оптима Плюс М номер ER150277</t>
  </si>
  <si>
    <t xml:space="preserve">Газоанализатор ЭРИС-ОПТИМА ПЛЮС ЭРИС-Оптима Плюс М номер ER160168</t>
  </si>
  <si>
    <t xml:space="preserve">ТСП TR24 номер H9027114150</t>
  </si>
  <si>
    <t xml:space="preserve">ТСП TR24 номер H9025714150</t>
  </si>
  <si>
    <t xml:space="preserve">ТСП TR24 номер H9026B14150</t>
  </si>
  <si>
    <t xml:space="preserve">ТСП TR24 номер H9021514150</t>
  </si>
  <si>
    <t xml:space="preserve">ТСП TR24 номер H9026414150</t>
  </si>
  <si>
    <t xml:space="preserve">ТСП TR24 номер H9025E14150</t>
  </si>
  <si>
    <t xml:space="preserve">ТСП TR24 номер H9021014150</t>
  </si>
  <si>
    <t xml:space="preserve">ТСП TR24 номер H9021114150</t>
  </si>
  <si>
    <t xml:space="preserve">ТСП TR24 номер H9021714150</t>
  </si>
  <si>
    <t xml:space="preserve">ТСП TR24 номер M5061414150</t>
  </si>
  <si>
    <t xml:space="preserve">ТСП TR24 номер H9020F14150</t>
  </si>
  <si>
    <t xml:space="preserve">ТСП TR24 номер H9027414150</t>
  </si>
  <si>
    <t xml:space="preserve">ТСП TR24 номер H9026114150</t>
  </si>
  <si>
    <t xml:space="preserve">ТСП TR24 номер H9026614150</t>
  </si>
  <si>
    <t xml:space="preserve">ТСП TR24 номер H9025A14150</t>
  </si>
  <si>
    <t xml:space="preserve">ТСП TR24 номер H9026914150</t>
  </si>
  <si>
    <t xml:space="preserve">Преобразователь вторичный T32.1S номер 878468</t>
  </si>
  <si>
    <t xml:space="preserve">ТСП TR10-A номер 11055UJW</t>
  </si>
  <si>
    <t xml:space="preserve">Преобразователь вторичный T32.1S номер 878432</t>
  </si>
  <si>
    <t xml:space="preserve">ТСП TR10-A номер 11055UJV</t>
  </si>
  <si>
    <t xml:space="preserve">Преобразователь вторичный T32.1S номер 1016231</t>
  </si>
  <si>
    <t xml:space="preserve">ТСП TR10-A номер 11055UJU</t>
  </si>
  <si>
    <t xml:space="preserve">Преобразователь вторичный T32.1S номер 864796</t>
  </si>
  <si>
    <t xml:space="preserve">ТСП TR10-A номер 11055UJT</t>
  </si>
  <si>
    <t xml:space="preserve">Преобразователь измерительный 248 номер 2980575</t>
  </si>
  <si>
    <t xml:space="preserve">Преобразователь измерительный 248 номер 2980576</t>
  </si>
  <si>
    <t xml:space="preserve">Преобразователь измерительный 248 номер 2980577</t>
  </si>
  <si>
    <t xml:space="preserve">Преобразователь измерительный 248 номер 2980578</t>
  </si>
  <si>
    <t xml:space="preserve">Преобразователь измерительный 248 номер 2980579</t>
  </si>
  <si>
    <t xml:space="preserve">Преобразователь измерительный 248 номер 2980596</t>
  </si>
  <si>
    <t xml:space="preserve">Преобразователь измерительный 248 номер 2980597</t>
  </si>
  <si>
    <t xml:space="preserve">Преобразователь измерительный 248 номер 2980598</t>
  </si>
  <si>
    <t xml:space="preserve">Преобразователь измерительный 248 номер 2980589</t>
  </si>
  <si>
    <t xml:space="preserve">Преобразователь измерительный 248 номер 2980590</t>
  </si>
  <si>
    <t xml:space="preserve">Преобразователь измерительный 248 номер 2980599</t>
  </si>
  <si>
    <t xml:space="preserve">Преобразователь измерительный 248 номер 2980601</t>
  </si>
  <si>
    <t xml:space="preserve">Преобразователь измерительный 248 номер 2980602</t>
  </si>
  <si>
    <t xml:space="preserve">Преобразователь измерительный 248 номер 2980652</t>
  </si>
  <si>
    <t xml:space="preserve">Преобразователь измерительный 248 номер 2980653</t>
  </si>
  <si>
    <t xml:space="preserve">Преобразователь измерительный 248 номер 2980666</t>
  </si>
  <si>
    <t xml:space="preserve">Преобразователь измерительный 248 номер 2980667</t>
  </si>
  <si>
    <t xml:space="preserve">Преобразователь измерительный 248 номер 2980610</t>
  </si>
  <si>
    <t xml:space="preserve">Преобразователь измерительный 248 номер 2980611</t>
  </si>
  <si>
    <t xml:space="preserve">Преобразователь измерительный 248 номер 2980612</t>
  </si>
  <si>
    <t xml:space="preserve">Преобразователь измерительный 248 номер 2980613</t>
  </si>
  <si>
    <t xml:space="preserve">Преобразователь измерительный 248 номер 2980624</t>
  </si>
  <si>
    <t xml:space="preserve">Преобразователь измерительный 248 номер 2980625</t>
  </si>
  <si>
    <t xml:space="preserve">Преобразователь измерительный 248 номер 2980638</t>
  </si>
  <si>
    <t xml:space="preserve">Преобразователь измерительный 248 номер 2980639</t>
  </si>
  <si>
    <t xml:space="preserve">Преобразователь измерительный 248 номер 2980640</t>
  </si>
  <si>
    <t xml:space="preserve">Преобразователь измерительный 248 номер 2980641</t>
  </si>
  <si>
    <t xml:space="preserve">Преобразователь измерительный 248 номер 2980642</t>
  </si>
  <si>
    <t xml:space="preserve">Преобразователь измерительный 248 номер 2980643</t>
  </si>
  <si>
    <t xml:space="preserve">Преобразователь измерительный 248 номер 2980644</t>
  </si>
  <si>
    <t xml:space="preserve">Преобразователь измерительный 248 номер 2980626</t>
  </si>
  <si>
    <t xml:space="preserve">Преобразователь измерительный 248 номер 2980627</t>
  </si>
  <si>
    <t xml:space="preserve">Преобразователь измерительный 248 номер 2980628</t>
  </si>
  <si>
    <t xml:space="preserve">Преобразователь измерительный 248 номер 2980629</t>
  </si>
  <si>
    <t xml:space="preserve">Преобразователь измерительный 248 номер 2980630</t>
  </si>
  <si>
    <t xml:space="preserve">Преобразователь измерительный 248 номер 2980614</t>
  </si>
  <si>
    <t xml:space="preserve">Преобразователь измерительный 248 номер 2980615</t>
  </si>
  <si>
    <t xml:space="preserve">Преобразователь измерительный 248 номер 2980616</t>
  </si>
  <si>
    <t xml:space="preserve">Преобразователь измерительный 248 номер 2980668</t>
  </si>
  <si>
    <t xml:space="preserve">Преобразователь измерительный 248 номер 2980669</t>
  </si>
  <si>
    <t xml:space="preserve">Преобразователь измерительный 248 номер 2980670</t>
  </si>
  <si>
    <t xml:space="preserve">Преобразователь измерительный 248 номер 2980671</t>
  </si>
  <si>
    <t xml:space="preserve">Преобразователь измерительный 248 номер 2980672</t>
  </si>
  <si>
    <t xml:space="preserve">Преобразователь измерительный 248 номер 2980654</t>
  </si>
  <si>
    <t xml:space="preserve">Преобразователь измерительный 248 номер 2980655</t>
  </si>
  <si>
    <t xml:space="preserve">Преобразователь измерительный 248 номер 2980656</t>
  </si>
  <si>
    <t xml:space="preserve">Преобразователь измерительный 248 номер 2980580</t>
  </si>
  <si>
    <t xml:space="preserve">Преобразователь измерительный 248 номер 2980581</t>
  </si>
  <si>
    <t xml:space="preserve">Преобразователь измерительный 248 номер 2980657</t>
  </si>
  <si>
    <t xml:space="preserve">Преобразователь измерительный 248 номер 2980658</t>
  </si>
  <si>
    <t xml:space="preserve">Преобразователь измерительный 248 номер 2980591</t>
  </si>
  <si>
    <t xml:space="preserve">Преобразователь измерительный 248 номер 2980592</t>
  </si>
  <si>
    <t xml:space="preserve">Преобразователь измерительный 248 номер 2980593</t>
  </si>
  <si>
    <t xml:space="preserve">Преобразователь измерительный 248 номер 2980595</t>
  </si>
  <si>
    <t xml:space="preserve">Преобразователь измерительный 248 номер 2980764</t>
  </si>
  <si>
    <t xml:space="preserve">Преобразователь измерительный 248 номер 2980765</t>
  </si>
  <si>
    <t xml:space="preserve">Преобразователь вторичный T32.1S номер 877445</t>
  </si>
  <si>
    <t xml:space="preserve">Преобразователь вторичный T32.1S номер 879231</t>
  </si>
  <si>
    <t xml:space="preserve">Преобразователь вторичный T32.1S номер 885226</t>
  </si>
  <si>
    <t xml:space="preserve">Преобразователь вторичный T32.1S номер 885124</t>
  </si>
  <si>
    <t xml:space="preserve">Преобразователь вторичный T32.1S номер 884822</t>
  </si>
  <si>
    <t xml:space="preserve">Преобразователь вторичный T32.1S номер 885161</t>
  </si>
  <si>
    <t xml:space="preserve">Преобразователь вторичный T32.1S номер 884811</t>
  </si>
  <si>
    <t xml:space="preserve">Преобразователь вторичный T32.1S номер 886103</t>
  </si>
  <si>
    <t xml:space="preserve">Манометр ДА8008-Вуф номер 2789872</t>
  </si>
  <si>
    <t xml:space="preserve">Манометр ДА8008-Вуф номер 2789875</t>
  </si>
  <si>
    <t xml:space="preserve">Манометр МП3-У номер 07332</t>
  </si>
  <si>
    <t xml:space="preserve">Манометр МП3-У номер 07343</t>
  </si>
  <si>
    <t xml:space="preserve">Манометр ДМ4 номер 99005407088</t>
  </si>
  <si>
    <t xml:space="preserve">Манометр ТМ5 номер 085662</t>
  </si>
  <si>
    <t xml:space="preserve">Манометр МП3-УУ2 номер Р00655</t>
  </si>
  <si>
    <t xml:space="preserve">Манометр МП4-УУ2 номер Р01243</t>
  </si>
  <si>
    <t xml:space="preserve">Манометр МП4-УУ2 номер Р00613</t>
  </si>
  <si>
    <t xml:space="preserve">Манометр МП4-УУ2 номер Р00315</t>
  </si>
  <si>
    <t xml:space="preserve">Манометр ДМ 02-160-1-G номер Р00216</t>
  </si>
  <si>
    <t xml:space="preserve">Манометр 232.50.160 номер 00834</t>
  </si>
  <si>
    <t xml:space="preserve">Манометр 232.50.160 номер 00840</t>
  </si>
  <si>
    <t xml:space="preserve">Манометр 233.50.160 номер 00918</t>
  </si>
  <si>
    <t xml:space="preserve">Манометр МП4-УУ2 номер 00924</t>
  </si>
  <si>
    <t xml:space="preserve">Манометр 232.50.160 номер 00933</t>
  </si>
  <si>
    <t xml:space="preserve">Манометр ТМ6 номер 00948</t>
  </si>
  <si>
    <t xml:space="preserve">Манометр 233.50.160 номер 00961</t>
  </si>
  <si>
    <t xml:space="preserve">Манометр 233.50.160 номер 00963</t>
  </si>
  <si>
    <t xml:space="preserve">Манометр 232.50.100 номер 00971</t>
  </si>
  <si>
    <t xml:space="preserve">Манометр 233.30.100 номер 00982</t>
  </si>
  <si>
    <t xml:space="preserve">Манометр 233.30.100 номер 00983</t>
  </si>
  <si>
    <t xml:space="preserve">Манометр ДМ 02-100-2-G номер 00989</t>
  </si>
  <si>
    <t xml:space="preserve">Манометр 232.50.100 номер 00991</t>
  </si>
  <si>
    <t xml:space="preserve">Манометр 232.50.100 номер 00992</t>
  </si>
  <si>
    <t xml:space="preserve">Манометр 232.50.100 номер 00993</t>
  </si>
  <si>
    <t xml:space="preserve">Манометр 232.50.100 номер 00994</t>
  </si>
  <si>
    <t xml:space="preserve">Манометр 233.50.100 номер 00995</t>
  </si>
  <si>
    <t xml:space="preserve">Манометр 232.50.100 номер 00996</t>
  </si>
  <si>
    <t xml:space="preserve">Манометр 232.50.100 номер 00997</t>
  </si>
  <si>
    <t xml:space="preserve">Манометр 232.50.100 номер 00998</t>
  </si>
  <si>
    <t xml:space="preserve">Манометр 232.50.100 номер 00999</t>
  </si>
  <si>
    <t xml:space="preserve">Манометр 232.50.100 номер 01000</t>
  </si>
  <si>
    <t xml:space="preserve">Манометр 232.50.100 номер 01002</t>
  </si>
  <si>
    <t xml:space="preserve">Манометр 232.50.100 номер 01003</t>
  </si>
  <si>
    <t xml:space="preserve">Манометр 232.50.100 номер 01004</t>
  </si>
  <si>
    <t xml:space="preserve">Манометр 232.50.100 номер 01006</t>
  </si>
  <si>
    <t xml:space="preserve">Манометр 232.50.100 номер 01007</t>
  </si>
  <si>
    <t xml:space="preserve">Манометр 232.50.100 номер 01008</t>
  </si>
  <si>
    <t xml:space="preserve">Манометр 232.50.160 номер 01057</t>
  </si>
  <si>
    <t xml:space="preserve">Манометр 233.50.160 номер 01065</t>
  </si>
  <si>
    <t xml:space="preserve">Манометр 232.50.160 номер 01067</t>
  </si>
  <si>
    <t xml:space="preserve">Манометр 233.50.160 номер 01068</t>
  </si>
  <si>
    <t xml:space="preserve">Манометр 232.50.100 номер 01087</t>
  </si>
  <si>
    <t xml:space="preserve">Манометр 232.50.100 номер 01089</t>
  </si>
  <si>
    <t xml:space="preserve">Манометр 232.50.100 номер 01093</t>
  </si>
  <si>
    <t xml:space="preserve">Манометр 232.50.100 номер 01097</t>
  </si>
  <si>
    <t xml:space="preserve">Манометр 232.50.100 номер 01101</t>
  </si>
  <si>
    <t xml:space="preserve">Манометр ДМ 90-100-1-М номер 01104</t>
  </si>
  <si>
    <t xml:space="preserve">Манометр 232.50.160 номер 01736</t>
  </si>
  <si>
    <t xml:space="preserve">Преобразователь давления Метран-150TGR номер 0001220433</t>
  </si>
  <si>
    <t xml:space="preserve">Преобразователь давления Метран-150CD номер 1221139</t>
  </si>
  <si>
    <t xml:space="preserve">Преобразователь давления Rosemoun 3051CD2 номер 09917001</t>
  </si>
  <si>
    <t xml:space="preserve">Преобразователь давления APC-2000 номер 09228747</t>
  </si>
  <si>
    <t xml:space="preserve">Преобразователь давления APR-2000 номер 10220208</t>
  </si>
  <si>
    <t xml:space="preserve">Преобразователь давления APR-2000 номер 09228204</t>
  </si>
  <si>
    <t xml:space="preserve">Преобразователь давления APC-2000 номер 09228218</t>
  </si>
  <si>
    <t xml:space="preserve">Преобразователь давления APR-2000 номер 09228197</t>
  </si>
  <si>
    <t xml:space="preserve">Преобразователь давления APC-2000 номер 09228748</t>
  </si>
  <si>
    <t xml:space="preserve">Преобразователь давления APR-2000 номер 10222913</t>
  </si>
  <si>
    <t xml:space="preserve">Преобразователь давления 3051S номер 09907708</t>
  </si>
  <si>
    <t xml:space="preserve">Преобразователь давления 3051S номер 09907709</t>
  </si>
  <si>
    <t xml:space="preserve">Преобразователь давления 3051S номер 09922533</t>
  </si>
  <si>
    <t xml:space="preserve">Преобразователь давления 3051S номер 09922534</t>
  </si>
  <si>
    <t xml:space="preserve">Преобразователь давления 3051S номер 09919223</t>
  </si>
  <si>
    <t xml:space="preserve">Преобразователь давления 3051S номер 09919224</t>
  </si>
  <si>
    <t xml:space="preserve">Преобразователь давления 3051S номер 09919225</t>
  </si>
  <si>
    <t xml:space="preserve">Преобразователь давления 3051S номер 09919226</t>
  </si>
  <si>
    <t xml:space="preserve">Преобразователь давления 3051S номер 09919221</t>
  </si>
  <si>
    <t xml:space="preserve">Преобразователь давления 3051S номер 09919222</t>
  </si>
  <si>
    <t xml:space="preserve">Преобразователь давления 3051S номер 09919219</t>
  </si>
  <si>
    <t xml:space="preserve">Преобразователь давления 3051S номер 09919220</t>
  </si>
  <si>
    <t xml:space="preserve">Преобразователь давления 3051S номер 09919215</t>
  </si>
  <si>
    <t xml:space="preserve">Преобразователь давления 3051S номер 09919216</t>
  </si>
  <si>
    <t xml:space="preserve">Преобразователь давления 3051S номер 09919217</t>
  </si>
  <si>
    <t xml:space="preserve">Преобразователь давления 3051S номер 09919218</t>
  </si>
  <si>
    <t xml:space="preserve">Преобразователь давления 3051TG3 номер 9295544</t>
  </si>
  <si>
    <t xml:space="preserve">Преобразователь давления 3051TG3 номер 9295537</t>
  </si>
  <si>
    <t xml:space="preserve">Преобразователь давления 3051CD3 номер 9357668</t>
  </si>
  <si>
    <t xml:space="preserve">Преобразователь давления 3051TG1 номер 9295535</t>
  </si>
  <si>
    <t xml:space="preserve">Преобразователь давления 3051TG3 номер 9295548</t>
  </si>
  <si>
    <t xml:space="preserve">Преобразователь давления 3051S номер 9751680</t>
  </si>
  <si>
    <t xml:space="preserve">Преобразователь давления 3051S номер 9751682</t>
  </si>
  <si>
    <t xml:space="preserve">Преобразователь давления 3051S номер 9751681</t>
  </si>
  <si>
    <t xml:space="preserve">Преобразователь давления 3051S номер 9751683</t>
  </si>
  <si>
    <t xml:space="preserve">Преобразователь давления APR-2200 номер 9228190</t>
  </si>
  <si>
    <t xml:space="preserve">Преобразователь давления Cerabar Т,PMC131 номер M609CA01052</t>
  </si>
  <si>
    <t xml:space="preserve">Газоанализатор СГОЭС номер 27509</t>
  </si>
  <si>
    <t xml:space="preserve">Газоанализатор ОГС-ПГП номер 3208</t>
  </si>
  <si>
    <t xml:space="preserve">Газоанализатор СГОЭС номер 16868</t>
  </si>
  <si>
    <t xml:space="preserve">Газоанализатор PIR 3000 номер ARPK-0064</t>
  </si>
  <si>
    <t xml:space="preserve">Контроллер АВВ номер 205/DCS/ABB</t>
  </si>
  <si>
    <t xml:space="preserve">Контроллер АВВ номер 205/ESD/ABB</t>
  </si>
  <si>
    <t xml:space="preserve">Уровнемер VEGAFLEX81 номер 49392837</t>
  </si>
  <si>
    <t xml:space="preserve">Уровнемер VEGAFLEX81 номер 49392840</t>
  </si>
  <si>
    <t xml:space="preserve">Уровнемер Liquicap M FMI51 номер H10833010F0</t>
  </si>
  <si>
    <t xml:space="preserve">Уровнемер Liquicap M FMI51 номер H10834010F0</t>
  </si>
  <si>
    <t xml:space="preserve">Манометр 233.50.160 номер Р01751</t>
  </si>
  <si>
    <t xml:space="preserve">Манометр 233.50.100 номер 01757</t>
  </si>
  <si>
    <t xml:space="preserve">Манометр ДМ (bd) номер 01779</t>
  </si>
  <si>
    <t xml:space="preserve">Манометр 232.50.160 номер 01781</t>
  </si>
  <si>
    <t xml:space="preserve">Манометр BA4220 номер 02729</t>
  </si>
  <si>
    <t xml:space="preserve">Манометр 111.10.100 номер 02732</t>
  </si>
  <si>
    <t xml:space="preserve">Манометр 232.50.160 номер 02735</t>
  </si>
  <si>
    <t xml:space="preserve">Манометр 232.50.160 номер 02737</t>
  </si>
  <si>
    <t xml:space="preserve">Манометр 233.50.160 номер 02749</t>
  </si>
  <si>
    <t xml:space="preserve">Манометр 232.50.160 номер 02753</t>
  </si>
  <si>
    <t xml:space="preserve">Манометр 233.50.160 номер 02754</t>
  </si>
  <si>
    <t xml:space="preserve">Манометр 232.50.160 номер 02755</t>
  </si>
  <si>
    <t xml:space="preserve">Манометр 232.50.160 номер 02758</t>
  </si>
  <si>
    <t xml:space="preserve">Манометр МП4-УУ2 номер 02778</t>
  </si>
  <si>
    <t xml:space="preserve">Манометр 233.50.160 номер 03450</t>
  </si>
  <si>
    <t xml:space="preserve">Манометр 233.50.160 номер 03453</t>
  </si>
  <si>
    <t xml:space="preserve">Манометр 232.50.100 номер 03455</t>
  </si>
  <si>
    <t xml:space="preserve">Манометр 233.50.160 номер 03456</t>
  </si>
  <si>
    <t xml:space="preserve">Манометр 233.50.160 номер 03457</t>
  </si>
  <si>
    <t xml:space="preserve">Манометр 233.50.160 номер 03458</t>
  </si>
  <si>
    <t xml:space="preserve">Манометр 233.50.160 номер 03459</t>
  </si>
  <si>
    <t xml:space="preserve">Манометр 232.50.100 номер 03467</t>
  </si>
  <si>
    <t xml:space="preserve">Манометр МП4-УУ2 номер 03470</t>
  </si>
  <si>
    <t xml:space="preserve">Манометр МП4-УУ2 номер 03477</t>
  </si>
  <si>
    <t xml:space="preserve">Манометр 233.50.160 номер 03481</t>
  </si>
  <si>
    <t xml:space="preserve">Манометр 233.50.160 номер 03482</t>
  </si>
  <si>
    <t xml:space="preserve">Манометр 233.50.160 номер 03484</t>
  </si>
  <si>
    <t xml:space="preserve">Манометр 233.50.160 номер 03485</t>
  </si>
  <si>
    <t xml:space="preserve">Манометр 232.50.100 номер 03491</t>
  </si>
  <si>
    <t xml:space="preserve">Манометр 232.50.100 номер 03492</t>
  </si>
  <si>
    <t xml:space="preserve">Манометр 233.50.160 номер 03494</t>
  </si>
  <si>
    <t xml:space="preserve">Манометр 232.50.160 номер 03498</t>
  </si>
  <si>
    <t xml:space="preserve">Манометр 233.50.160 номер 05448</t>
  </si>
  <si>
    <t xml:space="preserve">Манометр 232.50.160 номер 05449</t>
  </si>
  <si>
    <t xml:space="preserve">Манометр 233.50.160 номер 05452</t>
  </si>
  <si>
    <t xml:space="preserve">Манометр 233.50.160 номер 05489</t>
  </si>
  <si>
    <t xml:space="preserve">Манометр 233.50.160 номер 05491</t>
  </si>
  <si>
    <t xml:space="preserve">Манометр 232.50.160 номер 05492</t>
  </si>
  <si>
    <t xml:space="preserve">Манометр 233.50.160 номер 05493</t>
  </si>
  <si>
    <t xml:space="preserve">Манометр 232.50.160 номер 05575</t>
  </si>
  <si>
    <t xml:space="preserve">Манометр 232.50.100 номер 05924</t>
  </si>
  <si>
    <t xml:space="preserve">Манометр 233.50.100 номер 05925</t>
  </si>
  <si>
    <t xml:space="preserve">Манометр 232.50.100 номер 05932</t>
  </si>
  <si>
    <t xml:space="preserve">Манометр 232.50.100 номер 05933</t>
  </si>
  <si>
    <t xml:space="preserve">Манометр 233.50.100 номер 05938</t>
  </si>
  <si>
    <t xml:space="preserve">Манометр 233.50.100 номер 05939</t>
  </si>
  <si>
    <t xml:space="preserve">Манометр ДМ 90-100-1-М номер 05942</t>
  </si>
  <si>
    <t xml:space="preserve">Манометр 233.50.160 номер 05945</t>
  </si>
  <si>
    <t xml:space="preserve">Манометр МП4-УУ2 номер 06144</t>
  </si>
  <si>
    <t xml:space="preserve">Манометр 233.50.160 номер 06192</t>
  </si>
  <si>
    <t xml:space="preserve">Манометр МП3-УУ2 номер 06218</t>
  </si>
  <si>
    <t xml:space="preserve">Манометр 232.50.160 номер 06274</t>
  </si>
  <si>
    <t xml:space="preserve">Манометр 232.50.100 номер 06294</t>
  </si>
  <si>
    <t xml:space="preserve">Манометр 733.51.100 номер 06295</t>
  </si>
  <si>
    <t xml:space="preserve">Манометр 733.51.100 номер 06299</t>
  </si>
  <si>
    <t xml:space="preserve">Манометр 232.50.100 номер 06439</t>
  </si>
  <si>
    <t xml:space="preserve">Контроллер ExperionPKS номер 208/13547 MSID/ESID ANTTYU08-EX11 | 0202752 MSID ANTTYU08-SM09</t>
  </si>
  <si>
    <t xml:space="preserve">Преобразователь давления APR-2000 номер 10222924</t>
  </si>
  <si>
    <t xml:space="preserve">Преобразователь давления APC-2000ALW номер 10222469</t>
  </si>
  <si>
    <t xml:space="preserve">Контроллер Modicon TSX Quantum номер 208/KCA/TSX</t>
  </si>
  <si>
    <t xml:space="preserve">Газоанализатор ТГА мод. PIRECL 21М номер 1411045</t>
  </si>
  <si>
    <t xml:space="preserve">Газоанализатор ТГА мод. PIRECL 21М номер 1411040</t>
  </si>
  <si>
    <t xml:space="preserve">Газоанализатор ТГА мод. PIRECL 21М номер 1411048</t>
  </si>
  <si>
    <t xml:space="preserve">Газоанализатор ТГА мод. PIRECL 21М номер 1507066</t>
  </si>
  <si>
    <t xml:space="preserve">Газоанализатор ТГА мод. PIRECL 21М номер 1507089</t>
  </si>
  <si>
    <t xml:space="preserve">Газоанализатор ТГА мод. PIRECL 21М номер 1507090</t>
  </si>
  <si>
    <t xml:space="preserve">Газоанализатор ТГА мод. PIRECL 21М номер 1507100</t>
  </si>
  <si>
    <t xml:space="preserve">месяц</t>
  </si>
  <si>
    <t xml:space="preserve">год</t>
  </si>
  <si>
    <t xml:space="preserve">записей в аршине</t>
  </si>
  <si>
    <t xml:space="preserve">ФАКТ поверок</t>
  </si>
  <si>
    <t xml:space="preserve">ОТ</t>
  </si>
  <si>
    <t xml:space="preserve">Тип</t>
  </si>
  <si>
    <t xml:space="preserve">Манометр</t>
  </si>
  <si>
    <t xml:space="preserve">27227-05</t>
  </si>
  <si>
    <t xml:space="preserve">16279-97</t>
  </si>
  <si>
    <t xml:space="preserve">3485-73</t>
  </si>
  <si>
    <t xml:space="preserve">Преобразователь давления</t>
  </si>
  <si>
    <t xml:space="preserve">14495-95</t>
  </si>
  <si>
    <t xml:space="preserve">27284-09</t>
  </si>
  <si>
    <t xml:space="preserve">Уровнемер</t>
  </si>
  <si>
    <t xml:space="preserve">Датчик температуры</t>
  </si>
  <si>
    <t xml:space="preserve">Преобразователь измерительный</t>
  </si>
  <si>
    <t xml:space="preserve">Преобразователь вторичный</t>
  </si>
  <si>
    <t xml:space="preserve">ТСП</t>
  </si>
  <si>
    <t xml:space="preserve">48581-11</t>
  </si>
  <si>
    <t xml:space="preserve">23991-05</t>
  </si>
  <si>
    <t xml:space="preserve">66697-17</t>
  </si>
  <si>
    <t xml:space="preserve">Контроллер</t>
  </si>
  <si>
    <t xml:space="preserve">48164-11</t>
  </si>
  <si>
    <t xml:space="preserve">57947-14</t>
  </si>
  <si>
    <t xml:space="preserve">30885-11</t>
  </si>
  <si>
    <t xml:space="preserve">28354-04</t>
  </si>
  <si>
    <t xml:space="preserve">Термометр биметаллический</t>
  </si>
  <si>
    <t xml:space="preserve">47586-11</t>
  </si>
  <si>
    <t xml:space="preserve">49944-12</t>
  </si>
  <si>
    <t xml:space="preserve">17253-14</t>
  </si>
  <si>
    <t xml:space="preserve">10135-88</t>
  </si>
  <si>
    <t xml:space="preserve">25913-03</t>
  </si>
  <si>
    <t xml:space="preserve">55366-13</t>
  </si>
  <si>
    <t xml:space="preserve">25910-08</t>
  </si>
  <si>
    <t xml:space="preserve">26822-07</t>
  </si>
  <si>
    <t xml:space="preserve">17670-13</t>
  </si>
  <si>
    <t xml:space="preserve">35487-07</t>
  </si>
  <si>
    <t xml:space="preserve">32325-11</t>
  </si>
  <si>
    <t xml:space="preserve">Газоанализатор</t>
  </si>
  <si>
    <t xml:space="preserve">56238-14</t>
  </si>
  <si>
    <t xml:space="preserve">17636-06</t>
  </si>
  <si>
    <t xml:space="preserve">43650-10</t>
  </si>
  <si>
    <t xml:space="preserve">30246-05</t>
  </si>
  <si>
    <t xml:space="preserve">28544-05</t>
  </si>
  <si>
    <t xml:space="preserve">14145-07</t>
  </si>
  <si>
    <t xml:space="preserve">15772-06</t>
  </si>
  <si>
    <t xml:space="preserve">70943-18</t>
  </si>
  <si>
    <t xml:space="preserve">17053-06</t>
  </si>
  <si>
    <t xml:space="preserve">43587-10</t>
  </si>
  <si>
    <t xml:space="preserve">46078-16</t>
  </si>
  <si>
    <t xml:space="preserve">21278-11</t>
  </si>
  <si>
    <t xml:space="preserve">18375-03</t>
  </si>
  <si>
    <t xml:space="preserve">70271-18</t>
  </si>
  <si>
    <t xml:space="preserve">51742-12</t>
  </si>
  <si>
    <t xml:space="preserve">39760-08</t>
  </si>
  <si>
    <t xml:space="preserve">61525-15</t>
  </si>
  <si>
    <t xml:space="preserve">28544-10</t>
  </si>
  <si>
    <t xml:space="preserve">27285-09</t>
  </si>
  <si>
    <t xml:space="preserve">27283-12</t>
  </si>
  <si>
    <t xml:space="preserve">47784-11</t>
  </si>
  <si>
    <t xml:space="preserve">66310-16</t>
  </si>
  <si>
    <t xml:space="preserve">68002-17</t>
  </si>
  <si>
    <t xml:space="preserve">64687-16</t>
  </si>
  <si>
    <t xml:space="preserve">39674-08</t>
  </si>
  <si>
    <t xml:space="preserve">41652-09</t>
  </si>
  <si>
    <t xml:space="preserve">30318-13</t>
  </si>
  <si>
    <t xml:space="preserve">75208-19</t>
  </si>
  <si>
    <t xml:space="preserve">32475-11</t>
  </si>
  <si>
    <t xml:space="preserve">15151-08</t>
  </si>
  <si>
    <t xml:space="preserve">51939-12</t>
  </si>
  <si>
    <t xml:space="preserve">40713-14</t>
  </si>
  <si>
    <t xml:space="preserve">13535-93</t>
  </si>
  <si>
    <t xml:space="preserve">46155-10</t>
  </si>
  <si>
    <t xml:space="preserve">3255-88</t>
  </si>
  <si>
    <t xml:space="preserve">Преобразователь вторичный цифровой</t>
  </si>
  <si>
    <t xml:space="preserve">64929-16</t>
  </si>
  <si>
    <t xml:space="preserve">15200-06</t>
  </si>
  <si>
    <t xml:space="preserve">19982-00</t>
  </si>
  <si>
    <t xml:space="preserve">33549-12</t>
  </si>
  <si>
    <t xml:space="preserve">46044-10</t>
  </si>
  <si>
    <t xml:space="preserve">32808-06</t>
  </si>
  <si>
    <t xml:space="preserve">18375-08</t>
  </si>
  <si>
    <t xml:space="preserve">45217-10</t>
  </si>
  <si>
    <t xml:space="preserve">29336-05</t>
  </si>
  <si>
    <t xml:space="preserve">19982-07</t>
  </si>
  <si>
    <t xml:space="preserve">22255-01</t>
  </si>
  <si>
    <t xml:space="preserve">14763-97</t>
  </si>
  <si>
    <t xml:space="preserve">1844-63</t>
  </si>
  <si>
    <t xml:space="preserve">1784-63</t>
  </si>
  <si>
    <t xml:space="preserve">28041-08</t>
  </si>
  <si>
    <t xml:space="preserve">17670-08</t>
  </si>
  <si>
    <t xml:space="preserve">58652-14</t>
  </si>
  <si>
    <t xml:space="preserve">31654-14</t>
  </si>
  <si>
    <t xml:space="preserve">51007-12</t>
  </si>
  <si>
    <t xml:space="preserve">29974-05</t>
  </si>
  <si>
    <t xml:space="preserve">37815-08</t>
  </si>
  <si>
    <t xml:space="preserve">60844-15</t>
  </si>
  <si>
    <t xml:space="preserve">53902-13</t>
  </si>
  <si>
    <t xml:space="preserve">32808-11</t>
  </si>
  <si>
    <t xml:space="preserve">50911-12</t>
  </si>
  <si>
    <t xml:space="preserve">15420-06</t>
  </si>
  <si>
    <t xml:space="preserve">44045-10</t>
  </si>
  <si>
    <t xml:space="preserve">28313-11</t>
  </si>
  <si>
    <t xml:space="preserve">28041-04</t>
  </si>
  <si>
    <t xml:space="preserve">23410-06</t>
  </si>
  <si>
    <t xml:space="preserve">61801-15</t>
  </si>
  <si>
    <t xml:space="preserve">11597-10</t>
  </si>
  <si>
    <t xml:space="preserve">58437-14</t>
  </si>
  <si>
    <t xml:space="preserve">51786-12</t>
  </si>
  <si>
    <t xml:space="preserve">31733-06</t>
  </si>
  <si>
    <t xml:space="preserve">28637-10</t>
  </si>
  <si>
    <t xml:space="preserve">38623-11</t>
  </si>
  <si>
    <t xml:space="preserve">53574-13</t>
  </si>
  <si>
    <t xml:space="preserve">26224-07</t>
  </si>
  <si>
    <t xml:space="preserve">60932-15</t>
  </si>
  <si>
    <t xml:space="preserve">Расходомер газовый</t>
  </si>
  <si>
    <t xml:space="preserve">15774-06</t>
  </si>
  <si>
    <t xml:space="preserve">31026-11</t>
  </si>
  <si>
    <t xml:space="preserve">16779-04</t>
  </si>
  <si>
    <t xml:space="preserve">26803-06</t>
  </si>
  <si>
    <t xml:space="preserve">21968-06</t>
  </si>
  <si>
    <t xml:space="preserve">59942-15</t>
  </si>
  <si>
    <t xml:space="preserve">Газоанализаторы СГОЭС</t>
  </si>
  <si>
    <t xml:space="preserve">21532-08</t>
  </si>
  <si>
    <t xml:space="preserve">Комплексы измерительно-вычислительные CENTUM</t>
  </si>
  <si>
    <t xml:space="preserve">3255-72</t>
  </si>
  <si>
    <t xml:space="preserve">61104-15</t>
  </si>
  <si>
    <t xml:space="preserve">21969-06</t>
  </si>
  <si>
    <t xml:space="preserve">Термопреобразователь</t>
  </si>
  <si>
    <t xml:space="preserve">48218-11</t>
  </si>
  <si>
    <t xml:space="preserve">Расходомер </t>
  </si>
  <si>
    <t xml:space="preserve">78838-20</t>
  </si>
  <si>
    <t xml:space="preserve">Термопреобразователь </t>
  </si>
  <si>
    <t xml:space="preserve">63673-16</t>
  </si>
  <si>
    <t xml:space="preserve">Датчик давления</t>
  </si>
  <si>
    <t xml:space="preserve">62301-15</t>
  </si>
  <si>
    <t xml:space="preserve">Счетчик газа</t>
  </si>
  <si>
    <t xml:space="preserve">20409-00</t>
  </si>
  <si>
    <t xml:space="preserve">51936-12</t>
  </si>
  <si>
    <t xml:space="preserve">63339-16</t>
  </si>
  <si>
    <t xml:space="preserve">17636-17</t>
  </si>
  <si>
    <t xml:space="preserve">4041-74</t>
  </si>
  <si>
    <t xml:space="preserve">58743-14</t>
  </si>
  <si>
    <t xml:space="preserve">66815-17</t>
  </si>
  <si>
    <t xml:space="preserve">Газоанализатор стационарный</t>
  </si>
  <si>
    <t xml:space="preserve">51765-12</t>
  </si>
  <si>
    <t xml:space="preserve">ИВК</t>
  </si>
  <si>
    <t xml:space="preserve">51508-12</t>
  </si>
  <si>
    <t xml:space="preserve">61936-15</t>
  </si>
  <si>
    <t xml:space="preserve">22676-12</t>
  </si>
  <si>
    <t xml:space="preserve">17575-09</t>
  </si>
  <si>
    <t xml:space="preserve">38550-13</t>
  </si>
  <si>
    <t xml:space="preserve">Термопреобразователь сопротивления</t>
  </si>
  <si>
    <t xml:space="preserve">38679-08</t>
  </si>
  <si>
    <t xml:space="preserve">15327-01</t>
  </si>
  <si>
    <t xml:space="preserve">Система измерительно-управляющая</t>
  </si>
  <si>
    <t xml:space="preserve">38790-08</t>
  </si>
  <si>
    <t xml:space="preserve">Комплект термометров сопротивления</t>
  </si>
  <si>
    <t xml:space="preserve">19983-07</t>
  </si>
  <si>
    <t xml:space="preserve">14640-05</t>
  </si>
  <si>
    <t xml:space="preserve">Термометр</t>
  </si>
  <si>
    <t xml:space="preserve">46375-11</t>
  </si>
  <si>
    <t xml:space="preserve">23068-08</t>
  </si>
  <si>
    <t xml:space="preserve">42890-09</t>
  </si>
  <si>
    <t xml:space="preserve">14763-08</t>
  </si>
  <si>
    <t xml:space="preserve">36766-08</t>
  </si>
  <si>
    <t xml:space="preserve">15483-10</t>
  </si>
  <si>
    <t xml:space="preserve">54571-13</t>
  </si>
  <si>
    <t xml:space="preserve">Преобразователь температуры</t>
  </si>
  <si>
    <t xml:space="preserve">38878-12</t>
  </si>
  <si>
    <t xml:space="preserve">42895-09</t>
  </si>
  <si>
    <t xml:space="preserve">55450-13</t>
  </si>
  <si>
    <t xml:space="preserve">15864-12</t>
  </si>
  <si>
    <t xml:space="preserve">30105-13</t>
  </si>
  <si>
    <t xml:space="preserve">75198-19</t>
  </si>
  <si>
    <t xml:space="preserve">56481-14</t>
  </si>
  <si>
    <t xml:space="preserve">24116-02</t>
  </si>
  <si>
    <t xml:space="preserve">50519-17</t>
  </si>
  <si>
    <t xml:space="preserve">15652-09</t>
  </si>
  <si>
    <t xml:space="preserve">18131-09</t>
  </si>
  <si>
    <t xml:space="preserve">Термометр сопротивления</t>
  </si>
  <si>
    <t xml:space="preserve">24715-03</t>
  </si>
  <si>
    <t xml:space="preserve">Преобразователь магнитный поплавковый</t>
  </si>
  <si>
    <t xml:space="preserve">21969-11</t>
  </si>
  <si>
    <t xml:space="preserve">16781-04</t>
  </si>
  <si>
    <t xml:space="preserve">Преобразователь измерительный модульный</t>
  </si>
  <si>
    <t xml:space="preserve">52558-13</t>
  </si>
  <si>
    <t xml:space="preserve">63054-16</t>
  </si>
  <si>
    <t xml:space="preserve">71040-18</t>
  </si>
  <si>
    <t xml:space="preserve">67083-17</t>
  </si>
  <si>
    <t xml:space="preserve">47233-11</t>
  </si>
  <si>
    <t xml:space="preserve">50119-12</t>
  </si>
  <si>
    <t xml:space="preserve">11433-09</t>
  </si>
  <si>
    <t xml:space="preserve">33629-13</t>
  </si>
  <si>
    <t xml:space="preserve">Диф. манометр</t>
  </si>
  <si>
    <t xml:space="preserve">67724-17</t>
  </si>
  <si>
    <t xml:space="preserve">68661-17</t>
  </si>
  <si>
    <t xml:space="preserve">73393-18</t>
  </si>
  <si>
    <t xml:space="preserve">72888-18</t>
  </si>
  <si>
    <t xml:space="preserve">74126-19</t>
  </si>
  <si>
    <t xml:space="preserve">Газоанализатор оптический</t>
  </si>
  <si>
    <t xml:space="preserve">38548-13</t>
  </si>
  <si>
    <t xml:space="preserve">Термопреобразователь Метран-2700</t>
  </si>
  <si>
    <t xml:space="preserve">22235-08</t>
  </si>
  <si>
    <t xml:space="preserve">Датчик давления Метран-100</t>
  </si>
  <si>
    <t xml:space="preserve">68719-17</t>
  </si>
  <si>
    <t xml:space="preserve">Манометр ДМ</t>
  </si>
  <si>
    <t xml:space="preserve">Уровнемер поплавковый </t>
  </si>
  <si>
    <t xml:space="preserve">63889-16</t>
  </si>
  <si>
    <t xml:space="preserve">Датчик температуры Rosemount</t>
  </si>
  <si>
    <t xml:space="preserve">54971-13</t>
  </si>
  <si>
    <t xml:space="preserve">Датчик давления Агат-100М</t>
  </si>
  <si>
    <t xml:space="preserve">71892-18</t>
  </si>
  <si>
    <t xml:space="preserve">Преобразователь давления Cerebar</t>
  </si>
  <si>
    <t xml:space="preserve">71767-18</t>
  </si>
  <si>
    <t xml:space="preserve">54414-13</t>
  </si>
  <si>
    <t xml:space="preserve">Датчик давления ЭнИ-100</t>
  </si>
  <si>
    <t xml:space="preserve">66525-17</t>
  </si>
  <si>
    <t xml:space="preserve">Преобразователь давления 3051S</t>
  </si>
  <si>
    <t xml:space="preserve">54521-13</t>
  </si>
  <si>
    <t xml:space="preserve">Термометр манометрический</t>
  </si>
  <si>
    <t xml:space="preserve">26224-12</t>
  </si>
  <si>
    <t xml:space="preserve">Термопреобразователь ТСП Метран-200</t>
  </si>
  <si>
    <t xml:space="preserve">71055-18</t>
  </si>
  <si>
    <t xml:space="preserve">54796-13</t>
  </si>
  <si>
    <t xml:space="preserve">23069-02</t>
  </si>
  <si>
    <t xml:space="preserve">Манометр Magnehelic</t>
  </si>
  <si>
    <t xml:space="preserve">67996-17</t>
  </si>
  <si>
    <t xml:space="preserve">Контролллер MKLogic200</t>
  </si>
  <si>
    <t xml:space="preserve">16348-03</t>
  </si>
  <si>
    <t xml:space="preserve">Прибор для измерения давления DPI</t>
  </si>
  <si>
    <t xml:space="preserve">53503-13</t>
  </si>
  <si>
    <t xml:space="preserve">Вычислитель УВП-280</t>
  </si>
  <si>
    <t xml:space="preserve">65685-16</t>
  </si>
  <si>
    <t xml:space="preserve">Контроллер </t>
  </si>
  <si>
    <t xml:space="preserve">16084-07</t>
  </si>
  <si>
    <t xml:space="preserve">Термопреобразователь сопротивления </t>
  </si>
  <si>
    <t xml:space="preserve">Газоанализатор ЭРИС-ОПТИМА ПЛЮС</t>
  </si>
  <si>
    <t xml:space="preserve">43586-10</t>
  </si>
  <si>
    <t xml:space="preserve">Термометр сопротивления </t>
  </si>
  <si>
    <t xml:space="preserve">Датчик горючих газов</t>
  </si>
  <si>
    <t xml:space="preserve">46611-16</t>
  </si>
  <si>
    <t xml:space="preserve">23880-21</t>
  </si>
  <si>
    <t xml:space="preserve">64958-16</t>
  </si>
  <si>
    <t xml:space="preserve">25622-08</t>
  </si>
  <si>
    <t xml:space="preserve">15143-08</t>
  </si>
  <si>
    <t xml:space="preserve">Газоанализатор ИДК-10</t>
  </si>
  <si>
    <t xml:space="preserve">48759-11</t>
  </si>
  <si>
    <t xml:space="preserve">Газоанализатор ЭРИС-ОПТИМА Плюс</t>
  </si>
  <si>
    <t xml:space="preserve">21197-10</t>
  </si>
  <si>
    <t xml:space="preserve">Уровнемер ДУУ-2</t>
  </si>
  <si>
    <t xml:space="preserve">22734-11</t>
  </si>
  <si>
    <t xml:space="preserve">Simatic ET200</t>
  </si>
  <si>
    <t xml:space="preserve">54972-13</t>
  </si>
  <si>
    <t xml:space="preserve">67382-17</t>
  </si>
  <si>
    <t xml:space="preserve">Газоанализатор ДАК</t>
  </si>
  <si>
    <t xml:space="preserve">90312-23</t>
  </si>
  <si>
    <t xml:space="preserve">Уровнемер ДУУ10</t>
  </si>
  <si>
    <t xml:space="preserve">64237-16</t>
  </si>
  <si>
    <t xml:space="preserve">Контроллер ПК 6000</t>
  </si>
  <si>
    <t xml:space="preserve">72684-18</t>
  </si>
  <si>
    <t xml:space="preserve">63078-16</t>
  </si>
  <si>
    <t xml:space="preserve">Ситсема МСКУ 5000</t>
  </si>
  <si>
    <t xml:space="preserve">63966-16</t>
  </si>
  <si>
    <t xml:space="preserve">Ситсема МСКУ 6000</t>
  </si>
  <si>
    <t xml:space="preserve">34911-11</t>
  </si>
  <si>
    <t xml:space="preserve">47013-14</t>
  </si>
  <si>
    <t xml:space="preserve">Манометр деформационный</t>
  </si>
  <si>
    <t xml:space="preserve">Термопреобразователь сопротивления платиновый Rosemount</t>
  </si>
  <si>
    <t xml:space="preserve">04.06 МП скачала</t>
  </si>
  <si>
    <t xml:space="preserve">Манометр показывающий ТМ2</t>
  </si>
  <si>
    <t xml:space="preserve">Уровнемер 5300</t>
  </si>
  <si>
    <t xml:space="preserve">Преобразователь измерительный NCS</t>
  </si>
  <si>
    <t xml:space="preserve">Уровнемер Levelflex FMP5</t>
  </si>
  <si>
    <t xml:space="preserve">номер</t>
  </si>
  <si>
    <t xml:space="preserve">Обозначение СИ</t>
  </si>
  <si>
    <t xml:space="preserve">СИ специального назначения</t>
  </si>
  <si>
    <t xml:space="preserve">Заводской номер</t>
  </si>
  <si>
    <t xml:space="preserve">Инвентарный номер</t>
  </si>
  <si>
    <t xml:space="preserve">Поверка по результатам калибровки</t>
  </si>
  <si>
    <t xml:space="preserve">Модификация</t>
  </si>
  <si>
    <t xml:space="preserve">Год выпуска</t>
  </si>
  <si>
    <t xml:space="preserve">ГПС</t>
  </si>
  <si>
    <t xml:space="preserve">ЛПС</t>
  </si>
  <si>
    <t xml:space="preserve">МП</t>
  </si>
  <si>
    <t xml:space="preserve">ГПЭ</t>
  </si>
  <si>
    <t xml:space="preserve">Поверитель является владельцем СИ</t>
  </si>
  <si>
    <t xml:space="preserve">Состав СИ</t>
  </si>
  <si>
    <t xml:space="preserve">Шифр клейма</t>
  </si>
  <si>
    <t xml:space="preserve">Действительно до</t>
  </si>
  <si>
    <t xml:space="preserve">Часовой пояс</t>
  </si>
  <si>
    <t xml:space="preserve">Вид поверки</t>
  </si>
  <si>
    <t xml:space="preserve">Номер наклейки</t>
  </si>
  <si>
    <t xml:space="preserve">Наличие знака поверки в паспорте</t>
  </si>
  <si>
    <t xml:space="preserve">Наличие знака поверки на СИ</t>
  </si>
  <si>
    <t xml:space="preserve">Методика поверки</t>
  </si>
  <si>
    <t xml:space="preserve">Эталоны не ГЭТ с приказом</t>
  </si>
  <si>
    <t xml:space="preserve">Эталоны не ГЭТ без приказа</t>
  </si>
  <si>
    <t xml:space="preserve">Эталоны ГЭТ</t>
  </si>
  <si>
    <t xml:space="preserve">ГСО</t>
  </si>
  <si>
    <t xml:space="preserve">СИ, применяемые в качестве эталона</t>
  </si>
  <si>
    <t xml:space="preserve">СИ, применяемые при поверке (не эталоны)</t>
  </si>
  <si>
    <t xml:space="preserve">Вещества, применяемые при поверке</t>
  </si>
  <si>
    <t xml:space="preserve">Дополнительные методы</t>
  </si>
  <si>
    <t xml:space="preserve">Прочие сведения</t>
  </si>
  <si>
    <t xml:space="preserve">Объем проведенной поверки</t>
  </si>
  <si>
    <t xml:space="preserve">Протокол</t>
  </si>
  <si>
    <t xml:space="preserve">Причина непригодности</t>
  </si>
  <si>
    <t xml:space="preserve">Температура</t>
  </si>
  <si>
    <t xml:space="preserve">Давление</t>
  </si>
  <si>
    <t xml:space="preserve">Влажность</t>
  </si>
  <si>
    <t xml:space="preserve">Другие параметры</t>
  </si>
  <si>
    <t xml:space="preserve">170702660</t>
  </si>
  <si>
    <t xml:space="preserve">false</t>
  </si>
  <si>
    <t xml:space="preserve">серии T (TBiSChG) </t>
  </si>
  <si>
    <t xml:space="preserve">2017</t>
  </si>
  <si>
    <t xml:space="preserve">ЕЖБ</t>
  </si>
  <si>
    <t xml:space="preserve">ООО "РУСИНВЕСТ"</t>
  </si>
  <si>
    <t xml:space="preserve">+05:00</t>
  </si>
  <si>
    <t xml:space="preserve">периодическая</t>
  </si>
  <si>
    <t xml:space="preserve">true</t>
  </si>
  <si>
    <t xml:space="preserve">МП 32475-11</t>
  </si>
  <si>
    <t xml:space="preserve">65779.16.3Р.00169308</t>
  </si>
  <si>
    <t xml:space="preserve">(0 - +100) °C</t>
  </si>
  <si>
    <t xml:space="preserve">Тиора В.А.</t>
  </si>
  <si>
    <t xml:space="preserve">21,5°С</t>
  </si>
  <si>
    <t xml:space="preserve">99,3 кПа</t>
  </si>
  <si>
    <t xml:space="preserve">40%</t>
  </si>
  <si>
    <t xml:space="preserve">170702643</t>
  </si>
  <si>
    <t xml:space="preserve">170702646</t>
  </si>
  <si>
    <t xml:space="preserve">170702667</t>
  </si>
  <si>
    <t xml:space="preserve">(0 - +160) °C</t>
  </si>
  <si>
    <t xml:space="preserve">170702663</t>
  </si>
  <si>
    <t xml:space="preserve">170702659</t>
  </si>
  <si>
    <t xml:space="preserve">170702662</t>
  </si>
  <si>
    <t xml:space="preserve">170702656</t>
  </si>
  <si>
    <t xml:space="preserve">170702657</t>
  </si>
  <si>
    <t xml:space="preserve">170702651</t>
  </si>
  <si>
    <t xml:space="preserve">170702655</t>
  </si>
  <si>
    <t xml:space="preserve">1104Y61T</t>
  </si>
  <si>
    <t xml:space="preserve">TM серий 55 (S5550)</t>
  </si>
  <si>
    <t xml:space="preserve">2015</t>
  </si>
  <si>
    <t xml:space="preserve">МП 2411-0086-2013</t>
  </si>
  <si>
    <t xml:space="preserve">(0 - +120) °C</t>
  </si>
  <si>
    <t xml:space="preserve">1104YBJE</t>
  </si>
  <si>
    <t xml:space="preserve">11048S7X</t>
  </si>
  <si>
    <t xml:space="preserve">TM серий 55 (S5551)</t>
  </si>
  <si>
    <t xml:space="preserve">2012</t>
  </si>
  <si>
    <t xml:space="preserve">МП 2411-0013-2007</t>
  </si>
  <si>
    <t xml:space="preserve">1104Y61U</t>
  </si>
  <si>
    <t xml:space="preserve">1104YBJF</t>
  </si>
  <si>
    <t xml:space="preserve">110729PZ</t>
  </si>
  <si>
    <t xml:space="preserve">2014</t>
  </si>
  <si>
    <t xml:space="preserve">(0 - +80) °C</t>
  </si>
  <si>
    <t xml:space="preserve">11069S3C</t>
  </si>
  <si>
    <t xml:space="preserve">(0 - +150) °C</t>
  </si>
  <si>
    <t xml:space="preserve">11069S3D</t>
  </si>
  <si>
    <t xml:space="preserve">1109KORA</t>
  </si>
  <si>
    <t xml:space="preserve">65779.16.3Р.00169308, 65779.16.2Р.00169313</t>
  </si>
  <si>
    <t xml:space="preserve">(-20 - +120) °C</t>
  </si>
  <si>
    <t xml:space="preserve">1106UH5H</t>
  </si>
  <si>
    <t xml:space="preserve">1106UH5G</t>
  </si>
  <si>
    <t xml:space="preserve">1106UH5I</t>
  </si>
  <si>
    <t xml:space="preserve">11068DL7</t>
  </si>
  <si>
    <t xml:space="preserve">11068DL6</t>
  </si>
  <si>
    <t xml:space="preserve">1106B8HZ</t>
  </si>
  <si>
    <t xml:space="preserve">11068DL5</t>
  </si>
  <si>
    <t xml:space="preserve">1109JW1X</t>
  </si>
  <si>
    <t xml:space="preserve">МЦКЛ.0131.МП</t>
  </si>
  <si>
    <t xml:space="preserve">1109JW1Z</t>
  </si>
  <si>
    <t xml:space="preserve">161201271</t>
  </si>
  <si>
    <t xml:space="preserve">1107235762-20</t>
  </si>
  <si>
    <t xml:space="preserve">серия 55 мод.S5550</t>
  </si>
  <si>
    <t xml:space="preserve">23,9°С</t>
  </si>
  <si>
    <t xml:space="preserve">100,6 кПа</t>
  </si>
  <si>
    <t xml:space="preserve">40,3%</t>
  </si>
  <si>
    <t xml:space="preserve">1107235762-21</t>
  </si>
  <si>
    <t xml:space="preserve">1107235762-22</t>
  </si>
  <si>
    <t xml:space="preserve">1107235762-23</t>
  </si>
  <si>
    <t xml:space="preserve">1107235762-24</t>
  </si>
  <si>
    <t xml:space="preserve">1107373807-1</t>
  </si>
  <si>
    <t xml:space="preserve">1107235765-1</t>
  </si>
  <si>
    <t xml:space="preserve">1107235765-2</t>
  </si>
  <si>
    <t xml:space="preserve">1107235765-3</t>
  </si>
  <si>
    <t xml:space="preserve">1107235762-25</t>
  </si>
  <si>
    <t xml:space="preserve">1106083288</t>
  </si>
  <si>
    <t xml:space="preserve">1106097149</t>
  </si>
  <si>
    <t xml:space="preserve">1107373807-2</t>
  </si>
  <si>
    <t xml:space="preserve">1107235762-26</t>
  </si>
  <si>
    <t xml:space="preserve">1107235765-4</t>
  </si>
  <si>
    <t xml:space="preserve">1107235765-5</t>
  </si>
  <si>
    <t xml:space="preserve">11071HK6</t>
  </si>
  <si>
    <t xml:space="preserve">серия 55 мод.S5551</t>
  </si>
  <si>
    <t xml:space="preserve">11071HK8</t>
  </si>
  <si>
    <t xml:space="preserve">1104Y61Y</t>
  </si>
  <si>
    <t xml:space="preserve">11071HKA</t>
  </si>
  <si>
    <t xml:space="preserve">1106083288-1</t>
  </si>
  <si>
    <t xml:space="preserve">1106083288-2</t>
  </si>
  <si>
    <t xml:space="preserve">1106097149-1</t>
  </si>
  <si>
    <t xml:space="preserve">1106097149-2</t>
  </si>
  <si>
    <t xml:space="preserve">459577635</t>
  </si>
  <si>
    <t xml:space="preserve">МП 26221-08</t>
  </si>
  <si>
    <t xml:space="preserve">06285</t>
  </si>
  <si>
    <t xml:space="preserve">06286</t>
  </si>
  <si>
    <t xml:space="preserve">06287</t>
  </si>
  <si>
    <t xml:space="preserve">06288</t>
  </si>
  <si>
    <t xml:space="preserve">06289</t>
  </si>
  <si>
    <t xml:space="preserve">06290</t>
  </si>
  <si>
    <t xml:space="preserve">1107X39Y</t>
  </si>
  <si>
    <t xml:space="preserve">серия 55 мод.A5525</t>
  </si>
  <si>
    <t xml:space="preserve">(-50 - +120) °C</t>
  </si>
  <si>
    <t xml:space="preserve">1107X3A0</t>
  </si>
  <si>
    <t xml:space="preserve">1107X3A2</t>
  </si>
  <si>
    <t xml:space="preserve">1108J2XP</t>
  </si>
  <si>
    <t xml:space="preserve">серия 55 мод.R5502</t>
  </si>
  <si>
    <t xml:space="preserve">1108J2XO</t>
  </si>
  <si>
    <t xml:space="preserve">11068OHY</t>
  </si>
  <si>
    <t xml:space="preserve">(0 - +60) °C</t>
  </si>
  <si>
    <t xml:space="preserve">11069S3A</t>
  </si>
  <si>
    <t xml:space="preserve">1107264X</t>
  </si>
  <si>
    <t xml:space="preserve">110726BK</t>
  </si>
  <si>
    <t xml:space="preserve">S5551</t>
  </si>
  <si>
    <t xml:space="preserve">100,9 кПа</t>
  </si>
  <si>
    <t xml:space="preserve">42,3%</t>
  </si>
  <si>
    <t xml:space="preserve">03393</t>
  </si>
  <si>
    <t xml:space="preserve">03394</t>
  </si>
  <si>
    <t xml:space="preserve">03395</t>
  </si>
  <si>
    <t xml:space="preserve">БТ3</t>
  </si>
  <si>
    <t xml:space="preserve">03396</t>
  </si>
  <si>
    <t xml:space="preserve">03397</t>
  </si>
  <si>
    <t xml:space="preserve">03602</t>
  </si>
  <si>
    <t xml:space="preserve">2010</t>
  </si>
  <si>
    <t xml:space="preserve">03603</t>
  </si>
  <si>
    <t xml:space="preserve">03604</t>
  </si>
  <si>
    <t xml:space="preserve">03605</t>
  </si>
  <si>
    <t xml:space="preserve">03915</t>
  </si>
  <si>
    <t xml:space="preserve">2009</t>
  </si>
  <si>
    <t xml:space="preserve">03919</t>
  </si>
  <si>
    <t xml:space="preserve">БТ7</t>
  </si>
  <si>
    <t xml:space="preserve">04573</t>
  </si>
  <si>
    <t xml:space="preserve">04574</t>
  </si>
  <si>
    <t xml:space="preserve">04774</t>
  </si>
  <si>
    <t xml:space="preserve">A5300</t>
  </si>
  <si>
    <t xml:space="preserve"> (0 - 120) °C</t>
  </si>
  <si>
    <t xml:space="preserve">04922</t>
  </si>
  <si>
    <t xml:space="preserve"> (0 - 160) °C</t>
  </si>
  <si>
    <t xml:space="preserve">05061</t>
  </si>
  <si>
    <t xml:space="preserve">2016</t>
  </si>
  <si>
    <t xml:space="preserve">05094</t>
  </si>
  <si>
    <t xml:space="preserve">05114</t>
  </si>
  <si>
    <t xml:space="preserve">11071HK7</t>
  </si>
  <si>
    <t xml:space="preserve">мод.S5551</t>
  </si>
  <si>
    <t xml:space="preserve">24,8°С</t>
  </si>
  <si>
    <t xml:space="preserve">100,3 кПа</t>
  </si>
  <si>
    <t xml:space="preserve">39,6%</t>
  </si>
  <si>
    <t xml:space="preserve">11071HKB</t>
  </si>
  <si>
    <t xml:space="preserve">11071HKD</t>
  </si>
  <si>
    <t xml:space="preserve">11071HKC</t>
  </si>
  <si>
    <t xml:space="preserve">170702644</t>
  </si>
  <si>
    <t xml:space="preserve">мод.TBiSChG</t>
  </si>
  <si>
    <t xml:space="preserve">04070</t>
  </si>
  <si>
    <t xml:space="preserve">(-40 - +60) °C</t>
  </si>
  <si>
    <t xml:space="preserve">04149</t>
  </si>
  <si>
    <t xml:space="preserve">89327</t>
  </si>
  <si>
    <t xml:space="preserve">МП 242-2043-2016</t>
  </si>
  <si>
    <t xml:space="preserve">ГСО 10506-2014/2021, ГСО 10506-2014/2021</t>
  </si>
  <si>
    <t xml:space="preserve">С₃Н₈ (0-100)% НКПР</t>
  </si>
  <si>
    <t xml:space="preserve">99,9 кПа</t>
  </si>
  <si>
    <t xml:space="preserve">39%</t>
  </si>
  <si>
    <t xml:space="preserve">89263</t>
  </si>
  <si>
    <t xml:space="preserve">88650</t>
  </si>
  <si>
    <t xml:space="preserve">89324</t>
  </si>
  <si>
    <t xml:space="preserve">СН₄ (0-100)% НКПР</t>
  </si>
  <si>
    <t xml:space="preserve">24,6°С</t>
  </si>
  <si>
    <t xml:space="preserve">100,0 кПа</t>
  </si>
  <si>
    <t xml:space="preserve">38,2%</t>
  </si>
  <si>
    <t xml:space="preserve">20868</t>
  </si>
  <si>
    <t xml:space="preserve">МП 242-1147-2011</t>
  </si>
  <si>
    <t xml:space="preserve">20307</t>
  </si>
  <si>
    <t xml:space="preserve">МП 242-0885-2009</t>
  </si>
  <si>
    <t xml:space="preserve">9603411</t>
  </si>
  <si>
    <t xml:space="preserve">МП 045/06-2018</t>
  </si>
  <si>
    <t xml:space="preserve">5004</t>
  </si>
  <si>
    <t xml:space="preserve">МП 242-1249-2011</t>
  </si>
  <si>
    <t xml:space="preserve">10912</t>
  </si>
  <si>
    <t xml:space="preserve">99,7 кПа</t>
  </si>
  <si>
    <t xml:space="preserve">38,9%</t>
  </si>
  <si>
    <t xml:space="preserve">10260</t>
  </si>
  <si>
    <t xml:space="preserve">10789</t>
  </si>
  <si>
    <t xml:space="preserve">16827</t>
  </si>
  <si>
    <t xml:space="preserve">16843</t>
  </si>
  <si>
    <t xml:space="preserve">10237</t>
  </si>
  <si>
    <t xml:space="preserve">10745</t>
  </si>
  <si>
    <t xml:space="preserve">10777</t>
  </si>
  <si>
    <t xml:space="preserve">10295</t>
  </si>
  <si>
    <t xml:space="preserve">ARJD-0284</t>
  </si>
  <si>
    <t xml:space="preserve">МП 242-1514-2013</t>
  </si>
  <si>
    <t xml:space="preserve">AREH-0164</t>
  </si>
  <si>
    <t xml:space="preserve">AREJ-0071</t>
  </si>
  <si>
    <t xml:space="preserve">ARJD-0252</t>
  </si>
  <si>
    <t xml:space="preserve">ARDK-0187</t>
  </si>
  <si>
    <t xml:space="preserve">18011</t>
  </si>
  <si>
    <t xml:space="preserve">10718</t>
  </si>
  <si>
    <t xml:space="preserve">10726</t>
  </si>
  <si>
    <t xml:space="preserve">25657</t>
  </si>
  <si>
    <t xml:space="preserve">16855</t>
  </si>
  <si>
    <t xml:space="preserve">16943</t>
  </si>
  <si>
    <t xml:space="preserve">10810</t>
  </si>
  <si>
    <t xml:space="preserve">2455</t>
  </si>
  <si>
    <t xml:space="preserve">СГАЭС-ТГ/112</t>
  </si>
  <si>
    <t xml:space="preserve">в соответствии с документом "Системы газоаналитические СГАЭС-ТГ. Методика поверки" являющимся приложением В к РЭ</t>
  </si>
  <si>
    <t xml:space="preserve">в составе ДГО пропан № 6992 2006 г.в; СГОЭС пропан № 16828 2010 г.в; ДГО пропан № 6999  2006 г.в; СГОЭС пропан № 84545 2006 г.в; СГОЭС пропан № 24195 2011 г.в; СГОЭС пропан № 27433 2011 г.в; СГОЭС пропан № 27479 2011 г.в; ДГО пропан № 7153 2006 г.в; ДГО пропан № 7076 2006 г.в; ДГО пропан № 7064 2006 г.в; ДГО пропан № 7020 2006 г.в.</t>
  </si>
  <si>
    <t xml:space="preserve">24,2°С</t>
  </si>
  <si>
    <t xml:space="preserve">39,7%</t>
  </si>
  <si>
    <t xml:space="preserve">10817</t>
  </si>
  <si>
    <t xml:space="preserve">16844</t>
  </si>
  <si>
    <t xml:space="preserve">28149</t>
  </si>
  <si>
    <t xml:space="preserve">10325</t>
  </si>
  <si>
    <t xml:space="preserve">27474</t>
  </si>
  <si>
    <t xml:space="preserve">10355</t>
  </si>
  <si>
    <t xml:space="preserve">352 </t>
  </si>
  <si>
    <t xml:space="preserve">СТМ-10</t>
  </si>
  <si>
    <t xml:space="preserve">"Сигнализаторы СТМ-10. Методика поверки"</t>
  </si>
  <si>
    <r>
      <rPr>
        <sz val="12"/>
        <color rgb="FF000000"/>
        <rFont val="Calibri"/>
        <family val="2"/>
      </rPr>
      <t xml:space="preserve">в комплекте с датчиками №1967, 2709, 15716, 5458, 2223, 6602                                    С</t>
    </r>
    <r>
      <rPr>
        <sz val="11"/>
        <color rgb="FF000000"/>
        <rFont val="Calibri"/>
        <family val="2"/>
      </rPr>
      <t xml:space="preserve">Н₄ (0-50)% НКПР</t>
    </r>
  </si>
  <si>
    <t xml:space="preserve">23,7°С</t>
  </si>
  <si>
    <t xml:space="preserve">99.6 кПа</t>
  </si>
  <si>
    <t xml:space="preserve">9656465</t>
  </si>
  <si>
    <t xml:space="preserve">Rosemount 2051TG2</t>
  </si>
  <si>
    <t xml:space="preserve">МИ 4212-025-2013</t>
  </si>
  <si>
    <t xml:space="preserve">73828.19.1Р.00156416, 77090.19.1Р.00761951</t>
  </si>
  <si>
    <t xml:space="preserve">(0 - 0,4) МПа</t>
  </si>
  <si>
    <t xml:space="preserve">91J604301</t>
  </si>
  <si>
    <t xml:space="preserve">МЦКЛ.0132 МП</t>
  </si>
  <si>
    <t xml:space="preserve">73828.19.1Р.00156416, 77090.19.2Р.00761950</t>
  </si>
  <si>
    <t xml:space="preserve">(0 - 2) МПа</t>
  </si>
  <si>
    <t xml:space="preserve">91J604304</t>
  </si>
  <si>
    <t xml:space="preserve">(0 - 1,6) МПа</t>
  </si>
  <si>
    <t xml:space="preserve">D70C020109C</t>
  </si>
  <si>
    <t xml:space="preserve">Cerabar S (PMP 71)</t>
  </si>
  <si>
    <t xml:space="preserve">МП 41560-09</t>
  </si>
  <si>
    <t xml:space="preserve">(0 - 1) МПа</t>
  </si>
  <si>
    <t xml:space="preserve">91FC46495</t>
  </si>
  <si>
    <t xml:space="preserve">2006</t>
  </si>
  <si>
    <t xml:space="preserve">Преобразователи давления измерительные EJX. Методика поверки</t>
  </si>
  <si>
    <t xml:space="preserve">(0 - 20) кгс/см²</t>
  </si>
  <si>
    <t xml:space="preserve">33115790</t>
  </si>
  <si>
    <t xml:space="preserve">VEGABAR 83</t>
  </si>
  <si>
    <t xml:space="preserve">МИ 1997-89</t>
  </si>
  <si>
    <t xml:space="preserve">33115788</t>
  </si>
  <si>
    <t xml:space="preserve">33115797</t>
  </si>
  <si>
    <t xml:space="preserve">33115791</t>
  </si>
  <si>
    <t xml:space="preserve">(0 - 16) bar</t>
  </si>
  <si>
    <t xml:space="preserve">33115795</t>
  </si>
  <si>
    <t xml:space="preserve">33115798</t>
  </si>
  <si>
    <t xml:space="preserve">17231121</t>
  </si>
  <si>
    <t xml:space="preserve">IDP10-T22B01E</t>
  </si>
  <si>
    <t xml:space="preserve">МП 58652-14</t>
  </si>
  <si>
    <t xml:space="preserve">73828.19.1Р.00156416, 77090.19.1Р.00761953</t>
  </si>
  <si>
    <t xml:space="preserve">(0 - 50) mbar</t>
  </si>
  <si>
    <t xml:space="preserve">24,4°С</t>
  </si>
  <si>
    <t xml:space="preserve">39,3%</t>
  </si>
  <si>
    <t xml:space="preserve">23493448</t>
  </si>
  <si>
    <t xml:space="preserve">23493441</t>
  </si>
  <si>
    <t xml:space="preserve">23493450</t>
  </si>
  <si>
    <t xml:space="preserve">23493458</t>
  </si>
  <si>
    <t xml:space="preserve">(0 - 0,6) МПа</t>
  </si>
  <si>
    <t xml:space="preserve">23493454</t>
  </si>
  <si>
    <t xml:space="preserve">JEJATH193</t>
  </si>
  <si>
    <t xml:space="preserve">EJA 210A</t>
  </si>
  <si>
    <t xml:space="preserve">2005</t>
  </si>
  <si>
    <t xml:space="preserve">(0 - 11805) мм Н2О</t>
  </si>
  <si>
    <t xml:space="preserve">33115787</t>
  </si>
  <si>
    <t xml:space="preserve">33115792</t>
  </si>
  <si>
    <t xml:space="preserve">91J604231</t>
  </si>
  <si>
    <t xml:space="preserve">91J604232</t>
  </si>
  <si>
    <t xml:space="preserve">91J604277</t>
  </si>
  <si>
    <t xml:space="preserve">91J604248</t>
  </si>
  <si>
    <t xml:space="preserve">1056576</t>
  </si>
  <si>
    <t xml:space="preserve">АИР-10ExdH (модель 1150)</t>
  </si>
  <si>
    <t xml:space="preserve">НКГЖ.406233.018МП</t>
  </si>
  <si>
    <t xml:space="preserve">(0 - 600) кПа</t>
  </si>
  <si>
    <t xml:space="preserve">14311622</t>
  </si>
  <si>
    <t xml:space="preserve">МИДА-ДИ-13П-Ex-01</t>
  </si>
  <si>
    <t xml:space="preserve">Раздел 3.5 МДВГ.406233.033РЭ</t>
  </si>
  <si>
    <t xml:space="preserve">(0 - 0,1) МПа</t>
  </si>
  <si>
    <t xml:space="preserve">14311632</t>
  </si>
  <si>
    <t xml:space="preserve">23493449</t>
  </si>
  <si>
    <t xml:space="preserve">(0 - 10) bar</t>
  </si>
  <si>
    <t xml:space="preserve">23493452</t>
  </si>
  <si>
    <t xml:space="preserve">23493440</t>
  </si>
  <si>
    <t xml:space="preserve">23493439</t>
  </si>
  <si>
    <t xml:space="preserve">23493455</t>
  </si>
  <si>
    <t xml:space="preserve">N250622</t>
  </si>
  <si>
    <t xml:space="preserve">СДВ-И-2,50-1,60-1,00-М(1,00)-4-20мА-DA422-0605-3</t>
  </si>
  <si>
    <t xml:space="preserve">МП 16-221-2009</t>
  </si>
  <si>
    <t xml:space="preserve">N250623</t>
  </si>
  <si>
    <t xml:space="preserve">45119</t>
  </si>
  <si>
    <t xml:space="preserve">МИ 2539-99</t>
  </si>
  <si>
    <t xml:space="preserve">73828.19.3Р.00156430, 73828.19.1Р.00156416</t>
  </si>
  <si>
    <t xml:space="preserve">Котельная 6,9 МВт. Количество каналов-52 шт.</t>
  </si>
  <si>
    <t xml:space="preserve">45125</t>
  </si>
  <si>
    <t xml:space="preserve">Котельная 514 тит. Количество каналов-12 шт. </t>
  </si>
  <si>
    <t xml:space="preserve">24,5°С</t>
  </si>
  <si>
    <t xml:space="preserve">100,7 кПа</t>
  </si>
  <si>
    <t xml:space="preserve">40,0%</t>
  </si>
  <si>
    <t xml:space="preserve">03666</t>
  </si>
  <si>
    <t xml:space="preserve">ДМ2010СгУ2</t>
  </si>
  <si>
    <t xml:space="preserve">МИ 2124-90</t>
  </si>
  <si>
    <t xml:space="preserve">77090.19.2Р.00761949</t>
  </si>
  <si>
    <t xml:space="preserve">03668</t>
  </si>
  <si>
    <t xml:space="preserve">03503</t>
  </si>
  <si>
    <t xml:space="preserve">03502</t>
  </si>
  <si>
    <t xml:space="preserve">04375</t>
  </si>
  <si>
    <t xml:space="preserve">PGS 23.100</t>
  </si>
  <si>
    <t xml:space="preserve">89709UOT</t>
  </si>
  <si>
    <t xml:space="preserve">89709UOW</t>
  </si>
  <si>
    <t xml:space="preserve">1106GA7H</t>
  </si>
  <si>
    <t xml:space="preserve">1106GA7G</t>
  </si>
  <si>
    <t xml:space="preserve">1106GA7I</t>
  </si>
  <si>
    <t xml:space="preserve">8970GG9U</t>
  </si>
  <si>
    <t xml:space="preserve">PGS 23.160</t>
  </si>
  <si>
    <t xml:space="preserve">202-7172</t>
  </si>
  <si>
    <t xml:space="preserve">1005Exd (модель ИМ2,5М)</t>
  </si>
  <si>
    <t xml:space="preserve">НКГЖ.406233.053МП</t>
  </si>
  <si>
    <t xml:space="preserve">Р01006</t>
  </si>
  <si>
    <t xml:space="preserve">(0 - 10) кгс/см²</t>
  </si>
  <si>
    <t xml:space="preserve">02492</t>
  </si>
  <si>
    <t xml:space="preserve">2011</t>
  </si>
  <si>
    <t xml:space="preserve">(0 - 16) кгс/см²</t>
  </si>
  <si>
    <t xml:space="preserve">02497</t>
  </si>
  <si>
    <t xml:space="preserve">2013</t>
  </si>
  <si>
    <t xml:space="preserve">02498</t>
  </si>
  <si>
    <t xml:space="preserve">03386</t>
  </si>
  <si>
    <t xml:space="preserve">(0 - 60) кПа</t>
  </si>
  <si>
    <t xml:space="preserve">Р00720</t>
  </si>
  <si>
    <t xml:space="preserve">04894</t>
  </si>
  <si>
    <t xml:space="preserve">(0 - 1) кгс/см²</t>
  </si>
  <si>
    <t xml:space="preserve">02513</t>
  </si>
  <si>
    <t xml:space="preserve">ДМ 93-100-1-М</t>
  </si>
  <si>
    <t xml:space="preserve"> 55366-13</t>
  </si>
  <si>
    <t xml:space="preserve">02517</t>
  </si>
  <si>
    <t xml:space="preserve">ДМ 8008-ВУ-У2</t>
  </si>
  <si>
    <t xml:space="preserve">02520</t>
  </si>
  <si>
    <t xml:space="preserve">(0 - 40) bar</t>
  </si>
  <si>
    <t xml:space="preserve">Р00685</t>
  </si>
  <si>
    <t xml:space="preserve">2008</t>
  </si>
  <si>
    <t xml:space="preserve">02604</t>
  </si>
  <si>
    <t xml:space="preserve">Р00718</t>
  </si>
  <si>
    <t xml:space="preserve">2007</t>
  </si>
  <si>
    <t xml:space="preserve">02301</t>
  </si>
  <si>
    <t xml:space="preserve">(0 - 1) bar/
(0 - 100) кПа</t>
  </si>
  <si>
    <t xml:space="preserve">02306</t>
  </si>
  <si>
    <t xml:space="preserve">(0 - 10) bar/
(0 - 1) МПа</t>
  </si>
  <si>
    <t xml:space="preserve">02309</t>
  </si>
  <si>
    <t xml:space="preserve">02310</t>
  </si>
  <si>
    <t xml:space="preserve">02311</t>
  </si>
  <si>
    <t xml:space="preserve">02322</t>
  </si>
  <si>
    <t xml:space="preserve">03009</t>
  </si>
  <si>
    <t xml:space="preserve"> </t>
  </si>
  <si>
    <t xml:space="preserve">(0 - 0,6) bar/
(0 - 60) кПа</t>
  </si>
  <si>
    <t xml:space="preserve">(0 - 2,5) bar/
(0 - 250) кПа</t>
  </si>
  <si>
    <t xml:space="preserve">02643</t>
  </si>
  <si>
    <t xml:space="preserve">03023</t>
  </si>
  <si>
    <t xml:space="preserve">02308</t>
  </si>
  <si>
    <t xml:space="preserve">03036</t>
  </si>
  <si>
    <t xml:space="preserve">02272</t>
  </si>
  <si>
    <t xml:space="preserve">02273</t>
  </si>
  <si>
    <t xml:space="preserve">77090.19.2Р.00761949, 77090.19.2Р.00761953</t>
  </si>
  <si>
    <t xml:space="preserve">(-1 - +1) кгс/см²</t>
  </si>
  <si>
    <t xml:space="preserve">02274</t>
  </si>
  <si>
    <t xml:space="preserve">02275</t>
  </si>
  <si>
    <t xml:space="preserve">03042</t>
  </si>
  <si>
    <t xml:space="preserve">Р01155</t>
  </si>
  <si>
    <t xml:space="preserve">(0 - 0,6) кгс/см²</t>
  </si>
  <si>
    <t xml:space="preserve">02285</t>
  </si>
  <si>
    <t xml:space="preserve">ДМ 8008-ВУ</t>
  </si>
  <si>
    <t xml:space="preserve">02294</t>
  </si>
  <si>
    <t xml:space="preserve">004431</t>
  </si>
  <si>
    <t xml:space="preserve">Р00409</t>
  </si>
  <si>
    <t xml:space="preserve">51010</t>
  </si>
  <si>
    <t xml:space="preserve">2002</t>
  </si>
  <si>
    <t xml:space="preserve">05164</t>
  </si>
  <si>
    <t xml:space="preserve">03018</t>
  </si>
  <si>
    <t xml:space="preserve">03022</t>
  </si>
  <si>
    <t xml:space="preserve">03031</t>
  </si>
  <si>
    <t xml:space="preserve">03035</t>
  </si>
  <si>
    <t xml:space="preserve">03037</t>
  </si>
  <si>
    <t xml:space="preserve">КМ2</t>
  </si>
  <si>
    <t xml:space="preserve">Р00381</t>
  </si>
  <si>
    <t xml:space="preserve">Р00748</t>
  </si>
  <si>
    <t xml:space="preserve">(0 - 0,6) bar</t>
  </si>
  <si>
    <t xml:space="preserve">04898</t>
  </si>
  <si>
    <t xml:space="preserve">04098</t>
  </si>
  <si>
    <t xml:space="preserve">(AFRISO)  KP</t>
  </si>
  <si>
    <t xml:space="preserve">(0 - 60) bar</t>
  </si>
  <si>
    <t xml:space="preserve">03735</t>
  </si>
  <si>
    <t xml:space="preserve">(0 - 400) кПа</t>
  </si>
  <si>
    <t xml:space="preserve">03745</t>
  </si>
  <si>
    <t xml:space="preserve">(0 - 16) бар</t>
  </si>
  <si>
    <t xml:space="preserve">04748</t>
  </si>
  <si>
    <t xml:space="preserve">05251</t>
  </si>
  <si>
    <t xml:space="preserve">(-100 - +150) кПа</t>
  </si>
  <si>
    <t xml:space="preserve">00245</t>
  </si>
  <si>
    <t xml:space="preserve">1710310112</t>
  </si>
  <si>
    <t xml:space="preserve">02572</t>
  </si>
  <si>
    <t xml:space="preserve">04740</t>
  </si>
  <si>
    <t xml:space="preserve">03266</t>
  </si>
  <si>
    <t xml:space="preserve">ДМ 02-100-2-М</t>
  </si>
  <si>
    <t xml:space="preserve">2344-94</t>
  </si>
  <si>
    <t xml:space="preserve">STAS 3589-86</t>
  </si>
  <si>
    <t xml:space="preserve">Р00800</t>
  </si>
  <si>
    <t xml:space="preserve">(0 - 6) кгс/см²</t>
  </si>
  <si>
    <t xml:space="preserve">04739</t>
  </si>
  <si>
    <t xml:space="preserve">03290</t>
  </si>
  <si>
    <t xml:space="preserve">Р00526</t>
  </si>
  <si>
    <t xml:space="preserve">21,6°С</t>
  </si>
  <si>
    <t xml:space="preserve">99,0 кПа</t>
  </si>
  <si>
    <t xml:space="preserve">Р00658</t>
  </si>
  <si>
    <t xml:space="preserve">03279</t>
  </si>
  <si>
    <t xml:space="preserve">(0 - 6) bar</t>
  </si>
  <si>
    <t xml:space="preserve">03426</t>
  </si>
  <si>
    <t xml:space="preserve">03264</t>
  </si>
  <si>
    <t xml:space="preserve">ДМ 02-100-1-G</t>
  </si>
  <si>
    <t xml:space="preserve">03276</t>
  </si>
  <si>
    <t xml:space="preserve">03293</t>
  </si>
  <si>
    <t xml:space="preserve">03294</t>
  </si>
  <si>
    <t xml:space="preserve">03297</t>
  </si>
  <si>
    <t xml:space="preserve">03298</t>
  </si>
  <si>
    <t xml:space="preserve">03301</t>
  </si>
  <si>
    <t xml:space="preserve">Р01115</t>
  </si>
  <si>
    <t xml:space="preserve">03100</t>
  </si>
  <si>
    <t xml:space="preserve">03105</t>
  </si>
  <si>
    <t xml:space="preserve">03131</t>
  </si>
  <si>
    <t xml:space="preserve">03136</t>
  </si>
  <si>
    <t xml:space="preserve">03138</t>
  </si>
  <si>
    <t xml:space="preserve">03137</t>
  </si>
  <si>
    <t xml:space="preserve">Р00466</t>
  </si>
  <si>
    <t xml:space="preserve">Р00395</t>
  </si>
  <si>
    <t xml:space="preserve">Р00524</t>
  </si>
  <si>
    <t xml:space="preserve">Р00464</t>
  </si>
  <si>
    <t xml:space="preserve">Р00465</t>
  </si>
  <si>
    <t xml:space="preserve">Р00396</t>
  </si>
  <si>
    <t xml:space="preserve">Р00399</t>
  </si>
  <si>
    <t xml:space="preserve">Р00654</t>
  </si>
  <si>
    <t xml:space="preserve">03296</t>
  </si>
  <si>
    <t xml:space="preserve">Р00518</t>
  </si>
  <si>
    <t xml:space="preserve">Р00575</t>
  </si>
  <si>
    <t xml:space="preserve">Р00652</t>
  </si>
  <si>
    <t xml:space="preserve">Р00653</t>
  </si>
  <si>
    <t xml:space="preserve">03133</t>
  </si>
  <si>
    <t xml:space="preserve">Р00574</t>
  </si>
  <si>
    <t xml:space="preserve">03302</t>
  </si>
  <si>
    <t xml:space="preserve">Р00736</t>
  </si>
  <si>
    <t xml:space="preserve">Р00392</t>
  </si>
  <si>
    <t xml:space="preserve">03304</t>
  </si>
  <si>
    <t xml:space="preserve">03305</t>
  </si>
  <si>
    <t xml:space="preserve">03306</t>
  </si>
  <si>
    <t xml:space="preserve">00040</t>
  </si>
  <si>
    <t xml:space="preserve">Р00699</t>
  </si>
  <si>
    <t xml:space="preserve">Р00032</t>
  </si>
  <si>
    <t xml:space="preserve">03104</t>
  </si>
  <si>
    <t xml:space="preserve">Р00386</t>
  </si>
  <si>
    <t xml:space="preserve">03109</t>
  </si>
  <si>
    <t xml:space="preserve">03119</t>
  </si>
  <si>
    <t xml:space="preserve">03120</t>
  </si>
  <si>
    <t xml:space="preserve">03124</t>
  </si>
  <si>
    <t xml:space="preserve">Р00657</t>
  </si>
  <si>
    <t xml:space="preserve">Р00639</t>
  </si>
  <si>
    <t xml:space="preserve">Р00580</t>
  </si>
  <si>
    <t xml:space="preserve">04207</t>
  </si>
  <si>
    <t xml:space="preserve">03308</t>
  </si>
  <si>
    <t xml:space="preserve">00770</t>
  </si>
  <si>
    <t xml:space="preserve">Р00576</t>
  </si>
  <si>
    <t xml:space="preserve">03265</t>
  </si>
  <si>
    <t xml:space="preserve">03126</t>
  </si>
  <si>
    <t xml:space="preserve">Р00388</t>
  </si>
  <si>
    <t xml:space="preserve">Р00636</t>
  </si>
  <si>
    <t xml:space="preserve">04251</t>
  </si>
  <si>
    <t xml:space="preserve">03310</t>
  </si>
  <si>
    <t xml:space="preserve">Р00390</t>
  </si>
  <si>
    <t xml:space="preserve">1991</t>
  </si>
  <si>
    <t xml:space="preserve">03277</t>
  </si>
  <si>
    <t xml:space="preserve">03103</t>
  </si>
  <si>
    <t xml:space="preserve">00191</t>
  </si>
  <si>
    <t xml:space="preserve">03314</t>
  </si>
  <si>
    <t xml:space="preserve">03315</t>
  </si>
  <si>
    <t xml:space="preserve">03317</t>
  </si>
  <si>
    <t xml:space="preserve">03318</t>
  </si>
  <si>
    <t xml:space="preserve">03319</t>
  </si>
  <si>
    <t xml:space="preserve">04222</t>
  </si>
  <si>
    <t xml:space="preserve">04818</t>
  </si>
  <si>
    <t xml:space="preserve">04819</t>
  </si>
  <si>
    <t xml:space="preserve">04820</t>
  </si>
  <si>
    <t xml:space="preserve">05522</t>
  </si>
  <si>
    <t xml:space="preserve">04258</t>
  </si>
  <si>
    <t xml:space="preserve">04263</t>
  </si>
  <si>
    <t xml:space="preserve">03439</t>
  </si>
  <si>
    <t xml:space="preserve">61603</t>
  </si>
  <si>
    <t xml:space="preserve">1999</t>
  </si>
  <si>
    <t xml:space="preserve">00190</t>
  </si>
  <si>
    <t xml:space="preserve">Р01055</t>
  </si>
  <si>
    <t xml:space="preserve">2004</t>
  </si>
  <si>
    <t xml:space="preserve">03291</t>
  </si>
  <si>
    <t xml:space="preserve">003385</t>
  </si>
  <si>
    <t xml:space="preserve">003390</t>
  </si>
  <si>
    <t xml:space="preserve">003466</t>
  </si>
  <si>
    <t xml:space="preserve">003373</t>
  </si>
  <si>
    <t xml:space="preserve">003492</t>
  </si>
  <si>
    <t xml:space="preserve">003742</t>
  </si>
  <si>
    <t xml:space="preserve">003351</t>
  </si>
  <si>
    <t xml:space="preserve">003362</t>
  </si>
  <si>
    <t xml:space="preserve">003484</t>
  </si>
  <si>
    <t xml:space="preserve">006168</t>
  </si>
  <si>
    <t xml:space="preserve">006157</t>
  </si>
  <si>
    <t xml:space="preserve">006167</t>
  </si>
  <si>
    <t xml:space="preserve">006156</t>
  </si>
  <si>
    <t xml:space="preserve">006144</t>
  </si>
  <si>
    <t xml:space="preserve">006146</t>
  </si>
  <si>
    <t xml:space="preserve">006154</t>
  </si>
  <si>
    <t xml:space="preserve">008858</t>
  </si>
  <si>
    <t xml:space="preserve">04313</t>
  </si>
  <si>
    <t xml:space="preserve">04320</t>
  </si>
  <si>
    <t xml:space="preserve">04325</t>
  </si>
  <si>
    <t xml:space="preserve">(0 - 0,25) МПа</t>
  </si>
  <si>
    <t xml:space="preserve">04330</t>
  </si>
  <si>
    <t xml:space="preserve">04331</t>
  </si>
  <si>
    <t xml:space="preserve">(0 - 4) МПа</t>
  </si>
  <si>
    <t xml:space="preserve">04347</t>
  </si>
  <si>
    <t xml:space="preserve">(0 - 4) кгс/см²</t>
  </si>
  <si>
    <t xml:space="preserve">04348</t>
  </si>
  <si>
    <t xml:space="preserve">ДМ90-100-1-М</t>
  </si>
  <si>
    <t xml:space="preserve">(0 - 25) кгс/см²</t>
  </si>
  <si>
    <t xml:space="preserve">00319</t>
  </si>
  <si>
    <t xml:space="preserve">00320</t>
  </si>
  <si>
    <t xml:space="preserve">00326</t>
  </si>
  <si>
    <t xml:space="preserve">(0 - 4) кг/см²</t>
  </si>
  <si>
    <t xml:space="preserve">00459</t>
  </si>
  <si>
    <t xml:space="preserve">00460</t>
  </si>
  <si>
    <t xml:space="preserve">04962</t>
  </si>
  <si>
    <t xml:space="preserve">04963</t>
  </si>
  <si>
    <t xml:space="preserve">04964</t>
  </si>
  <si>
    <t xml:space="preserve">(0 - 2,5) МПа</t>
  </si>
  <si>
    <t xml:space="preserve">04966</t>
  </si>
  <si>
    <t xml:space="preserve">04969</t>
  </si>
  <si>
    <t xml:space="preserve">03624</t>
  </si>
  <si>
    <t xml:space="preserve">03627</t>
  </si>
  <si>
    <t xml:space="preserve">03663</t>
  </si>
  <si>
    <t xml:space="preserve">(0 - 25) кПа</t>
  </si>
  <si>
    <t xml:space="preserve">03664</t>
  </si>
  <si>
    <t xml:space="preserve">432.50.160</t>
  </si>
  <si>
    <t xml:space="preserve">05215</t>
  </si>
  <si>
    <t xml:space="preserve">01301</t>
  </si>
  <si>
    <t xml:space="preserve">04972</t>
  </si>
  <si>
    <t xml:space="preserve">04977</t>
  </si>
  <si>
    <t xml:space="preserve">01597</t>
  </si>
  <si>
    <t xml:space="preserve">Р00329</t>
  </si>
  <si>
    <t xml:space="preserve">1753255</t>
  </si>
  <si>
    <t xml:space="preserve">МП2-УУ2</t>
  </si>
  <si>
    <t xml:space="preserve">03640</t>
  </si>
  <si>
    <t xml:space="preserve">ДМ8008-ВУФ</t>
  </si>
  <si>
    <t xml:space="preserve">(0 - 40) кг/см²</t>
  </si>
  <si>
    <t xml:space="preserve">04420</t>
  </si>
  <si>
    <t xml:space="preserve">(-0,1 - +0,25) МПа</t>
  </si>
  <si>
    <t xml:space="preserve">04424</t>
  </si>
  <si>
    <t xml:space="preserve">(-0,1 - +0,4) МПа</t>
  </si>
  <si>
    <t xml:space="preserve">04425</t>
  </si>
  <si>
    <t xml:space="preserve">04427</t>
  </si>
  <si>
    <t xml:space="preserve">(-0,1 - +0,6) МПа</t>
  </si>
  <si>
    <t xml:space="preserve">04428</t>
  </si>
  <si>
    <t xml:space="preserve">(-0,1 - +0,7) МПа</t>
  </si>
  <si>
    <t xml:space="preserve">04429</t>
  </si>
  <si>
    <t xml:space="preserve">04435</t>
  </si>
  <si>
    <t xml:space="preserve">04437</t>
  </si>
  <si>
    <t xml:space="preserve">04444</t>
  </si>
  <si>
    <t xml:space="preserve">04448</t>
  </si>
  <si>
    <t xml:space="preserve">04720</t>
  </si>
  <si>
    <t xml:space="preserve">04724</t>
  </si>
  <si>
    <t xml:space="preserve">04725</t>
  </si>
  <si>
    <t xml:space="preserve">04729</t>
  </si>
  <si>
    <t xml:space="preserve">01395</t>
  </si>
  <si>
    <t xml:space="preserve">01397</t>
  </si>
  <si>
    <t xml:space="preserve">06194</t>
  </si>
  <si>
    <t xml:space="preserve">00659</t>
  </si>
  <si>
    <t xml:space="preserve">00668</t>
  </si>
  <si>
    <t xml:space="preserve">05478</t>
  </si>
  <si>
    <t xml:space="preserve">04953</t>
  </si>
  <si>
    <t xml:space="preserve">Р00669</t>
  </si>
  <si>
    <t xml:space="preserve">00080</t>
  </si>
  <si>
    <t xml:space="preserve"> 11044-87 </t>
  </si>
  <si>
    <t xml:space="preserve">00082</t>
  </si>
  <si>
    <t xml:space="preserve">1992</t>
  </si>
  <si>
    <t xml:space="preserve">00092</t>
  </si>
  <si>
    <t xml:space="preserve">МТ-100</t>
  </si>
  <si>
    <t xml:space="preserve">00152</t>
  </si>
  <si>
    <t xml:space="preserve">00159</t>
  </si>
  <si>
    <t xml:space="preserve">00161</t>
  </si>
  <si>
    <t xml:space="preserve">00166</t>
  </si>
  <si>
    <t xml:space="preserve">00169</t>
  </si>
  <si>
    <t xml:space="preserve">00734</t>
  </si>
  <si>
    <t xml:space="preserve">100,5 кПа</t>
  </si>
  <si>
    <t xml:space="preserve">41,3%</t>
  </si>
  <si>
    <t xml:space="preserve">05247</t>
  </si>
  <si>
    <t xml:space="preserve">14743</t>
  </si>
  <si>
    <t xml:space="preserve">14868</t>
  </si>
  <si>
    <t xml:space="preserve">14869</t>
  </si>
  <si>
    <t xml:space="preserve">14841</t>
  </si>
  <si>
    <t xml:space="preserve">14766</t>
  </si>
  <si>
    <t xml:space="preserve">15039</t>
  </si>
  <si>
    <t xml:space="preserve">13912</t>
  </si>
  <si>
    <t xml:space="preserve">14433</t>
  </si>
  <si>
    <t xml:space="preserve">14822</t>
  </si>
  <si>
    <t xml:space="preserve">14394</t>
  </si>
  <si>
    <t xml:space="preserve">1712161777</t>
  </si>
  <si>
    <t xml:space="preserve">МП63</t>
  </si>
  <si>
    <t xml:space="preserve">2018</t>
  </si>
  <si>
    <t xml:space="preserve">МП 59554-14</t>
  </si>
  <si>
    <t xml:space="preserve">1712164744</t>
  </si>
  <si>
    <t xml:space="preserve">1712164574</t>
  </si>
  <si>
    <t xml:space="preserve">1712164756</t>
  </si>
  <si>
    <t xml:space="preserve">05068</t>
  </si>
  <si>
    <t xml:space="preserve">ДМ02</t>
  </si>
  <si>
    <t xml:space="preserve">(0 - 25) кг/см²</t>
  </si>
  <si>
    <t xml:space="preserve">05228</t>
  </si>
  <si>
    <t xml:space="preserve">015894</t>
  </si>
  <si>
    <t xml:space="preserve">168306</t>
  </si>
  <si>
    <t xml:space="preserve">5Ш0.283.421 МП</t>
  </si>
  <si>
    <t xml:space="preserve">168311</t>
  </si>
  <si>
    <t xml:space="preserve">4130946779</t>
  </si>
  <si>
    <t xml:space="preserve">131.11.63</t>
  </si>
  <si>
    <t xml:space="preserve">(0-25)bar/
(0-350)psi</t>
  </si>
  <si>
    <t xml:space="preserve">150301292</t>
  </si>
  <si>
    <t xml:space="preserve">171500338</t>
  </si>
  <si>
    <t xml:space="preserve">171500339</t>
  </si>
  <si>
    <t xml:space="preserve">00270</t>
  </si>
  <si>
    <t xml:space="preserve">433.56.160</t>
  </si>
  <si>
    <t xml:space="preserve">00275</t>
  </si>
  <si>
    <t xml:space="preserve">00279</t>
  </si>
  <si>
    <t xml:space="preserve">00298</t>
  </si>
  <si>
    <t xml:space="preserve">00538</t>
  </si>
  <si>
    <t xml:space="preserve">00582</t>
  </si>
  <si>
    <t xml:space="preserve">01342</t>
  </si>
  <si>
    <t xml:space="preserve">(0 - 40) кПа</t>
  </si>
  <si>
    <t xml:space="preserve">01343</t>
  </si>
  <si>
    <t xml:space="preserve">01689</t>
  </si>
  <si>
    <t xml:space="preserve">МП4-УУ2 </t>
  </si>
  <si>
    <t xml:space="preserve">01946</t>
  </si>
  <si>
    <t xml:space="preserve">01950</t>
  </si>
  <si>
    <t xml:space="preserve">01952</t>
  </si>
  <si>
    <t xml:space="preserve">01955</t>
  </si>
  <si>
    <t xml:space="preserve">01971</t>
  </si>
  <si>
    <t xml:space="preserve">01980</t>
  </si>
  <si>
    <t xml:space="preserve">(-0,1 - +1,5) МПа</t>
  </si>
  <si>
    <t xml:space="preserve">01981</t>
  </si>
  <si>
    <t xml:space="preserve">01983</t>
  </si>
  <si>
    <t xml:space="preserve">01985</t>
  </si>
  <si>
    <t xml:space="preserve">01986</t>
  </si>
  <si>
    <t xml:space="preserve">01987</t>
  </si>
  <si>
    <t xml:space="preserve">(0 - 0,16) МПа</t>
  </si>
  <si>
    <t xml:space="preserve">01990</t>
  </si>
  <si>
    <t xml:space="preserve">01993</t>
  </si>
  <si>
    <t xml:space="preserve">01994</t>
  </si>
  <si>
    <t xml:space="preserve">Р01994</t>
  </si>
  <si>
    <t xml:space="preserve">01996</t>
  </si>
  <si>
    <t xml:space="preserve">01997</t>
  </si>
  <si>
    <t xml:space="preserve">01998</t>
  </si>
  <si>
    <t xml:space="preserve">01999</t>
  </si>
  <si>
    <t xml:space="preserve">02000</t>
  </si>
  <si>
    <t xml:space="preserve">02001</t>
  </si>
  <si>
    <t xml:space="preserve">02002</t>
  </si>
  <si>
    <t xml:space="preserve">02003</t>
  </si>
  <si>
    <t xml:space="preserve">02004</t>
  </si>
  <si>
    <t xml:space="preserve">02005</t>
  </si>
  <si>
    <t xml:space="preserve">02006</t>
  </si>
  <si>
    <t xml:space="preserve">02903</t>
  </si>
  <si>
    <t xml:space="preserve">02904</t>
  </si>
  <si>
    <t xml:space="preserve">02912</t>
  </si>
  <si>
    <t xml:space="preserve">02913</t>
  </si>
  <si>
    <t xml:space="preserve">02914</t>
  </si>
  <si>
    <t xml:space="preserve">02962</t>
  </si>
  <si>
    <t xml:space="preserve">(0 - 40) кгс/см²</t>
  </si>
  <si>
    <t xml:space="preserve">03147</t>
  </si>
  <si>
    <t xml:space="preserve">03152</t>
  </si>
  <si>
    <t xml:space="preserve">03772</t>
  </si>
  <si>
    <t xml:space="preserve">04841</t>
  </si>
  <si>
    <t xml:space="preserve">04864</t>
  </si>
  <si>
    <t xml:space="preserve">04865</t>
  </si>
  <si>
    <t xml:space="preserve">04866</t>
  </si>
  <si>
    <t xml:space="preserve">04867</t>
  </si>
  <si>
    <t xml:space="preserve">04871</t>
  </si>
  <si>
    <t xml:space="preserve">433.50.160 </t>
  </si>
  <si>
    <t xml:space="preserve">04872</t>
  </si>
  <si>
    <t xml:space="preserve">433.56.160 </t>
  </si>
  <si>
    <t xml:space="preserve">04874</t>
  </si>
  <si>
    <t xml:space="preserve">05318</t>
  </si>
  <si>
    <t xml:space="preserve">05320</t>
  </si>
  <si>
    <t xml:space="preserve">05324</t>
  </si>
  <si>
    <t xml:space="preserve">06178</t>
  </si>
  <si>
    <t xml:space="preserve">06179</t>
  </si>
  <si>
    <t xml:space="preserve">(0 - 6) МПа</t>
  </si>
  <si>
    <t xml:space="preserve">04741</t>
  </si>
  <si>
    <t xml:space="preserve">04742</t>
  </si>
  <si>
    <t xml:space="preserve">04743</t>
  </si>
  <si>
    <t xml:space="preserve">04744</t>
  </si>
  <si>
    <t xml:space="preserve">05180</t>
  </si>
  <si>
    <t xml:space="preserve">02521</t>
  </si>
  <si>
    <t xml:space="preserve">04896</t>
  </si>
  <si>
    <t xml:space="preserve">04897</t>
  </si>
  <si>
    <t xml:space="preserve">04899</t>
  </si>
  <si>
    <t xml:space="preserve">017998</t>
  </si>
  <si>
    <t xml:space="preserve">24°С</t>
  </si>
  <si>
    <t xml:space="preserve">40,1%</t>
  </si>
  <si>
    <t xml:space="preserve">003365</t>
  </si>
  <si>
    <t xml:space="preserve">003774</t>
  </si>
  <si>
    <t xml:space="preserve">003490</t>
  </si>
  <si>
    <t xml:space="preserve">006105</t>
  </si>
  <si>
    <t xml:space="preserve">006151</t>
  </si>
  <si>
    <t xml:space="preserve">0218085467</t>
  </si>
  <si>
    <t xml:space="preserve">0218085310</t>
  </si>
  <si>
    <t xml:space="preserve">0218085308</t>
  </si>
  <si>
    <t xml:space="preserve">024729</t>
  </si>
  <si>
    <t xml:space="preserve">024728</t>
  </si>
  <si>
    <t xml:space="preserve">025053</t>
  </si>
  <si>
    <t xml:space="preserve">025019</t>
  </si>
  <si>
    <t xml:space="preserve">Р00009</t>
  </si>
  <si>
    <t xml:space="preserve">Р00061</t>
  </si>
  <si>
    <t xml:space="preserve">Р00353</t>
  </si>
  <si>
    <t xml:space="preserve">Р00401</t>
  </si>
  <si>
    <t xml:space="preserve">Р00468</t>
  </si>
  <si>
    <t xml:space="preserve">Р00237</t>
  </si>
  <si>
    <t xml:space="preserve">Р00528</t>
  </si>
  <si>
    <t xml:space="preserve">Р00579</t>
  </si>
  <si>
    <t xml:space="preserve">Р00503</t>
  </si>
  <si>
    <t xml:space="preserve">Р00516</t>
  </si>
  <si>
    <t xml:space="preserve">Р00517</t>
  </si>
  <si>
    <t xml:space="preserve">Р00530</t>
  </si>
  <si>
    <t xml:space="preserve">Р00750</t>
  </si>
  <si>
    <t xml:space="preserve">Р00901</t>
  </si>
  <si>
    <t xml:space="preserve">Р01101</t>
  </si>
  <si>
    <t xml:space="preserve">Р01165</t>
  </si>
  <si>
    <t xml:space="preserve">Р01272</t>
  </si>
  <si>
    <t xml:space="preserve">Р00217</t>
  </si>
  <si>
    <t xml:space="preserve">Р00218</t>
  </si>
  <si>
    <t xml:space="preserve">P00696</t>
  </si>
  <si>
    <t xml:space="preserve">ДМ 02-160-1-М</t>
  </si>
  <si>
    <t xml:space="preserve">Р00697</t>
  </si>
  <si>
    <t xml:space="preserve">Р00795</t>
  </si>
  <si>
    <t xml:space="preserve">Р00916</t>
  </si>
  <si>
    <t xml:space="preserve">00172</t>
  </si>
  <si>
    <t xml:space="preserve">00174</t>
  </si>
  <si>
    <t xml:space="preserve">00176</t>
  </si>
  <si>
    <t xml:space="preserve">00181</t>
  </si>
  <si>
    <t xml:space="preserve">00185</t>
  </si>
  <si>
    <t xml:space="preserve">00186</t>
  </si>
  <si>
    <t xml:space="preserve">00339</t>
  </si>
  <si>
    <t xml:space="preserve">232.50.063</t>
  </si>
  <si>
    <t xml:space="preserve">03064</t>
  </si>
  <si>
    <t xml:space="preserve">03065</t>
  </si>
  <si>
    <t xml:space="preserve">03067</t>
  </si>
  <si>
    <t xml:space="preserve">03070</t>
  </si>
  <si>
    <t xml:space="preserve">2000</t>
  </si>
  <si>
    <t xml:space="preserve">03071</t>
  </si>
  <si>
    <t xml:space="preserve">03072</t>
  </si>
  <si>
    <t xml:space="preserve">03073</t>
  </si>
  <si>
    <t xml:space="preserve">03074</t>
  </si>
  <si>
    <t xml:space="preserve">03084</t>
  </si>
  <si>
    <t xml:space="preserve">03092</t>
  </si>
  <si>
    <t xml:space="preserve">03097</t>
  </si>
  <si>
    <t xml:space="preserve">03098</t>
  </si>
  <si>
    <t xml:space="preserve">03099</t>
  </si>
  <si>
    <t xml:space="preserve">03108</t>
  </si>
  <si>
    <t xml:space="preserve">03114</t>
  </si>
  <si>
    <t xml:space="preserve">03115</t>
  </si>
  <si>
    <t xml:space="preserve">03123</t>
  </si>
  <si>
    <t xml:space="preserve">03132</t>
  </si>
  <si>
    <t xml:space="preserve">03134</t>
  </si>
  <si>
    <t xml:space="preserve">03135</t>
  </si>
  <si>
    <t xml:space="preserve">03242</t>
  </si>
  <si>
    <t xml:space="preserve">03246</t>
  </si>
  <si>
    <t xml:space="preserve">03247</t>
  </si>
  <si>
    <t xml:space="preserve">03250</t>
  </si>
  <si>
    <t xml:space="preserve">03260</t>
  </si>
  <si>
    <t xml:space="preserve">03278</t>
  </si>
  <si>
    <t xml:space="preserve">03281</t>
  </si>
  <si>
    <t xml:space="preserve">03283</t>
  </si>
  <si>
    <t xml:space="preserve">03284</t>
  </si>
  <si>
    <t xml:space="preserve">03285</t>
  </si>
  <si>
    <t xml:space="preserve">03286</t>
  </si>
  <si>
    <t xml:space="preserve">03287</t>
  </si>
  <si>
    <t xml:space="preserve">03309</t>
  </si>
  <si>
    <t xml:space="preserve">03311</t>
  </si>
  <si>
    <t xml:space="preserve">03312</t>
  </si>
  <si>
    <t xml:space="preserve">03313</t>
  </si>
  <si>
    <t xml:space="preserve">03432</t>
  </si>
  <si>
    <t xml:space="preserve">03759</t>
  </si>
  <si>
    <t xml:space="preserve">04238</t>
  </si>
  <si>
    <t xml:space="preserve"> МП4-УУ2</t>
  </si>
  <si>
    <t xml:space="preserve">04239</t>
  </si>
  <si>
    <t xml:space="preserve">04256</t>
  </si>
  <si>
    <t xml:space="preserve">04262</t>
  </si>
  <si>
    <t xml:space="preserve">05521</t>
  </si>
  <si>
    <t xml:space="preserve">06282</t>
  </si>
  <si>
    <t xml:space="preserve">06283</t>
  </si>
  <si>
    <t xml:space="preserve">06284</t>
  </si>
  <si>
    <t xml:space="preserve">2000639</t>
  </si>
  <si>
    <t xml:space="preserve">первичная</t>
  </si>
  <si>
    <t xml:space="preserve">РТ-МП-3378-441-2016</t>
  </si>
  <si>
    <t xml:space="preserve">(0 - 100) кПа</t>
  </si>
  <si>
    <t xml:space="preserve">202-7171</t>
  </si>
  <si>
    <t xml:space="preserve">ЭКМ-1005Exd (модель ИМ2,5М)</t>
  </si>
  <si>
    <t xml:space="preserve">1106GA7J</t>
  </si>
  <si>
    <t xml:space="preserve">8970GG9T</t>
  </si>
  <si>
    <t xml:space="preserve">8970GG9V</t>
  </si>
  <si>
    <t xml:space="preserve">8970GG9W</t>
  </si>
  <si>
    <t xml:space="preserve">03586</t>
  </si>
  <si>
    <t xml:space="preserve">03587</t>
  </si>
  <si>
    <t xml:space="preserve">03667</t>
  </si>
  <si>
    <t xml:space="preserve">Р01002</t>
  </si>
  <si>
    <t xml:space="preserve">02998</t>
  </si>
  <si>
    <t xml:space="preserve">ДА2010СгУ2</t>
  </si>
  <si>
    <t xml:space="preserve">(-1 - +5) кгc/см²</t>
  </si>
  <si>
    <t xml:space="preserve">02999</t>
  </si>
  <si>
    <t xml:space="preserve">03000</t>
  </si>
  <si>
    <t xml:space="preserve">03001</t>
  </si>
  <si>
    <t xml:space="preserve">(0 - 6) кгc/см²</t>
  </si>
  <si>
    <t xml:space="preserve">03002</t>
  </si>
  <si>
    <t xml:space="preserve">(0 - 10) кгc/см²</t>
  </si>
  <si>
    <t xml:space="preserve">03003</t>
  </si>
  <si>
    <t xml:space="preserve">03004</t>
  </si>
  <si>
    <t xml:space="preserve">03005</t>
  </si>
  <si>
    <t xml:space="preserve">03006</t>
  </si>
  <si>
    <t xml:space="preserve">Р00996</t>
  </si>
  <si>
    <t xml:space="preserve">Р01000</t>
  </si>
  <si>
    <t xml:space="preserve">03672</t>
  </si>
  <si>
    <t xml:space="preserve">(0 - 4) кгc/см²</t>
  </si>
  <si>
    <t xml:space="preserve">03801</t>
  </si>
  <si>
    <t xml:space="preserve">03803</t>
  </si>
  <si>
    <t xml:space="preserve">03805</t>
  </si>
  <si>
    <t xml:space="preserve">4396</t>
  </si>
  <si>
    <t xml:space="preserve">(0 - 25) кгc/см²</t>
  </si>
  <si>
    <t xml:space="preserve">Р00985</t>
  </si>
  <si>
    <t xml:space="preserve">Р00986</t>
  </si>
  <si>
    <t xml:space="preserve">Р00988</t>
  </si>
  <si>
    <t xml:space="preserve">Р00997</t>
  </si>
  <si>
    <t xml:space="preserve">Р01085</t>
  </si>
  <si>
    <t xml:space="preserve">Р01078</t>
  </si>
  <si>
    <t xml:space="preserve">00485</t>
  </si>
  <si>
    <t xml:space="preserve">01034</t>
  </si>
  <si>
    <t xml:space="preserve">03724</t>
  </si>
  <si>
    <t xml:space="preserve">03726</t>
  </si>
  <si>
    <t xml:space="preserve">03819</t>
  </si>
  <si>
    <t xml:space="preserve">(0 - 100) кгс/см²</t>
  </si>
  <si>
    <t xml:space="preserve">03820</t>
  </si>
  <si>
    <t xml:space="preserve">03821</t>
  </si>
  <si>
    <t xml:space="preserve">494054</t>
  </si>
  <si>
    <t xml:space="preserve">МП3-Уc</t>
  </si>
  <si>
    <t xml:space="preserve">00229991</t>
  </si>
  <si>
    <t xml:space="preserve">2021</t>
  </si>
  <si>
    <t xml:space="preserve">00229992</t>
  </si>
  <si>
    <t xml:space="preserve">01633700</t>
  </si>
  <si>
    <t xml:space="preserve">01633701</t>
  </si>
  <si>
    <t xml:space="preserve">01633702</t>
  </si>
  <si>
    <t xml:space="preserve">01633705</t>
  </si>
  <si>
    <t xml:space="preserve">01633709</t>
  </si>
  <si>
    <t xml:space="preserve">04380</t>
  </si>
  <si>
    <t xml:space="preserve">017767</t>
  </si>
  <si>
    <t xml:space="preserve">006110</t>
  </si>
  <si>
    <t xml:space="preserve">006101</t>
  </si>
  <si>
    <t xml:space="preserve">006139</t>
  </si>
  <si>
    <t xml:space="preserve">006145</t>
  </si>
  <si>
    <t xml:space="preserve">025034</t>
  </si>
  <si>
    <t xml:space="preserve">025060</t>
  </si>
  <si>
    <t xml:space="preserve">Р01161</t>
  </si>
  <si>
    <t xml:space="preserve">P00550</t>
  </si>
  <si>
    <t xml:space="preserve">Р00788</t>
  </si>
  <si>
    <t xml:space="preserve">Р00534</t>
  </si>
  <si>
    <t xml:space="preserve">Р00535</t>
  </si>
  <si>
    <t xml:space="preserve">Р00649</t>
  </si>
  <si>
    <t xml:space="preserve">Р00790</t>
  </si>
  <si>
    <t xml:space="preserve">Р00787</t>
  </si>
  <si>
    <t xml:space="preserve">Р00567</t>
  </si>
  <si>
    <t xml:space="preserve">Р01160</t>
  </si>
  <si>
    <t xml:space="preserve">Р01162</t>
  </si>
  <si>
    <t xml:space="preserve">Р01164</t>
  </si>
  <si>
    <t xml:space="preserve">Р00354</t>
  </si>
  <si>
    <t xml:space="preserve">Р00113</t>
  </si>
  <si>
    <t xml:space="preserve">Р01129</t>
  </si>
  <si>
    <t xml:space="preserve">P00806</t>
  </si>
  <si>
    <t xml:space="preserve">P00882</t>
  </si>
  <si>
    <t xml:space="preserve">ДМ 02-100-1-M</t>
  </si>
  <si>
    <t xml:space="preserve">Р00588</t>
  </si>
  <si>
    <t xml:space="preserve">P00398</t>
  </si>
  <si>
    <t xml:space="preserve">1996</t>
  </si>
  <si>
    <t xml:space="preserve">00179</t>
  </si>
  <si>
    <t xml:space="preserve">00184</t>
  </si>
  <si>
    <t xml:space="preserve">02811</t>
  </si>
  <si>
    <t xml:space="preserve">03049</t>
  </si>
  <si>
    <t xml:space="preserve">03050</t>
  </si>
  <si>
    <t xml:space="preserve">03052</t>
  </si>
  <si>
    <t xml:space="preserve">03054</t>
  </si>
  <si>
    <t xml:space="preserve">03076</t>
  </si>
  <si>
    <t xml:space="preserve">03078</t>
  </si>
  <si>
    <t xml:space="preserve">03117</t>
  </si>
  <si>
    <t xml:space="preserve">03129</t>
  </si>
  <si>
    <t xml:space="preserve">03190</t>
  </si>
  <si>
    <t xml:space="preserve">03199</t>
  </si>
  <si>
    <t xml:space="preserve">03224</t>
  </si>
  <si>
    <t xml:space="preserve">(-1 - +6) кгс/см²</t>
  </si>
  <si>
    <t xml:space="preserve">03226</t>
  </si>
  <si>
    <t xml:space="preserve">03227</t>
  </si>
  <si>
    <t xml:space="preserve">03238</t>
  </si>
  <si>
    <t xml:space="preserve">03240</t>
  </si>
  <si>
    <t xml:space="preserve">03254</t>
  </si>
  <si>
    <t xml:space="preserve">03256</t>
  </si>
  <si>
    <t xml:space="preserve">03408</t>
  </si>
  <si>
    <t xml:space="preserve">03409</t>
  </si>
  <si>
    <t xml:space="preserve">03410</t>
  </si>
  <si>
    <t xml:space="preserve">03760</t>
  </si>
  <si>
    <t xml:space="preserve">04197</t>
  </si>
  <si>
    <t xml:space="preserve">04233</t>
  </si>
  <si>
    <t xml:space="preserve">04235</t>
  </si>
  <si>
    <t xml:space="preserve">04236</t>
  </si>
  <si>
    <t xml:space="preserve">04242</t>
  </si>
  <si>
    <t xml:space="preserve">04250</t>
  </si>
  <si>
    <t xml:space="preserve">04277</t>
  </si>
  <si>
    <t xml:space="preserve">04286</t>
  </si>
  <si>
    <t xml:space="preserve">04290</t>
  </si>
  <si>
    <t xml:space="preserve">04308</t>
  </si>
  <si>
    <t xml:space="preserve">04475</t>
  </si>
  <si>
    <t xml:space="preserve">04502</t>
  </si>
  <si>
    <t xml:space="preserve">04524</t>
  </si>
  <si>
    <t xml:space="preserve">04538</t>
  </si>
  <si>
    <t xml:space="preserve">04541</t>
  </si>
  <si>
    <t xml:space="preserve">04566</t>
  </si>
  <si>
    <t xml:space="preserve">04569</t>
  </si>
  <si>
    <t xml:space="preserve">04778</t>
  </si>
  <si>
    <t xml:space="preserve">04779</t>
  </si>
  <si>
    <t xml:space="preserve">04780</t>
  </si>
  <si>
    <t xml:space="preserve">04781</t>
  </si>
  <si>
    <t xml:space="preserve">04782</t>
  </si>
  <si>
    <t xml:space="preserve">04783</t>
  </si>
  <si>
    <t xml:space="preserve">04784</t>
  </si>
  <si>
    <t xml:space="preserve">04785</t>
  </si>
  <si>
    <t xml:space="preserve">04786</t>
  </si>
  <si>
    <t xml:space="preserve">04787</t>
  </si>
  <si>
    <t xml:space="preserve">04788</t>
  </si>
  <si>
    <t xml:space="preserve">04789</t>
  </si>
  <si>
    <t xml:space="preserve">04790</t>
  </si>
  <si>
    <t xml:space="preserve">04791</t>
  </si>
  <si>
    <t xml:space="preserve">04792</t>
  </si>
  <si>
    <t xml:space="preserve">04793</t>
  </si>
  <si>
    <t xml:space="preserve">04794</t>
  </si>
  <si>
    <t xml:space="preserve">04795</t>
  </si>
  <si>
    <t xml:space="preserve">04796</t>
  </si>
  <si>
    <t xml:space="preserve">04797</t>
  </si>
  <si>
    <t xml:space="preserve">04798</t>
  </si>
  <si>
    <t xml:space="preserve">04800</t>
  </si>
  <si>
    <t xml:space="preserve">04801</t>
  </si>
  <si>
    <t xml:space="preserve">04802</t>
  </si>
  <si>
    <t xml:space="preserve">04803</t>
  </si>
  <si>
    <t xml:space="preserve">04804</t>
  </si>
  <si>
    <t xml:space="preserve">04805</t>
  </si>
  <si>
    <t xml:space="preserve">04806</t>
  </si>
  <si>
    <t xml:space="preserve">04807</t>
  </si>
  <si>
    <t xml:space="preserve">04808</t>
  </si>
  <si>
    <t xml:space="preserve">04809</t>
  </si>
  <si>
    <t xml:space="preserve">04810</t>
  </si>
  <si>
    <t xml:space="preserve">04815</t>
  </si>
  <si>
    <t xml:space="preserve">04822</t>
  </si>
  <si>
    <t xml:space="preserve">8970GG9X</t>
  </si>
  <si>
    <t xml:space="preserve">1106GA7K</t>
  </si>
  <si>
    <t xml:space="preserve">1106GA7L</t>
  </si>
  <si>
    <t xml:space="preserve">1106GA7M</t>
  </si>
  <si>
    <t xml:space="preserve">919423</t>
  </si>
  <si>
    <t xml:space="preserve">24,3°С</t>
  </si>
  <si>
    <t xml:space="preserve">38,6%</t>
  </si>
  <si>
    <t xml:space="preserve">103</t>
  </si>
  <si>
    <t xml:space="preserve">104</t>
  </si>
  <si>
    <t xml:space="preserve">145623</t>
  </si>
  <si>
    <t xml:space="preserve">145624</t>
  </si>
  <si>
    <t xml:space="preserve">145625</t>
  </si>
  <si>
    <t xml:space="preserve">145629</t>
  </si>
  <si>
    <t xml:space="preserve">145631</t>
  </si>
  <si>
    <t xml:space="preserve">145634</t>
  </si>
  <si>
    <t xml:space="preserve">145635</t>
  </si>
  <si>
    <t xml:space="preserve">145637</t>
  </si>
  <si>
    <t xml:space="preserve">145639</t>
  </si>
  <si>
    <t xml:space="preserve">145640</t>
  </si>
  <si>
    <t xml:space="preserve">041315</t>
  </si>
  <si>
    <t xml:space="preserve">041321</t>
  </si>
  <si>
    <t xml:space="preserve">041424</t>
  </si>
  <si>
    <t xml:space="preserve">041340</t>
  </si>
  <si>
    <t xml:space="preserve">041345</t>
  </si>
  <si>
    <t xml:space="preserve">041347</t>
  </si>
  <si>
    <t xml:space="preserve">041352</t>
  </si>
  <si>
    <t xml:space="preserve">041365</t>
  </si>
  <si>
    <t xml:space="preserve">041373</t>
  </si>
  <si>
    <t xml:space="preserve">041386</t>
  </si>
  <si>
    <t xml:space="preserve">0218083522</t>
  </si>
  <si>
    <t xml:space="preserve">0218083576</t>
  </si>
  <si>
    <t xml:space="preserve">0218083581</t>
  </si>
  <si>
    <t xml:space="preserve">0218083602</t>
  </si>
  <si>
    <t xml:space="preserve">0218083606</t>
  </si>
  <si>
    <t xml:space="preserve">0218083695</t>
  </si>
  <si>
    <t xml:space="preserve">0218083753</t>
  </si>
  <si>
    <t xml:space="preserve">0218083773</t>
  </si>
  <si>
    <t xml:space="preserve">0218083777</t>
  </si>
  <si>
    <t xml:space="preserve">0218083795</t>
  </si>
  <si>
    <t xml:space="preserve">Р00494</t>
  </si>
  <si>
    <t xml:space="preserve">Р01012</t>
  </si>
  <si>
    <t xml:space="preserve">А0106197</t>
  </si>
  <si>
    <t xml:space="preserve">1630</t>
  </si>
  <si>
    <t xml:space="preserve">P00440</t>
  </si>
  <si>
    <t xml:space="preserve">00329</t>
  </si>
  <si>
    <t xml:space="preserve">00466</t>
  </si>
  <si>
    <t xml:space="preserve">01292</t>
  </si>
  <si>
    <t xml:space="preserve">03623</t>
  </si>
  <si>
    <t xml:space="preserve">03635</t>
  </si>
  <si>
    <t xml:space="preserve">03639</t>
  </si>
  <si>
    <t xml:space="preserve">03645</t>
  </si>
  <si>
    <t xml:space="preserve">04326</t>
  </si>
  <si>
    <t xml:space="preserve">04968</t>
  </si>
  <si>
    <t xml:space="preserve">04975</t>
  </si>
  <si>
    <t xml:space="preserve">04979</t>
  </si>
  <si>
    <t xml:space="preserve">05004</t>
  </si>
  <si>
    <t xml:space="preserve">05007</t>
  </si>
  <si>
    <t xml:space="preserve">Р00092</t>
  </si>
  <si>
    <t xml:space="preserve">(0 - 60) кгс/см²</t>
  </si>
  <si>
    <t xml:space="preserve">00826</t>
  </si>
  <si>
    <t xml:space="preserve">00833</t>
  </si>
  <si>
    <t xml:space="preserve">00837</t>
  </si>
  <si>
    <t xml:space="preserve">00848</t>
  </si>
  <si>
    <t xml:space="preserve">00849</t>
  </si>
  <si>
    <t xml:space="preserve">00850</t>
  </si>
  <si>
    <t xml:space="preserve">00852</t>
  </si>
  <si>
    <t xml:space="preserve">00856</t>
  </si>
  <si>
    <t xml:space="preserve">232.50.160 </t>
  </si>
  <si>
    <t xml:space="preserve">00942</t>
  </si>
  <si>
    <t xml:space="preserve">00957</t>
  </si>
  <si>
    <t xml:space="preserve">00959</t>
  </si>
  <si>
    <t xml:space="preserve">432.50.160 </t>
  </si>
  <si>
    <t xml:space="preserve">00962</t>
  </si>
  <si>
    <t xml:space="preserve">(0 - 10) МПа</t>
  </si>
  <si>
    <t xml:space="preserve">01058</t>
  </si>
  <si>
    <t xml:space="preserve">01075</t>
  </si>
  <si>
    <t xml:space="preserve">01125</t>
  </si>
  <si>
    <t xml:space="preserve">01134</t>
  </si>
  <si>
    <t xml:space="preserve">МП4-УМ</t>
  </si>
  <si>
    <t xml:space="preserve">02745</t>
  </si>
  <si>
    <t xml:space="preserve">02762</t>
  </si>
  <si>
    <t xml:space="preserve">02763</t>
  </si>
  <si>
    <t xml:space="preserve">R</t>
  </si>
  <si>
    <t xml:space="preserve">02766</t>
  </si>
  <si>
    <t xml:space="preserve">02773</t>
  </si>
  <si>
    <t xml:space="preserve">03446</t>
  </si>
  <si>
    <t xml:space="preserve">03461</t>
  </si>
  <si>
    <t xml:space="preserve">03493</t>
  </si>
  <si>
    <t xml:space="preserve">05485</t>
  </si>
  <si>
    <t xml:space="preserve">05931</t>
  </si>
  <si>
    <t xml:space="preserve">(0 - 160) кг/см²</t>
  </si>
  <si>
    <t xml:space="preserve">05934</t>
  </si>
  <si>
    <t xml:space="preserve">05935</t>
  </si>
  <si>
    <t xml:space="preserve">05936</t>
  </si>
  <si>
    <t xml:space="preserve">(-0,1 - +0,2) МПа</t>
  </si>
  <si>
    <t xml:space="preserve">05937</t>
  </si>
  <si>
    <t xml:space="preserve">05940</t>
  </si>
  <si>
    <t xml:space="preserve">06118</t>
  </si>
  <si>
    <t xml:space="preserve">06119</t>
  </si>
  <si>
    <t xml:space="preserve">06137</t>
  </si>
  <si>
    <t xml:space="preserve">06138</t>
  </si>
  <si>
    <t xml:space="preserve">06139</t>
  </si>
  <si>
    <t xml:space="preserve">06140</t>
  </si>
  <si>
    <t xml:space="preserve">06143</t>
  </si>
  <si>
    <t xml:space="preserve">06145</t>
  </si>
  <si>
    <t xml:space="preserve">(0 - 160) кПа</t>
  </si>
  <si>
    <t xml:space="preserve">00410</t>
  </si>
  <si>
    <t xml:space="preserve">(0 - 25) bar</t>
  </si>
  <si>
    <t xml:space="preserve">00423</t>
  </si>
  <si>
    <t xml:space="preserve">02069</t>
  </si>
  <si>
    <t xml:space="preserve">02084</t>
  </si>
  <si>
    <t xml:space="preserve">02869</t>
  </si>
  <si>
    <t xml:space="preserve">02880</t>
  </si>
  <si>
    <t xml:space="preserve">02889</t>
  </si>
  <si>
    <t xml:space="preserve">(0 - 1,6) кгс/см²</t>
  </si>
  <si>
    <t xml:space="preserve">03581</t>
  </si>
  <si>
    <t xml:space="preserve">03594</t>
  </si>
  <si>
    <t xml:space="preserve">03596</t>
  </si>
  <si>
    <t xml:space="preserve">(0 - 1) bar</t>
  </si>
  <si>
    <t xml:space="preserve">99005432400</t>
  </si>
  <si>
    <t xml:space="preserve">ДМ2</t>
  </si>
  <si>
    <t xml:space="preserve">00365</t>
  </si>
  <si>
    <t xml:space="preserve">00388</t>
  </si>
  <si>
    <t xml:space="preserve">00518</t>
  </si>
  <si>
    <t xml:space="preserve">00535</t>
  </si>
  <si>
    <t xml:space="preserve">02675</t>
  </si>
  <si>
    <t xml:space="preserve">03338</t>
  </si>
  <si>
    <t xml:space="preserve">03342</t>
  </si>
  <si>
    <t xml:space="preserve">03942</t>
  </si>
  <si>
    <t xml:space="preserve">03944</t>
  </si>
  <si>
    <t xml:space="preserve">03948</t>
  </si>
  <si>
    <t xml:space="preserve">03956</t>
  </si>
  <si>
    <t xml:space="preserve">03979</t>
  </si>
  <si>
    <t xml:space="preserve">03988</t>
  </si>
  <si>
    <t xml:space="preserve">01027</t>
  </si>
  <si>
    <t xml:space="preserve">00057</t>
  </si>
  <si>
    <t xml:space="preserve">00747</t>
  </si>
  <si>
    <t xml:space="preserve">01284</t>
  </si>
  <si>
    <t xml:space="preserve">06293</t>
  </si>
  <si>
    <t xml:space="preserve">3746</t>
  </si>
  <si>
    <t xml:space="preserve">3828</t>
  </si>
  <si>
    <t xml:space="preserve">00352</t>
  </si>
  <si>
    <t xml:space="preserve">00600</t>
  </si>
  <si>
    <t xml:space="preserve">00602</t>
  </si>
  <si>
    <t xml:space="preserve">03588</t>
  </si>
  <si>
    <t xml:space="preserve">05434</t>
  </si>
  <si>
    <t xml:space="preserve">06175</t>
  </si>
  <si>
    <t xml:space="preserve">06199</t>
  </si>
  <si>
    <t xml:space="preserve">06200</t>
  </si>
  <si>
    <t xml:space="preserve">02453</t>
  </si>
  <si>
    <t xml:space="preserve">02454</t>
  </si>
  <si>
    <t xml:space="preserve">02455</t>
  </si>
  <si>
    <t xml:space="preserve">02456</t>
  </si>
  <si>
    <t xml:space="preserve">05248</t>
  </si>
  <si>
    <t xml:space="preserve">06292</t>
  </si>
  <si>
    <t xml:space="preserve">5258</t>
  </si>
  <si>
    <t xml:space="preserve">Р00367</t>
  </si>
  <si>
    <t xml:space="preserve">03391</t>
  </si>
  <si>
    <t xml:space="preserve">МП-100</t>
  </si>
  <si>
    <t xml:space="preserve">04071</t>
  </si>
  <si>
    <t xml:space="preserve">04077</t>
  </si>
  <si>
    <t xml:space="preserve">04079</t>
  </si>
  <si>
    <t xml:space="preserve">04082</t>
  </si>
  <si>
    <t xml:space="preserve">04094</t>
  </si>
  <si>
    <t xml:space="preserve">1965</t>
  </si>
  <si>
    <t xml:space="preserve">МТИ</t>
  </si>
  <si>
    <t xml:space="preserve">Р00406</t>
  </si>
  <si>
    <t xml:space="preserve">02490</t>
  </si>
  <si>
    <t xml:space="preserve">03389</t>
  </si>
  <si>
    <t xml:space="preserve">4404</t>
  </si>
  <si>
    <t xml:space="preserve">Р00408</t>
  </si>
  <si>
    <t xml:space="preserve">Р00547</t>
  </si>
  <si>
    <t xml:space="preserve">Р01034</t>
  </si>
  <si>
    <t xml:space="preserve">00259</t>
  </si>
  <si>
    <t xml:space="preserve">02787</t>
  </si>
  <si>
    <t xml:space="preserve">02788</t>
  </si>
  <si>
    <t xml:space="preserve">02789</t>
  </si>
  <si>
    <t xml:space="preserve">02790</t>
  </si>
  <si>
    <t xml:space="preserve">02791</t>
  </si>
  <si>
    <t xml:space="preserve">02792</t>
  </si>
  <si>
    <t xml:space="preserve">02793</t>
  </si>
  <si>
    <t xml:space="preserve">02794</t>
  </si>
  <si>
    <t xml:space="preserve">02795</t>
  </si>
  <si>
    <t xml:space="preserve">02796</t>
  </si>
  <si>
    <t xml:space="preserve">02798</t>
  </si>
  <si>
    <t xml:space="preserve">02799</t>
  </si>
  <si>
    <t xml:space="preserve">02800</t>
  </si>
  <si>
    <t xml:space="preserve">02801</t>
  </si>
  <si>
    <t xml:space="preserve">02804</t>
  </si>
  <si>
    <t xml:space="preserve">02805</t>
  </si>
  <si>
    <t xml:space="preserve">11066659982</t>
  </si>
  <si>
    <t xml:space="preserve">632.51.160</t>
  </si>
  <si>
    <t xml:space="preserve">(0 - +600) Па</t>
  </si>
  <si>
    <t xml:space="preserve">11066659985</t>
  </si>
  <si>
    <t xml:space="preserve">11066659984</t>
  </si>
  <si>
    <t xml:space="preserve">11066659981</t>
  </si>
  <si>
    <t xml:space="preserve">11066659983</t>
  </si>
  <si>
    <t xml:space="preserve">005429</t>
  </si>
  <si>
    <t xml:space="preserve">003403</t>
  </si>
  <si>
    <t xml:space="preserve">004105</t>
  </si>
  <si>
    <t xml:space="preserve">015345</t>
  </si>
  <si>
    <t xml:space="preserve">003485</t>
  </si>
  <si>
    <t xml:space="preserve">017995</t>
  </si>
  <si>
    <t xml:space="preserve">004123</t>
  </si>
  <si>
    <t xml:space="preserve">016643</t>
  </si>
  <si>
    <t xml:space="preserve">004073</t>
  </si>
  <si>
    <t xml:space="preserve">015483</t>
  </si>
  <si>
    <t xml:space="preserve">004103</t>
  </si>
  <si>
    <t xml:space="preserve">016364</t>
  </si>
  <si>
    <t xml:space="preserve">003654</t>
  </si>
  <si>
    <t xml:space="preserve">015270</t>
  </si>
  <si>
    <t xml:space="preserve">017878</t>
  </si>
  <si>
    <t xml:space="preserve">017862</t>
  </si>
  <si>
    <t xml:space="preserve">003431</t>
  </si>
  <si>
    <t xml:space="preserve">003874</t>
  </si>
  <si>
    <t xml:space="preserve">005313</t>
  </si>
  <si>
    <t xml:space="preserve">016657</t>
  </si>
  <si>
    <t xml:space="preserve">013502</t>
  </si>
  <si>
    <t xml:space="preserve">003494</t>
  </si>
  <si>
    <t xml:space="preserve">003455</t>
  </si>
  <si>
    <t xml:space="preserve">003750</t>
  </si>
  <si>
    <t xml:space="preserve">003469</t>
  </si>
  <si>
    <t xml:space="preserve">003486</t>
  </si>
  <si>
    <t xml:space="preserve">0218085260</t>
  </si>
  <si>
    <t xml:space="preserve">0218085263</t>
  </si>
  <si>
    <t xml:space="preserve">0218085255</t>
  </si>
  <si>
    <t xml:space="preserve">01406</t>
  </si>
  <si>
    <t xml:space="preserve">Р00786</t>
  </si>
  <si>
    <t xml:space="preserve">Р00208</t>
  </si>
  <si>
    <t xml:space="preserve">Р00394</t>
  </si>
  <si>
    <t xml:space="preserve">Р00586</t>
  </si>
  <si>
    <t xml:space="preserve">P00375</t>
  </si>
  <si>
    <t xml:space="preserve">Р00784</t>
  </si>
  <si>
    <t xml:space="preserve">Р00416</t>
  </si>
  <si>
    <t xml:space="preserve">Р00017</t>
  </si>
  <si>
    <t xml:space="preserve">Р00738</t>
  </si>
  <si>
    <t xml:space="preserve">00170</t>
  </si>
  <si>
    <t xml:space="preserve">00173</t>
  </si>
  <si>
    <t xml:space="preserve">00177</t>
  </si>
  <si>
    <t xml:space="preserve">00182</t>
  </si>
  <si>
    <t xml:space="preserve">00336</t>
  </si>
  <si>
    <t xml:space="preserve">03051</t>
  </si>
  <si>
    <t xml:space="preserve">03056</t>
  </si>
  <si>
    <t xml:space="preserve">03061</t>
  </si>
  <si>
    <t xml:space="preserve">03080</t>
  </si>
  <si>
    <t xml:space="preserve">03083</t>
  </si>
  <si>
    <t xml:space="preserve">03086</t>
  </si>
  <si>
    <t xml:space="preserve">03090</t>
  </si>
  <si>
    <t xml:space="preserve">03094</t>
  </si>
  <si>
    <t xml:space="preserve">03102</t>
  </si>
  <si>
    <t xml:space="preserve">03125</t>
  </si>
  <si>
    <t xml:space="preserve">03198</t>
  </si>
  <si>
    <t xml:space="preserve">03204</t>
  </si>
  <si>
    <t xml:space="preserve">03207</t>
  </si>
  <si>
    <t xml:space="preserve">03210</t>
  </si>
  <si>
    <t xml:space="preserve">03214</t>
  </si>
  <si>
    <t xml:space="preserve">03216</t>
  </si>
  <si>
    <t xml:space="preserve">03217</t>
  </si>
  <si>
    <t xml:space="preserve">03218</t>
  </si>
  <si>
    <t xml:space="preserve">(-1 - +10) кгс/см²</t>
  </si>
  <si>
    <t xml:space="preserve">03219</t>
  </si>
  <si>
    <t xml:space="preserve">03220</t>
  </si>
  <si>
    <t xml:space="preserve">03221</t>
  </si>
  <si>
    <t xml:space="preserve">03229</t>
  </si>
  <si>
    <t xml:space="preserve">03230</t>
  </si>
  <si>
    <t xml:space="preserve">03231</t>
  </si>
  <si>
    <t xml:space="preserve">03233</t>
  </si>
  <si>
    <t xml:space="preserve">03245</t>
  </si>
  <si>
    <t xml:space="preserve">03252</t>
  </si>
  <si>
    <t xml:space="preserve">03253</t>
  </si>
  <si>
    <t xml:space="preserve">03262</t>
  </si>
  <si>
    <t xml:space="preserve">03270</t>
  </si>
  <si>
    <t xml:space="preserve">03271</t>
  </si>
  <si>
    <t xml:space="preserve">03273</t>
  </si>
  <si>
    <t xml:space="preserve">03399</t>
  </si>
  <si>
    <t xml:space="preserve">03401</t>
  </si>
  <si>
    <t xml:space="preserve">03407</t>
  </si>
  <si>
    <t xml:space="preserve">03411</t>
  </si>
  <si>
    <t xml:space="preserve">03419</t>
  </si>
  <si>
    <t xml:space="preserve">03421</t>
  </si>
  <si>
    <t xml:space="preserve">03435</t>
  </si>
  <si>
    <t xml:space="preserve">04227</t>
  </si>
  <si>
    <t xml:space="preserve">04228</t>
  </si>
  <si>
    <t xml:space="preserve">04232</t>
  </si>
  <si>
    <t xml:space="preserve">04234</t>
  </si>
  <si>
    <t xml:space="preserve">04243</t>
  </si>
  <si>
    <t xml:space="preserve">04247</t>
  </si>
  <si>
    <t xml:space="preserve">04257</t>
  </si>
  <si>
    <t xml:space="preserve">04264</t>
  </si>
  <si>
    <t xml:space="preserve">04267</t>
  </si>
  <si>
    <t xml:space="preserve">04294</t>
  </si>
  <si>
    <t xml:space="preserve">04310</t>
  </si>
  <si>
    <t xml:space="preserve">04816</t>
  </si>
  <si>
    <t xml:space="preserve">04817</t>
  </si>
  <si>
    <t xml:space="preserve">04821</t>
  </si>
  <si>
    <t xml:space="preserve">04823</t>
  </si>
  <si>
    <t xml:space="preserve">04825</t>
  </si>
  <si>
    <t xml:space="preserve">05309</t>
  </si>
  <si>
    <t xml:space="preserve">2280779</t>
  </si>
  <si>
    <t xml:space="preserve">12.5308.000.00 МП</t>
  </si>
  <si>
    <t xml:space="preserve">56318.14.4Р.00434070, 73828.19.1Р.00156416</t>
  </si>
  <si>
    <t xml:space="preserve"> (0 - +300) °C</t>
  </si>
  <si>
    <t xml:space="preserve">2280787</t>
  </si>
  <si>
    <t xml:space="preserve"> (0 - +100) °C</t>
  </si>
  <si>
    <t xml:space="preserve">2280791</t>
  </si>
  <si>
    <t xml:space="preserve">2280316</t>
  </si>
  <si>
    <t xml:space="preserve">2280783</t>
  </si>
  <si>
    <t xml:space="preserve">2280778</t>
  </si>
  <si>
    <t xml:space="preserve">2280340</t>
  </si>
  <si>
    <t xml:space="preserve"> (0 - +200) °C</t>
  </si>
  <si>
    <t xml:space="preserve">2280313</t>
  </si>
  <si>
    <t xml:space="preserve">2280318</t>
  </si>
  <si>
    <t xml:space="preserve">2280351</t>
  </si>
  <si>
    <t xml:space="preserve"> (0 - +150) °C</t>
  </si>
  <si>
    <t xml:space="preserve">2280758</t>
  </si>
  <si>
    <t xml:space="preserve">2280322</t>
  </si>
  <si>
    <t xml:space="preserve">2280321</t>
  </si>
  <si>
    <t xml:space="preserve">2280319</t>
  </si>
  <si>
    <t xml:space="preserve">2280320</t>
  </si>
  <si>
    <t xml:space="preserve">2280781</t>
  </si>
  <si>
    <t xml:space="preserve">0065</t>
  </si>
  <si>
    <t xml:space="preserve">ГОСТ 8.461-2009</t>
  </si>
  <si>
    <t xml:space="preserve">65779.16.3Р.00169308, 65779.16.4Р.00169310</t>
  </si>
  <si>
    <t xml:space="preserve"> (-50 - +450) °C</t>
  </si>
  <si>
    <t xml:space="preserve">2280789</t>
  </si>
  <si>
    <t xml:space="preserve">2280793</t>
  </si>
  <si>
    <t xml:space="preserve">2280332</t>
  </si>
  <si>
    <t xml:space="preserve">2280785</t>
  </si>
  <si>
    <t xml:space="preserve">2280780</t>
  </si>
  <si>
    <t xml:space="preserve">2280345</t>
  </si>
  <si>
    <t xml:space="preserve">2280329</t>
  </si>
  <si>
    <t xml:space="preserve">2280334</t>
  </si>
  <si>
    <t xml:space="preserve">2280353</t>
  </si>
  <si>
    <t xml:space="preserve">2280766</t>
  </si>
  <si>
    <t xml:space="preserve">2280338</t>
  </si>
  <si>
    <t xml:space="preserve">2280337</t>
  </si>
  <si>
    <t xml:space="preserve">2280335</t>
  </si>
  <si>
    <t xml:space="preserve">2280336</t>
  </si>
  <si>
    <t xml:space="preserve">02506192/03440484</t>
  </si>
  <si>
    <t xml:space="preserve">248</t>
  </si>
  <si>
    <t xml:space="preserve">Датчики температуры Rosemount 248. Методика поверки</t>
  </si>
  <si>
    <t xml:space="preserve">65779.16.3Р.00169308, 65779.16.2Р.00169309</t>
  </si>
  <si>
    <t xml:space="preserve">02506195/03371739</t>
  </si>
  <si>
    <t xml:space="preserve">12-9467</t>
  </si>
  <si>
    <t xml:space="preserve">ТПУ 0304Ех/М-1-Н</t>
  </si>
  <si>
    <t xml:space="preserve">"Инструкция. Термопреобразователи универсальные ТПУ 0304. Методика поверки. НКГЖ.411611.001МП"</t>
  </si>
  <si>
    <t xml:space="preserve">65779.16.2Р.00169313, 65779.16.3Р.00169308, 65779.16.2Р.00169309</t>
  </si>
  <si>
    <t xml:space="preserve">(-50 - +100) °C</t>
  </si>
  <si>
    <t xml:space="preserve">12-7399</t>
  </si>
  <si>
    <t xml:space="preserve"> (0 - +160) °C</t>
  </si>
  <si>
    <t xml:space="preserve">12-7428</t>
  </si>
  <si>
    <t xml:space="preserve">170948186</t>
  </si>
  <si>
    <t xml:space="preserve">МП 51059-12</t>
  </si>
  <si>
    <t xml:space="preserve">(0 - +500) °C</t>
  </si>
  <si>
    <t xml:space="preserve">12-7313</t>
  </si>
  <si>
    <t xml:space="preserve">ИП 0304Ех/М-1-Н</t>
  </si>
  <si>
    <t xml:space="preserve">НКГЖ 405591.001 МП</t>
  </si>
  <si>
    <t xml:space="preserve"> (-50 - +250) °C</t>
  </si>
  <si>
    <t xml:space="preserve">03221634</t>
  </si>
  <si>
    <t xml:space="preserve">ГОСТ 8.461</t>
  </si>
  <si>
    <t xml:space="preserve">1629</t>
  </si>
  <si>
    <t xml:space="preserve">РГАЖ 2.821.012РЭ</t>
  </si>
  <si>
    <t xml:space="preserve"> (-60 - +150) °C</t>
  </si>
  <si>
    <t xml:space="preserve">5111</t>
  </si>
  <si>
    <t xml:space="preserve">ГОСТ 8.461-2009 и МИ 3414-2013.</t>
  </si>
  <si>
    <t xml:space="preserve"> (-50 - +350) °C</t>
  </si>
  <si>
    <t xml:space="preserve">H9020814150</t>
  </si>
  <si>
    <t xml:space="preserve">TR24 
</t>
  </si>
  <si>
    <t xml:space="preserve">МП 49519-12</t>
  </si>
  <si>
    <t xml:space="preserve"> (-200 - +600) °C; в коплекте с измерительной вставкой  TPR100 (1xPt100/А/4) зав.№H9145D14180</t>
  </si>
  <si>
    <t xml:space="preserve">H9020B14150</t>
  </si>
  <si>
    <t xml:space="preserve"> (-200 - +600) °C; в комплекте с измерительной вставкой  TPR100 (1xPt100/А/4) зав.№H9146014180</t>
  </si>
  <si>
    <t xml:space="preserve">374</t>
  </si>
  <si>
    <t xml:space="preserve">ТСП 012.56 (100П/В/4)</t>
  </si>
  <si>
    <t xml:space="preserve">раздел 3.2 РГАЖ 2.821.012.02 РЭ</t>
  </si>
  <si>
    <t xml:space="preserve"> (-60 - +200) °C</t>
  </si>
  <si>
    <t xml:space="preserve">02563669</t>
  </si>
  <si>
    <t xml:space="preserve">МП 48988-12</t>
  </si>
  <si>
    <t xml:space="preserve"> (0 - +350) °C</t>
  </si>
  <si>
    <t xml:space="preserve">03411552</t>
  </si>
  <si>
    <t xml:space="preserve">02584352</t>
  </si>
  <si>
    <t xml:space="preserve">03411521</t>
  </si>
  <si>
    <t xml:space="preserve">ТС-1088/1 </t>
  </si>
  <si>
    <t xml:space="preserve"> (-50 - +200) °C; в составе с термопреобразователем универсальным ТПУ 0304Ех/М-1-Н №12-7397</t>
  </si>
  <si>
    <t xml:space="preserve">H9020A14150</t>
  </si>
  <si>
    <t xml:space="preserve">TR24  (2xPt100/А/3) </t>
  </si>
  <si>
    <t xml:space="preserve"> (-200 - +600) °C; в комплекте с измертельной вставкой TPR100 №H9145F14180</t>
  </si>
  <si>
    <t xml:space="preserve">H9020914150</t>
  </si>
  <si>
    <t xml:space="preserve"> (-200 - +600) °C; в комплекте с измерительной вставкой TPR100 №H9145E14180</t>
  </si>
  <si>
    <t xml:space="preserve">533040</t>
  </si>
  <si>
    <t xml:space="preserve">Метран-206-03</t>
  </si>
  <si>
    <t xml:space="preserve">ГОСТ 8.461-82</t>
  </si>
  <si>
    <t xml:space="preserve"> (-50 - +500) °C</t>
  </si>
  <si>
    <t xml:space="preserve">533044</t>
  </si>
  <si>
    <t xml:space="preserve">533093</t>
  </si>
  <si>
    <t xml:space="preserve">Метран-206-04</t>
  </si>
  <si>
    <t xml:space="preserve"> (-50 - +150) °C</t>
  </si>
  <si>
    <t xml:space="preserve">533095</t>
  </si>
  <si>
    <t xml:space="preserve">533097</t>
  </si>
  <si>
    <t xml:space="preserve">533098</t>
  </si>
  <si>
    <t xml:space="preserve">2154833</t>
  </si>
  <si>
    <t xml:space="preserve">K7044814309</t>
  </si>
  <si>
    <t xml:space="preserve">
TR62</t>
  </si>
  <si>
    <t xml:space="preserve"> (-200 - +600) °C;  в комплекте с измерительной вставкой  TPR300 (1xPt100/А/4) №K704CC142FC</t>
  </si>
  <si>
    <t xml:space="preserve">K7044714309</t>
  </si>
  <si>
    <t xml:space="preserve"> (-200 - +600) °C;  в комплекте с измерительной вставкой  TPR300 (1xPt100/А/4) №K704CD142FC</t>
  </si>
  <si>
    <t xml:space="preserve">860</t>
  </si>
  <si>
    <t xml:space="preserve">ДТС 034-Pt100.В3</t>
  </si>
  <si>
    <t xml:space="preserve">868</t>
  </si>
  <si>
    <t xml:space="preserve">869</t>
  </si>
  <si>
    <t xml:space="preserve">856</t>
  </si>
  <si>
    <t xml:space="preserve">11957</t>
  </si>
  <si>
    <t xml:space="preserve">ТПТ-6-1</t>
  </si>
  <si>
    <t xml:space="preserve"> (-200 - +300) °C</t>
  </si>
  <si>
    <t xml:space="preserve">11956</t>
  </si>
  <si>
    <t xml:space="preserve">02244781</t>
  </si>
  <si>
    <t xml:space="preserve">Rosemount 248</t>
  </si>
  <si>
    <t xml:space="preserve">"Преобразователи измерительные 248, 644, 3144Р, 3244MV. Методика поверки" </t>
  </si>
  <si>
    <t xml:space="preserve"> (-50 - +50) °C</t>
  </si>
  <si>
    <t xml:space="preserve">57910160407113341</t>
  </si>
  <si>
    <t xml:space="preserve">ДТС 094-Pt100.В3.160/1.5EX-T4</t>
  </si>
  <si>
    <t xml:space="preserve">38087140902274406</t>
  </si>
  <si>
    <t xml:space="preserve">ОВЕН НПТ-1</t>
  </si>
  <si>
    <t xml:space="preserve">КУВФ.405541.001 МП</t>
  </si>
  <si>
    <t xml:space="preserve">38087140902274396</t>
  </si>
  <si>
    <t xml:space="preserve">38087140302089627</t>
  </si>
  <si>
    <t xml:space="preserve">38087140902274402</t>
  </si>
  <si>
    <t xml:space="preserve">38087140902274403</t>
  </si>
  <si>
    <t xml:space="preserve">38087200232075430</t>
  </si>
  <si>
    <t xml:space="preserve">2020</t>
  </si>
  <si>
    <t xml:space="preserve">38087140902274393</t>
  </si>
  <si>
    <t xml:space="preserve">38087140902274388</t>
  </si>
  <si>
    <t xml:space="preserve">(-50 - +50) °C</t>
  </si>
  <si>
    <t xml:space="preserve"> 26355-09</t>
  </si>
  <si>
    <t xml:space="preserve">D704D40104E</t>
  </si>
  <si>
    <t xml:space="preserve">"ГСИ. Уровнемеры микроимпульсные Levelflex M. Методика поверки"</t>
  </si>
  <si>
    <t xml:space="preserve">73828.19.1Р.00156416</t>
  </si>
  <si>
    <t xml:space="preserve">46391-11/7416</t>
  </si>
  <si>
    <t xml:space="preserve">100…3280 мм</t>
  </si>
  <si>
    <t xml:space="preserve">D704D60104E</t>
  </si>
  <si>
    <t xml:space="preserve">36237326</t>
  </si>
  <si>
    <t xml:space="preserve">Vegaflex 81</t>
  </si>
  <si>
    <t xml:space="preserve">МП 53857-13</t>
  </si>
  <si>
    <t xml:space="preserve">80…2800 мм</t>
  </si>
  <si>
    <t xml:space="preserve">36237328</t>
  </si>
  <si>
    <t xml:space="preserve">16627275</t>
  </si>
  <si>
    <t xml:space="preserve">VEGAFLEX 61</t>
  </si>
  <si>
    <t xml:space="preserve">Уровнемеры VEGAPULS 6*, VEGASON 6* и VAGAFLEX 6*. Методика поверки.</t>
  </si>
  <si>
    <t xml:space="preserve">500…3180 мм.</t>
  </si>
  <si>
    <t xml:space="preserve">03916</t>
  </si>
  <si>
    <t xml:space="preserve">99,6 кПа</t>
  </si>
  <si>
    <t xml:space="preserve">03920</t>
  </si>
  <si>
    <t xml:space="preserve">04773</t>
  </si>
  <si>
    <t xml:space="preserve">A5301</t>
  </si>
  <si>
    <t xml:space="preserve">04775</t>
  </si>
  <si>
    <t xml:space="preserve">04776</t>
  </si>
  <si>
    <t xml:space="preserve">65779.16.3Р.00169308, 65779.16.3Р.00169313</t>
  </si>
  <si>
    <t xml:space="preserve"> (-40 - +60) °C</t>
  </si>
  <si>
    <t xml:space="preserve">04777</t>
  </si>
  <si>
    <t xml:space="preserve"> (0 - 100) °C</t>
  </si>
  <si>
    <t xml:space="preserve">05082</t>
  </si>
  <si>
    <t xml:space="preserve">05083</t>
  </si>
  <si>
    <t xml:space="preserve">05084</t>
  </si>
  <si>
    <t xml:space="preserve">R5442</t>
  </si>
  <si>
    <t xml:space="preserve">05085</t>
  </si>
  <si>
    <t xml:space="preserve">05089</t>
  </si>
  <si>
    <t xml:space="preserve">05130</t>
  </si>
  <si>
    <t xml:space="preserve">22,0°С</t>
  </si>
  <si>
    <t xml:space="preserve">38,3%</t>
  </si>
  <si>
    <t xml:space="preserve">05149</t>
  </si>
  <si>
    <t xml:space="preserve">05151</t>
  </si>
  <si>
    <t xml:space="preserve">ТБП100Ю</t>
  </si>
  <si>
    <t xml:space="preserve">документом «Термометры биметаллические показывающие ТБПЮ. Методика поверки»</t>
  </si>
  <si>
    <t xml:space="preserve">05499</t>
  </si>
  <si>
    <t xml:space="preserve">06313</t>
  </si>
  <si>
    <t xml:space="preserve">ТБ-063-1</t>
  </si>
  <si>
    <t xml:space="preserve">МП 28637-10</t>
  </si>
  <si>
    <t xml:space="preserve">06314</t>
  </si>
  <si>
    <t xml:space="preserve">03563</t>
  </si>
  <si>
    <t xml:space="preserve">22,8°С</t>
  </si>
  <si>
    <t xml:space="preserve">100,1 кПа</t>
  </si>
  <si>
    <t xml:space="preserve">42,7%</t>
  </si>
  <si>
    <t xml:space="preserve">06325</t>
  </si>
  <si>
    <t xml:space="preserve">ТБ-100-1</t>
  </si>
  <si>
    <t xml:space="preserve">22,4°С</t>
  </si>
  <si>
    <t xml:space="preserve">42,8%</t>
  </si>
  <si>
    <t xml:space="preserve">05185</t>
  </si>
  <si>
    <t xml:space="preserve">22,5°С</t>
  </si>
  <si>
    <t xml:space="preserve">47,2%</t>
  </si>
  <si>
    <t xml:space="preserve">05186</t>
  </si>
  <si>
    <t xml:space="preserve">05062</t>
  </si>
  <si>
    <t xml:space="preserve">05091</t>
  </si>
  <si>
    <t xml:space="preserve">05099</t>
  </si>
  <si>
    <t xml:space="preserve">05101</t>
  </si>
  <si>
    <t xml:space="preserve">05109</t>
  </si>
  <si>
    <t xml:space="preserve">05115</t>
  </si>
  <si>
    <t xml:space="preserve">5590</t>
  </si>
  <si>
    <t xml:space="preserve">СГОЭС М11</t>
  </si>
  <si>
    <t xml:space="preserve">39,2%</t>
  </si>
  <si>
    <t xml:space="preserve">5578</t>
  </si>
  <si>
    <t xml:space="preserve">5561</t>
  </si>
  <si>
    <t xml:space="preserve">5573</t>
  </si>
  <si>
    <t xml:space="preserve">5576</t>
  </si>
  <si>
    <t xml:space="preserve">5577</t>
  </si>
  <si>
    <t xml:space="preserve">5574</t>
  </si>
  <si>
    <t xml:space="preserve">5599</t>
  </si>
  <si>
    <t xml:space="preserve">5564</t>
  </si>
  <si>
    <t xml:space="preserve">5597</t>
  </si>
  <si>
    <t xml:space="preserve">5589</t>
  </si>
  <si>
    <t xml:space="preserve">5598</t>
  </si>
  <si>
    <t xml:space="preserve">ARHE-0252</t>
  </si>
  <si>
    <t xml:space="preserve">23,0°С</t>
  </si>
  <si>
    <t xml:space="preserve">100,4 кПа</t>
  </si>
  <si>
    <t xml:space="preserve">41,7%</t>
  </si>
  <si>
    <t xml:space="preserve">2765</t>
  </si>
  <si>
    <t xml:space="preserve">ARDL-0172</t>
  </si>
  <si>
    <t xml:space="preserve">МП 242-1040-2010</t>
  </si>
  <si>
    <t xml:space="preserve">ARDL-0076</t>
  </si>
  <si>
    <t xml:space="preserve">ARDK-0107</t>
  </si>
  <si>
    <t xml:space="preserve">ARDK-0058</t>
  </si>
  <si>
    <t xml:space="preserve">ARJD-0215</t>
  </si>
  <si>
    <t xml:space="preserve">ARJD-0244</t>
  </si>
  <si>
    <t xml:space="preserve">ARDL-0074</t>
  </si>
  <si>
    <t xml:space="preserve">ARDL-0114</t>
  </si>
  <si>
    <t xml:space="preserve">ARDL-0042</t>
  </si>
  <si>
    <t xml:space="preserve">ARDL-0174</t>
  </si>
  <si>
    <t xml:space="preserve">ARDK-0271</t>
  </si>
  <si>
    <t xml:space="preserve">ARDL-0165</t>
  </si>
  <si>
    <t xml:space="preserve">ARHE-0293</t>
  </si>
  <si>
    <t xml:space="preserve">AREH-0229</t>
  </si>
  <si>
    <t xml:space="preserve">ARDL-0052</t>
  </si>
  <si>
    <t xml:space="preserve">ARDK-0138</t>
  </si>
  <si>
    <t xml:space="preserve">ARDK-0268</t>
  </si>
  <si>
    <t xml:space="preserve">ARHF-0041</t>
  </si>
  <si>
    <t xml:space="preserve">ARDL-0086</t>
  </si>
  <si>
    <t xml:space="preserve">ARFH-0009</t>
  </si>
  <si>
    <t xml:space="preserve">ARDL-0170</t>
  </si>
  <si>
    <t xml:space="preserve">ARDL-0151</t>
  </si>
  <si>
    <t xml:space="preserve">ARDK-0162</t>
  </si>
  <si>
    <t xml:space="preserve">ARDK-0101</t>
  </si>
  <si>
    <t xml:space="preserve">ARFH-0003</t>
  </si>
  <si>
    <t xml:space="preserve">ARDL-0094</t>
  </si>
  <si>
    <t xml:space="preserve">ARDL-0173</t>
  </si>
  <si>
    <t xml:space="preserve">ARDL-0157</t>
  </si>
  <si>
    <t xml:space="preserve">ARDK-0158</t>
  </si>
  <si>
    <t xml:space="preserve">ARDL-0152</t>
  </si>
  <si>
    <t xml:space="preserve">ARDK-0071</t>
  </si>
  <si>
    <t xml:space="preserve">6892</t>
  </si>
  <si>
    <t xml:space="preserve">22,7°С</t>
  </si>
  <si>
    <t xml:space="preserve">42,0%</t>
  </si>
  <si>
    <t xml:space="preserve">6457</t>
  </si>
  <si>
    <t xml:space="preserve">6455</t>
  </si>
  <si>
    <t xml:space="preserve">6450</t>
  </si>
  <si>
    <t xml:space="preserve">6890</t>
  </si>
  <si>
    <t xml:space="preserve">6815</t>
  </si>
  <si>
    <t xml:space="preserve">6454</t>
  </si>
  <si>
    <t xml:space="preserve">6883</t>
  </si>
  <si>
    <t xml:space="preserve">6895</t>
  </si>
  <si>
    <t xml:space="preserve">6894</t>
  </si>
  <si>
    <t xml:space="preserve">6882</t>
  </si>
  <si>
    <t xml:space="preserve">6785</t>
  </si>
  <si>
    <t xml:space="preserve">6675</t>
  </si>
  <si>
    <t xml:space="preserve">6880</t>
  </si>
  <si>
    <t xml:space="preserve">6143</t>
  </si>
  <si>
    <t xml:space="preserve">6780</t>
  </si>
  <si>
    <t xml:space="preserve">6813</t>
  </si>
  <si>
    <t xml:space="preserve">6804</t>
  </si>
  <si>
    <t xml:space="preserve">6788</t>
  </si>
  <si>
    <t xml:space="preserve">6893</t>
  </si>
  <si>
    <t xml:space="preserve">6800</t>
  </si>
  <si>
    <t xml:space="preserve">6779</t>
  </si>
  <si>
    <t xml:space="preserve">6784</t>
  </si>
  <si>
    <t xml:space="preserve">6136</t>
  </si>
  <si>
    <t xml:space="preserve">6794</t>
  </si>
  <si>
    <t xml:space="preserve">6891</t>
  </si>
  <si>
    <t xml:space="preserve">1728</t>
  </si>
  <si>
    <t xml:space="preserve">6781</t>
  </si>
  <si>
    <t xml:space="preserve">6795</t>
  </si>
  <si>
    <t xml:space="preserve">6896</t>
  </si>
  <si>
    <t xml:space="preserve">91J604265</t>
  </si>
  <si>
    <t xml:space="preserve">91J604263</t>
  </si>
  <si>
    <t xml:space="preserve">91J604266</t>
  </si>
  <si>
    <t xml:space="preserve">91J604264</t>
  </si>
  <si>
    <t xml:space="preserve">9264458</t>
  </si>
  <si>
    <t xml:space="preserve">3051CD5</t>
  </si>
  <si>
    <t xml:space="preserve">МП 14061-10</t>
  </si>
  <si>
    <t xml:space="preserve">(0 - 250) кПа</t>
  </si>
  <si>
    <t xml:space="preserve">9264459</t>
  </si>
  <si>
    <t xml:space="preserve">1104ZHXA</t>
  </si>
  <si>
    <t xml:space="preserve">IS-20-S</t>
  </si>
  <si>
    <t xml:space="preserve">МП РТ 1596-2012</t>
  </si>
  <si>
    <t xml:space="preserve">(0 - 200) psi</t>
  </si>
  <si>
    <t xml:space="preserve">11090H5S</t>
  </si>
  <si>
    <t xml:space="preserve">91J604221</t>
  </si>
  <si>
    <t xml:space="preserve">14314361</t>
  </si>
  <si>
    <t xml:space="preserve">МИДА-ДА-13П-Ex-К-01</t>
  </si>
  <si>
    <t xml:space="preserve">14314362</t>
  </si>
  <si>
    <t xml:space="preserve">JEJATH205</t>
  </si>
  <si>
    <t xml:space="preserve">(0 - 10858) мм.вод.ст.</t>
  </si>
  <si>
    <t xml:space="preserve">91J604249</t>
  </si>
  <si>
    <t xml:space="preserve">91J604250</t>
  </si>
  <si>
    <t xml:space="preserve">91J604251</t>
  </si>
  <si>
    <t xml:space="preserve">91J604222</t>
  </si>
  <si>
    <t xml:space="preserve">1015226</t>
  </si>
  <si>
    <t xml:space="preserve">42219171016047145</t>
  </si>
  <si>
    <t xml:space="preserve">ПД 100-ДИ1,0-111-1,0</t>
  </si>
  <si>
    <t xml:space="preserve">разделе 4 «Конструкция» документа КУВФ.406230.100РЭ </t>
  </si>
  <si>
    <t xml:space="preserve">42219171016047155</t>
  </si>
  <si>
    <t xml:space="preserve">42582160716023841</t>
  </si>
  <si>
    <t xml:space="preserve">ПД 100-ДИ0,6-111-1,0</t>
  </si>
  <si>
    <t xml:space="preserve">42582160616021598</t>
  </si>
  <si>
    <t xml:space="preserve">42582160716023867</t>
  </si>
  <si>
    <t xml:space="preserve">42582160616021590</t>
  </si>
  <si>
    <t xml:space="preserve">42582160616021442</t>
  </si>
  <si>
    <t xml:space="preserve">91J604347</t>
  </si>
  <si>
    <t xml:space="preserve">91J604192</t>
  </si>
  <si>
    <t xml:space="preserve">(0 - 10)  кгс/см²</t>
  </si>
  <si>
    <t xml:space="preserve">91J604413</t>
  </si>
  <si>
    <t xml:space="preserve">(0 - +250) кПа</t>
  </si>
  <si>
    <t xml:space="preserve">9264460</t>
  </si>
  <si>
    <t xml:space="preserve">Rosemount 3051CD5</t>
  </si>
  <si>
    <t xml:space="preserve">9264462</t>
  </si>
  <si>
    <t xml:space="preserve">N1J6169000147</t>
  </si>
  <si>
    <t xml:space="preserve">Siemens SITRANS P DSIII7MF4033</t>
  </si>
  <si>
    <t xml:space="preserve">МП 207.2-001-2016</t>
  </si>
  <si>
    <t xml:space="preserve">(0 - 1,4) МПа</t>
  </si>
  <si>
    <t xml:space="preserve">91J604218</t>
  </si>
  <si>
    <t xml:space="preserve">91J604215</t>
  </si>
  <si>
    <t xml:space="preserve">91J604260</t>
  </si>
  <si>
    <t xml:space="preserve">130-32/K/S7-300</t>
  </si>
  <si>
    <t xml:space="preserve">25.07.2023</t>
  </si>
  <si>
    <t xml:space="preserve">Котельная 130-32. Количество каналов-31 шт.</t>
  </si>
  <si>
    <t xml:space="preserve">22,3°С</t>
  </si>
  <si>
    <t xml:space="preserve">295/K/S7-300</t>
  </si>
  <si>
    <t xml:space="preserve">Котельная 295 тит. Количество каналов-24 шт.</t>
  </si>
  <si>
    <t xml:space="preserve">23,5°С</t>
  </si>
  <si>
    <t xml:space="preserve">BDR1/AT3/S7-200</t>
  </si>
  <si>
    <t xml:space="preserve">БДР-1 АТ-3. Количество каналов-12 шт.</t>
  </si>
  <si>
    <t xml:space="preserve">BDR2/AT3/S7-200</t>
  </si>
  <si>
    <t xml:space="preserve">БДР-2 АТ-3. Количество каналов-32 шт.</t>
  </si>
  <si>
    <t xml:space="preserve">2028752</t>
  </si>
  <si>
    <t xml:space="preserve">FloBoss модель S600+</t>
  </si>
  <si>
    <t xml:space="preserve">«Инструкция. ГСОЕИ. Контроллеры измерительные FloBoss модели S600, S600+ фирмы «Emerson Process Management Ltd». Методика поверки»</t>
  </si>
  <si>
    <t xml:space="preserve">20103.00.2Р.00276128</t>
  </si>
  <si>
    <t xml:space="preserve">Узел учета речной воды. Количество каналов-4 шт.</t>
  </si>
  <si>
    <t xml:space="preserve">015278</t>
  </si>
  <si>
    <t xml:space="preserve">004115</t>
  </si>
  <si>
    <t xml:space="preserve">016818</t>
  </si>
  <si>
    <t xml:space="preserve">003932</t>
  </si>
  <si>
    <t xml:space="preserve">005310</t>
  </si>
  <si>
    <t xml:space="preserve">015271</t>
  </si>
  <si>
    <t xml:space="preserve">015965</t>
  </si>
  <si>
    <t xml:space="preserve">004432</t>
  </si>
  <si>
    <t xml:space="preserve">015974</t>
  </si>
  <si>
    <t xml:space="preserve">005408</t>
  </si>
  <si>
    <t xml:space="preserve">015307</t>
  </si>
  <si>
    <t xml:space="preserve">004075</t>
  </si>
  <si>
    <t xml:space="preserve">007834</t>
  </si>
  <si>
    <t xml:space="preserve">004120</t>
  </si>
  <si>
    <t xml:space="preserve">017120</t>
  </si>
  <si>
    <t xml:space="preserve">016318</t>
  </si>
  <si>
    <t xml:space="preserve">017988</t>
  </si>
  <si>
    <t xml:space="preserve">003459</t>
  </si>
  <si>
    <t xml:space="preserve">003451</t>
  </si>
  <si>
    <t xml:space="preserve">003477</t>
  </si>
  <si>
    <t xml:space="preserve">017871</t>
  </si>
  <si>
    <t xml:space="preserve">0218085254</t>
  </si>
  <si>
    <t xml:space="preserve">0218085468</t>
  </si>
  <si>
    <t xml:space="preserve">0218085257</t>
  </si>
  <si>
    <t xml:space="preserve">Р01149</t>
  </si>
  <si>
    <t xml:space="preserve">Р00093</t>
  </si>
  <si>
    <t xml:space="preserve">Р00191</t>
  </si>
  <si>
    <t xml:space="preserve">Р00545</t>
  </si>
  <si>
    <t xml:space="preserve">Р00233</t>
  </si>
  <si>
    <t xml:space="preserve">Р00739</t>
  </si>
  <si>
    <t xml:space="preserve">Р00660</t>
  </si>
  <si>
    <t xml:space="preserve">00175</t>
  </si>
  <si>
    <t xml:space="preserve">00333</t>
  </si>
  <si>
    <t xml:space="preserve">00332</t>
  </si>
  <si>
    <t xml:space="preserve">00335</t>
  </si>
  <si>
    <t xml:space="preserve">00337</t>
  </si>
  <si>
    <t xml:space="preserve">00338</t>
  </si>
  <si>
    <t xml:space="preserve">03055</t>
  </si>
  <si>
    <t xml:space="preserve">03059</t>
  </si>
  <si>
    <t xml:space="preserve">03060</t>
  </si>
  <si>
    <t xml:space="preserve">03081</t>
  </si>
  <si>
    <t xml:space="preserve">03082</t>
  </si>
  <si>
    <t xml:space="preserve">03089</t>
  </si>
  <si>
    <t xml:space="preserve">03091</t>
  </si>
  <si>
    <t xml:space="preserve">03095</t>
  </si>
  <si>
    <t xml:space="preserve">03110</t>
  </si>
  <si>
    <t xml:space="preserve">03116</t>
  </si>
  <si>
    <t xml:space="preserve">03188</t>
  </si>
  <si>
    <t xml:space="preserve">03189</t>
  </si>
  <si>
    <t xml:space="preserve">03191</t>
  </si>
  <si>
    <t xml:space="preserve">03192</t>
  </si>
  <si>
    <t xml:space="preserve">03197</t>
  </si>
  <si>
    <t xml:space="preserve">03201</t>
  </si>
  <si>
    <t xml:space="preserve">03202</t>
  </si>
  <si>
    <t xml:space="preserve">03205</t>
  </si>
  <si>
    <t xml:space="preserve">03206</t>
  </si>
  <si>
    <t xml:space="preserve">03208</t>
  </si>
  <si>
    <t xml:space="preserve">03209</t>
  </si>
  <si>
    <t xml:space="preserve">03212</t>
  </si>
  <si>
    <t xml:space="preserve">03215</t>
  </si>
  <si>
    <t xml:space="preserve">03258</t>
  </si>
  <si>
    <t xml:space="preserve">03274</t>
  </si>
  <si>
    <t xml:space="preserve"> ТМ5</t>
  </si>
  <si>
    <t xml:space="preserve">03275</t>
  </si>
  <si>
    <t xml:space="preserve">03282</t>
  </si>
  <si>
    <t xml:space="preserve">03303</t>
  </si>
  <si>
    <t xml:space="preserve">03398</t>
  </si>
  <si>
    <t xml:space="preserve">03400</t>
  </si>
  <si>
    <t xml:space="preserve">03403</t>
  </si>
  <si>
    <t xml:space="preserve">03404</t>
  </si>
  <si>
    <t xml:space="preserve">03412</t>
  </si>
  <si>
    <t xml:space="preserve">03413</t>
  </si>
  <si>
    <t xml:space="preserve">03414</t>
  </si>
  <si>
    <t xml:space="preserve">03418</t>
  </si>
  <si>
    <t xml:space="preserve">03424</t>
  </si>
  <si>
    <t xml:space="preserve">03429</t>
  </si>
  <si>
    <t xml:space="preserve">03430</t>
  </si>
  <si>
    <t xml:space="preserve">03433</t>
  </si>
  <si>
    <t xml:space="preserve">03438</t>
  </si>
  <si>
    <t xml:space="preserve">03440</t>
  </si>
  <si>
    <t xml:space="preserve">03443</t>
  </si>
  <si>
    <t xml:space="preserve">03445</t>
  </si>
  <si>
    <t xml:space="preserve">04223</t>
  </si>
  <si>
    <t xml:space="preserve">04225</t>
  </si>
  <si>
    <t xml:space="preserve">04226</t>
  </si>
  <si>
    <t xml:space="preserve">04229</t>
  </si>
  <si>
    <t xml:space="preserve">04230</t>
  </si>
  <si>
    <t xml:space="preserve">04231</t>
  </si>
  <si>
    <t xml:space="preserve">04240</t>
  </si>
  <si>
    <t xml:space="preserve">04241</t>
  </si>
  <si>
    <t xml:space="preserve">04244</t>
  </si>
  <si>
    <t xml:space="preserve">04246</t>
  </si>
  <si>
    <t xml:space="preserve">04260</t>
  </si>
  <si>
    <t xml:space="preserve">04281</t>
  </si>
  <si>
    <t xml:space="preserve">04284</t>
  </si>
  <si>
    <t xml:space="preserve">04295</t>
  </si>
  <si>
    <t xml:space="preserve">04296</t>
  </si>
  <si>
    <t xml:space="preserve">04309</t>
  </si>
  <si>
    <t xml:space="preserve">ДМ 02-100-2-M</t>
  </si>
  <si>
    <t xml:space="preserve">05306</t>
  </si>
  <si>
    <t xml:space="preserve">05307</t>
  </si>
  <si>
    <t xml:space="preserve">05314</t>
  </si>
  <si>
    <t xml:space="preserve">6208</t>
  </si>
  <si>
    <t xml:space="preserve">Р00963</t>
  </si>
  <si>
    <t xml:space="preserve">Р01066</t>
  </si>
  <si>
    <t xml:space="preserve">Р01095</t>
  </si>
  <si>
    <t xml:space="preserve">00884</t>
  </si>
  <si>
    <t xml:space="preserve">01263</t>
  </si>
  <si>
    <t xml:space="preserve">01665</t>
  </si>
  <si>
    <t xml:space="preserve">01667</t>
  </si>
  <si>
    <t xml:space="preserve">06158</t>
  </si>
  <si>
    <t xml:space="preserve">04951</t>
  </si>
  <si>
    <t xml:space="preserve">05213</t>
  </si>
  <si>
    <t xml:space="preserve">00885</t>
  </si>
  <si>
    <t xml:space="preserve">214101843</t>
  </si>
  <si>
    <t xml:space="preserve">214101965</t>
  </si>
  <si>
    <t xml:space="preserve">012011352</t>
  </si>
  <si>
    <t xml:space="preserve">000694</t>
  </si>
  <si>
    <t xml:space="preserve">2019</t>
  </si>
  <si>
    <t xml:space="preserve">Р00161</t>
  </si>
  <si>
    <t xml:space="preserve">Р00173</t>
  </si>
  <si>
    <t xml:space="preserve">Р00265</t>
  </si>
  <si>
    <t xml:space="preserve">Р00444</t>
  </si>
  <si>
    <t xml:space="preserve">Р00438</t>
  </si>
  <si>
    <t xml:space="preserve">Р00336</t>
  </si>
  <si>
    <t xml:space="preserve">Р00088</t>
  </si>
  <si>
    <t xml:space="preserve">Р00039</t>
  </si>
  <si>
    <t xml:space="preserve">Р00614</t>
  </si>
  <si>
    <t xml:space="preserve">Р00337</t>
  </si>
  <si>
    <t xml:space="preserve">Р00272</t>
  </si>
  <si>
    <t xml:space="preserve">Р00874</t>
  </si>
  <si>
    <t xml:space="preserve">Р00069</t>
  </si>
  <si>
    <t xml:space="preserve">Р00301</t>
  </si>
  <si>
    <t xml:space="preserve">Р00858</t>
  </si>
  <si>
    <t xml:space="preserve">Р00864</t>
  </si>
  <si>
    <t xml:space="preserve">(0 - 2,5) кгс/см²</t>
  </si>
  <si>
    <t xml:space="preserve">Р00856</t>
  </si>
  <si>
    <t xml:space="preserve">Р00471</t>
  </si>
  <si>
    <t xml:space="preserve">Р00328</t>
  </si>
  <si>
    <t xml:space="preserve">Р00338</t>
  </si>
  <si>
    <t xml:space="preserve">Р01141</t>
  </si>
  <si>
    <t xml:space="preserve">Р00501</t>
  </si>
  <si>
    <t xml:space="preserve">Р01067</t>
  </si>
  <si>
    <t xml:space="preserve">Р01189</t>
  </si>
  <si>
    <t xml:space="preserve">Р00135</t>
  </si>
  <si>
    <t xml:space="preserve">Р00311</t>
  </si>
  <si>
    <t xml:space="preserve">Р00077</t>
  </si>
  <si>
    <t xml:space="preserve">Р00271</t>
  </si>
  <si>
    <t xml:space="preserve">Р00122</t>
  </si>
  <si>
    <t xml:space="preserve">Р00323</t>
  </si>
  <si>
    <t xml:space="preserve">Р00075</t>
  </si>
  <si>
    <t xml:space="preserve">00062</t>
  </si>
  <si>
    <t xml:space="preserve">00065</t>
  </si>
  <si>
    <t xml:space="preserve">00066</t>
  </si>
  <si>
    <t xml:space="preserve">00074</t>
  </si>
  <si>
    <t xml:space="preserve">00344</t>
  </si>
  <si>
    <t xml:space="preserve">00345</t>
  </si>
  <si>
    <t xml:space="preserve">00346</t>
  </si>
  <si>
    <t xml:space="preserve">00347</t>
  </si>
  <si>
    <t xml:space="preserve">00348</t>
  </si>
  <si>
    <t xml:space="preserve">00695</t>
  </si>
  <si>
    <t xml:space="preserve">00698</t>
  </si>
  <si>
    <t xml:space="preserve">00708</t>
  </si>
  <si>
    <t xml:space="preserve">00722</t>
  </si>
  <si>
    <t xml:space="preserve">01240</t>
  </si>
  <si>
    <t xml:space="preserve">01241</t>
  </si>
  <si>
    <t xml:space="preserve">01621</t>
  </si>
  <si>
    <t xml:space="preserve">01625</t>
  </si>
  <si>
    <t xml:space="preserve">01637</t>
  </si>
  <si>
    <t xml:space="preserve">01806</t>
  </si>
  <si>
    <t xml:space="preserve">01808</t>
  </si>
  <si>
    <t xml:space="preserve">02267</t>
  </si>
  <si>
    <t xml:space="preserve">03368</t>
  </si>
  <si>
    <t xml:space="preserve">03697</t>
  </si>
  <si>
    <t xml:space="preserve">03701</t>
  </si>
  <si>
    <t xml:space="preserve">03705</t>
  </si>
  <si>
    <t xml:space="preserve">03706</t>
  </si>
  <si>
    <t xml:space="preserve">03709</t>
  </si>
  <si>
    <t xml:space="preserve">03716</t>
  </si>
  <si>
    <t xml:space="preserve">03722</t>
  </si>
  <si>
    <t xml:space="preserve">04942</t>
  </si>
  <si>
    <t xml:space="preserve">05415</t>
  </si>
  <si>
    <t xml:space="preserve">145618</t>
  </si>
  <si>
    <t xml:space="preserve">14403</t>
  </si>
  <si>
    <t xml:space="preserve">Р01172</t>
  </si>
  <si>
    <t xml:space="preserve">Р00823</t>
  </si>
  <si>
    <t xml:space="preserve">Р00633</t>
  </si>
  <si>
    <t xml:space="preserve">Р00668</t>
  </si>
  <si>
    <t xml:space="preserve">(0 - 16) кг/см²</t>
  </si>
  <si>
    <t xml:space="preserve">00841</t>
  </si>
  <si>
    <t xml:space="preserve">00843</t>
  </si>
  <si>
    <t xml:space="preserve">00845</t>
  </si>
  <si>
    <t xml:space="preserve">00851</t>
  </si>
  <si>
    <t xml:space="preserve">00860</t>
  </si>
  <si>
    <t xml:space="preserve">00864</t>
  </si>
  <si>
    <t xml:space="preserve">00866</t>
  </si>
  <si>
    <t xml:space="preserve">(0 - 10) кг/см²</t>
  </si>
  <si>
    <t xml:space="preserve">00867</t>
  </si>
  <si>
    <t xml:space="preserve">00922</t>
  </si>
  <si>
    <t xml:space="preserve">00923</t>
  </si>
  <si>
    <t xml:space="preserve">00929</t>
  </si>
  <si>
    <t xml:space="preserve">00932</t>
  </si>
  <si>
    <t xml:space="preserve">00937</t>
  </si>
  <si>
    <t xml:space="preserve">01095</t>
  </si>
  <si>
    <t xml:space="preserve">01098</t>
  </si>
  <si>
    <t xml:space="preserve">01128</t>
  </si>
  <si>
    <t xml:space="preserve">01745</t>
  </si>
  <si>
    <t xml:space="preserve">01770</t>
  </si>
  <si>
    <t xml:space="preserve">02741</t>
  </si>
  <si>
    <t xml:space="preserve">02746</t>
  </si>
  <si>
    <t xml:space="preserve">(0 - 16) МПа</t>
  </si>
  <si>
    <t xml:space="preserve">02756</t>
  </si>
  <si>
    <t xml:space="preserve">02782</t>
  </si>
  <si>
    <t xml:space="preserve">МП-160</t>
  </si>
  <si>
    <t xml:space="preserve">03447</t>
  </si>
  <si>
    <t xml:space="preserve">03452</t>
  </si>
  <si>
    <t xml:space="preserve">03464</t>
  </si>
  <si>
    <t xml:space="preserve">03480</t>
  </si>
  <si>
    <t xml:space="preserve">03487</t>
  </si>
  <si>
    <t xml:space="preserve">02802</t>
  </si>
  <si>
    <t xml:space="preserve">02803</t>
  </si>
  <si>
    <t xml:space="preserve">Р00511</t>
  </si>
  <si>
    <t xml:space="preserve">Р00303</t>
  </si>
  <si>
    <t xml:space="preserve">Р01121</t>
  </si>
  <si>
    <t xml:space="preserve">03390</t>
  </si>
  <si>
    <t xml:space="preserve">04072</t>
  </si>
  <si>
    <t xml:space="preserve">04097</t>
  </si>
  <si>
    <t xml:space="preserve">04134</t>
  </si>
  <si>
    <t xml:space="preserve">(0 - 6) кПа</t>
  </si>
  <si>
    <t xml:space="preserve">04135</t>
  </si>
  <si>
    <t xml:space="preserve">04136</t>
  </si>
  <si>
    <t xml:space="preserve">04137</t>
  </si>
  <si>
    <t xml:space="preserve">04138</t>
  </si>
  <si>
    <t xml:space="preserve">77090.19.2Р.00761953</t>
  </si>
  <si>
    <t xml:space="preserve">(0 - 400)  mbar</t>
  </si>
  <si>
    <t xml:space="preserve">05160</t>
  </si>
  <si>
    <t xml:space="preserve">211077374</t>
  </si>
  <si>
    <t xml:space="preserve">015076</t>
  </si>
  <si>
    <t xml:space="preserve">015310</t>
  </si>
  <si>
    <t xml:space="preserve">015931</t>
  </si>
  <si>
    <t xml:space="preserve">015966</t>
  </si>
  <si>
    <t xml:space="preserve">015317</t>
  </si>
  <si>
    <t xml:space="preserve">168308</t>
  </si>
  <si>
    <t xml:space="preserve">6775</t>
  </si>
  <si>
    <t xml:space="preserve">004843</t>
  </si>
  <si>
    <t xml:space="preserve">015610</t>
  </si>
  <si>
    <t xml:space="preserve">007109</t>
  </si>
  <si>
    <t xml:space="preserve">01469</t>
  </si>
  <si>
    <t xml:space="preserve">171401292</t>
  </si>
  <si>
    <t xml:space="preserve">150301291</t>
  </si>
  <si>
    <t xml:space="preserve">Р00295</t>
  </si>
  <si>
    <t xml:space="preserve">00267</t>
  </si>
  <si>
    <t xml:space="preserve">00272</t>
  </si>
  <si>
    <t xml:space="preserve">00273</t>
  </si>
  <si>
    <t xml:space="preserve">00290</t>
  </si>
  <si>
    <t xml:space="preserve">00301</t>
  </si>
  <si>
    <t xml:space="preserve">00554</t>
  </si>
  <si>
    <t xml:space="preserve">00555</t>
  </si>
  <si>
    <t xml:space="preserve">00556</t>
  </si>
  <si>
    <t xml:space="preserve">00558</t>
  </si>
  <si>
    <t xml:space="preserve">00563</t>
  </si>
  <si>
    <t xml:space="preserve">00575</t>
  </si>
  <si>
    <t xml:space="preserve">00581</t>
  </si>
  <si>
    <t xml:space="preserve">00784</t>
  </si>
  <si>
    <t xml:space="preserve">00788</t>
  </si>
  <si>
    <t xml:space="preserve">00792</t>
  </si>
  <si>
    <t xml:space="preserve">00798</t>
  </si>
  <si>
    <t xml:space="preserve">01324</t>
  </si>
  <si>
    <t xml:space="preserve">01327</t>
  </si>
  <si>
    <t xml:space="preserve">01331</t>
  </si>
  <si>
    <t xml:space="preserve">01333</t>
  </si>
  <si>
    <t xml:space="preserve">01345</t>
  </si>
  <si>
    <t xml:space="preserve">01698</t>
  </si>
  <si>
    <t xml:space="preserve">01940</t>
  </si>
  <si>
    <t xml:space="preserve">01943</t>
  </si>
  <si>
    <t xml:space="preserve">01944</t>
  </si>
  <si>
    <t xml:space="preserve">01945</t>
  </si>
  <si>
    <t xml:space="preserve">01949</t>
  </si>
  <si>
    <t xml:space="preserve">01960</t>
  </si>
  <si>
    <t xml:space="preserve">ASHCROFT </t>
  </si>
  <si>
    <t xml:space="preserve">01969</t>
  </si>
  <si>
    <t xml:space="preserve">01977</t>
  </si>
  <si>
    <t xml:space="preserve">02909</t>
  </si>
  <si>
    <t xml:space="preserve">02917</t>
  </si>
  <si>
    <t xml:space="preserve">02918</t>
  </si>
  <si>
    <t xml:space="preserve">02921</t>
  </si>
  <si>
    <t xml:space="preserve">02927</t>
  </si>
  <si>
    <t xml:space="preserve">02929</t>
  </si>
  <si>
    <t xml:space="preserve">02930</t>
  </si>
  <si>
    <t xml:space="preserve">02937</t>
  </si>
  <si>
    <t xml:space="preserve">02943</t>
  </si>
  <si>
    <t xml:space="preserve">02950</t>
  </si>
  <si>
    <t xml:space="preserve">02957</t>
  </si>
  <si>
    <t xml:space="preserve">03144</t>
  </si>
  <si>
    <t xml:space="preserve">03145</t>
  </si>
  <si>
    <t xml:space="preserve">03150</t>
  </si>
  <si>
    <t xml:space="preserve">03151</t>
  </si>
  <si>
    <t xml:space="preserve">03155</t>
  </si>
  <si>
    <t xml:space="preserve">03156</t>
  </si>
  <si>
    <t xml:space="preserve">03157</t>
  </si>
  <si>
    <t xml:space="preserve">03159</t>
  </si>
  <si>
    <t xml:space="preserve">03161</t>
  </si>
  <si>
    <t xml:space="preserve">03169</t>
  </si>
  <si>
    <t xml:space="preserve">03174</t>
  </si>
  <si>
    <t xml:space="preserve">03175</t>
  </si>
  <si>
    <t xml:space="preserve">03178</t>
  </si>
  <si>
    <t xml:space="preserve">03179</t>
  </si>
  <si>
    <t xml:space="preserve">03777</t>
  </si>
  <si>
    <t xml:space="preserve">03780</t>
  </si>
  <si>
    <t xml:space="preserve">03792</t>
  </si>
  <si>
    <t xml:space="preserve">03795</t>
  </si>
  <si>
    <t xml:space="preserve">04827</t>
  </si>
  <si>
    <t xml:space="preserve">04838</t>
  </si>
  <si>
    <t xml:space="preserve">04843</t>
  </si>
  <si>
    <t xml:space="preserve">04849</t>
  </si>
  <si>
    <t xml:space="preserve">04869</t>
  </si>
  <si>
    <t xml:space="preserve">04875</t>
  </si>
  <si>
    <t xml:space="preserve">04885</t>
  </si>
  <si>
    <t xml:space="preserve">05326</t>
  </si>
  <si>
    <t xml:space="preserve">06163</t>
  </si>
  <si>
    <t xml:space="preserve">06296</t>
  </si>
  <si>
    <t xml:space="preserve">06297</t>
  </si>
  <si>
    <t xml:space="preserve">03488</t>
  </si>
  <si>
    <t xml:space="preserve">03500</t>
  </si>
  <si>
    <t xml:space="preserve">03501</t>
  </si>
  <si>
    <t xml:space="preserve">05482</t>
  </si>
  <si>
    <t xml:space="preserve">05578</t>
  </si>
  <si>
    <t xml:space="preserve">05580</t>
  </si>
  <si>
    <t xml:space="preserve">05920</t>
  </si>
  <si>
    <t xml:space="preserve">05921</t>
  </si>
  <si>
    <t xml:space="preserve">05922</t>
  </si>
  <si>
    <t xml:space="preserve">05923</t>
  </si>
  <si>
    <t xml:space="preserve">05941</t>
  </si>
  <si>
    <t xml:space="preserve">05947</t>
  </si>
  <si>
    <t xml:space="preserve">06135</t>
  </si>
  <si>
    <t xml:space="preserve">06136</t>
  </si>
  <si>
    <t xml:space="preserve">06142</t>
  </si>
  <si>
    <t xml:space="preserve">06186</t>
  </si>
  <si>
    <t xml:space="preserve">06298</t>
  </si>
  <si>
    <t xml:space="preserve">(0 - 160) кгс/см²</t>
  </si>
  <si>
    <t xml:space="preserve">06300</t>
  </si>
  <si>
    <t xml:space="preserve">06301</t>
  </si>
  <si>
    <t xml:space="preserve">06302</t>
  </si>
  <si>
    <t xml:space="preserve">06303</t>
  </si>
  <si>
    <t xml:space="preserve">06304</t>
  </si>
  <si>
    <t xml:space="preserve">06305</t>
  </si>
  <si>
    <t xml:space="preserve">06306</t>
  </si>
  <si>
    <t xml:space="preserve">06307</t>
  </si>
  <si>
    <t xml:space="preserve">06308</t>
  </si>
  <si>
    <t xml:space="preserve">06309</t>
  </si>
  <si>
    <t xml:space="preserve">06310</t>
  </si>
  <si>
    <t xml:space="preserve">06311</t>
  </si>
  <si>
    <t xml:space="preserve">800194</t>
  </si>
  <si>
    <t xml:space="preserve">ФТ [МТИф]</t>
  </si>
  <si>
    <t xml:space="preserve">221</t>
  </si>
  <si>
    <t xml:space="preserve">003454</t>
  </si>
  <si>
    <t xml:space="preserve">004114</t>
  </si>
  <si>
    <t xml:space="preserve">003458</t>
  </si>
  <si>
    <t xml:space="preserve">017916</t>
  </si>
  <si>
    <t xml:space="preserve">005413</t>
  </si>
  <si>
    <t xml:space="preserve">008268</t>
  </si>
  <si>
    <t xml:space="preserve">005415</t>
  </si>
  <si>
    <t xml:space="preserve">003393</t>
  </si>
  <si>
    <t xml:space="preserve">003426</t>
  </si>
  <si>
    <t xml:space="preserve">008451</t>
  </si>
  <si>
    <t xml:space="preserve">005309</t>
  </si>
  <si>
    <t xml:space="preserve">003499</t>
  </si>
  <si>
    <t xml:space="preserve">003323</t>
  </si>
  <si>
    <t xml:space="preserve">017918</t>
  </si>
  <si>
    <t xml:space="preserve">024732</t>
  </si>
  <si>
    <t xml:space="preserve">024715</t>
  </si>
  <si>
    <t xml:space="preserve">0218085363</t>
  </si>
  <si>
    <t xml:space="preserve">0218085373</t>
  </si>
  <si>
    <t xml:space="preserve">0218085449</t>
  </si>
  <si>
    <t xml:space="preserve">0218085436</t>
  </si>
  <si>
    <t xml:space="preserve">0218085775</t>
  </si>
  <si>
    <t xml:space="preserve">0218085358</t>
  </si>
  <si>
    <t xml:space="preserve">024742</t>
  </si>
  <si>
    <t xml:space="preserve">024714</t>
  </si>
  <si>
    <t xml:space="preserve">025057</t>
  </si>
  <si>
    <t xml:space="preserve">024738</t>
  </si>
  <si>
    <t xml:space="preserve">Р00369</t>
  </si>
  <si>
    <t xml:space="preserve">Р00391</t>
  </si>
  <si>
    <t xml:space="preserve">Р00215</t>
  </si>
  <si>
    <t xml:space="preserve">Р00373</t>
  </si>
  <si>
    <t xml:space="preserve">Р00539</t>
  </si>
  <si>
    <t xml:space="preserve">Р00476</t>
  </si>
  <si>
    <t xml:space="preserve">Р00540</t>
  </si>
  <si>
    <t xml:space="preserve">Р00797</t>
  </si>
  <si>
    <t xml:space="preserve">Р01159</t>
  </si>
  <si>
    <t xml:space="preserve">00171</t>
  </si>
  <si>
    <t xml:space="preserve">00180</t>
  </si>
  <si>
    <t xml:space="preserve">00183</t>
  </si>
  <si>
    <t xml:space="preserve">00192</t>
  </si>
  <si>
    <t xml:space="preserve">00331</t>
  </si>
  <si>
    <t xml:space="preserve">00334</t>
  </si>
  <si>
    <t xml:space="preserve">03048</t>
  </si>
  <si>
    <t xml:space="preserve">03053</t>
  </si>
  <si>
    <t xml:space="preserve">03057</t>
  </si>
  <si>
    <t xml:space="preserve">03058</t>
  </si>
  <si>
    <t xml:space="preserve">03063</t>
  </si>
  <si>
    <t xml:space="preserve">03066</t>
  </si>
  <si>
    <t xml:space="preserve">03069</t>
  </si>
  <si>
    <t xml:space="preserve">03075</t>
  </si>
  <si>
    <t xml:space="preserve">03077</t>
  </si>
  <si>
    <t xml:space="preserve">03079</t>
  </si>
  <si>
    <t xml:space="preserve">03085</t>
  </si>
  <si>
    <t xml:space="preserve">03087</t>
  </si>
  <si>
    <t xml:space="preserve">03096</t>
  </si>
  <si>
    <t xml:space="preserve">03101</t>
  </si>
  <si>
    <t xml:space="preserve">03113</t>
  </si>
  <si>
    <t xml:space="preserve">03121</t>
  </si>
  <si>
    <t xml:space="preserve">03194</t>
  </si>
  <si>
    <t xml:space="preserve">03195</t>
  </si>
  <si>
    <t xml:space="preserve">03196</t>
  </si>
  <si>
    <t xml:space="preserve">03200</t>
  </si>
  <si>
    <t xml:space="preserve">03203</t>
  </si>
  <si>
    <t xml:space="preserve">03211</t>
  </si>
  <si>
    <t xml:space="preserve">03213</t>
  </si>
  <si>
    <t xml:space="preserve">03222</t>
  </si>
  <si>
    <t xml:space="preserve">03228</t>
  </si>
  <si>
    <t xml:space="preserve">03232</t>
  </si>
  <si>
    <t xml:space="preserve">03234</t>
  </si>
  <si>
    <t xml:space="preserve">03236</t>
  </si>
  <si>
    <t xml:space="preserve">03241</t>
  </si>
  <si>
    <t xml:space="preserve">03244</t>
  </si>
  <si>
    <t xml:space="preserve">03251</t>
  </si>
  <si>
    <t xml:space="preserve">03257</t>
  </si>
  <si>
    <t xml:space="preserve">03261</t>
  </si>
  <si>
    <t xml:space="preserve">03272</t>
  </si>
  <si>
    <t xml:space="preserve">03300</t>
  </si>
  <si>
    <t xml:space="preserve">03307</t>
  </si>
  <si>
    <t xml:space="preserve">03402</t>
  </si>
  <si>
    <t xml:space="preserve">03405</t>
  </si>
  <si>
    <t xml:space="preserve">03406</t>
  </si>
  <si>
    <t xml:space="preserve">03417</t>
  </si>
  <si>
    <t xml:space="preserve">03422</t>
  </si>
  <si>
    <t xml:space="preserve">03425</t>
  </si>
  <si>
    <t xml:space="preserve">03434</t>
  </si>
  <si>
    <t xml:space="preserve">03437</t>
  </si>
  <si>
    <t xml:space="preserve">03442</t>
  </si>
  <si>
    <t xml:space="preserve">03444</t>
  </si>
  <si>
    <t xml:space="preserve">04206</t>
  </si>
  <si>
    <t xml:space="preserve">04224</t>
  </si>
  <si>
    <t xml:space="preserve">04245</t>
  </si>
  <si>
    <t xml:space="preserve">04248</t>
  </si>
  <si>
    <t xml:space="preserve">04249</t>
  </si>
  <si>
    <t xml:space="preserve">04305</t>
  </si>
  <si>
    <t xml:space="preserve">04548</t>
  </si>
  <si>
    <t xml:space="preserve">04551</t>
  </si>
  <si>
    <t xml:space="preserve">04813</t>
  </si>
  <si>
    <t xml:space="preserve">04814</t>
  </si>
  <si>
    <t xml:space="preserve">05308</t>
  </si>
  <si>
    <t xml:space="preserve">05312</t>
  </si>
  <si>
    <t xml:space="preserve">05581</t>
  </si>
  <si>
    <t xml:space="preserve">01407</t>
  </si>
  <si>
    <t xml:space="preserve">04799</t>
  </si>
  <si>
    <t xml:space="preserve">1023945</t>
  </si>
  <si>
    <t xml:space="preserve">Р00839</t>
  </si>
  <si>
    <t xml:space="preserve">00202</t>
  </si>
  <si>
    <t xml:space="preserve">01529</t>
  </si>
  <si>
    <t xml:space="preserve">02595</t>
  </si>
  <si>
    <t xml:space="preserve">1712161789</t>
  </si>
  <si>
    <t xml:space="preserve">1712161816</t>
  </si>
  <si>
    <t xml:space="preserve">1712164591</t>
  </si>
  <si>
    <t xml:space="preserve">1712166506</t>
  </si>
  <si>
    <t xml:space="preserve">1712161765</t>
  </si>
  <si>
    <t xml:space="preserve">00966</t>
  </si>
  <si>
    <t xml:space="preserve">04758</t>
  </si>
  <si>
    <t xml:space="preserve">05289</t>
  </si>
  <si>
    <t xml:space="preserve">1014914</t>
  </si>
  <si>
    <t xml:space="preserve">011811193</t>
  </si>
  <si>
    <t xml:space="preserve">011811199</t>
  </si>
  <si>
    <t xml:space="preserve">2171105</t>
  </si>
  <si>
    <t xml:space="preserve">МП 4212-117-64115539-2016</t>
  </si>
  <si>
    <t xml:space="preserve">Р00449</t>
  </si>
  <si>
    <t xml:space="preserve">01271</t>
  </si>
  <si>
    <t xml:space="preserve">01520</t>
  </si>
  <si>
    <t xml:space="preserve">01699</t>
  </si>
  <si>
    <t xml:space="preserve">01700</t>
  </si>
  <si>
    <t xml:space="preserve">01702</t>
  </si>
  <si>
    <t xml:space="preserve">171702729</t>
  </si>
  <si>
    <t xml:space="preserve">171702733</t>
  </si>
  <si>
    <t xml:space="preserve">171702734</t>
  </si>
  <si>
    <t xml:space="preserve">171702736</t>
  </si>
  <si>
    <t xml:space="preserve">171702737</t>
  </si>
  <si>
    <t xml:space="preserve">171702691</t>
  </si>
  <si>
    <t xml:space="preserve">171702704</t>
  </si>
  <si>
    <t xml:space="preserve">171702707</t>
  </si>
  <si>
    <t xml:space="preserve">171702711</t>
  </si>
  <si>
    <t xml:space="preserve">171702712</t>
  </si>
  <si>
    <t xml:space="preserve">11-501</t>
  </si>
  <si>
    <t xml:space="preserve">Р01044</t>
  </si>
  <si>
    <t xml:space="preserve">Р01104</t>
  </si>
  <si>
    <t xml:space="preserve">Р00356</t>
  </si>
  <si>
    <t xml:space="preserve">Р00347</t>
  </si>
  <si>
    <t xml:space="preserve">Р00015</t>
  </si>
  <si>
    <t xml:space="preserve">Р01143</t>
  </si>
  <si>
    <t xml:space="preserve">Р00615</t>
  </si>
  <si>
    <t xml:space="preserve">Р00926</t>
  </si>
  <si>
    <t xml:space="preserve">Р00783</t>
  </si>
  <si>
    <t xml:space="preserve">Р01166</t>
  </si>
  <si>
    <t xml:space="preserve">Р01103</t>
  </si>
  <si>
    <t xml:space="preserve">00261</t>
  </si>
  <si>
    <t xml:space="preserve">02523</t>
  </si>
  <si>
    <t xml:space="preserve">02797</t>
  </si>
  <si>
    <t xml:space="preserve">05010</t>
  </si>
  <si>
    <t xml:space="preserve">05432</t>
  </si>
  <si>
    <t xml:space="preserve">00400</t>
  </si>
  <si>
    <t xml:space="preserve">00401</t>
  </si>
  <si>
    <t xml:space="preserve">00402</t>
  </si>
  <si>
    <t xml:space="preserve">00405</t>
  </si>
  <si>
    <t xml:space="preserve">00407</t>
  </si>
  <si>
    <t xml:space="preserve">00409</t>
  </si>
  <si>
    <t xml:space="preserve">00413</t>
  </si>
  <si>
    <t xml:space="preserve">00415</t>
  </si>
  <si>
    <t xml:space="preserve">00416</t>
  </si>
  <si>
    <t xml:space="preserve">00417</t>
  </si>
  <si>
    <t xml:space="preserve">00424</t>
  </si>
  <si>
    <t xml:space="preserve">01216</t>
  </si>
  <si>
    <t xml:space="preserve">01748</t>
  </si>
  <si>
    <t xml:space="preserve">01735</t>
  </si>
  <si>
    <t xml:space="preserve">(0 - 2) bar</t>
  </si>
  <si>
    <t xml:space="preserve">02081</t>
  </si>
  <si>
    <t xml:space="preserve">02873</t>
  </si>
  <si>
    <t xml:space="preserve">02897</t>
  </si>
  <si>
    <t xml:space="preserve">03598</t>
  </si>
  <si>
    <t xml:space="preserve">05077</t>
  </si>
  <si>
    <t xml:space="preserve">17647</t>
  </si>
  <si>
    <t xml:space="preserve">211078030</t>
  </si>
  <si>
    <t xml:space="preserve">Р00357</t>
  </si>
  <si>
    <t xml:space="preserve">Р00207</t>
  </si>
  <si>
    <t xml:space="preserve">Р00757</t>
  </si>
  <si>
    <t xml:space="preserve">00008</t>
  </si>
  <si>
    <t xml:space="preserve">00034</t>
  </si>
  <si>
    <t xml:space="preserve">00036</t>
  </si>
  <si>
    <t xml:space="preserve">00037</t>
  </si>
  <si>
    <t xml:space="preserve">04640</t>
  </si>
  <si>
    <t xml:space="preserve">04641</t>
  </si>
  <si>
    <t xml:space="preserve">04642</t>
  </si>
  <si>
    <t xml:space="preserve">04643</t>
  </si>
  <si>
    <t xml:space="preserve">04644</t>
  </si>
  <si>
    <t xml:space="preserve">04645</t>
  </si>
  <si>
    <t xml:space="preserve">04646</t>
  </si>
  <si>
    <t xml:space="preserve">04647</t>
  </si>
  <si>
    <t xml:space="preserve">04648</t>
  </si>
  <si>
    <t xml:space="preserve">04649</t>
  </si>
  <si>
    <t xml:space="preserve">04650</t>
  </si>
  <si>
    <t xml:space="preserve">04651</t>
  </si>
  <si>
    <t xml:space="preserve">04652</t>
  </si>
  <si>
    <t xml:space="preserve">04653</t>
  </si>
  <si>
    <t xml:space="preserve">04654</t>
  </si>
  <si>
    <t xml:space="preserve">04655</t>
  </si>
  <si>
    <t xml:space="preserve">04656</t>
  </si>
  <si>
    <t xml:space="preserve">04657</t>
  </si>
  <si>
    <t xml:space="preserve">04658</t>
  </si>
  <si>
    <t xml:space="preserve">04659</t>
  </si>
  <si>
    <t xml:space="preserve">04662</t>
  </si>
  <si>
    <t xml:space="preserve">04663</t>
  </si>
  <si>
    <t xml:space="preserve">05057</t>
  </si>
  <si>
    <t xml:space="preserve">05058</t>
  </si>
  <si>
    <t xml:space="preserve">05059</t>
  </si>
  <si>
    <t xml:space="preserve">006135</t>
  </si>
  <si>
    <t xml:space="preserve">006162</t>
  </si>
  <si>
    <t xml:space="preserve">006106</t>
  </si>
  <si>
    <t xml:space="preserve">Р00774</t>
  </si>
  <si>
    <t xml:space="preserve">Р01093</t>
  </si>
  <si>
    <t xml:space="preserve">Р01025</t>
  </si>
  <si>
    <t xml:space="preserve">Р01119</t>
  </si>
  <si>
    <t xml:space="preserve">Р00060</t>
  </si>
  <si>
    <t xml:space="preserve">03128</t>
  </si>
  <si>
    <t xml:space="preserve">03263</t>
  </si>
  <si>
    <t xml:space="preserve">03761</t>
  </si>
  <si>
    <t xml:space="preserve">04237</t>
  </si>
  <si>
    <t xml:space="preserve">04259</t>
  </si>
  <si>
    <t xml:space="preserve">04301</t>
  </si>
  <si>
    <t xml:space="preserve">04485</t>
  </si>
  <si>
    <t xml:space="preserve">04550</t>
  </si>
  <si>
    <t xml:space="preserve">04552</t>
  </si>
  <si>
    <t xml:space="preserve">04824</t>
  </si>
  <si>
    <t xml:space="preserve">05310</t>
  </si>
  <si>
    <t xml:space="preserve">05313</t>
  </si>
  <si>
    <t xml:space="preserve">06321</t>
  </si>
  <si>
    <t xml:space="preserve">03248</t>
  </si>
  <si>
    <t xml:space="preserve">03249</t>
  </si>
  <si>
    <t xml:space="preserve">01248</t>
  </si>
  <si>
    <t xml:space="preserve">А0102304</t>
  </si>
  <si>
    <t xml:space="preserve">P00492</t>
  </si>
  <si>
    <t xml:space="preserve">00258</t>
  </si>
  <si>
    <t xml:space="preserve">00806</t>
  </si>
  <si>
    <t xml:space="preserve">01287</t>
  </si>
  <si>
    <t xml:space="preserve">01318</t>
  </si>
  <si>
    <t xml:space="preserve">01319</t>
  </si>
  <si>
    <t xml:space="preserve">(0 - 6) кг/см²</t>
  </si>
  <si>
    <t xml:space="preserve">02406</t>
  </si>
  <si>
    <t xml:space="preserve">ДМ 90-063-1-М</t>
  </si>
  <si>
    <t xml:space="preserve">03647</t>
  </si>
  <si>
    <t xml:space="preserve">04314</t>
  </si>
  <si>
    <t xml:space="preserve">04327</t>
  </si>
  <si>
    <t xml:space="preserve">04333</t>
  </si>
  <si>
    <t xml:space="preserve">04949</t>
  </si>
  <si>
    <t xml:space="preserve">04354</t>
  </si>
  <si>
    <t xml:space="preserve">04961</t>
  </si>
  <si>
    <t xml:space="preserve">04965</t>
  </si>
  <si>
    <t xml:space="preserve">04981</t>
  </si>
  <si>
    <t xml:space="preserve">04987</t>
  </si>
  <si>
    <t xml:space="preserve">04995</t>
  </si>
  <si>
    <t xml:space="preserve">05000</t>
  </si>
  <si>
    <t xml:space="preserve">05005</t>
  </si>
  <si>
    <t xml:space="preserve">05214</t>
  </si>
  <si>
    <t xml:space="preserve">015978</t>
  </si>
  <si>
    <t xml:space="preserve">171401357</t>
  </si>
  <si>
    <t xml:space="preserve">тип 40 </t>
  </si>
  <si>
    <t xml:space="preserve">(-0,1 - +0,15) МПа</t>
  </si>
  <si>
    <t xml:space="preserve">171401284</t>
  </si>
  <si>
    <t xml:space="preserve">00263</t>
  </si>
  <si>
    <t xml:space="preserve">(-0,1 - +0,3) МПа</t>
  </si>
  <si>
    <t xml:space="preserve">00268</t>
  </si>
  <si>
    <t xml:space="preserve">00284</t>
  </si>
  <si>
    <t xml:space="preserve">00291</t>
  </si>
  <si>
    <t xml:space="preserve">00293</t>
  </si>
  <si>
    <t xml:space="preserve">00294</t>
  </si>
  <si>
    <t xml:space="preserve">00308</t>
  </si>
  <si>
    <t xml:space="preserve">00311</t>
  </si>
  <si>
    <t xml:space="preserve">00567</t>
  </si>
  <si>
    <t xml:space="preserve">00785</t>
  </si>
  <si>
    <t xml:space="preserve">01335</t>
  </si>
  <si>
    <t xml:space="preserve">01344</t>
  </si>
  <si>
    <t xml:space="preserve">01348</t>
  </si>
  <si>
    <t xml:space="preserve">01680</t>
  </si>
  <si>
    <t xml:space="preserve">01684</t>
  </si>
  <si>
    <t xml:space="preserve">01692</t>
  </si>
  <si>
    <t xml:space="preserve">01695</t>
  </si>
  <si>
    <t xml:space="preserve">01697</t>
  </si>
  <si>
    <t xml:space="preserve">01931</t>
  </si>
  <si>
    <t xml:space="preserve">01934</t>
  </si>
  <si>
    <t xml:space="preserve">01938</t>
  </si>
  <si>
    <t xml:space="preserve">01942</t>
  </si>
  <si>
    <t xml:space="preserve">01957</t>
  </si>
  <si>
    <t xml:space="preserve">23Х.34 4.5</t>
  </si>
  <si>
    <t xml:space="preserve">(0 - 2500) кПа</t>
  </si>
  <si>
    <t xml:space="preserve">01958</t>
  </si>
  <si>
    <t xml:space="preserve">01959</t>
  </si>
  <si>
    <t xml:space="preserve">01982</t>
  </si>
  <si>
    <t xml:space="preserve">732.51.100</t>
  </si>
  <si>
    <t xml:space="preserve">(0 - 50) кПа</t>
  </si>
  <si>
    <t xml:space="preserve">02919</t>
  </si>
  <si>
    <t xml:space="preserve">02924</t>
  </si>
  <si>
    <t xml:space="preserve">02933</t>
  </si>
  <si>
    <t xml:space="preserve">02934</t>
  </si>
  <si>
    <t xml:space="preserve">02944</t>
  </si>
  <si>
    <t xml:space="preserve">02951</t>
  </si>
  <si>
    <t xml:space="preserve">02956</t>
  </si>
  <si>
    <t xml:space="preserve">(0 - 1000)  кПа</t>
  </si>
  <si>
    <t xml:space="preserve">02961</t>
  </si>
  <si>
    <t xml:space="preserve">02964</t>
  </si>
  <si>
    <t xml:space="preserve">02987</t>
  </si>
  <si>
    <t xml:space="preserve">(0 - 2500)  кПа</t>
  </si>
  <si>
    <t xml:space="preserve">03181</t>
  </si>
  <si>
    <t xml:space="preserve">03763</t>
  </si>
  <si>
    <t xml:space="preserve">(-100 - +100)  кПа</t>
  </si>
  <si>
    <t xml:space="preserve">03769</t>
  </si>
  <si>
    <t xml:space="preserve">03770</t>
  </si>
  <si>
    <t xml:space="preserve">03781</t>
  </si>
  <si>
    <t xml:space="preserve">03783</t>
  </si>
  <si>
    <t xml:space="preserve">03793</t>
  </si>
  <si>
    <t xml:space="preserve">04835</t>
  </si>
  <si>
    <t xml:space="preserve">04836</t>
  </si>
  <si>
    <t xml:space="preserve">04837</t>
  </si>
  <si>
    <t xml:space="preserve">04840</t>
  </si>
  <si>
    <t xml:space="preserve">04842</t>
  </si>
  <si>
    <t xml:space="preserve">04844</t>
  </si>
  <si>
    <t xml:space="preserve">04850</t>
  </si>
  <si>
    <t xml:space="preserve">04851</t>
  </si>
  <si>
    <t xml:space="preserve">04852</t>
  </si>
  <si>
    <t xml:space="preserve">04853</t>
  </si>
  <si>
    <t xml:space="preserve">04857</t>
  </si>
  <si>
    <t xml:space="preserve">04859</t>
  </si>
  <si>
    <t xml:space="preserve">04860</t>
  </si>
  <si>
    <t xml:space="preserve">04861</t>
  </si>
  <si>
    <t xml:space="preserve">04879</t>
  </si>
  <si>
    <t xml:space="preserve">04883</t>
  </si>
  <si>
    <t xml:space="preserve">05319</t>
  </si>
  <si>
    <t xml:space="preserve">05325</t>
  </si>
  <si>
    <t xml:space="preserve">176596</t>
  </si>
  <si>
    <t xml:space="preserve">МПТИ-У3 </t>
  </si>
  <si>
    <t xml:space="preserve">099819</t>
  </si>
  <si>
    <t xml:space="preserve">152501870</t>
  </si>
  <si>
    <t xml:space="preserve">Р00632</t>
  </si>
  <si>
    <t xml:space="preserve">(-1 - +5) кгс/см²</t>
  </si>
  <si>
    <t xml:space="preserve">Р01212</t>
  </si>
  <si>
    <t xml:space="preserve">(0 - 2,5) кг/см²</t>
  </si>
  <si>
    <t xml:space="preserve">Р00429</t>
  </si>
  <si>
    <t xml:space="preserve">P00431</t>
  </si>
  <si>
    <t xml:space="preserve">00504</t>
  </si>
  <si>
    <t xml:space="preserve">00906</t>
  </si>
  <si>
    <t xml:space="preserve">00907</t>
  </si>
  <si>
    <t xml:space="preserve">02030</t>
  </si>
  <si>
    <t xml:space="preserve">02132</t>
  </si>
  <si>
    <t xml:space="preserve">(-1 - +1,5) кгс/см²</t>
  </si>
  <si>
    <t xml:space="preserve">02142</t>
  </si>
  <si>
    <t xml:space="preserve">02145</t>
  </si>
  <si>
    <t xml:space="preserve">02160</t>
  </si>
  <si>
    <t xml:space="preserve">02174</t>
  </si>
  <si>
    <t xml:space="preserve">03808</t>
  </si>
  <si>
    <t xml:space="preserve">01040</t>
  </si>
  <si>
    <t xml:space="preserve">01717</t>
  </si>
  <si>
    <t xml:space="preserve">03140</t>
  </si>
  <si>
    <t xml:space="preserve">03504</t>
  </si>
  <si>
    <t xml:space="preserve">04893</t>
  </si>
  <si>
    <t xml:space="preserve">Р00159</t>
  </si>
  <si>
    <t xml:space="preserve">00050</t>
  </si>
  <si>
    <t xml:space="preserve">(-1 - +9) кг/см²</t>
  </si>
  <si>
    <t xml:space="preserve">00053</t>
  </si>
  <si>
    <t xml:space="preserve">00055</t>
  </si>
  <si>
    <t xml:space="preserve">00058</t>
  </si>
  <si>
    <t xml:space="preserve">00744</t>
  </si>
  <si>
    <t xml:space="preserve">01278</t>
  </si>
  <si>
    <t xml:space="preserve">06156</t>
  </si>
  <si>
    <t xml:space="preserve">00587</t>
  </si>
  <si>
    <t xml:space="preserve">1014597</t>
  </si>
  <si>
    <t xml:space="preserve">02557</t>
  </si>
  <si>
    <t xml:space="preserve">233.50.160 </t>
  </si>
  <si>
    <t xml:space="preserve">02560</t>
  </si>
  <si>
    <t xml:space="preserve">03733</t>
  </si>
  <si>
    <t xml:space="preserve">04772</t>
  </si>
  <si>
    <t xml:space="preserve">011811198</t>
  </si>
  <si>
    <t xml:space="preserve">00240</t>
  </si>
  <si>
    <t xml:space="preserve">BA2220</t>
  </si>
  <si>
    <t xml:space="preserve">(0 - 400) mbar</t>
  </si>
  <si>
    <t xml:space="preserve">02542</t>
  </si>
  <si>
    <t xml:space="preserve">03747</t>
  </si>
  <si>
    <t xml:space="preserve">06326</t>
  </si>
  <si>
    <t xml:space="preserve">02779</t>
  </si>
  <si>
    <t xml:space="preserve">Р00824</t>
  </si>
  <si>
    <t xml:space="preserve">Р00765</t>
  </si>
  <si>
    <t xml:space="preserve">Р00587</t>
  </si>
  <si>
    <t xml:space="preserve">Р00427</t>
  </si>
  <si>
    <t xml:space="preserve">Р00599</t>
  </si>
  <si>
    <t xml:space="preserve">Р00966</t>
  </si>
  <si>
    <t xml:space="preserve">ДМ02-160-1-М</t>
  </si>
  <si>
    <t xml:space="preserve">Р01223</t>
  </si>
  <si>
    <t xml:space="preserve">МТПСg-100-ОМ2</t>
  </si>
  <si>
    <t xml:space="preserve">Р01251</t>
  </si>
  <si>
    <t xml:space="preserve">Р01263</t>
  </si>
  <si>
    <t xml:space="preserve">Р01254</t>
  </si>
  <si>
    <t xml:space="preserve">00117</t>
  </si>
  <si>
    <t xml:space="preserve">00128</t>
  </si>
  <si>
    <t xml:space="preserve">00133</t>
  </si>
  <si>
    <t xml:space="preserve">00776</t>
  </si>
  <si>
    <t xml:space="preserve">04397</t>
  </si>
  <si>
    <t xml:space="preserve">04406</t>
  </si>
  <si>
    <t xml:space="preserve">04409</t>
  </si>
  <si>
    <t xml:space="preserve">04410</t>
  </si>
  <si>
    <t xml:space="preserve">04413</t>
  </si>
  <si>
    <t xml:space="preserve">05297</t>
  </si>
  <si>
    <t xml:space="preserve">05300</t>
  </si>
  <si>
    <t xml:space="preserve">05304</t>
  </si>
  <si>
    <t xml:space="preserve">05441</t>
  </si>
  <si>
    <t xml:space="preserve">3200</t>
  </si>
  <si>
    <t xml:space="preserve">Р01240</t>
  </si>
  <si>
    <t xml:space="preserve">Р00502</t>
  </si>
  <si>
    <t xml:space="preserve">P00090</t>
  </si>
  <si>
    <t xml:space="preserve">Р00433</t>
  </si>
  <si>
    <t xml:space="preserve">Р00402</t>
  </si>
  <si>
    <t xml:space="preserve">Р00619</t>
  </si>
  <si>
    <t xml:space="preserve">Р00948</t>
  </si>
  <si>
    <t xml:space="preserve">Р00950</t>
  </si>
  <si>
    <t xml:space="preserve">Р01211</t>
  </si>
  <si>
    <t xml:space="preserve">00113</t>
  </si>
  <si>
    <t xml:space="preserve">00114</t>
  </si>
  <si>
    <t xml:space="preserve">00136</t>
  </si>
  <si>
    <t xml:space="preserve">00139</t>
  </si>
  <si>
    <t xml:space="preserve">00764</t>
  </si>
  <si>
    <t xml:space="preserve">00765</t>
  </si>
  <si>
    <t xml:space="preserve">00778</t>
  </si>
  <si>
    <t xml:space="preserve">01024</t>
  </si>
  <si>
    <t xml:space="preserve">01028</t>
  </si>
  <si>
    <t xml:space="preserve">01438</t>
  </si>
  <si>
    <t xml:space="preserve">02113</t>
  </si>
  <si>
    <t xml:space="preserve">02114</t>
  </si>
  <si>
    <t xml:space="preserve">02149</t>
  </si>
  <si>
    <t xml:space="preserve">02166</t>
  </si>
  <si>
    <t xml:space="preserve">02170</t>
  </si>
  <si>
    <t xml:space="preserve">02984</t>
  </si>
  <si>
    <t xml:space="preserve">02990</t>
  </si>
  <si>
    <t xml:space="preserve">02992</t>
  </si>
  <si>
    <t xml:space="preserve">02997</t>
  </si>
  <si>
    <t xml:space="preserve">06323</t>
  </si>
  <si>
    <t xml:space="preserve">06324</t>
  </si>
  <si>
    <t xml:space="preserve">Р00832</t>
  </si>
  <si>
    <t xml:space="preserve">(-1 - +5) кг/см²</t>
  </si>
  <si>
    <t xml:space="preserve">Р01229</t>
  </si>
  <si>
    <t xml:space="preserve">Р00594</t>
  </si>
  <si>
    <t xml:space="preserve">Р01130</t>
  </si>
  <si>
    <t xml:space="preserve">Р01226</t>
  </si>
  <si>
    <t xml:space="preserve">00470</t>
  </si>
  <si>
    <t xml:space="preserve">00474</t>
  </si>
  <si>
    <t xml:space="preserve">00482</t>
  </si>
  <si>
    <t xml:space="preserve">00909</t>
  </si>
  <si>
    <t xml:space="preserve">00914</t>
  </si>
  <si>
    <t xml:space="preserve">05271</t>
  </si>
  <si>
    <t xml:space="preserve">00632</t>
  </si>
  <si>
    <t xml:space="preserve">00633</t>
  </si>
  <si>
    <t xml:space="preserve">00634</t>
  </si>
  <si>
    <t xml:space="preserve">00635</t>
  </si>
  <si>
    <t xml:space="preserve">00636</t>
  </si>
  <si>
    <t xml:space="preserve">00637</t>
  </si>
  <si>
    <t xml:space="preserve">00638</t>
  </si>
  <si>
    <t xml:space="preserve">00639</t>
  </si>
  <si>
    <t xml:space="preserve">00640</t>
  </si>
  <si>
    <t xml:space="preserve">00641</t>
  </si>
  <si>
    <t xml:space="preserve">00642</t>
  </si>
  <si>
    <t xml:space="preserve">00643</t>
  </si>
  <si>
    <t xml:space="preserve">00662</t>
  </si>
  <si>
    <t xml:space="preserve">02161</t>
  </si>
  <si>
    <t xml:space="preserve">04415</t>
  </si>
  <si>
    <t xml:space="preserve">04451</t>
  </si>
  <si>
    <t xml:space="preserve">04453</t>
  </si>
  <si>
    <t xml:space="preserve">04727</t>
  </si>
  <si>
    <t xml:space="preserve">04941</t>
  </si>
  <si>
    <t xml:space="preserve">06165</t>
  </si>
  <si>
    <t xml:space="preserve">06166</t>
  </si>
  <si>
    <t xml:space="preserve">06167</t>
  </si>
  <si>
    <t xml:space="preserve">06171</t>
  </si>
  <si>
    <t xml:space="preserve">00897</t>
  </si>
  <si>
    <t xml:space="preserve">01521</t>
  </si>
  <si>
    <t xml:space="preserve">01536</t>
  </si>
  <si>
    <t xml:space="preserve">01537</t>
  </si>
  <si>
    <t xml:space="preserve">01541</t>
  </si>
  <si>
    <t xml:space="preserve">01548</t>
  </si>
  <si>
    <t xml:space="preserve">01553</t>
  </si>
  <si>
    <t xml:space="preserve">01672</t>
  </si>
  <si>
    <t xml:space="preserve">01701</t>
  </si>
  <si>
    <t xml:space="preserve">02116</t>
  </si>
  <si>
    <t xml:space="preserve">06174</t>
  </si>
  <si>
    <t xml:space="preserve">R </t>
  </si>
  <si>
    <t xml:space="preserve">171702697</t>
  </si>
  <si>
    <t xml:space="preserve">171702718</t>
  </si>
  <si>
    <t xml:space="preserve">171702725</t>
  </si>
  <si>
    <t xml:space="preserve">171702727</t>
  </si>
  <si>
    <t xml:space="preserve">171702739</t>
  </si>
  <si>
    <t xml:space="preserve">171702741</t>
  </si>
  <si>
    <t xml:space="preserve">171702743</t>
  </si>
  <si>
    <t xml:space="preserve">116</t>
  </si>
  <si>
    <t xml:space="preserve">1986</t>
  </si>
  <si>
    <t xml:space="preserve">00825</t>
  </si>
  <si>
    <t xml:space="preserve">00827</t>
  </si>
  <si>
    <t xml:space="preserve">00847</t>
  </si>
  <si>
    <t xml:space="preserve">00921</t>
  </si>
  <si>
    <t xml:space="preserve">00946</t>
  </si>
  <si>
    <t xml:space="preserve">00949</t>
  </si>
  <si>
    <t xml:space="preserve">00976</t>
  </si>
  <si>
    <t xml:space="preserve">01081</t>
  </si>
  <si>
    <t xml:space="preserve">01102</t>
  </si>
  <si>
    <t xml:space="preserve">01749</t>
  </si>
  <si>
    <t xml:space="preserve">01755</t>
  </si>
  <si>
    <t xml:space="preserve">02721</t>
  </si>
  <si>
    <t xml:space="preserve">02723</t>
  </si>
  <si>
    <t xml:space="preserve">02724</t>
  </si>
  <si>
    <t xml:space="preserve">02731</t>
  </si>
  <si>
    <t xml:space="preserve">02757</t>
  </si>
  <si>
    <t xml:space="preserve">02772</t>
  </si>
  <si>
    <t xml:space="preserve">02777</t>
  </si>
  <si>
    <t xml:space="preserve">03469</t>
  </si>
  <si>
    <t xml:space="preserve">03478</t>
  </si>
  <si>
    <t xml:space="preserve">03483</t>
  </si>
  <si>
    <t xml:space="preserve">05930</t>
  </si>
  <si>
    <t xml:space="preserve">(0 - 100) кг/см²</t>
  </si>
  <si>
    <t xml:space="preserve">05946</t>
  </si>
  <si>
    <t xml:space="preserve">06141</t>
  </si>
  <si>
    <t xml:space="preserve">06190</t>
  </si>
  <si>
    <t xml:space="preserve">06327</t>
  </si>
  <si>
    <t xml:space="preserve">06328</t>
  </si>
  <si>
    <t xml:space="preserve">06329</t>
  </si>
  <si>
    <t xml:space="preserve">06330</t>
  </si>
  <si>
    <t xml:space="preserve">06331</t>
  </si>
  <si>
    <t xml:space="preserve">99005406727</t>
  </si>
  <si>
    <t xml:space="preserve">99005414802</t>
  </si>
  <si>
    <t xml:space="preserve">00360</t>
  </si>
  <si>
    <t xml:space="preserve">00361</t>
  </si>
  <si>
    <t xml:space="preserve">00362</t>
  </si>
  <si>
    <t xml:space="preserve">00370</t>
  </si>
  <si>
    <t xml:space="preserve">00380</t>
  </si>
  <si>
    <t xml:space="preserve">00382</t>
  </si>
  <si>
    <t xml:space="preserve">00387</t>
  </si>
  <si>
    <t xml:space="preserve">00390</t>
  </si>
  <si>
    <t xml:space="preserve">00393</t>
  </si>
  <si>
    <t xml:space="preserve">00395</t>
  </si>
  <si>
    <t xml:space="preserve">00397</t>
  </si>
  <si>
    <t xml:space="preserve">00398</t>
  </si>
  <si>
    <t xml:space="preserve">00508</t>
  </si>
  <si>
    <t xml:space="preserve">00519</t>
  </si>
  <si>
    <t xml:space="preserve">00533</t>
  </si>
  <si>
    <t xml:space="preserve">00609</t>
  </si>
  <si>
    <t xml:space="preserve">(0 - 1600) кПа</t>
  </si>
  <si>
    <t xml:space="preserve">00624</t>
  </si>
  <si>
    <t xml:space="preserve">01135</t>
  </si>
  <si>
    <t xml:space="preserve">01155</t>
  </si>
  <si>
    <t xml:space="preserve">01166</t>
  </si>
  <si>
    <t xml:space="preserve">01378</t>
  </si>
  <si>
    <t xml:space="preserve">01477</t>
  </si>
  <si>
    <t xml:space="preserve">01496</t>
  </si>
  <si>
    <t xml:space="preserve">01852</t>
  </si>
  <si>
    <t xml:space="preserve">01858</t>
  </si>
  <si>
    <t xml:space="preserve">01886</t>
  </si>
  <si>
    <t xml:space="preserve">AFRISTO</t>
  </si>
  <si>
    <t xml:space="preserve">(0 - 2,5) bar</t>
  </si>
  <si>
    <t xml:space="preserve">02359</t>
  </si>
  <si>
    <t xml:space="preserve">02648</t>
  </si>
  <si>
    <t xml:space="preserve">02667</t>
  </si>
  <si>
    <t xml:space="preserve">(-250 - +150) Па</t>
  </si>
  <si>
    <t xml:space="preserve">02672</t>
  </si>
  <si>
    <t xml:space="preserve">(0 - 1000) кПа</t>
  </si>
  <si>
    <t xml:space="preserve">02690</t>
  </si>
  <si>
    <t xml:space="preserve">02703</t>
  </si>
  <si>
    <t xml:space="preserve">03361</t>
  </si>
  <si>
    <t xml:space="preserve">03941</t>
  </si>
  <si>
    <t xml:space="preserve">03954</t>
  </si>
  <si>
    <t xml:space="preserve">03957</t>
  </si>
  <si>
    <t xml:space="preserve">(0 - 800) кПа</t>
  </si>
  <si>
    <t xml:space="preserve">03961</t>
  </si>
  <si>
    <t xml:space="preserve">533.52.160</t>
  </si>
  <si>
    <t xml:space="preserve">03970</t>
  </si>
  <si>
    <t xml:space="preserve">03973</t>
  </si>
  <si>
    <t xml:space="preserve">03974</t>
  </si>
  <si>
    <t xml:space="preserve">03975</t>
  </si>
  <si>
    <t xml:space="preserve">03987</t>
  </si>
  <si>
    <t xml:space="preserve">05192</t>
  </si>
  <si>
    <t xml:space="preserve">05194</t>
  </si>
  <si>
    <t xml:space="preserve">05196</t>
  </si>
  <si>
    <t xml:space="preserve">05197</t>
  </si>
  <si>
    <t xml:space="preserve">05198</t>
  </si>
  <si>
    <t xml:space="preserve">05200</t>
  </si>
  <si>
    <t xml:space="preserve">05203</t>
  </si>
  <si>
    <t xml:space="preserve">05948</t>
  </si>
  <si>
    <t xml:space="preserve">756844</t>
  </si>
  <si>
    <t xml:space="preserve">05258</t>
  </si>
  <si>
    <t xml:space="preserve">05259</t>
  </si>
  <si>
    <t xml:space="preserve">05260</t>
  </si>
  <si>
    <t xml:space="preserve">05261</t>
  </si>
  <si>
    <t xml:space="preserve">05262</t>
  </si>
  <si>
    <t xml:space="preserve">05263</t>
  </si>
  <si>
    <t xml:space="preserve">05264</t>
  </si>
  <si>
    <t xml:space="preserve">05265</t>
  </si>
  <si>
    <t xml:space="preserve">05266</t>
  </si>
  <si>
    <t xml:space="preserve">05267</t>
  </si>
  <si>
    <t xml:space="preserve">05268</t>
  </si>
  <si>
    <t xml:space="preserve">05269</t>
  </si>
  <si>
    <t xml:space="preserve">Р00458</t>
  </si>
  <si>
    <t xml:space="preserve">Р00561</t>
  </si>
  <si>
    <t xml:space="preserve">Р00564</t>
  </si>
  <si>
    <t xml:space="preserve">Р00565</t>
  </si>
  <si>
    <t xml:space="preserve">Р00566</t>
  </si>
  <si>
    <t xml:space="preserve">Р00674</t>
  </si>
  <si>
    <t xml:space="preserve">00741</t>
  </si>
  <si>
    <t xml:space="preserve">02486</t>
  </si>
  <si>
    <t xml:space="preserve">02522</t>
  </si>
  <si>
    <t xml:space="preserve">338072</t>
  </si>
  <si>
    <t xml:space="preserve">1990</t>
  </si>
  <si>
    <t xml:space="preserve">1553786</t>
  </si>
  <si>
    <t xml:space="preserve">МТП-160</t>
  </si>
  <si>
    <t xml:space="preserve">Р00234</t>
  </si>
  <si>
    <t xml:space="preserve">Р00410</t>
  </si>
  <si>
    <t xml:space="preserve">Р01023</t>
  </si>
  <si>
    <t xml:space="preserve">Р00651</t>
  </si>
  <si>
    <t xml:space="preserve">Р00004</t>
  </si>
  <si>
    <t xml:space="preserve">Р00005</t>
  </si>
  <si>
    <t xml:space="preserve">Р00008</t>
  </si>
  <si>
    <t xml:space="preserve">Р00026</t>
  </si>
  <si>
    <t xml:space="preserve">Р00027</t>
  </si>
  <si>
    <t xml:space="preserve">Р00351</t>
  </si>
  <si>
    <t xml:space="preserve">Р00693</t>
  </si>
  <si>
    <t xml:space="preserve">Р01144</t>
  </si>
  <si>
    <t xml:space="preserve">Р00581</t>
  </si>
  <si>
    <t xml:space="preserve">Р00978</t>
  </si>
  <si>
    <t xml:space="preserve">Р00984</t>
  </si>
  <si>
    <t xml:space="preserve">Р00897</t>
  </si>
  <si>
    <t xml:space="preserve">Р00979</t>
  </si>
  <si>
    <t xml:space="preserve">Р01111</t>
  </si>
  <si>
    <t xml:space="preserve">Р01170</t>
  </si>
  <si>
    <t xml:space="preserve">Р01171</t>
  </si>
  <si>
    <t xml:space="preserve">Р00343</t>
  </si>
  <si>
    <t xml:space="preserve">Р00344</t>
  </si>
  <si>
    <t xml:space="preserve">Р01102</t>
  </si>
  <si>
    <t xml:space="preserve">Р00197</t>
  </si>
  <si>
    <t xml:space="preserve">Р01117</t>
  </si>
  <si>
    <t xml:space="preserve">Р00510</t>
  </si>
  <si>
    <t xml:space="preserve">Р00973</t>
  </si>
  <si>
    <t xml:space="preserve">Р00771</t>
  </si>
  <si>
    <t xml:space="preserve">Р00772</t>
  </si>
  <si>
    <t xml:space="preserve">00254</t>
  </si>
  <si>
    <t xml:space="preserve">00255</t>
  </si>
  <si>
    <t xml:space="preserve">00257</t>
  </si>
  <si>
    <t xml:space="preserve">00262</t>
  </si>
  <si>
    <t xml:space="preserve">1995</t>
  </si>
  <si>
    <t xml:space="preserve">00681</t>
  </si>
  <si>
    <t xml:space="preserve">00682</t>
  </si>
  <si>
    <t xml:space="preserve">00683</t>
  </si>
  <si>
    <t xml:space="preserve">00872</t>
  </si>
  <si>
    <t xml:space="preserve">00875</t>
  </si>
  <si>
    <t xml:space="preserve">05008</t>
  </si>
  <si>
    <t xml:space="preserve">05009</t>
  </si>
  <si>
    <t xml:space="preserve">05011</t>
  </si>
  <si>
    <t xml:space="preserve">11-1429</t>
  </si>
  <si>
    <t xml:space="preserve">2080947</t>
  </si>
  <si>
    <t xml:space="preserve">МИ 280.01.00-2006</t>
  </si>
  <si>
    <t xml:space="preserve"> (-50 - +100) °C</t>
  </si>
  <si>
    <t xml:space="preserve">2080945</t>
  </si>
  <si>
    <t xml:space="preserve">647822</t>
  </si>
  <si>
    <t xml:space="preserve">377</t>
  </si>
  <si>
    <t xml:space="preserve">181610</t>
  </si>
  <si>
    <t xml:space="preserve">ТС-Б-У</t>
  </si>
  <si>
    <t xml:space="preserve">МП.ВТ 190-2008</t>
  </si>
  <si>
    <t xml:space="preserve"> (-50 - +120) °C</t>
  </si>
  <si>
    <t xml:space="preserve">181615</t>
  </si>
  <si>
    <t xml:space="preserve">181614</t>
  </si>
  <si>
    <t xml:space="preserve">99019204125</t>
  </si>
  <si>
    <t xml:space="preserve">TMT182</t>
  </si>
  <si>
    <t xml:space="preserve">"Преобразователи измерительные серии iTEMP TMT. Методика поверки" </t>
  </si>
  <si>
    <t xml:space="preserve"> (0 - 100) °C </t>
  </si>
  <si>
    <t xml:space="preserve">09062017</t>
  </si>
  <si>
    <t xml:space="preserve">FA02CA1426C</t>
  </si>
  <si>
    <t xml:space="preserve">TMT82</t>
  </si>
  <si>
    <t xml:space="preserve">МП 50138-12</t>
  </si>
  <si>
    <t xml:space="preserve">FA004A1430B</t>
  </si>
  <si>
    <t xml:space="preserve"> (-50 - +400) °C</t>
  </si>
  <si>
    <t xml:space="preserve">FA02C41426C</t>
  </si>
  <si>
    <t xml:space="preserve">FA00401430B</t>
  </si>
  <si>
    <t xml:space="preserve">02563692</t>
  </si>
  <si>
    <t xml:space="preserve">(0 - +300) °C</t>
  </si>
  <si>
    <t xml:space="preserve">1107ZNKR</t>
  </si>
  <si>
    <t xml:space="preserve">МП 2411-0082-2012</t>
  </si>
  <si>
    <t xml:space="preserve">(4 - 20) mA</t>
  </si>
  <si>
    <t xml:space="preserve">FB00100426C</t>
  </si>
  <si>
    <t xml:space="preserve">(-50 - +150) °C</t>
  </si>
  <si>
    <t xml:space="preserve">FB00050426C</t>
  </si>
  <si>
    <t xml:space="preserve">FB000B0426C</t>
  </si>
  <si>
    <t xml:space="preserve">(-50 - +200) °C</t>
  </si>
  <si>
    <t xml:space="preserve">FB000F0426C</t>
  </si>
  <si>
    <t xml:space="preserve">FB000A0426C</t>
  </si>
  <si>
    <t xml:space="preserve">FB00130426C</t>
  </si>
  <si>
    <t xml:space="preserve">FB00120426C</t>
  </si>
  <si>
    <t xml:space="preserve">FB00140426C</t>
  </si>
  <si>
    <t xml:space="preserve">FB00170426C</t>
  </si>
  <si>
    <t xml:space="preserve">FB00150426C</t>
  </si>
  <si>
    <t xml:space="preserve">2128857</t>
  </si>
  <si>
    <t xml:space="preserve"> (0 - +50) °C</t>
  </si>
  <si>
    <t xml:space="preserve">2128856</t>
  </si>
  <si>
    <t xml:space="preserve">(0 - +400) °C</t>
  </si>
  <si>
    <t xml:space="preserve">03469249</t>
  </si>
  <si>
    <t xml:space="preserve">D7029314125</t>
  </si>
  <si>
    <t xml:space="preserve">D7003014308</t>
  </si>
  <si>
    <t xml:space="preserve"> (-50 - +400) °C;  в комплекте с измерительной вставкой  TPR300 (1xPt100/А/4) №D70040142FC</t>
  </si>
  <si>
    <t xml:space="preserve">863</t>
  </si>
  <si>
    <t xml:space="preserve">867</t>
  </si>
  <si>
    <t xml:space="preserve">854</t>
  </si>
  <si>
    <t xml:space="preserve">853</t>
  </si>
  <si>
    <t xml:space="preserve">944840</t>
  </si>
  <si>
    <t xml:space="preserve">T32.3S.OIS-Z</t>
  </si>
  <si>
    <t xml:space="preserve">МП 2411-0080-2012</t>
  </si>
  <si>
    <t xml:space="preserve">948096</t>
  </si>
  <si>
    <t xml:space="preserve">T32.3S.OOO-Z</t>
  </si>
  <si>
    <t xml:space="preserve">944723</t>
  </si>
  <si>
    <t xml:space="preserve">12-7575</t>
  </si>
  <si>
    <t xml:space="preserve">2128854</t>
  </si>
  <si>
    <t xml:space="preserve">Метран-286-03</t>
  </si>
  <si>
    <t xml:space="preserve">МИ 280.01.00-2013</t>
  </si>
  <si>
    <t xml:space="preserve">2128859</t>
  </si>
  <si>
    <t xml:space="preserve">99225210244049993</t>
  </si>
  <si>
    <t xml:space="preserve">ДТС034-РТ100.В4.25/8</t>
  </si>
  <si>
    <t xml:space="preserve"> (-60 - +250) °C</t>
  </si>
  <si>
    <t xml:space="preserve">99225210244049996</t>
  </si>
  <si>
    <t xml:space="preserve">206</t>
  </si>
  <si>
    <t xml:space="preserve">ГОСТ Р 8.624-2006</t>
  </si>
  <si>
    <t xml:space="preserve"> (-60 - +180) °C</t>
  </si>
  <si>
    <t xml:space="preserve">242</t>
  </si>
  <si>
    <t xml:space="preserve">252</t>
  </si>
  <si>
    <t xml:space="preserve">269</t>
  </si>
  <si>
    <t xml:space="preserve">279</t>
  </si>
  <si>
    <t xml:space="preserve">282</t>
  </si>
  <si>
    <t xml:space="preserve">285</t>
  </si>
  <si>
    <t xml:space="preserve">866</t>
  </si>
  <si>
    <t xml:space="preserve">174</t>
  </si>
  <si>
    <t xml:space="preserve">1618</t>
  </si>
  <si>
    <t xml:space="preserve">1628</t>
  </si>
  <si>
    <t xml:space="preserve">12-9081</t>
  </si>
  <si>
    <t xml:space="preserve">3764</t>
  </si>
  <si>
    <t xml:space="preserve">ТС-1088/1БГ</t>
  </si>
  <si>
    <t xml:space="preserve"> (-50 - +200) °C</t>
  </si>
  <si>
    <t xml:space="preserve">12-7317</t>
  </si>
  <si>
    <t xml:space="preserve">5112</t>
  </si>
  <si>
    <t xml:space="preserve">160934745</t>
  </si>
  <si>
    <t xml:space="preserve">(0 - +200) °C</t>
  </si>
  <si>
    <t xml:space="preserve">2128853</t>
  </si>
  <si>
    <t xml:space="preserve">2128852</t>
  </si>
  <si>
    <t xml:space="preserve">2128861</t>
  </si>
  <si>
    <t xml:space="preserve">2128858</t>
  </si>
  <si>
    <t xml:space="preserve">02557770/03407439</t>
  </si>
  <si>
    <t xml:space="preserve">02557771/03407440</t>
  </si>
  <si>
    <t xml:space="preserve">02557774/03407443</t>
  </si>
  <si>
    <t xml:space="preserve">170919095</t>
  </si>
  <si>
    <t xml:space="preserve">948425</t>
  </si>
  <si>
    <t xml:space="preserve">T32.3S.OOO-Z </t>
  </si>
  <si>
    <t xml:space="preserve">948317</t>
  </si>
  <si>
    <t xml:space="preserve">948256</t>
  </si>
  <si>
    <t xml:space="preserve">948305</t>
  </si>
  <si>
    <t xml:space="preserve">2027447</t>
  </si>
  <si>
    <t xml:space="preserve">ТСП Метран-226-02</t>
  </si>
  <si>
    <t xml:space="preserve">3762</t>
  </si>
  <si>
    <t xml:space="preserve">09904091</t>
  </si>
  <si>
    <t xml:space="preserve">09904073</t>
  </si>
  <si>
    <t xml:space="preserve">02608053</t>
  </si>
  <si>
    <t xml:space="preserve">02514291</t>
  </si>
  <si>
    <t xml:space="preserve">02469069</t>
  </si>
  <si>
    <t xml:space="preserve">02609837</t>
  </si>
  <si>
    <t xml:space="preserve">02299834</t>
  </si>
  <si>
    <t xml:space="preserve">02500623</t>
  </si>
  <si>
    <t xml:space="preserve">12-3784</t>
  </si>
  <si>
    <t xml:space="preserve"> (-40 - +160) °C</t>
  </si>
  <si>
    <t xml:space="preserve">10035111</t>
  </si>
  <si>
    <t xml:space="preserve"> (0 - +600) °C</t>
  </si>
  <si>
    <t xml:space="preserve">2269408</t>
  </si>
  <si>
    <t xml:space="preserve">02627618</t>
  </si>
  <si>
    <t xml:space="preserve">1107ZNLJ</t>
  </si>
  <si>
    <t xml:space="preserve"> 53857-13</t>
  </si>
  <si>
    <t xml:space="preserve">36237330</t>
  </si>
  <si>
    <t xml:space="preserve">VEGAFLEX 81</t>
  </si>
  <si>
    <t xml:space="preserve">(80 - 2650) мм</t>
  </si>
  <si>
    <t xml:space="preserve">36237332</t>
  </si>
  <si>
    <t xml:space="preserve">36237334</t>
  </si>
  <si>
    <t xml:space="preserve">D704D00104E</t>
  </si>
  <si>
    <t xml:space="preserve">100…12650 мм</t>
  </si>
  <si>
    <t xml:space="preserve">39376172</t>
  </si>
  <si>
    <t xml:space="preserve">80…16510 мм</t>
  </si>
  <si>
    <t xml:space="preserve">36237336</t>
  </si>
  <si>
    <t xml:space="preserve">39376171</t>
  </si>
  <si>
    <t xml:space="preserve">80…16100 мм</t>
  </si>
  <si>
    <t xml:space="preserve">05098</t>
  </si>
  <si>
    <t xml:space="preserve">05092</t>
  </si>
  <si>
    <t xml:space="preserve">05093</t>
  </si>
  <si>
    <t xml:space="preserve">05100</t>
  </si>
  <si>
    <t xml:space="preserve">05095</t>
  </si>
  <si>
    <t xml:space="preserve">05102</t>
  </si>
  <si>
    <t xml:space="preserve">05096</t>
  </si>
  <si>
    <t xml:space="preserve">05097</t>
  </si>
  <si>
    <t xml:space="preserve">05129</t>
  </si>
  <si>
    <t xml:space="preserve">05136</t>
  </si>
  <si>
    <t xml:space="preserve">06333</t>
  </si>
  <si>
    <t xml:space="preserve">06332</t>
  </si>
  <si>
    <t xml:space="preserve">11069S3E</t>
  </si>
  <si>
    <t xml:space="preserve">TM серии 55</t>
  </si>
  <si>
    <t xml:space="preserve">110726BO</t>
  </si>
  <si>
    <t xml:space="preserve">A5500</t>
  </si>
  <si>
    <t xml:space="preserve">ARDK-0155</t>
  </si>
  <si>
    <t xml:space="preserve">ARDL-0031</t>
  </si>
  <si>
    <t xml:space="preserve">ARDL-0101</t>
  </si>
  <si>
    <t xml:space="preserve">ARDL-0110</t>
  </si>
  <si>
    <t xml:space="preserve">ARHF-0040</t>
  </si>
  <si>
    <t xml:space="preserve">ARDK-0203</t>
  </si>
  <si>
    <t xml:space="preserve">ARDL-0056</t>
  </si>
  <si>
    <t xml:space="preserve">ARDL-0002</t>
  </si>
  <si>
    <t xml:space="preserve">ARDL-0021</t>
  </si>
  <si>
    <t xml:space="preserve">ARDL-0005</t>
  </si>
  <si>
    <t xml:space="preserve">ARDL-0004</t>
  </si>
  <si>
    <t xml:space="preserve">ARDL-0018</t>
  </si>
  <si>
    <t xml:space="preserve">ARDL-0108</t>
  </si>
  <si>
    <t xml:space="preserve">ARDL-0158</t>
  </si>
  <si>
    <t xml:space="preserve">ARDL-0066</t>
  </si>
  <si>
    <t xml:space="preserve">ARDL-0164</t>
  </si>
  <si>
    <t xml:space="preserve">ARDK-0275</t>
  </si>
  <si>
    <t xml:space="preserve">ARDL-0054</t>
  </si>
  <si>
    <t xml:space="preserve">ARDL-0007</t>
  </si>
  <si>
    <t xml:space="preserve">ARHF-0042</t>
  </si>
  <si>
    <t xml:space="preserve">ARJK-0027</t>
  </si>
  <si>
    <t xml:space="preserve">ARDL-0050</t>
  </si>
  <si>
    <t xml:space="preserve">ARJD-0135</t>
  </si>
  <si>
    <t xml:space="preserve">ARDK-0141</t>
  </si>
  <si>
    <t xml:space="preserve">ARDK-0261</t>
  </si>
  <si>
    <t xml:space="preserve">ARDK-0204</t>
  </si>
  <si>
    <t xml:space="preserve">ARDL-0048</t>
  </si>
  <si>
    <t xml:space="preserve">ARJD-0221</t>
  </si>
  <si>
    <t xml:space="preserve">ARDL-0059</t>
  </si>
  <si>
    <t xml:space="preserve">ARJD-0227</t>
  </si>
  <si>
    <t xml:space="preserve">AREJ-0108</t>
  </si>
  <si>
    <t xml:space="preserve">ARDL-0160</t>
  </si>
  <si>
    <t xml:space="preserve">AREМ-0080</t>
  </si>
  <si>
    <t xml:space="preserve">ARDL-0008</t>
  </si>
  <si>
    <t xml:space="preserve">ARDK-0139</t>
  </si>
  <si>
    <t xml:space="preserve">ARDK-0144</t>
  </si>
  <si>
    <t xml:space="preserve">ARJD-0259</t>
  </si>
  <si>
    <t xml:space="preserve">ARDL-0009</t>
  </si>
  <si>
    <t xml:space="preserve">AREВ-0171</t>
  </si>
  <si>
    <t xml:space="preserve">ARDL-0058</t>
  </si>
  <si>
    <t xml:space="preserve">AREВ-0177</t>
  </si>
  <si>
    <t xml:space="preserve">ARDK-0145</t>
  </si>
  <si>
    <t xml:space="preserve">ARDK-0103</t>
  </si>
  <si>
    <t xml:space="preserve">ARHF-0046</t>
  </si>
  <si>
    <t xml:space="preserve">ARDL-0041</t>
  </si>
  <si>
    <t xml:space="preserve">ARDK-0154</t>
  </si>
  <si>
    <t xml:space="preserve">ARDL-0100</t>
  </si>
  <si>
    <t xml:space="preserve">ARDL-0035</t>
  </si>
  <si>
    <t xml:space="preserve">ARDK-0217</t>
  </si>
  <si>
    <t xml:space="preserve">ARDK-0043</t>
  </si>
  <si>
    <t xml:space="preserve">ARDK-0159</t>
  </si>
  <si>
    <t xml:space="preserve">ARDL-0159</t>
  </si>
  <si>
    <t xml:space="preserve">ARDK-0241</t>
  </si>
  <si>
    <t xml:space="preserve">ARDK-0210</t>
  </si>
  <si>
    <t xml:space="preserve">ARDL-0036</t>
  </si>
  <si>
    <t xml:space="preserve">ARDL-0166</t>
  </si>
  <si>
    <t xml:space="preserve">ARDL-0154</t>
  </si>
  <si>
    <t xml:space="preserve">ARDL-0176</t>
  </si>
  <si>
    <t xml:space="preserve">ARDL-0023</t>
  </si>
  <si>
    <t xml:space="preserve">ARDL-0037</t>
  </si>
  <si>
    <t xml:space="preserve">ARDL-0098</t>
  </si>
  <si>
    <t xml:space="preserve">ARKE-0331</t>
  </si>
  <si>
    <t xml:space="preserve">ARDL-0026</t>
  </si>
  <si>
    <t xml:space="preserve">ARHF-0058</t>
  </si>
  <si>
    <t xml:space="preserve">ARDL-0093</t>
  </si>
  <si>
    <t xml:space="preserve">ARJD-0242</t>
  </si>
  <si>
    <t xml:space="preserve">ARDL-0010</t>
  </si>
  <si>
    <t xml:space="preserve">ARDK-0047</t>
  </si>
  <si>
    <t xml:space="preserve">ARDL-0084</t>
  </si>
  <si>
    <t xml:space="preserve">ARHF-0035</t>
  </si>
  <si>
    <t xml:space="preserve">ARDL-0053</t>
  </si>
  <si>
    <t xml:space="preserve">ARDL-0075</t>
  </si>
  <si>
    <t xml:space="preserve">AREJ-0063</t>
  </si>
  <si>
    <t xml:space="preserve">ARDL-0069</t>
  </si>
  <si>
    <t xml:space="preserve">ARFH-0030</t>
  </si>
  <si>
    <t xml:space="preserve">ARDK-0274</t>
  </si>
  <si>
    <t xml:space="preserve">2774</t>
  </si>
  <si>
    <t xml:space="preserve">ОГC-ПГП</t>
  </si>
  <si>
    <t xml:space="preserve"> ARDL-0163</t>
  </si>
  <si>
    <t xml:space="preserve">ARDL-0088</t>
  </si>
  <si>
    <t xml:space="preserve">ARJB-0353</t>
  </si>
  <si>
    <t xml:space="preserve">ARJD-0253</t>
  </si>
  <si>
    <t xml:space="preserve">ARJD-0232</t>
  </si>
  <si>
    <t xml:space="preserve">AREH-0209</t>
  </si>
  <si>
    <t xml:space="preserve">ARDK-0147</t>
  </si>
  <si>
    <t xml:space="preserve">ARHE-0271</t>
  </si>
  <si>
    <t xml:space="preserve">ARDL-0016</t>
  </si>
  <si>
    <t xml:space="preserve">91J604293</t>
  </si>
  <si>
    <t xml:space="preserve">91J604219</t>
  </si>
  <si>
    <t xml:space="preserve">91J604252</t>
  </si>
  <si>
    <t xml:space="preserve">91GC33712</t>
  </si>
  <si>
    <t xml:space="preserve">МП 59868-15</t>
  </si>
  <si>
    <t xml:space="preserve">(0 - 16) кгс/см2</t>
  </si>
  <si>
    <t xml:space="preserve">91J604226</t>
  </si>
  <si>
    <t xml:space="preserve">91J604220</t>
  </si>
  <si>
    <t xml:space="preserve">18375-08 </t>
  </si>
  <si>
    <t xml:space="preserve">1074946</t>
  </si>
  <si>
    <t xml:space="preserve">Метран-55-ДИ</t>
  </si>
  <si>
    <t xml:space="preserve"> МИ 4212-012-2001</t>
  </si>
  <si>
    <t xml:space="preserve">1074945</t>
  </si>
  <si>
    <t xml:space="preserve">0001090296</t>
  </si>
  <si>
    <t xml:space="preserve">МИ 4212-012-2006</t>
  </si>
  <si>
    <t xml:space="preserve">91J604300</t>
  </si>
  <si>
    <t xml:space="preserve">11090GW1</t>
  </si>
  <si>
    <t xml:space="preserve">1493604</t>
  </si>
  <si>
    <t xml:space="preserve">МП 4212-012-2013</t>
  </si>
  <si>
    <t xml:space="preserve">91T607098</t>
  </si>
  <si>
    <t xml:space="preserve">(0 - 20) bar</t>
  </si>
  <si>
    <t xml:space="preserve">91J604341</t>
  </si>
  <si>
    <t xml:space="preserve">91J604207</t>
  </si>
  <si>
    <t xml:space="preserve">(0 - 10) кгс/см2</t>
  </si>
  <si>
    <t xml:space="preserve">91J604197</t>
  </si>
  <si>
    <t xml:space="preserve">91J604240</t>
  </si>
  <si>
    <t xml:space="preserve">91J604239</t>
  </si>
  <si>
    <t xml:space="preserve">91J604238</t>
  </si>
  <si>
    <t xml:space="preserve">42688200246007701</t>
  </si>
  <si>
    <t xml:space="preserve">ПД 100-ДИ1,6-181-0,5</t>
  </si>
  <si>
    <t xml:space="preserve">42688200246007696</t>
  </si>
  <si>
    <t xml:space="preserve">A26/DCS/S7-300</t>
  </si>
  <si>
    <t xml:space="preserve">29.08.2023</t>
  </si>
  <si>
    <t xml:space="preserve">А26 (РСУ). Количество каналов-48 шт.</t>
  </si>
  <si>
    <t xml:space="preserve">VP1,2/S635</t>
  </si>
  <si>
    <t xml:space="preserve">Simatic C7</t>
  </si>
  <si>
    <t xml:space="preserve">Водоподготовка 1,2 очереди. Количество каналов-8 шт.</t>
  </si>
  <si>
    <t xml:space="preserve">504/BDR/S7-200</t>
  </si>
  <si>
    <t xml:space="preserve">БДР одоранга 504 тит. Количество каналов-12 шт.</t>
  </si>
  <si>
    <t xml:space="preserve">C2ME19037C</t>
  </si>
  <si>
    <t xml:space="preserve">ProSafe-RS</t>
  </si>
  <si>
    <t xml:space="preserve">30.08.2023</t>
  </si>
  <si>
    <t xml:space="preserve">п.30 УГП. Количество каналов-144 шт.</t>
  </si>
  <si>
    <t xml:space="preserve">03728</t>
  </si>
  <si>
    <t xml:space="preserve">171702719</t>
  </si>
  <si>
    <t xml:space="preserve">171702720</t>
  </si>
  <si>
    <t xml:space="preserve">171702715</t>
  </si>
  <si>
    <t xml:space="preserve">171702726</t>
  </si>
  <si>
    <t xml:space="preserve">171702698</t>
  </si>
  <si>
    <t xml:space="preserve">171702738</t>
  </si>
  <si>
    <t xml:space="preserve">01664</t>
  </si>
  <si>
    <t xml:space="preserve">01525</t>
  </si>
  <si>
    <t xml:space="preserve">01539</t>
  </si>
  <si>
    <t xml:space="preserve">01544</t>
  </si>
  <si>
    <t xml:space="preserve">01546</t>
  </si>
  <si>
    <t xml:space="preserve">Р00066</t>
  </si>
  <si>
    <t xml:space="preserve">00883</t>
  </si>
  <si>
    <t xml:space="preserve">01670</t>
  </si>
  <si>
    <t xml:space="preserve">01673</t>
  </si>
  <si>
    <t xml:space="preserve">0099</t>
  </si>
  <si>
    <t xml:space="preserve">ЭКМ160АВм-1ExdIIBT4</t>
  </si>
  <si>
    <t xml:space="preserve">0100</t>
  </si>
  <si>
    <t xml:space="preserve">04770</t>
  </si>
  <si>
    <t xml:space="preserve">03727</t>
  </si>
  <si>
    <t xml:space="preserve">04763</t>
  </si>
  <si>
    <t xml:space="preserve">02574</t>
  </si>
  <si>
    <t xml:space="preserve">06134</t>
  </si>
  <si>
    <t xml:space="preserve">02571</t>
  </si>
  <si>
    <t xml:space="preserve">085666</t>
  </si>
  <si>
    <t xml:space="preserve">Р00560</t>
  </si>
  <si>
    <t xml:space="preserve">02448</t>
  </si>
  <si>
    <t xml:space="preserve">05212</t>
  </si>
  <si>
    <t xml:space="preserve">05217</t>
  </si>
  <si>
    <t xml:space="preserve">05218</t>
  </si>
  <si>
    <t xml:space="preserve">05219</t>
  </si>
  <si>
    <t xml:space="preserve">05220</t>
  </si>
  <si>
    <t xml:space="preserve">05221</t>
  </si>
  <si>
    <t xml:space="preserve">05352</t>
  </si>
  <si>
    <t xml:space="preserve">00808</t>
  </si>
  <si>
    <t xml:space="preserve">04324</t>
  </si>
  <si>
    <t xml:space="preserve">04978</t>
  </si>
  <si>
    <t xml:space="preserve">00803</t>
  </si>
  <si>
    <t xml:space="preserve">00317</t>
  </si>
  <si>
    <t xml:space="preserve">00457</t>
  </si>
  <si>
    <t xml:space="preserve">01587</t>
  </si>
  <si>
    <t xml:space="preserve">02390</t>
  </si>
  <si>
    <t xml:space="preserve">03621</t>
  </si>
  <si>
    <t xml:space="preserve">01288</t>
  </si>
  <si>
    <t xml:space="preserve">01290</t>
  </si>
  <si>
    <t xml:space="preserve">01295</t>
  </si>
  <si>
    <t xml:space="preserve">05223</t>
  </si>
  <si>
    <t xml:space="preserve">05273</t>
  </si>
  <si>
    <t xml:space="preserve">05277</t>
  </si>
  <si>
    <t xml:space="preserve">00811</t>
  </si>
  <si>
    <t xml:space="preserve">04973</t>
  </si>
  <si>
    <t xml:space="preserve">Р00729</t>
  </si>
  <si>
    <t xml:space="preserve">04355</t>
  </si>
  <si>
    <t xml:space="preserve">04989</t>
  </si>
  <si>
    <t xml:space="preserve">01591</t>
  </si>
  <si>
    <t xml:space="preserve">04367</t>
  </si>
  <si>
    <t xml:space="preserve">00815</t>
  </si>
  <si>
    <t xml:space="preserve">05276</t>
  </si>
  <si>
    <t xml:space="preserve">05278</t>
  </si>
  <si>
    <t xml:space="preserve">Р00480</t>
  </si>
  <si>
    <t xml:space="preserve">04952</t>
  </si>
  <si>
    <t xml:space="preserve">Р00204</t>
  </si>
  <si>
    <t xml:space="preserve">Р01087</t>
  </si>
  <si>
    <t xml:space="preserve">Р00225</t>
  </si>
  <si>
    <t xml:space="preserve">03431</t>
  </si>
  <si>
    <t xml:space="preserve">111611</t>
  </si>
  <si>
    <t xml:space="preserve">МТП-100</t>
  </si>
  <si>
    <t xml:space="preserve">321838</t>
  </si>
  <si>
    <t xml:space="preserve">06334</t>
  </si>
  <si>
    <t xml:space="preserve">171702746</t>
  </si>
  <si>
    <t xml:space="preserve">171702692</t>
  </si>
  <si>
    <t xml:space="preserve">171702694</t>
  </si>
  <si>
    <t xml:space="preserve">171702703</t>
  </si>
  <si>
    <t xml:space="preserve">1740065</t>
  </si>
  <si>
    <t xml:space="preserve">М4-ВУКсУХЛ1</t>
  </si>
  <si>
    <t xml:space="preserve">Р01184</t>
  </si>
  <si>
    <t xml:space="preserve">(0 - 1,6) кг/см²</t>
  </si>
  <si>
    <t xml:space="preserve">01669</t>
  </si>
  <si>
    <t xml:space="preserve">01564</t>
  </si>
  <si>
    <t xml:space="preserve">01523</t>
  </si>
  <si>
    <t xml:space="preserve">01266</t>
  </si>
  <si>
    <t xml:space="preserve">(-100 - +250) кПа</t>
  </si>
  <si>
    <t xml:space="preserve">01267</t>
  </si>
  <si>
    <t xml:space="preserve">01570</t>
  </si>
  <si>
    <t xml:space="preserve">(-15 - +15) кПа</t>
  </si>
  <si>
    <t xml:space="preserve">00881</t>
  </si>
  <si>
    <t xml:space="preserve">15113</t>
  </si>
  <si>
    <t xml:space="preserve">01668</t>
  </si>
  <si>
    <t xml:space="preserve">00886</t>
  </si>
  <si>
    <t xml:space="preserve">01264</t>
  </si>
  <si>
    <t xml:space="preserve">01563</t>
  </si>
  <si>
    <t xml:space="preserve">01269</t>
  </si>
  <si>
    <t xml:space="preserve">00545</t>
  </si>
  <si>
    <t xml:space="preserve">00546</t>
  </si>
  <si>
    <t xml:space="preserve">00547</t>
  </si>
  <si>
    <t xml:space="preserve">00548</t>
  </si>
  <si>
    <t xml:space="preserve">00549</t>
  </si>
  <si>
    <t xml:space="preserve">00550</t>
  </si>
  <si>
    <t xml:space="preserve">00551</t>
  </si>
  <si>
    <t xml:space="preserve">00539</t>
  </si>
  <si>
    <t xml:space="preserve">00542</t>
  </si>
  <si>
    <t xml:space="preserve">00543</t>
  </si>
  <si>
    <t xml:space="preserve">00544</t>
  </si>
  <si>
    <t xml:space="preserve">00552</t>
  </si>
  <si>
    <t xml:space="preserve">00442</t>
  </si>
  <si>
    <t xml:space="preserve">05292</t>
  </si>
  <si>
    <t xml:space="preserve">00227</t>
  </si>
  <si>
    <t xml:space="preserve">(-1 - 5) кг/см²</t>
  </si>
  <si>
    <t xml:space="preserve">00733</t>
  </si>
  <si>
    <t xml:space="preserve">00812</t>
  </si>
  <si>
    <t xml:space="preserve">01594</t>
  </si>
  <si>
    <t xml:space="preserve">012011351</t>
  </si>
  <si>
    <t xml:space="preserve">Р01009</t>
  </si>
  <si>
    <t xml:space="preserve">Р00475</t>
  </si>
  <si>
    <t xml:space="preserve">Р00322</t>
  </si>
  <si>
    <t xml:space="preserve">Р01059</t>
  </si>
  <si>
    <t xml:space="preserve">Р00472</t>
  </si>
  <si>
    <t xml:space="preserve">Р00992</t>
  </si>
  <si>
    <t xml:space="preserve">Р00085</t>
  </si>
  <si>
    <t xml:space="preserve">Р00121</t>
  </si>
  <si>
    <t xml:space="preserve">Р00310</t>
  </si>
  <si>
    <t xml:space="preserve">Р01188</t>
  </si>
  <si>
    <t xml:space="preserve">Р01043</t>
  </si>
  <si>
    <t xml:space="preserve">Р00086</t>
  </si>
  <si>
    <t xml:space="preserve">Р00139</t>
  </si>
  <si>
    <t xml:space="preserve">Р00556</t>
  </si>
  <si>
    <t xml:space="preserve">Р00284</t>
  </si>
  <si>
    <t xml:space="preserve">Р01051</t>
  </si>
  <si>
    <t xml:space="preserve">Р00035</t>
  </si>
  <si>
    <t xml:space="preserve">Р00435</t>
  </si>
  <si>
    <t xml:space="preserve">Р00508</t>
  </si>
  <si>
    <t xml:space="preserve">Р00266</t>
  </si>
  <si>
    <t xml:space="preserve">Р00294</t>
  </si>
  <si>
    <t xml:space="preserve">00061</t>
  </si>
  <si>
    <t xml:space="preserve">00067</t>
  </si>
  <si>
    <t xml:space="preserve">77090.19.2Р.00761950</t>
  </si>
  <si>
    <t xml:space="preserve">00076</t>
  </si>
  <si>
    <t xml:space="preserve">77090.19.2Р.00761951</t>
  </si>
  <si>
    <t xml:space="preserve">00349</t>
  </si>
  <si>
    <t xml:space="preserve">00691</t>
  </si>
  <si>
    <t xml:space="preserve">00700</t>
  </si>
  <si>
    <t xml:space="preserve">00702</t>
  </si>
  <si>
    <t xml:space="preserve">00704</t>
  </si>
  <si>
    <t xml:space="preserve">00705</t>
  </si>
  <si>
    <t xml:space="preserve">00706</t>
  </si>
  <si>
    <t xml:space="preserve">00714</t>
  </si>
  <si>
    <t xml:space="preserve">00717</t>
  </si>
  <si>
    <t xml:space="preserve">00720</t>
  </si>
  <si>
    <t xml:space="preserve">01236</t>
  </si>
  <si>
    <t xml:space="preserve">01237</t>
  </si>
  <si>
    <t xml:space="preserve">01238</t>
  </si>
  <si>
    <t xml:space="preserve">01617</t>
  </si>
  <si>
    <t xml:space="preserve">01636</t>
  </si>
  <si>
    <t xml:space="preserve">01654</t>
  </si>
  <si>
    <t xml:space="preserve">01810</t>
  </si>
  <si>
    <t xml:space="preserve">01821</t>
  </si>
  <si>
    <t xml:space="preserve">02259</t>
  </si>
  <si>
    <t xml:space="preserve">03374</t>
  </si>
  <si>
    <t xml:space="preserve">03719</t>
  </si>
  <si>
    <t xml:space="preserve">03720</t>
  </si>
  <si>
    <t xml:space="preserve">04902</t>
  </si>
  <si>
    <t xml:space="preserve">04905</t>
  </si>
  <si>
    <t xml:space="preserve">05350</t>
  </si>
  <si>
    <t xml:space="preserve">Р00456</t>
  </si>
  <si>
    <t xml:space="preserve">05295</t>
  </si>
  <si>
    <t xml:space="preserve">015939</t>
  </si>
  <si>
    <t xml:space="preserve">00085</t>
  </si>
  <si>
    <t xml:space="preserve">00158</t>
  </si>
  <si>
    <t xml:space="preserve">04440</t>
  </si>
  <si>
    <t xml:space="preserve">04738</t>
  </si>
  <si>
    <t xml:space="preserve">2001</t>
  </si>
  <si>
    <t xml:space="preserve">04931</t>
  </si>
  <si>
    <t xml:space="preserve">06170</t>
  </si>
  <si>
    <t xml:space="preserve">06172</t>
  </si>
  <si>
    <t xml:space="preserve">01261</t>
  </si>
  <si>
    <t xml:space="preserve">01540</t>
  </si>
  <si>
    <t xml:space="preserve">01562</t>
  </si>
  <si>
    <t xml:space="preserve">01671</t>
  </si>
  <si>
    <t xml:space="preserve">05345</t>
  </si>
  <si>
    <t xml:space="preserve">171702744</t>
  </si>
  <si>
    <t xml:space="preserve">171702709</t>
  </si>
  <si>
    <t xml:space="preserve">153200343</t>
  </si>
  <si>
    <t xml:space="preserve">00359</t>
  </si>
  <si>
    <t xml:space="preserve">00378</t>
  </si>
  <si>
    <t xml:space="preserve">00383</t>
  </si>
  <si>
    <t xml:space="preserve">00385</t>
  </si>
  <si>
    <t xml:space="preserve">00403</t>
  </si>
  <si>
    <t xml:space="preserve">733.51.160</t>
  </si>
  <si>
    <t xml:space="preserve">00510</t>
  </si>
  <si>
    <t xml:space="preserve">00513</t>
  </si>
  <si>
    <t xml:space="preserve">00514</t>
  </si>
  <si>
    <t xml:space="preserve">00515</t>
  </si>
  <si>
    <t xml:space="preserve">00517</t>
  </si>
  <si>
    <t xml:space="preserve">00529</t>
  </si>
  <si>
    <t xml:space="preserve">00614</t>
  </si>
  <si>
    <t xml:space="preserve">00615</t>
  </si>
  <si>
    <t xml:space="preserve">00621</t>
  </si>
  <si>
    <t xml:space="preserve">00622</t>
  </si>
  <si>
    <t xml:space="preserve">01149</t>
  </si>
  <si>
    <t xml:space="preserve">01153</t>
  </si>
  <si>
    <t xml:space="preserve">01158</t>
  </si>
  <si>
    <t xml:space="preserve">01171</t>
  </si>
  <si>
    <t xml:space="preserve">01183</t>
  </si>
  <si>
    <t xml:space="preserve">01463</t>
  </si>
  <si>
    <t xml:space="preserve">01487</t>
  </si>
  <si>
    <t xml:space="preserve">01508</t>
  </si>
  <si>
    <t xml:space="preserve">01509</t>
  </si>
  <si>
    <t xml:space="preserve">01514</t>
  </si>
  <si>
    <t xml:space="preserve">01885</t>
  </si>
  <si>
    <t xml:space="preserve">02212</t>
  </si>
  <si>
    <t xml:space="preserve">02213</t>
  </si>
  <si>
    <t xml:space="preserve">02358</t>
  </si>
  <si>
    <t xml:space="preserve">02661</t>
  </si>
  <si>
    <t xml:space="preserve">03982</t>
  </si>
  <si>
    <t xml:space="preserve">03985</t>
  </si>
  <si>
    <t xml:space="preserve">05402</t>
  </si>
  <si>
    <t xml:space="preserve">Р00477</t>
  </si>
  <si>
    <t xml:space="preserve">00406</t>
  </si>
  <si>
    <t xml:space="preserve">00920</t>
  </si>
  <si>
    <t xml:space="preserve">01072</t>
  </si>
  <si>
    <t xml:space="preserve">01091</t>
  </si>
  <si>
    <t xml:space="preserve">01201</t>
  </si>
  <si>
    <t xml:space="preserve">01211</t>
  </si>
  <si>
    <t xml:space="preserve">01219</t>
  </si>
  <si>
    <t xml:space="preserve">01220</t>
  </si>
  <si>
    <t xml:space="preserve">01221</t>
  </si>
  <si>
    <t xml:space="preserve">01227</t>
  </si>
  <si>
    <t xml:space="preserve">01230</t>
  </si>
  <si>
    <t xml:space="preserve">01231</t>
  </si>
  <si>
    <t xml:space="preserve">01232</t>
  </si>
  <si>
    <t xml:space="preserve">01233</t>
  </si>
  <si>
    <t xml:space="preserve">02067</t>
  </si>
  <si>
    <t xml:space="preserve">02089</t>
  </si>
  <si>
    <t xml:space="preserve">02892</t>
  </si>
  <si>
    <t xml:space="preserve">02896</t>
  </si>
  <si>
    <t xml:space="preserve">03578</t>
  </si>
  <si>
    <t xml:space="preserve">03585</t>
  </si>
  <si>
    <t xml:space="preserve">05187</t>
  </si>
  <si>
    <t xml:space="preserve">(-1 - +15) кг/см²</t>
  </si>
  <si>
    <t xml:space="preserve">00597</t>
  </si>
  <si>
    <t xml:space="preserve">02566</t>
  </si>
  <si>
    <t xml:space="preserve">06335</t>
  </si>
  <si>
    <t xml:space="preserve">2980761</t>
  </si>
  <si>
    <t xml:space="preserve">2980762</t>
  </si>
  <si>
    <t xml:space="preserve">2980763</t>
  </si>
  <si>
    <t xml:space="preserve">1042198</t>
  </si>
  <si>
    <t xml:space="preserve">T32.3S</t>
  </si>
  <si>
    <t xml:space="preserve">МП 68058-17</t>
  </si>
  <si>
    <t xml:space="preserve">1042476</t>
  </si>
  <si>
    <t xml:space="preserve">1042659</t>
  </si>
  <si>
    <t xml:space="preserve">1042705</t>
  </si>
  <si>
    <t xml:space="preserve">02506194/03371738</t>
  </si>
  <si>
    <t xml:space="preserve">02506196/03371740</t>
  </si>
  <si>
    <t xml:space="preserve">02506197/03371741</t>
  </si>
  <si>
    <t xml:space="preserve">02506198/03371742</t>
  </si>
  <si>
    <t xml:space="preserve">02506199/03371743</t>
  </si>
  <si>
    <t xml:space="preserve">02506200/03371744</t>
  </si>
  <si>
    <t xml:space="preserve">02506201/03371745</t>
  </si>
  <si>
    <t xml:space="preserve">902724</t>
  </si>
  <si>
    <t xml:space="preserve">900831</t>
  </si>
  <si>
    <t xml:space="preserve">900708</t>
  </si>
  <si>
    <t xml:space="preserve">902797</t>
  </si>
  <si>
    <t xml:space="preserve"> 53654-13</t>
  </si>
  <si>
    <t xml:space="preserve">12-5590</t>
  </si>
  <si>
    <t xml:space="preserve">2128860</t>
  </si>
  <si>
    <t xml:space="preserve">2128855</t>
  </si>
  <si>
    <t xml:space="preserve">141535516/2990-1-8</t>
  </si>
  <si>
    <t xml:space="preserve">ТСПТ Exd101H-А16-Pt100-АА3Н25-С10-8-100</t>
  </si>
  <si>
    <t xml:space="preserve">МП РТ 2026-2013</t>
  </si>
  <si>
    <t xml:space="preserve"> (0 - +80) °C</t>
  </si>
  <si>
    <t xml:space="preserve">141535506/2990-1-4</t>
  </si>
  <si>
    <t xml:space="preserve">141535526/2990-1-9</t>
  </si>
  <si>
    <t xml:space="preserve">141535511/2990-1-6</t>
  </si>
  <si>
    <t xml:space="preserve">141535505/2990-1-3</t>
  </si>
  <si>
    <t xml:space="preserve">141535515/2990-1-7</t>
  </si>
  <si>
    <t xml:space="preserve">141535510/2990-1-5</t>
  </si>
  <si>
    <t xml:space="preserve">141535499/2990-1-1</t>
  </si>
  <si>
    <t xml:space="preserve">141535494/2990-1-2</t>
  </si>
  <si>
    <t xml:space="preserve">02595855</t>
  </si>
  <si>
    <t xml:space="preserve">03431437</t>
  </si>
  <si>
    <t xml:space="preserve">02244863</t>
  </si>
  <si>
    <t xml:space="preserve">«Преобразователи измерительные248, 644, 3144Р, 3244MV. Методика поверки»</t>
  </si>
  <si>
    <t xml:space="preserve">03221658</t>
  </si>
  <si>
    <t xml:space="preserve">02244868</t>
  </si>
  <si>
    <t xml:space="preserve">03221663</t>
  </si>
  <si>
    <t xml:space="preserve">02612095/03441605</t>
  </si>
  <si>
    <t xml:space="preserve">02612096/03441606</t>
  </si>
  <si>
    <t xml:space="preserve">02244568/03221507</t>
  </si>
  <si>
    <t xml:space="preserve">02244569/03221508</t>
  </si>
  <si>
    <t xml:space="preserve">02514255/03378097</t>
  </si>
  <si>
    <t xml:space="preserve">02514256/03378098</t>
  </si>
  <si>
    <t xml:space="preserve">02514254/03378096</t>
  </si>
  <si>
    <t xml:space="preserve">02514253/03378095</t>
  </si>
  <si>
    <t xml:space="preserve">02514258/03378099</t>
  </si>
  <si>
    <t xml:space="preserve">02524160/03384194</t>
  </si>
  <si>
    <t xml:space="preserve">02524157/03384191</t>
  </si>
  <si>
    <t xml:space="preserve">02524161/03384195</t>
  </si>
  <si>
    <t xml:space="preserve">900969</t>
  </si>
  <si>
    <t xml:space="preserve">документом "Датчики температуры 248. Методика поверки"</t>
  </si>
  <si>
    <t xml:space="preserve">900871</t>
  </si>
  <si>
    <t xml:space="preserve">900870</t>
  </si>
  <si>
    <t xml:space="preserve">900916</t>
  </si>
  <si>
    <t xml:space="preserve">870</t>
  </si>
  <si>
    <t xml:space="preserve">03102017</t>
  </si>
  <si>
    <t xml:space="preserve">864</t>
  </si>
  <si>
    <t xml:space="preserve">872</t>
  </si>
  <si>
    <t xml:space="preserve">T32.3S.0IS-Z</t>
  </si>
  <si>
    <t xml:space="preserve">LB06870426C</t>
  </si>
  <si>
    <t xml:space="preserve">2080999</t>
  </si>
  <si>
    <t xml:space="preserve">02524165/03390384</t>
  </si>
  <si>
    <t xml:space="preserve">900712</t>
  </si>
  <si>
    <t xml:space="preserve">902782</t>
  </si>
  <si>
    <t xml:space="preserve">900958</t>
  </si>
  <si>
    <t xml:space="preserve">900837</t>
  </si>
  <si>
    <t xml:space="preserve">08521100307312595</t>
  </si>
  <si>
    <t xml:space="preserve">85648596</t>
  </si>
  <si>
    <t xml:space="preserve">Н 1/3-1</t>
  </si>
  <si>
    <t xml:space="preserve">Н 1/3-2</t>
  </si>
  <si>
    <t xml:space="preserve">Н 3/2-2</t>
  </si>
  <si>
    <t xml:space="preserve">08521100307312592</t>
  </si>
  <si>
    <t xml:space="preserve">08521100307312594</t>
  </si>
  <si>
    <t xml:space="preserve">17422100307312583</t>
  </si>
  <si>
    <t xml:space="preserve">17422100307312586</t>
  </si>
  <si>
    <t xml:space="preserve">17422100307312585</t>
  </si>
  <si>
    <t xml:space="preserve">07082017</t>
  </si>
  <si>
    <t xml:space="preserve">130941462</t>
  </si>
  <si>
    <t xml:space="preserve">130941463</t>
  </si>
  <si>
    <t xml:space="preserve">FB00090426C</t>
  </si>
  <si>
    <t xml:space="preserve">FB000E0426C</t>
  </si>
  <si>
    <t xml:space="preserve">FB000D0426C</t>
  </si>
  <si>
    <t xml:space="preserve">FB00160426C</t>
  </si>
  <si>
    <t xml:space="preserve">FB00180426C</t>
  </si>
  <si>
    <t xml:space="preserve">17582182</t>
  </si>
  <si>
    <t xml:space="preserve">Vegaflex 61</t>
  </si>
  <si>
    <t xml:space="preserve">500…1820 мм.</t>
  </si>
  <si>
    <t xml:space="preserve">M601C70109A</t>
  </si>
  <si>
    <t xml:space="preserve">Prosonic M  FMU40</t>
  </si>
  <si>
    <t xml:space="preserve">МП 17670-13</t>
  </si>
  <si>
    <t xml:space="preserve">250...1453 мм.</t>
  </si>
  <si>
    <t xml:space="preserve">F704250109A</t>
  </si>
  <si>
    <t xml:space="preserve">МП 17670-08</t>
  </si>
  <si>
    <t xml:space="preserve">250…5000 мм</t>
  </si>
  <si>
    <t xml:space="preserve">F802B80109A</t>
  </si>
  <si>
    <t xml:space="preserve">62490138</t>
  </si>
  <si>
    <t xml:space="preserve">80…19590 мм; с электронным блоком Electronics VEGAFLEX serie 80 №61307434</t>
  </si>
  <si>
    <t xml:space="preserve">26065157</t>
  </si>
  <si>
    <t xml:space="preserve">80…11550 мм</t>
  </si>
  <si>
    <t xml:space="preserve">D704C80104E</t>
  </si>
  <si>
    <t xml:space="preserve">Levelflex M FMP 40</t>
  </si>
  <si>
    <t xml:space="preserve">100…4010 мм</t>
  </si>
  <si>
    <t xml:space="preserve">D704DB0104E</t>
  </si>
  <si>
    <t xml:space="preserve">100...3910 мм</t>
  </si>
  <si>
    <t xml:space="preserve">D704C30104E</t>
  </si>
  <si>
    <t xml:space="preserve">100…3880 мм</t>
  </si>
  <si>
    <t xml:space="preserve">D704E10104E</t>
  </si>
  <si>
    <t xml:space="preserve">100…4900 мм</t>
  </si>
  <si>
    <t xml:space="preserve">D704E00104E</t>
  </si>
  <si>
    <t xml:space="preserve">100...4390 мм</t>
  </si>
  <si>
    <t xml:space="preserve">05373</t>
  </si>
  <si>
    <t xml:space="preserve">05376</t>
  </si>
  <si>
    <t xml:space="preserve">05378</t>
  </si>
  <si>
    <t xml:space="preserve">05390</t>
  </si>
  <si>
    <t xml:space="preserve">05391</t>
  </si>
  <si>
    <t xml:space="preserve">105776</t>
  </si>
  <si>
    <t xml:space="preserve">Р00072</t>
  </si>
  <si>
    <t xml:space="preserve">00701</t>
  </si>
  <si>
    <t xml:space="preserve">01607</t>
  </si>
  <si>
    <t xml:space="preserve">01639</t>
  </si>
  <si>
    <t xml:space="preserve">Р00156</t>
  </si>
  <si>
    <t xml:space="preserve">00315</t>
  </si>
  <si>
    <t xml:space="preserve">00328</t>
  </si>
  <si>
    <t xml:space="preserve">00456</t>
  </si>
  <si>
    <t xml:space="preserve">00465</t>
  </si>
  <si>
    <t xml:space="preserve">00800</t>
  </si>
  <si>
    <t xml:space="preserve">00809</t>
  </si>
  <si>
    <t xml:space="preserve">(-500 - +500) Па</t>
  </si>
  <si>
    <t xml:space="preserve">03648</t>
  </si>
  <si>
    <t xml:space="preserve">03649</t>
  </si>
  <si>
    <t xml:space="preserve">04346</t>
  </si>
  <si>
    <t xml:space="preserve">04358</t>
  </si>
  <si>
    <t xml:space="preserve">05208</t>
  </si>
  <si>
    <t xml:space="preserve">05353</t>
  </si>
  <si>
    <t xml:space="preserve">Р00814</t>
  </si>
  <si>
    <t xml:space="preserve">Р00108</t>
  </si>
  <si>
    <t xml:space="preserve">Р00982</t>
  </si>
  <si>
    <t xml:space="preserve">Р01209</t>
  </si>
  <si>
    <t xml:space="preserve">00123</t>
  </si>
  <si>
    <t xml:space="preserve">00768</t>
  </si>
  <si>
    <t xml:space="preserve">04399</t>
  </si>
  <si>
    <t xml:space="preserve">04404</t>
  </si>
  <si>
    <t xml:space="preserve">04405</t>
  </si>
  <si>
    <t xml:space="preserve">05298</t>
  </si>
  <si>
    <t xml:space="preserve">05299</t>
  </si>
  <si>
    <t xml:space="preserve">05303</t>
  </si>
  <si>
    <t xml:space="preserve">14172</t>
  </si>
  <si>
    <t xml:space="preserve">15063</t>
  </si>
  <si>
    <t xml:space="preserve">14490</t>
  </si>
  <si>
    <t xml:space="preserve">075715</t>
  </si>
  <si>
    <t xml:space="preserve">075706</t>
  </si>
  <si>
    <t xml:space="preserve">Р00421</t>
  </si>
  <si>
    <t xml:space="preserve">Р00943</t>
  </si>
  <si>
    <t xml:space="preserve">Р00603</t>
  </si>
  <si>
    <t xml:space="preserve">Р00815</t>
  </si>
  <si>
    <t xml:space="preserve">Р00428</t>
  </si>
  <si>
    <t xml:space="preserve">Р01024</t>
  </si>
  <si>
    <t xml:space="preserve">Р00107</t>
  </si>
  <si>
    <t xml:space="preserve">Р00109</t>
  </si>
  <si>
    <t xml:space="preserve">Р00425</t>
  </si>
  <si>
    <t xml:space="preserve">Р01204</t>
  </si>
  <si>
    <t xml:space="preserve">00101</t>
  </si>
  <si>
    <t xml:space="preserve">00108</t>
  </si>
  <si>
    <t xml:space="preserve">00110</t>
  </si>
  <si>
    <t xml:space="preserve">00118</t>
  </si>
  <si>
    <t xml:space="preserve">00131</t>
  </si>
  <si>
    <t xml:space="preserve">00135</t>
  </si>
  <si>
    <t xml:space="preserve">00771</t>
  </si>
  <si>
    <t xml:space="preserve">00779</t>
  </si>
  <si>
    <t xml:space="preserve">01015</t>
  </si>
  <si>
    <t xml:space="preserve">01018</t>
  </si>
  <si>
    <t xml:space="preserve">01020</t>
  </si>
  <si>
    <t xml:space="preserve">01025</t>
  </si>
  <si>
    <t xml:space="preserve">01029</t>
  </si>
  <si>
    <t xml:space="preserve">01039</t>
  </si>
  <si>
    <t xml:space="preserve">01426</t>
  </si>
  <si>
    <t xml:space="preserve">01432</t>
  </si>
  <si>
    <t xml:space="preserve">01442</t>
  </si>
  <si>
    <t xml:space="preserve">02107</t>
  </si>
  <si>
    <t xml:space="preserve">02112</t>
  </si>
  <si>
    <t xml:space="preserve">02162</t>
  </si>
  <si>
    <t xml:space="preserve">02163</t>
  </si>
  <si>
    <t xml:space="preserve">02167</t>
  </si>
  <si>
    <t xml:space="preserve">02173</t>
  </si>
  <si>
    <t xml:space="preserve">02176</t>
  </si>
  <si>
    <t xml:space="preserve">02974</t>
  </si>
  <si>
    <t xml:space="preserve">02979</t>
  </si>
  <si>
    <t xml:space="preserve">02983</t>
  </si>
  <si>
    <t xml:space="preserve">02985</t>
  </si>
  <si>
    <t xml:space="preserve">02986</t>
  </si>
  <si>
    <t xml:space="preserve">06245</t>
  </si>
  <si>
    <t xml:space="preserve">Р00631</t>
  </si>
  <si>
    <t xml:space="preserve">Р01016</t>
  </si>
  <si>
    <t xml:space="preserve">00824</t>
  </si>
  <si>
    <t xml:space="preserve">00831</t>
  </si>
  <si>
    <t xml:space="preserve">00835</t>
  </si>
  <si>
    <t xml:space="preserve">00836</t>
  </si>
  <si>
    <t xml:space="preserve">00846</t>
  </si>
  <si>
    <t xml:space="preserve">00865</t>
  </si>
  <si>
    <t xml:space="preserve">00919</t>
  </si>
  <si>
    <t xml:space="preserve">00925</t>
  </si>
  <si>
    <t xml:space="preserve">00931</t>
  </si>
  <si>
    <t xml:space="preserve">00939</t>
  </si>
  <si>
    <t xml:space="preserve">00955</t>
  </si>
  <si>
    <t xml:space="preserve">01060</t>
  </si>
  <si>
    <t xml:space="preserve">01069</t>
  </si>
  <si>
    <t xml:space="preserve">01079</t>
  </si>
  <si>
    <t xml:space="preserve">01099</t>
  </si>
  <si>
    <t xml:space="preserve">01760</t>
  </si>
  <si>
    <t xml:space="preserve">01762</t>
  </si>
  <si>
    <t xml:space="preserve">01778</t>
  </si>
  <si>
    <t xml:space="preserve">02733</t>
  </si>
  <si>
    <t xml:space="preserve">(0 - 6000) кПа</t>
  </si>
  <si>
    <t xml:space="preserve">03451</t>
  </si>
  <si>
    <t xml:space="preserve">03460</t>
  </si>
  <si>
    <t xml:space="preserve">05336</t>
  </si>
  <si>
    <t xml:space="preserve">05927</t>
  </si>
  <si>
    <t xml:space="preserve">06189</t>
  </si>
  <si>
    <t xml:space="preserve">06220</t>
  </si>
  <si>
    <t xml:space="preserve">00628</t>
  </si>
  <si>
    <t xml:space="preserve">ДМ2005СгУ3</t>
  </si>
  <si>
    <t xml:space="preserve">00781</t>
  </si>
  <si>
    <t xml:space="preserve">01013</t>
  </si>
  <si>
    <t xml:space="preserve">01571</t>
  </si>
  <si>
    <t xml:space="preserve">01572</t>
  </si>
  <si>
    <t xml:space="preserve">01576</t>
  </si>
  <si>
    <t xml:space="preserve">01578</t>
  </si>
  <si>
    <t xml:space="preserve">01661</t>
  </si>
  <si>
    <t xml:space="preserve">Р00933</t>
  </si>
  <si>
    <t xml:space="preserve">1752629</t>
  </si>
  <si>
    <t xml:space="preserve">ДМ2005СгУ2</t>
  </si>
  <si>
    <t xml:space="preserve">1752633</t>
  </si>
  <si>
    <t xml:space="preserve">1752634</t>
  </si>
  <si>
    <t xml:space="preserve">3082</t>
  </si>
  <si>
    <t xml:space="preserve">(0 - 16) кгc/см²</t>
  </si>
  <si>
    <t xml:space="preserve">2158</t>
  </si>
  <si>
    <t xml:space="preserve">3166</t>
  </si>
  <si>
    <t xml:space="preserve">3186</t>
  </si>
  <si>
    <t xml:space="preserve">05374</t>
  </si>
  <si>
    <t xml:space="preserve">05375</t>
  </si>
  <si>
    <t xml:space="preserve">05377</t>
  </si>
  <si>
    <t xml:space="preserve">05386</t>
  </si>
  <si>
    <t xml:space="preserve">05387</t>
  </si>
  <si>
    <t xml:space="preserve">015976</t>
  </si>
  <si>
    <t xml:space="preserve">211100854</t>
  </si>
  <si>
    <t xml:space="preserve">6041</t>
  </si>
  <si>
    <t xml:space="preserve">171401287</t>
  </si>
  <si>
    <t xml:space="preserve">00264</t>
  </si>
  <si>
    <t xml:space="preserve">00283</t>
  </si>
  <si>
    <t xml:space="preserve">00295</t>
  </si>
  <si>
    <t xml:space="preserve">00305</t>
  </si>
  <si>
    <t xml:space="preserve">00583</t>
  </si>
  <si>
    <t xml:space="preserve">00797</t>
  </si>
  <si>
    <t xml:space="preserve">01330</t>
  </si>
  <si>
    <t xml:space="preserve">01688</t>
  </si>
  <si>
    <t xml:space="preserve">01941</t>
  </si>
  <si>
    <t xml:space="preserve">01953</t>
  </si>
  <si>
    <t xml:space="preserve">01967</t>
  </si>
  <si>
    <t xml:space="preserve">01992</t>
  </si>
  <si>
    <t xml:space="preserve">02906</t>
  </si>
  <si>
    <t xml:space="preserve">02938</t>
  </si>
  <si>
    <t xml:space="preserve">02939</t>
  </si>
  <si>
    <t xml:space="preserve">02940</t>
  </si>
  <si>
    <t xml:space="preserve">03148</t>
  </si>
  <si>
    <t xml:space="preserve">03180</t>
  </si>
  <si>
    <t xml:space="preserve">03774</t>
  </si>
  <si>
    <t xml:space="preserve">03775</t>
  </si>
  <si>
    <t xml:space="preserve">03782</t>
  </si>
  <si>
    <t xml:space="preserve">04830</t>
  </si>
  <si>
    <t xml:space="preserve">04833</t>
  </si>
  <si>
    <t xml:space="preserve">04846</t>
  </si>
  <si>
    <t xml:space="preserve">04856</t>
  </si>
  <si>
    <t xml:space="preserve">04868</t>
  </si>
  <si>
    <t xml:space="preserve">04877</t>
  </si>
  <si>
    <t xml:space="preserve">04878</t>
  </si>
  <si>
    <t xml:space="preserve">04884</t>
  </si>
  <si>
    <t xml:space="preserve">04887</t>
  </si>
  <si>
    <t xml:space="preserve">05591</t>
  </si>
  <si>
    <t xml:space="preserve">02554</t>
  </si>
  <si>
    <t xml:space="preserve">00434</t>
  </si>
  <si>
    <t xml:space="preserve">01574</t>
  </si>
  <si>
    <t xml:space="preserve">01657</t>
  </si>
  <si>
    <t xml:space="preserve">01658</t>
  </si>
  <si>
    <t xml:space="preserve">01660</t>
  </si>
  <si>
    <t xml:space="preserve">01662</t>
  </si>
  <si>
    <t xml:space="preserve">01663</t>
  </si>
  <si>
    <t xml:space="preserve">Р00944</t>
  </si>
  <si>
    <t xml:space="preserve">Р00940</t>
  </si>
  <si>
    <t xml:space="preserve">3167</t>
  </si>
  <si>
    <t xml:space="preserve">3190</t>
  </si>
  <si>
    <t xml:space="preserve">3058</t>
  </si>
  <si>
    <t xml:space="preserve">99842</t>
  </si>
  <si>
    <t xml:space="preserve">1</t>
  </si>
  <si>
    <t xml:space="preserve">29</t>
  </si>
  <si>
    <t xml:space="preserve">53</t>
  </si>
  <si>
    <t xml:space="preserve">1688209</t>
  </si>
  <si>
    <t xml:space="preserve">1014776</t>
  </si>
  <si>
    <t xml:space="preserve">ДМ8008-Вуф Кс исп.2</t>
  </si>
  <si>
    <t xml:space="preserve">МПТИ-У3
</t>
  </si>
  <si>
    <t xml:space="preserve">Р01127</t>
  </si>
  <si>
    <t xml:space="preserve">00663</t>
  </si>
  <si>
    <t xml:space="preserve">00675</t>
  </si>
  <si>
    <t xml:space="preserve">ДМ1001У2</t>
  </si>
  <si>
    <t xml:space="preserve">01404</t>
  </si>
  <si>
    <t xml:space="preserve">01423</t>
  </si>
  <si>
    <t xml:space="preserve">04372</t>
  </si>
  <si>
    <t xml:space="preserve">04434</t>
  </si>
  <si>
    <t xml:space="preserve">04441</t>
  </si>
  <si>
    <t xml:space="preserve">04714</t>
  </si>
  <si>
    <t xml:space="preserve">04734</t>
  </si>
  <si>
    <t xml:space="preserve">06336</t>
  </si>
  <si>
    <t xml:space="preserve">06337</t>
  </si>
  <si>
    <t xml:space="preserve">06338</t>
  </si>
  <si>
    <t xml:space="preserve">06339</t>
  </si>
  <si>
    <t xml:space="preserve">06340</t>
  </si>
  <si>
    <t xml:space="preserve">06341</t>
  </si>
  <si>
    <t xml:space="preserve">6709580100</t>
  </si>
  <si>
    <t xml:space="preserve">ДМ </t>
  </si>
  <si>
    <t xml:space="preserve">00051</t>
  </si>
  <si>
    <t xml:space="preserve">00743</t>
  </si>
  <si>
    <t xml:space="preserve">00745</t>
  </si>
  <si>
    <t xml:space="preserve">00748</t>
  </si>
  <si>
    <t xml:space="preserve">00754</t>
  </si>
  <si>
    <t xml:space="preserve">77090.19.2Р.00761951, 77090.19.2Р.00761953</t>
  </si>
  <si>
    <t xml:space="preserve">(-1 - +9) кгс/см²</t>
  </si>
  <si>
    <t xml:space="preserve">05188</t>
  </si>
  <si>
    <t xml:space="preserve">(-1 - +9) bar</t>
  </si>
  <si>
    <t xml:space="preserve">Р00849</t>
  </si>
  <si>
    <t xml:space="preserve">00887</t>
  </si>
  <si>
    <t xml:space="preserve">00894</t>
  </si>
  <si>
    <t xml:space="preserve">01538</t>
  </si>
  <si>
    <t xml:space="preserve">01569</t>
  </si>
  <si>
    <t xml:space="preserve">015938</t>
  </si>
  <si>
    <t xml:space="preserve">00282</t>
  </si>
  <si>
    <t xml:space="preserve">00566</t>
  </si>
  <si>
    <t xml:space="preserve">00585</t>
  </si>
  <si>
    <t xml:space="preserve">(-250 - 0) Па</t>
  </si>
  <si>
    <t xml:space="preserve">00783</t>
  </si>
  <si>
    <t xml:space="preserve">00786</t>
  </si>
  <si>
    <t xml:space="preserve">01328</t>
  </si>
  <si>
    <t xml:space="preserve">01340</t>
  </si>
  <si>
    <t xml:space="preserve">02910</t>
  </si>
  <si>
    <t xml:space="preserve">02911</t>
  </si>
  <si>
    <t xml:space="preserve">02953</t>
  </si>
  <si>
    <t xml:space="preserve">02960</t>
  </si>
  <si>
    <t xml:space="preserve">03153</t>
  </si>
  <si>
    <t xml:space="preserve">03183</t>
  </si>
  <si>
    <t xml:space="preserve">04839</t>
  </si>
  <si>
    <t xml:space="preserve">05823</t>
  </si>
  <si>
    <t xml:space="preserve">06177</t>
  </si>
  <si>
    <t xml:space="preserve">06343</t>
  </si>
  <si>
    <t xml:space="preserve">06344</t>
  </si>
  <si>
    <t xml:space="preserve">06345</t>
  </si>
  <si>
    <t xml:space="preserve">06346</t>
  </si>
  <si>
    <t xml:space="preserve">06347</t>
  </si>
  <si>
    <t xml:space="preserve">06348</t>
  </si>
  <si>
    <t xml:space="preserve">(0 - 16) кПа</t>
  </si>
  <si>
    <t xml:space="preserve">06349</t>
  </si>
  <si>
    <t xml:space="preserve">06350</t>
  </si>
  <si>
    <t xml:space="preserve">06351</t>
  </si>
  <si>
    <t xml:space="preserve">06352</t>
  </si>
  <si>
    <t xml:space="preserve">06353</t>
  </si>
  <si>
    <t xml:space="preserve">06354</t>
  </si>
  <si>
    <t xml:space="preserve">06355</t>
  </si>
  <si>
    <t xml:space="preserve">06356</t>
  </si>
  <si>
    <t xml:space="preserve">06357</t>
  </si>
  <si>
    <t xml:space="preserve">06358</t>
  </si>
  <si>
    <t xml:space="preserve">06359</t>
  </si>
  <si>
    <t xml:space="preserve">06360</t>
  </si>
  <si>
    <t xml:space="preserve">06361</t>
  </si>
  <si>
    <t xml:space="preserve">06362</t>
  </si>
  <si>
    <t xml:space="preserve">06363</t>
  </si>
  <si>
    <t xml:space="preserve">06364</t>
  </si>
  <si>
    <t xml:space="preserve">06365</t>
  </si>
  <si>
    <t xml:space="preserve">06366</t>
  </si>
  <si>
    <t xml:space="preserve">06367</t>
  </si>
  <si>
    <t xml:space="preserve">Р00964</t>
  </si>
  <si>
    <t xml:space="preserve">Р01262</t>
  </si>
  <si>
    <t xml:space="preserve">Р00830</t>
  </si>
  <si>
    <t xml:space="preserve">Р00951</t>
  </si>
  <si>
    <t xml:space="preserve">Р00818</t>
  </si>
  <si>
    <t xml:space="preserve">Р00961</t>
  </si>
  <si>
    <t xml:space="preserve">Р01231</t>
  </si>
  <si>
    <t xml:space="preserve">00428</t>
  </si>
  <si>
    <t xml:space="preserve">00430</t>
  </si>
  <si>
    <t xml:space="preserve">00432</t>
  </si>
  <si>
    <t xml:space="preserve">00497</t>
  </si>
  <si>
    <t xml:space="preserve">00503</t>
  </si>
  <si>
    <t xml:space="preserve">00647</t>
  </si>
  <si>
    <t xml:space="preserve">00650</t>
  </si>
  <si>
    <t xml:space="preserve">00652</t>
  </si>
  <si>
    <t xml:space="preserve">02134</t>
  </si>
  <si>
    <t xml:space="preserve">02135</t>
  </si>
  <si>
    <t xml:space="preserve">02137</t>
  </si>
  <si>
    <t xml:space="preserve">02144</t>
  </si>
  <si>
    <t xml:space="preserve">02175</t>
  </si>
  <si>
    <t xml:space="preserve">03806</t>
  </si>
  <si>
    <t xml:space="preserve">03816</t>
  </si>
  <si>
    <t xml:space="preserve">05236</t>
  </si>
  <si>
    <t xml:space="preserve">01282</t>
  </si>
  <si>
    <t xml:space="preserve">3202</t>
  </si>
  <si>
    <t xml:space="preserve">03589</t>
  </si>
  <si>
    <t xml:space="preserve">05348</t>
  </si>
  <si>
    <t xml:space="preserve">05349</t>
  </si>
  <si>
    <t xml:space="preserve">06176</t>
  </si>
  <si>
    <t xml:space="preserve">06198</t>
  </si>
  <si>
    <t xml:space="preserve">06342</t>
  </si>
  <si>
    <t xml:space="preserve">000610</t>
  </si>
  <si>
    <t xml:space="preserve">Р00980</t>
  </si>
  <si>
    <t xml:space="preserve">Р01245</t>
  </si>
  <si>
    <t xml:space="preserve">Р01071</t>
  </si>
  <si>
    <t xml:space="preserve">00096</t>
  </si>
  <si>
    <t xml:space="preserve">1993</t>
  </si>
  <si>
    <t xml:space="preserve">01353</t>
  </si>
  <si>
    <t xml:space="preserve">01714</t>
  </si>
  <si>
    <t xml:space="preserve">02097</t>
  </si>
  <si>
    <t xml:space="preserve">01455</t>
  </si>
  <si>
    <t xml:space="preserve">Р00236</t>
  </si>
  <si>
    <t xml:space="preserve">Р00838</t>
  </si>
  <si>
    <t xml:space="preserve">00226</t>
  </si>
  <si>
    <t xml:space="preserve">(-1 - +3) кг/см²</t>
  </si>
  <si>
    <t xml:space="preserve">00491</t>
  </si>
  <si>
    <t xml:space="preserve">00592</t>
  </si>
  <si>
    <t xml:space="preserve">00594</t>
  </si>
  <si>
    <t xml:space="preserve">02531</t>
  </si>
  <si>
    <t xml:space="preserve">02558</t>
  </si>
  <si>
    <t xml:space="preserve">04757</t>
  </si>
  <si>
    <t xml:space="preserve">04771</t>
  </si>
  <si>
    <t xml:space="preserve">05291</t>
  </si>
  <si>
    <t xml:space="preserve">Р01205</t>
  </si>
  <si>
    <t xml:space="preserve">Р01206</t>
  </si>
  <si>
    <t xml:space="preserve">Р01221</t>
  </si>
  <si>
    <t xml:space="preserve">00433</t>
  </si>
  <si>
    <t xml:space="preserve">00498</t>
  </si>
  <si>
    <t xml:space="preserve">00646</t>
  </si>
  <si>
    <t xml:space="preserve">00651</t>
  </si>
  <si>
    <t xml:space="preserve">00761</t>
  </si>
  <si>
    <t xml:space="preserve">00908</t>
  </si>
  <si>
    <t xml:space="preserve">03811</t>
  </si>
  <si>
    <t xml:space="preserve">05235</t>
  </si>
  <si>
    <t xml:space="preserve">Р00602</t>
  </si>
  <si>
    <t xml:space="preserve">Р00941</t>
  </si>
  <si>
    <t xml:space="preserve">МВТПсg-100-ОМ2</t>
  </si>
  <si>
    <t xml:space="preserve">Р00590</t>
  </si>
  <si>
    <t xml:space="preserve">Р01228</t>
  </si>
  <si>
    <t xml:space="preserve">Р00597</t>
  </si>
  <si>
    <t xml:space="preserve">Р00598</t>
  </si>
  <si>
    <t xml:space="preserve">Р01268</t>
  </si>
  <si>
    <t xml:space="preserve">Р00593</t>
  </si>
  <si>
    <t xml:space="preserve">00471</t>
  </si>
  <si>
    <t xml:space="preserve">00472</t>
  </si>
  <si>
    <t xml:space="preserve">00473</t>
  </si>
  <si>
    <t xml:space="preserve">00476</t>
  </si>
  <si>
    <t xml:space="preserve">00479</t>
  </si>
  <si>
    <t xml:space="preserve">ВП4-Уф</t>
  </si>
  <si>
    <t xml:space="preserve">(-1 - 0) кгс/см²</t>
  </si>
  <si>
    <t xml:space="preserve">00480</t>
  </si>
  <si>
    <t xml:space="preserve">00481</t>
  </si>
  <si>
    <t xml:space="preserve">00484</t>
  </si>
  <si>
    <t xml:space="preserve">00910</t>
  </si>
  <si>
    <t xml:space="preserve">00911</t>
  </si>
  <si>
    <t xml:space="preserve">00913</t>
  </si>
  <si>
    <t xml:space="preserve">02831</t>
  </si>
  <si>
    <t xml:space="preserve">02835</t>
  </si>
  <si>
    <t xml:space="preserve">МВП4-У</t>
  </si>
  <si>
    <t xml:space="preserve">05270</t>
  </si>
  <si>
    <t xml:space="preserve">44641-10 </t>
  </si>
  <si>
    <t xml:space="preserve">МПТИ-М1У2 </t>
  </si>
  <si>
    <t xml:space="preserve">2548</t>
  </si>
  <si>
    <t xml:space="preserve">2563</t>
  </si>
  <si>
    <t xml:space="preserve">2566</t>
  </si>
  <si>
    <t xml:space="preserve">2578</t>
  </si>
  <si>
    <t xml:space="preserve">01819308</t>
  </si>
  <si>
    <t xml:space="preserve">01819309</t>
  </si>
  <si>
    <t xml:space="preserve">01819310</t>
  </si>
  <si>
    <t xml:space="preserve">01819311</t>
  </si>
  <si>
    <t xml:space="preserve">МПТИ-У3</t>
  </si>
  <si>
    <t xml:space="preserve">Р01065</t>
  </si>
  <si>
    <t xml:space="preserve">Р00128</t>
  </si>
  <si>
    <t xml:space="preserve">Р00129</t>
  </si>
  <si>
    <t xml:space="preserve">Р00181</t>
  </si>
  <si>
    <t xml:space="preserve">Р00486</t>
  </si>
  <si>
    <t xml:space="preserve">Р00335</t>
  </si>
  <si>
    <t xml:space="preserve">Р00618</t>
  </si>
  <si>
    <t xml:space="preserve">Р00333</t>
  </si>
  <si>
    <t xml:space="preserve">Р00285</t>
  </si>
  <si>
    <t xml:space="preserve">Р00617</t>
  </si>
  <si>
    <t xml:space="preserve">Р00330</t>
  </si>
  <si>
    <t xml:space="preserve">Р00509</t>
  </si>
  <si>
    <t xml:space="preserve">Р00844</t>
  </si>
  <si>
    <t xml:space="preserve">Р00274</t>
  </si>
  <si>
    <t xml:space="preserve">Р00293</t>
  </si>
  <si>
    <t xml:space="preserve">Р01042</t>
  </si>
  <si>
    <t xml:space="preserve">Р00496</t>
  </si>
  <si>
    <t xml:space="preserve">Р01247</t>
  </si>
  <si>
    <t xml:space="preserve">00071</t>
  </si>
  <si>
    <t xml:space="preserve">00689</t>
  </si>
  <si>
    <t xml:space="preserve">00696</t>
  </si>
  <si>
    <t xml:space="preserve">00709</t>
  </si>
  <si>
    <t xml:space="preserve">00710</t>
  </si>
  <si>
    <t xml:space="preserve">00713</t>
  </si>
  <si>
    <t xml:space="preserve">00719</t>
  </si>
  <si>
    <t xml:space="preserve">01249</t>
  </si>
  <si>
    <t xml:space="preserve">01633</t>
  </si>
  <si>
    <t xml:space="preserve">01644</t>
  </si>
  <si>
    <t xml:space="preserve">01648</t>
  </si>
  <si>
    <t xml:space="preserve">01655</t>
  </si>
  <si>
    <t xml:space="preserve">02246</t>
  </si>
  <si>
    <t xml:space="preserve">02269</t>
  </si>
  <si>
    <t xml:space="preserve">03710</t>
  </si>
  <si>
    <t xml:space="preserve">04908</t>
  </si>
  <si>
    <t xml:space="preserve">007243</t>
  </si>
  <si>
    <t xml:space="preserve">Р00898</t>
  </si>
  <si>
    <t xml:space="preserve">Р01148</t>
  </si>
  <si>
    <t xml:space="preserve">Р00186</t>
  </si>
  <si>
    <t xml:space="preserve">00163</t>
  </si>
  <si>
    <t xml:space="preserve">00670</t>
  </si>
  <si>
    <t xml:space="preserve">00673</t>
  </si>
  <si>
    <t xml:space="preserve">00677</t>
  </si>
  <si>
    <t xml:space="preserve">01409</t>
  </si>
  <si>
    <t xml:space="preserve">04446</t>
  </si>
  <si>
    <t xml:space="preserve">04458</t>
  </si>
  <si>
    <t xml:space="preserve">04461</t>
  </si>
  <si>
    <t xml:space="preserve">(-1 - +4) кгс/см²</t>
  </si>
  <si>
    <t xml:space="preserve">04736</t>
  </si>
  <si>
    <t xml:space="preserve">04926</t>
  </si>
  <si>
    <t xml:space="preserve">04929</t>
  </si>
  <si>
    <t xml:space="preserve">04930</t>
  </si>
  <si>
    <t xml:space="preserve">04932</t>
  </si>
  <si>
    <t xml:space="preserve">04934</t>
  </si>
  <si>
    <t xml:space="preserve">04948</t>
  </si>
  <si>
    <t xml:space="preserve">211057574</t>
  </si>
  <si>
    <t xml:space="preserve">153200342</t>
  </si>
  <si>
    <t xml:space="preserve">154601364</t>
  </si>
  <si>
    <t xml:space="preserve">99005432154</t>
  </si>
  <si>
    <t xml:space="preserve">Р01216</t>
  </si>
  <si>
    <t xml:space="preserve">00358</t>
  </si>
  <si>
    <t xml:space="preserve">00364</t>
  </si>
  <si>
    <t xml:space="preserve">00371</t>
  </si>
  <si>
    <t xml:space="preserve">00372</t>
  </si>
  <si>
    <t xml:space="preserve">00384</t>
  </si>
  <si>
    <t xml:space="preserve">00392</t>
  </si>
  <si>
    <t xml:space="preserve">00509</t>
  </si>
  <si>
    <t xml:space="preserve">00511</t>
  </si>
  <si>
    <t xml:space="preserve">00512</t>
  </si>
  <si>
    <t xml:space="preserve">00520</t>
  </si>
  <si>
    <t xml:space="preserve">00523</t>
  </si>
  <si>
    <t xml:space="preserve">00524</t>
  </si>
  <si>
    <t xml:space="preserve">00531</t>
  </si>
  <si>
    <t xml:space="preserve">00540</t>
  </si>
  <si>
    <t xml:space="preserve">00541</t>
  </si>
  <si>
    <t xml:space="preserve">00608</t>
  </si>
  <si>
    <t xml:space="preserve">00612</t>
  </si>
  <si>
    <t xml:space="preserve">00613</t>
  </si>
  <si>
    <t xml:space="preserve">00618</t>
  </si>
  <si>
    <t xml:space="preserve">00623</t>
  </si>
  <si>
    <t xml:space="preserve">01141</t>
  </si>
  <si>
    <t xml:space="preserve">(0 - 1) MPag</t>
  </si>
  <si>
    <t xml:space="preserve">01142</t>
  </si>
  <si>
    <t xml:space="preserve">01148</t>
  </si>
  <si>
    <t xml:space="preserve">01163</t>
  </si>
  <si>
    <t xml:space="preserve">01164</t>
  </si>
  <si>
    <t xml:space="preserve">01165</t>
  </si>
  <si>
    <t xml:space="preserve">01168</t>
  </si>
  <si>
    <t xml:space="preserve">01180</t>
  </si>
  <si>
    <t xml:space="preserve">01181</t>
  </si>
  <si>
    <t xml:space="preserve">01182</t>
  </si>
  <si>
    <t xml:space="preserve">01184</t>
  </si>
  <si>
    <t xml:space="preserve">01362</t>
  </si>
  <si>
    <t xml:space="preserve">01370</t>
  </si>
  <si>
    <t xml:space="preserve">(-1 - +3) кгс/см²</t>
  </si>
  <si>
    <t xml:space="preserve">01376</t>
  </si>
  <si>
    <t xml:space="preserve">01377</t>
  </si>
  <si>
    <t xml:space="preserve">01379</t>
  </si>
  <si>
    <t xml:space="preserve">01380</t>
  </si>
  <si>
    <t xml:space="preserve">01456</t>
  </si>
  <si>
    <t xml:space="preserve">01461</t>
  </si>
  <si>
    <t xml:space="preserve">01471</t>
  </si>
  <si>
    <t xml:space="preserve">01488</t>
  </si>
  <si>
    <t xml:space="preserve">01489</t>
  </si>
  <si>
    <t xml:space="preserve">01492</t>
  </si>
  <si>
    <t xml:space="preserve">01494</t>
  </si>
  <si>
    <t xml:space="preserve">01497</t>
  </si>
  <si>
    <t xml:space="preserve">01506</t>
  </si>
  <si>
    <t xml:space="preserve">01507</t>
  </si>
  <si>
    <t xml:space="preserve">01510</t>
  </si>
  <si>
    <t xml:space="preserve">01513</t>
  </si>
  <si>
    <t xml:space="preserve">01516</t>
  </si>
  <si>
    <t xml:space="preserve">01518</t>
  </si>
  <si>
    <t xml:space="preserve">01883</t>
  </si>
  <si>
    <t xml:space="preserve">01892</t>
  </si>
  <si>
    <t xml:space="preserve">02179</t>
  </si>
  <si>
    <t xml:space="preserve">02195</t>
  </si>
  <si>
    <t xml:space="preserve">02196</t>
  </si>
  <si>
    <t xml:space="preserve">02204</t>
  </si>
  <si>
    <t xml:space="preserve">02205</t>
  </si>
  <si>
    <t xml:space="preserve">02219</t>
  </si>
  <si>
    <t xml:space="preserve">02709</t>
  </si>
  <si>
    <t xml:space="preserve"> 233.30.160</t>
  </si>
  <si>
    <t xml:space="preserve">03964</t>
  </si>
  <si>
    <t xml:space="preserve">05328</t>
  </si>
  <si>
    <t xml:space="preserve">05392</t>
  </si>
  <si>
    <t xml:space="preserve">05439</t>
  </si>
  <si>
    <t xml:space="preserve">00488</t>
  </si>
  <si>
    <t xml:space="preserve">00728</t>
  </si>
  <si>
    <t xml:space="preserve">1712161770</t>
  </si>
  <si>
    <t xml:space="preserve">1712164729</t>
  </si>
  <si>
    <t xml:space="preserve">1712161828</t>
  </si>
  <si>
    <t xml:space="preserve">1712164697</t>
  </si>
  <si>
    <t xml:space="preserve">1712164777</t>
  </si>
  <si>
    <t xml:space="preserve">2091</t>
  </si>
  <si>
    <t xml:space="preserve">ГСО 10506-2014/2023, ГСО 10506-2014/2023</t>
  </si>
  <si>
    <t xml:space="preserve">9601599</t>
  </si>
  <si>
    <t xml:space="preserve">ИГМ-13</t>
  </si>
  <si>
    <t xml:space="preserve">ARJD-0236</t>
  </si>
  <si>
    <t xml:space="preserve">ARJD-0293</t>
  </si>
  <si>
    <t xml:space="preserve">67138</t>
  </si>
  <si>
    <t xml:space="preserve">67196</t>
  </si>
  <si>
    <t xml:space="preserve">67148</t>
  </si>
  <si>
    <t xml:space="preserve">67142</t>
  </si>
  <si>
    <t xml:space="preserve">88641</t>
  </si>
  <si>
    <t xml:space="preserve">66347</t>
  </si>
  <si>
    <t xml:space="preserve">10728</t>
  </si>
  <si>
    <t xml:space="preserve">18133</t>
  </si>
  <si>
    <t xml:space="preserve">9601595</t>
  </si>
  <si>
    <t xml:space="preserve">89224</t>
  </si>
  <si>
    <t xml:space="preserve">4992</t>
  </si>
  <si>
    <t xml:space="preserve">4999</t>
  </si>
  <si>
    <t xml:space="preserve">5002</t>
  </si>
  <si>
    <t xml:space="preserve">5003</t>
  </si>
  <si>
    <t xml:space="preserve">5432</t>
  </si>
  <si>
    <t xml:space="preserve">5437</t>
  </si>
  <si>
    <t xml:space="preserve">9602413</t>
  </si>
  <si>
    <t xml:space="preserve">4739</t>
  </si>
  <si>
    <t xml:space="preserve">7687</t>
  </si>
  <si>
    <t xml:space="preserve">7689</t>
  </si>
  <si>
    <t xml:space="preserve">84550</t>
  </si>
  <si>
    <t xml:space="preserve">ARDL-0029</t>
  </si>
  <si>
    <t xml:space="preserve">AREH-0226</t>
  </si>
  <si>
    <t xml:space="preserve">ARHF-0023</t>
  </si>
  <si>
    <t xml:space="preserve">ARHE-0287</t>
  </si>
  <si>
    <t xml:space="preserve">ARHF-0052</t>
  </si>
  <si>
    <t xml:space="preserve">ARPK-0139</t>
  </si>
  <si>
    <t xml:space="preserve">ARHE-0291</t>
  </si>
  <si>
    <t xml:space="preserve">AREJ-0078</t>
  </si>
  <si>
    <t xml:space="preserve">ARDK-0195</t>
  </si>
  <si>
    <t xml:space="preserve">ARHF-0014</t>
  </si>
  <si>
    <t xml:space="preserve">AREB-0189</t>
  </si>
  <si>
    <t xml:space="preserve">AREH-0208</t>
  </si>
  <si>
    <t xml:space="preserve">ARHE-0300</t>
  </si>
  <si>
    <t xml:space="preserve">AREJ-0033</t>
  </si>
  <si>
    <t xml:space="preserve">ARJD-0299</t>
  </si>
  <si>
    <t xml:space="preserve">AREJ-0094</t>
  </si>
  <si>
    <t xml:space="preserve">AREH-0163</t>
  </si>
  <si>
    <t xml:space="preserve">AREH-0180</t>
  </si>
  <si>
    <t xml:space="preserve">ARHF-0044</t>
  </si>
  <si>
    <t xml:space="preserve">AREH-0175</t>
  </si>
  <si>
    <t xml:space="preserve">AREH-0214</t>
  </si>
  <si>
    <t xml:space="preserve">AREH-0223</t>
  </si>
  <si>
    <t xml:space="preserve">AREH-0221</t>
  </si>
  <si>
    <t xml:space="preserve">AREB-0207</t>
  </si>
  <si>
    <t xml:space="preserve">AREH-0008</t>
  </si>
  <si>
    <t xml:space="preserve">AREJ-0083</t>
  </si>
  <si>
    <t xml:space="preserve">AREJ-0055</t>
  </si>
  <si>
    <t xml:space="preserve">AREH-0213</t>
  </si>
  <si>
    <t xml:space="preserve">66312</t>
  </si>
  <si>
    <t xml:space="preserve">ARDK-0040</t>
  </si>
  <si>
    <t xml:space="preserve">ARJD-0245</t>
  </si>
  <si>
    <t xml:space="preserve">ARHF-0037</t>
  </si>
  <si>
    <t xml:space="preserve">27570</t>
  </si>
  <si>
    <t xml:space="preserve">27483</t>
  </si>
  <si>
    <t xml:space="preserve">27430</t>
  </si>
  <si>
    <t xml:space="preserve">ARHE-0284</t>
  </si>
  <si>
    <t xml:space="preserve">ARHF-0009</t>
  </si>
  <si>
    <t xml:space="preserve">AREJ-0114</t>
  </si>
  <si>
    <t xml:space="preserve">AREH-0210</t>
  </si>
  <si>
    <t xml:space="preserve">AREJ-0065</t>
  </si>
  <si>
    <t xml:space="preserve">AREH-0195</t>
  </si>
  <si>
    <t xml:space="preserve">0803995</t>
  </si>
  <si>
    <t xml:space="preserve">3144P</t>
  </si>
  <si>
    <t xml:space="preserve">МП 14683-09</t>
  </si>
  <si>
    <t xml:space="preserve">56318.14.4Р.00615324, 73828.19.1Р.00156416</t>
  </si>
  <si>
    <t xml:space="preserve"> (100 - +250) °C</t>
  </si>
  <si>
    <t xml:space="preserve">0804391</t>
  </si>
  <si>
    <t xml:space="preserve"> (0 - +650) °C</t>
  </si>
  <si>
    <t xml:space="preserve"> (0 - +825) °C</t>
  </si>
  <si>
    <t xml:space="preserve">0804388</t>
  </si>
  <si>
    <t xml:space="preserve">0803985</t>
  </si>
  <si>
    <t xml:space="preserve"> (25 - +125) °C</t>
  </si>
  <si>
    <t xml:space="preserve">02524158/03384192</t>
  </si>
  <si>
    <t xml:space="preserve">02524162/03384196</t>
  </si>
  <si>
    <t xml:space="preserve">2980766</t>
  </si>
  <si>
    <t xml:space="preserve">2980767</t>
  </si>
  <si>
    <t xml:space="preserve">2980768</t>
  </si>
  <si>
    <t xml:space="preserve">2980769</t>
  </si>
  <si>
    <t xml:space="preserve">2980770</t>
  </si>
  <si>
    <t xml:space="preserve">130941458</t>
  </si>
  <si>
    <t xml:space="preserve"> PR5335D</t>
  </si>
  <si>
    <t xml:space="preserve">LB06880426C</t>
  </si>
  <si>
    <t xml:space="preserve">LB068C0426C</t>
  </si>
  <si>
    <t xml:space="preserve">LB06890426C</t>
  </si>
  <si>
    <t xml:space="preserve">LB068B0426C</t>
  </si>
  <si>
    <t xml:space="preserve">Н 3/3-2</t>
  </si>
  <si>
    <t xml:space="preserve">17422100307312584</t>
  </si>
  <si>
    <t xml:space="preserve">02563700/03411583</t>
  </si>
  <si>
    <t xml:space="preserve">02563708/03411591</t>
  </si>
  <si>
    <t xml:space="preserve">02563712/03411595</t>
  </si>
  <si>
    <t xml:space="preserve">02524163/03384197</t>
  </si>
  <si>
    <t xml:space="preserve">FA02BD1426C</t>
  </si>
  <si>
    <t xml:space="preserve">FA004B1430B</t>
  </si>
  <si>
    <t xml:space="preserve">(-50 - +400) °C</t>
  </si>
  <si>
    <t xml:space="preserve">FA02BB1426C</t>
  </si>
  <si>
    <t xml:space="preserve">FA00411430B</t>
  </si>
  <si>
    <t xml:space="preserve">FB00080426C</t>
  </si>
  <si>
    <t xml:space="preserve">FB00110426C</t>
  </si>
  <si>
    <t xml:space="preserve">FB00060426C</t>
  </si>
  <si>
    <t xml:space="preserve">FB00070426C</t>
  </si>
  <si>
    <t xml:space="preserve">FB000C0426C</t>
  </si>
  <si>
    <t xml:space="preserve">1107YA4Z</t>
  </si>
  <si>
    <t xml:space="preserve">TR 10-K</t>
  </si>
  <si>
    <t xml:space="preserve">1107YA4N</t>
  </si>
  <si>
    <t xml:space="preserve">1107YA4Y</t>
  </si>
  <si>
    <t xml:space="preserve">1107YA4T</t>
  </si>
  <si>
    <t xml:space="preserve">1107YA4U</t>
  </si>
  <si>
    <t xml:space="preserve">02563710</t>
  </si>
  <si>
    <t xml:space="preserve">(0 - +350) °C</t>
  </si>
  <si>
    <t xml:space="preserve">03411593</t>
  </si>
  <si>
    <t xml:space="preserve"> (-60 - +600) °C</t>
  </si>
  <si>
    <t xml:space="preserve">253163/6</t>
  </si>
  <si>
    <t xml:space="preserve">TSA101</t>
  </si>
  <si>
    <t xml:space="preserve"> (-70 - +400) °C</t>
  </si>
  <si>
    <t xml:space="preserve">253163/8</t>
  </si>
  <si>
    <t xml:space="preserve">ТСМУ Метран-274-08 </t>
  </si>
  <si>
    <t xml:space="preserve">раздел МП 271.01.00.000 РЭ</t>
  </si>
  <si>
    <t xml:space="preserve">В комплекте с ИП Метран-641-Ex-4 (тип 100М) №08041155 (-50 - +50) °C</t>
  </si>
  <si>
    <t xml:space="preserve">02548173/03401286</t>
  </si>
  <si>
    <t xml:space="preserve">02244532/03221471</t>
  </si>
  <si>
    <t xml:space="preserve">02244872/03221667</t>
  </si>
  <si>
    <t xml:space="preserve">02584344/03424077</t>
  </si>
  <si>
    <t xml:space="preserve">02584345/03424078</t>
  </si>
  <si>
    <t xml:space="preserve">02584346/03424079</t>
  </si>
  <si>
    <t xml:space="preserve">02608058/03438723</t>
  </si>
  <si>
    <t xml:space="preserve">02608060/03438725</t>
  </si>
  <si>
    <t xml:space="preserve">02563600</t>
  </si>
  <si>
    <t xml:space="preserve">03411483</t>
  </si>
  <si>
    <t xml:space="preserve">02563666</t>
  </si>
  <si>
    <t xml:space="preserve">03411549</t>
  </si>
  <si>
    <t xml:space="preserve">02563668</t>
  </si>
  <si>
    <t xml:space="preserve">03411551</t>
  </si>
  <si>
    <t xml:space="preserve">02563698</t>
  </si>
  <si>
    <t xml:space="preserve">03411581</t>
  </si>
  <si>
    <t xml:space="preserve">02563699</t>
  </si>
  <si>
    <t xml:space="preserve">03411582</t>
  </si>
  <si>
    <t xml:space="preserve">02563701</t>
  </si>
  <si>
    <t xml:space="preserve">03411584</t>
  </si>
  <si>
    <t xml:space="preserve">02299132/03251330</t>
  </si>
  <si>
    <t xml:space="preserve">
ТСПУ Метран-276-25 </t>
  </si>
  <si>
    <t xml:space="preserve">271.01.00.000 РЭ</t>
  </si>
  <si>
    <t xml:space="preserve"> в составе ИП Метран-641-5 №1909618 (тип Pt100); (-50 - +150) °C</t>
  </si>
  <si>
    <t xml:space="preserve">в составе ИП Метран-641-5 №1909619 (тип Pt100); (-50 - +150) °C</t>
  </si>
  <si>
    <t xml:space="preserve">1107YA4O</t>
  </si>
  <si>
    <t xml:space="preserve">1107YA4W</t>
  </si>
  <si>
    <t xml:space="preserve">1107YA4V</t>
  </si>
  <si>
    <t xml:space="preserve">1107YA51</t>
  </si>
  <si>
    <t xml:space="preserve">1107YA4X</t>
  </si>
  <si>
    <t xml:space="preserve">02563702</t>
  </si>
  <si>
    <t xml:space="preserve">03411586</t>
  </si>
  <si>
    <t xml:space="preserve">02563704</t>
  </si>
  <si>
    <t xml:space="preserve">03411587</t>
  </si>
  <si>
    <t xml:space="preserve">02563705</t>
  </si>
  <si>
    <t xml:space="preserve">03411588</t>
  </si>
  <si>
    <t xml:space="preserve">02563706</t>
  </si>
  <si>
    <t xml:space="preserve">03411589</t>
  </si>
  <si>
    <t xml:space="preserve">02563707</t>
  </si>
  <si>
    <t xml:space="preserve">03411590</t>
  </si>
  <si>
    <t xml:space="preserve">02563709</t>
  </si>
  <si>
    <t xml:space="preserve">03411592</t>
  </si>
  <si>
    <t xml:space="preserve">2269420</t>
  </si>
  <si>
    <t xml:space="preserve">11071YOC</t>
  </si>
  <si>
    <t xml:space="preserve">871</t>
  </si>
  <si>
    <t xml:space="preserve">861</t>
  </si>
  <si>
    <t xml:space="preserve">858</t>
  </si>
</sst>
</file>

<file path=xl/styles.xml><?xml version="1.0" encoding="utf-8"?>
<styleSheet xmlns="http://schemas.openxmlformats.org/spreadsheetml/2006/main">
  <numFmts count="5">
    <numFmt numFmtId="164" formatCode="General"/>
    <numFmt numFmtId="165" formatCode="mmm\-yy"/>
    <numFmt numFmtId="166" formatCode="m/d/yyyy"/>
    <numFmt numFmtId="167" formatCode="0"/>
    <numFmt numFmtId="168" formatCode="@"/>
  </numFmts>
  <fonts count="19">
    <font>
      <sz val="12"/>
      <color theme="1"/>
      <name val="Calibri"/>
      <family val="2"/>
    </font>
    <font>
      <sz val="10"/>
      <name val="Arial"/>
      <family val="0"/>
    </font>
    <font>
      <sz val="10"/>
      <name val="Arial"/>
      <family val="0"/>
    </font>
    <font>
      <sz val="10"/>
      <name val="Arial"/>
      <family val="0"/>
    </font>
    <font>
      <sz val="11"/>
      <color theme="1"/>
      <name val="Calibri"/>
      <family val="2"/>
    </font>
    <font>
      <sz val="10"/>
      <color theme="1"/>
      <name val="Arial Cyr"/>
      <family val="0"/>
    </font>
    <font>
      <b val="true"/>
      <sz val="12"/>
      <color theme="0"/>
      <name val="Calibri"/>
      <family val="2"/>
    </font>
    <font>
      <b val="true"/>
      <sz val="12"/>
      <color theme="1"/>
      <name val="Calibri"/>
      <family val="2"/>
    </font>
    <font>
      <sz val="11"/>
      <color theme="1"/>
      <name val="Times New Roman"/>
      <family val="1"/>
    </font>
    <font>
      <sz val="14"/>
      <color theme="1"/>
      <name val="Times New Roman"/>
      <family val="1"/>
    </font>
    <font>
      <sz val="8"/>
      <color theme="1"/>
      <name val="Times New Roman"/>
      <family val="1"/>
    </font>
    <font>
      <sz val="12"/>
      <color theme="4" tint="-0.25"/>
      <name val="Calibri"/>
      <family val="2"/>
    </font>
    <font>
      <sz val="12"/>
      <color theme="1"/>
      <name val="Calibri"/>
      <family val="2"/>
    </font>
    <font>
      <sz val="11"/>
      <color theme="1"/>
      <name val="Calibri"/>
      <family val="2"/>
    </font>
    <font>
      <b val="true"/>
      <sz val="11"/>
      <color theme="1"/>
      <name val="Calibri"/>
      <family val="2"/>
    </font>
    <font>
      <sz val="11"/>
      <color theme="1"/>
      <name val="Calibri"/>
      <family val="2"/>
    </font>
    <font>
      <sz val="12"/>
      <color rgb="FF000000"/>
      <name val="Calibri"/>
      <family val="2"/>
    </font>
    <font>
      <sz val="11"/>
      <color rgb="FF000000"/>
      <name val="Calibri"/>
      <family val="2"/>
    </font>
    <font>
      <sz val="11"/>
      <name val="Calibri"/>
      <family val="2"/>
    </font>
  </fonts>
  <fills count="9">
    <fill>
      <patternFill patternType="none"/>
    </fill>
    <fill>
      <patternFill patternType="gray125"/>
    </fill>
    <fill>
      <patternFill patternType="solid">
        <fgColor rgb="FFFFFF00"/>
        <bgColor rgb="FFFFFF00"/>
      </patternFill>
    </fill>
    <fill>
      <patternFill patternType="solid">
        <fgColor theme="4"/>
        <bgColor rgb="FF376092"/>
      </patternFill>
    </fill>
    <fill>
      <patternFill patternType="solid">
        <fgColor theme="9"/>
        <bgColor rgb="FFFF8080"/>
      </patternFill>
    </fill>
    <fill>
      <patternFill patternType="solid">
        <fgColor theme="4" tint="0.5999"/>
        <bgColor rgb="FFC0C0C0"/>
      </patternFill>
    </fill>
    <fill>
      <patternFill patternType="solid">
        <fgColor theme="4" tint="0.7999"/>
        <bgColor rgb="FFDEE2E6"/>
      </patternFill>
    </fill>
    <fill>
      <patternFill patternType="solid">
        <fgColor rgb="FF92D050"/>
        <bgColor rgb="FFC0C0C0"/>
      </patternFill>
    </fill>
    <fill>
      <patternFill patternType="solid">
        <fgColor theme="0"/>
        <bgColor rgb="FFEFEFEF"/>
      </patternFill>
    </fill>
  </fills>
  <borders count="12">
    <border diagonalUp="false" diagonalDown="false">
      <left/>
      <right/>
      <top/>
      <bottom/>
      <diagonal/>
    </border>
    <border diagonalUp="false" diagonalDown="false">
      <left style="thin">
        <color theme="0"/>
      </left>
      <right/>
      <top/>
      <bottom/>
      <diagonal/>
    </border>
    <border diagonalUp="false" diagonalDown="false">
      <left style="thin">
        <color theme="0"/>
      </left>
      <right style="thin">
        <color theme="0"/>
      </right>
      <top/>
      <bottom/>
      <diagonal/>
    </border>
    <border diagonalUp="false" diagonalDown="false">
      <left/>
      <right/>
      <top style="thin">
        <color theme="0"/>
      </top>
      <bottom/>
      <diagonal/>
    </border>
    <border diagonalUp="false" diagonalDown="false">
      <left style="thin">
        <color theme="0"/>
      </left>
      <right/>
      <top style="thin">
        <color theme="0"/>
      </top>
      <bottom/>
      <diagonal/>
    </border>
    <border diagonalUp="false" diagonalDown="false">
      <left style="thin">
        <color theme="0"/>
      </left>
      <right style="thin">
        <color theme="0"/>
      </right>
      <top style="thin">
        <color theme="0"/>
      </top>
      <bottom/>
      <diagonal/>
    </border>
    <border diagonalUp="false" diagonalDown="false">
      <left/>
      <right/>
      <top style="thin"/>
      <bottom/>
      <diagonal/>
    </border>
    <border diagonalUp="false" diagonalDown="false">
      <left/>
      <right/>
      <top/>
      <bottom style="thin"/>
      <diagonal/>
    </border>
    <border diagonalUp="false" diagonalDown="false">
      <left style="thin">
        <color theme="0"/>
      </left>
      <right/>
      <top style="thick">
        <color theme="0"/>
      </top>
      <bottom/>
      <diagonal/>
    </border>
    <border diagonalUp="false" diagonalDown="false">
      <left style="thin"/>
      <right style="thin"/>
      <top/>
      <bottom style="thin"/>
      <diagonal/>
    </border>
    <border diagonalUp="false" diagonalDown="false">
      <left style="medium">
        <color rgb="FFEFEFEF"/>
      </left>
      <right style="medium">
        <color rgb="FFEFEFEF"/>
      </right>
      <top style="medium">
        <color rgb="FFEFEFEF"/>
      </top>
      <bottom/>
      <diagonal/>
    </border>
    <border diagonalUp="false" diagonalDown="false">
      <left/>
      <right/>
      <top style="medium">
        <color rgb="FFDEE2E6"/>
      </top>
      <bottom/>
      <diagonal/>
    </border>
  </borders>
  <cellStyleXfs count="5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1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6" fillId="3" borderId="0" xfId="0" applyFont="true" applyBorder="true" applyAlignment="true" applyProtection="true">
      <alignment horizontal="general" vertical="bottom" textRotation="0" wrapText="false" indent="0" shrinkToFit="false"/>
      <protection locked="true" hidden="false"/>
    </xf>
    <xf numFmtId="164" fontId="6" fillId="3" borderId="1" xfId="0" applyFont="true" applyBorder="tru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general" vertical="bottom" textRotation="0" wrapText="false" indent="0" shrinkToFit="false"/>
      <protection locked="true" hidden="false"/>
    </xf>
    <xf numFmtId="166" fontId="7" fillId="2" borderId="1" xfId="0" applyFont="true" applyBorder="true" applyAlignment="true" applyProtection="true">
      <alignment horizontal="center" vertical="center" textRotation="0" wrapText="false" indent="0" shrinkToFit="false"/>
      <protection locked="true" hidden="false"/>
    </xf>
    <xf numFmtId="164" fontId="6" fillId="3" borderId="2" xfId="0" applyFont="true" applyBorder="true" applyAlignment="true" applyProtection="true">
      <alignment horizontal="general" vertical="bottom" textRotation="0" wrapText="false" indent="0" shrinkToFit="false"/>
      <protection locked="true" hidden="false"/>
    </xf>
    <xf numFmtId="164" fontId="7" fillId="2" borderId="2" xfId="0" applyFont="true" applyBorder="true" applyAlignment="true" applyProtection="true">
      <alignment horizontal="general" vertical="bottom" textRotation="0" wrapText="false" indent="0" shrinkToFit="false"/>
      <protection locked="true" hidden="false"/>
    </xf>
    <xf numFmtId="164" fontId="7" fillId="2" borderId="0" xfId="0" applyFont="true" applyBorder="true" applyAlignment="true" applyProtection="true">
      <alignment horizontal="general" vertical="bottom" textRotation="0" wrapText="false" indent="0" shrinkToFit="false"/>
      <protection locked="true" hidden="false"/>
    </xf>
    <xf numFmtId="164" fontId="6" fillId="4" borderId="2" xfId="0" applyFont="true" applyBorder="true" applyAlignment="true" applyProtection="true">
      <alignment horizontal="general" vertical="bottom" textRotation="0" wrapText="false" indent="0" shrinkToFit="false"/>
      <protection locked="true" hidden="false"/>
    </xf>
    <xf numFmtId="166" fontId="7" fillId="2" borderId="2" xfId="0" applyFont="true" applyBorder="tru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center" vertical="center" textRotation="0" wrapText="false" indent="0" shrinkToFit="false"/>
      <protection locked="true" hidden="false"/>
    </xf>
    <xf numFmtId="164" fontId="0" fillId="5" borderId="0" xfId="0" applyFont="true" applyBorder="false" applyAlignment="true" applyProtection="true">
      <alignment horizontal="general" vertical="bottom" textRotation="0" wrapText="false" indent="0" shrinkToFit="false"/>
      <protection locked="true" hidden="false"/>
    </xf>
    <xf numFmtId="164" fontId="0" fillId="5" borderId="0" xfId="0" applyFont="true" applyBorder="false" applyAlignment="true" applyProtection="true">
      <alignment horizontal="center" vertical="bottom" textRotation="0" wrapText="false" indent="0" shrinkToFit="false"/>
      <protection locked="true" hidden="false"/>
    </xf>
    <xf numFmtId="166" fontId="0" fillId="5" borderId="0" xfId="0" applyFont="true" applyBorder="false" applyAlignment="true" applyProtection="true">
      <alignment horizontal="general" vertical="bottom" textRotation="0" wrapText="false" indent="0" shrinkToFit="false"/>
      <protection locked="true" hidden="false"/>
    </xf>
    <xf numFmtId="165" fontId="0" fillId="5" borderId="0" xfId="0" applyFont="true" applyBorder="false" applyAlignment="true" applyProtection="true">
      <alignment horizontal="general" vertical="bottom" textRotation="0" wrapText="false" indent="0" shrinkToFit="false"/>
      <protection locked="true" hidden="false"/>
    </xf>
    <xf numFmtId="164" fontId="0" fillId="5" borderId="3" xfId="0" applyFont="true" applyBorder="true" applyAlignment="true" applyProtection="true">
      <alignment horizontal="general" vertical="bottom" textRotation="0" wrapText="false" indent="0" shrinkToFit="false"/>
      <protection locked="true" hidden="false"/>
    </xf>
    <xf numFmtId="164" fontId="0" fillId="5" borderId="4" xfId="0" applyFont="true" applyBorder="true" applyAlignment="true" applyProtection="true">
      <alignment horizontal="general" vertical="bottom" textRotation="0" wrapText="false" indent="0" shrinkToFit="false"/>
      <protection locked="true" hidden="false"/>
    </xf>
    <xf numFmtId="166" fontId="0" fillId="6" borderId="1" xfId="0" applyFont="true" applyBorder="true" applyAlignment="true" applyProtection="true">
      <alignment horizontal="center" vertical="center" textRotation="0" wrapText="false" indent="0" shrinkToFit="false"/>
      <protection locked="true" hidden="false"/>
    </xf>
    <xf numFmtId="164" fontId="0" fillId="5" borderId="5"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26" applyFont="true" applyBorder="fals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center" textRotation="0" wrapText="false" indent="0" shrinkToFit="false"/>
      <protection locked="true" hidden="false"/>
    </xf>
    <xf numFmtId="164" fontId="9" fillId="0" borderId="0" xfId="0" applyFont="true" applyBorder="true" applyAlignment="true" applyProtection="true">
      <alignment horizontal="general" vertical="center" textRotation="0" wrapText="false" indent="0" shrinkToFit="false"/>
      <protection locked="true" hidden="false"/>
    </xf>
    <xf numFmtId="164" fontId="4" fillId="0" borderId="0" xfId="26" applyFont="true" applyBorder="false" applyAlignment="true" applyProtection="true">
      <alignment horizontal="right" vertical="bottom" textRotation="0" wrapText="false" indent="0" shrinkToFit="false"/>
      <protection locked="true" hidden="false"/>
    </xf>
    <xf numFmtId="166" fontId="4" fillId="0" borderId="0" xfId="26" applyFont="true" applyBorder="false" applyAlignment="true" applyProtection="true">
      <alignment horizontal="general" vertical="bottom" textRotation="0" wrapText="false" indent="0" shrinkToFit="false"/>
      <protection locked="true" hidden="false"/>
    </xf>
    <xf numFmtId="164" fontId="10" fillId="0" borderId="6" xfId="0" applyFont="true" applyBorder="true" applyAlignment="true" applyProtection="true">
      <alignment horizontal="center" vertical="top" textRotation="0" wrapText="false" indent="0" shrinkToFit="false"/>
      <protection locked="true" hidden="false"/>
    </xf>
    <xf numFmtId="166" fontId="8" fillId="0" borderId="0" xfId="0" applyFont="true" applyBorder="true" applyAlignment="true" applyProtection="true">
      <alignment horizontal="center" vertical="center" textRotation="0" wrapText="false" indent="0" shrinkToFit="false"/>
      <protection locked="true" hidden="false"/>
    </xf>
    <xf numFmtId="164" fontId="8" fillId="0" borderId="7" xfId="0" applyFont="true" applyBorder="true" applyAlignment="true" applyProtection="true">
      <alignment horizontal="general" vertical="center" textRotation="0" wrapText="false" indent="0" shrinkToFit="false"/>
      <protection locked="true" hidden="false"/>
    </xf>
    <xf numFmtId="164" fontId="9" fillId="0" borderId="7"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center" vertical="bottom" textRotation="0" wrapText="false" indent="0" shrinkToFit="false"/>
      <protection locked="true" hidden="false"/>
    </xf>
    <xf numFmtId="164" fontId="4" fillId="0" borderId="0" xfId="26" applyFont="true" applyBorder="true" applyAlignment="true" applyProtection="true">
      <alignment horizontal="center" vertical="bottom" textRotation="0" wrapText="false" indent="0" shrinkToFit="false"/>
      <protection locked="true" hidden="false"/>
    </xf>
    <xf numFmtId="164" fontId="8" fillId="0" borderId="7" xfId="26" applyFont="true" applyBorder="true" applyAlignment="true" applyProtection="true">
      <alignment horizontal="general" vertical="center" textRotation="0" wrapText="false" indent="0" shrinkToFit="false"/>
      <protection locked="true" hidden="false"/>
    </xf>
    <xf numFmtId="164" fontId="9" fillId="0" borderId="7" xfId="26" applyFont="true" applyBorder="true" applyAlignment="true" applyProtection="true">
      <alignment horizontal="general" vertical="center" textRotation="0" wrapText="false" indent="0" shrinkToFit="false"/>
      <protection locked="true" hidden="false"/>
    </xf>
    <xf numFmtId="164" fontId="4" fillId="0" borderId="7" xfId="26" applyFont="true" applyBorder="true" applyAlignment="true" applyProtection="true">
      <alignment horizontal="general" vertical="bottom" textRotation="0" wrapText="false" indent="0" shrinkToFit="false"/>
      <protection locked="true" hidden="false"/>
    </xf>
    <xf numFmtId="164" fontId="0" fillId="0" borderId="7" xfId="0" applyFont="false" applyBorder="true" applyAlignment="true" applyProtection="true">
      <alignment horizontal="general" vertical="bottom" textRotation="0" wrapText="false" indent="0" shrinkToFit="false"/>
      <protection locked="true" hidden="false"/>
    </xf>
    <xf numFmtId="166" fontId="4" fillId="0" borderId="7" xfId="26" applyFont="true" applyBorder="true" applyAlignment="true" applyProtection="true">
      <alignment horizontal="general" vertical="bottom" textRotation="0" wrapText="false" indent="0" shrinkToFit="false"/>
      <protection locked="true" hidden="false"/>
    </xf>
    <xf numFmtId="164" fontId="10" fillId="0" borderId="0" xfId="26" applyFont="true" applyBorder="true" applyAlignment="true" applyProtection="true">
      <alignment horizontal="left" vertical="top" textRotation="0" wrapText="false" indent="0" shrinkToFit="false"/>
      <protection locked="true" hidden="false"/>
    </xf>
    <xf numFmtId="164" fontId="10" fillId="0" borderId="0" xfId="26" applyFont="true" applyBorder="true" applyAlignment="true" applyProtection="true">
      <alignment horizontal="general" vertical="top"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11" fillId="5" borderId="8" xfId="0" applyFont="true" applyBorder="true" applyAlignment="true" applyProtection="true">
      <alignment horizontal="general" vertical="bottom" textRotation="0" wrapText="false" indent="0" shrinkToFit="false"/>
      <protection locked="true" hidden="false"/>
    </xf>
    <xf numFmtId="164" fontId="11" fillId="5" borderId="4" xfId="0" applyFont="true" applyBorder="true" applyAlignment="true" applyProtection="true">
      <alignment horizontal="general" vertical="bottom" textRotation="0" wrapText="false" indent="0" shrinkToFit="false"/>
      <protection locked="true" hidden="false"/>
    </xf>
    <xf numFmtId="164" fontId="11" fillId="6" borderId="4" xfId="0" applyFont="true" applyBorder="true" applyAlignment="true" applyProtection="true">
      <alignment horizontal="general" vertical="bottom" textRotation="0" wrapText="false" indent="0" shrinkToFit="false"/>
      <protection locked="true" hidden="false"/>
    </xf>
    <xf numFmtId="164" fontId="0" fillId="5" borderId="1"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5" borderId="1" xfId="0" applyFont="true" applyBorder="tru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true" hidden="false"/>
    </xf>
    <xf numFmtId="164" fontId="13" fillId="0" borderId="0" xfId="0" applyFont="true" applyBorder="false" applyAlignment="true" applyProtection="true">
      <alignment horizontal="general" vertical="center"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8" fontId="14" fillId="7" borderId="9" xfId="0" applyFont="true" applyBorder="true" applyAlignment="true" applyProtection="true">
      <alignment horizontal="center" vertical="center" textRotation="0" wrapText="false" indent="0" shrinkToFit="false"/>
      <protection locked="false" hidden="false"/>
    </xf>
    <xf numFmtId="164" fontId="14" fillId="7" borderId="9" xfId="0" applyFont="true" applyBorder="true" applyAlignment="true" applyProtection="true">
      <alignment horizontal="center" vertical="center" textRotation="0" wrapText="false" indent="0" shrinkToFit="false"/>
      <protection locked="false" hidden="false"/>
    </xf>
    <xf numFmtId="167" fontId="14" fillId="7" borderId="9" xfId="0" applyFont="true" applyBorder="true" applyAlignment="true" applyProtection="true">
      <alignment horizontal="center" vertical="center" textRotation="0" wrapText="false" indent="0" shrinkToFit="false"/>
      <protection locked="false" hidden="false"/>
    </xf>
    <xf numFmtId="166" fontId="14" fillId="7" borderId="9" xfId="0" applyFont="true" applyBorder="true" applyAlignment="true" applyProtection="true">
      <alignment horizontal="center" vertical="center" textRotation="0" wrapText="false" indent="0" shrinkToFit="false"/>
      <protection locked="false" hidden="false"/>
    </xf>
    <xf numFmtId="166" fontId="14" fillId="7" borderId="9" xfId="0" applyFont="true" applyBorder="true" applyAlignment="true" applyProtection="true">
      <alignment horizontal="center" vertical="center" textRotation="0" wrapText="true" indent="0" shrinkToFit="false"/>
      <protection locked="false" hidden="false"/>
    </xf>
    <xf numFmtId="164" fontId="14" fillId="7" borderId="9" xfId="0" applyFont="true" applyBorder="true" applyAlignment="true" applyProtection="true">
      <alignment horizontal="center" vertical="center" textRotation="0" wrapText="true" indent="0" shrinkToFit="false"/>
      <protection locked="false" hidden="false"/>
    </xf>
    <xf numFmtId="164" fontId="14" fillId="7" borderId="9" xfId="0" applyFont="true" applyBorder="true" applyAlignment="true" applyProtection="true">
      <alignment horizontal="left" vertical="top" textRotation="0" wrapText="false" indent="0" shrinkToFit="false"/>
      <protection locked="false" hidden="false"/>
    </xf>
    <xf numFmtId="164" fontId="0" fillId="0" borderId="0"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true" applyAlignment="true" applyProtection="true">
      <alignment horizontal="center" vertical="center" textRotation="0" wrapText="false" indent="0" shrinkToFit="false"/>
      <protection locked="true" hidden="false"/>
    </xf>
    <xf numFmtId="168" fontId="0" fillId="0" borderId="0" xfId="0" applyFont="true" applyBorder="true" applyAlignment="true" applyProtection="true">
      <alignment horizontal="center" vertical="center" textRotation="0" wrapText="true" indent="0" shrinkToFit="false"/>
      <protection locked="true" hidden="false"/>
    </xf>
    <xf numFmtId="164" fontId="0" fillId="0" borderId="0" xfId="0" applyFont="true" applyBorder="true" applyAlignment="true" applyProtection="true">
      <alignment horizontal="center" vertical="center" textRotation="0" wrapText="true" indent="0" shrinkToFit="false"/>
      <protection locked="true" hidden="false"/>
    </xf>
    <xf numFmtId="168" fontId="0" fillId="0" borderId="0" xfId="0" applyFont="true" applyBorder="true" applyAlignment="true" applyProtection="true">
      <alignment horizontal="center" vertical="center"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8" fontId="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false" hidden="false"/>
    </xf>
    <xf numFmtId="164" fontId="0" fillId="0" borderId="0" xfId="0" applyFont="true" applyBorder="true" applyAlignment="true" applyProtection="true">
      <alignment horizontal="center" vertical="center" textRotation="0" wrapText="false" indent="0" shrinkToFit="false"/>
      <protection locked="false" hidden="false"/>
    </xf>
    <xf numFmtId="164" fontId="15" fillId="0" borderId="0" xfId="0" applyFont="true" applyBorder="false" applyAlignment="true" applyProtection="true">
      <alignment horizontal="center" vertical="center" textRotation="0" wrapText="false" indent="0" shrinkToFit="false"/>
      <protection locked="false" hidden="false"/>
    </xf>
    <xf numFmtId="166" fontId="0" fillId="0" borderId="0" xfId="0" applyFont="true" applyBorder="false" applyAlignment="true" applyProtection="true">
      <alignment horizontal="center" vertical="center" textRotation="0" wrapText="false" indent="0" shrinkToFit="false"/>
      <protection locked="true" hidden="false"/>
    </xf>
    <xf numFmtId="166" fontId="0" fillId="0" borderId="0" xfId="0" applyFont="true" applyBorder="true" applyAlignment="true" applyProtection="true">
      <alignment horizontal="center" vertical="center" textRotation="0" wrapText="false" indent="0" shrinkToFit="false"/>
      <protection locked="true" hidden="false"/>
    </xf>
    <xf numFmtId="168" fontId="0" fillId="0" borderId="0" xfId="0" applyFont="true" applyBorder="false" applyAlignment="true" applyProtection="true">
      <alignment horizontal="center" vertical="center" textRotation="0" wrapText="false" indent="0" shrinkToFit="false"/>
      <protection locked="fals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true" applyAlignment="true" applyProtection="true">
      <alignment horizontal="center" vertical="center" textRotation="0" wrapText="true" indent="0" shrinkToFit="false"/>
      <protection locked="true" hidden="false"/>
    </xf>
    <xf numFmtId="164" fontId="15" fillId="0" borderId="0" xfId="0" applyFont="true" applyBorder="false" applyAlignment="true" applyProtection="true">
      <alignment horizontal="left" vertical="center" textRotation="0" wrapText="false" indent="0" shrinkToFit="false"/>
      <protection locked="false" hidden="false"/>
    </xf>
    <xf numFmtId="164" fontId="15" fillId="0" borderId="0" xfId="0" applyFont="true" applyBorder="true" applyAlignment="true" applyProtection="true">
      <alignment horizontal="center" vertical="center" textRotation="0" wrapText="false" indent="0" shrinkToFit="false"/>
      <protection locked="false" hidden="false"/>
    </xf>
    <xf numFmtId="168" fontId="15" fillId="0" borderId="0" xfId="0" applyFont="true" applyBorder="true" applyAlignment="true" applyProtection="true">
      <alignment horizontal="center" vertical="center" textRotation="0" wrapText="true" indent="0" shrinkToFit="false"/>
      <protection locked="true" hidden="false"/>
    </xf>
    <xf numFmtId="168" fontId="15" fillId="0" borderId="0" xfId="0" applyFont="true" applyBorder="true" applyAlignment="true" applyProtection="true">
      <alignment horizontal="center" vertical="center" textRotation="0" wrapText="false" indent="0" shrinkToFit="false"/>
      <protection locked="true" hidden="false"/>
    </xf>
    <xf numFmtId="168" fontId="0" fillId="8" borderId="0" xfId="0" applyFont="true" applyBorder="true" applyAlignment="true" applyProtection="true">
      <alignment horizontal="center" vertical="center" textRotation="0" wrapText="false" indent="0" shrinkToFit="false"/>
      <protection locked="true" hidden="false"/>
    </xf>
    <xf numFmtId="168" fontId="15" fillId="0" borderId="0" xfId="0" applyFont="true" applyBorder="true" applyAlignment="true" applyProtection="true">
      <alignment horizontal="center" vertical="center" textRotation="0" wrapText="false" indent="0" shrinkToFit="false"/>
      <protection locked="false" hidden="false"/>
    </xf>
    <xf numFmtId="167" fontId="0" fillId="0" borderId="0" xfId="0" applyFont="true" applyBorder="true" applyAlignment="true" applyProtection="true">
      <alignment horizontal="center" vertical="center" textRotation="0" wrapText="false" indent="0" shrinkToFit="false"/>
      <protection locked="false" hidden="false"/>
    </xf>
    <xf numFmtId="164" fontId="8" fillId="0" borderId="0" xfId="0" applyFont="true" applyBorder="false" applyAlignment="true" applyProtection="true">
      <alignment horizontal="general" vertical="bottom" textRotation="0" wrapText="false" indent="0" shrinkToFit="false"/>
      <protection locked="false" hidden="false"/>
    </xf>
    <xf numFmtId="166" fontId="0" fillId="0" borderId="0" xfId="0" applyFont="true" applyBorder="false" applyAlignment="true" applyProtection="true">
      <alignment horizontal="center" vertical="center" textRotation="0" wrapText="false" indent="0" shrinkToFit="false"/>
      <protection locked="false" hidden="false"/>
    </xf>
    <xf numFmtId="168" fontId="0" fillId="0" borderId="0" xfId="0" applyFont="true" applyBorder="true" applyAlignment="true" applyProtection="true">
      <alignment horizontal="center" vertical="center" textRotation="0" wrapText="false" indent="0" shrinkToFit="false"/>
      <protection locked="false" hidden="false"/>
    </xf>
    <xf numFmtId="168" fontId="8" fillId="0" borderId="0" xfId="0" applyFont="true" applyBorder="false" applyAlignment="true" applyProtection="true">
      <alignment horizontal="general" vertical="bottom" textRotation="0" wrapText="false" indent="0" shrinkToFit="false"/>
      <protection locked="false" hidden="false"/>
    </xf>
    <xf numFmtId="164" fontId="8" fillId="0" borderId="0" xfId="0" applyFont="true" applyBorder="true" applyAlignment="true" applyProtection="true">
      <alignment horizontal="general" vertical="bottom" textRotation="0" wrapText="false" indent="0" shrinkToFit="false"/>
      <protection locked="false" hidden="false"/>
    </xf>
    <xf numFmtId="168" fontId="16" fillId="0" borderId="0" xfId="0" applyFont="true" applyBorder="true" applyAlignment="true" applyProtection="true">
      <alignment horizontal="center" vertical="center" textRotation="0" wrapText="false" indent="0" shrinkToFit="false"/>
      <protection locked="false" hidden="false"/>
    </xf>
    <xf numFmtId="168" fontId="8" fillId="0" borderId="0" xfId="0" applyFont="true" applyBorder="tru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center" vertical="center" textRotation="0" wrapText="true" indent="0" shrinkToFit="false"/>
      <protection locked="false" hidden="false"/>
    </xf>
    <xf numFmtId="168" fontId="0" fillId="0" borderId="0" xfId="0" applyFont="true" applyBorder="true" applyAlignment="true" applyProtection="true">
      <alignment horizontal="center" vertical="center" textRotation="0" wrapText="true" indent="0" shrinkToFit="false"/>
      <protection locked="false" hidden="false"/>
    </xf>
    <xf numFmtId="164" fontId="0" fillId="0" borderId="0" xfId="0" applyFont="false" applyBorder="true" applyAlignment="true" applyProtection="true">
      <alignment horizontal="general" vertical="bottom" textRotation="0" wrapText="false" indent="0" shrinkToFit="false"/>
      <protection locked="false" hidden="false"/>
    </xf>
    <xf numFmtId="166" fontId="0" fillId="0" borderId="0" xfId="0" applyFont="true" applyBorder="true" applyAlignment="true" applyProtection="true">
      <alignment horizontal="center" vertical="center" textRotation="0" wrapText="false" indent="0" shrinkToFit="false"/>
      <protection locked="false" hidden="false"/>
    </xf>
    <xf numFmtId="164" fontId="0" fillId="0" borderId="0" xfId="0" applyFont="true" applyBorder="true" applyAlignment="true" applyProtection="true">
      <alignment horizontal="center" vertical="center" textRotation="0" wrapText="true" indent="0" shrinkToFit="false"/>
      <protection locked="false" hidden="false"/>
    </xf>
    <xf numFmtId="164" fontId="15" fillId="0" borderId="0" xfId="0" applyFont="true" applyBorder="true" applyAlignment="true" applyProtection="true">
      <alignment horizontal="left" vertical="center" textRotation="0" wrapText="false" indent="0" shrinkToFit="false"/>
      <protection locked="false" hidden="false"/>
    </xf>
    <xf numFmtId="164" fontId="0" fillId="0" borderId="10" xfId="0" applyFont="true" applyBorder="true" applyAlignment="true" applyProtection="true">
      <alignment horizontal="center" vertical="center" textRotation="0" wrapText="false" indent="0" shrinkToFit="false"/>
      <protection locked="true" hidden="false"/>
    </xf>
    <xf numFmtId="168" fontId="0" fillId="0" borderId="10"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false" hidden="false"/>
    </xf>
    <xf numFmtId="164" fontId="15" fillId="0" borderId="0" xfId="0" applyFont="true" applyBorder="false" applyAlignment="true" applyProtection="true">
      <alignment horizontal="left" vertical="center" textRotation="0" wrapText="false" indent="0" shrinkToFit="false"/>
      <protection locked="true" hidden="false"/>
    </xf>
    <xf numFmtId="168" fontId="15" fillId="0" borderId="0" xfId="53" applyFont="true" applyBorder="true" applyAlignment="true" applyProtection="true">
      <alignment horizontal="center" vertical="center" textRotation="0" wrapText="false" indent="0" shrinkToFit="false"/>
      <protection locked="true" hidden="false"/>
    </xf>
    <xf numFmtId="164" fontId="15" fillId="0" borderId="0" xfId="0" applyFont="true" applyBorder="false" applyAlignment="true" applyProtection="true">
      <alignment horizontal="center" vertical="center" textRotation="0" wrapText="true" indent="0" shrinkToFit="false"/>
      <protection locked="false" hidden="false"/>
    </xf>
    <xf numFmtId="168" fontId="16" fillId="0" borderId="0" xfId="0" applyFont="true" applyBorder="true" applyAlignment="true" applyProtection="true">
      <alignment horizontal="center" vertical="center" textRotation="0" wrapText="false" indent="0" shrinkToFit="false"/>
      <protection locked="true" hidden="false"/>
    </xf>
    <xf numFmtId="168" fontId="0" fillId="0" borderId="0" xfId="27" applyFont="true" applyBorder="tru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center" vertical="center" textRotation="0" wrapText="false" indent="0" shrinkToFit="false"/>
      <protection locked="true" hidden="false"/>
    </xf>
    <xf numFmtId="168" fontId="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false" hidden="false"/>
    </xf>
    <xf numFmtId="168" fontId="8"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15" fillId="0" borderId="0" xfId="35" applyFont="true" applyBorder="true" applyAlignment="true" applyProtection="true">
      <alignment horizontal="center" vertical="center" textRotation="0" wrapText="false" indent="0" shrinkToFit="false"/>
      <protection locked="true" hidden="false"/>
    </xf>
    <xf numFmtId="168" fontId="0" fillId="0" borderId="0" xfId="0" applyFont="true" applyBorder="true" applyAlignment="true" applyProtection="true">
      <alignment horizontal="center" vertical="bottom" textRotation="0" wrapText="false" indent="0" shrinkToFit="false"/>
      <protection locked="true" hidden="false"/>
    </xf>
    <xf numFmtId="168" fontId="15" fillId="0" borderId="0" xfId="0" applyFont="true" applyBorder="true" applyAlignment="true" applyProtection="true">
      <alignment horizontal="center" vertical="bottom" textRotation="0" wrapText="false" indent="0" shrinkToFit="false"/>
      <protection locked="true" hidden="false"/>
    </xf>
    <xf numFmtId="168" fontId="4" fillId="0" borderId="0" xfId="0" applyFont="true" applyBorder="true" applyAlignment="true" applyProtection="true">
      <alignment horizontal="center" vertical="center" textRotation="0" wrapText="false" indent="0" shrinkToFit="false"/>
      <protection locked="true" hidden="false"/>
    </xf>
    <xf numFmtId="164" fontId="15" fillId="0" borderId="0" xfId="37" applyFont="true" applyBorder="true" applyAlignment="true" applyProtection="true">
      <alignment horizontal="center" vertical="center" textRotation="0" wrapText="false" indent="0" shrinkToFit="false"/>
      <protection locked="true" hidden="false"/>
    </xf>
    <xf numFmtId="168" fontId="15" fillId="0" borderId="0" xfId="35" applyFont="true" applyBorder="true" applyAlignment="true" applyProtection="true">
      <alignment horizontal="center" vertical="center" textRotation="0" wrapText="false" indent="0" shrinkToFit="false"/>
      <protection locked="true" hidden="false"/>
    </xf>
    <xf numFmtId="164" fontId="4" fillId="0" borderId="0" xfId="0" applyFont="true" applyBorder="true" applyAlignment="true" applyProtection="true">
      <alignment horizontal="center" vertical="center" textRotation="0" wrapText="false" indent="0" shrinkToFit="false"/>
      <protection locked="true" hidden="false"/>
    </xf>
    <xf numFmtId="168" fontId="15" fillId="0" borderId="0" xfId="27" applyFont="true" applyBorder="true" applyAlignment="true" applyProtection="true">
      <alignment horizontal="center" vertical="center" textRotation="0" wrapText="false" indent="0" shrinkToFit="false"/>
      <protection locked="true" hidden="false"/>
    </xf>
    <xf numFmtId="168" fontId="15" fillId="0" borderId="0" xfId="27"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18" fillId="0" borderId="0" xfId="0" applyFont="true" applyBorder="true" applyAlignment="true" applyProtection="true">
      <alignment horizontal="center" vertical="center" textRotation="0" wrapText="true" indent="0" shrinkToFit="false"/>
      <protection locked="true" hidden="false"/>
    </xf>
    <xf numFmtId="164" fontId="13" fillId="8" borderId="11" xfId="0" applyFont="true" applyBorder="true" applyAlignment="true" applyProtection="true">
      <alignment horizontal="center" vertical="center" textRotation="0" wrapText="false" indent="0" shrinkToFit="false"/>
      <protection locked="true" hidden="false"/>
    </xf>
    <xf numFmtId="164" fontId="13" fillId="8" borderId="11" xfId="0" applyFont="true" applyBorder="true" applyAlignment="true" applyProtection="true">
      <alignment horizontal="center" vertical="center" textRotation="0" wrapText="true" indent="0" shrinkToFit="false"/>
      <protection locked="true" hidden="false"/>
    </xf>
    <xf numFmtId="164" fontId="13" fillId="0" borderId="0" xfId="0" applyFont="true" applyBorder="true" applyAlignment="true" applyProtection="true">
      <alignment horizontal="center" vertical="center" textRotation="0" wrapText="true" indent="0" shrinkToFit="false"/>
      <protection locked="true" hidden="false"/>
    </xf>
    <xf numFmtId="164" fontId="15" fillId="0" borderId="0" xfId="0" applyFont="true" applyBorder="true" applyAlignment="true" applyProtection="true">
      <alignment horizontal="left" vertical="center" textRotation="0" wrapText="false" indent="0" shrinkToFit="false"/>
      <protection locked="true" hidden="false"/>
    </xf>
    <xf numFmtId="164" fontId="13" fillId="0" borderId="0"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true" applyAlignment="true" applyProtection="true">
      <alignment horizontal="center" vertical="center" textRotation="0" wrapText="true" indent="0" shrinkToFit="false"/>
      <protection locked="false" hidden="false"/>
    </xf>
    <xf numFmtId="168" fontId="15" fillId="0" borderId="0" xfId="37" applyFont="true" applyBorder="true" applyAlignment="true" applyProtection="true">
      <alignment horizontal="center" vertical="center" textRotation="0" wrapText="false" indent="0" shrinkToFit="false"/>
      <protection locked="true" hidden="false"/>
    </xf>
    <xf numFmtId="166" fontId="8" fillId="0" borderId="0" xfId="0" applyFont="true" applyBorder="true" applyAlignment="true" applyProtection="true">
      <alignment horizontal="general" vertical="bottom" textRotation="0" wrapText="false" indent="0" shrinkToFit="false"/>
      <protection locked="true" hidden="false"/>
    </xf>
    <xf numFmtId="168" fontId="15" fillId="0" borderId="0" xfId="43" applyFont="true" applyBorder="true" applyAlignment="true" applyProtection="true">
      <alignment horizontal="center" vertical="center" textRotation="0" wrapText="false" indent="0" shrinkToFit="false"/>
      <protection locked="true" hidden="false"/>
    </xf>
    <xf numFmtId="164" fontId="15" fillId="0" borderId="0" xfId="30" applyFont="true" applyBorder="true" applyAlignment="true" applyProtection="true">
      <alignment horizontal="center" vertical="center" textRotation="0" wrapText="false" indent="0" shrinkToFit="false"/>
      <protection locked="true" hidden="false"/>
    </xf>
    <xf numFmtId="168" fontId="15" fillId="0" borderId="0" xfId="32" applyFont="true" applyBorder="true" applyAlignment="true" applyProtection="true">
      <alignment horizontal="center" vertical="center" textRotation="0" wrapText="false" indent="0" shrinkToFit="false"/>
      <protection locked="true" hidden="false"/>
    </xf>
    <xf numFmtId="164" fontId="15" fillId="0" borderId="0" xfId="32" applyFont="true" applyBorder="true" applyAlignment="true" applyProtection="true">
      <alignment horizontal="center" vertical="center" textRotation="0" wrapText="false" indent="0" shrinkToFit="false"/>
      <protection locked="true" hidden="false"/>
    </xf>
    <xf numFmtId="166" fontId="15" fillId="0" borderId="0" xfId="0" applyFont="true" applyBorder="true" applyAlignment="true" applyProtection="true">
      <alignment horizontal="center" vertical="center" textRotation="0" wrapText="true" indent="0" shrinkToFit="false"/>
      <protection locked="true" hidden="false"/>
    </xf>
    <xf numFmtId="168" fontId="15" fillId="8" borderId="0" xfId="0" applyFont="true" applyBorder="true" applyAlignment="true" applyProtection="true">
      <alignment horizontal="center" vertical="center" textRotation="0" wrapText="false" indent="0" shrinkToFit="false"/>
      <protection locked="true" hidden="false"/>
    </xf>
    <xf numFmtId="168" fontId="15" fillId="8" borderId="0" xfId="0" applyFont="true" applyBorder="true" applyAlignment="true" applyProtection="true">
      <alignment horizontal="center" vertical="center" textRotation="0" wrapText="true" indent="0" shrinkToFit="false"/>
      <protection locked="true" hidden="false"/>
    </xf>
    <xf numFmtId="164" fontId="15" fillId="0" borderId="0" xfId="0" applyFont="true" applyBorder="true" applyAlignment="true" applyProtection="true">
      <alignment horizontal="center" vertical="center" textRotation="0" wrapText="true" indent="0" shrinkToFit="true"/>
      <protection locked="true" hidden="false"/>
    </xf>
    <xf numFmtId="168" fontId="4" fillId="0" borderId="0" xfId="24" applyFont="true" applyBorder="true" applyAlignment="true" applyProtection="true">
      <alignment horizontal="center" vertical="center" textRotation="0" wrapText="false" indent="0" shrinkToFit="false"/>
      <protection locked="true" hidden="false"/>
    </xf>
    <xf numFmtId="168" fontId="15" fillId="0" borderId="0" xfId="58" applyFont="true" applyBorder="true" applyAlignment="true" applyProtection="true">
      <alignment horizontal="center" vertical="center" textRotation="0" wrapText="false" indent="0" shrinkToFit="false"/>
      <protection locked="true" hidden="false"/>
    </xf>
  </cellXfs>
  <cellStyles count="45">
    <cellStyle name="Normal" xfId="0" builtinId="0"/>
    <cellStyle name="Comma" xfId="15" builtinId="3"/>
    <cellStyle name="Comma [0]" xfId="16" builtinId="6"/>
    <cellStyle name="Currency" xfId="17" builtinId="4"/>
    <cellStyle name="Currency [0]" xfId="18" builtinId="7"/>
    <cellStyle name="Percent" xfId="19" builtinId="5"/>
    <cellStyle name="Обычный 10 5 9 2" xfId="20"/>
    <cellStyle name="Обычный 10 5 9 2 2" xfId="21"/>
    <cellStyle name="Обычный 11 2" xfId="22"/>
    <cellStyle name="Обычный 11 2 2" xfId="23"/>
    <cellStyle name="Обычный 11 26" xfId="24"/>
    <cellStyle name="Обычный 14 2" xfId="25"/>
    <cellStyle name="Обычный 2" xfId="26"/>
    <cellStyle name="Обычный 2 3" xfId="27"/>
    <cellStyle name="Обычный 2 4 17" xfId="28"/>
    <cellStyle name="Обычный 2 4 17 2" xfId="29"/>
    <cellStyle name="Обычный 2 4 2 2" xfId="30"/>
    <cellStyle name="Обычный 2 4 2 2 3" xfId="31"/>
    <cellStyle name="Обычный 2 4 2 2 3 3" xfId="32"/>
    <cellStyle name="Обычный 2 4 2 3" xfId="33"/>
    <cellStyle name="Обычный 2 4 2 3 2" xfId="34"/>
    <cellStyle name="Обычный 2 4 2 9 14" xfId="35"/>
    <cellStyle name="Обычный 2 4 2 9 2" xfId="36"/>
    <cellStyle name="Обычный 2 4 2 9 2 2" xfId="37"/>
    <cellStyle name="Обычный 2 4 2 9 4" xfId="38"/>
    <cellStyle name="Обычный 2 4 2 9 4 2" xfId="39"/>
    <cellStyle name="Обычный 2 4 2 9 5" xfId="40"/>
    <cellStyle name="Обычный 3 19" xfId="41"/>
    <cellStyle name="Обычный 3 3 3" xfId="42"/>
    <cellStyle name="Обычный 3 3 3 2" xfId="43"/>
    <cellStyle name="Обычный 3 5" xfId="44"/>
    <cellStyle name="Обычный 3 5 8" xfId="45"/>
    <cellStyle name="Обычный 3 5 8 3" xfId="46"/>
    <cellStyle name="Обычный 3 5 8 3 2" xfId="47"/>
    <cellStyle name="Обычный 3 5 8 5" xfId="48"/>
    <cellStyle name="Обычный 3 5 8 5 2" xfId="49"/>
    <cellStyle name="Обычный 3 7 4" xfId="50"/>
    <cellStyle name="Обычный 4 32 2" xfId="51"/>
    <cellStyle name="Обычный 4 32 2 2" xfId="52"/>
    <cellStyle name="Обычный 5" xfId="53"/>
    <cellStyle name="Обычный 7 2" xfId="54"/>
    <cellStyle name="Обычный 7 2 2" xfId="55"/>
    <cellStyle name="Обычный 7 3" xfId="56"/>
    <cellStyle name="Обычный 7 3 2" xfId="57"/>
    <cellStyle name="Обычный 8" xfId="58"/>
  </cellStyles>
  <dxfs count="19">
    <dxf>
      <fill>
        <patternFill patternType="solid">
          <bgColor rgb="FF000000"/>
        </patternFill>
      </fill>
    </dxf>
    <dxf>
      <fill>
        <patternFill patternType="solid">
          <fgColor rgb="FF000000"/>
          <bgColor rgb="FF000000"/>
        </patternFill>
      </fill>
    </dxf>
    <dxf>
      <fill>
        <patternFill patternType="solid">
          <fgColor rgb="FF4F81BD"/>
          <bgColor rgb="FF000000"/>
        </patternFill>
      </fill>
    </dxf>
    <dxf>
      <fill>
        <patternFill patternType="solid">
          <fgColor rgb="FFB9CDE5"/>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FF0000"/>
          <bgColor rgb="FF000000"/>
        </patternFill>
      </fill>
    </dxf>
    <dxf>
      <fill>
        <patternFill patternType="solid">
          <fgColor rgb="FFDCE6F2"/>
          <bgColor rgb="FF000000"/>
        </patternFill>
      </fill>
    </dxf>
    <dxf>
      <fill>
        <patternFill patternType="solid">
          <fgColor rgb="FFFFC7CE"/>
          <bgColor rgb="FF000000"/>
        </patternFill>
      </fill>
    </dxf>
    <dxf>
      <fill>
        <patternFill patternType="solid">
          <fgColor rgb="FF9C0006"/>
          <bgColor rgb="FF000000"/>
        </patternFill>
      </fill>
    </dxf>
    <dxf>
      <fill>
        <patternFill patternType="solid">
          <fgColor rgb="FFF79646"/>
          <bgColor rgb="FF000000"/>
        </patternFill>
      </fill>
    </dxf>
    <dxf>
      <font>
        <name val="Calibri"/>
        <family val="2"/>
        <color rgb="FF9C0006"/>
        <sz val="12"/>
      </font>
      <fill>
        <patternFill>
          <bgColor rgb="FFFFC7CE"/>
        </patternFill>
      </fill>
    </dxf>
    <dxf>
      <fill>
        <patternFill patternType="solid">
          <fgColor rgb="FF376092"/>
          <bgColor rgb="FF000000"/>
        </patternFill>
      </fill>
    </dxf>
    <dxf>
      <fill>
        <patternFill patternType="solid">
          <fgColor rgb="FF212529"/>
          <bgColor rgb="FF000000"/>
        </patternFill>
      </fill>
    </dxf>
    <dxf>
      <fill>
        <patternFill patternType="solid">
          <fgColor rgb="FF92D050"/>
          <bgColor rgb="FF000000"/>
        </patternFill>
      </fill>
    </dxf>
    <dxf>
      <font>
        <name val="Calibri"/>
        <family val="2"/>
        <color rgb="FF9C0006"/>
        <sz val="12"/>
      </font>
      <fill>
        <patternFill>
          <bgColor rgb="FFFFC7CE"/>
        </patternFill>
      </fill>
    </dxf>
    <dxf>
      <font>
        <name val="Calibri"/>
        <family val="2"/>
        <color rgb="FF9C0006"/>
        <sz val="12"/>
      </font>
      <fill>
        <patternFill>
          <bgColor rgb="FFFFC7CE"/>
        </patternFill>
      </fill>
    </dxf>
    <dxf>
      <font>
        <name val="Calibri"/>
        <family val="2"/>
        <color rgb="FF000000"/>
        <sz val="12"/>
      </font>
    </dxf>
    <dxf>
      <font>
        <name val="Calibri"/>
        <family val="2"/>
        <color rgb="FF9C0006"/>
        <sz val="12"/>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4F81BD"/>
      <rgbColor rgb="FF9999FF"/>
      <rgbColor rgb="FF993366"/>
      <rgbColor rgb="FFEFEFEF"/>
      <rgbColor rgb="FFDCE6F2"/>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DEE2E6"/>
      <rgbColor rgb="FFCCFFCC"/>
      <rgbColor rgb="FFFFFF99"/>
      <rgbColor rgb="FF99CCFF"/>
      <rgbColor rgb="FFFF99CC"/>
      <rgbColor rgb="FFCC99FF"/>
      <rgbColor rgb="FFFFC7CE"/>
      <rgbColor rgb="FF3366FF"/>
      <rgbColor rgb="FF33CCCC"/>
      <rgbColor rgb="FF92D050"/>
      <rgbColor rgb="FFFFCC00"/>
      <rgbColor rgb="FFF79646"/>
      <rgbColor rgb="FFFF6600"/>
      <rgbColor rgb="FF376092"/>
      <rgbColor rgb="FF969696"/>
      <rgbColor rgb="FF003366"/>
      <rgbColor rgb="FF339966"/>
      <rgbColor rgb="FF003300"/>
      <rgbColor rgb="FF333300"/>
      <rgbColor rgb="FF993300"/>
      <rgbColor rgb="FF993366"/>
      <rgbColor rgb="FF333399"/>
      <rgbColor rgb="FF2125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ables/table1.xml><?xml version="1.0" encoding="utf-8"?>
<table xmlns="http://schemas.openxmlformats.org/spreadsheetml/2006/main" id="1" name="Акты" displayName="Акты" ref="C4:I57" headerRowCount="1" totalsRowCount="0" totalsRowShown="0">
  <autoFilter ref="C4:I57"/>
  <tableColumns count="7">
    <tableColumn id="1" name="№ акта"/>
    <tableColumn id="2" name="Дата приемки"/>
    <tableColumn id="3" name="Дата выдачи"/>
    <tableColumn id="4" name="Заказчик"/>
    <tableColumn id="5" name="Поверитель"/>
    <tableColumn id="6" name="Столбец1"/>
    <tableColumn id="7" name="ФизЛицоЗаказчик"/>
  </tableColumns>
</table>
</file>

<file path=xl/tables/table2.xml><?xml version="1.0" encoding="utf-8"?>
<table xmlns="http://schemas.openxmlformats.org/spreadsheetml/2006/main" id="2" name="загрузка" displayName="загрузка" ref="B3:AQ3515" headerRowCount="1" totalsRowCount="0" totalsRowShown="0">
  <autoFilter ref="B3:AQ3515"/>
  <tableColumns count="42">
    <tableColumn id="1" name="номер"/>
    <tableColumn id="2" name="Обозначение СИ"/>
    <tableColumn id="3" name="СИ специального назначения"/>
    <tableColumn id="4" name="Заводской номер"/>
    <tableColumn id="5" name="Инвентарный номер"/>
    <tableColumn id="6" name="Поверка по результатам калибровки"/>
    <tableColumn id="7" name="Модификация"/>
    <tableColumn id="8" name="Год выпуска"/>
    <tableColumn id="9" name="ГПС"/>
    <tableColumn id="10" name="ЛПС"/>
    <tableColumn id="11" name="МП"/>
    <tableColumn id="12" name="Разряд эталона"/>
    <tableColumn id="13" name="ГПЭ"/>
    <tableColumn id="14" name="Поверитель является владельцем СИ"/>
    <tableColumn id="15" name="Состав СИ"/>
    <tableColumn id="16" name="Шифр клейма"/>
    <tableColumn id="17" name="Владелец СИ"/>
    <tableColumn id="18" name="Дата поверки"/>
    <tableColumn id="19" name="Действительно до"/>
    <tableColumn id="20" name="Часовой пояс"/>
    <tableColumn id="21" name="Вид поверки"/>
    <tableColumn id="22" name="Номер наклейки"/>
    <tableColumn id="23" name="Наличие знака поверки в паспорте"/>
    <tableColumn id="24" name="Наличие знака поверки на СИ"/>
    <tableColumn id="25" name="Методика поверки"/>
    <tableColumn id="26" name="Эталоны не ГЭТ с приказом"/>
    <tableColumn id="27" name="Эталоны не ГЭТ без приказа"/>
    <tableColumn id="28" name="Эталоны ГЭТ"/>
    <tableColumn id="29" name="ГСО"/>
    <tableColumn id="30" name="СИ, применяемые в качестве эталона"/>
    <tableColumn id="31" name="СИ, применяемые при поверке (не эталоны)"/>
    <tableColumn id="32" name="Вещества, применяемые при поверке"/>
    <tableColumn id="33" name="Дополнительные методы"/>
    <tableColumn id="34" name="Прочие сведения"/>
    <tableColumn id="35" name="Поверитель"/>
    <tableColumn id="36" name="Объем проведенной поверки"/>
    <tableColumn id="37" name="Протокол"/>
    <tableColumn id="38" name="Причина непригодности"/>
    <tableColumn id="39" name="Температура"/>
    <tableColumn id="40" name="Давление"/>
    <tableColumn id="41" name="Влажность"/>
    <tableColumn id="42" name="Другие параметры"/>
  </tableColumns>
</table>
</file>

<file path=xl/tables/table3.xml><?xml version="1.0" encoding="utf-8"?>
<table xmlns="http://schemas.openxmlformats.org/spreadsheetml/2006/main" id="3" name="Поверка" displayName="Поверка" ref="A5:Z3175" headerRowCount="1" totalsRowCount="0" totalsRowShown="0">
  <autoFilter ref="A5:Z3175">
    <filterColumn colId="16">
      <filters>
        <filter val="СГМ ЭРИС-100"/>
      </filters>
    </filterColumn>
  </autoFilter>
  <tableColumns count="26">
    <tableColumn id="1" name="Номер"/>
    <tableColumn id="2" name="Дата изменения"/>
    <tableColumn id="3" name="Автор записи"/>
    <tableColumn id="4" name="Владелец СИ"/>
    <tableColumn id="5" name="Тип СИ"/>
    <tableColumn id="6" name="Рег. номер типа СИ"/>
    <tableColumn id="7" name="Дата поверки"/>
    <tableColumn id="8" name="Заводской №/ Буквенно-цифровое обозначение"/>
    <tableColumn id="9" name="Разряд эталона"/>
    <tableColumn id="10" name="Статус"/>
    <tableColumn id="11" name="Пригодность"/>
    <tableColumn id="12" name="Документ"/>
    <tableColumn id="13" name="Дубль"/>
    <tableColumn id="14" name="Дубль № документа"/>
    <tableColumn id="15" name="ном_по_порядку_с_начала_месяца"/>
    <tableColumn id="16" name="номер_протокола"/>
    <tableColumn id="17" name="Наименование СИ"/>
    <tableColumn id="18" name="Поверитель"/>
    <tableColumn id="19" name="ТипСИ"/>
    <tableColumn id="20" name="№ акта"/>
    <tableColumn id="21" name="Дата приемки"/>
    <tableColumn id="22" name="Дата выдачи"/>
    <tableColumn id="23" name="Столбец7"/>
    <tableColumn id="24" name="Столбец8"/>
    <tableColumn id="25" name="Столбец9"/>
    <tableColumn id="26" name="ДляАкта"/>
  </tableColumns>
</table>
</file>

<file path=xl/tables/table4.xml><?xml version="1.0" encoding="utf-8"?>
<table xmlns="http://schemas.openxmlformats.org/spreadsheetml/2006/main" id="4" name="типыСИ" displayName="типыСИ" ref="K3:M344" headerRowCount="1" totalsRowCount="0" totalsRowShown="0">
  <autoFilter ref="K3:M344"/>
  <tableColumns count="3">
    <tableColumn id="1" name="ОТ"/>
    <tableColumn id="2" name="Тип"/>
    <tableColumn id="3" name="Столбец1"/>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3.xml"/>
</Relationships>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15.xml.rels><?xml version="1.0" encoding="UTF-8"?>
<Relationships xmlns="http://schemas.openxmlformats.org/package/2006/relationships"><Relationship Id="rId1" Type="http://schemas.openxmlformats.org/officeDocument/2006/relationships/table" Target="../tables/table4.xml"/>
</Relationships>
</file>

<file path=xl/worksheets/_rels/sheet16.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175"/>
  <sheetViews>
    <sheetView showFormulas="false" showGridLines="true" showRowColHeaders="true" showZeros="true" rightToLeft="false" tabSelected="true" showOutlineSymbols="true" defaultGridColor="true" view="normal" topLeftCell="E1" colorId="64" zoomScale="90" zoomScaleNormal="90" zoomScalePageLayoutView="100" workbookViewId="0">
      <selection pane="topLeft" activeCell="L1" activeCellId="0" sqref="L1"/>
    </sheetView>
  </sheetViews>
  <sheetFormatPr defaultColWidth="8.55078125" defaultRowHeight="15" customHeight="true" zeroHeight="false" outlineLevelRow="0" outlineLevelCol="0"/>
  <cols>
    <col collapsed="false" customWidth="true" hidden="false" outlineLevel="0" max="1" min="1" style="1" width="15.7"/>
    <col collapsed="false" customWidth="true" hidden="false" outlineLevel="0" max="2" min="2" style="1" width="16.9"/>
    <col collapsed="false" customWidth="true" hidden="false" outlineLevel="0" max="3" min="3" style="1" width="31.7"/>
    <col collapsed="false" customWidth="true" hidden="false" outlineLevel="0" max="4" min="4" style="1" width="24.5"/>
    <col collapsed="false" customWidth="true" hidden="false" outlineLevel="0" max="5" min="5" style="1" width="13.6"/>
    <col collapsed="false" customWidth="true" hidden="false" outlineLevel="0" max="6" min="6" style="1" width="11.7"/>
    <col collapsed="false" customWidth="true" hidden="false" outlineLevel="0" max="7" min="7" style="2" width="17.9"/>
    <col collapsed="false" customWidth="true" hidden="false" outlineLevel="0" max="8" min="8" style="1" width="28.2"/>
    <col collapsed="false" customWidth="true" hidden="false" outlineLevel="0" max="9" min="9" style="1" width="7.6"/>
    <col collapsed="false" customWidth="true" hidden="false" outlineLevel="0" max="10" min="10" style="1" width="6.51"/>
    <col collapsed="false" customWidth="true" hidden="false" outlineLevel="0" max="11" min="11" style="1" width="8"/>
    <col collapsed="false" customWidth="true" hidden="false" outlineLevel="0" max="12" min="12" style="1" width="31.6"/>
    <col collapsed="false" customWidth="true" hidden="false" outlineLevel="0" max="13" min="13" style="1" width="16.09"/>
    <col collapsed="false" customWidth="true" hidden="false" outlineLevel="0" max="14" min="14" style="1" width="24.1"/>
    <col collapsed="false" customWidth="true" hidden="false" outlineLevel="0" max="15" min="15" style="1" width="20.2"/>
    <col collapsed="false" customWidth="true" hidden="false" outlineLevel="0" max="16" min="16" style="1" width="36.5"/>
    <col collapsed="false" customWidth="true" hidden="false" outlineLevel="0" max="17" min="17" style="1" width="14.9"/>
    <col collapsed="false" customWidth="true" hidden="false" outlineLevel="0" max="18" min="18" style="1" width="16.4"/>
    <col collapsed="false" customWidth="true" hidden="false" outlineLevel="0" max="19" min="19" style="1" width="16.7"/>
    <col collapsed="false" customWidth="true" hidden="false" outlineLevel="0" max="20" min="20" style="1" width="11.6"/>
    <col collapsed="false" customWidth="true" hidden="false" outlineLevel="0" max="21" min="21" style="1" width="10.7"/>
    <col collapsed="false" customWidth="true" hidden="false" outlineLevel="0" max="22" min="22" style="1" width="14.6"/>
    <col collapsed="false" customWidth="true" hidden="false" outlineLevel="0" max="23" min="23" style="1" width="12.9"/>
    <col collapsed="false" customWidth="true" hidden="false" outlineLevel="0" max="24" min="24" style="1" width="10.5"/>
    <col collapsed="false" customWidth="true" hidden="false" outlineLevel="0" max="25" min="25" style="1" width="11.7"/>
    <col collapsed="false" customWidth="true" hidden="false" outlineLevel="0" max="26" min="26" style="1" width="45.46"/>
  </cols>
  <sheetData>
    <row r="1" s="1" customFormat="true" ht="15" hidden="true" customHeight="false" outlineLevel="0" collapsed="false">
      <c r="D1" s="3"/>
      <c r="G1" s="2"/>
    </row>
    <row r="2" s="1" customFormat="true" ht="15" hidden="true" customHeight="false" outlineLevel="0" collapsed="false">
      <c r="G2" s="2"/>
    </row>
    <row r="3" customFormat="false" ht="15" hidden="true" customHeight="false" outlineLevel="0" collapsed="false">
      <c r="B3" s="4" t="s">
        <v>0</v>
      </c>
      <c r="C3" s="4"/>
      <c r="D3" s="4"/>
      <c r="E3" s="4"/>
      <c r="F3" s="4"/>
      <c r="G3" s="4"/>
      <c r="H3" s="4"/>
      <c r="I3" s="4"/>
      <c r="J3" s="4"/>
      <c r="K3" s="4"/>
      <c r="L3" s="4"/>
      <c r="M3" s="4"/>
    </row>
    <row r="4" customFormat="false" ht="15" hidden="true" customHeight="false" outlineLevel="0" collapsed="false">
      <c r="B4" s="4" t="s">
        <v>1</v>
      </c>
      <c r="C4" s="4"/>
      <c r="D4" s="4"/>
      <c r="E4" s="4"/>
      <c r="F4" s="4"/>
      <c r="G4" s="4"/>
      <c r="H4" s="4"/>
      <c r="I4" s="4"/>
      <c r="J4" s="4"/>
      <c r="K4" s="4"/>
      <c r="L4" s="4"/>
      <c r="M4" s="4"/>
      <c r="W4" s="5" t="s">
        <v>2</v>
      </c>
      <c r="X4" s="5"/>
      <c r="Y4" s="5"/>
      <c r="Z4" s="5"/>
      <c r="AA4" s="5"/>
      <c r="AB4" s="5"/>
    </row>
    <row r="5" customFormat="false" ht="17.9" hidden="false" customHeight="false" outlineLevel="0" collapsed="false">
      <c r="A5" s="6" t="s">
        <v>3</v>
      </c>
      <c r="B5" s="7" t="s">
        <v>4</v>
      </c>
      <c r="C5" s="8" t="s">
        <v>5</v>
      </c>
      <c r="D5" s="9" t="s">
        <v>6</v>
      </c>
      <c r="E5" s="8" t="s">
        <v>7</v>
      </c>
      <c r="F5" s="8" t="s">
        <v>8</v>
      </c>
      <c r="G5" s="10" t="s">
        <v>9</v>
      </c>
      <c r="H5" s="8" t="s">
        <v>10</v>
      </c>
      <c r="I5" s="8" t="s">
        <v>11</v>
      </c>
      <c r="J5" s="8" t="s">
        <v>12</v>
      </c>
      <c r="K5" s="8" t="s">
        <v>13</v>
      </c>
      <c r="L5" s="8" t="s">
        <v>14</v>
      </c>
      <c r="M5" s="11" t="s">
        <v>15</v>
      </c>
      <c r="N5" s="11" t="s">
        <v>16</v>
      </c>
      <c r="O5" s="11" t="s">
        <v>17</v>
      </c>
      <c r="P5" s="11" t="s">
        <v>18</v>
      </c>
      <c r="Q5" s="12" t="s">
        <v>19</v>
      </c>
      <c r="R5" s="12" t="s">
        <v>20</v>
      </c>
      <c r="S5" s="13" t="s">
        <v>21</v>
      </c>
      <c r="T5" s="14" t="s">
        <v>22</v>
      </c>
      <c r="U5" s="12" t="s">
        <v>23</v>
      </c>
      <c r="V5" s="15" t="s">
        <v>24</v>
      </c>
      <c r="W5" s="11" t="s">
        <v>25</v>
      </c>
      <c r="X5" s="11" t="s">
        <v>26</v>
      </c>
      <c r="Y5" s="11" t="s">
        <v>27</v>
      </c>
      <c r="Z5" s="11" t="s">
        <v>28</v>
      </c>
    </row>
    <row r="6" customFormat="false" ht="17.9" hidden="true" customHeight="false" outlineLevel="0" collapsed="false">
      <c r="B6" s="1" t="s">
        <v>29</v>
      </c>
      <c r="C6" s="1" t="s">
        <v>30</v>
      </c>
      <c r="D6" s="1" t="s">
        <v>31</v>
      </c>
      <c r="F6" s="1" t="s">
        <v>32</v>
      </c>
      <c r="G6" s="16" t="n">
        <v>45748</v>
      </c>
      <c r="H6" s="6" t="s">
        <v>33</v>
      </c>
      <c r="J6" s="1" t="s">
        <v>34</v>
      </c>
      <c r="K6" s="1" t="s">
        <v>35</v>
      </c>
      <c r="L6" s="1" t="s">
        <v>36</v>
      </c>
      <c r="M6" s="17"/>
      <c r="N6" s="17" t="str">
        <f aca="false">IF(COUNTIF(поверки!$L$6:$L$3175,поверки!$L6)&gt;1,"Дубликат","")</f>
        <v/>
      </c>
      <c r="O6" s="18" t="n">
        <v>1</v>
      </c>
      <c r="P6" s="17" t="str">
        <f aca="false">CONCATENATE(TEXT(MONTH(поверки!$G6),"00"),"/",TEXT(поверки!$O6,"000"), "/",TEXT(YEAR(поверки!$G6)-2000,"00"))</f>
        <v>04/001/25</v>
      </c>
      <c r="Q6" s="17" t="str">
        <f aca="false">VLOOKUP(поверки!$F6,'соответстиви ОТ типу'!$K$4:$M$344,2,FALSE())</f>
        <v>Контроллер</v>
      </c>
      <c r="R6" s="17" t="s">
        <v>37</v>
      </c>
      <c r="S6" s="17" t="s">
        <v>38</v>
      </c>
      <c r="T6" s="17" t="n">
        <v>1</v>
      </c>
      <c r="U6" s="19" t="n">
        <f aca="false">VLOOKUP(поверки!$T6,'Акты п-п'!$C$5:$I$57,2,FALSE())</f>
        <v>45748</v>
      </c>
      <c r="V6" s="19" t="n">
        <f aca="false">VLOOKUP(поверки!$T6,'Акты п-п'!$C$5:$I$57,3,FALSE())</f>
        <v>45751</v>
      </c>
      <c r="W6" s="17" t="str">
        <f aca="false">VLOOKUP(поверки!$T6,'Акты п-п'!$C$5:$I$57,5,FALSE())</f>
        <v>Чупин А.А.</v>
      </c>
      <c r="X6" s="17" t="n">
        <f aca="false">поверки!$G6-поверки!$U6</f>
        <v>0</v>
      </c>
      <c r="Y6" s="17" t="n">
        <f aca="false">поверки!$V6-поверки!$G6</f>
        <v>3</v>
      </c>
      <c r="Z6" s="17" t="str">
        <f aca="false">CONCATENATE(поверки!$Q6," ",поверки!$S6," номер ",поверки!$H6)</f>
        <v>Контроллер Simatic S7-200 номер 205/M/S7-200</v>
      </c>
    </row>
    <row r="7" customFormat="false" ht="17.9" hidden="true" customHeight="false" outlineLevel="0" collapsed="false">
      <c r="B7" s="1" t="s">
        <v>29</v>
      </c>
      <c r="C7" s="1" t="s">
        <v>30</v>
      </c>
      <c r="D7" s="1" t="s">
        <v>31</v>
      </c>
      <c r="F7" s="1" t="s">
        <v>39</v>
      </c>
      <c r="G7" s="16" t="n">
        <v>45748</v>
      </c>
      <c r="H7" s="6" t="s">
        <v>40</v>
      </c>
      <c r="J7" s="1" t="s">
        <v>34</v>
      </c>
      <c r="K7" s="1" t="s">
        <v>35</v>
      </c>
      <c r="L7" s="1" t="s">
        <v>41</v>
      </c>
      <c r="M7" s="17"/>
      <c r="N7" s="17" t="str">
        <f aca="false">IF(COUNTIF(поверки!$L$6:$L$3175,поверки!$L7)&gt;1,"Дубликат","")</f>
        <v/>
      </c>
      <c r="O7" s="18" t="n">
        <v>2</v>
      </c>
      <c r="P7" s="17" t="str">
        <f aca="false">CONCATENATE(TEXT(MONTH(поверки!$G7),"00"),"/",TEXT(поверки!$O7,"000"), "/",TEXT(YEAR(поверки!$G7)-2000,"00"))</f>
        <v>04/002/25</v>
      </c>
      <c r="Q7" s="17" t="str">
        <f aca="false">VLOOKUP(поверки!$F7,'соответстиви ОТ типу'!$K$4:$M$344,2,FALSE())</f>
        <v>Контроллер</v>
      </c>
      <c r="R7" s="17" t="s">
        <v>42</v>
      </c>
      <c r="S7" s="17" t="s">
        <v>43</v>
      </c>
      <c r="T7" s="17" t="n">
        <v>1</v>
      </c>
      <c r="U7" s="19" t="n">
        <f aca="false">VLOOKUP(поверки!$T7,'Акты п-п'!$C$5:$I$57,2,FALSE())</f>
        <v>45748</v>
      </c>
      <c r="V7" s="19" t="n">
        <f aca="false">VLOOKUP(поверки!$T7,'Акты п-п'!$C$5:$I$57,3,FALSE())</f>
        <v>45751</v>
      </c>
      <c r="W7" s="17" t="str">
        <f aca="false">VLOOKUP(поверки!$T7,'Акты п-п'!$C$5:$I$57,5,FALSE())</f>
        <v>Чупин А.А.</v>
      </c>
      <c r="X7" s="17" t="n">
        <f aca="false">поверки!$G7-поверки!$U7</f>
        <v>0</v>
      </c>
      <c r="Y7" s="17" t="n">
        <f aca="false">поверки!$V7-поверки!$G7</f>
        <v>3</v>
      </c>
      <c r="Z7" s="17" t="str">
        <f aca="false">CONCATENATE(поверки!$Q7," ",поверки!$S7," номер ",поверки!$H7)</f>
        <v>Контроллер Simatic S7-300 номер 205/BMS01/S7-300</v>
      </c>
    </row>
    <row r="8" customFormat="false" ht="17.9" hidden="true" customHeight="false" outlineLevel="0" collapsed="false">
      <c r="B8" s="1" t="s">
        <v>29</v>
      </c>
      <c r="C8" s="1" t="s">
        <v>30</v>
      </c>
      <c r="D8" s="1" t="s">
        <v>31</v>
      </c>
      <c r="F8" s="1" t="s">
        <v>39</v>
      </c>
      <c r="G8" s="16" t="n">
        <v>45748</v>
      </c>
      <c r="H8" s="6" t="s">
        <v>44</v>
      </c>
      <c r="J8" s="1" t="s">
        <v>34</v>
      </c>
      <c r="K8" s="1" t="s">
        <v>35</v>
      </c>
      <c r="L8" s="1" t="s">
        <v>45</v>
      </c>
      <c r="M8" s="17"/>
      <c r="N8" s="17" t="str">
        <f aca="false">IF(COUNTIF(поверки!$L$6:$L$3175,поверки!$L8)&gt;1,"Дубликат","")</f>
        <v/>
      </c>
      <c r="O8" s="18" t="n">
        <v>3</v>
      </c>
      <c r="P8" s="17" t="str">
        <f aca="false">CONCATENATE(TEXT(MONTH(поверки!$G8),"00"),"/",TEXT(поверки!$O8,"000"), "/",TEXT(YEAR(поверки!$G8)-2000,"00"))</f>
        <v>04/003/25</v>
      </c>
      <c r="Q8" s="17" t="str">
        <f aca="false">VLOOKUP(поверки!$F8,'соответстиви ОТ типу'!$K$4:$M$344,2,FALSE())</f>
        <v>Контроллер</v>
      </c>
      <c r="R8" s="17" t="s">
        <v>46</v>
      </c>
      <c r="S8" s="17" t="s">
        <v>43</v>
      </c>
      <c r="T8" s="17" t="n">
        <v>1</v>
      </c>
      <c r="U8" s="19" t="n">
        <f aca="false">VLOOKUP(поверки!$T8,'Акты п-п'!$C$5:$I$57,2,FALSE())</f>
        <v>45748</v>
      </c>
      <c r="V8" s="19" t="n">
        <f aca="false">VLOOKUP(поверки!$T8,'Акты п-п'!$C$5:$I$57,3,FALSE())</f>
        <v>45751</v>
      </c>
      <c r="W8" s="17" t="str">
        <f aca="false">VLOOKUP(поверки!$T8,'Акты п-п'!$C$5:$I$57,5,FALSE())</f>
        <v>Чупин А.А.</v>
      </c>
      <c r="X8" s="17" t="n">
        <f aca="false">поверки!$G8-поверки!$U8</f>
        <v>0</v>
      </c>
      <c r="Y8" s="17" t="n">
        <f aca="false">поверки!$V8-поверки!$G8</f>
        <v>3</v>
      </c>
      <c r="Z8" s="17" t="str">
        <f aca="false">CONCATENATE(поверки!$Q8," ",поверки!$S8," номер ",поверки!$H8)</f>
        <v>Контроллер Simatic S7-300 номер 205/BMS02/S7-300</v>
      </c>
    </row>
    <row r="9" customFormat="false" ht="17.9" hidden="true" customHeight="false" outlineLevel="0" collapsed="false">
      <c r="B9" s="1" t="s">
        <v>47</v>
      </c>
      <c r="C9" s="1" t="s">
        <v>30</v>
      </c>
      <c r="D9" s="1" t="s">
        <v>48</v>
      </c>
      <c r="F9" s="1" t="s">
        <v>49</v>
      </c>
      <c r="G9" s="16" t="n">
        <v>45748</v>
      </c>
      <c r="H9" s="6" t="s">
        <v>50</v>
      </c>
      <c r="J9" s="1" t="s">
        <v>34</v>
      </c>
      <c r="K9" s="1" t="s">
        <v>35</v>
      </c>
      <c r="L9" s="1" t="s">
        <v>51</v>
      </c>
      <c r="M9" s="17" t="str">
        <f aca="false">IF(COUNTIF(поверки!$H$6:$H$3175,поверки!$H9)&gt;1,"Дубликат","")</f>
        <v/>
      </c>
      <c r="N9" s="17" t="str">
        <f aca="false">IF(COUNTIF(поверки!$L$6:$L$3175,поверки!$L9)&gt;1,"Дубликат","")</f>
        <v/>
      </c>
      <c r="O9" s="18" t="n">
        <v>4</v>
      </c>
      <c r="P9" s="17" t="str">
        <f aca="false">CONCATENATE(TEXT(MONTH(поверки!$G9),"00"),"/",TEXT(поверки!$O9,"000"), "/",TEXT(YEAR(поверки!$G9)-2000,"00"))</f>
        <v>04/004/25</v>
      </c>
      <c r="Q9" s="17" t="str">
        <f aca="false">VLOOKUP(поверки!$F9,'соответстиви ОТ типу'!$K$4:$M$344,2,FALSE())</f>
        <v>Газоанализатор ЭРИС-ОПТИМА ПЛЮС</v>
      </c>
      <c r="R9" s="17" t="s">
        <v>52</v>
      </c>
      <c r="S9" s="17" t="s">
        <v>53</v>
      </c>
      <c r="T9" s="17" t="n">
        <v>2</v>
      </c>
      <c r="U9" s="19" t="n">
        <f aca="false">VLOOKUP(поверки!$T9,'Акты п-п'!$C$5:$I$57,2,FALSE())</f>
        <v>45748</v>
      </c>
      <c r="V9" s="19" t="n">
        <f aca="false">VLOOKUP(поверки!$T9,'Акты п-п'!$C$5:$I$57,3,FALSE())</f>
        <v>45754</v>
      </c>
      <c r="W9" s="17" t="str">
        <f aca="false">VLOOKUP(поверки!$T9,'Акты п-п'!$C$5:$I$57,5,FALSE())</f>
        <v>Манджеев А.А.</v>
      </c>
      <c r="X9" s="17" t="n">
        <f aca="false">поверки!$G9-поверки!$U9</f>
        <v>0</v>
      </c>
      <c r="Y9" s="17" t="n">
        <f aca="false">поверки!$V9-поверки!$G9</f>
        <v>6</v>
      </c>
      <c r="Z9" s="17" t="str">
        <f aca="false">CONCATENATE(поверки!$Q9," ",поверки!$S9," номер ",поверки!$H9)</f>
        <v>Газоанализатор ЭРИС-ОПТИМА ПЛЮС ЭРИС-ОПТИМА ПЛЮС М номер ER150099</v>
      </c>
    </row>
    <row r="10" customFormat="false" ht="17.9" hidden="true" customHeight="false" outlineLevel="0" collapsed="false">
      <c r="B10" s="1" t="s">
        <v>47</v>
      </c>
      <c r="C10" s="1" t="s">
        <v>30</v>
      </c>
      <c r="D10" s="1" t="s">
        <v>48</v>
      </c>
      <c r="F10" s="1" t="s">
        <v>54</v>
      </c>
      <c r="G10" s="16" t="n">
        <v>45748</v>
      </c>
      <c r="H10" s="6" t="s">
        <v>55</v>
      </c>
      <c r="J10" s="1" t="s">
        <v>34</v>
      </c>
      <c r="K10" s="1" t="s">
        <v>35</v>
      </c>
      <c r="L10" s="1" t="s">
        <v>56</v>
      </c>
      <c r="M10" s="17" t="str">
        <f aca="false">IF(COUNTIF(поверки!$H$6:$H$3175,поверки!$H10)&gt;1,"Дубликат","")</f>
        <v/>
      </c>
      <c r="N10" s="17" t="str">
        <f aca="false">IF(COUNTIF(поверки!$L$6:$L$3175,поверки!$L10)&gt;1,"Дубликат","")</f>
        <v/>
      </c>
      <c r="O10" s="18" t="n">
        <v>5</v>
      </c>
      <c r="P10" s="17" t="str">
        <f aca="false">CONCATENATE(TEXT(MONTH(поверки!$G10),"00"),"/",TEXT(поверки!$O10,"000"), "/",TEXT(YEAR(поверки!$G10)-2000,"00"))</f>
        <v>04/005/25</v>
      </c>
      <c r="Q10" s="17" t="str">
        <f aca="false">VLOOKUP(поверки!$F10,'соответстиви ОТ типу'!$K$4:$M$344,2,FALSE())</f>
        <v>Датчик горючих газов</v>
      </c>
      <c r="R10" s="17" t="s">
        <v>52</v>
      </c>
      <c r="S10" s="17" t="s">
        <v>57</v>
      </c>
      <c r="T10" s="17" t="n">
        <v>2</v>
      </c>
      <c r="U10" s="19" t="n">
        <f aca="false">VLOOKUP(поверки!$T10,'Акты п-п'!$C$5:$I$57,2,FALSE())</f>
        <v>45748</v>
      </c>
      <c r="V10" s="19" t="n">
        <f aca="false">VLOOKUP(поверки!$T10,'Акты п-п'!$C$5:$I$57,3,FALSE())</f>
        <v>45754</v>
      </c>
      <c r="W10" s="17" t="str">
        <f aca="false">VLOOKUP(поверки!$T10,'Акты п-п'!$C$5:$I$57,5,FALSE())</f>
        <v>Манджеев А.А.</v>
      </c>
      <c r="X10" s="17" t="n">
        <f aca="false">поверки!$G10-поверки!$U10</f>
        <v>0</v>
      </c>
      <c r="Y10" s="17" t="n">
        <f aca="false">поверки!$V10-поверки!$G10</f>
        <v>6</v>
      </c>
      <c r="Z10" s="17" t="str">
        <f aca="false">CONCATENATE(поверки!$Q10," ",поверки!$S10," номер ",поверки!$H10)</f>
        <v>Датчик горючих газов Searchpoint Optima Plus XTC номер Z0182517390061</v>
      </c>
    </row>
    <row r="11" customFormat="false" ht="17.9" hidden="true" customHeight="false" outlineLevel="0" collapsed="false">
      <c r="B11" s="1" t="s">
        <v>47</v>
      </c>
      <c r="C11" s="1" t="s">
        <v>30</v>
      </c>
      <c r="D11" s="1" t="s">
        <v>48</v>
      </c>
      <c r="F11" s="1" t="s">
        <v>54</v>
      </c>
      <c r="G11" s="16" t="n">
        <v>45748</v>
      </c>
      <c r="H11" s="6" t="s">
        <v>58</v>
      </c>
      <c r="J11" s="1" t="s">
        <v>34</v>
      </c>
      <c r="K11" s="1" t="s">
        <v>35</v>
      </c>
      <c r="L11" s="1" t="s">
        <v>59</v>
      </c>
      <c r="M11" s="17" t="str">
        <f aca="false">IF(COUNTIF(поверки!$H$6:$H$3175,поверки!$H11)&gt;1,"Дубликат","")</f>
        <v/>
      </c>
      <c r="N11" s="17" t="str">
        <f aca="false">IF(COUNTIF(поверки!$L$6:$L$3175,поверки!$L11)&gt;1,"Дубликат","")</f>
        <v/>
      </c>
      <c r="O11" s="18" t="n">
        <v>6</v>
      </c>
      <c r="P11" s="17" t="str">
        <f aca="false">CONCATENATE(TEXT(MONTH(поверки!$G11),"00"),"/",TEXT(поверки!$O11,"000"), "/",TEXT(YEAR(поверки!$G11)-2000,"00"))</f>
        <v>04/006/25</v>
      </c>
      <c r="Q11" s="17" t="str">
        <f aca="false">VLOOKUP(поверки!$F11,'соответстиви ОТ типу'!$K$4:$M$344,2,FALSE())</f>
        <v>Датчик горючих газов</v>
      </c>
      <c r="R11" s="17" t="s">
        <v>52</v>
      </c>
      <c r="S11" s="17" t="s">
        <v>57</v>
      </c>
      <c r="T11" s="17" t="n">
        <v>2</v>
      </c>
      <c r="U11" s="19" t="n">
        <f aca="false">VLOOKUP(поверки!$T11,'Акты п-п'!$C$5:$I$57,2,FALSE())</f>
        <v>45748</v>
      </c>
      <c r="V11" s="19" t="n">
        <f aca="false">VLOOKUP(поверки!$T11,'Акты п-п'!$C$5:$I$57,3,FALSE())</f>
        <v>45754</v>
      </c>
      <c r="W11" s="17" t="str">
        <f aca="false">VLOOKUP(поверки!$T11,'Акты п-п'!$C$5:$I$57,5,FALSE())</f>
        <v>Манджеев А.А.</v>
      </c>
      <c r="X11" s="17" t="n">
        <f aca="false">поверки!$G11-поверки!$U11</f>
        <v>0</v>
      </c>
      <c r="Y11" s="17" t="n">
        <f aca="false">поверки!$V11-поверки!$G11</f>
        <v>6</v>
      </c>
      <c r="Z11" s="17" t="str">
        <f aca="false">CONCATENATE(поверки!$Q11," ",поверки!$S11," номер ",поверки!$H11)</f>
        <v>Датчик горючих газов Searchpoint Optima Plus XTC номер Z0182517390036</v>
      </c>
    </row>
    <row r="12" customFormat="false" ht="17.9" hidden="true" customHeight="false" outlineLevel="0" collapsed="false">
      <c r="B12" s="1" t="s">
        <v>60</v>
      </c>
      <c r="C12" s="1" t="s">
        <v>30</v>
      </c>
      <c r="D12" s="1" t="s">
        <v>31</v>
      </c>
      <c r="E12" s="1" t="s">
        <v>61</v>
      </c>
      <c r="F12" s="1" t="s">
        <v>62</v>
      </c>
      <c r="G12" s="16" t="n">
        <v>45749</v>
      </c>
      <c r="H12" s="6" t="s">
        <v>63</v>
      </c>
      <c r="J12" s="1" t="s">
        <v>34</v>
      </c>
      <c r="K12" s="1" t="s">
        <v>35</v>
      </c>
      <c r="L12" s="1" t="s">
        <v>64</v>
      </c>
      <c r="M12" s="17" t="str">
        <f aca="false">IF(COUNTIF(поверки!$H$6:$H$3175,поверки!$H12)&gt;1,"Дубликат","")</f>
        <v/>
      </c>
      <c r="N12" s="17" t="str">
        <f aca="false">IF(COUNTIF(поверки!$L$6:$L$3175,поверки!$L12)&gt;1,"Дубликат","")</f>
        <v/>
      </c>
      <c r="O12" s="18" t="n">
        <v>7</v>
      </c>
      <c r="P12" s="17" t="str">
        <f aca="false">CONCATENATE(TEXT(MONTH(поверки!$G12),"00"),"/",TEXT(поверки!$O12,"000"), "/",TEXT(YEAR(поверки!$G12)-2000,"00"))</f>
        <v>04/007/25</v>
      </c>
      <c r="Q12" s="17" t="str">
        <f aca="false">VLOOKUP(поверки!$F12,'соответстиви ОТ типу'!$K$4:$M$344,2,FALSE())</f>
        <v>Преобразователь давления</v>
      </c>
      <c r="R12" s="17" t="s">
        <v>37</v>
      </c>
      <c r="S12" s="17" t="s">
        <v>65</v>
      </c>
      <c r="T12" s="17" t="n">
        <v>1</v>
      </c>
      <c r="U12" s="19" t="n">
        <f aca="false">VLOOKUP(поверки!$T12,'Акты п-п'!$C$5:$I$57,2,FALSE())</f>
        <v>45748</v>
      </c>
      <c r="V12" s="19" t="n">
        <f aca="false">VLOOKUP(поверки!$T12,'Акты п-п'!$C$5:$I$57,3,FALSE())</f>
        <v>45751</v>
      </c>
      <c r="W12" s="17" t="str">
        <f aca="false">VLOOKUP(поверки!$T12,'Акты п-п'!$C$5:$I$57,5,FALSE())</f>
        <v>Чупин А.А.</v>
      </c>
      <c r="X12" s="17" t="n">
        <f aca="false">поверки!$G12-поверки!$U12</f>
        <v>1</v>
      </c>
      <c r="Y12" s="17" t="n">
        <f aca="false">поверки!$V12-поверки!$G12</f>
        <v>2</v>
      </c>
      <c r="Z12" s="17" t="str">
        <f aca="false">CONCATENATE(поверки!$Q12," ",поверки!$S12," номер ",поверки!$H12)</f>
        <v>Преобразователь давления EJX 530A номер 91R808434</v>
      </c>
    </row>
    <row r="13" customFormat="false" ht="17.9" hidden="true" customHeight="false" outlineLevel="0" collapsed="false">
      <c r="B13" s="1" t="s">
        <v>66</v>
      </c>
      <c r="C13" s="1" t="s">
        <v>30</v>
      </c>
      <c r="D13" s="1" t="s">
        <v>31</v>
      </c>
      <c r="F13" s="1" t="s">
        <v>67</v>
      </c>
      <c r="G13" s="16" t="n">
        <v>45749</v>
      </c>
      <c r="H13" s="6" t="s">
        <v>68</v>
      </c>
      <c r="J13" s="1" t="s">
        <v>34</v>
      </c>
      <c r="K13" s="1" t="s">
        <v>35</v>
      </c>
      <c r="L13" s="1" t="s">
        <v>69</v>
      </c>
      <c r="M13" s="17" t="str">
        <f aca="false">IF(COUNTIF(поверки!$H$6:$H$3175,поверки!$H13)&gt;1,"Дубликат","")</f>
        <v/>
      </c>
      <c r="N13" s="17" t="str">
        <f aca="false">IF(COUNTIF(поверки!$L$6:$L$3175,поверки!$L13)&gt;1,"Дубликат","")</f>
        <v/>
      </c>
      <c r="O13" s="18" t="n">
        <v>8</v>
      </c>
      <c r="P13" s="17" t="str">
        <f aca="false">CONCATENATE(TEXT(MONTH(поверки!$G13),"00"),"/",TEXT(поверки!$O13,"000"), "/",TEXT(YEAR(поверки!$G13)-2000,"00"))</f>
        <v>04/008/25</v>
      </c>
      <c r="Q13" s="17" t="str">
        <f aca="false">VLOOKUP(поверки!$F13,'соответстиви ОТ типу'!$K$4:$M$344,2,FALSE())</f>
        <v>Датчик температуры</v>
      </c>
      <c r="R13" s="17" t="s">
        <v>37</v>
      </c>
      <c r="S13" s="17" t="s">
        <v>70</v>
      </c>
      <c r="T13" s="17" t="n">
        <v>1</v>
      </c>
      <c r="U13" s="19" t="n">
        <f aca="false">VLOOKUP(поверки!$T13,'Акты п-п'!$C$5:$I$57,2,FALSE())</f>
        <v>45748</v>
      </c>
      <c r="V13" s="19" t="n">
        <f aca="false">VLOOKUP(поверки!$T13,'Акты п-п'!$C$5:$I$57,3,FALSE())</f>
        <v>45751</v>
      </c>
      <c r="W13" s="17" t="str">
        <f aca="false">VLOOKUP(поверки!$T13,'Акты п-п'!$C$5:$I$57,5,FALSE())</f>
        <v>Чупин А.А.</v>
      </c>
      <c r="X13" s="17" t="n">
        <f aca="false">поверки!$G13-поверки!$U13</f>
        <v>1</v>
      </c>
      <c r="Y13" s="17" t="n">
        <f aca="false">поверки!$V13-поверки!$G13</f>
        <v>2</v>
      </c>
      <c r="Z13" s="17" t="str">
        <f aca="false">CONCATENATE(поверки!$Q13," ",поверки!$S13," номер ",поверки!$H13)</f>
        <v>Датчик температуры Метран-286-02 номер 2080951</v>
      </c>
    </row>
    <row r="14" customFormat="false" ht="17.9" hidden="true" customHeight="false" outlineLevel="0" collapsed="false">
      <c r="B14" s="1" t="s">
        <v>66</v>
      </c>
      <c r="C14" s="1" t="s">
        <v>30</v>
      </c>
      <c r="D14" s="1" t="s">
        <v>31</v>
      </c>
      <c r="F14" s="1" t="s">
        <v>71</v>
      </c>
      <c r="G14" s="16" t="n">
        <v>45749</v>
      </c>
      <c r="H14" s="6" t="s">
        <v>72</v>
      </c>
      <c r="J14" s="1" t="s">
        <v>34</v>
      </c>
      <c r="K14" s="1" t="s">
        <v>35</v>
      </c>
      <c r="L14" s="1" t="s">
        <v>73</v>
      </c>
      <c r="M14" s="17" t="str">
        <f aca="false">IF(COUNTIF(поверки!$H$6:$H$3175,поверки!$H14)&gt;1,"Дубликат","")</f>
        <v/>
      </c>
      <c r="N14" s="17" t="str">
        <f aca="false">IF(COUNTIF(поверки!$L$6:$L$3175,поверки!$L14)&gt;1,"Дубликат","")</f>
        <v/>
      </c>
      <c r="O14" s="18" t="n">
        <v>9</v>
      </c>
      <c r="P14" s="17" t="str">
        <f aca="false">CONCATENATE(TEXT(MONTH(поверки!$G14),"00"),"/",TEXT(поверки!$O14,"000"), "/",TEXT(YEAR(поверки!$G14)-2000,"00"))</f>
        <v>04/009/25</v>
      </c>
      <c r="Q14" s="17" t="str">
        <f aca="false">VLOOKUP(поверки!$F14,'соответстиви ОТ типу'!$K$4:$M$344,2,FALSE())</f>
        <v>Датчик температуры</v>
      </c>
      <c r="R14" s="17" t="s">
        <v>37</v>
      </c>
      <c r="S14" s="17" t="s">
        <v>74</v>
      </c>
      <c r="T14" s="17" t="n">
        <v>1</v>
      </c>
      <c r="U14" s="19" t="n">
        <f aca="false">VLOOKUP(поверки!$T14,'Акты п-п'!$C$5:$I$57,2,FALSE())</f>
        <v>45748</v>
      </c>
      <c r="V14" s="19" t="n">
        <f aca="false">VLOOKUP(поверки!$T14,'Акты п-п'!$C$5:$I$57,3,FALSE())</f>
        <v>45751</v>
      </c>
      <c r="W14" s="17" t="str">
        <f aca="false">VLOOKUP(поверки!$T14,'Акты п-п'!$C$5:$I$57,5,FALSE())</f>
        <v>Чупин А.А.</v>
      </c>
      <c r="X14" s="17" t="n">
        <f aca="false">поверки!$G14-поверки!$U14</f>
        <v>1</v>
      </c>
      <c r="Y14" s="17" t="n">
        <f aca="false">поверки!$V14-поверки!$G14</f>
        <v>2</v>
      </c>
      <c r="Z14" s="17" t="str">
        <f aca="false">CONCATENATE(поверки!$Q14," ",поверки!$S14," номер ",поверки!$H14)</f>
        <v>Датчик температуры ТПУ 0304Ех номер 12-9083</v>
      </c>
    </row>
    <row r="15" customFormat="false" ht="17.9" hidden="true" customHeight="false" outlineLevel="0" collapsed="false">
      <c r="B15" s="1" t="s">
        <v>66</v>
      </c>
      <c r="C15" s="1" t="s">
        <v>30</v>
      </c>
      <c r="D15" s="1" t="s">
        <v>31</v>
      </c>
      <c r="F15" s="1" t="s">
        <v>71</v>
      </c>
      <c r="G15" s="16" t="n">
        <v>45749</v>
      </c>
      <c r="H15" s="6" t="s">
        <v>75</v>
      </c>
      <c r="J15" s="1" t="s">
        <v>34</v>
      </c>
      <c r="K15" s="1" t="s">
        <v>35</v>
      </c>
      <c r="L15" s="1" t="s">
        <v>76</v>
      </c>
      <c r="M15" s="17"/>
      <c r="N15" s="17" t="str">
        <f aca="false">IF(COUNTIF(поверки!$L$6:$L$3175,поверки!$L15)&gt;1,"Дубликат","")</f>
        <v/>
      </c>
      <c r="O15" s="18" t="n">
        <v>10</v>
      </c>
      <c r="P15" s="17" t="str">
        <f aca="false">CONCATENATE(TEXT(MONTH(поверки!$G15),"00"),"/",TEXT(поверки!$O15,"000"), "/",TEXT(YEAR(поверки!$G15)-2000,"00"))</f>
        <v>04/010/25</v>
      </c>
      <c r="Q15" s="17" t="str">
        <f aca="false">VLOOKUP(поверки!$F15,'соответстиви ОТ типу'!$K$4:$M$344,2,FALSE())</f>
        <v>Датчик температуры</v>
      </c>
      <c r="R15" s="17" t="s">
        <v>37</v>
      </c>
      <c r="S15" s="17" t="s">
        <v>74</v>
      </c>
      <c r="T15" s="17" t="n">
        <v>1</v>
      </c>
      <c r="U15" s="19" t="n">
        <f aca="false">VLOOKUP(поверки!$T15,'Акты п-п'!$C$5:$I$57,2,FALSE())</f>
        <v>45748</v>
      </c>
      <c r="V15" s="19" t="n">
        <f aca="false">VLOOKUP(поверки!$T15,'Акты п-п'!$C$5:$I$57,3,FALSE())</f>
        <v>45751</v>
      </c>
      <c r="W15" s="17" t="str">
        <f aca="false">VLOOKUP(поверки!$T15,'Акты п-п'!$C$5:$I$57,5,FALSE())</f>
        <v>Чупин А.А.</v>
      </c>
      <c r="X15" s="17" t="n">
        <f aca="false">поверки!$G15-поверки!$U15</f>
        <v>1</v>
      </c>
      <c r="Y15" s="17" t="n">
        <f aca="false">поверки!$V15-поверки!$G15</f>
        <v>2</v>
      </c>
      <c r="Z15" s="17" t="str">
        <f aca="false">CONCATENATE(поверки!$Q15," ",поверки!$S15," номер ",поверки!$H15)</f>
        <v>Датчик температуры ТПУ 0304Ех номер 12-9082</v>
      </c>
    </row>
    <row r="16" customFormat="false" ht="17.9" hidden="true" customHeight="false" outlineLevel="0" collapsed="false">
      <c r="B16" s="1" t="s">
        <v>66</v>
      </c>
      <c r="C16" s="1" t="s">
        <v>30</v>
      </c>
      <c r="D16" s="1" t="s">
        <v>31</v>
      </c>
      <c r="F16" s="1" t="s">
        <v>71</v>
      </c>
      <c r="G16" s="16" t="n">
        <v>45749</v>
      </c>
      <c r="H16" s="6" t="s">
        <v>77</v>
      </c>
      <c r="J16" s="1" t="s">
        <v>34</v>
      </c>
      <c r="K16" s="1" t="s">
        <v>35</v>
      </c>
      <c r="L16" s="1" t="s">
        <v>78</v>
      </c>
      <c r="M16" s="17"/>
      <c r="N16" s="17" t="str">
        <f aca="false">IF(COUNTIF(поверки!$L$6:$L$3175,поверки!$L16)&gt;1,"Дубликат","")</f>
        <v/>
      </c>
      <c r="O16" s="18" t="n">
        <v>11</v>
      </c>
      <c r="P16" s="17" t="str">
        <f aca="false">CONCATENATE(TEXT(MONTH(поверки!$G16),"00"),"/",TEXT(поверки!$O16,"000"), "/",TEXT(YEAR(поверки!$G16)-2000,"00"))</f>
        <v>04/011/25</v>
      </c>
      <c r="Q16" s="17" t="str">
        <f aca="false">VLOOKUP(поверки!$F16,'соответстиви ОТ типу'!$K$4:$M$344,2,FALSE())</f>
        <v>Датчик температуры</v>
      </c>
      <c r="R16" s="17" t="s">
        <v>37</v>
      </c>
      <c r="S16" s="17" t="s">
        <v>74</v>
      </c>
      <c r="T16" s="17" t="n">
        <v>1</v>
      </c>
      <c r="U16" s="19" t="n">
        <f aca="false">VLOOKUP(поверки!$T16,'Акты п-п'!$C$5:$I$57,2,FALSE())</f>
        <v>45748</v>
      </c>
      <c r="V16" s="19" t="n">
        <f aca="false">VLOOKUP(поверки!$T16,'Акты п-п'!$C$5:$I$57,3,FALSE())</f>
        <v>45751</v>
      </c>
      <c r="W16" s="17" t="str">
        <f aca="false">VLOOKUP(поверки!$T16,'Акты п-п'!$C$5:$I$57,5,FALSE())</f>
        <v>Чупин А.А.</v>
      </c>
      <c r="X16" s="17" t="n">
        <f aca="false">поверки!$G16-поверки!$U16</f>
        <v>1</v>
      </c>
      <c r="Y16" s="17" t="n">
        <f aca="false">поверки!$V16-поверки!$G16</f>
        <v>2</v>
      </c>
      <c r="Z16" s="17" t="str">
        <f aca="false">CONCATENATE(поверки!$Q16," ",поверки!$S16," номер ",поверки!$H16)</f>
        <v>Датчик температуры ТПУ 0304Ех номер 12-9078</v>
      </c>
    </row>
    <row r="17" customFormat="false" ht="17.9" hidden="true" customHeight="false" outlineLevel="0" collapsed="false">
      <c r="B17" s="1" t="s">
        <v>66</v>
      </c>
      <c r="C17" s="1" t="s">
        <v>30</v>
      </c>
      <c r="D17" s="1" t="s">
        <v>31</v>
      </c>
      <c r="F17" s="1" t="s">
        <v>71</v>
      </c>
      <c r="G17" s="16" t="n">
        <v>45749</v>
      </c>
      <c r="H17" s="6" t="s">
        <v>79</v>
      </c>
      <c r="J17" s="1" t="s">
        <v>34</v>
      </c>
      <c r="K17" s="1" t="s">
        <v>35</v>
      </c>
      <c r="L17" s="1" t="s">
        <v>80</v>
      </c>
      <c r="M17" s="17"/>
      <c r="N17" s="17" t="str">
        <f aca="false">IF(COUNTIF(поверки!$L$6:$L$3175,поверки!$L17)&gt;1,"Дубликат","")</f>
        <v/>
      </c>
      <c r="O17" s="18" t="n">
        <v>12</v>
      </c>
      <c r="P17" s="17" t="str">
        <f aca="false">CONCATENATE(TEXT(MONTH(поверки!$G17),"00"),"/",TEXT(поверки!$O17,"000"), "/",TEXT(YEAR(поверки!$G17)-2000,"00"))</f>
        <v>04/012/25</v>
      </c>
      <c r="Q17" s="17" t="str">
        <f aca="false">VLOOKUP(поверки!$F17,'соответстиви ОТ типу'!$K$4:$M$344,2,FALSE())</f>
        <v>Датчик температуры</v>
      </c>
      <c r="R17" s="17" t="s">
        <v>37</v>
      </c>
      <c r="S17" s="17" t="s">
        <v>74</v>
      </c>
      <c r="T17" s="17" t="n">
        <v>1</v>
      </c>
      <c r="U17" s="19" t="n">
        <f aca="false">VLOOKUP(поверки!$T17,'Акты п-п'!$C$5:$I$57,2,FALSE())</f>
        <v>45748</v>
      </c>
      <c r="V17" s="19" t="n">
        <f aca="false">VLOOKUP(поверки!$T17,'Акты п-п'!$C$5:$I$57,3,FALSE())</f>
        <v>45751</v>
      </c>
      <c r="W17" s="17" t="str">
        <f aca="false">VLOOKUP(поверки!$T17,'Акты п-п'!$C$5:$I$57,5,FALSE())</f>
        <v>Чупин А.А.</v>
      </c>
      <c r="X17" s="17" t="n">
        <f aca="false">поверки!$G17-поверки!$U17</f>
        <v>1</v>
      </c>
      <c r="Y17" s="17" t="n">
        <f aca="false">поверки!$V17-поверки!$G17</f>
        <v>2</v>
      </c>
      <c r="Z17" s="17" t="str">
        <f aca="false">CONCATENATE(поверки!$Q17," ",поверки!$S17," номер ",поверки!$H17)</f>
        <v>Датчик температуры ТПУ 0304Ех номер 12-9086</v>
      </c>
    </row>
    <row r="18" customFormat="false" ht="17.9" hidden="true" customHeight="false" outlineLevel="0" collapsed="false">
      <c r="B18" s="1" t="s">
        <v>66</v>
      </c>
      <c r="C18" s="1" t="s">
        <v>30</v>
      </c>
      <c r="D18" s="1" t="s">
        <v>31</v>
      </c>
      <c r="F18" s="1" t="s">
        <v>71</v>
      </c>
      <c r="G18" s="16" t="n">
        <v>45749</v>
      </c>
      <c r="H18" s="6" t="s">
        <v>81</v>
      </c>
      <c r="J18" s="1" t="s">
        <v>34</v>
      </c>
      <c r="K18" s="1" t="s">
        <v>35</v>
      </c>
      <c r="L18" s="1" t="s">
        <v>82</v>
      </c>
      <c r="M18" s="17"/>
      <c r="N18" s="17" t="str">
        <f aca="false">IF(COUNTIF(поверки!$L$6:$L$3175,поверки!$L18)&gt;1,"Дубликат","")</f>
        <v/>
      </c>
      <c r="O18" s="18" t="n">
        <v>13</v>
      </c>
      <c r="P18" s="17" t="str">
        <f aca="false">CONCATENATE(TEXT(MONTH(поверки!$G18),"00"),"/",TEXT(поверки!$O18,"000"), "/",TEXT(YEAR(поверки!$G18)-2000,"00"))</f>
        <v>04/013/25</v>
      </c>
      <c r="Q18" s="17" t="str">
        <f aca="false">VLOOKUP(поверки!$F18,'соответстиви ОТ типу'!$K$4:$M$344,2,FALSE())</f>
        <v>Датчик температуры</v>
      </c>
      <c r="R18" s="17" t="s">
        <v>37</v>
      </c>
      <c r="S18" s="17" t="s">
        <v>74</v>
      </c>
      <c r="T18" s="17" t="n">
        <v>1</v>
      </c>
      <c r="U18" s="19" t="n">
        <f aca="false">VLOOKUP(поверки!$T18,'Акты п-п'!$C$5:$I$57,2,FALSE())</f>
        <v>45748</v>
      </c>
      <c r="V18" s="19" t="n">
        <f aca="false">VLOOKUP(поверки!$T18,'Акты п-п'!$C$5:$I$57,3,FALSE())</f>
        <v>45751</v>
      </c>
      <c r="W18" s="17" t="str">
        <f aca="false">VLOOKUP(поверки!$T18,'Акты п-п'!$C$5:$I$57,5,FALSE())</f>
        <v>Чупин А.А.</v>
      </c>
      <c r="X18" s="17" t="n">
        <f aca="false">поверки!$G18-поверки!$U18</f>
        <v>1</v>
      </c>
      <c r="Y18" s="17" t="n">
        <f aca="false">поверки!$V18-поверки!$G18</f>
        <v>2</v>
      </c>
      <c r="Z18" s="17" t="str">
        <f aca="false">CONCATENATE(поверки!$Q18," ",поверки!$S18," номер ",поверки!$H18)</f>
        <v>Датчик температуры ТПУ 0304Ех номер 12-9089</v>
      </c>
    </row>
    <row r="19" customFormat="false" ht="17.9" hidden="true" customHeight="false" outlineLevel="0" collapsed="false">
      <c r="B19" s="1" t="s">
        <v>66</v>
      </c>
      <c r="C19" s="1" t="s">
        <v>30</v>
      </c>
      <c r="D19" s="1" t="s">
        <v>31</v>
      </c>
      <c r="F19" s="1" t="s">
        <v>71</v>
      </c>
      <c r="G19" s="16" t="n">
        <v>45749</v>
      </c>
      <c r="H19" s="6" t="s">
        <v>83</v>
      </c>
      <c r="J19" s="1" t="s">
        <v>34</v>
      </c>
      <c r="K19" s="1" t="s">
        <v>35</v>
      </c>
      <c r="L19" s="1" t="s">
        <v>84</v>
      </c>
      <c r="M19" s="17"/>
      <c r="N19" s="17" t="str">
        <f aca="false">IF(COUNTIF(поверки!$L$6:$L$3175,поверки!$L19)&gt;1,"Дубликат","")</f>
        <v/>
      </c>
      <c r="O19" s="18" t="n">
        <v>14</v>
      </c>
      <c r="P19" s="17" t="str">
        <f aca="false">CONCATENATE(TEXT(MONTH(поверки!$G19),"00"),"/",TEXT(поверки!$O19,"000"), "/",TEXT(YEAR(поверки!$G19)-2000,"00"))</f>
        <v>04/014/25</v>
      </c>
      <c r="Q19" s="17" t="str">
        <f aca="false">VLOOKUP(поверки!$F19,'соответстиви ОТ типу'!$K$4:$M$344,2,FALSE())</f>
        <v>Датчик температуры</v>
      </c>
      <c r="R19" s="17" t="s">
        <v>37</v>
      </c>
      <c r="S19" s="17" t="s">
        <v>74</v>
      </c>
      <c r="T19" s="17" t="n">
        <v>1</v>
      </c>
      <c r="U19" s="19" t="n">
        <f aca="false">VLOOKUP(поверки!$T19,'Акты п-п'!$C$5:$I$57,2,FALSE())</f>
        <v>45748</v>
      </c>
      <c r="V19" s="19" t="n">
        <f aca="false">VLOOKUP(поверки!$T19,'Акты п-п'!$C$5:$I$57,3,FALSE())</f>
        <v>45751</v>
      </c>
      <c r="W19" s="17" t="str">
        <f aca="false">VLOOKUP(поверки!$T19,'Акты п-п'!$C$5:$I$57,5,FALSE())</f>
        <v>Чупин А.А.</v>
      </c>
      <c r="X19" s="17" t="n">
        <f aca="false">поверки!$G19-поверки!$U19</f>
        <v>1</v>
      </c>
      <c r="Y19" s="17" t="n">
        <f aca="false">поверки!$V19-поверки!$G19</f>
        <v>2</v>
      </c>
      <c r="Z19" s="17" t="str">
        <f aca="false">CONCATENATE(поверки!$Q19," ",поверки!$S19," номер ",поверки!$H19)</f>
        <v>Датчик температуры ТПУ 0304Ех номер 12-9079</v>
      </c>
    </row>
    <row r="20" customFormat="false" ht="17.9" hidden="true" customHeight="false" outlineLevel="0" collapsed="false">
      <c r="B20" s="1" t="s">
        <v>66</v>
      </c>
      <c r="C20" s="1" t="s">
        <v>30</v>
      </c>
      <c r="D20" s="1" t="s">
        <v>31</v>
      </c>
      <c r="F20" s="1" t="s">
        <v>85</v>
      </c>
      <c r="G20" s="16" t="n">
        <v>45749</v>
      </c>
      <c r="H20" s="6" t="s">
        <v>86</v>
      </c>
      <c r="J20" s="1" t="s">
        <v>34</v>
      </c>
      <c r="K20" s="1" t="s">
        <v>35</v>
      </c>
      <c r="L20" s="1" t="s">
        <v>87</v>
      </c>
      <c r="M20" s="17"/>
      <c r="N20" s="17" t="str">
        <f aca="false">IF(COUNTIF(поверки!$L$6:$L$3175,поверки!$L20)&gt;1,"Дубликат","")</f>
        <v/>
      </c>
      <c r="O20" s="18" t="n">
        <v>15</v>
      </c>
      <c r="P20" s="17" t="str">
        <f aca="false">CONCATENATE(TEXT(MONTH(поверки!$G20),"00"),"/",TEXT(поверки!$O20,"000"), "/",TEXT(YEAR(поверки!$G20)-2000,"00"))</f>
        <v>04/015/25</v>
      </c>
      <c r="Q20" s="17" t="str">
        <f aca="false">VLOOKUP(поверки!$F20,'соответстиви ОТ типу'!$K$4:$M$344,2,FALSE())</f>
        <v>Датчик температуры</v>
      </c>
      <c r="R20" s="17" t="s">
        <v>37</v>
      </c>
      <c r="S20" s="17" t="n">
        <v>248</v>
      </c>
      <c r="T20" s="17" t="n">
        <v>1</v>
      </c>
      <c r="U20" s="19" t="n">
        <f aca="false">VLOOKUP(поверки!$T20,'Акты п-п'!$C$5:$I$57,2,FALSE())</f>
        <v>45748</v>
      </c>
      <c r="V20" s="19" t="n">
        <f aca="false">VLOOKUP(поверки!$T20,'Акты п-п'!$C$5:$I$57,3,FALSE())</f>
        <v>45751</v>
      </c>
      <c r="W20" s="17" t="str">
        <f aca="false">VLOOKUP(поверки!$T20,'Акты п-п'!$C$5:$I$57,5,FALSE())</f>
        <v>Чупин А.А.</v>
      </c>
      <c r="X20" s="17" t="n">
        <f aca="false">поверки!$G20-поверки!$U20</f>
        <v>1</v>
      </c>
      <c r="Y20" s="17" t="n">
        <f aca="false">поверки!$V20-поверки!$G20</f>
        <v>2</v>
      </c>
      <c r="Z20" s="17" t="str">
        <f aca="false">CONCATENATE(поверки!$Q20," ",поверки!$S20," номер ",поверки!$H20)</f>
        <v>Датчик температуры 248 номер 02244553/03221492</v>
      </c>
    </row>
    <row r="21" customFormat="false" ht="17.9" hidden="true" customHeight="false" outlineLevel="0" collapsed="false">
      <c r="B21" s="1" t="s">
        <v>66</v>
      </c>
      <c r="C21" s="1" t="s">
        <v>30</v>
      </c>
      <c r="D21" s="1" t="s">
        <v>31</v>
      </c>
      <c r="F21" s="1" t="s">
        <v>85</v>
      </c>
      <c r="G21" s="16" t="n">
        <v>45749</v>
      </c>
      <c r="H21" s="6" t="s">
        <v>88</v>
      </c>
      <c r="J21" s="1" t="s">
        <v>34</v>
      </c>
      <c r="K21" s="1" t="s">
        <v>35</v>
      </c>
      <c r="L21" s="1" t="s">
        <v>89</v>
      </c>
      <c r="M21" s="17"/>
      <c r="N21" s="17" t="str">
        <f aca="false">IF(COUNTIF(поверки!$L$6:$L$3175,поверки!$L21)&gt;1,"Дубликат","")</f>
        <v/>
      </c>
      <c r="O21" s="18" t="n">
        <v>16</v>
      </c>
      <c r="P21" s="17" t="str">
        <f aca="false">CONCATENATE(TEXT(MONTH(поверки!$G21),"00"),"/",TEXT(поверки!$O21,"000"), "/",TEXT(YEAR(поверки!$G21)-2000,"00"))</f>
        <v>04/016/25</v>
      </c>
      <c r="Q21" s="17" t="str">
        <f aca="false">VLOOKUP(поверки!$F21,'соответстиви ОТ типу'!$K$4:$M$344,2,FALSE())</f>
        <v>Датчик температуры</v>
      </c>
      <c r="R21" s="17" t="s">
        <v>37</v>
      </c>
      <c r="S21" s="17" t="n">
        <v>248</v>
      </c>
      <c r="T21" s="17" t="n">
        <v>1</v>
      </c>
      <c r="U21" s="19" t="n">
        <f aca="false">VLOOKUP(поверки!$T21,'Акты п-п'!$C$5:$I$57,2,FALSE())</f>
        <v>45748</v>
      </c>
      <c r="V21" s="19" t="n">
        <f aca="false">VLOOKUP(поверки!$T21,'Акты п-п'!$C$5:$I$57,3,FALSE())</f>
        <v>45751</v>
      </c>
      <c r="W21" s="17" t="str">
        <f aca="false">VLOOKUP(поверки!$T21,'Акты п-п'!$C$5:$I$57,5,FALSE())</f>
        <v>Чупин А.А.</v>
      </c>
      <c r="X21" s="17" t="n">
        <f aca="false">поверки!$G21-поверки!$U21</f>
        <v>1</v>
      </c>
      <c r="Y21" s="17" t="n">
        <f aca="false">поверки!$V21-поверки!$G21</f>
        <v>2</v>
      </c>
      <c r="Z21" s="17" t="str">
        <f aca="false">CONCATENATE(поверки!$Q21," ",поверки!$S21," номер ",поверки!$H21)</f>
        <v>Датчик температуры 248 номер 02244527/03221466</v>
      </c>
    </row>
    <row r="22" customFormat="false" ht="17.9" hidden="true" customHeight="false" outlineLevel="0" collapsed="false">
      <c r="B22" s="1" t="s">
        <v>66</v>
      </c>
      <c r="C22" s="1" t="s">
        <v>30</v>
      </c>
      <c r="D22" s="1" t="s">
        <v>31</v>
      </c>
      <c r="F22" s="1" t="s">
        <v>85</v>
      </c>
      <c r="G22" s="16" t="n">
        <v>45749</v>
      </c>
      <c r="H22" s="6" t="s">
        <v>90</v>
      </c>
      <c r="J22" s="1" t="s">
        <v>34</v>
      </c>
      <c r="K22" s="1" t="s">
        <v>35</v>
      </c>
      <c r="L22" s="1" t="s">
        <v>91</v>
      </c>
      <c r="M22" s="17"/>
      <c r="N22" s="17" t="str">
        <f aca="false">IF(COUNTIF(поверки!$L$6:$L$3175,поверки!$L22)&gt;1,"Дубликат","")</f>
        <v/>
      </c>
      <c r="O22" s="18" t="n">
        <v>17</v>
      </c>
      <c r="P22" s="17" t="str">
        <f aca="false">CONCATENATE(TEXT(MONTH(поверки!$G22),"00"),"/",TEXT(поверки!$O22,"000"), "/",TEXT(YEAR(поверки!$G22)-2000,"00"))</f>
        <v>04/017/25</v>
      </c>
      <c r="Q22" s="17" t="str">
        <f aca="false">VLOOKUP(поверки!$F22,'соответстиви ОТ типу'!$K$4:$M$344,2,FALSE())</f>
        <v>Датчик температуры</v>
      </c>
      <c r="R22" s="17" t="s">
        <v>37</v>
      </c>
      <c r="S22" s="17" t="n">
        <v>248</v>
      </c>
      <c r="T22" s="17" t="n">
        <v>1</v>
      </c>
      <c r="U22" s="19" t="n">
        <f aca="false">VLOOKUP(поверки!$T22,'Акты п-п'!$C$5:$I$57,2,FALSE())</f>
        <v>45748</v>
      </c>
      <c r="V22" s="19" t="n">
        <f aca="false">VLOOKUP(поверки!$T22,'Акты п-п'!$C$5:$I$57,3,FALSE())</f>
        <v>45751</v>
      </c>
      <c r="W22" s="17" t="str">
        <f aca="false">VLOOKUP(поверки!$T22,'Акты п-п'!$C$5:$I$57,5,FALSE())</f>
        <v>Чупин А.А.</v>
      </c>
      <c r="X22" s="17" t="n">
        <f aca="false">поверки!$G22-поверки!$U22</f>
        <v>1</v>
      </c>
      <c r="Y22" s="17" t="n">
        <f aca="false">поверки!$V22-поверки!$G22</f>
        <v>2</v>
      </c>
      <c r="Z22" s="17" t="str">
        <f aca="false">CONCATENATE(поверки!$Q22," ",поверки!$S22," номер ",поверки!$H22)</f>
        <v>Датчик температуры 248 номер 02244851/03221643</v>
      </c>
    </row>
    <row r="23" customFormat="false" ht="17.9" hidden="true" customHeight="false" outlineLevel="0" collapsed="false">
      <c r="B23" s="1" t="s">
        <v>66</v>
      </c>
      <c r="C23" s="1" t="s">
        <v>30</v>
      </c>
      <c r="D23" s="1" t="s">
        <v>31</v>
      </c>
      <c r="F23" s="1" t="s">
        <v>85</v>
      </c>
      <c r="G23" s="16" t="n">
        <v>45749</v>
      </c>
      <c r="H23" s="6" t="s">
        <v>92</v>
      </c>
      <c r="J23" s="1" t="s">
        <v>34</v>
      </c>
      <c r="K23" s="1" t="s">
        <v>35</v>
      </c>
      <c r="L23" s="1" t="s">
        <v>93</v>
      </c>
      <c r="M23" s="17"/>
      <c r="N23" s="17" t="str">
        <f aca="false">IF(COUNTIF(поверки!$L$6:$L$3175,поверки!$L23)&gt;1,"Дубликат","")</f>
        <v/>
      </c>
      <c r="O23" s="18" t="n">
        <v>18</v>
      </c>
      <c r="P23" s="17" t="str">
        <f aca="false">CONCATENATE(TEXT(MONTH(поверки!$G23),"00"),"/",TEXT(поверки!$O23,"000"), "/",TEXT(YEAR(поверки!$G23)-2000,"00"))</f>
        <v>04/018/25</v>
      </c>
      <c r="Q23" s="17" t="str">
        <f aca="false">VLOOKUP(поверки!$F23,'соответстиви ОТ типу'!$K$4:$M$344,2,FALSE())</f>
        <v>Датчик температуры</v>
      </c>
      <c r="R23" s="17" t="s">
        <v>37</v>
      </c>
      <c r="S23" s="17" t="n">
        <v>248</v>
      </c>
      <c r="T23" s="17" t="n">
        <v>1</v>
      </c>
      <c r="U23" s="19" t="n">
        <f aca="false">VLOOKUP(поверки!$T23,'Акты п-п'!$C$5:$I$57,2,FALSE())</f>
        <v>45748</v>
      </c>
      <c r="V23" s="19" t="n">
        <f aca="false">VLOOKUP(поверки!$T23,'Акты п-п'!$C$5:$I$57,3,FALSE())</f>
        <v>45751</v>
      </c>
      <c r="W23" s="17" t="str">
        <f aca="false">VLOOKUP(поверки!$T23,'Акты п-п'!$C$5:$I$57,5,FALSE())</f>
        <v>Чупин А.А.</v>
      </c>
      <c r="X23" s="17" t="n">
        <f aca="false">поверки!$G23-поверки!$U23</f>
        <v>1</v>
      </c>
      <c r="Y23" s="17" t="n">
        <f aca="false">поверки!$V23-поверки!$G23</f>
        <v>2</v>
      </c>
      <c r="Z23" s="17" t="str">
        <f aca="false">CONCATENATE(поверки!$Q23," ",поверки!$S23," номер ",поверки!$H23)</f>
        <v>Датчик температуры 248 номер 02299123/03251332</v>
      </c>
    </row>
    <row r="24" customFormat="false" ht="17.9" hidden="true" customHeight="false" outlineLevel="0" collapsed="false">
      <c r="B24" s="1" t="s">
        <v>66</v>
      </c>
      <c r="C24" s="1" t="s">
        <v>30</v>
      </c>
      <c r="D24" s="1" t="s">
        <v>31</v>
      </c>
      <c r="F24" s="1" t="s">
        <v>94</v>
      </c>
      <c r="G24" s="16" t="n">
        <v>45749</v>
      </c>
      <c r="H24" s="6" t="s">
        <v>95</v>
      </c>
      <c r="J24" s="1" t="s">
        <v>34</v>
      </c>
      <c r="K24" s="1" t="s">
        <v>35</v>
      </c>
      <c r="L24" s="1" t="s">
        <v>96</v>
      </c>
      <c r="M24" s="17"/>
      <c r="N24" s="17" t="str">
        <f aca="false">IF(COUNTIF(поверки!$L$6:$L$3175,поверки!$L24)&gt;1,"Дубликат","")</f>
        <v/>
      </c>
      <c r="O24" s="18" t="n">
        <v>19</v>
      </c>
      <c r="P24" s="17" t="str">
        <f aca="false">CONCATENATE(TEXT(MONTH(поверки!$G24),"00"),"/",TEXT(поверки!$O24,"000"), "/",TEXT(YEAR(поверки!$G24)-2000,"00"))</f>
        <v>04/019/25</v>
      </c>
      <c r="Q24" s="17" t="str">
        <f aca="false">VLOOKUP(поверки!$F24,'соответстиви ОТ типу'!$K$4:$M$344,2,FALSE())</f>
        <v>Датчик температуры</v>
      </c>
      <c r="R24" s="17" t="s">
        <v>37</v>
      </c>
      <c r="S24" s="17" t="s">
        <v>97</v>
      </c>
      <c r="T24" s="17" t="n">
        <v>1</v>
      </c>
      <c r="U24" s="19" t="n">
        <f aca="false">VLOOKUP(поверки!$T24,'Акты п-п'!$C$5:$I$57,2,FALSE())</f>
        <v>45748</v>
      </c>
      <c r="V24" s="19" t="n">
        <f aca="false">VLOOKUP(поверки!$T24,'Акты п-п'!$C$5:$I$57,3,FALSE())</f>
        <v>45751</v>
      </c>
      <c r="W24" s="17" t="str">
        <f aca="false">VLOOKUP(поверки!$T24,'Акты п-п'!$C$5:$I$57,5,FALSE())</f>
        <v>Чупин А.А.</v>
      </c>
      <c r="X24" s="17" t="n">
        <f aca="false">поверки!$G24-поверки!$U24</f>
        <v>1</v>
      </c>
      <c r="Y24" s="17" t="n">
        <f aca="false">поверки!$V24-поверки!$G24</f>
        <v>2</v>
      </c>
      <c r="Z24" s="17" t="str">
        <f aca="false">CONCATENATE(поверки!$Q24," ",поверки!$S24," номер ",поверки!$H24)</f>
        <v>Датчик температуры ТСПТ 100-028 номер 3631-2-1</v>
      </c>
    </row>
    <row r="25" customFormat="false" ht="17.9" hidden="true" customHeight="false" outlineLevel="0" collapsed="false">
      <c r="B25" s="1" t="s">
        <v>66</v>
      </c>
      <c r="C25" s="1" t="s">
        <v>30</v>
      </c>
      <c r="D25" s="1" t="s">
        <v>31</v>
      </c>
      <c r="F25" s="1" t="s">
        <v>98</v>
      </c>
      <c r="G25" s="16" t="n">
        <v>45749</v>
      </c>
      <c r="H25" s="6" t="s">
        <v>99</v>
      </c>
      <c r="J25" s="1" t="s">
        <v>34</v>
      </c>
      <c r="K25" s="1" t="s">
        <v>35</v>
      </c>
      <c r="L25" s="1" t="s">
        <v>100</v>
      </c>
      <c r="M25" s="17"/>
      <c r="N25" s="17" t="str">
        <f aca="false">IF(COUNTIF(поверки!$L$6:$L$3175,поверки!$L25)&gt;1,"Дубликат","")</f>
        <v/>
      </c>
      <c r="O25" s="18" t="n">
        <v>20</v>
      </c>
      <c r="P25" s="17" t="str">
        <f aca="false">CONCATENATE(TEXT(MONTH(поверки!$G25),"00"),"/",TEXT(поверки!$O25,"000"), "/",TEXT(YEAR(поверки!$G25)-2000,"00"))</f>
        <v>04/020/25</v>
      </c>
      <c r="Q25" s="17" t="str">
        <f aca="false">VLOOKUP(поверки!$F25,'соответстиви ОТ типу'!$K$4:$M$344,2,FALSE())</f>
        <v>Преобразователь вторичный</v>
      </c>
      <c r="R25" s="17" t="s">
        <v>37</v>
      </c>
      <c r="S25" s="17" t="s">
        <v>101</v>
      </c>
      <c r="T25" s="17" t="n">
        <v>1</v>
      </c>
      <c r="U25" s="19" t="n">
        <f aca="false">VLOOKUP(поверки!$T25,'Акты п-п'!$C$5:$I$57,2,FALSE())</f>
        <v>45748</v>
      </c>
      <c r="V25" s="19" t="n">
        <f aca="false">VLOOKUP(поверки!$T25,'Акты п-п'!$C$5:$I$57,3,FALSE())</f>
        <v>45751</v>
      </c>
      <c r="W25" s="17" t="str">
        <f aca="false">VLOOKUP(поверки!$T25,'Акты п-п'!$C$5:$I$57,5,FALSE())</f>
        <v>Чупин А.А.</v>
      </c>
      <c r="X25" s="17" t="n">
        <f aca="false">поверки!$G25-поверки!$U25</f>
        <v>1</v>
      </c>
      <c r="Y25" s="17" t="n">
        <f aca="false">поверки!$V25-поверки!$G25</f>
        <v>2</v>
      </c>
      <c r="Z25" s="17" t="str">
        <f aca="false">CONCATENATE(поверки!$Q25," ",поверки!$S25," номер ",поверки!$H25)</f>
        <v>Преобразователь вторичный T32.1S номер 830430</v>
      </c>
    </row>
    <row r="26" customFormat="false" ht="17.9" hidden="true" customHeight="false" outlineLevel="0" collapsed="false">
      <c r="B26" s="1" t="s">
        <v>66</v>
      </c>
      <c r="C26" s="1" t="s">
        <v>30</v>
      </c>
      <c r="D26" s="1" t="s">
        <v>31</v>
      </c>
      <c r="F26" s="1" t="s">
        <v>102</v>
      </c>
      <c r="G26" s="16" t="n">
        <v>45749</v>
      </c>
      <c r="H26" s="6" t="s">
        <v>103</v>
      </c>
      <c r="J26" s="1" t="s">
        <v>34</v>
      </c>
      <c r="K26" s="1" t="s">
        <v>35</v>
      </c>
      <c r="L26" s="1" t="s">
        <v>104</v>
      </c>
      <c r="M26" s="17"/>
      <c r="N26" s="17" t="str">
        <f aca="false">IF(COUNTIF(поверки!$L$6:$L$3175,поверки!$L26)&gt;1,"Дубликат","")</f>
        <v/>
      </c>
      <c r="O26" s="18" t="n">
        <v>21</v>
      </c>
      <c r="P26" s="17" t="str">
        <f aca="false">CONCATENATE(TEXT(MONTH(поверки!$G26),"00"),"/",TEXT(поверки!$O26,"000"), "/",TEXT(YEAR(поверки!$G26)-2000,"00"))</f>
        <v>04/021/25</v>
      </c>
      <c r="Q26" s="17" t="str">
        <f aca="false">VLOOKUP(поверки!$F26,'соответстиви ОТ типу'!$K$4:$M$344,2,FALSE())</f>
        <v>ТСП</v>
      </c>
      <c r="R26" s="17" t="s">
        <v>37</v>
      </c>
      <c r="S26" s="17" t="s">
        <v>105</v>
      </c>
      <c r="T26" s="17" t="n">
        <v>1</v>
      </c>
      <c r="U26" s="19" t="n">
        <f aca="false">VLOOKUP(поверки!$T26,'Акты п-п'!$C$5:$I$57,2,FALSE())</f>
        <v>45748</v>
      </c>
      <c r="V26" s="19" t="n">
        <f aca="false">VLOOKUP(поверки!$T26,'Акты п-п'!$C$5:$I$57,3,FALSE())</f>
        <v>45751</v>
      </c>
      <c r="W26" s="17" t="str">
        <f aca="false">VLOOKUP(поверки!$T26,'Акты п-п'!$C$5:$I$57,5,FALSE())</f>
        <v>Чупин А.А.</v>
      </c>
      <c r="X26" s="17" t="n">
        <f aca="false">поверки!$G26-поверки!$U26</f>
        <v>1</v>
      </c>
      <c r="Y26" s="17" t="n">
        <f aca="false">поверки!$V26-поверки!$G26</f>
        <v>2</v>
      </c>
      <c r="Z26" s="17" t="str">
        <f aca="false">CONCATENATE(поверки!$Q26," ",поверки!$S26," номер ",поверки!$H26)</f>
        <v>ТСП TR55 номер 1103TS56</v>
      </c>
    </row>
    <row r="27" customFormat="false" ht="17.9" hidden="true" customHeight="false" outlineLevel="0" collapsed="false">
      <c r="B27" s="1" t="s">
        <v>66</v>
      </c>
      <c r="C27" s="1" t="s">
        <v>30</v>
      </c>
      <c r="D27" s="1" t="s">
        <v>31</v>
      </c>
      <c r="F27" s="1" t="s">
        <v>98</v>
      </c>
      <c r="G27" s="16" t="n">
        <v>45749</v>
      </c>
      <c r="H27" s="6" t="s">
        <v>106</v>
      </c>
      <c r="J27" s="1" t="s">
        <v>34</v>
      </c>
      <c r="K27" s="1" t="s">
        <v>35</v>
      </c>
      <c r="L27" s="1" t="s">
        <v>107</v>
      </c>
      <c r="M27" s="17"/>
      <c r="N27" s="17" t="str">
        <f aca="false">IF(COUNTIF(поверки!$L$6:$L$3175,поверки!$L27)&gt;1,"Дубликат","")</f>
        <v/>
      </c>
      <c r="O27" s="18" t="n">
        <v>22</v>
      </c>
      <c r="P27" s="17" t="str">
        <f aca="false">CONCATENATE(TEXT(MONTH(поверки!$G27),"00"),"/",TEXT(поверки!$O27,"000"), "/",TEXT(YEAR(поверки!$G27)-2000,"00"))</f>
        <v>04/022/25</v>
      </c>
      <c r="Q27" s="17" t="str">
        <f aca="false">VLOOKUP(поверки!$F27,'соответстиви ОТ типу'!$K$4:$M$344,2,FALSE())</f>
        <v>Преобразователь вторичный</v>
      </c>
      <c r="R27" s="17" t="s">
        <v>37</v>
      </c>
      <c r="S27" s="17" t="s">
        <v>101</v>
      </c>
      <c r="T27" s="17" t="n">
        <v>1</v>
      </c>
      <c r="U27" s="19" t="n">
        <f aca="false">VLOOKUP(поверки!$T27,'Акты п-п'!$C$5:$I$57,2,FALSE())</f>
        <v>45748</v>
      </c>
      <c r="V27" s="19" t="n">
        <f aca="false">VLOOKUP(поверки!$T27,'Акты п-п'!$C$5:$I$57,3,FALSE())</f>
        <v>45751</v>
      </c>
      <c r="W27" s="17" t="str">
        <f aca="false">VLOOKUP(поверки!$T27,'Акты п-п'!$C$5:$I$57,5,FALSE())</f>
        <v>Чупин А.А.</v>
      </c>
      <c r="X27" s="17" t="n">
        <f aca="false">поверки!$G27-поверки!$U27</f>
        <v>1</v>
      </c>
      <c r="Y27" s="17" t="n">
        <f aca="false">поверки!$V27-поверки!$G27</f>
        <v>2</v>
      </c>
      <c r="Z27" s="17" t="str">
        <f aca="false">CONCATENATE(поверки!$Q27," ",поверки!$S27," номер ",поверки!$H27)</f>
        <v>Преобразователь вторичный T32.1S номер 850017</v>
      </c>
    </row>
    <row r="28" customFormat="false" ht="17.9" hidden="true" customHeight="false" outlineLevel="0" collapsed="false">
      <c r="B28" s="1" t="s">
        <v>66</v>
      </c>
      <c r="C28" s="1" t="s">
        <v>30</v>
      </c>
      <c r="D28" s="1" t="s">
        <v>31</v>
      </c>
      <c r="F28" s="1" t="s">
        <v>102</v>
      </c>
      <c r="G28" s="16" t="n">
        <v>45749</v>
      </c>
      <c r="H28" s="6" t="s">
        <v>108</v>
      </c>
      <c r="J28" s="1" t="s">
        <v>34</v>
      </c>
      <c r="K28" s="1" t="s">
        <v>35</v>
      </c>
      <c r="L28" s="1" t="s">
        <v>109</v>
      </c>
      <c r="M28" s="17"/>
      <c r="N28" s="17" t="str">
        <f aca="false">IF(COUNTIF(поверки!$L$6:$L$3175,поверки!$L28)&gt;1,"Дубликат","")</f>
        <v/>
      </c>
      <c r="O28" s="18" t="n">
        <v>23</v>
      </c>
      <c r="P28" s="17" t="str">
        <f aca="false">CONCATENATE(TEXT(MONTH(поверки!$G28),"00"),"/",TEXT(поверки!$O28,"000"), "/",TEXT(YEAR(поверки!$G28)-2000,"00"))</f>
        <v>04/023/25</v>
      </c>
      <c r="Q28" s="17" t="str">
        <f aca="false">VLOOKUP(поверки!$F28,'соответстиви ОТ типу'!$K$4:$M$344,2,FALSE())</f>
        <v>ТСП</v>
      </c>
      <c r="R28" s="17" t="s">
        <v>37</v>
      </c>
      <c r="S28" s="17" t="s">
        <v>105</v>
      </c>
      <c r="T28" s="17" t="n">
        <v>1</v>
      </c>
      <c r="U28" s="19" t="n">
        <f aca="false">VLOOKUP(поверки!$T28,'Акты п-п'!$C$5:$I$57,2,FALSE())</f>
        <v>45748</v>
      </c>
      <c r="V28" s="19" t="n">
        <f aca="false">VLOOKUP(поверки!$T28,'Акты п-п'!$C$5:$I$57,3,FALSE())</f>
        <v>45751</v>
      </c>
      <c r="W28" s="17" t="str">
        <f aca="false">VLOOKUP(поверки!$T28,'Акты п-п'!$C$5:$I$57,5,FALSE())</f>
        <v>Чупин А.А.</v>
      </c>
      <c r="X28" s="17" t="n">
        <f aca="false">поверки!$G28-поверки!$U28</f>
        <v>1</v>
      </c>
      <c r="Y28" s="17" t="n">
        <f aca="false">поверки!$V28-поверки!$G28</f>
        <v>2</v>
      </c>
      <c r="Z28" s="17" t="str">
        <f aca="false">CONCATENATE(поверки!$Q28," ",поверки!$S28," номер ",поверки!$H28)</f>
        <v>ТСП TR55 номер 1104F2G7</v>
      </c>
    </row>
    <row r="29" customFormat="false" ht="17.9" hidden="true" customHeight="false" outlineLevel="0" collapsed="false">
      <c r="B29" s="1" t="s">
        <v>66</v>
      </c>
      <c r="C29" s="1" t="s">
        <v>30</v>
      </c>
      <c r="D29" s="1" t="s">
        <v>31</v>
      </c>
      <c r="F29" s="1" t="s">
        <v>98</v>
      </c>
      <c r="G29" s="16" t="n">
        <v>45749</v>
      </c>
      <c r="H29" s="6" t="s">
        <v>110</v>
      </c>
      <c r="J29" s="1" t="s">
        <v>34</v>
      </c>
      <c r="K29" s="1" t="s">
        <v>35</v>
      </c>
      <c r="L29" s="1" t="s">
        <v>111</v>
      </c>
      <c r="M29" s="17"/>
      <c r="N29" s="17" t="str">
        <f aca="false">IF(COUNTIF(поверки!$L$6:$L$3175,поверки!$L29)&gt;1,"Дубликат","")</f>
        <v/>
      </c>
      <c r="O29" s="18" t="n">
        <v>24</v>
      </c>
      <c r="P29" s="17" t="str">
        <f aca="false">CONCATENATE(TEXT(MONTH(поверки!$G29),"00"),"/",TEXT(поверки!$O29,"000"), "/",TEXT(YEAR(поверки!$G29)-2000,"00"))</f>
        <v>04/024/25</v>
      </c>
      <c r="Q29" s="17" t="str">
        <f aca="false">VLOOKUP(поверки!$F29,'соответстиви ОТ типу'!$K$4:$M$344,2,FALSE())</f>
        <v>Преобразователь вторичный</v>
      </c>
      <c r="R29" s="17" t="s">
        <v>37</v>
      </c>
      <c r="S29" s="17" t="s">
        <v>101</v>
      </c>
      <c r="T29" s="17" t="n">
        <v>1</v>
      </c>
      <c r="U29" s="19" t="n">
        <f aca="false">VLOOKUP(поверки!$T29,'Акты п-п'!$C$5:$I$57,2,FALSE())</f>
        <v>45748</v>
      </c>
      <c r="V29" s="19" t="n">
        <f aca="false">VLOOKUP(поверки!$T29,'Акты п-п'!$C$5:$I$57,3,FALSE())</f>
        <v>45751</v>
      </c>
      <c r="W29" s="17" t="str">
        <f aca="false">VLOOKUP(поверки!$T29,'Акты п-п'!$C$5:$I$57,5,FALSE())</f>
        <v>Чупин А.А.</v>
      </c>
      <c r="X29" s="17" t="n">
        <f aca="false">поверки!$G29-поверки!$U29</f>
        <v>1</v>
      </c>
      <c r="Y29" s="17" t="n">
        <f aca="false">поверки!$V29-поверки!$G29</f>
        <v>2</v>
      </c>
      <c r="Z29" s="17" t="str">
        <f aca="false">CONCATENATE(поверки!$Q29," ",поверки!$S29," номер ",поверки!$H29)</f>
        <v>Преобразователь вторичный T32.1S номер 850370</v>
      </c>
    </row>
    <row r="30" customFormat="false" ht="17.9" hidden="true" customHeight="false" outlineLevel="0" collapsed="false">
      <c r="B30" s="1" t="s">
        <v>66</v>
      </c>
      <c r="C30" s="1" t="s">
        <v>30</v>
      </c>
      <c r="D30" s="1" t="s">
        <v>31</v>
      </c>
      <c r="F30" s="1" t="s">
        <v>102</v>
      </c>
      <c r="G30" s="16" t="n">
        <v>45749</v>
      </c>
      <c r="H30" s="6" t="s">
        <v>112</v>
      </c>
      <c r="J30" s="1" t="s">
        <v>34</v>
      </c>
      <c r="K30" s="1" t="s">
        <v>35</v>
      </c>
      <c r="L30" s="1" t="s">
        <v>113</v>
      </c>
      <c r="M30" s="17"/>
      <c r="N30" s="17" t="str">
        <f aca="false">IF(COUNTIF(поверки!$L$6:$L$3175,поверки!$L30)&gt;1,"Дубликат","")</f>
        <v/>
      </c>
      <c r="O30" s="18" t="n">
        <v>25</v>
      </c>
      <c r="P30" s="17" t="str">
        <f aca="false">CONCATENATE(TEXT(MONTH(поверки!$G30),"00"),"/",TEXT(поверки!$O30,"000"), "/",TEXT(YEAR(поверки!$G30)-2000,"00"))</f>
        <v>04/025/25</v>
      </c>
      <c r="Q30" s="17" t="str">
        <f aca="false">VLOOKUP(поверки!$F30,'соответстиви ОТ типу'!$K$4:$M$344,2,FALSE())</f>
        <v>ТСП</v>
      </c>
      <c r="R30" s="17" t="s">
        <v>37</v>
      </c>
      <c r="S30" s="17" t="s">
        <v>105</v>
      </c>
      <c r="T30" s="17" t="n">
        <v>1</v>
      </c>
      <c r="U30" s="19" t="n">
        <f aca="false">VLOOKUP(поверки!$T30,'Акты п-п'!$C$5:$I$57,2,FALSE())</f>
        <v>45748</v>
      </c>
      <c r="V30" s="19" t="n">
        <f aca="false">VLOOKUP(поверки!$T30,'Акты п-п'!$C$5:$I$57,3,FALSE())</f>
        <v>45751</v>
      </c>
      <c r="W30" s="17" t="str">
        <f aca="false">VLOOKUP(поверки!$T30,'Акты п-п'!$C$5:$I$57,5,FALSE())</f>
        <v>Чупин А.А.</v>
      </c>
      <c r="X30" s="17" t="n">
        <f aca="false">поверки!$G30-поверки!$U30</f>
        <v>1</v>
      </c>
      <c r="Y30" s="17" t="n">
        <f aca="false">поверки!$V30-поверки!$G30</f>
        <v>2</v>
      </c>
      <c r="Z30" s="17" t="str">
        <f aca="false">CONCATENATE(поверки!$Q30," ",поверки!$S30," номер ",поверки!$H30)</f>
        <v>ТСП TR55 номер 1104F2G8</v>
      </c>
    </row>
    <row r="31" customFormat="false" ht="17.9" hidden="true" customHeight="false" outlineLevel="0" collapsed="false">
      <c r="B31" s="1" t="s">
        <v>66</v>
      </c>
      <c r="C31" s="1" t="s">
        <v>30</v>
      </c>
      <c r="D31" s="1" t="s">
        <v>31</v>
      </c>
      <c r="F31" s="1" t="s">
        <v>114</v>
      </c>
      <c r="G31" s="16" t="n">
        <v>45749</v>
      </c>
      <c r="H31" s="6" t="s">
        <v>115</v>
      </c>
      <c r="J31" s="1" t="s">
        <v>34</v>
      </c>
      <c r="K31" s="1" t="s">
        <v>35</v>
      </c>
      <c r="L31" s="1" t="s">
        <v>116</v>
      </c>
      <c r="M31" s="17"/>
      <c r="N31" s="17" t="str">
        <f aca="false">IF(COUNTIF(поверки!$L$6:$L$3175,поверки!$L31)&gt;1,"Дубликат","")</f>
        <v/>
      </c>
      <c r="O31" s="18" t="n">
        <v>26</v>
      </c>
      <c r="P31" s="17" t="str">
        <f aca="false">CONCATENATE(TEXT(MONTH(поверки!$G31),"00"),"/",TEXT(поверки!$O31,"000"), "/",TEXT(YEAR(поверки!$G31)-2000,"00"))</f>
        <v>04/026/25</v>
      </c>
      <c r="Q31" s="17" t="str">
        <f aca="false">VLOOKUP(поверки!$F31,'соответстиви ОТ типу'!$K$4:$M$344,2,FALSE())</f>
        <v>Преобразователь измерительный</v>
      </c>
      <c r="R31" s="17" t="s">
        <v>42</v>
      </c>
      <c r="S31" s="17" t="s">
        <v>117</v>
      </c>
      <c r="T31" s="17" t="n">
        <v>1</v>
      </c>
      <c r="U31" s="19" t="n">
        <f aca="false">VLOOKUP(поверки!$T31,'Акты п-п'!$C$5:$I$57,2,FALSE())</f>
        <v>45748</v>
      </c>
      <c r="V31" s="19" t="n">
        <f aca="false">VLOOKUP(поверки!$T31,'Акты п-п'!$C$5:$I$57,3,FALSE())</f>
        <v>45751</v>
      </c>
      <c r="W31" s="17" t="str">
        <f aca="false">VLOOKUP(поверки!$T31,'Акты п-п'!$C$5:$I$57,5,FALSE())</f>
        <v>Чупин А.А.</v>
      </c>
      <c r="X31" s="17" t="n">
        <f aca="false">поверки!$G31-поверки!$U31</f>
        <v>1</v>
      </c>
      <c r="Y31" s="17" t="n">
        <f aca="false">поверки!$V31-поверки!$G31</f>
        <v>2</v>
      </c>
      <c r="Z31" s="17" t="str">
        <f aca="false">CONCATENATE(поверки!$Q31," ",поверки!$S31," номер ",поверки!$H31)</f>
        <v>Преобразователь измерительный iTEMP мод.TMT82 номер J501701426C</v>
      </c>
    </row>
    <row r="32" customFormat="false" ht="17.9" hidden="true" customHeight="false" outlineLevel="0" collapsed="false">
      <c r="B32" s="1" t="s">
        <v>66</v>
      </c>
      <c r="C32" s="1" t="s">
        <v>30</v>
      </c>
      <c r="D32" s="1" t="s">
        <v>31</v>
      </c>
      <c r="F32" s="1" t="s">
        <v>118</v>
      </c>
      <c r="G32" s="16" t="n">
        <v>45749</v>
      </c>
      <c r="H32" s="6" t="s">
        <v>119</v>
      </c>
      <c r="J32" s="1" t="s">
        <v>34</v>
      </c>
      <c r="K32" s="1" t="s">
        <v>35</v>
      </c>
      <c r="L32" s="1" t="s">
        <v>120</v>
      </c>
      <c r="M32" s="17"/>
      <c r="N32" s="17" t="str">
        <f aca="false">IF(COUNTIF(поверки!$L$6:$L$3175,поверки!$L32)&gt;1,"Дубликат","")</f>
        <v/>
      </c>
      <c r="O32" s="18" t="n">
        <v>27</v>
      </c>
      <c r="P32" s="17" t="str">
        <f aca="false">CONCATENATE(TEXT(MONTH(поверки!$G32),"00"),"/",TEXT(поверки!$O32,"000"), "/",TEXT(YEAR(поверки!$G32)-2000,"00"))</f>
        <v>04/027/25</v>
      </c>
      <c r="Q32" s="17" t="str">
        <f aca="false">VLOOKUP(поверки!$F32,'соответстиви ОТ типу'!$K$4:$M$344,2,FALSE())</f>
        <v>ТСП</v>
      </c>
      <c r="R32" s="17" t="s">
        <v>42</v>
      </c>
      <c r="S32" s="17" t="s">
        <v>121</v>
      </c>
      <c r="T32" s="17" t="n">
        <v>1</v>
      </c>
      <c r="U32" s="19" t="n">
        <f aca="false">VLOOKUP(поверки!$T32,'Акты п-п'!$C$5:$I$57,2,FALSE())</f>
        <v>45748</v>
      </c>
      <c r="V32" s="19" t="n">
        <f aca="false">VLOOKUP(поверки!$T32,'Акты п-п'!$C$5:$I$57,3,FALSE())</f>
        <v>45751</v>
      </c>
      <c r="W32" s="17" t="str">
        <f aca="false">VLOOKUP(поверки!$T32,'Акты п-п'!$C$5:$I$57,5,FALSE())</f>
        <v>Чупин А.А.</v>
      </c>
      <c r="X32" s="17" t="n">
        <f aca="false">поверки!$G32-поверки!$U32</f>
        <v>1</v>
      </c>
      <c r="Y32" s="17" t="n">
        <f aca="false">поверки!$V32-поверки!$G32</f>
        <v>2</v>
      </c>
      <c r="Z32" s="17" t="str">
        <f aca="false">CONCATENATE(поверки!$Q32," ",поверки!$S32," номер ",поверки!$H32)</f>
        <v>ТСП TR65 номер J500181430B</v>
      </c>
    </row>
    <row r="33" customFormat="false" ht="17.9" hidden="true" customHeight="false" outlineLevel="0" collapsed="false">
      <c r="B33" s="1" t="s">
        <v>66</v>
      </c>
      <c r="C33" s="1" t="s">
        <v>30</v>
      </c>
      <c r="D33" s="1" t="s">
        <v>31</v>
      </c>
      <c r="F33" s="1" t="s">
        <v>114</v>
      </c>
      <c r="G33" s="16" t="n">
        <v>45749</v>
      </c>
      <c r="H33" s="6" t="s">
        <v>122</v>
      </c>
      <c r="J33" s="1" t="s">
        <v>34</v>
      </c>
      <c r="K33" s="1" t="s">
        <v>35</v>
      </c>
      <c r="L33" s="1" t="s">
        <v>123</v>
      </c>
      <c r="M33" s="17"/>
      <c r="N33" s="17" t="str">
        <f aca="false">IF(COUNTIF(поверки!$L$6:$L$3175,поверки!$L33)&gt;1,"Дубликат","")</f>
        <v/>
      </c>
      <c r="O33" s="18" t="n">
        <v>28</v>
      </c>
      <c r="P33" s="17" t="str">
        <f aca="false">CONCATENATE(TEXT(MONTH(поверки!$G33),"00"),"/",TEXT(поверки!$O33,"000"), "/",TEXT(YEAR(поверки!$G33)-2000,"00"))</f>
        <v>04/028/25</v>
      </c>
      <c r="Q33" s="17" t="str">
        <f aca="false">VLOOKUP(поверки!$F33,'соответстиви ОТ типу'!$K$4:$M$344,2,FALSE())</f>
        <v>Преобразователь измерительный</v>
      </c>
      <c r="R33" s="17" t="s">
        <v>42</v>
      </c>
      <c r="S33" s="17" t="s">
        <v>117</v>
      </c>
      <c r="T33" s="17" t="n">
        <v>1</v>
      </c>
      <c r="U33" s="19" t="n">
        <f aca="false">VLOOKUP(поверки!$T33,'Акты п-п'!$C$5:$I$57,2,FALSE())</f>
        <v>45748</v>
      </c>
      <c r="V33" s="19" t="n">
        <f aca="false">VLOOKUP(поверки!$T33,'Акты п-п'!$C$5:$I$57,3,FALSE())</f>
        <v>45751</v>
      </c>
      <c r="W33" s="17" t="str">
        <f aca="false">VLOOKUP(поверки!$T33,'Акты п-п'!$C$5:$I$57,5,FALSE())</f>
        <v>Чупин А.А.</v>
      </c>
      <c r="X33" s="17" t="n">
        <f aca="false">поверки!$G33-поверки!$U33</f>
        <v>1</v>
      </c>
      <c r="Y33" s="17" t="n">
        <f aca="false">поверки!$V33-поверки!$G33</f>
        <v>2</v>
      </c>
      <c r="Z33" s="17" t="str">
        <f aca="false">CONCATENATE(поверки!$Q33," ",поверки!$S33," номер ",поверки!$H33)</f>
        <v>Преобразователь измерительный iTEMP мод.TMT82 номер J5016F1426C</v>
      </c>
    </row>
    <row r="34" customFormat="false" ht="17.9" hidden="true" customHeight="false" outlineLevel="0" collapsed="false">
      <c r="B34" s="1" t="s">
        <v>66</v>
      </c>
      <c r="C34" s="1" t="s">
        <v>30</v>
      </c>
      <c r="D34" s="1" t="s">
        <v>31</v>
      </c>
      <c r="F34" s="1" t="s">
        <v>118</v>
      </c>
      <c r="G34" s="16" t="n">
        <v>45749</v>
      </c>
      <c r="H34" s="6" t="s">
        <v>124</v>
      </c>
      <c r="J34" s="1" t="s">
        <v>34</v>
      </c>
      <c r="K34" s="1" t="s">
        <v>35</v>
      </c>
      <c r="L34" s="1" t="s">
        <v>125</v>
      </c>
      <c r="M34" s="17"/>
      <c r="N34" s="17" t="str">
        <f aca="false">IF(COUNTIF(поверки!$L$6:$L$3175,поверки!$L34)&gt;1,"Дубликат","")</f>
        <v/>
      </c>
      <c r="O34" s="18" t="n">
        <v>29</v>
      </c>
      <c r="P34" s="17" t="str">
        <f aca="false">CONCATENATE(TEXT(MONTH(поверки!$G34),"00"),"/",TEXT(поверки!$O34,"000"), "/",TEXT(YEAR(поверки!$G34)-2000,"00"))</f>
        <v>04/029/25</v>
      </c>
      <c r="Q34" s="17" t="str">
        <f aca="false">VLOOKUP(поверки!$F34,'соответстиви ОТ типу'!$K$4:$M$344,2,FALSE())</f>
        <v>ТСП</v>
      </c>
      <c r="R34" s="17" t="s">
        <v>42</v>
      </c>
      <c r="S34" s="17" t="s">
        <v>121</v>
      </c>
      <c r="T34" s="17" t="n">
        <v>1</v>
      </c>
      <c r="U34" s="19" t="n">
        <f aca="false">VLOOKUP(поверки!$T34,'Акты п-п'!$C$5:$I$57,2,FALSE())</f>
        <v>45748</v>
      </c>
      <c r="V34" s="19" t="n">
        <f aca="false">VLOOKUP(поверки!$T34,'Акты п-п'!$C$5:$I$57,3,FALSE())</f>
        <v>45751</v>
      </c>
      <c r="W34" s="17" t="str">
        <f aca="false">VLOOKUP(поверки!$T34,'Акты п-п'!$C$5:$I$57,5,FALSE())</f>
        <v>Чупин А.А.</v>
      </c>
      <c r="X34" s="17" t="n">
        <f aca="false">поверки!$G34-поверки!$U34</f>
        <v>1</v>
      </c>
      <c r="Y34" s="17" t="n">
        <f aca="false">поверки!$V34-поверки!$G34</f>
        <v>2</v>
      </c>
      <c r="Z34" s="17" t="str">
        <f aca="false">CONCATENATE(поверки!$Q34," ",поверки!$S34," номер ",поверки!$H34)</f>
        <v>ТСП TR65 номер J500141430B</v>
      </c>
    </row>
    <row r="35" customFormat="false" ht="17.9" hidden="true" customHeight="false" outlineLevel="0" collapsed="false">
      <c r="B35" s="1" t="s">
        <v>66</v>
      </c>
      <c r="C35" s="1" t="s">
        <v>30</v>
      </c>
      <c r="D35" s="1" t="s">
        <v>31</v>
      </c>
      <c r="F35" s="1" t="s">
        <v>114</v>
      </c>
      <c r="G35" s="16" t="n">
        <v>45749</v>
      </c>
      <c r="H35" s="6" t="s">
        <v>126</v>
      </c>
      <c r="J35" s="1" t="s">
        <v>34</v>
      </c>
      <c r="K35" s="1" t="s">
        <v>35</v>
      </c>
      <c r="L35" s="1" t="s">
        <v>127</v>
      </c>
      <c r="M35" s="17"/>
      <c r="N35" s="17" t="str">
        <f aca="false">IF(COUNTIF(поверки!$L$6:$L$3175,поверки!$L35)&gt;1,"Дубликат","")</f>
        <v/>
      </c>
      <c r="O35" s="18" t="n">
        <v>30</v>
      </c>
      <c r="P35" s="17" t="str">
        <f aca="false">CONCATENATE(TEXT(MONTH(поверки!$G35),"00"),"/",TEXT(поверки!$O35,"000"), "/",TEXT(YEAR(поверки!$G35)-2000,"00"))</f>
        <v>04/030/25</v>
      </c>
      <c r="Q35" s="17" t="str">
        <f aca="false">VLOOKUP(поверки!$F35,'соответстиви ОТ типу'!$K$4:$M$344,2,FALSE())</f>
        <v>Преобразователь измерительный</v>
      </c>
      <c r="R35" s="17" t="s">
        <v>42</v>
      </c>
      <c r="S35" s="17" t="s">
        <v>117</v>
      </c>
      <c r="T35" s="17" t="n">
        <v>1</v>
      </c>
      <c r="U35" s="19" t="n">
        <f aca="false">VLOOKUP(поверки!$T35,'Акты п-п'!$C$5:$I$57,2,FALSE())</f>
        <v>45748</v>
      </c>
      <c r="V35" s="19" t="n">
        <f aca="false">VLOOKUP(поверки!$T35,'Акты п-п'!$C$5:$I$57,3,FALSE())</f>
        <v>45751</v>
      </c>
      <c r="W35" s="17" t="str">
        <f aca="false">VLOOKUP(поверки!$T35,'Акты п-п'!$C$5:$I$57,5,FALSE())</f>
        <v>Чупин А.А.</v>
      </c>
      <c r="X35" s="17" t="n">
        <f aca="false">поверки!$G35-поверки!$U35</f>
        <v>1</v>
      </c>
      <c r="Y35" s="17" t="n">
        <f aca="false">поверки!$V35-поверки!$G35</f>
        <v>2</v>
      </c>
      <c r="Z35" s="17" t="str">
        <f aca="false">CONCATENATE(поверки!$Q35," ",поверки!$S35," номер ",поверки!$H35)</f>
        <v>Преобразователь измерительный iTEMP мод.TMT82 номер J5016D1426C</v>
      </c>
    </row>
    <row r="36" customFormat="false" ht="17.9" hidden="true" customHeight="false" outlineLevel="0" collapsed="false">
      <c r="B36" s="1" t="s">
        <v>66</v>
      </c>
      <c r="C36" s="1" t="s">
        <v>30</v>
      </c>
      <c r="D36" s="1" t="s">
        <v>31</v>
      </c>
      <c r="F36" s="1" t="s">
        <v>128</v>
      </c>
      <c r="G36" s="16" t="n">
        <v>45749</v>
      </c>
      <c r="H36" s="6" t="s">
        <v>129</v>
      </c>
      <c r="J36" s="1" t="s">
        <v>34</v>
      </c>
      <c r="K36" s="1" t="s">
        <v>35</v>
      </c>
      <c r="L36" s="1" t="s">
        <v>130</v>
      </c>
      <c r="M36" s="17"/>
      <c r="N36" s="17" t="str">
        <f aca="false">IF(COUNTIF(поверки!$L$6:$L$3175,поверки!$L36)&gt;1,"Дубликат","")</f>
        <v/>
      </c>
      <c r="O36" s="18" t="n">
        <v>31</v>
      </c>
      <c r="P36" s="17" t="str">
        <f aca="false">CONCATENATE(TEXT(MONTH(поверки!$G36),"00"),"/",TEXT(поверки!$O36,"000"), "/",TEXT(YEAR(поверки!$G36)-2000,"00"))</f>
        <v>04/031/25</v>
      </c>
      <c r="Q36" s="17" t="str">
        <f aca="false">VLOOKUP(поверки!$F36,'соответстиви ОТ типу'!$K$4:$M$344,2,FALSE())</f>
        <v>ТСП</v>
      </c>
      <c r="R36" s="17" t="s">
        <v>42</v>
      </c>
      <c r="S36" s="17" t="s">
        <v>121</v>
      </c>
      <c r="T36" s="17" t="n">
        <v>1</v>
      </c>
      <c r="U36" s="19" t="n">
        <f aca="false">VLOOKUP(поверки!$T36,'Акты п-п'!$C$5:$I$57,2,FALSE())</f>
        <v>45748</v>
      </c>
      <c r="V36" s="19" t="n">
        <f aca="false">VLOOKUP(поверки!$T36,'Акты п-п'!$C$5:$I$57,3,FALSE())</f>
        <v>45751</v>
      </c>
      <c r="W36" s="17" t="str">
        <f aca="false">VLOOKUP(поверки!$T36,'Акты п-п'!$C$5:$I$57,5,FALSE())</f>
        <v>Чупин А.А.</v>
      </c>
      <c r="X36" s="17" t="n">
        <f aca="false">поверки!$G36-поверки!$U36</f>
        <v>1</v>
      </c>
      <c r="Y36" s="17" t="n">
        <f aca="false">поверки!$V36-поверки!$G36</f>
        <v>2</v>
      </c>
      <c r="Z36" s="17" t="str">
        <f aca="false">CONCATENATE(поверки!$Q36," ",поверки!$S36," номер ",поверки!$H36)</f>
        <v>ТСП TR65 номер F6002C1430B</v>
      </c>
    </row>
    <row r="37" customFormat="false" ht="17.9" hidden="true" customHeight="false" outlineLevel="0" collapsed="false">
      <c r="B37" s="1" t="s">
        <v>66</v>
      </c>
      <c r="C37" s="1" t="s">
        <v>30</v>
      </c>
      <c r="D37" s="1" t="s">
        <v>31</v>
      </c>
      <c r="F37" s="1" t="s">
        <v>131</v>
      </c>
      <c r="G37" s="16" t="n">
        <v>45749</v>
      </c>
      <c r="H37" s="6" t="s">
        <v>132</v>
      </c>
      <c r="J37" s="1" t="s">
        <v>34</v>
      </c>
      <c r="K37" s="1" t="s">
        <v>35</v>
      </c>
      <c r="L37" s="1" t="s">
        <v>133</v>
      </c>
      <c r="M37" s="17"/>
      <c r="N37" s="17" t="str">
        <f aca="false">IF(COUNTIF(поверки!$L$6:$L$3175,поверки!$L37)&gt;1,"Дубликат","")</f>
        <v/>
      </c>
      <c r="O37" s="18" t="n">
        <v>32</v>
      </c>
      <c r="P37" s="17" t="str">
        <f aca="false">CONCATENATE(TEXT(MONTH(поверки!$G37),"00"),"/",TEXT(поверки!$O37,"000"), "/",TEXT(YEAR(поверки!$G37)-2000,"00"))</f>
        <v>04/032/25</v>
      </c>
      <c r="Q37" s="17" t="str">
        <f aca="false">VLOOKUP(поверки!$F37,'соответстиви ОТ типу'!$K$4:$M$344,2,FALSE())</f>
        <v>Преобразователь измерительный</v>
      </c>
      <c r="R37" s="17" t="s">
        <v>42</v>
      </c>
      <c r="S37" s="17" t="s">
        <v>134</v>
      </c>
      <c r="T37" s="17" t="n">
        <v>1</v>
      </c>
      <c r="U37" s="19" t="n">
        <f aca="false">VLOOKUP(поверки!$T37,'Акты п-п'!$C$5:$I$57,2,FALSE())</f>
        <v>45748</v>
      </c>
      <c r="V37" s="19" t="n">
        <f aca="false">VLOOKUP(поверки!$T37,'Акты п-п'!$C$5:$I$57,3,FALSE())</f>
        <v>45751</v>
      </c>
      <c r="W37" s="17" t="str">
        <f aca="false">VLOOKUP(поверки!$T37,'Акты п-п'!$C$5:$I$57,5,FALSE())</f>
        <v>Чупин А.А.</v>
      </c>
      <c r="X37" s="17" t="n">
        <f aca="false">поверки!$G37-поверки!$U37</f>
        <v>1</v>
      </c>
      <c r="Y37" s="17" t="n">
        <f aca="false">поверки!$V37-поверки!$G37</f>
        <v>2</v>
      </c>
      <c r="Z37" s="17" t="str">
        <f aca="false">CONCATENATE(поверки!$Q37," ",поверки!$S37," номер ",поверки!$H37)</f>
        <v>Преобразователь измерительный iTEMP TMT182 номер D7029114125</v>
      </c>
    </row>
    <row r="38" customFormat="false" ht="17.9" hidden="true" customHeight="false" outlineLevel="0" collapsed="false">
      <c r="B38" s="1" t="s">
        <v>66</v>
      </c>
      <c r="C38" s="1" t="s">
        <v>30</v>
      </c>
      <c r="D38" s="1" t="s">
        <v>31</v>
      </c>
      <c r="F38" s="1" t="s">
        <v>128</v>
      </c>
      <c r="G38" s="16" t="n">
        <v>45749</v>
      </c>
      <c r="H38" s="6" t="s">
        <v>135</v>
      </c>
      <c r="J38" s="1" t="s">
        <v>34</v>
      </c>
      <c r="K38" s="1" t="s">
        <v>35</v>
      </c>
      <c r="L38" s="1" t="s">
        <v>136</v>
      </c>
      <c r="M38" s="17"/>
      <c r="N38" s="17" t="str">
        <f aca="false">IF(COUNTIF(поверки!$L$6:$L$3175,поверки!$L38)&gt;1,"Дубликат","")</f>
        <v/>
      </c>
      <c r="O38" s="18" t="n">
        <v>33</v>
      </c>
      <c r="P38" s="17" t="str">
        <f aca="false">CONCATENATE(TEXT(MONTH(поверки!$G38),"00"),"/",TEXT(поверки!$O38,"000"), "/",TEXT(YEAR(поверки!$G38)-2000,"00"))</f>
        <v>04/033/25</v>
      </c>
      <c r="Q38" s="17" t="str">
        <f aca="false">VLOOKUP(поверки!$F38,'соответстиви ОТ типу'!$K$4:$M$344,2,FALSE())</f>
        <v>ТСП</v>
      </c>
      <c r="R38" s="17" t="s">
        <v>42</v>
      </c>
      <c r="S38" s="17" t="s">
        <v>137</v>
      </c>
      <c r="T38" s="17" t="n">
        <v>1</v>
      </c>
      <c r="U38" s="19" t="n">
        <f aca="false">VLOOKUP(поверки!$T38,'Акты п-п'!$C$5:$I$57,2,FALSE())</f>
        <v>45748</v>
      </c>
      <c r="V38" s="19" t="n">
        <f aca="false">VLOOKUP(поверки!$T38,'Акты п-п'!$C$5:$I$57,3,FALSE())</f>
        <v>45751</v>
      </c>
      <c r="W38" s="17" t="str">
        <f aca="false">VLOOKUP(поверки!$T38,'Акты п-п'!$C$5:$I$57,5,FALSE())</f>
        <v>Чупин А.А.</v>
      </c>
      <c r="X38" s="17" t="n">
        <f aca="false">поверки!$G38-поверки!$U38</f>
        <v>1</v>
      </c>
      <c r="Y38" s="17" t="n">
        <f aca="false">поверки!$V38-поверки!$G38</f>
        <v>2</v>
      </c>
      <c r="Z38" s="17" t="str">
        <f aca="false">CONCATENATE(поверки!$Q38," ",поверки!$S38," номер ",поверки!$H38)</f>
        <v>ТСП TR61 номер D7003F142FC</v>
      </c>
    </row>
    <row r="39" customFormat="false" ht="17.9" hidden="true" customHeight="false" outlineLevel="0" collapsed="false">
      <c r="B39" s="1" t="s">
        <v>66</v>
      </c>
      <c r="C39" s="1" t="s">
        <v>30</v>
      </c>
      <c r="D39" s="1" t="s">
        <v>31</v>
      </c>
      <c r="F39" s="1" t="s">
        <v>131</v>
      </c>
      <c r="G39" s="16" t="n">
        <v>45749</v>
      </c>
      <c r="H39" s="6" t="s">
        <v>138</v>
      </c>
      <c r="J39" s="1" t="s">
        <v>34</v>
      </c>
      <c r="K39" s="1" t="s">
        <v>35</v>
      </c>
      <c r="L39" s="1" t="s">
        <v>139</v>
      </c>
      <c r="M39" s="17"/>
      <c r="N39" s="17" t="str">
        <f aca="false">IF(COUNTIF(поверки!$L$6:$L$3175,поверки!$L39)&gt;1,"Дубликат","")</f>
        <v/>
      </c>
      <c r="O39" s="18" t="n">
        <v>34</v>
      </c>
      <c r="P39" s="17" t="str">
        <f aca="false">CONCATENATE(TEXT(MONTH(поверки!$G39),"00"),"/",TEXT(поверки!$O39,"000"), "/",TEXT(YEAR(поверки!$G39)-2000,"00"))</f>
        <v>04/034/25</v>
      </c>
      <c r="Q39" s="17" t="str">
        <f aca="false">VLOOKUP(поверки!$F39,'соответстиви ОТ типу'!$K$4:$M$344,2,FALSE())</f>
        <v>Преобразователь измерительный</v>
      </c>
      <c r="R39" s="17" t="s">
        <v>42</v>
      </c>
      <c r="S39" s="17" t="s">
        <v>134</v>
      </c>
      <c r="T39" s="17" t="n">
        <v>1</v>
      </c>
      <c r="U39" s="19" t="n">
        <f aca="false">VLOOKUP(поверки!$T39,'Акты п-п'!$C$5:$I$57,2,FALSE())</f>
        <v>45748</v>
      </c>
      <c r="V39" s="19" t="n">
        <f aca="false">VLOOKUP(поверки!$T39,'Акты п-п'!$C$5:$I$57,3,FALSE())</f>
        <v>45751</v>
      </c>
      <c r="W39" s="17" t="str">
        <f aca="false">VLOOKUP(поверки!$T39,'Акты п-п'!$C$5:$I$57,5,FALSE())</f>
        <v>Чупин А.А.</v>
      </c>
      <c r="X39" s="17" t="n">
        <f aca="false">поверки!$G39-поверки!$U39</f>
        <v>1</v>
      </c>
      <c r="Y39" s="17" t="n">
        <f aca="false">поверки!$V39-поверки!$G39</f>
        <v>2</v>
      </c>
      <c r="Z39" s="17" t="str">
        <f aca="false">CONCATENATE(поверки!$Q39," ",поверки!$S39," номер ",поверки!$H39)</f>
        <v>Преобразователь измерительный iTEMP TMT182 номер D7029714125</v>
      </c>
    </row>
    <row r="40" customFormat="false" ht="17.9" hidden="true" customHeight="false" outlineLevel="0" collapsed="false">
      <c r="B40" s="1" t="s">
        <v>66</v>
      </c>
      <c r="C40" s="1" t="s">
        <v>30</v>
      </c>
      <c r="D40" s="1" t="s">
        <v>31</v>
      </c>
      <c r="F40" s="1" t="s">
        <v>128</v>
      </c>
      <c r="G40" s="16" t="n">
        <v>45749</v>
      </c>
      <c r="H40" s="6" t="s">
        <v>140</v>
      </c>
      <c r="J40" s="1" t="s">
        <v>34</v>
      </c>
      <c r="K40" s="1" t="s">
        <v>35</v>
      </c>
      <c r="L40" s="1" t="s">
        <v>141</v>
      </c>
      <c r="M40" s="17"/>
      <c r="N40" s="17" t="str">
        <f aca="false">IF(COUNTIF(поверки!$L$6:$L$3175,поверки!$L40)&gt;1,"Дубликат","")</f>
        <v/>
      </c>
      <c r="O40" s="18" t="n">
        <v>35</v>
      </c>
      <c r="P40" s="17" t="str">
        <f aca="false">CONCATENATE(TEXT(MONTH(поверки!$G40),"00"),"/",TEXT(поверки!$O40,"000"), "/",TEXT(YEAR(поверки!$G40)-2000,"00"))</f>
        <v>04/035/25</v>
      </c>
      <c r="Q40" s="17" t="str">
        <f aca="false">VLOOKUP(поверки!$F40,'соответстиви ОТ типу'!$K$4:$M$344,2,FALSE())</f>
        <v>ТСП</v>
      </c>
      <c r="R40" s="17" t="s">
        <v>42</v>
      </c>
      <c r="S40" s="17" t="s">
        <v>137</v>
      </c>
      <c r="T40" s="17" t="n">
        <v>1</v>
      </c>
      <c r="U40" s="19" t="n">
        <f aca="false">VLOOKUP(поверки!$T40,'Акты п-п'!$C$5:$I$57,2,FALSE())</f>
        <v>45748</v>
      </c>
      <c r="V40" s="19" t="n">
        <f aca="false">VLOOKUP(поверки!$T40,'Акты п-п'!$C$5:$I$57,3,FALSE())</f>
        <v>45751</v>
      </c>
      <c r="W40" s="17" t="str">
        <f aca="false">VLOOKUP(поверки!$T40,'Акты п-п'!$C$5:$I$57,5,FALSE())</f>
        <v>Чупин А.А.</v>
      </c>
      <c r="X40" s="17" t="n">
        <f aca="false">поверки!$G40-поверки!$U40</f>
        <v>1</v>
      </c>
      <c r="Y40" s="17" t="n">
        <f aca="false">поверки!$V40-поверки!$G40</f>
        <v>2</v>
      </c>
      <c r="Z40" s="17" t="str">
        <f aca="false">CONCATENATE(поверки!$Q40," ",поверки!$S40," номер ",поверки!$H40)</f>
        <v>ТСП TR61 номер D70046142FC</v>
      </c>
    </row>
    <row r="41" customFormat="false" ht="17.9" hidden="true" customHeight="false" outlineLevel="0" collapsed="false">
      <c r="B41" s="1" t="s">
        <v>66</v>
      </c>
      <c r="C41" s="1" t="s">
        <v>30</v>
      </c>
      <c r="D41" s="1" t="s">
        <v>31</v>
      </c>
      <c r="F41" s="1" t="s">
        <v>131</v>
      </c>
      <c r="G41" s="16" t="n">
        <v>45749</v>
      </c>
      <c r="H41" s="6" t="s">
        <v>142</v>
      </c>
      <c r="J41" s="1" t="s">
        <v>34</v>
      </c>
      <c r="K41" s="1" t="s">
        <v>35</v>
      </c>
      <c r="L41" s="1" t="s">
        <v>143</v>
      </c>
      <c r="M41" s="17"/>
      <c r="N41" s="17" t="str">
        <f aca="false">IF(COUNTIF(поверки!$L$6:$L$3175,поверки!$L41)&gt;1,"Дубликат","")</f>
        <v/>
      </c>
      <c r="O41" s="18" t="n">
        <v>36</v>
      </c>
      <c r="P41" s="17" t="str">
        <f aca="false">CONCATENATE(TEXT(MONTH(поверки!$G41),"00"),"/",TEXT(поверки!$O41,"000"), "/",TEXT(YEAR(поверки!$G41)-2000,"00"))</f>
        <v>04/036/25</v>
      </c>
      <c r="Q41" s="17" t="str">
        <f aca="false">VLOOKUP(поверки!$F41,'соответстиви ОТ типу'!$K$4:$M$344,2,FALSE())</f>
        <v>Преобразователь измерительный</v>
      </c>
      <c r="R41" s="17" t="s">
        <v>42</v>
      </c>
      <c r="S41" s="17" t="s">
        <v>134</v>
      </c>
      <c r="T41" s="17" t="n">
        <v>1</v>
      </c>
      <c r="U41" s="19" t="n">
        <f aca="false">VLOOKUP(поверки!$T41,'Акты п-п'!$C$5:$I$57,2,FALSE())</f>
        <v>45748</v>
      </c>
      <c r="V41" s="19" t="n">
        <f aca="false">VLOOKUP(поверки!$T41,'Акты п-п'!$C$5:$I$57,3,FALSE())</f>
        <v>45751</v>
      </c>
      <c r="W41" s="17" t="str">
        <f aca="false">VLOOKUP(поверки!$T41,'Акты п-п'!$C$5:$I$57,5,FALSE())</f>
        <v>Чупин А.А.</v>
      </c>
      <c r="X41" s="17" t="n">
        <f aca="false">поверки!$G41-поверки!$U41</f>
        <v>1</v>
      </c>
      <c r="Y41" s="17" t="n">
        <f aca="false">поверки!$V41-поверки!$G41</f>
        <v>2</v>
      </c>
      <c r="Z41" s="17" t="str">
        <f aca="false">CONCATENATE(поверки!$Q41," ",поверки!$S41," номер ",поверки!$H41)</f>
        <v>Преобразователь измерительный iTEMP TMT182 номер D7029214125</v>
      </c>
    </row>
    <row r="42" customFormat="false" ht="17.9" hidden="true" customHeight="false" outlineLevel="0" collapsed="false">
      <c r="B42" s="1" t="s">
        <v>66</v>
      </c>
      <c r="C42" s="1" t="s">
        <v>30</v>
      </c>
      <c r="D42" s="1" t="s">
        <v>31</v>
      </c>
      <c r="F42" s="1" t="s">
        <v>128</v>
      </c>
      <c r="G42" s="16" t="n">
        <v>45749</v>
      </c>
      <c r="H42" s="6" t="s">
        <v>144</v>
      </c>
      <c r="J42" s="1" t="s">
        <v>34</v>
      </c>
      <c r="K42" s="1" t="s">
        <v>35</v>
      </c>
      <c r="L42" s="1" t="s">
        <v>145</v>
      </c>
      <c r="M42" s="17"/>
      <c r="N42" s="17" t="str">
        <f aca="false">IF(COUNTIF(поверки!$L$6:$L$3175,поверки!$L42)&gt;1,"Дубликат","")</f>
        <v/>
      </c>
      <c r="O42" s="18" t="n">
        <v>37</v>
      </c>
      <c r="P42" s="17" t="str">
        <f aca="false">CONCATENATE(TEXT(MONTH(поверки!$G42),"00"),"/",TEXT(поверки!$O42,"000"), "/",TEXT(YEAR(поверки!$G42)-2000,"00"))</f>
        <v>04/037/25</v>
      </c>
      <c r="Q42" s="17" t="str">
        <f aca="false">VLOOKUP(поверки!$F42,'соответстиви ОТ типу'!$K$4:$M$344,2,FALSE())</f>
        <v>ТСП</v>
      </c>
      <c r="R42" s="17" t="s">
        <v>42</v>
      </c>
      <c r="S42" s="17" t="s">
        <v>137</v>
      </c>
      <c r="T42" s="17" t="n">
        <v>1</v>
      </c>
      <c r="U42" s="19" t="n">
        <f aca="false">VLOOKUP(поверки!$T42,'Акты п-п'!$C$5:$I$57,2,FALSE())</f>
        <v>45748</v>
      </c>
      <c r="V42" s="19" t="n">
        <f aca="false">VLOOKUP(поверки!$T42,'Акты п-п'!$C$5:$I$57,3,FALSE())</f>
        <v>45751</v>
      </c>
      <c r="W42" s="17" t="str">
        <f aca="false">VLOOKUP(поверки!$T42,'Акты п-п'!$C$5:$I$57,5,FALSE())</f>
        <v>Чупин А.А.</v>
      </c>
      <c r="X42" s="17" t="n">
        <f aca="false">поверки!$G42-поверки!$U42</f>
        <v>1</v>
      </c>
      <c r="Y42" s="17" t="n">
        <f aca="false">поверки!$V42-поверки!$G42</f>
        <v>2</v>
      </c>
      <c r="Z42" s="17" t="str">
        <f aca="false">CONCATENATE(поверки!$Q42," ",поверки!$S42," номер ",поверки!$H42)</f>
        <v>ТСП TR61 номер D70041142FC</v>
      </c>
    </row>
    <row r="43" customFormat="false" ht="17.9" hidden="true" customHeight="false" outlineLevel="0" collapsed="false">
      <c r="B43" s="1" t="s">
        <v>66</v>
      </c>
      <c r="C43" s="1" t="s">
        <v>30</v>
      </c>
      <c r="D43" s="1" t="s">
        <v>31</v>
      </c>
      <c r="F43" s="1" t="s">
        <v>146</v>
      </c>
      <c r="G43" s="16" t="n">
        <v>45749</v>
      </c>
      <c r="H43" s="6" t="s">
        <v>147</v>
      </c>
      <c r="J43" s="1" t="s">
        <v>34</v>
      </c>
      <c r="K43" s="1" t="s">
        <v>35</v>
      </c>
      <c r="L43" s="1" t="s">
        <v>148</v>
      </c>
      <c r="M43" s="17"/>
      <c r="N43" s="17" t="str">
        <f aca="false">IF(COUNTIF(поверки!$L$6:$L$3175,поверки!$L43)&gt;1,"Дубликат","")</f>
        <v/>
      </c>
      <c r="O43" s="18" t="n">
        <v>38</v>
      </c>
      <c r="P43" s="17" t="str">
        <f aca="false">CONCATENATE(TEXT(MONTH(поверки!$G43),"00"),"/",TEXT(поверки!$O43,"000"), "/",TEXT(YEAR(поверки!$G43)-2000,"00"))</f>
        <v>04/038/25</v>
      </c>
      <c r="Q43" s="17" t="str">
        <f aca="false">VLOOKUP(поверки!$F43,'соответстиви ОТ типу'!$K$4:$M$344,2,FALSE())</f>
        <v>Преобразователь измерительный</v>
      </c>
      <c r="R43" s="17" t="s">
        <v>42</v>
      </c>
      <c r="S43" s="17" t="n">
        <v>248</v>
      </c>
      <c r="T43" s="17" t="n">
        <v>1</v>
      </c>
      <c r="U43" s="19" t="n">
        <f aca="false">VLOOKUP(поверки!$T43,'Акты п-п'!$C$5:$I$57,2,FALSE())</f>
        <v>45748</v>
      </c>
      <c r="V43" s="19" t="n">
        <f aca="false">VLOOKUP(поверки!$T43,'Акты п-п'!$C$5:$I$57,3,FALSE())</f>
        <v>45751</v>
      </c>
      <c r="W43" s="17" t="str">
        <f aca="false">VLOOKUP(поверки!$T43,'Акты п-п'!$C$5:$I$57,5,FALSE())</f>
        <v>Чупин А.А.</v>
      </c>
      <c r="X43" s="17" t="n">
        <f aca="false">поверки!$G43-поверки!$U43</f>
        <v>1</v>
      </c>
      <c r="Y43" s="17" t="n">
        <f aca="false">поверки!$V43-поверки!$G43</f>
        <v>2</v>
      </c>
      <c r="Z43" s="17" t="str">
        <f aca="false">CONCATENATE(поверки!$Q43," ",поверки!$S43," номер ",поверки!$H43)</f>
        <v>Преобразователь измерительный 248 номер 09904095</v>
      </c>
    </row>
    <row r="44" customFormat="false" ht="17.9" hidden="true" customHeight="false" outlineLevel="0" collapsed="false">
      <c r="B44" s="1" t="s">
        <v>66</v>
      </c>
      <c r="C44" s="1" t="s">
        <v>30</v>
      </c>
      <c r="D44" s="1" t="s">
        <v>31</v>
      </c>
      <c r="F44" s="1" t="s">
        <v>149</v>
      </c>
      <c r="G44" s="16" t="n">
        <v>45749</v>
      </c>
      <c r="H44" s="6" t="s">
        <v>150</v>
      </c>
      <c r="J44" s="1" t="s">
        <v>34</v>
      </c>
      <c r="K44" s="1" t="s">
        <v>35</v>
      </c>
      <c r="L44" s="1" t="s">
        <v>151</v>
      </c>
      <c r="M44" s="17"/>
      <c r="N44" s="17" t="str">
        <f aca="false">IF(COUNTIF(поверки!$L$6:$L$3175,поверки!$L44)&gt;1,"Дубликат","")</f>
        <v/>
      </c>
      <c r="O44" s="18" t="n">
        <v>39</v>
      </c>
      <c r="P44" s="17" t="str">
        <f aca="false">CONCATENATE(TEXT(MONTH(поверки!$G44),"00"),"/",TEXT(поверки!$O44,"000"), "/",TEXT(YEAR(поверки!$G44)-2000,"00"))</f>
        <v>04/039/25</v>
      </c>
      <c r="Q44" s="17" t="str">
        <f aca="false">VLOOKUP(поверки!$F44,'соответстиви ОТ типу'!$K$4:$M$344,2,FALSE())</f>
        <v>ТСП</v>
      </c>
      <c r="R44" s="17" t="s">
        <v>42</v>
      </c>
      <c r="S44" s="17" t="s">
        <v>152</v>
      </c>
      <c r="T44" s="17" t="n">
        <v>1</v>
      </c>
      <c r="U44" s="19" t="n">
        <f aca="false">VLOOKUP(поверки!$T44,'Акты п-п'!$C$5:$I$57,2,FALSE())</f>
        <v>45748</v>
      </c>
      <c r="V44" s="19" t="n">
        <f aca="false">VLOOKUP(поверки!$T44,'Акты п-п'!$C$5:$I$57,3,FALSE())</f>
        <v>45751</v>
      </c>
      <c r="W44" s="17" t="str">
        <f aca="false">VLOOKUP(поверки!$T44,'Акты п-п'!$C$5:$I$57,5,FALSE())</f>
        <v>Чупин А.А.</v>
      </c>
      <c r="X44" s="17" t="n">
        <f aca="false">поверки!$G44-поверки!$U44</f>
        <v>1</v>
      </c>
      <c r="Y44" s="17" t="n">
        <f aca="false">поверки!$V44-поверки!$G44</f>
        <v>2</v>
      </c>
      <c r="Z44" s="17" t="str">
        <f aca="false">CONCATENATE(поверки!$Q44," ",поверки!$S44," номер ",поверки!$H44)</f>
        <v>ТСП ТС-1088/1 номер 7397</v>
      </c>
    </row>
    <row r="45" customFormat="false" ht="17.9" hidden="true" customHeight="false" outlineLevel="0" collapsed="false">
      <c r="B45" s="1" t="s">
        <v>66</v>
      </c>
      <c r="C45" s="1" t="s">
        <v>30</v>
      </c>
      <c r="D45" s="1" t="s">
        <v>31</v>
      </c>
      <c r="F45" s="1" t="s">
        <v>118</v>
      </c>
      <c r="G45" s="16" t="n">
        <v>45749</v>
      </c>
      <c r="H45" s="6" t="s">
        <v>153</v>
      </c>
      <c r="J45" s="1" t="s">
        <v>34</v>
      </c>
      <c r="K45" s="1" t="s">
        <v>35</v>
      </c>
      <c r="L45" s="1" t="s">
        <v>154</v>
      </c>
      <c r="M45" s="17" t="str">
        <f aca="false">IF(COUNTIF(поверки!$H$6:$H$3175,поверки!$H45)&gt;1,"Дубликат","")</f>
        <v/>
      </c>
      <c r="N45" s="17" t="str">
        <f aca="false">IF(COUNTIF(поверки!$L$6:$L$3175,поверки!$L45)&gt;1,"Дубликат","")</f>
        <v/>
      </c>
      <c r="O45" s="18" t="n">
        <v>40</v>
      </c>
      <c r="P45" s="17" t="str">
        <f aca="false">CONCATENATE(TEXT(MONTH(поверки!$G45),"00"),"/",TEXT(поверки!$O45,"000"), "/",TEXT(YEAR(поверки!$G45)-2000,"00"))</f>
        <v>04/040/25</v>
      </c>
      <c r="Q45" s="17" t="str">
        <f aca="false">VLOOKUP(поверки!$F45,'соответстиви ОТ типу'!$K$4:$M$344,2,FALSE())</f>
        <v>ТСП</v>
      </c>
      <c r="R45" s="17" t="s">
        <v>42</v>
      </c>
      <c r="S45" s="17" t="s">
        <v>155</v>
      </c>
      <c r="T45" s="17" t="n">
        <v>1</v>
      </c>
      <c r="U45" s="19" t="n">
        <f aca="false">VLOOKUP(поверки!$T45,'Акты п-п'!$C$5:$I$57,2,FALSE())</f>
        <v>45748</v>
      </c>
      <c r="V45" s="19" t="n">
        <f aca="false">VLOOKUP(поверки!$T45,'Акты п-п'!$C$5:$I$57,3,FALSE())</f>
        <v>45751</v>
      </c>
      <c r="W45" s="17" t="str">
        <f aca="false">VLOOKUP(поверки!$T45,'Акты п-п'!$C$5:$I$57,5,FALSE())</f>
        <v>Чупин А.А.</v>
      </c>
      <c r="X45" s="17" t="n">
        <f aca="false">поверки!$G45-поверки!$U45</f>
        <v>1</v>
      </c>
      <c r="Y45" s="17" t="n">
        <f aca="false">поверки!$V45-поверки!$G45</f>
        <v>2</v>
      </c>
      <c r="Z45" s="17" t="str">
        <f aca="false">CONCATENATE(поверки!$Q45," ",поверки!$S45," номер ",поверки!$H45)</f>
        <v>ТСП TR24 номер H9027514150</v>
      </c>
    </row>
    <row r="46" customFormat="false" ht="17.9" hidden="true" customHeight="false" outlineLevel="0" collapsed="false">
      <c r="B46" s="1" t="s">
        <v>66</v>
      </c>
      <c r="C46" s="1" t="s">
        <v>30</v>
      </c>
      <c r="D46" s="1" t="s">
        <v>31</v>
      </c>
      <c r="F46" s="1" t="s">
        <v>118</v>
      </c>
      <c r="G46" s="16" t="n">
        <v>45749</v>
      </c>
      <c r="H46" s="6" t="s">
        <v>156</v>
      </c>
      <c r="J46" s="1" t="s">
        <v>34</v>
      </c>
      <c r="K46" s="1" t="s">
        <v>35</v>
      </c>
      <c r="L46" s="1" t="s">
        <v>157</v>
      </c>
      <c r="M46" s="17" t="str">
        <f aca="false">IF(COUNTIF(поверки!$H$6:$H$3175,поверки!$H46)&gt;1,"Дубликат","")</f>
        <v/>
      </c>
      <c r="N46" s="17" t="str">
        <f aca="false">IF(COUNTIF(поверки!$L$6:$L$3175,поверки!$L46)&gt;1,"Дубликат","")</f>
        <v/>
      </c>
      <c r="O46" s="18" t="n">
        <v>41</v>
      </c>
      <c r="P46" s="17" t="str">
        <f aca="false">CONCATENATE(TEXT(MONTH(поверки!$G46),"00"),"/",TEXT(поверки!$O46,"000"), "/",TEXT(YEAR(поверки!$G46)-2000,"00"))</f>
        <v>04/041/25</v>
      </c>
      <c r="Q46" s="17" t="str">
        <f aca="false">VLOOKUP(поверки!$F46,'соответстиви ОТ типу'!$K$4:$M$344,2,FALSE())</f>
        <v>ТСП</v>
      </c>
      <c r="R46" s="17" t="s">
        <v>42</v>
      </c>
      <c r="S46" s="17" t="s">
        <v>155</v>
      </c>
      <c r="T46" s="17" t="n">
        <v>1</v>
      </c>
      <c r="U46" s="19" t="n">
        <f aca="false">VLOOKUP(поверки!$T46,'Акты п-п'!$C$5:$I$57,2,FALSE())</f>
        <v>45748</v>
      </c>
      <c r="V46" s="19" t="n">
        <f aca="false">VLOOKUP(поверки!$T46,'Акты п-п'!$C$5:$I$57,3,FALSE())</f>
        <v>45751</v>
      </c>
      <c r="W46" s="17" t="str">
        <f aca="false">VLOOKUP(поверки!$T46,'Акты п-п'!$C$5:$I$57,5,FALSE())</f>
        <v>Чупин А.А.</v>
      </c>
      <c r="X46" s="17" t="n">
        <f aca="false">поверки!$G46-поверки!$U46</f>
        <v>1</v>
      </c>
      <c r="Y46" s="17" t="n">
        <f aca="false">поверки!$V46-поверки!$G46</f>
        <v>2</v>
      </c>
      <c r="Z46" s="17" t="str">
        <f aca="false">CONCATENATE(поверки!$Q46," ",поверки!$S46," номер ",поверки!$H46)</f>
        <v>ТСП TR24 номер H9026814150</v>
      </c>
    </row>
    <row r="47" customFormat="false" ht="17.9" hidden="true" customHeight="false" outlineLevel="0" collapsed="false">
      <c r="B47" s="1" t="s">
        <v>66</v>
      </c>
      <c r="C47" s="1" t="s">
        <v>30</v>
      </c>
      <c r="D47" s="1" t="s">
        <v>31</v>
      </c>
      <c r="F47" s="1" t="s">
        <v>158</v>
      </c>
      <c r="G47" s="16" t="n">
        <v>45749</v>
      </c>
      <c r="H47" s="6" t="s">
        <v>159</v>
      </c>
      <c r="J47" s="1" t="s">
        <v>34</v>
      </c>
      <c r="K47" s="1" t="s">
        <v>35</v>
      </c>
      <c r="L47" s="1" t="s">
        <v>160</v>
      </c>
      <c r="M47" s="17" t="str">
        <f aca="false">IF(COUNTIF(поверки!$H$6:$H$3175,поверки!$H47)&gt;1,"Дубликат","")</f>
        <v/>
      </c>
      <c r="N47" s="17" t="str">
        <f aca="false">IF(COUNTIF(поверки!$L$6:$L$3175,поверки!$L47)&gt;1,"Дубликат","")</f>
        <v/>
      </c>
      <c r="O47" s="18" t="n">
        <v>42</v>
      </c>
      <c r="P47" s="17" t="str">
        <f aca="false">CONCATENATE(TEXT(MONTH(поверки!$G47),"00"),"/",TEXT(поверки!$O47,"000"), "/",TEXT(YEAR(поверки!$G47)-2000,"00"))</f>
        <v>04/042/25</v>
      </c>
      <c r="Q47" s="17" t="str">
        <f aca="false">VLOOKUP(поверки!$F47,'соответстиви ОТ типу'!$K$4:$M$344,2,FALSE())</f>
        <v>ТСП</v>
      </c>
      <c r="R47" s="17" t="s">
        <v>42</v>
      </c>
      <c r="S47" s="17" t="s">
        <v>161</v>
      </c>
      <c r="T47" s="17" t="n">
        <v>1</v>
      </c>
      <c r="U47" s="19" t="n">
        <f aca="false">VLOOKUP(поверки!$T47,'Акты п-п'!$C$5:$I$57,2,FALSE())</f>
        <v>45748</v>
      </c>
      <c r="V47" s="19" t="n">
        <f aca="false">VLOOKUP(поверки!$T47,'Акты п-п'!$C$5:$I$57,3,FALSE())</f>
        <v>45751</v>
      </c>
      <c r="W47" s="17" t="str">
        <f aca="false">VLOOKUP(поверки!$T47,'Акты п-п'!$C$5:$I$57,5,FALSE())</f>
        <v>Чупин А.А.</v>
      </c>
      <c r="X47" s="17" t="n">
        <f aca="false">поверки!$G47-поверки!$U47</f>
        <v>1</v>
      </c>
      <c r="Y47" s="17" t="n">
        <f aca="false">поверки!$V47-поверки!$G47</f>
        <v>2</v>
      </c>
      <c r="Z47" s="17" t="str">
        <f aca="false">CONCATENATE(поверки!$Q47," ",поверки!$S47," номер ",поверки!$H47)</f>
        <v>ТСП серии 65 номер 3175053</v>
      </c>
    </row>
    <row r="48" customFormat="false" ht="17.9" hidden="true" customHeight="false" outlineLevel="0" collapsed="false">
      <c r="B48" s="1" t="s">
        <v>66</v>
      </c>
      <c r="C48" s="1" t="s">
        <v>30</v>
      </c>
      <c r="D48" s="1" t="s">
        <v>31</v>
      </c>
      <c r="F48" s="1" t="s">
        <v>114</v>
      </c>
      <c r="G48" s="16" t="n">
        <v>45749</v>
      </c>
      <c r="H48" s="6" t="s">
        <v>162</v>
      </c>
      <c r="J48" s="1" t="s">
        <v>34</v>
      </c>
      <c r="K48" s="1" t="s">
        <v>35</v>
      </c>
      <c r="L48" s="1" t="s">
        <v>163</v>
      </c>
      <c r="M48" s="17" t="str">
        <f aca="false">IF(COUNTIF(поверки!$H$6:$H$3175,поверки!$H48)&gt;1,"Дубликат","")</f>
        <v/>
      </c>
      <c r="N48" s="17" t="str">
        <f aca="false">IF(COUNTIF(поверки!$L$6:$L$3175,поверки!$L48)&gt;1,"Дубликат","")</f>
        <v/>
      </c>
      <c r="O48" s="18" t="n">
        <v>43</v>
      </c>
      <c r="P48" s="17" t="str">
        <f aca="false">CONCATENATE(TEXT(MONTH(поверки!$G48),"00"),"/",TEXT(поверки!$O48,"000"), "/",TEXT(YEAR(поверки!$G48)-2000,"00"))</f>
        <v>04/043/25</v>
      </c>
      <c r="Q48" s="17" t="str">
        <f aca="false">VLOOKUP(поверки!$F48,'соответстиви ОТ типу'!$K$4:$M$344,2,FALSE())</f>
        <v>Преобразователь измерительный</v>
      </c>
      <c r="R48" s="17" t="s">
        <v>42</v>
      </c>
      <c r="S48" s="17" t="s">
        <v>117</v>
      </c>
      <c r="T48" s="17" t="n">
        <v>1</v>
      </c>
      <c r="U48" s="19" t="n">
        <f aca="false">VLOOKUP(поверки!$T48,'Акты п-п'!$C$5:$I$57,2,FALSE())</f>
        <v>45748</v>
      </c>
      <c r="V48" s="19" t="n">
        <f aca="false">VLOOKUP(поверки!$T48,'Акты п-п'!$C$5:$I$57,3,FALSE())</f>
        <v>45751</v>
      </c>
      <c r="W48" s="17" t="str">
        <f aca="false">VLOOKUP(поверки!$T48,'Акты п-п'!$C$5:$I$57,5,FALSE())</f>
        <v>Чупин А.А.</v>
      </c>
      <c r="X48" s="17" t="n">
        <f aca="false">поверки!$G48-поверки!$U48</f>
        <v>1</v>
      </c>
      <c r="Y48" s="17" t="n">
        <f aca="false">поверки!$V48-поверки!$G48</f>
        <v>2</v>
      </c>
      <c r="Z48" s="17" t="str">
        <f aca="false">CONCATENATE(поверки!$Q48," ",поверки!$S48," номер ",поверки!$H48)</f>
        <v>Преобразователь измерительный iTEMP мод.TMT82 номер F602430426C</v>
      </c>
    </row>
    <row r="49" customFormat="false" ht="17.9" hidden="true" customHeight="false" outlineLevel="0" collapsed="false">
      <c r="B49" s="1" t="s">
        <v>66</v>
      </c>
      <c r="C49" s="1" t="s">
        <v>30</v>
      </c>
      <c r="D49" s="1" t="s">
        <v>31</v>
      </c>
      <c r="F49" s="1" t="s">
        <v>114</v>
      </c>
      <c r="G49" s="16" t="n">
        <v>45749</v>
      </c>
      <c r="H49" s="6" t="s">
        <v>164</v>
      </c>
      <c r="J49" s="1" t="s">
        <v>34</v>
      </c>
      <c r="K49" s="1" t="s">
        <v>35</v>
      </c>
      <c r="L49" s="1" t="s">
        <v>165</v>
      </c>
      <c r="M49" s="17" t="str">
        <f aca="false">IF(COUNTIF(поверки!$H$6:$H$3175,поверки!$H49)&gt;1,"Дубликат","")</f>
        <v/>
      </c>
      <c r="N49" s="17" t="str">
        <f aca="false">IF(COUNTIF(поверки!$L$6:$L$3175,поверки!$L49)&gt;1,"Дубликат","")</f>
        <v/>
      </c>
      <c r="O49" s="18" t="n">
        <v>44</v>
      </c>
      <c r="P49" s="17" t="str">
        <f aca="false">CONCATENATE(TEXT(MONTH(поверки!$G49),"00"),"/",TEXT(поверки!$O49,"000"), "/",TEXT(YEAR(поверки!$G49)-2000,"00"))</f>
        <v>04/044/25</v>
      </c>
      <c r="Q49" s="17" t="str">
        <f aca="false">VLOOKUP(поверки!$F49,'соответстиви ОТ типу'!$K$4:$M$344,2,FALSE())</f>
        <v>Преобразователь измерительный</v>
      </c>
      <c r="R49" s="17" t="s">
        <v>46</v>
      </c>
      <c r="S49" s="17" t="s">
        <v>117</v>
      </c>
      <c r="T49" s="17" t="n">
        <v>1</v>
      </c>
      <c r="U49" s="19" t="n">
        <f aca="false">VLOOKUP(поверки!$T49,'Акты п-п'!$C$5:$I$57,2,FALSE())</f>
        <v>45748</v>
      </c>
      <c r="V49" s="19" t="n">
        <f aca="false">VLOOKUP(поверки!$T49,'Акты п-п'!$C$5:$I$57,3,FALSE())</f>
        <v>45751</v>
      </c>
      <c r="W49" s="17" t="str">
        <f aca="false">VLOOKUP(поверки!$T49,'Акты п-п'!$C$5:$I$57,5,FALSE())</f>
        <v>Чупин А.А.</v>
      </c>
      <c r="X49" s="17" t="n">
        <f aca="false">поверки!$G49-поверки!$U49</f>
        <v>1</v>
      </c>
      <c r="Y49" s="17" t="n">
        <f aca="false">поверки!$V49-поверки!$G49</f>
        <v>2</v>
      </c>
      <c r="Z49" s="17" t="str">
        <f aca="false">CONCATENATE(поверки!$Q49," ",поверки!$S49," номер ",поверки!$H49)</f>
        <v>Преобразователь измерительный iTEMP мод.TMT82 номер F602480426C</v>
      </c>
    </row>
    <row r="50" customFormat="false" ht="17.9" hidden="true" customHeight="false" outlineLevel="0" collapsed="false">
      <c r="B50" s="1" t="s">
        <v>66</v>
      </c>
      <c r="C50" s="1" t="s">
        <v>30</v>
      </c>
      <c r="D50" s="1" t="s">
        <v>31</v>
      </c>
      <c r="F50" s="1" t="s">
        <v>114</v>
      </c>
      <c r="G50" s="16" t="n">
        <v>45749</v>
      </c>
      <c r="H50" s="6" t="s">
        <v>166</v>
      </c>
      <c r="J50" s="1" t="s">
        <v>34</v>
      </c>
      <c r="K50" s="1" t="s">
        <v>35</v>
      </c>
      <c r="L50" s="1" t="s">
        <v>167</v>
      </c>
      <c r="M50" s="17" t="str">
        <f aca="false">IF(COUNTIF(поверки!$H$6:$H$3175,поверки!$H50)&gt;1,"Дубликат","")</f>
        <v/>
      </c>
      <c r="N50" s="17" t="str">
        <f aca="false">IF(COUNTIF(поверки!$L$6:$L$3175,поверки!$L50)&gt;1,"Дубликат","")</f>
        <v/>
      </c>
      <c r="O50" s="18" t="n">
        <v>45</v>
      </c>
      <c r="P50" s="17" t="str">
        <f aca="false">CONCATENATE(TEXT(MONTH(поверки!$G50),"00"),"/",TEXT(поверки!$O50,"000"), "/",TEXT(YEAR(поверки!$G50)-2000,"00"))</f>
        <v>04/045/25</v>
      </c>
      <c r="Q50" s="17" t="str">
        <f aca="false">VLOOKUP(поверки!$F50,'соответстиви ОТ типу'!$K$4:$M$344,2,FALSE())</f>
        <v>Преобразователь измерительный</v>
      </c>
      <c r="R50" s="17" t="s">
        <v>46</v>
      </c>
      <c r="S50" s="17" t="s">
        <v>117</v>
      </c>
      <c r="T50" s="17" t="n">
        <v>1</v>
      </c>
      <c r="U50" s="19" t="n">
        <f aca="false">VLOOKUP(поверки!$T50,'Акты п-п'!$C$5:$I$57,2,FALSE())</f>
        <v>45748</v>
      </c>
      <c r="V50" s="19" t="n">
        <f aca="false">VLOOKUP(поверки!$T50,'Акты п-п'!$C$5:$I$57,3,FALSE())</f>
        <v>45751</v>
      </c>
      <c r="W50" s="17" t="str">
        <f aca="false">VLOOKUP(поверки!$T50,'Акты п-п'!$C$5:$I$57,5,FALSE())</f>
        <v>Чупин А.А.</v>
      </c>
      <c r="X50" s="17" t="n">
        <f aca="false">поверки!$G50-поверки!$U50</f>
        <v>1</v>
      </c>
      <c r="Y50" s="17" t="n">
        <f aca="false">поверки!$V50-поверки!$G50</f>
        <v>2</v>
      </c>
      <c r="Z50" s="17" t="str">
        <f aca="false">CONCATENATE(поверки!$Q50," ",поверки!$S50," номер ",поверки!$H50)</f>
        <v>Преобразователь измерительный iTEMP мод.TMT82 номер F602420426C</v>
      </c>
    </row>
    <row r="51" customFormat="false" ht="17.9" hidden="true" customHeight="false" outlineLevel="0" collapsed="false">
      <c r="B51" s="1" t="s">
        <v>66</v>
      </c>
      <c r="C51" s="1" t="s">
        <v>30</v>
      </c>
      <c r="D51" s="1" t="s">
        <v>31</v>
      </c>
      <c r="F51" s="1" t="s">
        <v>114</v>
      </c>
      <c r="G51" s="16" t="n">
        <v>45749</v>
      </c>
      <c r="H51" s="6" t="s">
        <v>168</v>
      </c>
      <c r="J51" s="1" t="s">
        <v>34</v>
      </c>
      <c r="K51" s="1" t="s">
        <v>35</v>
      </c>
      <c r="L51" s="1" t="s">
        <v>169</v>
      </c>
      <c r="M51" s="17" t="str">
        <f aca="false">IF(COUNTIF(поверки!$H$6:$H$3175,поверки!$H51)&gt;1,"Дубликат","")</f>
        <v/>
      </c>
      <c r="N51" s="17" t="str">
        <f aca="false">IF(COUNTIF(поверки!$L$6:$L$3175,поверки!$L51)&gt;1,"Дубликат","")</f>
        <v/>
      </c>
      <c r="O51" s="18" t="n">
        <v>46</v>
      </c>
      <c r="P51" s="17" t="str">
        <f aca="false">CONCATENATE(TEXT(MONTH(поверки!$G51),"00"),"/",TEXT(поверки!$O51,"000"), "/",TEXT(YEAR(поверки!$G51)-2000,"00"))</f>
        <v>04/046/25</v>
      </c>
      <c r="Q51" s="17" t="str">
        <f aca="false">VLOOKUP(поверки!$F51,'соответстиви ОТ типу'!$K$4:$M$344,2,FALSE())</f>
        <v>Преобразователь измерительный</v>
      </c>
      <c r="R51" s="17" t="s">
        <v>46</v>
      </c>
      <c r="S51" s="17" t="s">
        <v>117</v>
      </c>
      <c r="T51" s="17" t="n">
        <v>1</v>
      </c>
      <c r="U51" s="19" t="n">
        <f aca="false">VLOOKUP(поверки!$T51,'Акты п-п'!$C$5:$I$57,2,FALSE())</f>
        <v>45748</v>
      </c>
      <c r="V51" s="19" t="n">
        <f aca="false">VLOOKUP(поверки!$T51,'Акты п-п'!$C$5:$I$57,3,FALSE())</f>
        <v>45751</v>
      </c>
      <c r="W51" s="17" t="str">
        <f aca="false">VLOOKUP(поверки!$T51,'Акты п-п'!$C$5:$I$57,5,FALSE())</f>
        <v>Чупин А.А.</v>
      </c>
      <c r="X51" s="17" t="n">
        <f aca="false">поверки!$G51-поверки!$U51</f>
        <v>1</v>
      </c>
      <c r="Y51" s="17" t="n">
        <f aca="false">поверки!$V51-поверки!$G51</f>
        <v>2</v>
      </c>
      <c r="Z51" s="17" t="str">
        <f aca="false">CONCATENATE(поверки!$Q51," ",поверки!$S51," номер ",поверки!$H51)</f>
        <v>Преобразователь измерительный iTEMP мод.TMT82 номер F6023F0426C</v>
      </c>
    </row>
    <row r="52" customFormat="false" ht="17.9" hidden="true" customHeight="false" outlineLevel="0" collapsed="false">
      <c r="B52" s="1" t="s">
        <v>66</v>
      </c>
      <c r="C52" s="1" t="s">
        <v>30</v>
      </c>
      <c r="D52" s="1" t="s">
        <v>31</v>
      </c>
      <c r="F52" s="1" t="s">
        <v>114</v>
      </c>
      <c r="G52" s="16" t="n">
        <v>45749</v>
      </c>
      <c r="H52" s="6" t="s">
        <v>170</v>
      </c>
      <c r="J52" s="1" t="s">
        <v>34</v>
      </c>
      <c r="K52" s="1" t="s">
        <v>35</v>
      </c>
      <c r="L52" s="1" t="s">
        <v>171</v>
      </c>
      <c r="M52" s="17" t="str">
        <f aca="false">IF(COUNTIF(поверки!$H$6:$H$3175,поверки!$H52)&gt;1,"Дубликат","")</f>
        <v/>
      </c>
      <c r="N52" s="17" t="str">
        <f aca="false">IF(COUNTIF(поверки!$L$6:$L$3175,поверки!$L52)&gt;1,"Дубликат","")</f>
        <v/>
      </c>
      <c r="O52" s="18" t="n">
        <v>47</v>
      </c>
      <c r="P52" s="17" t="str">
        <f aca="false">CONCATENATE(TEXT(MONTH(поверки!$G52),"00"),"/",TEXT(поверки!$O52,"000"), "/",TEXT(YEAR(поверки!$G52)-2000,"00"))</f>
        <v>04/047/25</v>
      </c>
      <c r="Q52" s="17" t="str">
        <f aca="false">VLOOKUP(поверки!$F52,'соответстиви ОТ типу'!$K$4:$M$344,2,FALSE())</f>
        <v>Преобразователь измерительный</v>
      </c>
      <c r="R52" s="17" t="s">
        <v>46</v>
      </c>
      <c r="S52" s="17" t="s">
        <v>117</v>
      </c>
      <c r="T52" s="17" t="n">
        <v>1</v>
      </c>
      <c r="U52" s="19" t="n">
        <f aca="false">VLOOKUP(поверки!$T52,'Акты п-п'!$C$5:$I$57,2,FALSE())</f>
        <v>45748</v>
      </c>
      <c r="V52" s="19" t="n">
        <f aca="false">VLOOKUP(поверки!$T52,'Акты п-п'!$C$5:$I$57,3,FALSE())</f>
        <v>45751</v>
      </c>
      <c r="W52" s="17" t="str">
        <f aca="false">VLOOKUP(поверки!$T52,'Акты п-п'!$C$5:$I$57,5,FALSE())</f>
        <v>Чупин А.А.</v>
      </c>
      <c r="X52" s="17" t="n">
        <f aca="false">поверки!$G52-поверки!$U52</f>
        <v>1</v>
      </c>
      <c r="Y52" s="17" t="n">
        <f aca="false">поверки!$V52-поверки!$G52</f>
        <v>2</v>
      </c>
      <c r="Z52" s="17" t="str">
        <f aca="false">CONCATENATE(поверки!$Q52," ",поверки!$S52," номер ",поверки!$H52)</f>
        <v>Преобразователь измерительный iTEMP мод.TMT82 номер F602410426C</v>
      </c>
    </row>
    <row r="53" customFormat="false" ht="17.9" hidden="true" customHeight="false" outlineLevel="0" collapsed="false">
      <c r="B53" s="1" t="s">
        <v>66</v>
      </c>
      <c r="C53" s="1" t="s">
        <v>30</v>
      </c>
      <c r="D53" s="1" t="s">
        <v>31</v>
      </c>
      <c r="F53" s="1" t="s">
        <v>114</v>
      </c>
      <c r="G53" s="16" t="n">
        <v>45749</v>
      </c>
      <c r="H53" s="6" t="s">
        <v>172</v>
      </c>
      <c r="J53" s="1" t="s">
        <v>34</v>
      </c>
      <c r="K53" s="1" t="s">
        <v>35</v>
      </c>
      <c r="L53" s="1" t="s">
        <v>173</v>
      </c>
      <c r="M53" s="17" t="str">
        <f aca="false">IF(COUNTIF(поверки!$H$6:$H$3175,поверки!$H53)&gt;1,"Дубликат","")</f>
        <v/>
      </c>
      <c r="N53" s="17" t="str">
        <f aca="false">IF(COUNTIF(поверки!$L$6:$L$3175,поверки!$L53)&gt;1,"Дубликат","")</f>
        <v/>
      </c>
      <c r="O53" s="18" t="n">
        <v>48</v>
      </c>
      <c r="P53" s="17" t="str">
        <f aca="false">CONCATENATE(TEXT(MONTH(поверки!$G53),"00"),"/",TEXT(поверки!$O53,"000"), "/",TEXT(YEAR(поверки!$G53)-2000,"00"))</f>
        <v>04/048/25</v>
      </c>
      <c r="Q53" s="17" t="str">
        <f aca="false">VLOOKUP(поверки!$F53,'соответстиви ОТ типу'!$K$4:$M$344,2,FALSE())</f>
        <v>Преобразователь измерительный</v>
      </c>
      <c r="R53" s="17" t="s">
        <v>46</v>
      </c>
      <c r="S53" s="17" t="s">
        <v>117</v>
      </c>
      <c r="T53" s="17" t="n">
        <v>1</v>
      </c>
      <c r="U53" s="19" t="n">
        <f aca="false">VLOOKUP(поверки!$T53,'Акты п-п'!$C$5:$I$57,2,FALSE())</f>
        <v>45748</v>
      </c>
      <c r="V53" s="19" t="n">
        <f aca="false">VLOOKUP(поверки!$T53,'Акты п-п'!$C$5:$I$57,3,FALSE())</f>
        <v>45751</v>
      </c>
      <c r="W53" s="17" t="str">
        <f aca="false">VLOOKUP(поверки!$T53,'Акты п-п'!$C$5:$I$57,5,FALSE())</f>
        <v>Чупин А.А.</v>
      </c>
      <c r="X53" s="17" t="n">
        <f aca="false">поверки!$G53-поверки!$U53</f>
        <v>1</v>
      </c>
      <c r="Y53" s="17" t="n">
        <f aca="false">поверки!$V53-поверки!$G53</f>
        <v>2</v>
      </c>
      <c r="Z53" s="17" t="str">
        <f aca="false">CONCATENATE(поверки!$Q53," ",поверки!$S53," номер ",поверки!$H53)</f>
        <v>Преобразователь измерительный iTEMP мод.TMT82 номер F602470426C</v>
      </c>
    </row>
    <row r="54" customFormat="false" ht="17.9" hidden="true" customHeight="false" outlineLevel="0" collapsed="false">
      <c r="B54" s="1" t="s">
        <v>66</v>
      </c>
      <c r="C54" s="1" t="s">
        <v>30</v>
      </c>
      <c r="D54" s="1" t="s">
        <v>31</v>
      </c>
      <c r="F54" s="1" t="s">
        <v>114</v>
      </c>
      <c r="G54" s="16" t="n">
        <v>45749</v>
      </c>
      <c r="H54" s="6" t="s">
        <v>174</v>
      </c>
      <c r="J54" s="1" t="s">
        <v>34</v>
      </c>
      <c r="K54" s="1" t="s">
        <v>35</v>
      </c>
      <c r="L54" s="1" t="s">
        <v>175</v>
      </c>
      <c r="M54" s="17" t="str">
        <f aca="false">IF(COUNTIF(поверки!$H$6:$H$3175,поверки!$H54)&gt;1,"Дубликат","")</f>
        <v/>
      </c>
      <c r="N54" s="17" t="str">
        <f aca="false">IF(COUNTIF(поверки!$L$6:$L$3175,поверки!$L54)&gt;1,"Дубликат","")</f>
        <v/>
      </c>
      <c r="O54" s="18" t="n">
        <v>49</v>
      </c>
      <c r="P54" s="17" t="str">
        <f aca="false">CONCATENATE(TEXT(MONTH(поверки!$G54),"00"),"/",TEXT(поверки!$O54,"000"), "/",TEXT(YEAR(поверки!$G54)-2000,"00"))</f>
        <v>04/049/25</v>
      </c>
      <c r="Q54" s="17" t="str">
        <f aca="false">VLOOKUP(поверки!$F54,'соответстиви ОТ типу'!$K$4:$M$344,2,FALSE())</f>
        <v>Преобразователь измерительный</v>
      </c>
      <c r="R54" s="17" t="s">
        <v>46</v>
      </c>
      <c r="S54" s="17" t="s">
        <v>117</v>
      </c>
      <c r="T54" s="17" t="n">
        <v>1</v>
      </c>
      <c r="U54" s="19" t="n">
        <f aca="false">VLOOKUP(поверки!$T54,'Акты п-п'!$C$5:$I$57,2,FALSE())</f>
        <v>45748</v>
      </c>
      <c r="V54" s="19" t="n">
        <f aca="false">VLOOKUP(поверки!$T54,'Акты п-п'!$C$5:$I$57,3,FALSE())</f>
        <v>45751</v>
      </c>
      <c r="W54" s="17" t="str">
        <f aca="false">VLOOKUP(поверки!$T54,'Акты п-п'!$C$5:$I$57,5,FALSE())</f>
        <v>Чупин А.А.</v>
      </c>
      <c r="X54" s="17" t="n">
        <f aca="false">поверки!$G54-поверки!$U54</f>
        <v>1</v>
      </c>
      <c r="Y54" s="17" t="n">
        <f aca="false">поверки!$V54-поверки!$G54</f>
        <v>2</v>
      </c>
      <c r="Z54" s="17" t="str">
        <f aca="false">CONCATENATE(поверки!$Q54," ",поверки!$S54," номер ",поверки!$H54)</f>
        <v>Преобразователь измерительный iTEMP мод.TMT82 номер F601F10426C</v>
      </c>
    </row>
    <row r="55" customFormat="false" ht="17.9" hidden="true" customHeight="false" outlineLevel="0" collapsed="false">
      <c r="B55" s="1" t="s">
        <v>66</v>
      </c>
      <c r="C55" s="1" t="s">
        <v>30</v>
      </c>
      <c r="D55" s="1" t="s">
        <v>31</v>
      </c>
      <c r="F55" s="1" t="s">
        <v>114</v>
      </c>
      <c r="G55" s="16" t="n">
        <v>45749</v>
      </c>
      <c r="H55" s="6" t="s">
        <v>176</v>
      </c>
      <c r="J55" s="1" t="s">
        <v>34</v>
      </c>
      <c r="K55" s="1" t="s">
        <v>35</v>
      </c>
      <c r="L55" s="1" t="s">
        <v>177</v>
      </c>
      <c r="M55" s="17" t="str">
        <f aca="false">IF(COUNTIF(поверки!$H$6:$H$3175,поверки!$H55)&gt;1,"Дубликат","")</f>
        <v/>
      </c>
      <c r="N55" s="17" t="str">
        <f aca="false">IF(COUNTIF(поверки!$L$6:$L$3175,поверки!$L55)&gt;1,"Дубликат","")</f>
        <v/>
      </c>
      <c r="O55" s="18" t="n">
        <v>50</v>
      </c>
      <c r="P55" s="17" t="str">
        <f aca="false">CONCATENATE(TEXT(MONTH(поверки!$G55),"00"),"/",TEXT(поверки!$O55,"000"), "/",TEXT(YEAR(поверки!$G55)-2000,"00"))</f>
        <v>04/050/25</v>
      </c>
      <c r="Q55" s="17" t="str">
        <f aca="false">VLOOKUP(поверки!$F55,'соответстиви ОТ типу'!$K$4:$M$344,2,FALSE())</f>
        <v>Преобразователь измерительный</v>
      </c>
      <c r="R55" s="17" t="s">
        <v>46</v>
      </c>
      <c r="S55" s="17" t="s">
        <v>117</v>
      </c>
      <c r="T55" s="17" t="n">
        <v>1</v>
      </c>
      <c r="U55" s="19" t="n">
        <f aca="false">VLOOKUP(поверки!$T55,'Акты п-п'!$C$5:$I$57,2,FALSE())</f>
        <v>45748</v>
      </c>
      <c r="V55" s="19" t="n">
        <f aca="false">VLOOKUP(поверки!$T55,'Акты п-п'!$C$5:$I$57,3,FALSE())</f>
        <v>45751</v>
      </c>
      <c r="W55" s="17" t="str">
        <f aca="false">VLOOKUP(поверки!$T55,'Акты п-п'!$C$5:$I$57,5,FALSE())</f>
        <v>Чупин А.А.</v>
      </c>
      <c r="X55" s="17" t="n">
        <f aca="false">поверки!$G55-поверки!$U55</f>
        <v>1</v>
      </c>
      <c r="Y55" s="17" t="n">
        <f aca="false">поверки!$V55-поверки!$G55</f>
        <v>2</v>
      </c>
      <c r="Z55" s="17" t="str">
        <f aca="false">CONCATENATE(поверки!$Q55," ",поверки!$S55," номер ",поверки!$H55)</f>
        <v>Преобразователь измерительный iTEMP мод.TMT82 номер F601F20426C</v>
      </c>
    </row>
    <row r="56" customFormat="false" ht="17.9" hidden="true" customHeight="false" outlineLevel="0" collapsed="false">
      <c r="B56" s="1" t="s">
        <v>66</v>
      </c>
      <c r="C56" s="1" t="s">
        <v>30</v>
      </c>
      <c r="D56" s="1" t="s">
        <v>31</v>
      </c>
      <c r="F56" s="1" t="s">
        <v>146</v>
      </c>
      <c r="G56" s="16" t="n">
        <v>45749</v>
      </c>
      <c r="H56" s="6" t="s">
        <v>178</v>
      </c>
      <c r="J56" s="1" t="s">
        <v>34</v>
      </c>
      <c r="K56" s="1" t="s">
        <v>35</v>
      </c>
      <c r="L56" s="1" t="s">
        <v>179</v>
      </c>
      <c r="M56" s="17" t="str">
        <f aca="false">IF(COUNTIF(поверки!$H$6:$H$3175,поверки!$H56)&gt;1,"Дубликат","")</f>
        <v/>
      </c>
      <c r="N56" s="17" t="str">
        <f aca="false">IF(COUNTIF(поверки!$L$6:$L$3175,поверки!$L56)&gt;1,"Дубликат","")</f>
        <v/>
      </c>
      <c r="O56" s="18" t="n">
        <v>51</v>
      </c>
      <c r="P56" s="17" t="str">
        <f aca="false">CONCATENATE(TEXT(MONTH(поверки!$G56),"00"),"/",TEXT(поверки!$O56,"000"), "/",TEXT(YEAR(поверки!$G56)-2000,"00"))</f>
        <v>04/051/25</v>
      </c>
      <c r="Q56" s="17" t="str">
        <f aca="false">VLOOKUP(поверки!$F56,'соответстиви ОТ типу'!$K$4:$M$344,2,FALSE())</f>
        <v>Преобразователь измерительный</v>
      </c>
      <c r="R56" s="17" t="s">
        <v>46</v>
      </c>
      <c r="S56" s="17" t="n">
        <v>248</v>
      </c>
      <c r="T56" s="17" t="n">
        <v>1</v>
      </c>
      <c r="U56" s="19" t="n">
        <f aca="false">VLOOKUP(поверки!$T56,'Акты п-п'!$C$5:$I$57,2,FALSE())</f>
        <v>45748</v>
      </c>
      <c r="V56" s="19" t="n">
        <f aca="false">VLOOKUP(поверки!$T56,'Акты п-п'!$C$5:$I$57,3,FALSE())</f>
        <v>45751</v>
      </c>
      <c r="W56" s="17" t="str">
        <f aca="false">VLOOKUP(поверки!$T56,'Акты п-п'!$C$5:$I$57,5,FALSE())</f>
        <v>Чупин А.А.</v>
      </c>
      <c r="X56" s="17" t="n">
        <f aca="false">поверки!$G56-поверки!$U56</f>
        <v>1</v>
      </c>
      <c r="Y56" s="17" t="n">
        <f aca="false">поверки!$V56-поверки!$G56</f>
        <v>2</v>
      </c>
      <c r="Z56" s="17" t="str">
        <f aca="false">CONCATENATE(поверки!$Q56," ",поверки!$S56," номер ",поверки!$H56)</f>
        <v>Преобразователь измерительный 248 номер 2980631</v>
      </c>
    </row>
    <row r="57" customFormat="false" ht="17.9" hidden="true" customHeight="false" outlineLevel="0" collapsed="false">
      <c r="B57" s="1" t="s">
        <v>66</v>
      </c>
      <c r="C57" s="1" t="s">
        <v>30</v>
      </c>
      <c r="D57" s="1" t="s">
        <v>31</v>
      </c>
      <c r="F57" s="1" t="s">
        <v>146</v>
      </c>
      <c r="G57" s="16" t="n">
        <v>45749</v>
      </c>
      <c r="H57" s="6" t="s">
        <v>180</v>
      </c>
      <c r="J57" s="1" t="s">
        <v>34</v>
      </c>
      <c r="K57" s="1" t="s">
        <v>35</v>
      </c>
      <c r="L57" s="1" t="s">
        <v>181</v>
      </c>
      <c r="M57" s="17" t="str">
        <f aca="false">IF(COUNTIF(поверки!$H$6:$H$3175,поверки!$H57)&gt;1,"Дубликат","")</f>
        <v/>
      </c>
      <c r="N57" s="17" t="str">
        <f aca="false">IF(COUNTIF(поверки!$L$6:$L$3175,поверки!$L57)&gt;1,"Дубликат","")</f>
        <v/>
      </c>
      <c r="O57" s="18" t="n">
        <v>52</v>
      </c>
      <c r="P57" s="17" t="str">
        <f aca="false">CONCATENATE(TEXT(MONTH(поверки!$G57),"00"),"/",TEXT(поверки!$O57,"000"), "/",TEXT(YEAR(поверки!$G57)-2000,"00"))</f>
        <v>04/052/25</v>
      </c>
      <c r="Q57" s="17" t="str">
        <f aca="false">VLOOKUP(поверки!$F57,'соответстиви ОТ типу'!$K$4:$M$344,2,FALSE())</f>
        <v>Преобразователь измерительный</v>
      </c>
      <c r="R57" s="17" t="s">
        <v>46</v>
      </c>
      <c r="S57" s="17" t="n">
        <v>248</v>
      </c>
      <c r="T57" s="17" t="n">
        <v>1</v>
      </c>
      <c r="U57" s="19" t="n">
        <f aca="false">VLOOKUP(поверки!$T57,'Акты п-п'!$C$5:$I$57,2,FALSE())</f>
        <v>45748</v>
      </c>
      <c r="V57" s="19" t="n">
        <f aca="false">VLOOKUP(поверки!$T57,'Акты п-п'!$C$5:$I$57,3,FALSE())</f>
        <v>45751</v>
      </c>
      <c r="W57" s="17" t="str">
        <f aca="false">VLOOKUP(поверки!$T57,'Акты п-п'!$C$5:$I$57,5,FALSE())</f>
        <v>Чупин А.А.</v>
      </c>
      <c r="X57" s="17" t="n">
        <f aca="false">поверки!$G57-поверки!$U57</f>
        <v>1</v>
      </c>
      <c r="Y57" s="17" t="n">
        <f aca="false">поверки!$V57-поверки!$G57</f>
        <v>2</v>
      </c>
      <c r="Z57" s="17" t="str">
        <f aca="false">CONCATENATE(поверки!$Q57," ",поверки!$S57," номер ",поверки!$H57)</f>
        <v>Преобразователь измерительный 248 номер 2980632</v>
      </c>
    </row>
    <row r="58" customFormat="false" ht="17.9" hidden="true" customHeight="false" outlineLevel="0" collapsed="false">
      <c r="B58" s="1" t="s">
        <v>66</v>
      </c>
      <c r="C58" s="1" t="s">
        <v>30</v>
      </c>
      <c r="D58" s="1" t="s">
        <v>31</v>
      </c>
      <c r="F58" s="1" t="s">
        <v>146</v>
      </c>
      <c r="G58" s="16" t="n">
        <v>45749</v>
      </c>
      <c r="H58" s="6" t="s">
        <v>182</v>
      </c>
      <c r="J58" s="1" t="s">
        <v>34</v>
      </c>
      <c r="K58" s="1" t="s">
        <v>35</v>
      </c>
      <c r="L58" s="1" t="s">
        <v>183</v>
      </c>
      <c r="M58" s="17" t="str">
        <f aca="false">IF(COUNTIF(поверки!$H$6:$H$3175,поверки!$H58)&gt;1,"Дубликат","")</f>
        <v/>
      </c>
      <c r="N58" s="17" t="str">
        <f aca="false">IF(COUNTIF(поверки!$L$6:$L$3175,поверки!$L58)&gt;1,"Дубликат","")</f>
        <v/>
      </c>
      <c r="O58" s="18" t="n">
        <v>53</v>
      </c>
      <c r="P58" s="17" t="str">
        <f aca="false">CONCATENATE(TEXT(MONTH(поверки!$G58),"00"),"/",TEXT(поверки!$O58,"000"), "/",TEXT(YEAR(поверки!$G58)-2000,"00"))</f>
        <v>04/053/25</v>
      </c>
      <c r="Q58" s="17" t="str">
        <f aca="false">VLOOKUP(поверки!$F58,'соответстиви ОТ типу'!$K$4:$M$344,2,FALSE())</f>
        <v>Преобразователь измерительный</v>
      </c>
      <c r="R58" s="17" t="s">
        <v>46</v>
      </c>
      <c r="S58" s="17" t="n">
        <v>248</v>
      </c>
      <c r="T58" s="17" t="n">
        <v>1</v>
      </c>
      <c r="U58" s="19" t="n">
        <f aca="false">VLOOKUP(поверки!$T58,'Акты п-п'!$C$5:$I$57,2,FALSE())</f>
        <v>45748</v>
      </c>
      <c r="V58" s="19" t="n">
        <f aca="false">VLOOKUP(поверки!$T58,'Акты п-п'!$C$5:$I$57,3,FALSE())</f>
        <v>45751</v>
      </c>
      <c r="W58" s="17" t="str">
        <f aca="false">VLOOKUP(поверки!$T58,'Акты п-п'!$C$5:$I$57,5,FALSE())</f>
        <v>Чупин А.А.</v>
      </c>
      <c r="X58" s="17" t="n">
        <f aca="false">поверки!$G58-поверки!$U58</f>
        <v>1</v>
      </c>
      <c r="Y58" s="17" t="n">
        <f aca="false">поверки!$V58-поверки!$G58</f>
        <v>2</v>
      </c>
      <c r="Z58" s="17" t="str">
        <f aca="false">CONCATENATE(поверки!$Q58," ",поверки!$S58," номер ",поверки!$H58)</f>
        <v>Преобразователь измерительный 248 номер 2980633</v>
      </c>
    </row>
    <row r="59" customFormat="false" ht="17.9" hidden="true" customHeight="false" outlineLevel="0" collapsed="false">
      <c r="B59" s="1" t="s">
        <v>66</v>
      </c>
      <c r="C59" s="1" t="s">
        <v>30</v>
      </c>
      <c r="D59" s="1" t="s">
        <v>31</v>
      </c>
      <c r="F59" s="1" t="s">
        <v>146</v>
      </c>
      <c r="G59" s="16" t="n">
        <v>45749</v>
      </c>
      <c r="H59" s="6" t="s">
        <v>184</v>
      </c>
      <c r="J59" s="1" t="s">
        <v>34</v>
      </c>
      <c r="K59" s="1" t="s">
        <v>35</v>
      </c>
      <c r="L59" s="1" t="s">
        <v>185</v>
      </c>
      <c r="M59" s="17" t="str">
        <f aca="false">IF(COUNTIF(поверки!$H$6:$H$3175,поверки!$H59)&gt;1,"Дубликат","")</f>
        <v/>
      </c>
      <c r="N59" s="17" t="str">
        <f aca="false">IF(COUNTIF(поверки!$L$6:$L$3175,поверки!$L59)&gt;1,"Дубликат","")</f>
        <v/>
      </c>
      <c r="O59" s="18" t="n">
        <v>54</v>
      </c>
      <c r="P59" s="17" t="str">
        <f aca="false">CONCATENATE(TEXT(MONTH(поверки!$G59),"00"),"/",TEXT(поверки!$O59,"000"), "/",TEXT(YEAR(поверки!$G59)-2000,"00"))</f>
        <v>04/054/25</v>
      </c>
      <c r="Q59" s="17" t="str">
        <f aca="false">VLOOKUP(поверки!$F59,'соответстиви ОТ типу'!$K$4:$M$344,2,FALSE())</f>
        <v>Преобразователь измерительный</v>
      </c>
      <c r="R59" s="17" t="s">
        <v>46</v>
      </c>
      <c r="S59" s="17" t="n">
        <v>248</v>
      </c>
      <c r="T59" s="17" t="n">
        <v>1</v>
      </c>
      <c r="U59" s="19" t="n">
        <f aca="false">VLOOKUP(поверки!$T59,'Акты п-п'!$C$5:$I$57,2,FALSE())</f>
        <v>45748</v>
      </c>
      <c r="V59" s="19" t="n">
        <f aca="false">VLOOKUP(поверки!$T59,'Акты п-п'!$C$5:$I$57,3,FALSE())</f>
        <v>45751</v>
      </c>
      <c r="W59" s="17" t="str">
        <f aca="false">VLOOKUP(поверки!$T59,'Акты п-п'!$C$5:$I$57,5,FALSE())</f>
        <v>Чупин А.А.</v>
      </c>
      <c r="X59" s="17" t="n">
        <f aca="false">поверки!$G59-поверки!$U59</f>
        <v>1</v>
      </c>
      <c r="Y59" s="17" t="n">
        <f aca="false">поверки!$V59-поверки!$G59</f>
        <v>2</v>
      </c>
      <c r="Z59" s="17" t="str">
        <f aca="false">CONCATENATE(поверки!$Q59," ",поверки!$S59," номер ",поверки!$H59)</f>
        <v>Преобразователь измерительный 248 номер 2980634</v>
      </c>
    </row>
    <row r="60" customFormat="false" ht="17.9" hidden="true" customHeight="false" outlineLevel="0" collapsed="false">
      <c r="B60" s="1" t="s">
        <v>66</v>
      </c>
      <c r="C60" s="1" t="s">
        <v>30</v>
      </c>
      <c r="D60" s="1" t="s">
        <v>31</v>
      </c>
      <c r="F60" s="1" t="s">
        <v>146</v>
      </c>
      <c r="G60" s="16" t="n">
        <v>45749</v>
      </c>
      <c r="H60" s="6" t="s">
        <v>186</v>
      </c>
      <c r="J60" s="1" t="s">
        <v>34</v>
      </c>
      <c r="K60" s="1" t="s">
        <v>35</v>
      </c>
      <c r="L60" s="1" t="s">
        <v>187</v>
      </c>
      <c r="M60" s="17" t="str">
        <f aca="false">IF(COUNTIF(поверки!$H$6:$H$3175,поверки!$H60)&gt;1,"Дубликат","")</f>
        <v/>
      </c>
      <c r="N60" s="17" t="str">
        <f aca="false">IF(COUNTIF(поверки!$L$6:$L$3175,поверки!$L60)&gt;1,"Дубликат","")</f>
        <v/>
      </c>
      <c r="O60" s="18" t="n">
        <v>55</v>
      </c>
      <c r="P60" s="17" t="str">
        <f aca="false">CONCATENATE(TEXT(MONTH(поверки!$G60),"00"),"/",TEXT(поверки!$O60,"000"), "/",TEXT(YEAR(поверки!$G60)-2000,"00"))</f>
        <v>04/055/25</v>
      </c>
      <c r="Q60" s="17" t="str">
        <f aca="false">VLOOKUP(поверки!$F60,'соответстиви ОТ типу'!$K$4:$M$344,2,FALSE())</f>
        <v>Преобразователь измерительный</v>
      </c>
      <c r="R60" s="17" t="s">
        <v>46</v>
      </c>
      <c r="S60" s="17" t="n">
        <v>248</v>
      </c>
      <c r="T60" s="17" t="n">
        <v>1</v>
      </c>
      <c r="U60" s="19" t="n">
        <f aca="false">VLOOKUP(поверки!$T60,'Акты п-п'!$C$5:$I$57,2,FALSE())</f>
        <v>45748</v>
      </c>
      <c r="V60" s="19" t="n">
        <f aca="false">VLOOKUP(поверки!$T60,'Акты п-п'!$C$5:$I$57,3,FALSE())</f>
        <v>45751</v>
      </c>
      <c r="W60" s="17" t="str">
        <f aca="false">VLOOKUP(поверки!$T60,'Акты п-п'!$C$5:$I$57,5,FALSE())</f>
        <v>Чупин А.А.</v>
      </c>
      <c r="X60" s="17" t="n">
        <f aca="false">поверки!$G60-поверки!$U60</f>
        <v>1</v>
      </c>
      <c r="Y60" s="17" t="n">
        <f aca="false">поверки!$V60-поверки!$G60</f>
        <v>2</v>
      </c>
      <c r="Z60" s="17" t="str">
        <f aca="false">CONCATENATE(поверки!$Q60," ",поверки!$S60," номер ",поверки!$H60)</f>
        <v>Преобразователь измерительный 248 номер 2980635</v>
      </c>
    </row>
    <row r="61" customFormat="false" ht="17.9" hidden="true" customHeight="false" outlineLevel="0" collapsed="false">
      <c r="B61" s="1" t="s">
        <v>66</v>
      </c>
      <c r="C61" s="1" t="s">
        <v>30</v>
      </c>
      <c r="D61" s="1" t="s">
        <v>31</v>
      </c>
      <c r="F61" s="1" t="s">
        <v>146</v>
      </c>
      <c r="G61" s="16" t="n">
        <v>45749</v>
      </c>
      <c r="H61" s="6" t="s">
        <v>188</v>
      </c>
      <c r="J61" s="1" t="s">
        <v>34</v>
      </c>
      <c r="K61" s="1" t="s">
        <v>35</v>
      </c>
      <c r="L61" s="1" t="s">
        <v>189</v>
      </c>
      <c r="M61" s="17" t="str">
        <f aca="false">IF(COUNTIF(поверки!$H$6:$H$3175,поверки!$H61)&gt;1,"Дубликат","")</f>
        <v/>
      </c>
      <c r="N61" s="17" t="str">
        <f aca="false">IF(COUNTIF(поверки!$L$6:$L$3175,поверки!$L61)&gt;1,"Дубликат","")</f>
        <v/>
      </c>
      <c r="O61" s="18" t="n">
        <v>56</v>
      </c>
      <c r="P61" s="17" t="str">
        <f aca="false">CONCATENATE(TEXT(MONTH(поверки!$G61),"00"),"/",TEXT(поверки!$O61,"000"), "/",TEXT(YEAR(поверки!$G61)-2000,"00"))</f>
        <v>04/056/25</v>
      </c>
      <c r="Q61" s="17" t="str">
        <f aca="false">VLOOKUP(поверки!$F61,'соответстиви ОТ типу'!$K$4:$M$344,2,FALSE())</f>
        <v>Преобразователь измерительный</v>
      </c>
      <c r="R61" s="17" t="s">
        <v>46</v>
      </c>
      <c r="S61" s="17" t="n">
        <v>248</v>
      </c>
      <c r="T61" s="17" t="n">
        <v>1</v>
      </c>
      <c r="U61" s="19" t="n">
        <f aca="false">VLOOKUP(поверки!$T61,'Акты п-п'!$C$5:$I$57,2,FALSE())</f>
        <v>45748</v>
      </c>
      <c r="V61" s="19" t="n">
        <f aca="false">VLOOKUP(поверки!$T61,'Акты п-п'!$C$5:$I$57,3,FALSE())</f>
        <v>45751</v>
      </c>
      <c r="W61" s="17" t="str">
        <f aca="false">VLOOKUP(поверки!$T61,'Акты п-п'!$C$5:$I$57,5,FALSE())</f>
        <v>Чупин А.А.</v>
      </c>
      <c r="X61" s="17" t="n">
        <f aca="false">поверки!$G61-поверки!$U61</f>
        <v>1</v>
      </c>
      <c r="Y61" s="17" t="n">
        <f aca="false">поверки!$V61-поверки!$G61</f>
        <v>2</v>
      </c>
      <c r="Z61" s="17" t="str">
        <f aca="false">CONCATENATE(поверки!$Q61," ",поверки!$S61," номер ",поверки!$H61)</f>
        <v>Преобразователь измерительный 248 номер 2980636</v>
      </c>
    </row>
    <row r="62" customFormat="false" ht="17.9" hidden="true" customHeight="false" outlineLevel="0" collapsed="false">
      <c r="B62" s="1" t="s">
        <v>66</v>
      </c>
      <c r="C62" s="1" t="s">
        <v>30</v>
      </c>
      <c r="D62" s="1" t="s">
        <v>31</v>
      </c>
      <c r="F62" s="1" t="s">
        <v>146</v>
      </c>
      <c r="G62" s="16" t="n">
        <v>45749</v>
      </c>
      <c r="H62" s="6" t="s">
        <v>190</v>
      </c>
      <c r="J62" s="1" t="s">
        <v>34</v>
      </c>
      <c r="K62" s="1" t="s">
        <v>35</v>
      </c>
      <c r="L62" s="1" t="s">
        <v>191</v>
      </c>
      <c r="M62" s="17" t="str">
        <f aca="false">IF(COUNTIF(поверки!$H$6:$H$3175,поверки!$H62)&gt;1,"Дубликат","")</f>
        <v/>
      </c>
      <c r="N62" s="17" t="str">
        <f aca="false">IF(COUNTIF(поверки!$L$6:$L$3175,поверки!$L62)&gt;1,"Дубликат","")</f>
        <v/>
      </c>
      <c r="O62" s="18" t="n">
        <v>57</v>
      </c>
      <c r="P62" s="17" t="str">
        <f aca="false">CONCATENATE(TEXT(MONTH(поверки!$G62),"00"),"/",TEXT(поверки!$O62,"000"), "/",TEXT(YEAR(поверки!$G62)-2000,"00"))</f>
        <v>04/057/25</v>
      </c>
      <c r="Q62" s="17" t="str">
        <f aca="false">VLOOKUP(поверки!$F62,'соответстиви ОТ типу'!$K$4:$M$344,2,FALSE())</f>
        <v>Преобразователь измерительный</v>
      </c>
      <c r="R62" s="17" t="s">
        <v>46</v>
      </c>
      <c r="S62" s="17" t="n">
        <v>248</v>
      </c>
      <c r="T62" s="17" t="n">
        <v>1</v>
      </c>
      <c r="U62" s="19" t="n">
        <f aca="false">VLOOKUP(поверки!$T62,'Акты п-п'!$C$5:$I$57,2,FALSE())</f>
        <v>45748</v>
      </c>
      <c r="V62" s="19" t="n">
        <f aca="false">VLOOKUP(поверки!$T62,'Акты п-п'!$C$5:$I$57,3,FALSE())</f>
        <v>45751</v>
      </c>
      <c r="W62" s="17" t="str">
        <f aca="false">VLOOKUP(поверки!$T62,'Акты п-п'!$C$5:$I$57,5,FALSE())</f>
        <v>Чупин А.А.</v>
      </c>
      <c r="X62" s="17" t="n">
        <f aca="false">поверки!$G62-поверки!$U62</f>
        <v>1</v>
      </c>
      <c r="Y62" s="17" t="n">
        <f aca="false">поверки!$V62-поверки!$G62</f>
        <v>2</v>
      </c>
      <c r="Z62" s="17" t="str">
        <f aca="false">CONCATENATE(поверки!$Q62," ",поверки!$S62," номер ",поверки!$H62)</f>
        <v>Преобразователь измерительный 248 номер 2980637</v>
      </c>
    </row>
    <row r="63" customFormat="false" ht="17.9" hidden="true" customHeight="false" outlineLevel="0" collapsed="false">
      <c r="B63" s="1" t="s">
        <v>66</v>
      </c>
      <c r="C63" s="1" t="s">
        <v>30</v>
      </c>
      <c r="D63" s="1" t="s">
        <v>31</v>
      </c>
      <c r="F63" s="1" t="s">
        <v>192</v>
      </c>
      <c r="G63" s="16" t="n">
        <v>45749</v>
      </c>
      <c r="H63" s="6" t="s">
        <v>193</v>
      </c>
      <c r="J63" s="1" t="s">
        <v>34</v>
      </c>
      <c r="K63" s="1" t="s">
        <v>35</v>
      </c>
      <c r="L63" s="1" t="s">
        <v>194</v>
      </c>
      <c r="M63" s="17" t="str">
        <f aca="false">IF(COUNTIF(поверки!$H$6:$H$3175,поверки!$H63)&gt;1,"Дубликат","")</f>
        <v/>
      </c>
      <c r="N63" s="17" t="str">
        <f aca="false">IF(COUNTIF(поверки!$L$6:$L$3175,поверки!$L63)&gt;1,"Дубликат","")</f>
        <v/>
      </c>
      <c r="O63" s="18" t="n">
        <v>58</v>
      </c>
      <c r="P63" s="17" t="str">
        <f aca="false">CONCATENATE(TEXT(MONTH(поверки!$G63),"00"),"/",TEXT(поверки!$O63,"000"), "/",TEXT(YEAR(поверки!$G63)-2000,"00"))</f>
        <v>04/058/25</v>
      </c>
      <c r="Q63" s="17" t="str">
        <f aca="false">VLOOKUP(поверки!$F63,'соответстиви ОТ типу'!$K$4:$M$344,2,FALSE())</f>
        <v>Преобразователь измерительный модульный</v>
      </c>
      <c r="R63" s="17" t="s">
        <v>46</v>
      </c>
      <c r="S63" s="17" t="s">
        <v>195</v>
      </c>
      <c r="T63" s="17" t="n">
        <v>1</v>
      </c>
      <c r="U63" s="19" t="n">
        <f aca="false">VLOOKUP(поверки!$T63,'Акты п-п'!$C$5:$I$57,2,FALSE())</f>
        <v>45748</v>
      </c>
      <c r="V63" s="19" t="n">
        <f aca="false">VLOOKUP(поверки!$T63,'Акты п-п'!$C$5:$I$57,3,FALSE())</f>
        <v>45751</v>
      </c>
      <c r="W63" s="17" t="str">
        <f aca="false">VLOOKUP(поверки!$T63,'Акты п-п'!$C$5:$I$57,5,FALSE())</f>
        <v>Чупин А.А.</v>
      </c>
      <c r="X63" s="17" t="n">
        <f aca="false">поверки!$G63-поверки!$U63</f>
        <v>1</v>
      </c>
      <c r="Y63" s="17" t="n">
        <f aca="false">поверки!$V63-поверки!$G63</f>
        <v>2</v>
      </c>
      <c r="Z63" s="17" t="str">
        <f aca="false">CONCATENATE(поверки!$Q63," ",поверки!$S63," номер ",поверки!$H63)</f>
        <v>Преобразователь измерительный модульный ИПМ 0399Ex/МО-Н номер 128-2647</v>
      </c>
    </row>
    <row r="64" customFormat="false" ht="17.9" hidden="true" customHeight="false" outlineLevel="0" collapsed="false">
      <c r="B64" s="1" t="s">
        <v>66</v>
      </c>
      <c r="C64" s="1" t="s">
        <v>30</v>
      </c>
      <c r="D64" s="1" t="s">
        <v>31</v>
      </c>
      <c r="F64" s="1" t="s">
        <v>192</v>
      </c>
      <c r="G64" s="16" t="n">
        <v>45749</v>
      </c>
      <c r="H64" s="6" t="s">
        <v>196</v>
      </c>
      <c r="J64" s="1" t="s">
        <v>34</v>
      </c>
      <c r="K64" s="1" t="s">
        <v>35</v>
      </c>
      <c r="L64" s="1" t="s">
        <v>197</v>
      </c>
      <c r="M64" s="17" t="str">
        <f aca="false">IF(COUNTIF(поверки!$H$6:$H$3175,поверки!$H64)&gt;1,"Дубликат","")</f>
        <v/>
      </c>
      <c r="N64" s="17" t="str">
        <f aca="false">IF(COUNTIF(поверки!$L$6:$L$3175,поверки!$L64)&gt;1,"Дубликат","")</f>
        <v/>
      </c>
      <c r="O64" s="18" t="n">
        <v>59</v>
      </c>
      <c r="P64" s="17" t="str">
        <f aca="false">CONCATENATE(TEXT(MONTH(поверки!$G64),"00"),"/",TEXT(поверки!$O64,"000"), "/",TEXT(YEAR(поверки!$G64)-2000,"00"))</f>
        <v>04/059/25</v>
      </c>
      <c r="Q64" s="17" t="str">
        <f aca="false">VLOOKUP(поверки!$F64,'соответстиви ОТ типу'!$K$4:$M$344,2,FALSE())</f>
        <v>Преобразователь измерительный модульный</v>
      </c>
      <c r="R64" s="17" t="s">
        <v>46</v>
      </c>
      <c r="S64" s="17" t="s">
        <v>195</v>
      </c>
      <c r="T64" s="17" t="n">
        <v>1</v>
      </c>
      <c r="U64" s="19" t="n">
        <f aca="false">VLOOKUP(поверки!$T64,'Акты п-п'!$C$5:$I$57,2,FALSE())</f>
        <v>45748</v>
      </c>
      <c r="V64" s="19" t="n">
        <f aca="false">VLOOKUP(поверки!$T64,'Акты п-п'!$C$5:$I$57,3,FALSE())</f>
        <v>45751</v>
      </c>
      <c r="W64" s="17" t="str">
        <f aca="false">VLOOKUP(поверки!$T64,'Акты п-п'!$C$5:$I$57,5,FALSE())</f>
        <v>Чупин А.А.</v>
      </c>
      <c r="X64" s="17" t="n">
        <f aca="false">поверки!$G64-поверки!$U64</f>
        <v>1</v>
      </c>
      <c r="Y64" s="17" t="n">
        <f aca="false">поверки!$V64-поверки!$G64</f>
        <v>2</v>
      </c>
      <c r="Z64" s="17" t="str">
        <f aca="false">CONCATENATE(поверки!$Q64," ",поверки!$S64," номер ",поверки!$H64)</f>
        <v>Преобразователь измерительный модульный ИПМ 0399Ex/МО-Н номер 128-2648</v>
      </c>
    </row>
    <row r="65" customFormat="false" ht="17.9" hidden="true" customHeight="false" outlineLevel="0" collapsed="false">
      <c r="B65" s="1" t="s">
        <v>198</v>
      </c>
      <c r="C65" s="1" t="s">
        <v>30</v>
      </c>
      <c r="D65" s="1" t="s">
        <v>31</v>
      </c>
      <c r="F65" s="1" t="s">
        <v>199</v>
      </c>
      <c r="G65" s="16" t="n">
        <v>45749</v>
      </c>
      <c r="H65" s="6" t="s">
        <v>200</v>
      </c>
      <c r="J65" s="1" t="s">
        <v>34</v>
      </c>
      <c r="K65" s="1" t="s">
        <v>35</v>
      </c>
      <c r="L65" s="1" t="s">
        <v>201</v>
      </c>
      <c r="M65" s="17"/>
      <c r="N65" s="17" t="str">
        <f aca="false">IF(COUNTIF(поверки!$L$6:$L$3175,поверки!$L65)&gt;1,"Дубликат","")</f>
        <v/>
      </c>
      <c r="O65" s="18" t="n">
        <v>60</v>
      </c>
      <c r="P65" s="17" t="str">
        <f aca="false">CONCATENATE(TEXT(MONTH(поверки!$G65),"00"),"/",TEXT(поверки!$O65,"000"), "/",TEXT(YEAR(поверки!$G65)-2000,"00"))</f>
        <v>04/060/25</v>
      </c>
      <c r="Q65" s="17" t="str">
        <f aca="false">VLOOKUP(поверки!$F65,'соответстиви ОТ типу'!$K$4:$M$344,2,FALSE())</f>
        <v>Преобразователь давления</v>
      </c>
      <c r="R65" s="17" t="s">
        <v>37</v>
      </c>
      <c r="S65" s="17" t="s">
        <v>202</v>
      </c>
      <c r="T65" s="17" t="n">
        <v>1</v>
      </c>
      <c r="U65" s="19" t="n">
        <f aca="false">VLOOKUP(поверки!$T65,'Акты п-п'!$C$5:$I$57,2,FALSE())</f>
        <v>45748</v>
      </c>
      <c r="V65" s="19" t="n">
        <f aca="false">VLOOKUP(поверки!$T65,'Акты п-п'!$C$5:$I$57,3,FALSE())</f>
        <v>45751</v>
      </c>
      <c r="W65" s="17" t="str">
        <f aca="false">VLOOKUP(поверки!$T65,'Акты п-п'!$C$5:$I$57,5,FALSE())</f>
        <v>Чупин А.А.</v>
      </c>
      <c r="X65" s="17" t="n">
        <f aca="false">поверки!$G65-поверки!$U65</f>
        <v>1</v>
      </c>
      <c r="Y65" s="17" t="n">
        <f aca="false">поверки!$V65-поверки!$G65</f>
        <v>2</v>
      </c>
      <c r="Z65" s="17" t="str">
        <f aca="false">CONCATENATE(поверки!$Q65," ",поверки!$S65," номер ",поверки!$H65)</f>
        <v>Преобразователь давления Метран-150CDR номер 0001210622</v>
      </c>
    </row>
    <row r="66" customFormat="false" ht="17.9" hidden="true" customHeight="false" outlineLevel="0" collapsed="false">
      <c r="B66" s="1" t="s">
        <v>198</v>
      </c>
      <c r="C66" s="1" t="s">
        <v>30</v>
      </c>
      <c r="D66" s="1" t="s">
        <v>31</v>
      </c>
      <c r="F66" s="1" t="s">
        <v>199</v>
      </c>
      <c r="G66" s="16" t="n">
        <v>45749</v>
      </c>
      <c r="H66" s="6" t="s">
        <v>203</v>
      </c>
      <c r="J66" s="1" t="s">
        <v>34</v>
      </c>
      <c r="K66" s="1" t="s">
        <v>35</v>
      </c>
      <c r="L66" s="1" t="s">
        <v>204</v>
      </c>
      <c r="M66" s="17"/>
      <c r="N66" s="17" t="str">
        <f aca="false">IF(COUNTIF(поверки!$L$6:$L$3175,поверки!$L66)&gt;1,"Дубликат","")</f>
        <v/>
      </c>
      <c r="O66" s="18" t="n">
        <v>61</v>
      </c>
      <c r="P66" s="17" t="str">
        <f aca="false">CONCATENATE(TEXT(MONTH(поверки!$G66),"00"),"/",TEXT(поверки!$O66,"000"), "/",TEXT(YEAR(поверки!$G66)-2000,"00"))</f>
        <v>04/061/25</v>
      </c>
      <c r="Q66" s="17" t="str">
        <f aca="false">VLOOKUP(поверки!$F66,'соответстиви ОТ типу'!$K$4:$M$344,2,FALSE())</f>
        <v>Преобразователь давления</v>
      </c>
      <c r="R66" s="17" t="s">
        <v>37</v>
      </c>
      <c r="S66" s="17" t="s">
        <v>202</v>
      </c>
      <c r="T66" s="17" t="n">
        <v>1</v>
      </c>
      <c r="U66" s="19" t="n">
        <f aca="false">VLOOKUP(поверки!$T66,'Акты п-п'!$C$5:$I$57,2,FALSE())</f>
        <v>45748</v>
      </c>
      <c r="V66" s="19" t="n">
        <f aca="false">VLOOKUP(поверки!$T66,'Акты п-п'!$C$5:$I$57,3,FALSE())</f>
        <v>45751</v>
      </c>
      <c r="W66" s="17" t="str">
        <f aca="false">VLOOKUP(поверки!$T66,'Акты п-п'!$C$5:$I$57,5,FALSE())</f>
        <v>Чупин А.А.</v>
      </c>
      <c r="X66" s="17" t="n">
        <f aca="false">поверки!$G66-поверки!$U66</f>
        <v>1</v>
      </c>
      <c r="Y66" s="17" t="n">
        <f aca="false">поверки!$V66-поверки!$G66</f>
        <v>2</v>
      </c>
      <c r="Z66" s="17" t="str">
        <f aca="false">CONCATENATE(поверки!$Q66," ",поверки!$S66," номер ",поверки!$H66)</f>
        <v>Преобразователь давления Метран-150CDR номер 0001210620</v>
      </c>
    </row>
    <row r="67" customFormat="false" ht="17.9" hidden="true" customHeight="false" outlineLevel="0" collapsed="false">
      <c r="B67" s="1" t="s">
        <v>198</v>
      </c>
      <c r="C67" s="1" t="s">
        <v>30</v>
      </c>
      <c r="D67" s="1" t="s">
        <v>31</v>
      </c>
      <c r="F67" s="1" t="s">
        <v>199</v>
      </c>
      <c r="G67" s="16" t="n">
        <v>45749</v>
      </c>
      <c r="H67" s="6" t="s">
        <v>205</v>
      </c>
      <c r="J67" s="1" t="s">
        <v>34</v>
      </c>
      <c r="K67" s="1" t="s">
        <v>35</v>
      </c>
      <c r="L67" s="1" t="s">
        <v>206</v>
      </c>
      <c r="M67" s="17"/>
      <c r="N67" s="17" t="str">
        <f aca="false">IF(COUNTIF(поверки!$L$6:$L$3175,поверки!$L67)&gt;1,"Дубликат","")</f>
        <v/>
      </c>
      <c r="O67" s="18" t="n">
        <v>62</v>
      </c>
      <c r="P67" s="17" t="str">
        <f aca="false">CONCATENATE(TEXT(MONTH(поверки!$G67),"00"),"/",TEXT(поверки!$O67,"000"), "/",TEXT(YEAR(поверки!$G67)-2000,"00"))</f>
        <v>04/062/25</v>
      </c>
      <c r="Q67" s="17" t="str">
        <f aca="false">VLOOKUP(поверки!$F67,'соответстиви ОТ типу'!$K$4:$M$344,2,FALSE())</f>
        <v>Преобразователь давления</v>
      </c>
      <c r="R67" s="17" t="s">
        <v>37</v>
      </c>
      <c r="S67" s="17" t="s">
        <v>202</v>
      </c>
      <c r="T67" s="17" t="n">
        <v>1</v>
      </c>
      <c r="U67" s="19" t="n">
        <f aca="false">VLOOKUP(поверки!$T67,'Акты п-п'!$C$5:$I$57,2,FALSE())</f>
        <v>45748</v>
      </c>
      <c r="V67" s="19" t="n">
        <f aca="false">VLOOKUP(поверки!$T67,'Акты п-п'!$C$5:$I$57,3,FALSE())</f>
        <v>45751</v>
      </c>
      <c r="W67" s="17" t="str">
        <f aca="false">VLOOKUP(поверки!$T67,'Акты п-п'!$C$5:$I$57,5,FALSE())</f>
        <v>Чупин А.А.</v>
      </c>
      <c r="X67" s="17" t="n">
        <f aca="false">поверки!$G67-поверки!$U67</f>
        <v>1</v>
      </c>
      <c r="Y67" s="17" t="n">
        <f aca="false">поверки!$V67-поверки!$G67</f>
        <v>2</v>
      </c>
      <c r="Z67" s="17" t="str">
        <f aca="false">CONCATENATE(поверки!$Q67," ",поверки!$S67," номер ",поверки!$H67)</f>
        <v>Преобразователь давления Метран-150CDR номер 0001210621</v>
      </c>
    </row>
    <row r="68" customFormat="false" ht="17.9" hidden="true" customHeight="false" outlineLevel="0" collapsed="false">
      <c r="B68" s="1" t="s">
        <v>198</v>
      </c>
      <c r="C68" s="1" t="s">
        <v>30</v>
      </c>
      <c r="D68" s="1" t="s">
        <v>31</v>
      </c>
      <c r="F68" s="1" t="s">
        <v>207</v>
      </c>
      <c r="G68" s="16" t="n">
        <v>45749</v>
      </c>
      <c r="H68" s="6" t="s">
        <v>208</v>
      </c>
      <c r="J68" s="1" t="s">
        <v>34</v>
      </c>
      <c r="K68" s="1" t="s">
        <v>35</v>
      </c>
      <c r="L68" s="1" t="s">
        <v>209</v>
      </c>
      <c r="M68" s="17"/>
      <c r="N68" s="17" t="str">
        <f aca="false">IF(COUNTIF(поверки!$L$6:$L$3175,поверки!$L68)&gt;1,"Дубликат","")</f>
        <v/>
      </c>
      <c r="O68" s="18" t="n">
        <v>63</v>
      </c>
      <c r="P68" s="17" t="str">
        <f aca="false">CONCATENATE(TEXT(MONTH(поверки!$G68),"00"),"/",TEXT(поверки!$O68,"000"), "/",TEXT(YEAR(поверки!$G68)-2000,"00"))</f>
        <v>04/063/25</v>
      </c>
      <c r="Q68" s="17" t="str">
        <f aca="false">VLOOKUP(поверки!$F68,'соответстиви ОТ типу'!$K$4:$M$344,2,FALSE())</f>
        <v>Преобразователь давления</v>
      </c>
      <c r="R68" s="17" t="s">
        <v>37</v>
      </c>
      <c r="S68" s="17" t="s">
        <v>65</v>
      </c>
      <c r="T68" s="17" t="n">
        <v>1</v>
      </c>
      <c r="U68" s="19" t="n">
        <f aca="false">VLOOKUP(поверки!$T68,'Акты п-п'!$C$5:$I$57,2,FALSE())</f>
        <v>45748</v>
      </c>
      <c r="V68" s="19" t="n">
        <f aca="false">VLOOKUP(поверки!$T68,'Акты п-п'!$C$5:$I$57,3,FALSE())</f>
        <v>45751</v>
      </c>
      <c r="W68" s="17" t="str">
        <f aca="false">VLOOKUP(поверки!$T68,'Акты п-п'!$C$5:$I$57,5,FALSE())</f>
        <v>Чупин А.А.</v>
      </c>
      <c r="X68" s="17" t="n">
        <f aca="false">поверки!$G68-поверки!$U68</f>
        <v>1</v>
      </c>
      <c r="Y68" s="17" t="n">
        <f aca="false">поверки!$V68-поверки!$G68</f>
        <v>2</v>
      </c>
      <c r="Z68" s="17" t="str">
        <f aca="false">CONCATENATE(поверки!$Q68," ",поверки!$S68," номер ",поверки!$H68)</f>
        <v>Преобразователь давления EJX 530A номер 91J622072</v>
      </c>
    </row>
    <row r="69" customFormat="false" ht="17.9" hidden="true" customHeight="false" outlineLevel="0" collapsed="false">
      <c r="B69" s="1" t="s">
        <v>198</v>
      </c>
      <c r="C69" s="1" t="s">
        <v>30</v>
      </c>
      <c r="D69" s="1" t="s">
        <v>31</v>
      </c>
      <c r="F69" s="1" t="s">
        <v>62</v>
      </c>
      <c r="G69" s="16" t="n">
        <v>45749</v>
      </c>
      <c r="H69" s="6" t="s">
        <v>210</v>
      </c>
      <c r="J69" s="1" t="s">
        <v>34</v>
      </c>
      <c r="K69" s="1" t="s">
        <v>35</v>
      </c>
      <c r="L69" s="1" t="s">
        <v>211</v>
      </c>
      <c r="M69" s="17"/>
      <c r="N69" s="17" t="str">
        <f aca="false">IF(COUNTIF(поверки!$L$6:$L$3175,поверки!$L69)&gt;1,"Дубликат","")</f>
        <v/>
      </c>
      <c r="O69" s="18" t="n">
        <v>64</v>
      </c>
      <c r="P69" s="17" t="str">
        <f aca="false">CONCATENATE(TEXT(MONTH(поверки!$G69),"00"),"/",TEXT(поверки!$O69,"000"), "/",TEXT(YEAR(поверки!$G69)-2000,"00"))</f>
        <v>04/064/25</v>
      </c>
      <c r="Q69" s="17" t="str">
        <f aca="false">VLOOKUP(поверки!$F69,'соответстиви ОТ типу'!$K$4:$M$344,2,FALSE())</f>
        <v>Преобразователь давления</v>
      </c>
      <c r="R69" s="17" t="s">
        <v>37</v>
      </c>
      <c r="S69" s="17" t="s">
        <v>65</v>
      </c>
      <c r="T69" s="17" t="n">
        <v>1</v>
      </c>
      <c r="U69" s="19" t="n">
        <f aca="false">VLOOKUP(поверки!$T69,'Акты п-п'!$C$5:$I$57,2,FALSE())</f>
        <v>45748</v>
      </c>
      <c r="V69" s="19" t="n">
        <f aca="false">VLOOKUP(поверки!$T69,'Акты п-п'!$C$5:$I$57,3,FALSE())</f>
        <v>45751</v>
      </c>
      <c r="W69" s="17" t="str">
        <f aca="false">VLOOKUP(поверки!$T69,'Акты п-п'!$C$5:$I$57,5,FALSE())</f>
        <v>Чупин А.А.</v>
      </c>
      <c r="X69" s="17" t="n">
        <f aca="false">поверки!$G69-поверки!$U69</f>
        <v>1</v>
      </c>
      <c r="Y69" s="17" t="n">
        <f aca="false">поверки!$V69-поверки!$G69</f>
        <v>2</v>
      </c>
      <c r="Z69" s="17" t="str">
        <f aca="false">CONCATENATE(поверки!$Q69," ",поверки!$S69," номер ",поверки!$H69)</f>
        <v>Преобразователь давления EJX 530A номер 91R808436</v>
      </c>
    </row>
    <row r="70" customFormat="false" ht="17.9" hidden="true" customHeight="false" outlineLevel="0" collapsed="false">
      <c r="B70" s="1" t="s">
        <v>198</v>
      </c>
      <c r="C70" s="1" t="s">
        <v>30</v>
      </c>
      <c r="D70" s="1" t="s">
        <v>31</v>
      </c>
      <c r="F70" s="1" t="s">
        <v>62</v>
      </c>
      <c r="G70" s="16" t="n">
        <v>45749</v>
      </c>
      <c r="H70" s="6" t="s">
        <v>212</v>
      </c>
      <c r="J70" s="1" t="s">
        <v>34</v>
      </c>
      <c r="K70" s="1" t="s">
        <v>35</v>
      </c>
      <c r="L70" s="1" t="s">
        <v>213</v>
      </c>
      <c r="M70" s="17"/>
      <c r="N70" s="17" t="str">
        <f aca="false">IF(COUNTIF(поверки!$L$6:$L$3175,поверки!$L70)&gt;1,"Дубликат","")</f>
        <v/>
      </c>
      <c r="O70" s="18" t="n">
        <v>65</v>
      </c>
      <c r="P70" s="17" t="str">
        <f aca="false">CONCATENATE(TEXT(MONTH(поверки!$G70),"00"),"/",TEXT(поверки!$O70,"000"), "/",TEXT(YEAR(поверки!$G70)-2000,"00"))</f>
        <v>04/065/25</v>
      </c>
      <c r="Q70" s="17" t="str">
        <f aca="false">VLOOKUP(поверки!$F70,'соответстиви ОТ типу'!$K$4:$M$344,2,FALSE())</f>
        <v>Преобразователь давления</v>
      </c>
      <c r="R70" s="17" t="s">
        <v>37</v>
      </c>
      <c r="S70" s="17" t="s">
        <v>65</v>
      </c>
      <c r="T70" s="17" t="n">
        <v>1</v>
      </c>
      <c r="U70" s="19" t="n">
        <f aca="false">VLOOKUP(поверки!$T70,'Акты п-п'!$C$5:$I$57,2,FALSE())</f>
        <v>45748</v>
      </c>
      <c r="V70" s="19" t="n">
        <f aca="false">VLOOKUP(поверки!$T70,'Акты п-п'!$C$5:$I$57,3,FALSE())</f>
        <v>45751</v>
      </c>
      <c r="W70" s="17" t="str">
        <f aca="false">VLOOKUP(поверки!$T70,'Акты п-п'!$C$5:$I$57,5,FALSE())</f>
        <v>Чупин А.А.</v>
      </c>
      <c r="X70" s="17" t="n">
        <f aca="false">поверки!$G70-поверки!$U70</f>
        <v>1</v>
      </c>
      <c r="Y70" s="17" t="n">
        <f aca="false">поверки!$V70-поверки!$G70</f>
        <v>2</v>
      </c>
      <c r="Z70" s="17" t="str">
        <f aca="false">CONCATENATE(поверки!$Q70," ",поверки!$S70," номер ",поверки!$H70)</f>
        <v>Преобразователь давления EJX 530A номер 91R808440</v>
      </c>
    </row>
    <row r="71" customFormat="false" ht="17.9" hidden="true" customHeight="false" outlineLevel="0" collapsed="false">
      <c r="B71" s="1" t="s">
        <v>198</v>
      </c>
      <c r="C71" s="1" t="s">
        <v>30</v>
      </c>
      <c r="D71" s="1" t="s">
        <v>31</v>
      </c>
      <c r="F71" s="1" t="s">
        <v>62</v>
      </c>
      <c r="G71" s="16" t="n">
        <v>45749</v>
      </c>
      <c r="H71" s="6" t="s">
        <v>214</v>
      </c>
      <c r="J71" s="1" t="s">
        <v>34</v>
      </c>
      <c r="K71" s="1" t="s">
        <v>35</v>
      </c>
      <c r="L71" s="1" t="s">
        <v>215</v>
      </c>
      <c r="M71" s="17"/>
      <c r="N71" s="17" t="str">
        <f aca="false">IF(COUNTIF(поверки!$L$6:$L$3175,поверки!$L71)&gt;1,"Дубликат","")</f>
        <v/>
      </c>
      <c r="O71" s="18" t="n">
        <v>66</v>
      </c>
      <c r="P71" s="17" t="str">
        <f aca="false">CONCATENATE(TEXT(MONTH(поверки!$G71),"00"),"/",TEXT(поверки!$O71,"000"), "/",TEXT(YEAR(поверки!$G71)-2000,"00"))</f>
        <v>04/066/25</v>
      </c>
      <c r="Q71" s="17" t="str">
        <f aca="false">VLOOKUP(поверки!$F71,'соответстиви ОТ типу'!$K$4:$M$344,2,FALSE())</f>
        <v>Преобразователь давления</v>
      </c>
      <c r="R71" s="17" t="s">
        <v>37</v>
      </c>
      <c r="S71" s="17" t="s">
        <v>65</v>
      </c>
      <c r="T71" s="17" t="n">
        <v>1</v>
      </c>
      <c r="U71" s="19" t="n">
        <f aca="false">VLOOKUP(поверки!$T71,'Акты п-п'!$C$5:$I$57,2,FALSE())</f>
        <v>45748</v>
      </c>
      <c r="V71" s="19" t="n">
        <f aca="false">VLOOKUP(поверки!$T71,'Акты п-п'!$C$5:$I$57,3,FALSE())</f>
        <v>45751</v>
      </c>
      <c r="W71" s="17" t="str">
        <f aca="false">VLOOKUP(поверки!$T71,'Акты п-п'!$C$5:$I$57,5,FALSE())</f>
        <v>Чупин А.А.</v>
      </c>
      <c r="X71" s="17" t="n">
        <f aca="false">поверки!$G71-поверки!$U71</f>
        <v>1</v>
      </c>
      <c r="Y71" s="17" t="n">
        <f aca="false">поверки!$V71-поверки!$G71</f>
        <v>2</v>
      </c>
      <c r="Z71" s="17" t="str">
        <f aca="false">CONCATENATE(поверки!$Q71," ",поверки!$S71," номер ",поверки!$H71)</f>
        <v>Преобразователь давления EJX 530A номер 91R808384</v>
      </c>
    </row>
    <row r="72" customFormat="false" ht="17.9" hidden="true" customHeight="false" outlineLevel="0" collapsed="false">
      <c r="B72" s="1" t="s">
        <v>198</v>
      </c>
      <c r="C72" s="1" t="s">
        <v>30</v>
      </c>
      <c r="D72" s="1" t="s">
        <v>31</v>
      </c>
      <c r="F72" s="1" t="s">
        <v>216</v>
      </c>
      <c r="G72" s="16" t="n">
        <v>45749</v>
      </c>
      <c r="H72" s="6" t="s">
        <v>217</v>
      </c>
      <c r="J72" s="1" t="s">
        <v>34</v>
      </c>
      <c r="K72" s="1" t="s">
        <v>35</v>
      </c>
      <c r="L72" s="1" t="s">
        <v>218</v>
      </c>
      <c r="M72" s="17"/>
      <c r="N72" s="17" t="str">
        <f aca="false">IF(COUNTIF(поверки!$L$6:$L$3175,поверки!$L72)&gt;1,"Дубликат","")</f>
        <v/>
      </c>
      <c r="O72" s="18" t="n">
        <v>67</v>
      </c>
      <c r="P72" s="17" t="str">
        <f aca="false">CONCATENATE(TEXT(MONTH(поверки!$G72),"00"),"/",TEXT(поверки!$O72,"000"), "/",TEXT(YEAR(поверки!$G72)-2000,"00"))</f>
        <v>04/067/25</v>
      </c>
      <c r="Q72" s="17" t="str">
        <f aca="false">VLOOKUP(поверки!$F72,'соответстиви ОТ типу'!$K$4:$M$344,2,FALSE())</f>
        <v>Преобразователь давления</v>
      </c>
      <c r="R72" s="17" t="s">
        <v>37</v>
      </c>
      <c r="S72" s="17" t="s">
        <v>219</v>
      </c>
      <c r="T72" s="17" t="n">
        <v>1</v>
      </c>
      <c r="U72" s="19" t="n">
        <f aca="false">VLOOKUP(поверки!$T72,'Акты п-п'!$C$5:$I$57,2,FALSE())</f>
        <v>45748</v>
      </c>
      <c r="V72" s="19" t="n">
        <f aca="false">VLOOKUP(поверки!$T72,'Акты п-п'!$C$5:$I$57,3,FALSE())</f>
        <v>45751</v>
      </c>
      <c r="W72" s="17" t="str">
        <f aca="false">VLOOKUP(поверки!$T72,'Акты п-п'!$C$5:$I$57,5,FALSE())</f>
        <v>Чупин А.А.</v>
      </c>
      <c r="X72" s="17" t="n">
        <f aca="false">поверки!$G72-поверки!$U72</f>
        <v>1</v>
      </c>
      <c r="Y72" s="17" t="n">
        <f aca="false">поверки!$V72-поверки!$G72</f>
        <v>2</v>
      </c>
      <c r="Z72" s="17" t="str">
        <f aca="false">CONCATENATE(поверки!$Q72," ",поверки!$S72," номер ",поверки!$H72)</f>
        <v>Преобразователь давления Cerabar M,PMP51 номер L6011501129</v>
      </c>
    </row>
    <row r="73" customFormat="false" ht="17.9" hidden="true" customHeight="false" outlineLevel="0" collapsed="false">
      <c r="B73" s="1" t="s">
        <v>198</v>
      </c>
      <c r="C73" s="1" t="s">
        <v>30</v>
      </c>
      <c r="D73" s="1" t="s">
        <v>31</v>
      </c>
      <c r="F73" s="1" t="s">
        <v>216</v>
      </c>
      <c r="G73" s="16" t="n">
        <v>45749</v>
      </c>
      <c r="H73" s="6" t="s">
        <v>220</v>
      </c>
      <c r="J73" s="1" t="s">
        <v>34</v>
      </c>
      <c r="K73" s="1" t="s">
        <v>35</v>
      </c>
      <c r="L73" s="1" t="s">
        <v>221</v>
      </c>
      <c r="M73" s="17"/>
      <c r="N73" s="17" t="str">
        <f aca="false">IF(COUNTIF(поверки!$L$6:$L$3175,поверки!$L73)&gt;1,"Дубликат","")</f>
        <v/>
      </c>
      <c r="O73" s="18" t="n">
        <v>68</v>
      </c>
      <c r="P73" s="17" t="str">
        <f aca="false">CONCATENATE(TEXT(MONTH(поверки!$G73),"00"),"/",TEXT(поверки!$O73,"000"), "/",TEXT(YEAR(поверки!$G73)-2000,"00"))</f>
        <v>04/068/25</v>
      </c>
      <c r="Q73" s="17" t="str">
        <f aca="false">VLOOKUP(поверки!$F73,'соответстиви ОТ типу'!$K$4:$M$344,2,FALSE())</f>
        <v>Преобразователь давления</v>
      </c>
      <c r="R73" s="17" t="s">
        <v>222</v>
      </c>
      <c r="S73" s="17" t="s">
        <v>223</v>
      </c>
      <c r="T73" s="17" t="n">
        <v>1</v>
      </c>
      <c r="U73" s="19" t="n">
        <f aca="false">VLOOKUP(поверки!$T73,'Акты п-п'!$C$5:$I$57,2,FALSE())</f>
        <v>45748</v>
      </c>
      <c r="V73" s="19" t="n">
        <f aca="false">VLOOKUP(поверки!$T73,'Акты п-п'!$C$5:$I$57,3,FALSE())</f>
        <v>45751</v>
      </c>
      <c r="W73" s="17" t="str">
        <f aca="false">VLOOKUP(поверки!$T73,'Акты п-п'!$C$5:$I$57,5,FALSE())</f>
        <v>Чупин А.А.</v>
      </c>
      <c r="X73" s="17" t="n">
        <f aca="false">поверки!$G73-поверки!$U73</f>
        <v>1</v>
      </c>
      <c r="Y73" s="17" t="n">
        <f aca="false">поверки!$V73-поверки!$G73</f>
        <v>2</v>
      </c>
      <c r="Z73" s="17" t="str">
        <f aca="false">CONCATENATE(поверки!$Q73," ",поверки!$S73," номер ",поверки!$H73)</f>
        <v>Преобразователь давления Cerabar S,PMD75 номер L101440109D</v>
      </c>
    </row>
    <row r="74" customFormat="false" ht="17.9" hidden="true" customHeight="false" outlineLevel="0" collapsed="false">
      <c r="B74" s="1" t="s">
        <v>198</v>
      </c>
      <c r="C74" s="1" t="s">
        <v>30</v>
      </c>
      <c r="D74" s="1" t="s">
        <v>31</v>
      </c>
      <c r="F74" s="1" t="s">
        <v>216</v>
      </c>
      <c r="G74" s="16" t="n">
        <v>45749</v>
      </c>
      <c r="H74" s="6" t="s">
        <v>224</v>
      </c>
      <c r="J74" s="1" t="s">
        <v>34</v>
      </c>
      <c r="K74" s="1" t="s">
        <v>35</v>
      </c>
      <c r="L74" s="1" t="s">
        <v>225</v>
      </c>
      <c r="M74" s="17"/>
      <c r="N74" s="17" t="str">
        <f aca="false">IF(COUNTIF(поверки!$L$6:$L$3175,поверки!$L74)&gt;1,"Дубликат","")</f>
        <v/>
      </c>
      <c r="O74" s="18" t="n">
        <v>69</v>
      </c>
      <c r="P74" s="17" t="str">
        <f aca="false">CONCATENATE(TEXT(MONTH(поверки!$G74),"00"),"/",TEXT(поверки!$O74,"000"), "/",TEXT(YEAR(поверки!$G74)-2000,"00"))</f>
        <v>04/069/25</v>
      </c>
      <c r="Q74" s="17" t="str">
        <f aca="false">VLOOKUP(поверки!$F74,'соответстиви ОТ типу'!$K$4:$M$344,2,FALSE())</f>
        <v>Преобразователь давления</v>
      </c>
      <c r="R74" s="17" t="s">
        <v>222</v>
      </c>
      <c r="S74" s="17" t="s">
        <v>223</v>
      </c>
      <c r="T74" s="17" t="n">
        <v>1</v>
      </c>
      <c r="U74" s="19" t="n">
        <f aca="false">VLOOKUP(поверки!$T74,'Акты п-п'!$C$5:$I$57,2,FALSE())</f>
        <v>45748</v>
      </c>
      <c r="V74" s="19" t="n">
        <f aca="false">VLOOKUP(поверки!$T74,'Акты п-п'!$C$5:$I$57,3,FALSE())</f>
        <v>45751</v>
      </c>
      <c r="W74" s="17" t="str">
        <f aca="false">VLOOKUP(поверки!$T74,'Акты п-п'!$C$5:$I$57,5,FALSE())</f>
        <v>Чупин А.А.</v>
      </c>
      <c r="X74" s="17" t="n">
        <f aca="false">поверки!$G74-поверки!$U74</f>
        <v>1</v>
      </c>
      <c r="Y74" s="17" t="n">
        <f aca="false">поверки!$V74-поверки!$G74</f>
        <v>2</v>
      </c>
      <c r="Z74" s="17" t="str">
        <f aca="false">CONCATENATE(поверки!$Q74," ",поверки!$S74," номер ",поверки!$H74)</f>
        <v>Преобразователь давления Cerabar S,PMD75 номер L101490109D</v>
      </c>
    </row>
    <row r="75" customFormat="false" ht="17.9" hidden="true" customHeight="false" outlineLevel="0" collapsed="false">
      <c r="B75" s="1" t="s">
        <v>198</v>
      </c>
      <c r="C75" s="1" t="s">
        <v>30</v>
      </c>
      <c r="D75" s="1" t="s">
        <v>31</v>
      </c>
      <c r="F75" s="1" t="s">
        <v>216</v>
      </c>
      <c r="G75" s="16" t="n">
        <v>45749</v>
      </c>
      <c r="H75" s="6" t="s">
        <v>226</v>
      </c>
      <c r="J75" s="1" t="s">
        <v>34</v>
      </c>
      <c r="K75" s="1" t="s">
        <v>35</v>
      </c>
      <c r="L75" s="1" t="s">
        <v>227</v>
      </c>
      <c r="M75" s="17"/>
      <c r="N75" s="17" t="str">
        <f aca="false">IF(COUNTIF(поверки!$L$6:$L$3175,поверки!$L75)&gt;1,"Дубликат","")</f>
        <v/>
      </c>
      <c r="O75" s="18" t="n">
        <v>70</v>
      </c>
      <c r="P75" s="17" t="str">
        <f aca="false">CONCATENATE(TEXT(MONTH(поверки!$G75),"00"),"/",TEXT(поверки!$O75,"000"), "/",TEXT(YEAR(поверки!$G75)-2000,"00"))</f>
        <v>04/070/25</v>
      </c>
      <c r="Q75" s="17" t="str">
        <f aca="false">VLOOKUP(поверки!$F75,'соответстиви ОТ типу'!$K$4:$M$344,2,FALSE())</f>
        <v>Преобразователь давления</v>
      </c>
      <c r="R75" s="17" t="s">
        <v>222</v>
      </c>
      <c r="S75" s="17" t="s">
        <v>228</v>
      </c>
      <c r="T75" s="17" t="n">
        <v>1</v>
      </c>
      <c r="U75" s="19" t="n">
        <f aca="false">VLOOKUP(поверки!$T75,'Акты п-п'!$C$5:$I$57,2,FALSE())</f>
        <v>45748</v>
      </c>
      <c r="V75" s="19" t="n">
        <f aca="false">VLOOKUP(поверки!$T75,'Акты п-п'!$C$5:$I$57,3,FALSE())</f>
        <v>45751</v>
      </c>
      <c r="W75" s="17" t="str">
        <f aca="false">VLOOKUP(поверки!$T75,'Акты п-п'!$C$5:$I$57,5,FALSE())</f>
        <v>Чупин А.А.</v>
      </c>
      <c r="X75" s="17" t="n">
        <f aca="false">поверки!$G75-поверки!$U75</f>
        <v>1</v>
      </c>
      <c r="Y75" s="17" t="n">
        <f aca="false">поверки!$V75-поверки!$G75</f>
        <v>2</v>
      </c>
      <c r="Z75" s="17" t="str">
        <f aca="false">CONCATENATE(поверки!$Q75," ",поверки!$S75," номер ",поверки!$H75)</f>
        <v>Преобразователь давления Cerabar S,PMP71 номер L1022B0109C</v>
      </c>
    </row>
    <row r="76" customFormat="false" ht="17.9" hidden="true" customHeight="false" outlineLevel="0" collapsed="false">
      <c r="B76" s="1" t="s">
        <v>198</v>
      </c>
      <c r="C76" s="1" t="s">
        <v>30</v>
      </c>
      <c r="D76" s="1" t="s">
        <v>31</v>
      </c>
      <c r="F76" s="1" t="s">
        <v>216</v>
      </c>
      <c r="G76" s="16" t="n">
        <v>45749</v>
      </c>
      <c r="H76" s="6" t="s">
        <v>229</v>
      </c>
      <c r="J76" s="1" t="s">
        <v>34</v>
      </c>
      <c r="K76" s="1" t="s">
        <v>35</v>
      </c>
      <c r="L76" s="1" t="s">
        <v>230</v>
      </c>
      <c r="M76" s="17" t="str">
        <f aca="false">IF(COUNTIF(поверки!$H$6:$H$3175,поверки!$H76)&gt;1,"Дубликат","")</f>
        <v/>
      </c>
      <c r="N76" s="17" t="str">
        <f aca="false">IF(COUNTIF(поверки!$L$6:$L$3175,поверки!$L76)&gt;1,"Дубликат","")</f>
        <v/>
      </c>
      <c r="O76" s="18" t="n">
        <v>71</v>
      </c>
      <c r="P76" s="17" t="str">
        <f aca="false">CONCATENATE(TEXT(MONTH(поверки!$G76),"00"),"/",TEXT(поверки!$O76,"000"), "/",TEXT(YEAR(поверки!$G76)-2000,"00"))</f>
        <v>04/071/25</v>
      </c>
      <c r="Q76" s="17" t="str">
        <f aca="false">VLOOKUP(поверки!$F76,'соответстиви ОТ типу'!$K$4:$M$344,2,FALSE())</f>
        <v>Преобразователь давления</v>
      </c>
      <c r="R76" s="17" t="s">
        <v>222</v>
      </c>
      <c r="S76" s="17" t="s">
        <v>228</v>
      </c>
      <c r="T76" s="17" t="n">
        <v>1</v>
      </c>
      <c r="U76" s="19" t="n">
        <f aca="false">VLOOKUP(поверки!$T76,'Акты п-п'!$C$5:$I$57,2,FALSE())</f>
        <v>45748</v>
      </c>
      <c r="V76" s="19" t="n">
        <f aca="false">VLOOKUP(поверки!$T76,'Акты п-п'!$C$5:$I$57,3,FALSE())</f>
        <v>45751</v>
      </c>
      <c r="W76" s="17" t="str">
        <f aca="false">VLOOKUP(поверки!$T76,'Акты п-п'!$C$5:$I$57,5,FALSE())</f>
        <v>Чупин А.А.</v>
      </c>
      <c r="X76" s="17" t="n">
        <f aca="false">поверки!$G76-поверки!$U76</f>
        <v>1</v>
      </c>
      <c r="Y76" s="17" t="n">
        <f aca="false">поверки!$V76-поверки!$G76</f>
        <v>2</v>
      </c>
      <c r="Z76" s="17" t="str">
        <f aca="false">CONCATENATE(поверки!$Q76," ",поверки!$S76," номер ",поверки!$H76)</f>
        <v>Преобразователь давления Cerabar S,PMP71 номер L1022A0109C</v>
      </c>
    </row>
    <row r="77" customFormat="false" ht="17.9" hidden="true" customHeight="false" outlineLevel="0" collapsed="false">
      <c r="B77" s="1" t="s">
        <v>198</v>
      </c>
      <c r="C77" s="1" t="s">
        <v>30</v>
      </c>
      <c r="D77" s="1" t="s">
        <v>31</v>
      </c>
      <c r="F77" s="1" t="s">
        <v>231</v>
      </c>
      <c r="G77" s="16" t="n">
        <v>45749</v>
      </c>
      <c r="H77" s="6" t="s">
        <v>232</v>
      </c>
      <c r="J77" s="1" t="s">
        <v>34</v>
      </c>
      <c r="K77" s="1" t="s">
        <v>35</v>
      </c>
      <c r="L77" s="1" t="s">
        <v>233</v>
      </c>
      <c r="M77" s="17" t="str">
        <f aca="false">IF(COUNTIF(поверки!$H$6:$H$3175,поверки!$H77)&gt;1,"Дубликат","")</f>
        <v/>
      </c>
      <c r="N77" s="17" t="str">
        <f aca="false">IF(COUNTIF(поверки!$L$6:$L$3175,поверки!$L77)&gt;1,"Дубликат","")</f>
        <v/>
      </c>
      <c r="O77" s="18" t="n">
        <v>72</v>
      </c>
      <c r="P77" s="17" t="str">
        <f aca="false">CONCATENATE(TEXT(MONTH(поверки!$G77),"00"),"/",TEXT(поверки!$O77,"000"), "/",TEXT(YEAR(поверки!$G77)-2000,"00"))</f>
        <v>04/072/25</v>
      </c>
      <c r="Q77" s="17" t="str">
        <f aca="false">VLOOKUP(поверки!$F77,'соответстиви ОТ типу'!$K$4:$M$344,2,FALSE())</f>
        <v>Преобразователь давления</v>
      </c>
      <c r="R77" s="17" t="s">
        <v>222</v>
      </c>
      <c r="S77" s="17" t="s">
        <v>234</v>
      </c>
      <c r="T77" s="17" t="n">
        <v>1</v>
      </c>
      <c r="U77" s="19" t="n">
        <f aca="false">VLOOKUP(поверки!$T77,'Акты п-п'!$C$5:$I$57,2,FALSE())</f>
        <v>45748</v>
      </c>
      <c r="V77" s="19" t="n">
        <f aca="false">VLOOKUP(поверки!$T77,'Акты п-п'!$C$5:$I$57,3,FALSE())</f>
        <v>45751</v>
      </c>
      <c r="W77" s="17" t="str">
        <f aca="false">VLOOKUP(поверки!$T77,'Акты п-п'!$C$5:$I$57,5,FALSE())</f>
        <v>Чупин А.А.</v>
      </c>
      <c r="X77" s="17" t="n">
        <f aca="false">поверки!$G77-поверки!$U77</f>
        <v>1</v>
      </c>
      <c r="Y77" s="17" t="n">
        <f aca="false">поверки!$V77-поверки!$G77</f>
        <v>2</v>
      </c>
      <c r="Z77" s="17" t="str">
        <f aca="false">CONCATENATE(поверки!$Q77," ",поверки!$S77," номер ",поверки!$H77)</f>
        <v>Преобразователь давления HMP 331 номер 53107264</v>
      </c>
    </row>
    <row r="78" customFormat="false" ht="17.9" hidden="true" customHeight="false" outlineLevel="0" collapsed="false">
      <c r="B78" s="1" t="s">
        <v>198</v>
      </c>
      <c r="C78" s="1" t="s">
        <v>30</v>
      </c>
      <c r="D78" s="1" t="s">
        <v>31</v>
      </c>
      <c r="F78" s="1" t="s">
        <v>231</v>
      </c>
      <c r="G78" s="16" t="n">
        <v>45749</v>
      </c>
      <c r="H78" s="6" t="s">
        <v>235</v>
      </c>
      <c r="J78" s="1" t="s">
        <v>34</v>
      </c>
      <c r="K78" s="1" t="s">
        <v>35</v>
      </c>
      <c r="L78" s="1" t="s">
        <v>236</v>
      </c>
      <c r="M78" s="17" t="str">
        <f aca="false">IF(COUNTIF(поверки!$H$6:$H$3175,поверки!$H78)&gt;1,"Дубликат","")</f>
        <v/>
      </c>
      <c r="N78" s="17" t="str">
        <f aca="false">IF(COUNTIF(поверки!$L$6:$L$3175,поверки!$L78)&gt;1,"Дубликат","")</f>
        <v/>
      </c>
      <c r="O78" s="18" t="n">
        <v>73</v>
      </c>
      <c r="P78" s="17" t="str">
        <f aca="false">CONCATENATE(TEXT(MONTH(поверки!$G78),"00"),"/",TEXT(поверки!$O78,"000"), "/",TEXT(YEAR(поверки!$G78)-2000,"00"))</f>
        <v>04/073/25</v>
      </c>
      <c r="Q78" s="17" t="str">
        <f aca="false">VLOOKUP(поверки!$F78,'соответстиви ОТ типу'!$K$4:$M$344,2,FALSE())</f>
        <v>Преобразователь давления</v>
      </c>
      <c r="R78" s="17" t="s">
        <v>222</v>
      </c>
      <c r="S78" s="17" t="s">
        <v>234</v>
      </c>
      <c r="T78" s="17" t="n">
        <v>1</v>
      </c>
      <c r="U78" s="19" t="n">
        <f aca="false">VLOOKUP(поверки!$T78,'Акты п-п'!$C$5:$I$57,2,FALSE())</f>
        <v>45748</v>
      </c>
      <c r="V78" s="19" t="n">
        <f aca="false">VLOOKUP(поверки!$T78,'Акты п-п'!$C$5:$I$57,3,FALSE())</f>
        <v>45751</v>
      </c>
      <c r="W78" s="17" t="str">
        <f aca="false">VLOOKUP(поверки!$T78,'Акты п-п'!$C$5:$I$57,5,FALSE())</f>
        <v>Чупин А.А.</v>
      </c>
      <c r="X78" s="17" t="n">
        <f aca="false">поверки!$G78-поверки!$U78</f>
        <v>1</v>
      </c>
      <c r="Y78" s="17" t="n">
        <f aca="false">поверки!$V78-поверки!$G78</f>
        <v>2</v>
      </c>
      <c r="Z78" s="17" t="str">
        <f aca="false">CONCATENATE(поверки!$Q78," ",поверки!$S78," номер ",поверки!$H78)</f>
        <v>Преобразователь давления HMP 331 номер 53107266</v>
      </c>
    </row>
    <row r="79" customFormat="false" ht="17.9" hidden="true" customHeight="false" outlineLevel="0" collapsed="false">
      <c r="B79" s="1" t="s">
        <v>198</v>
      </c>
      <c r="C79" s="1" t="s">
        <v>30</v>
      </c>
      <c r="D79" s="1" t="s">
        <v>31</v>
      </c>
      <c r="F79" s="1" t="s">
        <v>231</v>
      </c>
      <c r="G79" s="16" t="n">
        <v>45749</v>
      </c>
      <c r="H79" s="6" t="s">
        <v>237</v>
      </c>
      <c r="J79" s="1" t="s">
        <v>34</v>
      </c>
      <c r="K79" s="1" t="s">
        <v>35</v>
      </c>
      <c r="L79" s="1" t="s">
        <v>238</v>
      </c>
      <c r="M79" s="17" t="str">
        <f aca="false">IF(COUNTIF(поверки!$H$6:$H$3175,поверки!$H79)&gt;1,"Дубликат","")</f>
        <v/>
      </c>
      <c r="N79" s="17" t="str">
        <f aca="false">IF(COUNTIF(поверки!$L$6:$L$3175,поверки!$L79)&gt;1,"Дубликат","")</f>
        <v/>
      </c>
      <c r="O79" s="18" t="n">
        <v>74</v>
      </c>
      <c r="P79" s="17" t="str">
        <f aca="false">CONCATENATE(TEXT(MONTH(поверки!$G79),"00"),"/",TEXT(поверки!$O79,"000"), "/",TEXT(YEAR(поверки!$G79)-2000,"00"))</f>
        <v>04/074/25</v>
      </c>
      <c r="Q79" s="17" t="str">
        <f aca="false">VLOOKUP(поверки!$F79,'соответстиви ОТ типу'!$K$4:$M$344,2,FALSE())</f>
        <v>Преобразователь давления</v>
      </c>
      <c r="R79" s="17" t="s">
        <v>222</v>
      </c>
      <c r="S79" s="17" t="s">
        <v>234</v>
      </c>
      <c r="T79" s="17" t="n">
        <v>1</v>
      </c>
      <c r="U79" s="19" t="n">
        <f aca="false">VLOOKUP(поверки!$T79,'Акты п-п'!$C$5:$I$57,2,FALSE())</f>
        <v>45748</v>
      </c>
      <c r="V79" s="19" t="n">
        <f aca="false">VLOOKUP(поверки!$T79,'Акты п-п'!$C$5:$I$57,3,FALSE())</f>
        <v>45751</v>
      </c>
      <c r="W79" s="17" t="str">
        <f aca="false">VLOOKUP(поверки!$T79,'Акты п-п'!$C$5:$I$57,5,FALSE())</f>
        <v>Чупин А.А.</v>
      </c>
      <c r="X79" s="17" t="n">
        <f aca="false">поверки!$G79-поверки!$U79</f>
        <v>1</v>
      </c>
      <c r="Y79" s="17" t="n">
        <f aca="false">поверки!$V79-поверки!$G79</f>
        <v>2</v>
      </c>
      <c r="Z79" s="17" t="str">
        <f aca="false">CONCATENATE(поверки!$Q79," ",поверки!$S79," номер ",поверки!$H79)</f>
        <v>Преобразователь давления HMP 331 номер 53107265</v>
      </c>
    </row>
    <row r="80" customFormat="false" ht="17.9" hidden="true" customHeight="false" outlineLevel="0" collapsed="false">
      <c r="B80" s="1" t="s">
        <v>198</v>
      </c>
      <c r="C80" s="1" t="s">
        <v>30</v>
      </c>
      <c r="D80" s="1" t="s">
        <v>31</v>
      </c>
      <c r="F80" s="1" t="s">
        <v>239</v>
      </c>
      <c r="G80" s="16" t="n">
        <v>45749</v>
      </c>
      <c r="H80" s="6" t="s">
        <v>240</v>
      </c>
      <c r="J80" s="1" t="s">
        <v>34</v>
      </c>
      <c r="K80" s="1" t="s">
        <v>35</v>
      </c>
      <c r="L80" s="1" t="s">
        <v>241</v>
      </c>
      <c r="M80" s="17" t="str">
        <f aca="false">IF(COUNTIF(поверки!$H$6:$H$3175,поверки!$H80)&gt;1,"Дубликат","")</f>
        <v/>
      </c>
      <c r="N80" s="17" t="str">
        <f aca="false">IF(COUNTIF(поверки!$L$6:$L$3175,поверки!$L80)&gt;1,"Дубликат","")</f>
        <v/>
      </c>
      <c r="O80" s="18" t="n">
        <v>75</v>
      </c>
      <c r="P80" s="17" t="str">
        <f aca="false">CONCATENATE(TEXT(MONTH(поверки!$G80),"00"),"/",TEXT(поверки!$O80,"000"), "/",TEXT(YEAR(поверки!$G80)-2000,"00"))</f>
        <v>04/075/25</v>
      </c>
      <c r="Q80" s="17" t="str">
        <f aca="false">VLOOKUP(поверки!$F80,'соответстиви ОТ типу'!$K$4:$M$344,2,FALSE())</f>
        <v>Преобразователь давления</v>
      </c>
      <c r="R80" s="17" t="s">
        <v>222</v>
      </c>
      <c r="S80" s="17" t="s">
        <v>242</v>
      </c>
      <c r="T80" s="17" t="n">
        <v>1</v>
      </c>
      <c r="U80" s="19" t="n">
        <f aca="false">VLOOKUP(поверки!$T80,'Акты п-п'!$C$5:$I$57,2,FALSE())</f>
        <v>45748</v>
      </c>
      <c r="V80" s="19" t="n">
        <f aca="false">VLOOKUP(поверки!$T80,'Акты п-п'!$C$5:$I$57,3,FALSE())</f>
        <v>45751</v>
      </c>
      <c r="W80" s="17" t="str">
        <f aca="false">VLOOKUP(поверки!$T80,'Акты п-п'!$C$5:$I$57,5,FALSE())</f>
        <v>Чупин А.А.</v>
      </c>
      <c r="X80" s="17" t="n">
        <f aca="false">поверки!$G80-поверки!$U80</f>
        <v>1</v>
      </c>
      <c r="Y80" s="17" t="n">
        <f aca="false">поверки!$V80-поверки!$G80</f>
        <v>2</v>
      </c>
      <c r="Z80" s="17" t="str">
        <f aca="false">CONCATENATE(поверки!$Q80," ",поверки!$S80," номер ",поверки!$H80)</f>
        <v>Преобразователь давления АМ - 2000-GP-9 номер 12217070852</v>
      </c>
    </row>
    <row r="81" customFormat="false" ht="17.9" hidden="true" customHeight="false" outlineLevel="0" collapsed="false">
      <c r="B81" s="1" t="s">
        <v>198</v>
      </c>
      <c r="C81" s="1" t="s">
        <v>30</v>
      </c>
      <c r="D81" s="1" t="s">
        <v>31</v>
      </c>
      <c r="F81" s="1" t="s">
        <v>239</v>
      </c>
      <c r="G81" s="16" t="n">
        <v>45749</v>
      </c>
      <c r="H81" s="6" t="s">
        <v>243</v>
      </c>
      <c r="J81" s="1" t="s">
        <v>34</v>
      </c>
      <c r="K81" s="1" t="s">
        <v>35</v>
      </c>
      <c r="L81" s="1" t="s">
        <v>244</v>
      </c>
      <c r="M81" s="17" t="str">
        <f aca="false">IF(COUNTIF(поверки!$H$6:$H$3175,поверки!$H81)&gt;1,"Дубликат","")</f>
        <v/>
      </c>
      <c r="N81" s="17" t="str">
        <f aca="false">IF(COUNTIF(поверки!$L$6:$L$3175,поверки!$L81)&gt;1,"Дубликат","")</f>
        <v/>
      </c>
      <c r="O81" s="18" t="n">
        <v>76</v>
      </c>
      <c r="P81" s="17" t="str">
        <f aca="false">CONCATENATE(TEXT(MONTH(поверки!$G81),"00"),"/",TEXT(поверки!$O81,"000"), "/",TEXT(YEAR(поверки!$G81)-2000,"00"))</f>
        <v>04/076/25</v>
      </c>
      <c r="Q81" s="17" t="str">
        <f aca="false">VLOOKUP(поверки!$F81,'соответстиви ОТ типу'!$K$4:$M$344,2,FALSE())</f>
        <v>Преобразователь давления</v>
      </c>
      <c r="R81" s="17" t="s">
        <v>222</v>
      </c>
      <c r="S81" s="17" t="s">
        <v>245</v>
      </c>
      <c r="T81" s="17" t="n">
        <v>1</v>
      </c>
      <c r="U81" s="19" t="n">
        <f aca="false">VLOOKUP(поверки!$T81,'Акты п-п'!$C$5:$I$57,2,FALSE())</f>
        <v>45748</v>
      </c>
      <c r="V81" s="19" t="n">
        <f aca="false">VLOOKUP(поверки!$T81,'Акты п-п'!$C$5:$I$57,3,FALSE())</f>
        <v>45751</v>
      </c>
      <c r="W81" s="17" t="str">
        <f aca="false">VLOOKUP(поверки!$T81,'Акты п-п'!$C$5:$I$57,5,FALSE())</f>
        <v>Чупин А.А.</v>
      </c>
      <c r="X81" s="17" t="n">
        <f aca="false">поверки!$G81-поверки!$U81</f>
        <v>1</v>
      </c>
      <c r="Y81" s="17" t="n">
        <f aca="false">поверки!$V81-поверки!$G81</f>
        <v>2</v>
      </c>
      <c r="Z81" s="17" t="str">
        <f aca="false">CONCATENATE(поверки!$Q81," ",поверки!$S81," номер ",поверки!$H81)</f>
        <v>Преобразователь давления АМ - 2000 DP5 номер 12217070990</v>
      </c>
    </row>
    <row r="82" customFormat="false" ht="17.9" hidden="true" customHeight="false" outlineLevel="0" collapsed="false">
      <c r="B82" s="1" t="s">
        <v>198</v>
      </c>
      <c r="C82" s="1" t="s">
        <v>30</v>
      </c>
      <c r="D82" s="1" t="s">
        <v>31</v>
      </c>
      <c r="F82" s="1" t="s">
        <v>239</v>
      </c>
      <c r="G82" s="16" t="n">
        <v>45749</v>
      </c>
      <c r="H82" s="6" t="s">
        <v>246</v>
      </c>
      <c r="J82" s="1" t="s">
        <v>34</v>
      </c>
      <c r="K82" s="1" t="s">
        <v>35</v>
      </c>
      <c r="L82" s="1" t="s">
        <v>247</v>
      </c>
      <c r="M82" s="17" t="str">
        <f aca="false">IF(COUNTIF(поверки!$H$6:$H$3175,поверки!$H82)&gt;1,"Дубликат","")</f>
        <v/>
      </c>
      <c r="N82" s="17" t="str">
        <f aca="false">IF(COUNTIF(поверки!$L$6:$L$3175,поверки!$L82)&gt;1,"Дубликат","")</f>
        <v/>
      </c>
      <c r="O82" s="18" t="n">
        <v>77</v>
      </c>
      <c r="P82" s="17" t="str">
        <f aca="false">CONCATENATE(TEXT(MONTH(поверки!$G82),"00"),"/",TEXT(поверки!$O82,"000"), "/",TEXT(YEAR(поверки!$G82)-2000,"00"))</f>
        <v>04/077/25</v>
      </c>
      <c r="Q82" s="17" t="str">
        <f aca="false">VLOOKUP(поверки!$F82,'соответстиви ОТ типу'!$K$4:$M$344,2,FALSE())</f>
        <v>Преобразователь давления</v>
      </c>
      <c r="R82" s="17" t="s">
        <v>46</v>
      </c>
      <c r="S82" s="17" t="s">
        <v>245</v>
      </c>
      <c r="T82" s="17" t="n">
        <v>1</v>
      </c>
      <c r="U82" s="19" t="n">
        <f aca="false">VLOOKUP(поверки!$T82,'Акты п-п'!$C$5:$I$57,2,FALSE())</f>
        <v>45748</v>
      </c>
      <c r="V82" s="19" t="n">
        <f aca="false">VLOOKUP(поверки!$T82,'Акты п-п'!$C$5:$I$57,3,FALSE())</f>
        <v>45751</v>
      </c>
      <c r="W82" s="17" t="str">
        <f aca="false">VLOOKUP(поверки!$T82,'Акты п-п'!$C$5:$I$57,5,FALSE())</f>
        <v>Чупин А.А.</v>
      </c>
      <c r="X82" s="17" t="n">
        <f aca="false">поверки!$G82-поверки!$U82</f>
        <v>1</v>
      </c>
      <c r="Y82" s="17" t="n">
        <f aca="false">поверки!$V82-поверки!$G82</f>
        <v>2</v>
      </c>
      <c r="Z82" s="17" t="str">
        <f aca="false">CONCATENATE(поверки!$Q82," ",поверки!$S82," номер ",поверки!$H82)</f>
        <v>Преобразователь давления АМ - 2000 DP5 номер 12217070996</v>
      </c>
    </row>
    <row r="83" customFormat="false" ht="17.9" hidden="true" customHeight="false" outlineLevel="0" collapsed="false">
      <c r="B83" s="1" t="s">
        <v>198</v>
      </c>
      <c r="C83" s="1" t="s">
        <v>30</v>
      </c>
      <c r="D83" s="1" t="s">
        <v>31</v>
      </c>
      <c r="F83" s="1" t="s">
        <v>248</v>
      </c>
      <c r="G83" s="16" t="n">
        <v>45749</v>
      </c>
      <c r="H83" s="6" t="s">
        <v>249</v>
      </c>
      <c r="J83" s="1" t="s">
        <v>34</v>
      </c>
      <c r="K83" s="1" t="s">
        <v>35</v>
      </c>
      <c r="L83" s="1" t="s">
        <v>250</v>
      </c>
      <c r="M83" s="17" t="str">
        <f aca="false">IF(COUNTIF(поверки!$H$6:$H$3175,поверки!$H83)&gt;1,"Дубликат","")</f>
        <v/>
      </c>
      <c r="N83" s="17" t="str">
        <f aca="false">IF(COUNTIF(поверки!$L$6:$L$3175,поверки!$L83)&gt;1,"Дубликат","")</f>
        <v/>
      </c>
      <c r="O83" s="18" t="n">
        <v>78</v>
      </c>
      <c r="P83" s="17" t="str">
        <f aca="false">CONCATENATE(TEXT(MONTH(поверки!$G83),"00"),"/",TEXT(поверки!$O83,"000"), "/",TEXT(YEAR(поверки!$G83)-2000,"00"))</f>
        <v>04/078/25</v>
      </c>
      <c r="Q83" s="17" t="str">
        <f aca="false">VLOOKUP(поверки!$F83,'соответстиви ОТ типу'!$K$4:$M$344,2,FALSE())</f>
        <v>Преобразователь давления</v>
      </c>
      <c r="R83" s="17" t="s">
        <v>46</v>
      </c>
      <c r="S83" s="17" t="s">
        <v>251</v>
      </c>
      <c r="T83" s="17" t="n">
        <v>1</v>
      </c>
      <c r="U83" s="19" t="n">
        <f aca="false">VLOOKUP(поверки!$T83,'Акты п-п'!$C$5:$I$57,2,FALSE())</f>
        <v>45748</v>
      </c>
      <c r="V83" s="19" t="n">
        <f aca="false">VLOOKUP(поверки!$T83,'Акты п-п'!$C$5:$I$57,3,FALSE())</f>
        <v>45751</v>
      </c>
      <c r="W83" s="17" t="str">
        <f aca="false">VLOOKUP(поверки!$T83,'Акты п-п'!$C$5:$I$57,5,FALSE())</f>
        <v>Чупин А.А.</v>
      </c>
      <c r="X83" s="17" t="n">
        <f aca="false">поверки!$G83-поверки!$U83</f>
        <v>1</v>
      </c>
      <c r="Y83" s="17" t="n">
        <f aca="false">поверки!$V83-поверки!$G83</f>
        <v>2</v>
      </c>
      <c r="Z83" s="17" t="str">
        <f aca="false">CONCATENATE(поверки!$Q83," ",поверки!$S83," номер ",поверки!$H83)</f>
        <v>Преобразователь давления SITRANS P номер N1J9199120095</v>
      </c>
    </row>
    <row r="84" customFormat="false" ht="17.9" hidden="true" customHeight="false" outlineLevel="0" collapsed="false">
      <c r="B84" s="1" t="s">
        <v>198</v>
      </c>
      <c r="C84" s="1" t="s">
        <v>30</v>
      </c>
      <c r="D84" s="1" t="s">
        <v>31</v>
      </c>
      <c r="F84" s="1" t="s">
        <v>239</v>
      </c>
      <c r="G84" s="16" t="n">
        <v>45749</v>
      </c>
      <c r="H84" s="6" t="s">
        <v>252</v>
      </c>
      <c r="J84" s="1" t="s">
        <v>34</v>
      </c>
      <c r="K84" s="1" t="s">
        <v>35</v>
      </c>
      <c r="L84" s="1" t="s">
        <v>253</v>
      </c>
      <c r="M84" s="17" t="str">
        <f aca="false">IF(COUNTIF(поверки!$H$6:$H$3175,поверки!$H84)&gt;1,"Дубликат","")</f>
        <v/>
      </c>
      <c r="N84" s="17" t="str">
        <f aca="false">IF(COUNTIF(поверки!$L$6:$L$3175,поверки!$L84)&gt;1,"Дубликат","")</f>
        <v/>
      </c>
      <c r="O84" s="18" t="n">
        <v>79</v>
      </c>
      <c r="P84" s="17" t="str">
        <f aca="false">CONCATENATE(TEXT(MONTH(поверки!$G84),"00"),"/",TEXT(поверки!$O84,"000"), "/",TEXT(YEAR(поверки!$G84)-2000,"00"))</f>
        <v>04/079/25</v>
      </c>
      <c r="Q84" s="17" t="str">
        <f aca="false">VLOOKUP(поверки!$F84,'соответстиви ОТ типу'!$K$4:$M$344,2,FALSE())</f>
        <v>Преобразователь давления</v>
      </c>
      <c r="R84" s="17" t="s">
        <v>46</v>
      </c>
      <c r="S84" s="17" t="s">
        <v>254</v>
      </c>
      <c r="T84" s="17" t="n">
        <v>1</v>
      </c>
      <c r="U84" s="19" t="n">
        <f aca="false">VLOOKUP(поверки!$T84,'Акты п-п'!$C$5:$I$57,2,FALSE())</f>
        <v>45748</v>
      </c>
      <c r="V84" s="19" t="n">
        <f aca="false">VLOOKUP(поверки!$T84,'Акты п-п'!$C$5:$I$57,3,FALSE())</f>
        <v>45751</v>
      </c>
      <c r="W84" s="17" t="str">
        <f aca="false">VLOOKUP(поверки!$T84,'Акты п-п'!$C$5:$I$57,5,FALSE())</f>
        <v>Чупин А.А.</v>
      </c>
      <c r="X84" s="17" t="n">
        <f aca="false">поверки!$G84-поверки!$U84</f>
        <v>1</v>
      </c>
      <c r="Y84" s="17" t="n">
        <f aca="false">поверки!$V84-поверки!$G84</f>
        <v>2</v>
      </c>
      <c r="Z84" s="17" t="str">
        <f aca="false">CONCATENATE(поверки!$Q84," ",поверки!$S84," номер ",поверки!$H84)</f>
        <v>Преобразователь давления АМ - 2000 TG7 номер 12217070908</v>
      </c>
    </row>
    <row r="85" customFormat="false" ht="17.9" hidden="true" customHeight="false" outlineLevel="0" collapsed="false">
      <c r="B85" s="1" t="s">
        <v>198</v>
      </c>
      <c r="C85" s="1" t="s">
        <v>30</v>
      </c>
      <c r="D85" s="1" t="s">
        <v>31</v>
      </c>
      <c r="F85" s="1" t="s">
        <v>62</v>
      </c>
      <c r="G85" s="16" t="n">
        <v>45749</v>
      </c>
      <c r="H85" s="6" t="s">
        <v>255</v>
      </c>
      <c r="J85" s="1" t="s">
        <v>34</v>
      </c>
      <c r="K85" s="1" t="s">
        <v>35</v>
      </c>
      <c r="L85" s="1" t="s">
        <v>256</v>
      </c>
      <c r="M85" s="17" t="str">
        <f aca="false">IF(COUNTIF(поверки!$H$6:$H$3175,поверки!$H85)&gt;1,"Дубликат","")</f>
        <v/>
      </c>
      <c r="N85" s="17" t="str">
        <f aca="false">IF(COUNTIF(поверки!$L$6:$L$3175,поверки!$L85)&gt;1,"Дубликат","")</f>
        <v/>
      </c>
      <c r="O85" s="18" t="n">
        <v>80</v>
      </c>
      <c r="P85" s="17" t="str">
        <f aca="false">CONCATENATE(TEXT(MONTH(поверки!$G85),"00"),"/",TEXT(поверки!$O85,"000"), "/",TEXT(YEAR(поверки!$G85)-2000,"00"))</f>
        <v>04/080/25</v>
      </c>
      <c r="Q85" s="17" t="str">
        <f aca="false">VLOOKUP(поверки!$F85,'соответстиви ОТ типу'!$K$4:$M$344,2,FALSE())</f>
        <v>Преобразователь давления</v>
      </c>
      <c r="R85" s="17" t="s">
        <v>46</v>
      </c>
      <c r="S85" s="17" t="s">
        <v>65</v>
      </c>
      <c r="T85" s="17" t="n">
        <v>1</v>
      </c>
      <c r="U85" s="19" t="n">
        <f aca="false">VLOOKUP(поверки!$T85,'Акты п-п'!$C$5:$I$57,2,FALSE())</f>
        <v>45748</v>
      </c>
      <c r="V85" s="19" t="n">
        <f aca="false">VLOOKUP(поверки!$T85,'Акты п-п'!$C$5:$I$57,3,FALSE())</f>
        <v>45751</v>
      </c>
      <c r="W85" s="17" t="str">
        <f aca="false">VLOOKUP(поверки!$T85,'Акты п-п'!$C$5:$I$57,5,FALSE())</f>
        <v>Чупин А.А.</v>
      </c>
      <c r="X85" s="17" t="n">
        <f aca="false">поверки!$G85-поверки!$U85</f>
        <v>1</v>
      </c>
      <c r="Y85" s="17" t="n">
        <f aca="false">поверки!$V85-поверки!$G85</f>
        <v>2</v>
      </c>
      <c r="Z85" s="17" t="str">
        <f aca="false">CONCATENATE(поверки!$Q85," ",поверки!$S85," номер ",поверки!$H85)</f>
        <v>Преобразователь давления EJX 530A номер 91R808435</v>
      </c>
    </row>
    <row r="86" customFormat="false" ht="17.9" hidden="true" customHeight="false" outlineLevel="0" collapsed="false">
      <c r="B86" s="1" t="s">
        <v>198</v>
      </c>
      <c r="C86" s="1" t="s">
        <v>30</v>
      </c>
      <c r="D86" s="1" t="s">
        <v>31</v>
      </c>
      <c r="F86" s="1" t="s">
        <v>257</v>
      </c>
      <c r="G86" s="16" t="n">
        <v>45749</v>
      </c>
      <c r="H86" s="6" t="s">
        <v>258</v>
      </c>
      <c r="J86" s="1" t="s">
        <v>34</v>
      </c>
      <c r="K86" s="1" t="s">
        <v>35</v>
      </c>
      <c r="L86" s="1" t="s">
        <v>259</v>
      </c>
      <c r="M86" s="17" t="str">
        <f aca="false">IF(COUNTIF(поверки!$H$6:$H$3175,поверки!$H86)&gt;1,"Дубликат","")</f>
        <v/>
      </c>
      <c r="N86" s="17" t="str">
        <f aca="false">IF(COUNTIF(поверки!$L$6:$L$3175,поверки!$L86)&gt;1,"Дубликат","")</f>
        <v/>
      </c>
      <c r="O86" s="18" t="n">
        <v>81</v>
      </c>
      <c r="P86" s="17" t="str">
        <f aca="false">CONCATENATE(TEXT(MONTH(поверки!$G86),"00"),"/",TEXT(поверки!$O86,"000"), "/",TEXT(YEAR(поверки!$G86)-2000,"00"))</f>
        <v>04/081/25</v>
      </c>
      <c r="Q86" s="17" t="str">
        <f aca="false">VLOOKUP(поверки!$F86,'соответстиви ОТ типу'!$K$4:$M$344,2,FALSE())</f>
        <v>Преобразователь давления</v>
      </c>
      <c r="R86" s="17" t="s">
        <v>46</v>
      </c>
      <c r="S86" s="17" t="s">
        <v>260</v>
      </c>
      <c r="T86" s="17" t="n">
        <v>1</v>
      </c>
      <c r="U86" s="19" t="n">
        <f aca="false">VLOOKUP(поверки!$T86,'Акты п-п'!$C$5:$I$57,2,FALSE())</f>
        <v>45748</v>
      </c>
      <c r="V86" s="19" t="n">
        <f aca="false">VLOOKUP(поверки!$T86,'Акты п-п'!$C$5:$I$57,3,FALSE())</f>
        <v>45751</v>
      </c>
      <c r="W86" s="17" t="str">
        <f aca="false">VLOOKUP(поверки!$T86,'Акты п-п'!$C$5:$I$57,5,FALSE())</f>
        <v>Чупин А.А.</v>
      </c>
      <c r="X86" s="17" t="n">
        <f aca="false">поверки!$G86-поверки!$U86</f>
        <v>1</v>
      </c>
      <c r="Y86" s="17" t="n">
        <f aca="false">поверки!$V86-поверки!$G86</f>
        <v>2</v>
      </c>
      <c r="Z86" s="17" t="str">
        <f aca="false">CONCATENATE(поверки!$Q86," ",поверки!$S86," номер ",поверки!$H86)</f>
        <v>Преобразователь давления 2051TG3 номер 4030683</v>
      </c>
    </row>
    <row r="87" customFormat="false" ht="17.9" hidden="true" customHeight="false" outlineLevel="0" collapsed="false">
      <c r="B87" s="1" t="s">
        <v>198</v>
      </c>
      <c r="C87" s="1" t="s">
        <v>30</v>
      </c>
      <c r="D87" s="1" t="s">
        <v>31</v>
      </c>
      <c r="F87" s="1" t="s">
        <v>207</v>
      </c>
      <c r="G87" s="16" t="n">
        <v>45749</v>
      </c>
      <c r="H87" s="6" t="s">
        <v>261</v>
      </c>
      <c r="J87" s="1" t="s">
        <v>34</v>
      </c>
      <c r="K87" s="1" t="s">
        <v>35</v>
      </c>
      <c r="L87" s="1" t="s">
        <v>262</v>
      </c>
      <c r="M87" s="17" t="str">
        <f aca="false">IF(COUNTIF(поверки!$H$6:$H$3175,поверки!$H87)&gt;1,"Дубликат","")</f>
        <v/>
      </c>
      <c r="N87" s="17" t="str">
        <f aca="false">IF(COUNTIF(поверки!$L$6:$L$3175,поверки!$L87)&gt;1,"Дубликат","")</f>
        <v/>
      </c>
      <c r="O87" s="18" t="n">
        <v>82</v>
      </c>
      <c r="P87" s="17" t="str">
        <f aca="false">CONCATENATE(TEXT(MONTH(поверки!$G87),"00"),"/",TEXT(поверки!$O87,"000"), "/",TEXT(YEAR(поверки!$G87)-2000,"00"))</f>
        <v>04/082/25</v>
      </c>
      <c r="Q87" s="17" t="str">
        <f aca="false">VLOOKUP(поверки!$F87,'соответстиви ОТ типу'!$K$4:$M$344,2,FALSE())</f>
        <v>Преобразователь давления</v>
      </c>
      <c r="R87" s="17" t="s">
        <v>46</v>
      </c>
      <c r="S87" s="17" t="s">
        <v>65</v>
      </c>
      <c r="T87" s="17" t="n">
        <v>1</v>
      </c>
      <c r="U87" s="19" t="n">
        <f aca="false">VLOOKUP(поверки!$T87,'Акты п-п'!$C$5:$I$57,2,FALSE())</f>
        <v>45748</v>
      </c>
      <c r="V87" s="19" t="n">
        <f aca="false">VLOOKUP(поверки!$T87,'Акты п-п'!$C$5:$I$57,3,FALSE())</f>
        <v>45751</v>
      </c>
      <c r="W87" s="17" t="str">
        <f aca="false">VLOOKUP(поверки!$T87,'Акты п-п'!$C$5:$I$57,5,FALSE())</f>
        <v>Чупин А.А.</v>
      </c>
      <c r="X87" s="17" t="n">
        <f aca="false">поверки!$G87-поверки!$U87</f>
        <v>1</v>
      </c>
      <c r="Y87" s="17" t="n">
        <f aca="false">поверки!$V87-поверки!$G87</f>
        <v>2</v>
      </c>
      <c r="Z87" s="17" t="str">
        <f aca="false">CONCATENATE(поверки!$Q87," ",поверки!$S87," номер ",поверки!$H87)</f>
        <v>Преобразователь давления EJX 530A номер 91J622071</v>
      </c>
    </row>
    <row r="88" customFormat="false" ht="17.9" hidden="true" customHeight="false" outlineLevel="0" collapsed="false">
      <c r="B88" s="1" t="s">
        <v>198</v>
      </c>
      <c r="C88" s="1" t="s">
        <v>30</v>
      </c>
      <c r="D88" s="1" t="s">
        <v>31</v>
      </c>
      <c r="F88" s="1" t="s">
        <v>216</v>
      </c>
      <c r="G88" s="16" t="n">
        <v>45749</v>
      </c>
      <c r="H88" s="6" t="s">
        <v>263</v>
      </c>
      <c r="J88" s="1" t="s">
        <v>34</v>
      </c>
      <c r="K88" s="1" t="s">
        <v>35</v>
      </c>
      <c r="L88" s="1" t="s">
        <v>264</v>
      </c>
      <c r="M88" s="17" t="str">
        <f aca="false">IF(COUNTIF(поверки!$H$6:$H$3175,поверки!$H88)&gt;1,"Дубликат","")</f>
        <v/>
      </c>
      <c r="N88" s="17" t="str">
        <f aca="false">IF(COUNTIF(поверки!$L$6:$L$3175,поверки!$L88)&gt;1,"Дубликат","")</f>
        <v/>
      </c>
      <c r="O88" s="18" t="n">
        <v>83</v>
      </c>
      <c r="P88" s="17" t="str">
        <f aca="false">CONCATENATE(TEXT(MONTH(поверки!$G88),"00"),"/",TEXT(поверки!$O88,"000"), "/",TEXT(YEAR(поверки!$G88)-2000,"00"))</f>
        <v>04/083/25</v>
      </c>
      <c r="Q88" s="17" t="str">
        <f aca="false">VLOOKUP(поверки!$F88,'соответстиви ОТ типу'!$K$4:$M$344,2,FALSE())</f>
        <v>Преобразователь давления</v>
      </c>
      <c r="R88" s="17" t="s">
        <v>46</v>
      </c>
      <c r="S88" s="17" t="s">
        <v>265</v>
      </c>
      <c r="T88" s="17" t="n">
        <v>1</v>
      </c>
      <c r="U88" s="19" t="n">
        <f aca="false">VLOOKUP(поверки!$T88,'Акты п-п'!$C$5:$I$57,2,FALSE())</f>
        <v>45748</v>
      </c>
      <c r="V88" s="19" t="n">
        <f aca="false">VLOOKUP(поверки!$T88,'Акты п-п'!$C$5:$I$57,3,FALSE())</f>
        <v>45751</v>
      </c>
      <c r="W88" s="17" t="str">
        <f aca="false">VLOOKUP(поверки!$T88,'Акты п-п'!$C$5:$I$57,5,FALSE())</f>
        <v>Чупин А.А.</v>
      </c>
      <c r="X88" s="17" t="n">
        <f aca="false">поверки!$G88-поверки!$U88</f>
        <v>1</v>
      </c>
      <c r="Y88" s="17" t="n">
        <f aca="false">поверки!$V88-поверки!$G88</f>
        <v>2</v>
      </c>
      <c r="Z88" s="17" t="str">
        <f aca="false">CONCATENATE(поверки!$Q88," ",поверки!$S88," номер ",поверки!$H88)</f>
        <v>Преобразователь давления Cerabar S,PMC71 номер D70BFE0109C</v>
      </c>
    </row>
    <row r="89" customFormat="false" ht="17.9" hidden="true" customHeight="false" outlineLevel="0" collapsed="false">
      <c r="B89" s="1" t="s">
        <v>198</v>
      </c>
      <c r="C89" s="1" t="s">
        <v>30</v>
      </c>
      <c r="D89" s="1" t="s">
        <v>31</v>
      </c>
      <c r="F89" s="1" t="s">
        <v>266</v>
      </c>
      <c r="G89" s="16" t="n">
        <v>45749</v>
      </c>
      <c r="H89" s="6" t="s">
        <v>267</v>
      </c>
      <c r="J89" s="1" t="s">
        <v>34</v>
      </c>
      <c r="K89" s="1" t="s">
        <v>35</v>
      </c>
      <c r="L89" s="1" t="s">
        <v>268</v>
      </c>
      <c r="M89" s="17" t="str">
        <f aca="false">IF(COUNTIF(поверки!$H$6:$H$3175,поверки!$H89)&gt;1,"Дубликат","")</f>
        <v/>
      </c>
      <c r="N89" s="17" t="str">
        <f aca="false">IF(COUNTIF(поверки!$L$6:$L$3175,поверки!$L89)&gt;1,"Дубликат","")</f>
        <v/>
      </c>
      <c r="O89" s="18" t="n">
        <v>84</v>
      </c>
      <c r="P89" s="17" t="str">
        <f aca="false">CONCATENATE(TEXT(MONTH(поверки!$G89),"00"),"/",TEXT(поверки!$O89,"000"), "/",TEXT(YEAR(поверки!$G89)-2000,"00"))</f>
        <v>04/084/25</v>
      </c>
      <c r="Q89" s="17" t="str">
        <f aca="false">VLOOKUP(поверки!$F89,'соответстиви ОТ типу'!$K$4:$M$344,2,FALSE())</f>
        <v>Преобразователь давления</v>
      </c>
      <c r="R89" s="17" t="s">
        <v>46</v>
      </c>
      <c r="S89" s="17" t="s">
        <v>65</v>
      </c>
      <c r="T89" s="17" t="n">
        <v>1</v>
      </c>
      <c r="U89" s="19" t="n">
        <f aca="false">VLOOKUP(поверки!$T89,'Акты п-п'!$C$5:$I$57,2,FALSE())</f>
        <v>45748</v>
      </c>
      <c r="V89" s="19" t="n">
        <f aca="false">VLOOKUP(поверки!$T89,'Акты п-п'!$C$5:$I$57,3,FALSE())</f>
        <v>45751</v>
      </c>
      <c r="W89" s="17" t="str">
        <f aca="false">VLOOKUP(поверки!$T89,'Акты п-п'!$C$5:$I$57,5,FALSE())</f>
        <v>Чупин А.А.</v>
      </c>
      <c r="X89" s="17" t="n">
        <f aca="false">поверки!$G89-поверки!$U89</f>
        <v>1</v>
      </c>
      <c r="Y89" s="17" t="n">
        <f aca="false">поверки!$V89-поверки!$G89</f>
        <v>2</v>
      </c>
      <c r="Z89" s="17" t="str">
        <f aca="false">CONCATENATE(поверки!$Q89," ",поверки!$S89," номер ",поверки!$H89)</f>
        <v>Преобразователь давления EJX 530A номер 91P716175</v>
      </c>
    </row>
    <row r="90" customFormat="false" ht="17.9" hidden="true" customHeight="false" outlineLevel="0" collapsed="false">
      <c r="B90" s="1" t="s">
        <v>269</v>
      </c>
      <c r="C90" s="1" t="s">
        <v>30</v>
      </c>
      <c r="D90" s="1" t="s">
        <v>31</v>
      </c>
      <c r="E90" s="1" t="s">
        <v>270</v>
      </c>
      <c r="F90" s="1" t="s">
        <v>271</v>
      </c>
      <c r="G90" s="16" t="n">
        <v>45750</v>
      </c>
      <c r="H90" s="6" t="s">
        <v>272</v>
      </c>
      <c r="J90" s="1" t="s">
        <v>34</v>
      </c>
      <c r="K90" s="1" t="s">
        <v>35</v>
      </c>
      <c r="L90" s="1" t="s">
        <v>273</v>
      </c>
      <c r="M90" s="17" t="str">
        <f aca="false">IF(COUNTIF(поверки!$H$6:$H$3175,поверки!$H90)&gt;1,"Дубликат","")</f>
        <v/>
      </c>
      <c r="N90" s="17" t="str">
        <f aca="false">IF(COUNTIF(поверки!$L$6:$L$3175,поверки!$L90)&gt;1,"Дубликат","")</f>
        <v/>
      </c>
      <c r="O90" s="18" t="n">
        <v>85</v>
      </c>
      <c r="P90" s="17" t="str">
        <f aca="false">CONCATENATE(TEXT(MONTH(поверки!$G90),"00"),"/",TEXT(поверки!$O90,"000"), "/",TEXT(YEAR(поверки!$G90)-2000,"00"))</f>
        <v>04/085/25</v>
      </c>
      <c r="Q90" s="17" t="str">
        <f aca="false">VLOOKUP(поверки!$F90,'соответстиви ОТ типу'!$K$4:$M$344,2,FALSE())</f>
        <v>Термометр биметаллический</v>
      </c>
      <c r="R90" s="17" t="s">
        <v>46</v>
      </c>
      <c r="S90" s="17" t="s">
        <v>274</v>
      </c>
      <c r="T90" s="17" t="n">
        <v>1</v>
      </c>
      <c r="U90" s="19" t="n">
        <f aca="false">VLOOKUP(поверки!$T90,'Акты п-п'!$C$5:$I$57,2,FALSE())</f>
        <v>45748</v>
      </c>
      <c r="V90" s="19" t="n">
        <f aca="false">VLOOKUP(поверки!$T90,'Акты п-п'!$C$5:$I$57,3,FALSE())</f>
        <v>45751</v>
      </c>
      <c r="W90" s="17" t="str">
        <f aca="false">VLOOKUP(поверки!$T90,'Акты п-п'!$C$5:$I$57,5,FALSE())</f>
        <v>Чупин А.А.</v>
      </c>
      <c r="X90" s="17" t="n">
        <f aca="false">поверки!$G90-поверки!$U90</f>
        <v>2</v>
      </c>
      <c r="Y90" s="17" t="n">
        <f aca="false">поверки!$V90-поверки!$G90</f>
        <v>1</v>
      </c>
      <c r="Z90" s="17" t="str">
        <f aca="false">CONCATENATE(поверки!$Q90," ",поверки!$S90," номер ",поверки!$H90)</f>
        <v>Термометр биметаллический ТБ-2 номер 8998</v>
      </c>
    </row>
    <row r="91" customFormat="false" ht="17.9" hidden="true" customHeight="false" outlineLevel="0" collapsed="false">
      <c r="B91" s="1" t="s">
        <v>275</v>
      </c>
      <c r="C91" s="1" t="s">
        <v>30</v>
      </c>
      <c r="D91" s="1" t="s">
        <v>31</v>
      </c>
      <c r="E91" s="1" t="s">
        <v>270</v>
      </c>
      <c r="F91" s="1" t="s">
        <v>271</v>
      </c>
      <c r="G91" s="16" t="n">
        <v>45750</v>
      </c>
      <c r="H91" s="6" t="s">
        <v>276</v>
      </c>
      <c r="J91" s="1" t="s">
        <v>34</v>
      </c>
      <c r="K91" s="1" t="s">
        <v>35</v>
      </c>
      <c r="L91" s="1" t="s">
        <v>277</v>
      </c>
      <c r="M91" s="17" t="str">
        <f aca="false">IF(COUNTIF(поверки!$H$6:$H$3175,поверки!$H91)&gt;1,"Дубликат","")</f>
        <v/>
      </c>
      <c r="N91" s="17" t="str">
        <f aca="false">IF(COUNTIF(поверки!$L$6:$L$3175,поверки!$L91)&gt;1,"Дубликат","")</f>
        <v/>
      </c>
      <c r="O91" s="18" t="n">
        <v>86</v>
      </c>
      <c r="P91" s="17" t="str">
        <f aca="false">CONCATENATE(TEXT(MONTH(поверки!$G91),"00"),"/",TEXT(поверки!$O91,"000"), "/",TEXT(YEAR(поверки!$G91)-2000,"00"))</f>
        <v>04/086/25</v>
      </c>
      <c r="Q91" s="17" t="str">
        <f aca="false">VLOOKUP(поверки!$F91,'соответстиви ОТ типу'!$K$4:$M$344,2,FALSE())</f>
        <v>Термометр биметаллический</v>
      </c>
      <c r="R91" s="17" t="s">
        <v>46</v>
      </c>
      <c r="S91" s="17" t="s">
        <v>274</v>
      </c>
      <c r="T91" s="17" t="n">
        <v>1</v>
      </c>
      <c r="U91" s="19" t="n">
        <f aca="false">VLOOKUP(поверки!$T91,'Акты п-п'!$C$5:$I$57,2,FALSE())</f>
        <v>45748</v>
      </c>
      <c r="V91" s="19" t="n">
        <f aca="false">VLOOKUP(поверки!$T91,'Акты п-п'!$C$5:$I$57,3,FALSE())</f>
        <v>45751</v>
      </c>
      <c r="W91" s="17" t="str">
        <f aca="false">VLOOKUP(поверки!$T91,'Акты п-п'!$C$5:$I$57,5,FALSE())</f>
        <v>Чупин А.А.</v>
      </c>
      <c r="X91" s="17" t="n">
        <f aca="false">поверки!$G91-поверки!$U91</f>
        <v>2</v>
      </c>
      <c r="Y91" s="17" t="n">
        <f aca="false">поверки!$V91-поверки!$G91</f>
        <v>1</v>
      </c>
      <c r="Z91" s="17" t="str">
        <f aca="false">CONCATENATE(поверки!$Q91," ",поверки!$S91," номер ",поверки!$H91)</f>
        <v>Термометр биметаллический ТБ-2 номер 9002</v>
      </c>
    </row>
    <row r="92" customFormat="false" ht="17.9" hidden="true" customHeight="false" outlineLevel="0" collapsed="false">
      <c r="B92" s="1" t="s">
        <v>278</v>
      </c>
      <c r="C92" s="1" t="s">
        <v>30</v>
      </c>
      <c r="D92" s="1" t="s">
        <v>31</v>
      </c>
      <c r="E92" s="1" t="s">
        <v>270</v>
      </c>
      <c r="F92" s="1" t="s">
        <v>271</v>
      </c>
      <c r="G92" s="16" t="n">
        <v>45750</v>
      </c>
      <c r="H92" s="6" t="s">
        <v>279</v>
      </c>
      <c r="J92" s="1" t="s">
        <v>34</v>
      </c>
      <c r="K92" s="1" t="s">
        <v>35</v>
      </c>
      <c r="L92" s="1" t="s">
        <v>280</v>
      </c>
      <c r="M92" s="17"/>
      <c r="N92" s="17" t="str">
        <f aca="false">IF(COUNTIF(поверки!$L$6:$L$3175,поверки!$L92)&gt;1,"Дубликат","")</f>
        <v/>
      </c>
      <c r="O92" s="18" t="n">
        <v>87</v>
      </c>
      <c r="P92" s="17" t="str">
        <f aca="false">CONCATENATE(TEXT(MONTH(поверки!$G92),"00"),"/",TEXT(поверки!$O92,"000"), "/",TEXT(YEAR(поверки!$G92)-2000,"00"))</f>
        <v>04/087/25</v>
      </c>
      <c r="Q92" s="17" t="str">
        <f aca="false">VLOOKUP(поверки!$F92,'соответстиви ОТ типу'!$K$4:$M$344,2,FALSE())</f>
        <v>Термометр биметаллический</v>
      </c>
      <c r="R92" s="17" t="s">
        <v>46</v>
      </c>
      <c r="S92" s="17" t="s">
        <v>274</v>
      </c>
      <c r="T92" s="17" t="n">
        <v>1</v>
      </c>
      <c r="U92" s="19" t="n">
        <f aca="false">VLOOKUP(поверки!$T92,'Акты п-п'!$C$5:$I$57,2,FALSE())</f>
        <v>45748</v>
      </c>
      <c r="V92" s="19" t="n">
        <f aca="false">VLOOKUP(поверки!$T92,'Акты п-п'!$C$5:$I$57,3,FALSE())</f>
        <v>45751</v>
      </c>
      <c r="W92" s="17" t="str">
        <f aca="false">VLOOKUP(поверки!$T92,'Акты п-п'!$C$5:$I$57,5,FALSE())</f>
        <v>Чупин А.А.</v>
      </c>
      <c r="X92" s="17" t="n">
        <f aca="false">поверки!$G92-поверки!$U92</f>
        <v>2</v>
      </c>
      <c r="Y92" s="17" t="n">
        <f aca="false">поверки!$V92-поверки!$G92</f>
        <v>1</v>
      </c>
      <c r="Z92" s="17" t="str">
        <f aca="false">CONCATENATE(поверки!$Q92," ",поверки!$S92," номер ",поверки!$H92)</f>
        <v>Термометр биметаллический ТБ-2 номер 8893</v>
      </c>
    </row>
    <row r="93" customFormat="false" ht="17.9" hidden="true" customHeight="false" outlineLevel="0" collapsed="false">
      <c r="B93" s="1" t="s">
        <v>281</v>
      </c>
      <c r="C93" s="1" t="s">
        <v>30</v>
      </c>
      <c r="D93" s="1" t="s">
        <v>31</v>
      </c>
      <c r="F93" s="1" t="s">
        <v>282</v>
      </c>
      <c r="G93" s="16" t="n">
        <v>45750</v>
      </c>
      <c r="H93" s="6" t="s">
        <v>283</v>
      </c>
      <c r="J93" s="1" t="s">
        <v>34</v>
      </c>
      <c r="K93" s="1" t="s">
        <v>35</v>
      </c>
      <c r="L93" s="1" t="s">
        <v>284</v>
      </c>
      <c r="M93" s="17" t="str">
        <f aca="false">IF(COUNTIF(поверки!$H$6:$H$3175,поверки!$H93)&gt;1,"Дубликат","")</f>
        <v/>
      </c>
      <c r="N93" s="17" t="str">
        <f aca="false">IF(COUNTIF(поверки!$L$6:$L$3175,поверки!$L93)&gt;1,"Дубликат","")</f>
        <v/>
      </c>
      <c r="O93" s="18" t="n">
        <v>88</v>
      </c>
      <c r="P93" s="17" t="str">
        <f aca="false">CONCATENATE(TEXT(MONTH(поверки!$G93),"00"),"/",TEXT(поверки!$O93,"000"), "/",TEXT(YEAR(поверки!$G93)-2000,"00"))</f>
        <v>04/088/25</v>
      </c>
      <c r="Q93" s="17" t="str">
        <f aca="false">VLOOKUP(поверки!$F93,'соответстиви ОТ типу'!$K$4:$M$344,2,FALSE())</f>
        <v>Термометр биметаллический</v>
      </c>
      <c r="R93" s="17" t="s">
        <v>46</v>
      </c>
      <c r="S93" s="17" t="s">
        <v>285</v>
      </c>
      <c r="T93" s="17" t="n">
        <v>1</v>
      </c>
      <c r="U93" s="19" t="n">
        <f aca="false">VLOOKUP(поверки!$T93,'Акты п-п'!$C$5:$I$57,2,FALSE())</f>
        <v>45748</v>
      </c>
      <c r="V93" s="19" t="n">
        <f aca="false">VLOOKUP(поверки!$T93,'Акты п-п'!$C$5:$I$57,3,FALSE())</f>
        <v>45751</v>
      </c>
      <c r="W93" s="17" t="str">
        <f aca="false">VLOOKUP(поверки!$T93,'Акты п-п'!$C$5:$I$57,5,FALSE())</f>
        <v>Чупин А.А.</v>
      </c>
      <c r="X93" s="17" t="n">
        <f aca="false">поверки!$G93-поверки!$U93</f>
        <v>2</v>
      </c>
      <c r="Y93" s="17" t="n">
        <f aca="false">поверки!$V93-поверки!$G93</f>
        <v>1</v>
      </c>
      <c r="Z93" s="17" t="str">
        <f aca="false">CONCATENATE(поверки!$Q93," ",поверки!$S93," номер ",поверки!$H93)</f>
        <v>Термометр биметаллический БТ5 номер 05417</v>
      </c>
    </row>
    <row r="94" customFormat="false" ht="17.9" hidden="true" customHeight="false" outlineLevel="0" collapsed="false">
      <c r="B94" s="1" t="s">
        <v>281</v>
      </c>
      <c r="C94" s="1" t="s">
        <v>30</v>
      </c>
      <c r="D94" s="1" t="s">
        <v>31</v>
      </c>
      <c r="F94" s="1" t="s">
        <v>286</v>
      </c>
      <c r="G94" s="16" t="n">
        <v>45750</v>
      </c>
      <c r="H94" s="6" t="s">
        <v>287</v>
      </c>
      <c r="J94" s="1" t="s">
        <v>34</v>
      </c>
      <c r="K94" s="1" t="s">
        <v>35</v>
      </c>
      <c r="L94" s="1" t="s">
        <v>288</v>
      </c>
      <c r="M94" s="17" t="str">
        <f aca="false">IF(COUNTIF(поверки!$H$6:$H$3175,поверки!$H94)&gt;1,"Дубликат","")</f>
        <v/>
      </c>
      <c r="N94" s="17" t="str">
        <f aca="false">IF(COUNTIF(поверки!$L$6:$L$3175,поверки!$L94)&gt;1,"Дубликат","")</f>
        <v/>
      </c>
      <c r="O94" s="18" t="n">
        <v>89</v>
      </c>
      <c r="P94" s="17" t="str">
        <f aca="false">CONCATENATE(TEXT(MONTH(поверки!$G94),"00"),"/",TEXT(поверки!$O94,"000"), "/",TEXT(YEAR(поверки!$G94)-2000,"00"))</f>
        <v>04/089/25</v>
      </c>
      <c r="Q94" s="17" t="str">
        <f aca="false">VLOOKUP(поверки!$F94,'соответстиви ОТ типу'!$K$4:$M$344,2,FALSE())</f>
        <v>Термометр биметаллический</v>
      </c>
      <c r="R94" s="17" t="s">
        <v>46</v>
      </c>
      <c r="S94" s="17" t="s">
        <v>289</v>
      </c>
      <c r="T94" s="17" t="n">
        <v>1</v>
      </c>
      <c r="U94" s="19" t="n">
        <f aca="false">VLOOKUP(поверки!$T94,'Акты п-п'!$C$5:$I$57,2,FALSE())</f>
        <v>45748</v>
      </c>
      <c r="V94" s="19" t="n">
        <f aca="false">VLOOKUP(поверки!$T94,'Акты п-п'!$C$5:$I$57,3,FALSE())</f>
        <v>45751</v>
      </c>
      <c r="W94" s="17" t="str">
        <f aca="false">VLOOKUP(поверки!$T94,'Акты п-п'!$C$5:$I$57,5,FALSE())</f>
        <v>Чупин А.А.</v>
      </c>
      <c r="X94" s="17" t="n">
        <f aca="false">поверки!$G94-поверки!$U94</f>
        <v>2</v>
      </c>
      <c r="Y94" s="17" t="n">
        <f aca="false">поверки!$V94-поверки!$G94</f>
        <v>1</v>
      </c>
      <c r="Z94" s="17" t="str">
        <f aca="false">CONCATENATE(поверки!$Q94," ",поверки!$S94," номер ",поверки!$H94)</f>
        <v>Термометр биметаллический серия 55 мод.A5500 номер 11052XPN</v>
      </c>
    </row>
    <row r="95" customFormat="false" ht="17.9" hidden="true" customHeight="false" outlineLevel="0" collapsed="false">
      <c r="B95" s="1" t="s">
        <v>290</v>
      </c>
      <c r="C95" s="1" t="s">
        <v>30</v>
      </c>
      <c r="D95" s="1" t="s">
        <v>31</v>
      </c>
      <c r="F95" s="1" t="s">
        <v>291</v>
      </c>
      <c r="G95" s="16" t="n">
        <v>45750</v>
      </c>
      <c r="H95" s="6" t="s">
        <v>292</v>
      </c>
      <c r="J95" s="1" t="s">
        <v>34</v>
      </c>
      <c r="K95" s="1" t="s">
        <v>35</v>
      </c>
      <c r="L95" s="1" t="s">
        <v>293</v>
      </c>
      <c r="M95" s="17" t="str">
        <f aca="false">IF(COUNTIF(поверки!$H$6:$H$3175,поверки!$H95)&gt;1,"Дубликат","")</f>
        <v/>
      </c>
      <c r="N95" s="17" t="str">
        <f aca="false">IF(COUNTIF(поверки!$L$6:$L$3175,поверки!$L95)&gt;1,"Дубликат","")</f>
        <v/>
      </c>
      <c r="O95" s="18" t="n">
        <v>90</v>
      </c>
      <c r="P95" s="17" t="str">
        <f aca="false">CONCATENATE(TEXT(MONTH(поверки!$G95),"00"),"/",TEXT(поверки!$O95,"000"), "/",TEXT(YEAR(поверки!$G95)-2000,"00"))</f>
        <v>04/090/25</v>
      </c>
      <c r="Q95" s="17" t="str">
        <f aca="false">VLOOKUP(поверки!$F95,'соответстиви ОТ типу'!$K$4:$M$344,2,FALSE())</f>
        <v>Манометр</v>
      </c>
      <c r="R95" s="17" t="s">
        <v>46</v>
      </c>
      <c r="S95" s="17" t="s">
        <v>294</v>
      </c>
      <c r="T95" s="17" t="n">
        <v>1</v>
      </c>
      <c r="U95" s="19" t="n">
        <f aca="false">VLOOKUP(поверки!$T95,'Акты п-п'!$C$5:$I$57,2,FALSE())</f>
        <v>45748</v>
      </c>
      <c r="V95" s="19" t="n">
        <f aca="false">VLOOKUP(поверки!$T95,'Акты п-п'!$C$5:$I$57,3,FALSE())</f>
        <v>45751</v>
      </c>
      <c r="W95" s="17" t="str">
        <f aca="false">VLOOKUP(поверки!$T95,'Акты п-п'!$C$5:$I$57,5,FALSE())</f>
        <v>Чупин А.А.</v>
      </c>
      <c r="X95" s="17" t="n">
        <f aca="false">поверки!$G95-поверки!$U95</f>
        <v>2</v>
      </c>
      <c r="Y95" s="17" t="n">
        <f aca="false">поверки!$V95-поверки!$G95</f>
        <v>1</v>
      </c>
      <c r="Z95" s="17" t="str">
        <f aca="false">CONCATENATE(поверки!$Q95," ",поверки!$S95," номер ",поверки!$H95)</f>
        <v>Манометр МП3-УУ2 номер Р00222</v>
      </c>
    </row>
    <row r="96" customFormat="false" ht="17.9" hidden="true" customHeight="false" outlineLevel="0" collapsed="false">
      <c r="B96" s="1" t="s">
        <v>290</v>
      </c>
      <c r="C96" s="1" t="s">
        <v>30</v>
      </c>
      <c r="D96" s="1" t="s">
        <v>31</v>
      </c>
      <c r="F96" s="1" t="s">
        <v>291</v>
      </c>
      <c r="G96" s="16" t="n">
        <v>45750</v>
      </c>
      <c r="H96" s="6" t="s">
        <v>295</v>
      </c>
      <c r="J96" s="1" t="s">
        <v>34</v>
      </c>
      <c r="K96" s="1" t="s">
        <v>35</v>
      </c>
      <c r="L96" s="1" t="s">
        <v>296</v>
      </c>
      <c r="M96" s="17" t="str">
        <f aca="false">IF(COUNTIF(поверки!$H$6:$H$3175,поверки!$H96)&gt;1,"Дубликат","")</f>
        <v/>
      </c>
      <c r="N96" s="17" t="str">
        <f aca="false">IF(COUNTIF(поверки!$L$6:$L$3175,поверки!$L96)&gt;1,"Дубликат","")</f>
        <v/>
      </c>
      <c r="O96" s="18" t="n">
        <v>91</v>
      </c>
      <c r="P96" s="17" t="str">
        <f aca="false">CONCATENATE(TEXT(MONTH(поверки!$G96),"00"),"/",TEXT(поверки!$O96,"000"), "/",TEXT(YEAR(поверки!$G96)-2000,"00"))</f>
        <v>04/091/25</v>
      </c>
      <c r="Q96" s="17" t="str">
        <f aca="false">VLOOKUP(поверки!$F96,'соответстиви ОТ типу'!$K$4:$M$344,2,FALSE())</f>
        <v>Манометр</v>
      </c>
      <c r="R96" s="17" t="s">
        <v>46</v>
      </c>
      <c r="S96" s="17" t="s">
        <v>294</v>
      </c>
      <c r="T96" s="17" t="n">
        <v>1</v>
      </c>
      <c r="U96" s="19" t="n">
        <f aca="false">VLOOKUP(поверки!$T96,'Акты п-п'!$C$5:$I$57,2,FALSE())</f>
        <v>45748</v>
      </c>
      <c r="V96" s="19" t="n">
        <f aca="false">VLOOKUP(поверки!$T96,'Акты п-п'!$C$5:$I$57,3,FALSE())</f>
        <v>45751</v>
      </c>
      <c r="W96" s="17" t="str">
        <f aca="false">VLOOKUP(поверки!$T96,'Акты п-п'!$C$5:$I$57,5,FALSE())</f>
        <v>Чупин А.А.</v>
      </c>
      <c r="X96" s="17" t="n">
        <f aca="false">поверки!$G96-поверки!$U96</f>
        <v>2</v>
      </c>
      <c r="Y96" s="17" t="n">
        <f aca="false">поверки!$V96-поверки!$G96</f>
        <v>1</v>
      </c>
      <c r="Z96" s="17" t="str">
        <f aca="false">CONCATENATE(поверки!$Q96," ",поверки!$S96," номер ",поверки!$H96)</f>
        <v>Манометр МП3-УУ2 номер Р00221</v>
      </c>
    </row>
    <row r="97" customFormat="false" ht="17.9" hidden="true" customHeight="false" outlineLevel="0" collapsed="false">
      <c r="B97" s="1" t="s">
        <v>290</v>
      </c>
      <c r="C97" s="1" t="s">
        <v>30</v>
      </c>
      <c r="D97" s="1" t="s">
        <v>31</v>
      </c>
      <c r="F97" s="1" t="s">
        <v>297</v>
      </c>
      <c r="G97" s="16" t="n">
        <v>45750</v>
      </c>
      <c r="H97" s="6" t="s">
        <v>298</v>
      </c>
      <c r="J97" s="1" t="s">
        <v>34</v>
      </c>
      <c r="K97" s="1" t="s">
        <v>35</v>
      </c>
      <c r="L97" s="1" t="s">
        <v>299</v>
      </c>
      <c r="M97" s="17" t="str">
        <f aca="false">IF(COUNTIF(поверки!$H$6:$H$3175,поверки!$H97)&gt;1,"Дубликат","")</f>
        <v/>
      </c>
      <c r="N97" s="17" t="str">
        <f aca="false">IF(COUNTIF(поверки!$L$6:$L$3175,поверки!$L97)&gt;1,"Дубликат","")</f>
        <v/>
      </c>
      <c r="O97" s="18" t="n">
        <v>92</v>
      </c>
      <c r="P97" s="17" t="str">
        <f aca="false">CONCATENATE(TEXT(MONTH(поверки!$G97),"00"),"/",TEXT(поверки!$O97,"000"), "/",TEXT(YEAR(поверки!$G97)-2000,"00"))</f>
        <v>04/092/25</v>
      </c>
      <c r="Q97" s="17" t="str">
        <f aca="false">VLOOKUP(поверки!$F97,'соответстиви ОТ типу'!$K$4:$M$344,2,FALSE())</f>
        <v>Манометр</v>
      </c>
      <c r="R97" s="17" t="s">
        <v>46</v>
      </c>
      <c r="S97" s="17" t="s">
        <v>300</v>
      </c>
      <c r="T97" s="17" t="n">
        <v>1</v>
      </c>
      <c r="U97" s="19" t="n">
        <f aca="false">VLOOKUP(поверки!$T97,'Акты п-п'!$C$5:$I$57,2,FALSE())</f>
        <v>45748</v>
      </c>
      <c r="V97" s="19" t="n">
        <f aca="false">VLOOKUP(поверки!$T97,'Акты п-п'!$C$5:$I$57,3,FALSE())</f>
        <v>45751</v>
      </c>
      <c r="W97" s="17" t="str">
        <f aca="false">VLOOKUP(поверки!$T97,'Акты п-п'!$C$5:$I$57,5,FALSE())</f>
        <v>Чупин А.А.</v>
      </c>
      <c r="X97" s="17" t="n">
        <f aca="false">поверки!$G97-поверки!$U97</f>
        <v>2</v>
      </c>
      <c r="Y97" s="17" t="n">
        <f aca="false">поверки!$V97-поверки!$G97</f>
        <v>1</v>
      </c>
      <c r="Z97" s="17" t="str">
        <f aca="false">CONCATENATE(поверки!$Q97," ",поверки!$S97," номер ",поверки!$H97)</f>
        <v>Манометр ТМ5 номер Р00380</v>
      </c>
    </row>
    <row r="98" customFormat="false" ht="17.9" hidden="true" customHeight="false" outlineLevel="0" collapsed="false">
      <c r="B98" s="1" t="s">
        <v>290</v>
      </c>
      <c r="C98" s="1" t="s">
        <v>30</v>
      </c>
      <c r="D98" s="1" t="s">
        <v>31</v>
      </c>
      <c r="F98" s="1" t="s">
        <v>297</v>
      </c>
      <c r="G98" s="16" t="n">
        <v>45750</v>
      </c>
      <c r="H98" s="6" t="s">
        <v>301</v>
      </c>
      <c r="J98" s="1" t="s">
        <v>34</v>
      </c>
      <c r="K98" s="1" t="s">
        <v>35</v>
      </c>
      <c r="L98" s="1" t="s">
        <v>302</v>
      </c>
      <c r="M98" s="17" t="str">
        <f aca="false">IF(COUNTIF(поверки!$H$6:$H$3175,поверки!$H98)&gt;1,"Дубликат","")</f>
        <v/>
      </c>
      <c r="N98" s="17" t="str">
        <f aca="false">IF(COUNTIF(поверки!$L$6:$L$3175,поверки!$L98)&gt;1,"Дубликат","")</f>
        <v/>
      </c>
      <c r="O98" s="18" t="n">
        <v>93</v>
      </c>
      <c r="P98" s="17" t="str">
        <f aca="false">CONCATENATE(TEXT(MONTH(поверки!$G98),"00"),"/",TEXT(поверки!$O98,"000"), "/",TEXT(YEAR(поверки!$G98)-2000,"00"))</f>
        <v>04/093/25</v>
      </c>
      <c r="Q98" s="17" t="str">
        <f aca="false">VLOOKUP(поверки!$F98,'соответстиви ОТ типу'!$K$4:$M$344,2,FALSE())</f>
        <v>Манометр</v>
      </c>
      <c r="R98" s="17" t="s">
        <v>46</v>
      </c>
      <c r="S98" s="17" t="s">
        <v>300</v>
      </c>
      <c r="T98" s="17" t="n">
        <v>1</v>
      </c>
      <c r="U98" s="19" t="n">
        <f aca="false">VLOOKUP(поверки!$T98,'Акты п-п'!$C$5:$I$57,2,FALSE())</f>
        <v>45748</v>
      </c>
      <c r="V98" s="19" t="n">
        <f aca="false">VLOOKUP(поверки!$T98,'Акты п-п'!$C$5:$I$57,3,FALSE())</f>
        <v>45751</v>
      </c>
      <c r="W98" s="17" t="str">
        <f aca="false">VLOOKUP(поверки!$T98,'Акты п-п'!$C$5:$I$57,5,FALSE())</f>
        <v>Чупин А.А.</v>
      </c>
      <c r="X98" s="17" t="n">
        <f aca="false">поверки!$G98-поверки!$U98</f>
        <v>2</v>
      </c>
      <c r="Y98" s="17" t="n">
        <f aca="false">поверки!$V98-поверки!$G98</f>
        <v>1</v>
      </c>
      <c r="Z98" s="17" t="str">
        <f aca="false">CONCATENATE(поверки!$Q98," ",поверки!$S98," номер ",поверки!$H98)</f>
        <v>Манометр ТМ5 номер Р00805</v>
      </c>
    </row>
    <row r="99" customFormat="false" ht="17.9" hidden="true" customHeight="false" outlineLevel="0" collapsed="false">
      <c r="B99" s="1" t="s">
        <v>290</v>
      </c>
      <c r="C99" s="1" t="s">
        <v>30</v>
      </c>
      <c r="D99" s="1" t="s">
        <v>31</v>
      </c>
      <c r="F99" s="1" t="s">
        <v>297</v>
      </c>
      <c r="G99" s="16" t="n">
        <v>45750</v>
      </c>
      <c r="H99" s="6" t="s">
        <v>303</v>
      </c>
      <c r="J99" s="1" t="s">
        <v>34</v>
      </c>
      <c r="K99" s="1" t="s">
        <v>35</v>
      </c>
      <c r="L99" s="1" t="s">
        <v>304</v>
      </c>
      <c r="M99" s="17" t="str">
        <f aca="false">IF(COUNTIF(поверки!$H$6:$H$3175,поверки!$H99)&gt;1,"Дубликат","")</f>
        <v/>
      </c>
      <c r="N99" s="17" t="str">
        <f aca="false">IF(COUNTIF(поверки!$L$6:$L$3175,поверки!$L99)&gt;1,"Дубликат","")</f>
        <v/>
      </c>
      <c r="O99" s="18" t="n">
        <v>94</v>
      </c>
      <c r="P99" s="17" t="str">
        <f aca="false">CONCATENATE(TEXT(MONTH(поверки!$G99),"00"),"/",TEXT(поверки!$O99,"000"), "/",TEXT(YEAR(поверки!$G99)-2000,"00"))</f>
        <v>04/094/25</v>
      </c>
      <c r="Q99" s="17" t="str">
        <f aca="false">VLOOKUP(поверки!$F99,'соответстиви ОТ типу'!$K$4:$M$344,2,FALSE())</f>
        <v>Манометр</v>
      </c>
      <c r="R99" s="17" t="s">
        <v>46</v>
      </c>
      <c r="S99" s="17" t="s">
        <v>300</v>
      </c>
      <c r="T99" s="17" t="n">
        <v>1</v>
      </c>
      <c r="U99" s="19" t="n">
        <f aca="false">VLOOKUP(поверки!$T99,'Акты п-п'!$C$5:$I$57,2,FALSE())</f>
        <v>45748</v>
      </c>
      <c r="V99" s="19" t="n">
        <f aca="false">VLOOKUP(поверки!$T99,'Акты п-п'!$C$5:$I$57,3,FALSE())</f>
        <v>45751</v>
      </c>
      <c r="W99" s="17" t="str">
        <f aca="false">VLOOKUP(поверки!$T99,'Акты п-п'!$C$5:$I$57,5,FALSE())</f>
        <v>Чупин А.А.</v>
      </c>
      <c r="X99" s="17" t="n">
        <f aca="false">поверки!$G99-поверки!$U99</f>
        <v>2</v>
      </c>
      <c r="Y99" s="17" t="n">
        <f aca="false">поверки!$V99-поверки!$G99</f>
        <v>1</v>
      </c>
      <c r="Z99" s="17" t="str">
        <f aca="false">CONCATENATE(поверки!$Q99," ",поверки!$S99," номер ",поверки!$H99)</f>
        <v>Манометр ТМ5 номер Р00716</v>
      </c>
    </row>
    <row r="100" customFormat="false" ht="17.9" hidden="true" customHeight="false" outlineLevel="0" collapsed="false">
      <c r="B100" s="1" t="s">
        <v>290</v>
      </c>
      <c r="C100" s="1" t="s">
        <v>30</v>
      </c>
      <c r="D100" s="1" t="s">
        <v>31</v>
      </c>
      <c r="F100" s="1" t="s">
        <v>297</v>
      </c>
      <c r="G100" s="16" t="n">
        <v>45750</v>
      </c>
      <c r="H100" s="6" t="s">
        <v>305</v>
      </c>
      <c r="J100" s="1" t="s">
        <v>34</v>
      </c>
      <c r="K100" s="1" t="s">
        <v>35</v>
      </c>
      <c r="L100" s="1" t="s">
        <v>306</v>
      </c>
      <c r="M100" s="17" t="str">
        <f aca="false">IF(COUNTIF(поверки!$H$6:$H$3175,поверки!$H100)&gt;1,"Дубликат","")</f>
        <v/>
      </c>
      <c r="N100" s="17" t="str">
        <f aca="false">IF(COUNTIF(поверки!$L$6:$L$3175,поверки!$L100)&gt;1,"Дубликат","")</f>
        <v/>
      </c>
      <c r="O100" s="18" t="n">
        <v>95</v>
      </c>
      <c r="P100" s="17" t="str">
        <f aca="false">CONCATENATE(TEXT(MONTH(поверки!$G100),"00"),"/",TEXT(поверки!$O100,"000"), "/",TEXT(YEAR(поверки!$G100)-2000,"00"))</f>
        <v>04/095/25</v>
      </c>
      <c r="Q100" s="17" t="str">
        <f aca="false">VLOOKUP(поверки!$F100,'соответстиви ОТ типу'!$K$4:$M$344,2,FALSE())</f>
        <v>Манометр</v>
      </c>
      <c r="R100" s="17" t="s">
        <v>46</v>
      </c>
      <c r="S100" s="17" t="s">
        <v>300</v>
      </c>
      <c r="T100" s="17" t="n">
        <v>1</v>
      </c>
      <c r="U100" s="19" t="n">
        <f aca="false">VLOOKUP(поверки!$T100,'Акты п-п'!$C$5:$I$57,2,FALSE())</f>
        <v>45748</v>
      </c>
      <c r="V100" s="19" t="n">
        <f aca="false">VLOOKUP(поверки!$T100,'Акты п-п'!$C$5:$I$57,3,FALSE())</f>
        <v>45751</v>
      </c>
      <c r="W100" s="17" t="str">
        <f aca="false">VLOOKUP(поверки!$T100,'Акты п-п'!$C$5:$I$57,5,FALSE())</f>
        <v>Чупин А.А.</v>
      </c>
      <c r="X100" s="17" t="n">
        <f aca="false">поверки!$G100-поверки!$U100</f>
        <v>2</v>
      </c>
      <c r="Y100" s="17" t="n">
        <f aca="false">поверки!$V100-поверки!$G100</f>
        <v>1</v>
      </c>
      <c r="Z100" s="17" t="str">
        <f aca="false">CONCATENATE(поверки!$Q100," ",поверки!$S100," номер ",поверки!$H100)</f>
        <v>Манометр ТМ5 номер Р00715</v>
      </c>
    </row>
    <row r="101" customFormat="false" ht="17.9" hidden="true" customHeight="false" outlineLevel="0" collapsed="false">
      <c r="B101" s="1" t="s">
        <v>290</v>
      </c>
      <c r="C101" s="1" t="s">
        <v>30</v>
      </c>
      <c r="D101" s="1" t="s">
        <v>31</v>
      </c>
      <c r="F101" s="1" t="s">
        <v>307</v>
      </c>
      <c r="G101" s="16" t="n">
        <v>45750</v>
      </c>
      <c r="H101" s="6" t="s">
        <v>308</v>
      </c>
      <c r="J101" s="1" t="s">
        <v>34</v>
      </c>
      <c r="K101" s="1" t="s">
        <v>35</v>
      </c>
      <c r="L101" s="1" t="s">
        <v>309</v>
      </c>
      <c r="M101" s="17" t="str">
        <f aca="false">IF(COUNTIF(поверки!$H$6:$H$3175,поверки!$H101)&gt;1,"Дубликат","")</f>
        <v/>
      </c>
      <c r="N101" s="17" t="str">
        <f aca="false">IF(COUNTIF(поверки!$L$6:$L$3175,поверки!$L101)&gt;1,"Дубликат","")</f>
        <v/>
      </c>
      <c r="O101" s="18" t="n">
        <v>96</v>
      </c>
      <c r="P101" s="17" t="str">
        <f aca="false">CONCATENATE(TEXT(MONTH(поверки!$G101),"00"),"/",TEXT(поверки!$O101,"000"), "/",TEXT(YEAR(поверки!$G101)-2000,"00"))</f>
        <v>04/096/25</v>
      </c>
      <c r="Q101" s="17" t="str">
        <f aca="false">VLOOKUP(поверки!$F101,'соответстиви ОТ типу'!$K$4:$M$344,2,FALSE())</f>
        <v>Манометр</v>
      </c>
      <c r="R101" s="17" t="s">
        <v>46</v>
      </c>
      <c r="S101" s="17" t="s">
        <v>310</v>
      </c>
      <c r="T101" s="17" t="n">
        <v>1</v>
      </c>
      <c r="U101" s="19" t="n">
        <f aca="false">VLOOKUP(поверки!$T101,'Акты п-п'!$C$5:$I$57,2,FALSE())</f>
        <v>45748</v>
      </c>
      <c r="V101" s="19" t="n">
        <f aca="false">VLOOKUP(поверки!$T101,'Акты п-п'!$C$5:$I$57,3,FALSE())</f>
        <v>45751</v>
      </c>
      <c r="W101" s="17" t="str">
        <f aca="false">VLOOKUP(поверки!$T101,'Акты п-п'!$C$5:$I$57,5,FALSE())</f>
        <v>Чупин А.А.</v>
      </c>
      <c r="X101" s="17" t="n">
        <f aca="false">поверки!$G101-поверки!$U101</f>
        <v>2</v>
      </c>
      <c r="Y101" s="17" t="n">
        <f aca="false">поверки!$V101-поверки!$G101</f>
        <v>1</v>
      </c>
      <c r="Z101" s="17" t="str">
        <f aca="false">CONCATENATE(поверки!$Q101," ",поверки!$S101," номер ",поверки!$H101)</f>
        <v>Манометр ДМ02-100-1-М номер Р00044</v>
      </c>
    </row>
    <row r="102" customFormat="false" ht="17.9" hidden="true" customHeight="false" outlineLevel="0" collapsed="false">
      <c r="B102" s="1" t="s">
        <v>290</v>
      </c>
      <c r="C102" s="1" t="s">
        <v>30</v>
      </c>
      <c r="D102" s="1" t="s">
        <v>31</v>
      </c>
      <c r="F102" s="1" t="s">
        <v>307</v>
      </c>
      <c r="G102" s="16" t="n">
        <v>45750</v>
      </c>
      <c r="H102" s="6" t="s">
        <v>311</v>
      </c>
      <c r="J102" s="1" t="s">
        <v>34</v>
      </c>
      <c r="K102" s="1" t="s">
        <v>35</v>
      </c>
      <c r="L102" s="1" t="s">
        <v>312</v>
      </c>
      <c r="M102" s="17"/>
      <c r="N102" s="17" t="str">
        <f aca="false">IF(COUNTIF(поверки!$L$6:$L$3175,поверки!$L102)&gt;1,"Дубликат","")</f>
        <v/>
      </c>
      <c r="O102" s="18" t="n">
        <v>97</v>
      </c>
      <c r="P102" s="17" t="str">
        <f aca="false">CONCATENATE(TEXT(MONTH(поверки!$G102),"00"),"/",TEXT(поверки!$O102,"000"), "/",TEXT(YEAR(поверки!$G102)-2000,"00"))</f>
        <v>04/097/25</v>
      </c>
      <c r="Q102" s="17" t="str">
        <f aca="false">VLOOKUP(поверки!$F102,'соответстиви ОТ типу'!$K$4:$M$344,2,FALSE())</f>
        <v>Манометр</v>
      </c>
      <c r="R102" s="17" t="s">
        <v>46</v>
      </c>
      <c r="S102" s="17" t="s">
        <v>310</v>
      </c>
      <c r="T102" s="17" t="n">
        <v>1</v>
      </c>
      <c r="U102" s="19" t="n">
        <f aca="false">VLOOKUP(поверки!$T102,'Акты п-п'!$C$5:$I$57,2,FALSE())</f>
        <v>45748</v>
      </c>
      <c r="V102" s="19" t="n">
        <f aca="false">VLOOKUP(поверки!$T102,'Акты п-п'!$C$5:$I$57,3,FALSE())</f>
        <v>45751</v>
      </c>
      <c r="W102" s="17" t="str">
        <f aca="false">VLOOKUP(поверки!$T102,'Акты п-п'!$C$5:$I$57,5,FALSE())</f>
        <v>Чупин А.А.</v>
      </c>
      <c r="X102" s="17" t="n">
        <f aca="false">поверки!$G102-поверки!$U102</f>
        <v>2</v>
      </c>
      <c r="Y102" s="17" t="n">
        <f aca="false">поверки!$V102-поверки!$G102</f>
        <v>1</v>
      </c>
      <c r="Z102" s="17" t="str">
        <f aca="false">CONCATENATE(поверки!$Q102," ",поверки!$S102," номер ",поверки!$H102)</f>
        <v>Манометр ДМ02-100-1-М номер Р00523</v>
      </c>
    </row>
    <row r="103" customFormat="false" ht="17.9" hidden="true" customHeight="false" outlineLevel="0" collapsed="false">
      <c r="B103" s="1" t="s">
        <v>290</v>
      </c>
      <c r="C103" s="1" t="s">
        <v>30</v>
      </c>
      <c r="D103" s="1" t="s">
        <v>31</v>
      </c>
      <c r="F103" s="1" t="s">
        <v>307</v>
      </c>
      <c r="G103" s="16" t="n">
        <v>45750</v>
      </c>
      <c r="H103" s="6" t="s">
        <v>313</v>
      </c>
      <c r="J103" s="1" t="s">
        <v>34</v>
      </c>
      <c r="K103" s="1" t="s">
        <v>35</v>
      </c>
      <c r="L103" s="1" t="s">
        <v>314</v>
      </c>
      <c r="M103" s="17"/>
      <c r="N103" s="17" t="str">
        <f aca="false">IF(COUNTIF(поверки!$L$6:$L$3175,поверки!$L103)&gt;1,"Дубликат","")</f>
        <v/>
      </c>
      <c r="O103" s="18" t="n">
        <v>98</v>
      </c>
      <c r="P103" s="17" t="str">
        <f aca="false">CONCATENATE(TEXT(MONTH(поверки!$G103),"00"),"/",TEXT(поверки!$O103,"000"), "/",TEXT(YEAR(поверки!$G103)-2000,"00"))</f>
        <v>04/098/25</v>
      </c>
      <c r="Q103" s="17" t="str">
        <f aca="false">VLOOKUP(поверки!$F103,'соответстиви ОТ типу'!$K$4:$M$344,2,FALSE())</f>
        <v>Манометр</v>
      </c>
      <c r="R103" s="17" t="s">
        <v>46</v>
      </c>
      <c r="S103" s="17" t="s">
        <v>310</v>
      </c>
      <c r="T103" s="17" t="n">
        <v>1</v>
      </c>
      <c r="U103" s="19" t="n">
        <f aca="false">VLOOKUP(поверки!$T103,'Акты п-п'!$C$5:$I$57,2,FALSE())</f>
        <v>45748</v>
      </c>
      <c r="V103" s="19" t="n">
        <f aca="false">VLOOKUP(поверки!$T103,'Акты п-п'!$C$5:$I$57,3,FALSE())</f>
        <v>45751</v>
      </c>
      <c r="W103" s="17" t="str">
        <f aca="false">VLOOKUP(поверки!$T103,'Акты п-п'!$C$5:$I$57,5,FALSE())</f>
        <v>Чупин А.А.</v>
      </c>
      <c r="X103" s="17" t="n">
        <f aca="false">поверки!$G103-поверки!$U103</f>
        <v>2</v>
      </c>
      <c r="Y103" s="17" t="n">
        <f aca="false">поверки!$V103-поверки!$G103</f>
        <v>1</v>
      </c>
      <c r="Z103" s="17" t="str">
        <f aca="false">CONCATENATE(поверки!$Q103," ",поверки!$S103," номер ",поверки!$H103)</f>
        <v>Манометр ДМ02-100-1-М номер Р00672</v>
      </c>
    </row>
    <row r="104" customFormat="false" ht="17.9" hidden="true" customHeight="false" outlineLevel="0" collapsed="false">
      <c r="B104" s="1" t="s">
        <v>290</v>
      </c>
      <c r="C104" s="1" t="s">
        <v>30</v>
      </c>
      <c r="D104" s="1" t="s">
        <v>31</v>
      </c>
      <c r="F104" s="1" t="s">
        <v>307</v>
      </c>
      <c r="G104" s="16" t="n">
        <v>45750</v>
      </c>
      <c r="H104" s="6" t="s">
        <v>315</v>
      </c>
      <c r="J104" s="1" t="s">
        <v>34</v>
      </c>
      <c r="K104" s="1" t="s">
        <v>35</v>
      </c>
      <c r="L104" s="1" t="s">
        <v>316</v>
      </c>
      <c r="M104" s="17"/>
      <c r="N104" s="17" t="str">
        <f aca="false">IF(COUNTIF(поверки!$L$6:$L$3175,поверки!$L104)&gt;1,"Дубликат","")</f>
        <v/>
      </c>
      <c r="O104" s="18" t="n">
        <v>99</v>
      </c>
      <c r="P104" s="17" t="str">
        <f aca="false">CONCATENATE(TEXT(MONTH(поверки!$G104),"00"),"/",TEXT(поверки!$O104,"000"), "/",TEXT(YEAR(поверки!$G104)-2000,"00"))</f>
        <v>04/099/25</v>
      </c>
      <c r="Q104" s="17" t="str">
        <f aca="false">VLOOKUP(поверки!$F104,'соответстиви ОТ типу'!$K$4:$M$344,2,FALSE())</f>
        <v>Манометр</v>
      </c>
      <c r="R104" s="17" t="s">
        <v>46</v>
      </c>
      <c r="S104" s="17" t="s">
        <v>310</v>
      </c>
      <c r="T104" s="17" t="n">
        <v>1</v>
      </c>
      <c r="U104" s="19" t="n">
        <f aca="false">VLOOKUP(поверки!$T104,'Акты п-п'!$C$5:$I$57,2,FALSE())</f>
        <v>45748</v>
      </c>
      <c r="V104" s="19" t="n">
        <f aca="false">VLOOKUP(поверки!$T104,'Акты п-п'!$C$5:$I$57,3,FALSE())</f>
        <v>45751</v>
      </c>
      <c r="W104" s="17" t="str">
        <f aca="false">VLOOKUP(поверки!$T104,'Акты п-п'!$C$5:$I$57,5,FALSE())</f>
        <v>Чупин А.А.</v>
      </c>
      <c r="X104" s="17" t="n">
        <f aca="false">поверки!$G104-поверки!$U104</f>
        <v>2</v>
      </c>
      <c r="Y104" s="17" t="n">
        <f aca="false">поверки!$V104-поверки!$G104</f>
        <v>1</v>
      </c>
      <c r="Z104" s="17" t="str">
        <f aca="false">CONCATENATE(поверки!$Q104," ",поверки!$S104," номер ",поверки!$H104)</f>
        <v>Манометр ДМ02-100-1-М номер Р00096</v>
      </c>
    </row>
    <row r="105" customFormat="false" ht="17.9" hidden="true" customHeight="false" outlineLevel="0" collapsed="false">
      <c r="B105" s="1" t="s">
        <v>290</v>
      </c>
      <c r="C105" s="1" t="s">
        <v>30</v>
      </c>
      <c r="D105" s="1" t="s">
        <v>31</v>
      </c>
      <c r="F105" s="1" t="s">
        <v>317</v>
      </c>
      <c r="G105" s="16" t="n">
        <v>45750</v>
      </c>
      <c r="H105" s="6" t="s">
        <v>318</v>
      </c>
      <c r="J105" s="1" t="s">
        <v>34</v>
      </c>
      <c r="K105" s="1" t="s">
        <v>35</v>
      </c>
      <c r="L105" s="1" t="s">
        <v>319</v>
      </c>
      <c r="M105" s="17"/>
      <c r="N105" s="17" t="str">
        <f aca="false">IF(COUNTIF(поверки!$L$6:$L$3175,поверки!$L105)&gt;1,"Дубликат","")</f>
        <v/>
      </c>
      <c r="O105" s="18" t="n">
        <v>100</v>
      </c>
      <c r="P105" s="17" t="str">
        <f aca="false">CONCATENATE(TEXT(MONTH(поверки!$G105),"00"),"/",TEXT(поверки!$O105,"000"), "/",TEXT(YEAR(поверки!$G105)-2000,"00"))</f>
        <v>04/100/25</v>
      </c>
      <c r="Q105" s="17" t="str">
        <f aca="false">VLOOKUP(поверки!$F105,'соответстиви ОТ типу'!$K$4:$M$344,2,FALSE())</f>
        <v>Манометр</v>
      </c>
      <c r="R105" s="17" t="s">
        <v>46</v>
      </c>
      <c r="S105" s="17" t="s">
        <v>320</v>
      </c>
      <c r="T105" s="17" t="n">
        <v>1</v>
      </c>
      <c r="U105" s="19" t="n">
        <f aca="false">VLOOKUP(поверки!$T105,'Акты п-п'!$C$5:$I$57,2,FALSE())</f>
        <v>45748</v>
      </c>
      <c r="V105" s="19" t="n">
        <f aca="false">VLOOKUP(поверки!$T105,'Акты п-п'!$C$5:$I$57,3,FALSE())</f>
        <v>45751</v>
      </c>
      <c r="W105" s="17" t="str">
        <f aca="false">VLOOKUP(поверки!$T105,'Акты п-п'!$C$5:$I$57,5,FALSE())</f>
        <v>Чупин А.А.</v>
      </c>
      <c r="X105" s="17" t="n">
        <f aca="false">поверки!$G105-поверки!$U105</f>
        <v>2</v>
      </c>
      <c r="Y105" s="17" t="n">
        <f aca="false">поверки!$V105-поверки!$G105</f>
        <v>1</v>
      </c>
      <c r="Z105" s="17" t="str">
        <f aca="false">CONCATENATE(поверки!$Q105," ",поверки!$S105," номер ",поверки!$H105)</f>
        <v>Манометр ДМ02-100-1-G номер Р00243</v>
      </c>
    </row>
    <row r="106" customFormat="false" ht="17.9" hidden="true" customHeight="false" outlineLevel="0" collapsed="false">
      <c r="B106" s="1" t="s">
        <v>290</v>
      </c>
      <c r="C106" s="1" t="s">
        <v>30</v>
      </c>
      <c r="D106" s="1" t="s">
        <v>31</v>
      </c>
      <c r="F106" s="1" t="s">
        <v>291</v>
      </c>
      <c r="G106" s="16" t="n">
        <v>45750</v>
      </c>
      <c r="H106" s="6" t="s">
        <v>321</v>
      </c>
      <c r="J106" s="1" t="s">
        <v>34</v>
      </c>
      <c r="K106" s="1" t="s">
        <v>35</v>
      </c>
      <c r="L106" s="1" t="s">
        <v>322</v>
      </c>
      <c r="M106" s="17"/>
      <c r="N106" s="17" t="str">
        <f aca="false">IF(COUNTIF(поверки!$L$6:$L$3175,поверки!$L106)&gt;1,"Дубликат","")</f>
        <v/>
      </c>
      <c r="O106" s="18" t="n">
        <v>101</v>
      </c>
      <c r="P106" s="17" t="str">
        <f aca="false">CONCATENATE(TEXT(MONTH(поверки!$G106),"00"),"/",TEXT(поверки!$O106,"000"), "/",TEXT(YEAR(поверки!$G106)-2000,"00"))</f>
        <v>04/101/25</v>
      </c>
      <c r="Q106" s="17" t="str">
        <f aca="false">VLOOKUP(поверки!$F106,'соответстиви ОТ типу'!$K$4:$M$344,2,FALSE())</f>
        <v>Манометр</v>
      </c>
      <c r="R106" s="17" t="s">
        <v>46</v>
      </c>
      <c r="S106" s="17" t="s">
        <v>294</v>
      </c>
      <c r="T106" s="17" t="n">
        <v>1</v>
      </c>
      <c r="U106" s="19" t="n">
        <f aca="false">VLOOKUP(поверки!$T106,'Акты п-п'!$C$5:$I$57,2,FALSE())</f>
        <v>45748</v>
      </c>
      <c r="V106" s="19" t="n">
        <f aca="false">VLOOKUP(поверки!$T106,'Акты п-п'!$C$5:$I$57,3,FALSE())</f>
        <v>45751</v>
      </c>
      <c r="W106" s="17" t="str">
        <f aca="false">VLOOKUP(поверки!$T106,'Акты п-п'!$C$5:$I$57,5,FALSE())</f>
        <v>Чупин А.А.</v>
      </c>
      <c r="X106" s="17" t="n">
        <f aca="false">поверки!$G106-поверки!$U106</f>
        <v>2</v>
      </c>
      <c r="Y106" s="17" t="n">
        <f aca="false">поверки!$V106-поверки!$G106</f>
        <v>1</v>
      </c>
      <c r="Z106" s="17" t="str">
        <f aca="false">CONCATENATE(поверки!$Q106," ",поверки!$S106," номер ",поверки!$H106)</f>
        <v>Манометр МП3-УУ2 номер Р00047</v>
      </c>
    </row>
    <row r="107" customFormat="false" ht="17.9" hidden="true" customHeight="false" outlineLevel="0" collapsed="false">
      <c r="B107" s="1" t="s">
        <v>290</v>
      </c>
      <c r="C107" s="1" t="s">
        <v>30</v>
      </c>
      <c r="D107" s="1" t="s">
        <v>31</v>
      </c>
      <c r="F107" s="1" t="s">
        <v>323</v>
      </c>
      <c r="G107" s="16" t="n">
        <v>45750</v>
      </c>
      <c r="H107" s="6" t="s">
        <v>324</v>
      </c>
      <c r="J107" s="1" t="s">
        <v>34</v>
      </c>
      <c r="K107" s="1" t="s">
        <v>35</v>
      </c>
      <c r="L107" s="1" t="s">
        <v>325</v>
      </c>
      <c r="M107" s="17"/>
      <c r="N107" s="17" t="str">
        <f aca="false">IF(COUNTIF(поверки!$L$6:$L$3175,поверки!$L107)&gt;1,"Дубликат","")</f>
        <v/>
      </c>
      <c r="O107" s="18" t="n">
        <v>102</v>
      </c>
      <c r="P107" s="17" t="str">
        <f aca="false">CONCATENATE(TEXT(MONTH(поверки!$G107),"00"),"/",TEXT(поверки!$O107,"000"), "/",TEXT(YEAR(поверки!$G107)-2000,"00"))</f>
        <v>04/102/25</v>
      </c>
      <c r="Q107" s="17" t="str">
        <f aca="false">VLOOKUP(поверки!$F107,'соответстиви ОТ типу'!$K$4:$M$344,2,FALSE())</f>
        <v>Манометр</v>
      </c>
      <c r="R107" s="17" t="s">
        <v>46</v>
      </c>
      <c r="S107" s="17" t="s">
        <v>326</v>
      </c>
      <c r="T107" s="17" t="n">
        <v>1</v>
      </c>
      <c r="U107" s="19" t="n">
        <f aca="false">VLOOKUP(поверки!$T107,'Акты п-п'!$C$5:$I$57,2,FALSE())</f>
        <v>45748</v>
      </c>
      <c r="V107" s="19" t="n">
        <f aca="false">VLOOKUP(поверки!$T107,'Акты п-п'!$C$5:$I$57,3,FALSE())</f>
        <v>45751</v>
      </c>
      <c r="W107" s="17" t="str">
        <f aca="false">VLOOKUP(поверки!$T107,'Акты п-п'!$C$5:$I$57,5,FALSE())</f>
        <v>Чупин А.А.</v>
      </c>
      <c r="X107" s="17" t="n">
        <f aca="false">поверки!$G107-поверки!$U107</f>
        <v>2</v>
      </c>
      <c r="Y107" s="17" t="n">
        <f aca="false">поверки!$V107-поверки!$G107</f>
        <v>1</v>
      </c>
      <c r="Z107" s="17" t="str">
        <f aca="false">CONCATENATE(поверки!$Q107," ",поверки!$S107," номер ",поверки!$H107)</f>
        <v>Манометр 233.50.160 номер 00489</v>
      </c>
    </row>
    <row r="108" customFormat="false" ht="17.9" hidden="true" customHeight="false" outlineLevel="0" collapsed="false">
      <c r="B108" s="1" t="s">
        <v>290</v>
      </c>
      <c r="C108" s="1" t="s">
        <v>30</v>
      </c>
      <c r="D108" s="1" t="s">
        <v>31</v>
      </c>
      <c r="F108" s="1" t="s">
        <v>323</v>
      </c>
      <c r="G108" s="16" t="n">
        <v>45750</v>
      </c>
      <c r="H108" s="6" t="s">
        <v>327</v>
      </c>
      <c r="J108" s="1" t="s">
        <v>34</v>
      </c>
      <c r="K108" s="1" t="s">
        <v>35</v>
      </c>
      <c r="L108" s="1" t="s">
        <v>328</v>
      </c>
      <c r="M108" s="17"/>
      <c r="N108" s="17" t="str">
        <f aca="false">IF(COUNTIF(поверки!$L$6:$L$3175,поверки!$L108)&gt;1,"Дубликат","")</f>
        <v/>
      </c>
      <c r="O108" s="18" t="n">
        <v>103</v>
      </c>
      <c r="P108" s="17" t="str">
        <f aca="false">CONCATENATE(TEXT(MONTH(поверки!$G108),"00"),"/",TEXT(поверки!$O108,"000"), "/",TEXT(YEAR(поверки!$G108)-2000,"00"))</f>
        <v>04/103/25</v>
      </c>
      <c r="Q108" s="17" t="str">
        <f aca="false">VLOOKUP(поверки!$F108,'соответстиви ОТ типу'!$K$4:$M$344,2,FALSE())</f>
        <v>Манометр</v>
      </c>
      <c r="R108" s="17" t="s">
        <v>46</v>
      </c>
      <c r="S108" s="17" t="s">
        <v>326</v>
      </c>
      <c r="T108" s="17" t="n">
        <v>1</v>
      </c>
      <c r="U108" s="19" t="n">
        <f aca="false">VLOOKUP(поверки!$T108,'Акты п-п'!$C$5:$I$57,2,FALSE())</f>
        <v>45748</v>
      </c>
      <c r="V108" s="19" t="n">
        <f aca="false">VLOOKUP(поверки!$T108,'Акты п-п'!$C$5:$I$57,3,FALSE())</f>
        <v>45751</v>
      </c>
      <c r="W108" s="17" t="str">
        <f aca="false">VLOOKUP(поверки!$T108,'Акты п-п'!$C$5:$I$57,5,FALSE())</f>
        <v>Чупин А.А.</v>
      </c>
      <c r="X108" s="17" t="n">
        <f aca="false">поверки!$G108-поверки!$U108</f>
        <v>2</v>
      </c>
      <c r="Y108" s="17" t="n">
        <f aca="false">поверки!$V108-поверки!$G108</f>
        <v>1</v>
      </c>
      <c r="Z108" s="17" t="str">
        <f aca="false">CONCATENATE(поверки!$Q108," ",поверки!$S108," номер ",поверки!$H108)</f>
        <v>Манометр 233.50.160 номер 00593</v>
      </c>
    </row>
    <row r="109" customFormat="false" ht="17.9" hidden="true" customHeight="false" outlineLevel="0" collapsed="false">
      <c r="B109" s="1" t="s">
        <v>290</v>
      </c>
      <c r="C109" s="1" t="s">
        <v>30</v>
      </c>
      <c r="D109" s="1" t="s">
        <v>31</v>
      </c>
      <c r="F109" s="1" t="s">
        <v>329</v>
      </c>
      <c r="G109" s="16" t="n">
        <v>45750</v>
      </c>
      <c r="H109" s="6" t="s">
        <v>330</v>
      </c>
      <c r="J109" s="1" t="s">
        <v>34</v>
      </c>
      <c r="K109" s="1" t="s">
        <v>35</v>
      </c>
      <c r="L109" s="1" t="s">
        <v>331</v>
      </c>
      <c r="M109" s="17"/>
      <c r="N109" s="17" t="str">
        <f aca="false">IF(COUNTIF(поверки!$L$6:$L$3175,поверки!$L109)&gt;1,"Дубликат","")</f>
        <v/>
      </c>
      <c r="O109" s="18" t="n">
        <v>104</v>
      </c>
      <c r="P109" s="17" t="str">
        <f aca="false">CONCATENATE(TEXT(MONTH(поверки!$G109),"00"),"/",TEXT(поверки!$O109,"000"), "/",TEXT(YEAR(поверки!$G109)-2000,"00"))</f>
        <v>04/104/25</v>
      </c>
      <c r="Q109" s="17" t="str">
        <f aca="false">VLOOKUP(поверки!$F109,'соответстиви ОТ типу'!$K$4:$M$344,2,FALSE())</f>
        <v>Манометр</v>
      </c>
      <c r="R109" s="17" t="s">
        <v>46</v>
      </c>
      <c r="S109" s="17" t="s">
        <v>332</v>
      </c>
      <c r="T109" s="17" t="n">
        <v>1</v>
      </c>
      <c r="U109" s="19" t="n">
        <f aca="false">VLOOKUP(поверки!$T109,'Акты п-п'!$C$5:$I$57,2,FALSE())</f>
        <v>45748</v>
      </c>
      <c r="V109" s="19" t="n">
        <f aca="false">VLOOKUP(поверки!$T109,'Акты п-п'!$C$5:$I$57,3,FALSE())</f>
        <v>45751</v>
      </c>
      <c r="W109" s="17" t="str">
        <f aca="false">VLOOKUP(поверки!$T109,'Акты п-п'!$C$5:$I$57,5,FALSE())</f>
        <v>Чупин А.А.</v>
      </c>
      <c r="X109" s="17" t="n">
        <f aca="false">поверки!$G109-поверки!$U109</f>
        <v>2</v>
      </c>
      <c r="Y109" s="17" t="n">
        <f aca="false">поверки!$V109-поверки!$G109</f>
        <v>1</v>
      </c>
      <c r="Z109" s="17" t="str">
        <f aca="false">CONCATENATE(поверки!$Q109," ",поверки!$S109," номер ",поверки!$H109)</f>
        <v>Манометр МП4-Уф номер 1023895</v>
      </c>
    </row>
    <row r="110" customFormat="false" ht="17.9" hidden="true" customHeight="false" outlineLevel="0" collapsed="false">
      <c r="B110" s="1" t="s">
        <v>290</v>
      </c>
      <c r="C110" s="1" t="s">
        <v>30</v>
      </c>
      <c r="D110" s="1" t="s">
        <v>31</v>
      </c>
      <c r="F110" s="1" t="s">
        <v>329</v>
      </c>
      <c r="G110" s="16" t="n">
        <v>45750</v>
      </c>
      <c r="H110" s="6" t="s">
        <v>333</v>
      </c>
      <c r="J110" s="1" t="s">
        <v>34</v>
      </c>
      <c r="K110" s="1" t="s">
        <v>35</v>
      </c>
      <c r="L110" s="1" t="s">
        <v>334</v>
      </c>
      <c r="M110" s="17"/>
      <c r="N110" s="17" t="str">
        <f aca="false">IF(COUNTIF(поверки!$L$6:$L$3175,поверки!$L110)&gt;1,"Дубликат","")</f>
        <v/>
      </c>
      <c r="O110" s="18" t="n">
        <v>105</v>
      </c>
      <c r="P110" s="17" t="str">
        <f aca="false">CONCATENATE(TEXT(MONTH(поверки!$G110),"00"),"/",TEXT(поверки!$O110,"000"), "/",TEXT(YEAR(поверки!$G110)-2000,"00"))</f>
        <v>04/105/25</v>
      </c>
      <c r="Q110" s="17" t="str">
        <f aca="false">VLOOKUP(поверки!$F110,'соответстиви ОТ типу'!$K$4:$M$344,2,FALSE())</f>
        <v>Манометр</v>
      </c>
      <c r="R110" s="17" t="s">
        <v>46</v>
      </c>
      <c r="S110" s="17" t="s">
        <v>332</v>
      </c>
      <c r="T110" s="17" t="n">
        <v>1</v>
      </c>
      <c r="U110" s="19" t="n">
        <f aca="false">VLOOKUP(поверки!$T110,'Акты п-п'!$C$5:$I$57,2,FALSE())</f>
        <v>45748</v>
      </c>
      <c r="V110" s="19" t="n">
        <f aca="false">VLOOKUP(поверки!$T110,'Акты п-п'!$C$5:$I$57,3,FALSE())</f>
        <v>45751</v>
      </c>
      <c r="W110" s="17" t="str">
        <f aca="false">VLOOKUP(поверки!$T110,'Акты п-п'!$C$5:$I$57,5,FALSE())</f>
        <v>Чупин А.А.</v>
      </c>
      <c r="X110" s="17" t="n">
        <f aca="false">поверки!$G110-поверки!$U110</f>
        <v>2</v>
      </c>
      <c r="Y110" s="17" t="n">
        <f aca="false">поверки!$V110-поверки!$G110</f>
        <v>1</v>
      </c>
      <c r="Z110" s="17" t="str">
        <f aca="false">CONCATENATE(поверки!$Q110," ",поверки!$S110," номер ",поверки!$H110)</f>
        <v>Манометр МП4-Уф номер 1023896</v>
      </c>
    </row>
    <row r="111" customFormat="false" ht="17.9" hidden="true" customHeight="false" outlineLevel="0" collapsed="false">
      <c r="B111" s="1" t="s">
        <v>290</v>
      </c>
      <c r="C111" s="1" t="s">
        <v>30</v>
      </c>
      <c r="D111" s="1" t="s">
        <v>31</v>
      </c>
      <c r="F111" s="1" t="s">
        <v>329</v>
      </c>
      <c r="G111" s="16" t="n">
        <v>45750</v>
      </c>
      <c r="H111" s="6" t="s">
        <v>335</v>
      </c>
      <c r="J111" s="1" t="s">
        <v>34</v>
      </c>
      <c r="K111" s="1" t="s">
        <v>35</v>
      </c>
      <c r="L111" s="1" t="s">
        <v>336</v>
      </c>
      <c r="M111" s="17"/>
      <c r="N111" s="17" t="str">
        <f aca="false">IF(COUNTIF(поверки!$L$6:$L$3175,поверки!$L111)&gt;1,"Дубликат","")</f>
        <v/>
      </c>
      <c r="O111" s="18" t="n">
        <v>106</v>
      </c>
      <c r="P111" s="17" t="str">
        <f aca="false">CONCATENATE(TEXT(MONTH(поверки!$G111),"00"),"/",TEXT(поверки!$O111,"000"), "/",TEXT(YEAR(поверки!$G111)-2000,"00"))</f>
        <v>04/106/25</v>
      </c>
      <c r="Q111" s="17" t="str">
        <f aca="false">VLOOKUP(поверки!$F111,'соответстиви ОТ типу'!$K$4:$M$344,2,FALSE())</f>
        <v>Манометр</v>
      </c>
      <c r="R111" s="17" t="s">
        <v>46</v>
      </c>
      <c r="S111" s="17" t="s">
        <v>332</v>
      </c>
      <c r="T111" s="17" t="n">
        <v>1</v>
      </c>
      <c r="U111" s="19" t="n">
        <f aca="false">VLOOKUP(поверки!$T111,'Акты п-п'!$C$5:$I$57,2,FALSE())</f>
        <v>45748</v>
      </c>
      <c r="V111" s="19" t="n">
        <f aca="false">VLOOKUP(поверки!$T111,'Акты п-п'!$C$5:$I$57,3,FALSE())</f>
        <v>45751</v>
      </c>
      <c r="W111" s="17" t="str">
        <f aca="false">VLOOKUP(поверки!$T111,'Акты п-п'!$C$5:$I$57,5,FALSE())</f>
        <v>Чупин А.А.</v>
      </c>
      <c r="X111" s="17" t="n">
        <f aca="false">поверки!$G111-поверки!$U111</f>
        <v>2</v>
      </c>
      <c r="Y111" s="17" t="n">
        <f aca="false">поверки!$V111-поверки!$G111</f>
        <v>1</v>
      </c>
      <c r="Z111" s="17" t="str">
        <f aca="false">CONCATENATE(поверки!$Q111," ",поверки!$S111," номер ",поверки!$H111)</f>
        <v>Манометр МП4-Уф номер 1023897</v>
      </c>
    </row>
    <row r="112" customFormat="false" ht="17.9" hidden="true" customHeight="false" outlineLevel="0" collapsed="false">
      <c r="B112" s="1" t="s">
        <v>290</v>
      </c>
      <c r="C112" s="1" t="s">
        <v>30</v>
      </c>
      <c r="D112" s="1" t="s">
        <v>31</v>
      </c>
      <c r="F112" s="1" t="s">
        <v>329</v>
      </c>
      <c r="G112" s="16" t="n">
        <v>45750</v>
      </c>
      <c r="H112" s="6" t="s">
        <v>337</v>
      </c>
      <c r="J112" s="1" t="s">
        <v>34</v>
      </c>
      <c r="K112" s="1" t="s">
        <v>35</v>
      </c>
      <c r="L112" s="1" t="s">
        <v>338</v>
      </c>
      <c r="M112" s="17"/>
      <c r="N112" s="17" t="str">
        <f aca="false">IF(COUNTIF(поверки!$L$6:$L$3175,поверки!$L112)&gt;1,"Дубликат","")</f>
        <v/>
      </c>
      <c r="O112" s="18" t="n">
        <v>107</v>
      </c>
      <c r="P112" s="17" t="str">
        <f aca="false">CONCATENATE(TEXT(MONTH(поверки!$G112),"00"),"/",TEXT(поверки!$O112,"000"), "/",TEXT(YEAR(поверки!$G112)-2000,"00"))</f>
        <v>04/107/25</v>
      </c>
      <c r="Q112" s="17" t="str">
        <f aca="false">VLOOKUP(поверки!$F112,'соответстиви ОТ типу'!$K$4:$M$344,2,FALSE())</f>
        <v>Манометр</v>
      </c>
      <c r="R112" s="17" t="s">
        <v>46</v>
      </c>
      <c r="S112" s="17" t="s">
        <v>332</v>
      </c>
      <c r="T112" s="17" t="n">
        <v>1</v>
      </c>
      <c r="U112" s="19" t="n">
        <f aca="false">VLOOKUP(поверки!$T112,'Акты п-п'!$C$5:$I$57,2,FALSE())</f>
        <v>45748</v>
      </c>
      <c r="V112" s="19" t="n">
        <f aca="false">VLOOKUP(поверки!$T112,'Акты п-п'!$C$5:$I$57,3,FALSE())</f>
        <v>45751</v>
      </c>
      <c r="W112" s="17" t="str">
        <f aca="false">VLOOKUP(поверки!$T112,'Акты п-п'!$C$5:$I$57,5,FALSE())</f>
        <v>Чупин А.А.</v>
      </c>
      <c r="X112" s="17" t="n">
        <f aca="false">поверки!$G112-поверки!$U112</f>
        <v>2</v>
      </c>
      <c r="Y112" s="17" t="n">
        <f aca="false">поверки!$V112-поверки!$G112</f>
        <v>1</v>
      </c>
      <c r="Z112" s="17" t="str">
        <f aca="false">CONCATENATE(поверки!$Q112," ",поверки!$S112," номер ",поверки!$H112)</f>
        <v>Манометр МП4-Уф номер 1023898</v>
      </c>
    </row>
    <row r="113" customFormat="false" ht="17.9" hidden="true" customHeight="false" outlineLevel="0" collapsed="false">
      <c r="B113" s="1" t="s">
        <v>290</v>
      </c>
      <c r="C113" s="1" t="s">
        <v>30</v>
      </c>
      <c r="D113" s="1" t="s">
        <v>31</v>
      </c>
      <c r="F113" s="1" t="s">
        <v>329</v>
      </c>
      <c r="G113" s="16" t="n">
        <v>45750</v>
      </c>
      <c r="H113" s="6" t="s">
        <v>339</v>
      </c>
      <c r="J113" s="1" t="s">
        <v>34</v>
      </c>
      <c r="K113" s="1" t="s">
        <v>35</v>
      </c>
      <c r="L113" s="1" t="s">
        <v>340</v>
      </c>
      <c r="M113" s="17"/>
      <c r="N113" s="17" t="str">
        <f aca="false">IF(COUNTIF(поверки!$L$6:$L$3175,поверки!$L113)&gt;1,"Дубликат","")</f>
        <v/>
      </c>
      <c r="O113" s="18" t="n">
        <v>108</v>
      </c>
      <c r="P113" s="17" t="str">
        <f aca="false">CONCATENATE(TEXT(MONTH(поверки!$G113),"00"),"/",TEXT(поверки!$O113,"000"), "/",TEXT(YEAR(поверки!$G113)-2000,"00"))</f>
        <v>04/108/25</v>
      </c>
      <c r="Q113" s="17" t="str">
        <f aca="false">VLOOKUP(поверки!$F113,'соответстиви ОТ типу'!$K$4:$M$344,2,FALSE())</f>
        <v>Манометр</v>
      </c>
      <c r="R113" s="17" t="s">
        <v>46</v>
      </c>
      <c r="S113" s="17" t="s">
        <v>332</v>
      </c>
      <c r="T113" s="17" t="n">
        <v>1</v>
      </c>
      <c r="U113" s="19" t="n">
        <f aca="false">VLOOKUP(поверки!$T113,'Акты п-п'!$C$5:$I$57,2,FALSE())</f>
        <v>45748</v>
      </c>
      <c r="V113" s="19" t="n">
        <f aca="false">VLOOKUP(поверки!$T113,'Акты п-п'!$C$5:$I$57,3,FALSE())</f>
        <v>45751</v>
      </c>
      <c r="W113" s="17" t="str">
        <f aca="false">VLOOKUP(поверки!$T113,'Акты п-п'!$C$5:$I$57,5,FALSE())</f>
        <v>Чупин А.А.</v>
      </c>
      <c r="X113" s="17" t="n">
        <f aca="false">поверки!$G113-поверки!$U113</f>
        <v>2</v>
      </c>
      <c r="Y113" s="17" t="n">
        <f aca="false">поверки!$V113-поверки!$G113</f>
        <v>1</v>
      </c>
      <c r="Z113" s="17" t="str">
        <f aca="false">CONCATENATE(поверки!$Q113," ",поверки!$S113," номер ",поверки!$H113)</f>
        <v>Манометр МП4-Уф номер 1023899</v>
      </c>
    </row>
    <row r="114" customFormat="false" ht="17.9" hidden="true" customHeight="false" outlineLevel="0" collapsed="false">
      <c r="B114" s="1" t="s">
        <v>290</v>
      </c>
      <c r="C114" s="1" t="s">
        <v>30</v>
      </c>
      <c r="D114" s="1" t="s">
        <v>31</v>
      </c>
      <c r="F114" s="1" t="s">
        <v>329</v>
      </c>
      <c r="G114" s="16" t="n">
        <v>45750</v>
      </c>
      <c r="H114" s="6" t="s">
        <v>341</v>
      </c>
      <c r="J114" s="1" t="s">
        <v>34</v>
      </c>
      <c r="K114" s="1" t="s">
        <v>35</v>
      </c>
      <c r="L114" s="1" t="s">
        <v>342</v>
      </c>
      <c r="M114" s="17"/>
      <c r="N114" s="17" t="str">
        <f aca="false">IF(COUNTIF(поверки!$L$6:$L$3175,поверки!$L114)&gt;1,"Дубликат","")</f>
        <v/>
      </c>
      <c r="O114" s="18" t="n">
        <v>109</v>
      </c>
      <c r="P114" s="17" t="str">
        <f aca="false">CONCATENATE(TEXT(MONTH(поверки!$G114),"00"),"/",TEXT(поверки!$O114,"000"), "/",TEXT(YEAR(поверки!$G114)-2000,"00"))</f>
        <v>04/109/25</v>
      </c>
      <c r="Q114" s="17" t="str">
        <f aca="false">VLOOKUP(поверки!$F114,'соответстиви ОТ типу'!$K$4:$M$344,2,FALSE())</f>
        <v>Манометр</v>
      </c>
      <c r="R114" s="17" t="s">
        <v>46</v>
      </c>
      <c r="S114" s="17" t="s">
        <v>332</v>
      </c>
      <c r="T114" s="17" t="n">
        <v>1</v>
      </c>
      <c r="U114" s="19" t="n">
        <f aca="false">VLOOKUP(поверки!$T114,'Акты п-п'!$C$5:$I$57,2,FALSE())</f>
        <v>45748</v>
      </c>
      <c r="V114" s="19" t="n">
        <f aca="false">VLOOKUP(поверки!$T114,'Акты п-п'!$C$5:$I$57,3,FALSE())</f>
        <v>45751</v>
      </c>
      <c r="W114" s="17" t="str">
        <f aca="false">VLOOKUP(поверки!$T114,'Акты п-п'!$C$5:$I$57,5,FALSE())</f>
        <v>Чупин А.А.</v>
      </c>
      <c r="X114" s="17" t="n">
        <f aca="false">поверки!$G114-поверки!$U114</f>
        <v>2</v>
      </c>
      <c r="Y114" s="17" t="n">
        <f aca="false">поверки!$V114-поверки!$G114</f>
        <v>1</v>
      </c>
      <c r="Z114" s="17" t="str">
        <f aca="false">CONCATENATE(поверки!$Q114," ",поверки!$S114," номер ",поверки!$H114)</f>
        <v>Манометр МП4-Уф номер 1023900</v>
      </c>
    </row>
    <row r="115" customFormat="false" ht="17.9" hidden="true" customHeight="false" outlineLevel="0" collapsed="false">
      <c r="B115" s="1" t="s">
        <v>290</v>
      </c>
      <c r="C115" s="1" t="s">
        <v>30</v>
      </c>
      <c r="D115" s="1" t="s">
        <v>31</v>
      </c>
      <c r="F115" s="1" t="s">
        <v>329</v>
      </c>
      <c r="G115" s="16" t="n">
        <v>45750</v>
      </c>
      <c r="H115" s="6" t="s">
        <v>343</v>
      </c>
      <c r="J115" s="1" t="s">
        <v>34</v>
      </c>
      <c r="K115" s="1" t="s">
        <v>35</v>
      </c>
      <c r="L115" s="1" t="s">
        <v>344</v>
      </c>
      <c r="M115" s="17"/>
      <c r="N115" s="17" t="str">
        <f aca="false">IF(COUNTIF(поверки!$L$6:$L$3175,поверки!$L115)&gt;1,"Дубликат","")</f>
        <v/>
      </c>
      <c r="O115" s="18" t="n">
        <v>110</v>
      </c>
      <c r="P115" s="17" t="str">
        <f aca="false">CONCATENATE(TEXT(MONTH(поверки!$G115),"00"),"/",TEXT(поверки!$O115,"000"), "/",TEXT(YEAR(поверки!$G115)-2000,"00"))</f>
        <v>04/110/25</v>
      </c>
      <c r="Q115" s="17" t="str">
        <f aca="false">VLOOKUP(поверки!$F115,'соответстиви ОТ типу'!$K$4:$M$344,2,FALSE())</f>
        <v>Манометр</v>
      </c>
      <c r="R115" s="17" t="s">
        <v>46</v>
      </c>
      <c r="S115" s="17" t="s">
        <v>332</v>
      </c>
      <c r="T115" s="17" t="n">
        <v>1</v>
      </c>
      <c r="U115" s="19" t="n">
        <f aca="false">VLOOKUP(поверки!$T115,'Акты п-п'!$C$5:$I$57,2,FALSE())</f>
        <v>45748</v>
      </c>
      <c r="V115" s="19" t="n">
        <f aca="false">VLOOKUP(поверки!$T115,'Акты п-п'!$C$5:$I$57,3,FALSE())</f>
        <v>45751</v>
      </c>
      <c r="W115" s="17" t="str">
        <f aca="false">VLOOKUP(поверки!$T115,'Акты п-п'!$C$5:$I$57,5,FALSE())</f>
        <v>Чупин А.А.</v>
      </c>
      <c r="X115" s="17" t="n">
        <f aca="false">поверки!$G115-поверки!$U115</f>
        <v>2</v>
      </c>
      <c r="Y115" s="17" t="n">
        <f aca="false">поверки!$V115-поверки!$G115</f>
        <v>1</v>
      </c>
      <c r="Z115" s="17" t="str">
        <f aca="false">CONCATENATE(поверки!$Q115," ",поверки!$S115," номер ",поверки!$H115)</f>
        <v>Манометр МП4-Уф номер 1023902</v>
      </c>
    </row>
    <row r="116" customFormat="false" ht="17.9" hidden="true" customHeight="false" outlineLevel="0" collapsed="false">
      <c r="B116" s="1" t="s">
        <v>290</v>
      </c>
      <c r="C116" s="1" t="s">
        <v>30</v>
      </c>
      <c r="D116" s="1" t="s">
        <v>31</v>
      </c>
      <c r="F116" s="1" t="s">
        <v>329</v>
      </c>
      <c r="G116" s="16" t="n">
        <v>45750</v>
      </c>
      <c r="H116" s="6" t="s">
        <v>345</v>
      </c>
      <c r="J116" s="1" t="s">
        <v>34</v>
      </c>
      <c r="K116" s="1" t="s">
        <v>35</v>
      </c>
      <c r="L116" s="1" t="s">
        <v>346</v>
      </c>
      <c r="M116" s="17"/>
      <c r="N116" s="17" t="str">
        <f aca="false">IF(COUNTIF(поверки!$L$6:$L$3175,поверки!$L116)&gt;1,"Дубликат","")</f>
        <v/>
      </c>
      <c r="O116" s="18" t="n">
        <v>111</v>
      </c>
      <c r="P116" s="17" t="str">
        <f aca="false">CONCATENATE(TEXT(MONTH(поверки!$G116),"00"),"/",TEXT(поверки!$O116,"000"), "/",TEXT(YEAR(поверки!$G116)-2000,"00"))</f>
        <v>04/111/25</v>
      </c>
      <c r="Q116" s="17" t="str">
        <f aca="false">VLOOKUP(поверки!$F116,'соответстиви ОТ типу'!$K$4:$M$344,2,FALSE())</f>
        <v>Манометр</v>
      </c>
      <c r="R116" s="17" t="s">
        <v>46</v>
      </c>
      <c r="S116" s="17" t="s">
        <v>332</v>
      </c>
      <c r="T116" s="17" t="n">
        <v>1</v>
      </c>
      <c r="U116" s="19" t="n">
        <f aca="false">VLOOKUP(поверки!$T116,'Акты п-п'!$C$5:$I$57,2,FALSE())</f>
        <v>45748</v>
      </c>
      <c r="V116" s="19" t="n">
        <f aca="false">VLOOKUP(поверки!$T116,'Акты п-п'!$C$5:$I$57,3,FALSE())</f>
        <v>45751</v>
      </c>
      <c r="W116" s="17" t="str">
        <f aca="false">VLOOKUP(поверки!$T116,'Акты п-п'!$C$5:$I$57,5,FALSE())</f>
        <v>Чупин А.А.</v>
      </c>
      <c r="X116" s="17" t="n">
        <f aca="false">поверки!$G116-поверки!$U116</f>
        <v>2</v>
      </c>
      <c r="Y116" s="17" t="n">
        <f aca="false">поверки!$V116-поверки!$G116</f>
        <v>1</v>
      </c>
      <c r="Z116" s="17" t="str">
        <f aca="false">CONCATENATE(поверки!$Q116," ",поверки!$S116," номер ",поверки!$H116)</f>
        <v>Манометр МП4-Уф номер 1023904</v>
      </c>
    </row>
    <row r="117" customFormat="false" ht="17.9" hidden="true" customHeight="false" outlineLevel="0" collapsed="false">
      <c r="B117" s="1" t="s">
        <v>290</v>
      </c>
      <c r="C117" s="1" t="s">
        <v>30</v>
      </c>
      <c r="D117" s="1" t="s">
        <v>31</v>
      </c>
      <c r="F117" s="1" t="s">
        <v>329</v>
      </c>
      <c r="G117" s="16" t="n">
        <v>45750</v>
      </c>
      <c r="H117" s="6" t="s">
        <v>347</v>
      </c>
      <c r="J117" s="1" t="s">
        <v>34</v>
      </c>
      <c r="K117" s="1" t="s">
        <v>35</v>
      </c>
      <c r="L117" s="1" t="s">
        <v>348</v>
      </c>
      <c r="M117" s="17"/>
      <c r="N117" s="17" t="str">
        <f aca="false">IF(COUNTIF(поверки!$L$6:$L$3175,поверки!$L117)&gt;1,"Дубликат","")</f>
        <v/>
      </c>
      <c r="O117" s="18" t="n">
        <v>112</v>
      </c>
      <c r="P117" s="17" t="str">
        <f aca="false">CONCATENATE(TEXT(MONTH(поверки!$G117),"00"),"/",TEXT(поверки!$O117,"000"), "/",TEXT(YEAR(поверки!$G117)-2000,"00"))</f>
        <v>04/112/25</v>
      </c>
      <c r="Q117" s="17" t="str">
        <f aca="false">VLOOKUP(поверки!$F117,'соответстиви ОТ типу'!$K$4:$M$344,2,FALSE())</f>
        <v>Манометр</v>
      </c>
      <c r="R117" s="17" t="s">
        <v>46</v>
      </c>
      <c r="S117" s="17" t="s">
        <v>332</v>
      </c>
      <c r="T117" s="17" t="n">
        <v>1</v>
      </c>
      <c r="U117" s="19" t="n">
        <f aca="false">VLOOKUP(поверки!$T117,'Акты п-п'!$C$5:$I$57,2,FALSE())</f>
        <v>45748</v>
      </c>
      <c r="V117" s="19" t="n">
        <f aca="false">VLOOKUP(поверки!$T117,'Акты п-п'!$C$5:$I$57,3,FALSE())</f>
        <v>45751</v>
      </c>
      <c r="W117" s="17" t="str">
        <f aca="false">VLOOKUP(поверки!$T117,'Акты п-п'!$C$5:$I$57,5,FALSE())</f>
        <v>Чупин А.А.</v>
      </c>
      <c r="X117" s="17" t="n">
        <f aca="false">поверки!$G117-поверки!$U117</f>
        <v>2</v>
      </c>
      <c r="Y117" s="17" t="n">
        <f aca="false">поверки!$V117-поверки!$G117</f>
        <v>1</v>
      </c>
      <c r="Z117" s="17" t="str">
        <f aca="false">CONCATENATE(поверки!$Q117," ",поверки!$S117," номер ",поверки!$H117)</f>
        <v>Манометр МП4-Уф номер 1023905</v>
      </c>
    </row>
    <row r="118" customFormat="false" ht="17.9" hidden="true" customHeight="false" outlineLevel="0" collapsed="false">
      <c r="B118" s="1" t="s">
        <v>290</v>
      </c>
      <c r="C118" s="1" t="s">
        <v>30</v>
      </c>
      <c r="D118" s="1" t="s">
        <v>31</v>
      </c>
      <c r="F118" s="1" t="s">
        <v>329</v>
      </c>
      <c r="G118" s="16" t="n">
        <v>45750</v>
      </c>
      <c r="H118" s="6" t="s">
        <v>349</v>
      </c>
      <c r="J118" s="1" t="s">
        <v>34</v>
      </c>
      <c r="K118" s="1" t="s">
        <v>35</v>
      </c>
      <c r="L118" s="1" t="s">
        <v>350</v>
      </c>
      <c r="M118" s="17"/>
      <c r="N118" s="17" t="str">
        <f aca="false">IF(COUNTIF(поверки!$L$6:$L$3175,поверки!$L118)&gt;1,"Дубликат","")</f>
        <v/>
      </c>
      <c r="O118" s="18" t="n">
        <v>113</v>
      </c>
      <c r="P118" s="17" t="str">
        <f aca="false">CONCATENATE(TEXT(MONTH(поверки!$G118),"00"),"/",TEXT(поверки!$O118,"000"), "/",TEXT(YEAR(поверки!$G118)-2000,"00"))</f>
        <v>04/113/25</v>
      </c>
      <c r="Q118" s="17" t="str">
        <f aca="false">VLOOKUP(поверки!$F118,'соответстиви ОТ типу'!$K$4:$M$344,2,FALSE())</f>
        <v>Манометр</v>
      </c>
      <c r="R118" s="17" t="s">
        <v>46</v>
      </c>
      <c r="S118" s="17" t="s">
        <v>332</v>
      </c>
      <c r="T118" s="17" t="n">
        <v>1</v>
      </c>
      <c r="U118" s="19" t="n">
        <f aca="false">VLOOKUP(поверки!$T118,'Акты п-п'!$C$5:$I$57,2,FALSE())</f>
        <v>45748</v>
      </c>
      <c r="V118" s="19" t="n">
        <f aca="false">VLOOKUP(поверки!$T118,'Акты п-п'!$C$5:$I$57,3,FALSE())</f>
        <v>45751</v>
      </c>
      <c r="W118" s="17" t="str">
        <f aca="false">VLOOKUP(поверки!$T118,'Акты п-п'!$C$5:$I$57,5,FALSE())</f>
        <v>Чупин А.А.</v>
      </c>
      <c r="X118" s="17" t="n">
        <f aca="false">поверки!$G118-поверки!$U118</f>
        <v>2</v>
      </c>
      <c r="Y118" s="17" t="n">
        <f aca="false">поверки!$V118-поверки!$G118</f>
        <v>1</v>
      </c>
      <c r="Z118" s="17" t="str">
        <f aca="false">CONCATENATE(поверки!$Q118," ",поверки!$S118," номер ",поверки!$H118)</f>
        <v>Манометр МП4-Уф номер 1023906</v>
      </c>
    </row>
    <row r="119" customFormat="false" ht="17.9" hidden="true" customHeight="false" outlineLevel="0" collapsed="false">
      <c r="B119" s="1" t="s">
        <v>290</v>
      </c>
      <c r="C119" s="1" t="s">
        <v>30</v>
      </c>
      <c r="D119" s="1" t="s">
        <v>31</v>
      </c>
      <c r="F119" s="1" t="s">
        <v>329</v>
      </c>
      <c r="G119" s="16" t="n">
        <v>45750</v>
      </c>
      <c r="H119" s="6" t="s">
        <v>351</v>
      </c>
      <c r="J119" s="1" t="s">
        <v>34</v>
      </c>
      <c r="K119" s="1" t="s">
        <v>35</v>
      </c>
      <c r="L119" s="1" t="s">
        <v>352</v>
      </c>
      <c r="M119" s="17"/>
      <c r="N119" s="17" t="str">
        <f aca="false">IF(COUNTIF(поверки!$L$6:$L$3175,поверки!$L119)&gt;1,"Дубликат","")</f>
        <v/>
      </c>
      <c r="O119" s="18" t="n">
        <v>114</v>
      </c>
      <c r="P119" s="17" t="str">
        <f aca="false">CONCATENATE(TEXT(MONTH(поверки!$G119),"00"),"/",TEXT(поверки!$O119,"000"), "/",TEXT(YEAR(поверки!$G119)-2000,"00"))</f>
        <v>04/114/25</v>
      </c>
      <c r="Q119" s="17" t="str">
        <f aca="false">VLOOKUP(поверки!$F119,'соответстиви ОТ типу'!$K$4:$M$344,2,FALSE())</f>
        <v>Манометр</v>
      </c>
      <c r="R119" s="17" t="s">
        <v>46</v>
      </c>
      <c r="S119" s="17" t="s">
        <v>332</v>
      </c>
      <c r="T119" s="17" t="n">
        <v>1</v>
      </c>
      <c r="U119" s="19" t="n">
        <f aca="false">VLOOKUP(поверки!$T119,'Акты п-п'!$C$5:$I$57,2,FALSE())</f>
        <v>45748</v>
      </c>
      <c r="V119" s="19" t="n">
        <f aca="false">VLOOKUP(поверки!$T119,'Акты п-п'!$C$5:$I$57,3,FALSE())</f>
        <v>45751</v>
      </c>
      <c r="W119" s="17" t="str">
        <f aca="false">VLOOKUP(поверки!$T119,'Акты п-п'!$C$5:$I$57,5,FALSE())</f>
        <v>Чупин А.А.</v>
      </c>
      <c r="X119" s="17" t="n">
        <f aca="false">поверки!$G119-поверки!$U119</f>
        <v>2</v>
      </c>
      <c r="Y119" s="17" t="n">
        <f aca="false">поверки!$V119-поверки!$G119</f>
        <v>1</v>
      </c>
      <c r="Z119" s="17" t="str">
        <f aca="false">CONCATENATE(поверки!$Q119," ",поверки!$S119," номер ",поверки!$H119)</f>
        <v>Манометр МП4-Уф номер 1023907</v>
      </c>
    </row>
    <row r="120" customFormat="false" ht="17.9" hidden="true" customHeight="false" outlineLevel="0" collapsed="false">
      <c r="B120" s="1" t="s">
        <v>290</v>
      </c>
      <c r="C120" s="1" t="s">
        <v>30</v>
      </c>
      <c r="D120" s="1" t="s">
        <v>31</v>
      </c>
      <c r="F120" s="1" t="s">
        <v>329</v>
      </c>
      <c r="G120" s="16" t="n">
        <v>45750</v>
      </c>
      <c r="H120" s="6" t="s">
        <v>353</v>
      </c>
      <c r="J120" s="1" t="s">
        <v>34</v>
      </c>
      <c r="K120" s="1" t="s">
        <v>35</v>
      </c>
      <c r="L120" s="1" t="s">
        <v>354</v>
      </c>
      <c r="M120" s="17"/>
      <c r="N120" s="17" t="str">
        <f aca="false">IF(COUNTIF(поверки!$L$6:$L$3175,поверки!$L120)&gt;1,"Дубликат","")</f>
        <v/>
      </c>
      <c r="O120" s="18" t="n">
        <v>115</v>
      </c>
      <c r="P120" s="17" t="str">
        <f aca="false">CONCATENATE(TEXT(MONTH(поверки!$G120),"00"),"/",TEXT(поверки!$O120,"000"), "/",TEXT(YEAR(поверки!$G120)-2000,"00"))</f>
        <v>04/115/25</v>
      </c>
      <c r="Q120" s="17" t="str">
        <f aca="false">VLOOKUP(поверки!$F120,'соответстиви ОТ типу'!$K$4:$M$344,2,FALSE())</f>
        <v>Манометр</v>
      </c>
      <c r="R120" s="17" t="s">
        <v>46</v>
      </c>
      <c r="S120" s="17" t="s">
        <v>332</v>
      </c>
      <c r="T120" s="17" t="n">
        <v>1</v>
      </c>
      <c r="U120" s="19" t="n">
        <f aca="false">VLOOKUP(поверки!$T120,'Акты п-п'!$C$5:$I$57,2,FALSE())</f>
        <v>45748</v>
      </c>
      <c r="V120" s="19" t="n">
        <f aca="false">VLOOKUP(поверки!$T120,'Акты п-п'!$C$5:$I$57,3,FALSE())</f>
        <v>45751</v>
      </c>
      <c r="W120" s="17" t="str">
        <f aca="false">VLOOKUP(поверки!$T120,'Акты п-п'!$C$5:$I$57,5,FALSE())</f>
        <v>Чупин А.А.</v>
      </c>
      <c r="X120" s="17" t="n">
        <f aca="false">поверки!$G120-поверки!$U120</f>
        <v>2</v>
      </c>
      <c r="Y120" s="17" t="n">
        <f aca="false">поверки!$V120-поверки!$G120</f>
        <v>1</v>
      </c>
      <c r="Z120" s="17" t="str">
        <f aca="false">CONCATENATE(поверки!$Q120," ",поверки!$S120," номер ",поверки!$H120)</f>
        <v>Манометр МП4-Уф номер 1023908</v>
      </c>
    </row>
    <row r="121" customFormat="false" ht="17.9" hidden="true" customHeight="false" outlineLevel="0" collapsed="false">
      <c r="B121" s="1" t="s">
        <v>290</v>
      </c>
      <c r="C121" s="1" t="s">
        <v>30</v>
      </c>
      <c r="D121" s="1" t="s">
        <v>31</v>
      </c>
      <c r="F121" s="1" t="s">
        <v>329</v>
      </c>
      <c r="G121" s="16" t="n">
        <v>45750</v>
      </c>
      <c r="H121" s="6" t="s">
        <v>355</v>
      </c>
      <c r="J121" s="1" t="s">
        <v>34</v>
      </c>
      <c r="K121" s="1" t="s">
        <v>35</v>
      </c>
      <c r="L121" s="1" t="s">
        <v>356</v>
      </c>
      <c r="M121" s="17"/>
      <c r="N121" s="17" t="str">
        <f aca="false">IF(COUNTIF(поверки!$L$6:$L$3175,поверки!$L121)&gt;1,"Дубликат","")</f>
        <v/>
      </c>
      <c r="O121" s="18" t="n">
        <v>116</v>
      </c>
      <c r="P121" s="17" t="str">
        <f aca="false">CONCATENATE(TEXT(MONTH(поверки!$G121),"00"),"/",TEXT(поверки!$O121,"000"), "/",TEXT(YEAR(поверки!$G121)-2000,"00"))</f>
        <v>04/116/25</v>
      </c>
      <c r="Q121" s="17" t="str">
        <f aca="false">VLOOKUP(поверки!$F121,'соответстиви ОТ типу'!$K$4:$M$344,2,FALSE())</f>
        <v>Манометр</v>
      </c>
      <c r="R121" s="17" t="s">
        <v>46</v>
      </c>
      <c r="S121" s="17" t="s">
        <v>332</v>
      </c>
      <c r="T121" s="17" t="n">
        <v>1</v>
      </c>
      <c r="U121" s="19" t="n">
        <f aca="false">VLOOKUP(поверки!$T121,'Акты п-п'!$C$5:$I$57,2,FALSE())</f>
        <v>45748</v>
      </c>
      <c r="V121" s="19" t="n">
        <f aca="false">VLOOKUP(поверки!$T121,'Акты п-п'!$C$5:$I$57,3,FALSE())</f>
        <v>45751</v>
      </c>
      <c r="W121" s="17" t="str">
        <f aca="false">VLOOKUP(поверки!$T121,'Акты п-п'!$C$5:$I$57,5,FALSE())</f>
        <v>Чупин А.А.</v>
      </c>
      <c r="X121" s="17" t="n">
        <f aca="false">поверки!$G121-поверки!$U121</f>
        <v>2</v>
      </c>
      <c r="Y121" s="17" t="n">
        <f aca="false">поверки!$V121-поверки!$G121</f>
        <v>1</v>
      </c>
      <c r="Z121" s="17" t="str">
        <f aca="false">CONCATENATE(поверки!$Q121," ",поверки!$S121," номер ",поверки!$H121)</f>
        <v>Манометр МП4-Уф номер 1023909</v>
      </c>
    </row>
    <row r="122" customFormat="false" ht="17.9" hidden="true" customHeight="false" outlineLevel="0" collapsed="false">
      <c r="B122" s="1" t="s">
        <v>290</v>
      </c>
      <c r="C122" s="1" t="s">
        <v>30</v>
      </c>
      <c r="D122" s="1" t="s">
        <v>31</v>
      </c>
      <c r="F122" s="1" t="s">
        <v>329</v>
      </c>
      <c r="G122" s="16" t="n">
        <v>45750</v>
      </c>
      <c r="H122" s="6" t="s">
        <v>357</v>
      </c>
      <c r="J122" s="1" t="s">
        <v>34</v>
      </c>
      <c r="K122" s="1" t="s">
        <v>35</v>
      </c>
      <c r="L122" s="1" t="s">
        <v>358</v>
      </c>
      <c r="M122" s="17"/>
      <c r="N122" s="17" t="str">
        <f aca="false">IF(COUNTIF(поверки!$L$6:$L$3175,поверки!$L122)&gt;1,"Дубликат","")</f>
        <v/>
      </c>
      <c r="O122" s="18" t="n">
        <v>117</v>
      </c>
      <c r="P122" s="17" t="str">
        <f aca="false">CONCATENATE(TEXT(MONTH(поверки!$G122),"00"),"/",TEXT(поверки!$O122,"000"), "/",TEXT(YEAR(поверки!$G122)-2000,"00"))</f>
        <v>04/117/25</v>
      </c>
      <c r="Q122" s="17" t="str">
        <f aca="false">VLOOKUP(поверки!$F122,'соответстиви ОТ типу'!$K$4:$M$344,2,FALSE())</f>
        <v>Манометр</v>
      </c>
      <c r="R122" s="17" t="s">
        <v>46</v>
      </c>
      <c r="S122" s="20" t="s">
        <v>332</v>
      </c>
      <c r="T122" s="17" t="n">
        <v>1</v>
      </c>
      <c r="U122" s="19" t="n">
        <f aca="false">VLOOKUP(поверки!$T122,'Акты п-п'!$C$5:$I$57,2,FALSE())</f>
        <v>45748</v>
      </c>
      <c r="V122" s="19" t="n">
        <f aca="false">VLOOKUP(поверки!$T122,'Акты п-п'!$C$5:$I$57,3,FALSE())</f>
        <v>45751</v>
      </c>
      <c r="W122" s="17" t="str">
        <f aca="false">VLOOKUP(поверки!$T122,'Акты п-п'!$C$5:$I$57,5,FALSE())</f>
        <v>Чупин А.А.</v>
      </c>
      <c r="X122" s="17" t="n">
        <f aca="false">поверки!$G122-поверки!$U122</f>
        <v>2</v>
      </c>
      <c r="Y122" s="17" t="n">
        <f aca="false">поверки!$V122-поверки!$G122</f>
        <v>1</v>
      </c>
      <c r="Z122" s="17" t="str">
        <f aca="false">CONCATENATE(поверки!$Q122," ",поверки!$S122," номер ",поверки!$H122)</f>
        <v>Манометр МП4-Уф номер 1023910</v>
      </c>
    </row>
    <row r="123" customFormat="false" ht="17.9" hidden="true" customHeight="false" outlineLevel="0" collapsed="false">
      <c r="B123" s="1" t="s">
        <v>290</v>
      </c>
      <c r="C123" s="1" t="s">
        <v>30</v>
      </c>
      <c r="D123" s="1" t="s">
        <v>31</v>
      </c>
      <c r="F123" s="1" t="s">
        <v>329</v>
      </c>
      <c r="G123" s="16" t="n">
        <v>45750</v>
      </c>
      <c r="H123" s="6" t="s">
        <v>359</v>
      </c>
      <c r="J123" s="1" t="s">
        <v>34</v>
      </c>
      <c r="K123" s="1" t="s">
        <v>35</v>
      </c>
      <c r="L123" s="1" t="s">
        <v>360</v>
      </c>
      <c r="M123" s="17"/>
      <c r="N123" s="17" t="str">
        <f aca="false">IF(COUNTIF(поверки!$L$6:$L$3175,поверки!$L123)&gt;1,"Дубликат","")</f>
        <v/>
      </c>
      <c r="O123" s="18" t="n">
        <v>118</v>
      </c>
      <c r="P123" s="17" t="str">
        <f aca="false">CONCATENATE(TEXT(MONTH(поверки!$G123),"00"),"/",TEXT(поверки!$O123,"000"), "/",TEXT(YEAR(поверки!$G123)-2000,"00"))</f>
        <v>04/118/25</v>
      </c>
      <c r="Q123" s="17" t="str">
        <f aca="false">VLOOKUP(поверки!$F123,'соответстиви ОТ типу'!$K$4:$M$344,2,FALSE())</f>
        <v>Манометр</v>
      </c>
      <c r="R123" s="17" t="s">
        <v>46</v>
      </c>
      <c r="S123" s="20" t="s">
        <v>332</v>
      </c>
      <c r="T123" s="17" t="n">
        <v>1</v>
      </c>
      <c r="U123" s="19" t="n">
        <f aca="false">VLOOKUP(поверки!$T123,'Акты п-п'!$C$5:$I$57,2,FALSE())</f>
        <v>45748</v>
      </c>
      <c r="V123" s="19" t="n">
        <f aca="false">VLOOKUP(поверки!$T123,'Акты п-п'!$C$5:$I$57,3,FALSE())</f>
        <v>45751</v>
      </c>
      <c r="W123" s="17" t="str">
        <f aca="false">VLOOKUP(поверки!$T123,'Акты п-п'!$C$5:$I$57,5,FALSE())</f>
        <v>Чупин А.А.</v>
      </c>
      <c r="X123" s="17" t="n">
        <f aca="false">поверки!$G123-поверки!$U123</f>
        <v>2</v>
      </c>
      <c r="Y123" s="17" t="n">
        <f aca="false">поверки!$V123-поверки!$G123</f>
        <v>1</v>
      </c>
      <c r="Z123" s="17" t="str">
        <f aca="false">CONCATENATE(поверки!$Q123," ",поверки!$S123," номер ",поверки!$H123)</f>
        <v>Манометр МП4-Уф номер 1023911</v>
      </c>
    </row>
    <row r="124" customFormat="false" ht="17.9" hidden="true" customHeight="false" outlineLevel="0" collapsed="false">
      <c r="B124" s="1" t="s">
        <v>290</v>
      </c>
      <c r="C124" s="1" t="s">
        <v>30</v>
      </c>
      <c r="D124" s="1" t="s">
        <v>31</v>
      </c>
      <c r="F124" s="1" t="s">
        <v>329</v>
      </c>
      <c r="G124" s="16" t="n">
        <v>45750</v>
      </c>
      <c r="H124" s="6" t="s">
        <v>361</v>
      </c>
      <c r="J124" s="1" t="s">
        <v>34</v>
      </c>
      <c r="K124" s="1" t="s">
        <v>35</v>
      </c>
      <c r="L124" s="1" t="s">
        <v>362</v>
      </c>
      <c r="M124" s="17"/>
      <c r="N124" s="17" t="str">
        <f aca="false">IF(COUNTIF(поверки!$L$6:$L$3175,поверки!$L124)&gt;1,"Дубликат","")</f>
        <v/>
      </c>
      <c r="O124" s="18" t="n">
        <v>119</v>
      </c>
      <c r="P124" s="17" t="str">
        <f aca="false">CONCATENATE(TEXT(MONTH(поверки!$G124),"00"),"/",TEXT(поверки!$O124,"000"), "/",TEXT(YEAR(поверки!$G124)-2000,"00"))</f>
        <v>04/119/25</v>
      </c>
      <c r="Q124" s="17" t="str">
        <f aca="false">VLOOKUP(поверки!$F124,'соответстиви ОТ типу'!$K$4:$M$344,2,FALSE())</f>
        <v>Манометр</v>
      </c>
      <c r="R124" s="17" t="s">
        <v>46</v>
      </c>
      <c r="S124" s="20" t="s">
        <v>332</v>
      </c>
      <c r="T124" s="17" t="n">
        <v>1</v>
      </c>
      <c r="U124" s="19" t="n">
        <f aca="false">VLOOKUP(поверки!$T124,'Акты п-п'!$C$5:$I$57,2,FALSE())</f>
        <v>45748</v>
      </c>
      <c r="V124" s="19" t="n">
        <f aca="false">VLOOKUP(поверки!$T124,'Акты п-п'!$C$5:$I$57,3,FALSE())</f>
        <v>45751</v>
      </c>
      <c r="W124" s="17" t="str">
        <f aca="false">VLOOKUP(поверки!$T124,'Акты п-п'!$C$5:$I$57,5,FALSE())</f>
        <v>Чупин А.А.</v>
      </c>
      <c r="X124" s="17" t="n">
        <f aca="false">поверки!$G124-поверки!$U124</f>
        <v>2</v>
      </c>
      <c r="Y124" s="17" t="n">
        <f aca="false">поверки!$V124-поверки!$G124</f>
        <v>1</v>
      </c>
      <c r="Z124" s="17" t="str">
        <f aca="false">CONCATENATE(поверки!$Q124," ",поверки!$S124," номер ",поверки!$H124)</f>
        <v>Манометр МП4-Уф номер 1023912</v>
      </c>
    </row>
    <row r="125" customFormat="false" ht="17.9" hidden="true" customHeight="false" outlineLevel="0" collapsed="false">
      <c r="B125" s="1" t="s">
        <v>290</v>
      </c>
      <c r="C125" s="1" t="s">
        <v>30</v>
      </c>
      <c r="D125" s="1" t="s">
        <v>31</v>
      </c>
      <c r="F125" s="1" t="s">
        <v>363</v>
      </c>
      <c r="G125" s="16" t="n">
        <v>45750</v>
      </c>
      <c r="H125" s="6" t="s">
        <v>364</v>
      </c>
      <c r="J125" s="1" t="s">
        <v>34</v>
      </c>
      <c r="K125" s="1" t="s">
        <v>35</v>
      </c>
      <c r="L125" s="1" t="s">
        <v>365</v>
      </c>
      <c r="M125" s="17"/>
      <c r="N125" s="17" t="str">
        <f aca="false">IF(COUNTIF(поверки!$L$6:$L$3175,поверки!$L125)&gt;1,"Дубликат","")</f>
        <v/>
      </c>
      <c r="O125" s="18" t="n">
        <v>120</v>
      </c>
      <c r="P125" s="17" t="str">
        <f aca="false">CONCATENATE(TEXT(MONTH(поверки!$G125),"00"),"/",TEXT(поверки!$O125,"000"), "/",TEXT(YEAR(поверки!$G125)-2000,"00"))</f>
        <v>04/120/25</v>
      </c>
      <c r="Q125" s="17" t="str">
        <f aca="false">VLOOKUP(поверки!$F125,'соответстиви ОТ типу'!$K$4:$M$344,2,FALSE())</f>
        <v>Манометр</v>
      </c>
      <c r="R125" s="17" t="s">
        <v>46</v>
      </c>
      <c r="S125" s="20" t="s">
        <v>366</v>
      </c>
      <c r="T125" s="17" t="n">
        <v>1</v>
      </c>
      <c r="U125" s="19" t="n">
        <f aca="false">VLOOKUP(поверки!$T125,'Акты п-п'!$C$5:$I$57,2,FALSE())</f>
        <v>45748</v>
      </c>
      <c r="V125" s="19" t="n">
        <f aca="false">VLOOKUP(поверки!$T125,'Акты п-п'!$C$5:$I$57,3,FALSE())</f>
        <v>45751</v>
      </c>
      <c r="W125" s="17" t="str">
        <f aca="false">VLOOKUP(поверки!$T125,'Акты п-п'!$C$5:$I$57,5,FALSE())</f>
        <v>Чупин А.А.</v>
      </c>
      <c r="X125" s="17" t="n">
        <f aca="false">поверки!$G125-поверки!$U125</f>
        <v>2</v>
      </c>
      <c r="Y125" s="17" t="n">
        <f aca="false">поверки!$V125-поверки!$G125</f>
        <v>1</v>
      </c>
      <c r="Z125" s="17" t="str">
        <f aca="false">CONCATENATE(поверки!$Q125," ",поверки!$S125," номер ",поверки!$H125)</f>
        <v>Манометр МП4-У номер 3309</v>
      </c>
    </row>
    <row r="126" customFormat="false" ht="17.9" hidden="true" customHeight="false" outlineLevel="0" collapsed="false">
      <c r="B126" s="1" t="s">
        <v>290</v>
      </c>
      <c r="C126" s="1" t="s">
        <v>30</v>
      </c>
      <c r="D126" s="1" t="s">
        <v>31</v>
      </c>
      <c r="F126" s="1" t="s">
        <v>363</v>
      </c>
      <c r="G126" s="16" t="n">
        <v>45750</v>
      </c>
      <c r="H126" s="6" t="s">
        <v>367</v>
      </c>
      <c r="J126" s="1" t="s">
        <v>34</v>
      </c>
      <c r="K126" s="1" t="s">
        <v>35</v>
      </c>
      <c r="L126" s="1" t="s">
        <v>368</v>
      </c>
      <c r="M126" s="17"/>
      <c r="N126" s="17" t="str">
        <f aca="false">IF(COUNTIF(поверки!$L$6:$L$3175,поверки!$L126)&gt;1,"Дубликат","")</f>
        <v/>
      </c>
      <c r="O126" s="18" t="n">
        <v>121</v>
      </c>
      <c r="P126" s="17" t="str">
        <f aca="false">CONCATENATE(TEXT(MONTH(поверки!$G126),"00"),"/",TEXT(поверки!$O126,"000"), "/",TEXT(YEAR(поверки!$G126)-2000,"00"))</f>
        <v>04/121/25</v>
      </c>
      <c r="Q126" s="17" t="str">
        <f aca="false">VLOOKUP(поверки!$F126,'соответстиви ОТ типу'!$K$4:$M$344,2,FALSE())</f>
        <v>Манометр</v>
      </c>
      <c r="R126" s="17" t="s">
        <v>46</v>
      </c>
      <c r="S126" s="20" t="s">
        <v>366</v>
      </c>
      <c r="T126" s="17" t="n">
        <v>1</v>
      </c>
      <c r="U126" s="19" t="n">
        <f aca="false">VLOOKUP(поверки!$T126,'Акты п-п'!$C$5:$I$57,2,FALSE())</f>
        <v>45748</v>
      </c>
      <c r="V126" s="19" t="n">
        <f aca="false">VLOOKUP(поверки!$T126,'Акты п-п'!$C$5:$I$57,3,FALSE())</f>
        <v>45751</v>
      </c>
      <c r="W126" s="17" t="str">
        <f aca="false">VLOOKUP(поверки!$T126,'Акты п-п'!$C$5:$I$57,5,FALSE())</f>
        <v>Чупин А.А.</v>
      </c>
      <c r="X126" s="17" t="n">
        <f aca="false">поверки!$G126-поверки!$U126</f>
        <v>2</v>
      </c>
      <c r="Y126" s="17" t="n">
        <f aca="false">поверки!$V126-поверки!$G126</f>
        <v>1</v>
      </c>
      <c r="Z126" s="17" t="str">
        <f aca="false">CONCATENATE(поверки!$Q126," ",поверки!$S126," номер ",поверки!$H126)</f>
        <v>Манометр МП4-У номер 7682</v>
      </c>
    </row>
    <row r="127" customFormat="false" ht="17.9" hidden="true" customHeight="false" outlineLevel="0" collapsed="false">
      <c r="B127" s="1" t="s">
        <v>290</v>
      </c>
      <c r="C127" s="1" t="s">
        <v>30</v>
      </c>
      <c r="D127" s="1" t="s">
        <v>31</v>
      </c>
      <c r="F127" s="1" t="s">
        <v>363</v>
      </c>
      <c r="G127" s="16" t="n">
        <v>45750</v>
      </c>
      <c r="H127" s="6" t="s">
        <v>369</v>
      </c>
      <c r="J127" s="1" t="s">
        <v>34</v>
      </c>
      <c r="K127" s="1" t="s">
        <v>35</v>
      </c>
      <c r="L127" s="1" t="s">
        <v>370</v>
      </c>
      <c r="M127" s="17"/>
      <c r="N127" s="17" t="str">
        <f aca="false">IF(COUNTIF(поверки!$L$6:$L$3175,поверки!$L127)&gt;1,"Дубликат","")</f>
        <v/>
      </c>
      <c r="O127" s="18" t="n">
        <v>122</v>
      </c>
      <c r="P127" s="17" t="str">
        <f aca="false">CONCATENATE(TEXT(MONTH(поверки!$G127),"00"),"/",TEXT(поверки!$O127,"000"), "/",TEXT(YEAR(поверки!$G127)-2000,"00"))</f>
        <v>04/122/25</v>
      </c>
      <c r="Q127" s="17" t="str">
        <f aca="false">VLOOKUP(поверки!$F127,'соответстиви ОТ типу'!$K$4:$M$344,2,FALSE())</f>
        <v>Манометр</v>
      </c>
      <c r="R127" s="17" t="s">
        <v>46</v>
      </c>
      <c r="S127" s="20" t="s">
        <v>366</v>
      </c>
      <c r="T127" s="17" t="n">
        <v>1</v>
      </c>
      <c r="U127" s="19" t="n">
        <f aca="false">VLOOKUP(поверки!$T127,'Акты п-п'!$C$5:$I$57,2,FALSE())</f>
        <v>45748</v>
      </c>
      <c r="V127" s="19" t="n">
        <f aca="false">VLOOKUP(поверки!$T127,'Акты п-п'!$C$5:$I$57,3,FALSE())</f>
        <v>45751</v>
      </c>
      <c r="W127" s="17" t="str">
        <f aca="false">VLOOKUP(поверки!$T127,'Акты п-п'!$C$5:$I$57,5,FALSE())</f>
        <v>Чупин А.А.</v>
      </c>
      <c r="X127" s="17" t="n">
        <f aca="false">поверки!$G127-поверки!$U127</f>
        <v>2</v>
      </c>
      <c r="Y127" s="17" t="n">
        <f aca="false">поверки!$V127-поверки!$G127</f>
        <v>1</v>
      </c>
      <c r="Z127" s="17" t="str">
        <f aca="false">CONCATENATE(поверки!$Q127," ",поверки!$S127," номер ",поверки!$H127)</f>
        <v>Манометр МП4-У номер 7685</v>
      </c>
    </row>
    <row r="128" customFormat="false" ht="17.9" hidden="true" customHeight="false" outlineLevel="0" collapsed="false">
      <c r="B128" s="1" t="s">
        <v>290</v>
      </c>
      <c r="C128" s="1" t="s">
        <v>30</v>
      </c>
      <c r="D128" s="1" t="s">
        <v>31</v>
      </c>
      <c r="F128" s="1" t="s">
        <v>363</v>
      </c>
      <c r="G128" s="16" t="n">
        <v>45750</v>
      </c>
      <c r="H128" s="6" t="s">
        <v>371</v>
      </c>
      <c r="J128" s="1" t="s">
        <v>34</v>
      </c>
      <c r="K128" s="1" t="s">
        <v>35</v>
      </c>
      <c r="L128" s="1" t="s">
        <v>372</v>
      </c>
      <c r="M128" s="17"/>
      <c r="N128" s="17" t="str">
        <f aca="false">IF(COUNTIF(поверки!$L$6:$L$3175,поверки!$L128)&gt;1,"Дубликат","")</f>
        <v/>
      </c>
      <c r="O128" s="18" t="n">
        <v>123</v>
      </c>
      <c r="P128" s="17" t="str">
        <f aca="false">CONCATENATE(TEXT(MONTH(поверки!$G128),"00"),"/",TEXT(поверки!$O128,"000"), "/",TEXT(YEAR(поверки!$G128)-2000,"00"))</f>
        <v>04/123/25</v>
      </c>
      <c r="Q128" s="17" t="str">
        <f aca="false">VLOOKUP(поверки!$F128,'соответстиви ОТ типу'!$K$4:$M$344,2,FALSE())</f>
        <v>Манометр</v>
      </c>
      <c r="R128" s="17" t="s">
        <v>46</v>
      </c>
      <c r="S128" s="20" t="s">
        <v>366</v>
      </c>
      <c r="T128" s="17" t="n">
        <v>1</v>
      </c>
      <c r="U128" s="19" t="n">
        <f aca="false">VLOOKUP(поверки!$T128,'Акты п-п'!$C$5:$I$57,2,FALSE())</f>
        <v>45748</v>
      </c>
      <c r="V128" s="19" t="n">
        <f aca="false">VLOOKUP(поверки!$T128,'Акты п-п'!$C$5:$I$57,3,FALSE())</f>
        <v>45751</v>
      </c>
      <c r="W128" s="17" t="str">
        <f aca="false">VLOOKUP(поверки!$T128,'Акты п-п'!$C$5:$I$57,5,FALSE())</f>
        <v>Чупин А.А.</v>
      </c>
      <c r="X128" s="17" t="n">
        <f aca="false">поверки!$G128-поверки!$U128</f>
        <v>2</v>
      </c>
      <c r="Y128" s="17" t="n">
        <f aca="false">поверки!$V128-поверки!$G128</f>
        <v>1</v>
      </c>
      <c r="Z128" s="17" t="str">
        <f aca="false">CONCATENATE(поверки!$Q128," ",поверки!$S128," номер ",поверки!$H128)</f>
        <v>Манометр МП4-У номер 8878</v>
      </c>
    </row>
    <row r="129" customFormat="false" ht="17.9" hidden="true" customHeight="false" outlineLevel="0" collapsed="false">
      <c r="B129" s="1" t="s">
        <v>290</v>
      </c>
      <c r="C129" s="1" t="s">
        <v>30</v>
      </c>
      <c r="D129" s="1" t="s">
        <v>31</v>
      </c>
      <c r="F129" s="1" t="s">
        <v>363</v>
      </c>
      <c r="G129" s="16" t="n">
        <v>45750</v>
      </c>
      <c r="H129" s="6" t="s">
        <v>373</v>
      </c>
      <c r="J129" s="1" t="s">
        <v>34</v>
      </c>
      <c r="K129" s="1" t="s">
        <v>35</v>
      </c>
      <c r="L129" s="1" t="s">
        <v>374</v>
      </c>
      <c r="M129" s="17"/>
      <c r="N129" s="17" t="str">
        <f aca="false">IF(COUNTIF(поверки!$L$6:$L$3175,поверки!$L129)&gt;1,"Дубликат","")</f>
        <v/>
      </c>
      <c r="O129" s="18" t="n">
        <v>124</v>
      </c>
      <c r="P129" s="17" t="str">
        <f aca="false">CONCATENATE(TEXT(MONTH(поверки!$G129),"00"),"/",TEXT(поверки!$O129,"000"), "/",TEXT(YEAR(поверки!$G129)-2000,"00"))</f>
        <v>04/124/25</v>
      </c>
      <c r="Q129" s="17" t="str">
        <f aca="false">VLOOKUP(поверки!$F129,'соответстиви ОТ типу'!$K$4:$M$344,2,FALSE())</f>
        <v>Манометр</v>
      </c>
      <c r="R129" s="17" t="s">
        <v>46</v>
      </c>
      <c r="S129" s="20" t="s">
        <v>366</v>
      </c>
      <c r="T129" s="17" t="n">
        <v>1</v>
      </c>
      <c r="U129" s="19" t="n">
        <f aca="false">VLOOKUP(поверки!$T129,'Акты п-п'!$C$5:$I$57,2,FALSE())</f>
        <v>45748</v>
      </c>
      <c r="V129" s="19" t="n">
        <f aca="false">VLOOKUP(поверки!$T129,'Акты п-п'!$C$5:$I$57,3,FALSE())</f>
        <v>45751</v>
      </c>
      <c r="W129" s="17" t="str">
        <f aca="false">VLOOKUP(поверки!$T129,'Акты п-п'!$C$5:$I$57,5,FALSE())</f>
        <v>Чупин А.А.</v>
      </c>
      <c r="X129" s="17" t="n">
        <f aca="false">поверки!$G129-поверки!$U129</f>
        <v>2</v>
      </c>
      <c r="Y129" s="17" t="n">
        <f aca="false">поверки!$V129-поверки!$G129</f>
        <v>1</v>
      </c>
      <c r="Z129" s="17" t="str">
        <f aca="false">CONCATENATE(поверки!$Q129," ",поверки!$S129," номер ",поверки!$H129)</f>
        <v>Манометр МП4-У номер 8881</v>
      </c>
    </row>
    <row r="130" customFormat="false" ht="17.9" hidden="true" customHeight="false" outlineLevel="0" collapsed="false">
      <c r="B130" s="1" t="s">
        <v>290</v>
      </c>
      <c r="C130" s="1" t="s">
        <v>30</v>
      </c>
      <c r="D130" s="1" t="s">
        <v>31</v>
      </c>
      <c r="F130" s="1" t="s">
        <v>363</v>
      </c>
      <c r="G130" s="16" t="n">
        <v>45750</v>
      </c>
      <c r="H130" s="6" t="s">
        <v>375</v>
      </c>
      <c r="J130" s="1" t="s">
        <v>34</v>
      </c>
      <c r="K130" s="1" t="s">
        <v>35</v>
      </c>
      <c r="L130" s="1" t="s">
        <v>376</v>
      </c>
      <c r="M130" s="17"/>
      <c r="N130" s="17" t="str">
        <f aca="false">IF(COUNTIF(поверки!$L$6:$L$3175,поверки!$L130)&gt;1,"Дубликат","")</f>
        <v/>
      </c>
      <c r="O130" s="18" t="n">
        <v>125</v>
      </c>
      <c r="P130" s="17" t="str">
        <f aca="false">CONCATENATE(TEXT(MONTH(поверки!$G130),"00"),"/",TEXT(поверки!$O130,"000"), "/",TEXT(YEAR(поверки!$G130)-2000,"00"))</f>
        <v>04/125/25</v>
      </c>
      <c r="Q130" s="17" t="str">
        <f aca="false">VLOOKUP(поверки!$F130,'соответстиви ОТ типу'!$K$4:$M$344,2,FALSE())</f>
        <v>Манометр</v>
      </c>
      <c r="R130" s="17" t="s">
        <v>46</v>
      </c>
      <c r="S130" s="20" t="s">
        <v>366</v>
      </c>
      <c r="T130" s="17" t="n">
        <v>1</v>
      </c>
      <c r="U130" s="19" t="n">
        <f aca="false">VLOOKUP(поверки!$T130,'Акты п-п'!$C$5:$I$57,2,FALSE())</f>
        <v>45748</v>
      </c>
      <c r="V130" s="19" t="n">
        <f aca="false">VLOOKUP(поверки!$T130,'Акты п-п'!$C$5:$I$57,3,FALSE())</f>
        <v>45751</v>
      </c>
      <c r="W130" s="17" t="str">
        <f aca="false">VLOOKUP(поверки!$T130,'Акты п-п'!$C$5:$I$57,5,FALSE())</f>
        <v>Чупин А.А.</v>
      </c>
      <c r="X130" s="17" t="n">
        <f aca="false">поверки!$G130-поверки!$U130</f>
        <v>2</v>
      </c>
      <c r="Y130" s="17" t="n">
        <f aca="false">поверки!$V130-поверки!$G130</f>
        <v>1</v>
      </c>
      <c r="Z130" s="17" t="str">
        <f aca="false">CONCATENATE(поверки!$Q130," ",поверки!$S130," номер ",поверки!$H130)</f>
        <v>Манометр МП4-У номер 9279</v>
      </c>
    </row>
    <row r="131" customFormat="false" ht="17.9" hidden="true" customHeight="false" outlineLevel="0" collapsed="false">
      <c r="B131" s="1" t="s">
        <v>290</v>
      </c>
      <c r="C131" s="1" t="s">
        <v>30</v>
      </c>
      <c r="D131" s="1" t="s">
        <v>31</v>
      </c>
      <c r="F131" s="1" t="s">
        <v>363</v>
      </c>
      <c r="G131" s="16" t="n">
        <v>45750</v>
      </c>
      <c r="H131" s="6" t="s">
        <v>377</v>
      </c>
      <c r="J131" s="1" t="s">
        <v>34</v>
      </c>
      <c r="K131" s="1" t="s">
        <v>35</v>
      </c>
      <c r="L131" s="1" t="s">
        <v>378</v>
      </c>
      <c r="M131" s="17" t="str">
        <f aca="false">IF(COUNTIF(поверки!$H$6:$H$3175,поверки!$H131)&gt;1,"Дубликат","")</f>
        <v/>
      </c>
      <c r="N131" s="17" t="str">
        <f aca="false">IF(COUNTIF(поверки!$L$6:$L$3175,поверки!$L131)&gt;1,"Дубликат","")</f>
        <v/>
      </c>
      <c r="O131" s="18" t="n">
        <v>126</v>
      </c>
      <c r="P131" s="17" t="str">
        <f aca="false">CONCATENATE(TEXT(MONTH(поверки!$G131),"00"),"/",TEXT(поверки!$O131,"000"), "/",TEXT(YEAR(поверки!$G131)-2000,"00"))</f>
        <v>04/126/25</v>
      </c>
      <c r="Q131" s="17" t="str">
        <f aca="false">VLOOKUP(поверки!$F131,'соответстиви ОТ типу'!$K$4:$M$344,2,FALSE())</f>
        <v>Манометр</v>
      </c>
      <c r="R131" s="17" t="s">
        <v>46</v>
      </c>
      <c r="S131" s="17" t="s">
        <v>366</v>
      </c>
      <c r="T131" s="17" t="n">
        <v>1</v>
      </c>
      <c r="U131" s="19" t="n">
        <f aca="false">VLOOKUP(поверки!$T131,'Акты п-п'!$C$5:$I$57,2,FALSE())</f>
        <v>45748</v>
      </c>
      <c r="V131" s="19" t="n">
        <f aca="false">VLOOKUP(поверки!$T131,'Акты п-п'!$C$5:$I$57,3,FALSE())</f>
        <v>45751</v>
      </c>
      <c r="W131" s="17" t="str">
        <f aca="false">VLOOKUP(поверки!$T131,'Акты п-п'!$C$5:$I$57,5,FALSE())</f>
        <v>Чупин А.А.</v>
      </c>
      <c r="X131" s="17" t="n">
        <f aca="false">поверки!$G131-поверки!$U131</f>
        <v>2</v>
      </c>
      <c r="Y131" s="17" t="n">
        <f aca="false">поверки!$V131-поверки!$G131</f>
        <v>1</v>
      </c>
      <c r="Z131" s="17" t="str">
        <f aca="false">CONCATENATE(поверки!$Q131," ",поверки!$S131," номер ",поверки!$H131)</f>
        <v>Манометр МП4-У номер 9283</v>
      </c>
    </row>
    <row r="132" customFormat="false" ht="17.9" hidden="true" customHeight="false" outlineLevel="0" collapsed="false">
      <c r="B132" s="1" t="s">
        <v>290</v>
      </c>
      <c r="C132" s="1" t="s">
        <v>30</v>
      </c>
      <c r="D132" s="1" t="s">
        <v>31</v>
      </c>
      <c r="F132" s="1" t="s">
        <v>363</v>
      </c>
      <c r="G132" s="16" t="n">
        <v>45750</v>
      </c>
      <c r="H132" s="6" t="s">
        <v>379</v>
      </c>
      <c r="J132" s="1" t="s">
        <v>34</v>
      </c>
      <c r="K132" s="1" t="s">
        <v>35</v>
      </c>
      <c r="L132" s="1" t="s">
        <v>380</v>
      </c>
      <c r="M132" s="17" t="str">
        <f aca="false">IF(COUNTIF(поверки!$H$6:$H$3175,поверки!$H132)&gt;1,"Дубликат","")</f>
        <v/>
      </c>
      <c r="N132" s="17" t="str">
        <f aca="false">IF(COUNTIF(поверки!$L$6:$L$3175,поверки!$L132)&gt;1,"Дубликат","")</f>
        <v/>
      </c>
      <c r="O132" s="18" t="n">
        <v>127</v>
      </c>
      <c r="P132" s="17" t="str">
        <f aca="false">CONCATENATE(TEXT(MONTH(поверки!$G132),"00"),"/",TEXT(поверки!$O132,"000"), "/",TEXT(YEAR(поверки!$G132)-2000,"00"))</f>
        <v>04/127/25</v>
      </c>
      <c r="Q132" s="17" t="str">
        <f aca="false">VLOOKUP(поверки!$F132,'соответстиви ОТ типу'!$K$4:$M$344,2,FALSE())</f>
        <v>Манометр</v>
      </c>
      <c r="R132" s="17" t="s">
        <v>46</v>
      </c>
      <c r="S132" s="17" t="s">
        <v>366</v>
      </c>
      <c r="T132" s="17" t="n">
        <v>1</v>
      </c>
      <c r="U132" s="19" t="n">
        <f aca="false">VLOOKUP(поверки!$T132,'Акты п-п'!$C$5:$I$57,2,FALSE())</f>
        <v>45748</v>
      </c>
      <c r="V132" s="19" t="n">
        <f aca="false">VLOOKUP(поверки!$T132,'Акты п-п'!$C$5:$I$57,3,FALSE())</f>
        <v>45751</v>
      </c>
      <c r="W132" s="17" t="str">
        <f aca="false">VLOOKUP(поверки!$T132,'Акты п-п'!$C$5:$I$57,5,FALSE())</f>
        <v>Чупин А.А.</v>
      </c>
      <c r="X132" s="17" t="n">
        <f aca="false">поверки!$G132-поверки!$U132</f>
        <v>2</v>
      </c>
      <c r="Y132" s="17" t="n">
        <f aca="false">поверки!$V132-поверки!$G132</f>
        <v>1</v>
      </c>
      <c r="Z132" s="17" t="str">
        <f aca="false">CONCATENATE(поверки!$Q132," ",поверки!$S132," номер ",поверки!$H132)</f>
        <v>Манометр МП4-У номер 9915</v>
      </c>
    </row>
    <row r="133" customFormat="false" ht="17.9" hidden="true" customHeight="false" outlineLevel="0" collapsed="false">
      <c r="B133" s="1" t="s">
        <v>290</v>
      </c>
      <c r="C133" s="1" t="s">
        <v>30</v>
      </c>
      <c r="D133" s="1" t="s">
        <v>31</v>
      </c>
      <c r="F133" s="1" t="s">
        <v>363</v>
      </c>
      <c r="G133" s="16" t="n">
        <v>45750</v>
      </c>
      <c r="H133" s="6" t="s">
        <v>381</v>
      </c>
      <c r="J133" s="1" t="s">
        <v>34</v>
      </c>
      <c r="K133" s="1" t="s">
        <v>35</v>
      </c>
      <c r="L133" s="1" t="s">
        <v>382</v>
      </c>
      <c r="M133" s="17" t="str">
        <f aca="false">IF(COUNTIF(поверки!$H$6:$H$3175,поверки!$H133)&gt;1,"Дубликат","")</f>
        <v/>
      </c>
      <c r="N133" s="17" t="str">
        <f aca="false">IF(COUNTIF(поверки!$L$6:$L$3175,поверки!$L133)&gt;1,"Дубликат","")</f>
        <v/>
      </c>
      <c r="O133" s="18" t="n">
        <v>128</v>
      </c>
      <c r="P133" s="17" t="str">
        <f aca="false">CONCATENATE(TEXT(MONTH(поверки!$G133),"00"),"/",TEXT(поверки!$O133,"000"), "/",TEXT(YEAR(поверки!$G133)-2000,"00"))</f>
        <v>04/128/25</v>
      </c>
      <c r="Q133" s="17" t="str">
        <f aca="false">VLOOKUP(поверки!$F133,'соответстиви ОТ типу'!$K$4:$M$344,2,FALSE())</f>
        <v>Манометр</v>
      </c>
      <c r="R133" s="17" t="s">
        <v>46</v>
      </c>
      <c r="S133" s="17" t="s">
        <v>366</v>
      </c>
      <c r="T133" s="17" t="n">
        <v>1</v>
      </c>
      <c r="U133" s="19" t="n">
        <f aca="false">VLOOKUP(поверки!$T133,'Акты п-п'!$C$5:$I$57,2,FALSE())</f>
        <v>45748</v>
      </c>
      <c r="V133" s="19" t="n">
        <f aca="false">VLOOKUP(поверки!$T133,'Акты п-п'!$C$5:$I$57,3,FALSE())</f>
        <v>45751</v>
      </c>
      <c r="W133" s="17" t="str">
        <f aca="false">VLOOKUP(поверки!$T133,'Акты п-п'!$C$5:$I$57,5,FALSE())</f>
        <v>Чупин А.А.</v>
      </c>
      <c r="X133" s="17" t="n">
        <f aca="false">поверки!$G133-поверки!$U133</f>
        <v>2</v>
      </c>
      <c r="Y133" s="17" t="n">
        <f aca="false">поверки!$V133-поверки!$G133</f>
        <v>1</v>
      </c>
      <c r="Z133" s="17" t="str">
        <f aca="false">CONCATENATE(поверки!$Q133," ",поверки!$S133," номер ",поверки!$H133)</f>
        <v>Манометр МП4-У номер 9924</v>
      </c>
    </row>
    <row r="134" customFormat="false" ht="17.9" hidden="true" customHeight="false" outlineLevel="0" collapsed="false">
      <c r="B134" s="1" t="s">
        <v>290</v>
      </c>
      <c r="C134" s="1" t="s">
        <v>30</v>
      </c>
      <c r="D134" s="1" t="s">
        <v>31</v>
      </c>
      <c r="F134" s="1" t="s">
        <v>363</v>
      </c>
      <c r="G134" s="16" t="n">
        <v>45750</v>
      </c>
      <c r="H134" s="6" t="s">
        <v>383</v>
      </c>
      <c r="J134" s="1" t="s">
        <v>34</v>
      </c>
      <c r="K134" s="1" t="s">
        <v>35</v>
      </c>
      <c r="L134" s="1" t="s">
        <v>384</v>
      </c>
      <c r="M134" s="17" t="str">
        <f aca="false">IF(COUNTIF(поверки!$H$6:$H$3175,поверки!$H134)&gt;1,"Дубликат","")</f>
        <v/>
      </c>
      <c r="N134" s="17" t="str">
        <f aca="false">IF(COUNTIF(поверки!$L$6:$L$3175,поверки!$L134)&gt;1,"Дубликат","")</f>
        <v/>
      </c>
      <c r="O134" s="18" t="n">
        <v>129</v>
      </c>
      <c r="P134" s="17" t="str">
        <f aca="false">CONCATENATE(TEXT(MONTH(поверки!$G134),"00"),"/",TEXT(поверки!$O134,"000"), "/",TEXT(YEAR(поверки!$G134)-2000,"00"))</f>
        <v>04/129/25</v>
      </c>
      <c r="Q134" s="17" t="str">
        <f aca="false">VLOOKUP(поверки!$F134,'соответстиви ОТ типу'!$K$4:$M$344,2,FALSE())</f>
        <v>Манометр</v>
      </c>
      <c r="R134" s="17" t="s">
        <v>46</v>
      </c>
      <c r="S134" s="17" t="s">
        <v>366</v>
      </c>
      <c r="T134" s="17" t="n">
        <v>1</v>
      </c>
      <c r="U134" s="19" t="n">
        <f aca="false">VLOOKUP(поверки!$T134,'Акты п-п'!$C$5:$I$57,2,FALSE())</f>
        <v>45748</v>
      </c>
      <c r="V134" s="19" t="n">
        <f aca="false">VLOOKUP(поверки!$T134,'Акты п-п'!$C$5:$I$57,3,FALSE())</f>
        <v>45751</v>
      </c>
      <c r="W134" s="17" t="str">
        <f aca="false">VLOOKUP(поверки!$T134,'Акты п-п'!$C$5:$I$57,5,FALSE())</f>
        <v>Чупин А.А.</v>
      </c>
      <c r="X134" s="17" t="n">
        <f aca="false">поверки!$G134-поверки!$U134</f>
        <v>2</v>
      </c>
      <c r="Y134" s="17" t="n">
        <f aca="false">поверки!$V134-поверки!$G134</f>
        <v>1</v>
      </c>
      <c r="Z134" s="17" t="str">
        <f aca="false">CONCATENATE(поверки!$Q134," ",поверки!$S134," номер ",поверки!$H134)</f>
        <v>Манометр МП4-У номер 9925</v>
      </c>
    </row>
    <row r="135" customFormat="false" ht="17.9" hidden="true" customHeight="false" outlineLevel="0" collapsed="false">
      <c r="B135" s="1" t="s">
        <v>290</v>
      </c>
      <c r="C135" s="1" t="s">
        <v>30</v>
      </c>
      <c r="D135" s="1" t="s">
        <v>31</v>
      </c>
      <c r="F135" s="1" t="s">
        <v>363</v>
      </c>
      <c r="G135" s="16" t="n">
        <v>45750</v>
      </c>
      <c r="H135" s="6" t="s">
        <v>385</v>
      </c>
      <c r="J135" s="1" t="s">
        <v>34</v>
      </c>
      <c r="K135" s="1" t="s">
        <v>35</v>
      </c>
      <c r="L135" s="1" t="s">
        <v>386</v>
      </c>
      <c r="M135" s="17" t="str">
        <f aca="false">IF(COUNTIF(поверки!$H$6:$H$3175,поверки!$H135)&gt;1,"Дубликат","")</f>
        <v/>
      </c>
      <c r="N135" s="17" t="str">
        <f aca="false">IF(COUNTIF(поверки!$L$6:$L$3175,поверки!$L135)&gt;1,"Дубликат","")</f>
        <v/>
      </c>
      <c r="O135" s="18" t="n">
        <v>130</v>
      </c>
      <c r="P135" s="17" t="str">
        <f aca="false">CONCATENATE(TEXT(MONTH(поверки!$G135),"00"),"/",TEXT(поверки!$O135,"000"), "/",TEXT(YEAR(поверки!$G135)-2000,"00"))</f>
        <v>04/130/25</v>
      </c>
      <c r="Q135" s="17" t="str">
        <f aca="false">VLOOKUP(поверки!$F135,'соответстиви ОТ типу'!$K$4:$M$344,2,FALSE())</f>
        <v>Манометр</v>
      </c>
      <c r="R135" s="17" t="s">
        <v>46</v>
      </c>
      <c r="S135" s="17" t="s">
        <v>366</v>
      </c>
      <c r="T135" s="17" t="n">
        <v>1</v>
      </c>
      <c r="U135" s="19" t="n">
        <f aca="false">VLOOKUP(поверки!$T135,'Акты п-п'!$C$5:$I$57,2,FALSE())</f>
        <v>45748</v>
      </c>
      <c r="V135" s="19" t="n">
        <f aca="false">VLOOKUP(поверки!$T135,'Акты п-п'!$C$5:$I$57,3,FALSE())</f>
        <v>45751</v>
      </c>
      <c r="W135" s="17" t="str">
        <f aca="false">VLOOKUP(поверки!$T135,'Акты п-п'!$C$5:$I$57,5,FALSE())</f>
        <v>Чупин А.А.</v>
      </c>
      <c r="X135" s="17" t="n">
        <f aca="false">поверки!$G135-поверки!$U135</f>
        <v>2</v>
      </c>
      <c r="Y135" s="17" t="n">
        <f aca="false">поверки!$V135-поверки!$G135</f>
        <v>1</v>
      </c>
      <c r="Z135" s="17" t="str">
        <f aca="false">CONCATENATE(поверки!$Q135," ",поверки!$S135," номер ",поверки!$H135)</f>
        <v>Манометр МП4-У номер 9926</v>
      </c>
    </row>
    <row r="136" customFormat="false" ht="17.9" hidden="true" customHeight="false" outlineLevel="0" collapsed="false">
      <c r="B136" s="1" t="s">
        <v>290</v>
      </c>
      <c r="C136" s="1" t="s">
        <v>30</v>
      </c>
      <c r="D136" s="1" t="s">
        <v>31</v>
      </c>
      <c r="F136" s="1" t="s">
        <v>387</v>
      </c>
      <c r="G136" s="16" t="n">
        <v>45750</v>
      </c>
      <c r="H136" s="6" t="s">
        <v>388</v>
      </c>
      <c r="J136" s="1" t="s">
        <v>34</v>
      </c>
      <c r="K136" s="1" t="s">
        <v>35</v>
      </c>
      <c r="L136" s="1" t="s">
        <v>389</v>
      </c>
      <c r="M136" s="17" t="str">
        <f aca="false">IF(COUNTIF(поверки!$H$6:$H$3175,поверки!$H136)&gt;1,"Дубликат","")</f>
        <v/>
      </c>
      <c r="N136" s="17" t="str">
        <f aca="false">IF(COUNTIF(поверки!$L$6:$L$3175,поверки!$L136)&gt;1,"Дубликат","")</f>
        <v/>
      </c>
      <c r="O136" s="18" t="n">
        <v>131</v>
      </c>
      <c r="P136" s="17" t="str">
        <f aca="false">CONCATENATE(TEXT(MONTH(поверки!$G136),"00"),"/",TEXT(поверки!$O136,"000"), "/",TEXT(YEAR(поверки!$G136)-2000,"00"))</f>
        <v>04/131/25</v>
      </c>
      <c r="Q136" s="17" t="str">
        <f aca="false">VLOOKUP(поверки!$F136,'соответстиви ОТ типу'!$K$4:$M$344,2,FALSE())</f>
        <v>Манометр</v>
      </c>
      <c r="R136" s="17" t="s">
        <v>46</v>
      </c>
      <c r="S136" s="17" t="s">
        <v>390</v>
      </c>
      <c r="T136" s="17" t="n">
        <v>1</v>
      </c>
      <c r="U136" s="19" t="n">
        <f aca="false">VLOOKUP(поверки!$T136,'Акты п-п'!$C$5:$I$57,2,FALSE())</f>
        <v>45748</v>
      </c>
      <c r="V136" s="19" t="n">
        <f aca="false">VLOOKUP(поверки!$T136,'Акты п-п'!$C$5:$I$57,3,FALSE())</f>
        <v>45751</v>
      </c>
      <c r="W136" s="17" t="str">
        <f aca="false">VLOOKUP(поверки!$T136,'Акты п-п'!$C$5:$I$57,5,FALSE())</f>
        <v>Чупин А.А.</v>
      </c>
      <c r="X136" s="17" t="n">
        <f aca="false">поверки!$G136-поверки!$U136</f>
        <v>2</v>
      </c>
      <c r="Y136" s="17" t="n">
        <f aca="false">поверки!$V136-поверки!$G136</f>
        <v>1</v>
      </c>
      <c r="Z136" s="17" t="str">
        <f aca="false">CONCATENATE(поверки!$Q136," ",поверки!$S136," номер ",поверки!$H136)</f>
        <v>Манометр МП3-У номер 00619</v>
      </c>
    </row>
    <row r="137" customFormat="false" ht="17.9" hidden="true" customHeight="false" outlineLevel="0" collapsed="false">
      <c r="B137" s="1" t="s">
        <v>290</v>
      </c>
      <c r="C137" s="1" t="s">
        <v>30</v>
      </c>
      <c r="D137" s="1" t="s">
        <v>31</v>
      </c>
      <c r="F137" s="1" t="s">
        <v>387</v>
      </c>
      <c r="G137" s="16" t="n">
        <v>45750</v>
      </c>
      <c r="H137" s="6" t="s">
        <v>391</v>
      </c>
      <c r="J137" s="1" t="s">
        <v>34</v>
      </c>
      <c r="K137" s="1" t="s">
        <v>35</v>
      </c>
      <c r="L137" s="1" t="s">
        <v>392</v>
      </c>
      <c r="M137" s="17" t="str">
        <f aca="false">IF(COUNTIF(поверки!$H$6:$H$3175,поверки!$H137)&gt;1,"Дубликат","")</f>
        <v/>
      </c>
      <c r="N137" s="17" t="str">
        <f aca="false">IF(COUNTIF(поверки!$L$6:$L$3175,поверки!$L137)&gt;1,"Дубликат","")</f>
        <v/>
      </c>
      <c r="O137" s="18" t="n">
        <v>132</v>
      </c>
      <c r="P137" s="17" t="str">
        <f aca="false">CONCATENATE(TEXT(MONTH(поверки!$G137),"00"),"/",TEXT(поверки!$O137,"000"), "/",TEXT(YEAR(поверки!$G137)-2000,"00"))</f>
        <v>04/132/25</v>
      </c>
      <c r="Q137" s="17" t="str">
        <f aca="false">VLOOKUP(поверки!$F137,'соответстиви ОТ типу'!$K$4:$M$344,2,FALSE())</f>
        <v>Манометр</v>
      </c>
      <c r="R137" s="17" t="s">
        <v>46</v>
      </c>
      <c r="S137" s="17" t="s">
        <v>390</v>
      </c>
      <c r="T137" s="17" t="n">
        <v>1</v>
      </c>
      <c r="U137" s="19" t="n">
        <f aca="false">VLOOKUP(поверки!$T137,'Акты п-п'!$C$5:$I$57,2,FALSE())</f>
        <v>45748</v>
      </c>
      <c r="V137" s="19" t="n">
        <f aca="false">VLOOKUP(поверки!$T137,'Акты п-п'!$C$5:$I$57,3,FALSE())</f>
        <v>45751</v>
      </c>
      <c r="W137" s="17" t="str">
        <f aca="false">VLOOKUP(поверки!$T137,'Акты п-п'!$C$5:$I$57,5,FALSE())</f>
        <v>Чупин А.А.</v>
      </c>
      <c r="X137" s="17" t="n">
        <f aca="false">поверки!$G137-поверки!$U137</f>
        <v>2</v>
      </c>
      <c r="Y137" s="17" t="n">
        <f aca="false">поверки!$V137-поверки!$G137</f>
        <v>1</v>
      </c>
      <c r="Z137" s="17" t="str">
        <f aca="false">CONCATENATE(поверки!$Q137," ",поверки!$S137," номер ",поверки!$H137)</f>
        <v>Манометр МП3-У номер 01312</v>
      </c>
    </row>
    <row r="138" customFormat="false" ht="17.9" hidden="true" customHeight="false" outlineLevel="0" collapsed="false">
      <c r="B138" s="1" t="s">
        <v>290</v>
      </c>
      <c r="C138" s="1" t="s">
        <v>30</v>
      </c>
      <c r="D138" s="1" t="s">
        <v>31</v>
      </c>
      <c r="F138" s="1" t="s">
        <v>393</v>
      </c>
      <c r="G138" s="16" t="n">
        <v>45750</v>
      </c>
      <c r="H138" s="6" t="s">
        <v>394</v>
      </c>
      <c r="J138" s="1" t="s">
        <v>34</v>
      </c>
      <c r="K138" s="1" t="s">
        <v>35</v>
      </c>
      <c r="L138" s="1" t="s">
        <v>395</v>
      </c>
      <c r="M138" s="17" t="str">
        <f aca="false">IF(COUNTIF(поверки!$H$6:$H$3175,поверки!$H138)&gt;1,"Дубликат","")</f>
        <v/>
      </c>
      <c r="N138" s="17" t="str">
        <f aca="false">IF(COUNTIF(поверки!$L$6:$L$3175,поверки!$L138)&gt;1,"Дубликат","")</f>
        <v/>
      </c>
      <c r="O138" s="18" t="n">
        <v>133</v>
      </c>
      <c r="P138" s="17" t="str">
        <f aca="false">CONCATENATE(TEXT(MONTH(поверки!$G138),"00"),"/",TEXT(поверки!$O138,"000"), "/",TEXT(YEAR(поверки!$G138)-2000,"00"))</f>
        <v>04/133/25</v>
      </c>
      <c r="Q138" s="17" t="str">
        <f aca="false">VLOOKUP(поверки!$F138,'соответстиви ОТ типу'!$K$4:$M$344,2,FALSE())</f>
        <v>Манометр</v>
      </c>
      <c r="R138" s="17" t="s">
        <v>46</v>
      </c>
      <c r="S138" s="17" t="s">
        <v>396</v>
      </c>
      <c r="T138" s="17" t="n">
        <v>1</v>
      </c>
      <c r="U138" s="19" t="n">
        <f aca="false">VLOOKUP(поверки!$T138,'Акты п-п'!$C$5:$I$57,2,FALSE())</f>
        <v>45748</v>
      </c>
      <c r="V138" s="19" t="n">
        <f aca="false">VLOOKUP(поверки!$T138,'Акты п-п'!$C$5:$I$57,3,FALSE())</f>
        <v>45751</v>
      </c>
      <c r="W138" s="17" t="str">
        <f aca="false">VLOOKUP(поверки!$T138,'Акты п-п'!$C$5:$I$57,5,FALSE())</f>
        <v>Чупин А.А.</v>
      </c>
      <c r="X138" s="17" t="n">
        <f aca="false">поверки!$G138-поверки!$U138</f>
        <v>2</v>
      </c>
      <c r="Y138" s="17" t="n">
        <f aca="false">поверки!$V138-поверки!$G138</f>
        <v>1</v>
      </c>
      <c r="Z138" s="17" t="str">
        <f aca="false">CONCATENATE(поверки!$Q138," ",поверки!$S138," номер ",поверки!$H138)</f>
        <v>Манометр МП160 номер 025021</v>
      </c>
    </row>
    <row r="139" customFormat="false" ht="17.9" hidden="true" customHeight="false" outlineLevel="0" collapsed="false">
      <c r="B139" s="1" t="s">
        <v>290</v>
      </c>
      <c r="C139" s="1" t="s">
        <v>30</v>
      </c>
      <c r="D139" s="1" t="s">
        <v>31</v>
      </c>
      <c r="F139" s="1" t="s">
        <v>397</v>
      </c>
      <c r="G139" s="16" t="n">
        <v>45750</v>
      </c>
      <c r="H139" s="6" t="s">
        <v>398</v>
      </c>
      <c r="J139" s="1" t="s">
        <v>34</v>
      </c>
      <c r="K139" s="1" t="s">
        <v>35</v>
      </c>
      <c r="L139" s="1" t="s">
        <v>399</v>
      </c>
      <c r="M139" s="17" t="str">
        <f aca="false">IF(COUNTIF(поверки!$H$6:$H$3175,поверки!$H139)&gt;1,"Дубликат","")</f>
        <v/>
      </c>
      <c r="N139" s="17" t="str">
        <f aca="false">IF(COUNTIF(поверки!$L$6:$L$3175,поверки!$L139)&gt;1,"Дубликат","")</f>
        <v/>
      </c>
      <c r="O139" s="18" t="n">
        <v>134</v>
      </c>
      <c r="P139" s="17" t="str">
        <f aca="false">CONCATENATE(TEXT(MONTH(поверки!$G139),"00"),"/",TEXT(поверки!$O139,"000"), "/",TEXT(YEAR(поверки!$G139)-2000,"00"))</f>
        <v>04/134/25</v>
      </c>
      <c r="Q139" s="17" t="str">
        <f aca="false">VLOOKUP(поверки!$F139,'соответстиви ОТ типу'!$K$4:$M$344,2,FALSE())</f>
        <v>Манометр</v>
      </c>
      <c r="R139" s="17" t="s">
        <v>46</v>
      </c>
      <c r="S139" s="17" t="s">
        <v>400</v>
      </c>
      <c r="T139" s="17" t="n">
        <v>1</v>
      </c>
      <c r="U139" s="19" t="n">
        <f aca="false">VLOOKUP(поверки!$T139,'Акты п-п'!$C$5:$I$57,2,FALSE())</f>
        <v>45748</v>
      </c>
      <c r="V139" s="19" t="n">
        <f aca="false">VLOOKUP(поверки!$T139,'Акты п-п'!$C$5:$I$57,3,FALSE())</f>
        <v>45751</v>
      </c>
      <c r="W139" s="17" t="str">
        <f aca="false">VLOOKUP(поверки!$T139,'Акты п-п'!$C$5:$I$57,5,FALSE())</f>
        <v>Чупин А.А.</v>
      </c>
      <c r="X139" s="17" t="n">
        <f aca="false">поверки!$G139-поверки!$U139</f>
        <v>2</v>
      </c>
      <c r="Y139" s="17" t="n">
        <f aca="false">поверки!$V139-поверки!$G139</f>
        <v>1</v>
      </c>
      <c r="Z139" s="17" t="str">
        <f aca="false">CONCATENATE(поверки!$Q139," ",поверки!$S139," номер ",поверки!$H139)</f>
        <v>Манометр ДМ номер 99005405457</v>
      </c>
    </row>
    <row r="140" customFormat="false" ht="17.9" hidden="true" customHeight="false" outlineLevel="0" collapsed="false">
      <c r="B140" s="1" t="s">
        <v>290</v>
      </c>
      <c r="C140" s="1" t="s">
        <v>30</v>
      </c>
      <c r="D140" s="1" t="s">
        <v>31</v>
      </c>
      <c r="F140" s="1" t="s">
        <v>401</v>
      </c>
      <c r="G140" s="16" t="n">
        <v>45750</v>
      </c>
      <c r="H140" s="6" t="s">
        <v>402</v>
      </c>
      <c r="J140" s="1" t="s">
        <v>34</v>
      </c>
      <c r="K140" s="1" t="s">
        <v>35</v>
      </c>
      <c r="L140" s="1" t="s">
        <v>403</v>
      </c>
      <c r="M140" s="17" t="str">
        <f aca="false">IF(COUNTIF(поверки!$H$6:$H$3175,поверки!$H140)&gt;1,"Дубликат","")</f>
        <v/>
      </c>
      <c r="N140" s="17" t="str">
        <f aca="false">IF(COUNTIF(поверки!$L$6:$L$3175,поверки!$L140)&gt;1,"Дубликат","")</f>
        <v/>
      </c>
      <c r="O140" s="18" t="n">
        <v>135</v>
      </c>
      <c r="P140" s="17" t="str">
        <f aca="false">CONCATENATE(TEXT(MONTH(поверки!$G140),"00"),"/",TEXT(поверки!$O140,"000"), "/",TEXT(YEAR(поверки!$G140)-2000,"00"))</f>
        <v>04/135/25</v>
      </c>
      <c r="Q140" s="17" t="str">
        <f aca="false">VLOOKUP(поверки!$F140,'соответстиви ОТ типу'!$K$4:$M$344,2,FALSE())</f>
        <v>Манометр</v>
      </c>
      <c r="R140" s="17" t="s">
        <v>46</v>
      </c>
      <c r="S140" s="17" t="s">
        <v>404</v>
      </c>
      <c r="T140" s="17" t="n">
        <v>1</v>
      </c>
      <c r="U140" s="19" t="n">
        <f aca="false">VLOOKUP(поверки!$T140,'Акты п-п'!$C$5:$I$57,2,FALSE())</f>
        <v>45748</v>
      </c>
      <c r="V140" s="19" t="n">
        <f aca="false">VLOOKUP(поверки!$T140,'Акты п-п'!$C$5:$I$57,3,FALSE())</f>
        <v>45751</v>
      </c>
      <c r="W140" s="17" t="str">
        <f aca="false">VLOOKUP(поверки!$T140,'Акты п-п'!$C$5:$I$57,5,FALSE())</f>
        <v>Чупин А.А.</v>
      </c>
      <c r="X140" s="17" t="n">
        <f aca="false">поверки!$G140-поверки!$U140</f>
        <v>2</v>
      </c>
      <c r="Y140" s="17" t="n">
        <f aca="false">поверки!$V140-поверки!$G140</f>
        <v>1</v>
      </c>
      <c r="Z140" s="17" t="str">
        <f aca="false">CONCATENATE(поверки!$Q140," ",поверки!$S140," номер ",поверки!$H140)</f>
        <v>Манометр МП4-УУ2 номер 11-853</v>
      </c>
    </row>
    <row r="141" customFormat="false" ht="17.9" hidden="true" customHeight="false" outlineLevel="0" collapsed="false">
      <c r="B141" s="1" t="s">
        <v>290</v>
      </c>
      <c r="C141" s="1" t="s">
        <v>30</v>
      </c>
      <c r="D141" s="1" t="s">
        <v>31</v>
      </c>
      <c r="F141" s="1" t="s">
        <v>329</v>
      </c>
      <c r="G141" s="16" t="n">
        <v>45750</v>
      </c>
      <c r="H141" s="6" t="s">
        <v>405</v>
      </c>
      <c r="J141" s="1" t="s">
        <v>34</v>
      </c>
      <c r="K141" s="1" t="s">
        <v>35</v>
      </c>
      <c r="L141" s="1" t="s">
        <v>406</v>
      </c>
      <c r="M141" s="17" t="str">
        <f aca="false">IF(COUNTIF(поверки!$H$6:$H$3175,поверки!$H141)&gt;1,"Дубликат","")</f>
        <v/>
      </c>
      <c r="N141" s="17" t="str">
        <f aca="false">IF(COUNTIF(поверки!$L$6:$L$3175,поверки!$L141)&gt;1,"Дубликат","")</f>
        <v/>
      </c>
      <c r="O141" s="18" t="n">
        <v>136</v>
      </c>
      <c r="P141" s="17" t="str">
        <f aca="false">CONCATENATE(TEXT(MONTH(поверки!$G141),"00"),"/",TEXT(поверки!$O141,"000"), "/",TEXT(YEAR(поверки!$G141)-2000,"00"))</f>
        <v>04/136/25</v>
      </c>
      <c r="Q141" s="17" t="str">
        <f aca="false">VLOOKUP(поверки!$F141,'соответстиви ОТ типу'!$K$4:$M$344,2,FALSE())</f>
        <v>Манометр</v>
      </c>
      <c r="R141" s="17" t="s">
        <v>46</v>
      </c>
      <c r="S141" s="17" t="s">
        <v>332</v>
      </c>
      <c r="T141" s="17" t="n">
        <v>1</v>
      </c>
      <c r="U141" s="19" t="n">
        <f aca="false">VLOOKUP(поверки!$T141,'Акты п-п'!$C$5:$I$57,2,FALSE())</f>
        <v>45748</v>
      </c>
      <c r="V141" s="19" t="n">
        <f aca="false">VLOOKUP(поверки!$T141,'Акты п-п'!$C$5:$I$57,3,FALSE())</f>
        <v>45751</v>
      </c>
      <c r="W141" s="17" t="str">
        <f aca="false">VLOOKUP(поверки!$T141,'Акты п-п'!$C$5:$I$57,5,FALSE())</f>
        <v>Чупин А.А.</v>
      </c>
      <c r="X141" s="17" t="n">
        <f aca="false">поверки!$G141-поверки!$U141</f>
        <v>2</v>
      </c>
      <c r="Y141" s="17" t="n">
        <f aca="false">поверки!$V141-поверки!$G141</f>
        <v>1</v>
      </c>
      <c r="Z141" s="17" t="str">
        <f aca="false">CONCATENATE(поверки!$Q141," ",поверки!$S141," номер ",поверки!$H141)</f>
        <v>Манометр МП4-Уф номер 1023877</v>
      </c>
    </row>
    <row r="142" customFormat="false" ht="17.9" hidden="true" customHeight="false" outlineLevel="0" collapsed="false">
      <c r="B142" s="1" t="s">
        <v>290</v>
      </c>
      <c r="C142" s="1" t="s">
        <v>30</v>
      </c>
      <c r="D142" s="1" t="s">
        <v>31</v>
      </c>
      <c r="F142" s="1" t="s">
        <v>329</v>
      </c>
      <c r="G142" s="16" t="n">
        <v>45750</v>
      </c>
      <c r="H142" s="6" t="s">
        <v>407</v>
      </c>
      <c r="J142" s="1" t="s">
        <v>34</v>
      </c>
      <c r="K142" s="1" t="s">
        <v>35</v>
      </c>
      <c r="L142" s="1" t="s">
        <v>408</v>
      </c>
      <c r="M142" s="17" t="str">
        <f aca="false">IF(COUNTIF(поверки!$H$6:$H$3175,поверки!$H142)&gt;1,"Дубликат","")</f>
        <v/>
      </c>
      <c r="N142" s="17" t="str">
        <f aca="false">IF(COUNTIF(поверки!$L$6:$L$3175,поверки!$L142)&gt;1,"Дубликат","")</f>
        <v/>
      </c>
      <c r="O142" s="18" t="n">
        <v>137</v>
      </c>
      <c r="P142" s="17" t="str">
        <f aca="false">CONCATENATE(TEXT(MONTH(поверки!$G142),"00"),"/",TEXT(поверки!$O142,"000"), "/",TEXT(YEAR(поверки!$G142)-2000,"00"))</f>
        <v>04/137/25</v>
      </c>
      <c r="Q142" s="17" t="str">
        <f aca="false">VLOOKUP(поверки!$F142,'соответстиви ОТ типу'!$K$4:$M$344,2,FALSE())</f>
        <v>Манометр</v>
      </c>
      <c r="R142" s="17" t="s">
        <v>46</v>
      </c>
      <c r="S142" s="17" t="s">
        <v>332</v>
      </c>
      <c r="T142" s="17" t="n">
        <v>1</v>
      </c>
      <c r="U142" s="19" t="n">
        <f aca="false">VLOOKUP(поверки!$T142,'Акты п-п'!$C$5:$I$57,2,FALSE())</f>
        <v>45748</v>
      </c>
      <c r="V142" s="19" t="n">
        <f aca="false">VLOOKUP(поверки!$T142,'Акты п-п'!$C$5:$I$57,3,FALSE())</f>
        <v>45751</v>
      </c>
      <c r="W142" s="17" t="str">
        <f aca="false">VLOOKUP(поверки!$T142,'Акты п-п'!$C$5:$I$57,5,FALSE())</f>
        <v>Чупин А.А.</v>
      </c>
      <c r="X142" s="17" t="n">
        <f aca="false">поверки!$G142-поверки!$U142</f>
        <v>2</v>
      </c>
      <c r="Y142" s="17" t="n">
        <f aca="false">поверки!$V142-поверки!$G142</f>
        <v>1</v>
      </c>
      <c r="Z142" s="17" t="str">
        <f aca="false">CONCATENATE(поверки!$Q142," ",поверки!$S142," номер ",поверки!$H142)</f>
        <v>Манометр МП4-Уф номер 1023878</v>
      </c>
    </row>
    <row r="143" customFormat="false" ht="17.9" hidden="true" customHeight="false" outlineLevel="0" collapsed="false">
      <c r="B143" s="1" t="s">
        <v>290</v>
      </c>
      <c r="C143" s="1" t="s">
        <v>30</v>
      </c>
      <c r="D143" s="1" t="s">
        <v>31</v>
      </c>
      <c r="F143" s="1" t="s">
        <v>329</v>
      </c>
      <c r="G143" s="16" t="n">
        <v>45750</v>
      </c>
      <c r="H143" s="6" t="s">
        <v>409</v>
      </c>
      <c r="J143" s="1" t="s">
        <v>34</v>
      </c>
      <c r="K143" s="1" t="s">
        <v>35</v>
      </c>
      <c r="L143" s="1" t="s">
        <v>410</v>
      </c>
      <c r="M143" s="17" t="str">
        <f aca="false">IF(COUNTIF(поверки!$H$6:$H$3175,поверки!$H143)&gt;1,"Дубликат","")</f>
        <v/>
      </c>
      <c r="N143" s="17" t="str">
        <f aca="false">IF(COUNTIF(поверки!$L$6:$L$3175,поверки!$L143)&gt;1,"Дубликат","")</f>
        <v/>
      </c>
      <c r="O143" s="18" t="n">
        <v>138</v>
      </c>
      <c r="P143" s="17" t="str">
        <f aca="false">CONCATENATE(TEXT(MONTH(поверки!$G143),"00"),"/",TEXT(поверки!$O143,"000"), "/",TEXT(YEAR(поверки!$G143)-2000,"00"))</f>
        <v>04/138/25</v>
      </c>
      <c r="Q143" s="17" t="str">
        <f aca="false">VLOOKUP(поверки!$F143,'соответстиви ОТ типу'!$K$4:$M$344,2,FALSE())</f>
        <v>Манометр</v>
      </c>
      <c r="R143" s="17" t="s">
        <v>46</v>
      </c>
      <c r="S143" s="17" t="s">
        <v>332</v>
      </c>
      <c r="T143" s="17" t="n">
        <v>1</v>
      </c>
      <c r="U143" s="19" t="n">
        <f aca="false">VLOOKUP(поверки!$T143,'Акты п-п'!$C$5:$I$57,2,FALSE())</f>
        <v>45748</v>
      </c>
      <c r="V143" s="19" t="n">
        <f aca="false">VLOOKUP(поверки!$T143,'Акты п-п'!$C$5:$I$57,3,FALSE())</f>
        <v>45751</v>
      </c>
      <c r="W143" s="17" t="str">
        <f aca="false">VLOOKUP(поверки!$T143,'Акты п-п'!$C$5:$I$57,5,FALSE())</f>
        <v>Чупин А.А.</v>
      </c>
      <c r="X143" s="17" t="n">
        <f aca="false">поверки!$G143-поверки!$U143</f>
        <v>2</v>
      </c>
      <c r="Y143" s="17" t="n">
        <f aca="false">поверки!$V143-поверки!$G143</f>
        <v>1</v>
      </c>
      <c r="Z143" s="17" t="str">
        <f aca="false">CONCATENATE(поверки!$Q143," ",поверки!$S143," номер ",поверки!$H143)</f>
        <v>Манометр МП4-Уф номер 1023880</v>
      </c>
    </row>
    <row r="144" customFormat="false" ht="17.9" hidden="true" customHeight="false" outlineLevel="0" collapsed="false">
      <c r="B144" s="1" t="s">
        <v>290</v>
      </c>
      <c r="C144" s="1" t="s">
        <v>30</v>
      </c>
      <c r="D144" s="1" t="s">
        <v>31</v>
      </c>
      <c r="F144" s="1" t="s">
        <v>329</v>
      </c>
      <c r="G144" s="16" t="n">
        <v>45750</v>
      </c>
      <c r="H144" s="6" t="s">
        <v>411</v>
      </c>
      <c r="J144" s="1" t="s">
        <v>34</v>
      </c>
      <c r="K144" s="1" t="s">
        <v>35</v>
      </c>
      <c r="L144" s="1" t="s">
        <v>412</v>
      </c>
      <c r="M144" s="17" t="str">
        <f aca="false">IF(COUNTIF(поверки!$H$6:$H$3175,поверки!$H144)&gt;1,"Дубликат","")</f>
        <v/>
      </c>
      <c r="N144" s="17" t="str">
        <f aca="false">IF(COUNTIF(поверки!$L$6:$L$3175,поверки!$L144)&gt;1,"Дубликат","")</f>
        <v/>
      </c>
      <c r="O144" s="18" t="n">
        <v>139</v>
      </c>
      <c r="P144" s="17" t="str">
        <f aca="false">CONCATENATE(TEXT(MONTH(поверки!$G144),"00"),"/",TEXT(поверки!$O144,"000"), "/",TEXT(YEAR(поверки!$G144)-2000,"00"))</f>
        <v>04/139/25</v>
      </c>
      <c r="Q144" s="17" t="str">
        <f aca="false">VLOOKUP(поверки!$F144,'соответстиви ОТ типу'!$K$4:$M$344,2,FALSE())</f>
        <v>Манометр</v>
      </c>
      <c r="R144" s="17" t="s">
        <v>46</v>
      </c>
      <c r="S144" s="17" t="s">
        <v>332</v>
      </c>
      <c r="T144" s="17" t="n">
        <v>1</v>
      </c>
      <c r="U144" s="19" t="n">
        <f aca="false">VLOOKUP(поверки!$T144,'Акты п-п'!$C$5:$I$57,2,FALSE())</f>
        <v>45748</v>
      </c>
      <c r="V144" s="19" t="n">
        <f aca="false">VLOOKUP(поверки!$T144,'Акты п-п'!$C$5:$I$57,3,FALSE())</f>
        <v>45751</v>
      </c>
      <c r="W144" s="17" t="str">
        <f aca="false">VLOOKUP(поверки!$T144,'Акты п-п'!$C$5:$I$57,5,FALSE())</f>
        <v>Чупин А.А.</v>
      </c>
      <c r="X144" s="17" t="n">
        <f aca="false">поверки!$G144-поверки!$U144</f>
        <v>2</v>
      </c>
      <c r="Y144" s="17" t="n">
        <f aca="false">поверки!$V144-поверки!$G144</f>
        <v>1</v>
      </c>
      <c r="Z144" s="17" t="str">
        <f aca="false">CONCATENATE(поверки!$Q144," ",поверки!$S144," номер ",поверки!$H144)</f>
        <v>Манометр МП4-Уф номер 1023881</v>
      </c>
    </row>
    <row r="145" customFormat="false" ht="17.9" hidden="true" customHeight="false" outlineLevel="0" collapsed="false">
      <c r="B145" s="1" t="s">
        <v>290</v>
      </c>
      <c r="C145" s="1" t="s">
        <v>30</v>
      </c>
      <c r="D145" s="1" t="s">
        <v>31</v>
      </c>
      <c r="F145" s="1" t="s">
        <v>329</v>
      </c>
      <c r="G145" s="16" t="n">
        <v>45750</v>
      </c>
      <c r="H145" s="6" t="s">
        <v>413</v>
      </c>
      <c r="J145" s="1" t="s">
        <v>34</v>
      </c>
      <c r="K145" s="1" t="s">
        <v>35</v>
      </c>
      <c r="L145" s="1" t="s">
        <v>414</v>
      </c>
      <c r="M145" s="17" t="str">
        <f aca="false">IF(COUNTIF(поверки!$H$6:$H$3175,поверки!$H145)&gt;1,"Дубликат","")</f>
        <v/>
      </c>
      <c r="N145" s="17" t="str">
        <f aca="false">IF(COUNTIF(поверки!$L$6:$L$3175,поверки!$L145)&gt;1,"Дубликат","")</f>
        <v/>
      </c>
      <c r="O145" s="18" t="n">
        <v>140</v>
      </c>
      <c r="P145" s="17" t="str">
        <f aca="false">CONCATENATE(TEXT(MONTH(поверки!$G145),"00"),"/",TEXT(поверки!$O145,"000"), "/",TEXT(YEAR(поверки!$G145)-2000,"00"))</f>
        <v>04/140/25</v>
      </c>
      <c r="Q145" s="17" t="str">
        <f aca="false">VLOOKUP(поверки!$F145,'соответстиви ОТ типу'!$K$4:$M$344,2,FALSE())</f>
        <v>Манометр</v>
      </c>
      <c r="R145" s="17" t="s">
        <v>46</v>
      </c>
      <c r="S145" s="17" t="s">
        <v>415</v>
      </c>
      <c r="T145" s="17" t="n">
        <v>1</v>
      </c>
      <c r="U145" s="19" t="n">
        <f aca="false">VLOOKUP(поверки!$T145,'Акты п-п'!$C$5:$I$57,2,FALSE())</f>
        <v>45748</v>
      </c>
      <c r="V145" s="19" t="n">
        <f aca="false">VLOOKUP(поверки!$T145,'Акты п-п'!$C$5:$I$57,3,FALSE())</f>
        <v>45751</v>
      </c>
      <c r="W145" s="17" t="str">
        <f aca="false">VLOOKUP(поверки!$T145,'Акты п-п'!$C$5:$I$57,5,FALSE())</f>
        <v>Чупин А.А.</v>
      </c>
      <c r="X145" s="17" t="n">
        <f aca="false">поверки!$G145-поверки!$U145</f>
        <v>2</v>
      </c>
      <c r="Y145" s="17" t="n">
        <f aca="false">поверки!$V145-поверки!$G145</f>
        <v>1</v>
      </c>
      <c r="Z145" s="17" t="str">
        <f aca="false">CONCATENATE(поверки!$Q145," ",поверки!$S145," номер ",поверки!$H145)</f>
        <v>Манометр МП3-Уф номер 1014841</v>
      </c>
    </row>
    <row r="146" customFormat="false" ht="17.9" hidden="true" customHeight="false" outlineLevel="0" collapsed="false">
      <c r="B146" s="1" t="s">
        <v>290</v>
      </c>
      <c r="C146" s="1" t="s">
        <v>30</v>
      </c>
      <c r="D146" s="1" t="s">
        <v>31</v>
      </c>
      <c r="F146" s="1" t="s">
        <v>329</v>
      </c>
      <c r="G146" s="16" t="n">
        <v>45750</v>
      </c>
      <c r="H146" s="6" t="s">
        <v>416</v>
      </c>
      <c r="J146" s="1" t="s">
        <v>34</v>
      </c>
      <c r="K146" s="1" t="s">
        <v>35</v>
      </c>
      <c r="L146" s="1" t="s">
        <v>417</v>
      </c>
      <c r="M146" s="17" t="str">
        <f aca="false">IF(COUNTIF(поверки!$H$6:$H$3175,поверки!$H146)&gt;1,"Дубликат","")</f>
        <v/>
      </c>
      <c r="N146" s="17" t="str">
        <f aca="false">IF(COUNTIF(поверки!$L$6:$L$3175,поверки!$L146)&gt;1,"Дубликат","")</f>
        <v/>
      </c>
      <c r="O146" s="18" t="n">
        <v>141</v>
      </c>
      <c r="P146" s="17" t="str">
        <f aca="false">CONCATENATE(TEXT(MONTH(поверки!$G146),"00"),"/",TEXT(поверки!$O146,"000"), "/",TEXT(YEAR(поверки!$G146)-2000,"00"))</f>
        <v>04/141/25</v>
      </c>
      <c r="Q146" s="17" t="str">
        <f aca="false">VLOOKUP(поверки!$F146,'соответстиви ОТ типу'!$K$4:$M$344,2,FALSE())</f>
        <v>Манометр</v>
      </c>
      <c r="R146" s="17" t="s">
        <v>46</v>
      </c>
      <c r="S146" s="17" t="s">
        <v>415</v>
      </c>
      <c r="T146" s="17" t="n">
        <v>1</v>
      </c>
      <c r="U146" s="19" t="n">
        <f aca="false">VLOOKUP(поверки!$T146,'Акты п-п'!$C$5:$I$57,2,FALSE())</f>
        <v>45748</v>
      </c>
      <c r="V146" s="19" t="n">
        <f aca="false">VLOOKUP(поверки!$T146,'Акты п-п'!$C$5:$I$57,3,FALSE())</f>
        <v>45751</v>
      </c>
      <c r="W146" s="17" t="str">
        <f aca="false">VLOOKUP(поверки!$T146,'Акты п-п'!$C$5:$I$57,5,FALSE())</f>
        <v>Чупин А.А.</v>
      </c>
      <c r="X146" s="17" t="n">
        <f aca="false">поверки!$G146-поверки!$U146</f>
        <v>2</v>
      </c>
      <c r="Y146" s="17" t="n">
        <f aca="false">поверки!$V146-поверки!$G146</f>
        <v>1</v>
      </c>
      <c r="Z146" s="17" t="str">
        <f aca="false">CONCATENATE(поверки!$Q146," ",поверки!$S146," номер ",поверки!$H146)</f>
        <v>Манометр МП3-Уф номер 1014848</v>
      </c>
    </row>
    <row r="147" customFormat="false" ht="17.9" hidden="true" customHeight="false" outlineLevel="0" collapsed="false">
      <c r="B147" s="1" t="s">
        <v>290</v>
      </c>
      <c r="C147" s="1" t="s">
        <v>30</v>
      </c>
      <c r="D147" s="1" t="s">
        <v>31</v>
      </c>
      <c r="F147" s="1" t="s">
        <v>291</v>
      </c>
      <c r="G147" s="16" t="n">
        <v>45750</v>
      </c>
      <c r="H147" s="6" t="s">
        <v>418</v>
      </c>
      <c r="J147" s="1" t="s">
        <v>34</v>
      </c>
      <c r="K147" s="1" t="s">
        <v>35</v>
      </c>
      <c r="L147" s="1" t="s">
        <v>419</v>
      </c>
      <c r="M147" s="17" t="str">
        <f aca="false">IF(COUNTIF(поверки!$H$6:$H$3175,поверки!$H147)&gt;1,"Дубликат","")</f>
        <v/>
      </c>
      <c r="N147" s="17" t="str">
        <f aca="false">IF(COUNTIF(поверки!$L$6:$L$3175,поверки!$L147)&gt;1,"Дубликат","")</f>
        <v/>
      </c>
      <c r="O147" s="18" t="n">
        <v>142</v>
      </c>
      <c r="P147" s="17" t="str">
        <f aca="false">CONCATENATE(TEXT(MONTH(поверки!$G147),"00"),"/",TEXT(поверки!$O147,"000"), "/",TEXT(YEAR(поверки!$G147)-2000,"00"))</f>
        <v>04/142/25</v>
      </c>
      <c r="Q147" s="17" t="str">
        <f aca="false">VLOOKUP(поверки!$F147,'соответстиви ОТ типу'!$K$4:$M$344,2,FALSE())</f>
        <v>Манометр</v>
      </c>
      <c r="R147" s="17" t="s">
        <v>46</v>
      </c>
      <c r="S147" s="17" t="s">
        <v>294</v>
      </c>
      <c r="T147" s="17" t="n">
        <v>1</v>
      </c>
      <c r="U147" s="19" t="n">
        <f aca="false">VLOOKUP(поверки!$T147,'Акты п-п'!$C$5:$I$57,2,FALSE())</f>
        <v>45748</v>
      </c>
      <c r="V147" s="19" t="n">
        <f aca="false">VLOOKUP(поверки!$T147,'Акты п-п'!$C$5:$I$57,3,FALSE())</f>
        <v>45751</v>
      </c>
      <c r="W147" s="17" t="str">
        <f aca="false">VLOOKUP(поверки!$T147,'Акты п-п'!$C$5:$I$57,5,FALSE())</f>
        <v>Чупин А.А.</v>
      </c>
      <c r="X147" s="17" t="n">
        <f aca="false">поверки!$G147-поверки!$U147</f>
        <v>2</v>
      </c>
      <c r="Y147" s="17" t="n">
        <f aca="false">поверки!$V147-поверки!$G147</f>
        <v>1</v>
      </c>
      <c r="Z147" s="17" t="str">
        <f aca="false">CONCATENATE(поверки!$Q147," ",поверки!$S147," номер ",поверки!$H147)</f>
        <v>Манометр МП3-УУ2 номер Р00626</v>
      </c>
    </row>
    <row r="148" customFormat="false" ht="17.9" hidden="true" customHeight="false" outlineLevel="0" collapsed="false">
      <c r="B148" s="1" t="s">
        <v>290</v>
      </c>
      <c r="C148" s="1" t="s">
        <v>30</v>
      </c>
      <c r="D148" s="1" t="s">
        <v>31</v>
      </c>
      <c r="F148" s="1" t="s">
        <v>291</v>
      </c>
      <c r="G148" s="16" t="n">
        <v>45750</v>
      </c>
      <c r="H148" s="6" t="s">
        <v>420</v>
      </c>
      <c r="J148" s="1" t="s">
        <v>34</v>
      </c>
      <c r="K148" s="1" t="s">
        <v>35</v>
      </c>
      <c r="L148" s="1" t="s">
        <v>421</v>
      </c>
      <c r="M148" s="17" t="str">
        <f aca="false">IF(COUNTIF(поверки!$H$6:$H$3175,поверки!$H148)&gt;1,"Дубликат","")</f>
        <v/>
      </c>
      <c r="N148" s="17" t="str">
        <f aca="false">IF(COUNTIF(поверки!$L$6:$L$3175,поверки!$L148)&gt;1,"Дубликат","")</f>
        <v/>
      </c>
      <c r="O148" s="18" t="n">
        <v>143</v>
      </c>
      <c r="P148" s="17" t="str">
        <f aca="false">CONCATENATE(TEXT(MONTH(поверки!$G148),"00"),"/",TEXT(поверки!$O148,"000"), "/",TEXT(YEAR(поверки!$G148)-2000,"00"))</f>
        <v>04/143/25</v>
      </c>
      <c r="Q148" s="17" t="str">
        <f aca="false">VLOOKUP(поверки!$F148,'соответстиви ОТ типу'!$K$4:$M$344,2,FALSE())</f>
        <v>Манометр</v>
      </c>
      <c r="R148" s="17" t="s">
        <v>46</v>
      </c>
      <c r="S148" s="17" t="s">
        <v>404</v>
      </c>
      <c r="T148" s="17" t="n">
        <v>1</v>
      </c>
      <c r="U148" s="19" t="n">
        <f aca="false">VLOOKUP(поверки!$T148,'Акты п-п'!$C$5:$I$57,2,FALSE())</f>
        <v>45748</v>
      </c>
      <c r="V148" s="19" t="n">
        <f aca="false">VLOOKUP(поверки!$T148,'Акты п-п'!$C$5:$I$57,3,FALSE())</f>
        <v>45751</v>
      </c>
      <c r="W148" s="17" t="str">
        <f aca="false">VLOOKUP(поверки!$T148,'Акты п-п'!$C$5:$I$57,5,FALSE())</f>
        <v>Чупин А.А.</v>
      </c>
      <c r="X148" s="17" t="n">
        <f aca="false">поверки!$G148-поверки!$U148</f>
        <v>2</v>
      </c>
      <c r="Y148" s="17" t="n">
        <f aca="false">поверки!$V148-поверки!$G148</f>
        <v>1</v>
      </c>
      <c r="Z148" s="17" t="str">
        <f aca="false">CONCATENATE(поверки!$Q148," ",поверки!$S148," номер ",поверки!$H148)</f>
        <v>Манометр МП4-УУ2 номер Р00962</v>
      </c>
    </row>
    <row r="149" customFormat="false" ht="17.9" hidden="true" customHeight="false" outlineLevel="0" collapsed="false">
      <c r="B149" s="1" t="s">
        <v>290</v>
      </c>
      <c r="C149" s="1" t="s">
        <v>30</v>
      </c>
      <c r="D149" s="1" t="s">
        <v>31</v>
      </c>
      <c r="F149" s="1" t="s">
        <v>291</v>
      </c>
      <c r="G149" s="16" t="n">
        <v>45750</v>
      </c>
      <c r="H149" s="6" t="s">
        <v>422</v>
      </c>
      <c r="J149" s="1" t="s">
        <v>34</v>
      </c>
      <c r="K149" s="1" t="s">
        <v>35</v>
      </c>
      <c r="L149" s="1" t="s">
        <v>423</v>
      </c>
      <c r="M149" s="17" t="str">
        <f aca="false">IF(COUNTIF(поверки!$H$6:$H$3175,поверки!$H149)&gt;1,"Дубликат","")</f>
        <v/>
      </c>
      <c r="N149" s="17" t="str">
        <f aca="false">IF(COUNTIF(поверки!$L$6:$L$3175,поверки!$L149)&gt;1,"Дубликат","")</f>
        <v/>
      </c>
      <c r="O149" s="18" t="n">
        <v>144</v>
      </c>
      <c r="P149" s="17" t="str">
        <f aca="false">CONCATENATE(TEXT(MONTH(поверки!$G149),"00"),"/",TEXT(поверки!$O149,"000"), "/",TEXT(YEAR(поверки!$G149)-2000,"00"))</f>
        <v>04/144/25</v>
      </c>
      <c r="Q149" s="17" t="str">
        <f aca="false">VLOOKUP(поверки!$F149,'соответстиви ОТ типу'!$K$4:$M$344,2,FALSE())</f>
        <v>Манометр</v>
      </c>
      <c r="R149" s="17" t="s">
        <v>46</v>
      </c>
      <c r="S149" s="17" t="s">
        <v>404</v>
      </c>
      <c r="T149" s="17" t="n">
        <v>1</v>
      </c>
      <c r="U149" s="19" t="n">
        <f aca="false">VLOOKUP(поверки!$T149,'Акты п-п'!$C$5:$I$57,2,FALSE())</f>
        <v>45748</v>
      </c>
      <c r="V149" s="19" t="n">
        <f aca="false">VLOOKUP(поверки!$T149,'Акты п-п'!$C$5:$I$57,3,FALSE())</f>
        <v>45751</v>
      </c>
      <c r="W149" s="17" t="str">
        <f aca="false">VLOOKUP(поверки!$T149,'Акты п-п'!$C$5:$I$57,5,FALSE())</f>
        <v>Чупин А.А.</v>
      </c>
      <c r="X149" s="17" t="n">
        <f aca="false">поверки!$G149-поверки!$U149</f>
        <v>2</v>
      </c>
      <c r="Y149" s="17" t="n">
        <f aca="false">поверки!$V149-поверки!$G149</f>
        <v>1</v>
      </c>
      <c r="Z149" s="17" t="str">
        <f aca="false">CONCATENATE(поверки!$Q149," ",поверки!$S149," номер ",поверки!$H149)</f>
        <v>Манометр МП4-УУ2 номер Р00947</v>
      </c>
    </row>
    <row r="150" customFormat="false" ht="17.9" hidden="true" customHeight="false" outlineLevel="0" collapsed="false">
      <c r="B150" s="1" t="s">
        <v>290</v>
      </c>
      <c r="C150" s="1" t="s">
        <v>30</v>
      </c>
      <c r="D150" s="1" t="s">
        <v>31</v>
      </c>
      <c r="F150" s="1" t="s">
        <v>291</v>
      </c>
      <c r="G150" s="16" t="n">
        <v>45750</v>
      </c>
      <c r="H150" s="6" t="s">
        <v>424</v>
      </c>
      <c r="J150" s="1" t="s">
        <v>34</v>
      </c>
      <c r="K150" s="1" t="s">
        <v>35</v>
      </c>
      <c r="L150" s="1" t="s">
        <v>425</v>
      </c>
      <c r="M150" s="17" t="str">
        <f aca="false">IF(COUNTIF(поверки!$H$6:$H$3175,поверки!$H150)&gt;1,"Дубликат","")</f>
        <v/>
      </c>
      <c r="N150" s="17" t="str">
        <f aca="false">IF(COUNTIF(поверки!$L$6:$L$3175,поверки!$L150)&gt;1,"Дубликат","")</f>
        <v/>
      </c>
      <c r="O150" s="18" t="n">
        <v>145</v>
      </c>
      <c r="P150" s="17" t="str">
        <f aca="false">CONCATENATE(TEXT(MONTH(поверки!$G150),"00"),"/",TEXT(поверки!$O150,"000"), "/",TEXT(YEAR(поверки!$G150)-2000,"00"))</f>
        <v>04/145/25</v>
      </c>
      <c r="Q150" s="17" t="str">
        <f aca="false">VLOOKUP(поверки!$F150,'соответстиви ОТ типу'!$K$4:$M$344,2,FALSE())</f>
        <v>Манометр</v>
      </c>
      <c r="R150" s="17" t="s">
        <v>46</v>
      </c>
      <c r="S150" s="17" t="s">
        <v>404</v>
      </c>
      <c r="T150" s="17" t="n">
        <v>1</v>
      </c>
      <c r="U150" s="19" t="n">
        <f aca="false">VLOOKUP(поверки!$T150,'Акты п-п'!$C$5:$I$57,2,FALSE())</f>
        <v>45748</v>
      </c>
      <c r="V150" s="19" t="n">
        <f aca="false">VLOOKUP(поверки!$T150,'Акты п-п'!$C$5:$I$57,3,FALSE())</f>
        <v>45751</v>
      </c>
      <c r="W150" s="17" t="str">
        <f aca="false">VLOOKUP(поверки!$T150,'Акты п-п'!$C$5:$I$57,5,FALSE())</f>
        <v>Чупин А.А.</v>
      </c>
      <c r="X150" s="17" t="n">
        <f aca="false">поверки!$G150-поверки!$U150</f>
        <v>2</v>
      </c>
      <c r="Y150" s="17" t="n">
        <f aca="false">поверки!$V150-поверки!$G150</f>
        <v>1</v>
      </c>
      <c r="Z150" s="17" t="str">
        <f aca="false">CONCATENATE(поверки!$Q150," ",поверки!$S150," номер ",поверки!$H150)</f>
        <v>Манометр МП4-УУ2 номер Р01173</v>
      </c>
    </row>
    <row r="151" customFormat="false" ht="17.9" hidden="true" customHeight="false" outlineLevel="0" collapsed="false">
      <c r="B151" s="1" t="s">
        <v>290</v>
      </c>
      <c r="C151" s="1" t="s">
        <v>30</v>
      </c>
      <c r="D151" s="1" t="s">
        <v>31</v>
      </c>
      <c r="F151" s="1" t="s">
        <v>401</v>
      </c>
      <c r="G151" s="16" t="n">
        <v>45750</v>
      </c>
      <c r="H151" s="6" t="s">
        <v>426</v>
      </c>
      <c r="J151" s="1" t="s">
        <v>34</v>
      </c>
      <c r="K151" s="1" t="s">
        <v>35</v>
      </c>
      <c r="L151" s="1" t="s">
        <v>427</v>
      </c>
      <c r="M151" s="17" t="str">
        <f aca="false">IF(COUNTIF(поверки!$H$6:$H$3175,поверки!$H151)&gt;1,"Дубликат","")</f>
        <v/>
      </c>
      <c r="N151" s="17" t="str">
        <f aca="false">IF(COUNTIF(поверки!$L$6:$L$3175,поверки!$L151)&gt;1,"Дубликат","")</f>
        <v/>
      </c>
      <c r="O151" s="18" t="n">
        <v>146</v>
      </c>
      <c r="P151" s="17" t="str">
        <f aca="false">CONCATENATE(TEXT(MONTH(поверки!$G151),"00"),"/",TEXT(поверки!$O151,"000"), "/",TEXT(YEAR(поверки!$G151)-2000,"00"))</f>
        <v>04/146/25</v>
      </c>
      <c r="Q151" s="17" t="str">
        <f aca="false">VLOOKUP(поверки!$F151,'соответстиви ОТ типу'!$K$4:$M$344,2,FALSE())</f>
        <v>Манометр</v>
      </c>
      <c r="R151" s="17" t="s">
        <v>46</v>
      </c>
      <c r="S151" s="17" t="s">
        <v>404</v>
      </c>
      <c r="T151" s="17" t="n">
        <v>1</v>
      </c>
      <c r="U151" s="19" t="n">
        <f aca="false">VLOOKUP(поверки!$T151,'Акты п-п'!$C$5:$I$57,2,FALSE())</f>
        <v>45748</v>
      </c>
      <c r="V151" s="19" t="n">
        <f aca="false">VLOOKUP(поверки!$T151,'Акты п-п'!$C$5:$I$57,3,FALSE())</f>
        <v>45751</v>
      </c>
      <c r="W151" s="17" t="str">
        <f aca="false">VLOOKUP(поверки!$T151,'Акты п-п'!$C$5:$I$57,5,FALSE())</f>
        <v>Чупин А.А.</v>
      </c>
      <c r="X151" s="17" t="n">
        <f aca="false">поверки!$G151-поверки!$U151</f>
        <v>2</v>
      </c>
      <c r="Y151" s="17" t="n">
        <f aca="false">поверки!$V151-поверки!$G151</f>
        <v>1</v>
      </c>
      <c r="Z151" s="17" t="str">
        <f aca="false">CONCATENATE(поверки!$Q151," ",поверки!$S151," номер ",поверки!$H151)</f>
        <v>Манометр МП4-УУ2 номер Р00012</v>
      </c>
    </row>
    <row r="152" customFormat="false" ht="17.9" hidden="true" customHeight="false" outlineLevel="0" collapsed="false">
      <c r="B152" s="1" t="s">
        <v>290</v>
      </c>
      <c r="C152" s="1" t="s">
        <v>30</v>
      </c>
      <c r="D152" s="1" t="s">
        <v>31</v>
      </c>
      <c r="F152" s="1" t="s">
        <v>428</v>
      </c>
      <c r="G152" s="16" t="n">
        <v>45750</v>
      </c>
      <c r="H152" s="6" t="s">
        <v>429</v>
      </c>
      <c r="J152" s="1" t="s">
        <v>34</v>
      </c>
      <c r="K152" s="1" t="s">
        <v>35</v>
      </c>
      <c r="L152" s="1" t="s">
        <v>430</v>
      </c>
      <c r="M152" s="17" t="str">
        <f aca="false">IF(COUNTIF(поверки!$H$6:$H$3175,поверки!$H152)&gt;1,"Дубликат","")</f>
        <v/>
      </c>
      <c r="N152" s="17" t="str">
        <f aca="false">IF(COUNTIF(поверки!$L$6:$L$3175,поверки!$L152)&gt;1,"Дубликат","")</f>
        <v/>
      </c>
      <c r="O152" s="18" t="n">
        <v>147</v>
      </c>
      <c r="P152" s="17" t="str">
        <f aca="false">CONCATENATE(TEXT(MONTH(поверки!$G152),"00"),"/",TEXT(поверки!$O152,"000"), "/",TEXT(YEAR(поверки!$G152)-2000,"00"))</f>
        <v>04/147/25</v>
      </c>
      <c r="Q152" s="17" t="str">
        <f aca="false">VLOOKUP(поверки!$F152,'соответстиви ОТ типу'!$K$4:$M$344,2,FALSE())</f>
        <v>Манометр</v>
      </c>
      <c r="R152" s="17" t="s">
        <v>46</v>
      </c>
      <c r="S152" s="17" t="s">
        <v>404</v>
      </c>
      <c r="T152" s="17" t="n">
        <v>1</v>
      </c>
      <c r="U152" s="19" t="n">
        <f aca="false">VLOOKUP(поверки!$T152,'Акты п-п'!$C$5:$I$57,2,FALSE())</f>
        <v>45748</v>
      </c>
      <c r="V152" s="19" t="n">
        <f aca="false">VLOOKUP(поверки!$T152,'Акты п-п'!$C$5:$I$57,3,FALSE())</f>
        <v>45751</v>
      </c>
      <c r="W152" s="17" t="str">
        <f aca="false">VLOOKUP(поверки!$T152,'Акты п-п'!$C$5:$I$57,5,FALSE())</f>
        <v>Чупин А.А.</v>
      </c>
      <c r="X152" s="17" t="n">
        <f aca="false">поверки!$G152-поверки!$U152</f>
        <v>2</v>
      </c>
      <c r="Y152" s="17" t="n">
        <f aca="false">поверки!$V152-поверки!$G152</f>
        <v>1</v>
      </c>
      <c r="Z152" s="17" t="str">
        <f aca="false">CONCATENATE(поверки!$Q152," ",поверки!$S152," номер ",поверки!$H152)</f>
        <v>Манометр МП4-УУ2 номер Р00890</v>
      </c>
    </row>
    <row r="153" customFormat="false" ht="17.9" hidden="true" customHeight="false" outlineLevel="0" collapsed="false">
      <c r="B153" s="1" t="s">
        <v>290</v>
      </c>
      <c r="C153" s="1" t="s">
        <v>30</v>
      </c>
      <c r="D153" s="1" t="s">
        <v>31</v>
      </c>
      <c r="F153" s="1" t="s">
        <v>291</v>
      </c>
      <c r="G153" s="16" t="n">
        <v>45750</v>
      </c>
      <c r="H153" s="6" t="s">
        <v>431</v>
      </c>
      <c r="J153" s="1" t="s">
        <v>34</v>
      </c>
      <c r="K153" s="1" t="s">
        <v>35</v>
      </c>
      <c r="L153" s="1" t="s">
        <v>432</v>
      </c>
      <c r="M153" s="17" t="str">
        <f aca="false">IF(COUNTIF(поверки!$H$6:$H$3175,поверки!$H153)&gt;1,"Дубликат","")</f>
        <v/>
      </c>
      <c r="N153" s="17" t="str">
        <f aca="false">IF(COUNTIF(поверки!$L$6:$L$3175,поверки!$L153)&gt;1,"Дубликат","")</f>
        <v/>
      </c>
      <c r="O153" s="18" t="n">
        <v>148</v>
      </c>
      <c r="P153" s="17" t="str">
        <f aca="false">CONCATENATE(TEXT(MONTH(поверки!$G153),"00"),"/",TEXT(поверки!$O153,"000"), "/",TEXT(YEAR(поверки!$G153)-2000,"00"))</f>
        <v>04/148/25</v>
      </c>
      <c r="Q153" s="17" t="str">
        <f aca="false">VLOOKUP(поверки!$F153,'соответстиви ОТ типу'!$K$4:$M$344,2,FALSE())</f>
        <v>Манометр</v>
      </c>
      <c r="R153" s="17" t="s">
        <v>46</v>
      </c>
      <c r="S153" s="17" t="s">
        <v>404</v>
      </c>
      <c r="T153" s="17" t="n">
        <v>1</v>
      </c>
      <c r="U153" s="19" t="n">
        <f aca="false">VLOOKUP(поверки!$T153,'Акты п-п'!$C$5:$I$57,2,FALSE())</f>
        <v>45748</v>
      </c>
      <c r="V153" s="19" t="n">
        <f aca="false">VLOOKUP(поверки!$T153,'Акты п-п'!$C$5:$I$57,3,FALSE())</f>
        <v>45751</v>
      </c>
      <c r="W153" s="17" t="str">
        <f aca="false">VLOOKUP(поверки!$T153,'Акты п-п'!$C$5:$I$57,5,FALSE())</f>
        <v>Чупин А.А.</v>
      </c>
      <c r="X153" s="17" t="n">
        <f aca="false">поверки!$G153-поверки!$U153</f>
        <v>2</v>
      </c>
      <c r="Y153" s="17" t="n">
        <f aca="false">поверки!$V153-поверки!$G153</f>
        <v>1</v>
      </c>
      <c r="Z153" s="17" t="str">
        <f aca="false">CONCATENATE(поверки!$Q153," ",поверки!$S153," номер ",поверки!$H153)</f>
        <v>Манометр МП4-УУ2 номер Р00123</v>
      </c>
    </row>
    <row r="154" customFormat="false" ht="17.9" hidden="true" customHeight="false" outlineLevel="0" collapsed="false">
      <c r="B154" s="1" t="s">
        <v>290</v>
      </c>
      <c r="C154" s="1" t="s">
        <v>30</v>
      </c>
      <c r="D154" s="1" t="s">
        <v>31</v>
      </c>
      <c r="F154" s="1" t="s">
        <v>291</v>
      </c>
      <c r="G154" s="16" t="n">
        <v>45750</v>
      </c>
      <c r="H154" s="6" t="s">
        <v>433</v>
      </c>
      <c r="J154" s="1" t="s">
        <v>34</v>
      </c>
      <c r="K154" s="1" t="s">
        <v>35</v>
      </c>
      <c r="L154" s="1" t="s">
        <v>434</v>
      </c>
      <c r="M154" s="17" t="str">
        <f aca="false">IF(COUNTIF(поверки!$H$6:$H$3175,поверки!$H154)&gt;1,"Дубликат","")</f>
        <v/>
      </c>
      <c r="N154" s="17" t="str">
        <f aca="false">IF(COUNTIF(поверки!$L$6:$L$3175,поверки!$L154)&gt;1,"Дубликат","")</f>
        <v/>
      </c>
      <c r="O154" s="18" t="n">
        <v>149</v>
      </c>
      <c r="P154" s="17" t="str">
        <f aca="false">CONCATENATE(TEXT(MONTH(поверки!$G154),"00"),"/",TEXT(поверки!$O154,"000"), "/",TEXT(YEAR(поверки!$G154)-2000,"00"))</f>
        <v>04/149/25</v>
      </c>
      <c r="Q154" s="17" t="str">
        <f aca="false">VLOOKUP(поверки!$F154,'соответстиви ОТ типу'!$K$4:$M$344,2,FALSE())</f>
        <v>Манометр</v>
      </c>
      <c r="R154" s="17" t="s">
        <v>46</v>
      </c>
      <c r="S154" s="17" t="s">
        <v>404</v>
      </c>
      <c r="T154" s="17" t="n">
        <v>1</v>
      </c>
      <c r="U154" s="19" t="n">
        <f aca="false">VLOOKUP(поверки!$T154,'Акты п-п'!$C$5:$I$57,2,FALSE())</f>
        <v>45748</v>
      </c>
      <c r="V154" s="19" t="n">
        <f aca="false">VLOOKUP(поверки!$T154,'Акты п-п'!$C$5:$I$57,3,FALSE())</f>
        <v>45751</v>
      </c>
      <c r="W154" s="17" t="str">
        <f aca="false">VLOOKUP(поверки!$T154,'Акты п-п'!$C$5:$I$57,5,FALSE())</f>
        <v>Чупин А.А.</v>
      </c>
      <c r="X154" s="17" t="n">
        <f aca="false">поверки!$G154-поверки!$U154</f>
        <v>2</v>
      </c>
      <c r="Y154" s="17" t="n">
        <f aca="false">поверки!$V154-поверки!$G154</f>
        <v>1</v>
      </c>
      <c r="Z154" s="17" t="str">
        <f aca="false">CONCATENATE(поверки!$Q154," ",поверки!$S154," номер ",поверки!$H154)</f>
        <v>Манометр МП4-УУ2 номер Р00892</v>
      </c>
    </row>
    <row r="155" customFormat="false" ht="17.9" hidden="true" customHeight="false" outlineLevel="0" collapsed="false">
      <c r="B155" s="1" t="s">
        <v>290</v>
      </c>
      <c r="C155" s="1" t="s">
        <v>30</v>
      </c>
      <c r="D155" s="1" t="s">
        <v>31</v>
      </c>
      <c r="F155" s="1" t="s">
        <v>291</v>
      </c>
      <c r="G155" s="16" t="n">
        <v>45750</v>
      </c>
      <c r="H155" s="6" t="s">
        <v>435</v>
      </c>
      <c r="J155" s="1" t="s">
        <v>34</v>
      </c>
      <c r="K155" s="1" t="s">
        <v>35</v>
      </c>
      <c r="L155" s="1" t="s">
        <v>436</v>
      </c>
      <c r="M155" s="17" t="str">
        <f aca="false">IF(COUNTIF(поверки!$H$6:$H$3175,поверки!$H155)&gt;1,"Дубликат","")</f>
        <v/>
      </c>
      <c r="N155" s="17" t="str">
        <f aca="false">IF(COUNTIF(поверки!$L$6:$L$3175,поверки!$L155)&gt;1,"Дубликат","")</f>
        <v/>
      </c>
      <c r="O155" s="18" t="n">
        <v>150</v>
      </c>
      <c r="P155" s="17" t="str">
        <f aca="false">CONCATENATE(TEXT(MONTH(поверки!$G155),"00"),"/",TEXT(поверки!$O155,"000"), "/",TEXT(YEAR(поверки!$G155)-2000,"00"))</f>
        <v>04/150/25</v>
      </c>
      <c r="Q155" s="17" t="str">
        <f aca="false">VLOOKUP(поверки!$F155,'соответстиви ОТ типу'!$K$4:$M$344,2,FALSE())</f>
        <v>Манометр</v>
      </c>
      <c r="R155" s="17" t="s">
        <v>46</v>
      </c>
      <c r="S155" s="17" t="s">
        <v>404</v>
      </c>
      <c r="T155" s="17" t="n">
        <v>1</v>
      </c>
      <c r="U155" s="19" t="n">
        <f aca="false">VLOOKUP(поверки!$T155,'Акты п-п'!$C$5:$I$57,2,FALSE())</f>
        <v>45748</v>
      </c>
      <c r="V155" s="19" t="n">
        <f aca="false">VLOOKUP(поверки!$T155,'Акты п-п'!$C$5:$I$57,3,FALSE())</f>
        <v>45751</v>
      </c>
      <c r="W155" s="17" t="str">
        <f aca="false">VLOOKUP(поверки!$T155,'Акты п-п'!$C$5:$I$57,5,FALSE())</f>
        <v>Чупин А.А.</v>
      </c>
      <c r="X155" s="17" t="n">
        <f aca="false">поверки!$G155-поверки!$U155</f>
        <v>2</v>
      </c>
      <c r="Y155" s="17" t="n">
        <f aca="false">поверки!$V155-поверки!$G155</f>
        <v>1</v>
      </c>
      <c r="Z155" s="17" t="str">
        <f aca="false">CONCATENATE(поверки!$Q155," ",поверки!$S155," номер ",поверки!$H155)</f>
        <v>Манометр МП4-УУ2 номер Р00875</v>
      </c>
    </row>
    <row r="156" customFormat="false" ht="17.9" hidden="true" customHeight="false" outlineLevel="0" collapsed="false">
      <c r="B156" s="1" t="s">
        <v>290</v>
      </c>
      <c r="C156" s="1" t="s">
        <v>30</v>
      </c>
      <c r="D156" s="1" t="s">
        <v>31</v>
      </c>
      <c r="F156" s="1" t="s">
        <v>291</v>
      </c>
      <c r="G156" s="16" t="n">
        <v>45750</v>
      </c>
      <c r="H156" s="6" t="s">
        <v>437</v>
      </c>
      <c r="J156" s="1" t="s">
        <v>34</v>
      </c>
      <c r="K156" s="1" t="s">
        <v>35</v>
      </c>
      <c r="L156" s="1" t="s">
        <v>438</v>
      </c>
      <c r="M156" s="17" t="str">
        <f aca="false">IF(COUNTIF(поверки!$H$6:$H$3175,поверки!$H156)&gt;1,"Дубликат","")</f>
        <v/>
      </c>
      <c r="N156" s="17" t="str">
        <f aca="false">IF(COUNTIF(поверки!$L$6:$L$3175,поверки!$L156)&gt;1,"Дубликат","")</f>
        <v/>
      </c>
      <c r="O156" s="18" t="n">
        <v>151</v>
      </c>
      <c r="P156" s="17" t="str">
        <f aca="false">CONCATENATE(TEXT(MONTH(поверки!$G156),"00"),"/",TEXT(поверки!$O156,"000"), "/",TEXT(YEAR(поверки!$G156)-2000,"00"))</f>
        <v>04/151/25</v>
      </c>
      <c r="Q156" s="17" t="str">
        <f aca="false">VLOOKUP(поверки!$F156,'соответстиви ОТ типу'!$K$4:$M$344,2,FALSE())</f>
        <v>Манометр</v>
      </c>
      <c r="R156" s="17" t="s">
        <v>46</v>
      </c>
      <c r="S156" s="17" t="s">
        <v>404</v>
      </c>
      <c r="T156" s="17" t="n">
        <v>1</v>
      </c>
      <c r="U156" s="19" t="n">
        <f aca="false">VLOOKUP(поверки!$T156,'Акты п-п'!$C$5:$I$57,2,FALSE())</f>
        <v>45748</v>
      </c>
      <c r="V156" s="19" t="n">
        <f aca="false">VLOOKUP(поверки!$T156,'Акты п-п'!$C$5:$I$57,3,FALSE())</f>
        <v>45751</v>
      </c>
      <c r="W156" s="17" t="str">
        <f aca="false">VLOOKUP(поверки!$T156,'Акты п-п'!$C$5:$I$57,5,FALSE())</f>
        <v>Чупин А.А.</v>
      </c>
      <c r="X156" s="17" t="n">
        <f aca="false">поверки!$G156-поверки!$U156</f>
        <v>2</v>
      </c>
      <c r="Y156" s="17" t="n">
        <f aca="false">поверки!$V156-поверки!$G156</f>
        <v>1</v>
      </c>
      <c r="Z156" s="17" t="str">
        <f aca="false">CONCATENATE(поверки!$Q156," ",поверки!$S156," номер ",поверки!$H156)</f>
        <v>Манометр МП4-УУ2 номер Р00291</v>
      </c>
    </row>
    <row r="157" customFormat="false" ht="17.9" hidden="true" customHeight="false" outlineLevel="0" collapsed="false">
      <c r="B157" s="1" t="s">
        <v>290</v>
      </c>
      <c r="C157" s="1" t="s">
        <v>30</v>
      </c>
      <c r="D157" s="1" t="s">
        <v>31</v>
      </c>
      <c r="F157" s="1" t="s">
        <v>291</v>
      </c>
      <c r="G157" s="16" t="n">
        <v>45750</v>
      </c>
      <c r="H157" s="6" t="s">
        <v>439</v>
      </c>
      <c r="J157" s="1" t="s">
        <v>34</v>
      </c>
      <c r="K157" s="1" t="s">
        <v>35</v>
      </c>
      <c r="L157" s="1" t="s">
        <v>440</v>
      </c>
      <c r="M157" s="17"/>
      <c r="N157" s="17" t="str">
        <f aca="false">IF(COUNTIF(поверки!$L$6:$L$3175,поверки!$L157)&gt;1,"Дубликат","")</f>
        <v/>
      </c>
      <c r="O157" s="18" t="n">
        <v>152</v>
      </c>
      <c r="P157" s="17" t="str">
        <f aca="false">CONCATENATE(TEXT(MONTH(поверки!$G157),"00"),"/",TEXT(поверки!$O157,"000"), "/",TEXT(YEAR(поверки!$G157)-2000,"00"))</f>
        <v>04/152/25</v>
      </c>
      <c r="Q157" s="17" t="str">
        <f aca="false">VLOOKUP(поверки!$F157,'соответстиви ОТ типу'!$K$4:$M$344,2,FALSE())</f>
        <v>Манометр</v>
      </c>
      <c r="R157" s="17" t="s">
        <v>46</v>
      </c>
      <c r="S157" s="17" t="s">
        <v>404</v>
      </c>
      <c r="T157" s="17" t="n">
        <v>1</v>
      </c>
      <c r="U157" s="19" t="n">
        <f aca="false">VLOOKUP(поверки!$T157,'Акты п-п'!$C$5:$I$57,2,FALSE())</f>
        <v>45748</v>
      </c>
      <c r="V157" s="19" t="n">
        <f aca="false">VLOOKUP(поверки!$T157,'Акты п-п'!$C$5:$I$57,3,FALSE())</f>
        <v>45751</v>
      </c>
      <c r="W157" s="17" t="str">
        <f aca="false">VLOOKUP(поверки!$T157,'Акты п-п'!$C$5:$I$57,5,FALSE())</f>
        <v>Чупин А.А.</v>
      </c>
      <c r="X157" s="17" t="n">
        <f aca="false">поверки!$G157-поверки!$U157</f>
        <v>2</v>
      </c>
      <c r="Y157" s="17" t="n">
        <f aca="false">поверки!$V157-поверки!$G157</f>
        <v>1</v>
      </c>
      <c r="Z157" s="17" t="str">
        <f aca="false">CONCATENATE(поверки!$Q157," ",поверки!$S157," номер ",поверки!$H157)</f>
        <v>Манометр МП4-УУ2 номер Р00206</v>
      </c>
    </row>
    <row r="158" customFormat="false" ht="17.9" hidden="true" customHeight="false" outlineLevel="0" collapsed="false">
      <c r="B158" s="1" t="s">
        <v>290</v>
      </c>
      <c r="C158" s="1" t="s">
        <v>30</v>
      </c>
      <c r="D158" s="1" t="s">
        <v>31</v>
      </c>
      <c r="F158" s="1" t="s">
        <v>291</v>
      </c>
      <c r="G158" s="16" t="n">
        <v>45750</v>
      </c>
      <c r="H158" s="6" t="s">
        <v>441</v>
      </c>
      <c r="J158" s="1" t="s">
        <v>34</v>
      </c>
      <c r="K158" s="1" t="s">
        <v>35</v>
      </c>
      <c r="L158" s="1" t="s">
        <v>442</v>
      </c>
      <c r="M158" s="17"/>
      <c r="N158" s="17" t="str">
        <f aca="false">IF(COUNTIF(поверки!$L$6:$L$3175,поверки!$L158)&gt;1,"Дубликат","")</f>
        <v/>
      </c>
      <c r="O158" s="18" t="n">
        <v>153</v>
      </c>
      <c r="P158" s="17" t="str">
        <f aca="false">CONCATENATE(TEXT(MONTH(поверки!$G158),"00"),"/",TEXT(поверки!$O158,"000"), "/",TEXT(YEAR(поверки!$G158)-2000,"00"))</f>
        <v>04/153/25</v>
      </c>
      <c r="Q158" s="17" t="str">
        <f aca="false">VLOOKUP(поверки!$F158,'соответстиви ОТ типу'!$K$4:$M$344,2,FALSE())</f>
        <v>Манометр</v>
      </c>
      <c r="R158" s="17" t="s">
        <v>46</v>
      </c>
      <c r="S158" s="17" t="s">
        <v>404</v>
      </c>
      <c r="T158" s="17" t="n">
        <v>1</v>
      </c>
      <c r="U158" s="19" t="n">
        <f aca="false">VLOOKUP(поверки!$T158,'Акты п-п'!$C$5:$I$57,2,FALSE())</f>
        <v>45748</v>
      </c>
      <c r="V158" s="19" t="n">
        <f aca="false">VLOOKUP(поверки!$T158,'Акты п-п'!$C$5:$I$57,3,FALSE())</f>
        <v>45751</v>
      </c>
      <c r="W158" s="17" t="str">
        <f aca="false">VLOOKUP(поверки!$T158,'Акты п-п'!$C$5:$I$57,5,FALSE())</f>
        <v>Чупин А.А.</v>
      </c>
      <c r="X158" s="17" t="n">
        <f aca="false">поверки!$G158-поверки!$U158</f>
        <v>2</v>
      </c>
      <c r="Y158" s="17" t="n">
        <f aca="false">поверки!$V158-поверки!$G158</f>
        <v>1</v>
      </c>
      <c r="Z158" s="17" t="str">
        <f aca="false">CONCATENATE(поверки!$Q158," ",поверки!$S158," номер ",поверки!$H158)</f>
        <v>Манометр МП4-УУ2 номер Р00355</v>
      </c>
    </row>
    <row r="159" customFormat="false" ht="17.9" hidden="true" customHeight="false" outlineLevel="0" collapsed="false">
      <c r="B159" s="1" t="s">
        <v>290</v>
      </c>
      <c r="C159" s="1" t="s">
        <v>30</v>
      </c>
      <c r="D159" s="1" t="s">
        <v>31</v>
      </c>
      <c r="F159" s="1" t="s">
        <v>428</v>
      </c>
      <c r="G159" s="16" t="n">
        <v>45750</v>
      </c>
      <c r="H159" s="6" t="s">
        <v>443</v>
      </c>
      <c r="J159" s="1" t="s">
        <v>34</v>
      </c>
      <c r="K159" s="1" t="s">
        <v>35</v>
      </c>
      <c r="L159" s="1" t="s">
        <v>444</v>
      </c>
      <c r="M159" s="17"/>
      <c r="N159" s="17" t="str">
        <f aca="false">IF(COUNTIF(поверки!$L$6:$L$3175,поверки!$L159)&gt;1,"Дубликат","")</f>
        <v/>
      </c>
      <c r="O159" s="18" t="n">
        <v>154</v>
      </c>
      <c r="P159" s="17" t="str">
        <f aca="false">CONCATENATE(TEXT(MONTH(поверки!$G159),"00"),"/",TEXT(поверки!$O159,"000"), "/",TEXT(YEAR(поверки!$G159)-2000,"00"))</f>
        <v>04/154/25</v>
      </c>
      <c r="Q159" s="17" t="str">
        <f aca="false">VLOOKUP(поверки!$F159,'соответстиви ОТ типу'!$K$4:$M$344,2,FALSE())</f>
        <v>Манометр</v>
      </c>
      <c r="R159" s="17" t="s">
        <v>46</v>
      </c>
      <c r="S159" s="17" t="s">
        <v>294</v>
      </c>
      <c r="T159" s="17" t="n">
        <v>1</v>
      </c>
      <c r="U159" s="19" t="n">
        <f aca="false">VLOOKUP(поверки!$T159,'Акты п-п'!$C$5:$I$57,2,FALSE())</f>
        <v>45748</v>
      </c>
      <c r="V159" s="19" t="n">
        <f aca="false">VLOOKUP(поверки!$T159,'Акты п-п'!$C$5:$I$57,3,FALSE())</f>
        <v>45751</v>
      </c>
      <c r="W159" s="17" t="str">
        <f aca="false">VLOOKUP(поверки!$T159,'Акты п-п'!$C$5:$I$57,5,FALSE())</f>
        <v>Чупин А.А.</v>
      </c>
      <c r="X159" s="17" t="n">
        <f aca="false">поверки!$G159-поверки!$U159</f>
        <v>2</v>
      </c>
      <c r="Y159" s="17" t="n">
        <f aca="false">поверки!$V159-поверки!$G159</f>
        <v>1</v>
      </c>
      <c r="Z159" s="17" t="str">
        <f aca="false">CONCATENATE(поверки!$Q159," ",поверки!$S159," номер ",поверки!$H159)</f>
        <v>Манометр МП3-УУ2 номер Р00223</v>
      </c>
    </row>
    <row r="160" customFormat="false" ht="17.9" hidden="true" customHeight="false" outlineLevel="0" collapsed="false">
      <c r="B160" s="1" t="s">
        <v>445</v>
      </c>
      <c r="C160" s="1" t="s">
        <v>30</v>
      </c>
      <c r="D160" s="1" t="s">
        <v>446</v>
      </c>
      <c r="F160" s="1" t="s">
        <v>329</v>
      </c>
      <c r="G160" s="16" t="n">
        <v>45750</v>
      </c>
      <c r="H160" s="6" t="s">
        <v>447</v>
      </c>
      <c r="J160" s="1" t="s">
        <v>34</v>
      </c>
      <c r="K160" s="1" t="s">
        <v>448</v>
      </c>
      <c r="L160" s="1" t="s">
        <v>449</v>
      </c>
      <c r="M160" s="17" t="str">
        <f aca="false">IF(COUNTIF(поверки!$H$6:$H$3175,поверки!$H160)&gt;1,"Дубликат","")</f>
        <v/>
      </c>
      <c r="N160" s="17" t="str">
        <f aca="false">IF(COUNTIF(поверки!$L$6:$L$3175,поверки!$L160)&gt;1,"Дубликат","")</f>
        <v/>
      </c>
      <c r="O160" s="18" t="n">
        <v>155</v>
      </c>
      <c r="P160" s="17" t="str">
        <f aca="false">CONCATENATE(TEXT(MONTH(поверки!$G160),"00"),"/",TEXT(поверки!$O160,"000"), "/",TEXT(YEAR(поверки!$G160)-2000,"00"))</f>
        <v>04/155/25</v>
      </c>
      <c r="Q160" s="17" t="str">
        <f aca="false">VLOOKUP(поверки!$F160,'соответстиви ОТ типу'!$K$4:$M$344,2,FALSE())</f>
        <v>Манометр</v>
      </c>
      <c r="R160" s="17" t="s">
        <v>52</v>
      </c>
      <c r="S160" s="17" t="s">
        <v>450</v>
      </c>
      <c r="T160" s="17" t="n">
        <v>2</v>
      </c>
      <c r="U160" s="19" t="n">
        <f aca="false">VLOOKUP(поверки!$T160,'Акты п-п'!$C$5:$I$57,2,FALSE())</f>
        <v>45748</v>
      </c>
      <c r="V160" s="19" t="n">
        <f aca="false">VLOOKUP(поверки!$T160,'Акты п-п'!$C$5:$I$57,3,FALSE())</f>
        <v>45754</v>
      </c>
      <c r="W160" s="17" t="str">
        <f aca="false">VLOOKUP(поверки!$T160,'Акты п-п'!$C$5:$I$57,5,FALSE())</f>
        <v>Манджеев А.А.</v>
      </c>
      <c r="X160" s="17" t="n">
        <f aca="false">поверки!$G160-поверки!$U160</f>
        <v>2</v>
      </c>
      <c r="Y160" s="17" t="n">
        <f aca="false">поверки!$V160-поверки!$G160</f>
        <v>4</v>
      </c>
      <c r="Z160" s="17" t="str">
        <f aca="false">CONCATENATE(поверки!$Q160," ",поверки!$S160," номер ",поверки!$H160)</f>
        <v>Манометр ФТ МП4-Уф БС УХЛ1 номер В0124887</v>
      </c>
    </row>
    <row r="161" customFormat="false" ht="17.9" hidden="true" customHeight="false" outlineLevel="0" collapsed="false">
      <c r="B161" s="1" t="s">
        <v>445</v>
      </c>
      <c r="C161" s="1" t="s">
        <v>30</v>
      </c>
      <c r="D161" s="1" t="s">
        <v>446</v>
      </c>
      <c r="F161" s="1" t="s">
        <v>329</v>
      </c>
      <c r="G161" s="16" t="n">
        <v>45750</v>
      </c>
      <c r="H161" s="6" t="s">
        <v>451</v>
      </c>
      <c r="J161" s="1" t="s">
        <v>34</v>
      </c>
      <c r="K161" s="1" t="s">
        <v>448</v>
      </c>
      <c r="L161" s="1" t="s">
        <v>452</v>
      </c>
      <c r="M161" s="17" t="str">
        <f aca="false">IF(COUNTIF(поверки!$H$6:$H$3175,поверки!$H161)&gt;1,"Дубликат","")</f>
        <v/>
      </c>
      <c r="N161" s="17" t="str">
        <f aca="false">IF(COUNTIF(поверки!$L$6:$L$3175,поверки!$L161)&gt;1,"Дубликат","")</f>
        <v/>
      </c>
      <c r="O161" s="18" t="n">
        <v>156</v>
      </c>
      <c r="P161" s="17" t="str">
        <f aca="false">CONCATENATE(TEXT(MONTH(поверки!$G161),"00"),"/",TEXT(поверки!$O161,"000"), "/",TEXT(YEAR(поверки!$G161)-2000,"00"))</f>
        <v>04/156/25</v>
      </c>
      <c r="Q161" s="17" t="str">
        <f aca="false">VLOOKUP(поверки!$F161,'соответстиви ОТ типу'!$K$4:$M$344,2,FALSE())</f>
        <v>Манометр</v>
      </c>
      <c r="R161" s="17" t="s">
        <v>52</v>
      </c>
      <c r="S161" s="17" t="s">
        <v>450</v>
      </c>
      <c r="T161" s="17" t="n">
        <v>2</v>
      </c>
      <c r="U161" s="19" t="n">
        <f aca="false">VLOOKUP(поверки!$T161,'Акты п-п'!$C$5:$I$57,2,FALSE())</f>
        <v>45748</v>
      </c>
      <c r="V161" s="19" t="n">
        <f aca="false">VLOOKUP(поверки!$T161,'Акты п-п'!$C$5:$I$57,3,FALSE())</f>
        <v>45754</v>
      </c>
      <c r="W161" s="17" t="str">
        <f aca="false">VLOOKUP(поверки!$T161,'Акты п-п'!$C$5:$I$57,5,FALSE())</f>
        <v>Манджеев А.А.</v>
      </c>
      <c r="X161" s="17" t="n">
        <f aca="false">поверки!$G161-поверки!$U161</f>
        <v>2</v>
      </c>
      <c r="Y161" s="17" t="n">
        <f aca="false">поверки!$V161-поверки!$G161</f>
        <v>4</v>
      </c>
      <c r="Z161" s="17" t="str">
        <f aca="false">CONCATENATE(поверки!$Q161," ",поверки!$S161," номер ",поверки!$H161)</f>
        <v>Манометр ФТ МП4-Уф БС УХЛ1 номер 9002257</v>
      </c>
    </row>
    <row r="162" customFormat="false" ht="17.9" hidden="true" customHeight="false" outlineLevel="0" collapsed="false">
      <c r="B162" s="1" t="s">
        <v>445</v>
      </c>
      <c r="C162" s="1" t="s">
        <v>30</v>
      </c>
      <c r="D162" s="1" t="s">
        <v>446</v>
      </c>
      <c r="F162" s="1" t="s">
        <v>329</v>
      </c>
      <c r="G162" s="16" t="n">
        <v>45750</v>
      </c>
      <c r="H162" s="6" t="s">
        <v>453</v>
      </c>
      <c r="J162" s="1" t="s">
        <v>34</v>
      </c>
      <c r="K162" s="1" t="s">
        <v>448</v>
      </c>
      <c r="L162" s="1" t="s">
        <v>454</v>
      </c>
      <c r="M162" s="17" t="str">
        <f aca="false">IF(COUNTIF(поверки!$H$6:$H$3175,поверки!$H162)&gt;1,"Дубликат","")</f>
        <v/>
      </c>
      <c r="N162" s="17" t="str">
        <f aca="false">IF(COUNTIF(поверки!$L$6:$L$3175,поверки!$L162)&gt;1,"Дубликат","")</f>
        <v/>
      </c>
      <c r="O162" s="18" t="n">
        <v>157</v>
      </c>
      <c r="P162" s="17" t="str">
        <f aca="false">CONCATENATE(TEXT(MONTH(поверки!$G162),"00"),"/",TEXT(поверки!$O162,"000"), "/",TEXT(YEAR(поверки!$G162)-2000,"00"))</f>
        <v>04/157/25</v>
      </c>
      <c r="Q162" s="17" t="str">
        <f aca="false">VLOOKUP(поверки!$F162,'соответстиви ОТ типу'!$K$4:$M$344,2,FALSE())</f>
        <v>Манометр</v>
      </c>
      <c r="R162" s="17" t="s">
        <v>52</v>
      </c>
      <c r="S162" s="17" t="s">
        <v>450</v>
      </c>
      <c r="T162" s="17" t="n">
        <v>2</v>
      </c>
      <c r="U162" s="19" t="n">
        <f aca="false">VLOOKUP(поверки!$T162,'Акты п-п'!$C$5:$I$57,2,FALSE())</f>
        <v>45748</v>
      </c>
      <c r="V162" s="19" t="n">
        <f aca="false">VLOOKUP(поверки!$T162,'Акты п-п'!$C$5:$I$57,3,FALSE())</f>
        <v>45754</v>
      </c>
      <c r="W162" s="17" t="str">
        <f aca="false">VLOOKUP(поверки!$T162,'Акты п-п'!$C$5:$I$57,5,FALSE())</f>
        <v>Манджеев А.А.</v>
      </c>
      <c r="X162" s="17" t="n">
        <f aca="false">поверки!$G162-поверки!$U162</f>
        <v>2</v>
      </c>
      <c r="Y162" s="17" t="n">
        <f aca="false">поверки!$V162-поверки!$G162</f>
        <v>4</v>
      </c>
      <c r="Z162" s="17" t="str">
        <f aca="false">CONCATENATE(поверки!$Q162," ",поверки!$S162," номер ",поверки!$H162)</f>
        <v>Манометр ФТ МП4-Уф БС УХЛ1 номер 9001651</v>
      </c>
    </row>
    <row r="163" customFormat="false" ht="17.9" hidden="true" customHeight="false" outlineLevel="0" collapsed="false">
      <c r="B163" s="1" t="s">
        <v>445</v>
      </c>
      <c r="C163" s="1" t="s">
        <v>30</v>
      </c>
      <c r="D163" s="1" t="s">
        <v>446</v>
      </c>
      <c r="F163" s="1" t="s">
        <v>329</v>
      </c>
      <c r="G163" s="16" t="n">
        <v>45750</v>
      </c>
      <c r="H163" s="6" t="s">
        <v>455</v>
      </c>
      <c r="J163" s="1" t="s">
        <v>34</v>
      </c>
      <c r="K163" s="1" t="s">
        <v>448</v>
      </c>
      <c r="L163" s="1" t="s">
        <v>456</v>
      </c>
      <c r="M163" s="17"/>
      <c r="N163" s="17" t="str">
        <f aca="false">IF(COUNTIF(поверки!$L$6:$L$3175,поверки!$L163)&gt;1,"Дубликат","")</f>
        <v/>
      </c>
      <c r="O163" s="18" t="n">
        <v>158</v>
      </c>
      <c r="P163" s="17" t="str">
        <f aca="false">CONCATENATE(TEXT(MONTH(поверки!$G163),"00"),"/",TEXT(поверки!$O163,"000"), "/",TEXT(YEAR(поверки!$G163)-2000,"00"))</f>
        <v>04/158/25</v>
      </c>
      <c r="Q163" s="17" t="str">
        <f aca="false">VLOOKUP(поверки!$F163,'соответстиви ОТ типу'!$K$4:$M$344,2,FALSE())</f>
        <v>Манометр</v>
      </c>
      <c r="R163" s="17" t="s">
        <v>52</v>
      </c>
      <c r="S163" s="17" t="s">
        <v>457</v>
      </c>
      <c r="T163" s="17" t="n">
        <v>2</v>
      </c>
      <c r="U163" s="19" t="n">
        <f aca="false">VLOOKUP(поверки!$T163,'Акты п-п'!$C$5:$I$57,2,FALSE())</f>
        <v>45748</v>
      </c>
      <c r="V163" s="19" t="n">
        <f aca="false">VLOOKUP(поверки!$T163,'Акты п-п'!$C$5:$I$57,3,FALSE())</f>
        <v>45754</v>
      </c>
      <c r="W163" s="17" t="str">
        <f aca="false">VLOOKUP(поверки!$T163,'Акты п-п'!$C$5:$I$57,5,FALSE())</f>
        <v>Манджеев А.А.</v>
      </c>
      <c r="X163" s="17" t="n">
        <f aca="false">поверки!$G163-поверки!$U163</f>
        <v>2</v>
      </c>
      <c r="Y163" s="17" t="n">
        <f aca="false">поверки!$V163-поверки!$G163</f>
        <v>4</v>
      </c>
      <c r="Z163" s="17" t="str">
        <f aca="false">CONCATENATE(поверки!$Q163," ",поверки!$S163," номер ",поверки!$H163)</f>
        <v>Манометр ФТ МП4-Уф номер 001978</v>
      </c>
    </row>
    <row r="164" customFormat="false" ht="17.9" hidden="true" customHeight="false" outlineLevel="0" collapsed="false">
      <c r="B164" s="1" t="s">
        <v>445</v>
      </c>
      <c r="C164" s="1" t="s">
        <v>30</v>
      </c>
      <c r="D164" s="1" t="s">
        <v>446</v>
      </c>
      <c r="F164" s="1" t="s">
        <v>297</v>
      </c>
      <c r="G164" s="16" t="n">
        <v>45750</v>
      </c>
      <c r="H164" s="6" t="s">
        <v>458</v>
      </c>
      <c r="J164" s="1" t="s">
        <v>34</v>
      </c>
      <c r="K164" s="1" t="s">
        <v>448</v>
      </c>
      <c r="L164" s="1" t="s">
        <v>459</v>
      </c>
      <c r="M164" s="17"/>
      <c r="N164" s="17" t="str">
        <f aca="false">IF(COUNTIF(поверки!$L$6:$L$3175,поверки!$L164)&gt;1,"Дубликат","")</f>
        <v/>
      </c>
      <c r="O164" s="18" t="n">
        <v>159</v>
      </c>
      <c r="P164" s="17" t="str">
        <f aca="false">CONCATENATE(TEXT(MONTH(поверки!$G164),"00"),"/",TEXT(поверки!$O164,"000"), "/",TEXT(YEAR(поверки!$G164)-2000,"00"))</f>
        <v>04/159/25</v>
      </c>
      <c r="Q164" s="17" t="str">
        <f aca="false">VLOOKUP(поверки!$F164,'соответстиви ОТ типу'!$K$4:$M$344,2,FALSE())</f>
        <v>Манометр</v>
      </c>
      <c r="R164" s="17" t="s">
        <v>52</v>
      </c>
      <c r="S164" s="17" t="s">
        <v>460</v>
      </c>
      <c r="T164" s="17" t="n">
        <v>2</v>
      </c>
      <c r="U164" s="19" t="n">
        <f aca="false">VLOOKUP(поверки!$T164,'Акты п-п'!$C$5:$I$57,2,FALSE())</f>
        <v>45748</v>
      </c>
      <c r="V164" s="19" t="n">
        <f aca="false">VLOOKUP(поверки!$T164,'Акты п-п'!$C$5:$I$57,3,FALSE())</f>
        <v>45754</v>
      </c>
      <c r="W164" s="17" t="str">
        <f aca="false">VLOOKUP(поверки!$T164,'Акты п-п'!$C$5:$I$57,5,FALSE())</f>
        <v>Манджеев А.А.</v>
      </c>
      <c r="X164" s="17" t="n">
        <f aca="false">поверки!$G164-поверки!$U164</f>
        <v>2</v>
      </c>
      <c r="Y164" s="17" t="n">
        <f aca="false">поверки!$V164-поверки!$G164</f>
        <v>4</v>
      </c>
      <c r="Z164" s="17" t="str">
        <f aca="false">CONCATENATE(поверки!$Q164," ",поверки!$S164," номер ",поверки!$H164)</f>
        <v>Манометр ТМ серия 10 номер 10486</v>
      </c>
    </row>
    <row r="165" customFormat="false" ht="17.9" hidden="true" customHeight="false" outlineLevel="0" collapsed="false">
      <c r="B165" s="1" t="s">
        <v>461</v>
      </c>
      <c r="C165" s="1" t="s">
        <v>30</v>
      </c>
      <c r="D165" s="1" t="s">
        <v>446</v>
      </c>
      <c r="F165" s="1" t="s">
        <v>297</v>
      </c>
      <c r="G165" s="16" t="n">
        <v>45750</v>
      </c>
      <c r="H165" s="6" t="s">
        <v>462</v>
      </c>
      <c r="J165" s="1" t="s">
        <v>34</v>
      </c>
      <c r="K165" s="1" t="s">
        <v>35</v>
      </c>
      <c r="L165" s="1" t="s">
        <v>463</v>
      </c>
      <c r="M165" s="17"/>
      <c r="N165" s="17" t="str">
        <f aca="false">IF(COUNTIF(поверки!$L$6:$L$3175,поверки!$L165)&gt;1,"Дубликат","")</f>
        <v/>
      </c>
      <c r="O165" s="18" t="n">
        <v>160</v>
      </c>
      <c r="P165" s="17" t="str">
        <f aca="false">CONCATENATE(TEXT(MONTH(поверки!$G165),"00"),"/",TEXT(поверки!$O165,"000"), "/",TEXT(YEAR(поверки!$G165)-2000,"00"))</f>
        <v>04/160/25</v>
      </c>
      <c r="Q165" s="17" t="str">
        <f aca="false">VLOOKUP(поверки!$F165,'соответстиви ОТ типу'!$K$4:$M$344,2,FALSE())</f>
        <v>Манометр</v>
      </c>
      <c r="R165" s="17" t="s">
        <v>52</v>
      </c>
      <c r="S165" s="17" t="s">
        <v>464</v>
      </c>
      <c r="T165" s="17" t="n">
        <v>2</v>
      </c>
      <c r="U165" s="19" t="n">
        <f aca="false">VLOOKUP(поверки!$T165,'Акты п-п'!$C$5:$I$57,2,FALSE())</f>
        <v>45748</v>
      </c>
      <c r="V165" s="19" t="n">
        <f aca="false">VLOOKUP(поверки!$T165,'Акты п-п'!$C$5:$I$57,3,FALSE())</f>
        <v>45754</v>
      </c>
      <c r="W165" s="17" t="str">
        <f aca="false">VLOOKUP(поверки!$T165,'Акты п-п'!$C$5:$I$57,5,FALSE())</f>
        <v>Манджеев А.А.</v>
      </c>
      <c r="X165" s="17" t="n">
        <f aca="false">поверки!$G165-поверки!$U165</f>
        <v>2</v>
      </c>
      <c r="Y165" s="17" t="n">
        <f aca="false">поверки!$V165-поверки!$G165</f>
        <v>4</v>
      </c>
      <c r="Z165" s="17" t="str">
        <f aca="false">CONCATENATE(поверки!$Q165," ",поверки!$S165," номер ",поверки!$H165)</f>
        <v>Манометр ТМ серия 20 номер 10540</v>
      </c>
    </row>
    <row r="166" customFormat="false" ht="17.9" hidden="true" customHeight="false" outlineLevel="0" collapsed="false">
      <c r="B166" s="1" t="s">
        <v>461</v>
      </c>
      <c r="C166" s="1" t="s">
        <v>30</v>
      </c>
      <c r="D166" s="1" t="s">
        <v>446</v>
      </c>
      <c r="F166" s="1" t="s">
        <v>297</v>
      </c>
      <c r="G166" s="16" t="n">
        <v>45750</v>
      </c>
      <c r="H166" s="6" t="s">
        <v>465</v>
      </c>
      <c r="J166" s="1" t="s">
        <v>34</v>
      </c>
      <c r="K166" s="1" t="s">
        <v>35</v>
      </c>
      <c r="L166" s="1" t="s">
        <v>466</v>
      </c>
      <c r="M166" s="17"/>
      <c r="N166" s="17" t="str">
        <f aca="false">IF(COUNTIF(поверки!$L$6:$L$3175,поверки!$L166)&gt;1,"Дубликат","")</f>
        <v/>
      </c>
      <c r="O166" s="18" t="n">
        <v>161</v>
      </c>
      <c r="P166" s="17" t="str">
        <f aca="false">CONCATENATE(TEXT(MONTH(поверки!$G166),"00"),"/",TEXT(поверки!$O166,"000"), "/",TEXT(YEAR(поверки!$G166)-2000,"00"))</f>
        <v>04/161/25</v>
      </c>
      <c r="Q166" s="17" t="str">
        <f aca="false">VLOOKUP(поверки!$F166,'соответстиви ОТ типу'!$K$4:$M$344,2,FALSE())</f>
        <v>Манометр</v>
      </c>
      <c r="R166" s="17" t="s">
        <v>52</v>
      </c>
      <c r="S166" s="17" t="s">
        <v>464</v>
      </c>
      <c r="T166" s="17" t="n">
        <v>2</v>
      </c>
      <c r="U166" s="19" t="n">
        <f aca="false">VLOOKUP(поверки!$T166,'Акты п-п'!$C$5:$I$57,2,FALSE())</f>
        <v>45748</v>
      </c>
      <c r="V166" s="19" t="n">
        <f aca="false">VLOOKUP(поверки!$T166,'Акты п-п'!$C$5:$I$57,3,FALSE())</f>
        <v>45754</v>
      </c>
      <c r="W166" s="17" t="str">
        <f aca="false">VLOOKUP(поверки!$T166,'Акты п-п'!$C$5:$I$57,5,FALSE())</f>
        <v>Манджеев А.А.</v>
      </c>
      <c r="X166" s="17" t="n">
        <f aca="false">поверки!$G166-поверки!$U166</f>
        <v>2</v>
      </c>
      <c r="Y166" s="17" t="n">
        <f aca="false">поверки!$V166-поверки!$G166</f>
        <v>4</v>
      </c>
      <c r="Z166" s="17" t="str">
        <f aca="false">CONCATENATE(поверки!$Q166," ",поверки!$S166," номер ",поверки!$H166)</f>
        <v>Манометр ТМ серия 20 номер 3027528</v>
      </c>
    </row>
    <row r="167" customFormat="false" ht="17.9" hidden="true" customHeight="false" outlineLevel="0" collapsed="false">
      <c r="B167" s="1" t="s">
        <v>461</v>
      </c>
      <c r="C167" s="1" t="s">
        <v>30</v>
      </c>
      <c r="D167" s="1" t="s">
        <v>446</v>
      </c>
      <c r="F167" s="1" t="s">
        <v>297</v>
      </c>
      <c r="G167" s="16" t="n">
        <v>45750</v>
      </c>
      <c r="H167" s="6" t="s">
        <v>467</v>
      </c>
      <c r="J167" s="1" t="s">
        <v>34</v>
      </c>
      <c r="K167" s="1" t="s">
        <v>35</v>
      </c>
      <c r="L167" s="1" t="s">
        <v>468</v>
      </c>
      <c r="M167" s="17"/>
      <c r="N167" s="17" t="str">
        <f aca="false">IF(COUNTIF(поверки!$L$6:$L$3175,поверки!$L167)&gt;1,"Дубликат","")</f>
        <v/>
      </c>
      <c r="O167" s="18" t="n">
        <v>162</v>
      </c>
      <c r="P167" s="17" t="str">
        <f aca="false">CONCATENATE(TEXT(MONTH(поверки!$G167),"00"),"/",TEXT(поверки!$O167,"000"), "/",TEXT(YEAR(поверки!$G167)-2000,"00"))</f>
        <v>04/162/25</v>
      </c>
      <c r="Q167" s="17" t="str">
        <f aca="false">VLOOKUP(поверки!$F167,'соответстиви ОТ типу'!$K$4:$M$344,2,FALSE())</f>
        <v>Манометр</v>
      </c>
      <c r="R167" s="17" t="s">
        <v>52</v>
      </c>
      <c r="S167" s="17" t="s">
        <v>464</v>
      </c>
      <c r="T167" s="17" t="n">
        <v>2</v>
      </c>
      <c r="U167" s="19" t="n">
        <f aca="false">VLOOKUP(поверки!$T167,'Акты п-п'!$C$5:$I$57,2,FALSE())</f>
        <v>45748</v>
      </c>
      <c r="V167" s="19" t="n">
        <f aca="false">VLOOKUP(поверки!$T167,'Акты п-п'!$C$5:$I$57,3,FALSE())</f>
        <v>45754</v>
      </c>
      <c r="W167" s="17" t="str">
        <f aca="false">VLOOKUP(поверки!$T167,'Акты п-п'!$C$5:$I$57,5,FALSE())</f>
        <v>Манджеев А.А.</v>
      </c>
      <c r="X167" s="17" t="n">
        <f aca="false">поверки!$G167-поверки!$U167</f>
        <v>2</v>
      </c>
      <c r="Y167" s="17" t="n">
        <f aca="false">поверки!$V167-поверки!$G167</f>
        <v>4</v>
      </c>
      <c r="Z167" s="17" t="str">
        <f aca="false">CONCATENATE(поверки!$Q167," ",поверки!$S167," номер ",поверки!$H167)</f>
        <v>Манометр ТМ серия 20 номер 3027526</v>
      </c>
    </row>
    <row r="168" customFormat="false" ht="17.9" hidden="true" customHeight="false" outlineLevel="0" collapsed="false">
      <c r="B168" s="1" t="s">
        <v>461</v>
      </c>
      <c r="C168" s="1" t="s">
        <v>30</v>
      </c>
      <c r="D168" s="1" t="s">
        <v>446</v>
      </c>
      <c r="F168" s="1" t="s">
        <v>297</v>
      </c>
      <c r="G168" s="16" t="n">
        <v>45750</v>
      </c>
      <c r="H168" s="6" t="s">
        <v>469</v>
      </c>
      <c r="J168" s="1" t="s">
        <v>34</v>
      </c>
      <c r="K168" s="1" t="s">
        <v>35</v>
      </c>
      <c r="L168" s="1" t="s">
        <v>470</v>
      </c>
      <c r="M168" s="17"/>
      <c r="N168" s="17" t="str">
        <f aca="false">IF(COUNTIF(поверки!$L$6:$L$3175,поверки!$L168)&gt;1,"Дубликат","")</f>
        <v/>
      </c>
      <c r="O168" s="18" t="n">
        <v>163</v>
      </c>
      <c r="P168" s="17" t="str">
        <f aca="false">CONCATENATE(TEXT(MONTH(поверки!$G168),"00"),"/",TEXT(поверки!$O168,"000"), "/",TEXT(YEAR(поверки!$G168)-2000,"00"))</f>
        <v>04/163/25</v>
      </c>
      <c r="Q168" s="17" t="str">
        <f aca="false">VLOOKUP(поверки!$F168,'соответстиви ОТ типу'!$K$4:$M$344,2,FALSE())</f>
        <v>Манометр</v>
      </c>
      <c r="R168" s="17" t="s">
        <v>52</v>
      </c>
      <c r="S168" s="17" t="s">
        <v>464</v>
      </c>
      <c r="T168" s="17" t="n">
        <v>2</v>
      </c>
      <c r="U168" s="19" t="n">
        <f aca="false">VLOOKUP(поверки!$T168,'Акты п-п'!$C$5:$I$57,2,FALSE())</f>
        <v>45748</v>
      </c>
      <c r="V168" s="19" t="n">
        <f aca="false">VLOOKUP(поверки!$T168,'Акты п-п'!$C$5:$I$57,3,FALSE())</f>
        <v>45754</v>
      </c>
      <c r="W168" s="17" t="str">
        <f aca="false">VLOOKUP(поверки!$T168,'Акты п-п'!$C$5:$I$57,5,FALSE())</f>
        <v>Манджеев А.А.</v>
      </c>
      <c r="X168" s="17" t="n">
        <f aca="false">поверки!$G168-поверки!$U168</f>
        <v>2</v>
      </c>
      <c r="Y168" s="17" t="n">
        <f aca="false">поверки!$V168-поверки!$G168</f>
        <v>4</v>
      </c>
      <c r="Z168" s="17" t="str">
        <f aca="false">CONCATENATE(поверки!$Q168," ",поверки!$S168," номер ",поверки!$H168)</f>
        <v>Манометр ТМ серия 20 номер 3027527</v>
      </c>
    </row>
    <row r="169" customFormat="false" ht="17.9" hidden="true" customHeight="false" outlineLevel="0" collapsed="false">
      <c r="B169" s="1" t="s">
        <v>461</v>
      </c>
      <c r="C169" s="1" t="s">
        <v>30</v>
      </c>
      <c r="D169" s="1" t="s">
        <v>446</v>
      </c>
      <c r="F169" s="1" t="s">
        <v>297</v>
      </c>
      <c r="G169" s="16" t="n">
        <v>45750</v>
      </c>
      <c r="H169" s="6" t="s">
        <v>471</v>
      </c>
      <c r="J169" s="1" t="s">
        <v>34</v>
      </c>
      <c r="K169" s="1" t="s">
        <v>35</v>
      </c>
      <c r="L169" s="1" t="s">
        <v>472</v>
      </c>
      <c r="M169" s="17"/>
      <c r="N169" s="17" t="str">
        <f aca="false">IF(COUNTIF(поверки!$L$6:$L$3175,поверки!$L169)&gt;1,"Дубликат","")</f>
        <v/>
      </c>
      <c r="O169" s="18" t="n">
        <v>164</v>
      </c>
      <c r="P169" s="17" t="str">
        <f aca="false">CONCATENATE(TEXT(MONTH(поверки!$G169),"00"),"/",TEXT(поверки!$O169,"000"), "/",TEXT(YEAR(поверки!$G169)-2000,"00"))</f>
        <v>04/164/25</v>
      </c>
      <c r="Q169" s="17" t="str">
        <f aca="false">VLOOKUP(поверки!$F169,'соответстиви ОТ типу'!$K$4:$M$344,2,FALSE())</f>
        <v>Манометр</v>
      </c>
      <c r="R169" s="17" t="s">
        <v>52</v>
      </c>
      <c r="S169" s="17" t="s">
        <v>464</v>
      </c>
      <c r="T169" s="17" t="n">
        <v>2</v>
      </c>
      <c r="U169" s="19" t="n">
        <f aca="false">VLOOKUP(поверки!$T169,'Акты п-п'!$C$5:$I$57,2,FALSE())</f>
        <v>45748</v>
      </c>
      <c r="V169" s="19" t="n">
        <f aca="false">VLOOKUP(поверки!$T169,'Акты п-п'!$C$5:$I$57,3,FALSE())</f>
        <v>45754</v>
      </c>
      <c r="W169" s="17" t="str">
        <f aca="false">VLOOKUP(поверки!$T169,'Акты п-п'!$C$5:$I$57,5,FALSE())</f>
        <v>Манджеев А.А.</v>
      </c>
      <c r="X169" s="17" t="n">
        <f aca="false">поверки!$G169-поверки!$U169</f>
        <v>2</v>
      </c>
      <c r="Y169" s="17" t="n">
        <f aca="false">поверки!$V169-поверки!$G169</f>
        <v>4</v>
      </c>
      <c r="Z169" s="17" t="str">
        <f aca="false">CONCATENATE(поверки!$Q169," ",поверки!$S169," номер ",поверки!$H169)</f>
        <v>Манометр ТМ серия 20 номер 10633</v>
      </c>
    </row>
    <row r="170" customFormat="false" ht="17.9" hidden="true" customHeight="false" outlineLevel="0" collapsed="false">
      <c r="B170" s="1" t="s">
        <v>461</v>
      </c>
      <c r="C170" s="1" t="s">
        <v>30</v>
      </c>
      <c r="D170" s="1" t="s">
        <v>446</v>
      </c>
      <c r="F170" s="1" t="s">
        <v>323</v>
      </c>
      <c r="G170" s="16" t="n">
        <v>45750</v>
      </c>
      <c r="H170" s="6" t="s">
        <v>473</v>
      </c>
      <c r="J170" s="1" t="s">
        <v>34</v>
      </c>
      <c r="K170" s="1" t="s">
        <v>35</v>
      </c>
      <c r="L170" s="1" t="s">
        <v>474</v>
      </c>
      <c r="M170" s="17"/>
      <c r="N170" s="17" t="str">
        <f aca="false">IF(COUNTIF(поверки!$L$6:$L$3175,поверки!$L170)&gt;1,"Дубликат","")</f>
        <v/>
      </c>
      <c r="O170" s="18" t="n">
        <v>165</v>
      </c>
      <c r="P170" s="17" t="str">
        <f aca="false">CONCATENATE(TEXT(MONTH(поверки!$G170),"00"),"/",TEXT(поверки!$O170,"000"), "/",TEXT(YEAR(поверки!$G170)-2000,"00"))</f>
        <v>04/165/25</v>
      </c>
      <c r="Q170" s="17" t="str">
        <f aca="false">VLOOKUP(поверки!$F170,'соответстиви ОТ типу'!$K$4:$M$344,2,FALSE())</f>
        <v>Манометр</v>
      </c>
      <c r="R170" s="17" t="s">
        <v>52</v>
      </c>
      <c r="S170" s="17" t="s">
        <v>475</v>
      </c>
      <c r="T170" s="17" t="n">
        <v>2</v>
      </c>
      <c r="U170" s="19" t="n">
        <f aca="false">VLOOKUP(поверки!$T170,'Акты п-п'!$C$5:$I$57,2,FALSE())</f>
        <v>45748</v>
      </c>
      <c r="V170" s="19" t="n">
        <f aca="false">VLOOKUP(поверки!$T170,'Акты п-п'!$C$5:$I$57,3,FALSE())</f>
        <v>45754</v>
      </c>
      <c r="W170" s="17" t="str">
        <f aca="false">VLOOKUP(поверки!$T170,'Акты п-п'!$C$5:$I$57,5,FALSE())</f>
        <v>Манджеев А.А.</v>
      </c>
      <c r="X170" s="17" t="n">
        <f aca="false">поверки!$G170-поверки!$U170</f>
        <v>2</v>
      </c>
      <c r="Y170" s="17" t="n">
        <f aca="false">поверки!$V170-поверки!$G170</f>
        <v>4</v>
      </c>
      <c r="Z170" s="17" t="str">
        <f aca="false">CONCATENATE(поверки!$Q170," ",поверки!$S170," номер ",поверки!$H170)</f>
        <v>Манометр 232.50 номер 86001LH9</v>
      </c>
    </row>
    <row r="171" customFormat="false" ht="17.9" hidden="true" customHeight="false" outlineLevel="0" collapsed="false">
      <c r="B171" s="1" t="s">
        <v>461</v>
      </c>
      <c r="C171" s="1" t="s">
        <v>30</v>
      </c>
      <c r="D171" s="1" t="s">
        <v>446</v>
      </c>
      <c r="F171" s="1" t="s">
        <v>476</v>
      </c>
      <c r="G171" s="16" t="n">
        <v>45750</v>
      </c>
      <c r="H171" s="6" t="s">
        <v>477</v>
      </c>
      <c r="J171" s="1" t="s">
        <v>34</v>
      </c>
      <c r="K171" s="1" t="s">
        <v>35</v>
      </c>
      <c r="L171" s="1" t="s">
        <v>478</v>
      </c>
      <c r="M171" s="17"/>
      <c r="N171" s="17" t="str">
        <f aca="false">IF(COUNTIF(поверки!$L$6:$L$3175,поверки!$L171)&gt;1,"Дубликат","")</f>
        <v/>
      </c>
      <c r="O171" s="18" t="n">
        <v>166</v>
      </c>
      <c r="P171" s="17" t="str">
        <f aca="false">CONCATENATE(TEXT(MONTH(поверки!$G171),"00"),"/",TEXT(поверки!$O171,"000"), "/",TEXT(YEAR(поверки!$G171)-2000,"00"))</f>
        <v>04/166/25</v>
      </c>
      <c r="Q171" s="17" t="str">
        <f aca="false">VLOOKUP(поверки!$F171,'соответстиви ОТ типу'!$K$4:$M$344,2,FALSE())</f>
        <v>Манометр</v>
      </c>
      <c r="R171" s="17" t="s">
        <v>52</v>
      </c>
      <c r="S171" s="17" t="s">
        <v>479</v>
      </c>
      <c r="T171" s="17" t="n">
        <v>2</v>
      </c>
      <c r="U171" s="19" t="n">
        <f aca="false">VLOOKUP(поверки!$T171,'Акты п-п'!$C$5:$I$57,2,FALSE())</f>
        <v>45748</v>
      </c>
      <c r="V171" s="19" t="n">
        <f aca="false">VLOOKUP(поверки!$T171,'Акты п-п'!$C$5:$I$57,3,FALSE())</f>
        <v>45754</v>
      </c>
      <c r="W171" s="17" t="str">
        <f aca="false">VLOOKUP(поверки!$T171,'Акты п-п'!$C$5:$I$57,5,FALSE())</f>
        <v>Манджеев А.А.</v>
      </c>
      <c r="X171" s="17" t="n">
        <f aca="false">поверки!$G171-поверки!$U171</f>
        <v>2</v>
      </c>
      <c r="Y171" s="17" t="n">
        <f aca="false">поверки!$V171-поверки!$G171</f>
        <v>4</v>
      </c>
      <c r="Z171" s="17" t="str">
        <f aca="false">CONCATENATE(поверки!$Q171," ",поверки!$S171," номер ",поверки!$H171)</f>
        <v>Манометр МПТИ-У2 номер 1614241</v>
      </c>
    </row>
    <row r="172" customFormat="false" ht="17.9" hidden="true" customHeight="false" outlineLevel="0" collapsed="false">
      <c r="B172" s="1" t="s">
        <v>461</v>
      </c>
      <c r="C172" s="1" t="s">
        <v>30</v>
      </c>
      <c r="D172" s="1" t="s">
        <v>446</v>
      </c>
      <c r="F172" s="1" t="s">
        <v>480</v>
      </c>
      <c r="G172" s="16" t="n">
        <v>45750</v>
      </c>
      <c r="H172" s="6" t="s">
        <v>481</v>
      </c>
      <c r="J172" s="1" t="s">
        <v>34</v>
      </c>
      <c r="K172" s="1" t="s">
        <v>35</v>
      </c>
      <c r="L172" s="1" t="s">
        <v>482</v>
      </c>
      <c r="M172" s="17" t="str">
        <f aca="false">IF(COUNTIF(поверки!$H$6:$H$3175,поверки!$H172)&gt;1,"Дубликат","")</f>
        <v/>
      </c>
      <c r="N172" s="17" t="str">
        <f aca="false">IF(COUNTIF(поверки!$L$6:$L$3175,поверки!$L172)&gt;1,"Дубликат","")</f>
        <v/>
      </c>
      <c r="O172" s="18" t="n">
        <v>167</v>
      </c>
      <c r="P172" s="17" t="str">
        <f aca="false">CONCATENATE(TEXT(MONTH(поверки!$G172),"00"),"/",TEXT(поверки!$O172,"000"), "/",TEXT(YEAR(поверки!$G172)-2000,"00"))</f>
        <v>04/167/25</v>
      </c>
      <c r="Q172" s="17" t="str">
        <f aca="false">VLOOKUP(поверки!$F172,'соответстиви ОТ типу'!$K$4:$M$344,2,FALSE())</f>
        <v>Манометр</v>
      </c>
      <c r="R172" s="17" t="s">
        <v>52</v>
      </c>
      <c r="S172" s="17" t="s">
        <v>483</v>
      </c>
      <c r="T172" s="17" t="n">
        <v>2</v>
      </c>
      <c r="U172" s="19" t="n">
        <f aca="false">VLOOKUP(поверки!$T172,'Акты п-п'!$C$5:$I$57,2,FALSE())</f>
        <v>45748</v>
      </c>
      <c r="V172" s="19" t="n">
        <f aca="false">VLOOKUP(поверки!$T172,'Акты п-п'!$C$5:$I$57,3,FALSE())</f>
        <v>45754</v>
      </c>
      <c r="W172" s="17" t="str">
        <f aca="false">VLOOKUP(поверки!$T172,'Акты п-п'!$C$5:$I$57,5,FALSE())</f>
        <v>Манджеев А.А.</v>
      </c>
      <c r="X172" s="17" t="n">
        <f aca="false">поверки!$G172-поверки!$U172</f>
        <v>2</v>
      </c>
      <c r="Y172" s="17" t="n">
        <f aca="false">поверки!$V172-поверки!$G172</f>
        <v>4</v>
      </c>
      <c r="Z172" s="17" t="str">
        <f aca="false">CONCATENATE(поверки!$Q172," ",поверки!$S172," номер ",поверки!$H172)</f>
        <v>Манометр М-4ВУКсУХЛ1 номер 212005860</v>
      </c>
    </row>
    <row r="173" customFormat="false" ht="17.9" hidden="true" customHeight="false" outlineLevel="0" collapsed="false">
      <c r="B173" s="1" t="s">
        <v>461</v>
      </c>
      <c r="C173" s="1" t="s">
        <v>30</v>
      </c>
      <c r="D173" s="1" t="s">
        <v>446</v>
      </c>
      <c r="F173" s="1" t="s">
        <v>484</v>
      </c>
      <c r="G173" s="16" t="n">
        <v>45750</v>
      </c>
      <c r="H173" s="6" t="s">
        <v>485</v>
      </c>
      <c r="J173" s="1" t="s">
        <v>34</v>
      </c>
      <c r="K173" s="1" t="s">
        <v>35</v>
      </c>
      <c r="L173" s="1" t="s">
        <v>486</v>
      </c>
      <c r="M173" s="17" t="str">
        <f aca="false">IF(COUNTIF(поверки!$H$6:$H$3175,поверки!$H173)&gt;1,"Дубликат","")</f>
        <v/>
      </c>
      <c r="N173" s="17" t="str">
        <f aca="false">IF(COUNTIF(поверки!$L$6:$L$3175,поверки!$L173)&gt;1,"Дубликат","")</f>
        <v/>
      </c>
      <c r="O173" s="18" t="n">
        <v>168</v>
      </c>
      <c r="P173" s="17" t="str">
        <f aca="false">CONCATENATE(TEXT(MONTH(поверки!$G173),"00"),"/",TEXT(поверки!$O173,"000"), "/",TEXT(YEAR(поверки!$G173)-2000,"00"))</f>
        <v>04/168/25</v>
      </c>
      <c r="Q173" s="17" t="str">
        <f aca="false">VLOOKUP(поверки!$F173,'соответстиви ОТ типу'!$K$4:$M$344,2,FALSE())</f>
        <v>Манометр</v>
      </c>
      <c r="R173" s="17" t="s">
        <v>52</v>
      </c>
      <c r="S173" s="17" t="s">
        <v>483</v>
      </c>
      <c r="T173" s="17" t="n">
        <v>2</v>
      </c>
      <c r="U173" s="19" t="n">
        <f aca="false">VLOOKUP(поверки!$T173,'Акты п-п'!$C$5:$I$57,2,FALSE())</f>
        <v>45748</v>
      </c>
      <c r="V173" s="19" t="n">
        <f aca="false">VLOOKUP(поверки!$T173,'Акты п-п'!$C$5:$I$57,3,FALSE())</f>
        <v>45754</v>
      </c>
      <c r="W173" s="17" t="str">
        <f aca="false">VLOOKUP(поверки!$T173,'Акты п-п'!$C$5:$I$57,5,FALSE())</f>
        <v>Манджеев А.А.</v>
      </c>
      <c r="X173" s="17" t="n">
        <f aca="false">поверки!$G173-поверки!$U173</f>
        <v>2</v>
      </c>
      <c r="Y173" s="17" t="n">
        <f aca="false">поверки!$V173-поверки!$G173</f>
        <v>4</v>
      </c>
      <c r="Z173" s="17" t="str">
        <f aca="false">CONCATENATE(поверки!$Q173," ",поверки!$S173," номер ",поверки!$H173)</f>
        <v>Манометр М-4ВУКсУХЛ1 номер 2039002</v>
      </c>
    </row>
    <row r="174" customFormat="false" ht="17.9" hidden="true" customHeight="false" outlineLevel="0" collapsed="false">
      <c r="B174" s="1" t="s">
        <v>461</v>
      </c>
      <c r="C174" s="1" t="s">
        <v>30</v>
      </c>
      <c r="D174" s="1" t="s">
        <v>446</v>
      </c>
      <c r="F174" s="1" t="s">
        <v>484</v>
      </c>
      <c r="G174" s="16" t="n">
        <v>45750</v>
      </c>
      <c r="H174" s="6" t="s">
        <v>487</v>
      </c>
      <c r="J174" s="1" t="s">
        <v>34</v>
      </c>
      <c r="K174" s="1" t="s">
        <v>35</v>
      </c>
      <c r="L174" s="1" t="s">
        <v>488</v>
      </c>
      <c r="M174" s="17" t="str">
        <f aca="false">IF(COUNTIF(поверки!$H$6:$H$3175,поверки!$H174)&gt;1,"Дубликат","")</f>
        <v/>
      </c>
      <c r="N174" s="17" t="str">
        <f aca="false">IF(COUNTIF(поверки!$L$6:$L$3175,поверки!$L174)&gt;1,"Дубликат","")</f>
        <v/>
      </c>
      <c r="O174" s="18" t="n">
        <v>169</v>
      </c>
      <c r="P174" s="17" t="str">
        <f aca="false">CONCATENATE(TEXT(MONTH(поверки!$G174),"00"),"/",TEXT(поверки!$O174,"000"), "/",TEXT(YEAR(поверки!$G174)-2000,"00"))</f>
        <v>04/169/25</v>
      </c>
      <c r="Q174" s="17" t="str">
        <f aca="false">VLOOKUP(поверки!$F174,'соответстиви ОТ типу'!$K$4:$M$344,2,FALSE())</f>
        <v>Манометр</v>
      </c>
      <c r="R174" s="17" t="s">
        <v>52</v>
      </c>
      <c r="S174" s="17" t="s">
        <v>483</v>
      </c>
      <c r="T174" s="17" t="n">
        <v>2</v>
      </c>
      <c r="U174" s="19" t="n">
        <f aca="false">VLOOKUP(поверки!$T174,'Акты п-п'!$C$5:$I$57,2,FALSE())</f>
        <v>45748</v>
      </c>
      <c r="V174" s="19" t="n">
        <f aca="false">VLOOKUP(поверки!$T174,'Акты п-п'!$C$5:$I$57,3,FALSE())</f>
        <v>45754</v>
      </c>
      <c r="W174" s="17" t="str">
        <f aca="false">VLOOKUP(поверки!$T174,'Акты п-п'!$C$5:$I$57,5,FALSE())</f>
        <v>Манджеев А.А.</v>
      </c>
      <c r="X174" s="17" t="n">
        <f aca="false">поверки!$G174-поверки!$U174</f>
        <v>2</v>
      </c>
      <c r="Y174" s="17" t="n">
        <f aca="false">поверки!$V174-поверки!$G174</f>
        <v>4</v>
      </c>
      <c r="Z174" s="17" t="str">
        <f aca="false">CONCATENATE(поверки!$Q174," ",поверки!$S174," номер ",поверки!$H174)</f>
        <v>Манометр М-4ВУКсУХЛ1 номер 2050068</v>
      </c>
    </row>
    <row r="175" customFormat="false" ht="17.9" hidden="true" customHeight="false" outlineLevel="0" collapsed="false">
      <c r="B175" s="1" t="s">
        <v>461</v>
      </c>
      <c r="C175" s="1" t="s">
        <v>30</v>
      </c>
      <c r="D175" s="1" t="s">
        <v>446</v>
      </c>
      <c r="F175" s="1" t="s">
        <v>484</v>
      </c>
      <c r="G175" s="16" t="n">
        <v>45750</v>
      </c>
      <c r="H175" s="6" t="s">
        <v>489</v>
      </c>
      <c r="J175" s="1" t="s">
        <v>34</v>
      </c>
      <c r="K175" s="1" t="s">
        <v>35</v>
      </c>
      <c r="L175" s="1" t="s">
        <v>490</v>
      </c>
      <c r="M175" s="17" t="str">
        <f aca="false">IF(COUNTIF(поверки!$H$6:$H$3175,поверки!$H175)&gt;1,"Дубликат","")</f>
        <v/>
      </c>
      <c r="N175" s="17" t="str">
        <f aca="false">IF(COUNTIF(поверки!$L$6:$L$3175,поверки!$L175)&gt;1,"Дубликат","")</f>
        <v/>
      </c>
      <c r="O175" s="18" t="n">
        <v>170</v>
      </c>
      <c r="P175" s="17" t="str">
        <f aca="false">CONCATENATE(TEXT(MONTH(поверки!$G175),"00"),"/",TEXT(поверки!$O175,"000"), "/",TEXT(YEAR(поверки!$G175)-2000,"00"))</f>
        <v>04/170/25</v>
      </c>
      <c r="Q175" s="17" t="str">
        <f aca="false">VLOOKUP(поверки!$F175,'соответстиви ОТ типу'!$K$4:$M$344,2,FALSE())</f>
        <v>Манометр</v>
      </c>
      <c r="R175" s="17" t="s">
        <v>52</v>
      </c>
      <c r="S175" s="17" t="s">
        <v>483</v>
      </c>
      <c r="T175" s="17" t="n">
        <v>2</v>
      </c>
      <c r="U175" s="19" t="n">
        <f aca="false">VLOOKUP(поверки!$T175,'Акты п-п'!$C$5:$I$57,2,FALSE())</f>
        <v>45748</v>
      </c>
      <c r="V175" s="19" t="n">
        <f aca="false">VLOOKUP(поверки!$T175,'Акты п-п'!$C$5:$I$57,3,FALSE())</f>
        <v>45754</v>
      </c>
      <c r="W175" s="17" t="str">
        <f aca="false">VLOOKUP(поверки!$T175,'Акты п-п'!$C$5:$I$57,5,FALSE())</f>
        <v>Манджеев А.А.</v>
      </c>
      <c r="X175" s="17" t="n">
        <f aca="false">поверки!$G175-поверки!$U175</f>
        <v>2</v>
      </c>
      <c r="Y175" s="17" t="n">
        <f aca="false">поверки!$V175-поверки!$G175</f>
        <v>4</v>
      </c>
      <c r="Z175" s="17" t="str">
        <f aca="false">CONCATENATE(поверки!$Q175," ",поверки!$S175," номер ",поверки!$H175)</f>
        <v>Манометр М-4ВУКсУХЛ1 номер 2038998</v>
      </c>
    </row>
    <row r="176" customFormat="false" ht="17.9" hidden="true" customHeight="false" outlineLevel="0" collapsed="false">
      <c r="B176" s="1" t="s">
        <v>461</v>
      </c>
      <c r="C176" s="1" t="s">
        <v>30</v>
      </c>
      <c r="D176" s="1" t="s">
        <v>446</v>
      </c>
      <c r="F176" s="1" t="s">
        <v>480</v>
      </c>
      <c r="G176" s="16" t="n">
        <v>45750</v>
      </c>
      <c r="H176" s="6" t="s">
        <v>491</v>
      </c>
      <c r="J176" s="1" t="s">
        <v>34</v>
      </c>
      <c r="K176" s="1" t="s">
        <v>35</v>
      </c>
      <c r="L176" s="1" t="s">
        <v>492</v>
      </c>
      <c r="M176" s="17" t="str">
        <f aca="false">IF(COUNTIF(поверки!$H$6:$H$3175,поверки!$H176)&gt;1,"Дубликат","")</f>
        <v/>
      </c>
      <c r="N176" s="17" t="str">
        <f aca="false">IF(COUNTIF(поверки!$L$6:$L$3175,поверки!$L176)&gt;1,"Дубликат","")</f>
        <v/>
      </c>
      <c r="O176" s="18" t="n">
        <v>171</v>
      </c>
      <c r="P176" s="17" t="str">
        <f aca="false">CONCATENATE(TEXT(MONTH(поверки!$G176),"00"),"/",TEXT(поверки!$O176,"000"), "/",TEXT(YEAR(поверки!$G176)-2000,"00"))</f>
        <v>04/171/25</v>
      </c>
      <c r="Q176" s="17" t="str">
        <f aca="false">VLOOKUP(поверки!$F176,'соответстиви ОТ типу'!$K$4:$M$344,2,FALSE())</f>
        <v>Манометр</v>
      </c>
      <c r="R176" s="17" t="s">
        <v>52</v>
      </c>
      <c r="S176" s="20" t="s">
        <v>483</v>
      </c>
      <c r="T176" s="17" t="n">
        <v>2</v>
      </c>
      <c r="U176" s="19" t="n">
        <f aca="false">VLOOKUP(поверки!$T176,'Акты п-п'!$C$5:$I$57,2,FALSE())</f>
        <v>45748</v>
      </c>
      <c r="V176" s="19" t="n">
        <f aca="false">VLOOKUP(поверки!$T176,'Акты п-п'!$C$5:$I$57,3,FALSE())</f>
        <v>45754</v>
      </c>
      <c r="W176" s="17" t="str">
        <f aca="false">VLOOKUP(поверки!$T176,'Акты п-п'!$C$5:$I$57,5,FALSE())</f>
        <v>Манджеев А.А.</v>
      </c>
      <c r="X176" s="17" t="n">
        <f aca="false">поверки!$G176-поверки!$U176</f>
        <v>2</v>
      </c>
      <c r="Y176" s="17" t="n">
        <f aca="false">поверки!$V176-поверки!$G176</f>
        <v>4</v>
      </c>
      <c r="Z176" s="17" t="str">
        <f aca="false">CONCATENATE(поверки!$Q176," ",поверки!$S176," номер ",поверки!$H176)</f>
        <v>Манометр М-4ВУКсУХЛ1 номер 212005859</v>
      </c>
    </row>
    <row r="177" customFormat="false" ht="17.9" hidden="true" customHeight="false" outlineLevel="0" collapsed="false">
      <c r="B177" s="1" t="s">
        <v>461</v>
      </c>
      <c r="C177" s="1" t="s">
        <v>30</v>
      </c>
      <c r="D177" s="1" t="s">
        <v>446</v>
      </c>
      <c r="F177" s="1" t="s">
        <v>480</v>
      </c>
      <c r="G177" s="16" t="n">
        <v>45750</v>
      </c>
      <c r="H177" s="6" t="s">
        <v>493</v>
      </c>
      <c r="J177" s="1" t="s">
        <v>34</v>
      </c>
      <c r="K177" s="1" t="s">
        <v>35</v>
      </c>
      <c r="L177" s="1" t="s">
        <v>494</v>
      </c>
      <c r="M177" s="17" t="str">
        <f aca="false">IF(COUNTIF(поверки!$H$6:$H$3175,поверки!$H177)&gt;1,"Дубликат","")</f>
        <v/>
      </c>
      <c r="N177" s="17" t="str">
        <f aca="false">IF(COUNTIF(поверки!$L$6:$L$3175,поверки!$L177)&gt;1,"Дубликат","")</f>
        <v/>
      </c>
      <c r="O177" s="18" t="n">
        <v>172</v>
      </c>
      <c r="P177" s="17" t="str">
        <f aca="false">CONCATENATE(TEXT(MONTH(поверки!$G177),"00"),"/",TEXT(поверки!$O177,"000"), "/",TEXT(YEAR(поверки!$G177)-2000,"00"))</f>
        <v>04/172/25</v>
      </c>
      <c r="Q177" s="17" t="str">
        <f aca="false">VLOOKUP(поверки!$F177,'соответстиви ОТ типу'!$K$4:$M$344,2,FALSE())</f>
        <v>Манометр</v>
      </c>
      <c r="R177" s="17" t="s">
        <v>52</v>
      </c>
      <c r="S177" s="20" t="s">
        <v>483</v>
      </c>
      <c r="T177" s="17" t="n">
        <v>2</v>
      </c>
      <c r="U177" s="19" t="n">
        <f aca="false">VLOOKUP(поверки!$T177,'Акты п-п'!$C$5:$I$57,2,FALSE())</f>
        <v>45748</v>
      </c>
      <c r="V177" s="19" t="n">
        <f aca="false">VLOOKUP(поверки!$T177,'Акты п-п'!$C$5:$I$57,3,FALSE())</f>
        <v>45754</v>
      </c>
      <c r="W177" s="17" t="str">
        <f aca="false">VLOOKUP(поверки!$T177,'Акты п-п'!$C$5:$I$57,5,FALSE())</f>
        <v>Манджеев А.А.</v>
      </c>
      <c r="X177" s="17" t="n">
        <f aca="false">поверки!$G177-поверки!$U177</f>
        <v>2</v>
      </c>
      <c r="Y177" s="17" t="n">
        <f aca="false">поверки!$V177-поверки!$G177</f>
        <v>4</v>
      </c>
      <c r="Z177" s="17" t="str">
        <f aca="false">CONCATENATE(поверки!$Q177," ",поверки!$S177," номер ",поверки!$H177)</f>
        <v>Манометр М-4ВУКсУХЛ1 номер 212005863</v>
      </c>
    </row>
    <row r="178" customFormat="false" ht="17.9" hidden="true" customHeight="false" outlineLevel="0" collapsed="false">
      <c r="B178" s="1" t="s">
        <v>461</v>
      </c>
      <c r="C178" s="1" t="s">
        <v>30</v>
      </c>
      <c r="D178" s="1" t="s">
        <v>446</v>
      </c>
      <c r="F178" s="1" t="s">
        <v>480</v>
      </c>
      <c r="G178" s="16" t="n">
        <v>45750</v>
      </c>
      <c r="H178" s="6" t="s">
        <v>495</v>
      </c>
      <c r="J178" s="1" t="s">
        <v>34</v>
      </c>
      <c r="K178" s="1" t="s">
        <v>35</v>
      </c>
      <c r="L178" s="1" t="s">
        <v>496</v>
      </c>
      <c r="M178" s="17" t="str">
        <f aca="false">IF(COUNTIF(поверки!$H$6:$H$3175,поверки!$H178)&gt;1,"Дубликат","")</f>
        <v/>
      </c>
      <c r="N178" s="17" t="str">
        <f aca="false">IF(COUNTIF(поверки!$L$6:$L$3175,поверки!$L178)&gt;1,"Дубликат","")</f>
        <v/>
      </c>
      <c r="O178" s="18" t="n">
        <v>173</v>
      </c>
      <c r="P178" s="17" t="str">
        <f aca="false">CONCATENATE(TEXT(MONTH(поверки!$G178),"00"),"/",TEXT(поверки!$O178,"000"), "/",TEXT(YEAR(поверки!$G178)-2000,"00"))</f>
        <v>04/173/25</v>
      </c>
      <c r="Q178" s="17" t="str">
        <f aca="false">VLOOKUP(поверки!$F178,'соответстиви ОТ типу'!$K$4:$M$344,2,FALSE())</f>
        <v>Манометр</v>
      </c>
      <c r="R178" s="17" t="s">
        <v>52</v>
      </c>
      <c r="S178" s="20" t="s">
        <v>483</v>
      </c>
      <c r="T178" s="17" t="n">
        <v>2</v>
      </c>
      <c r="U178" s="19" t="n">
        <f aca="false">VLOOKUP(поверки!$T178,'Акты п-п'!$C$5:$I$57,2,FALSE())</f>
        <v>45748</v>
      </c>
      <c r="V178" s="19" t="n">
        <f aca="false">VLOOKUP(поверки!$T178,'Акты п-п'!$C$5:$I$57,3,FALSE())</f>
        <v>45754</v>
      </c>
      <c r="W178" s="17" t="str">
        <f aca="false">VLOOKUP(поверки!$T178,'Акты п-п'!$C$5:$I$57,5,FALSE())</f>
        <v>Манджеев А.А.</v>
      </c>
      <c r="X178" s="17" t="n">
        <f aca="false">поверки!$G178-поверки!$U178</f>
        <v>2</v>
      </c>
      <c r="Y178" s="17" t="n">
        <f aca="false">поверки!$V178-поверки!$G178</f>
        <v>4</v>
      </c>
      <c r="Z178" s="17" t="str">
        <f aca="false">CONCATENATE(поверки!$Q178," ",поверки!$S178," номер ",поверки!$H178)</f>
        <v>Манометр М-4ВУКсУХЛ1 номер 212005857</v>
      </c>
    </row>
    <row r="179" customFormat="false" ht="17.9" hidden="true" customHeight="false" outlineLevel="0" collapsed="false">
      <c r="B179" s="1" t="s">
        <v>461</v>
      </c>
      <c r="C179" s="1" t="s">
        <v>30</v>
      </c>
      <c r="D179" s="1" t="s">
        <v>446</v>
      </c>
      <c r="F179" s="1" t="s">
        <v>329</v>
      </c>
      <c r="G179" s="16" t="n">
        <v>45750</v>
      </c>
      <c r="H179" s="6" t="s">
        <v>497</v>
      </c>
      <c r="J179" s="1" t="s">
        <v>34</v>
      </c>
      <c r="K179" s="1" t="s">
        <v>35</v>
      </c>
      <c r="L179" s="1" t="s">
        <v>498</v>
      </c>
      <c r="M179" s="17" t="str">
        <f aca="false">IF(COUNTIF(поверки!$H$6:$H$3175,поверки!$H179)&gt;1,"Дубликат","")</f>
        <v/>
      </c>
      <c r="N179" s="17" t="str">
        <f aca="false">IF(COUNTIF(поверки!$L$6:$L$3175,поверки!$L179)&gt;1,"Дубликат","")</f>
        <v/>
      </c>
      <c r="O179" s="18" t="n">
        <v>174</v>
      </c>
      <c r="P179" s="17" t="str">
        <f aca="false">CONCATENATE(TEXT(MONTH(поверки!$G179),"00"),"/",TEXT(поверки!$O179,"000"), "/",TEXT(YEAR(поверки!$G179)-2000,"00"))</f>
        <v>04/174/25</v>
      </c>
      <c r="Q179" s="17" t="str">
        <f aca="false">VLOOKUP(поверки!$F179,'соответстиви ОТ типу'!$K$4:$M$344,2,FALSE())</f>
        <v>Манометр</v>
      </c>
      <c r="R179" s="17" t="s">
        <v>52</v>
      </c>
      <c r="S179" s="20" t="s">
        <v>499</v>
      </c>
      <c r="T179" s="17" t="n">
        <v>2</v>
      </c>
      <c r="U179" s="19" t="n">
        <f aca="false">VLOOKUP(поверки!$T179,'Акты п-п'!$C$5:$I$57,2,FALSE())</f>
        <v>45748</v>
      </c>
      <c r="V179" s="19" t="n">
        <f aca="false">VLOOKUP(поверки!$T179,'Акты п-п'!$C$5:$I$57,3,FALSE())</f>
        <v>45754</v>
      </c>
      <c r="W179" s="17" t="str">
        <f aca="false">VLOOKUP(поверки!$T179,'Акты п-п'!$C$5:$I$57,5,FALSE())</f>
        <v>Манджеев А.А.</v>
      </c>
      <c r="X179" s="17" t="n">
        <f aca="false">поверки!$G179-поверки!$U179</f>
        <v>2</v>
      </c>
      <c r="Y179" s="17" t="n">
        <f aca="false">поверки!$V179-поверки!$G179</f>
        <v>4</v>
      </c>
      <c r="Z179" s="17" t="str">
        <f aca="false">CONCATENATE(поверки!$Q179," ",поверки!$S179," номер ",поверки!$H179)</f>
        <v>Манометр ФТ ДМ8008-Вуф исп.2 номер 261020</v>
      </c>
    </row>
    <row r="180" customFormat="false" ht="17.9" hidden="true" customHeight="false" outlineLevel="0" collapsed="false">
      <c r="B180" s="1" t="s">
        <v>461</v>
      </c>
      <c r="C180" s="1" t="s">
        <v>30</v>
      </c>
      <c r="D180" s="1" t="s">
        <v>446</v>
      </c>
      <c r="F180" s="1" t="s">
        <v>329</v>
      </c>
      <c r="G180" s="16" t="n">
        <v>45750</v>
      </c>
      <c r="H180" s="6" t="s">
        <v>500</v>
      </c>
      <c r="J180" s="1" t="s">
        <v>34</v>
      </c>
      <c r="K180" s="1" t="s">
        <v>35</v>
      </c>
      <c r="L180" s="1" t="s">
        <v>501</v>
      </c>
      <c r="M180" s="17" t="str">
        <f aca="false">IF(COUNTIF(поверки!$H$6:$H$3175,поверки!$H180)&gt;1,"Дубликат","")</f>
        <v/>
      </c>
      <c r="N180" s="17" t="str">
        <f aca="false">IF(COUNTIF(поверки!$L$6:$L$3175,поверки!$L180)&gt;1,"Дубликат","")</f>
        <v/>
      </c>
      <c r="O180" s="18" t="n">
        <v>175</v>
      </c>
      <c r="P180" s="17" t="str">
        <f aca="false">CONCATENATE(TEXT(MONTH(поверки!$G180),"00"),"/",TEXT(поверки!$O180,"000"), "/",TEXT(YEAR(поверки!$G180)-2000,"00"))</f>
        <v>04/175/25</v>
      </c>
      <c r="Q180" s="17" t="str">
        <f aca="false">VLOOKUP(поверки!$F180,'соответстиви ОТ типу'!$K$4:$M$344,2,FALSE())</f>
        <v>Манометр</v>
      </c>
      <c r="R180" s="17" t="s">
        <v>52</v>
      </c>
      <c r="S180" s="20" t="s">
        <v>499</v>
      </c>
      <c r="T180" s="17" t="n">
        <v>2</v>
      </c>
      <c r="U180" s="19" t="n">
        <f aca="false">VLOOKUP(поверки!$T180,'Акты п-п'!$C$5:$I$57,2,FALSE())</f>
        <v>45748</v>
      </c>
      <c r="V180" s="19" t="n">
        <f aca="false">VLOOKUP(поверки!$T180,'Акты п-п'!$C$5:$I$57,3,FALSE())</f>
        <v>45754</v>
      </c>
      <c r="W180" s="17" t="str">
        <f aca="false">VLOOKUP(поверки!$T180,'Акты п-п'!$C$5:$I$57,5,FALSE())</f>
        <v>Манджеев А.А.</v>
      </c>
      <c r="X180" s="17" t="n">
        <f aca="false">поверки!$G180-поверки!$U180</f>
        <v>2</v>
      </c>
      <c r="Y180" s="17" t="n">
        <f aca="false">поверки!$V180-поверки!$G180</f>
        <v>4</v>
      </c>
      <c r="Z180" s="17" t="str">
        <f aca="false">CONCATENATE(поверки!$Q180," ",поверки!$S180," номер ",поверки!$H180)</f>
        <v>Манометр ФТ ДМ8008-Вуф исп.2 номер 2095539</v>
      </c>
    </row>
    <row r="181" customFormat="false" ht="17.9" hidden="true" customHeight="false" outlineLevel="0" collapsed="false">
      <c r="B181" s="1" t="s">
        <v>461</v>
      </c>
      <c r="C181" s="1" t="s">
        <v>30</v>
      </c>
      <c r="D181" s="1" t="s">
        <v>446</v>
      </c>
      <c r="F181" s="1" t="s">
        <v>329</v>
      </c>
      <c r="G181" s="16" t="n">
        <v>45750</v>
      </c>
      <c r="H181" s="6" t="s">
        <v>502</v>
      </c>
      <c r="J181" s="1" t="s">
        <v>34</v>
      </c>
      <c r="K181" s="1" t="s">
        <v>35</v>
      </c>
      <c r="L181" s="1" t="s">
        <v>503</v>
      </c>
      <c r="M181" s="17" t="str">
        <f aca="false">IF(COUNTIF(поверки!$H$6:$H$3175,поверки!$H181)&gt;1,"Дубликат","")</f>
        <v/>
      </c>
      <c r="N181" s="17" t="str">
        <f aca="false">IF(COUNTIF(поверки!$L$6:$L$3175,поверки!$L181)&gt;1,"Дубликат","")</f>
        <v/>
      </c>
      <c r="O181" s="18" t="n">
        <v>176</v>
      </c>
      <c r="P181" s="17" t="str">
        <f aca="false">CONCATENATE(TEXT(MONTH(поверки!$G181),"00"),"/",TEXT(поверки!$O181,"000"), "/",TEXT(YEAR(поверки!$G181)-2000,"00"))</f>
        <v>04/176/25</v>
      </c>
      <c r="Q181" s="17" t="str">
        <f aca="false">VLOOKUP(поверки!$F181,'соответстиви ОТ типу'!$K$4:$M$344,2,FALSE())</f>
        <v>Манометр</v>
      </c>
      <c r="R181" s="17" t="s">
        <v>52</v>
      </c>
      <c r="S181" s="20" t="s">
        <v>504</v>
      </c>
      <c r="T181" s="17" t="n">
        <v>2</v>
      </c>
      <c r="U181" s="19" t="n">
        <f aca="false">VLOOKUP(поверки!$T181,'Акты п-п'!$C$5:$I$57,2,FALSE())</f>
        <v>45748</v>
      </c>
      <c r="V181" s="19" t="n">
        <f aca="false">VLOOKUP(поверки!$T181,'Акты п-п'!$C$5:$I$57,3,FALSE())</f>
        <v>45754</v>
      </c>
      <c r="W181" s="17" t="str">
        <f aca="false">VLOOKUP(поверки!$T181,'Акты п-п'!$C$5:$I$57,5,FALSE())</f>
        <v>Манджеев А.А.</v>
      </c>
      <c r="X181" s="17" t="n">
        <f aca="false">поверки!$G181-поверки!$U181</f>
        <v>2</v>
      </c>
      <c r="Y181" s="17" t="n">
        <f aca="false">поверки!$V181-поверки!$G181</f>
        <v>4</v>
      </c>
      <c r="Z181" s="17" t="str">
        <f aca="false">CONCATENATE(поверки!$Q181," ",поверки!$S181," номер ",поверки!$H181)</f>
        <v>Манометр ФТ ДМ8008-Вуф Кс исп.2 номер 099А05</v>
      </c>
    </row>
    <row r="182" customFormat="false" ht="17.9" hidden="true" customHeight="false" outlineLevel="0" collapsed="false">
      <c r="B182" s="1" t="s">
        <v>461</v>
      </c>
      <c r="C182" s="1" t="s">
        <v>30</v>
      </c>
      <c r="D182" s="1" t="s">
        <v>446</v>
      </c>
      <c r="F182" s="1" t="s">
        <v>297</v>
      </c>
      <c r="G182" s="16" t="n">
        <v>45750</v>
      </c>
      <c r="H182" s="6" t="s">
        <v>505</v>
      </c>
      <c r="J182" s="1" t="s">
        <v>34</v>
      </c>
      <c r="K182" s="1" t="s">
        <v>35</v>
      </c>
      <c r="L182" s="1" t="s">
        <v>506</v>
      </c>
      <c r="M182" s="17" t="str">
        <f aca="false">IF(COUNTIF(поверки!$H$6:$H$3175,поверки!$H182)&gt;1,"Дубликат","")</f>
        <v/>
      </c>
      <c r="N182" s="17" t="str">
        <f aca="false">IF(COUNTIF(поверки!$L$6:$L$3175,поверки!$L182)&gt;1,"Дубликат","")</f>
        <v/>
      </c>
      <c r="O182" s="18" t="n">
        <v>177</v>
      </c>
      <c r="P182" s="17" t="str">
        <f aca="false">CONCATENATE(TEXT(MONTH(поверки!$G182),"00"),"/",TEXT(поверки!$O182,"000"), "/",TEXT(YEAR(поверки!$G182)-2000,"00"))</f>
        <v>04/177/25</v>
      </c>
      <c r="Q182" s="17" t="str">
        <f aca="false">VLOOKUP(поверки!$F182,'соответстиви ОТ типу'!$K$4:$M$344,2,FALSE())</f>
        <v>Манометр</v>
      </c>
      <c r="R182" s="17" t="s">
        <v>52</v>
      </c>
      <c r="S182" s="20" t="s">
        <v>464</v>
      </c>
      <c r="T182" s="17" t="n">
        <v>2</v>
      </c>
      <c r="U182" s="19" t="n">
        <f aca="false">VLOOKUP(поверки!$T182,'Акты п-п'!$C$5:$I$57,2,FALSE())</f>
        <v>45748</v>
      </c>
      <c r="V182" s="19" t="n">
        <f aca="false">VLOOKUP(поверки!$T182,'Акты п-п'!$C$5:$I$57,3,FALSE())</f>
        <v>45754</v>
      </c>
      <c r="W182" s="17" t="str">
        <f aca="false">VLOOKUP(поверки!$T182,'Акты п-п'!$C$5:$I$57,5,FALSE())</f>
        <v>Манджеев А.А.</v>
      </c>
      <c r="X182" s="17" t="n">
        <f aca="false">поверки!$G182-поверки!$U182</f>
        <v>2</v>
      </c>
      <c r="Y182" s="17" t="n">
        <f aca="false">поверки!$V182-поверки!$G182</f>
        <v>4</v>
      </c>
      <c r="Z182" s="17" t="str">
        <f aca="false">CONCATENATE(поверки!$Q182," ",поверки!$S182," номер ",поверки!$H182)</f>
        <v>Манометр ТМ серия 20 номер 10541</v>
      </c>
    </row>
    <row r="183" customFormat="false" ht="17.9" hidden="true" customHeight="false" outlineLevel="0" collapsed="false">
      <c r="B183" s="1" t="s">
        <v>461</v>
      </c>
      <c r="C183" s="1" t="s">
        <v>30</v>
      </c>
      <c r="D183" s="1" t="s">
        <v>446</v>
      </c>
      <c r="F183" s="1" t="s">
        <v>297</v>
      </c>
      <c r="G183" s="16" t="n">
        <v>45750</v>
      </c>
      <c r="H183" s="6" t="s">
        <v>507</v>
      </c>
      <c r="J183" s="1" t="s">
        <v>34</v>
      </c>
      <c r="K183" s="1" t="s">
        <v>35</v>
      </c>
      <c r="L183" s="1" t="s">
        <v>508</v>
      </c>
      <c r="M183" s="17" t="str">
        <f aca="false">IF(COUNTIF(поверки!$H$6:$H$3175,поверки!$H183)&gt;1,"Дубликат","")</f>
        <v/>
      </c>
      <c r="N183" s="17" t="str">
        <f aca="false">IF(COUNTIF(поверки!$L$6:$L$3175,поверки!$L183)&gt;1,"Дубликат","")</f>
        <v/>
      </c>
      <c r="O183" s="18" t="n">
        <v>178</v>
      </c>
      <c r="P183" s="17" t="str">
        <f aca="false">CONCATENATE(TEXT(MONTH(поверки!$G183),"00"),"/",TEXT(поверки!$O183,"000"), "/",TEXT(YEAR(поверки!$G183)-2000,"00"))</f>
        <v>04/178/25</v>
      </c>
      <c r="Q183" s="17" t="str">
        <f aca="false">VLOOKUP(поверки!$F183,'соответстиви ОТ типу'!$K$4:$M$344,2,FALSE())</f>
        <v>Манометр</v>
      </c>
      <c r="R183" s="17" t="s">
        <v>52</v>
      </c>
      <c r="S183" s="20" t="s">
        <v>460</v>
      </c>
      <c r="T183" s="17" t="n">
        <v>2</v>
      </c>
      <c r="U183" s="19" t="n">
        <f aca="false">VLOOKUP(поверки!$T183,'Акты п-п'!$C$5:$I$57,2,FALSE())</f>
        <v>45748</v>
      </c>
      <c r="V183" s="19" t="n">
        <f aca="false">VLOOKUP(поверки!$T183,'Акты п-п'!$C$5:$I$57,3,FALSE())</f>
        <v>45754</v>
      </c>
      <c r="W183" s="17" t="str">
        <f aca="false">VLOOKUP(поверки!$T183,'Акты п-п'!$C$5:$I$57,5,FALSE())</f>
        <v>Манджеев А.А.</v>
      </c>
      <c r="X183" s="17" t="n">
        <f aca="false">поверки!$G183-поверки!$U183</f>
        <v>2</v>
      </c>
      <c r="Y183" s="17" t="n">
        <f aca="false">поверки!$V183-поверки!$G183</f>
        <v>4</v>
      </c>
      <c r="Z183" s="17" t="str">
        <f aca="false">CONCATENATE(поверки!$Q183," ",поверки!$S183," номер ",поверки!$H183)</f>
        <v>Манометр ТМ серия 10 номер 10621</v>
      </c>
    </row>
    <row r="184" customFormat="false" ht="17.9" hidden="true" customHeight="false" outlineLevel="0" collapsed="false">
      <c r="B184" s="1" t="s">
        <v>461</v>
      </c>
      <c r="C184" s="1" t="s">
        <v>30</v>
      </c>
      <c r="D184" s="1" t="s">
        <v>446</v>
      </c>
      <c r="F184" s="1" t="s">
        <v>297</v>
      </c>
      <c r="G184" s="16" t="n">
        <v>45750</v>
      </c>
      <c r="H184" s="6" t="s">
        <v>509</v>
      </c>
      <c r="J184" s="1" t="s">
        <v>34</v>
      </c>
      <c r="K184" s="1" t="s">
        <v>35</v>
      </c>
      <c r="L184" s="1" t="s">
        <v>510</v>
      </c>
      <c r="M184" s="17" t="str">
        <f aca="false">IF(COUNTIF(поверки!$H$6:$H$3175,поверки!$H184)&gt;1,"Дубликат","")</f>
        <v/>
      </c>
      <c r="N184" s="17" t="str">
        <f aca="false">IF(COUNTIF(поверки!$L$6:$L$3175,поверки!$L184)&gt;1,"Дубликат","")</f>
        <v/>
      </c>
      <c r="O184" s="18" t="n">
        <v>179</v>
      </c>
      <c r="P184" s="17" t="str">
        <f aca="false">CONCATENATE(TEXT(MONTH(поверки!$G184),"00"),"/",TEXT(поверки!$O184,"000"), "/",TEXT(YEAR(поверки!$G184)-2000,"00"))</f>
        <v>04/179/25</v>
      </c>
      <c r="Q184" s="17" t="str">
        <f aca="false">VLOOKUP(поверки!$F184,'соответстиви ОТ типу'!$K$4:$M$344,2,FALSE())</f>
        <v>Манометр</v>
      </c>
      <c r="R184" s="17" t="s">
        <v>52</v>
      </c>
      <c r="S184" s="20" t="s">
        <v>460</v>
      </c>
      <c r="T184" s="17" t="n">
        <v>2</v>
      </c>
      <c r="U184" s="19" t="n">
        <f aca="false">VLOOKUP(поверки!$T184,'Акты п-п'!$C$5:$I$57,2,FALSE())</f>
        <v>45748</v>
      </c>
      <c r="V184" s="19" t="n">
        <f aca="false">VLOOKUP(поверки!$T184,'Акты п-п'!$C$5:$I$57,3,FALSE())</f>
        <v>45754</v>
      </c>
      <c r="W184" s="17" t="str">
        <f aca="false">VLOOKUP(поверки!$T184,'Акты п-п'!$C$5:$I$57,5,FALSE())</f>
        <v>Манджеев А.А.</v>
      </c>
      <c r="X184" s="17" t="n">
        <f aca="false">поверки!$G184-поверки!$U184</f>
        <v>2</v>
      </c>
      <c r="Y184" s="17" t="n">
        <f aca="false">поверки!$V184-поверки!$G184</f>
        <v>4</v>
      </c>
      <c r="Z184" s="17" t="str">
        <f aca="false">CONCATENATE(поверки!$Q184," ",поверки!$S184," номер ",поверки!$H184)</f>
        <v>Манометр ТМ серия 10 номер 12А5302</v>
      </c>
    </row>
    <row r="185" customFormat="false" ht="17.9" hidden="true" customHeight="false" outlineLevel="0" collapsed="false">
      <c r="B185" s="1" t="s">
        <v>461</v>
      </c>
      <c r="C185" s="1" t="s">
        <v>30</v>
      </c>
      <c r="D185" s="1" t="s">
        <v>446</v>
      </c>
      <c r="F185" s="1" t="s">
        <v>297</v>
      </c>
      <c r="G185" s="16" t="n">
        <v>45750</v>
      </c>
      <c r="H185" s="6" t="s">
        <v>511</v>
      </c>
      <c r="J185" s="1" t="s">
        <v>34</v>
      </c>
      <c r="K185" s="1" t="s">
        <v>35</v>
      </c>
      <c r="L185" s="1" t="s">
        <v>512</v>
      </c>
      <c r="M185" s="17" t="str">
        <f aca="false">IF(COUNTIF(поверки!$H$6:$H$3175,поверки!$H185)&gt;1,"Дубликат","")</f>
        <v/>
      </c>
      <c r="N185" s="17" t="str">
        <f aca="false">IF(COUNTIF(поверки!$L$6:$L$3175,поверки!$L185)&gt;1,"Дубликат","")</f>
        <v/>
      </c>
      <c r="O185" s="18" t="n">
        <v>180</v>
      </c>
      <c r="P185" s="17" t="str">
        <f aca="false">CONCATENATE(TEXT(MONTH(поверки!$G185),"00"),"/",TEXT(поверки!$O185,"000"), "/",TEXT(YEAR(поверки!$G185)-2000,"00"))</f>
        <v>04/180/25</v>
      </c>
      <c r="Q185" s="17" t="str">
        <f aca="false">VLOOKUP(поверки!$F185,'соответстиви ОТ типу'!$K$4:$M$344,2,FALSE())</f>
        <v>Манометр</v>
      </c>
      <c r="R185" s="17" t="s">
        <v>52</v>
      </c>
      <c r="S185" s="20" t="s">
        <v>460</v>
      </c>
      <c r="T185" s="17" t="n">
        <v>2</v>
      </c>
      <c r="U185" s="19" t="n">
        <f aca="false">VLOOKUP(поверки!$T185,'Акты п-п'!$C$5:$I$57,2,FALSE())</f>
        <v>45748</v>
      </c>
      <c r="V185" s="19" t="n">
        <f aca="false">VLOOKUP(поверки!$T185,'Акты п-п'!$C$5:$I$57,3,FALSE())</f>
        <v>45754</v>
      </c>
      <c r="W185" s="17" t="str">
        <f aca="false">VLOOKUP(поверки!$T185,'Акты п-п'!$C$5:$I$57,5,FALSE())</f>
        <v>Манджеев А.А.</v>
      </c>
      <c r="X185" s="17" t="n">
        <f aca="false">поверки!$G185-поверки!$U185</f>
        <v>2</v>
      </c>
      <c r="Y185" s="17" t="n">
        <f aca="false">поверки!$V185-поверки!$G185</f>
        <v>4</v>
      </c>
      <c r="Z185" s="17" t="str">
        <f aca="false">CONCATENATE(поверки!$Q185," ",поверки!$S185," номер ",поверки!$H185)</f>
        <v>Манометр ТМ серия 10 номер 10588</v>
      </c>
    </row>
    <row r="186" customFormat="false" ht="17.9" hidden="true" customHeight="false" outlineLevel="0" collapsed="false">
      <c r="B186" s="1" t="s">
        <v>461</v>
      </c>
      <c r="C186" s="1" t="s">
        <v>30</v>
      </c>
      <c r="D186" s="1" t="s">
        <v>446</v>
      </c>
      <c r="F186" s="1" t="s">
        <v>297</v>
      </c>
      <c r="G186" s="16" t="n">
        <v>45750</v>
      </c>
      <c r="H186" s="6" t="s">
        <v>513</v>
      </c>
      <c r="J186" s="1" t="s">
        <v>34</v>
      </c>
      <c r="K186" s="1" t="s">
        <v>35</v>
      </c>
      <c r="L186" s="1" t="s">
        <v>514</v>
      </c>
      <c r="M186" s="17" t="str">
        <f aca="false">IF(COUNTIF(поверки!$H$6:$H$3175,поверки!$H186)&gt;1,"Дубликат","")</f>
        <v/>
      </c>
      <c r="N186" s="17" t="str">
        <f aca="false">IF(COUNTIF(поверки!$L$6:$L$3175,поверки!$L186)&gt;1,"Дубликат","")</f>
        <v/>
      </c>
      <c r="O186" s="18" t="n">
        <v>181</v>
      </c>
      <c r="P186" s="17" t="str">
        <f aca="false">CONCATENATE(TEXT(MONTH(поверки!$G186),"00"),"/",TEXT(поверки!$O186,"000"), "/",TEXT(YEAR(поверки!$G186)-2000,"00"))</f>
        <v>04/181/25</v>
      </c>
      <c r="Q186" s="17" t="str">
        <f aca="false">VLOOKUP(поверки!$F186,'соответстиви ОТ типу'!$K$4:$M$344,2,FALSE())</f>
        <v>Манометр</v>
      </c>
      <c r="R186" s="17" t="s">
        <v>52</v>
      </c>
      <c r="S186" s="20" t="s">
        <v>460</v>
      </c>
      <c r="T186" s="17" t="n">
        <v>2</v>
      </c>
      <c r="U186" s="19" t="n">
        <f aca="false">VLOOKUP(поверки!$T186,'Акты п-п'!$C$5:$I$57,2,FALSE())</f>
        <v>45748</v>
      </c>
      <c r="V186" s="19" t="n">
        <f aca="false">VLOOKUP(поверки!$T186,'Акты п-п'!$C$5:$I$57,3,FALSE())</f>
        <v>45754</v>
      </c>
      <c r="W186" s="17" t="str">
        <f aca="false">VLOOKUP(поверки!$T186,'Акты п-п'!$C$5:$I$57,5,FALSE())</f>
        <v>Манджеев А.А.</v>
      </c>
      <c r="X186" s="17" t="n">
        <f aca="false">поверки!$G186-поверки!$U186</f>
        <v>2</v>
      </c>
      <c r="Y186" s="17" t="n">
        <f aca="false">поверки!$V186-поверки!$G186</f>
        <v>4</v>
      </c>
      <c r="Z186" s="17" t="str">
        <f aca="false">CONCATENATE(поверки!$Q186," ",поверки!$S186," номер ",поверки!$H186)</f>
        <v>Манометр ТМ серия 10 номер 3017405</v>
      </c>
    </row>
    <row r="187" customFormat="false" ht="17.9" hidden="true" customHeight="false" outlineLevel="0" collapsed="false">
      <c r="B187" s="1" t="s">
        <v>461</v>
      </c>
      <c r="C187" s="1" t="s">
        <v>30</v>
      </c>
      <c r="D187" s="1" t="s">
        <v>446</v>
      </c>
      <c r="F187" s="1" t="s">
        <v>297</v>
      </c>
      <c r="G187" s="16" t="n">
        <v>45750</v>
      </c>
      <c r="H187" s="6" t="s">
        <v>515</v>
      </c>
      <c r="J187" s="1" t="s">
        <v>34</v>
      </c>
      <c r="K187" s="1" t="s">
        <v>35</v>
      </c>
      <c r="L187" s="1" t="s">
        <v>516</v>
      </c>
      <c r="M187" s="17" t="str">
        <f aca="false">IF(COUNTIF(поверки!$H$6:$H$3175,поверки!$H187)&gt;1,"Дубликат","")</f>
        <v/>
      </c>
      <c r="N187" s="17" t="str">
        <f aca="false">IF(COUNTIF(поверки!$L$6:$L$3175,поверки!$L187)&gt;1,"Дубликат","")</f>
        <v/>
      </c>
      <c r="O187" s="18" t="n">
        <v>182</v>
      </c>
      <c r="P187" s="17" t="str">
        <f aca="false">CONCATENATE(TEXT(MONTH(поверки!$G187),"00"),"/",TEXT(поверки!$O187,"000"), "/",TEXT(YEAR(поверки!$G187)-2000,"00"))</f>
        <v>04/182/25</v>
      </c>
      <c r="Q187" s="17" t="str">
        <f aca="false">VLOOKUP(поверки!$F187,'соответстиви ОТ типу'!$K$4:$M$344,2,FALSE())</f>
        <v>Манометр</v>
      </c>
      <c r="R187" s="17" t="s">
        <v>52</v>
      </c>
      <c r="S187" s="20" t="s">
        <v>460</v>
      </c>
      <c r="T187" s="17" t="n">
        <v>2</v>
      </c>
      <c r="U187" s="19" t="n">
        <f aca="false">VLOOKUP(поверки!$T187,'Акты п-п'!$C$5:$I$57,2,FALSE())</f>
        <v>45748</v>
      </c>
      <c r="V187" s="19" t="n">
        <f aca="false">VLOOKUP(поверки!$T187,'Акты п-п'!$C$5:$I$57,3,FALSE())</f>
        <v>45754</v>
      </c>
      <c r="W187" s="17" t="str">
        <f aca="false">VLOOKUP(поверки!$T187,'Акты п-п'!$C$5:$I$57,5,FALSE())</f>
        <v>Манджеев А.А.</v>
      </c>
      <c r="X187" s="17" t="n">
        <f aca="false">поверки!$G187-поверки!$U187</f>
        <v>2</v>
      </c>
      <c r="Y187" s="17" t="n">
        <f aca="false">поверки!$V187-поверки!$G187</f>
        <v>4</v>
      </c>
      <c r="Z187" s="17" t="str">
        <f aca="false">CONCATENATE(поверки!$Q187," ",поверки!$S187," номер ",поверки!$H187)</f>
        <v>Манометр ТМ серия 10 номер 3017402</v>
      </c>
    </row>
    <row r="188" customFormat="false" ht="17.9" hidden="true" customHeight="false" outlineLevel="0" collapsed="false">
      <c r="B188" s="1" t="s">
        <v>461</v>
      </c>
      <c r="C188" s="1" t="s">
        <v>30</v>
      </c>
      <c r="D188" s="1" t="s">
        <v>446</v>
      </c>
      <c r="F188" s="1" t="s">
        <v>297</v>
      </c>
      <c r="G188" s="16" t="n">
        <v>45750</v>
      </c>
      <c r="H188" s="6" t="s">
        <v>517</v>
      </c>
      <c r="J188" s="1" t="s">
        <v>34</v>
      </c>
      <c r="K188" s="1" t="s">
        <v>35</v>
      </c>
      <c r="L188" s="1" t="s">
        <v>518</v>
      </c>
      <c r="M188" s="17"/>
      <c r="N188" s="17" t="str">
        <f aca="false">IF(COUNTIF(поверки!$L$6:$L$3175,поверки!$L188)&gt;1,"Дубликат","")</f>
        <v/>
      </c>
      <c r="O188" s="18" t="n">
        <v>183</v>
      </c>
      <c r="P188" s="17" t="str">
        <f aca="false">CONCATENATE(TEXT(MONTH(поверки!$G188),"00"),"/",TEXT(поверки!$O188,"000"), "/",TEXT(YEAR(поверки!$G188)-2000,"00"))</f>
        <v>04/183/25</v>
      </c>
      <c r="Q188" s="17" t="str">
        <f aca="false">VLOOKUP(поверки!$F188,'соответстиви ОТ типу'!$K$4:$M$344,2,FALSE())</f>
        <v>Манометр</v>
      </c>
      <c r="R188" s="17" t="s">
        <v>52</v>
      </c>
      <c r="S188" s="17" t="s">
        <v>460</v>
      </c>
      <c r="T188" s="17" t="n">
        <v>2</v>
      </c>
      <c r="U188" s="19" t="n">
        <f aca="false">VLOOKUP(поверки!$T188,'Акты п-п'!$C$5:$I$57,2,FALSE())</f>
        <v>45748</v>
      </c>
      <c r="V188" s="19" t="n">
        <f aca="false">VLOOKUP(поверки!$T188,'Акты п-п'!$C$5:$I$57,3,FALSE())</f>
        <v>45754</v>
      </c>
      <c r="W188" s="17" t="str">
        <f aca="false">VLOOKUP(поверки!$T188,'Акты п-п'!$C$5:$I$57,5,FALSE())</f>
        <v>Манджеев А.А.</v>
      </c>
      <c r="X188" s="17" t="n">
        <f aca="false">поверки!$G188-поверки!$U188</f>
        <v>2</v>
      </c>
      <c r="Y188" s="17" t="n">
        <f aca="false">поверки!$V188-поверки!$G188</f>
        <v>4</v>
      </c>
      <c r="Z188" s="17" t="str">
        <f aca="false">CONCATENATE(поверки!$Q188," ",поверки!$S188," номер ",поверки!$H188)</f>
        <v>Манометр ТМ серия 10 номер 10649</v>
      </c>
    </row>
    <row r="189" customFormat="false" ht="17.9" hidden="true" customHeight="false" outlineLevel="0" collapsed="false">
      <c r="B189" s="1" t="s">
        <v>461</v>
      </c>
      <c r="C189" s="1" t="s">
        <v>30</v>
      </c>
      <c r="D189" s="1" t="s">
        <v>446</v>
      </c>
      <c r="F189" s="1" t="s">
        <v>297</v>
      </c>
      <c r="G189" s="16" t="n">
        <v>45750</v>
      </c>
      <c r="H189" s="6" t="s">
        <v>519</v>
      </c>
      <c r="J189" s="1" t="s">
        <v>34</v>
      </c>
      <c r="K189" s="1" t="s">
        <v>35</v>
      </c>
      <c r="L189" s="1" t="s">
        <v>520</v>
      </c>
      <c r="M189" s="17"/>
      <c r="N189" s="17" t="str">
        <f aca="false">IF(COUNTIF(поверки!$L$6:$L$3175,поверки!$L189)&gt;1,"Дубликат","")</f>
        <v/>
      </c>
      <c r="O189" s="18" t="n">
        <v>184</v>
      </c>
      <c r="P189" s="17" t="str">
        <f aca="false">CONCATENATE(TEXT(MONTH(поверки!$G189),"00"),"/",TEXT(поверки!$O189,"000"), "/",TEXT(YEAR(поверки!$G189)-2000,"00"))</f>
        <v>04/184/25</v>
      </c>
      <c r="Q189" s="17" t="str">
        <f aca="false">VLOOKUP(поверки!$F189,'соответстиви ОТ типу'!$K$4:$M$344,2,FALSE())</f>
        <v>Манометр</v>
      </c>
      <c r="R189" s="17" t="s">
        <v>52</v>
      </c>
      <c r="S189" s="17" t="s">
        <v>460</v>
      </c>
      <c r="T189" s="17" t="n">
        <v>2</v>
      </c>
      <c r="U189" s="19" t="n">
        <f aca="false">VLOOKUP(поверки!$T189,'Акты п-п'!$C$5:$I$57,2,FALSE())</f>
        <v>45748</v>
      </c>
      <c r="V189" s="19" t="n">
        <f aca="false">VLOOKUP(поверки!$T189,'Акты п-п'!$C$5:$I$57,3,FALSE())</f>
        <v>45754</v>
      </c>
      <c r="W189" s="17" t="str">
        <f aca="false">VLOOKUP(поверки!$T189,'Акты п-п'!$C$5:$I$57,5,FALSE())</f>
        <v>Манджеев А.А.</v>
      </c>
      <c r="X189" s="17" t="n">
        <f aca="false">поверки!$G189-поверки!$U189</f>
        <v>2</v>
      </c>
      <c r="Y189" s="17" t="n">
        <f aca="false">поверки!$V189-поверки!$G189</f>
        <v>4</v>
      </c>
      <c r="Z189" s="17" t="str">
        <f aca="false">CONCATENATE(поверки!$Q189," ",поверки!$S189," номер ",поверки!$H189)</f>
        <v>Манометр ТМ серия 10 номер 10634</v>
      </c>
    </row>
    <row r="190" customFormat="false" ht="17.9" hidden="true" customHeight="false" outlineLevel="0" collapsed="false">
      <c r="B190" s="1" t="s">
        <v>461</v>
      </c>
      <c r="C190" s="1" t="s">
        <v>30</v>
      </c>
      <c r="D190" s="1" t="s">
        <v>446</v>
      </c>
      <c r="F190" s="1" t="s">
        <v>297</v>
      </c>
      <c r="G190" s="16" t="n">
        <v>45750</v>
      </c>
      <c r="H190" s="6" t="s">
        <v>521</v>
      </c>
      <c r="J190" s="1" t="s">
        <v>34</v>
      </c>
      <c r="K190" s="1" t="s">
        <v>35</v>
      </c>
      <c r="L190" s="1" t="s">
        <v>522</v>
      </c>
      <c r="M190" s="17"/>
      <c r="N190" s="17" t="str">
        <f aca="false">IF(COUNTIF(поверки!$L$6:$L$3175,поверки!$L190)&gt;1,"Дубликат","")</f>
        <v/>
      </c>
      <c r="O190" s="18" t="n">
        <v>185</v>
      </c>
      <c r="P190" s="17" t="str">
        <f aca="false">CONCATENATE(TEXT(MONTH(поверки!$G190),"00"),"/",TEXT(поверки!$O190,"000"), "/",TEXT(YEAR(поверки!$G190)-2000,"00"))</f>
        <v>04/185/25</v>
      </c>
      <c r="Q190" s="17" t="str">
        <f aca="false">VLOOKUP(поверки!$F190,'соответстиви ОТ типу'!$K$4:$M$344,2,FALSE())</f>
        <v>Манометр</v>
      </c>
      <c r="R190" s="17" t="s">
        <v>52</v>
      </c>
      <c r="S190" s="17" t="s">
        <v>460</v>
      </c>
      <c r="T190" s="17" t="n">
        <v>2</v>
      </c>
      <c r="U190" s="19" t="n">
        <f aca="false">VLOOKUP(поверки!$T190,'Акты п-п'!$C$5:$I$57,2,FALSE())</f>
        <v>45748</v>
      </c>
      <c r="V190" s="19" t="n">
        <f aca="false">VLOOKUP(поверки!$T190,'Акты п-п'!$C$5:$I$57,3,FALSE())</f>
        <v>45754</v>
      </c>
      <c r="W190" s="17" t="str">
        <f aca="false">VLOOKUP(поверки!$T190,'Акты п-п'!$C$5:$I$57,5,FALSE())</f>
        <v>Манджеев А.А.</v>
      </c>
      <c r="X190" s="17" t="n">
        <f aca="false">поверки!$G190-поверки!$U190</f>
        <v>2</v>
      </c>
      <c r="Y190" s="17" t="n">
        <f aca="false">поверки!$V190-поверки!$G190</f>
        <v>4</v>
      </c>
      <c r="Z190" s="17" t="str">
        <f aca="false">CONCATENATE(поверки!$Q190," ",поверки!$S190," номер ",поверки!$H190)</f>
        <v>Манометр ТМ серия 10 номер 10551</v>
      </c>
    </row>
    <row r="191" customFormat="false" ht="17.9" hidden="true" customHeight="false" outlineLevel="0" collapsed="false">
      <c r="B191" s="1" t="s">
        <v>461</v>
      </c>
      <c r="C191" s="1" t="s">
        <v>30</v>
      </c>
      <c r="D191" s="1" t="s">
        <v>446</v>
      </c>
      <c r="F191" s="1" t="s">
        <v>329</v>
      </c>
      <c r="G191" s="16" t="n">
        <v>45750</v>
      </c>
      <c r="H191" s="6" t="s">
        <v>523</v>
      </c>
      <c r="J191" s="1" t="s">
        <v>34</v>
      </c>
      <c r="K191" s="1" t="s">
        <v>35</v>
      </c>
      <c r="L191" s="1" t="s">
        <v>524</v>
      </c>
      <c r="M191" s="17"/>
      <c r="N191" s="17" t="str">
        <f aca="false">IF(COUNTIF(поверки!$L$6:$L$3175,поверки!$L191)&gt;1,"Дубликат","")</f>
        <v/>
      </c>
      <c r="O191" s="18" t="n">
        <v>186</v>
      </c>
      <c r="P191" s="17" t="str">
        <f aca="false">CONCATENATE(TEXT(MONTH(поверки!$G191),"00"),"/",TEXT(поверки!$O191,"000"), "/",TEXT(YEAR(поверки!$G191)-2000,"00"))</f>
        <v>04/186/25</v>
      </c>
      <c r="Q191" s="17" t="str">
        <f aca="false">VLOOKUP(поверки!$F191,'соответстиви ОТ типу'!$K$4:$M$344,2,FALSE())</f>
        <v>Манометр</v>
      </c>
      <c r="R191" s="17" t="s">
        <v>52</v>
      </c>
      <c r="S191" s="20" t="s">
        <v>457</v>
      </c>
      <c r="T191" s="17" t="n">
        <v>2</v>
      </c>
      <c r="U191" s="19" t="n">
        <f aca="false">VLOOKUP(поверки!$T191,'Акты п-п'!$C$5:$I$57,2,FALSE())</f>
        <v>45748</v>
      </c>
      <c r="V191" s="19" t="n">
        <f aca="false">VLOOKUP(поверки!$T191,'Акты п-п'!$C$5:$I$57,3,FALSE())</f>
        <v>45754</v>
      </c>
      <c r="W191" s="17" t="str">
        <f aca="false">VLOOKUP(поверки!$T191,'Акты п-п'!$C$5:$I$57,5,FALSE())</f>
        <v>Манджеев А.А.</v>
      </c>
      <c r="X191" s="17" t="n">
        <f aca="false">поверки!$G191-поверки!$U191</f>
        <v>2</v>
      </c>
      <c r="Y191" s="17" t="n">
        <f aca="false">поверки!$V191-поверки!$G191</f>
        <v>4</v>
      </c>
      <c r="Z191" s="17" t="str">
        <f aca="false">CONCATENATE(поверки!$Q191," ",поверки!$S191," номер ",поверки!$H191)</f>
        <v>Манометр ФТ МП4-Уф номер 091114</v>
      </c>
    </row>
    <row r="192" customFormat="false" ht="17.9" hidden="true" customHeight="false" outlineLevel="0" collapsed="false">
      <c r="B192" s="1" t="s">
        <v>461</v>
      </c>
      <c r="C192" s="1" t="s">
        <v>30</v>
      </c>
      <c r="D192" s="1" t="s">
        <v>446</v>
      </c>
      <c r="F192" s="1" t="s">
        <v>329</v>
      </c>
      <c r="G192" s="16" t="n">
        <v>45750</v>
      </c>
      <c r="H192" s="6" t="s">
        <v>525</v>
      </c>
      <c r="J192" s="1" t="s">
        <v>34</v>
      </c>
      <c r="K192" s="1" t="s">
        <v>35</v>
      </c>
      <c r="L192" s="1" t="s">
        <v>526</v>
      </c>
      <c r="M192" s="17"/>
      <c r="N192" s="17" t="str">
        <f aca="false">IF(COUNTIF(поверки!$L$6:$L$3175,поверки!$L192)&gt;1,"Дубликат","")</f>
        <v/>
      </c>
      <c r="O192" s="18" t="n">
        <v>187</v>
      </c>
      <c r="P192" s="17" t="str">
        <f aca="false">CONCATENATE(TEXT(MONTH(поверки!$G192),"00"),"/",TEXT(поверки!$O192,"000"), "/",TEXT(YEAR(поверки!$G192)-2000,"00"))</f>
        <v>04/187/25</v>
      </c>
      <c r="Q192" s="17" t="str">
        <f aca="false">VLOOKUP(поверки!$F192,'соответстиви ОТ типу'!$K$4:$M$344,2,FALSE())</f>
        <v>Манометр</v>
      </c>
      <c r="R192" s="17" t="s">
        <v>52</v>
      </c>
      <c r="S192" s="20" t="s">
        <v>457</v>
      </c>
      <c r="T192" s="17" t="n">
        <v>2</v>
      </c>
      <c r="U192" s="19" t="n">
        <f aca="false">VLOOKUP(поверки!$T192,'Акты п-п'!$C$5:$I$57,2,FALSE())</f>
        <v>45748</v>
      </c>
      <c r="V192" s="19" t="n">
        <f aca="false">VLOOKUP(поверки!$T192,'Акты п-п'!$C$5:$I$57,3,FALSE())</f>
        <v>45754</v>
      </c>
      <c r="W192" s="17" t="str">
        <f aca="false">VLOOKUP(поверки!$T192,'Акты п-п'!$C$5:$I$57,5,FALSE())</f>
        <v>Манджеев А.А.</v>
      </c>
      <c r="X192" s="17" t="n">
        <f aca="false">поверки!$G192-поверки!$U192</f>
        <v>2</v>
      </c>
      <c r="Y192" s="17" t="n">
        <f aca="false">поверки!$V192-поверки!$G192</f>
        <v>4</v>
      </c>
      <c r="Z192" s="17" t="str">
        <f aca="false">CONCATENATE(поверки!$Q192," ",поверки!$S192," номер ",поверки!$H192)</f>
        <v>Манометр ФТ МП4-Уф номер 090605</v>
      </c>
    </row>
    <row r="193" customFormat="false" ht="17.9" hidden="true" customHeight="false" outlineLevel="0" collapsed="false">
      <c r="B193" s="1" t="s">
        <v>461</v>
      </c>
      <c r="C193" s="1" t="s">
        <v>30</v>
      </c>
      <c r="D193" s="1" t="s">
        <v>446</v>
      </c>
      <c r="F193" s="1" t="s">
        <v>329</v>
      </c>
      <c r="G193" s="16" t="n">
        <v>45750</v>
      </c>
      <c r="H193" s="6" t="s">
        <v>527</v>
      </c>
      <c r="J193" s="1" t="s">
        <v>34</v>
      </c>
      <c r="K193" s="1" t="s">
        <v>35</v>
      </c>
      <c r="L193" s="1" t="s">
        <v>528</v>
      </c>
      <c r="M193" s="17"/>
      <c r="N193" s="17" t="str">
        <f aca="false">IF(COUNTIF(поверки!$L$6:$L$3175,поверки!$L193)&gt;1,"Дубликат","")</f>
        <v/>
      </c>
      <c r="O193" s="18" t="n">
        <v>188</v>
      </c>
      <c r="P193" s="17" t="str">
        <f aca="false">CONCATENATE(TEXT(MONTH(поверки!$G193),"00"),"/",TEXT(поверки!$O193,"000"), "/",TEXT(YEAR(поверки!$G193)-2000,"00"))</f>
        <v>04/188/25</v>
      </c>
      <c r="Q193" s="17" t="str">
        <f aca="false">VLOOKUP(поверки!$F193,'соответстиви ОТ типу'!$K$4:$M$344,2,FALSE())</f>
        <v>Манометр</v>
      </c>
      <c r="R193" s="17" t="s">
        <v>52</v>
      </c>
      <c r="S193" s="20" t="s">
        <v>457</v>
      </c>
      <c r="T193" s="17" t="n">
        <v>2</v>
      </c>
      <c r="U193" s="19" t="n">
        <f aca="false">VLOOKUP(поверки!$T193,'Акты п-п'!$C$5:$I$57,2,FALSE())</f>
        <v>45748</v>
      </c>
      <c r="V193" s="19" t="n">
        <f aca="false">VLOOKUP(поверки!$T193,'Акты п-п'!$C$5:$I$57,3,FALSE())</f>
        <v>45754</v>
      </c>
      <c r="W193" s="17" t="str">
        <f aca="false">VLOOKUP(поверки!$T193,'Акты п-п'!$C$5:$I$57,5,FALSE())</f>
        <v>Манджеев А.А.</v>
      </c>
      <c r="X193" s="17" t="n">
        <f aca="false">поверки!$G193-поверки!$U193</f>
        <v>2</v>
      </c>
      <c r="Y193" s="17" t="n">
        <f aca="false">поверки!$V193-поверки!$G193</f>
        <v>4</v>
      </c>
      <c r="Z193" s="17" t="str">
        <f aca="false">CONCATENATE(поверки!$Q193," ",поверки!$S193," номер ",поверки!$H193)</f>
        <v>Манометр ФТ МП4-Уф номер 003366</v>
      </c>
    </row>
    <row r="194" customFormat="false" ht="17.9" hidden="true" customHeight="false" outlineLevel="0" collapsed="false">
      <c r="B194" s="1" t="s">
        <v>461</v>
      </c>
      <c r="C194" s="1" t="s">
        <v>30</v>
      </c>
      <c r="D194" s="1" t="s">
        <v>446</v>
      </c>
      <c r="F194" s="1" t="s">
        <v>329</v>
      </c>
      <c r="G194" s="16" t="n">
        <v>45750</v>
      </c>
      <c r="H194" s="6" t="s">
        <v>529</v>
      </c>
      <c r="J194" s="1" t="s">
        <v>34</v>
      </c>
      <c r="K194" s="1" t="s">
        <v>35</v>
      </c>
      <c r="L194" s="1" t="s">
        <v>530</v>
      </c>
      <c r="M194" s="17" t="str">
        <f aca="false">IF(COUNTIF(поверки!$H$6:$H$3175,поверки!$H194)&gt;1,"Дубликат","")</f>
        <v/>
      </c>
      <c r="N194" s="17" t="str">
        <f aca="false">IF(COUNTIF(поверки!$L$6:$L$3175,поверки!$L194)&gt;1,"Дубликат","")</f>
        <v/>
      </c>
      <c r="O194" s="18" t="n">
        <v>189</v>
      </c>
      <c r="P194" s="17" t="str">
        <f aca="false">CONCATENATE(TEXT(MONTH(поверки!$G194),"00"),"/",TEXT(поверки!$O194,"000"), "/",TEXT(YEAR(поверки!$G194)-2000,"00"))</f>
        <v>04/189/25</v>
      </c>
      <c r="Q194" s="17" t="str">
        <f aca="false">VLOOKUP(поверки!$F194,'соответстиви ОТ типу'!$K$4:$M$344,2,FALSE())</f>
        <v>Манометр</v>
      </c>
      <c r="R194" s="17" t="s">
        <v>52</v>
      </c>
      <c r="S194" s="17" t="s">
        <v>450</v>
      </c>
      <c r="T194" s="17" t="n">
        <v>2</v>
      </c>
      <c r="U194" s="19" t="n">
        <f aca="false">VLOOKUP(поверки!$T194,'Акты п-п'!$C$5:$I$57,2,FALSE())</f>
        <v>45748</v>
      </c>
      <c r="V194" s="19" t="n">
        <f aca="false">VLOOKUP(поверки!$T194,'Акты п-п'!$C$5:$I$57,3,FALSE())</f>
        <v>45754</v>
      </c>
      <c r="W194" s="17" t="str">
        <f aca="false">VLOOKUP(поверки!$T194,'Акты п-п'!$C$5:$I$57,5,FALSE())</f>
        <v>Манджеев А.А.</v>
      </c>
      <c r="X194" s="17" t="n">
        <f aca="false">поверки!$G194-поверки!$U194</f>
        <v>2</v>
      </c>
      <c r="Y194" s="17" t="n">
        <f aca="false">поверки!$V194-поверки!$G194</f>
        <v>4</v>
      </c>
      <c r="Z194" s="17" t="str">
        <f aca="false">CONCATENATE(поверки!$Q194," ",поверки!$S194," номер ",поверки!$H194)</f>
        <v>Манометр ФТ МП4-Уф БС УХЛ1 номер 9001919</v>
      </c>
    </row>
    <row r="195" customFormat="false" ht="17.9" hidden="true" customHeight="false" outlineLevel="0" collapsed="false">
      <c r="B195" s="1" t="s">
        <v>461</v>
      </c>
      <c r="C195" s="1" t="s">
        <v>30</v>
      </c>
      <c r="D195" s="1" t="s">
        <v>446</v>
      </c>
      <c r="F195" s="1" t="s">
        <v>329</v>
      </c>
      <c r="G195" s="16" t="n">
        <v>45750</v>
      </c>
      <c r="H195" s="6" t="s">
        <v>531</v>
      </c>
      <c r="J195" s="1" t="s">
        <v>34</v>
      </c>
      <c r="K195" s="1" t="s">
        <v>35</v>
      </c>
      <c r="L195" s="1" t="s">
        <v>532</v>
      </c>
      <c r="M195" s="17" t="str">
        <f aca="false">IF(COUNTIF(поверки!$H$6:$H$3175,поверки!$H195)&gt;1,"Дубликат","")</f>
        <v/>
      </c>
      <c r="N195" s="17" t="str">
        <f aca="false">IF(COUNTIF(поверки!$L$6:$L$3175,поверки!$L195)&gt;1,"Дубликат","")</f>
        <v/>
      </c>
      <c r="O195" s="18" t="n">
        <v>190</v>
      </c>
      <c r="P195" s="17" t="str">
        <f aca="false">CONCATENATE(TEXT(MONTH(поверки!$G195),"00"),"/",TEXT(поверки!$O195,"000"), "/",TEXT(YEAR(поверки!$G195)-2000,"00"))</f>
        <v>04/190/25</v>
      </c>
      <c r="Q195" s="17" t="str">
        <f aca="false">VLOOKUP(поверки!$F195,'соответстиви ОТ типу'!$K$4:$M$344,2,FALSE())</f>
        <v>Манометр</v>
      </c>
      <c r="R195" s="17" t="s">
        <v>52</v>
      </c>
      <c r="S195" s="17" t="s">
        <v>450</v>
      </c>
      <c r="T195" s="17" t="n">
        <v>2</v>
      </c>
      <c r="U195" s="19" t="n">
        <f aca="false">VLOOKUP(поверки!$T195,'Акты п-п'!$C$5:$I$57,2,FALSE())</f>
        <v>45748</v>
      </c>
      <c r="V195" s="19" t="n">
        <f aca="false">VLOOKUP(поверки!$T195,'Акты п-п'!$C$5:$I$57,3,FALSE())</f>
        <v>45754</v>
      </c>
      <c r="W195" s="17" t="str">
        <f aca="false">VLOOKUP(поверки!$T195,'Акты п-п'!$C$5:$I$57,5,FALSE())</f>
        <v>Манджеев А.А.</v>
      </c>
      <c r="X195" s="17" t="n">
        <f aca="false">поверки!$G195-поверки!$U195</f>
        <v>2</v>
      </c>
      <c r="Y195" s="17" t="n">
        <f aca="false">поверки!$V195-поверки!$G195</f>
        <v>4</v>
      </c>
      <c r="Z195" s="17" t="str">
        <f aca="false">CONCATENATE(поверки!$Q195," ",поверки!$S195," номер ",поверки!$H195)</f>
        <v>Манометр ФТ МП4-Уф БС УХЛ1 номер 343092</v>
      </c>
    </row>
    <row r="196" customFormat="false" ht="17.9" hidden="true" customHeight="false" outlineLevel="0" collapsed="false">
      <c r="B196" s="1" t="s">
        <v>461</v>
      </c>
      <c r="C196" s="1" t="s">
        <v>30</v>
      </c>
      <c r="D196" s="1" t="s">
        <v>446</v>
      </c>
      <c r="F196" s="1" t="s">
        <v>329</v>
      </c>
      <c r="G196" s="16" t="n">
        <v>45750</v>
      </c>
      <c r="H196" s="6" t="s">
        <v>533</v>
      </c>
      <c r="J196" s="1" t="s">
        <v>34</v>
      </c>
      <c r="K196" s="1" t="s">
        <v>35</v>
      </c>
      <c r="L196" s="1" t="s">
        <v>534</v>
      </c>
      <c r="M196" s="17" t="str">
        <f aca="false">IF(COUNTIF(поверки!$H$6:$H$3175,поверки!$H196)&gt;1,"Дубликат","")</f>
        <v/>
      </c>
      <c r="N196" s="17" t="str">
        <f aca="false">IF(COUNTIF(поверки!$L$6:$L$3175,поверки!$L196)&gt;1,"Дубликат","")</f>
        <v/>
      </c>
      <c r="O196" s="18" t="n">
        <v>191</v>
      </c>
      <c r="P196" s="17" t="str">
        <f aca="false">CONCATENATE(TEXT(MONTH(поверки!$G196),"00"),"/",TEXT(поверки!$O196,"000"), "/",TEXT(YEAR(поверки!$G196)-2000,"00"))</f>
        <v>04/191/25</v>
      </c>
      <c r="Q196" s="17" t="str">
        <f aca="false">VLOOKUP(поверки!$F196,'соответстиви ОТ типу'!$K$4:$M$344,2,FALSE())</f>
        <v>Манометр</v>
      </c>
      <c r="R196" s="17" t="s">
        <v>52</v>
      </c>
      <c r="S196" s="17" t="s">
        <v>450</v>
      </c>
      <c r="T196" s="17" t="n">
        <v>2</v>
      </c>
      <c r="U196" s="19" t="n">
        <f aca="false">VLOOKUP(поверки!$T196,'Акты п-п'!$C$5:$I$57,2,FALSE())</f>
        <v>45748</v>
      </c>
      <c r="V196" s="19" t="n">
        <f aca="false">VLOOKUP(поверки!$T196,'Акты п-п'!$C$5:$I$57,3,FALSE())</f>
        <v>45754</v>
      </c>
      <c r="W196" s="17" t="str">
        <f aca="false">VLOOKUP(поверки!$T196,'Акты п-п'!$C$5:$I$57,5,FALSE())</f>
        <v>Манджеев А.А.</v>
      </c>
      <c r="X196" s="17" t="n">
        <f aca="false">поверки!$G196-поверки!$U196</f>
        <v>2</v>
      </c>
      <c r="Y196" s="17" t="n">
        <f aca="false">поверки!$V196-поверки!$G196</f>
        <v>4</v>
      </c>
      <c r="Z196" s="17" t="str">
        <f aca="false">CONCATENATE(поверки!$Q196," ",поверки!$S196," номер ",поверки!$H196)</f>
        <v>Манометр ФТ МП4-Уф БС УХЛ1 номер 343094</v>
      </c>
    </row>
    <row r="197" customFormat="false" ht="17.9" hidden="true" customHeight="false" outlineLevel="0" collapsed="false">
      <c r="B197" s="1" t="s">
        <v>461</v>
      </c>
      <c r="C197" s="1" t="s">
        <v>30</v>
      </c>
      <c r="D197" s="1" t="s">
        <v>446</v>
      </c>
      <c r="F197" s="1" t="s">
        <v>329</v>
      </c>
      <c r="G197" s="16" t="n">
        <v>45750</v>
      </c>
      <c r="H197" s="6" t="s">
        <v>535</v>
      </c>
      <c r="J197" s="1" t="s">
        <v>34</v>
      </c>
      <c r="K197" s="1" t="s">
        <v>35</v>
      </c>
      <c r="L197" s="1" t="s">
        <v>536</v>
      </c>
      <c r="M197" s="17" t="str">
        <f aca="false">IF(COUNTIF(поверки!$H$6:$H$3175,поверки!$H197)&gt;1,"Дубликат","")</f>
        <v/>
      </c>
      <c r="N197" s="17" t="str">
        <f aca="false">IF(COUNTIF(поверки!$L$6:$L$3175,поверки!$L197)&gt;1,"Дубликат","")</f>
        <v/>
      </c>
      <c r="O197" s="18" t="n">
        <v>192</v>
      </c>
      <c r="P197" s="17" t="str">
        <f aca="false">CONCATENATE(TEXT(MONTH(поверки!$G197),"00"),"/",TEXT(поверки!$O197,"000"), "/",TEXT(YEAR(поверки!$G197)-2000,"00"))</f>
        <v>04/192/25</v>
      </c>
      <c r="Q197" s="17" t="str">
        <f aca="false">VLOOKUP(поверки!$F197,'соответстиви ОТ типу'!$K$4:$M$344,2,FALSE())</f>
        <v>Манометр</v>
      </c>
      <c r="R197" s="17" t="s">
        <v>52</v>
      </c>
      <c r="S197" s="17" t="s">
        <v>450</v>
      </c>
      <c r="T197" s="17" t="n">
        <v>2</v>
      </c>
      <c r="U197" s="19" t="n">
        <f aca="false">VLOOKUP(поверки!$T197,'Акты п-п'!$C$5:$I$57,2,FALSE())</f>
        <v>45748</v>
      </c>
      <c r="V197" s="19" t="n">
        <f aca="false">VLOOKUP(поверки!$T197,'Акты п-п'!$C$5:$I$57,3,FALSE())</f>
        <v>45754</v>
      </c>
      <c r="W197" s="17" t="str">
        <f aca="false">VLOOKUP(поверки!$T197,'Акты п-п'!$C$5:$I$57,5,FALSE())</f>
        <v>Манджеев А.А.</v>
      </c>
      <c r="X197" s="17" t="n">
        <f aca="false">поверки!$G197-поверки!$U197</f>
        <v>2</v>
      </c>
      <c r="Y197" s="17" t="n">
        <f aca="false">поверки!$V197-поверки!$G197</f>
        <v>4</v>
      </c>
      <c r="Z197" s="17" t="str">
        <f aca="false">CONCATENATE(поверки!$Q197," ",поверки!$S197," номер ",поверки!$H197)</f>
        <v>Манометр ФТ МП4-Уф БС УХЛ1 номер 9001811</v>
      </c>
    </row>
    <row r="198" customFormat="false" ht="17.9" hidden="true" customHeight="false" outlineLevel="0" collapsed="false">
      <c r="B198" s="1" t="s">
        <v>461</v>
      </c>
      <c r="C198" s="1" t="s">
        <v>30</v>
      </c>
      <c r="D198" s="1" t="s">
        <v>446</v>
      </c>
      <c r="F198" s="1" t="s">
        <v>329</v>
      </c>
      <c r="G198" s="16" t="n">
        <v>45750</v>
      </c>
      <c r="H198" s="6" t="s">
        <v>537</v>
      </c>
      <c r="J198" s="1" t="s">
        <v>34</v>
      </c>
      <c r="K198" s="1" t="s">
        <v>35</v>
      </c>
      <c r="L198" s="1" t="s">
        <v>538</v>
      </c>
      <c r="M198" s="17" t="str">
        <f aca="false">IF(COUNTIF(поверки!$H$6:$H$3175,поверки!$H198)&gt;1,"Дубликат","")</f>
        <v/>
      </c>
      <c r="N198" s="17" t="str">
        <f aca="false">IF(COUNTIF(поверки!$L$6:$L$3175,поверки!$L198)&gt;1,"Дубликат","")</f>
        <v/>
      </c>
      <c r="O198" s="18" t="n">
        <v>193</v>
      </c>
      <c r="P198" s="17" t="str">
        <f aca="false">CONCATENATE(TEXT(MONTH(поверки!$G198),"00"),"/",TEXT(поверки!$O198,"000"), "/",TEXT(YEAR(поверки!$G198)-2000,"00"))</f>
        <v>04/193/25</v>
      </c>
      <c r="Q198" s="17" t="str">
        <f aca="false">VLOOKUP(поверки!$F198,'соответстиви ОТ типу'!$K$4:$M$344,2,FALSE())</f>
        <v>Манометр</v>
      </c>
      <c r="R198" s="17" t="s">
        <v>52</v>
      </c>
      <c r="S198" s="17" t="s">
        <v>450</v>
      </c>
      <c r="T198" s="17" t="n">
        <v>2</v>
      </c>
      <c r="U198" s="19" t="n">
        <f aca="false">VLOOKUP(поверки!$T198,'Акты п-п'!$C$5:$I$57,2,FALSE())</f>
        <v>45748</v>
      </c>
      <c r="V198" s="19" t="n">
        <f aca="false">VLOOKUP(поверки!$T198,'Акты п-п'!$C$5:$I$57,3,FALSE())</f>
        <v>45754</v>
      </c>
      <c r="W198" s="17" t="str">
        <f aca="false">VLOOKUP(поверки!$T198,'Акты п-п'!$C$5:$I$57,5,FALSE())</f>
        <v>Манджеев А.А.</v>
      </c>
      <c r="X198" s="17" t="n">
        <f aca="false">поверки!$G198-поверки!$U198</f>
        <v>2</v>
      </c>
      <c r="Y198" s="17" t="n">
        <f aca="false">поверки!$V198-поверки!$G198</f>
        <v>4</v>
      </c>
      <c r="Z198" s="17" t="str">
        <f aca="false">CONCATENATE(поверки!$Q198," ",поверки!$S198," номер ",поверки!$H198)</f>
        <v>Манометр ФТ МП4-Уф БС УХЛ1 номер 9001756</v>
      </c>
    </row>
    <row r="199" customFormat="false" ht="17.9" hidden="true" customHeight="false" outlineLevel="0" collapsed="false">
      <c r="B199" s="1" t="s">
        <v>461</v>
      </c>
      <c r="C199" s="1" t="s">
        <v>30</v>
      </c>
      <c r="D199" s="1" t="s">
        <v>446</v>
      </c>
      <c r="F199" s="1" t="s">
        <v>329</v>
      </c>
      <c r="G199" s="16" t="n">
        <v>45750</v>
      </c>
      <c r="H199" s="6" t="s">
        <v>539</v>
      </c>
      <c r="J199" s="1" t="s">
        <v>34</v>
      </c>
      <c r="K199" s="1" t="s">
        <v>35</v>
      </c>
      <c r="L199" s="1" t="s">
        <v>540</v>
      </c>
      <c r="M199" s="17" t="str">
        <f aca="false">IF(COUNTIF(поверки!$H$6:$H$3175,поверки!$H199)&gt;1,"Дубликат","")</f>
        <v/>
      </c>
      <c r="N199" s="17" t="str">
        <f aca="false">IF(COUNTIF(поверки!$L$6:$L$3175,поверки!$L199)&gt;1,"Дубликат","")</f>
        <v/>
      </c>
      <c r="O199" s="18" t="n">
        <v>194</v>
      </c>
      <c r="P199" s="17" t="str">
        <f aca="false">CONCATENATE(TEXT(MONTH(поверки!$G199),"00"),"/",TEXT(поверки!$O199,"000"), "/",TEXT(YEAR(поверки!$G199)-2000,"00"))</f>
        <v>04/194/25</v>
      </c>
      <c r="Q199" s="17" t="str">
        <f aca="false">VLOOKUP(поверки!$F199,'соответстиви ОТ типу'!$K$4:$M$344,2,FALSE())</f>
        <v>Манометр</v>
      </c>
      <c r="R199" s="17" t="s">
        <v>52</v>
      </c>
      <c r="S199" s="17" t="s">
        <v>450</v>
      </c>
      <c r="T199" s="17" t="n">
        <v>2</v>
      </c>
      <c r="U199" s="19" t="n">
        <f aca="false">VLOOKUP(поверки!$T199,'Акты п-п'!$C$5:$I$57,2,FALSE())</f>
        <v>45748</v>
      </c>
      <c r="V199" s="19" t="n">
        <f aca="false">VLOOKUP(поверки!$T199,'Акты п-п'!$C$5:$I$57,3,FALSE())</f>
        <v>45754</v>
      </c>
      <c r="W199" s="17" t="str">
        <f aca="false">VLOOKUP(поверки!$T199,'Акты п-п'!$C$5:$I$57,5,FALSE())</f>
        <v>Манджеев А.А.</v>
      </c>
      <c r="X199" s="17" t="n">
        <f aca="false">поверки!$G199-поверки!$U199</f>
        <v>2</v>
      </c>
      <c r="Y199" s="17" t="n">
        <f aca="false">поверки!$V199-поверки!$G199</f>
        <v>4</v>
      </c>
      <c r="Z199" s="17" t="str">
        <f aca="false">CONCATENATE(поверки!$Q199," ",поверки!$S199," номер ",поверки!$H199)</f>
        <v>Манометр ФТ МП4-Уф БС УХЛ1 номер 2177951</v>
      </c>
    </row>
    <row r="200" customFormat="false" ht="17.9" hidden="true" customHeight="false" outlineLevel="0" collapsed="false">
      <c r="B200" s="1" t="s">
        <v>461</v>
      </c>
      <c r="C200" s="1" t="s">
        <v>30</v>
      </c>
      <c r="D200" s="1" t="s">
        <v>446</v>
      </c>
      <c r="F200" s="1" t="s">
        <v>329</v>
      </c>
      <c r="G200" s="16" t="n">
        <v>45750</v>
      </c>
      <c r="H200" s="6" t="s">
        <v>541</v>
      </c>
      <c r="J200" s="1" t="s">
        <v>34</v>
      </c>
      <c r="K200" s="1" t="s">
        <v>35</v>
      </c>
      <c r="L200" s="1" t="s">
        <v>542</v>
      </c>
      <c r="M200" s="17" t="str">
        <f aca="false">IF(COUNTIF(поверки!$H$6:$H$3175,поверки!$H200)&gt;1,"Дубликат","")</f>
        <v/>
      </c>
      <c r="N200" s="17" t="str">
        <f aca="false">IF(COUNTIF(поверки!$L$6:$L$3175,поверки!$L200)&gt;1,"Дубликат","")</f>
        <v/>
      </c>
      <c r="O200" s="18" t="n">
        <v>195</v>
      </c>
      <c r="P200" s="17" t="str">
        <f aca="false">CONCATENATE(TEXT(MONTH(поверки!$G200),"00"),"/",TEXT(поверки!$O200,"000"), "/",TEXT(YEAR(поверки!$G200)-2000,"00"))</f>
        <v>04/195/25</v>
      </c>
      <c r="Q200" s="17" t="str">
        <f aca="false">VLOOKUP(поверки!$F200,'соответстиви ОТ типу'!$K$4:$M$344,2,FALSE())</f>
        <v>Манометр</v>
      </c>
      <c r="R200" s="17" t="s">
        <v>52</v>
      </c>
      <c r="S200" s="17" t="s">
        <v>450</v>
      </c>
      <c r="T200" s="17" t="n">
        <v>2</v>
      </c>
      <c r="U200" s="19" t="n">
        <f aca="false">VLOOKUP(поверки!$T200,'Акты п-п'!$C$5:$I$57,2,FALSE())</f>
        <v>45748</v>
      </c>
      <c r="V200" s="19" t="n">
        <f aca="false">VLOOKUP(поверки!$T200,'Акты п-п'!$C$5:$I$57,3,FALSE())</f>
        <v>45754</v>
      </c>
      <c r="W200" s="17" t="str">
        <f aca="false">VLOOKUP(поверки!$T200,'Акты п-п'!$C$5:$I$57,5,FALSE())</f>
        <v>Манджеев А.А.</v>
      </c>
      <c r="X200" s="17" t="n">
        <f aca="false">поверки!$G200-поверки!$U200</f>
        <v>2</v>
      </c>
      <c r="Y200" s="17" t="n">
        <f aca="false">поверки!$V200-поверки!$G200</f>
        <v>4</v>
      </c>
      <c r="Z200" s="17" t="str">
        <f aca="false">CONCATENATE(поверки!$Q200," ",поверки!$S200," номер ",поверки!$H200)</f>
        <v>Манометр ФТ МП4-Уф БС УХЛ1 номер 0019654</v>
      </c>
    </row>
    <row r="201" customFormat="false" ht="17.9" hidden="true" customHeight="false" outlineLevel="0" collapsed="false">
      <c r="B201" s="1" t="s">
        <v>461</v>
      </c>
      <c r="C201" s="1" t="s">
        <v>30</v>
      </c>
      <c r="D201" s="1" t="s">
        <v>446</v>
      </c>
      <c r="F201" s="1" t="s">
        <v>329</v>
      </c>
      <c r="G201" s="16" t="n">
        <v>45750</v>
      </c>
      <c r="H201" s="6" t="s">
        <v>543</v>
      </c>
      <c r="J201" s="1" t="s">
        <v>34</v>
      </c>
      <c r="K201" s="1" t="s">
        <v>35</v>
      </c>
      <c r="L201" s="1" t="s">
        <v>544</v>
      </c>
      <c r="M201" s="17" t="str">
        <f aca="false">IF(COUNTIF(поверки!$H$6:$H$3175,поверки!$H201)&gt;1,"Дубликат","")</f>
        <v/>
      </c>
      <c r="N201" s="17" t="str">
        <f aca="false">IF(COUNTIF(поверки!$L$6:$L$3175,поверки!$L201)&gt;1,"Дубликат","")</f>
        <v/>
      </c>
      <c r="O201" s="18" t="n">
        <v>196</v>
      </c>
      <c r="P201" s="17" t="str">
        <f aca="false">CONCATENATE(TEXT(MONTH(поверки!$G201),"00"),"/",TEXT(поверки!$O201,"000"), "/",TEXT(YEAR(поверки!$G201)-2000,"00"))</f>
        <v>04/196/25</v>
      </c>
      <c r="Q201" s="17" t="str">
        <f aca="false">VLOOKUP(поверки!$F201,'соответстиви ОТ типу'!$K$4:$M$344,2,FALSE())</f>
        <v>Манометр</v>
      </c>
      <c r="R201" s="17" t="s">
        <v>52</v>
      </c>
      <c r="S201" s="17" t="s">
        <v>450</v>
      </c>
      <c r="T201" s="17" t="n">
        <v>2</v>
      </c>
      <c r="U201" s="19" t="n">
        <f aca="false">VLOOKUP(поверки!$T201,'Акты п-п'!$C$5:$I$57,2,FALSE())</f>
        <v>45748</v>
      </c>
      <c r="V201" s="19" t="n">
        <f aca="false">VLOOKUP(поверки!$T201,'Акты п-п'!$C$5:$I$57,3,FALSE())</f>
        <v>45754</v>
      </c>
      <c r="W201" s="17" t="str">
        <f aca="false">VLOOKUP(поверки!$T201,'Акты п-п'!$C$5:$I$57,5,FALSE())</f>
        <v>Манджеев А.А.</v>
      </c>
      <c r="X201" s="17" t="n">
        <f aca="false">поверки!$G201-поверки!$U201</f>
        <v>2</v>
      </c>
      <c r="Y201" s="17" t="n">
        <f aca="false">поверки!$V201-поверки!$G201</f>
        <v>4</v>
      </c>
      <c r="Z201" s="17" t="str">
        <f aca="false">CONCATENATE(поверки!$Q201," ",поверки!$S201," номер ",поверки!$H201)</f>
        <v>Манометр ФТ МП4-Уф БС УХЛ1 номер 8009114</v>
      </c>
    </row>
    <row r="202" customFormat="false" ht="17.9" hidden="true" customHeight="false" outlineLevel="0" collapsed="false">
      <c r="B202" s="1" t="s">
        <v>461</v>
      </c>
      <c r="C202" s="1" t="s">
        <v>30</v>
      </c>
      <c r="D202" s="1" t="s">
        <v>446</v>
      </c>
      <c r="F202" s="1" t="s">
        <v>297</v>
      </c>
      <c r="G202" s="16" t="n">
        <v>45750</v>
      </c>
      <c r="H202" s="6" t="s">
        <v>545</v>
      </c>
      <c r="J202" s="1" t="s">
        <v>34</v>
      </c>
      <c r="K202" s="1" t="s">
        <v>35</v>
      </c>
      <c r="L202" s="1" t="s">
        <v>546</v>
      </c>
      <c r="M202" s="17" t="str">
        <f aca="false">IF(COUNTIF(поверки!$H$6:$H$3175,поверки!$H202)&gt;1,"Дубликат","")</f>
        <v/>
      </c>
      <c r="N202" s="17" t="str">
        <f aca="false">IF(COUNTIF(поверки!$L$6:$L$3175,поверки!$L202)&gt;1,"Дубликат","")</f>
        <v/>
      </c>
      <c r="O202" s="18" t="n">
        <v>197</v>
      </c>
      <c r="P202" s="17" t="str">
        <f aca="false">CONCATENATE(TEXT(MONTH(поверки!$G202),"00"),"/",TEXT(поверки!$O202,"000"), "/",TEXT(YEAR(поверки!$G202)-2000,"00"))</f>
        <v>04/197/25</v>
      </c>
      <c r="Q202" s="17" t="str">
        <f aca="false">VLOOKUP(поверки!$F202,'соответстиви ОТ типу'!$K$4:$M$344,2,FALSE())</f>
        <v>Манометр</v>
      </c>
      <c r="R202" s="17" t="s">
        <v>52</v>
      </c>
      <c r="S202" s="17" t="s">
        <v>460</v>
      </c>
      <c r="T202" s="17" t="n">
        <v>2</v>
      </c>
      <c r="U202" s="19" t="n">
        <f aca="false">VLOOKUP(поверки!$T202,'Акты п-п'!$C$5:$I$57,2,FALSE())</f>
        <v>45748</v>
      </c>
      <c r="V202" s="19" t="n">
        <f aca="false">VLOOKUP(поверки!$T202,'Акты п-п'!$C$5:$I$57,3,FALSE())</f>
        <v>45754</v>
      </c>
      <c r="W202" s="17" t="str">
        <f aca="false">VLOOKUP(поверки!$T202,'Акты п-п'!$C$5:$I$57,5,FALSE())</f>
        <v>Манджеев А.А.</v>
      </c>
      <c r="X202" s="17" t="n">
        <f aca="false">поверки!$G202-поверки!$U202</f>
        <v>2</v>
      </c>
      <c r="Y202" s="17" t="n">
        <f aca="false">поверки!$V202-поверки!$G202</f>
        <v>4</v>
      </c>
      <c r="Z202" s="17" t="str">
        <f aca="false">CONCATENATE(поверки!$Q202," ",поверки!$S202," номер ",поверки!$H202)</f>
        <v>Манометр ТМ серия 10 номер 10594</v>
      </c>
    </row>
    <row r="203" customFormat="false" ht="17.9" hidden="true" customHeight="false" outlineLevel="0" collapsed="false">
      <c r="B203" s="1" t="s">
        <v>461</v>
      </c>
      <c r="C203" s="1" t="s">
        <v>30</v>
      </c>
      <c r="D203" s="1" t="s">
        <v>446</v>
      </c>
      <c r="F203" s="1" t="s">
        <v>297</v>
      </c>
      <c r="G203" s="16" t="n">
        <v>45750</v>
      </c>
      <c r="H203" s="6" t="s">
        <v>547</v>
      </c>
      <c r="J203" s="1" t="s">
        <v>34</v>
      </c>
      <c r="K203" s="1" t="s">
        <v>35</v>
      </c>
      <c r="L203" s="1" t="s">
        <v>548</v>
      </c>
      <c r="M203" s="17" t="str">
        <f aca="false">IF(COUNTIF(поверки!$H$6:$H$3175,поверки!$H203)&gt;1,"Дубликат","")</f>
        <v/>
      </c>
      <c r="N203" s="17" t="str">
        <f aca="false">IF(COUNTIF(поверки!$L$6:$L$3175,поверки!$L203)&gt;1,"Дубликат","")</f>
        <v/>
      </c>
      <c r="O203" s="18" t="n">
        <v>198</v>
      </c>
      <c r="P203" s="17" t="str">
        <f aca="false">CONCATENATE(TEXT(MONTH(поверки!$G203),"00"),"/",TEXT(поверки!$O203,"000"), "/",TEXT(YEAR(поверки!$G203)-2000,"00"))</f>
        <v>04/198/25</v>
      </c>
      <c r="Q203" s="17" t="str">
        <f aca="false">VLOOKUP(поверки!$F203,'соответстиви ОТ типу'!$K$4:$M$344,2,FALSE())</f>
        <v>Манометр</v>
      </c>
      <c r="R203" s="17" t="s">
        <v>52</v>
      </c>
      <c r="S203" s="17" t="s">
        <v>460</v>
      </c>
      <c r="T203" s="17" t="n">
        <v>2</v>
      </c>
      <c r="U203" s="19" t="n">
        <f aca="false">VLOOKUP(поверки!$T203,'Акты п-п'!$C$5:$I$57,2,FALSE())</f>
        <v>45748</v>
      </c>
      <c r="V203" s="19" t="n">
        <f aca="false">VLOOKUP(поверки!$T203,'Акты п-п'!$C$5:$I$57,3,FALSE())</f>
        <v>45754</v>
      </c>
      <c r="W203" s="17" t="str">
        <f aca="false">VLOOKUP(поверки!$T203,'Акты п-п'!$C$5:$I$57,5,FALSE())</f>
        <v>Манджеев А.А.</v>
      </c>
      <c r="X203" s="17" t="n">
        <f aca="false">поверки!$G203-поверки!$U203</f>
        <v>2</v>
      </c>
      <c r="Y203" s="17" t="n">
        <f aca="false">поверки!$V203-поверки!$G203</f>
        <v>4</v>
      </c>
      <c r="Z203" s="17" t="str">
        <f aca="false">CONCATENATE(поверки!$Q203," ",поверки!$S203," номер ",поверки!$H203)</f>
        <v>Манометр ТМ серия 10 номер 10595</v>
      </c>
    </row>
    <row r="204" customFormat="false" ht="17.9" hidden="true" customHeight="false" outlineLevel="0" collapsed="false">
      <c r="B204" s="1" t="s">
        <v>461</v>
      </c>
      <c r="C204" s="1" t="s">
        <v>30</v>
      </c>
      <c r="D204" s="1" t="s">
        <v>446</v>
      </c>
      <c r="F204" s="1" t="s">
        <v>297</v>
      </c>
      <c r="G204" s="16" t="n">
        <v>45750</v>
      </c>
      <c r="H204" s="6" t="s">
        <v>549</v>
      </c>
      <c r="J204" s="1" t="s">
        <v>34</v>
      </c>
      <c r="K204" s="1" t="s">
        <v>35</v>
      </c>
      <c r="L204" s="1" t="s">
        <v>550</v>
      </c>
      <c r="M204" s="17" t="str">
        <f aca="false">IF(COUNTIF(поверки!$H$6:$H$3175,поверки!$H204)&gt;1,"Дубликат","")</f>
        <v/>
      </c>
      <c r="N204" s="17" t="str">
        <f aca="false">IF(COUNTIF(поверки!$L$6:$L$3175,поверки!$L204)&gt;1,"Дубликат","")</f>
        <v/>
      </c>
      <c r="O204" s="18" t="n">
        <v>199</v>
      </c>
      <c r="P204" s="17" t="str">
        <f aca="false">CONCATENATE(TEXT(MONTH(поверки!$G204),"00"),"/",TEXT(поверки!$O204,"000"), "/",TEXT(YEAR(поверки!$G204)-2000,"00"))</f>
        <v>04/199/25</v>
      </c>
      <c r="Q204" s="17" t="str">
        <f aca="false">VLOOKUP(поверки!$F204,'соответстиви ОТ типу'!$K$4:$M$344,2,FALSE())</f>
        <v>Манометр</v>
      </c>
      <c r="R204" s="17" t="s">
        <v>52</v>
      </c>
      <c r="S204" s="17" t="s">
        <v>460</v>
      </c>
      <c r="T204" s="17" t="n">
        <v>2</v>
      </c>
      <c r="U204" s="19" t="n">
        <f aca="false">VLOOKUP(поверки!$T204,'Акты п-п'!$C$5:$I$57,2,FALSE())</f>
        <v>45748</v>
      </c>
      <c r="V204" s="19" t="n">
        <f aca="false">VLOOKUP(поверки!$T204,'Акты п-п'!$C$5:$I$57,3,FALSE())</f>
        <v>45754</v>
      </c>
      <c r="W204" s="17" t="str">
        <f aca="false">VLOOKUP(поверки!$T204,'Акты п-п'!$C$5:$I$57,5,FALSE())</f>
        <v>Манджеев А.А.</v>
      </c>
      <c r="X204" s="17" t="n">
        <f aca="false">поверки!$G204-поверки!$U204</f>
        <v>2</v>
      </c>
      <c r="Y204" s="17" t="n">
        <f aca="false">поверки!$V204-поверки!$G204</f>
        <v>4</v>
      </c>
      <c r="Z204" s="17" t="str">
        <f aca="false">CONCATENATE(поверки!$Q204," ",поверки!$S204," номер ",поверки!$H204)</f>
        <v>Манометр ТМ серия 10 номер 10582</v>
      </c>
    </row>
    <row r="205" customFormat="false" ht="17.9" hidden="true" customHeight="false" outlineLevel="0" collapsed="false">
      <c r="B205" s="1" t="s">
        <v>461</v>
      </c>
      <c r="C205" s="1" t="s">
        <v>30</v>
      </c>
      <c r="D205" s="1" t="s">
        <v>446</v>
      </c>
      <c r="F205" s="1" t="s">
        <v>297</v>
      </c>
      <c r="G205" s="16" t="n">
        <v>45750</v>
      </c>
      <c r="H205" s="6" t="s">
        <v>551</v>
      </c>
      <c r="J205" s="1" t="s">
        <v>34</v>
      </c>
      <c r="K205" s="1" t="s">
        <v>35</v>
      </c>
      <c r="L205" s="1" t="s">
        <v>552</v>
      </c>
      <c r="M205" s="17" t="str">
        <f aca="false">IF(COUNTIF(поверки!$H$6:$H$3175,поверки!$H205)&gt;1,"Дубликат","")</f>
        <v/>
      </c>
      <c r="N205" s="17" t="str">
        <f aca="false">IF(COUNTIF(поверки!$L$6:$L$3175,поверки!$L205)&gt;1,"Дубликат","")</f>
        <v/>
      </c>
      <c r="O205" s="18" t="n">
        <v>200</v>
      </c>
      <c r="P205" s="17" t="str">
        <f aca="false">CONCATENATE(TEXT(MONTH(поверки!$G205),"00"),"/",TEXT(поверки!$O205,"000"), "/",TEXT(YEAR(поверки!$G205)-2000,"00"))</f>
        <v>04/200/25</v>
      </c>
      <c r="Q205" s="17" t="str">
        <f aca="false">VLOOKUP(поверки!$F205,'соответстиви ОТ типу'!$K$4:$M$344,2,FALSE())</f>
        <v>Манометр</v>
      </c>
      <c r="R205" s="17" t="s">
        <v>52</v>
      </c>
      <c r="S205" s="17" t="s">
        <v>460</v>
      </c>
      <c r="T205" s="17" t="n">
        <v>2</v>
      </c>
      <c r="U205" s="19" t="n">
        <f aca="false">VLOOKUP(поверки!$T205,'Акты п-п'!$C$5:$I$57,2,FALSE())</f>
        <v>45748</v>
      </c>
      <c r="V205" s="19" t="n">
        <f aca="false">VLOOKUP(поверки!$T205,'Акты п-п'!$C$5:$I$57,3,FALSE())</f>
        <v>45754</v>
      </c>
      <c r="W205" s="17" t="str">
        <f aca="false">VLOOKUP(поверки!$T205,'Акты п-п'!$C$5:$I$57,5,FALSE())</f>
        <v>Манджеев А.А.</v>
      </c>
      <c r="X205" s="17" t="n">
        <f aca="false">поверки!$G205-поверки!$U205</f>
        <v>2</v>
      </c>
      <c r="Y205" s="17" t="n">
        <f aca="false">поверки!$V205-поверки!$G205</f>
        <v>4</v>
      </c>
      <c r="Z205" s="17" t="str">
        <f aca="false">CONCATENATE(поверки!$Q205," ",поверки!$S205," номер ",поверки!$H205)</f>
        <v>Манометр ТМ серия 10 номер 10702</v>
      </c>
    </row>
    <row r="206" customFormat="false" ht="17.9" hidden="true" customHeight="false" outlineLevel="0" collapsed="false">
      <c r="B206" s="1" t="s">
        <v>461</v>
      </c>
      <c r="C206" s="1" t="s">
        <v>30</v>
      </c>
      <c r="D206" s="1" t="s">
        <v>446</v>
      </c>
      <c r="F206" s="1" t="s">
        <v>297</v>
      </c>
      <c r="G206" s="16" t="n">
        <v>45750</v>
      </c>
      <c r="H206" s="6" t="s">
        <v>553</v>
      </c>
      <c r="J206" s="1" t="s">
        <v>34</v>
      </c>
      <c r="K206" s="1" t="s">
        <v>35</v>
      </c>
      <c r="L206" s="1" t="s">
        <v>554</v>
      </c>
      <c r="M206" s="17" t="str">
        <f aca="false">IF(COUNTIF(поверки!$H$6:$H$3175,поверки!$H206)&gt;1,"Дубликат","")</f>
        <v/>
      </c>
      <c r="N206" s="17" t="str">
        <f aca="false">IF(COUNTIF(поверки!$L$6:$L$3175,поверки!$L206)&gt;1,"Дубликат","")</f>
        <v/>
      </c>
      <c r="O206" s="18" t="n">
        <v>201</v>
      </c>
      <c r="P206" s="17" t="str">
        <f aca="false">CONCATENATE(TEXT(MONTH(поверки!$G206),"00"),"/",TEXT(поверки!$O206,"000"), "/",TEXT(YEAR(поверки!$G206)-2000,"00"))</f>
        <v>04/201/25</v>
      </c>
      <c r="Q206" s="17" t="str">
        <f aca="false">VLOOKUP(поверки!$F206,'соответстиви ОТ типу'!$K$4:$M$344,2,FALSE())</f>
        <v>Манометр</v>
      </c>
      <c r="R206" s="17" t="s">
        <v>52</v>
      </c>
      <c r="S206" s="17" t="s">
        <v>460</v>
      </c>
      <c r="T206" s="17" t="n">
        <v>2</v>
      </c>
      <c r="U206" s="19" t="n">
        <f aca="false">VLOOKUP(поверки!$T206,'Акты п-п'!$C$5:$I$57,2,FALSE())</f>
        <v>45748</v>
      </c>
      <c r="V206" s="19" t="n">
        <f aca="false">VLOOKUP(поверки!$T206,'Акты п-п'!$C$5:$I$57,3,FALSE())</f>
        <v>45754</v>
      </c>
      <c r="W206" s="17" t="str">
        <f aca="false">VLOOKUP(поверки!$T206,'Акты п-п'!$C$5:$I$57,5,FALSE())</f>
        <v>Манджеев А.А.</v>
      </c>
      <c r="X206" s="17" t="n">
        <f aca="false">поверки!$G206-поверки!$U206</f>
        <v>2</v>
      </c>
      <c r="Y206" s="17" t="n">
        <f aca="false">поверки!$V206-поверки!$G206</f>
        <v>4</v>
      </c>
      <c r="Z206" s="17" t="str">
        <f aca="false">CONCATENATE(поверки!$Q206," ",поверки!$S206," номер ",поверки!$H206)</f>
        <v>Манометр ТМ серия 10 номер 10641</v>
      </c>
    </row>
    <row r="207" customFormat="false" ht="17.9" hidden="true" customHeight="false" outlineLevel="0" collapsed="false">
      <c r="B207" s="1" t="s">
        <v>461</v>
      </c>
      <c r="C207" s="1" t="s">
        <v>30</v>
      </c>
      <c r="D207" s="1" t="s">
        <v>446</v>
      </c>
      <c r="F207" s="1" t="s">
        <v>297</v>
      </c>
      <c r="G207" s="16" t="n">
        <v>45750</v>
      </c>
      <c r="H207" s="6" t="s">
        <v>555</v>
      </c>
      <c r="J207" s="1" t="s">
        <v>34</v>
      </c>
      <c r="K207" s="1" t="s">
        <v>35</v>
      </c>
      <c r="L207" s="1" t="s">
        <v>556</v>
      </c>
      <c r="M207" s="17" t="str">
        <f aca="false">IF(COUNTIF(поверки!$H$6:$H$3175,поверки!$H207)&gt;1,"Дубликат","")</f>
        <v/>
      </c>
      <c r="N207" s="17" t="str">
        <f aca="false">IF(COUNTIF(поверки!$L$6:$L$3175,поверки!$L207)&gt;1,"Дубликат","")</f>
        <v/>
      </c>
      <c r="O207" s="18" t="n">
        <v>202</v>
      </c>
      <c r="P207" s="17" t="str">
        <f aca="false">CONCATENATE(TEXT(MONTH(поверки!$G207),"00"),"/",TEXT(поверки!$O207,"000"), "/",TEXT(YEAR(поверки!$G207)-2000,"00"))</f>
        <v>04/202/25</v>
      </c>
      <c r="Q207" s="17" t="str">
        <f aca="false">VLOOKUP(поверки!$F207,'соответстиви ОТ типу'!$K$4:$M$344,2,FALSE())</f>
        <v>Манометр</v>
      </c>
      <c r="R207" s="17" t="s">
        <v>52</v>
      </c>
      <c r="S207" s="17" t="s">
        <v>460</v>
      </c>
      <c r="T207" s="17" t="n">
        <v>2</v>
      </c>
      <c r="U207" s="19" t="n">
        <f aca="false">VLOOKUP(поверки!$T207,'Акты п-п'!$C$5:$I$57,2,FALSE())</f>
        <v>45748</v>
      </c>
      <c r="V207" s="19" t="n">
        <f aca="false">VLOOKUP(поверки!$T207,'Акты п-п'!$C$5:$I$57,3,FALSE())</f>
        <v>45754</v>
      </c>
      <c r="W207" s="17" t="str">
        <f aca="false">VLOOKUP(поверки!$T207,'Акты п-п'!$C$5:$I$57,5,FALSE())</f>
        <v>Манджеев А.А.</v>
      </c>
      <c r="X207" s="17" t="n">
        <f aca="false">поверки!$G207-поверки!$U207</f>
        <v>2</v>
      </c>
      <c r="Y207" s="17" t="n">
        <f aca="false">поверки!$V207-поверки!$G207</f>
        <v>4</v>
      </c>
      <c r="Z207" s="17" t="str">
        <f aca="false">CONCATENATE(поверки!$Q207," ",поверки!$S207," номер ",поверки!$H207)</f>
        <v>Манометр ТМ серия 10 номер 10549</v>
      </c>
    </row>
    <row r="208" customFormat="false" ht="17.9" hidden="true" customHeight="false" outlineLevel="0" collapsed="false">
      <c r="B208" s="1" t="s">
        <v>461</v>
      </c>
      <c r="C208" s="1" t="s">
        <v>30</v>
      </c>
      <c r="D208" s="1" t="s">
        <v>446</v>
      </c>
      <c r="F208" s="1" t="s">
        <v>297</v>
      </c>
      <c r="G208" s="16" t="n">
        <v>45750</v>
      </c>
      <c r="H208" s="6" t="s">
        <v>557</v>
      </c>
      <c r="J208" s="1" t="s">
        <v>34</v>
      </c>
      <c r="K208" s="1" t="s">
        <v>35</v>
      </c>
      <c r="L208" s="1" t="s">
        <v>558</v>
      </c>
      <c r="M208" s="17" t="str">
        <f aca="false">IF(COUNTIF(поверки!$H$6:$H$3175,поверки!$H208)&gt;1,"Дубликат","")</f>
        <v/>
      </c>
      <c r="N208" s="17" t="str">
        <f aca="false">IF(COUNTIF(поверки!$L$6:$L$3175,поверки!$L208)&gt;1,"Дубликат","")</f>
        <v/>
      </c>
      <c r="O208" s="18" t="n">
        <v>203</v>
      </c>
      <c r="P208" s="17" t="str">
        <f aca="false">CONCATENATE(TEXT(MONTH(поверки!$G208),"00"),"/",TEXT(поверки!$O208,"000"), "/",TEXT(YEAR(поверки!$G208)-2000,"00"))</f>
        <v>04/203/25</v>
      </c>
      <c r="Q208" s="17" t="str">
        <f aca="false">VLOOKUP(поверки!$F208,'соответстиви ОТ типу'!$K$4:$M$344,2,FALSE())</f>
        <v>Манометр</v>
      </c>
      <c r="R208" s="17" t="s">
        <v>52</v>
      </c>
      <c r="S208" s="17" t="s">
        <v>460</v>
      </c>
      <c r="T208" s="17" t="n">
        <v>2</v>
      </c>
      <c r="U208" s="19" t="n">
        <f aca="false">VLOOKUP(поверки!$T208,'Акты п-п'!$C$5:$I$57,2,FALSE())</f>
        <v>45748</v>
      </c>
      <c r="V208" s="19" t="n">
        <f aca="false">VLOOKUP(поверки!$T208,'Акты п-п'!$C$5:$I$57,3,FALSE())</f>
        <v>45754</v>
      </c>
      <c r="W208" s="17" t="str">
        <f aca="false">VLOOKUP(поверки!$T208,'Акты п-п'!$C$5:$I$57,5,FALSE())</f>
        <v>Манджеев А.А.</v>
      </c>
      <c r="X208" s="17" t="n">
        <f aca="false">поверки!$G208-поверки!$U208</f>
        <v>2</v>
      </c>
      <c r="Y208" s="17" t="n">
        <f aca="false">поверки!$V208-поверки!$G208</f>
        <v>4</v>
      </c>
      <c r="Z208" s="17" t="str">
        <f aca="false">CONCATENATE(поверки!$Q208," ",поверки!$S208," номер ",поверки!$H208)</f>
        <v>Манометр ТМ серия 10 номер 3017417</v>
      </c>
    </row>
    <row r="209" customFormat="false" ht="17.9" hidden="true" customHeight="false" outlineLevel="0" collapsed="false">
      <c r="B209" s="1" t="s">
        <v>461</v>
      </c>
      <c r="C209" s="1" t="s">
        <v>30</v>
      </c>
      <c r="D209" s="1" t="s">
        <v>446</v>
      </c>
      <c r="F209" s="1" t="s">
        <v>297</v>
      </c>
      <c r="G209" s="16" t="n">
        <v>45750</v>
      </c>
      <c r="H209" s="6" t="s">
        <v>559</v>
      </c>
      <c r="J209" s="1" t="s">
        <v>34</v>
      </c>
      <c r="K209" s="1" t="s">
        <v>35</v>
      </c>
      <c r="L209" s="1" t="s">
        <v>560</v>
      </c>
      <c r="M209" s="17" t="str">
        <f aca="false">IF(COUNTIF(поверки!$H$6:$H$3175,поверки!$H209)&gt;1,"Дубликат","")</f>
        <v/>
      </c>
      <c r="N209" s="17" t="str">
        <f aca="false">IF(COUNTIF(поверки!$L$6:$L$3175,поверки!$L209)&gt;1,"Дубликат","")</f>
        <v/>
      </c>
      <c r="O209" s="18" t="n">
        <v>204</v>
      </c>
      <c r="P209" s="17" t="str">
        <f aca="false">CONCATENATE(TEXT(MONTH(поверки!$G209),"00"),"/",TEXT(поверки!$O209,"000"), "/",TEXT(YEAR(поверки!$G209)-2000,"00"))</f>
        <v>04/204/25</v>
      </c>
      <c r="Q209" s="17" t="str">
        <f aca="false">VLOOKUP(поверки!$F209,'соответстиви ОТ типу'!$K$4:$M$344,2,FALSE())</f>
        <v>Манометр</v>
      </c>
      <c r="R209" s="17" t="s">
        <v>52</v>
      </c>
      <c r="S209" s="17" t="s">
        <v>460</v>
      </c>
      <c r="T209" s="17" t="n">
        <v>2</v>
      </c>
      <c r="U209" s="19" t="n">
        <f aca="false">VLOOKUP(поверки!$T209,'Акты п-п'!$C$5:$I$57,2,FALSE())</f>
        <v>45748</v>
      </c>
      <c r="V209" s="19" t="n">
        <f aca="false">VLOOKUP(поверки!$T209,'Акты п-п'!$C$5:$I$57,3,FALSE())</f>
        <v>45754</v>
      </c>
      <c r="W209" s="17" t="str">
        <f aca="false">VLOOKUP(поверки!$T209,'Акты п-п'!$C$5:$I$57,5,FALSE())</f>
        <v>Манджеев А.А.</v>
      </c>
      <c r="X209" s="17" t="n">
        <f aca="false">поверки!$G209-поверки!$U209</f>
        <v>2</v>
      </c>
      <c r="Y209" s="17" t="n">
        <f aca="false">поверки!$V209-поверки!$G209</f>
        <v>4</v>
      </c>
      <c r="Z209" s="17" t="str">
        <f aca="false">CONCATENATE(поверки!$Q209," ",поверки!$S209," номер ",поверки!$H209)</f>
        <v>Манометр ТМ серия 10 номер 3025345</v>
      </c>
    </row>
    <row r="210" customFormat="false" ht="17.9" hidden="true" customHeight="false" outlineLevel="0" collapsed="false">
      <c r="B210" s="1" t="s">
        <v>461</v>
      </c>
      <c r="C210" s="1" t="s">
        <v>30</v>
      </c>
      <c r="D210" s="1" t="s">
        <v>446</v>
      </c>
      <c r="F210" s="1" t="s">
        <v>297</v>
      </c>
      <c r="G210" s="16" t="n">
        <v>45750</v>
      </c>
      <c r="H210" s="6" t="s">
        <v>561</v>
      </c>
      <c r="J210" s="1" t="s">
        <v>34</v>
      </c>
      <c r="K210" s="1" t="s">
        <v>35</v>
      </c>
      <c r="L210" s="1" t="s">
        <v>562</v>
      </c>
      <c r="M210" s="17" t="str">
        <f aca="false">IF(COUNTIF(поверки!$H$6:$H$3175,поверки!$H210)&gt;1,"Дубликат","")</f>
        <v/>
      </c>
      <c r="N210" s="17" t="str">
        <f aca="false">IF(COUNTIF(поверки!$L$6:$L$3175,поверки!$L210)&gt;1,"Дубликат","")</f>
        <v/>
      </c>
      <c r="O210" s="18" t="n">
        <v>205</v>
      </c>
      <c r="P210" s="17" t="str">
        <f aca="false">CONCATENATE(TEXT(MONTH(поверки!$G210),"00"),"/",TEXT(поверки!$O210,"000"), "/",TEXT(YEAR(поверки!$G210)-2000,"00"))</f>
        <v>04/205/25</v>
      </c>
      <c r="Q210" s="17" t="str">
        <f aca="false">VLOOKUP(поверки!$F210,'соответстиви ОТ типу'!$K$4:$M$344,2,FALSE())</f>
        <v>Манометр</v>
      </c>
      <c r="R210" s="17" t="s">
        <v>52</v>
      </c>
      <c r="S210" s="17" t="s">
        <v>460</v>
      </c>
      <c r="T210" s="17" t="n">
        <v>2</v>
      </c>
      <c r="U210" s="19" t="n">
        <f aca="false">VLOOKUP(поверки!$T210,'Акты п-п'!$C$5:$I$57,2,FALSE())</f>
        <v>45748</v>
      </c>
      <c r="V210" s="19" t="n">
        <f aca="false">VLOOKUP(поверки!$T210,'Акты п-п'!$C$5:$I$57,3,FALSE())</f>
        <v>45754</v>
      </c>
      <c r="W210" s="17" t="str">
        <f aca="false">VLOOKUP(поверки!$T210,'Акты п-п'!$C$5:$I$57,5,FALSE())</f>
        <v>Манджеев А.А.</v>
      </c>
      <c r="X210" s="17" t="n">
        <f aca="false">поверки!$G210-поверки!$U210</f>
        <v>2</v>
      </c>
      <c r="Y210" s="17" t="n">
        <f aca="false">поверки!$V210-поверки!$G210</f>
        <v>4</v>
      </c>
      <c r="Z210" s="17" t="str">
        <f aca="false">CONCATENATE(поверки!$Q210," ",поверки!$S210," номер ",поверки!$H210)</f>
        <v>Манометр ТМ серия 10 номер 3017606</v>
      </c>
    </row>
    <row r="211" customFormat="false" ht="17.9" hidden="true" customHeight="false" outlineLevel="0" collapsed="false">
      <c r="B211" s="1" t="s">
        <v>461</v>
      </c>
      <c r="C211" s="1" t="s">
        <v>30</v>
      </c>
      <c r="D211" s="1" t="s">
        <v>446</v>
      </c>
      <c r="F211" s="1" t="s">
        <v>297</v>
      </c>
      <c r="G211" s="16" t="n">
        <v>45750</v>
      </c>
      <c r="H211" s="6" t="s">
        <v>563</v>
      </c>
      <c r="J211" s="1" t="s">
        <v>34</v>
      </c>
      <c r="K211" s="1" t="s">
        <v>35</v>
      </c>
      <c r="L211" s="1" t="s">
        <v>564</v>
      </c>
      <c r="M211" s="17" t="str">
        <f aca="false">IF(COUNTIF(поверки!$H$6:$H$3175,поверки!$H211)&gt;1,"Дубликат","")</f>
        <v/>
      </c>
      <c r="N211" s="17" t="str">
        <f aca="false">IF(COUNTIF(поверки!$L$6:$L$3175,поверки!$L211)&gt;1,"Дубликат","")</f>
        <v/>
      </c>
      <c r="O211" s="18" t="n">
        <v>206</v>
      </c>
      <c r="P211" s="17" t="str">
        <f aca="false">CONCATENATE(TEXT(MONTH(поверки!$G211),"00"),"/",TEXT(поверки!$O211,"000"), "/",TEXT(YEAR(поверки!$G211)-2000,"00"))</f>
        <v>04/206/25</v>
      </c>
      <c r="Q211" s="17" t="str">
        <f aca="false">VLOOKUP(поверки!$F211,'соответстиви ОТ типу'!$K$4:$M$344,2,FALSE())</f>
        <v>Манометр</v>
      </c>
      <c r="R211" s="17" t="s">
        <v>52</v>
      </c>
      <c r="S211" s="17" t="s">
        <v>460</v>
      </c>
      <c r="T211" s="17" t="n">
        <v>2</v>
      </c>
      <c r="U211" s="19" t="n">
        <f aca="false">VLOOKUP(поверки!$T211,'Акты п-п'!$C$5:$I$57,2,FALSE())</f>
        <v>45748</v>
      </c>
      <c r="V211" s="19" t="n">
        <f aca="false">VLOOKUP(поверки!$T211,'Акты п-п'!$C$5:$I$57,3,FALSE())</f>
        <v>45754</v>
      </c>
      <c r="W211" s="17" t="str">
        <f aca="false">VLOOKUP(поверки!$T211,'Акты п-п'!$C$5:$I$57,5,FALSE())</f>
        <v>Манджеев А.А.</v>
      </c>
      <c r="X211" s="17" t="n">
        <f aca="false">поверки!$G211-поверки!$U211</f>
        <v>2</v>
      </c>
      <c r="Y211" s="17" t="n">
        <f aca="false">поверки!$V211-поверки!$G211</f>
        <v>4</v>
      </c>
      <c r="Z211" s="17" t="str">
        <f aca="false">CONCATENATE(поверки!$Q211," ",поверки!$S211," номер ",поверки!$H211)</f>
        <v>Манометр ТМ серия 10 номер 3025350</v>
      </c>
    </row>
    <row r="212" customFormat="false" ht="17.9" hidden="true" customHeight="false" outlineLevel="0" collapsed="false">
      <c r="B212" s="1" t="s">
        <v>461</v>
      </c>
      <c r="C212" s="1" t="s">
        <v>30</v>
      </c>
      <c r="D212" s="1" t="s">
        <v>446</v>
      </c>
      <c r="F212" s="1" t="s">
        <v>297</v>
      </c>
      <c r="G212" s="16" t="n">
        <v>45750</v>
      </c>
      <c r="H212" s="6" t="s">
        <v>565</v>
      </c>
      <c r="J212" s="1" t="s">
        <v>34</v>
      </c>
      <c r="K212" s="1" t="s">
        <v>35</v>
      </c>
      <c r="L212" s="1" t="s">
        <v>566</v>
      </c>
      <c r="M212" s="17" t="str">
        <f aca="false">IF(COUNTIF(поверки!$H$6:$H$3175,поверки!$H212)&gt;1,"Дубликат","")</f>
        <v/>
      </c>
      <c r="N212" s="17" t="str">
        <f aca="false">IF(COUNTIF(поверки!$L$6:$L$3175,поверки!$L212)&gt;1,"Дубликат","")</f>
        <v/>
      </c>
      <c r="O212" s="18" t="n">
        <v>207</v>
      </c>
      <c r="P212" s="17" t="str">
        <f aca="false">CONCATENATE(TEXT(MONTH(поверки!$G212),"00"),"/",TEXT(поверки!$O212,"000"), "/",TEXT(YEAR(поверки!$G212)-2000,"00"))</f>
        <v>04/207/25</v>
      </c>
      <c r="Q212" s="17" t="str">
        <f aca="false">VLOOKUP(поверки!$F212,'соответстиви ОТ типу'!$K$4:$M$344,2,FALSE())</f>
        <v>Манометр</v>
      </c>
      <c r="R212" s="17" t="s">
        <v>52</v>
      </c>
      <c r="S212" s="17" t="s">
        <v>460</v>
      </c>
      <c r="T212" s="17" t="n">
        <v>2</v>
      </c>
      <c r="U212" s="19" t="n">
        <f aca="false">VLOOKUP(поверки!$T212,'Акты п-п'!$C$5:$I$57,2,FALSE())</f>
        <v>45748</v>
      </c>
      <c r="V212" s="19" t="n">
        <f aca="false">VLOOKUP(поверки!$T212,'Акты п-п'!$C$5:$I$57,3,FALSE())</f>
        <v>45754</v>
      </c>
      <c r="W212" s="17" t="str">
        <f aca="false">VLOOKUP(поверки!$T212,'Акты п-п'!$C$5:$I$57,5,FALSE())</f>
        <v>Манджеев А.А.</v>
      </c>
      <c r="X212" s="17" t="n">
        <f aca="false">поверки!$G212-поверки!$U212</f>
        <v>2</v>
      </c>
      <c r="Y212" s="17" t="n">
        <f aca="false">поверки!$V212-поверки!$G212</f>
        <v>4</v>
      </c>
      <c r="Z212" s="17" t="str">
        <f aca="false">CONCATENATE(поверки!$Q212," ",поверки!$S212," номер ",поверки!$H212)</f>
        <v>Манометр ТМ серия 10 номер 3025360</v>
      </c>
    </row>
    <row r="213" customFormat="false" ht="17.9" hidden="true" customHeight="false" outlineLevel="0" collapsed="false">
      <c r="B213" s="1" t="s">
        <v>461</v>
      </c>
      <c r="C213" s="1" t="s">
        <v>30</v>
      </c>
      <c r="D213" s="1" t="s">
        <v>446</v>
      </c>
      <c r="F213" s="1" t="s">
        <v>297</v>
      </c>
      <c r="G213" s="16" t="n">
        <v>45750</v>
      </c>
      <c r="H213" s="6" t="s">
        <v>567</v>
      </c>
      <c r="J213" s="1" t="s">
        <v>34</v>
      </c>
      <c r="K213" s="1" t="s">
        <v>35</v>
      </c>
      <c r="L213" s="1" t="s">
        <v>568</v>
      </c>
      <c r="M213" s="17" t="str">
        <f aca="false">IF(COUNTIF(поверки!$H$6:$H$3175,поверки!$H213)&gt;1,"Дубликат","")</f>
        <v/>
      </c>
      <c r="N213" s="17" t="str">
        <f aca="false">IF(COUNTIF(поверки!$L$6:$L$3175,поверки!$L213)&gt;1,"Дубликат","")</f>
        <v/>
      </c>
      <c r="O213" s="18" t="n">
        <v>208</v>
      </c>
      <c r="P213" s="17" t="str">
        <f aca="false">CONCATENATE(TEXT(MONTH(поверки!$G213),"00"),"/",TEXT(поверки!$O213,"000"), "/",TEXT(YEAR(поверки!$G213)-2000,"00"))</f>
        <v>04/208/25</v>
      </c>
      <c r="Q213" s="17" t="str">
        <f aca="false">VLOOKUP(поверки!$F213,'соответстиви ОТ типу'!$K$4:$M$344,2,FALSE())</f>
        <v>Манометр</v>
      </c>
      <c r="R213" s="17" t="s">
        <v>52</v>
      </c>
      <c r="S213" s="17" t="s">
        <v>460</v>
      </c>
      <c r="T213" s="17" t="n">
        <v>2</v>
      </c>
      <c r="U213" s="19" t="n">
        <f aca="false">VLOOKUP(поверки!$T213,'Акты п-п'!$C$5:$I$57,2,FALSE())</f>
        <v>45748</v>
      </c>
      <c r="V213" s="19" t="n">
        <f aca="false">VLOOKUP(поверки!$T213,'Акты п-п'!$C$5:$I$57,3,FALSE())</f>
        <v>45754</v>
      </c>
      <c r="W213" s="17" t="str">
        <f aca="false">VLOOKUP(поверки!$T213,'Акты п-п'!$C$5:$I$57,5,FALSE())</f>
        <v>Манджеев А.А.</v>
      </c>
      <c r="X213" s="17" t="n">
        <f aca="false">поверки!$G213-поверки!$U213</f>
        <v>2</v>
      </c>
      <c r="Y213" s="17" t="n">
        <f aca="false">поверки!$V213-поверки!$G213</f>
        <v>4</v>
      </c>
      <c r="Z213" s="17" t="str">
        <f aca="false">CONCATENATE(поверки!$Q213," ",поверки!$S213," номер ",поверки!$H213)</f>
        <v>Манометр ТМ серия 10 номер 3025352</v>
      </c>
    </row>
    <row r="214" customFormat="false" ht="17.9" hidden="true" customHeight="false" outlineLevel="0" collapsed="false">
      <c r="B214" s="1" t="s">
        <v>461</v>
      </c>
      <c r="C214" s="1" t="s">
        <v>30</v>
      </c>
      <c r="D214" s="1" t="s">
        <v>446</v>
      </c>
      <c r="F214" s="1" t="s">
        <v>297</v>
      </c>
      <c r="G214" s="16" t="n">
        <v>45750</v>
      </c>
      <c r="H214" s="6" t="s">
        <v>569</v>
      </c>
      <c r="J214" s="1" t="s">
        <v>34</v>
      </c>
      <c r="K214" s="1" t="s">
        <v>35</v>
      </c>
      <c r="L214" s="1" t="s">
        <v>570</v>
      </c>
      <c r="M214" s="17" t="str">
        <f aca="false">IF(COUNTIF(поверки!$H$6:$H$3175,поверки!$H214)&gt;1,"Дубликат","")</f>
        <v/>
      </c>
      <c r="N214" s="17" t="str">
        <f aca="false">IF(COUNTIF(поверки!$L$6:$L$3175,поверки!$L214)&gt;1,"Дубликат","")</f>
        <v/>
      </c>
      <c r="O214" s="18" t="n">
        <v>209</v>
      </c>
      <c r="P214" s="17" t="str">
        <f aca="false">CONCATENATE(TEXT(MONTH(поверки!$G214),"00"),"/",TEXT(поверки!$O214,"000"), "/",TEXT(YEAR(поверки!$G214)-2000,"00"))</f>
        <v>04/209/25</v>
      </c>
      <c r="Q214" s="17" t="str">
        <f aca="false">VLOOKUP(поверки!$F214,'соответстиви ОТ типу'!$K$4:$M$344,2,FALSE())</f>
        <v>Манометр</v>
      </c>
      <c r="R214" s="17" t="s">
        <v>52</v>
      </c>
      <c r="S214" s="17" t="s">
        <v>460</v>
      </c>
      <c r="T214" s="17" t="n">
        <v>2</v>
      </c>
      <c r="U214" s="19" t="n">
        <f aca="false">VLOOKUP(поверки!$T214,'Акты п-п'!$C$5:$I$57,2,FALSE())</f>
        <v>45748</v>
      </c>
      <c r="V214" s="19" t="n">
        <f aca="false">VLOOKUP(поверки!$T214,'Акты п-п'!$C$5:$I$57,3,FALSE())</f>
        <v>45754</v>
      </c>
      <c r="W214" s="17" t="str">
        <f aca="false">VLOOKUP(поверки!$T214,'Акты п-п'!$C$5:$I$57,5,FALSE())</f>
        <v>Манджеев А.А.</v>
      </c>
      <c r="X214" s="17" t="n">
        <f aca="false">поверки!$G214-поверки!$U214</f>
        <v>2</v>
      </c>
      <c r="Y214" s="17" t="n">
        <f aca="false">поверки!$V214-поверки!$G214</f>
        <v>4</v>
      </c>
      <c r="Z214" s="17" t="str">
        <f aca="false">CONCATENATE(поверки!$Q214," ",поверки!$S214," номер ",поверки!$H214)</f>
        <v>Манометр ТМ серия 10 номер 3025363</v>
      </c>
    </row>
    <row r="215" customFormat="false" ht="17.9" hidden="true" customHeight="false" outlineLevel="0" collapsed="false">
      <c r="B215" s="1" t="s">
        <v>461</v>
      </c>
      <c r="C215" s="1" t="s">
        <v>30</v>
      </c>
      <c r="D215" s="1" t="s">
        <v>446</v>
      </c>
      <c r="F215" s="1" t="s">
        <v>297</v>
      </c>
      <c r="G215" s="16" t="n">
        <v>45750</v>
      </c>
      <c r="H215" s="6" t="s">
        <v>571</v>
      </c>
      <c r="J215" s="1" t="s">
        <v>34</v>
      </c>
      <c r="K215" s="1" t="s">
        <v>35</v>
      </c>
      <c r="L215" s="1" t="s">
        <v>572</v>
      </c>
      <c r="M215" s="17" t="str">
        <f aca="false">IF(COUNTIF(поверки!$H$6:$H$3175,поверки!$H215)&gt;1,"Дубликат","")</f>
        <v/>
      </c>
      <c r="N215" s="17" t="str">
        <f aca="false">IF(COUNTIF(поверки!$L$6:$L$3175,поверки!$L215)&gt;1,"Дубликат","")</f>
        <v/>
      </c>
      <c r="O215" s="18" t="n">
        <v>210</v>
      </c>
      <c r="P215" s="17" t="str">
        <f aca="false">CONCATENATE(TEXT(MONTH(поверки!$G215),"00"),"/",TEXT(поверки!$O215,"000"), "/",TEXT(YEAR(поверки!$G215)-2000,"00"))</f>
        <v>04/210/25</v>
      </c>
      <c r="Q215" s="17" t="str">
        <f aca="false">VLOOKUP(поверки!$F215,'соответстиви ОТ типу'!$K$4:$M$344,2,FALSE())</f>
        <v>Манометр</v>
      </c>
      <c r="R215" s="17" t="s">
        <v>52</v>
      </c>
      <c r="S215" s="17" t="s">
        <v>460</v>
      </c>
      <c r="T215" s="17" t="n">
        <v>2</v>
      </c>
      <c r="U215" s="19" t="n">
        <f aca="false">VLOOKUP(поверки!$T215,'Акты п-п'!$C$5:$I$57,2,FALSE())</f>
        <v>45748</v>
      </c>
      <c r="V215" s="19" t="n">
        <f aca="false">VLOOKUP(поверки!$T215,'Акты п-п'!$C$5:$I$57,3,FALSE())</f>
        <v>45754</v>
      </c>
      <c r="W215" s="17" t="str">
        <f aca="false">VLOOKUP(поверки!$T215,'Акты п-п'!$C$5:$I$57,5,FALSE())</f>
        <v>Манджеев А.А.</v>
      </c>
      <c r="X215" s="17" t="n">
        <f aca="false">поверки!$G215-поверки!$U215</f>
        <v>2</v>
      </c>
      <c r="Y215" s="17" t="n">
        <f aca="false">поверки!$V215-поверки!$G215</f>
        <v>4</v>
      </c>
      <c r="Z215" s="17" t="str">
        <f aca="false">CONCATENATE(поверки!$Q215," ",поверки!$S215," номер ",поверки!$H215)</f>
        <v>Манометр ТМ серия 10 номер 3025354</v>
      </c>
    </row>
    <row r="216" customFormat="false" ht="17.9" hidden="true" customHeight="false" outlineLevel="0" collapsed="false">
      <c r="B216" s="1" t="s">
        <v>461</v>
      </c>
      <c r="C216" s="1" t="s">
        <v>30</v>
      </c>
      <c r="D216" s="1" t="s">
        <v>446</v>
      </c>
      <c r="F216" s="1" t="s">
        <v>297</v>
      </c>
      <c r="G216" s="16" t="n">
        <v>45750</v>
      </c>
      <c r="H216" s="6" t="s">
        <v>573</v>
      </c>
      <c r="J216" s="1" t="s">
        <v>34</v>
      </c>
      <c r="K216" s="1" t="s">
        <v>35</v>
      </c>
      <c r="L216" s="1" t="s">
        <v>574</v>
      </c>
      <c r="M216" s="17" t="str">
        <f aca="false">IF(COUNTIF(поверки!$H$6:$H$3175,поверки!$H216)&gt;1,"Дубликат","")</f>
        <v/>
      </c>
      <c r="N216" s="17" t="str">
        <f aca="false">IF(COUNTIF(поверки!$L$6:$L$3175,поверки!$L216)&gt;1,"Дубликат","")</f>
        <v/>
      </c>
      <c r="O216" s="18" t="n">
        <v>211</v>
      </c>
      <c r="P216" s="17" t="str">
        <f aca="false">CONCATENATE(TEXT(MONTH(поверки!$G216),"00"),"/",TEXT(поверки!$O216,"000"), "/",TEXT(YEAR(поверки!$G216)-2000,"00"))</f>
        <v>04/211/25</v>
      </c>
      <c r="Q216" s="17" t="str">
        <f aca="false">VLOOKUP(поверки!$F216,'соответстиви ОТ типу'!$K$4:$M$344,2,FALSE())</f>
        <v>Манометр</v>
      </c>
      <c r="R216" s="17" t="s">
        <v>52</v>
      </c>
      <c r="S216" s="17" t="s">
        <v>460</v>
      </c>
      <c r="T216" s="17" t="n">
        <v>2</v>
      </c>
      <c r="U216" s="19" t="n">
        <f aca="false">VLOOKUP(поверки!$T216,'Акты п-п'!$C$5:$I$57,2,FALSE())</f>
        <v>45748</v>
      </c>
      <c r="V216" s="19" t="n">
        <f aca="false">VLOOKUP(поверки!$T216,'Акты п-п'!$C$5:$I$57,3,FALSE())</f>
        <v>45754</v>
      </c>
      <c r="W216" s="17" t="str">
        <f aca="false">VLOOKUP(поверки!$T216,'Акты п-п'!$C$5:$I$57,5,FALSE())</f>
        <v>Манджеев А.А.</v>
      </c>
      <c r="X216" s="17" t="n">
        <f aca="false">поверки!$G216-поверки!$U216</f>
        <v>2</v>
      </c>
      <c r="Y216" s="17" t="n">
        <f aca="false">поверки!$V216-поверки!$G216</f>
        <v>4</v>
      </c>
      <c r="Z216" s="17" t="str">
        <f aca="false">CONCATENATE(поверки!$Q216," ",поверки!$S216," номер ",поверки!$H216)</f>
        <v>Манометр ТМ серия 10 номер 3025362</v>
      </c>
    </row>
    <row r="217" customFormat="false" ht="17.9" hidden="true" customHeight="false" outlineLevel="0" collapsed="false">
      <c r="B217" s="1" t="s">
        <v>461</v>
      </c>
      <c r="C217" s="1" t="s">
        <v>30</v>
      </c>
      <c r="D217" s="1" t="s">
        <v>446</v>
      </c>
      <c r="F217" s="1" t="s">
        <v>329</v>
      </c>
      <c r="G217" s="16" t="n">
        <v>45750</v>
      </c>
      <c r="H217" s="6" t="s">
        <v>575</v>
      </c>
      <c r="J217" s="1" t="s">
        <v>34</v>
      </c>
      <c r="K217" s="1" t="s">
        <v>35</v>
      </c>
      <c r="L217" s="1" t="s">
        <v>576</v>
      </c>
      <c r="M217" s="17" t="str">
        <f aca="false">IF(COUNTIF(поверки!$H$6:$H$3175,поверки!$H217)&gt;1,"Дубликат","")</f>
        <v/>
      </c>
      <c r="N217" s="17" t="str">
        <f aca="false">IF(COUNTIF(поверки!$L$6:$L$3175,поверки!$L217)&gt;1,"Дубликат","")</f>
        <v/>
      </c>
      <c r="O217" s="18" t="n">
        <v>212</v>
      </c>
      <c r="P217" s="17" t="str">
        <f aca="false">CONCATENATE(TEXT(MONTH(поверки!$G217),"00"),"/",TEXT(поверки!$O217,"000"), "/",TEXT(YEAR(поверки!$G217)-2000,"00"))</f>
        <v>04/212/25</v>
      </c>
      <c r="Q217" s="17" t="str">
        <f aca="false">VLOOKUP(поверки!$F217,'соответстиви ОТ типу'!$K$4:$M$344,2,FALSE())</f>
        <v>Манометр</v>
      </c>
      <c r="R217" s="17" t="s">
        <v>52</v>
      </c>
      <c r="S217" s="17" t="s">
        <v>450</v>
      </c>
      <c r="T217" s="17" t="n">
        <v>2</v>
      </c>
      <c r="U217" s="19" t="n">
        <f aca="false">VLOOKUP(поверки!$T217,'Акты п-п'!$C$5:$I$57,2,FALSE())</f>
        <v>45748</v>
      </c>
      <c r="V217" s="19" t="n">
        <f aca="false">VLOOKUP(поверки!$T217,'Акты п-п'!$C$5:$I$57,3,FALSE())</f>
        <v>45754</v>
      </c>
      <c r="W217" s="17" t="str">
        <f aca="false">VLOOKUP(поверки!$T217,'Акты п-п'!$C$5:$I$57,5,FALSE())</f>
        <v>Манджеев А.А.</v>
      </c>
      <c r="X217" s="17" t="n">
        <f aca="false">поверки!$G217-поверки!$U217</f>
        <v>2</v>
      </c>
      <c r="Y217" s="17" t="n">
        <f aca="false">поверки!$V217-поверки!$G217</f>
        <v>4</v>
      </c>
      <c r="Z217" s="17" t="str">
        <f aca="false">CONCATENATE(поверки!$Q217," ",поверки!$S217," номер ",поверки!$H217)</f>
        <v>Манометр ФТ МП4-Уф БС УХЛ1 номер 7002259</v>
      </c>
    </row>
    <row r="218" customFormat="false" ht="17.9" hidden="true" customHeight="false" outlineLevel="0" collapsed="false">
      <c r="B218" s="1" t="s">
        <v>461</v>
      </c>
      <c r="C218" s="1" t="s">
        <v>30</v>
      </c>
      <c r="D218" s="1" t="s">
        <v>446</v>
      </c>
      <c r="F218" s="1" t="s">
        <v>329</v>
      </c>
      <c r="G218" s="16" t="n">
        <v>45750</v>
      </c>
      <c r="H218" s="6" t="s">
        <v>577</v>
      </c>
      <c r="J218" s="1" t="s">
        <v>34</v>
      </c>
      <c r="K218" s="1" t="s">
        <v>35</v>
      </c>
      <c r="L218" s="1" t="s">
        <v>578</v>
      </c>
      <c r="M218" s="17" t="str">
        <f aca="false">IF(COUNTIF(поверки!$H$6:$H$3175,поверки!$H218)&gt;1,"Дубликат","")</f>
        <v/>
      </c>
      <c r="N218" s="17" t="str">
        <f aca="false">IF(COUNTIF(поверки!$L$6:$L$3175,поверки!$L218)&gt;1,"Дубликат","")</f>
        <v/>
      </c>
      <c r="O218" s="18" t="n">
        <v>213</v>
      </c>
      <c r="P218" s="17" t="str">
        <f aca="false">CONCATENATE(TEXT(MONTH(поверки!$G218),"00"),"/",TEXT(поверки!$O218,"000"), "/",TEXT(YEAR(поверки!$G218)-2000,"00"))</f>
        <v>04/213/25</v>
      </c>
      <c r="Q218" s="17" t="str">
        <f aca="false">VLOOKUP(поверки!$F218,'соответстиви ОТ типу'!$K$4:$M$344,2,FALSE())</f>
        <v>Манометр</v>
      </c>
      <c r="R218" s="17" t="s">
        <v>52</v>
      </c>
      <c r="S218" s="17" t="s">
        <v>450</v>
      </c>
      <c r="T218" s="17" t="n">
        <v>2</v>
      </c>
      <c r="U218" s="19" t="n">
        <f aca="false">VLOOKUP(поверки!$T218,'Акты п-п'!$C$5:$I$57,2,FALSE())</f>
        <v>45748</v>
      </c>
      <c r="V218" s="19" t="n">
        <f aca="false">VLOOKUP(поверки!$T218,'Акты п-п'!$C$5:$I$57,3,FALSE())</f>
        <v>45754</v>
      </c>
      <c r="W218" s="17" t="str">
        <f aca="false">VLOOKUP(поверки!$T218,'Акты п-п'!$C$5:$I$57,5,FALSE())</f>
        <v>Манджеев А.А.</v>
      </c>
      <c r="X218" s="17" t="n">
        <f aca="false">поверки!$G218-поверки!$U218</f>
        <v>2</v>
      </c>
      <c r="Y218" s="17" t="n">
        <f aca="false">поверки!$V218-поверки!$G218</f>
        <v>4</v>
      </c>
      <c r="Z218" s="17" t="str">
        <f aca="false">CONCATENATE(поверки!$Q218," ",поверки!$S218," номер ",поверки!$H218)</f>
        <v>Манометр ФТ МП4-Уф БС УХЛ1 номер 0020594</v>
      </c>
    </row>
    <row r="219" customFormat="false" ht="17.9" hidden="true" customHeight="false" outlineLevel="0" collapsed="false">
      <c r="B219" s="1" t="s">
        <v>461</v>
      </c>
      <c r="C219" s="1" t="s">
        <v>30</v>
      </c>
      <c r="D219" s="1" t="s">
        <v>446</v>
      </c>
      <c r="F219" s="1" t="s">
        <v>329</v>
      </c>
      <c r="G219" s="16" t="n">
        <v>45750</v>
      </c>
      <c r="H219" s="6" t="s">
        <v>579</v>
      </c>
      <c r="J219" s="1" t="s">
        <v>34</v>
      </c>
      <c r="K219" s="1" t="s">
        <v>35</v>
      </c>
      <c r="L219" s="1" t="s">
        <v>580</v>
      </c>
      <c r="M219" s="17" t="str">
        <f aca="false">IF(COUNTIF(поверки!$H$6:$H$3175,поверки!$H219)&gt;1,"Дубликат","")</f>
        <v/>
      </c>
      <c r="N219" s="17" t="str">
        <f aca="false">IF(COUNTIF(поверки!$L$6:$L$3175,поверки!$L219)&gt;1,"Дубликат","")</f>
        <v/>
      </c>
      <c r="O219" s="18" t="n">
        <v>214</v>
      </c>
      <c r="P219" s="17" t="str">
        <f aca="false">CONCATENATE(TEXT(MONTH(поверки!$G219),"00"),"/",TEXT(поверки!$O219,"000"), "/",TEXT(YEAR(поверки!$G219)-2000,"00"))</f>
        <v>04/214/25</v>
      </c>
      <c r="Q219" s="17" t="str">
        <f aca="false">VLOOKUP(поверки!$F219,'соответстиви ОТ типу'!$K$4:$M$344,2,FALSE())</f>
        <v>Манометр</v>
      </c>
      <c r="R219" s="17" t="s">
        <v>52</v>
      </c>
      <c r="S219" s="17" t="s">
        <v>450</v>
      </c>
      <c r="T219" s="17" t="n">
        <v>2</v>
      </c>
      <c r="U219" s="19" t="n">
        <f aca="false">VLOOKUP(поверки!$T219,'Акты п-п'!$C$5:$I$57,2,FALSE())</f>
        <v>45748</v>
      </c>
      <c r="V219" s="19" t="n">
        <f aca="false">VLOOKUP(поверки!$T219,'Акты п-п'!$C$5:$I$57,3,FALSE())</f>
        <v>45754</v>
      </c>
      <c r="W219" s="17" t="str">
        <f aca="false">VLOOKUP(поверки!$T219,'Акты п-п'!$C$5:$I$57,5,FALSE())</f>
        <v>Манджеев А.А.</v>
      </c>
      <c r="X219" s="17" t="n">
        <f aca="false">поверки!$G219-поверки!$U219</f>
        <v>2</v>
      </c>
      <c r="Y219" s="17" t="n">
        <f aca="false">поверки!$V219-поверки!$G219</f>
        <v>4</v>
      </c>
      <c r="Z219" s="17" t="str">
        <f aca="false">CONCATENATE(поверки!$Q219," ",поверки!$S219," номер ",поверки!$H219)</f>
        <v>Манометр ФТ МП4-Уф БС УХЛ1 номер 7002312</v>
      </c>
    </row>
    <row r="220" customFormat="false" ht="17.9" hidden="true" customHeight="false" outlineLevel="0" collapsed="false">
      <c r="B220" s="1" t="s">
        <v>461</v>
      </c>
      <c r="C220" s="1" t="s">
        <v>30</v>
      </c>
      <c r="D220" s="1" t="s">
        <v>446</v>
      </c>
      <c r="F220" s="1" t="s">
        <v>329</v>
      </c>
      <c r="G220" s="16" t="n">
        <v>45750</v>
      </c>
      <c r="H220" s="6" t="s">
        <v>581</v>
      </c>
      <c r="J220" s="1" t="s">
        <v>34</v>
      </c>
      <c r="K220" s="1" t="s">
        <v>35</v>
      </c>
      <c r="L220" s="1" t="s">
        <v>582</v>
      </c>
      <c r="M220" s="17" t="str">
        <f aca="false">IF(COUNTIF(поверки!$H$6:$H$3175,поверки!$H220)&gt;1,"Дубликат","")</f>
        <v/>
      </c>
      <c r="N220" s="17" t="str">
        <f aca="false">IF(COUNTIF(поверки!$L$6:$L$3175,поверки!$L220)&gt;1,"Дубликат","")</f>
        <v/>
      </c>
      <c r="O220" s="18" t="n">
        <v>215</v>
      </c>
      <c r="P220" s="17" t="str">
        <f aca="false">CONCATENATE(TEXT(MONTH(поверки!$G220),"00"),"/",TEXT(поверки!$O220,"000"), "/",TEXT(YEAR(поверки!$G220)-2000,"00"))</f>
        <v>04/215/25</v>
      </c>
      <c r="Q220" s="17" t="str">
        <f aca="false">VLOOKUP(поверки!$F220,'соответстиви ОТ типу'!$K$4:$M$344,2,FALSE())</f>
        <v>Манометр</v>
      </c>
      <c r="R220" s="17" t="s">
        <v>52</v>
      </c>
      <c r="S220" s="17" t="s">
        <v>450</v>
      </c>
      <c r="T220" s="17" t="n">
        <v>2</v>
      </c>
      <c r="U220" s="19" t="n">
        <f aca="false">VLOOKUP(поверки!$T220,'Акты п-п'!$C$5:$I$57,2,FALSE())</f>
        <v>45748</v>
      </c>
      <c r="V220" s="19" t="n">
        <f aca="false">VLOOKUP(поверки!$T220,'Акты п-п'!$C$5:$I$57,3,FALSE())</f>
        <v>45754</v>
      </c>
      <c r="W220" s="17" t="str">
        <f aca="false">VLOOKUP(поверки!$T220,'Акты п-п'!$C$5:$I$57,5,FALSE())</f>
        <v>Манджеев А.А.</v>
      </c>
      <c r="X220" s="17" t="n">
        <f aca="false">поверки!$G220-поверки!$U220</f>
        <v>2</v>
      </c>
      <c r="Y220" s="17" t="n">
        <f aca="false">поверки!$V220-поверки!$G220</f>
        <v>4</v>
      </c>
      <c r="Z220" s="17" t="str">
        <f aca="false">CONCATENATE(поверки!$Q220," ",поверки!$S220," номер ",поверки!$H220)</f>
        <v>Манометр ФТ МП4-Уф БС УХЛ1 номер 9001653</v>
      </c>
    </row>
    <row r="221" customFormat="false" ht="17.9" hidden="true" customHeight="false" outlineLevel="0" collapsed="false">
      <c r="B221" s="1" t="s">
        <v>461</v>
      </c>
      <c r="C221" s="1" t="s">
        <v>30</v>
      </c>
      <c r="D221" s="1" t="s">
        <v>446</v>
      </c>
      <c r="F221" s="1" t="s">
        <v>329</v>
      </c>
      <c r="G221" s="16" t="n">
        <v>45750</v>
      </c>
      <c r="H221" s="6" t="s">
        <v>583</v>
      </c>
      <c r="J221" s="1" t="s">
        <v>34</v>
      </c>
      <c r="K221" s="1" t="s">
        <v>35</v>
      </c>
      <c r="L221" s="1" t="s">
        <v>584</v>
      </c>
      <c r="M221" s="17" t="str">
        <f aca="false">IF(COUNTIF(поверки!$H$6:$H$3175,поверки!$H221)&gt;1,"Дубликат","")</f>
        <v/>
      </c>
      <c r="N221" s="17" t="str">
        <f aca="false">IF(COUNTIF(поверки!$L$6:$L$3175,поверки!$L221)&gt;1,"Дубликат","")</f>
        <v/>
      </c>
      <c r="O221" s="18" t="n">
        <v>216</v>
      </c>
      <c r="P221" s="17" t="str">
        <f aca="false">CONCATENATE(TEXT(MONTH(поверки!$G221),"00"),"/",TEXT(поверки!$O221,"000"), "/",TEXT(YEAR(поверки!$G221)-2000,"00"))</f>
        <v>04/216/25</v>
      </c>
      <c r="Q221" s="17" t="str">
        <f aca="false">VLOOKUP(поверки!$F221,'соответстиви ОТ типу'!$K$4:$M$344,2,FALSE())</f>
        <v>Манометр</v>
      </c>
      <c r="R221" s="17" t="s">
        <v>52</v>
      </c>
      <c r="S221" s="17" t="s">
        <v>450</v>
      </c>
      <c r="T221" s="17" t="n">
        <v>2</v>
      </c>
      <c r="U221" s="19" t="n">
        <f aca="false">VLOOKUP(поверки!$T221,'Акты п-п'!$C$5:$I$57,2,FALSE())</f>
        <v>45748</v>
      </c>
      <c r="V221" s="19" t="n">
        <f aca="false">VLOOKUP(поверки!$T221,'Акты п-п'!$C$5:$I$57,3,FALSE())</f>
        <v>45754</v>
      </c>
      <c r="W221" s="17" t="str">
        <f aca="false">VLOOKUP(поверки!$T221,'Акты п-п'!$C$5:$I$57,5,FALSE())</f>
        <v>Манджеев А.А.</v>
      </c>
      <c r="X221" s="17" t="n">
        <f aca="false">поверки!$G221-поверки!$U221</f>
        <v>2</v>
      </c>
      <c r="Y221" s="17" t="n">
        <f aca="false">поверки!$V221-поверки!$G221</f>
        <v>4</v>
      </c>
      <c r="Z221" s="17" t="str">
        <f aca="false">CONCATENATE(поверки!$Q221," ",поверки!$S221," номер ",поверки!$H221)</f>
        <v>Манометр ФТ МП4-Уф БС УХЛ1 номер 9001809</v>
      </c>
    </row>
    <row r="222" customFormat="false" ht="17.9" hidden="true" customHeight="false" outlineLevel="0" collapsed="false">
      <c r="B222" s="1" t="s">
        <v>461</v>
      </c>
      <c r="C222" s="1" t="s">
        <v>30</v>
      </c>
      <c r="D222" s="1" t="s">
        <v>446</v>
      </c>
      <c r="F222" s="1" t="s">
        <v>329</v>
      </c>
      <c r="G222" s="16" t="n">
        <v>45750</v>
      </c>
      <c r="H222" s="6" t="s">
        <v>585</v>
      </c>
      <c r="J222" s="1" t="s">
        <v>34</v>
      </c>
      <c r="K222" s="1" t="s">
        <v>35</v>
      </c>
      <c r="L222" s="1" t="s">
        <v>586</v>
      </c>
      <c r="M222" s="17" t="str">
        <f aca="false">IF(COUNTIF(поверки!$H$6:$H$3175,поверки!$H222)&gt;1,"Дубликат","")</f>
        <v/>
      </c>
      <c r="N222" s="17" t="str">
        <f aca="false">IF(COUNTIF(поверки!$L$6:$L$3175,поверки!$L222)&gt;1,"Дубликат","")</f>
        <v/>
      </c>
      <c r="O222" s="18" t="n">
        <v>217</v>
      </c>
      <c r="P222" s="17" t="str">
        <f aca="false">CONCATENATE(TEXT(MONTH(поверки!$G222),"00"),"/",TEXT(поверки!$O222,"000"), "/",TEXT(YEAR(поверки!$G222)-2000,"00"))</f>
        <v>04/217/25</v>
      </c>
      <c r="Q222" s="17" t="str">
        <f aca="false">VLOOKUP(поверки!$F222,'соответстиви ОТ типу'!$K$4:$M$344,2,FALSE())</f>
        <v>Манометр</v>
      </c>
      <c r="R222" s="17" t="s">
        <v>52</v>
      </c>
      <c r="S222" s="17" t="s">
        <v>450</v>
      </c>
      <c r="T222" s="17" t="n">
        <v>2</v>
      </c>
      <c r="U222" s="19" t="n">
        <f aca="false">VLOOKUP(поверки!$T222,'Акты п-п'!$C$5:$I$57,2,FALSE())</f>
        <v>45748</v>
      </c>
      <c r="V222" s="19" t="n">
        <f aca="false">VLOOKUP(поверки!$T222,'Акты п-п'!$C$5:$I$57,3,FALSE())</f>
        <v>45754</v>
      </c>
      <c r="W222" s="17" t="str">
        <f aca="false">VLOOKUP(поверки!$T222,'Акты п-п'!$C$5:$I$57,5,FALSE())</f>
        <v>Манджеев А.А.</v>
      </c>
      <c r="X222" s="17" t="n">
        <f aca="false">поверки!$G222-поверки!$U222</f>
        <v>2</v>
      </c>
      <c r="Y222" s="17" t="n">
        <f aca="false">поверки!$V222-поверки!$G222</f>
        <v>4</v>
      </c>
      <c r="Z222" s="17" t="str">
        <f aca="false">CONCATENATE(поверки!$Q222," ",поверки!$S222," номер ",поверки!$H222)</f>
        <v>Манометр ФТ МП4-Уф БС УХЛ1 номер 7002301</v>
      </c>
    </row>
    <row r="223" customFormat="false" ht="17.9" hidden="true" customHeight="false" outlineLevel="0" collapsed="false">
      <c r="B223" s="1" t="s">
        <v>461</v>
      </c>
      <c r="C223" s="1" t="s">
        <v>30</v>
      </c>
      <c r="D223" s="1" t="s">
        <v>446</v>
      </c>
      <c r="F223" s="1" t="s">
        <v>329</v>
      </c>
      <c r="G223" s="16" t="n">
        <v>45750</v>
      </c>
      <c r="H223" s="6" t="s">
        <v>587</v>
      </c>
      <c r="J223" s="1" t="s">
        <v>34</v>
      </c>
      <c r="K223" s="1" t="s">
        <v>35</v>
      </c>
      <c r="L223" s="1" t="s">
        <v>588</v>
      </c>
      <c r="M223" s="17" t="str">
        <f aca="false">IF(COUNTIF(поверки!$H$6:$H$3175,поверки!$H223)&gt;1,"Дубликат","")</f>
        <v/>
      </c>
      <c r="N223" s="17" t="str">
        <f aca="false">IF(COUNTIF(поверки!$L$6:$L$3175,поверки!$L223)&gt;1,"Дубликат","")</f>
        <v/>
      </c>
      <c r="O223" s="18" t="n">
        <v>218</v>
      </c>
      <c r="P223" s="17" t="str">
        <f aca="false">CONCATENATE(TEXT(MONTH(поверки!$G223),"00"),"/",TEXT(поверки!$O223,"000"), "/",TEXT(YEAR(поверки!$G223)-2000,"00"))</f>
        <v>04/218/25</v>
      </c>
      <c r="Q223" s="17" t="str">
        <f aca="false">VLOOKUP(поверки!$F223,'соответстиви ОТ типу'!$K$4:$M$344,2,FALSE())</f>
        <v>Манометр</v>
      </c>
      <c r="R223" s="17" t="s">
        <v>52</v>
      </c>
      <c r="S223" s="17" t="s">
        <v>450</v>
      </c>
      <c r="T223" s="17" t="n">
        <v>2</v>
      </c>
      <c r="U223" s="19" t="n">
        <f aca="false">VLOOKUP(поверки!$T223,'Акты п-п'!$C$5:$I$57,2,FALSE())</f>
        <v>45748</v>
      </c>
      <c r="V223" s="19" t="n">
        <f aca="false">VLOOKUP(поверки!$T223,'Акты п-п'!$C$5:$I$57,3,FALSE())</f>
        <v>45754</v>
      </c>
      <c r="W223" s="17" t="str">
        <f aca="false">VLOOKUP(поверки!$T223,'Акты п-п'!$C$5:$I$57,5,FALSE())</f>
        <v>Манджеев А.А.</v>
      </c>
      <c r="X223" s="17" t="n">
        <f aca="false">поверки!$G223-поверки!$U223</f>
        <v>2</v>
      </c>
      <c r="Y223" s="17" t="n">
        <f aca="false">поверки!$V223-поверки!$G223</f>
        <v>4</v>
      </c>
      <c r="Z223" s="17" t="str">
        <f aca="false">CONCATENATE(поверки!$Q223," ",поверки!$S223," номер ",поверки!$H223)</f>
        <v>Манометр ФТ МП4-Уф БС УХЛ1 номер В0124892</v>
      </c>
    </row>
    <row r="224" customFormat="false" ht="17.9" hidden="true" customHeight="false" outlineLevel="0" collapsed="false">
      <c r="B224" s="1" t="s">
        <v>461</v>
      </c>
      <c r="C224" s="1" t="s">
        <v>30</v>
      </c>
      <c r="D224" s="1" t="s">
        <v>446</v>
      </c>
      <c r="F224" s="1" t="s">
        <v>329</v>
      </c>
      <c r="G224" s="16" t="n">
        <v>45750</v>
      </c>
      <c r="H224" s="6" t="s">
        <v>589</v>
      </c>
      <c r="J224" s="1" t="s">
        <v>34</v>
      </c>
      <c r="K224" s="1" t="s">
        <v>35</v>
      </c>
      <c r="L224" s="1" t="s">
        <v>590</v>
      </c>
      <c r="M224" s="17" t="str">
        <f aca="false">IF(COUNTIF(поверки!$H$6:$H$3175,поверки!$H224)&gt;1,"Дубликат","")</f>
        <v/>
      </c>
      <c r="N224" s="17" t="str">
        <f aca="false">IF(COUNTIF(поверки!$L$6:$L$3175,поверки!$L224)&gt;1,"Дубликат","")</f>
        <v/>
      </c>
      <c r="O224" s="18" t="n">
        <v>219</v>
      </c>
      <c r="P224" s="17" t="str">
        <f aca="false">CONCATENATE(TEXT(MONTH(поверки!$G224),"00"),"/",TEXT(поверки!$O224,"000"), "/",TEXT(YEAR(поверки!$G224)-2000,"00"))</f>
        <v>04/219/25</v>
      </c>
      <c r="Q224" s="17" t="str">
        <f aca="false">VLOOKUP(поверки!$F224,'соответстиви ОТ типу'!$K$4:$M$344,2,FALSE())</f>
        <v>Манометр</v>
      </c>
      <c r="R224" s="17" t="s">
        <v>52</v>
      </c>
      <c r="S224" s="17" t="s">
        <v>450</v>
      </c>
      <c r="T224" s="17" t="n">
        <v>2</v>
      </c>
      <c r="U224" s="19" t="n">
        <f aca="false">VLOOKUP(поверки!$T224,'Акты п-п'!$C$5:$I$57,2,FALSE())</f>
        <v>45748</v>
      </c>
      <c r="V224" s="19" t="n">
        <f aca="false">VLOOKUP(поверки!$T224,'Акты п-п'!$C$5:$I$57,3,FALSE())</f>
        <v>45754</v>
      </c>
      <c r="W224" s="17" t="str">
        <f aca="false">VLOOKUP(поверки!$T224,'Акты п-п'!$C$5:$I$57,5,FALSE())</f>
        <v>Манджеев А.А.</v>
      </c>
      <c r="X224" s="17" t="n">
        <f aca="false">поверки!$G224-поверки!$U224</f>
        <v>2</v>
      </c>
      <c r="Y224" s="17" t="n">
        <f aca="false">поверки!$V224-поверки!$G224</f>
        <v>4</v>
      </c>
      <c r="Z224" s="17" t="str">
        <f aca="false">CONCATENATE(поверки!$Q224," ",поверки!$S224," номер ",поверки!$H224)</f>
        <v>Манометр ФТ МП4-Уф БС УХЛ1 номер 178892</v>
      </c>
    </row>
    <row r="225" customFormat="false" ht="17.9" hidden="true" customHeight="false" outlineLevel="0" collapsed="false">
      <c r="B225" s="1" t="s">
        <v>461</v>
      </c>
      <c r="C225" s="1" t="s">
        <v>30</v>
      </c>
      <c r="D225" s="1" t="s">
        <v>446</v>
      </c>
      <c r="F225" s="1" t="s">
        <v>329</v>
      </c>
      <c r="G225" s="16" t="n">
        <v>45750</v>
      </c>
      <c r="H225" s="6" t="s">
        <v>591</v>
      </c>
      <c r="J225" s="1" t="s">
        <v>34</v>
      </c>
      <c r="K225" s="1" t="s">
        <v>35</v>
      </c>
      <c r="L225" s="1" t="s">
        <v>592</v>
      </c>
      <c r="M225" s="17" t="str">
        <f aca="false">IF(COUNTIF(поверки!$H$6:$H$3175,поверки!$H225)&gt;1,"Дубликат","")</f>
        <v/>
      </c>
      <c r="N225" s="17" t="str">
        <f aca="false">IF(COUNTIF(поверки!$L$6:$L$3175,поверки!$L225)&gt;1,"Дубликат","")</f>
        <v/>
      </c>
      <c r="O225" s="18" t="n">
        <v>220</v>
      </c>
      <c r="P225" s="17" t="str">
        <f aca="false">CONCATENATE(TEXT(MONTH(поверки!$G225),"00"),"/",TEXT(поверки!$O225,"000"), "/",TEXT(YEAR(поверки!$G225)-2000,"00"))</f>
        <v>04/220/25</v>
      </c>
      <c r="Q225" s="17" t="str">
        <f aca="false">VLOOKUP(поверки!$F225,'соответстиви ОТ типу'!$K$4:$M$344,2,FALSE())</f>
        <v>Манометр</v>
      </c>
      <c r="R225" s="17" t="s">
        <v>52</v>
      </c>
      <c r="S225" s="17" t="s">
        <v>450</v>
      </c>
      <c r="T225" s="17" t="n">
        <v>2</v>
      </c>
      <c r="U225" s="19" t="n">
        <f aca="false">VLOOKUP(поверки!$T225,'Акты п-п'!$C$5:$I$57,2,FALSE())</f>
        <v>45748</v>
      </c>
      <c r="V225" s="19" t="n">
        <f aca="false">VLOOKUP(поверки!$T225,'Акты п-п'!$C$5:$I$57,3,FALSE())</f>
        <v>45754</v>
      </c>
      <c r="W225" s="17" t="str">
        <f aca="false">VLOOKUP(поверки!$T225,'Акты п-п'!$C$5:$I$57,5,FALSE())</f>
        <v>Манджеев А.А.</v>
      </c>
      <c r="X225" s="17" t="n">
        <f aca="false">поверки!$G225-поверки!$U225</f>
        <v>2</v>
      </c>
      <c r="Y225" s="17" t="n">
        <f aca="false">поверки!$V225-поверки!$G225</f>
        <v>4</v>
      </c>
      <c r="Z225" s="17" t="str">
        <f aca="false">CONCATENATE(поверки!$Q225," ",поверки!$S225," номер ",поверки!$H225)</f>
        <v>Манометр ФТ МП4-Уф БС УХЛ1 номер 0022015</v>
      </c>
    </row>
    <row r="226" customFormat="false" ht="17.9" hidden="true" customHeight="false" outlineLevel="0" collapsed="false">
      <c r="B226" s="1" t="s">
        <v>461</v>
      </c>
      <c r="C226" s="1" t="s">
        <v>30</v>
      </c>
      <c r="D226" s="1" t="s">
        <v>446</v>
      </c>
      <c r="F226" s="1" t="s">
        <v>329</v>
      </c>
      <c r="G226" s="16" t="n">
        <v>45750</v>
      </c>
      <c r="H226" s="6" t="s">
        <v>593</v>
      </c>
      <c r="J226" s="1" t="s">
        <v>34</v>
      </c>
      <c r="K226" s="1" t="s">
        <v>35</v>
      </c>
      <c r="L226" s="1" t="s">
        <v>594</v>
      </c>
      <c r="M226" s="17" t="str">
        <f aca="false">IF(COUNTIF(поверки!$H$6:$H$3175,поверки!$H226)&gt;1,"Дубликат","")</f>
        <v/>
      </c>
      <c r="N226" s="17" t="str">
        <f aca="false">IF(COUNTIF(поверки!$L$6:$L$3175,поверки!$L226)&gt;1,"Дубликат","")</f>
        <v/>
      </c>
      <c r="O226" s="18" t="n">
        <v>221</v>
      </c>
      <c r="P226" s="17" t="str">
        <f aca="false">CONCATENATE(TEXT(MONTH(поверки!$G226),"00"),"/",TEXT(поверки!$O226,"000"), "/",TEXT(YEAR(поверки!$G226)-2000,"00"))</f>
        <v>04/221/25</v>
      </c>
      <c r="Q226" s="17" t="str">
        <f aca="false">VLOOKUP(поверки!$F226,'соответстиви ОТ типу'!$K$4:$M$344,2,FALSE())</f>
        <v>Манометр</v>
      </c>
      <c r="R226" s="17" t="s">
        <v>52</v>
      </c>
      <c r="S226" s="17" t="s">
        <v>450</v>
      </c>
      <c r="T226" s="17" t="n">
        <v>2</v>
      </c>
      <c r="U226" s="19" t="n">
        <f aca="false">VLOOKUP(поверки!$T226,'Акты п-п'!$C$5:$I$57,2,FALSE())</f>
        <v>45748</v>
      </c>
      <c r="V226" s="19" t="n">
        <f aca="false">VLOOKUP(поверки!$T226,'Акты п-п'!$C$5:$I$57,3,FALSE())</f>
        <v>45754</v>
      </c>
      <c r="W226" s="17" t="str">
        <f aca="false">VLOOKUP(поверки!$T226,'Акты п-п'!$C$5:$I$57,5,FALSE())</f>
        <v>Манджеев А.А.</v>
      </c>
      <c r="X226" s="17" t="n">
        <f aca="false">поверки!$G226-поверки!$U226</f>
        <v>2</v>
      </c>
      <c r="Y226" s="17" t="n">
        <f aca="false">поверки!$V226-поверки!$G226</f>
        <v>4</v>
      </c>
      <c r="Z226" s="17" t="str">
        <f aca="false">CONCATENATE(поверки!$Q226," ",поверки!$S226," номер ",поверки!$H226)</f>
        <v>Манометр ФТ МП4-Уф БС УХЛ1 номер 0022175</v>
      </c>
    </row>
    <row r="227" customFormat="false" ht="17.9" hidden="true" customHeight="false" outlineLevel="0" collapsed="false">
      <c r="B227" s="1" t="s">
        <v>461</v>
      </c>
      <c r="C227" s="1" t="s">
        <v>30</v>
      </c>
      <c r="D227" s="1" t="s">
        <v>446</v>
      </c>
      <c r="F227" s="1" t="s">
        <v>329</v>
      </c>
      <c r="G227" s="16" t="n">
        <v>45750</v>
      </c>
      <c r="H227" s="6" t="s">
        <v>595</v>
      </c>
      <c r="J227" s="1" t="s">
        <v>34</v>
      </c>
      <c r="K227" s="1" t="s">
        <v>35</v>
      </c>
      <c r="L227" s="1" t="s">
        <v>596</v>
      </c>
      <c r="M227" s="17" t="str">
        <f aca="false">IF(COUNTIF(поверки!$H$6:$H$3175,поверки!$H227)&gt;1,"Дубликат","")</f>
        <v/>
      </c>
      <c r="N227" s="17" t="str">
        <f aca="false">IF(COUNTIF(поверки!$L$6:$L$3175,поверки!$L227)&gt;1,"Дубликат","")</f>
        <v/>
      </c>
      <c r="O227" s="18" t="n">
        <v>222</v>
      </c>
      <c r="P227" s="17" t="str">
        <f aca="false">CONCATENATE(TEXT(MONTH(поверки!$G227),"00"),"/",TEXT(поверки!$O227,"000"), "/",TEXT(YEAR(поверки!$G227)-2000,"00"))</f>
        <v>04/222/25</v>
      </c>
      <c r="Q227" s="17" t="str">
        <f aca="false">VLOOKUP(поверки!$F227,'соответстиви ОТ типу'!$K$4:$M$344,2,FALSE())</f>
        <v>Манометр</v>
      </c>
      <c r="R227" s="17" t="s">
        <v>52</v>
      </c>
      <c r="S227" s="17" t="s">
        <v>450</v>
      </c>
      <c r="T227" s="17" t="n">
        <v>2</v>
      </c>
      <c r="U227" s="19" t="n">
        <f aca="false">VLOOKUP(поверки!$T227,'Акты п-п'!$C$5:$I$57,2,FALSE())</f>
        <v>45748</v>
      </c>
      <c r="V227" s="19" t="n">
        <f aca="false">VLOOKUP(поверки!$T227,'Акты п-п'!$C$5:$I$57,3,FALSE())</f>
        <v>45754</v>
      </c>
      <c r="W227" s="17" t="str">
        <f aca="false">VLOOKUP(поверки!$T227,'Акты п-п'!$C$5:$I$57,5,FALSE())</f>
        <v>Манджеев А.А.</v>
      </c>
      <c r="X227" s="17" t="n">
        <f aca="false">поверки!$G227-поверки!$U227</f>
        <v>2</v>
      </c>
      <c r="Y227" s="17" t="n">
        <f aca="false">поверки!$V227-поверки!$G227</f>
        <v>4</v>
      </c>
      <c r="Z227" s="17" t="str">
        <f aca="false">CONCATENATE(поверки!$Q227," ",поверки!$S227," номер ",поверки!$H227)</f>
        <v>Манометр ФТ МП4-Уф БС УХЛ1 номер 9002070</v>
      </c>
    </row>
    <row r="228" customFormat="false" ht="17.9" hidden="true" customHeight="false" outlineLevel="0" collapsed="false">
      <c r="B228" s="1" t="s">
        <v>461</v>
      </c>
      <c r="C228" s="1" t="s">
        <v>30</v>
      </c>
      <c r="D228" s="1" t="s">
        <v>446</v>
      </c>
      <c r="F228" s="1" t="s">
        <v>329</v>
      </c>
      <c r="G228" s="16" t="n">
        <v>45750</v>
      </c>
      <c r="H228" s="6" t="s">
        <v>597</v>
      </c>
      <c r="J228" s="1" t="s">
        <v>34</v>
      </c>
      <c r="K228" s="1" t="s">
        <v>35</v>
      </c>
      <c r="L228" s="1" t="s">
        <v>598</v>
      </c>
      <c r="M228" s="17"/>
      <c r="N228" s="17" t="str">
        <f aca="false">IF(COUNTIF(поверки!$L$6:$L$3175,поверки!$L228)&gt;1,"Дубликат","")</f>
        <v/>
      </c>
      <c r="O228" s="18" t="n">
        <v>223</v>
      </c>
      <c r="P228" s="17" t="str">
        <f aca="false">CONCATENATE(TEXT(MONTH(поверки!$G228),"00"),"/",TEXT(поверки!$O228,"000"), "/",TEXT(YEAR(поверки!$G228)-2000,"00"))</f>
        <v>04/223/25</v>
      </c>
      <c r="Q228" s="17" t="str">
        <f aca="false">VLOOKUP(поверки!$F228,'соответстиви ОТ типу'!$K$4:$M$344,2,FALSE())</f>
        <v>Манометр</v>
      </c>
      <c r="R228" s="17" t="s">
        <v>52</v>
      </c>
      <c r="S228" s="17" t="s">
        <v>450</v>
      </c>
      <c r="T228" s="17" t="n">
        <v>2</v>
      </c>
      <c r="U228" s="19" t="n">
        <f aca="false">VLOOKUP(поверки!$T228,'Акты п-п'!$C$5:$I$57,2,FALSE())</f>
        <v>45748</v>
      </c>
      <c r="V228" s="19" t="n">
        <f aca="false">VLOOKUP(поверки!$T228,'Акты п-п'!$C$5:$I$57,3,FALSE())</f>
        <v>45754</v>
      </c>
      <c r="W228" s="17" t="str">
        <f aca="false">VLOOKUP(поверки!$T228,'Акты п-п'!$C$5:$I$57,5,FALSE())</f>
        <v>Манджеев А.А.</v>
      </c>
      <c r="X228" s="17" t="n">
        <f aca="false">поверки!$G228-поверки!$U228</f>
        <v>2</v>
      </c>
      <c r="Y228" s="17" t="n">
        <f aca="false">поверки!$V228-поверки!$G228</f>
        <v>4</v>
      </c>
      <c r="Z228" s="17" t="str">
        <f aca="false">CONCATENATE(поверки!$Q228," ",поверки!$S228," номер ",поверки!$H228)</f>
        <v>Манометр ФТ МП4-Уф БС УХЛ1 номер 9001906</v>
      </c>
    </row>
    <row r="229" customFormat="false" ht="17.9" hidden="true" customHeight="false" outlineLevel="0" collapsed="false">
      <c r="B229" s="1" t="s">
        <v>461</v>
      </c>
      <c r="C229" s="1" t="s">
        <v>30</v>
      </c>
      <c r="D229" s="1" t="s">
        <v>446</v>
      </c>
      <c r="F229" s="1" t="s">
        <v>329</v>
      </c>
      <c r="G229" s="16" t="n">
        <v>45750</v>
      </c>
      <c r="H229" s="6" t="s">
        <v>599</v>
      </c>
      <c r="J229" s="1" t="s">
        <v>34</v>
      </c>
      <c r="K229" s="1" t="s">
        <v>35</v>
      </c>
      <c r="L229" s="1" t="s">
        <v>600</v>
      </c>
      <c r="M229" s="17"/>
      <c r="N229" s="17" t="str">
        <f aca="false">IF(COUNTIF(поверки!$L$6:$L$3175,поверки!$L229)&gt;1,"Дубликат","")</f>
        <v/>
      </c>
      <c r="O229" s="18" t="n">
        <v>224</v>
      </c>
      <c r="P229" s="17" t="str">
        <f aca="false">CONCATENATE(TEXT(MONTH(поверки!$G229),"00"),"/",TEXT(поверки!$O229,"000"), "/",TEXT(YEAR(поверки!$G229)-2000,"00"))</f>
        <v>04/224/25</v>
      </c>
      <c r="Q229" s="17" t="str">
        <f aca="false">VLOOKUP(поверки!$F229,'соответстиви ОТ типу'!$K$4:$M$344,2,FALSE())</f>
        <v>Манометр</v>
      </c>
      <c r="R229" s="17" t="s">
        <v>52</v>
      </c>
      <c r="S229" s="17" t="s">
        <v>450</v>
      </c>
      <c r="T229" s="17" t="n">
        <v>2</v>
      </c>
      <c r="U229" s="19" t="n">
        <f aca="false">VLOOKUP(поверки!$T229,'Акты п-п'!$C$5:$I$57,2,FALSE())</f>
        <v>45748</v>
      </c>
      <c r="V229" s="19" t="n">
        <f aca="false">VLOOKUP(поверки!$T229,'Акты п-п'!$C$5:$I$57,3,FALSE())</f>
        <v>45754</v>
      </c>
      <c r="W229" s="17" t="str">
        <f aca="false">VLOOKUP(поверки!$T229,'Акты п-п'!$C$5:$I$57,5,FALSE())</f>
        <v>Манджеев А.А.</v>
      </c>
      <c r="X229" s="17" t="n">
        <f aca="false">поверки!$G229-поверки!$U229</f>
        <v>2</v>
      </c>
      <c r="Y229" s="17" t="n">
        <f aca="false">поверки!$V229-поверки!$G229</f>
        <v>4</v>
      </c>
      <c r="Z229" s="17" t="str">
        <f aca="false">CONCATENATE(поверки!$Q229," ",поверки!$S229," номер ",поверки!$H229)</f>
        <v>Манометр ФТ МП4-Уф БС УХЛ1 номер 9001968</v>
      </c>
    </row>
    <row r="230" customFormat="false" ht="17.9" hidden="true" customHeight="false" outlineLevel="0" collapsed="false">
      <c r="B230" s="1" t="s">
        <v>461</v>
      </c>
      <c r="C230" s="1" t="s">
        <v>30</v>
      </c>
      <c r="D230" s="1" t="s">
        <v>446</v>
      </c>
      <c r="F230" s="1" t="s">
        <v>329</v>
      </c>
      <c r="G230" s="16" t="n">
        <v>45750</v>
      </c>
      <c r="H230" s="6" t="s">
        <v>601</v>
      </c>
      <c r="J230" s="1" t="s">
        <v>34</v>
      </c>
      <c r="K230" s="1" t="s">
        <v>35</v>
      </c>
      <c r="L230" s="1" t="s">
        <v>602</v>
      </c>
      <c r="M230" s="17" t="str">
        <f aca="false">IF(COUNTIF(поверки!$H$6:$H$3175,поверки!$H230)&gt;1,"Дубликат","")</f>
        <v/>
      </c>
      <c r="N230" s="17" t="str">
        <f aca="false">IF(COUNTIF(поверки!$L$6:$L$3175,поверки!$L230)&gt;1,"Дубликат","")</f>
        <v/>
      </c>
      <c r="O230" s="18" t="n">
        <v>225</v>
      </c>
      <c r="P230" s="17" t="str">
        <f aca="false">CONCATENATE(TEXT(MONTH(поверки!$G230),"00"),"/",TEXT(поверки!$O230,"000"), "/",TEXT(YEAR(поверки!$G230)-2000,"00"))</f>
        <v>04/225/25</v>
      </c>
      <c r="Q230" s="17" t="str">
        <f aca="false">VLOOKUP(поверки!$F230,'соответстиви ОТ типу'!$K$4:$M$344,2,FALSE())</f>
        <v>Манометр</v>
      </c>
      <c r="R230" s="17" t="s">
        <v>52</v>
      </c>
      <c r="S230" s="17" t="s">
        <v>450</v>
      </c>
      <c r="T230" s="17" t="n">
        <v>2</v>
      </c>
      <c r="U230" s="19" t="n">
        <f aca="false">VLOOKUP(поверки!$T230,'Акты п-п'!$C$5:$I$57,2,FALSE())</f>
        <v>45748</v>
      </c>
      <c r="V230" s="19" t="n">
        <f aca="false">VLOOKUP(поверки!$T230,'Акты п-п'!$C$5:$I$57,3,FALSE())</f>
        <v>45754</v>
      </c>
      <c r="W230" s="17" t="str">
        <f aca="false">VLOOKUP(поверки!$T230,'Акты п-п'!$C$5:$I$57,5,FALSE())</f>
        <v>Манджеев А.А.</v>
      </c>
      <c r="X230" s="17" t="n">
        <f aca="false">поверки!$G230-поверки!$U230</f>
        <v>2</v>
      </c>
      <c r="Y230" s="17" t="n">
        <f aca="false">поверки!$V230-поверки!$G230</f>
        <v>4</v>
      </c>
      <c r="Z230" s="17" t="str">
        <f aca="false">CONCATENATE(поверки!$Q230," ",поверки!$S230," номер ",поверки!$H230)</f>
        <v>Манометр ФТ МП4-Уф БС УХЛ1 номер 9001914</v>
      </c>
    </row>
    <row r="231" customFormat="false" ht="17.9" hidden="true" customHeight="false" outlineLevel="0" collapsed="false">
      <c r="B231" s="1" t="s">
        <v>461</v>
      </c>
      <c r="C231" s="1" t="s">
        <v>30</v>
      </c>
      <c r="D231" s="1" t="s">
        <v>446</v>
      </c>
      <c r="F231" s="1" t="s">
        <v>329</v>
      </c>
      <c r="G231" s="16" t="n">
        <v>45750</v>
      </c>
      <c r="H231" s="6" t="s">
        <v>603</v>
      </c>
      <c r="J231" s="1" t="s">
        <v>34</v>
      </c>
      <c r="K231" s="1" t="s">
        <v>35</v>
      </c>
      <c r="L231" s="1" t="s">
        <v>604</v>
      </c>
      <c r="M231" s="17" t="str">
        <f aca="false">IF(COUNTIF(поверки!$H$6:$H$3175,поверки!$H231)&gt;1,"Дубликат","")</f>
        <v/>
      </c>
      <c r="N231" s="17" t="str">
        <f aca="false">IF(COUNTIF(поверки!$L$6:$L$3175,поверки!$L231)&gt;1,"Дубликат","")</f>
        <v/>
      </c>
      <c r="O231" s="18" t="n">
        <v>226</v>
      </c>
      <c r="P231" s="17" t="str">
        <f aca="false">CONCATENATE(TEXT(MONTH(поверки!$G231),"00"),"/",TEXT(поверки!$O231,"000"), "/",TEXT(YEAR(поверки!$G231)-2000,"00"))</f>
        <v>04/226/25</v>
      </c>
      <c r="Q231" s="17" t="str">
        <f aca="false">VLOOKUP(поверки!$F231,'соответстиви ОТ типу'!$K$4:$M$344,2,FALSE())</f>
        <v>Манометр</v>
      </c>
      <c r="R231" s="17" t="s">
        <v>52</v>
      </c>
      <c r="S231" s="17" t="s">
        <v>450</v>
      </c>
      <c r="T231" s="17" t="n">
        <v>2</v>
      </c>
      <c r="U231" s="19" t="n">
        <f aca="false">VLOOKUP(поверки!$T231,'Акты п-п'!$C$5:$I$57,2,FALSE())</f>
        <v>45748</v>
      </c>
      <c r="V231" s="19" t="n">
        <f aca="false">VLOOKUP(поверки!$T231,'Акты п-п'!$C$5:$I$57,3,FALSE())</f>
        <v>45754</v>
      </c>
      <c r="W231" s="17" t="str">
        <f aca="false">VLOOKUP(поверки!$T231,'Акты п-п'!$C$5:$I$57,5,FALSE())</f>
        <v>Манджеев А.А.</v>
      </c>
      <c r="X231" s="17" t="n">
        <f aca="false">поверки!$G231-поверки!$U231</f>
        <v>2</v>
      </c>
      <c r="Y231" s="17" t="n">
        <f aca="false">поверки!$V231-поверки!$G231</f>
        <v>4</v>
      </c>
      <c r="Z231" s="17" t="str">
        <f aca="false">CONCATENATE(поверки!$Q231," ",поверки!$S231," номер ",поверки!$H231)</f>
        <v>Манометр ФТ МП4-Уф БС УХЛ1 номер 9001669</v>
      </c>
    </row>
    <row r="232" customFormat="false" ht="17.9" hidden="true" customHeight="false" outlineLevel="0" collapsed="false">
      <c r="B232" s="1" t="s">
        <v>461</v>
      </c>
      <c r="C232" s="1" t="s">
        <v>30</v>
      </c>
      <c r="D232" s="1" t="s">
        <v>446</v>
      </c>
      <c r="F232" s="1" t="s">
        <v>329</v>
      </c>
      <c r="G232" s="16" t="n">
        <v>45750</v>
      </c>
      <c r="H232" s="6" t="s">
        <v>605</v>
      </c>
      <c r="J232" s="1" t="s">
        <v>34</v>
      </c>
      <c r="K232" s="1" t="s">
        <v>35</v>
      </c>
      <c r="L232" s="1" t="s">
        <v>606</v>
      </c>
      <c r="M232" s="17" t="str">
        <f aca="false">IF(COUNTIF(поверки!$H$6:$H$3175,поверки!$H232)&gt;1,"Дубликат","")</f>
        <v/>
      </c>
      <c r="N232" s="17" t="str">
        <f aca="false">IF(COUNTIF(поверки!$L$6:$L$3175,поверки!$L232)&gt;1,"Дубликат","")</f>
        <v/>
      </c>
      <c r="O232" s="18" t="n">
        <v>227</v>
      </c>
      <c r="P232" s="17" t="str">
        <f aca="false">CONCATENATE(TEXT(MONTH(поверки!$G232),"00"),"/",TEXT(поверки!$O232,"000"), "/",TEXT(YEAR(поверки!$G232)-2000,"00"))</f>
        <v>04/227/25</v>
      </c>
      <c r="Q232" s="17" t="str">
        <f aca="false">VLOOKUP(поверки!$F232,'соответстиви ОТ типу'!$K$4:$M$344,2,FALSE())</f>
        <v>Манометр</v>
      </c>
      <c r="R232" s="17" t="s">
        <v>52</v>
      </c>
      <c r="S232" s="17" t="s">
        <v>450</v>
      </c>
      <c r="T232" s="17" t="n">
        <v>2</v>
      </c>
      <c r="U232" s="19" t="n">
        <f aca="false">VLOOKUP(поверки!$T232,'Акты п-п'!$C$5:$I$57,2,FALSE())</f>
        <v>45748</v>
      </c>
      <c r="V232" s="19" t="n">
        <f aca="false">VLOOKUP(поверки!$T232,'Акты п-п'!$C$5:$I$57,3,FALSE())</f>
        <v>45754</v>
      </c>
      <c r="W232" s="17" t="str">
        <f aca="false">VLOOKUP(поверки!$T232,'Акты п-п'!$C$5:$I$57,5,FALSE())</f>
        <v>Манджеев А.А.</v>
      </c>
      <c r="X232" s="17" t="n">
        <f aca="false">поверки!$G232-поверки!$U232</f>
        <v>2</v>
      </c>
      <c r="Y232" s="17" t="n">
        <f aca="false">поверки!$V232-поверки!$G232</f>
        <v>4</v>
      </c>
      <c r="Z232" s="17" t="str">
        <f aca="false">CONCATENATE(поверки!$Q232," ",поверки!$S232," номер ",поверки!$H232)</f>
        <v>Манометр ФТ МП4-Уф БС УХЛ1 номер 9002320</v>
      </c>
    </row>
    <row r="233" customFormat="false" ht="17.9" hidden="true" customHeight="false" outlineLevel="0" collapsed="false">
      <c r="B233" s="1" t="s">
        <v>461</v>
      </c>
      <c r="C233" s="1" t="s">
        <v>30</v>
      </c>
      <c r="D233" s="1" t="s">
        <v>446</v>
      </c>
      <c r="F233" s="1" t="s">
        <v>329</v>
      </c>
      <c r="G233" s="16" t="n">
        <v>45750</v>
      </c>
      <c r="H233" s="6" t="s">
        <v>607</v>
      </c>
      <c r="J233" s="1" t="s">
        <v>34</v>
      </c>
      <c r="K233" s="1" t="s">
        <v>35</v>
      </c>
      <c r="L233" s="1" t="s">
        <v>608</v>
      </c>
      <c r="M233" s="17" t="str">
        <f aca="false">IF(COUNTIF(поверки!$H$6:$H$3175,поверки!$H233)&gt;1,"Дубликат","")</f>
        <v/>
      </c>
      <c r="N233" s="17" t="str">
        <f aca="false">IF(COUNTIF(поверки!$L$6:$L$3175,поверки!$L233)&gt;1,"Дубликат","")</f>
        <v/>
      </c>
      <c r="O233" s="18" t="n">
        <v>228</v>
      </c>
      <c r="P233" s="17" t="str">
        <f aca="false">CONCATENATE(TEXT(MONTH(поверки!$G233),"00"),"/",TEXT(поверки!$O233,"000"), "/",TEXT(YEAR(поверки!$G233)-2000,"00"))</f>
        <v>04/228/25</v>
      </c>
      <c r="Q233" s="17" t="str">
        <f aca="false">VLOOKUP(поверки!$F233,'соответстиви ОТ типу'!$K$4:$M$344,2,FALSE())</f>
        <v>Манометр</v>
      </c>
      <c r="R233" s="17" t="s">
        <v>52</v>
      </c>
      <c r="S233" s="17" t="s">
        <v>457</v>
      </c>
      <c r="T233" s="17" t="n">
        <v>2</v>
      </c>
      <c r="U233" s="19" t="n">
        <f aca="false">VLOOKUP(поверки!$T233,'Акты п-п'!$C$5:$I$57,2,FALSE())</f>
        <v>45748</v>
      </c>
      <c r="V233" s="19" t="n">
        <f aca="false">VLOOKUP(поверки!$T233,'Акты п-п'!$C$5:$I$57,3,FALSE())</f>
        <v>45754</v>
      </c>
      <c r="W233" s="17" t="str">
        <f aca="false">VLOOKUP(поверки!$T233,'Акты п-п'!$C$5:$I$57,5,FALSE())</f>
        <v>Манджеев А.А.</v>
      </c>
      <c r="X233" s="17" t="n">
        <f aca="false">поверки!$G233-поверки!$U233</f>
        <v>2</v>
      </c>
      <c r="Y233" s="17" t="n">
        <f aca="false">поверки!$V233-поверки!$G233</f>
        <v>4</v>
      </c>
      <c r="Z233" s="17" t="str">
        <f aca="false">CONCATENATE(поверки!$Q233," ",поверки!$S233," номер ",поверки!$H233)</f>
        <v>Манометр ФТ МП4-Уф номер 001202</v>
      </c>
    </row>
    <row r="234" customFormat="false" ht="17.9" hidden="true" customHeight="false" outlineLevel="0" collapsed="false">
      <c r="B234" s="1" t="s">
        <v>461</v>
      </c>
      <c r="C234" s="1" t="s">
        <v>30</v>
      </c>
      <c r="D234" s="1" t="s">
        <v>446</v>
      </c>
      <c r="F234" s="1" t="s">
        <v>393</v>
      </c>
      <c r="G234" s="16" t="n">
        <v>45750</v>
      </c>
      <c r="H234" s="6" t="s">
        <v>609</v>
      </c>
      <c r="J234" s="1" t="s">
        <v>34</v>
      </c>
      <c r="K234" s="1" t="s">
        <v>35</v>
      </c>
      <c r="L234" s="1" t="s">
        <v>610</v>
      </c>
      <c r="M234" s="17" t="str">
        <f aca="false">IF(COUNTIF(поверки!$H$6:$H$3175,поверки!$H234)&gt;1,"Дубликат","")</f>
        <v/>
      </c>
      <c r="N234" s="17" t="str">
        <f aca="false">IF(COUNTIF(поверки!$L$6:$L$3175,поверки!$L234)&gt;1,"Дубликат","")</f>
        <v/>
      </c>
      <c r="O234" s="18" t="n">
        <v>229</v>
      </c>
      <c r="P234" s="17" t="str">
        <f aca="false">CONCATENATE(TEXT(MONTH(поверки!$G234),"00"),"/",TEXT(поверки!$O234,"000"), "/",TEXT(YEAR(поверки!$G234)-2000,"00"))</f>
        <v>04/229/25</v>
      </c>
      <c r="Q234" s="17" t="str">
        <f aca="false">VLOOKUP(поверки!$F234,'соответстиви ОТ типу'!$K$4:$M$344,2,FALSE())</f>
        <v>Манометр</v>
      </c>
      <c r="R234" s="17" t="s">
        <v>52</v>
      </c>
      <c r="S234" s="17" t="s">
        <v>611</v>
      </c>
      <c r="T234" s="17" t="n">
        <v>2</v>
      </c>
      <c r="U234" s="19" t="n">
        <f aca="false">VLOOKUP(поверки!$T234,'Акты п-п'!$C$5:$I$57,2,FALSE())</f>
        <v>45748</v>
      </c>
      <c r="V234" s="19" t="n">
        <f aca="false">VLOOKUP(поверки!$T234,'Акты п-п'!$C$5:$I$57,3,FALSE())</f>
        <v>45754</v>
      </c>
      <c r="W234" s="17" t="str">
        <f aca="false">VLOOKUP(поверки!$T234,'Акты п-п'!$C$5:$I$57,5,FALSE())</f>
        <v>Манджеев А.А.</v>
      </c>
      <c r="X234" s="17" t="n">
        <f aca="false">поверки!$G234-поверки!$U234</f>
        <v>2</v>
      </c>
      <c r="Y234" s="17" t="n">
        <f aca="false">поверки!$V234-поверки!$G234</f>
        <v>4</v>
      </c>
      <c r="Z234" s="17" t="str">
        <f aca="false">CONCATENATE(поверки!$Q234," ",поверки!$S234," номер ",поверки!$H234)</f>
        <v>Манометр МП 160 номер 22001983105</v>
      </c>
    </row>
    <row r="235" customFormat="false" ht="17.9" hidden="true" customHeight="false" outlineLevel="0" collapsed="false">
      <c r="B235" s="1" t="s">
        <v>461</v>
      </c>
      <c r="C235" s="1" t="s">
        <v>30</v>
      </c>
      <c r="D235" s="1" t="s">
        <v>446</v>
      </c>
      <c r="F235" s="1" t="s">
        <v>329</v>
      </c>
      <c r="G235" s="16" t="n">
        <v>45750</v>
      </c>
      <c r="H235" s="6" t="s">
        <v>612</v>
      </c>
      <c r="J235" s="1" t="s">
        <v>34</v>
      </c>
      <c r="K235" s="1" t="s">
        <v>35</v>
      </c>
      <c r="L235" s="1" t="s">
        <v>613</v>
      </c>
      <c r="M235" s="17" t="str">
        <f aca="false">IF(COUNTIF(поверки!$H$6:$H$3175,поверки!$H235)&gt;1,"Дубликат","")</f>
        <v/>
      </c>
      <c r="N235" s="17" t="str">
        <f aca="false">IF(COUNTIF(поверки!$L$6:$L$3175,поверки!$L235)&gt;1,"Дубликат","")</f>
        <v/>
      </c>
      <c r="O235" s="18" t="n">
        <v>230</v>
      </c>
      <c r="P235" s="17" t="str">
        <f aca="false">CONCATENATE(TEXT(MONTH(поверки!$G235),"00"),"/",TEXT(поверки!$O235,"000"), "/",TEXT(YEAR(поверки!$G235)-2000,"00"))</f>
        <v>04/230/25</v>
      </c>
      <c r="Q235" s="17" t="str">
        <f aca="false">VLOOKUP(поверки!$F235,'соответстиви ОТ типу'!$K$4:$M$344,2,FALSE())</f>
        <v>Манометр</v>
      </c>
      <c r="R235" s="17" t="s">
        <v>52</v>
      </c>
      <c r="S235" s="17" t="s">
        <v>499</v>
      </c>
      <c r="T235" s="17" t="n">
        <v>2</v>
      </c>
      <c r="U235" s="19" t="n">
        <f aca="false">VLOOKUP(поверки!$T235,'Акты п-п'!$C$5:$I$57,2,FALSE())</f>
        <v>45748</v>
      </c>
      <c r="V235" s="19" t="n">
        <f aca="false">VLOOKUP(поверки!$T235,'Акты п-п'!$C$5:$I$57,3,FALSE())</f>
        <v>45754</v>
      </c>
      <c r="W235" s="17" t="str">
        <f aca="false">VLOOKUP(поверки!$T235,'Акты п-п'!$C$5:$I$57,5,FALSE())</f>
        <v>Манджеев А.А.</v>
      </c>
      <c r="X235" s="17" t="n">
        <f aca="false">поверки!$G235-поверки!$U235</f>
        <v>2</v>
      </c>
      <c r="Y235" s="17" t="n">
        <f aca="false">поверки!$V235-поверки!$G235</f>
        <v>4</v>
      </c>
      <c r="Z235" s="17" t="str">
        <f aca="false">CONCATENATE(поверки!$Q235," ",поверки!$S235," номер ",поверки!$H235)</f>
        <v>Манометр ФТ ДМ8008-Вуф исп.2 номер 1008940</v>
      </c>
    </row>
    <row r="236" customFormat="false" ht="17.9" hidden="true" customHeight="false" outlineLevel="0" collapsed="false">
      <c r="B236" s="1" t="s">
        <v>461</v>
      </c>
      <c r="C236" s="1" t="s">
        <v>30</v>
      </c>
      <c r="D236" s="1" t="s">
        <v>446</v>
      </c>
      <c r="F236" s="1" t="s">
        <v>329</v>
      </c>
      <c r="G236" s="16" t="n">
        <v>45750</v>
      </c>
      <c r="H236" s="6" t="s">
        <v>614</v>
      </c>
      <c r="J236" s="1" t="s">
        <v>34</v>
      </c>
      <c r="K236" s="1" t="s">
        <v>35</v>
      </c>
      <c r="L236" s="1" t="s">
        <v>615</v>
      </c>
      <c r="M236" s="17" t="str">
        <f aca="false">IF(COUNTIF(поверки!$H$6:$H$3175,поверки!$H236)&gt;1,"Дубликат","")</f>
        <v/>
      </c>
      <c r="N236" s="17" t="str">
        <f aca="false">IF(COUNTIF(поверки!$L$6:$L$3175,поверки!$L236)&gt;1,"Дубликат","")</f>
        <v/>
      </c>
      <c r="O236" s="18" t="n">
        <v>231</v>
      </c>
      <c r="P236" s="17" t="str">
        <f aca="false">CONCATENATE(TEXT(MONTH(поверки!$G236),"00"),"/",TEXT(поверки!$O236,"000"), "/",TEXT(YEAR(поверки!$G236)-2000,"00"))</f>
        <v>04/231/25</v>
      </c>
      <c r="Q236" s="17" t="str">
        <f aca="false">VLOOKUP(поверки!$F236,'соответстиви ОТ типу'!$K$4:$M$344,2,FALSE())</f>
        <v>Манометр</v>
      </c>
      <c r="R236" s="17" t="s">
        <v>52</v>
      </c>
      <c r="S236" s="17" t="s">
        <v>499</v>
      </c>
      <c r="T236" s="17" t="n">
        <v>2</v>
      </c>
      <c r="U236" s="19" t="n">
        <f aca="false">VLOOKUP(поверки!$T236,'Акты п-п'!$C$5:$I$57,2,FALSE())</f>
        <v>45748</v>
      </c>
      <c r="V236" s="19" t="n">
        <f aca="false">VLOOKUP(поверки!$T236,'Акты п-п'!$C$5:$I$57,3,FALSE())</f>
        <v>45754</v>
      </c>
      <c r="W236" s="17" t="str">
        <f aca="false">VLOOKUP(поверки!$T236,'Акты п-п'!$C$5:$I$57,5,FALSE())</f>
        <v>Манджеев А.А.</v>
      </c>
      <c r="X236" s="17" t="n">
        <f aca="false">поверки!$G236-поверки!$U236</f>
        <v>2</v>
      </c>
      <c r="Y236" s="17" t="n">
        <f aca="false">поверки!$V236-поверки!$G236</f>
        <v>4</v>
      </c>
      <c r="Z236" s="17" t="str">
        <f aca="false">CONCATENATE(поверки!$Q236," ",поверки!$S236," номер ",поверки!$H236)</f>
        <v>Манометр ФТ ДМ8008-Вуф исп.2 номер 1008979</v>
      </c>
    </row>
    <row r="237" customFormat="false" ht="17.9" hidden="true" customHeight="false" outlineLevel="0" collapsed="false">
      <c r="B237" s="1" t="s">
        <v>461</v>
      </c>
      <c r="C237" s="1" t="s">
        <v>30</v>
      </c>
      <c r="D237" s="1" t="s">
        <v>446</v>
      </c>
      <c r="F237" s="1" t="s">
        <v>329</v>
      </c>
      <c r="G237" s="16" t="n">
        <v>45750</v>
      </c>
      <c r="H237" s="6" t="s">
        <v>616</v>
      </c>
      <c r="J237" s="1" t="s">
        <v>34</v>
      </c>
      <c r="K237" s="1" t="s">
        <v>35</v>
      </c>
      <c r="L237" s="1" t="s">
        <v>617</v>
      </c>
      <c r="M237" s="17" t="str">
        <f aca="false">IF(COUNTIF(поверки!$H$6:$H$3175,поверки!$H237)&gt;1,"Дубликат","")</f>
        <v/>
      </c>
      <c r="N237" s="17" t="str">
        <f aca="false">IF(COUNTIF(поверки!$L$6:$L$3175,поверки!$L237)&gt;1,"Дубликат","")</f>
        <v/>
      </c>
      <c r="O237" s="18" t="n">
        <v>232</v>
      </c>
      <c r="P237" s="17" t="str">
        <f aca="false">CONCATENATE(TEXT(MONTH(поверки!$G237),"00"),"/",TEXT(поверки!$O237,"000"), "/",TEXT(YEAR(поверки!$G237)-2000,"00"))</f>
        <v>04/232/25</v>
      </c>
      <c r="Q237" s="17" t="str">
        <f aca="false">VLOOKUP(поверки!$F237,'соответстиви ОТ типу'!$K$4:$M$344,2,FALSE())</f>
        <v>Манометр</v>
      </c>
      <c r="R237" s="17" t="s">
        <v>52</v>
      </c>
      <c r="S237" s="17" t="s">
        <v>499</v>
      </c>
      <c r="T237" s="17" t="n">
        <v>2</v>
      </c>
      <c r="U237" s="19" t="n">
        <f aca="false">VLOOKUP(поверки!$T237,'Акты п-п'!$C$5:$I$57,2,FALSE())</f>
        <v>45748</v>
      </c>
      <c r="V237" s="19" t="n">
        <f aca="false">VLOOKUP(поверки!$T237,'Акты п-п'!$C$5:$I$57,3,FALSE())</f>
        <v>45754</v>
      </c>
      <c r="W237" s="17" t="str">
        <f aca="false">VLOOKUP(поверки!$T237,'Акты п-п'!$C$5:$I$57,5,FALSE())</f>
        <v>Манджеев А.А.</v>
      </c>
      <c r="X237" s="17" t="n">
        <f aca="false">поверки!$G237-поверки!$U237</f>
        <v>2</v>
      </c>
      <c r="Y237" s="17" t="n">
        <f aca="false">поверки!$V237-поверки!$G237</f>
        <v>4</v>
      </c>
      <c r="Z237" s="17" t="str">
        <f aca="false">CONCATENATE(поверки!$Q237," ",поверки!$S237," номер ",поверки!$H237)</f>
        <v>Манометр ФТ ДМ8008-Вуф исп.2 номер 1008982</v>
      </c>
    </row>
    <row r="238" customFormat="false" ht="17.9" hidden="true" customHeight="false" outlineLevel="0" collapsed="false">
      <c r="B238" s="1" t="s">
        <v>461</v>
      </c>
      <c r="C238" s="1" t="s">
        <v>30</v>
      </c>
      <c r="D238" s="1" t="s">
        <v>446</v>
      </c>
      <c r="F238" s="1" t="s">
        <v>329</v>
      </c>
      <c r="G238" s="16" t="n">
        <v>45750</v>
      </c>
      <c r="H238" s="6" t="s">
        <v>618</v>
      </c>
      <c r="J238" s="1" t="s">
        <v>34</v>
      </c>
      <c r="K238" s="1" t="s">
        <v>35</v>
      </c>
      <c r="L238" s="1" t="s">
        <v>619</v>
      </c>
      <c r="M238" s="17" t="str">
        <f aca="false">IF(COUNTIF(поверки!$H$6:$H$3175,поверки!$H238)&gt;1,"Дубликат","")</f>
        <v/>
      </c>
      <c r="N238" s="17" t="str">
        <f aca="false">IF(COUNTIF(поверки!$L$6:$L$3175,поверки!$L238)&gt;1,"Дубликат","")</f>
        <v/>
      </c>
      <c r="O238" s="18" t="n">
        <v>233</v>
      </c>
      <c r="P238" s="17" t="str">
        <f aca="false">CONCATENATE(TEXT(MONTH(поверки!$G238),"00"),"/",TEXT(поверки!$O238,"000"), "/",TEXT(YEAR(поверки!$G238)-2000,"00"))</f>
        <v>04/233/25</v>
      </c>
      <c r="Q238" s="17" t="str">
        <f aca="false">VLOOKUP(поверки!$F238,'соответстиви ОТ типу'!$K$4:$M$344,2,FALSE())</f>
        <v>Манометр</v>
      </c>
      <c r="R238" s="17" t="s">
        <v>52</v>
      </c>
      <c r="S238" s="17" t="s">
        <v>499</v>
      </c>
      <c r="T238" s="17" t="n">
        <v>2</v>
      </c>
      <c r="U238" s="19" t="n">
        <f aca="false">VLOOKUP(поверки!$T238,'Акты п-п'!$C$5:$I$57,2,FALSE())</f>
        <v>45748</v>
      </c>
      <c r="V238" s="19" t="n">
        <f aca="false">VLOOKUP(поверки!$T238,'Акты п-п'!$C$5:$I$57,3,FALSE())</f>
        <v>45754</v>
      </c>
      <c r="W238" s="17" t="str">
        <f aca="false">VLOOKUP(поверки!$T238,'Акты п-п'!$C$5:$I$57,5,FALSE())</f>
        <v>Манджеев А.А.</v>
      </c>
      <c r="X238" s="17" t="n">
        <f aca="false">поверки!$G238-поверки!$U238</f>
        <v>2</v>
      </c>
      <c r="Y238" s="17" t="n">
        <f aca="false">поверки!$V238-поверки!$G238</f>
        <v>4</v>
      </c>
      <c r="Z238" s="17" t="str">
        <f aca="false">CONCATENATE(поверки!$Q238," ",поверки!$S238," номер ",поверки!$H238)</f>
        <v>Манометр ФТ ДМ8008-Вуф исп.2 номер 1008288</v>
      </c>
    </row>
    <row r="239" customFormat="false" ht="17.9" hidden="true" customHeight="false" outlineLevel="0" collapsed="false">
      <c r="B239" s="1" t="s">
        <v>461</v>
      </c>
      <c r="C239" s="1" t="s">
        <v>30</v>
      </c>
      <c r="D239" s="1" t="s">
        <v>446</v>
      </c>
      <c r="F239" s="1" t="s">
        <v>329</v>
      </c>
      <c r="G239" s="16" t="n">
        <v>45750</v>
      </c>
      <c r="H239" s="6" t="s">
        <v>620</v>
      </c>
      <c r="J239" s="1" t="s">
        <v>34</v>
      </c>
      <c r="K239" s="1" t="s">
        <v>35</v>
      </c>
      <c r="L239" s="1" t="s">
        <v>621</v>
      </c>
      <c r="M239" s="17" t="str">
        <f aca="false">IF(COUNTIF(поверки!$H$6:$H$3175,поверки!$H239)&gt;1,"Дубликат","")</f>
        <v/>
      </c>
      <c r="N239" s="17" t="str">
        <f aca="false">IF(COUNTIF(поверки!$L$6:$L$3175,поверки!$L239)&gt;1,"Дубликат","")</f>
        <v/>
      </c>
      <c r="O239" s="18" t="n">
        <v>234</v>
      </c>
      <c r="P239" s="17" t="str">
        <f aca="false">CONCATENATE(TEXT(MONTH(поверки!$G239),"00"),"/",TEXT(поверки!$O239,"000"), "/",TEXT(YEAR(поверки!$G239)-2000,"00"))</f>
        <v>04/234/25</v>
      </c>
      <c r="Q239" s="17" t="str">
        <f aca="false">VLOOKUP(поверки!$F239,'соответстиви ОТ типу'!$K$4:$M$344,2,FALSE())</f>
        <v>Манометр</v>
      </c>
      <c r="R239" s="17" t="s">
        <v>52</v>
      </c>
      <c r="S239" s="17" t="s">
        <v>499</v>
      </c>
      <c r="T239" s="17" t="n">
        <v>2</v>
      </c>
      <c r="U239" s="19" t="n">
        <f aca="false">VLOOKUP(поверки!$T239,'Акты п-п'!$C$5:$I$57,2,FALSE())</f>
        <v>45748</v>
      </c>
      <c r="V239" s="19" t="n">
        <f aca="false">VLOOKUP(поверки!$T239,'Акты п-п'!$C$5:$I$57,3,FALSE())</f>
        <v>45754</v>
      </c>
      <c r="W239" s="17" t="str">
        <f aca="false">VLOOKUP(поверки!$T239,'Акты п-п'!$C$5:$I$57,5,FALSE())</f>
        <v>Манджеев А.А.</v>
      </c>
      <c r="X239" s="17" t="n">
        <f aca="false">поверки!$G239-поверки!$U239</f>
        <v>2</v>
      </c>
      <c r="Y239" s="17" t="n">
        <f aca="false">поверки!$V239-поверки!$G239</f>
        <v>4</v>
      </c>
      <c r="Z239" s="17" t="str">
        <f aca="false">CONCATENATE(поверки!$Q239," ",поверки!$S239," номер ",поверки!$H239)</f>
        <v>Манометр ФТ ДМ8008-Вуф исп.2 номер 078884</v>
      </c>
    </row>
    <row r="240" customFormat="false" ht="17.9" hidden="true" customHeight="false" outlineLevel="0" collapsed="false">
      <c r="B240" s="1" t="s">
        <v>461</v>
      </c>
      <c r="C240" s="1" t="s">
        <v>30</v>
      </c>
      <c r="D240" s="1" t="s">
        <v>446</v>
      </c>
      <c r="F240" s="1" t="s">
        <v>297</v>
      </c>
      <c r="G240" s="16" t="n">
        <v>45750</v>
      </c>
      <c r="H240" s="6" t="s">
        <v>622</v>
      </c>
      <c r="J240" s="1" t="s">
        <v>34</v>
      </c>
      <c r="K240" s="1" t="s">
        <v>35</v>
      </c>
      <c r="L240" s="1" t="s">
        <v>623</v>
      </c>
      <c r="M240" s="17" t="str">
        <f aca="false">IF(COUNTIF(поверки!$H$6:$H$3175,поверки!$H240)&gt;1,"Дубликат","")</f>
        <v/>
      </c>
      <c r="N240" s="17" t="str">
        <f aca="false">IF(COUNTIF(поверки!$L$6:$L$3175,поверки!$L240)&gt;1,"Дубликат","")</f>
        <v/>
      </c>
      <c r="O240" s="18" t="n">
        <v>235</v>
      </c>
      <c r="P240" s="17" t="str">
        <f aca="false">CONCATENATE(TEXT(MONTH(поверки!$G240),"00"),"/",TEXT(поверки!$O240,"000"), "/",TEXT(YEAR(поверки!$G240)-2000,"00"))</f>
        <v>04/235/25</v>
      </c>
      <c r="Q240" s="17" t="str">
        <f aca="false">VLOOKUP(поверки!$F240,'соответстиви ОТ типу'!$K$4:$M$344,2,FALSE())</f>
        <v>Манометр</v>
      </c>
      <c r="R240" s="17" t="s">
        <v>52</v>
      </c>
      <c r="S240" s="17" t="s">
        <v>460</v>
      </c>
      <c r="T240" s="17" t="n">
        <v>2</v>
      </c>
      <c r="U240" s="19" t="n">
        <f aca="false">VLOOKUP(поверки!$T240,'Акты п-п'!$C$5:$I$57,2,FALSE())</f>
        <v>45748</v>
      </c>
      <c r="V240" s="19" t="n">
        <f aca="false">VLOOKUP(поверки!$T240,'Акты п-п'!$C$5:$I$57,3,FALSE())</f>
        <v>45754</v>
      </c>
      <c r="W240" s="17" t="str">
        <f aca="false">VLOOKUP(поверки!$T240,'Акты п-п'!$C$5:$I$57,5,FALSE())</f>
        <v>Манджеев А.А.</v>
      </c>
      <c r="X240" s="17" t="n">
        <f aca="false">поверки!$G240-поверки!$U240</f>
        <v>2</v>
      </c>
      <c r="Y240" s="17" t="n">
        <f aca="false">поверки!$V240-поверки!$G240</f>
        <v>4</v>
      </c>
      <c r="Z240" s="17" t="str">
        <f aca="false">CONCATENATE(поверки!$Q240," ",поверки!$S240," номер ",поверки!$H240)</f>
        <v>Манометр ТМ серия 10 номер 3019916</v>
      </c>
    </row>
    <row r="241" customFormat="false" ht="17.9" hidden="true" customHeight="false" outlineLevel="0" collapsed="false">
      <c r="B241" s="1" t="s">
        <v>461</v>
      </c>
      <c r="C241" s="1" t="s">
        <v>30</v>
      </c>
      <c r="D241" s="1" t="s">
        <v>446</v>
      </c>
      <c r="F241" s="1" t="s">
        <v>297</v>
      </c>
      <c r="G241" s="16" t="n">
        <v>45750</v>
      </c>
      <c r="H241" s="6" t="s">
        <v>624</v>
      </c>
      <c r="J241" s="1" t="s">
        <v>34</v>
      </c>
      <c r="K241" s="1" t="s">
        <v>35</v>
      </c>
      <c r="L241" s="1" t="s">
        <v>625</v>
      </c>
      <c r="M241" s="17" t="str">
        <f aca="false">IF(COUNTIF(поверки!$H$6:$H$3175,поверки!$H241)&gt;1,"Дубликат","")</f>
        <v/>
      </c>
      <c r="N241" s="17" t="str">
        <f aca="false">IF(COUNTIF(поверки!$L$6:$L$3175,поверки!$L241)&gt;1,"Дубликат","")</f>
        <v/>
      </c>
      <c r="O241" s="18" t="n">
        <v>236</v>
      </c>
      <c r="P241" s="17" t="str">
        <f aca="false">CONCATENATE(TEXT(MONTH(поверки!$G241),"00"),"/",TEXT(поверки!$O241,"000"), "/",TEXT(YEAR(поверки!$G241)-2000,"00"))</f>
        <v>04/236/25</v>
      </c>
      <c r="Q241" s="17" t="str">
        <f aca="false">VLOOKUP(поверки!$F241,'соответстиви ОТ типу'!$K$4:$M$344,2,FALSE())</f>
        <v>Манометр</v>
      </c>
      <c r="R241" s="17" t="s">
        <v>52</v>
      </c>
      <c r="S241" s="17" t="s">
        <v>460</v>
      </c>
      <c r="T241" s="17" t="n">
        <v>2</v>
      </c>
      <c r="U241" s="19" t="n">
        <f aca="false">VLOOKUP(поверки!$T241,'Акты п-п'!$C$5:$I$57,2,FALSE())</f>
        <v>45748</v>
      </c>
      <c r="V241" s="19" t="n">
        <f aca="false">VLOOKUP(поверки!$T241,'Акты п-п'!$C$5:$I$57,3,FALSE())</f>
        <v>45754</v>
      </c>
      <c r="W241" s="17" t="str">
        <f aca="false">VLOOKUP(поверки!$T241,'Акты п-п'!$C$5:$I$57,5,FALSE())</f>
        <v>Манджеев А.А.</v>
      </c>
      <c r="X241" s="17" t="n">
        <f aca="false">поверки!$G241-поверки!$U241</f>
        <v>2</v>
      </c>
      <c r="Y241" s="17" t="n">
        <f aca="false">поверки!$V241-поверки!$G241</f>
        <v>4</v>
      </c>
      <c r="Z241" s="17" t="str">
        <f aca="false">CONCATENATE(поверки!$Q241," ",поверки!$S241," номер ",поверки!$H241)</f>
        <v>Манометр ТМ серия 10 номер 3019884</v>
      </c>
    </row>
    <row r="242" customFormat="false" ht="17.9" hidden="true" customHeight="false" outlineLevel="0" collapsed="false">
      <c r="B242" s="1" t="s">
        <v>461</v>
      </c>
      <c r="C242" s="1" t="s">
        <v>30</v>
      </c>
      <c r="D242" s="1" t="s">
        <v>446</v>
      </c>
      <c r="F242" s="1" t="s">
        <v>297</v>
      </c>
      <c r="G242" s="16" t="n">
        <v>45750</v>
      </c>
      <c r="H242" s="6" t="s">
        <v>626</v>
      </c>
      <c r="J242" s="1" t="s">
        <v>34</v>
      </c>
      <c r="K242" s="1" t="s">
        <v>35</v>
      </c>
      <c r="L242" s="1" t="s">
        <v>627</v>
      </c>
      <c r="M242" s="17" t="str">
        <f aca="false">IF(COUNTIF(поверки!$H$6:$H$3175,поверки!$H242)&gt;1,"Дубликат","")</f>
        <v/>
      </c>
      <c r="N242" s="17" t="str">
        <f aca="false">IF(COUNTIF(поверки!$L$6:$L$3175,поверки!$L242)&gt;1,"Дубликат","")</f>
        <v/>
      </c>
      <c r="O242" s="18" t="n">
        <v>237</v>
      </c>
      <c r="P242" s="17" t="str">
        <f aca="false">CONCATENATE(TEXT(MONTH(поверки!$G242),"00"),"/",TEXT(поверки!$O242,"000"), "/",TEXT(YEAR(поверки!$G242)-2000,"00"))</f>
        <v>04/237/25</v>
      </c>
      <c r="Q242" s="17" t="str">
        <f aca="false">VLOOKUP(поверки!$F242,'соответстиви ОТ типу'!$K$4:$M$344,2,FALSE())</f>
        <v>Манометр</v>
      </c>
      <c r="R242" s="17" t="s">
        <v>52</v>
      </c>
      <c r="S242" s="17" t="s">
        <v>460</v>
      </c>
      <c r="T242" s="17" t="n">
        <v>2</v>
      </c>
      <c r="U242" s="19" t="n">
        <f aca="false">VLOOKUP(поверки!$T242,'Акты п-п'!$C$5:$I$57,2,FALSE())</f>
        <v>45748</v>
      </c>
      <c r="V242" s="19" t="n">
        <f aca="false">VLOOKUP(поверки!$T242,'Акты п-п'!$C$5:$I$57,3,FALSE())</f>
        <v>45754</v>
      </c>
      <c r="W242" s="17" t="str">
        <f aca="false">VLOOKUP(поверки!$T242,'Акты п-п'!$C$5:$I$57,5,FALSE())</f>
        <v>Манджеев А.А.</v>
      </c>
      <c r="X242" s="17" t="n">
        <f aca="false">поверки!$G242-поверки!$U242</f>
        <v>2</v>
      </c>
      <c r="Y242" s="17" t="n">
        <f aca="false">поверки!$V242-поверки!$G242</f>
        <v>4</v>
      </c>
      <c r="Z242" s="17" t="str">
        <f aca="false">CONCATENATE(поверки!$Q242," ",поверки!$S242," номер ",поверки!$H242)</f>
        <v>Манометр ТМ серия 10 номер 3019907</v>
      </c>
    </row>
    <row r="243" customFormat="false" ht="17.9" hidden="true" customHeight="false" outlineLevel="0" collapsed="false">
      <c r="B243" s="1" t="s">
        <v>461</v>
      </c>
      <c r="C243" s="1" t="s">
        <v>30</v>
      </c>
      <c r="D243" s="1" t="s">
        <v>446</v>
      </c>
      <c r="F243" s="1" t="s">
        <v>297</v>
      </c>
      <c r="G243" s="16" t="n">
        <v>45750</v>
      </c>
      <c r="H243" s="6" t="s">
        <v>628</v>
      </c>
      <c r="J243" s="1" t="s">
        <v>34</v>
      </c>
      <c r="K243" s="1" t="s">
        <v>35</v>
      </c>
      <c r="L243" s="1" t="s">
        <v>629</v>
      </c>
      <c r="M243" s="17" t="str">
        <f aca="false">IF(COUNTIF(поверки!$H$6:$H$3175,поверки!$H243)&gt;1,"Дубликат","")</f>
        <v/>
      </c>
      <c r="N243" s="17" t="str">
        <f aca="false">IF(COUNTIF(поверки!$L$6:$L$3175,поверки!$L243)&gt;1,"Дубликат","")</f>
        <v/>
      </c>
      <c r="O243" s="18" t="n">
        <v>238</v>
      </c>
      <c r="P243" s="17" t="str">
        <f aca="false">CONCATENATE(TEXT(MONTH(поверки!$G243),"00"),"/",TEXT(поверки!$O243,"000"), "/",TEXT(YEAR(поверки!$G243)-2000,"00"))</f>
        <v>04/238/25</v>
      </c>
      <c r="Q243" s="17" t="str">
        <f aca="false">VLOOKUP(поверки!$F243,'соответстиви ОТ типу'!$K$4:$M$344,2,FALSE())</f>
        <v>Манометр</v>
      </c>
      <c r="R243" s="17" t="s">
        <v>52</v>
      </c>
      <c r="S243" s="17" t="s">
        <v>460</v>
      </c>
      <c r="T243" s="17" t="n">
        <v>2</v>
      </c>
      <c r="U243" s="19" t="n">
        <f aca="false">VLOOKUP(поверки!$T243,'Акты п-п'!$C$5:$I$57,2,FALSE())</f>
        <v>45748</v>
      </c>
      <c r="V243" s="19" t="n">
        <f aca="false">VLOOKUP(поверки!$T243,'Акты п-п'!$C$5:$I$57,3,FALSE())</f>
        <v>45754</v>
      </c>
      <c r="W243" s="17" t="str">
        <f aca="false">VLOOKUP(поверки!$T243,'Акты п-п'!$C$5:$I$57,5,FALSE())</f>
        <v>Манджеев А.А.</v>
      </c>
      <c r="X243" s="17" t="n">
        <f aca="false">поверки!$G243-поверки!$U243</f>
        <v>2</v>
      </c>
      <c r="Y243" s="17" t="n">
        <f aca="false">поверки!$V243-поверки!$G243</f>
        <v>4</v>
      </c>
      <c r="Z243" s="17" t="str">
        <f aca="false">CONCATENATE(поверки!$Q243," ",поверки!$S243," номер ",поверки!$H243)</f>
        <v>Манометр ТМ серия 10 номер 3019897</v>
      </c>
    </row>
    <row r="244" customFormat="false" ht="17.9" hidden="true" customHeight="false" outlineLevel="0" collapsed="false">
      <c r="B244" s="1" t="s">
        <v>461</v>
      </c>
      <c r="C244" s="1" t="s">
        <v>30</v>
      </c>
      <c r="D244" s="1" t="s">
        <v>446</v>
      </c>
      <c r="F244" s="1" t="s">
        <v>297</v>
      </c>
      <c r="G244" s="16" t="n">
        <v>45750</v>
      </c>
      <c r="H244" s="6" t="s">
        <v>630</v>
      </c>
      <c r="J244" s="1" t="s">
        <v>34</v>
      </c>
      <c r="K244" s="1" t="s">
        <v>35</v>
      </c>
      <c r="L244" s="1" t="s">
        <v>631</v>
      </c>
      <c r="M244" s="17" t="str">
        <f aca="false">IF(COUNTIF(поверки!$H$6:$H$3175,поверки!$H244)&gt;1,"Дубликат","")</f>
        <v/>
      </c>
      <c r="N244" s="17" t="str">
        <f aca="false">IF(COUNTIF(поверки!$L$6:$L$3175,поверки!$L244)&gt;1,"Дубликат","")</f>
        <v/>
      </c>
      <c r="O244" s="18" t="n">
        <v>239</v>
      </c>
      <c r="P244" s="17" t="str">
        <f aca="false">CONCATENATE(TEXT(MONTH(поверки!$G244),"00"),"/",TEXT(поверки!$O244,"000"), "/",TEXT(YEAR(поверки!$G244)-2000,"00"))</f>
        <v>04/239/25</v>
      </c>
      <c r="Q244" s="17" t="str">
        <f aca="false">VLOOKUP(поверки!$F244,'соответстиви ОТ типу'!$K$4:$M$344,2,FALSE())</f>
        <v>Манометр</v>
      </c>
      <c r="R244" s="17" t="s">
        <v>52</v>
      </c>
      <c r="S244" s="17" t="s">
        <v>460</v>
      </c>
      <c r="T244" s="17" t="n">
        <v>2</v>
      </c>
      <c r="U244" s="19" t="n">
        <f aca="false">VLOOKUP(поверки!$T244,'Акты п-п'!$C$5:$I$57,2,FALSE())</f>
        <v>45748</v>
      </c>
      <c r="V244" s="19" t="n">
        <f aca="false">VLOOKUP(поверки!$T244,'Акты п-п'!$C$5:$I$57,3,FALSE())</f>
        <v>45754</v>
      </c>
      <c r="W244" s="17" t="str">
        <f aca="false">VLOOKUP(поверки!$T244,'Акты п-п'!$C$5:$I$57,5,FALSE())</f>
        <v>Манджеев А.А.</v>
      </c>
      <c r="X244" s="17" t="n">
        <f aca="false">поверки!$G244-поверки!$U244</f>
        <v>2</v>
      </c>
      <c r="Y244" s="17" t="n">
        <f aca="false">поверки!$V244-поверки!$G244</f>
        <v>4</v>
      </c>
      <c r="Z244" s="17" t="str">
        <f aca="false">CONCATENATE(поверки!$Q244," ",поверки!$S244," номер ",поверки!$H244)</f>
        <v>Манометр ТМ серия 10 номер 3019899</v>
      </c>
    </row>
    <row r="245" customFormat="false" ht="17.9" hidden="true" customHeight="false" outlineLevel="0" collapsed="false">
      <c r="B245" s="1" t="s">
        <v>461</v>
      </c>
      <c r="C245" s="1" t="s">
        <v>30</v>
      </c>
      <c r="D245" s="1" t="s">
        <v>446</v>
      </c>
      <c r="F245" s="1" t="s">
        <v>297</v>
      </c>
      <c r="G245" s="16" t="n">
        <v>45750</v>
      </c>
      <c r="H245" s="6" t="s">
        <v>632</v>
      </c>
      <c r="J245" s="1" t="s">
        <v>34</v>
      </c>
      <c r="K245" s="1" t="s">
        <v>35</v>
      </c>
      <c r="L245" s="1" t="s">
        <v>633</v>
      </c>
      <c r="M245" s="17" t="str">
        <f aca="false">IF(COUNTIF(поверки!$H$6:$H$3175,поверки!$H245)&gt;1,"Дубликат","")</f>
        <v/>
      </c>
      <c r="N245" s="17" t="str">
        <f aca="false">IF(COUNTIF(поверки!$L$6:$L$3175,поверки!$L245)&gt;1,"Дубликат","")</f>
        <v/>
      </c>
      <c r="O245" s="18" t="n">
        <v>240</v>
      </c>
      <c r="P245" s="17" t="str">
        <f aca="false">CONCATENATE(TEXT(MONTH(поверки!$G245),"00"),"/",TEXT(поверки!$O245,"000"), "/",TEXT(YEAR(поверки!$G245)-2000,"00"))</f>
        <v>04/240/25</v>
      </c>
      <c r="Q245" s="17" t="str">
        <f aca="false">VLOOKUP(поверки!$F245,'соответстиви ОТ типу'!$K$4:$M$344,2,FALSE())</f>
        <v>Манометр</v>
      </c>
      <c r="R245" s="17" t="s">
        <v>52</v>
      </c>
      <c r="S245" s="17" t="s">
        <v>460</v>
      </c>
      <c r="T245" s="17" t="n">
        <v>2</v>
      </c>
      <c r="U245" s="19" t="n">
        <f aca="false">VLOOKUP(поверки!$T245,'Акты п-п'!$C$5:$I$57,2,FALSE())</f>
        <v>45748</v>
      </c>
      <c r="V245" s="19" t="n">
        <f aca="false">VLOOKUP(поверки!$T245,'Акты п-п'!$C$5:$I$57,3,FALSE())</f>
        <v>45754</v>
      </c>
      <c r="W245" s="17" t="str">
        <f aca="false">VLOOKUP(поверки!$T245,'Акты п-п'!$C$5:$I$57,5,FALSE())</f>
        <v>Манджеев А.А.</v>
      </c>
      <c r="X245" s="17" t="n">
        <f aca="false">поверки!$G245-поверки!$U245</f>
        <v>2</v>
      </c>
      <c r="Y245" s="17" t="n">
        <f aca="false">поверки!$V245-поверки!$G245</f>
        <v>4</v>
      </c>
      <c r="Z245" s="17" t="str">
        <f aca="false">CONCATENATE(поверки!$Q245," ",поверки!$S245," номер ",поверки!$H245)</f>
        <v>Манометр ТМ серия 10 номер 3019912</v>
      </c>
    </row>
    <row r="246" customFormat="false" ht="17.9" hidden="true" customHeight="false" outlineLevel="0" collapsed="false">
      <c r="B246" s="1" t="s">
        <v>461</v>
      </c>
      <c r="C246" s="1" t="s">
        <v>30</v>
      </c>
      <c r="D246" s="1" t="s">
        <v>446</v>
      </c>
      <c r="F246" s="1" t="s">
        <v>297</v>
      </c>
      <c r="G246" s="16" t="n">
        <v>45750</v>
      </c>
      <c r="H246" s="6" t="s">
        <v>634</v>
      </c>
      <c r="J246" s="1" t="s">
        <v>34</v>
      </c>
      <c r="K246" s="1" t="s">
        <v>35</v>
      </c>
      <c r="L246" s="1" t="s">
        <v>635</v>
      </c>
      <c r="M246" s="17" t="str">
        <f aca="false">IF(COUNTIF(поверки!$H$6:$H$3175,поверки!$H246)&gt;1,"Дубликат","")</f>
        <v/>
      </c>
      <c r="N246" s="17" t="str">
        <f aca="false">IF(COUNTIF(поверки!$L$6:$L$3175,поверки!$L246)&gt;1,"Дубликат","")</f>
        <v/>
      </c>
      <c r="O246" s="18" t="n">
        <v>241</v>
      </c>
      <c r="P246" s="17" t="str">
        <f aca="false">CONCATENATE(TEXT(MONTH(поверки!$G246),"00"),"/",TEXT(поверки!$O246,"000"), "/",TEXT(YEAR(поверки!$G246)-2000,"00"))</f>
        <v>04/241/25</v>
      </c>
      <c r="Q246" s="17" t="str">
        <f aca="false">VLOOKUP(поверки!$F246,'соответстиви ОТ типу'!$K$4:$M$344,2,FALSE())</f>
        <v>Манометр</v>
      </c>
      <c r="R246" s="17" t="s">
        <v>52</v>
      </c>
      <c r="S246" s="17" t="s">
        <v>460</v>
      </c>
      <c r="T246" s="17" t="n">
        <v>2</v>
      </c>
      <c r="U246" s="19" t="n">
        <f aca="false">VLOOKUP(поверки!$T246,'Акты п-п'!$C$5:$I$57,2,FALSE())</f>
        <v>45748</v>
      </c>
      <c r="V246" s="19" t="n">
        <f aca="false">VLOOKUP(поверки!$T246,'Акты п-п'!$C$5:$I$57,3,FALSE())</f>
        <v>45754</v>
      </c>
      <c r="W246" s="17" t="str">
        <f aca="false">VLOOKUP(поверки!$T246,'Акты п-п'!$C$5:$I$57,5,FALSE())</f>
        <v>Манджеев А.А.</v>
      </c>
      <c r="X246" s="17" t="n">
        <f aca="false">поверки!$G246-поверки!$U246</f>
        <v>2</v>
      </c>
      <c r="Y246" s="17" t="n">
        <f aca="false">поверки!$V246-поверки!$G246</f>
        <v>4</v>
      </c>
      <c r="Z246" s="17" t="str">
        <f aca="false">CONCATENATE(поверки!$Q246," ",поверки!$S246," номер ",поверки!$H246)</f>
        <v>Манометр ТМ серия 10 номер 3019914</v>
      </c>
    </row>
    <row r="247" customFormat="false" ht="17.9" hidden="true" customHeight="false" outlineLevel="0" collapsed="false">
      <c r="B247" s="1" t="s">
        <v>461</v>
      </c>
      <c r="C247" s="1" t="s">
        <v>30</v>
      </c>
      <c r="D247" s="1" t="s">
        <v>446</v>
      </c>
      <c r="F247" s="1" t="s">
        <v>297</v>
      </c>
      <c r="G247" s="16" t="n">
        <v>45750</v>
      </c>
      <c r="H247" s="6" t="s">
        <v>636</v>
      </c>
      <c r="J247" s="1" t="s">
        <v>34</v>
      </c>
      <c r="K247" s="1" t="s">
        <v>35</v>
      </c>
      <c r="L247" s="1" t="s">
        <v>637</v>
      </c>
      <c r="M247" s="17" t="str">
        <f aca="false">IF(COUNTIF(поверки!$H$6:$H$3175,поверки!$H247)&gt;1,"Дубликат","")</f>
        <v/>
      </c>
      <c r="N247" s="17" t="str">
        <f aca="false">IF(COUNTIF(поверки!$L$6:$L$3175,поверки!$L247)&gt;1,"Дубликат","")</f>
        <v/>
      </c>
      <c r="O247" s="18" t="n">
        <v>242</v>
      </c>
      <c r="P247" s="17" t="str">
        <f aca="false">CONCATENATE(TEXT(MONTH(поверки!$G247),"00"),"/",TEXT(поверки!$O247,"000"), "/",TEXT(YEAR(поверки!$G247)-2000,"00"))</f>
        <v>04/242/25</v>
      </c>
      <c r="Q247" s="17" t="str">
        <f aca="false">VLOOKUP(поверки!$F247,'соответстиви ОТ типу'!$K$4:$M$344,2,FALSE())</f>
        <v>Манометр</v>
      </c>
      <c r="R247" s="17" t="s">
        <v>52</v>
      </c>
      <c r="S247" s="17" t="s">
        <v>460</v>
      </c>
      <c r="T247" s="17" t="n">
        <v>2</v>
      </c>
      <c r="U247" s="19" t="n">
        <f aca="false">VLOOKUP(поверки!$T247,'Акты п-п'!$C$5:$I$57,2,FALSE())</f>
        <v>45748</v>
      </c>
      <c r="V247" s="19" t="n">
        <f aca="false">VLOOKUP(поверки!$T247,'Акты п-п'!$C$5:$I$57,3,FALSE())</f>
        <v>45754</v>
      </c>
      <c r="W247" s="17" t="str">
        <f aca="false">VLOOKUP(поверки!$T247,'Акты п-п'!$C$5:$I$57,5,FALSE())</f>
        <v>Манджеев А.А.</v>
      </c>
      <c r="X247" s="17" t="n">
        <f aca="false">поверки!$G247-поверки!$U247</f>
        <v>2</v>
      </c>
      <c r="Y247" s="17" t="n">
        <f aca="false">поверки!$V247-поверки!$G247</f>
        <v>4</v>
      </c>
      <c r="Z247" s="17" t="str">
        <f aca="false">CONCATENATE(поверки!$Q247," ",поверки!$S247," номер ",поверки!$H247)</f>
        <v>Манометр ТМ серия 10 номер 3019910</v>
      </c>
    </row>
    <row r="248" customFormat="false" ht="17.9" hidden="true" customHeight="false" outlineLevel="0" collapsed="false">
      <c r="B248" s="1" t="s">
        <v>461</v>
      </c>
      <c r="C248" s="1" t="s">
        <v>30</v>
      </c>
      <c r="D248" s="1" t="s">
        <v>446</v>
      </c>
      <c r="F248" s="1" t="s">
        <v>297</v>
      </c>
      <c r="G248" s="16" t="n">
        <v>45750</v>
      </c>
      <c r="H248" s="6" t="s">
        <v>638</v>
      </c>
      <c r="J248" s="1" t="s">
        <v>34</v>
      </c>
      <c r="K248" s="1" t="s">
        <v>35</v>
      </c>
      <c r="L248" s="1" t="s">
        <v>639</v>
      </c>
      <c r="M248" s="17" t="str">
        <f aca="false">IF(COUNTIF(поверки!$H$6:$H$3175,поверки!$H248)&gt;1,"Дубликат","")</f>
        <v/>
      </c>
      <c r="N248" s="17" t="str">
        <f aca="false">IF(COUNTIF(поверки!$L$6:$L$3175,поверки!$L248)&gt;1,"Дубликат","")</f>
        <v/>
      </c>
      <c r="O248" s="18" t="n">
        <v>243</v>
      </c>
      <c r="P248" s="17" t="str">
        <f aca="false">CONCATENATE(TEXT(MONTH(поверки!$G248),"00"),"/",TEXT(поверки!$O248,"000"), "/",TEXT(YEAR(поверки!$G248)-2000,"00"))</f>
        <v>04/243/25</v>
      </c>
      <c r="Q248" s="17" t="str">
        <f aca="false">VLOOKUP(поверки!$F248,'соответстиви ОТ типу'!$K$4:$M$344,2,FALSE())</f>
        <v>Манометр</v>
      </c>
      <c r="R248" s="17" t="s">
        <v>52</v>
      </c>
      <c r="S248" s="17" t="s">
        <v>460</v>
      </c>
      <c r="T248" s="17" t="n">
        <v>2</v>
      </c>
      <c r="U248" s="19" t="n">
        <f aca="false">VLOOKUP(поверки!$T248,'Акты п-п'!$C$5:$I$57,2,FALSE())</f>
        <v>45748</v>
      </c>
      <c r="V248" s="19" t="n">
        <f aca="false">VLOOKUP(поверки!$T248,'Акты п-п'!$C$5:$I$57,3,FALSE())</f>
        <v>45754</v>
      </c>
      <c r="W248" s="17" t="str">
        <f aca="false">VLOOKUP(поверки!$T248,'Акты п-п'!$C$5:$I$57,5,FALSE())</f>
        <v>Манджеев А.А.</v>
      </c>
      <c r="X248" s="17" t="n">
        <f aca="false">поверки!$G248-поверки!$U248</f>
        <v>2</v>
      </c>
      <c r="Y248" s="17" t="n">
        <f aca="false">поверки!$V248-поверки!$G248</f>
        <v>4</v>
      </c>
      <c r="Z248" s="17" t="str">
        <f aca="false">CONCATENATE(поверки!$Q248," ",поверки!$S248," номер ",поверки!$H248)</f>
        <v>Манометр ТМ серия 10 номер 3019898</v>
      </c>
    </row>
    <row r="249" customFormat="false" ht="17.9" hidden="true" customHeight="false" outlineLevel="0" collapsed="false">
      <c r="B249" s="1" t="s">
        <v>461</v>
      </c>
      <c r="C249" s="1" t="s">
        <v>30</v>
      </c>
      <c r="D249" s="1" t="s">
        <v>446</v>
      </c>
      <c r="F249" s="1" t="s">
        <v>297</v>
      </c>
      <c r="G249" s="16" t="n">
        <v>45750</v>
      </c>
      <c r="H249" s="6" t="s">
        <v>640</v>
      </c>
      <c r="J249" s="1" t="s">
        <v>34</v>
      </c>
      <c r="K249" s="1" t="s">
        <v>35</v>
      </c>
      <c r="L249" s="1" t="s">
        <v>641</v>
      </c>
      <c r="M249" s="17" t="str">
        <f aca="false">IF(COUNTIF(поверки!$H$6:$H$3175,поверки!$H249)&gt;1,"Дубликат","")</f>
        <v/>
      </c>
      <c r="N249" s="17" t="str">
        <f aca="false">IF(COUNTIF(поверки!$L$6:$L$3175,поверки!$L249)&gt;1,"Дубликат","")</f>
        <v/>
      </c>
      <c r="O249" s="18" t="n">
        <v>244</v>
      </c>
      <c r="P249" s="17" t="str">
        <f aca="false">CONCATENATE(TEXT(MONTH(поверки!$G249),"00"),"/",TEXT(поверки!$O249,"000"), "/",TEXT(YEAR(поверки!$G249)-2000,"00"))</f>
        <v>04/244/25</v>
      </c>
      <c r="Q249" s="17" t="str">
        <f aca="false">VLOOKUP(поверки!$F249,'соответстиви ОТ типу'!$K$4:$M$344,2,FALSE())</f>
        <v>Манометр</v>
      </c>
      <c r="R249" s="17" t="s">
        <v>52</v>
      </c>
      <c r="S249" s="17" t="s">
        <v>460</v>
      </c>
      <c r="T249" s="17" t="n">
        <v>2</v>
      </c>
      <c r="U249" s="19" t="n">
        <f aca="false">VLOOKUP(поверки!$T249,'Акты п-п'!$C$5:$I$57,2,FALSE())</f>
        <v>45748</v>
      </c>
      <c r="V249" s="19" t="n">
        <f aca="false">VLOOKUP(поверки!$T249,'Акты п-п'!$C$5:$I$57,3,FALSE())</f>
        <v>45754</v>
      </c>
      <c r="W249" s="17" t="str">
        <f aca="false">VLOOKUP(поверки!$T249,'Акты п-п'!$C$5:$I$57,5,FALSE())</f>
        <v>Манджеев А.А.</v>
      </c>
      <c r="X249" s="17" t="n">
        <f aca="false">поверки!$G249-поверки!$U249</f>
        <v>2</v>
      </c>
      <c r="Y249" s="17" t="n">
        <f aca="false">поверки!$V249-поверки!$G249</f>
        <v>4</v>
      </c>
      <c r="Z249" s="17" t="str">
        <f aca="false">CONCATENATE(поверки!$Q249," ",поверки!$S249," номер ",поверки!$H249)</f>
        <v>Манометр ТМ серия 10 номер 3017732</v>
      </c>
    </row>
    <row r="250" customFormat="false" ht="17.9" hidden="true" customHeight="false" outlineLevel="0" collapsed="false">
      <c r="B250" s="1" t="s">
        <v>461</v>
      </c>
      <c r="C250" s="1" t="s">
        <v>30</v>
      </c>
      <c r="D250" s="1" t="s">
        <v>446</v>
      </c>
      <c r="F250" s="1" t="s">
        <v>297</v>
      </c>
      <c r="G250" s="16" t="n">
        <v>45750</v>
      </c>
      <c r="H250" s="6" t="s">
        <v>642</v>
      </c>
      <c r="J250" s="1" t="s">
        <v>34</v>
      </c>
      <c r="K250" s="1" t="s">
        <v>35</v>
      </c>
      <c r="L250" s="1" t="s">
        <v>643</v>
      </c>
      <c r="M250" s="17" t="str">
        <f aca="false">IF(COUNTIF(поверки!$H$6:$H$3175,поверки!$H250)&gt;1,"Дубликат","")</f>
        <v/>
      </c>
      <c r="N250" s="17" t="str">
        <f aca="false">IF(COUNTIF(поверки!$L$6:$L$3175,поверки!$L250)&gt;1,"Дубликат","")</f>
        <v/>
      </c>
      <c r="O250" s="18" t="n">
        <v>245</v>
      </c>
      <c r="P250" s="17" t="str">
        <f aca="false">CONCATENATE(TEXT(MONTH(поверки!$G250),"00"),"/",TEXT(поверки!$O250,"000"), "/",TEXT(YEAR(поверки!$G250)-2000,"00"))</f>
        <v>04/245/25</v>
      </c>
      <c r="Q250" s="17" t="str">
        <f aca="false">VLOOKUP(поверки!$F250,'соответстиви ОТ типу'!$K$4:$M$344,2,FALSE())</f>
        <v>Манометр</v>
      </c>
      <c r="R250" s="17" t="s">
        <v>52</v>
      </c>
      <c r="S250" s="17" t="s">
        <v>460</v>
      </c>
      <c r="T250" s="17" t="n">
        <v>2</v>
      </c>
      <c r="U250" s="19" t="n">
        <f aca="false">VLOOKUP(поверки!$T250,'Акты п-п'!$C$5:$I$57,2,FALSE())</f>
        <v>45748</v>
      </c>
      <c r="V250" s="19" t="n">
        <f aca="false">VLOOKUP(поверки!$T250,'Акты п-п'!$C$5:$I$57,3,FALSE())</f>
        <v>45754</v>
      </c>
      <c r="W250" s="17" t="str">
        <f aca="false">VLOOKUP(поверки!$T250,'Акты п-п'!$C$5:$I$57,5,FALSE())</f>
        <v>Манджеев А.А.</v>
      </c>
      <c r="X250" s="17" t="n">
        <f aca="false">поверки!$G250-поверки!$U250</f>
        <v>2</v>
      </c>
      <c r="Y250" s="17" t="n">
        <f aca="false">поверки!$V250-поверки!$G250</f>
        <v>4</v>
      </c>
      <c r="Z250" s="17" t="str">
        <f aca="false">CONCATENATE(поверки!$Q250," ",поверки!$S250," номер ",поверки!$H250)</f>
        <v>Манометр ТМ серия 10 номер 3017733</v>
      </c>
    </row>
    <row r="251" customFormat="false" ht="17.9" hidden="true" customHeight="false" outlineLevel="0" collapsed="false">
      <c r="B251" s="1" t="s">
        <v>461</v>
      </c>
      <c r="C251" s="1" t="s">
        <v>30</v>
      </c>
      <c r="D251" s="1" t="s">
        <v>446</v>
      </c>
      <c r="F251" s="1" t="s">
        <v>297</v>
      </c>
      <c r="G251" s="16" t="n">
        <v>45750</v>
      </c>
      <c r="H251" s="6" t="s">
        <v>644</v>
      </c>
      <c r="J251" s="1" t="s">
        <v>34</v>
      </c>
      <c r="K251" s="1" t="s">
        <v>35</v>
      </c>
      <c r="L251" s="1" t="s">
        <v>645</v>
      </c>
      <c r="M251" s="17" t="str">
        <f aca="false">IF(COUNTIF(поверки!$H$6:$H$3175,поверки!$H251)&gt;1,"Дубликат","")</f>
        <v/>
      </c>
      <c r="N251" s="17" t="str">
        <f aca="false">IF(COUNTIF(поверки!$L$6:$L$3175,поверки!$L251)&gt;1,"Дубликат","")</f>
        <v/>
      </c>
      <c r="O251" s="18" t="n">
        <v>246</v>
      </c>
      <c r="P251" s="17" t="str">
        <f aca="false">CONCATENATE(TEXT(MONTH(поверки!$G251),"00"),"/",TEXT(поверки!$O251,"000"), "/",TEXT(YEAR(поверки!$G251)-2000,"00"))</f>
        <v>04/246/25</v>
      </c>
      <c r="Q251" s="17" t="str">
        <f aca="false">VLOOKUP(поверки!$F251,'соответстиви ОТ типу'!$K$4:$M$344,2,FALSE())</f>
        <v>Манометр</v>
      </c>
      <c r="R251" s="17" t="s">
        <v>52</v>
      </c>
      <c r="S251" s="17" t="s">
        <v>460</v>
      </c>
      <c r="T251" s="17" t="n">
        <v>2</v>
      </c>
      <c r="U251" s="19" t="n">
        <f aca="false">VLOOKUP(поверки!$T251,'Акты п-п'!$C$5:$I$57,2,FALSE())</f>
        <v>45748</v>
      </c>
      <c r="V251" s="19" t="n">
        <f aca="false">VLOOKUP(поверки!$T251,'Акты п-п'!$C$5:$I$57,3,FALSE())</f>
        <v>45754</v>
      </c>
      <c r="W251" s="17" t="str">
        <f aca="false">VLOOKUP(поверки!$T251,'Акты п-п'!$C$5:$I$57,5,FALSE())</f>
        <v>Манджеев А.А.</v>
      </c>
      <c r="X251" s="17" t="n">
        <f aca="false">поверки!$G251-поверки!$U251</f>
        <v>2</v>
      </c>
      <c r="Y251" s="17" t="n">
        <f aca="false">поверки!$V251-поверки!$G251</f>
        <v>4</v>
      </c>
      <c r="Z251" s="17" t="str">
        <f aca="false">CONCATENATE(поверки!$Q251," ",поверки!$S251," номер ",поверки!$H251)</f>
        <v>Манометр ТМ серия 10 номер 3017724</v>
      </c>
    </row>
    <row r="252" customFormat="false" ht="17.9" hidden="true" customHeight="false" outlineLevel="0" collapsed="false">
      <c r="B252" s="1" t="s">
        <v>461</v>
      </c>
      <c r="C252" s="1" t="s">
        <v>30</v>
      </c>
      <c r="D252" s="1" t="s">
        <v>446</v>
      </c>
      <c r="F252" s="1" t="s">
        <v>297</v>
      </c>
      <c r="G252" s="16" t="n">
        <v>45750</v>
      </c>
      <c r="H252" s="6" t="s">
        <v>646</v>
      </c>
      <c r="J252" s="1" t="s">
        <v>34</v>
      </c>
      <c r="K252" s="1" t="s">
        <v>35</v>
      </c>
      <c r="L252" s="1" t="s">
        <v>647</v>
      </c>
      <c r="M252" s="17" t="str">
        <f aca="false">IF(COUNTIF(поверки!$H$6:$H$3175,поверки!$H252)&gt;1,"Дубликат","")</f>
        <v/>
      </c>
      <c r="N252" s="17" t="str">
        <f aca="false">IF(COUNTIF(поверки!$L$6:$L$3175,поверки!$L252)&gt;1,"Дубликат","")</f>
        <v/>
      </c>
      <c r="O252" s="18" t="n">
        <v>247</v>
      </c>
      <c r="P252" s="17" t="str">
        <f aca="false">CONCATENATE(TEXT(MONTH(поверки!$G252),"00"),"/",TEXT(поверки!$O252,"000"), "/",TEXT(YEAR(поверки!$G252)-2000,"00"))</f>
        <v>04/247/25</v>
      </c>
      <c r="Q252" s="17" t="str">
        <f aca="false">VLOOKUP(поверки!$F252,'соответстиви ОТ типу'!$K$4:$M$344,2,FALSE())</f>
        <v>Манометр</v>
      </c>
      <c r="R252" s="17" t="s">
        <v>52</v>
      </c>
      <c r="S252" s="17" t="s">
        <v>460</v>
      </c>
      <c r="T252" s="17" t="n">
        <v>2</v>
      </c>
      <c r="U252" s="19" t="n">
        <f aca="false">VLOOKUP(поверки!$T252,'Акты п-п'!$C$5:$I$57,2,FALSE())</f>
        <v>45748</v>
      </c>
      <c r="V252" s="19" t="n">
        <f aca="false">VLOOKUP(поверки!$T252,'Акты п-п'!$C$5:$I$57,3,FALSE())</f>
        <v>45754</v>
      </c>
      <c r="W252" s="17" t="str">
        <f aca="false">VLOOKUP(поверки!$T252,'Акты п-п'!$C$5:$I$57,5,FALSE())</f>
        <v>Манджеев А.А.</v>
      </c>
      <c r="X252" s="17" t="n">
        <f aca="false">поверки!$G252-поверки!$U252</f>
        <v>2</v>
      </c>
      <c r="Y252" s="17" t="n">
        <f aca="false">поверки!$V252-поверки!$G252</f>
        <v>4</v>
      </c>
      <c r="Z252" s="17" t="str">
        <f aca="false">CONCATENATE(поверки!$Q252," ",поверки!$S252," номер ",поверки!$H252)</f>
        <v>Манометр ТМ серия 10 номер 3017726</v>
      </c>
    </row>
    <row r="253" customFormat="false" ht="17.9" hidden="true" customHeight="false" outlineLevel="0" collapsed="false">
      <c r="B253" s="1" t="s">
        <v>461</v>
      </c>
      <c r="C253" s="1" t="s">
        <v>30</v>
      </c>
      <c r="D253" s="1" t="s">
        <v>446</v>
      </c>
      <c r="F253" s="1" t="s">
        <v>297</v>
      </c>
      <c r="G253" s="16" t="n">
        <v>45750</v>
      </c>
      <c r="H253" s="6" t="s">
        <v>648</v>
      </c>
      <c r="J253" s="1" t="s">
        <v>34</v>
      </c>
      <c r="K253" s="1" t="s">
        <v>35</v>
      </c>
      <c r="L253" s="1" t="s">
        <v>649</v>
      </c>
      <c r="M253" s="17" t="str">
        <f aca="false">IF(COUNTIF(поверки!$H$6:$H$3175,поверки!$H253)&gt;1,"Дубликат","")</f>
        <v/>
      </c>
      <c r="N253" s="17" t="str">
        <f aca="false">IF(COUNTIF(поверки!$L$6:$L$3175,поверки!$L253)&gt;1,"Дубликат","")</f>
        <v/>
      </c>
      <c r="O253" s="18" t="n">
        <v>248</v>
      </c>
      <c r="P253" s="17" t="str">
        <f aca="false">CONCATENATE(TEXT(MONTH(поверки!$G253),"00"),"/",TEXT(поверки!$O253,"000"), "/",TEXT(YEAR(поверки!$G253)-2000,"00"))</f>
        <v>04/248/25</v>
      </c>
      <c r="Q253" s="17" t="str">
        <f aca="false">VLOOKUP(поверки!$F253,'соответстиви ОТ типу'!$K$4:$M$344,2,FALSE())</f>
        <v>Манометр</v>
      </c>
      <c r="R253" s="17" t="s">
        <v>52</v>
      </c>
      <c r="S253" s="17" t="s">
        <v>460</v>
      </c>
      <c r="T253" s="17" t="n">
        <v>2</v>
      </c>
      <c r="U253" s="19" t="n">
        <f aca="false">VLOOKUP(поверки!$T253,'Акты п-п'!$C$5:$I$57,2,FALSE())</f>
        <v>45748</v>
      </c>
      <c r="V253" s="19" t="n">
        <f aca="false">VLOOKUP(поверки!$T253,'Акты п-п'!$C$5:$I$57,3,FALSE())</f>
        <v>45754</v>
      </c>
      <c r="W253" s="17" t="str">
        <f aca="false">VLOOKUP(поверки!$T253,'Акты п-п'!$C$5:$I$57,5,FALSE())</f>
        <v>Манджеев А.А.</v>
      </c>
      <c r="X253" s="17" t="n">
        <f aca="false">поверки!$G253-поверки!$U253</f>
        <v>2</v>
      </c>
      <c r="Y253" s="17" t="n">
        <f aca="false">поверки!$V253-поверки!$G253</f>
        <v>4</v>
      </c>
      <c r="Z253" s="17" t="str">
        <f aca="false">CONCATENATE(поверки!$Q253," ",поверки!$S253," номер ",поверки!$H253)</f>
        <v>Манометр ТМ серия 10 номер 3017263</v>
      </c>
    </row>
    <row r="254" customFormat="false" ht="17.9" hidden="true" customHeight="false" outlineLevel="0" collapsed="false">
      <c r="B254" s="1" t="s">
        <v>461</v>
      </c>
      <c r="C254" s="1" t="s">
        <v>30</v>
      </c>
      <c r="D254" s="1" t="s">
        <v>446</v>
      </c>
      <c r="F254" s="1" t="s">
        <v>297</v>
      </c>
      <c r="G254" s="16" t="n">
        <v>45750</v>
      </c>
      <c r="H254" s="6" t="s">
        <v>650</v>
      </c>
      <c r="J254" s="1" t="s">
        <v>34</v>
      </c>
      <c r="K254" s="1" t="s">
        <v>35</v>
      </c>
      <c r="L254" s="1" t="s">
        <v>651</v>
      </c>
      <c r="M254" s="17" t="str">
        <f aca="false">IF(COUNTIF(поверки!$H$6:$H$3175,поверки!$H254)&gt;1,"Дубликат","")</f>
        <v/>
      </c>
      <c r="N254" s="17" t="str">
        <f aca="false">IF(COUNTIF(поверки!$L$6:$L$3175,поверки!$L254)&gt;1,"Дубликат","")</f>
        <v/>
      </c>
      <c r="O254" s="18" t="n">
        <v>249</v>
      </c>
      <c r="P254" s="17" t="str">
        <f aca="false">CONCATENATE(TEXT(MONTH(поверки!$G254),"00"),"/",TEXT(поверки!$O254,"000"), "/",TEXT(YEAR(поверки!$G254)-2000,"00"))</f>
        <v>04/249/25</v>
      </c>
      <c r="Q254" s="17" t="str">
        <f aca="false">VLOOKUP(поверки!$F254,'соответстиви ОТ типу'!$K$4:$M$344,2,FALSE())</f>
        <v>Манометр</v>
      </c>
      <c r="R254" s="17" t="s">
        <v>52</v>
      </c>
      <c r="S254" s="17" t="s">
        <v>460</v>
      </c>
      <c r="T254" s="17" t="n">
        <v>2</v>
      </c>
      <c r="U254" s="19" t="n">
        <f aca="false">VLOOKUP(поверки!$T254,'Акты п-п'!$C$5:$I$57,2,FALSE())</f>
        <v>45748</v>
      </c>
      <c r="V254" s="19" t="n">
        <f aca="false">VLOOKUP(поверки!$T254,'Акты п-п'!$C$5:$I$57,3,FALSE())</f>
        <v>45754</v>
      </c>
      <c r="W254" s="17" t="str">
        <f aca="false">VLOOKUP(поверки!$T254,'Акты п-п'!$C$5:$I$57,5,FALSE())</f>
        <v>Манджеев А.А.</v>
      </c>
      <c r="X254" s="17" t="n">
        <f aca="false">поверки!$G254-поверки!$U254</f>
        <v>2</v>
      </c>
      <c r="Y254" s="17" t="n">
        <f aca="false">поверки!$V254-поверки!$G254</f>
        <v>4</v>
      </c>
      <c r="Z254" s="17" t="str">
        <f aca="false">CONCATENATE(поверки!$Q254," ",поверки!$S254," номер ",поверки!$H254)</f>
        <v>Манометр ТМ серия 10 номер 3017262</v>
      </c>
    </row>
    <row r="255" customFormat="false" ht="17.9" hidden="true" customHeight="false" outlineLevel="0" collapsed="false">
      <c r="B255" s="1" t="s">
        <v>461</v>
      </c>
      <c r="C255" s="1" t="s">
        <v>30</v>
      </c>
      <c r="D255" s="1" t="s">
        <v>446</v>
      </c>
      <c r="F255" s="1" t="s">
        <v>297</v>
      </c>
      <c r="G255" s="16" t="n">
        <v>45750</v>
      </c>
      <c r="H255" s="6" t="s">
        <v>652</v>
      </c>
      <c r="J255" s="1" t="s">
        <v>34</v>
      </c>
      <c r="K255" s="1" t="s">
        <v>35</v>
      </c>
      <c r="L255" s="1" t="s">
        <v>653</v>
      </c>
      <c r="M255" s="17" t="str">
        <f aca="false">IF(COUNTIF(поверки!$H$6:$H$3175,поверки!$H255)&gt;1,"Дубликат","")</f>
        <v/>
      </c>
      <c r="N255" s="17" t="str">
        <f aca="false">IF(COUNTIF(поверки!$L$6:$L$3175,поверки!$L255)&gt;1,"Дубликат","")</f>
        <v/>
      </c>
      <c r="O255" s="18" t="n">
        <v>250</v>
      </c>
      <c r="P255" s="17" t="str">
        <f aca="false">CONCATENATE(TEXT(MONTH(поверки!$G255),"00"),"/",TEXT(поверки!$O255,"000"), "/",TEXT(YEAR(поверки!$G255)-2000,"00"))</f>
        <v>04/250/25</v>
      </c>
      <c r="Q255" s="17" t="str">
        <f aca="false">VLOOKUP(поверки!$F255,'соответстиви ОТ типу'!$K$4:$M$344,2,FALSE())</f>
        <v>Манометр</v>
      </c>
      <c r="R255" s="17" t="s">
        <v>52</v>
      </c>
      <c r="S255" s="17" t="s">
        <v>460</v>
      </c>
      <c r="T255" s="17" t="n">
        <v>2</v>
      </c>
      <c r="U255" s="19" t="n">
        <f aca="false">VLOOKUP(поверки!$T255,'Акты п-п'!$C$5:$I$57,2,FALSE())</f>
        <v>45748</v>
      </c>
      <c r="V255" s="19" t="n">
        <f aca="false">VLOOKUP(поверки!$T255,'Акты п-п'!$C$5:$I$57,3,FALSE())</f>
        <v>45754</v>
      </c>
      <c r="W255" s="17" t="str">
        <f aca="false">VLOOKUP(поверки!$T255,'Акты п-п'!$C$5:$I$57,5,FALSE())</f>
        <v>Манджеев А.А.</v>
      </c>
      <c r="X255" s="17" t="n">
        <f aca="false">поверки!$G255-поверки!$U255</f>
        <v>2</v>
      </c>
      <c r="Y255" s="17" t="n">
        <f aca="false">поверки!$V255-поверки!$G255</f>
        <v>4</v>
      </c>
      <c r="Z255" s="17" t="str">
        <f aca="false">CONCATENATE(поверки!$Q255," ",поверки!$S255," номер ",поверки!$H255)</f>
        <v>Манометр ТМ серия 10 номер 3017269</v>
      </c>
    </row>
    <row r="256" customFormat="false" ht="17.9" hidden="true" customHeight="false" outlineLevel="0" collapsed="false">
      <c r="B256" s="1" t="s">
        <v>461</v>
      </c>
      <c r="C256" s="1" t="s">
        <v>30</v>
      </c>
      <c r="D256" s="1" t="s">
        <v>446</v>
      </c>
      <c r="F256" s="1" t="s">
        <v>297</v>
      </c>
      <c r="G256" s="16" t="n">
        <v>45750</v>
      </c>
      <c r="H256" s="6" t="s">
        <v>654</v>
      </c>
      <c r="J256" s="1" t="s">
        <v>34</v>
      </c>
      <c r="K256" s="1" t="s">
        <v>35</v>
      </c>
      <c r="L256" s="1" t="s">
        <v>655</v>
      </c>
      <c r="M256" s="17" t="str">
        <f aca="false">IF(COUNTIF(поверки!$H$6:$H$3175,поверки!$H256)&gt;1,"Дубликат","")</f>
        <v/>
      </c>
      <c r="N256" s="17" t="str">
        <f aca="false">IF(COUNTIF(поверки!$L$6:$L$3175,поверки!$L256)&gt;1,"Дубликат","")</f>
        <v/>
      </c>
      <c r="O256" s="18" t="n">
        <v>251</v>
      </c>
      <c r="P256" s="17" t="str">
        <f aca="false">CONCATENATE(TEXT(MONTH(поверки!$G256),"00"),"/",TEXT(поверки!$O256,"000"), "/",TEXT(YEAR(поверки!$G256)-2000,"00"))</f>
        <v>04/251/25</v>
      </c>
      <c r="Q256" s="17" t="str">
        <f aca="false">VLOOKUP(поверки!$F256,'соответстиви ОТ типу'!$K$4:$M$344,2,FALSE())</f>
        <v>Манометр</v>
      </c>
      <c r="R256" s="17" t="s">
        <v>52</v>
      </c>
      <c r="S256" s="17" t="s">
        <v>460</v>
      </c>
      <c r="T256" s="17" t="n">
        <v>2</v>
      </c>
      <c r="U256" s="19" t="n">
        <f aca="false">VLOOKUP(поверки!$T256,'Акты п-п'!$C$5:$I$57,2,FALSE())</f>
        <v>45748</v>
      </c>
      <c r="V256" s="19" t="n">
        <f aca="false">VLOOKUP(поверки!$T256,'Акты п-п'!$C$5:$I$57,3,FALSE())</f>
        <v>45754</v>
      </c>
      <c r="W256" s="17" t="str">
        <f aca="false">VLOOKUP(поверки!$T256,'Акты п-п'!$C$5:$I$57,5,FALSE())</f>
        <v>Манджеев А.А.</v>
      </c>
      <c r="X256" s="17" t="n">
        <f aca="false">поверки!$G256-поверки!$U256</f>
        <v>2</v>
      </c>
      <c r="Y256" s="17" t="n">
        <f aca="false">поверки!$V256-поверки!$G256</f>
        <v>4</v>
      </c>
      <c r="Z256" s="17" t="str">
        <f aca="false">CONCATENATE(поверки!$Q256," ",поверки!$S256," номер ",поверки!$H256)</f>
        <v>Манометр ТМ серия 10 номер 3017268</v>
      </c>
    </row>
    <row r="257" customFormat="false" ht="17.9" hidden="true" customHeight="false" outlineLevel="0" collapsed="false">
      <c r="B257" s="1" t="s">
        <v>461</v>
      </c>
      <c r="C257" s="1" t="s">
        <v>30</v>
      </c>
      <c r="D257" s="1" t="s">
        <v>446</v>
      </c>
      <c r="F257" s="1" t="s">
        <v>297</v>
      </c>
      <c r="G257" s="16" t="n">
        <v>45750</v>
      </c>
      <c r="H257" s="6" t="s">
        <v>656</v>
      </c>
      <c r="J257" s="1" t="s">
        <v>34</v>
      </c>
      <c r="K257" s="1" t="s">
        <v>35</v>
      </c>
      <c r="L257" s="1" t="s">
        <v>657</v>
      </c>
      <c r="M257" s="17" t="str">
        <f aca="false">IF(COUNTIF(поверки!$H$6:$H$3175,поверки!$H257)&gt;1,"Дубликат","")</f>
        <v/>
      </c>
      <c r="N257" s="17" t="str">
        <f aca="false">IF(COUNTIF(поверки!$L$6:$L$3175,поверки!$L257)&gt;1,"Дубликат","")</f>
        <v/>
      </c>
      <c r="O257" s="18" t="n">
        <v>252</v>
      </c>
      <c r="P257" s="17" t="str">
        <f aca="false">CONCATENATE(TEXT(MONTH(поверки!$G257),"00"),"/",TEXT(поверки!$O257,"000"), "/",TEXT(YEAR(поверки!$G257)-2000,"00"))</f>
        <v>04/252/25</v>
      </c>
      <c r="Q257" s="17" t="str">
        <f aca="false">VLOOKUP(поверки!$F257,'соответстиви ОТ типу'!$K$4:$M$344,2,FALSE())</f>
        <v>Манометр</v>
      </c>
      <c r="R257" s="17" t="s">
        <v>52</v>
      </c>
      <c r="S257" s="17" t="s">
        <v>460</v>
      </c>
      <c r="T257" s="17" t="n">
        <v>2</v>
      </c>
      <c r="U257" s="19" t="n">
        <f aca="false">VLOOKUP(поверки!$T257,'Акты п-п'!$C$5:$I$57,2,FALSE())</f>
        <v>45748</v>
      </c>
      <c r="V257" s="19" t="n">
        <f aca="false">VLOOKUP(поверки!$T257,'Акты п-п'!$C$5:$I$57,3,FALSE())</f>
        <v>45754</v>
      </c>
      <c r="W257" s="17" t="str">
        <f aca="false">VLOOKUP(поверки!$T257,'Акты п-п'!$C$5:$I$57,5,FALSE())</f>
        <v>Манджеев А.А.</v>
      </c>
      <c r="X257" s="17" t="n">
        <f aca="false">поверки!$G257-поверки!$U257</f>
        <v>2</v>
      </c>
      <c r="Y257" s="17" t="n">
        <f aca="false">поверки!$V257-поверки!$G257</f>
        <v>4</v>
      </c>
      <c r="Z257" s="17" t="str">
        <f aca="false">CONCATENATE(поверки!$Q257," ",поверки!$S257," номер ",поверки!$H257)</f>
        <v>Манометр ТМ серия 10 номер 3017264</v>
      </c>
    </row>
    <row r="258" customFormat="false" ht="17.9" hidden="true" customHeight="false" outlineLevel="0" collapsed="false">
      <c r="B258" s="1" t="s">
        <v>461</v>
      </c>
      <c r="C258" s="1" t="s">
        <v>30</v>
      </c>
      <c r="D258" s="1" t="s">
        <v>446</v>
      </c>
      <c r="F258" s="1" t="s">
        <v>297</v>
      </c>
      <c r="G258" s="16" t="n">
        <v>45750</v>
      </c>
      <c r="H258" s="6" t="s">
        <v>658</v>
      </c>
      <c r="J258" s="1" t="s">
        <v>34</v>
      </c>
      <c r="K258" s="1" t="s">
        <v>35</v>
      </c>
      <c r="L258" s="1" t="s">
        <v>659</v>
      </c>
      <c r="M258" s="17" t="str">
        <f aca="false">IF(COUNTIF(поверки!$H$6:$H$3175,поверки!$H258)&gt;1,"Дубликат","")</f>
        <v/>
      </c>
      <c r="N258" s="17" t="str">
        <f aca="false">IF(COUNTIF(поверки!$L$6:$L$3175,поверки!$L258)&gt;1,"Дубликат","")</f>
        <v/>
      </c>
      <c r="O258" s="18" t="n">
        <v>253</v>
      </c>
      <c r="P258" s="17" t="str">
        <f aca="false">CONCATENATE(TEXT(MONTH(поверки!$G258),"00"),"/",TEXT(поверки!$O258,"000"), "/",TEXT(YEAR(поверки!$G258)-2000,"00"))</f>
        <v>04/253/25</v>
      </c>
      <c r="Q258" s="17" t="str">
        <f aca="false">VLOOKUP(поверки!$F258,'соответстиви ОТ типу'!$K$4:$M$344,2,FALSE())</f>
        <v>Манометр</v>
      </c>
      <c r="R258" s="17" t="s">
        <v>52</v>
      </c>
      <c r="S258" s="17" t="s">
        <v>460</v>
      </c>
      <c r="T258" s="17" t="n">
        <v>2</v>
      </c>
      <c r="U258" s="19" t="n">
        <f aca="false">VLOOKUP(поверки!$T258,'Акты п-п'!$C$5:$I$57,2,FALSE())</f>
        <v>45748</v>
      </c>
      <c r="V258" s="19" t="n">
        <f aca="false">VLOOKUP(поверки!$T258,'Акты п-п'!$C$5:$I$57,3,FALSE())</f>
        <v>45754</v>
      </c>
      <c r="W258" s="17" t="str">
        <f aca="false">VLOOKUP(поверки!$T258,'Акты п-п'!$C$5:$I$57,5,FALSE())</f>
        <v>Манджеев А.А.</v>
      </c>
      <c r="X258" s="17" t="n">
        <f aca="false">поверки!$G258-поверки!$U258</f>
        <v>2</v>
      </c>
      <c r="Y258" s="17" t="n">
        <f aca="false">поверки!$V258-поверки!$G258</f>
        <v>4</v>
      </c>
      <c r="Z258" s="17" t="str">
        <f aca="false">CONCATENATE(поверки!$Q258," ",поверки!$S258," номер ",поверки!$H258)</f>
        <v>Манометр ТМ серия 10 номер 3017266</v>
      </c>
    </row>
    <row r="259" customFormat="false" ht="17.9" hidden="true" customHeight="false" outlineLevel="0" collapsed="false">
      <c r="B259" s="1" t="s">
        <v>461</v>
      </c>
      <c r="C259" s="1" t="s">
        <v>30</v>
      </c>
      <c r="D259" s="1" t="s">
        <v>446</v>
      </c>
      <c r="F259" s="1" t="s">
        <v>297</v>
      </c>
      <c r="G259" s="16" t="n">
        <v>45750</v>
      </c>
      <c r="H259" s="6" t="s">
        <v>660</v>
      </c>
      <c r="J259" s="1" t="s">
        <v>34</v>
      </c>
      <c r="K259" s="1" t="s">
        <v>35</v>
      </c>
      <c r="L259" s="1" t="s">
        <v>661</v>
      </c>
      <c r="M259" s="17" t="str">
        <f aca="false">IF(COUNTIF(поверки!$H$6:$H$3175,поверки!$H259)&gt;1,"Дубликат","")</f>
        <v/>
      </c>
      <c r="N259" s="17" t="str">
        <f aca="false">IF(COUNTIF(поверки!$L$6:$L$3175,поверки!$L259)&gt;1,"Дубликат","")</f>
        <v/>
      </c>
      <c r="O259" s="18" t="n">
        <v>254</v>
      </c>
      <c r="P259" s="17" t="str">
        <f aca="false">CONCATENATE(TEXT(MONTH(поверки!$G259),"00"),"/",TEXT(поверки!$O259,"000"), "/",TEXT(YEAR(поверки!$G259)-2000,"00"))</f>
        <v>04/254/25</v>
      </c>
      <c r="Q259" s="17" t="str">
        <f aca="false">VLOOKUP(поверки!$F259,'соответстиви ОТ типу'!$K$4:$M$344,2,FALSE())</f>
        <v>Манометр</v>
      </c>
      <c r="R259" s="17" t="s">
        <v>52</v>
      </c>
      <c r="S259" s="17" t="s">
        <v>460</v>
      </c>
      <c r="T259" s="17" t="n">
        <v>2</v>
      </c>
      <c r="U259" s="19" t="n">
        <f aca="false">VLOOKUP(поверки!$T259,'Акты п-п'!$C$5:$I$57,2,FALSE())</f>
        <v>45748</v>
      </c>
      <c r="V259" s="19" t="n">
        <f aca="false">VLOOKUP(поверки!$T259,'Акты п-п'!$C$5:$I$57,3,FALSE())</f>
        <v>45754</v>
      </c>
      <c r="W259" s="17" t="str">
        <f aca="false">VLOOKUP(поверки!$T259,'Акты п-п'!$C$5:$I$57,5,FALSE())</f>
        <v>Манджеев А.А.</v>
      </c>
      <c r="X259" s="17" t="n">
        <f aca="false">поверки!$G259-поверки!$U259</f>
        <v>2</v>
      </c>
      <c r="Y259" s="17" t="n">
        <f aca="false">поверки!$V259-поверки!$G259</f>
        <v>4</v>
      </c>
      <c r="Z259" s="17" t="str">
        <f aca="false">CONCATENATE(поверки!$Q259," ",поверки!$S259," номер ",поверки!$H259)</f>
        <v>Манометр ТМ серия 10 номер 3017265</v>
      </c>
    </row>
    <row r="260" customFormat="false" ht="17.9" hidden="true" customHeight="false" outlineLevel="0" collapsed="false">
      <c r="B260" s="1" t="s">
        <v>461</v>
      </c>
      <c r="C260" s="1" t="s">
        <v>30</v>
      </c>
      <c r="D260" s="1" t="s">
        <v>446</v>
      </c>
      <c r="F260" s="1" t="s">
        <v>297</v>
      </c>
      <c r="G260" s="16" t="n">
        <v>45750</v>
      </c>
      <c r="H260" s="6" t="s">
        <v>662</v>
      </c>
      <c r="J260" s="1" t="s">
        <v>34</v>
      </c>
      <c r="K260" s="1" t="s">
        <v>35</v>
      </c>
      <c r="L260" s="1" t="s">
        <v>663</v>
      </c>
      <c r="M260" s="17" t="str">
        <f aca="false">IF(COUNTIF(поверки!$H$6:$H$3175,поверки!$H260)&gt;1,"Дубликат","")</f>
        <v/>
      </c>
      <c r="N260" s="17" t="str">
        <f aca="false">IF(COUNTIF(поверки!$L$6:$L$3175,поверки!$L260)&gt;1,"Дубликат","")</f>
        <v/>
      </c>
      <c r="O260" s="18" t="n">
        <v>255</v>
      </c>
      <c r="P260" s="17" t="str">
        <f aca="false">CONCATENATE(TEXT(MONTH(поверки!$G260),"00"),"/",TEXT(поверки!$O260,"000"), "/",TEXT(YEAR(поверки!$G260)-2000,"00"))</f>
        <v>04/255/25</v>
      </c>
      <c r="Q260" s="17" t="str">
        <f aca="false">VLOOKUP(поверки!$F260,'соответстиви ОТ типу'!$K$4:$M$344,2,FALSE())</f>
        <v>Манометр</v>
      </c>
      <c r="R260" s="17" t="s">
        <v>52</v>
      </c>
      <c r="S260" s="17" t="s">
        <v>460</v>
      </c>
      <c r="T260" s="17" t="n">
        <v>2</v>
      </c>
      <c r="U260" s="19" t="n">
        <f aca="false">VLOOKUP(поверки!$T260,'Акты п-п'!$C$5:$I$57,2,FALSE())</f>
        <v>45748</v>
      </c>
      <c r="V260" s="19" t="n">
        <f aca="false">VLOOKUP(поверки!$T260,'Акты п-п'!$C$5:$I$57,3,FALSE())</f>
        <v>45754</v>
      </c>
      <c r="W260" s="17" t="str">
        <f aca="false">VLOOKUP(поверки!$T260,'Акты п-п'!$C$5:$I$57,5,FALSE())</f>
        <v>Манджеев А.А.</v>
      </c>
      <c r="X260" s="17" t="n">
        <f aca="false">поверки!$G260-поверки!$U260</f>
        <v>2</v>
      </c>
      <c r="Y260" s="17" t="n">
        <f aca="false">поверки!$V260-поверки!$G260</f>
        <v>4</v>
      </c>
      <c r="Z260" s="17" t="str">
        <f aca="false">CONCATENATE(поверки!$Q260," ",поверки!$S260," номер ",поверки!$H260)</f>
        <v>Манометр ТМ серия 10 номер 3017271</v>
      </c>
    </row>
    <row r="261" customFormat="false" ht="17.9" hidden="true" customHeight="false" outlineLevel="0" collapsed="false">
      <c r="B261" s="1" t="s">
        <v>461</v>
      </c>
      <c r="C261" s="1" t="s">
        <v>30</v>
      </c>
      <c r="D261" s="1" t="s">
        <v>446</v>
      </c>
      <c r="F261" s="1" t="s">
        <v>297</v>
      </c>
      <c r="G261" s="16" t="n">
        <v>45750</v>
      </c>
      <c r="H261" s="6" t="s">
        <v>664</v>
      </c>
      <c r="J261" s="1" t="s">
        <v>34</v>
      </c>
      <c r="K261" s="1" t="s">
        <v>35</v>
      </c>
      <c r="L261" s="1" t="s">
        <v>665</v>
      </c>
      <c r="M261" s="17" t="str">
        <f aca="false">IF(COUNTIF(поверки!$H$6:$H$3175,поверки!$H261)&gt;1,"Дубликат","")</f>
        <v/>
      </c>
      <c r="N261" s="17" t="str">
        <f aca="false">IF(COUNTIF(поверки!$L$6:$L$3175,поверки!$L261)&gt;1,"Дубликат","")</f>
        <v/>
      </c>
      <c r="O261" s="18" t="n">
        <v>256</v>
      </c>
      <c r="P261" s="17" t="str">
        <f aca="false">CONCATENATE(TEXT(MONTH(поверки!$G261),"00"),"/",TEXT(поверки!$O261,"000"), "/",TEXT(YEAR(поверки!$G261)-2000,"00"))</f>
        <v>04/256/25</v>
      </c>
      <c r="Q261" s="17" t="str">
        <f aca="false">VLOOKUP(поверки!$F261,'соответстиви ОТ типу'!$K$4:$M$344,2,FALSE())</f>
        <v>Манометр</v>
      </c>
      <c r="R261" s="17" t="s">
        <v>52</v>
      </c>
      <c r="S261" s="17" t="s">
        <v>460</v>
      </c>
      <c r="T261" s="17" t="n">
        <v>2</v>
      </c>
      <c r="U261" s="19" t="n">
        <f aca="false">VLOOKUP(поверки!$T261,'Акты п-п'!$C$5:$I$57,2,FALSE())</f>
        <v>45748</v>
      </c>
      <c r="V261" s="19" t="n">
        <f aca="false">VLOOKUP(поверки!$T261,'Акты п-п'!$C$5:$I$57,3,FALSE())</f>
        <v>45754</v>
      </c>
      <c r="W261" s="17" t="str">
        <f aca="false">VLOOKUP(поверки!$T261,'Акты п-п'!$C$5:$I$57,5,FALSE())</f>
        <v>Манджеев А.А.</v>
      </c>
      <c r="X261" s="17" t="n">
        <f aca="false">поверки!$G261-поверки!$U261</f>
        <v>2</v>
      </c>
      <c r="Y261" s="17" t="n">
        <f aca="false">поверки!$V261-поверки!$G261</f>
        <v>4</v>
      </c>
      <c r="Z261" s="17" t="str">
        <f aca="false">CONCATENATE(поверки!$Q261," ",поверки!$S261," номер ",поверки!$H261)</f>
        <v>Манометр ТМ серия 10 номер 3016888</v>
      </c>
    </row>
    <row r="262" customFormat="false" ht="17.9" hidden="true" customHeight="false" outlineLevel="0" collapsed="false">
      <c r="B262" s="1" t="s">
        <v>461</v>
      </c>
      <c r="C262" s="1" t="s">
        <v>30</v>
      </c>
      <c r="D262" s="1" t="s">
        <v>446</v>
      </c>
      <c r="F262" s="1" t="s">
        <v>297</v>
      </c>
      <c r="G262" s="16" t="n">
        <v>45750</v>
      </c>
      <c r="H262" s="6" t="s">
        <v>666</v>
      </c>
      <c r="J262" s="1" t="s">
        <v>34</v>
      </c>
      <c r="K262" s="1" t="s">
        <v>35</v>
      </c>
      <c r="L262" s="1" t="s">
        <v>667</v>
      </c>
      <c r="M262" s="17" t="str">
        <f aca="false">IF(COUNTIF(поверки!$H$6:$H$3175,поверки!$H262)&gt;1,"Дубликат","")</f>
        <v/>
      </c>
      <c r="N262" s="17" t="str">
        <f aca="false">IF(COUNTIF(поверки!$L$6:$L$3175,поверки!$L262)&gt;1,"Дубликат","")</f>
        <v/>
      </c>
      <c r="O262" s="18" t="n">
        <v>257</v>
      </c>
      <c r="P262" s="17" t="str">
        <f aca="false">CONCATENATE(TEXT(MONTH(поверки!$G262),"00"),"/",TEXT(поверки!$O262,"000"), "/",TEXT(YEAR(поверки!$G262)-2000,"00"))</f>
        <v>04/257/25</v>
      </c>
      <c r="Q262" s="17" t="str">
        <f aca="false">VLOOKUP(поверки!$F262,'соответстиви ОТ типу'!$K$4:$M$344,2,FALSE())</f>
        <v>Манометр</v>
      </c>
      <c r="R262" s="17" t="s">
        <v>52</v>
      </c>
      <c r="S262" s="17" t="s">
        <v>460</v>
      </c>
      <c r="T262" s="17" t="n">
        <v>2</v>
      </c>
      <c r="U262" s="19" t="n">
        <f aca="false">VLOOKUP(поверки!$T262,'Акты п-п'!$C$5:$I$57,2,FALSE())</f>
        <v>45748</v>
      </c>
      <c r="V262" s="19" t="n">
        <f aca="false">VLOOKUP(поверки!$T262,'Акты п-п'!$C$5:$I$57,3,FALSE())</f>
        <v>45754</v>
      </c>
      <c r="W262" s="17" t="str">
        <f aca="false">VLOOKUP(поверки!$T262,'Акты п-п'!$C$5:$I$57,5,FALSE())</f>
        <v>Манджеев А.А.</v>
      </c>
      <c r="X262" s="17" t="n">
        <f aca="false">поверки!$G262-поверки!$U262</f>
        <v>2</v>
      </c>
      <c r="Y262" s="17" t="n">
        <f aca="false">поверки!$V262-поверки!$G262</f>
        <v>4</v>
      </c>
      <c r="Z262" s="17" t="str">
        <f aca="false">CONCATENATE(поверки!$Q262," ",поверки!$S262," номер ",поверки!$H262)</f>
        <v>Манометр ТМ серия 10 номер 3016877</v>
      </c>
    </row>
    <row r="263" customFormat="false" ht="17.9" hidden="true" customHeight="false" outlineLevel="0" collapsed="false">
      <c r="B263" s="1" t="s">
        <v>461</v>
      </c>
      <c r="C263" s="1" t="s">
        <v>30</v>
      </c>
      <c r="D263" s="1" t="s">
        <v>446</v>
      </c>
      <c r="F263" s="1" t="s">
        <v>297</v>
      </c>
      <c r="G263" s="16" t="n">
        <v>45750</v>
      </c>
      <c r="H263" s="6" t="s">
        <v>668</v>
      </c>
      <c r="J263" s="1" t="s">
        <v>34</v>
      </c>
      <c r="K263" s="1" t="s">
        <v>35</v>
      </c>
      <c r="L263" s="1" t="s">
        <v>669</v>
      </c>
      <c r="M263" s="17"/>
      <c r="N263" s="17" t="str">
        <f aca="false">IF(COUNTIF(поверки!$L$6:$L$3175,поверки!$L263)&gt;1,"Дубликат","")</f>
        <v/>
      </c>
      <c r="O263" s="18" t="n">
        <v>258</v>
      </c>
      <c r="P263" s="17" t="str">
        <f aca="false">CONCATENATE(TEXT(MONTH(поверки!$G263),"00"),"/",TEXT(поверки!$O263,"000"), "/",TEXT(YEAR(поверки!$G263)-2000,"00"))</f>
        <v>04/258/25</v>
      </c>
      <c r="Q263" s="17" t="str">
        <f aca="false">VLOOKUP(поверки!$F263,'соответстиви ОТ типу'!$K$4:$M$344,2,FALSE())</f>
        <v>Манометр</v>
      </c>
      <c r="R263" s="17" t="s">
        <v>52</v>
      </c>
      <c r="S263" s="17" t="s">
        <v>460</v>
      </c>
      <c r="T263" s="17" t="n">
        <v>2</v>
      </c>
      <c r="U263" s="19" t="n">
        <f aca="false">VLOOKUP(поверки!$T263,'Акты п-п'!$C$5:$I$57,2,FALSE())</f>
        <v>45748</v>
      </c>
      <c r="V263" s="19" t="n">
        <f aca="false">VLOOKUP(поверки!$T263,'Акты п-п'!$C$5:$I$57,3,FALSE())</f>
        <v>45754</v>
      </c>
      <c r="W263" s="17" t="str">
        <f aca="false">VLOOKUP(поверки!$T263,'Акты п-п'!$C$5:$I$57,5,FALSE())</f>
        <v>Манджеев А.А.</v>
      </c>
      <c r="X263" s="17" t="n">
        <f aca="false">поверки!$G263-поверки!$U263</f>
        <v>2</v>
      </c>
      <c r="Y263" s="17" t="n">
        <f aca="false">поверки!$V263-поверки!$G263</f>
        <v>4</v>
      </c>
      <c r="Z263" s="17" t="str">
        <f aca="false">CONCATENATE(поверки!$Q263," ",поверки!$S263," номер ",поверки!$H263)</f>
        <v>Манометр ТМ серия 10 номер 3016884</v>
      </c>
    </row>
    <row r="264" customFormat="false" ht="17.9" hidden="true" customHeight="false" outlineLevel="0" collapsed="false">
      <c r="B264" s="1" t="s">
        <v>461</v>
      </c>
      <c r="C264" s="1" t="s">
        <v>30</v>
      </c>
      <c r="D264" s="1" t="s">
        <v>446</v>
      </c>
      <c r="F264" s="1" t="s">
        <v>297</v>
      </c>
      <c r="G264" s="16" t="n">
        <v>45750</v>
      </c>
      <c r="H264" s="6" t="s">
        <v>670</v>
      </c>
      <c r="J264" s="1" t="s">
        <v>34</v>
      </c>
      <c r="K264" s="1" t="s">
        <v>35</v>
      </c>
      <c r="L264" s="1" t="s">
        <v>671</v>
      </c>
      <c r="M264" s="17"/>
      <c r="N264" s="17" t="str">
        <f aca="false">IF(COUNTIF(поверки!$L$6:$L$3175,поверки!$L264)&gt;1,"Дубликат","")</f>
        <v/>
      </c>
      <c r="O264" s="18" t="n">
        <v>259</v>
      </c>
      <c r="P264" s="17" t="str">
        <f aca="false">CONCATENATE(TEXT(MONTH(поверки!$G264),"00"),"/",TEXT(поверки!$O264,"000"), "/",TEXT(YEAR(поверки!$G264)-2000,"00"))</f>
        <v>04/259/25</v>
      </c>
      <c r="Q264" s="17" t="str">
        <f aca="false">VLOOKUP(поверки!$F264,'соответстиви ОТ типу'!$K$4:$M$344,2,FALSE())</f>
        <v>Манометр</v>
      </c>
      <c r="R264" s="17" t="s">
        <v>52</v>
      </c>
      <c r="S264" s="17" t="s">
        <v>460</v>
      </c>
      <c r="T264" s="17" t="n">
        <v>2</v>
      </c>
      <c r="U264" s="19" t="n">
        <f aca="false">VLOOKUP(поверки!$T264,'Акты п-п'!$C$5:$I$57,2,FALSE())</f>
        <v>45748</v>
      </c>
      <c r="V264" s="19" t="n">
        <f aca="false">VLOOKUP(поверки!$T264,'Акты п-п'!$C$5:$I$57,3,FALSE())</f>
        <v>45754</v>
      </c>
      <c r="W264" s="17" t="str">
        <f aca="false">VLOOKUP(поверки!$T264,'Акты п-п'!$C$5:$I$57,5,FALSE())</f>
        <v>Манджеев А.А.</v>
      </c>
      <c r="X264" s="17" t="n">
        <f aca="false">поверки!$G264-поверки!$U264</f>
        <v>2</v>
      </c>
      <c r="Y264" s="17" t="n">
        <f aca="false">поверки!$V264-поверки!$G264</f>
        <v>4</v>
      </c>
      <c r="Z264" s="17" t="str">
        <f aca="false">CONCATENATE(поверки!$Q264," ",поверки!$S264," номер ",поверки!$H264)</f>
        <v>Манометр ТМ серия 10 номер 3016892</v>
      </c>
    </row>
    <row r="265" customFormat="false" ht="17.9" hidden="true" customHeight="false" outlineLevel="0" collapsed="false">
      <c r="B265" s="1" t="s">
        <v>461</v>
      </c>
      <c r="C265" s="1" t="s">
        <v>30</v>
      </c>
      <c r="D265" s="1" t="s">
        <v>446</v>
      </c>
      <c r="F265" s="1" t="s">
        <v>297</v>
      </c>
      <c r="G265" s="16" t="n">
        <v>45750</v>
      </c>
      <c r="H265" s="6" t="s">
        <v>672</v>
      </c>
      <c r="J265" s="1" t="s">
        <v>34</v>
      </c>
      <c r="K265" s="1" t="s">
        <v>35</v>
      </c>
      <c r="L265" s="1" t="s">
        <v>673</v>
      </c>
      <c r="M265" s="17"/>
      <c r="N265" s="17" t="str">
        <f aca="false">IF(COUNTIF(поверки!$L$6:$L$3175,поверки!$L265)&gt;1,"Дубликат","")</f>
        <v/>
      </c>
      <c r="O265" s="18" t="n">
        <v>260</v>
      </c>
      <c r="P265" s="17" t="str">
        <f aca="false">CONCATENATE(TEXT(MONTH(поверки!$G265),"00"),"/",TEXT(поверки!$O265,"000"), "/",TEXT(YEAR(поверки!$G265)-2000,"00"))</f>
        <v>04/260/25</v>
      </c>
      <c r="Q265" s="17" t="str">
        <f aca="false">VLOOKUP(поверки!$F265,'соответстиви ОТ типу'!$K$4:$M$344,2,FALSE())</f>
        <v>Манометр</v>
      </c>
      <c r="R265" s="17" t="s">
        <v>52</v>
      </c>
      <c r="S265" s="17" t="s">
        <v>460</v>
      </c>
      <c r="T265" s="17" t="n">
        <v>2</v>
      </c>
      <c r="U265" s="19" t="n">
        <f aca="false">VLOOKUP(поверки!$T265,'Акты п-п'!$C$5:$I$57,2,FALSE())</f>
        <v>45748</v>
      </c>
      <c r="V265" s="19" t="n">
        <f aca="false">VLOOKUP(поверки!$T265,'Акты п-п'!$C$5:$I$57,3,FALSE())</f>
        <v>45754</v>
      </c>
      <c r="W265" s="17" t="str">
        <f aca="false">VLOOKUP(поверки!$T265,'Акты п-п'!$C$5:$I$57,5,FALSE())</f>
        <v>Манджеев А.А.</v>
      </c>
      <c r="X265" s="17" t="n">
        <f aca="false">поверки!$G265-поверки!$U265</f>
        <v>2</v>
      </c>
      <c r="Y265" s="17" t="n">
        <f aca="false">поверки!$V265-поверки!$G265</f>
        <v>4</v>
      </c>
      <c r="Z265" s="17" t="str">
        <f aca="false">CONCATENATE(поверки!$Q265," ",поверки!$S265," номер ",поверки!$H265)</f>
        <v>Манометр ТМ серия 10 номер 3016886</v>
      </c>
    </row>
    <row r="266" customFormat="false" ht="17.9" hidden="true" customHeight="false" outlineLevel="0" collapsed="false">
      <c r="B266" s="1" t="s">
        <v>461</v>
      </c>
      <c r="C266" s="1" t="s">
        <v>30</v>
      </c>
      <c r="D266" s="1" t="s">
        <v>446</v>
      </c>
      <c r="F266" s="1" t="s">
        <v>297</v>
      </c>
      <c r="G266" s="16" t="n">
        <v>45750</v>
      </c>
      <c r="H266" s="6" t="s">
        <v>674</v>
      </c>
      <c r="J266" s="1" t="s">
        <v>34</v>
      </c>
      <c r="K266" s="1" t="s">
        <v>35</v>
      </c>
      <c r="L266" s="1" t="s">
        <v>675</v>
      </c>
      <c r="M266" s="17"/>
      <c r="N266" s="17" t="str">
        <f aca="false">IF(COUNTIF(поверки!$L$6:$L$3175,поверки!$L266)&gt;1,"Дубликат","")</f>
        <v/>
      </c>
      <c r="O266" s="18" t="n">
        <v>261</v>
      </c>
      <c r="P266" s="17" t="str">
        <f aca="false">CONCATENATE(TEXT(MONTH(поверки!$G266),"00"),"/",TEXT(поверки!$O266,"000"), "/",TEXT(YEAR(поверки!$G266)-2000,"00"))</f>
        <v>04/261/25</v>
      </c>
      <c r="Q266" s="17" t="str">
        <f aca="false">VLOOKUP(поверки!$F266,'соответстиви ОТ типу'!$K$4:$M$344,2,FALSE())</f>
        <v>Манометр</v>
      </c>
      <c r="R266" s="17" t="s">
        <v>52</v>
      </c>
      <c r="S266" s="17" t="s">
        <v>460</v>
      </c>
      <c r="T266" s="17" t="n">
        <v>2</v>
      </c>
      <c r="U266" s="19" t="n">
        <f aca="false">VLOOKUP(поверки!$T266,'Акты п-п'!$C$5:$I$57,2,FALSE())</f>
        <v>45748</v>
      </c>
      <c r="V266" s="19" t="n">
        <f aca="false">VLOOKUP(поверки!$T266,'Акты п-п'!$C$5:$I$57,3,FALSE())</f>
        <v>45754</v>
      </c>
      <c r="W266" s="17" t="str">
        <f aca="false">VLOOKUP(поверки!$T266,'Акты п-п'!$C$5:$I$57,5,FALSE())</f>
        <v>Манджеев А.А.</v>
      </c>
      <c r="X266" s="17" t="n">
        <f aca="false">поверки!$G266-поверки!$U266</f>
        <v>2</v>
      </c>
      <c r="Y266" s="17" t="n">
        <f aca="false">поверки!$V266-поверки!$G266</f>
        <v>4</v>
      </c>
      <c r="Z266" s="17" t="str">
        <f aca="false">CONCATENATE(поверки!$Q266," ",поверки!$S266," номер ",поверки!$H266)</f>
        <v>Манометр ТМ серия 10 номер 3016875</v>
      </c>
    </row>
    <row r="267" customFormat="false" ht="17.9" hidden="true" customHeight="false" outlineLevel="0" collapsed="false">
      <c r="B267" s="1" t="s">
        <v>461</v>
      </c>
      <c r="C267" s="1" t="s">
        <v>30</v>
      </c>
      <c r="D267" s="1" t="s">
        <v>446</v>
      </c>
      <c r="F267" s="1" t="s">
        <v>297</v>
      </c>
      <c r="G267" s="16" t="n">
        <v>45750</v>
      </c>
      <c r="H267" s="6" t="s">
        <v>676</v>
      </c>
      <c r="J267" s="1" t="s">
        <v>34</v>
      </c>
      <c r="K267" s="1" t="s">
        <v>35</v>
      </c>
      <c r="L267" s="1" t="s">
        <v>677</v>
      </c>
      <c r="M267" s="17"/>
      <c r="N267" s="17" t="str">
        <f aca="false">IF(COUNTIF(поверки!$L$6:$L$3175,поверки!$L267)&gt;1,"Дубликат","")</f>
        <v/>
      </c>
      <c r="O267" s="18" t="n">
        <v>262</v>
      </c>
      <c r="P267" s="17" t="str">
        <f aca="false">CONCATENATE(TEXT(MONTH(поверки!$G267),"00"),"/",TEXT(поверки!$O267,"000"), "/",TEXT(YEAR(поверки!$G267)-2000,"00"))</f>
        <v>04/262/25</v>
      </c>
      <c r="Q267" s="17" t="str">
        <f aca="false">VLOOKUP(поверки!$F267,'соответстиви ОТ типу'!$K$4:$M$344,2,FALSE())</f>
        <v>Манометр</v>
      </c>
      <c r="R267" s="17" t="s">
        <v>52</v>
      </c>
      <c r="S267" s="17" t="s">
        <v>460</v>
      </c>
      <c r="T267" s="17" t="n">
        <v>2</v>
      </c>
      <c r="U267" s="19" t="n">
        <f aca="false">VLOOKUP(поверки!$T267,'Акты п-п'!$C$5:$I$57,2,FALSE())</f>
        <v>45748</v>
      </c>
      <c r="V267" s="19" t="n">
        <f aca="false">VLOOKUP(поверки!$T267,'Акты п-п'!$C$5:$I$57,3,FALSE())</f>
        <v>45754</v>
      </c>
      <c r="W267" s="17" t="str">
        <f aca="false">VLOOKUP(поверки!$T267,'Акты п-п'!$C$5:$I$57,5,FALSE())</f>
        <v>Манджеев А.А.</v>
      </c>
      <c r="X267" s="17" t="n">
        <f aca="false">поверки!$G267-поверки!$U267</f>
        <v>2</v>
      </c>
      <c r="Y267" s="17" t="n">
        <f aca="false">поверки!$V267-поверки!$G267</f>
        <v>4</v>
      </c>
      <c r="Z267" s="17" t="str">
        <f aca="false">CONCATENATE(поверки!$Q267," ",поверки!$S267," номер ",поверки!$H267)</f>
        <v>Манометр ТМ серия 10 номер 3016883</v>
      </c>
    </row>
    <row r="268" customFormat="false" ht="17.9" hidden="true" customHeight="false" outlineLevel="0" collapsed="false">
      <c r="B268" s="1" t="s">
        <v>461</v>
      </c>
      <c r="C268" s="1" t="s">
        <v>30</v>
      </c>
      <c r="D268" s="1" t="s">
        <v>446</v>
      </c>
      <c r="F268" s="1" t="s">
        <v>297</v>
      </c>
      <c r="G268" s="16" t="n">
        <v>45750</v>
      </c>
      <c r="H268" s="6" t="s">
        <v>678</v>
      </c>
      <c r="J268" s="1" t="s">
        <v>34</v>
      </c>
      <c r="K268" s="1" t="s">
        <v>35</v>
      </c>
      <c r="L268" s="1" t="s">
        <v>679</v>
      </c>
      <c r="M268" s="17"/>
      <c r="N268" s="17" t="str">
        <f aca="false">IF(COUNTIF(поверки!$L$6:$L$3175,поверки!$L268)&gt;1,"Дубликат","")</f>
        <v/>
      </c>
      <c r="O268" s="18" t="n">
        <v>263</v>
      </c>
      <c r="P268" s="17" t="str">
        <f aca="false">CONCATENATE(TEXT(MONTH(поверки!$G268),"00"),"/",TEXT(поверки!$O268,"000"), "/",TEXT(YEAR(поверки!$G268)-2000,"00"))</f>
        <v>04/263/25</v>
      </c>
      <c r="Q268" s="17" t="str">
        <f aca="false">VLOOKUP(поверки!$F268,'соответстиви ОТ типу'!$K$4:$M$344,2,FALSE())</f>
        <v>Манометр</v>
      </c>
      <c r="R268" s="17" t="s">
        <v>52</v>
      </c>
      <c r="S268" s="17" t="s">
        <v>460</v>
      </c>
      <c r="T268" s="17" t="n">
        <v>2</v>
      </c>
      <c r="U268" s="19" t="n">
        <f aca="false">VLOOKUP(поверки!$T268,'Акты п-п'!$C$5:$I$57,2,FALSE())</f>
        <v>45748</v>
      </c>
      <c r="V268" s="19" t="n">
        <f aca="false">VLOOKUP(поверки!$T268,'Акты п-п'!$C$5:$I$57,3,FALSE())</f>
        <v>45754</v>
      </c>
      <c r="W268" s="17" t="str">
        <f aca="false">VLOOKUP(поверки!$T268,'Акты п-п'!$C$5:$I$57,5,FALSE())</f>
        <v>Манджеев А.А.</v>
      </c>
      <c r="X268" s="17" t="n">
        <f aca="false">поверки!$G268-поверки!$U268</f>
        <v>2</v>
      </c>
      <c r="Y268" s="17" t="n">
        <f aca="false">поверки!$V268-поверки!$G268</f>
        <v>4</v>
      </c>
      <c r="Z268" s="17" t="str">
        <f aca="false">CONCATENATE(поверки!$Q268," ",поверки!$S268," номер ",поверки!$H268)</f>
        <v>Манометр ТМ серия 10 номер 3016891</v>
      </c>
    </row>
    <row r="269" customFormat="false" ht="17.9" hidden="true" customHeight="false" outlineLevel="0" collapsed="false">
      <c r="B269" s="1" t="s">
        <v>461</v>
      </c>
      <c r="C269" s="1" t="s">
        <v>30</v>
      </c>
      <c r="D269" s="1" t="s">
        <v>446</v>
      </c>
      <c r="F269" s="1" t="s">
        <v>297</v>
      </c>
      <c r="G269" s="16" t="n">
        <v>45750</v>
      </c>
      <c r="H269" s="6" t="s">
        <v>680</v>
      </c>
      <c r="J269" s="1" t="s">
        <v>34</v>
      </c>
      <c r="K269" s="1" t="s">
        <v>35</v>
      </c>
      <c r="L269" s="1" t="s">
        <v>681</v>
      </c>
      <c r="M269" s="17"/>
      <c r="N269" s="17" t="str">
        <f aca="false">IF(COUNTIF(поверки!$L$6:$L$3175,поверки!$L269)&gt;1,"Дубликат","")</f>
        <v/>
      </c>
      <c r="O269" s="18" t="n">
        <v>264</v>
      </c>
      <c r="P269" s="17" t="str">
        <f aca="false">CONCATENATE(TEXT(MONTH(поверки!$G269),"00"),"/",TEXT(поверки!$O269,"000"), "/",TEXT(YEAR(поверки!$G269)-2000,"00"))</f>
        <v>04/264/25</v>
      </c>
      <c r="Q269" s="17" t="str">
        <f aca="false">VLOOKUP(поверки!$F269,'соответстиви ОТ типу'!$K$4:$M$344,2,FALSE())</f>
        <v>Манометр</v>
      </c>
      <c r="R269" s="17" t="s">
        <v>52</v>
      </c>
      <c r="S269" s="17" t="s">
        <v>460</v>
      </c>
      <c r="T269" s="17" t="n">
        <v>2</v>
      </c>
      <c r="U269" s="19" t="n">
        <f aca="false">VLOOKUP(поверки!$T269,'Акты п-п'!$C$5:$I$57,2,FALSE())</f>
        <v>45748</v>
      </c>
      <c r="V269" s="19" t="n">
        <f aca="false">VLOOKUP(поверки!$T269,'Акты п-п'!$C$5:$I$57,3,FALSE())</f>
        <v>45754</v>
      </c>
      <c r="W269" s="17" t="str">
        <f aca="false">VLOOKUP(поверки!$T269,'Акты п-п'!$C$5:$I$57,5,FALSE())</f>
        <v>Манджеев А.А.</v>
      </c>
      <c r="X269" s="17" t="n">
        <f aca="false">поверки!$G269-поверки!$U269</f>
        <v>2</v>
      </c>
      <c r="Y269" s="17" t="n">
        <f aca="false">поверки!$V269-поверки!$G269</f>
        <v>4</v>
      </c>
      <c r="Z269" s="17" t="str">
        <f aca="false">CONCATENATE(поверки!$Q269," ",поверки!$S269," номер ",поверки!$H269)</f>
        <v>Манометр ТМ серия 10 номер 3016894</v>
      </c>
    </row>
    <row r="270" customFormat="false" ht="17.9" hidden="true" customHeight="false" outlineLevel="0" collapsed="false">
      <c r="B270" s="1" t="s">
        <v>461</v>
      </c>
      <c r="C270" s="1" t="s">
        <v>30</v>
      </c>
      <c r="D270" s="1" t="s">
        <v>446</v>
      </c>
      <c r="F270" s="1" t="s">
        <v>297</v>
      </c>
      <c r="G270" s="16" t="n">
        <v>45750</v>
      </c>
      <c r="H270" s="6" t="s">
        <v>682</v>
      </c>
      <c r="J270" s="1" t="s">
        <v>34</v>
      </c>
      <c r="K270" s="1" t="s">
        <v>35</v>
      </c>
      <c r="L270" s="1" t="s">
        <v>683</v>
      </c>
      <c r="M270" s="17"/>
      <c r="N270" s="17" t="str">
        <f aca="false">IF(COUNTIF(поверки!$L$6:$L$3175,поверки!$L270)&gt;1,"Дубликат","")</f>
        <v/>
      </c>
      <c r="O270" s="18" t="n">
        <v>265</v>
      </c>
      <c r="P270" s="17" t="str">
        <f aca="false">CONCATENATE(TEXT(MONTH(поверки!$G270),"00"),"/",TEXT(поверки!$O270,"000"), "/",TEXT(YEAR(поверки!$G270)-2000,"00"))</f>
        <v>04/265/25</v>
      </c>
      <c r="Q270" s="17" t="str">
        <f aca="false">VLOOKUP(поверки!$F270,'соответстиви ОТ типу'!$K$4:$M$344,2,FALSE())</f>
        <v>Манометр</v>
      </c>
      <c r="R270" s="17" t="s">
        <v>52</v>
      </c>
      <c r="S270" s="17" t="s">
        <v>460</v>
      </c>
      <c r="T270" s="17" t="n">
        <v>2</v>
      </c>
      <c r="U270" s="19" t="n">
        <f aca="false">VLOOKUP(поверки!$T270,'Акты п-п'!$C$5:$I$57,2,FALSE())</f>
        <v>45748</v>
      </c>
      <c r="V270" s="19" t="n">
        <f aca="false">VLOOKUP(поверки!$T270,'Акты п-п'!$C$5:$I$57,3,FALSE())</f>
        <v>45754</v>
      </c>
      <c r="W270" s="17" t="str">
        <f aca="false">VLOOKUP(поверки!$T270,'Акты п-п'!$C$5:$I$57,5,FALSE())</f>
        <v>Манджеев А.А.</v>
      </c>
      <c r="X270" s="17" t="n">
        <f aca="false">поверки!$G270-поверки!$U270</f>
        <v>2</v>
      </c>
      <c r="Y270" s="17" t="n">
        <f aca="false">поверки!$V270-поверки!$G270</f>
        <v>4</v>
      </c>
      <c r="Z270" s="17" t="str">
        <f aca="false">CONCATENATE(поверки!$Q270," ",поверки!$S270," номер ",поверки!$H270)</f>
        <v>Манометр ТМ серия 10 номер 3016890</v>
      </c>
    </row>
    <row r="271" customFormat="false" ht="17.9" hidden="true" customHeight="false" outlineLevel="0" collapsed="false">
      <c r="B271" s="1" t="s">
        <v>461</v>
      </c>
      <c r="C271" s="1" t="s">
        <v>30</v>
      </c>
      <c r="D271" s="1" t="s">
        <v>446</v>
      </c>
      <c r="F271" s="1" t="s">
        <v>297</v>
      </c>
      <c r="G271" s="16" t="n">
        <v>45750</v>
      </c>
      <c r="H271" s="6" t="s">
        <v>684</v>
      </c>
      <c r="J271" s="1" t="s">
        <v>34</v>
      </c>
      <c r="K271" s="1" t="s">
        <v>35</v>
      </c>
      <c r="L271" s="1" t="s">
        <v>685</v>
      </c>
      <c r="M271" s="17"/>
      <c r="N271" s="17" t="str">
        <f aca="false">IF(COUNTIF(поверки!$L$6:$L$3175,поверки!$L271)&gt;1,"Дубликат","")</f>
        <v/>
      </c>
      <c r="O271" s="18" t="n">
        <v>266</v>
      </c>
      <c r="P271" s="17" t="str">
        <f aca="false">CONCATENATE(TEXT(MONTH(поверки!$G271),"00"),"/",TEXT(поверки!$O271,"000"), "/",TEXT(YEAR(поверки!$G271)-2000,"00"))</f>
        <v>04/266/25</v>
      </c>
      <c r="Q271" s="17" t="str">
        <f aca="false">VLOOKUP(поверки!$F271,'соответстиви ОТ типу'!$K$4:$M$344,2,FALSE())</f>
        <v>Манометр</v>
      </c>
      <c r="R271" s="17" t="s">
        <v>52</v>
      </c>
      <c r="S271" s="17" t="s">
        <v>460</v>
      </c>
      <c r="T271" s="17" t="n">
        <v>2</v>
      </c>
      <c r="U271" s="19" t="n">
        <f aca="false">VLOOKUP(поверки!$T271,'Акты п-п'!$C$5:$I$57,2,FALSE())</f>
        <v>45748</v>
      </c>
      <c r="V271" s="19" t="n">
        <f aca="false">VLOOKUP(поверки!$T271,'Акты п-п'!$C$5:$I$57,3,FALSE())</f>
        <v>45754</v>
      </c>
      <c r="W271" s="17" t="str">
        <f aca="false">VLOOKUP(поверки!$T271,'Акты п-п'!$C$5:$I$57,5,FALSE())</f>
        <v>Манджеев А.А.</v>
      </c>
      <c r="X271" s="17" t="n">
        <f aca="false">поверки!$G271-поверки!$U271</f>
        <v>2</v>
      </c>
      <c r="Y271" s="17" t="n">
        <f aca="false">поверки!$V271-поверки!$G271</f>
        <v>4</v>
      </c>
      <c r="Z271" s="17" t="str">
        <f aca="false">CONCATENATE(поверки!$Q271," ",поверки!$S271," номер ",поверки!$H271)</f>
        <v>Манометр ТМ серия 10 номер 3016887</v>
      </c>
    </row>
    <row r="272" customFormat="false" ht="17.9" hidden="true" customHeight="false" outlineLevel="0" collapsed="false">
      <c r="B272" s="1" t="s">
        <v>686</v>
      </c>
      <c r="C272" s="1" t="s">
        <v>30</v>
      </c>
      <c r="D272" s="1" t="s">
        <v>31</v>
      </c>
      <c r="E272" s="1" t="s">
        <v>687</v>
      </c>
      <c r="F272" s="1" t="s">
        <v>688</v>
      </c>
      <c r="G272" s="16" t="n">
        <v>45751</v>
      </c>
      <c r="H272" s="6" t="s">
        <v>689</v>
      </c>
      <c r="J272" s="1" t="s">
        <v>34</v>
      </c>
      <c r="K272" s="1" t="s">
        <v>35</v>
      </c>
      <c r="L272" s="1" t="s">
        <v>690</v>
      </c>
      <c r="M272" s="17" t="str">
        <f aca="false">IF(COUNTIF(поверки!$H$6:$H$3175,поверки!$H272)&gt;1,"Дубликат","")</f>
        <v/>
      </c>
      <c r="N272" s="17" t="str">
        <f aca="false">IF(COUNTIF(поверки!$L$6:$L$3175,поверки!$L272)&gt;1,"Дубликат","")</f>
        <v/>
      </c>
      <c r="O272" s="18" t="n">
        <v>267</v>
      </c>
      <c r="P272" s="17" t="str">
        <f aca="false">CONCATENATE(TEXT(MONTH(поверки!$G272),"00"),"/",TEXT(поверки!$O272,"000"), "/",TEXT(YEAR(поверки!$G272)-2000,"00"))</f>
        <v>04/267/25</v>
      </c>
      <c r="Q272" s="17" t="str">
        <f aca="false">VLOOKUP(поверки!$F272,'соответстиви ОТ типу'!$K$4:$M$344,2,FALSE())</f>
        <v>Уровнемер</v>
      </c>
      <c r="R272" s="17" t="s">
        <v>42</v>
      </c>
      <c r="S272" s="17" t="s">
        <v>691</v>
      </c>
      <c r="T272" s="17" t="n">
        <v>1</v>
      </c>
      <c r="U272" s="19" t="n">
        <f aca="false">VLOOKUP(поверки!$T272,'Акты п-п'!$C$5:$I$57,2,FALSE())</f>
        <v>45748</v>
      </c>
      <c r="V272" s="19" t="n">
        <f aca="false">VLOOKUP(поверки!$T272,'Акты п-п'!$C$5:$I$57,3,FALSE())</f>
        <v>45751</v>
      </c>
      <c r="W272" s="17" t="str">
        <f aca="false">VLOOKUP(поверки!$T272,'Акты п-п'!$C$5:$I$57,5,FALSE())</f>
        <v>Чупин А.А.</v>
      </c>
      <c r="X272" s="17" t="n">
        <f aca="false">поверки!$G272-поверки!$U272</f>
        <v>3</v>
      </c>
      <c r="Y272" s="17" t="n">
        <f aca="false">поверки!$V272-поверки!$G272</f>
        <v>0</v>
      </c>
      <c r="Z272" s="17" t="str">
        <f aca="false">CONCATENATE(поверки!$Q272," ",поверки!$S272," номер ",поверки!$H272)</f>
        <v>Уровнемер Levelflex M FMP40 номер D704CA0104E</v>
      </c>
    </row>
    <row r="273" customFormat="false" ht="17.9" hidden="true" customHeight="false" outlineLevel="0" collapsed="false">
      <c r="B273" s="1" t="s">
        <v>692</v>
      </c>
      <c r="C273" s="1" t="s">
        <v>30</v>
      </c>
      <c r="D273" s="1" t="s">
        <v>31</v>
      </c>
      <c r="E273" s="1" t="s">
        <v>693</v>
      </c>
      <c r="F273" s="1" t="s">
        <v>694</v>
      </c>
      <c r="G273" s="16" t="n">
        <v>45751</v>
      </c>
      <c r="H273" s="6" t="s">
        <v>695</v>
      </c>
      <c r="J273" s="1" t="s">
        <v>34</v>
      </c>
      <c r="K273" s="1" t="s">
        <v>35</v>
      </c>
      <c r="L273" s="1" t="s">
        <v>696</v>
      </c>
      <c r="M273" s="17" t="str">
        <f aca="false">IF(COUNTIF(поверки!$H$6:$H$3175,поверки!$H273)&gt;1,"Дубликат","")</f>
        <v/>
      </c>
      <c r="N273" s="17" t="str">
        <f aca="false">IF(COUNTIF(поверки!$L$6:$L$3175,поверки!$L273)&gt;1,"Дубликат","")</f>
        <v/>
      </c>
      <c r="O273" s="18" t="n">
        <v>268</v>
      </c>
      <c r="P273" s="17" t="str">
        <f aca="false">CONCATENATE(TEXT(MONTH(поверки!$G273),"00"),"/",TEXT(поверки!$O273,"000"), "/",TEXT(YEAR(поверки!$G273)-2000,"00"))</f>
        <v>04/268/25</v>
      </c>
      <c r="Q273" s="17" t="str">
        <f aca="false">VLOOKUP(поверки!$F273,'соответстиви ОТ типу'!$K$4:$M$344,2,FALSE())</f>
        <v>Манометр</v>
      </c>
      <c r="R273" s="17" t="s">
        <v>46</v>
      </c>
      <c r="S273" s="17" t="s">
        <v>697</v>
      </c>
      <c r="T273" s="17" t="n">
        <v>1</v>
      </c>
      <c r="U273" s="19" t="n">
        <f aca="false">VLOOKUP(поверки!$T273,'Акты п-п'!$C$5:$I$57,2,FALSE())</f>
        <v>45748</v>
      </c>
      <c r="V273" s="19" t="n">
        <f aca="false">VLOOKUP(поверки!$T273,'Акты п-п'!$C$5:$I$57,3,FALSE())</f>
        <v>45751</v>
      </c>
      <c r="W273" s="17" t="str">
        <f aca="false">VLOOKUP(поверки!$T273,'Акты п-п'!$C$5:$I$57,5,FALSE())</f>
        <v>Чупин А.А.</v>
      </c>
      <c r="X273" s="17" t="n">
        <f aca="false">поверки!$G273-поверки!$U273</f>
        <v>3</v>
      </c>
      <c r="Y273" s="17" t="n">
        <f aca="false">поверки!$V273-поверки!$G273</f>
        <v>0</v>
      </c>
      <c r="Z273" s="17" t="str">
        <f aca="false">CONCATENATE(поверки!$Q273," ",поверки!$S273," номер ",поверки!$H273)</f>
        <v>Манометр ДМ1001 У2 номер 02314</v>
      </c>
    </row>
    <row r="274" customFormat="false" ht="17.9" hidden="true" customHeight="false" outlineLevel="0" collapsed="false">
      <c r="B274" s="1" t="s">
        <v>290</v>
      </c>
      <c r="C274" s="1" t="s">
        <v>30</v>
      </c>
      <c r="D274" s="1" t="s">
        <v>31</v>
      </c>
      <c r="F274" s="1" t="s">
        <v>291</v>
      </c>
      <c r="G274" s="16" t="n">
        <v>45751</v>
      </c>
      <c r="H274" s="6" t="s">
        <v>698</v>
      </c>
      <c r="J274" s="1" t="s">
        <v>34</v>
      </c>
      <c r="K274" s="1" t="s">
        <v>35</v>
      </c>
      <c r="L274" s="1" t="s">
        <v>699</v>
      </c>
      <c r="M274" s="17"/>
      <c r="N274" s="17" t="str">
        <f aca="false">IF(COUNTIF(поверки!$L$6:$L$3175,поверки!$L274)&gt;1,"Дубликат","")</f>
        <v/>
      </c>
      <c r="O274" s="18" t="n">
        <v>269</v>
      </c>
      <c r="P274" s="17" t="str">
        <f aca="false">CONCATENATE(TEXT(MONTH(поверки!$G274),"00"),"/",TEXT(поверки!$O274,"000"), "/",TEXT(YEAR(поверки!$G274)-2000,"00"))</f>
        <v>04/269/25</v>
      </c>
      <c r="Q274" s="17" t="str">
        <f aca="false">VLOOKUP(поверки!$F274,'соответстиви ОТ типу'!$K$4:$M$344,2,FALSE())</f>
        <v>Манометр</v>
      </c>
      <c r="R274" s="17" t="s">
        <v>46</v>
      </c>
      <c r="S274" s="17" t="s">
        <v>404</v>
      </c>
      <c r="T274" s="17" t="n">
        <v>1</v>
      </c>
      <c r="U274" s="19" t="n">
        <f aca="false">VLOOKUP(поверки!$T274,'Акты п-п'!$C$5:$I$57,2,FALSE())</f>
        <v>45748</v>
      </c>
      <c r="V274" s="19" t="n">
        <f aca="false">VLOOKUP(поверки!$T274,'Акты п-п'!$C$5:$I$57,3,FALSE())</f>
        <v>45751</v>
      </c>
      <c r="W274" s="17" t="str">
        <f aca="false">VLOOKUP(поверки!$T274,'Акты п-п'!$C$5:$I$57,5,FALSE())</f>
        <v>Чупин А.А.</v>
      </c>
      <c r="X274" s="17" t="n">
        <f aca="false">поверки!$G274-поверки!$U274</f>
        <v>3</v>
      </c>
      <c r="Y274" s="17" t="n">
        <f aca="false">поверки!$V274-поверки!$G274</f>
        <v>0</v>
      </c>
      <c r="Z274" s="17" t="str">
        <f aca="false">CONCATENATE(поверки!$Q274," ",поверки!$S274," номер ",поверки!$H274)</f>
        <v>Манометр МП4-УУ2 номер Р00362</v>
      </c>
    </row>
    <row r="275" customFormat="false" ht="17.9" hidden="true" customHeight="false" outlineLevel="0" collapsed="false">
      <c r="B275" s="1" t="s">
        <v>290</v>
      </c>
      <c r="C275" s="1" t="s">
        <v>30</v>
      </c>
      <c r="D275" s="1" t="s">
        <v>31</v>
      </c>
      <c r="F275" s="1" t="s">
        <v>291</v>
      </c>
      <c r="G275" s="16" t="n">
        <v>45751</v>
      </c>
      <c r="H275" s="6" t="s">
        <v>700</v>
      </c>
      <c r="J275" s="1" t="s">
        <v>34</v>
      </c>
      <c r="K275" s="1" t="s">
        <v>35</v>
      </c>
      <c r="L275" s="1" t="s">
        <v>701</v>
      </c>
      <c r="M275" s="17"/>
      <c r="N275" s="17" t="str">
        <f aca="false">IF(COUNTIF(поверки!$L$6:$L$3175,поверки!$L275)&gt;1,"Дубликат","")</f>
        <v/>
      </c>
      <c r="O275" s="18" t="n">
        <v>270</v>
      </c>
      <c r="P275" s="17" t="str">
        <f aca="false">CONCATENATE(TEXT(MONTH(поверки!$G275),"00"),"/",TEXT(поверки!$O275,"000"), "/",TEXT(YEAR(поверки!$G275)-2000,"00"))</f>
        <v>04/270/25</v>
      </c>
      <c r="Q275" s="17" t="str">
        <f aca="false">VLOOKUP(поверки!$F275,'соответстиви ОТ типу'!$K$4:$M$344,2,FALSE())</f>
        <v>Манометр</v>
      </c>
      <c r="R275" s="17" t="s">
        <v>46</v>
      </c>
      <c r="S275" s="17" t="s">
        <v>404</v>
      </c>
      <c r="T275" s="17" t="n">
        <v>1</v>
      </c>
      <c r="U275" s="19" t="n">
        <f aca="false">VLOOKUP(поверки!$T275,'Акты п-п'!$C$5:$I$57,2,FALSE())</f>
        <v>45748</v>
      </c>
      <c r="V275" s="19" t="n">
        <f aca="false">VLOOKUP(поверки!$T275,'Акты п-п'!$C$5:$I$57,3,FALSE())</f>
        <v>45751</v>
      </c>
      <c r="W275" s="17" t="str">
        <f aca="false">VLOOKUP(поверки!$T275,'Акты п-п'!$C$5:$I$57,5,FALSE())</f>
        <v>Чупин А.А.</v>
      </c>
      <c r="X275" s="17" t="n">
        <f aca="false">поверки!$G275-поверки!$U275</f>
        <v>3</v>
      </c>
      <c r="Y275" s="17" t="n">
        <f aca="false">поверки!$V275-поверки!$G275</f>
        <v>0</v>
      </c>
      <c r="Z275" s="17" t="str">
        <f aca="false">CONCATENATE(поверки!$Q275," ",поверки!$S275," номер ",поверки!$H275)</f>
        <v>Манометр МП4-УУ2 номер Р00209</v>
      </c>
    </row>
    <row r="276" customFormat="false" ht="17.9" hidden="true" customHeight="false" outlineLevel="0" collapsed="false">
      <c r="B276" s="1" t="s">
        <v>290</v>
      </c>
      <c r="C276" s="1" t="s">
        <v>30</v>
      </c>
      <c r="D276" s="1" t="s">
        <v>31</v>
      </c>
      <c r="F276" s="1" t="s">
        <v>291</v>
      </c>
      <c r="G276" s="16" t="n">
        <v>45751</v>
      </c>
      <c r="H276" s="6" t="s">
        <v>702</v>
      </c>
      <c r="J276" s="1" t="s">
        <v>34</v>
      </c>
      <c r="K276" s="1" t="s">
        <v>35</v>
      </c>
      <c r="L276" s="1" t="s">
        <v>703</v>
      </c>
      <c r="M276" s="17"/>
      <c r="N276" s="17" t="str">
        <f aca="false">IF(COUNTIF(поверки!$L$6:$L$3175,поверки!$L276)&gt;1,"Дубликат","")</f>
        <v/>
      </c>
      <c r="O276" s="18" t="n">
        <v>271</v>
      </c>
      <c r="P276" s="17" t="str">
        <f aca="false">CONCATENATE(TEXT(MONTH(поверки!$G276),"00"),"/",TEXT(поверки!$O276,"000"), "/",TEXT(YEAR(поверки!$G276)-2000,"00"))</f>
        <v>04/271/25</v>
      </c>
      <c r="Q276" s="17" t="str">
        <f aca="false">VLOOKUP(поверки!$F276,'соответстиви ОТ типу'!$K$4:$M$344,2,FALSE())</f>
        <v>Манометр</v>
      </c>
      <c r="R276" s="17" t="s">
        <v>46</v>
      </c>
      <c r="S276" s="17" t="s">
        <v>404</v>
      </c>
      <c r="T276" s="17" t="n">
        <v>1</v>
      </c>
      <c r="U276" s="19" t="n">
        <f aca="false">VLOOKUP(поверки!$T276,'Акты п-п'!$C$5:$I$57,2,FALSE())</f>
        <v>45748</v>
      </c>
      <c r="V276" s="19" t="n">
        <f aca="false">VLOOKUP(поверки!$T276,'Акты п-п'!$C$5:$I$57,3,FALSE())</f>
        <v>45751</v>
      </c>
      <c r="W276" s="17" t="str">
        <f aca="false">VLOOKUP(поверки!$T276,'Акты п-п'!$C$5:$I$57,5,FALSE())</f>
        <v>Чупин А.А.</v>
      </c>
      <c r="X276" s="17" t="n">
        <f aca="false">поверки!$G276-поверки!$U276</f>
        <v>3</v>
      </c>
      <c r="Y276" s="17" t="n">
        <f aca="false">поверки!$V276-поверки!$G276</f>
        <v>0</v>
      </c>
      <c r="Z276" s="17" t="str">
        <f aca="false">CONCATENATE(поверки!$Q276," ",поверки!$S276," номер ",поверки!$H276)</f>
        <v>Манометр МП4-УУ2 номер Р00205</v>
      </c>
    </row>
    <row r="277" customFormat="false" ht="17.9" hidden="true" customHeight="false" outlineLevel="0" collapsed="false">
      <c r="B277" s="1" t="s">
        <v>290</v>
      </c>
      <c r="C277" s="1" t="s">
        <v>30</v>
      </c>
      <c r="D277" s="1" t="s">
        <v>31</v>
      </c>
      <c r="F277" s="1" t="s">
        <v>291</v>
      </c>
      <c r="G277" s="16" t="n">
        <v>45751</v>
      </c>
      <c r="H277" s="6" t="s">
        <v>704</v>
      </c>
      <c r="J277" s="1" t="s">
        <v>34</v>
      </c>
      <c r="K277" s="1" t="s">
        <v>35</v>
      </c>
      <c r="L277" s="1" t="s">
        <v>705</v>
      </c>
      <c r="M277" s="17"/>
      <c r="N277" s="17" t="str">
        <f aca="false">IF(COUNTIF(поверки!$L$6:$L$3175,поверки!$L277)&gt;1,"Дубликат","")</f>
        <v/>
      </c>
      <c r="O277" s="18" t="n">
        <v>272</v>
      </c>
      <c r="P277" s="17" t="str">
        <f aca="false">CONCATENATE(TEXT(MONTH(поверки!$G277),"00"),"/",TEXT(поверки!$O277,"000"), "/",TEXT(YEAR(поверки!$G277)-2000,"00"))</f>
        <v>04/272/25</v>
      </c>
      <c r="Q277" s="17" t="str">
        <f aca="false">VLOOKUP(поверки!$F277,'соответстиви ОТ типу'!$K$4:$M$344,2,FALSE())</f>
        <v>Манометр</v>
      </c>
      <c r="R277" s="17" t="s">
        <v>46</v>
      </c>
      <c r="S277" s="17" t="s">
        <v>404</v>
      </c>
      <c r="T277" s="17" t="n">
        <v>1</v>
      </c>
      <c r="U277" s="19" t="n">
        <f aca="false">VLOOKUP(поверки!$T277,'Акты п-п'!$C$5:$I$57,2,FALSE())</f>
        <v>45748</v>
      </c>
      <c r="V277" s="19" t="n">
        <f aca="false">VLOOKUP(поверки!$T277,'Акты п-п'!$C$5:$I$57,3,FALSE())</f>
        <v>45751</v>
      </c>
      <c r="W277" s="17" t="str">
        <f aca="false">VLOOKUP(поверки!$T277,'Акты п-п'!$C$5:$I$57,5,FALSE())</f>
        <v>Чупин А.А.</v>
      </c>
      <c r="X277" s="17" t="n">
        <f aca="false">поверки!$G277-поверки!$U277</f>
        <v>3</v>
      </c>
      <c r="Y277" s="17" t="n">
        <f aca="false">поверки!$V277-поверки!$G277</f>
        <v>0</v>
      </c>
      <c r="Z277" s="17" t="str">
        <f aca="false">CONCATENATE(поверки!$Q277," ",поверки!$S277," номер ",поверки!$H277)</f>
        <v>Манометр МП4-УУ2 номер Р00018</v>
      </c>
    </row>
    <row r="278" customFormat="false" ht="17.9" hidden="true" customHeight="false" outlineLevel="0" collapsed="false">
      <c r="B278" s="1" t="s">
        <v>290</v>
      </c>
      <c r="C278" s="1" t="s">
        <v>30</v>
      </c>
      <c r="D278" s="1" t="s">
        <v>31</v>
      </c>
      <c r="F278" s="1" t="s">
        <v>291</v>
      </c>
      <c r="G278" s="16" t="n">
        <v>45751</v>
      </c>
      <c r="H278" s="6" t="s">
        <v>706</v>
      </c>
      <c r="J278" s="1" t="s">
        <v>34</v>
      </c>
      <c r="K278" s="1" t="s">
        <v>35</v>
      </c>
      <c r="L278" s="1" t="s">
        <v>707</v>
      </c>
      <c r="M278" s="17"/>
      <c r="N278" s="17" t="str">
        <f aca="false">IF(COUNTIF(поверки!$L$6:$L$3175,поверки!$L278)&gt;1,"Дубликат","")</f>
        <v/>
      </c>
      <c r="O278" s="18" t="n">
        <v>273</v>
      </c>
      <c r="P278" s="17" t="str">
        <f aca="false">CONCATENATE(TEXT(MONTH(поверки!$G278),"00"),"/",TEXT(поверки!$O278,"000"), "/",TEXT(YEAR(поверки!$G278)-2000,"00"))</f>
        <v>04/273/25</v>
      </c>
      <c r="Q278" s="17" t="str">
        <f aca="false">VLOOKUP(поверки!$F278,'соответстиви ОТ типу'!$K$4:$M$344,2,FALSE())</f>
        <v>Манометр</v>
      </c>
      <c r="R278" s="17" t="s">
        <v>46</v>
      </c>
      <c r="S278" s="17" t="s">
        <v>404</v>
      </c>
      <c r="T278" s="17" t="n">
        <v>1</v>
      </c>
      <c r="U278" s="19" t="n">
        <f aca="false">VLOOKUP(поверки!$T278,'Акты п-п'!$C$5:$I$57,2,FALSE())</f>
        <v>45748</v>
      </c>
      <c r="V278" s="19" t="n">
        <f aca="false">VLOOKUP(поверки!$T278,'Акты п-п'!$C$5:$I$57,3,FALSE())</f>
        <v>45751</v>
      </c>
      <c r="W278" s="17" t="str">
        <f aca="false">VLOOKUP(поверки!$T278,'Акты п-п'!$C$5:$I$57,5,FALSE())</f>
        <v>Чупин А.А.</v>
      </c>
      <c r="X278" s="17" t="n">
        <f aca="false">поверки!$G278-поверки!$U278</f>
        <v>3</v>
      </c>
      <c r="Y278" s="17" t="n">
        <f aca="false">поверки!$V278-поверки!$G278</f>
        <v>0</v>
      </c>
      <c r="Z278" s="17" t="str">
        <f aca="false">CONCATENATE(поверки!$Q278," ",поверки!$S278," номер ",поверки!$H278)</f>
        <v>Манометр МП4-УУ2 номер Р00749</v>
      </c>
    </row>
    <row r="279" customFormat="false" ht="17.9" hidden="true" customHeight="false" outlineLevel="0" collapsed="false">
      <c r="B279" s="1" t="s">
        <v>290</v>
      </c>
      <c r="C279" s="1" t="s">
        <v>30</v>
      </c>
      <c r="D279" s="1" t="s">
        <v>31</v>
      </c>
      <c r="F279" s="1" t="s">
        <v>291</v>
      </c>
      <c r="G279" s="16" t="n">
        <v>45751</v>
      </c>
      <c r="H279" s="6" t="s">
        <v>708</v>
      </c>
      <c r="J279" s="1" t="s">
        <v>34</v>
      </c>
      <c r="K279" s="1" t="s">
        <v>35</v>
      </c>
      <c r="L279" s="1" t="s">
        <v>709</v>
      </c>
      <c r="M279" s="17"/>
      <c r="N279" s="17" t="str">
        <f aca="false">IF(COUNTIF(поверки!$L$6:$L$3175,поверки!$L279)&gt;1,"Дубликат","")</f>
        <v/>
      </c>
      <c r="O279" s="18" t="n">
        <v>274</v>
      </c>
      <c r="P279" s="17" t="str">
        <f aca="false">CONCATENATE(TEXT(MONTH(поверки!$G279),"00"),"/",TEXT(поверки!$O279,"000"), "/",TEXT(YEAR(поверки!$G279)-2000,"00"))</f>
        <v>04/274/25</v>
      </c>
      <c r="Q279" s="17" t="str">
        <f aca="false">VLOOKUP(поверки!$F279,'соответстиви ОТ типу'!$K$4:$M$344,2,FALSE())</f>
        <v>Манометр</v>
      </c>
      <c r="R279" s="17" t="s">
        <v>46</v>
      </c>
      <c r="S279" s="17" t="s">
        <v>404</v>
      </c>
      <c r="T279" s="17" t="n">
        <v>1</v>
      </c>
      <c r="U279" s="19" t="n">
        <f aca="false">VLOOKUP(поверки!$T279,'Акты п-п'!$C$5:$I$57,2,FALSE())</f>
        <v>45748</v>
      </c>
      <c r="V279" s="19" t="n">
        <f aca="false">VLOOKUP(поверки!$T279,'Акты п-п'!$C$5:$I$57,3,FALSE())</f>
        <v>45751</v>
      </c>
      <c r="W279" s="17" t="str">
        <f aca="false">VLOOKUP(поверки!$T279,'Акты п-п'!$C$5:$I$57,5,FALSE())</f>
        <v>Чупин А.А.</v>
      </c>
      <c r="X279" s="17" t="n">
        <f aca="false">поверки!$G279-поверки!$U279</f>
        <v>3</v>
      </c>
      <c r="Y279" s="17" t="n">
        <f aca="false">поверки!$V279-поверки!$G279</f>
        <v>0</v>
      </c>
      <c r="Z279" s="17" t="str">
        <f aca="false">CONCATENATE(поверки!$Q279," ",поверки!$S279," номер ",поверки!$H279)</f>
        <v>Манометр МП4-УУ2 номер Р00020</v>
      </c>
    </row>
    <row r="280" customFormat="false" ht="17.9" hidden="true" customHeight="false" outlineLevel="0" collapsed="false">
      <c r="B280" s="1" t="s">
        <v>290</v>
      </c>
      <c r="C280" s="1" t="s">
        <v>30</v>
      </c>
      <c r="D280" s="1" t="s">
        <v>31</v>
      </c>
      <c r="F280" s="1" t="s">
        <v>291</v>
      </c>
      <c r="G280" s="16" t="n">
        <v>45751</v>
      </c>
      <c r="H280" s="6" t="s">
        <v>710</v>
      </c>
      <c r="J280" s="1" t="s">
        <v>34</v>
      </c>
      <c r="K280" s="1" t="s">
        <v>35</v>
      </c>
      <c r="L280" s="1" t="s">
        <v>711</v>
      </c>
      <c r="M280" s="17"/>
      <c r="N280" s="17" t="str">
        <f aca="false">IF(COUNTIF(поверки!$L$6:$L$3175,поверки!$L280)&gt;1,"Дубликат","")</f>
        <v/>
      </c>
      <c r="O280" s="18" t="n">
        <v>275</v>
      </c>
      <c r="P280" s="17" t="str">
        <f aca="false">CONCATENATE(TEXT(MONTH(поверки!$G280),"00"),"/",TEXT(поверки!$O280,"000"), "/",TEXT(YEAR(поверки!$G280)-2000,"00"))</f>
        <v>04/275/25</v>
      </c>
      <c r="Q280" s="17" t="str">
        <f aca="false">VLOOKUP(поверки!$F280,'соответстиви ОТ типу'!$K$4:$M$344,2,FALSE())</f>
        <v>Манометр</v>
      </c>
      <c r="R280" s="17" t="s">
        <v>46</v>
      </c>
      <c r="S280" s="17" t="s">
        <v>404</v>
      </c>
      <c r="T280" s="17" t="n">
        <v>1</v>
      </c>
      <c r="U280" s="19" t="n">
        <f aca="false">VLOOKUP(поверки!$T280,'Акты п-п'!$C$5:$I$57,2,FALSE())</f>
        <v>45748</v>
      </c>
      <c r="V280" s="19" t="n">
        <f aca="false">VLOOKUP(поверки!$T280,'Акты п-п'!$C$5:$I$57,3,FALSE())</f>
        <v>45751</v>
      </c>
      <c r="W280" s="17" t="str">
        <f aca="false">VLOOKUP(поверки!$T280,'Акты п-п'!$C$5:$I$57,5,FALSE())</f>
        <v>Чупин А.А.</v>
      </c>
      <c r="X280" s="17" t="n">
        <f aca="false">поверки!$G280-поверки!$U280</f>
        <v>3</v>
      </c>
      <c r="Y280" s="17" t="n">
        <f aca="false">поверки!$V280-поверки!$G280</f>
        <v>0</v>
      </c>
      <c r="Z280" s="17" t="str">
        <f aca="false">CONCATENATE(поверки!$Q280," ",поверки!$S280," номер ",поверки!$H280)</f>
        <v>Манометр МП4-УУ2 номер Р00365</v>
      </c>
    </row>
    <row r="281" customFormat="false" ht="17.9" hidden="true" customHeight="false" outlineLevel="0" collapsed="false">
      <c r="B281" s="1" t="s">
        <v>290</v>
      </c>
      <c r="C281" s="1" t="s">
        <v>30</v>
      </c>
      <c r="D281" s="1" t="s">
        <v>31</v>
      </c>
      <c r="F281" s="1" t="s">
        <v>291</v>
      </c>
      <c r="G281" s="16" t="n">
        <v>45751</v>
      </c>
      <c r="H281" s="6" t="s">
        <v>712</v>
      </c>
      <c r="J281" s="1" t="s">
        <v>34</v>
      </c>
      <c r="K281" s="1" t="s">
        <v>35</v>
      </c>
      <c r="L281" s="1" t="s">
        <v>713</v>
      </c>
      <c r="M281" s="17" t="str">
        <f aca="false">IF(COUNTIF(поверки!$H$6:$H$3175,поверки!$H281)&gt;1,"Дубликат","")</f>
        <v/>
      </c>
      <c r="N281" s="17" t="str">
        <f aca="false">IF(COUNTIF(поверки!$L$6:$L$3175,поверки!$L281)&gt;1,"Дубликат","")</f>
        <v/>
      </c>
      <c r="O281" s="18" t="n">
        <v>276</v>
      </c>
      <c r="P281" s="17" t="str">
        <f aca="false">CONCATENATE(TEXT(MONTH(поверки!$G281),"00"),"/",TEXT(поверки!$O281,"000"), "/",TEXT(YEAR(поверки!$G281)-2000,"00"))</f>
        <v>04/276/25</v>
      </c>
      <c r="Q281" s="17" t="str">
        <f aca="false">VLOOKUP(поверки!$F281,'соответстиви ОТ типу'!$K$4:$M$344,2,FALSE())</f>
        <v>Манометр</v>
      </c>
      <c r="R281" s="17" t="s">
        <v>46</v>
      </c>
      <c r="S281" s="17" t="s">
        <v>404</v>
      </c>
      <c r="T281" s="17" t="n">
        <v>1</v>
      </c>
      <c r="U281" s="19" t="n">
        <f aca="false">VLOOKUP(поверки!$T281,'Акты п-п'!$C$5:$I$57,2,FALSE())</f>
        <v>45748</v>
      </c>
      <c r="V281" s="19" t="n">
        <f aca="false">VLOOKUP(поверки!$T281,'Акты п-п'!$C$5:$I$57,3,FALSE())</f>
        <v>45751</v>
      </c>
      <c r="W281" s="17" t="str">
        <f aca="false">VLOOKUP(поверки!$T281,'Акты п-п'!$C$5:$I$57,5,FALSE())</f>
        <v>Чупин А.А.</v>
      </c>
      <c r="X281" s="17" t="n">
        <f aca="false">поверки!$G281-поверки!$U281</f>
        <v>3</v>
      </c>
      <c r="Y281" s="17" t="n">
        <f aca="false">поверки!$V281-поверки!$G281</f>
        <v>0</v>
      </c>
      <c r="Z281" s="17" t="str">
        <f aca="false">CONCATENATE(поверки!$Q281," ",поверки!$S281," номер ",поверки!$H281)</f>
        <v>Манометр МП4-УУ2 номер Р00364</v>
      </c>
    </row>
    <row r="282" customFormat="false" ht="17.9" hidden="true" customHeight="false" outlineLevel="0" collapsed="false">
      <c r="B282" s="1" t="s">
        <v>290</v>
      </c>
      <c r="C282" s="1" t="s">
        <v>30</v>
      </c>
      <c r="D282" s="1" t="s">
        <v>31</v>
      </c>
      <c r="F282" s="1" t="s">
        <v>297</v>
      </c>
      <c r="G282" s="16" t="n">
        <v>45751</v>
      </c>
      <c r="H282" s="6" t="s">
        <v>714</v>
      </c>
      <c r="J282" s="1" t="s">
        <v>34</v>
      </c>
      <c r="K282" s="1" t="s">
        <v>35</v>
      </c>
      <c r="L282" s="1" t="s">
        <v>715</v>
      </c>
      <c r="M282" s="17" t="str">
        <f aca="false">IF(COUNTIF(поверки!$H$6:$H$3175,поверки!$H282)&gt;1,"Дубликат","")</f>
        <v/>
      </c>
      <c r="N282" s="17" t="str">
        <f aca="false">IF(COUNTIF(поверки!$L$6:$L$3175,поверки!$L282)&gt;1,"Дубликат","")</f>
        <v/>
      </c>
      <c r="O282" s="18" t="n">
        <v>277</v>
      </c>
      <c r="P282" s="17" t="str">
        <f aca="false">CONCATENATE(TEXT(MONTH(поверки!$G282),"00"),"/",TEXT(поверки!$O282,"000"), "/",TEXT(YEAR(поверки!$G282)-2000,"00"))</f>
        <v>04/277/25</v>
      </c>
      <c r="Q282" s="17" t="str">
        <f aca="false">VLOOKUP(поверки!$F282,'соответстиви ОТ типу'!$K$4:$M$344,2,FALSE())</f>
        <v>Манометр</v>
      </c>
      <c r="R282" s="17" t="s">
        <v>46</v>
      </c>
      <c r="S282" s="17" t="s">
        <v>300</v>
      </c>
      <c r="T282" s="17" t="n">
        <v>1</v>
      </c>
      <c r="U282" s="19" t="n">
        <f aca="false">VLOOKUP(поверки!$T282,'Акты п-п'!$C$5:$I$57,2,FALSE())</f>
        <v>45748</v>
      </c>
      <c r="V282" s="19" t="n">
        <f aca="false">VLOOKUP(поверки!$T282,'Акты п-п'!$C$5:$I$57,3,FALSE())</f>
        <v>45751</v>
      </c>
      <c r="W282" s="17" t="str">
        <f aca="false">VLOOKUP(поверки!$T282,'Акты п-п'!$C$5:$I$57,5,FALSE())</f>
        <v>Чупин А.А.</v>
      </c>
      <c r="X282" s="17" t="n">
        <f aca="false">поверки!$G282-поверки!$U282</f>
        <v>3</v>
      </c>
      <c r="Y282" s="17" t="n">
        <f aca="false">поверки!$V282-поверки!$G282</f>
        <v>0</v>
      </c>
      <c r="Z282" s="17" t="str">
        <f aca="false">CONCATENATE(поверки!$Q282," ",поверки!$S282," номер ",поверки!$H282)</f>
        <v>Манометр ТМ5 номер Р00418</v>
      </c>
    </row>
    <row r="283" customFormat="false" ht="17.9" hidden="true" customHeight="false" outlineLevel="0" collapsed="false">
      <c r="B283" s="1" t="s">
        <v>290</v>
      </c>
      <c r="C283" s="1" t="s">
        <v>30</v>
      </c>
      <c r="D283" s="1" t="s">
        <v>31</v>
      </c>
      <c r="F283" s="1" t="s">
        <v>428</v>
      </c>
      <c r="G283" s="16" t="n">
        <v>45751</v>
      </c>
      <c r="H283" s="6" t="s">
        <v>716</v>
      </c>
      <c r="J283" s="1" t="s">
        <v>34</v>
      </c>
      <c r="K283" s="1" t="s">
        <v>35</v>
      </c>
      <c r="L283" s="1" t="s">
        <v>717</v>
      </c>
      <c r="M283" s="17" t="str">
        <f aca="false">IF(COUNTIF(поверки!$H$6:$H$3175,поверки!$H283)&gt;1,"Дубликат","")</f>
        <v/>
      </c>
      <c r="N283" s="17" t="str">
        <f aca="false">IF(COUNTIF(поверки!$L$6:$L$3175,поверки!$L283)&gt;1,"Дубликат","")</f>
        <v/>
      </c>
      <c r="O283" s="18" t="n">
        <v>278</v>
      </c>
      <c r="P283" s="17" t="str">
        <f aca="false">CONCATENATE(TEXT(MONTH(поверки!$G283),"00"),"/",TEXT(поверки!$O283,"000"), "/",TEXT(YEAR(поверки!$G283)-2000,"00"))</f>
        <v>04/278/25</v>
      </c>
      <c r="Q283" s="17" t="str">
        <f aca="false">VLOOKUP(поверки!$F283,'соответстиви ОТ типу'!$K$4:$M$344,2,FALSE())</f>
        <v>Манометр</v>
      </c>
      <c r="R283" s="17" t="s">
        <v>46</v>
      </c>
      <c r="S283" s="17" t="s">
        <v>404</v>
      </c>
      <c r="T283" s="17" t="n">
        <v>1</v>
      </c>
      <c r="U283" s="19" t="n">
        <f aca="false">VLOOKUP(поверки!$T283,'Акты п-п'!$C$5:$I$57,2,FALSE())</f>
        <v>45748</v>
      </c>
      <c r="V283" s="19" t="n">
        <f aca="false">VLOOKUP(поверки!$T283,'Акты п-п'!$C$5:$I$57,3,FALSE())</f>
        <v>45751</v>
      </c>
      <c r="W283" s="17" t="str">
        <f aca="false">VLOOKUP(поверки!$T283,'Акты п-п'!$C$5:$I$57,5,FALSE())</f>
        <v>Чупин А.А.</v>
      </c>
      <c r="X283" s="17" t="n">
        <f aca="false">поверки!$G283-поверки!$U283</f>
        <v>3</v>
      </c>
      <c r="Y283" s="17" t="n">
        <f aca="false">поверки!$V283-поверки!$G283</f>
        <v>0</v>
      </c>
      <c r="Z283" s="17" t="str">
        <f aca="false">CONCATENATE(поверки!$Q283," ",поверки!$S283," номер ",поверки!$H283)</f>
        <v>Манометр МП4-УУ2 номер 00002</v>
      </c>
    </row>
    <row r="284" customFormat="false" ht="17.9" hidden="true" customHeight="false" outlineLevel="0" collapsed="false">
      <c r="B284" s="1" t="s">
        <v>290</v>
      </c>
      <c r="C284" s="1" t="s">
        <v>30</v>
      </c>
      <c r="D284" s="1" t="s">
        <v>31</v>
      </c>
      <c r="F284" s="1" t="s">
        <v>428</v>
      </c>
      <c r="G284" s="16" t="n">
        <v>45751</v>
      </c>
      <c r="H284" s="6" t="s">
        <v>718</v>
      </c>
      <c r="J284" s="1" t="s">
        <v>34</v>
      </c>
      <c r="K284" s="1" t="s">
        <v>35</v>
      </c>
      <c r="L284" s="1" t="s">
        <v>719</v>
      </c>
      <c r="M284" s="17" t="str">
        <f aca="false">IF(COUNTIF(поверки!$H$6:$H$3175,поверки!$H284)&gt;1,"Дубликат","")</f>
        <v/>
      </c>
      <c r="N284" s="17" t="str">
        <f aca="false">IF(COUNTIF(поверки!$L$6:$L$3175,поверки!$L284)&gt;1,"Дубликат","")</f>
        <v/>
      </c>
      <c r="O284" s="18" t="n">
        <v>279</v>
      </c>
      <c r="P284" s="17" t="str">
        <f aca="false">CONCATENATE(TEXT(MONTH(поверки!$G284),"00"),"/",TEXT(поверки!$O284,"000"), "/",TEXT(YEAR(поверки!$G284)-2000,"00"))</f>
        <v>04/279/25</v>
      </c>
      <c r="Q284" s="17" t="str">
        <f aca="false">VLOOKUP(поверки!$F284,'соответстиви ОТ типу'!$K$4:$M$344,2,FALSE())</f>
        <v>Манометр</v>
      </c>
      <c r="R284" s="17" t="s">
        <v>46</v>
      </c>
      <c r="S284" s="17" t="s">
        <v>404</v>
      </c>
      <c r="T284" s="17" t="n">
        <v>1</v>
      </c>
      <c r="U284" s="19" t="n">
        <f aca="false">VLOOKUP(поверки!$T284,'Акты п-п'!$C$5:$I$57,2,FALSE())</f>
        <v>45748</v>
      </c>
      <c r="V284" s="19" t="n">
        <f aca="false">VLOOKUP(поверки!$T284,'Акты п-п'!$C$5:$I$57,3,FALSE())</f>
        <v>45751</v>
      </c>
      <c r="W284" s="17" t="str">
        <f aca="false">VLOOKUP(поверки!$T284,'Акты п-п'!$C$5:$I$57,5,FALSE())</f>
        <v>Чупин А.А.</v>
      </c>
      <c r="X284" s="17" t="n">
        <f aca="false">поверки!$G284-поверки!$U284</f>
        <v>3</v>
      </c>
      <c r="Y284" s="17" t="n">
        <f aca="false">поверки!$V284-поверки!$G284</f>
        <v>0</v>
      </c>
      <c r="Z284" s="17" t="str">
        <f aca="false">CONCATENATE(поверки!$Q284," ",поверки!$S284," номер ",поверки!$H284)</f>
        <v>Манометр МП4-УУ2 номер 000010</v>
      </c>
    </row>
    <row r="285" customFormat="false" ht="17.9" hidden="true" customHeight="false" outlineLevel="0" collapsed="false">
      <c r="B285" s="1" t="s">
        <v>290</v>
      </c>
      <c r="C285" s="1" t="s">
        <v>30</v>
      </c>
      <c r="D285" s="1" t="s">
        <v>31</v>
      </c>
      <c r="F285" s="1" t="s">
        <v>291</v>
      </c>
      <c r="G285" s="16" t="n">
        <v>45751</v>
      </c>
      <c r="H285" s="6" t="s">
        <v>720</v>
      </c>
      <c r="J285" s="1" t="s">
        <v>34</v>
      </c>
      <c r="K285" s="1" t="s">
        <v>35</v>
      </c>
      <c r="L285" s="1" t="s">
        <v>721</v>
      </c>
      <c r="M285" s="17" t="str">
        <f aca="false">IF(COUNTIF(поверки!$H$6:$H$3175,поверки!$H285)&gt;1,"Дубликат","")</f>
        <v/>
      </c>
      <c r="N285" s="17" t="str">
        <f aca="false">IF(COUNTIF(поверки!$L$6:$L$3175,поверки!$L285)&gt;1,"Дубликат","")</f>
        <v/>
      </c>
      <c r="O285" s="18" t="n">
        <v>280</v>
      </c>
      <c r="P285" s="17" t="str">
        <f aca="false">CONCATENATE(TEXT(MONTH(поверки!$G285),"00"),"/",TEXT(поверки!$O285,"000"), "/",TEXT(YEAR(поверки!$G285)-2000,"00"))</f>
        <v>04/280/25</v>
      </c>
      <c r="Q285" s="17" t="str">
        <f aca="false">VLOOKUP(поверки!$F285,'соответстиви ОТ типу'!$K$4:$M$344,2,FALSE())</f>
        <v>Манометр</v>
      </c>
      <c r="R285" s="17" t="s">
        <v>46</v>
      </c>
      <c r="S285" s="17" t="s">
        <v>404</v>
      </c>
      <c r="T285" s="17" t="n">
        <v>1</v>
      </c>
      <c r="U285" s="19" t="n">
        <f aca="false">VLOOKUP(поверки!$T285,'Акты п-п'!$C$5:$I$57,2,FALSE())</f>
        <v>45748</v>
      </c>
      <c r="V285" s="19" t="n">
        <f aca="false">VLOOKUP(поверки!$T285,'Акты п-п'!$C$5:$I$57,3,FALSE())</f>
        <v>45751</v>
      </c>
      <c r="W285" s="17" t="str">
        <f aca="false">VLOOKUP(поверки!$T285,'Акты п-п'!$C$5:$I$57,5,FALSE())</f>
        <v>Чупин А.А.</v>
      </c>
      <c r="X285" s="17" t="n">
        <f aca="false">поверки!$G285-поверки!$U285</f>
        <v>3</v>
      </c>
      <c r="Y285" s="17" t="n">
        <f aca="false">поверки!$V285-поверки!$G285</f>
        <v>0</v>
      </c>
      <c r="Z285" s="17" t="str">
        <f aca="false">CONCATENATE(поверки!$Q285," ",поверки!$S285," номер ",поверки!$H285)</f>
        <v>Манометр МП4-УУ2 номер 00015</v>
      </c>
    </row>
    <row r="286" customFormat="false" ht="17.9" hidden="true" customHeight="false" outlineLevel="0" collapsed="false">
      <c r="B286" s="1" t="s">
        <v>290</v>
      </c>
      <c r="C286" s="1" t="s">
        <v>30</v>
      </c>
      <c r="D286" s="1" t="s">
        <v>31</v>
      </c>
      <c r="F286" s="1" t="s">
        <v>291</v>
      </c>
      <c r="G286" s="16" t="n">
        <v>45751</v>
      </c>
      <c r="H286" s="6" t="s">
        <v>722</v>
      </c>
      <c r="J286" s="1" t="s">
        <v>34</v>
      </c>
      <c r="K286" s="1" t="s">
        <v>35</v>
      </c>
      <c r="L286" s="1" t="s">
        <v>723</v>
      </c>
      <c r="M286" s="17" t="str">
        <f aca="false">IF(COUNTIF(поверки!$H$6:$H$3175,поверки!$H286)&gt;1,"Дубликат","")</f>
        <v/>
      </c>
      <c r="N286" s="17" t="str">
        <f aca="false">IF(COUNTIF(поверки!$L$6:$L$3175,поверки!$L286)&gt;1,"Дубликат","")</f>
        <v/>
      </c>
      <c r="O286" s="18" t="n">
        <v>281</v>
      </c>
      <c r="P286" s="17" t="str">
        <f aca="false">CONCATENATE(TEXT(MONTH(поверки!$G286),"00"),"/",TEXT(поверки!$O286,"000"), "/",TEXT(YEAR(поверки!$G286)-2000,"00"))</f>
        <v>04/281/25</v>
      </c>
      <c r="Q286" s="17" t="str">
        <f aca="false">VLOOKUP(поверки!$F286,'соответстиви ОТ типу'!$K$4:$M$344,2,FALSE())</f>
        <v>Манометр</v>
      </c>
      <c r="R286" s="17" t="s">
        <v>46</v>
      </c>
      <c r="S286" s="17" t="s">
        <v>404</v>
      </c>
      <c r="T286" s="17" t="n">
        <v>1</v>
      </c>
      <c r="U286" s="19" t="n">
        <f aca="false">VLOOKUP(поверки!$T286,'Акты п-п'!$C$5:$I$57,2,FALSE())</f>
        <v>45748</v>
      </c>
      <c r="V286" s="19" t="n">
        <f aca="false">VLOOKUP(поверки!$T286,'Акты п-п'!$C$5:$I$57,3,FALSE())</f>
        <v>45751</v>
      </c>
      <c r="W286" s="17" t="str">
        <f aca="false">VLOOKUP(поверки!$T286,'Акты п-п'!$C$5:$I$57,5,FALSE())</f>
        <v>Чупин А.А.</v>
      </c>
      <c r="X286" s="17" t="n">
        <f aca="false">поверки!$G286-поверки!$U286</f>
        <v>3</v>
      </c>
      <c r="Y286" s="17" t="n">
        <f aca="false">поверки!$V286-поверки!$G286</f>
        <v>0</v>
      </c>
      <c r="Z286" s="17" t="str">
        <f aca="false">CONCATENATE(поверки!$Q286," ",поверки!$S286," номер ",поверки!$H286)</f>
        <v>Манометр МП4-УУ2 номер 00016</v>
      </c>
    </row>
    <row r="287" customFormat="false" ht="17.9" hidden="true" customHeight="false" outlineLevel="0" collapsed="false">
      <c r="B287" s="1" t="s">
        <v>290</v>
      </c>
      <c r="C287" s="1" t="s">
        <v>30</v>
      </c>
      <c r="D287" s="1" t="s">
        <v>31</v>
      </c>
      <c r="F287" s="1" t="s">
        <v>724</v>
      </c>
      <c r="G287" s="16" t="n">
        <v>45751</v>
      </c>
      <c r="H287" s="6" t="s">
        <v>725</v>
      </c>
      <c r="J287" s="1" t="s">
        <v>34</v>
      </c>
      <c r="K287" s="1" t="s">
        <v>35</v>
      </c>
      <c r="L287" s="1" t="s">
        <v>726</v>
      </c>
      <c r="M287" s="17"/>
      <c r="N287" s="17" t="str">
        <f aca="false">IF(COUNTIF(поверки!$L$6:$L$3175,поверки!$L287)&gt;1,"Дубликат","")</f>
        <v/>
      </c>
      <c r="O287" s="18" t="n">
        <v>282</v>
      </c>
      <c r="P287" s="17" t="str">
        <f aca="false">CONCATENATE(TEXT(MONTH(поверки!$G287),"00"),"/",TEXT(поверки!$O287,"000"), "/",TEXT(YEAR(поверки!$G287)-2000,"00"))</f>
        <v>04/282/25</v>
      </c>
      <c r="Q287" s="17" t="str">
        <f aca="false">VLOOKUP(поверки!$F287,'соответстиви ОТ типу'!$K$4:$M$344,2,FALSE())</f>
        <v>Манометр</v>
      </c>
      <c r="R287" s="17" t="s">
        <v>46</v>
      </c>
      <c r="S287" s="17" t="s">
        <v>415</v>
      </c>
      <c r="T287" s="17" t="n">
        <v>1</v>
      </c>
      <c r="U287" s="19" t="n">
        <f aca="false">VLOOKUP(поверки!$T287,'Акты п-п'!$C$5:$I$57,2,FALSE())</f>
        <v>45748</v>
      </c>
      <c r="V287" s="19" t="n">
        <f aca="false">VLOOKUP(поверки!$T287,'Акты п-п'!$C$5:$I$57,3,FALSE())</f>
        <v>45751</v>
      </c>
      <c r="W287" s="17" t="str">
        <f aca="false">VLOOKUP(поверки!$T287,'Акты п-п'!$C$5:$I$57,5,FALSE())</f>
        <v>Чупин А.А.</v>
      </c>
      <c r="X287" s="17" t="n">
        <f aca="false">поверки!$G287-поверки!$U287</f>
        <v>3</v>
      </c>
      <c r="Y287" s="17" t="n">
        <f aca="false">поверки!$V287-поверки!$G287</f>
        <v>0</v>
      </c>
      <c r="Z287" s="17" t="str">
        <f aca="false">CONCATENATE(поверки!$Q287," ",поверки!$S287," номер ",поверки!$H287)</f>
        <v>Манометр МП3-Уф номер 00028</v>
      </c>
    </row>
    <row r="288" customFormat="false" ht="17.9" hidden="true" customHeight="false" outlineLevel="0" collapsed="false">
      <c r="B288" s="1" t="s">
        <v>290</v>
      </c>
      <c r="C288" s="1" t="s">
        <v>30</v>
      </c>
      <c r="D288" s="1" t="s">
        <v>31</v>
      </c>
      <c r="F288" s="1" t="s">
        <v>724</v>
      </c>
      <c r="G288" s="16" t="n">
        <v>45751</v>
      </c>
      <c r="H288" s="6" t="s">
        <v>727</v>
      </c>
      <c r="J288" s="1" t="s">
        <v>34</v>
      </c>
      <c r="K288" s="1" t="s">
        <v>35</v>
      </c>
      <c r="L288" s="1" t="s">
        <v>728</v>
      </c>
      <c r="M288" s="17"/>
      <c r="N288" s="17" t="str">
        <f aca="false">IF(COUNTIF(поверки!$L$6:$L$3175,поверки!$L288)&gt;1,"Дубликат","")</f>
        <v/>
      </c>
      <c r="O288" s="18" t="n">
        <v>283</v>
      </c>
      <c r="P288" s="17" t="str">
        <f aca="false">CONCATENATE(TEXT(MONTH(поверки!$G288),"00"),"/",TEXT(поверки!$O288,"000"), "/",TEXT(YEAR(поверки!$G288)-2000,"00"))</f>
        <v>04/283/25</v>
      </c>
      <c r="Q288" s="17" t="str">
        <f aca="false">VLOOKUP(поверки!$F288,'соответстиви ОТ типу'!$K$4:$M$344,2,FALSE())</f>
        <v>Манометр</v>
      </c>
      <c r="R288" s="17" t="s">
        <v>46</v>
      </c>
      <c r="S288" s="17" t="s">
        <v>415</v>
      </c>
      <c r="T288" s="17" t="n">
        <v>1</v>
      </c>
      <c r="U288" s="19" t="n">
        <f aca="false">VLOOKUP(поверки!$T288,'Акты п-п'!$C$5:$I$57,2,FALSE())</f>
        <v>45748</v>
      </c>
      <c r="V288" s="19" t="n">
        <f aca="false">VLOOKUP(поверки!$T288,'Акты п-п'!$C$5:$I$57,3,FALSE())</f>
        <v>45751</v>
      </c>
      <c r="W288" s="17" t="str">
        <f aca="false">VLOOKUP(поверки!$T288,'Акты п-п'!$C$5:$I$57,5,FALSE())</f>
        <v>Чупин А.А.</v>
      </c>
      <c r="X288" s="17" t="n">
        <f aca="false">поверки!$G288-поверки!$U288</f>
        <v>3</v>
      </c>
      <c r="Y288" s="17" t="n">
        <f aca="false">поверки!$V288-поверки!$G288</f>
        <v>0</v>
      </c>
      <c r="Z288" s="17" t="str">
        <f aca="false">CONCATENATE(поверки!$Q288," ",поверки!$S288," номер ",поверки!$H288)</f>
        <v>Манометр МП3-Уф номер 00030</v>
      </c>
    </row>
    <row r="289" customFormat="false" ht="17.9" hidden="true" customHeight="false" outlineLevel="0" collapsed="false">
      <c r="B289" s="1" t="s">
        <v>290</v>
      </c>
      <c r="C289" s="1" t="s">
        <v>30</v>
      </c>
      <c r="D289" s="1" t="s">
        <v>31</v>
      </c>
      <c r="F289" s="1" t="s">
        <v>724</v>
      </c>
      <c r="G289" s="16" t="n">
        <v>45751</v>
      </c>
      <c r="H289" s="6" t="s">
        <v>729</v>
      </c>
      <c r="J289" s="1" t="s">
        <v>34</v>
      </c>
      <c r="K289" s="1" t="s">
        <v>35</v>
      </c>
      <c r="L289" s="1" t="s">
        <v>730</v>
      </c>
      <c r="M289" s="17"/>
      <c r="N289" s="17" t="str">
        <f aca="false">IF(COUNTIF(поверки!$L$6:$L$3175,поверки!$L289)&gt;1,"Дубликат","")</f>
        <v/>
      </c>
      <c r="O289" s="18" t="n">
        <v>284</v>
      </c>
      <c r="P289" s="17" t="str">
        <f aca="false">CONCATENATE(TEXT(MONTH(поверки!$G289),"00"),"/",TEXT(поверки!$O289,"000"), "/",TEXT(YEAR(поверки!$G289)-2000,"00"))</f>
        <v>04/284/25</v>
      </c>
      <c r="Q289" s="17" t="str">
        <f aca="false">VLOOKUP(поверки!$F289,'соответстиви ОТ типу'!$K$4:$M$344,2,FALSE())</f>
        <v>Манометр</v>
      </c>
      <c r="R289" s="17" t="s">
        <v>46</v>
      </c>
      <c r="S289" s="17" t="s">
        <v>415</v>
      </c>
      <c r="T289" s="17" t="n">
        <v>1</v>
      </c>
      <c r="U289" s="19" t="n">
        <f aca="false">VLOOKUP(поверки!$T289,'Акты п-п'!$C$5:$I$57,2,FALSE())</f>
        <v>45748</v>
      </c>
      <c r="V289" s="19" t="n">
        <f aca="false">VLOOKUP(поверки!$T289,'Акты п-п'!$C$5:$I$57,3,FALSE())</f>
        <v>45751</v>
      </c>
      <c r="W289" s="17" t="str">
        <f aca="false">VLOOKUP(поверки!$T289,'Акты п-п'!$C$5:$I$57,5,FALSE())</f>
        <v>Чупин А.А.</v>
      </c>
      <c r="X289" s="17" t="n">
        <f aca="false">поверки!$G289-поверки!$U289</f>
        <v>3</v>
      </c>
      <c r="Y289" s="17" t="n">
        <f aca="false">поверки!$V289-поверки!$G289</f>
        <v>0</v>
      </c>
      <c r="Z289" s="17" t="str">
        <f aca="false">CONCATENATE(поверки!$Q289," ",поверки!$S289," номер ",поверки!$H289)</f>
        <v>Манометр МП3-Уф номер 00031</v>
      </c>
    </row>
    <row r="290" customFormat="false" ht="17.9" hidden="true" customHeight="false" outlineLevel="0" collapsed="false">
      <c r="B290" s="1" t="s">
        <v>290</v>
      </c>
      <c r="C290" s="1" t="s">
        <v>30</v>
      </c>
      <c r="D290" s="1" t="s">
        <v>31</v>
      </c>
      <c r="F290" s="1" t="s">
        <v>317</v>
      </c>
      <c r="G290" s="16" t="n">
        <v>45751</v>
      </c>
      <c r="H290" s="6" t="s">
        <v>731</v>
      </c>
      <c r="J290" s="1" t="s">
        <v>34</v>
      </c>
      <c r="K290" s="1" t="s">
        <v>35</v>
      </c>
      <c r="L290" s="1" t="s">
        <v>732</v>
      </c>
      <c r="M290" s="17"/>
      <c r="N290" s="17" t="str">
        <f aca="false">IF(COUNTIF(поверки!$L$6:$L$3175,поверки!$L290)&gt;1,"Дубликат","")</f>
        <v/>
      </c>
      <c r="O290" s="18" t="n">
        <v>285</v>
      </c>
      <c r="P290" s="17" t="str">
        <f aca="false">CONCATENATE(TEXT(MONTH(поверки!$G290),"00"),"/",TEXT(поверки!$O290,"000"), "/",TEXT(YEAR(поверки!$G290)-2000,"00"))</f>
        <v>04/285/25</v>
      </c>
      <c r="Q290" s="17" t="str">
        <f aca="false">VLOOKUP(поверки!$F290,'соответстиви ОТ типу'!$K$4:$M$344,2,FALSE())</f>
        <v>Манометр</v>
      </c>
      <c r="R290" s="17" t="s">
        <v>46</v>
      </c>
      <c r="S290" s="17" t="s">
        <v>310</v>
      </c>
      <c r="T290" s="17" t="n">
        <v>1</v>
      </c>
      <c r="U290" s="19" t="n">
        <f aca="false">VLOOKUP(поверки!$T290,'Акты п-п'!$C$5:$I$57,2,FALSE())</f>
        <v>45748</v>
      </c>
      <c r="V290" s="19" t="n">
        <f aca="false">VLOOKUP(поверки!$T290,'Акты п-п'!$C$5:$I$57,3,FALSE())</f>
        <v>45751</v>
      </c>
      <c r="W290" s="17" t="str">
        <f aca="false">VLOOKUP(поверки!$T290,'Акты п-п'!$C$5:$I$57,5,FALSE())</f>
        <v>Чупин А.А.</v>
      </c>
      <c r="X290" s="17" t="n">
        <f aca="false">поверки!$G290-поверки!$U290</f>
        <v>3</v>
      </c>
      <c r="Y290" s="17" t="n">
        <f aca="false">поверки!$V290-поверки!$G290</f>
        <v>0</v>
      </c>
      <c r="Z290" s="17" t="str">
        <f aca="false">CONCATENATE(поверки!$Q290," ",поверки!$S290," номер ",поверки!$H290)</f>
        <v>Манометр ДМ02-100-1-М номер 00041</v>
      </c>
    </row>
    <row r="291" customFormat="false" ht="17.9" hidden="true" customHeight="false" outlineLevel="0" collapsed="false">
      <c r="B291" s="1" t="s">
        <v>290</v>
      </c>
      <c r="C291" s="1" t="s">
        <v>30</v>
      </c>
      <c r="D291" s="1" t="s">
        <v>31</v>
      </c>
      <c r="F291" s="1" t="s">
        <v>297</v>
      </c>
      <c r="G291" s="16" t="n">
        <v>45751</v>
      </c>
      <c r="H291" s="6" t="s">
        <v>733</v>
      </c>
      <c r="J291" s="1" t="s">
        <v>34</v>
      </c>
      <c r="K291" s="1" t="s">
        <v>35</v>
      </c>
      <c r="L291" s="1" t="s">
        <v>734</v>
      </c>
      <c r="M291" s="17"/>
      <c r="N291" s="17" t="str">
        <f aca="false">IF(COUNTIF(поверки!$L$6:$L$3175,поверки!$L291)&gt;1,"Дубликат","")</f>
        <v/>
      </c>
      <c r="O291" s="18" t="n">
        <v>286</v>
      </c>
      <c r="P291" s="17" t="str">
        <f aca="false">CONCATENATE(TEXT(MONTH(поверки!$G291),"00"),"/",TEXT(поверки!$O291,"000"), "/",TEXT(YEAR(поверки!$G291)-2000,"00"))</f>
        <v>04/286/25</v>
      </c>
      <c r="Q291" s="17" t="str">
        <f aca="false">VLOOKUP(поверки!$F291,'соответстиви ОТ типу'!$K$4:$M$344,2,FALSE())</f>
        <v>Манометр</v>
      </c>
      <c r="R291" s="17" t="s">
        <v>46</v>
      </c>
      <c r="S291" s="17" t="s">
        <v>300</v>
      </c>
      <c r="T291" s="17" t="n">
        <v>1</v>
      </c>
      <c r="U291" s="19" t="n">
        <f aca="false">VLOOKUP(поверки!$T291,'Акты п-п'!$C$5:$I$57,2,FALSE())</f>
        <v>45748</v>
      </c>
      <c r="V291" s="19" t="n">
        <f aca="false">VLOOKUP(поверки!$T291,'Акты п-п'!$C$5:$I$57,3,FALSE())</f>
        <v>45751</v>
      </c>
      <c r="W291" s="17" t="str">
        <f aca="false">VLOOKUP(поверки!$T291,'Акты п-п'!$C$5:$I$57,5,FALSE())</f>
        <v>Чупин А.А.</v>
      </c>
      <c r="X291" s="17" t="n">
        <f aca="false">поверки!$G291-поверки!$U291</f>
        <v>3</v>
      </c>
      <c r="Y291" s="17" t="n">
        <f aca="false">поверки!$V291-поверки!$G291</f>
        <v>0</v>
      </c>
      <c r="Z291" s="17" t="str">
        <f aca="false">CONCATENATE(поверки!$Q291," ",поверки!$S291," номер ",поверки!$H291)</f>
        <v>Манометр ТМ5 номер 00042</v>
      </c>
    </row>
    <row r="292" customFormat="false" ht="17.9" hidden="true" customHeight="false" outlineLevel="0" collapsed="false">
      <c r="B292" s="1" t="s">
        <v>290</v>
      </c>
      <c r="C292" s="1" t="s">
        <v>30</v>
      </c>
      <c r="D292" s="1" t="s">
        <v>31</v>
      </c>
      <c r="F292" s="1" t="s">
        <v>428</v>
      </c>
      <c r="G292" s="16" t="n">
        <v>45751</v>
      </c>
      <c r="H292" s="6" t="s">
        <v>735</v>
      </c>
      <c r="J292" s="1" t="s">
        <v>34</v>
      </c>
      <c r="K292" s="1" t="s">
        <v>35</v>
      </c>
      <c r="L292" s="1" t="s">
        <v>736</v>
      </c>
      <c r="M292" s="17"/>
      <c r="N292" s="17" t="str">
        <f aca="false">IF(COUNTIF(поверки!$L$6:$L$3175,поверки!$L292)&gt;1,"Дубликат","")</f>
        <v/>
      </c>
      <c r="O292" s="18" t="n">
        <v>287</v>
      </c>
      <c r="P292" s="17" t="str">
        <f aca="false">CONCATENATE(TEXT(MONTH(поверки!$G292),"00"),"/",TEXT(поверки!$O292,"000"), "/",TEXT(YEAR(поверки!$G292)-2000,"00"))</f>
        <v>04/287/25</v>
      </c>
      <c r="Q292" s="17" t="str">
        <f aca="false">VLOOKUP(поверки!$F292,'соответстиви ОТ типу'!$K$4:$M$344,2,FALSE())</f>
        <v>Манометр</v>
      </c>
      <c r="R292" s="17" t="s">
        <v>46</v>
      </c>
      <c r="S292" s="17" t="s">
        <v>294</v>
      </c>
      <c r="T292" s="17" t="n">
        <v>1</v>
      </c>
      <c r="U292" s="19" t="n">
        <f aca="false">VLOOKUP(поверки!$T292,'Акты п-п'!$C$5:$I$57,2,FALSE())</f>
        <v>45748</v>
      </c>
      <c r="V292" s="19" t="n">
        <f aca="false">VLOOKUP(поверки!$T292,'Акты п-п'!$C$5:$I$57,3,FALSE())</f>
        <v>45751</v>
      </c>
      <c r="W292" s="17" t="str">
        <f aca="false">VLOOKUP(поверки!$T292,'Акты п-п'!$C$5:$I$57,5,FALSE())</f>
        <v>Чупин А.А.</v>
      </c>
      <c r="X292" s="17" t="n">
        <f aca="false">поверки!$G292-поверки!$U292</f>
        <v>3</v>
      </c>
      <c r="Y292" s="17" t="n">
        <f aca="false">поверки!$V292-поверки!$G292</f>
        <v>0</v>
      </c>
      <c r="Z292" s="17" t="str">
        <f aca="false">CONCATENATE(поверки!$Q292," ",поверки!$S292," номер ",поверки!$H292)</f>
        <v>Манометр МП3-УУ2 номер 00044</v>
      </c>
    </row>
    <row r="293" customFormat="false" ht="17.9" hidden="true" customHeight="false" outlineLevel="0" collapsed="false">
      <c r="B293" s="1" t="s">
        <v>290</v>
      </c>
      <c r="C293" s="1" t="s">
        <v>30</v>
      </c>
      <c r="D293" s="1" t="s">
        <v>31</v>
      </c>
      <c r="F293" s="1" t="s">
        <v>724</v>
      </c>
      <c r="G293" s="16" t="n">
        <v>45751</v>
      </c>
      <c r="H293" s="6" t="s">
        <v>737</v>
      </c>
      <c r="J293" s="1" t="s">
        <v>34</v>
      </c>
      <c r="K293" s="1" t="s">
        <v>35</v>
      </c>
      <c r="L293" s="1" t="s">
        <v>738</v>
      </c>
      <c r="M293" s="17"/>
      <c r="N293" s="17" t="str">
        <f aca="false">IF(COUNTIF(поверки!$L$6:$L$3175,поверки!$L293)&gt;1,"Дубликат","")</f>
        <v/>
      </c>
      <c r="O293" s="18" t="n">
        <v>288</v>
      </c>
      <c r="P293" s="17" t="str">
        <f aca="false">CONCATENATE(TEXT(MONTH(поверки!$G293),"00"),"/",TEXT(поверки!$O293,"000"), "/",TEXT(YEAR(поверки!$G293)-2000,"00"))</f>
        <v>04/288/25</v>
      </c>
      <c r="Q293" s="17" t="str">
        <f aca="false">VLOOKUP(поверки!$F293,'соответстиви ОТ типу'!$K$4:$M$344,2,FALSE())</f>
        <v>Манометр</v>
      </c>
      <c r="R293" s="17" t="s">
        <v>46</v>
      </c>
      <c r="S293" s="17" t="s">
        <v>415</v>
      </c>
      <c r="T293" s="17" t="n">
        <v>1</v>
      </c>
      <c r="U293" s="19" t="n">
        <f aca="false">VLOOKUP(поверки!$T293,'Акты п-п'!$C$5:$I$57,2,FALSE())</f>
        <v>45748</v>
      </c>
      <c r="V293" s="19" t="n">
        <f aca="false">VLOOKUP(поверки!$T293,'Акты п-п'!$C$5:$I$57,3,FALSE())</f>
        <v>45751</v>
      </c>
      <c r="W293" s="17" t="str">
        <f aca="false">VLOOKUP(поверки!$T293,'Акты п-п'!$C$5:$I$57,5,FALSE())</f>
        <v>Чупин А.А.</v>
      </c>
      <c r="X293" s="17" t="n">
        <f aca="false">поверки!$G293-поверки!$U293</f>
        <v>3</v>
      </c>
      <c r="Y293" s="17" t="n">
        <f aca="false">поверки!$V293-поверки!$G293</f>
        <v>0</v>
      </c>
      <c r="Z293" s="17" t="str">
        <f aca="false">CONCATENATE(поверки!$Q293," ",поверки!$S293," номер ",поверки!$H293)</f>
        <v>Манометр МП3-Уф номер 02225</v>
      </c>
    </row>
    <row r="294" customFormat="false" ht="17.9" hidden="true" customHeight="false" outlineLevel="0" collapsed="false">
      <c r="B294" s="1" t="s">
        <v>290</v>
      </c>
      <c r="C294" s="1" t="s">
        <v>30</v>
      </c>
      <c r="D294" s="1" t="s">
        <v>31</v>
      </c>
      <c r="F294" s="1" t="s">
        <v>297</v>
      </c>
      <c r="G294" s="16" t="n">
        <v>45751</v>
      </c>
      <c r="H294" s="6" t="s">
        <v>739</v>
      </c>
      <c r="J294" s="1" t="s">
        <v>34</v>
      </c>
      <c r="K294" s="1" t="s">
        <v>35</v>
      </c>
      <c r="L294" s="1" t="s">
        <v>740</v>
      </c>
      <c r="M294" s="17"/>
      <c r="N294" s="17" t="str">
        <f aca="false">IF(COUNTIF(поверки!$L$6:$L$3175,поверки!$L294)&gt;1,"Дубликат","")</f>
        <v/>
      </c>
      <c r="O294" s="18" t="n">
        <v>289</v>
      </c>
      <c r="P294" s="17" t="str">
        <f aca="false">CONCATENATE(TEXT(MONTH(поверки!$G294),"00"),"/",TEXT(поверки!$O294,"000"), "/",TEXT(YEAR(поверки!$G294)-2000,"00"))</f>
        <v>04/289/25</v>
      </c>
      <c r="Q294" s="17" t="str">
        <f aca="false">VLOOKUP(поверки!$F294,'соответстиви ОТ типу'!$K$4:$M$344,2,FALSE())</f>
        <v>Манометр</v>
      </c>
      <c r="R294" s="17" t="s">
        <v>46</v>
      </c>
      <c r="S294" s="17" t="s">
        <v>300</v>
      </c>
      <c r="T294" s="17" t="n">
        <v>1</v>
      </c>
      <c r="U294" s="19" t="n">
        <f aca="false">VLOOKUP(поверки!$T294,'Акты п-п'!$C$5:$I$57,2,FALSE())</f>
        <v>45748</v>
      </c>
      <c r="V294" s="19" t="n">
        <f aca="false">VLOOKUP(поверки!$T294,'Акты п-п'!$C$5:$I$57,3,FALSE())</f>
        <v>45751</v>
      </c>
      <c r="W294" s="17" t="str">
        <f aca="false">VLOOKUP(поверки!$T294,'Акты п-п'!$C$5:$I$57,5,FALSE())</f>
        <v>Чупин А.А.</v>
      </c>
      <c r="X294" s="17" t="n">
        <f aca="false">поверки!$G294-поверки!$U294</f>
        <v>3</v>
      </c>
      <c r="Y294" s="17" t="n">
        <f aca="false">поверки!$V294-поверки!$G294</f>
        <v>0</v>
      </c>
      <c r="Z294" s="17" t="str">
        <f aca="false">CONCATENATE(поверки!$Q294," ",поверки!$S294," номер ",поверки!$H294)</f>
        <v>Манометр ТМ5 номер 02226</v>
      </c>
    </row>
    <row r="295" customFormat="false" ht="17.9" hidden="true" customHeight="false" outlineLevel="0" collapsed="false">
      <c r="B295" s="1" t="s">
        <v>290</v>
      </c>
      <c r="C295" s="1" t="s">
        <v>30</v>
      </c>
      <c r="D295" s="1" t="s">
        <v>31</v>
      </c>
      <c r="F295" s="1" t="s">
        <v>291</v>
      </c>
      <c r="G295" s="16" t="n">
        <v>45751</v>
      </c>
      <c r="H295" s="6" t="s">
        <v>741</v>
      </c>
      <c r="J295" s="1" t="s">
        <v>34</v>
      </c>
      <c r="K295" s="1" t="s">
        <v>35</v>
      </c>
      <c r="L295" s="1" t="s">
        <v>742</v>
      </c>
      <c r="M295" s="17"/>
      <c r="N295" s="17" t="str">
        <f aca="false">IF(COUNTIF(поверки!$L$6:$L$3175,поверки!$L295)&gt;1,"Дубликат","")</f>
        <v/>
      </c>
      <c r="O295" s="18" t="n">
        <v>290</v>
      </c>
      <c r="P295" s="17" t="str">
        <f aca="false">CONCATENATE(TEXT(MONTH(поверки!$G295),"00"),"/",TEXT(поверки!$O295,"000"), "/",TEXT(YEAR(поверки!$G295)-2000,"00"))</f>
        <v>04/290/25</v>
      </c>
      <c r="Q295" s="17" t="str">
        <f aca="false">VLOOKUP(поверки!$F295,'соответстиви ОТ типу'!$K$4:$M$344,2,FALSE())</f>
        <v>Манометр</v>
      </c>
      <c r="R295" s="17" t="s">
        <v>46</v>
      </c>
      <c r="S295" s="17" t="s">
        <v>404</v>
      </c>
      <c r="T295" s="17" t="n">
        <v>1</v>
      </c>
      <c r="U295" s="19" t="n">
        <f aca="false">VLOOKUP(поверки!$T295,'Акты п-п'!$C$5:$I$57,2,FALSE())</f>
        <v>45748</v>
      </c>
      <c r="V295" s="19" t="n">
        <f aca="false">VLOOKUP(поверки!$T295,'Акты п-п'!$C$5:$I$57,3,FALSE())</f>
        <v>45751</v>
      </c>
      <c r="W295" s="17" t="str">
        <f aca="false">VLOOKUP(поверки!$T295,'Акты п-п'!$C$5:$I$57,5,FALSE())</f>
        <v>Чупин А.А.</v>
      </c>
      <c r="X295" s="17" t="n">
        <f aca="false">поверки!$G295-поверки!$U295</f>
        <v>3</v>
      </c>
      <c r="Y295" s="17" t="n">
        <f aca="false">поверки!$V295-поверки!$G295</f>
        <v>0</v>
      </c>
      <c r="Z295" s="17" t="str">
        <f aca="false">CONCATENATE(поверки!$Q295," ",поверки!$S295," номер ",поверки!$H295)</f>
        <v>Манометр МП4-УУ2 номер 02231</v>
      </c>
    </row>
    <row r="296" customFormat="false" ht="17.9" hidden="true" customHeight="false" outlineLevel="0" collapsed="false">
      <c r="B296" s="1" t="s">
        <v>290</v>
      </c>
      <c r="C296" s="1" t="s">
        <v>30</v>
      </c>
      <c r="D296" s="1" t="s">
        <v>31</v>
      </c>
      <c r="F296" s="1" t="s">
        <v>291</v>
      </c>
      <c r="G296" s="16" t="n">
        <v>45751</v>
      </c>
      <c r="H296" s="6" t="s">
        <v>743</v>
      </c>
      <c r="J296" s="1" t="s">
        <v>34</v>
      </c>
      <c r="K296" s="1" t="s">
        <v>35</v>
      </c>
      <c r="L296" s="1" t="s">
        <v>744</v>
      </c>
      <c r="M296" s="17"/>
      <c r="N296" s="17" t="str">
        <f aca="false">IF(COUNTIF(поверки!$L$6:$L$3175,поверки!$L296)&gt;1,"Дубликат","")</f>
        <v/>
      </c>
      <c r="O296" s="18" t="n">
        <v>291</v>
      </c>
      <c r="P296" s="17" t="str">
        <f aca="false">CONCATENATE(TEXT(MONTH(поверки!$G296),"00"),"/",TEXT(поверки!$O296,"000"), "/",TEXT(YEAR(поверки!$G296)-2000,"00"))</f>
        <v>04/291/25</v>
      </c>
      <c r="Q296" s="17" t="str">
        <f aca="false">VLOOKUP(поверки!$F296,'соответстиви ОТ типу'!$K$4:$M$344,2,FALSE())</f>
        <v>Манометр</v>
      </c>
      <c r="R296" s="17" t="s">
        <v>46</v>
      </c>
      <c r="S296" s="17" t="s">
        <v>404</v>
      </c>
      <c r="T296" s="17" t="n">
        <v>1</v>
      </c>
      <c r="U296" s="19" t="n">
        <f aca="false">VLOOKUP(поверки!$T296,'Акты п-п'!$C$5:$I$57,2,FALSE())</f>
        <v>45748</v>
      </c>
      <c r="V296" s="19" t="n">
        <f aca="false">VLOOKUP(поверки!$T296,'Акты п-п'!$C$5:$I$57,3,FALSE())</f>
        <v>45751</v>
      </c>
      <c r="W296" s="17" t="str">
        <f aca="false">VLOOKUP(поверки!$T296,'Акты п-п'!$C$5:$I$57,5,FALSE())</f>
        <v>Чупин А.А.</v>
      </c>
      <c r="X296" s="17" t="n">
        <f aca="false">поверки!$G296-поверки!$U296</f>
        <v>3</v>
      </c>
      <c r="Y296" s="17" t="n">
        <f aca="false">поверки!$V296-поверки!$G296</f>
        <v>0</v>
      </c>
      <c r="Z296" s="17" t="str">
        <f aca="false">CONCATENATE(поверки!$Q296," ",поверки!$S296," номер ",поверки!$H296)</f>
        <v>Манометр МП4-УУ2 номер 02234</v>
      </c>
    </row>
    <row r="297" customFormat="false" ht="17.9" hidden="true" customHeight="false" outlineLevel="0" collapsed="false">
      <c r="B297" s="1" t="s">
        <v>290</v>
      </c>
      <c r="C297" s="1" t="s">
        <v>30</v>
      </c>
      <c r="D297" s="1" t="s">
        <v>31</v>
      </c>
      <c r="F297" s="1" t="s">
        <v>428</v>
      </c>
      <c r="G297" s="16" t="n">
        <v>45751</v>
      </c>
      <c r="H297" s="6" t="s">
        <v>745</v>
      </c>
      <c r="J297" s="1" t="s">
        <v>34</v>
      </c>
      <c r="K297" s="1" t="s">
        <v>35</v>
      </c>
      <c r="L297" s="1" t="s">
        <v>746</v>
      </c>
      <c r="M297" s="17" t="str">
        <f aca="false">IF(COUNTIF(поверки!$H$6:$H$3175,поверки!$H297)&gt;1,"Дубликат","")</f>
        <v/>
      </c>
      <c r="N297" s="17" t="str">
        <f aca="false">IF(COUNTIF(поверки!$L$6:$L$3175,поверки!$L297)&gt;1,"Дубликат","")</f>
        <v/>
      </c>
      <c r="O297" s="18" t="n">
        <v>292</v>
      </c>
      <c r="P297" s="17" t="str">
        <f aca="false">CONCATENATE(TEXT(MONTH(поверки!$G297),"00"),"/",TEXT(поверки!$O297,"000"), "/",TEXT(YEAR(поверки!$G297)-2000,"00"))</f>
        <v>04/292/25</v>
      </c>
      <c r="Q297" s="17" t="str">
        <f aca="false">VLOOKUP(поверки!$F297,'соответстиви ОТ типу'!$K$4:$M$344,2,FALSE())</f>
        <v>Манометр</v>
      </c>
      <c r="R297" s="17" t="s">
        <v>46</v>
      </c>
      <c r="S297" s="17" t="s">
        <v>404</v>
      </c>
      <c r="T297" s="17" t="n">
        <v>1</v>
      </c>
      <c r="U297" s="19" t="n">
        <f aca="false">VLOOKUP(поверки!$T297,'Акты п-п'!$C$5:$I$57,2,FALSE())</f>
        <v>45748</v>
      </c>
      <c r="V297" s="19" t="n">
        <f aca="false">VLOOKUP(поверки!$T297,'Акты п-п'!$C$5:$I$57,3,FALSE())</f>
        <v>45751</v>
      </c>
      <c r="W297" s="17" t="str">
        <f aca="false">VLOOKUP(поверки!$T297,'Акты п-п'!$C$5:$I$57,5,FALSE())</f>
        <v>Чупин А.А.</v>
      </c>
      <c r="X297" s="17" t="n">
        <f aca="false">поверки!$G297-поверки!$U297</f>
        <v>3</v>
      </c>
      <c r="Y297" s="17" t="n">
        <f aca="false">поверки!$V297-поверки!$G297</f>
        <v>0</v>
      </c>
      <c r="Z297" s="17" t="str">
        <f aca="false">CONCATENATE(поверки!$Q297," ",поверки!$S297," номер ",поверки!$H297)</f>
        <v>Манометр МП4-УУ2 номер 02235</v>
      </c>
    </row>
    <row r="298" customFormat="false" ht="17.9" hidden="true" customHeight="false" outlineLevel="0" collapsed="false">
      <c r="B298" s="1" t="s">
        <v>290</v>
      </c>
      <c r="C298" s="1" t="s">
        <v>30</v>
      </c>
      <c r="D298" s="1" t="s">
        <v>31</v>
      </c>
      <c r="F298" s="1" t="s">
        <v>323</v>
      </c>
      <c r="G298" s="16" t="n">
        <v>45751</v>
      </c>
      <c r="H298" s="6" t="s">
        <v>747</v>
      </c>
      <c r="J298" s="1" t="s">
        <v>34</v>
      </c>
      <c r="K298" s="1" t="s">
        <v>35</v>
      </c>
      <c r="L298" s="1" t="s">
        <v>748</v>
      </c>
      <c r="M298" s="17" t="str">
        <f aca="false">IF(COUNTIF(поверки!$H$6:$H$3175,поверки!$H298)&gt;1,"Дубликат","")</f>
        <v/>
      </c>
      <c r="N298" s="17" t="str">
        <f aca="false">IF(COUNTIF(поверки!$L$6:$L$3175,поверки!$L298)&gt;1,"Дубликат","")</f>
        <v/>
      </c>
      <c r="O298" s="18" t="n">
        <v>293</v>
      </c>
      <c r="P298" s="17" t="str">
        <f aca="false">CONCATENATE(TEXT(MONTH(поверки!$G298),"00"),"/",TEXT(поверки!$O298,"000"), "/",TEXT(YEAR(поверки!$G298)-2000,"00"))</f>
        <v>04/293/25</v>
      </c>
      <c r="Q298" s="17" t="str">
        <f aca="false">VLOOKUP(поверки!$F298,'соответстиви ОТ типу'!$K$4:$M$344,2,FALSE())</f>
        <v>Манометр</v>
      </c>
      <c r="R298" s="17" t="s">
        <v>46</v>
      </c>
      <c r="S298" s="17" t="s">
        <v>326</v>
      </c>
      <c r="T298" s="17" t="n">
        <v>1</v>
      </c>
      <c r="U298" s="19" t="n">
        <f aca="false">VLOOKUP(поверки!$T298,'Акты п-п'!$C$5:$I$57,2,FALSE())</f>
        <v>45748</v>
      </c>
      <c r="V298" s="19" t="n">
        <f aca="false">VLOOKUP(поверки!$T298,'Акты п-п'!$C$5:$I$57,3,FALSE())</f>
        <v>45751</v>
      </c>
      <c r="W298" s="17" t="str">
        <f aca="false">VLOOKUP(поверки!$T298,'Акты п-п'!$C$5:$I$57,5,FALSE())</f>
        <v>Чупин А.А.</v>
      </c>
      <c r="X298" s="17" t="n">
        <f aca="false">поверки!$G298-поверки!$U298</f>
        <v>3</v>
      </c>
      <c r="Y298" s="17" t="n">
        <f aca="false">поверки!$V298-поверки!$G298</f>
        <v>0</v>
      </c>
      <c r="Z298" s="17" t="str">
        <f aca="false">CONCATENATE(поверки!$Q298," ",поверки!$S298," номер ",поверки!$H298)</f>
        <v>Манометр 233.50.160 номер 02280</v>
      </c>
    </row>
    <row r="299" customFormat="false" ht="17.9" hidden="true" customHeight="false" outlineLevel="0" collapsed="false">
      <c r="B299" s="1" t="s">
        <v>290</v>
      </c>
      <c r="C299" s="1" t="s">
        <v>30</v>
      </c>
      <c r="D299" s="1" t="s">
        <v>31</v>
      </c>
      <c r="F299" s="1" t="s">
        <v>291</v>
      </c>
      <c r="G299" s="16" t="n">
        <v>45751</v>
      </c>
      <c r="H299" s="6" t="s">
        <v>749</v>
      </c>
      <c r="J299" s="1" t="s">
        <v>34</v>
      </c>
      <c r="K299" s="1" t="s">
        <v>35</v>
      </c>
      <c r="L299" s="1" t="s">
        <v>750</v>
      </c>
      <c r="M299" s="17" t="str">
        <f aca="false">IF(COUNTIF(поверки!$H$6:$H$3175,поверки!$H299)&gt;1,"Дубликат","")</f>
        <v/>
      </c>
      <c r="N299" s="17" t="str">
        <f aca="false">IF(COUNTIF(поверки!$L$6:$L$3175,поверки!$L299)&gt;1,"Дубликат","")</f>
        <v/>
      </c>
      <c r="O299" s="18" t="n">
        <v>294</v>
      </c>
      <c r="P299" s="17" t="str">
        <f aca="false">CONCATENATE(TEXT(MONTH(поверки!$G299),"00"),"/",TEXT(поверки!$O299,"000"), "/",TEXT(YEAR(поверки!$G299)-2000,"00"))</f>
        <v>04/294/25</v>
      </c>
      <c r="Q299" s="17" t="str">
        <f aca="false">VLOOKUP(поверки!$F299,'соответстиви ОТ типу'!$K$4:$M$344,2,FALSE())</f>
        <v>Манометр</v>
      </c>
      <c r="R299" s="17" t="s">
        <v>46</v>
      </c>
      <c r="S299" s="17" t="s">
        <v>294</v>
      </c>
      <c r="T299" s="17" t="n">
        <v>1</v>
      </c>
      <c r="U299" s="19" t="n">
        <f aca="false">VLOOKUP(поверки!$T299,'Акты п-п'!$C$5:$I$57,2,FALSE())</f>
        <v>45748</v>
      </c>
      <c r="V299" s="19" t="n">
        <f aca="false">VLOOKUP(поверки!$T299,'Акты п-п'!$C$5:$I$57,3,FALSE())</f>
        <v>45751</v>
      </c>
      <c r="W299" s="17" t="str">
        <f aca="false">VLOOKUP(поверки!$T299,'Акты п-п'!$C$5:$I$57,5,FALSE())</f>
        <v>Чупин А.А.</v>
      </c>
      <c r="X299" s="17" t="n">
        <f aca="false">поверки!$G299-поверки!$U299</f>
        <v>3</v>
      </c>
      <c r="Y299" s="17" t="n">
        <f aca="false">поверки!$V299-поверки!$G299</f>
        <v>0</v>
      </c>
      <c r="Z299" s="17" t="str">
        <f aca="false">CONCATENATE(поверки!$Q299," ",поверки!$S299," номер ",поверки!$H299)</f>
        <v>Манометр МП3-УУ2 номер 02441</v>
      </c>
    </row>
    <row r="300" customFormat="false" ht="17.9" hidden="true" customHeight="false" outlineLevel="0" collapsed="false">
      <c r="B300" s="1" t="s">
        <v>290</v>
      </c>
      <c r="C300" s="1" t="s">
        <v>30</v>
      </c>
      <c r="D300" s="1" t="s">
        <v>31</v>
      </c>
      <c r="F300" s="1" t="s">
        <v>291</v>
      </c>
      <c r="G300" s="16" t="n">
        <v>45751</v>
      </c>
      <c r="H300" s="6" t="s">
        <v>751</v>
      </c>
      <c r="J300" s="1" t="s">
        <v>34</v>
      </c>
      <c r="K300" s="1" t="s">
        <v>35</v>
      </c>
      <c r="L300" s="1" t="s">
        <v>752</v>
      </c>
      <c r="M300" s="17" t="str">
        <f aca="false">IF(COUNTIF(поверки!$H$6:$H$3175,поверки!$H300)&gt;1,"Дубликат","")</f>
        <v/>
      </c>
      <c r="N300" s="17" t="str">
        <f aca="false">IF(COUNTIF(поверки!$L$6:$L$3175,поверки!$L300)&gt;1,"Дубликат","")</f>
        <v/>
      </c>
      <c r="O300" s="18" t="n">
        <v>295</v>
      </c>
      <c r="P300" s="17" t="str">
        <f aca="false">CONCATENATE(TEXT(MONTH(поверки!$G300),"00"),"/",TEXT(поверки!$O300,"000"), "/",TEXT(YEAR(поверки!$G300)-2000,"00"))</f>
        <v>04/295/25</v>
      </c>
      <c r="Q300" s="17" t="str">
        <f aca="false">VLOOKUP(поверки!$F300,'соответстиви ОТ типу'!$K$4:$M$344,2,FALSE())</f>
        <v>Манометр</v>
      </c>
      <c r="R300" s="17" t="s">
        <v>46</v>
      </c>
      <c r="S300" s="17" t="s">
        <v>404</v>
      </c>
      <c r="T300" s="17" t="n">
        <v>1</v>
      </c>
      <c r="U300" s="19" t="n">
        <f aca="false">VLOOKUP(поверки!$T300,'Акты п-п'!$C$5:$I$57,2,FALSE())</f>
        <v>45748</v>
      </c>
      <c r="V300" s="19" t="n">
        <f aca="false">VLOOKUP(поверки!$T300,'Акты п-п'!$C$5:$I$57,3,FALSE())</f>
        <v>45751</v>
      </c>
      <c r="W300" s="17" t="str">
        <f aca="false">VLOOKUP(поверки!$T300,'Акты п-п'!$C$5:$I$57,5,FALSE())</f>
        <v>Чупин А.А.</v>
      </c>
      <c r="X300" s="17" t="n">
        <f aca="false">поверки!$G300-поверки!$U300</f>
        <v>3</v>
      </c>
      <c r="Y300" s="17" t="n">
        <f aca="false">поверки!$V300-поверки!$G300</f>
        <v>0</v>
      </c>
      <c r="Z300" s="17" t="str">
        <f aca="false">CONCATENATE(поверки!$Q300," ",поверки!$S300," номер ",поверки!$H300)</f>
        <v>Манометр МП4-УУ2 номер 02464</v>
      </c>
    </row>
    <row r="301" customFormat="false" ht="17.9" hidden="true" customHeight="false" outlineLevel="0" collapsed="false">
      <c r="B301" s="1" t="s">
        <v>290</v>
      </c>
      <c r="C301" s="1" t="s">
        <v>30</v>
      </c>
      <c r="D301" s="1" t="s">
        <v>31</v>
      </c>
      <c r="F301" s="1" t="s">
        <v>297</v>
      </c>
      <c r="G301" s="16" t="n">
        <v>45751</v>
      </c>
      <c r="H301" s="6" t="s">
        <v>753</v>
      </c>
      <c r="J301" s="1" t="s">
        <v>34</v>
      </c>
      <c r="K301" s="1" t="s">
        <v>35</v>
      </c>
      <c r="L301" s="1" t="s">
        <v>754</v>
      </c>
      <c r="M301" s="17" t="str">
        <f aca="false">IF(COUNTIF(поверки!$H$6:$H$3175,поверки!$H301)&gt;1,"Дубликат","")</f>
        <v/>
      </c>
      <c r="N301" s="17" t="str">
        <f aca="false">IF(COUNTIF(поверки!$L$6:$L$3175,поверки!$L301)&gt;1,"Дубликат","")</f>
        <v/>
      </c>
      <c r="O301" s="18" t="n">
        <v>296</v>
      </c>
      <c r="P301" s="17" t="str">
        <f aca="false">CONCATENATE(TEXT(MONTH(поверки!$G301),"00"),"/",TEXT(поверки!$O301,"000"), "/",TEXT(YEAR(поверки!$G301)-2000,"00"))</f>
        <v>04/296/25</v>
      </c>
      <c r="Q301" s="17" t="str">
        <f aca="false">VLOOKUP(поверки!$F301,'соответстиви ОТ типу'!$K$4:$M$344,2,FALSE())</f>
        <v>Манометр</v>
      </c>
      <c r="R301" s="17" t="s">
        <v>46</v>
      </c>
      <c r="S301" s="17" t="s">
        <v>300</v>
      </c>
      <c r="T301" s="17" t="n">
        <v>1</v>
      </c>
      <c r="U301" s="19" t="n">
        <f aca="false">VLOOKUP(поверки!$T301,'Акты п-п'!$C$5:$I$57,2,FALSE())</f>
        <v>45748</v>
      </c>
      <c r="V301" s="19" t="n">
        <f aca="false">VLOOKUP(поверки!$T301,'Акты п-п'!$C$5:$I$57,3,FALSE())</f>
        <v>45751</v>
      </c>
      <c r="W301" s="17" t="str">
        <f aca="false">VLOOKUP(поверки!$T301,'Акты п-п'!$C$5:$I$57,5,FALSE())</f>
        <v>Чупин А.А.</v>
      </c>
      <c r="X301" s="17" t="n">
        <f aca="false">поверки!$G301-поверки!$U301</f>
        <v>3</v>
      </c>
      <c r="Y301" s="17" t="n">
        <f aca="false">поверки!$V301-поверки!$G301</f>
        <v>0</v>
      </c>
      <c r="Z301" s="17" t="str">
        <f aca="false">CONCATENATE(поверки!$Q301," ",поверки!$S301," номер ",поверки!$H301)</f>
        <v>Манометр ТМ5 номер 02470</v>
      </c>
    </row>
    <row r="302" customFormat="false" ht="17.9" hidden="true" customHeight="false" outlineLevel="0" collapsed="false">
      <c r="B302" s="1" t="s">
        <v>290</v>
      </c>
      <c r="C302" s="1" t="s">
        <v>30</v>
      </c>
      <c r="D302" s="1" t="s">
        <v>31</v>
      </c>
      <c r="F302" s="1" t="s">
        <v>291</v>
      </c>
      <c r="G302" s="16" t="n">
        <v>45751</v>
      </c>
      <c r="H302" s="6" t="s">
        <v>755</v>
      </c>
      <c r="J302" s="1" t="s">
        <v>34</v>
      </c>
      <c r="K302" s="1" t="s">
        <v>35</v>
      </c>
      <c r="L302" s="1" t="s">
        <v>756</v>
      </c>
      <c r="M302" s="17" t="str">
        <f aca="false">IF(COUNTIF(поверки!$H$6:$H$3175,поверки!$H302)&gt;1,"Дубликат","")</f>
        <v/>
      </c>
      <c r="N302" s="17" t="str">
        <f aca="false">IF(COUNTIF(поверки!$L$6:$L$3175,поверки!$L302)&gt;1,"Дубликат","")</f>
        <v/>
      </c>
      <c r="O302" s="18" t="n">
        <v>297</v>
      </c>
      <c r="P302" s="17" t="str">
        <f aca="false">CONCATENATE(TEXT(MONTH(поверки!$G302),"00"),"/",TEXT(поверки!$O302,"000"), "/",TEXT(YEAR(поверки!$G302)-2000,"00"))</f>
        <v>04/297/25</v>
      </c>
      <c r="Q302" s="17" t="str">
        <f aca="false">VLOOKUP(поверки!$F302,'соответстиви ОТ типу'!$K$4:$M$344,2,FALSE())</f>
        <v>Манометр</v>
      </c>
      <c r="R302" s="17" t="s">
        <v>46</v>
      </c>
      <c r="S302" s="17" t="s">
        <v>294</v>
      </c>
      <c r="T302" s="17" t="n">
        <v>1</v>
      </c>
      <c r="U302" s="19" t="n">
        <f aca="false">VLOOKUP(поверки!$T302,'Акты п-п'!$C$5:$I$57,2,FALSE())</f>
        <v>45748</v>
      </c>
      <c r="V302" s="19" t="n">
        <f aca="false">VLOOKUP(поверки!$T302,'Акты п-п'!$C$5:$I$57,3,FALSE())</f>
        <v>45751</v>
      </c>
      <c r="W302" s="17" t="str">
        <f aca="false">VLOOKUP(поверки!$T302,'Акты п-п'!$C$5:$I$57,5,FALSE())</f>
        <v>Чупин А.А.</v>
      </c>
      <c r="X302" s="17" t="n">
        <f aca="false">поверки!$G302-поверки!$U302</f>
        <v>3</v>
      </c>
      <c r="Y302" s="17" t="n">
        <f aca="false">поверки!$V302-поверки!$G302</f>
        <v>0</v>
      </c>
      <c r="Z302" s="17" t="str">
        <f aca="false">CONCATENATE(поверки!$Q302," ",поверки!$S302," номер ",поверки!$H302)</f>
        <v>Манометр МП3-УУ2 номер 02474</v>
      </c>
    </row>
    <row r="303" customFormat="false" ht="17.9" hidden="true" customHeight="false" outlineLevel="0" collapsed="false">
      <c r="B303" s="1" t="s">
        <v>290</v>
      </c>
      <c r="C303" s="1" t="s">
        <v>30</v>
      </c>
      <c r="D303" s="1" t="s">
        <v>31</v>
      </c>
      <c r="F303" s="1" t="s">
        <v>291</v>
      </c>
      <c r="G303" s="16" t="n">
        <v>45751</v>
      </c>
      <c r="H303" s="6" t="s">
        <v>757</v>
      </c>
      <c r="J303" s="1" t="s">
        <v>34</v>
      </c>
      <c r="K303" s="1" t="s">
        <v>35</v>
      </c>
      <c r="L303" s="1" t="s">
        <v>758</v>
      </c>
      <c r="M303" s="17" t="str">
        <f aca="false">IF(COUNTIF(поверки!$H$6:$H$3175,поверки!$H303)&gt;1,"Дубликат","")</f>
        <v/>
      </c>
      <c r="N303" s="17" t="str">
        <f aca="false">IF(COUNTIF(поверки!$L$6:$L$3175,поверки!$L303)&gt;1,"Дубликат","")</f>
        <v/>
      </c>
      <c r="O303" s="18" t="n">
        <v>298</v>
      </c>
      <c r="P303" s="17" t="str">
        <f aca="false">CONCATENATE(TEXT(MONTH(поверки!$G303),"00"),"/",TEXT(поверки!$O303,"000"), "/",TEXT(YEAR(поверки!$G303)-2000,"00"))</f>
        <v>04/298/25</v>
      </c>
      <c r="Q303" s="17" t="str">
        <f aca="false">VLOOKUP(поверки!$F303,'соответстиви ОТ типу'!$K$4:$M$344,2,FALSE())</f>
        <v>Манометр</v>
      </c>
      <c r="R303" s="17" t="s">
        <v>46</v>
      </c>
      <c r="S303" s="17" t="s">
        <v>294</v>
      </c>
      <c r="T303" s="17" t="n">
        <v>1</v>
      </c>
      <c r="U303" s="19" t="n">
        <f aca="false">VLOOKUP(поверки!$T303,'Акты п-п'!$C$5:$I$57,2,FALSE())</f>
        <v>45748</v>
      </c>
      <c r="V303" s="19" t="n">
        <f aca="false">VLOOKUP(поверки!$T303,'Акты п-п'!$C$5:$I$57,3,FALSE())</f>
        <v>45751</v>
      </c>
      <c r="W303" s="17" t="str">
        <f aca="false">VLOOKUP(поверки!$T303,'Акты п-п'!$C$5:$I$57,5,FALSE())</f>
        <v>Чупин А.А.</v>
      </c>
      <c r="X303" s="17" t="n">
        <f aca="false">поверки!$G303-поверки!$U303</f>
        <v>3</v>
      </c>
      <c r="Y303" s="17" t="n">
        <f aca="false">поверки!$V303-поверки!$G303</f>
        <v>0</v>
      </c>
      <c r="Z303" s="17" t="str">
        <f aca="false">CONCATENATE(поверки!$Q303," ",поверки!$S303," номер ",поверки!$H303)</f>
        <v>Манометр МП3-УУ2 номер 02475</v>
      </c>
    </row>
    <row r="304" customFormat="false" ht="17.9" hidden="true" customHeight="false" outlineLevel="0" collapsed="false">
      <c r="B304" s="1" t="s">
        <v>290</v>
      </c>
      <c r="C304" s="1" t="s">
        <v>30</v>
      </c>
      <c r="D304" s="1" t="s">
        <v>31</v>
      </c>
      <c r="F304" s="1" t="s">
        <v>291</v>
      </c>
      <c r="G304" s="16" t="n">
        <v>45751</v>
      </c>
      <c r="H304" s="6" t="s">
        <v>759</v>
      </c>
      <c r="J304" s="1" t="s">
        <v>34</v>
      </c>
      <c r="K304" s="1" t="s">
        <v>35</v>
      </c>
      <c r="L304" s="1" t="s">
        <v>760</v>
      </c>
      <c r="M304" s="17" t="str">
        <f aca="false">IF(COUNTIF(поверки!$H$6:$H$3175,поверки!$H304)&gt;1,"Дубликат","")</f>
        <v/>
      </c>
      <c r="N304" s="17" t="str">
        <f aca="false">IF(COUNTIF(поверки!$L$6:$L$3175,поверки!$L304)&gt;1,"Дубликат","")</f>
        <v/>
      </c>
      <c r="O304" s="18" t="n">
        <v>299</v>
      </c>
      <c r="P304" s="17" t="str">
        <f aca="false">CONCATENATE(TEXT(MONTH(поверки!$G304),"00"),"/",TEXT(поверки!$O304,"000"), "/",TEXT(YEAR(поверки!$G304)-2000,"00"))</f>
        <v>04/299/25</v>
      </c>
      <c r="Q304" s="17" t="str">
        <f aca="false">VLOOKUP(поверки!$F304,'соответстиви ОТ типу'!$K$4:$M$344,2,FALSE())</f>
        <v>Манометр</v>
      </c>
      <c r="R304" s="17" t="s">
        <v>46</v>
      </c>
      <c r="S304" s="17" t="s">
        <v>404</v>
      </c>
      <c r="T304" s="17" t="n">
        <v>1</v>
      </c>
      <c r="U304" s="19" t="n">
        <f aca="false">VLOOKUP(поверки!$T304,'Акты п-п'!$C$5:$I$57,2,FALSE())</f>
        <v>45748</v>
      </c>
      <c r="V304" s="19" t="n">
        <f aca="false">VLOOKUP(поверки!$T304,'Акты п-п'!$C$5:$I$57,3,FALSE())</f>
        <v>45751</v>
      </c>
      <c r="W304" s="17" t="str">
        <f aca="false">VLOOKUP(поверки!$T304,'Акты п-п'!$C$5:$I$57,5,FALSE())</f>
        <v>Чупин А.А.</v>
      </c>
      <c r="X304" s="17" t="n">
        <f aca="false">поверки!$G304-поверки!$U304</f>
        <v>3</v>
      </c>
      <c r="Y304" s="17" t="n">
        <f aca="false">поверки!$V304-поверки!$G304</f>
        <v>0</v>
      </c>
      <c r="Z304" s="17" t="str">
        <f aca="false">CONCATENATE(поверки!$Q304," ",поверки!$S304," номер ",поверки!$H304)</f>
        <v>Манометр МП4-УУ2 номер 02550</v>
      </c>
    </row>
    <row r="305" customFormat="false" ht="17.9" hidden="true" customHeight="false" outlineLevel="0" collapsed="false">
      <c r="B305" s="1" t="s">
        <v>290</v>
      </c>
      <c r="C305" s="1" t="s">
        <v>30</v>
      </c>
      <c r="D305" s="1" t="s">
        <v>31</v>
      </c>
      <c r="F305" s="1" t="s">
        <v>323</v>
      </c>
      <c r="G305" s="16" t="n">
        <v>45751</v>
      </c>
      <c r="H305" s="6" t="s">
        <v>761</v>
      </c>
      <c r="J305" s="1" t="s">
        <v>34</v>
      </c>
      <c r="K305" s="1" t="s">
        <v>35</v>
      </c>
      <c r="L305" s="1" t="s">
        <v>762</v>
      </c>
      <c r="M305" s="17"/>
      <c r="N305" s="17" t="str">
        <f aca="false">IF(COUNTIF(поверки!$L$6:$L$3175,поверки!$L305)&gt;1,"Дубликат","")</f>
        <v/>
      </c>
      <c r="O305" s="18" t="n">
        <v>300</v>
      </c>
      <c r="P305" s="17" t="str">
        <f aca="false">CONCATENATE(TEXT(MONTH(поверки!$G305),"00"),"/",TEXT(поверки!$O305,"000"), "/",TEXT(YEAR(поверки!$G305)-2000,"00"))</f>
        <v>04/300/25</v>
      </c>
      <c r="Q305" s="17" t="str">
        <f aca="false">VLOOKUP(поверки!$F305,'соответстиви ОТ типу'!$K$4:$M$344,2,FALSE())</f>
        <v>Манометр</v>
      </c>
      <c r="R305" s="17" t="s">
        <v>46</v>
      </c>
      <c r="S305" s="17" t="s">
        <v>763</v>
      </c>
      <c r="T305" s="17" t="n">
        <v>1</v>
      </c>
      <c r="U305" s="19" t="n">
        <f aca="false">VLOOKUP(поверки!$T305,'Акты п-п'!$C$5:$I$57,2,FALSE())</f>
        <v>45748</v>
      </c>
      <c r="V305" s="19" t="n">
        <f aca="false">VLOOKUP(поверки!$T305,'Акты п-п'!$C$5:$I$57,3,FALSE())</f>
        <v>45751</v>
      </c>
      <c r="W305" s="17" t="str">
        <f aca="false">VLOOKUP(поверки!$T305,'Акты п-п'!$C$5:$I$57,5,FALSE())</f>
        <v>Чупин А.А.</v>
      </c>
      <c r="X305" s="17" t="n">
        <f aca="false">поверки!$G305-поверки!$U305</f>
        <v>3</v>
      </c>
      <c r="Y305" s="17" t="n">
        <f aca="false">поверки!$V305-поверки!$G305</f>
        <v>0</v>
      </c>
      <c r="Z305" s="17" t="str">
        <f aca="false">CONCATENATE(поверки!$Q305," ",поверки!$S305," номер ",поверки!$H305)</f>
        <v>Манометр 232.50.160 номер 02584</v>
      </c>
    </row>
    <row r="306" customFormat="false" ht="17.9" hidden="true" customHeight="false" outlineLevel="0" collapsed="false">
      <c r="B306" s="1" t="s">
        <v>290</v>
      </c>
      <c r="C306" s="1" t="s">
        <v>30</v>
      </c>
      <c r="D306" s="1" t="s">
        <v>31</v>
      </c>
      <c r="F306" s="1" t="s">
        <v>323</v>
      </c>
      <c r="G306" s="16" t="n">
        <v>45751</v>
      </c>
      <c r="H306" s="6" t="s">
        <v>764</v>
      </c>
      <c r="J306" s="1" t="s">
        <v>34</v>
      </c>
      <c r="K306" s="1" t="s">
        <v>35</v>
      </c>
      <c r="L306" s="1" t="s">
        <v>765</v>
      </c>
      <c r="M306" s="17" t="str">
        <f aca="false">IF(COUNTIF(поверки!$H$6:$H$3175,поверки!$H306)&gt;1,"Дубликат","")</f>
        <v/>
      </c>
      <c r="N306" s="17" t="str">
        <f aca="false">IF(COUNTIF(поверки!$L$6:$L$3175,поверки!$L306)&gt;1,"Дубликат","")</f>
        <v/>
      </c>
      <c r="O306" s="18" t="n">
        <v>301</v>
      </c>
      <c r="P306" s="17" t="str">
        <f aca="false">CONCATENATE(TEXT(MONTH(поверки!$G306),"00"),"/",TEXT(поверки!$O306,"000"), "/",TEXT(YEAR(поверки!$G306)-2000,"00"))</f>
        <v>04/301/25</v>
      </c>
      <c r="Q306" s="17" t="str">
        <f aca="false">VLOOKUP(поверки!$F306,'соответстиви ОТ типу'!$K$4:$M$344,2,FALSE())</f>
        <v>Манометр</v>
      </c>
      <c r="R306" s="17" t="s">
        <v>46</v>
      </c>
      <c r="S306" s="17" t="s">
        <v>763</v>
      </c>
      <c r="T306" s="17" t="n">
        <v>1</v>
      </c>
      <c r="U306" s="19" t="n">
        <f aca="false">VLOOKUP(поверки!$T306,'Акты п-п'!$C$5:$I$57,2,FALSE())</f>
        <v>45748</v>
      </c>
      <c r="V306" s="19" t="n">
        <f aca="false">VLOOKUP(поверки!$T306,'Акты п-п'!$C$5:$I$57,3,FALSE())</f>
        <v>45751</v>
      </c>
      <c r="W306" s="17" t="str">
        <f aca="false">VLOOKUP(поверки!$T306,'Акты п-п'!$C$5:$I$57,5,FALSE())</f>
        <v>Чупин А.А.</v>
      </c>
      <c r="X306" s="17" t="n">
        <f aca="false">поверки!$G306-поверки!$U306</f>
        <v>3</v>
      </c>
      <c r="Y306" s="17" t="n">
        <f aca="false">поверки!$V306-поверки!$G306</f>
        <v>0</v>
      </c>
      <c r="Z306" s="17" t="str">
        <f aca="false">CONCATENATE(поверки!$Q306," ",поверки!$S306," номер ",поверки!$H306)</f>
        <v>Манометр 232.50.160 номер 02586</v>
      </c>
    </row>
    <row r="307" customFormat="false" ht="17.9" hidden="true" customHeight="false" outlineLevel="0" collapsed="false">
      <c r="B307" s="1" t="s">
        <v>290</v>
      </c>
      <c r="C307" s="1" t="s">
        <v>30</v>
      </c>
      <c r="D307" s="1" t="s">
        <v>31</v>
      </c>
      <c r="F307" s="1" t="s">
        <v>323</v>
      </c>
      <c r="G307" s="16" t="n">
        <v>45751</v>
      </c>
      <c r="H307" s="6" t="s">
        <v>766</v>
      </c>
      <c r="J307" s="1" t="s">
        <v>34</v>
      </c>
      <c r="K307" s="1" t="s">
        <v>35</v>
      </c>
      <c r="L307" s="1" t="s">
        <v>767</v>
      </c>
      <c r="M307" s="17" t="str">
        <f aca="false">IF(COUNTIF(поверки!$H$6:$H$3175,поверки!$H307)&gt;1,"Дубликат","")</f>
        <v/>
      </c>
      <c r="N307" s="17" t="str">
        <f aca="false">IF(COUNTIF(поверки!$L$6:$L$3175,поверки!$L307)&gt;1,"Дубликат","")</f>
        <v/>
      </c>
      <c r="O307" s="18" t="n">
        <v>302</v>
      </c>
      <c r="P307" s="17" t="str">
        <f aca="false">CONCATENATE(TEXT(MONTH(поверки!$G307),"00"),"/",TEXT(поверки!$O307,"000"), "/",TEXT(YEAR(поверки!$G307)-2000,"00"))</f>
        <v>04/302/25</v>
      </c>
      <c r="Q307" s="17" t="str">
        <f aca="false">VLOOKUP(поверки!$F307,'соответстиви ОТ типу'!$K$4:$M$344,2,FALSE())</f>
        <v>Манометр</v>
      </c>
      <c r="R307" s="17" t="s">
        <v>46</v>
      </c>
      <c r="S307" s="17" t="s">
        <v>763</v>
      </c>
      <c r="T307" s="17" t="n">
        <v>1</v>
      </c>
      <c r="U307" s="19" t="n">
        <f aca="false">VLOOKUP(поверки!$T307,'Акты п-п'!$C$5:$I$57,2,FALSE())</f>
        <v>45748</v>
      </c>
      <c r="V307" s="19" t="n">
        <f aca="false">VLOOKUP(поверки!$T307,'Акты п-п'!$C$5:$I$57,3,FALSE())</f>
        <v>45751</v>
      </c>
      <c r="W307" s="17" t="str">
        <f aca="false">VLOOKUP(поверки!$T307,'Акты п-п'!$C$5:$I$57,5,FALSE())</f>
        <v>Чупин А.А.</v>
      </c>
      <c r="X307" s="17" t="n">
        <f aca="false">поверки!$G307-поверки!$U307</f>
        <v>3</v>
      </c>
      <c r="Y307" s="17" t="n">
        <f aca="false">поверки!$V307-поверки!$G307</f>
        <v>0</v>
      </c>
      <c r="Z307" s="17" t="str">
        <f aca="false">CONCATENATE(поверки!$Q307," ",поверки!$S307," номер ",поверки!$H307)</f>
        <v>Манометр 232.50.160 номер 02587</v>
      </c>
    </row>
    <row r="308" customFormat="false" ht="17.9" hidden="true" customHeight="false" outlineLevel="0" collapsed="false">
      <c r="B308" s="1" t="s">
        <v>290</v>
      </c>
      <c r="C308" s="1" t="s">
        <v>30</v>
      </c>
      <c r="D308" s="1" t="s">
        <v>31</v>
      </c>
      <c r="F308" s="1" t="s">
        <v>323</v>
      </c>
      <c r="G308" s="16" t="n">
        <v>45751</v>
      </c>
      <c r="H308" s="6" t="s">
        <v>768</v>
      </c>
      <c r="J308" s="1" t="s">
        <v>34</v>
      </c>
      <c r="K308" s="1" t="s">
        <v>35</v>
      </c>
      <c r="L308" s="1" t="s">
        <v>769</v>
      </c>
      <c r="M308" s="17" t="str">
        <f aca="false">IF(COUNTIF(поверки!$H$6:$H$3175,поверки!$H308)&gt;1,"Дубликат","")</f>
        <v/>
      </c>
      <c r="N308" s="17" t="str">
        <f aca="false">IF(COUNTIF(поверки!$L$6:$L$3175,поверки!$L308)&gt;1,"Дубликат","")</f>
        <v/>
      </c>
      <c r="O308" s="18" t="n">
        <v>303</v>
      </c>
      <c r="P308" s="17" t="str">
        <f aca="false">CONCATENATE(TEXT(MONTH(поверки!$G308),"00"),"/",TEXT(поверки!$O308,"000"), "/",TEXT(YEAR(поверки!$G308)-2000,"00"))</f>
        <v>04/303/25</v>
      </c>
      <c r="Q308" s="17" t="str">
        <f aca="false">VLOOKUP(поверки!$F308,'соответстиви ОТ типу'!$K$4:$M$344,2,FALSE())</f>
        <v>Манометр</v>
      </c>
      <c r="R308" s="17" t="s">
        <v>46</v>
      </c>
      <c r="S308" s="17" t="s">
        <v>763</v>
      </c>
      <c r="T308" s="17" t="n">
        <v>1</v>
      </c>
      <c r="U308" s="19" t="n">
        <f aca="false">VLOOKUP(поверки!$T308,'Акты п-п'!$C$5:$I$57,2,FALSE())</f>
        <v>45748</v>
      </c>
      <c r="V308" s="19" t="n">
        <f aca="false">VLOOKUP(поверки!$T308,'Акты п-п'!$C$5:$I$57,3,FALSE())</f>
        <v>45751</v>
      </c>
      <c r="W308" s="17" t="str">
        <f aca="false">VLOOKUP(поверки!$T308,'Акты п-п'!$C$5:$I$57,5,FALSE())</f>
        <v>Чупин А.А.</v>
      </c>
      <c r="X308" s="17" t="n">
        <f aca="false">поверки!$G308-поверки!$U308</f>
        <v>3</v>
      </c>
      <c r="Y308" s="17" t="n">
        <f aca="false">поверки!$V308-поверки!$G308</f>
        <v>0</v>
      </c>
      <c r="Z308" s="17" t="str">
        <f aca="false">CONCATENATE(поверки!$Q308," ",поверки!$S308," номер ",поверки!$H308)</f>
        <v>Манометр 232.50.160 номер 02589</v>
      </c>
    </row>
    <row r="309" customFormat="false" ht="17.9" hidden="true" customHeight="false" outlineLevel="0" collapsed="false">
      <c r="B309" s="1" t="s">
        <v>290</v>
      </c>
      <c r="C309" s="1" t="s">
        <v>30</v>
      </c>
      <c r="D309" s="1" t="s">
        <v>31</v>
      </c>
      <c r="F309" s="1" t="s">
        <v>428</v>
      </c>
      <c r="G309" s="16" t="n">
        <v>45751</v>
      </c>
      <c r="H309" s="6" t="s">
        <v>770</v>
      </c>
      <c r="J309" s="1" t="s">
        <v>34</v>
      </c>
      <c r="K309" s="1" t="s">
        <v>35</v>
      </c>
      <c r="L309" s="1" t="s">
        <v>771</v>
      </c>
      <c r="M309" s="17" t="str">
        <f aca="false">IF(COUNTIF(поверки!$H$6:$H$3175,поверки!$H309)&gt;1,"Дубликат","")</f>
        <v/>
      </c>
      <c r="N309" s="17" t="str">
        <f aca="false">IF(COUNTIF(поверки!$L$6:$L$3175,поверки!$L309)&gt;1,"Дубликат","")</f>
        <v/>
      </c>
      <c r="O309" s="18" t="n">
        <v>304</v>
      </c>
      <c r="P309" s="17" t="str">
        <f aca="false">CONCATENATE(TEXT(MONTH(поверки!$G309),"00"),"/",TEXT(поверки!$O309,"000"), "/",TEXT(YEAR(поверки!$G309)-2000,"00"))</f>
        <v>04/304/25</v>
      </c>
      <c r="Q309" s="17" t="str">
        <f aca="false">VLOOKUP(поверки!$F309,'соответстиви ОТ типу'!$K$4:$M$344,2,FALSE())</f>
        <v>Манометр</v>
      </c>
      <c r="R309" s="17" t="s">
        <v>46</v>
      </c>
      <c r="S309" s="17" t="s">
        <v>404</v>
      </c>
      <c r="T309" s="17" t="n">
        <v>1</v>
      </c>
      <c r="U309" s="19" t="n">
        <f aca="false">VLOOKUP(поверки!$T309,'Акты п-п'!$C$5:$I$57,2,FALSE())</f>
        <v>45748</v>
      </c>
      <c r="V309" s="19" t="n">
        <f aca="false">VLOOKUP(поверки!$T309,'Акты п-п'!$C$5:$I$57,3,FALSE())</f>
        <v>45751</v>
      </c>
      <c r="W309" s="17" t="str">
        <f aca="false">VLOOKUP(поверки!$T309,'Акты п-п'!$C$5:$I$57,5,FALSE())</f>
        <v>Чупин А.А.</v>
      </c>
      <c r="X309" s="17" t="n">
        <f aca="false">поверки!$G309-поверки!$U309</f>
        <v>3</v>
      </c>
      <c r="Y309" s="17" t="n">
        <f aca="false">поверки!$V309-поверки!$G309</f>
        <v>0</v>
      </c>
      <c r="Z309" s="17" t="str">
        <f aca="false">CONCATENATE(поверки!$Q309," ",поверки!$S309," номер ",поверки!$H309)</f>
        <v>Манометр МП4-УУ2 номер 02618</v>
      </c>
    </row>
    <row r="310" customFormat="false" ht="17.9" hidden="true" customHeight="false" outlineLevel="0" collapsed="false">
      <c r="B310" s="1" t="s">
        <v>290</v>
      </c>
      <c r="C310" s="1" t="s">
        <v>30</v>
      </c>
      <c r="D310" s="1" t="s">
        <v>31</v>
      </c>
      <c r="F310" s="1" t="s">
        <v>428</v>
      </c>
      <c r="G310" s="16" t="n">
        <v>45751</v>
      </c>
      <c r="H310" s="6" t="s">
        <v>772</v>
      </c>
      <c r="J310" s="1" t="s">
        <v>34</v>
      </c>
      <c r="K310" s="1" t="s">
        <v>35</v>
      </c>
      <c r="L310" s="1" t="s">
        <v>773</v>
      </c>
      <c r="M310" s="17" t="str">
        <f aca="false">IF(COUNTIF(поверки!$H$6:$H$3175,поверки!$H310)&gt;1,"Дубликат","")</f>
        <v/>
      </c>
      <c r="N310" s="17" t="str">
        <f aca="false">IF(COUNTIF(поверки!$L$6:$L$3175,поверки!$L310)&gt;1,"Дубликат","")</f>
        <v/>
      </c>
      <c r="O310" s="18" t="n">
        <v>305</v>
      </c>
      <c r="P310" s="17" t="str">
        <f aca="false">CONCATENATE(TEXT(MONTH(поверки!$G310),"00"),"/",TEXT(поверки!$O310,"000"), "/",TEXT(YEAR(поверки!$G310)-2000,"00"))</f>
        <v>04/305/25</v>
      </c>
      <c r="Q310" s="17" t="str">
        <f aca="false">VLOOKUP(поверки!$F310,'соответстиви ОТ типу'!$K$4:$M$344,2,FALSE())</f>
        <v>Манометр</v>
      </c>
      <c r="R310" s="17" t="s">
        <v>46</v>
      </c>
      <c r="S310" s="17" t="s">
        <v>404</v>
      </c>
      <c r="T310" s="17" t="n">
        <v>1</v>
      </c>
      <c r="U310" s="19" t="n">
        <f aca="false">VLOOKUP(поверки!$T310,'Акты п-п'!$C$5:$I$57,2,FALSE())</f>
        <v>45748</v>
      </c>
      <c r="V310" s="19" t="n">
        <f aca="false">VLOOKUP(поверки!$T310,'Акты п-п'!$C$5:$I$57,3,FALSE())</f>
        <v>45751</v>
      </c>
      <c r="W310" s="17" t="str">
        <f aca="false">VLOOKUP(поверки!$T310,'Акты п-п'!$C$5:$I$57,5,FALSE())</f>
        <v>Чупин А.А.</v>
      </c>
      <c r="X310" s="17" t="n">
        <f aca="false">поверки!$G310-поверки!$U310</f>
        <v>3</v>
      </c>
      <c r="Y310" s="17" t="n">
        <f aca="false">поверки!$V310-поверки!$G310</f>
        <v>0</v>
      </c>
      <c r="Z310" s="17" t="str">
        <f aca="false">CONCATENATE(поверки!$Q310," ",поверки!$S310," номер ",поверки!$H310)</f>
        <v>Манометр МП4-УУ2 номер 02620</v>
      </c>
    </row>
    <row r="311" customFormat="false" ht="17.9" hidden="true" customHeight="false" outlineLevel="0" collapsed="false">
      <c r="B311" s="1" t="s">
        <v>290</v>
      </c>
      <c r="C311" s="1" t="s">
        <v>30</v>
      </c>
      <c r="D311" s="1" t="s">
        <v>31</v>
      </c>
      <c r="F311" s="1" t="s">
        <v>291</v>
      </c>
      <c r="G311" s="16" t="n">
        <v>45751</v>
      </c>
      <c r="H311" s="6" t="s">
        <v>774</v>
      </c>
      <c r="J311" s="1" t="s">
        <v>34</v>
      </c>
      <c r="K311" s="1" t="s">
        <v>35</v>
      </c>
      <c r="L311" s="1" t="s">
        <v>775</v>
      </c>
      <c r="M311" s="17" t="str">
        <f aca="false">IF(COUNTIF(поверки!$H$6:$H$3175,поверки!$H311)&gt;1,"Дубликат","")</f>
        <v/>
      </c>
      <c r="N311" s="17" t="str">
        <f aca="false">IF(COUNTIF(поверки!$L$6:$L$3175,поверки!$L311)&gt;1,"Дубликат","")</f>
        <v/>
      </c>
      <c r="O311" s="18" t="n">
        <v>306</v>
      </c>
      <c r="P311" s="17" t="str">
        <f aca="false">CONCATENATE(TEXT(MONTH(поверки!$G311),"00"),"/",TEXT(поверки!$O311,"000"), "/",TEXT(YEAR(поверки!$G311)-2000,"00"))</f>
        <v>04/306/25</v>
      </c>
      <c r="Q311" s="17" t="str">
        <f aca="false">VLOOKUP(поверки!$F311,'соответстиви ОТ типу'!$K$4:$M$344,2,FALSE())</f>
        <v>Манометр</v>
      </c>
      <c r="R311" s="17" t="s">
        <v>46</v>
      </c>
      <c r="S311" s="17" t="s">
        <v>404</v>
      </c>
      <c r="T311" s="17" t="n">
        <v>1</v>
      </c>
      <c r="U311" s="19" t="n">
        <f aca="false">VLOOKUP(поверки!$T311,'Акты п-п'!$C$5:$I$57,2,FALSE())</f>
        <v>45748</v>
      </c>
      <c r="V311" s="19" t="n">
        <f aca="false">VLOOKUP(поверки!$T311,'Акты п-п'!$C$5:$I$57,3,FALSE())</f>
        <v>45751</v>
      </c>
      <c r="W311" s="17" t="str">
        <f aca="false">VLOOKUP(поверки!$T311,'Акты п-п'!$C$5:$I$57,5,FALSE())</f>
        <v>Чупин А.А.</v>
      </c>
      <c r="X311" s="17" t="n">
        <f aca="false">поверки!$G311-поверки!$U311</f>
        <v>3</v>
      </c>
      <c r="Y311" s="17" t="n">
        <f aca="false">поверки!$V311-поверки!$G311</f>
        <v>0</v>
      </c>
      <c r="Z311" s="17" t="str">
        <f aca="false">CONCATENATE(поверки!$Q311," ",поверки!$S311," номер ",поверки!$H311)</f>
        <v>Манометр МП4-УУ2 номер 02628</v>
      </c>
    </row>
    <row r="312" customFormat="false" ht="17.9" hidden="true" customHeight="false" outlineLevel="0" collapsed="false">
      <c r="B312" s="1" t="s">
        <v>290</v>
      </c>
      <c r="C312" s="1" t="s">
        <v>30</v>
      </c>
      <c r="D312" s="1" t="s">
        <v>31</v>
      </c>
      <c r="F312" s="1" t="s">
        <v>323</v>
      </c>
      <c r="G312" s="16" t="n">
        <v>45751</v>
      </c>
      <c r="H312" s="6" t="s">
        <v>776</v>
      </c>
      <c r="J312" s="1" t="s">
        <v>34</v>
      </c>
      <c r="K312" s="1" t="s">
        <v>35</v>
      </c>
      <c r="L312" s="1" t="s">
        <v>777</v>
      </c>
      <c r="M312" s="17" t="str">
        <f aca="false">IF(COUNTIF(поверки!$H$6:$H$3175,поверки!$H312)&gt;1,"Дубликат","")</f>
        <v/>
      </c>
      <c r="N312" s="17" t="str">
        <f aca="false">IF(COUNTIF(поверки!$L$6:$L$3175,поверки!$L312)&gt;1,"Дубликат","")</f>
        <v/>
      </c>
      <c r="O312" s="18" t="n">
        <v>307</v>
      </c>
      <c r="P312" s="17" t="str">
        <f aca="false">CONCATENATE(TEXT(MONTH(поверки!$G312),"00"),"/",TEXT(поверки!$O312,"000"), "/",TEXT(YEAR(поверки!$G312)-2000,"00"))</f>
        <v>04/307/25</v>
      </c>
      <c r="Q312" s="17" t="str">
        <f aca="false">VLOOKUP(поверки!$F312,'соответстиви ОТ типу'!$K$4:$M$344,2,FALSE())</f>
        <v>Манометр</v>
      </c>
      <c r="R312" s="17" t="s">
        <v>46</v>
      </c>
      <c r="S312" s="17" t="s">
        <v>763</v>
      </c>
      <c r="T312" s="17" t="n">
        <v>1</v>
      </c>
      <c r="U312" s="19" t="n">
        <f aca="false">VLOOKUP(поверки!$T312,'Акты п-п'!$C$5:$I$57,2,FALSE())</f>
        <v>45748</v>
      </c>
      <c r="V312" s="19" t="n">
        <f aca="false">VLOOKUP(поверки!$T312,'Акты п-п'!$C$5:$I$57,3,FALSE())</f>
        <v>45751</v>
      </c>
      <c r="W312" s="17" t="str">
        <f aca="false">VLOOKUP(поверки!$T312,'Акты п-п'!$C$5:$I$57,5,FALSE())</f>
        <v>Чупин А.А.</v>
      </c>
      <c r="X312" s="17" t="n">
        <f aca="false">поверки!$G312-поверки!$U312</f>
        <v>3</v>
      </c>
      <c r="Y312" s="17" t="n">
        <f aca="false">поверки!$V312-поверки!$G312</f>
        <v>0</v>
      </c>
      <c r="Z312" s="17" t="str">
        <f aca="false">CONCATENATE(поверки!$Q312," ",поверки!$S312," номер ",поверки!$H312)</f>
        <v>Манометр 232.50.160 номер 02630</v>
      </c>
    </row>
    <row r="313" customFormat="false" ht="17.9" hidden="true" customHeight="false" outlineLevel="0" collapsed="false">
      <c r="B313" s="1" t="s">
        <v>290</v>
      </c>
      <c r="C313" s="1" t="s">
        <v>30</v>
      </c>
      <c r="D313" s="1" t="s">
        <v>31</v>
      </c>
      <c r="F313" s="1" t="s">
        <v>297</v>
      </c>
      <c r="G313" s="16" t="n">
        <v>45751</v>
      </c>
      <c r="H313" s="6" t="s">
        <v>778</v>
      </c>
      <c r="J313" s="1" t="s">
        <v>34</v>
      </c>
      <c r="K313" s="1" t="s">
        <v>35</v>
      </c>
      <c r="L313" s="1" t="s">
        <v>779</v>
      </c>
      <c r="M313" s="17" t="str">
        <f aca="false">IF(COUNTIF(поверки!$H$6:$H$3175,поверки!$H313)&gt;1,"Дубликат","")</f>
        <v/>
      </c>
      <c r="N313" s="17" t="str">
        <f aca="false">IF(COUNTIF(поверки!$L$6:$L$3175,поверки!$L313)&gt;1,"Дубликат","")</f>
        <v/>
      </c>
      <c r="O313" s="18" t="n">
        <v>308</v>
      </c>
      <c r="P313" s="17" t="str">
        <f aca="false">CONCATENATE(TEXT(MONTH(поверки!$G313),"00"),"/",TEXT(поверки!$O313,"000"), "/",TEXT(YEAR(поверки!$G313)-2000,"00"))</f>
        <v>04/308/25</v>
      </c>
      <c r="Q313" s="17" t="str">
        <f aca="false">VLOOKUP(поверки!$F313,'соответстиви ОТ типу'!$K$4:$M$344,2,FALSE())</f>
        <v>Манометр</v>
      </c>
      <c r="R313" s="17" t="s">
        <v>46</v>
      </c>
      <c r="S313" s="17" t="s">
        <v>300</v>
      </c>
      <c r="T313" s="17" t="n">
        <v>1</v>
      </c>
      <c r="U313" s="19" t="n">
        <f aca="false">VLOOKUP(поверки!$T313,'Акты п-п'!$C$5:$I$57,2,FALSE())</f>
        <v>45748</v>
      </c>
      <c r="V313" s="19" t="n">
        <f aca="false">VLOOKUP(поверки!$T313,'Акты п-п'!$C$5:$I$57,3,FALSE())</f>
        <v>45751</v>
      </c>
      <c r="W313" s="17" t="str">
        <f aca="false">VLOOKUP(поверки!$T313,'Акты п-п'!$C$5:$I$57,5,FALSE())</f>
        <v>Чупин А.А.</v>
      </c>
      <c r="X313" s="17" t="n">
        <f aca="false">поверки!$G313-поверки!$U313</f>
        <v>3</v>
      </c>
      <c r="Y313" s="17" t="n">
        <f aca="false">поверки!$V313-поверки!$G313</f>
        <v>0</v>
      </c>
      <c r="Z313" s="17" t="str">
        <f aca="false">CONCATENATE(поверки!$Q313," ",поверки!$S313," номер ",поверки!$H313)</f>
        <v>Манометр ТМ5 номер 02635</v>
      </c>
    </row>
    <row r="314" customFormat="false" ht="17.9" hidden="true" customHeight="false" outlineLevel="0" collapsed="false">
      <c r="B314" s="1" t="s">
        <v>290</v>
      </c>
      <c r="C314" s="1" t="s">
        <v>30</v>
      </c>
      <c r="D314" s="1" t="s">
        <v>31</v>
      </c>
      <c r="F314" s="1" t="s">
        <v>323</v>
      </c>
      <c r="G314" s="16" t="n">
        <v>45751</v>
      </c>
      <c r="H314" s="6" t="s">
        <v>780</v>
      </c>
      <c r="J314" s="1" t="s">
        <v>34</v>
      </c>
      <c r="K314" s="1" t="s">
        <v>35</v>
      </c>
      <c r="L314" s="1" t="s">
        <v>781</v>
      </c>
      <c r="M314" s="17" t="str">
        <f aca="false">IF(COUNTIF(поверки!$H$6:$H$3175,поверки!$H314)&gt;1,"Дубликат","")</f>
        <v/>
      </c>
      <c r="N314" s="17" t="str">
        <f aca="false">IF(COUNTIF(поверки!$L$6:$L$3175,поверки!$L314)&gt;1,"Дубликат","")</f>
        <v/>
      </c>
      <c r="O314" s="18" t="n">
        <v>309</v>
      </c>
      <c r="P314" s="17" t="str">
        <f aca="false">CONCATENATE(TEXT(MONTH(поверки!$G314),"00"),"/",TEXT(поверки!$O314,"000"), "/",TEXT(YEAR(поверки!$G314)-2000,"00"))</f>
        <v>04/309/25</v>
      </c>
      <c r="Q314" s="17" t="str">
        <f aca="false">VLOOKUP(поверки!$F314,'соответстиви ОТ типу'!$K$4:$M$344,2,FALSE())</f>
        <v>Манометр</v>
      </c>
      <c r="R314" s="17" t="s">
        <v>46</v>
      </c>
      <c r="S314" s="17" t="s">
        <v>782</v>
      </c>
      <c r="T314" s="17" t="n">
        <v>1</v>
      </c>
      <c r="U314" s="19" t="n">
        <f aca="false">VLOOKUP(поверки!$T314,'Акты п-п'!$C$5:$I$57,2,FALSE())</f>
        <v>45748</v>
      </c>
      <c r="V314" s="19" t="n">
        <f aca="false">VLOOKUP(поверки!$T314,'Акты п-п'!$C$5:$I$57,3,FALSE())</f>
        <v>45751</v>
      </c>
      <c r="W314" s="17" t="str">
        <f aca="false">VLOOKUP(поверки!$T314,'Акты п-п'!$C$5:$I$57,5,FALSE())</f>
        <v>Чупин А.А.</v>
      </c>
      <c r="X314" s="17" t="n">
        <f aca="false">поверки!$G314-поверки!$U314</f>
        <v>3</v>
      </c>
      <c r="Y314" s="17" t="n">
        <f aca="false">поверки!$V314-поверки!$G314</f>
        <v>0</v>
      </c>
      <c r="Z314" s="17" t="str">
        <f aca="false">CONCATENATE(поверки!$Q314," ",поверки!$S314," номер ",поверки!$H314)</f>
        <v>Манометр 232.50.100 номер 02639</v>
      </c>
    </row>
    <row r="315" customFormat="false" ht="17.9" hidden="true" customHeight="false" outlineLevel="0" collapsed="false">
      <c r="B315" s="1" t="s">
        <v>290</v>
      </c>
      <c r="C315" s="1" t="s">
        <v>30</v>
      </c>
      <c r="D315" s="1" t="s">
        <v>31</v>
      </c>
      <c r="F315" s="1" t="s">
        <v>428</v>
      </c>
      <c r="G315" s="16" t="n">
        <v>45751</v>
      </c>
      <c r="H315" s="6" t="s">
        <v>783</v>
      </c>
      <c r="J315" s="1" t="s">
        <v>34</v>
      </c>
      <c r="K315" s="1" t="s">
        <v>35</v>
      </c>
      <c r="L315" s="1" t="s">
        <v>784</v>
      </c>
      <c r="M315" s="17" t="str">
        <f aca="false">IF(COUNTIF(поверки!$H$6:$H$3175,поверки!$H315)&gt;1,"Дубликат","")</f>
        <v/>
      </c>
      <c r="N315" s="17" t="str">
        <f aca="false">IF(COUNTIF(поверки!$L$6:$L$3175,поверки!$L315)&gt;1,"Дубликат","")</f>
        <v/>
      </c>
      <c r="O315" s="18" t="n">
        <v>310</v>
      </c>
      <c r="P315" s="17" t="str">
        <f aca="false">CONCATENATE(TEXT(MONTH(поверки!$G315),"00"),"/",TEXT(поверки!$O315,"000"), "/",TEXT(YEAR(поверки!$G315)-2000,"00"))</f>
        <v>04/310/25</v>
      </c>
      <c r="Q315" s="17" t="str">
        <f aca="false">VLOOKUP(поверки!$F315,'соответстиви ОТ типу'!$K$4:$M$344,2,FALSE())</f>
        <v>Манометр</v>
      </c>
      <c r="R315" s="17" t="s">
        <v>46</v>
      </c>
      <c r="S315" s="17" t="s">
        <v>404</v>
      </c>
      <c r="T315" s="17" t="n">
        <v>1</v>
      </c>
      <c r="U315" s="19" t="n">
        <f aca="false">VLOOKUP(поверки!$T315,'Акты п-п'!$C$5:$I$57,2,FALSE())</f>
        <v>45748</v>
      </c>
      <c r="V315" s="19" t="n">
        <f aca="false">VLOOKUP(поверки!$T315,'Акты п-п'!$C$5:$I$57,3,FALSE())</f>
        <v>45751</v>
      </c>
      <c r="W315" s="17" t="str">
        <f aca="false">VLOOKUP(поверки!$T315,'Акты п-п'!$C$5:$I$57,5,FALSE())</f>
        <v>Чупин А.А.</v>
      </c>
      <c r="X315" s="17" t="n">
        <f aca="false">поверки!$G315-поверки!$U315</f>
        <v>3</v>
      </c>
      <c r="Y315" s="17" t="n">
        <f aca="false">поверки!$V315-поверки!$G315</f>
        <v>0</v>
      </c>
      <c r="Z315" s="17" t="str">
        <f aca="false">CONCATENATE(поверки!$Q315," ",поверки!$S315," номер ",поверки!$H315)</f>
        <v>Манометр МП4-УУ2 номер 04084</v>
      </c>
    </row>
    <row r="316" customFormat="false" ht="17.9" hidden="true" customHeight="false" outlineLevel="0" collapsed="false">
      <c r="B316" s="1" t="s">
        <v>290</v>
      </c>
      <c r="C316" s="1" t="s">
        <v>30</v>
      </c>
      <c r="D316" s="1" t="s">
        <v>31</v>
      </c>
      <c r="F316" s="1" t="s">
        <v>291</v>
      </c>
      <c r="G316" s="16" t="n">
        <v>45751</v>
      </c>
      <c r="H316" s="6" t="s">
        <v>785</v>
      </c>
      <c r="J316" s="1" t="s">
        <v>34</v>
      </c>
      <c r="K316" s="1" t="s">
        <v>35</v>
      </c>
      <c r="L316" s="1" t="s">
        <v>786</v>
      </c>
      <c r="M316" s="17" t="str">
        <f aca="false">IF(COUNTIF(поверки!$H$6:$H$3175,поверки!$H316)&gt;1,"Дубликат","")</f>
        <v/>
      </c>
      <c r="N316" s="17" t="str">
        <f aca="false">IF(COUNTIF(поверки!$L$6:$L$3175,поверки!$L316)&gt;1,"Дубликат","")</f>
        <v/>
      </c>
      <c r="O316" s="18" t="n">
        <v>311</v>
      </c>
      <c r="P316" s="17" t="str">
        <f aca="false">CONCATENATE(TEXT(MONTH(поверки!$G316),"00"),"/",TEXT(поверки!$O316,"000"), "/",TEXT(YEAR(поверки!$G316)-2000,"00"))</f>
        <v>04/311/25</v>
      </c>
      <c r="Q316" s="17" t="str">
        <f aca="false">VLOOKUP(поверки!$F316,'соответстиви ОТ типу'!$K$4:$M$344,2,FALSE())</f>
        <v>Манометр</v>
      </c>
      <c r="R316" s="17" t="s">
        <v>46</v>
      </c>
      <c r="S316" s="17" t="s">
        <v>404</v>
      </c>
      <c r="T316" s="17" t="n">
        <v>1</v>
      </c>
      <c r="U316" s="19" t="n">
        <f aca="false">VLOOKUP(поверки!$T316,'Акты п-п'!$C$5:$I$57,2,FALSE())</f>
        <v>45748</v>
      </c>
      <c r="V316" s="19" t="n">
        <f aca="false">VLOOKUP(поверки!$T316,'Акты п-п'!$C$5:$I$57,3,FALSE())</f>
        <v>45751</v>
      </c>
      <c r="W316" s="17" t="str">
        <f aca="false">VLOOKUP(поверки!$T316,'Акты п-п'!$C$5:$I$57,5,FALSE())</f>
        <v>Чупин А.А.</v>
      </c>
      <c r="X316" s="17" t="n">
        <f aca="false">поверки!$G316-поверки!$U316</f>
        <v>3</v>
      </c>
      <c r="Y316" s="17" t="n">
        <f aca="false">поверки!$V316-поверки!$G316</f>
        <v>0</v>
      </c>
      <c r="Z316" s="17" t="str">
        <f aca="false">CONCATENATE(поверки!$Q316," ",поверки!$S316," номер ",поверки!$H316)</f>
        <v>Манометр МП4-УУ2 номер 04088</v>
      </c>
    </row>
    <row r="317" customFormat="false" ht="17.9" hidden="true" customHeight="false" outlineLevel="0" collapsed="false">
      <c r="B317" s="1" t="s">
        <v>290</v>
      </c>
      <c r="C317" s="1" t="s">
        <v>30</v>
      </c>
      <c r="D317" s="1" t="s">
        <v>31</v>
      </c>
      <c r="F317" s="1" t="s">
        <v>323</v>
      </c>
      <c r="G317" s="16" t="n">
        <v>45751</v>
      </c>
      <c r="H317" s="6" t="s">
        <v>787</v>
      </c>
      <c r="J317" s="1" t="s">
        <v>34</v>
      </c>
      <c r="K317" s="1" t="s">
        <v>35</v>
      </c>
      <c r="L317" s="1" t="s">
        <v>788</v>
      </c>
      <c r="M317" s="17" t="str">
        <f aca="false">IF(COUNTIF(поверки!$H$6:$H$3175,поверки!$H317)&gt;1,"Дубликат","")</f>
        <v/>
      </c>
      <c r="N317" s="17" t="str">
        <f aca="false">IF(COUNTIF(поверки!$L$6:$L$3175,поверки!$L317)&gt;1,"Дубликат","")</f>
        <v/>
      </c>
      <c r="O317" s="18" t="n">
        <v>312</v>
      </c>
      <c r="P317" s="17" t="str">
        <f aca="false">CONCATENATE(TEXT(MONTH(поверки!$G317),"00"),"/",TEXT(поверки!$O317,"000"), "/",TEXT(YEAR(поверки!$G317)-2000,"00"))</f>
        <v>04/312/25</v>
      </c>
      <c r="Q317" s="17" t="str">
        <f aca="false">VLOOKUP(поверки!$F317,'соответстиви ОТ типу'!$K$4:$M$344,2,FALSE())</f>
        <v>Манометр</v>
      </c>
      <c r="R317" s="17" t="s">
        <v>46</v>
      </c>
      <c r="S317" s="17" t="s">
        <v>763</v>
      </c>
      <c r="T317" s="17" t="n">
        <v>1</v>
      </c>
      <c r="U317" s="19" t="n">
        <f aca="false">VLOOKUP(поверки!$T317,'Акты п-п'!$C$5:$I$57,2,FALSE())</f>
        <v>45748</v>
      </c>
      <c r="V317" s="19" t="n">
        <f aca="false">VLOOKUP(поверки!$T317,'Акты п-п'!$C$5:$I$57,3,FALSE())</f>
        <v>45751</v>
      </c>
      <c r="W317" s="17" t="str">
        <f aca="false">VLOOKUP(поверки!$T317,'Акты п-п'!$C$5:$I$57,5,FALSE())</f>
        <v>Чупин А.А.</v>
      </c>
      <c r="X317" s="17" t="n">
        <f aca="false">поверки!$G317-поверки!$U317</f>
        <v>3</v>
      </c>
      <c r="Y317" s="17" t="n">
        <f aca="false">поверки!$V317-поверки!$G317</f>
        <v>0</v>
      </c>
      <c r="Z317" s="17" t="str">
        <f aca="false">CONCATENATE(поверки!$Q317," ",поверки!$S317," номер ",поверки!$H317)</f>
        <v>Манометр 232.50.160 номер 04576</v>
      </c>
    </row>
    <row r="318" customFormat="false" ht="17.9" hidden="true" customHeight="false" outlineLevel="0" collapsed="false">
      <c r="B318" s="1" t="s">
        <v>290</v>
      </c>
      <c r="C318" s="1" t="s">
        <v>30</v>
      </c>
      <c r="D318" s="1" t="s">
        <v>31</v>
      </c>
      <c r="F318" s="1" t="s">
        <v>323</v>
      </c>
      <c r="G318" s="16" t="n">
        <v>45751</v>
      </c>
      <c r="H318" s="6" t="s">
        <v>789</v>
      </c>
      <c r="J318" s="1" t="s">
        <v>34</v>
      </c>
      <c r="K318" s="1" t="s">
        <v>35</v>
      </c>
      <c r="L318" s="1" t="s">
        <v>790</v>
      </c>
      <c r="M318" s="17" t="str">
        <f aca="false">IF(COUNTIF(поверки!$H$6:$H$3175,поверки!$H318)&gt;1,"Дубликат","")</f>
        <v/>
      </c>
      <c r="N318" s="17" t="str">
        <f aca="false">IF(COUNTIF(поверки!$L$6:$L$3175,поверки!$L318)&gt;1,"Дубликат","")</f>
        <v/>
      </c>
      <c r="O318" s="18" t="n">
        <v>313</v>
      </c>
      <c r="P318" s="17" t="str">
        <f aca="false">CONCATENATE(TEXT(MONTH(поверки!$G318),"00"),"/",TEXT(поверки!$O318,"000"), "/",TEXT(YEAR(поверки!$G318)-2000,"00"))</f>
        <v>04/313/25</v>
      </c>
      <c r="Q318" s="17" t="str">
        <f aca="false">VLOOKUP(поверки!$F318,'соответстиви ОТ типу'!$K$4:$M$344,2,FALSE())</f>
        <v>Манометр</v>
      </c>
      <c r="R318" s="17" t="s">
        <v>46</v>
      </c>
      <c r="S318" s="17" t="s">
        <v>763</v>
      </c>
      <c r="T318" s="17" t="n">
        <v>1</v>
      </c>
      <c r="U318" s="19" t="n">
        <f aca="false">VLOOKUP(поверки!$T318,'Акты п-п'!$C$5:$I$57,2,FALSE())</f>
        <v>45748</v>
      </c>
      <c r="V318" s="19" t="n">
        <f aca="false">VLOOKUP(поверки!$T318,'Акты п-п'!$C$5:$I$57,3,FALSE())</f>
        <v>45751</v>
      </c>
      <c r="W318" s="17" t="str">
        <f aca="false">VLOOKUP(поверки!$T318,'Акты п-п'!$C$5:$I$57,5,FALSE())</f>
        <v>Чупин А.А.</v>
      </c>
      <c r="X318" s="17" t="n">
        <f aca="false">поверки!$G318-поверки!$U318</f>
        <v>3</v>
      </c>
      <c r="Y318" s="17" t="n">
        <f aca="false">поверки!$V318-поверки!$G318</f>
        <v>0</v>
      </c>
      <c r="Z318" s="17" t="str">
        <f aca="false">CONCATENATE(поверки!$Q318," ",поверки!$S318," номер ",поверки!$H318)</f>
        <v>Манометр 232.50.160 номер 04578</v>
      </c>
    </row>
    <row r="319" customFormat="false" ht="17.9" hidden="true" customHeight="false" outlineLevel="0" collapsed="false">
      <c r="B319" s="1" t="s">
        <v>290</v>
      </c>
      <c r="C319" s="1" t="s">
        <v>30</v>
      </c>
      <c r="D319" s="1" t="s">
        <v>31</v>
      </c>
      <c r="F319" s="1" t="s">
        <v>428</v>
      </c>
      <c r="G319" s="16" t="n">
        <v>45751</v>
      </c>
      <c r="H319" s="6" t="s">
        <v>791</v>
      </c>
      <c r="J319" s="1" t="s">
        <v>34</v>
      </c>
      <c r="K319" s="1" t="s">
        <v>35</v>
      </c>
      <c r="L319" s="1" t="s">
        <v>792</v>
      </c>
      <c r="M319" s="17" t="str">
        <f aca="false">IF(COUNTIF(поверки!$H$6:$H$3175,поверки!$H319)&gt;1,"Дубликат","")</f>
        <v/>
      </c>
      <c r="N319" s="17" t="str">
        <f aca="false">IF(COUNTIF(поверки!$L$6:$L$3175,поверки!$L319)&gt;1,"Дубликат","")</f>
        <v/>
      </c>
      <c r="O319" s="18" t="n">
        <v>314</v>
      </c>
      <c r="P319" s="17" t="str">
        <f aca="false">CONCATENATE(TEXT(MONTH(поверки!$G319),"00"),"/",TEXT(поверки!$O319,"000"), "/",TEXT(YEAR(поверки!$G319)-2000,"00"))</f>
        <v>04/314/25</v>
      </c>
      <c r="Q319" s="17" t="str">
        <f aca="false">VLOOKUP(поверки!$F319,'соответстиви ОТ типу'!$K$4:$M$344,2,FALSE())</f>
        <v>Манометр</v>
      </c>
      <c r="R319" s="17" t="s">
        <v>46</v>
      </c>
      <c r="S319" s="17" t="s">
        <v>404</v>
      </c>
      <c r="T319" s="17" t="n">
        <v>1</v>
      </c>
      <c r="U319" s="19" t="n">
        <f aca="false">VLOOKUP(поверки!$T319,'Акты п-п'!$C$5:$I$57,2,FALSE())</f>
        <v>45748</v>
      </c>
      <c r="V319" s="19" t="n">
        <f aca="false">VLOOKUP(поверки!$T319,'Акты п-п'!$C$5:$I$57,3,FALSE())</f>
        <v>45751</v>
      </c>
      <c r="W319" s="17" t="str">
        <f aca="false">VLOOKUP(поверки!$T319,'Акты п-п'!$C$5:$I$57,5,FALSE())</f>
        <v>Чупин А.А.</v>
      </c>
      <c r="X319" s="17" t="n">
        <f aca="false">поверки!$G319-поверки!$U319</f>
        <v>3</v>
      </c>
      <c r="Y319" s="17" t="n">
        <f aca="false">поверки!$V319-поверки!$G319</f>
        <v>0</v>
      </c>
      <c r="Z319" s="17" t="str">
        <f aca="false">CONCATENATE(поверки!$Q319," ",поверки!$S319," номер ",поверки!$H319)</f>
        <v>Манометр МП4-УУ2 номер 04583</v>
      </c>
    </row>
    <row r="320" customFormat="false" ht="17.9" hidden="true" customHeight="false" outlineLevel="0" collapsed="false">
      <c r="B320" s="1" t="s">
        <v>290</v>
      </c>
      <c r="C320" s="1" t="s">
        <v>30</v>
      </c>
      <c r="D320" s="1" t="s">
        <v>31</v>
      </c>
      <c r="F320" s="1" t="s">
        <v>291</v>
      </c>
      <c r="G320" s="16" t="n">
        <v>45751</v>
      </c>
      <c r="H320" s="6" t="s">
        <v>793</v>
      </c>
      <c r="J320" s="1" t="s">
        <v>34</v>
      </c>
      <c r="K320" s="1" t="s">
        <v>35</v>
      </c>
      <c r="L320" s="1" t="s">
        <v>794</v>
      </c>
      <c r="M320" s="17" t="str">
        <f aca="false">IF(COUNTIF(поверки!$H$6:$H$3175,поверки!$H320)&gt;1,"Дубликат","")</f>
        <v/>
      </c>
      <c r="N320" s="17" t="str">
        <f aca="false">IF(COUNTIF(поверки!$L$6:$L$3175,поверки!$L320)&gt;1,"Дубликат","")</f>
        <v/>
      </c>
      <c r="O320" s="18" t="n">
        <v>315</v>
      </c>
      <c r="P320" s="17" t="str">
        <f aca="false">CONCATENATE(TEXT(MONTH(поверки!$G320),"00"),"/",TEXT(поверки!$O320,"000"), "/",TEXT(YEAR(поверки!$G320)-2000,"00"))</f>
        <v>04/315/25</v>
      </c>
      <c r="Q320" s="17" t="str">
        <f aca="false">VLOOKUP(поверки!$F320,'соответстиви ОТ типу'!$K$4:$M$344,2,FALSE())</f>
        <v>Манометр</v>
      </c>
      <c r="R320" s="17" t="s">
        <v>46</v>
      </c>
      <c r="S320" s="17" t="s">
        <v>404</v>
      </c>
      <c r="T320" s="17" t="n">
        <v>1</v>
      </c>
      <c r="U320" s="19" t="n">
        <f aca="false">VLOOKUP(поверки!$T320,'Акты п-п'!$C$5:$I$57,2,FALSE())</f>
        <v>45748</v>
      </c>
      <c r="V320" s="19" t="n">
        <f aca="false">VLOOKUP(поверки!$T320,'Акты п-п'!$C$5:$I$57,3,FALSE())</f>
        <v>45751</v>
      </c>
      <c r="W320" s="17" t="str">
        <f aca="false">VLOOKUP(поверки!$T320,'Акты п-п'!$C$5:$I$57,5,FALSE())</f>
        <v>Чупин А.А.</v>
      </c>
      <c r="X320" s="17" t="n">
        <f aca="false">поверки!$G320-поверки!$U320</f>
        <v>3</v>
      </c>
      <c r="Y320" s="17" t="n">
        <f aca="false">поверки!$V320-поверки!$G320</f>
        <v>0</v>
      </c>
      <c r="Z320" s="17" t="str">
        <f aca="false">CONCATENATE(поверки!$Q320," ",поверки!$S320," номер ",поверки!$H320)</f>
        <v>Манометр МП4-УУ2 номер 04584</v>
      </c>
    </row>
    <row r="321" customFormat="false" ht="17.9" hidden="true" customHeight="false" outlineLevel="0" collapsed="false">
      <c r="B321" s="1" t="s">
        <v>290</v>
      </c>
      <c r="C321" s="1" t="s">
        <v>30</v>
      </c>
      <c r="D321" s="1" t="s">
        <v>31</v>
      </c>
      <c r="F321" s="1" t="s">
        <v>795</v>
      </c>
      <c r="G321" s="16" t="n">
        <v>45751</v>
      </c>
      <c r="H321" s="6" t="s">
        <v>796</v>
      </c>
      <c r="J321" s="1" t="s">
        <v>34</v>
      </c>
      <c r="K321" s="1" t="s">
        <v>35</v>
      </c>
      <c r="L321" s="1" t="s">
        <v>797</v>
      </c>
      <c r="M321" s="17" t="str">
        <f aca="false">IF(COUNTIF(поверки!$H$6:$H$3175,поверки!$H321)&gt;1,"Дубликат","")</f>
        <v/>
      </c>
      <c r="N321" s="17" t="str">
        <f aca="false">IF(COUNTIF(поверки!$L$6:$L$3175,поверки!$L321)&gt;1,"Дубликат","")</f>
        <v/>
      </c>
      <c r="O321" s="18" t="n">
        <v>316</v>
      </c>
      <c r="P321" s="17" t="str">
        <f aca="false">CONCATENATE(TEXT(MONTH(поверки!$G321),"00"),"/",TEXT(поверки!$O321,"000"), "/",TEXT(YEAR(поверки!$G321)-2000,"00"))</f>
        <v>04/316/25</v>
      </c>
      <c r="Q321" s="17" t="str">
        <f aca="false">VLOOKUP(поверки!$F321,'соответстиви ОТ типу'!$K$4:$M$344,2,FALSE())</f>
        <v>Манометр</v>
      </c>
      <c r="R321" s="17" t="s">
        <v>46</v>
      </c>
      <c r="S321" s="17" t="s">
        <v>404</v>
      </c>
      <c r="T321" s="17" t="n">
        <v>1</v>
      </c>
      <c r="U321" s="19" t="n">
        <f aca="false">VLOOKUP(поверки!$T321,'Акты п-п'!$C$5:$I$57,2,FALSE())</f>
        <v>45748</v>
      </c>
      <c r="V321" s="19" t="n">
        <f aca="false">VLOOKUP(поверки!$T321,'Акты п-п'!$C$5:$I$57,3,FALSE())</f>
        <v>45751</v>
      </c>
      <c r="W321" s="17" t="str">
        <f aca="false">VLOOKUP(поверки!$T321,'Акты п-п'!$C$5:$I$57,5,FALSE())</f>
        <v>Чупин А.А.</v>
      </c>
      <c r="X321" s="17" t="n">
        <f aca="false">поверки!$G321-поверки!$U321</f>
        <v>3</v>
      </c>
      <c r="Y321" s="17" t="n">
        <f aca="false">поверки!$V321-поверки!$G321</f>
        <v>0</v>
      </c>
      <c r="Z321" s="17" t="str">
        <f aca="false">CONCATENATE(поверки!$Q321," ",поверки!$S321," номер ",поверки!$H321)</f>
        <v>Манометр МП4-УУ2 номер 04690</v>
      </c>
    </row>
    <row r="322" customFormat="false" ht="17.9" hidden="true" customHeight="false" outlineLevel="0" collapsed="false">
      <c r="B322" s="1" t="s">
        <v>290</v>
      </c>
      <c r="C322" s="1" t="s">
        <v>30</v>
      </c>
      <c r="D322" s="1" t="s">
        <v>31</v>
      </c>
      <c r="F322" s="1" t="s">
        <v>323</v>
      </c>
      <c r="G322" s="16" t="n">
        <v>45751</v>
      </c>
      <c r="H322" s="6" t="s">
        <v>798</v>
      </c>
      <c r="J322" s="1" t="s">
        <v>34</v>
      </c>
      <c r="K322" s="1" t="s">
        <v>35</v>
      </c>
      <c r="L322" s="1" t="s">
        <v>799</v>
      </c>
      <c r="M322" s="17" t="str">
        <f aca="false">IF(COUNTIF(поверки!$H$6:$H$3175,поверки!$H322)&gt;1,"Дубликат","")</f>
        <v/>
      </c>
      <c r="N322" s="17" t="str">
        <f aca="false">IF(COUNTIF(поверки!$L$6:$L$3175,поверки!$L322)&gt;1,"Дубликат","")</f>
        <v/>
      </c>
      <c r="O322" s="18" t="n">
        <v>317</v>
      </c>
      <c r="P322" s="17" t="str">
        <f aca="false">CONCATENATE(TEXT(MONTH(поверки!$G322),"00"),"/",TEXT(поверки!$O322,"000"), "/",TEXT(YEAR(поверки!$G322)-2000,"00"))</f>
        <v>04/317/25</v>
      </c>
      <c r="Q322" s="17" t="str">
        <f aca="false">VLOOKUP(поверки!$F322,'соответстиви ОТ типу'!$K$4:$M$344,2,FALSE())</f>
        <v>Манометр</v>
      </c>
      <c r="R322" s="17" t="s">
        <v>46</v>
      </c>
      <c r="S322" s="17" t="s">
        <v>326</v>
      </c>
      <c r="T322" s="17" t="n">
        <v>1</v>
      </c>
      <c r="U322" s="19" t="n">
        <f aca="false">VLOOKUP(поверки!$T322,'Акты п-п'!$C$5:$I$57,2,FALSE())</f>
        <v>45748</v>
      </c>
      <c r="V322" s="19" t="n">
        <f aca="false">VLOOKUP(поверки!$T322,'Акты п-п'!$C$5:$I$57,3,FALSE())</f>
        <v>45751</v>
      </c>
      <c r="W322" s="17" t="str">
        <f aca="false">VLOOKUP(поверки!$T322,'Акты п-п'!$C$5:$I$57,5,FALSE())</f>
        <v>Чупин А.А.</v>
      </c>
      <c r="X322" s="17" t="n">
        <f aca="false">поверки!$G322-поверки!$U322</f>
        <v>3</v>
      </c>
      <c r="Y322" s="17" t="n">
        <f aca="false">поверки!$V322-поверки!$G322</f>
        <v>0</v>
      </c>
      <c r="Z322" s="17" t="str">
        <f aca="false">CONCATENATE(поверки!$Q322," ",поверки!$S322," номер ",поверки!$H322)</f>
        <v>Манометр 233.50.160 номер 05013</v>
      </c>
    </row>
    <row r="323" customFormat="false" ht="17.9" hidden="true" customHeight="false" outlineLevel="0" collapsed="false">
      <c r="B323" s="1" t="s">
        <v>290</v>
      </c>
      <c r="C323" s="1" t="s">
        <v>30</v>
      </c>
      <c r="D323" s="1" t="s">
        <v>31</v>
      </c>
      <c r="F323" s="1" t="s">
        <v>323</v>
      </c>
      <c r="G323" s="16" t="n">
        <v>45751</v>
      </c>
      <c r="H323" s="6" t="s">
        <v>800</v>
      </c>
      <c r="J323" s="1" t="s">
        <v>34</v>
      </c>
      <c r="K323" s="1" t="s">
        <v>35</v>
      </c>
      <c r="L323" s="1" t="s">
        <v>801</v>
      </c>
      <c r="M323" s="17" t="str">
        <f aca="false">IF(COUNTIF(поверки!$H$6:$H$3175,поверки!$H323)&gt;1,"Дубликат","")</f>
        <v/>
      </c>
      <c r="N323" s="17" t="str">
        <f aca="false">IF(COUNTIF(поверки!$L$6:$L$3175,поверки!$L323)&gt;1,"Дубликат","")</f>
        <v/>
      </c>
      <c r="O323" s="18" t="n">
        <v>318</v>
      </c>
      <c r="P323" s="17" t="str">
        <f aca="false">CONCATENATE(TEXT(MONTH(поверки!$G323),"00"),"/",TEXT(поверки!$O323,"000"), "/",TEXT(YEAR(поверки!$G323)-2000,"00"))</f>
        <v>04/318/25</v>
      </c>
      <c r="Q323" s="17" t="str">
        <f aca="false">VLOOKUP(поверки!$F323,'соответстиви ОТ типу'!$K$4:$M$344,2,FALSE())</f>
        <v>Манометр</v>
      </c>
      <c r="R323" s="17" t="s">
        <v>46</v>
      </c>
      <c r="S323" s="17" t="s">
        <v>326</v>
      </c>
      <c r="T323" s="17" t="n">
        <v>1</v>
      </c>
      <c r="U323" s="19" t="n">
        <f aca="false">VLOOKUP(поверки!$T323,'Акты п-п'!$C$5:$I$57,2,FALSE())</f>
        <v>45748</v>
      </c>
      <c r="V323" s="19" t="n">
        <f aca="false">VLOOKUP(поверки!$T323,'Акты п-п'!$C$5:$I$57,3,FALSE())</f>
        <v>45751</v>
      </c>
      <c r="W323" s="17" t="str">
        <f aca="false">VLOOKUP(поверки!$T323,'Акты п-п'!$C$5:$I$57,5,FALSE())</f>
        <v>Чупин А.А.</v>
      </c>
      <c r="X323" s="17" t="n">
        <f aca="false">поверки!$G323-поверки!$U323</f>
        <v>3</v>
      </c>
      <c r="Y323" s="17" t="n">
        <f aca="false">поверки!$V323-поверки!$G323</f>
        <v>0</v>
      </c>
      <c r="Z323" s="17" t="str">
        <f aca="false">CONCATENATE(поверки!$Q323," ",поверки!$S323," номер ",поверки!$H323)</f>
        <v>Манометр 233.50.160 номер 05014</v>
      </c>
    </row>
    <row r="324" customFormat="false" ht="17.9" hidden="true" customHeight="false" outlineLevel="0" collapsed="false">
      <c r="B324" s="1" t="s">
        <v>290</v>
      </c>
      <c r="C324" s="1" t="s">
        <v>30</v>
      </c>
      <c r="D324" s="1" t="s">
        <v>31</v>
      </c>
      <c r="F324" s="1" t="s">
        <v>323</v>
      </c>
      <c r="G324" s="16" t="n">
        <v>45751</v>
      </c>
      <c r="H324" s="6" t="s">
        <v>802</v>
      </c>
      <c r="J324" s="1" t="s">
        <v>34</v>
      </c>
      <c r="K324" s="1" t="s">
        <v>35</v>
      </c>
      <c r="L324" s="1" t="s">
        <v>803</v>
      </c>
      <c r="M324" s="17" t="str">
        <f aca="false">IF(COUNTIF(поверки!$H$6:$H$3175,поверки!$H324)&gt;1,"Дубликат","")</f>
        <v/>
      </c>
      <c r="N324" s="17" t="str">
        <f aca="false">IF(COUNTIF(поверки!$L$6:$L$3175,поверки!$L324)&gt;1,"Дубликат","")</f>
        <v/>
      </c>
      <c r="O324" s="18" t="n">
        <v>319</v>
      </c>
      <c r="P324" s="17" t="str">
        <f aca="false">CONCATENATE(TEXT(MONTH(поверки!$G324),"00"),"/",TEXT(поверки!$O324,"000"), "/",TEXT(YEAR(поверки!$G324)-2000,"00"))</f>
        <v>04/319/25</v>
      </c>
      <c r="Q324" s="17" t="str">
        <f aca="false">VLOOKUP(поверки!$F324,'соответстиви ОТ типу'!$K$4:$M$344,2,FALSE())</f>
        <v>Манометр</v>
      </c>
      <c r="R324" s="17" t="s">
        <v>46</v>
      </c>
      <c r="S324" s="17" t="s">
        <v>763</v>
      </c>
      <c r="T324" s="17" t="n">
        <v>1</v>
      </c>
      <c r="U324" s="19" t="n">
        <f aca="false">VLOOKUP(поверки!$T324,'Акты п-п'!$C$5:$I$57,2,FALSE())</f>
        <v>45748</v>
      </c>
      <c r="V324" s="19" t="n">
        <f aca="false">VLOOKUP(поверки!$T324,'Акты п-п'!$C$5:$I$57,3,FALSE())</f>
        <v>45751</v>
      </c>
      <c r="W324" s="17" t="str">
        <f aca="false">VLOOKUP(поверки!$T324,'Акты п-п'!$C$5:$I$57,5,FALSE())</f>
        <v>Чупин А.А.</v>
      </c>
      <c r="X324" s="17" t="n">
        <f aca="false">поверки!$G324-поверки!$U324</f>
        <v>3</v>
      </c>
      <c r="Y324" s="17" t="n">
        <f aca="false">поверки!$V324-поверки!$G324</f>
        <v>0</v>
      </c>
      <c r="Z324" s="17" t="str">
        <f aca="false">CONCATENATE(поверки!$Q324," ",поверки!$S324," номер ",поверки!$H324)</f>
        <v>Манометр 232.50.160 номер 05015</v>
      </c>
    </row>
    <row r="325" customFormat="false" ht="17.9" hidden="true" customHeight="false" outlineLevel="0" collapsed="false">
      <c r="B325" s="1" t="s">
        <v>290</v>
      </c>
      <c r="C325" s="1" t="s">
        <v>30</v>
      </c>
      <c r="D325" s="1" t="s">
        <v>31</v>
      </c>
      <c r="F325" s="1" t="s">
        <v>317</v>
      </c>
      <c r="G325" s="16" t="n">
        <v>45751</v>
      </c>
      <c r="H325" s="6" t="s">
        <v>804</v>
      </c>
      <c r="J325" s="1" t="s">
        <v>34</v>
      </c>
      <c r="K325" s="1" t="s">
        <v>35</v>
      </c>
      <c r="L325" s="1" t="s">
        <v>805</v>
      </c>
      <c r="M325" s="17" t="str">
        <f aca="false">IF(COUNTIF(поверки!$H$6:$H$3175,поверки!$H325)&gt;1,"Дубликат","")</f>
        <v/>
      </c>
      <c r="N325" s="17" t="str">
        <f aca="false">IF(COUNTIF(поверки!$L$6:$L$3175,поверки!$L325)&gt;1,"Дубликат","")</f>
        <v/>
      </c>
      <c r="O325" s="18" t="n">
        <v>320</v>
      </c>
      <c r="P325" s="17" t="str">
        <f aca="false">CONCATENATE(TEXT(MONTH(поверки!$G325),"00"),"/",TEXT(поверки!$O325,"000"), "/",TEXT(YEAR(поверки!$G325)-2000,"00"))</f>
        <v>04/320/25</v>
      </c>
      <c r="Q325" s="17" t="str">
        <f aca="false">VLOOKUP(поверки!$F325,'соответстиви ОТ типу'!$K$4:$M$344,2,FALSE())</f>
        <v>Манометр</v>
      </c>
      <c r="R325" s="17" t="s">
        <v>46</v>
      </c>
      <c r="S325" s="17" t="s">
        <v>806</v>
      </c>
      <c r="T325" s="17" t="n">
        <v>1</v>
      </c>
      <c r="U325" s="19" t="n">
        <f aca="false">VLOOKUP(поверки!$T325,'Акты п-п'!$C$5:$I$57,2,FALSE())</f>
        <v>45748</v>
      </c>
      <c r="V325" s="19" t="n">
        <f aca="false">VLOOKUP(поверки!$T325,'Акты п-п'!$C$5:$I$57,3,FALSE())</f>
        <v>45751</v>
      </c>
      <c r="W325" s="17" t="str">
        <f aca="false">VLOOKUP(поверки!$T325,'Акты п-п'!$C$5:$I$57,5,FALSE())</f>
        <v>Чупин А.А.</v>
      </c>
      <c r="X325" s="17" t="n">
        <f aca="false">поверки!$G325-поверки!$U325</f>
        <v>3</v>
      </c>
      <c r="Y325" s="17" t="n">
        <f aca="false">поверки!$V325-поверки!$G325</f>
        <v>0</v>
      </c>
      <c r="Z325" s="17" t="str">
        <f aca="false">CONCATENATE(поверки!$Q325," ",поверки!$S325," номер ",поверки!$H325)</f>
        <v>Манометр ДМ02-100-2-G номер 05019</v>
      </c>
    </row>
    <row r="326" customFormat="false" ht="17.9" hidden="true" customHeight="false" outlineLevel="0" collapsed="false">
      <c r="B326" s="1" t="s">
        <v>290</v>
      </c>
      <c r="C326" s="1" t="s">
        <v>30</v>
      </c>
      <c r="D326" s="1" t="s">
        <v>31</v>
      </c>
      <c r="F326" s="1" t="s">
        <v>297</v>
      </c>
      <c r="G326" s="16" t="n">
        <v>45751</v>
      </c>
      <c r="H326" s="6" t="s">
        <v>807</v>
      </c>
      <c r="J326" s="1" t="s">
        <v>34</v>
      </c>
      <c r="K326" s="1" t="s">
        <v>35</v>
      </c>
      <c r="L326" s="1" t="s">
        <v>808</v>
      </c>
      <c r="M326" s="17" t="str">
        <f aca="false">IF(COUNTIF(поверки!$H$6:$H$3175,поверки!$H326)&gt;1,"Дубликат","")</f>
        <v/>
      </c>
      <c r="N326" s="17" t="str">
        <f aca="false">IF(COUNTIF(поверки!$L$6:$L$3175,поверки!$L326)&gt;1,"Дубликат","")</f>
        <v/>
      </c>
      <c r="O326" s="18" t="n">
        <v>321</v>
      </c>
      <c r="P326" s="17" t="str">
        <f aca="false">CONCATENATE(TEXT(MONTH(поверки!$G326),"00"),"/",TEXT(поверки!$O326,"000"), "/",TEXT(YEAR(поверки!$G326)-2000,"00"))</f>
        <v>04/321/25</v>
      </c>
      <c r="Q326" s="17" t="str">
        <f aca="false">VLOOKUP(поверки!$F326,'соответстиви ОТ типу'!$K$4:$M$344,2,FALSE())</f>
        <v>Манометр</v>
      </c>
      <c r="R326" s="17" t="s">
        <v>46</v>
      </c>
      <c r="S326" s="17" t="s">
        <v>300</v>
      </c>
      <c r="T326" s="17" t="n">
        <v>1</v>
      </c>
      <c r="U326" s="19" t="n">
        <f aca="false">VLOOKUP(поверки!$T326,'Акты п-п'!$C$5:$I$57,2,FALSE())</f>
        <v>45748</v>
      </c>
      <c r="V326" s="19" t="n">
        <f aca="false">VLOOKUP(поверки!$T326,'Акты п-п'!$C$5:$I$57,3,FALSE())</f>
        <v>45751</v>
      </c>
      <c r="W326" s="17" t="str">
        <f aca="false">VLOOKUP(поверки!$T326,'Акты п-п'!$C$5:$I$57,5,FALSE())</f>
        <v>Чупин А.А.</v>
      </c>
      <c r="X326" s="17" t="n">
        <f aca="false">поверки!$G326-поверки!$U326</f>
        <v>3</v>
      </c>
      <c r="Y326" s="17" t="n">
        <f aca="false">поверки!$V326-поверки!$G326</f>
        <v>0</v>
      </c>
      <c r="Z326" s="17" t="str">
        <f aca="false">CONCATENATE(поверки!$Q326," ",поверки!$S326," номер ",поверки!$H326)</f>
        <v>Манометр ТМ5 номер 05020</v>
      </c>
    </row>
    <row r="327" customFormat="false" ht="17.9" hidden="true" customHeight="false" outlineLevel="0" collapsed="false">
      <c r="B327" s="1" t="s">
        <v>290</v>
      </c>
      <c r="C327" s="1" t="s">
        <v>30</v>
      </c>
      <c r="D327" s="1" t="s">
        <v>31</v>
      </c>
      <c r="F327" s="1" t="s">
        <v>297</v>
      </c>
      <c r="G327" s="16" t="n">
        <v>45751</v>
      </c>
      <c r="H327" s="6" t="s">
        <v>809</v>
      </c>
      <c r="J327" s="1" t="s">
        <v>34</v>
      </c>
      <c r="K327" s="1" t="s">
        <v>35</v>
      </c>
      <c r="L327" s="1" t="s">
        <v>810</v>
      </c>
      <c r="M327" s="17" t="str">
        <f aca="false">IF(COUNTIF(поверки!$H$6:$H$3175,поверки!$H327)&gt;1,"Дубликат","")</f>
        <v/>
      </c>
      <c r="N327" s="17" t="str">
        <f aca="false">IF(COUNTIF(поверки!$L$6:$L$3175,поверки!$L327)&gt;1,"Дубликат","")</f>
        <v/>
      </c>
      <c r="O327" s="18" t="n">
        <v>322</v>
      </c>
      <c r="P327" s="17" t="str">
        <f aca="false">CONCATENATE(TEXT(MONTH(поверки!$G327),"00"),"/",TEXT(поверки!$O327,"000"), "/",TEXT(YEAR(поверки!$G327)-2000,"00"))</f>
        <v>04/322/25</v>
      </c>
      <c r="Q327" s="17" t="str">
        <f aca="false">VLOOKUP(поверки!$F327,'соответстиви ОТ типу'!$K$4:$M$344,2,FALSE())</f>
        <v>Манометр</v>
      </c>
      <c r="R327" s="17" t="s">
        <v>46</v>
      </c>
      <c r="S327" s="17" t="s">
        <v>300</v>
      </c>
      <c r="T327" s="17" t="n">
        <v>1</v>
      </c>
      <c r="U327" s="19" t="n">
        <f aca="false">VLOOKUP(поверки!$T327,'Акты п-п'!$C$5:$I$57,2,FALSE())</f>
        <v>45748</v>
      </c>
      <c r="V327" s="19" t="n">
        <f aca="false">VLOOKUP(поверки!$T327,'Акты п-п'!$C$5:$I$57,3,FALSE())</f>
        <v>45751</v>
      </c>
      <c r="W327" s="17" t="str">
        <f aca="false">VLOOKUP(поверки!$T327,'Акты п-п'!$C$5:$I$57,5,FALSE())</f>
        <v>Чупин А.А.</v>
      </c>
      <c r="X327" s="17" t="n">
        <f aca="false">поверки!$G327-поверки!$U327</f>
        <v>3</v>
      </c>
      <c r="Y327" s="17" t="n">
        <f aca="false">поверки!$V327-поверки!$G327</f>
        <v>0</v>
      </c>
      <c r="Z327" s="17" t="str">
        <f aca="false">CONCATENATE(поверки!$Q327," ",поверки!$S327," номер ",поверки!$H327)</f>
        <v>Манометр ТМ5 номер 05022</v>
      </c>
    </row>
    <row r="328" customFormat="false" ht="17.9" hidden="true" customHeight="false" outlineLevel="0" collapsed="false">
      <c r="B328" s="1" t="s">
        <v>290</v>
      </c>
      <c r="C328" s="1" t="s">
        <v>30</v>
      </c>
      <c r="D328" s="1" t="s">
        <v>31</v>
      </c>
      <c r="F328" s="1" t="s">
        <v>323</v>
      </c>
      <c r="G328" s="16" t="n">
        <v>45751</v>
      </c>
      <c r="H328" s="6" t="s">
        <v>811</v>
      </c>
      <c r="J328" s="1" t="s">
        <v>34</v>
      </c>
      <c r="K328" s="1" t="s">
        <v>35</v>
      </c>
      <c r="L328" s="1" t="s">
        <v>812</v>
      </c>
      <c r="M328" s="17" t="str">
        <f aca="false">IF(COUNTIF(поверки!$H$6:$H$3175,поверки!$H328)&gt;1,"Дубликат","")</f>
        <v/>
      </c>
      <c r="N328" s="17" t="str">
        <f aca="false">IF(COUNTIF(поверки!$L$6:$L$3175,поверки!$L328)&gt;1,"Дубликат","")</f>
        <v/>
      </c>
      <c r="O328" s="18" t="n">
        <v>323</v>
      </c>
      <c r="P328" s="17" t="str">
        <f aca="false">CONCATENATE(TEXT(MONTH(поверки!$G328),"00"),"/",TEXT(поверки!$O328,"000"), "/",TEXT(YEAR(поверки!$G328)-2000,"00"))</f>
        <v>04/323/25</v>
      </c>
      <c r="Q328" s="17" t="str">
        <f aca="false">VLOOKUP(поверки!$F328,'соответстиви ОТ типу'!$K$4:$M$344,2,FALSE())</f>
        <v>Манометр</v>
      </c>
      <c r="R328" s="17" t="s">
        <v>46</v>
      </c>
      <c r="S328" s="17" t="s">
        <v>782</v>
      </c>
      <c r="T328" s="17" t="n">
        <v>1</v>
      </c>
      <c r="U328" s="19" t="n">
        <f aca="false">VLOOKUP(поверки!$T328,'Акты п-п'!$C$5:$I$57,2,FALSE())</f>
        <v>45748</v>
      </c>
      <c r="V328" s="19" t="n">
        <f aca="false">VLOOKUP(поверки!$T328,'Акты п-п'!$C$5:$I$57,3,FALSE())</f>
        <v>45751</v>
      </c>
      <c r="W328" s="17" t="str">
        <f aca="false">VLOOKUP(поверки!$T328,'Акты п-п'!$C$5:$I$57,5,FALSE())</f>
        <v>Чупин А.А.</v>
      </c>
      <c r="X328" s="17" t="n">
        <f aca="false">поверки!$G328-поверки!$U328</f>
        <v>3</v>
      </c>
      <c r="Y328" s="17" t="n">
        <f aca="false">поверки!$V328-поверки!$G328</f>
        <v>0</v>
      </c>
      <c r="Z328" s="17" t="str">
        <f aca="false">CONCATENATE(поверки!$Q328," ",поверки!$S328," номер ",поверки!$H328)</f>
        <v>Манометр 232.50.100 номер 05025</v>
      </c>
    </row>
    <row r="329" customFormat="false" ht="17.9" hidden="true" customHeight="false" outlineLevel="0" collapsed="false">
      <c r="B329" s="1" t="s">
        <v>290</v>
      </c>
      <c r="C329" s="1" t="s">
        <v>30</v>
      </c>
      <c r="D329" s="1" t="s">
        <v>31</v>
      </c>
      <c r="F329" s="1" t="s">
        <v>323</v>
      </c>
      <c r="G329" s="16" t="n">
        <v>45751</v>
      </c>
      <c r="H329" s="6" t="s">
        <v>813</v>
      </c>
      <c r="J329" s="1" t="s">
        <v>34</v>
      </c>
      <c r="K329" s="1" t="s">
        <v>35</v>
      </c>
      <c r="L329" s="1" t="s">
        <v>814</v>
      </c>
      <c r="M329" s="17" t="str">
        <f aca="false">IF(COUNTIF(поверки!$H$6:$H$3175,поверки!$H329)&gt;1,"Дубликат","")</f>
        <v/>
      </c>
      <c r="N329" s="17" t="str">
        <f aca="false">IF(COUNTIF(поверки!$L$6:$L$3175,поверки!$L329)&gt;1,"Дубликат","")</f>
        <v/>
      </c>
      <c r="O329" s="18" t="n">
        <v>324</v>
      </c>
      <c r="P329" s="17" t="str">
        <f aca="false">CONCATENATE(TEXT(MONTH(поверки!$G329),"00"),"/",TEXT(поверки!$O329,"000"), "/",TEXT(YEAR(поверки!$G329)-2000,"00"))</f>
        <v>04/324/25</v>
      </c>
      <c r="Q329" s="17" t="str">
        <f aca="false">VLOOKUP(поверки!$F329,'соответстиви ОТ типу'!$K$4:$M$344,2,FALSE())</f>
        <v>Манометр</v>
      </c>
      <c r="R329" s="17" t="s">
        <v>46</v>
      </c>
      <c r="S329" s="17" t="s">
        <v>815</v>
      </c>
      <c r="T329" s="17" t="n">
        <v>1</v>
      </c>
      <c r="U329" s="19" t="n">
        <f aca="false">VLOOKUP(поверки!$T329,'Акты п-п'!$C$5:$I$57,2,FALSE())</f>
        <v>45748</v>
      </c>
      <c r="V329" s="19" t="n">
        <f aca="false">VLOOKUP(поверки!$T329,'Акты п-п'!$C$5:$I$57,3,FALSE())</f>
        <v>45751</v>
      </c>
      <c r="W329" s="17" t="str">
        <f aca="false">VLOOKUP(поверки!$T329,'Акты п-п'!$C$5:$I$57,5,FALSE())</f>
        <v>Чупин А.А.</v>
      </c>
      <c r="X329" s="17" t="n">
        <f aca="false">поверки!$G329-поверки!$U329</f>
        <v>3</v>
      </c>
      <c r="Y329" s="17" t="n">
        <f aca="false">поверки!$V329-поверки!$G329</f>
        <v>0</v>
      </c>
      <c r="Z329" s="17" t="str">
        <f aca="false">CONCATENATE(поверки!$Q329," ",поверки!$S329," номер ",поверки!$H329)</f>
        <v>Манометр 233.50.100 номер 05026</v>
      </c>
    </row>
    <row r="330" customFormat="false" ht="17.9" hidden="true" customHeight="false" outlineLevel="0" collapsed="false">
      <c r="B330" s="1" t="s">
        <v>290</v>
      </c>
      <c r="C330" s="1" t="s">
        <v>30</v>
      </c>
      <c r="D330" s="1" t="s">
        <v>31</v>
      </c>
      <c r="F330" s="1" t="s">
        <v>323</v>
      </c>
      <c r="G330" s="16" t="n">
        <v>45751</v>
      </c>
      <c r="H330" s="6" t="s">
        <v>816</v>
      </c>
      <c r="J330" s="1" t="s">
        <v>34</v>
      </c>
      <c r="K330" s="1" t="s">
        <v>35</v>
      </c>
      <c r="L330" s="1" t="s">
        <v>817</v>
      </c>
      <c r="M330" s="17" t="str">
        <f aca="false">IF(COUNTIF(поверки!$H$6:$H$3175,поверки!$H330)&gt;1,"Дубликат","")</f>
        <v/>
      </c>
      <c r="N330" s="17" t="str">
        <f aca="false">IF(COUNTIF(поверки!$L$6:$L$3175,поверки!$L330)&gt;1,"Дубликат","")</f>
        <v/>
      </c>
      <c r="O330" s="18" t="n">
        <v>325</v>
      </c>
      <c r="P330" s="17" t="str">
        <f aca="false">CONCATENATE(TEXT(MONTH(поверки!$G330),"00"),"/",TEXT(поверки!$O330,"000"), "/",TEXT(YEAR(поверки!$G330)-2000,"00"))</f>
        <v>04/325/25</v>
      </c>
      <c r="Q330" s="17" t="str">
        <f aca="false">VLOOKUP(поверки!$F330,'соответстиви ОТ типу'!$K$4:$M$344,2,FALSE())</f>
        <v>Манометр</v>
      </c>
      <c r="R330" s="17" t="s">
        <v>46</v>
      </c>
      <c r="S330" s="17" t="s">
        <v>782</v>
      </c>
      <c r="T330" s="17" t="n">
        <v>1</v>
      </c>
      <c r="U330" s="19" t="n">
        <f aca="false">VLOOKUP(поверки!$T330,'Акты п-п'!$C$5:$I$57,2,FALSE())</f>
        <v>45748</v>
      </c>
      <c r="V330" s="19" t="n">
        <f aca="false">VLOOKUP(поверки!$T330,'Акты п-п'!$C$5:$I$57,3,FALSE())</f>
        <v>45751</v>
      </c>
      <c r="W330" s="17" t="str">
        <f aca="false">VLOOKUP(поверки!$T330,'Акты п-п'!$C$5:$I$57,5,FALSE())</f>
        <v>Чупин А.А.</v>
      </c>
      <c r="X330" s="17" t="n">
        <f aca="false">поверки!$G330-поверки!$U330</f>
        <v>3</v>
      </c>
      <c r="Y330" s="17" t="n">
        <f aca="false">поверки!$V330-поверки!$G330</f>
        <v>0</v>
      </c>
      <c r="Z330" s="17" t="str">
        <f aca="false">CONCATENATE(поверки!$Q330," ",поверки!$S330," номер ",поверки!$H330)</f>
        <v>Манометр 232.50.100 номер 05027</v>
      </c>
    </row>
    <row r="331" customFormat="false" ht="17.9" hidden="true" customHeight="false" outlineLevel="0" collapsed="false">
      <c r="B331" s="1" t="s">
        <v>290</v>
      </c>
      <c r="C331" s="1" t="s">
        <v>30</v>
      </c>
      <c r="D331" s="1" t="s">
        <v>31</v>
      </c>
      <c r="F331" s="1" t="s">
        <v>428</v>
      </c>
      <c r="G331" s="16" t="n">
        <v>45751</v>
      </c>
      <c r="H331" s="6" t="s">
        <v>818</v>
      </c>
      <c r="J331" s="1" t="s">
        <v>34</v>
      </c>
      <c r="K331" s="1" t="s">
        <v>35</v>
      </c>
      <c r="L331" s="1" t="s">
        <v>819</v>
      </c>
      <c r="M331" s="17" t="str">
        <f aca="false">IF(COUNTIF(поверки!$H$6:$H$3175,поверки!$H331)&gt;1,"Дубликат","")</f>
        <v/>
      </c>
      <c r="N331" s="17" t="str">
        <f aca="false">IF(COUNTIF(поверки!$L$6:$L$3175,поверки!$L331)&gt;1,"Дубликат","")</f>
        <v/>
      </c>
      <c r="O331" s="18" t="n">
        <v>326</v>
      </c>
      <c r="P331" s="17" t="str">
        <f aca="false">CONCATENATE(TEXT(MONTH(поверки!$G331),"00"),"/",TEXT(поверки!$O331,"000"), "/",TEXT(YEAR(поверки!$G331)-2000,"00"))</f>
        <v>04/326/25</v>
      </c>
      <c r="Q331" s="17" t="str">
        <f aca="false">VLOOKUP(поверки!$F331,'соответстиви ОТ типу'!$K$4:$M$344,2,FALSE())</f>
        <v>Манометр</v>
      </c>
      <c r="R331" s="17" t="s">
        <v>46</v>
      </c>
      <c r="S331" s="17" t="s">
        <v>404</v>
      </c>
      <c r="T331" s="17" t="n">
        <v>1</v>
      </c>
      <c r="U331" s="19" t="n">
        <f aca="false">VLOOKUP(поверки!$T331,'Акты п-п'!$C$5:$I$57,2,FALSE())</f>
        <v>45748</v>
      </c>
      <c r="V331" s="19" t="n">
        <f aca="false">VLOOKUP(поверки!$T331,'Акты п-п'!$C$5:$I$57,3,FALSE())</f>
        <v>45751</v>
      </c>
      <c r="W331" s="17" t="str">
        <f aca="false">VLOOKUP(поверки!$T331,'Акты п-п'!$C$5:$I$57,5,FALSE())</f>
        <v>Чупин А.А.</v>
      </c>
      <c r="X331" s="17" t="n">
        <f aca="false">поверки!$G331-поверки!$U331</f>
        <v>3</v>
      </c>
      <c r="Y331" s="17" t="n">
        <f aca="false">поверки!$V331-поверки!$G331</f>
        <v>0</v>
      </c>
      <c r="Z331" s="17" t="str">
        <f aca="false">CONCATENATE(поверки!$Q331," ",поверки!$S331," номер ",поверки!$H331)</f>
        <v>Манометр МП4-УУ2 номер 05031</v>
      </c>
    </row>
    <row r="332" customFormat="false" ht="17.9" hidden="true" customHeight="false" outlineLevel="0" collapsed="false">
      <c r="B332" s="1" t="s">
        <v>290</v>
      </c>
      <c r="C332" s="1" t="s">
        <v>30</v>
      </c>
      <c r="D332" s="1" t="s">
        <v>31</v>
      </c>
      <c r="F332" s="1" t="s">
        <v>291</v>
      </c>
      <c r="G332" s="16" t="n">
        <v>45751</v>
      </c>
      <c r="H332" s="6" t="s">
        <v>820</v>
      </c>
      <c r="J332" s="1" t="s">
        <v>34</v>
      </c>
      <c r="K332" s="1" t="s">
        <v>35</v>
      </c>
      <c r="L332" s="1" t="s">
        <v>821</v>
      </c>
      <c r="M332" s="17" t="str">
        <f aca="false">IF(COUNTIF(поверки!$H$6:$H$3175,поверки!$H332)&gt;1,"Дубликат","")</f>
        <v/>
      </c>
      <c r="N332" s="17" t="str">
        <f aca="false">IF(COUNTIF(поверки!$L$6:$L$3175,поверки!$L332)&gt;1,"Дубликат","")</f>
        <v/>
      </c>
      <c r="O332" s="18" t="n">
        <v>327</v>
      </c>
      <c r="P332" s="17" t="str">
        <f aca="false">CONCATENATE(TEXT(MONTH(поверки!$G332),"00"),"/",TEXT(поверки!$O332,"000"), "/",TEXT(YEAR(поверки!$G332)-2000,"00"))</f>
        <v>04/327/25</v>
      </c>
      <c r="Q332" s="17" t="str">
        <f aca="false">VLOOKUP(поверки!$F332,'соответстиви ОТ типу'!$K$4:$M$344,2,FALSE())</f>
        <v>Манометр</v>
      </c>
      <c r="R332" s="17" t="s">
        <v>46</v>
      </c>
      <c r="S332" s="17" t="s">
        <v>404</v>
      </c>
      <c r="T332" s="17" t="n">
        <v>1</v>
      </c>
      <c r="U332" s="19" t="n">
        <f aca="false">VLOOKUP(поверки!$T332,'Акты п-п'!$C$5:$I$57,2,FALSE())</f>
        <v>45748</v>
      </c>
      <c r="V332" s="19" t="n">
        <f aca="false">VLOOKUP(поверки!$T332,'Акты п-п'!$C$5:$I$57,3,FALSE())</f>
        <v>45751</v>
      </c>
      <c r="W332" s="17" t="str">
        <f aca="false">VLOOKUP(поверки!$T332,'Акты п-п'!$C$5:$I$57,5,FALSE())</f>
        <v>Чупин А.А.</v>
      </c>
      <c r="X332" s="17" t="n">
        <f aca="false">поверки!$G332-поверки!$U332</f>
        <v>3</v>
      </c>
      <c r="Y332" s="17" t="n">
        <f aca="false">поверки!$V332-поверки!$G332</f>
        <v>0</v>
      </c>
      <c r="Z332" s="17" t="str">
        <f aca="false">CONCATENATE(поверки!$Q332," ",поверки!$S332," номер ",поверки!$H332)</f>
        <v>Манометр МП4-УУ2 номер 05035</v>
      </c>
    </row>
    <row r="333" customFormat="false" ht="17.9" hidden="true" customHeight="false" outlineLevel="0" collapsed="false">
      <c r="B333" s="1" t="s">
        <v>290</v>
      </c>
      <c r="C333" s="1" t="s">
        <v>30</v>
      </c>
      <c r="D333" s="1" t="s">
        <v>31</v>
      </c>
      <c r="F333" s="1" t="s">
        <v>323</v>
      </c>
      <c r="G333" s="16" t="n">
        <v>45751</v>
      </c>
      <c r="H333" s="6" t="s">
        <v>822</v>
      </c>
      <c r="J333" s="1" t="s">
        <v>34</v>
      </c>
      <c r="K333" s="1" t="s">
        <v>35</v>
      </c>
      <c r="L333" s="1" t="s">
        <v>823</v>
      </c>
      <c r="M333" s="17" t="str">
        <f aca="false">IF(COUNTIF(поверки!$H$6:$H$3175,поверки!$H333)&gt;1,"Дубликат","")</f>
        <v/>
      </c>
      <c r="N333" s="17" t="str">
        <f aca="false">IF(COUNTIF(поверки!$L$6:$L$3175,поверки!$L333)&gt;1,"Дубликат","")</f>
        <v/>
      </c>
      <c r="O333" s="18" t="n">
        <v>328</v>
      </c>
      <c r="P333" s="17" t="str">
        <f aca="false">CONCATENATE(TEXT(MONTH(поверки!$G333),"00"),"/",TEXT(поверки!$O333,"000"), "/",TEXT(YEAR(поверки!$G333)-2000,"00"))</f>
        <v>04/328/25</v>
      </c>
      <c r="Q333" s="17" t="str">
        <f aca="false">VLOOKUP(поверки!$F333,'соответстиви ОТ типу'!$K$4:$M$344,2,FALSE())</f>
        <v>Манометр</v>
      </c>
      <c r="R333" s="17" t="s">
        <v>46</v>
      </c>
      <c r="S333" s="17" t="s">
        <v>326</v>
      </c>
      <c r="T333" s="17" t="n">
        <v>1</v>
      </c>
      <c r="U333" s="19" t="n">
        <f aca="false">VLOOKUP(поверки!$T333,'Акты п-п'!$C$5:$I$57,2,FALSE())</f>
        <v>45748</v>
      </c>
      <c r="V333" s="19" t="n">
        <f aca="false">VLOOKUP(поверки!$T333,'Акты п-п'!$C$5:$I$57,3,FALSE())</f>
        <v>45751</v>
      </c>
      <c r="W333" s="17" t="str">
        <f aca="false">VLOOKUP(поверки!$T333,'Акты п-п'!$C$5:$I$57,5,FALSE())</f>
        <v>Чупин А.А.</v>
      </c>
      <c r="X333" s="17" t="n">
        <f aca="false">поверки!$G333-поверки!$U333</f>
        <v>3</v>
      </c>
      <c r="Y333" s="17" t="n">
        <f aca="false">поверки!$V333-поверки!$G333</f>
        <v>0</v>
      </c>
      <c r="Z333" s="17" t="str">
        <f aca="false">CONCATENATE(поверки!$Q333," ",поверки!$S333," номер ",поверки!$H333)</f>
        <v>Манометр 233.50.160 номер 05037</v>
      </c>
    </row>
    <row r="334" customFormat="false" ht="17.9" hidden="true" customHeight="false" outlineLevel="0" collapsed="false">
      <c r="B334" s="1" t="s">
        <v>290</v>
      </c>
      <c r="C334" s="1" t="s">
        <v>30</v>
      </c>
      <c r="D334" s="1" t="s">
        <v>31</v>
      </c>
      <c r="F334" s="1" t="s">
        <v>291</v>
      </c>
      <c r="G334" s="16" t="n">
        <v>45751</v>
      </c>
      <c r="H334" s="6" t="s">
        <v>824</v>
      </c>
      <c r="J334" s="1" t="s">
        <v>34</v>
      </c>
      <c r="K334" s="1" t="s">
        <v>35</v>
      </c>
      <c r="L334" s="1" t="s">
        <v>825</v>
      </c>
      <c r="M334" s="17" t="str">
        <f aca="false">IF(COUNTIF(поверки!$H$6:$H$3175,поверки!$H334)&gt;1,"Дубликат","")</f>
        <v/>
      </c>
      <c r="N334" s="17" t="str">
        <f aca="false">IF(COUNTIF(поверки!$L$6:$L$3175,поверки!$L334)&gt;1,"Дубликат","")</f>
        <v/>
      </c>
      <c r="O334" s="18" t="n">
        <v>329</v>
      </c>
      <c r="P334" s="17" t="str">
        <f aca="false">CONCATENATE(TEXT(MONTH(поверки!$G334),"00"),"/",TEXT(поверки!$O334,"000"), "/",TEXT(YEAR(поверки!$G334)-2000,"00"))</f>
        <v>04/329/25</v>
      </c>
      <c r="Q334" s="17" t="str">
        <f aca="false">VLOOKUP(поверки!$F334,'соответстиви ОТ типу'!$K$4:$M$344,2,FALSE())</f>
        <v>Манометр</v>
      </c>
      <c r="R334" s="17" t="s">
        <v>46</v>
      </c>
      <c r="S334" s="17" t="s">
        <v>294</v>
      </c>
      <c r="T334" s="17" t="n">
        <v>1</v>
      </c>
      <c r="U334" s="19" t="n">
        <f aca="false">VLOOKUP(поверки!$T334,'Акты п-п'!$C$5:$I$57,2,FALSE())</f>
        <v>45748</v>
      </c>
      <c r="V334" s="19" t="n">
        <f aca="false">VLOOKUP(поверки!$T334,'Акты п-п'!$C$5:$I$57,3,FALSE())</f>
        <v>45751</v>
      </c>
      <c r="W334" s="17" t="str">
        <f aca="false">VLOOKUP(поверки!$T334,'Акты п-п'!$C$5:$I$57,5,FALSE())</f>
        <v>Чупин А.А.</v>
      </c>
      <c r="X334" s="17" t="n">
        <f aca="false">поверки!$G334-поверки!$U334</f>
        <v>3</v>
      </c>
      <c r="Y334" s="17" t="n">
        <f aca="false">поверки!$V334-поверки!$G334</f>
        <v>0</v>
      </c>
      <c r="Z334" s="17" t="str">
        <f aca="false">CONCATENATE(поверки!$Q334," ",поверки!$S334," номер ",поверки!$H334)</f>
        <v>Манометр МП3-УУ2 номер 05040</v>
      </c>
    </row>
    <row r="335" customFormat="false" ht="17.9" hidden="true" customHeight="false" outlineLevel="0" collapsed="false">
      <c r="B335" s="1" t="s">
        <v>290</v>
      </c>
      <c r="C335" s="1" t="s">
        <v>30</v>
      </c>
      <c r="D335" s="1" t="s">
        <v>31</v>
      </c>
      <c r="F335" s="1" t="s">
        <v>291</v>
      </c>
      <c r="G335" s="16" t="n">
        <v>45751</v>
      </c>
      <c r="H335" s="6" t="s">
        <v>826</v>
      </c>
      <c r="J335" s="1" t="s">
        <v>34</v>
      </c>
      <c r="K335" s="1" t="s">
        <v>35</v>
      </c>
      <c r="L335" s="1" t="s">
        <v>827</v>
      </c>
      <c r="M335" s="17" t="str">
        <f aca="false">IF(COUNTIF(поверки!$H$6:$H$3175,поверки!$H335)&gt;1,"Дубликат","")</f>
        <v/>
      </c>
      <c r="N335" s="17" t="str">
        <f aca="false">IF(COUNTIF(поверки!$L$6:$L$3175,поверки!$L335)&gt;1,"Дубликат","")</f>
        <v/>
      </c>
      <c r="O335" s="18" t="n">
        <v>330</v>
      </c>
      <c r="P335" s="17" t="str">
        <f aca="false">CONCATENATE(TEXT(MONTH(поверки!$G335),"00"),"/",TEXT(поверки!$O335,"000"), "/",TEXT(YEAR(поверки!$G335)-2000,"00"))</f>
        <v>04/330/25</v>
      </c>
      <c r="Q335" s="17" t="str">
        <f aca="false">VLOOKUP(поверки!$F335,'соответстиви ОТ типу'!$K$4:$M$344,2,FALSE())</f>
        <v>Манометр</v>
      </c>
      <c r="R335" s="17" t="s">
        <v>46</v>
      </c>
      <c r="S335" s="17" t="s">
        <v>294</v>
      </c>
      <c r="T335" s="17" t="n">
        <v>1</v>
      </c>
      <c r="U335" s="19" t="n">
        <f aca="false">VLOOKUP(поверки!$T335,'Акты п-п'!$C$5:$I$57,2,FALSE())</f>
        <v>45748</v>
      </c>
      <c r="V335" s="19" t="n">
        <f aca="false">VLOOKUP(поверки!$T335,'Акты п-п'!$C$5:$I$57,3,FALSE())</f>
        <v>45751</v>
      </c>
      <c r="W335" s="17" t="str">
        <f aca="false">VLOOKUP(поверки!$T335,'Акты п-п'!$C$5:$I$57,5,FALSE())</f>
        <v>Чупин А.А.</v>
      </c>
      <c r="X335" s="17" t="n">
        <f aca="false">поверки!$G335-поверки!$U335</f>
        <v>3</v>
      </c>
      <c r="Y335" s="17" t="n">
        <f aca="false">поверки!$V335-поверки!$G335</f>
        <v>0</v>
      </c>
      <c r="Z335" s="17" t="str">
        <f aca="false">CONCATENATE(поверки!$Q335," ",поверки!$S335," номер ",поверки!$H335)</f>
        <v>Манометр МП3-УУ2 номер 05041</v>
      </c>
    </row>
    <row r="336" customFormat="false" ht="17.9" hidden="true" customHeight="false" outlineLevel="0" collapsed="false">
      <c r="B336" s="1" t="s">
        <v>290</v>
      </c>
      <c r="C336" s="1" t="s">
        <v>30</v>
      </c>
      <c r="D336" s="1" t="s">
        <v>31</v>
      </c>
      <c r="F336" s="1" t="s">
        <v>828</v>
      </c>
      <c r="G336" s="16" t="n">
        <v>45751</v>
      </c>
      <c r="H336" s="6" t="s">
        <v>829</v>
      </c>
      <c r="J336" s="1" t="s">
        <v>34</v>
      </c>
      <c r="K336" s="1" t="s">
        <v>35</v>
      </c>
      <c r="L336" s="1" t="s">
        <v>830</v>
      </c>
      <c r="M336" s="17" t="str">
        <f aca="false">IF(COUNTIF(поверки!$H$6:$H$3175,поверки!$H336)&gt;1,"Дубликат","")</f>
        <v/>
      </c>
      <c r="N336" s="17" t="str">
        <f aca="false">IF(COUNTIF(поверки!$L$6:$L$3175,поверки!$L336)&gt;1,"Дубликат","")</f>
        <v/>
      </c>
      <c r="O336" s="18" t="n">
        <v>331</v>
      </c>
      <c r="P336" s="17" t="str">
        <f aca="false">CONCATENATE(TEXT(MONTH(поверки!$G336),"00"),"/",TEXT(поверки!$O336,"000"), "/",TEXT(YEAR(поверки!$G336)-2000,"00"))</f>
        <v>04/331/25</v>
      </c>
      <c r="Q336" s="17" t="str">
        <f aca="false">VLOOKUP(поверки!$F336,'соответстиви ОТ типу'!$K$4:$M$344,2,FALSE())</f>
        <v>Манометр</v>
      </c>
      <c r="R336" s="17" t="s">
        <v>46</v>
      </c>
      <c r="S336" s="17" t="s">
        <v>294</v>
      </c>
      <c r="T336" s="17" t="n">
        <v>1</v>
      </c>
      <c r="U336" s="19" t="n">
        <f aca="false">VLOOKUP(поверки!$T336,'Акты п-п'!$C$5:$I$57,2,FALSE())</f>
        <v>45748</v>
      </c>
      <c r="V336" s="19" t="n">
        <f aca="false">VLOOKUP(поверки!$T336,'Акты п-п'!$C$5:$I$57,3,FALSE())</f>
        <v>45751</v>
      </c>
      <c r="W336" s="17" t="str">
        <f aca="false">VLOOKUP(поверки!$T336,'Акты п-п'!$C$5:$I$57,5,FALSE())</f>
        <v>Чупин А.А.</v>
      </c>
      <c r="X336" s="17" t="n">
        <f aca="false">поверки!$G336-поверки!$U336</f>
        <v>3</v>
      </c>
      <c r="Y336" s="17" t="n">
        <f aca="false">поверки!$V336-поверки!$G336</f>
        <v>0</v>
      </c>
      <c r="Z336" s="17" t="str">
        <f aca="false">CONCATENATE(поверки!$Q336," ",поверки!$S336," номер ",поверки!$H336)</f>
        <v>Манометр МП3-УУ2 номер 05428</v>
      </c>
    </row>
    <row r="337" customFormat="false" ht="17.9" hidden="true" customHeight="false" outlineLevel="0" collapsed="false">
      <c r="B337" s="1" t="s">
        <v>290</v>
      </c>
      <c r="C337" s="1" t="s">
        <v>30</v>
      </c>
      <c r="D337" s="1" t="s">
        <v>31</v>
      </c>
      <c r="F337" s="1" t="s">
        <v>363</v>
      </c>
      <c r="G337" s="16" t="n">
        <v>45751</v>
      </c>
      <c r="H337" s="6" t="s">
        <v>831</v>
      </c>
      <c r="J337" s="1" t="s">
        <v>34</v>
      </c>
      <c r="K337" s="1" t="s">
        <v>35</v>
      </c>
      <c r="L337" s="1" t="s">
        <v>832</v>
      </c>
      <c r="M337" s="17" t="str">
        <f aca="false">IF(COUNTIF(поверки!$H$6:$H$3175,поверки!$H337)&gt;1,"Дубликат","")</f>
        <v/>
      </c>
      <c r="N337" s="17" t="str">
        <f aca="false">IF(COUNTIF(поверки!$L$6:$L$3175,поверки!$L337)&gt;1,"Дубликат","")</f>
        <v/>
      </c>
      <c r="O337" s="18" t="n">
        <v>332</v>
      </c>
      <c r="P337" s="17" t="str">
        <f aca="false">CONCATENATE(TEXT(MONTH(поверки!$G337),"00"),"/",TEXT(поверки!$O337,"000"), "/",TEXT(YEAR(поверки!$G337)-2000,"00"))</f>
        <v>04/332/25</v>
      </c>
      <c r="Q337" s="17" t="str">
        <f aca="false">VLOOKUP(поверки!$F337,'соответстиви ОТ типу'!$K$4:$M$344,2,FALSE())</f>
        <v>Манометр</v>
      </c>
      <c r="R337" s="17" t="s">
        <v>46</v>
      </c>
      <c r="S337" s="17" t="s">
        <v>366</v>
      </c>
      <c r="T337" s="17" t="n">
        <v>1</v>
      </c>
      <c r="U337" s="19" t="n">
        <f aca="false">VLOOKUP(поверки!$T337,'Акты п-п'!$C$5:$I$57,2,FALSE())</f>
        <v>45748</v>
      </c>
      <c r="V337" s="19" t="n">
        <f aca="false">VLOOKUP(поверки!$T337,'Акты п-п'!$C$5:$I$57,3,FALSE())</f>
        <v>45751</v>
      </c>
      <c r="W337" s="17" t="str">
        <f aca="false">VLOOKUP(поверки!$T337,'Акты п-п'!$C$5:$I$57,5,FALSE())</f>
        <v>Чупин А.А.</v>
      </c>
      <c r="X337" s="17" t="n">
        <f aca="false">поверки!$G337-поверки!$U337</f>
        <v>3</v>
      </c>
      <c r="Y337" s="17" t="n">
        <f aca="false">поверки!$V337-поверки!$G337</f>
        <v>0</v>
      </c>
      <c r="Z337" s="17" t="str">
        <f aca="false">CONCATENATE(поверки!$Q337," ",поверки!$S337," номер ",поверки!$H337)</f>
        <v>Манометр МП4-У номер 06212</v>
      </c>
    </row>
    <row r="338" customFormat="false" ht="17.9" hidden="true" customHeight="false" outlineLevel="0" collapsed="false">
      <c r="B338" s="1" t="s">
        <v>290</v>
      </c>
      <c r="C338" s="1" t="s">
        <v>30</v>
      </c>
      <c r="D338" s="1" t="s">
        <v>31</v>
      </c>
      <c r="F338" s="1" t="s">
        <v>291</v>
      </c>
      <c r="G338" s="16" t="n">
        <v>45751</v>
      </c>
      <c r="H338" s="6" t="s">
        <v>833</v>
      </c>
      <c r="J338" s="1" t="s">
        <v>34</v>
      </c>
      <c r="K338" s="1" t="s">
        <v>35</v>
      </c>
      <c r="L338" s="1" t="s">
        <v>834</v>
      </c>
      <c r="M338" s="17" t="str">
        <f aca="false">IF(COUNTIF(поверки!$H$6:$H$3175,поверки!$H338)&gt;1,"Дубликат","")</f>
        <v/>
      </c>
      <c r="N338" s="17" t="str">
        <f aca="false">IF(COUNTIF(поверки!$L$6:$L$3175,поверки!$L338)&gt;1,"Дубликат","")</f>
        <v/>
      </c>
      <c r="O338" s="18" t="n">
        <v>333</v>
      </c>
      <c r="P338" s="17" t="str">
        <f aca="false">CONCATENATE(TEXT(MONTH(поверки!$G338),"00"),"/",TEXT(поверки!$O338,"000"), "/",TEXT(YEAR(поверки!$G338)-2000,"00"))</f>
        <v>04/333/25</v>
      </c>
      <c r="Q338" s="17" t="str">
        <f aca="false">VLOOKUP(поверки!$F338,'соответстиви ОТ типу'!$K$4:$M$344,2,FALSE())</f>
        <v>Манометр</v>
      </c>
      <c r="R338" s="17" t="s">
        <v>46</v>
      </c>
      <c r="S338" s="17" t="s">
        <v>294</v>
      </c>
      <c r="T338" s="17" t="n">
        <v>1</v>
      </c>
      <c r="U338" s="19" t="n">
        <f aca="false">VLOOKUP(поверки!$T338,'Акты п-п'!$C$5:$I$57,2,FALSE())</f>
        <v>45748</v>
      </c>
      <c r="V338" s="19" t="n">
        <f aca="false">VLOOKUP(поверки!$T338,'Акты п-п'!$C$5:$I$57,3,FALSE())</f>
        <v>45751</v>
      </c>
      <c r="W338" s="17" t="str">
        <f aca="false">VLOOKUP(поверки!$T338,'Акты п-п'!$C$5:$I$57,5,FALSE())</f>
        <v>Чупин А.А.</v>
      </c>
      <c r="X338" s="17" t="n">
        <f aca="false">поверки!$G338-поверки!$U338</f>
        <v>3</v>
      </c>
      <c r="Y338" s="17" t="n">
        <f aca="false">поверки!$V338-поверки!$G338</f>
        <v>0</v>
      </c>
      <c r="Z338" s="17" t="str">
        <f aca="false">CONCATENATE(поверки!$Q338," ",поверки!$S338," номер ",поверки!$H338)</f>
        <v>Манометр МП3-УУ2 номер 06213</v>
      </c>
    </row>
    <row r="339" customFormat="false" ht="17.9" hidden="true" customHeight="false" outlineLevel="0" collapsed="false">
      <c r="B339" s="1" t="s">
        <v>290</v>
      </c>
      <c r="C339" s="1" t="s">
        <v>30</v>
      </c>
      <c r="D339" s="1" t="s">
        <v>31</v>
      </c>
      <c r="F339" s="1" t="s">
        <v>363</v>
      </c>
      <c r="G339" s="16" t="n">
        <v>45751</v>
      </c>
      <c r="H339" s="6" t="s">
        <v>835</v>
      </c>
      <c r="J339" s="1" t="s">
        <v>34</v>
      </c>
      <c r="K339" s="1" t="s">
        <v>35</v>
      </c>
      <c r="L339" s="1" t="s">
        <v>836</v>
      </c>
      <c r="M339" s="17" t="str">
        <f aca="false">IF(COUNTIF(поверки!$H$6:$H$3175,поверки!$H339)&gt;1,"Дубликат","")</f>
        <v/>
      </c>
      <c r="N339" s="17" t="str">
        <f aca="false">IF(COUNTIF(поверки!$L$6:$L$3175,поверки!$L339)&gt;1,"Дубликат","")</f>
        <v/>
      </c>
      <c r="O339" s="18" t="n">
        <v>334</v>
      </c>
      <c r="P339" s="17" t="str">
        <f aca="false">CONCATENATE(TEXT(MONTH(поверки!$G339),"00"),"/",TEXT(поверки!$O339,"000"), "/",TEXT(YEAR(поверки!$G339)-2000,"00"))</f>
        <v>04/334/25</v>
      </c>
      <c r="Q339" s="17" t="str">
        <f aca="false">VLOOKUP(поверки!$F339,'соответстиви ОТ типу'!$K$4:$M$344,2,FALSE())</f>
        <v>Манометр</v>
      </c>
      <c r="R339" s="17" t="s">
        <v>46</v>
      </c>
      <c r="S339" s="17" t="s">
        <v>366</v>
      </c>
      <c r="T339" s="17" t="n">
        <v>1</v>
      </c>
      <c r="U339" s="19" t="n">
        <f aca="false">VLOOKUP(поверки!$T339,'Акты п-п'!$C$5:$I$57,2,FALSE())</f>
        <v>45748</v>
      </c>
      <c r="V339" s="19" t="n">
        <f aca="false">VLOOKUP(поверки!$T339,'Акты п-п'!$C$5:$I$57,3,FALSE())</f>
        <v>45751</v>
      </c>
      <c r="W339" s="17" t="str">
        <f aca="false">VLOOKUP(поверки!$T339,'Акты п-п'!$C$5:$I$57,5,FALSE())</f>
        <v>Чупин А.А.</v>
      </c>
      <c r="X339" s="17" t="n">
        <f aca="false">поверки!$G339-поверки!$U339</f>
        <v>3</v>
      </c>
      <c r="Y339" s="17" t="n">
        <f aca="false">поверки!$V339-поверки!$G339</f>
        <v>0</v>
      </c>
      <c r="Z339" s="17" t="str">
        <f aca="false">CONCATENATE(поверки!$Q339," ",поверки!$S339," номер ",поверки!$H339)</f>
        <v>Манометр МП4-У номер 06267</v>
      </c>
    </row>
    <row r="340" customFormat="false" ht="17.9" hidden="true" customHeight="false" outlineLevel="0" collapsed="false">
      <c r="B340" s="1" t="s">
        <v>290</v>
      </c>
      <c r="C340" s="1" t="s">
        <v>30</v>
      </c>
      <c r="D340" s="1" t="s">
        <v>31</v>
      </c>
      <c r="F340" s="1" t="s">
        <v>387</v>
      </c>
      <c r="G340" s="16" t="n">
        <v>45751</v>
      </c>
      <c r="H340" s="6" t="s">
        <v>837</v>
      </c>
      <c r="J340" s="1" t="s">
        <v>34</v>
      </c>
      <c r="K340" s="1" t="s">
        <v>35</v>
      </c>
      <c r="L340" s="1" t="s">
        <v>838</v>
      </c>
      <c r="M340" s="17" t="str">
        <f aca="false">IF(COUNTIF(поверки!$H$6:$H$3175,поверки!$H340)&gt;1,"Дубликат","")</f>
        <v/>
      </c>
      <c r="N340" s="17" t="str">
        <f aca="false">IF(COUNTIF(поверки!$L$6:$L$3175,поверки!$L340)&gt;1,"Дубликат","")</f>
        <v/>
      </c>
      <c r="O340" s="18" t="n">
        <v>335</v>
      </c>
      <c r="P340" s="17" t="str">
        <f aca="false">CONCATENATE(TEXT(MONTH(поверки!$G340),"00"),"/",TEXT(поверки!$O340,"000"), "/",TEXT(YEAR(поверки!$G340)-2000,"00"))</f>
        <v>04/335/25</v>
      </c>
      <c r="Q340" s="17" t="str">
        <f aca="false">VLOOKUP(поверки!$F340,'соответстиви ОТ типу'!$K$4:$M$344,2,FALSE())</f>
        <v>Манометр</v>
      </c>
      <c r="R340" s="17" t="s">
        <v>46</v>
      </c>
      <c r="S340" s="17" t="s">
        <v>366</v>
      </c>
      <c r="T340" s="17" t="n">
        <v>1</v>
      </c>
      <c r="U340" s="19" t="n">
        <f aca="false">VLOOKUP(поверки!$T340,'Акты п-п'!$C$5:$I$57,2,FALSE())</f>
        <v>45748</v>
      </c>
      <c r="V340" s="19" t="n">
        <f aca="false">VLOOKUP(поверки!$T340,'Акты п-п'!$C$5:$I$57,3,FALSE())</f>
        <v>45751</v>
      </c>
      <c r="W340" s="17" t="str">
        <f aca="false">VLOOKUP(поверки!$T340,'Акты п-п'!$C$5:$I$57,5,FALSE())</f>
        <v>Чупин А.А.</v>
      </c>
      <c r="X340" s="17" t="n">
        <f aca="false">поверки!$G340-поверки!$U340</f>
        <v>3</v>
      </c>
      <c r="Y340" s="17" t="n">
        <f aca="false">поверки!$V340-поверки!$G340</f>
        <v>0</v>
      </c>
      <c r="Z340" s="17" t="str">
        <f aca="false">CONCATENATE(поверки!$Q340," ",поверки!$S340," номер ",поверки!$H340)</f>
        <v>Манометр МП4-У номер 06270</v>
      </c>
    </row>
    <row r="341" customFormat="false" ht="17.9" hidden="true" customHeight="false" outlineLevel="0" collapsed="false">
      <c r="B341" s="1" t="s">
        <v>290</v>
      </c>
      <c r="C341" s="1" t="s">
        <v>30</v>
      </c>
      <c r="D341" s="1" t="s">
        <v>31</v>
      </c>
      <c r="F341" s="1" t="s">
        <v>387</v>
      </c>
      <c r="G341" s="16" t="n">
        <v>45751</v>
      </c>
      <c r="H341" s="6" t="s">
        <v>839</v>
      </c>
      <c r="J341" s="1" t="s">
        <v>34</v>
      </c>
      <c r="K341" s="1" t="s">
        <v>35</v>
      </c>
      <c r="L341" s="1" t="s">
        <v>840</v>
      </c>
      <c r="M341" s="17" t="str">
        <f aca="false">IF(COUNTIF(поверки!$H$6:$H$3175,поверки!$H341)&gt;1,"Дубликат","")</f>
        <v/>
      </c>
      <c r="N341" s="17" t="str">
        <f aca="false">IF(COUNTIF(поверки!$L$6:$L$3175,поверки!$L341)&gt;1,"Дубликат","")</f>
        <v/>
      </c>
      <c r="O341" s="18" t="n">
        <v>336</v>
      </c>
      <c r="P341" s="17" t="str">
        <f aca="false">CONCATENATE(TEXT(MONTH(поверки!$G341),"00"),"/",TEXT(поверки!$O341,"000"), "/",TEXT(YEAR(поверки!$G341)-2000,"00"))</f>
        <v>04/336/25</v>
      </c>
      <c r="Q341" s="17" t="str">
        <f aca="false">VLOOKUP(поверки!$F341,'соответстиви ОТ типу'!$K$4:$M$344,2,FALSE())</f>
        <v>Манометр</v>
      </c>
      <c r="R341" s="17" t="s">
        <v>46</v>
      </c>
      <c r="S341" s="17" t="s">
        <v>366</v>
      </c>
      <c r="T341" s="17" t="n">
        <v>1</v>
      </c>
      <c r="U341" s="19" t="n">
        <f aca="false">VLOOKUP(поверки!$T341,'Акты п-п'!$C$5:$I$57,2,FALSE())</f>
        <v>45748</v>
      </c>
      <c r="V341" s="19" t="n">
        <f aca="false">VLOOKUP(поверки!$T341,'Акты п-п'!$C$5:$I$57,3,FALSE())</f>
        <v>45751</v>
      </c>
      <c r="W341" s="17" t="str">
        <f aca="false">VLOOKUP(поверки!$T341,'Акты п-п'!$C$5:$I$57,5,FALSE())</f>
        <v>Чупин А.А.</v>
      </c>
      <c r="X341" s="17" t="n">
        <f aca="false">поверки!$G341-поверки!$U341</f>
        <v>3</v>
      </c>
      <c r="Y341" s="17" t="n">
        <f aca="false">поверки!$V341-поверки!$G341</f>
        <v>0</v>
      </c>
      <c r="Z341" s="17" t="str">
        <f aca="false">CONCATENATE(поверки!$Q341," ",поверки!$S341," номер ",поверки!$H341)</f>
        <v>Манометр МП4-У номер 06271</v>
      </c>
    </row>
    <row r="342" customFormat="false" ht="17.9" hidden="true" customHeight="false" outlineLevel="0" collapsed="false">
      <c r="B342" s="1" t="s">
        <v>290</v>
      </c>
      <c r="C342" s="1" t="s">
        <v>30</v>
      </c>
      <c r="D342" s="1" t="s">
        <v>31</v>
      </c>
      <c r="F342" s="1" t="s">
        <v>291</v>
      </c>
      <c r="G342" s="16" t="n">
        <v>45751</v>
      </c>
      <c r="H342" s="6" t="s">
        <v>841</v>
      </c>
      <c r="J342" s="1" t="s">
        <v>34</v>
      </c>
      <c r="K342" s="1" t="s">
        <v>35</v>
      </c>
      <c r="L342" s="1" t="s">
        <v>842</v>
      </c>
      <c r="M342" s="17" t="str">
        <f aca="false">IF(COUNTIF(поверки!$H$6:$H$3175,поверки!$H342)&gt;1,"Дубликат","")</f>
        <v/>
      </c>
      <c r="N342" s="17" t="str">
        <f aca="false">IF(COUNTIF(поверки!$L$6:$L$3175,поверки!$L342)&gt;1,"Дубликат","")</f>
        <v/>
      </c>
      <c r="O342" s="18" t="n">
        <v>337</v>
      </c>
      <c r="P342" s="17" t="str">
        <f aca="false">CONCATENATE(TEXT(MONTH(поверки!$G342),"00"),"/",TEXT(поверки!$O342,"000"), "/",TEXT(YEAR(поверки!$G342)-2000,"00"))</f>
        <v>04/337/25</v>
      </c>
      <c r="Q342" s="17" t="str">
        <f aca="false">VLOOKUP(поверки!$F342,'соответстиви ОТ типу'!$K$4:$M$344,2,FALSE())</f>
        <v>Манометр</v>
      </c>
      <c r="R342" s="17" t="s">
        <v>46</v>
      </c>
      <c r="S342" s="17" t="s">
        <v>404</v>
      </c>
      <c r="T342" s="17" t="n">
        <v>1</v>
      </c>
      <c r="U342" s="19" t="n">
        <f aca="false">VLOOKUP(поверки!$T342,'Акты п-п'!$C$5:$I$57,2,FALSE())</f>
        <v>45748</v>
      </c>
      <c r="V342" s="19" t="n">
        <f aca="false">VLOOKUP(поверки!$T342,'Акты п-п'!$C$5:$I$57,3,FALSE())</f>
        <v>45751</v>
      </c>
      <c r="W342" s="17" t="str">
        <f aca="false">VLOOKUP(поверки!$T342,'Акты п-п'!$C$5:$I$57,5,FALSE())</f>
        <v>Чупин А.А.</v>
      </c>
      <c r="X342" s="17" t="n">
        <f aca="false">поверки!$G342-поверки!$U342</f>
        <v>3</v>
      </c>
      <c r="Y342" s="17" t="n">
        <f aca="false">поверки!$V342-поверки!$G342</f>
        <v>0</v>
      </c>
      <c r="Z342" s="17" t="str">
        <f aca="false">CONCATENATE(поверки!$Q342," ",поверки!$S342," номер ",поверки!$H342)</f>
        <v>Манометр МП4-УУ2 номер Р00196</v>
      </c>
    </row>
    <row r="343" customFormat="false" ht="17.9" hidden="true" customHeight="false" outlineLevel="0" collapsed="false">
      <c r="B343" s="1" t="s">
        <v>290</v>
      </c>
      <c r="C343" s="1" t="s">
        <v>30</v>
      </c>
      <c r="D343" s="1" t="s">
        <v>31</v>
      </c>
      <c r="F343" s="1" t="s">
        <v>317</v>
      </c>
      <c r="G343" s="16" t="n">
        <v>45751</v>
      </c>
      <c r="H343" s="6" t="s">
        <v>843</v>
      </c>
      <c r="J343" s="1" t="s">
        <v>34</v>
      </c>
      <c r="K343" s="1" t="s">
        <v>35</v>
      </c>
      <c r="L343" s="1" t="s">
        <v>844</v>
      </c>
      <c r="M343" s="17" t="str">
        <f aca="false">IF(COUNTIF(поверки!$H$6:$H$3175,поверки!$H343)&gt;1,"Дубликат","")</f>
        <v/>
      </c>
      <c r="N343" s="17" t="str">
        <f aca="false">IF(COUNTIF(поверки!$L$6:$L$3175,поверки!$L343)&gt;1,"Дубликат","")</f>
        <v/>
      </c>
      <c r="O343" s="18" t="n">
        <v>338</v>
      </c>
      <c r="P343" s="17" t="str">
        <f aca="false">CONCATENATE(TEXT(MONTH(поверки!$G343),"00"),"/",TEXT(поверки!$O343,"000"), "/",TEXT(YEAR(поверки!$G343)-2000,"00"))</f>
        <v>04/338/25</v>
      </c>
      <c r="Q343" s="17" t="str">
        <f aca="false">VLOOKUP(поверки!$F343,'соответстиви ОТ типу'!$K$4:$M$344,2,FALSE())</f>
        <v>Манометр</v>
      </c>
      <c r="R343" s="17" t="s">
        <v>46</v>
      </c>
      <c r="S343" s="17" t="s">
        <v>310</v>
      </c>
      <c r="T343" s="17" t="n">
        <v>1</v>
      </c>
      <c r="U343" s="19" t="n">
        <f aca="false">VLOOKUP(поверки!$T343,'Акты п-п'!$C$5:$I$57,2,FALSE())</f>
        <v>45748</v>
      </c>
      <c r="V343" s="19" t="n">
        <f aca="false">VLOOKUP(поверки!$T343,'Акты п-п'!$C$5:$I$57,3,FALSE())</f>
        <v>45751</v>
      </c>
      <c r="W343" s="17" t="str">
        <f aca="false">VLOOKUP(поверки!$T343,'Акты п-п'!$C$5:$I$57,5,FALSE())</f>
        <v>Чупин А.А.</v>
      </c>
      <c r="X343" s="17" t="n">
        <f aca="false">поверки!$G343-поверки!$U343</f>
        <v>3</v>
      </c>
      <c r="Y343" s="17" t="n">
        <f aca="false">поверки!$V343-поверки!$G343</f>
        <v>0</v>
      </c>
      <c r="Z343" s="17" t="str">
        <f aca="false">CONCATENATE(поверки!$Q343," ",поверки!$S343," номер ",поверки!$H343)</f>
        <v>Манометр ДМ02-100-1-М номер Р00642</v>
      </c>
    </row>
    <row r="344" customFormat="false" ht="17.9" hidden="true" customHeight="false" outlineLevel="0" collapsed="false">
      <c r="B344" s="1" t="s">
        <v>290</v>
      </c>
      <c r="C344" s="1" t="s">
        <v>30</v>
      </c>
      <c r="D344" s="1" t="s">
        <v>31</v>
      </c>
      <c r="F344" s="1" t="s">
        <v>428</v>
      </c>
      <c r="G344" s="16" t="n">
        <v>45751</v>
      </c>
      <c r="H344" s="6" t="s">
        <v>845</v>
      </c>
      <c r="J344" s="1" t="s">
        <v>34</v>
      </c>
      <c r="K344" s="1" t="s">
        <v>35</v>
      </c>
      <c r="L344" s="1" t="s">
        <v>846</v>
      </c>
      <c r="M344" s="17" t="str">
        <f aca="false">IF(COUNTIF(поверки!$H$6:$H$3175,поверки!$H344)&gt;1,"Дубликат","")</f>
        <v/>
      </c>
      <c r="N344" s="17" t="str">
        <f aca="false">IF(COUNTIF(поверки!$L$6:$L$3175,поверки!$L344)&gt;1,"Дубликат","")</f>
        <v/>
      </c>
      <c r="O344" s="18" t="n">
        <v>339</v>
      </c>
      <c r="P344" s="17" t="str">
        <f aca="false">CONCATENATE(TEXT(MONTH(поверки!$G344),"00"),"/",TEXT(поверки!$O344,"000"), "/",TEXT(YEAR(поверки!$G344)-2000,"00"))</f>
        <v>04/339/25</v>
      </c>
      <c r="Q344" s="17" t="str">
        <f aca="false">VLOOKUP(поверки!$F344,'соответстиви ОТ типу'!$K$4:$M$344,2,FALSE())</f>
        <v>Манометр</v>
      </c>
      <c r="R344" s="17" t="s">
        <v>46</v>
      </c>
      <c r="S344" s="17" t="s">
        <v>404</v>
      </c>
      <c r="T344" s="17" t="n">
        <v>1</v>
      </c>
      <c r="U344" s="19" t="n">
        <f aca="false">VLOOKUP(поверки!$T344,'Акты п-п'!$C$5:$I$57,2,FALSE())</f>
        <v>45748</v>
      </c>
      <c r="V344" s="19" t="n">
        <f aca="false">VLOOKUP(поверки!$T344,'Акты п-п'!$C$5:$I$57,3,FALSE())</f>
        <v>45751</v>
      </c>
      <c r="W344" s="17" t="str">
        <f aca="false">VLOOKUP(поверки!$T344,'Акты п-п'!$C$5:$I$57,5,FALSE())</f>
        <v>Чупин А.А.</v>
      </c>
      <c r="X344" s="17" t="n">
        <f aca="false">поверки!$G344-поверки!$U344</f>
        <v>3</v>
      </c>
      <c r="Y344" s="17" t="n">
        <f aca="false">поверки!$V344-поверки!$G344</f>
        <v>0</v>
      </c>
      <c r="Z344" s="17" t="str">
        <f aca="false">CONCATENATE(поверки!$Q344," ",поверки!$S344," номер ",поверки!$H344)</f>
        <v>Манометр МП4-УУ2 номер 02221</v>
      </c>
    </row>
    <row r="345" customFormat="false" ht="17.9" hidden="true" customHeight="false" outlineLevel="0" collapsed="false">
      <c r="B345" s="1" t="s">
        <v>290</v>
      </c>
      <c r="C345" s="1" t="s">
        <v>30</v>
      </c>
      <c r="D345" s="1" t="s">
        <v>31</v>
      </c>
      <c r="F345" s="1" t="s">
        <v>291</v>
      </c>
      <c r="G345" s="16" t="n">
        <v>45751</v>
      </c>
      <c r="H345" s="6" t="s">
        <v>847</v>
      </c>
      <c r="J345" s="1" t="s">
        <v>34</v>
      </c>
      <c r="K345" s="1" t="s">
        <v>35</v>
      </c>
      <c r="L345" s="1" t="s">
        <v>848</v>
      </c>
      <c r="M345" s="17" t="str">
        <f aca="false">IF(COUNTIF(поверки!$H$6:$H$3175,поверки!$H345)&gt;1,"Дубликат","")</f>
        <v/>
      </c>
      <c r="N345" s="17" t="str">
        <f aca="false">IF(COUNTIF(поверки!$L$6:$L$3175,поверки!$L345)&gt;1,"Дубликат","")</f>
        <v/>
      </c>
      <c r="O345" s="18" t="n">
        <v>340</v>
      </c>
      <c r="P345" s="17" t="str">
        <f aca="false">CONCATENATE(TEXT(MONTH(поверки!$G345),"00"),"/",TEXT(поверки!$O345,"000"), "/",TEXT(YEAR(поверки!$G345)-2000,"00"))</f>
        <v>04/340/25</v>
      </c>
      <c r="Q345" s="17" t="str">
        <f aca="false">VLOOKUP(поверки!$F345,'соответстиви ОТ типу'!$K$4:$M$344,2,FALSE())</f>
        <v>Манометр</v>
      </c>
      <c r="R345" s="17" t="s">
        <v>46</v>
      </c>
      <c r="S345" s="17" t="s">
        <v>404</v>
      </c>
      <c r="T345" s="17" t="n">
        <v>1</v>
      </c>
      <c r="U345" s="19" t="n">
        <f aca="false">VLOOKUP(поверки!$T345,'Акты п-п'!$C$5:$I$57,2,FALSE())</f>
        <v>45748</v>
      </c>
      <c r="V345" s="19" t="n">
        <f aca="false">VLOOKUP(поверки!$T345,'Акты п-п'!$C$5:$I$57,3,FALSE())</f>
        <v>45751</v>
      </c>
      <c r="W345" s="17" t="str">
        <f aca="false">VLOOKUP(поверки!$T345,'Акты п-п'!$C$5:$I$57,5,FALSE())</f>
        <v>Чупин А.А.</v>
      </c>
      <c r="X345" s="17" t="n">
        <f aca="false">поверки!$G345-поверки!$U345</f>
        <v>3</v>
      </c>
      <c r="Y345" s="17" t="n">
        <f aca="false">поверки!$V345-поверки!$G345</f>
        <v>0</v>
      </c>
      <c r="Z345" s="17" t="str">
        <f aca="false">CONCATENATE(поверки!$Q345," ",поверки!$S345," номер ",поверки!$H345)</f>
        <v>Манометр МП4-УУ2 номер 02232</v>
      </c>
    </row>
    <row r="346" customFormat="false" ht="17.9" hidden="true" customHeight="false" outlineLevel="0" collapsed="false">
      <c r="B346" s="1" t="s">
        <v>290</v>
      </c>
      <c r="C346" s="1" t="s">
        <v>30</v>
      </c>
      <c r="D346" s="1" t="s">
        <v>31</v>
      </c>
      <c r="F346" s="1" t="s">
        <v>323</v>
      </c>
      <c r="G346" s="16" t="n">
        <v>45751</v>
      </c>
      <c r="H346" s="6" t="s">
        <v>849</v>
      </c>
      <c r="J346" s="1" t="s">
        <v>34</v>
      </c>
      <c r="K346" s="1" t="s">
        <v>35</v>
      </c>
      <c r="L346" s="1" t="s">
        <v>850</v>
      </c>
      <c r="M346" s="17" t="str">
        <f aca="false">IF(COUNTIF(поверки!$H$6:$H$3175,поверки!$H346)&gt;1,"Дубликат","")</f>
        <v/>
      </c>
      <c r="N346" s="17" t="str">
        <f aca="false">IF(COUNTIF(поверки!$L$6:$L$3175,поверки!$L346)&gt;1,"Дубликат","")</f>
        <v/>
      </c>
      <c r="O346" s="18" t="n">
        <v>341</v>
      </c>
      <c r="P346" s="17" t="str">
        <f aca="false">CONCATENATE(TEXT(MONTH(поверки!$G346),"00"),"/",TEXT(поверки!$O346,"000"), "/",TEXT(YEAR(поверки!$G346)-2000,"00"))</f>
        <v>04/341/25</v>
      </c>
      <c r="Q346" s="17" t="str">
        <f aca="false">VLOOKUP(поверки!$F346,'соответстиви ОТ типу'!$K$4:$M$344,2,FALSE())</f>
        <v>Манометр</v>
      </c>
      <c r="R346" s="17" t="s">
        <v>46</v>
      </c>
      <c r="S346" s="17" t="s">
        <v>851</v>
      </c>
      <c r="T346" s="17" t="n">
        <v>1</v>
      </c>
      <c r="U346" s="19" t="n">
        <f aca="false">VLOOKUP(поверки!$T346,'Акты п-п'!$C$5:$I$57,2,FALSE())</f>
        <v>45748</v>
      </c>
      <c r="V346" s="19" t="n">
        <f aca="false">VLOOKUP(поверки!$T346,'Акты п-п'!$C$5:$I$57,3,FALSE())</f>
        <v>45751</v>
      </c>
      <c r="W346" s="17" t="str">
        <f aca="false">VLOOKUP(поверки!$T346,'Акты п-п'!$C$5:$I$57,5,FALSE())</f>
        <v>Чупин А.А.</v>
      </c>
      <c r="X346" s="17" t="n">
        <f aca="false">поверки!$G346-поверки!$U346</f>
        <v>3</v>
      </c>
      <c r="Y346" s="17" t="n">
        <f aca="false">поверки!$V346-поверки!$G346</f>
        <v>0</v>
      </c>
      <c r="Z346" s="17" t="str">
        <f aca="false">CONCATENATE(поверки!$Q346," ",поверки!$S346," номер ",поверки!$H346)</f>
        <v>Манометр 213.53.063 номер 02300</v>
      </c>
    </row>
    <row r="347" customFormat="false" ht="17.9" hidden="true" customHeight="false" outlineLevel="0" collapsed="false">
      <c r="B347" s="1" t="s">
        <v>290</v>
      </c>
      <c r="C347" s="1" t="s">
        <v>30</v>
      </c>
      <c r="D347" s="1" t="s">
        <v>31</v>
      </c>
      <c r="F347" s="1" t="s">
        <v>291</v>
      </c>
      <c r="G347" s="16" t="n">
        <v>45751</v>
      </c>
      <c r="H347" s="6" t="s">
        <v>852</v>
      </c>
      <c r="J347" s="1" t="s">
        <v>34</v>
      </c>
      <c r="K347" s="1" t="s">
        <v>35</v>
      </c>
      <c r="L347" s="1" t="s">
        <v>853</v>
      </c>
      <c r="M347" s="17" t="str">
        <f aca="false">IF(COUNTIF(поверки!$H$6:$H$3175,поверки!$H347)&gt;1,"Дубликат","")</f>
        <v/>
      </c>
      <c r="N347" s="17" t="str">
        <f aca="false">IF(COUNTIF(поверки!$L$6:$L$3175,поверки!$L347)&gt;1,"Дубликат","")</f>
        <v/>
      </c>
      <c r="O347" s="18" t="n">
        <v>342</v>
      </c>
      <c r="P347" s="17" t="str">
        <f aca="false">CONCATENATE(TEXT(MONTH(поверки!$G347),"00"),"/",TEXT(поверки!$O347,"000"), "/",TEXT(YEAR(поверки!$G347)-2000,"00"))</f>
        <v>04/342/25</v>
      </c>
      <c r="Q347" s="17" t="str">
        <f aca="false">VLOOKUP(поверки!$F347,'соответстиви ОТ типу'!$K$4:$M$344,2,FALSE())</f>
        <v>Манометр</v>
      </c>
      <c r="R347" s="17" t="s">
        <v>46</v>
      </c>
      <c r="S347" s="17" t="s">
        <v>294</v>
      </c>
      <c r="T347" s="17" t="n">
        <v>1</v>
      </c>
      <c r="U347" s="19" t="n">
        <f aca="false">VLOOKUP(поверки!$T347,'Акты п-п'!$C$5:$I$57,2,FALSE())</f>
        <v>45748</v>
      </c>
      <c r="V347" s="19" t="n">
        <f aca="false">VLOOKUP(поверки!$T347,'Акты п-п'!$C$5:$I$57,3,FALSE())</f>
        <v>45751</v>
      </c>
      <c r="W347" s="17" t="str">
        <f aca="false">VLOOKUP(поверки!$T347,'Акты п-п'!$C$5:$I$57,5,FALSE())</f>
        <v>Чупин А.А.</v>
      </c>
      <c r="X347" s="17" t="n">
        <f aca="false">поверки!$G347-поверки!$U347</f>
        <v>3</v>
      </c>
      <c r="Y347" s="17" t="n">
        <f aca="false">поверки!$V347-поверки!$G347</f>
        <v>0</v>
      </c>
      <c r="Z347" s="17" t="str">
        <f aca="false">CONCATENATE(поверки!$Q347," ",поверки!$S347," номер ",поверки!$H347)</f>
        <v>Манометр МП3-УУ2 номер 02318</v>
      </c>
    </row>
    <row r="348" customFormat="false" ht="17.9" hidden="true" customHeight="false" outlineLevel="0" collapsed="false">
      <c r="B348" s="1" t="s">
        <v>290</v>
      </c>
      <c r="C348" s="1" t="s">
        <v>30</v>
      </c>
      <c r="D348" s="1" t="s">
        <v>31</v>
      </c>
      <c r="F348" s="1" t="s">
        <v>291</v>
      </c>
      <c r="G348" s="16" t="n">
        <v>45751</v>
      </c>
      <c r="H348" s="6" t="s">
        <v>854</v>
      </c>
      <c r="J348" s="1" t="s">
        <v>34</v>
      </c>
      <c r="K348" s="1" t="s">
        <v>35</v>
      </c>
      <c r="L348" s="1" t="s">
        <v>855</v>
      </c>
      <c r="M348" s="17" t="str">
        <f aca="false">IF(COUNTIF(поверки!$H$6:$H$3175,поверки!$H348)&gt;1,"Дубликат","")</f>
        <v/>
      </c>
      <c r="N348" s="17" t="str">
        <f aca="false">IF(COUNTIF(поверки!$L$6:$L$3175,поверки!$L348)&gt;1,"Дубликат","")</f>
        <v/>
      </c>
      <c r="O348" s="18" t="n">
        <v>343</v>
      </c>
      <c r="P348" s="17" t="str">
        <f aca="false">CONCATENATE(TEXT(MONTH(поверки!$G348),"00"),"/",TEXT(поверки!$O348,"000"), "/",TEXT(YEAR(поверки!$G348)-2000,"00"))</f>
        <v>04/343/25</v>
      </c>
      <c r="Q348" s="17" t="str">
        <f aca="false">VLOOKUP(поверки!$F348,'соответстиви ОТ типу'!$K$4:$M$344,2,FALSE())</f>
        <v>Манометр</v>
      </c>
      <c r="R348" s="17" t="s">
        <v>46</v>
      </c>
      <c r="S348" s="17" t="s">
        <v>294</v>
      </c>
      <c r="T348" s="17" t="n">
        <v>1</v>
      </c>
      <c r="U348" s="19" t="n">
        <f aca="false">VLOOKUP(поверки!$T348,'Акты п-п'!$C$5:$I$57,2,FALSE())</f>
        <v>45748</v>
      </c>
      <c r="V348" s="19" t="n">
        <f aca="false">VLOOKUP(поверки!$T348,'Акты п-п'!$C$5:$I$57,3,FALSE())</f>
        <v>45751</v>
      </c>
      <c r="W348" s="17" t="str">
        <f aca="false">VLOOKUP(поверки!$T348,'Акты п-п'!$C$5:$I$57,5,FALSE())</f>
        <v>Чупин А.А.</v>
      </c>
      <c r="X348" s="17" t="n">
        <f aca="false">поверки!$G348-поверки!$U348</f>
        <v>3</v>
      </c>
      <c r="Y348" s="17" t="n">
        <f aca="false">поверки!$V348-поверки!$G348</f>
        <v>0</v>
      </c>
      <c r="Z348" s="17" t="str">
        <f aca="false">CONCATENATE(поверки!$Q348," ",поверки!$S348," номер ",поверки!$H348)</f>
        <v>Манометр МП3-УУ2 номер 02442</v>
      </c>
    </row>
    <row r="349" customFormat="false" ht="17.9" hidden="true" customHeight="false" outlineLevel="0" collapsed="false">
      <c r="B349" s="1" t="s">
        <v>290</v>
      </c>
      <c r="C349" s="1" t="s">
        <v>30</v>
      </c>
      <c r="D349" s="1" t="s">
        <v>31</v>
      </c>
      <c r="F349" s="1" t="s">
        <v>323</v>
      </c>
      <c r="G349" s="16" t="n">
        <v>45751</v>
      </c>
      <c r="H349" s="6" t="s">
        <v>856</v>
      </c>
      <c r="J349" s="1" t="s">
        <v>34</v>
      </c>
      <c r="K349" s="1" t="s">
        <v>35</v>
      </c>
      <c r="L349" s="1" t="s">
        <v>857</v>
      </c>
      <c r="M349" s="17" t="str">
        <f aca="false">IF(COUNTIF(поверки!$H$6:$H$3175,поверки!$H349)&gt;1,"Дубликат","")</f>
        <v/>
      </c>
      <c r="N349" s="17" t="str">
        <f aca="false">IF(COUNTIF(поверки!$L$6:$L$3175,поверки!$L349)&gt;1,"Дубликат","")</f>
        <v/>
      </c>
      <c r="O349" s="18" t="n">
        <v>344</v>
      </c>
      <c r="P349" s="17" t="str">
        <f aca="false">CONCATENATE(TEXT(MONTH(поверки!$G349),"00"),"/",TEXT(поверки!$O349,"000"), "/",TEXT(YEAR(поверки!$G349)-2000,"00"))</f>
        <v>04/344/25</v>
      </c>
      <c r="Q349" s="17" t="str">
        <f aca="false">VLOOKUP(поверки!$F349,'соответстиви ОТ типу'!$K$4:$M$344,2,FALSE())</f>
        <v>Манометр</v>
      </c>
      <c r="R349" s="17" t="s">
        <v>46</v>
      </c>
      <c r="S349" s="17" t="s">
        <v>851</v>
      </c>
      <c r="T349" s="17" t="n">
        <v>1</v>
      </c>
      <c r="U349" s="19" t="n">
        <f aca="false">VLOOKUP(поверки!$T349,'Акты п-п'!$C$5:$I$57,2,FALSE())</f>
        <v>45748</v>
      </c>
      <c r="V349" s="19" t="n">
        <f aca="false">VLOOKUP(поверки!$T349,'Акты п-п'!$C$5:$I$57,3,FALSE())</f>
        <v>45751</v>
      </c>
      <c r="W349" s="17" t="str">
        <f aca="false">VLOOKUP(поверки!$T349,'Акты п-п'!$C$5:$I$57,5,FALSE())</f>
        <v>Чупин А.А.</v>
      </c>
      <c r="X349" s="17" t="n">
        <f aca="false">поверки!$G349-поверки!$U349</f>
        <v>3</v>
      </c>
      <c r="Y349" s="17" t="n">
        <f aca="false">поверки!$V349-поверки!$G349</f>
        <v>0</v>
      </c>
      <c r="Z349" s="17" t="str">
        <f aca="false">CONCATENATE(поверки!$Q349," ",поверки!$S349," номер ",поверки!$H349)</f>
        <v>Манометр 213.53.063 номер 03017</v>
      </c>
    </row>
    <row r="350" customFormat="false" ht="17.9" hidden="true" customHeight="false" outlineLevel="0" collapsed="false">
      <c r="B350" s="1" t="s">
        <v>290</v>
      </c>
      <c r="C350" s="1" t="s">
        <v>30</v>
      </c>
      <c r="D350" s="1" t="s">
        <v>31</v>
      </c>
      <c r="F350" s="1" t="s">
        <v>291</v>
      </c>
      <c r="G350" s="16" t="n">
        <v>45751</v>
      </c>
      <c r="H350" s="6" t="s">
        <v>858</v>
      </c>
      <c r="J350" s="1" t="s">
        <v>34</v>
      </c>
      <c r="K350" s="1" t="s">
        <v>35</v>
      </c>
      <c r="L350" s="1" t="s">
        <v>859</v>
      </c>
      <c r="M350" s="17" t="str">
        <f aca="false">IF(COUNTIF(поверки!$H$6:$H$3175,поверки!$H350)&gt;1,"Дубликат","")</f>
        <v/>
      </c>
      <c r="N350" s="17" t="str">
        <f aca="false">IF(COUNTIF(поверки!$L$6:$L$3175,поверки!$L350)&gt;1,"Дубликат","")</f>
        <v/>
      </c>
      <c r="O350" s="18" t="n">
        <v>345</v>
      </c>
      <c r="P350" s="17" t="str">
        <f aca="false">CONCATENATE(TEXT(MONTH(поверки!$G350),"00"),"/",TEXT(поверки!$O350,"000"), "/",TEXT(YEAR(поверки!$G350)-2000,"00"))</f>
        <v>04/345/25</v>
      </c>
      <c r="Q350" s="17" t="str">
        <f aca="false">VLOOKUP(поверки!$F350,'соответстиви ОТ типу'!$K$4:$M$344,2,FALSE())</f>
        <v>Манометр</v>
      </c>
      <c r="R350" s="17" t="s">
        <v>46</v>
      </c>
      <c r="S350" s="17" t="s">
        <v>294</v>
      </c>
      <c r="T350" s="17" t="n">
        <v>1</v>
      </c>
      <c r="U350" s="19" t="n">
        <f aca="false">VLOOKUP(поверки!$T350,'Акты п-п'!$C$5:$I$57,2,FALSE())</f>
        <v>45748</v>
      </c>
      <c r="V350" s="19" t="n">
        <f aca="false">VLOOKUP(поверки!$T350,'Акты п-п'!$C$5:$I$57,3,FALSE())</f>
        <v>45751</v>
      </c>
      <c r="W350" s="17" t="str">
        <f aca="false">VLOOKUP(поверки!$T350,'Акты п-п'!$C$5:$I$57,5,FALSE())</f>
        <v>Чупин А.А.</v>
      </c>
      <c r="X350" s="17" t="n">
        <f aca="false">поверки!$G350-поверки!$U350</f>
        <v>3</v>
      </c>
      <c r="Y350" s="17" t="n">
        <f aca="false">поверки!$V350-поверки!$G350</f>
        <v>0</v>
      </c>
      <c r="Z350" s="17" t="str">
        <f aca="false">CONCATENATE(поверки!$Q350," ",поверки!$S350," номер ",поверки!$H350)</f>
        <v>Манометр МП3-УУ2 номер 03039</v>
      </c>
    </row>
    <row r="351" customFormat="false" ht="17.9" hidden="true" customHeight="false" outlineLevel="0" collapsed="false">
      <c r="B351" s="1" t="s">
        <v>290</v>
      </c>
      <c r="C351" s="1" t="s">
        <v>30</v>
      </c>
      <c r="D351" s="1" t="s">
        <v>31</v>
      </c>
      <c r="F351" s="1" t="s">
        <v>428</v>
      </c>
      <c r="G351" s="16" t="n">
        <v>45751</v>
      </c>
      <c r="H351" s="6" t="s">
        <v>860</v>
      </c>
      <c r="J351" s="1" t="s">
        <v>34</v>
      </c>
      <c r="K351" s="1" t="s">
        <v>35</v>
      </c>
      <c r="L351" s="1" t="s">
        <v>861</v>
      </c>
      <c r="M351" s="17" t="str">
        <f aca="false">IF(COUNTIF(поверки!$H$6:$H$3175,поверки!$H351)&gt;1,"Дубликат","")</f>
        <v/>
      </c>
      <c r="N351" s="17" t="str">
        <f aca="false">IF(COUNTIF(поверки!$L$6:$L$3175,поверки!$L351)&gt;1,"Дубликат","")</f>
        <v/>
      </c>
      <c r="O351" s="18" t="n">
        <v>346</v>
      </c>
      <c r="P351" s="17" t="str">
        <f aca="false">CONCATENATE(TEXT(MONTH(поверки!$G351),"00"),"/",TEXT(поверки!$O351,"000"), "/",TEXT(YEAR(поверки!$G351)-2000,"00"))</f>
        <v>04/346/25</v>
      </c>
      <c r="Q351" s="17" t="str">
        <f aca="false">VLOOKUP(поверки!$F351,'соответстиви ОТ типу'!$K$4:$M$344,2,FALSE())</f>
        <v>Манометр</v>
      </c>
      <c r="R351" s="17" t="s">
        <v>46</v>
      </c>
      <c r="S351" s="17" t="s">
        <v>294</v>
      </c>
      <c r="T351" s="17" t="n">
        <v>1</v>
      </c>
      <c r="U351" s="19" t="n">
        <f aca="false">VLOOKUP(поверки!$T351,'Акты п-п'!$C$5:$I$57,2,FALSE())</f>
        <v>45748</v>
      </c>
      <c r="V351" s="19" t="n">
        <f aca="false">VLOOKUP(поверки!$T351,'Акты п-п'!$C$5:$I$57,3,FALSE())</f>
        <v>45751</v>
      </c>
      <c r="W351" s="17" t="str">
        <f aca="false">VLOOKUP(поверки!$T351,'Акты п-п'!$C$5:$I$57,5,FALSE())</f>
        <v>Чупин А.А.</v>
      </c>
      <c r="X351" s="17" t="n">
        <f aca="false">поверки!$G351-поверки!$U351</f>
        <v>3</v>
      </c>
      <c r="Y351" s="17" t="n">
        <f aca="false">поверки!$V351-поверки!$G351</f>
        <v>0</v>
      </c>
      <c r="Z351" s="17" t="str">
        <f aca="false">CONCATENATE(поверки!$Q351," ",поверки!$S351," номер ",поверки!$H351)</f>
        <v>Манометр МП3-УУ2 номер 03041</v>
      </c>
    </row>
    <row r="352" customFormat="false" ht="17.9" hidden="true" customHeight="false" outlineLevel="0" collapsed="false">
      <c r="B352" s="1" t="s">
        <v>290</v>
      </c>
      <c r="C352" s="1" t="s">
        <v>30</v>
      </c>
      <c r="D352" s="1" t="s">
        <v>31</v>
      </c>
      <c r="F352" s="1" t="s">
        <v>323</v>
      </c>
      <c r="G352" s="16" t="n">
        <v>45751</v>
      </c>
      <c r="H352" s="6" t="s">
        <v>862</v>
      </c>
      <c r="J352" s="1" t="s">
        <v>34</v>
      </c>
      <c r="K352" s="1" t="s">
        <v>35</v>
      </c>
      <c r="L352" s="1" t="s">
        <v>863</v>
      </c>
      <c r="M352" s="17" t="str">
        <f aca="false">IF(COUNTIF(поверки!$H$6:$H$3175,поверки!$H352)&gt;1,"Дубликат","")</f>
        <v/>
      </c>
      <c r="N352" s="17" t="str">
        <f aca="false">IF(COUNTIF(поверки!$L$6:$L$3175,поверки!$L352)&gt;1,"Дубликат","")</f>
        <v/>
      </c>
      <c r="O352" s="18" t="n">
        <v>347</v>
      </c>
      <c r="P352" s="17" t="str">
        <f aca="false">CONCATENATE(TEXT(MONTH(поверки!$G352),"00"),"/",TEXT(поверки!$O352,"000"), "/",TEXT(YEAR(поверки!$G352)-2000,"00"))</f>
        <v>04/347/25</v>
      </c>
      <c r="Q352" s="17" t="str">
        <f aca="false">VLOOKUP(поверки!$F352,'соответстиви ОТ типу'!$K$4:$M$344,2,FALSE())</f>
        <v>Манометр</v>
      </c>
      <c r="R352" s="17" t="s">
        <v>46</v>
      </c>
      <c r="S352" s="17" t="s">
        <v>851</v>
      </c>
      <c r="T352" s="17" t="n">
        <v>1</v>
      </c>
      <c r="U352" s="19" t="n">
        <f aca="false">VLOOKUP(поверки!$T352,'Акты п-п'!$C$5:$I$57,2,FALSE())</f>
        <v>45748</v>
      </c>
      <c r="V352" s="19" t="n">
        <f aca="false">VLOOKUP(поверки!$T352,'Акты п-п'!$C$5:$I$57,3,FALSE())</f>
        <v>45751</v>
      </c>
      <c r="W352" s="17" t="str">
        <f aca="false">VLOOKUP(поверки!$T352,'Акты п-п'!$C$5:$I$57,5,FALSE())</f>
        <v>Чупин А.А.</v>
      </c>
      <c r="X352" s="17" t="n">
        <f aca="false">поверки!$G352-поверки!$U352</f>
        <v>3</v>
      </c>
      <c r="Y352" s="17" t="n">
        <f aca="false">поверки!$V352-поверки!$G352</f>
        <v>0</v>
      </c>
      <c r="Z352" s="17" t="str">
        <f aca="false">CONCATENATE(поверки!$Q352," ",поверки!$S352," номер ",поверки!$H352)</f>
        <v>Манометр 213.53.063 номер 05171</v>
      </c>
    </row>
    <row r="353" customFormat="false" ht="17.9" hidden="true" customHeight="false" outlineLevel="0" collapsed="false">
      <c r="B353" s="1" t="s">
        <v>461</v>
      </c>
      <c r="C353" s="1" t="s">
        <v>30</v>
      </c>
      <c r="D353" s="1" t="s">
        <v>446</v>
      </c>
      <c r="F353" s="1" t="s">
        <v>393</v>
      </c>
      <c r="G353" s="16" t="n">
        <v>45751</v>
      </c>
      <c r="H353" s="6" t="s">
        <v>864</v>
      </c>
      <c r="J353" s="1" t="s">
        <v>34</v>
      </c>
      <c r="K353" s="1" t="s">
        <v>35</v>
      </c>
      <c r="L353" s="1" t="s">
        <v>865</v>
      </c>
      <c r="M353" s="17" t="str">
        <f aca="false">IF(COUNTIF(поверки!$H$6:$H$3175,поверки!$H353)&gt;1,"Дубликат","")</f>
        <v/>
      </c>
      <c r="N353" s="17" t="str">
        <f aca="false">IF(COUNTIF(поверки!$L$6:$L$3175,поверки!$L353)&gt;1,"Дубликат","")</f>
        <v/>
      </c>
      <c r="O353" s="18" t="n">
        <v>348</v>
      </c>
      <c r="P353" s="17" t="str">
        <f aca="false">CONCATENATE(TEXT(MONTH(поверки!$G353),"00"),"/",TEXT(поверки!$O353,"000"), "/",TEXT(YEAR(поверки!$G353)-2000,"00"))</f>
        <v>04/348/25</v>
      </c>
      <c r="Q353" s="17" t="str">
        <f aca="false">VLOOKUP(поверки!$F353,'соответстиви ОТ типу'!$K$4:$M$344,2,FALSE())</f>
        <v>Манометр</v>
      </c>
      <c r="R353" s="17" t="s">
        <v>52</v>
      </c>
      <c r="S353" s="17" t="s">
        <v>866</v>
      </c>
      <c r="T353" s="17" t="n">
        <v>2</v>
      </c>
      <c r="U353" s="19" t="n">
        <f aca="false">VLOOKUP(поверки!$T353,'Акты п-п'!$C$5:$I$57,2,FALSE())</f>
        <v>45748</v>
      </c>
      <c r="V353" s="19" t="n">
        <f aca="false">VLOOKUP(поверки!$T353,'Акты п-п'!$C$5:$I$57,3,FALSE())</f>
        <v>45754</v>
      </c>
      <c r="W353" s="17" t="str">
        <f aca="false">VLOOKUP(поверки!$T353,'Акты п-п'!$C$5:$I$57,5,FALSE())</f>
        <v>Манджеев А.А.</v>
      </c>
      <c r="X353" s="17" t="n">
        <f aca="false">поверки!$G353-поверки!$U353</f>
        <v>3</v>
      </c>
      <c r="Y353" s="17" t="n">
        <f aca="false">поверки!$V353-поверки!$G353</f>
        <v>3</v>
      </c>
      <c r="Z353" s="17" t="str">
        <f aca="false">CONCATENATE(поверки!$Q353," ",поверки!$S353," номер ",поверки!$H353)</f>
        <v>Манометр МП 100 номер 1913950487</v>
      </c>
    </row>
    <row r="354" customFormat="false" ht="17.9" hidden="true" customHeight="false" outlineLevel="0" collapsed="false">
      <c r="B354" s="1" t="s">
        <v>461</v>
      </c>
      <c r="C354" s="1" t="s">
        <v>30</v>
      </c>
      <c r="D354" s="1" t="s">
        <v>446</v>
      </c>
      <c r="F354" s="1" t="s">
        <v>393</v>
      </c>
      <c r="G354" s="16" t="n">
        <v>45751</v>
      </c>
      <c r="H354" s="6" t="s">
        <v>867</v>
      </c>
      <c r="J354" s="1" t="s">
        <v>34</v>
      </c>
      <c r="K354" s="1" t="s">
        <v>35</v>
      </c>
      <c r="L354" s="1" t="s">
        <v>868</v>
      </c>
      <c r="M354" s="17" t="str">
        <f aca="false">IF(COUNTIF(поверки!$H$6:$H$3175,поверки!$H354)&gt;1,"Дубликат","")</f>
        <v/>
      </c>
      <c r="N354" s="17" t="str">
        <f aca="false">IF(COUNTIF(поверки!$L$6:$L$3175,поверки!$L354)&gt;1,"Дубликат","")</f>
        <v/>
      </c>
      <c r="O354" s="18" t="n">
        <v>349</v>
      </c>
      <c r="P354" s="17" t="str">
        <f aca="false">CONCATENATE(TEXT(MONTH(поверки!$G354),"00"),"/",TEXT(поверки!$O354,"000"), "/",TEXT(YEAR(поверки!$G354)-2000,"00"))</f>
        <v>04/349/25</v>
      </c>
      <c r="Q354" s="17" t="str">
        <f aca="false">VLOOKUP(поверки!$F354,'соответстиви ОТ типу'!$K$4:$M$344,2,FALSE())</f>
        <v>Манометр</v>
      </c>
      <c r="R354" s="17" t="s">
        <v>52</v>
      </c>
      <c r="S354" s="17" t="s">
        <v>866</v>
      </c>
      <c r="T354" s="17" t="n">
        <v>2</v>
      </c>
      <c r="U354" s="19" t="n">
        <f aca="false">VLOOKUP(поверки!$T354,'Акты п-п'!$C$5:$I$57,2,FALSE())</f>
        <v>45748</v>
      </c>
      <c r="V354" s="19" t="n">
        <f aca="false">VLOOKUP(поверки!$T354,'Акты п-п'!$C$5:$I$57,3,FALSE())</f>
        <v>45754</v>
      </c>
      <c r="W354" s="17" t="str">
        <f aca="false">VLOOKUP(поверки!$T354,'Акты п-п'!$C$5:$I$57,5,FALSE())</f>
        <v>Манджеев А.А.</v>
      </c>
      <c r="X354" s="17" t="n">
        <f aca="false">поверки!$G354-поверки!$U354</f>
        <v>3</v>
      </c>
      <c r="Y354" s="17" t="n">
        <f aca="false">поверки!$V354-поверки!$G354</f>
        <v>3</v>
      </c>
      <c r="Z354" s="17" t="str">
        <f aca="false">CONCATENATE(поверки!$Q354," ",поверки!$S354," номер ",поверки!$H354)</f>
        <v>Манометр МП 100 номер 2006563265</v>
      </c>
    </row>
    <row r="355" customFormat="false" ht="17.9" hidden="true" customHeight="false" outlineLevel="0" collapsed="false">
      <c r="B355" s="1" t="s">
        <v>461</v>
      </c>
      <c r="C355" s="1" t="s">
        <v>30</v>
      </c>
      <c r="D355" s="1" t="s">
        <v>446</v>
      </c>
      <c r="F355" s="1" t="s">
        <v>329</v>
      </c>
      <c r="G355" s="16" t="n">
        <v>45751</v>
      </c>
      <c r="H355" s="6" t="s">
        <v>869</v>
      </c>
      <c r="J355" s="1" t="s">
        <v>34</v>
      </c>
      <c r="K355" s="1" t="s">
        <v>35</v>
      </c>
      <c r="L355" s="1" t="s">
        <v>870</v>
      </c>
      <c r="M355" s="17" t="str">
        <f aca="false">IF(COUNTIF(поверки!$H$6:$H$3175,поверки!$H355)&gt;1,"Дубликат","")</f>
        <v/>
      </c>
      <c r="N355" s="17" t="str">
        <f aca="false">IF(COUNTIF(поверки!$L$6:$L$3175,поверки!$L355)&gt;1,"Дубликат","")</f>
        <v/>
      </c>
      <c r="O355" s="18" t="n">
        <v>350</v>
      </c>
      <c r="P355" s="17" t="str">
        <f aca="false">CONCATENATE(TEXT(MONTH(поверки!$G355),"00"),"/",TEXT(поверки!$O355,"000"), "/",TEXT(YEAR(поверки!$G355)-2000,"00"))</f>
        <v>04/350/25</v>
      </c>
      <c r="Q355" s="17" t="str">
        <f aca="false">VLOOKUP(поверки!$F355,'соответстиви ОТ типу'!$K$4:$M$344,2,FALSE())</f>
        <v>Манометр</v>
      </c>
      <c r="R355" s="17" t="s">
        <v>52</v>
      </c>
      <c r="S355" s="17" t="s">
        <v>871</v>
      </c>
      <c r="T355" s="17" t="n">
        <v>2</v>
      </c>
      <c r="U355" s="19" t="n">
        <f aca="false">VLOOKUP(поверки!$T355,'Акты п-п'!$C$5:$I$57,2,FALSE())</f>
        <v>45748</v>
      </c>
      <c r="V355" s="19" t="n">
        <f aca="false">VLOOKUP(поверки!$T355,'Акты п-п'!$C$5:$I$57,3,FALSE())</f>
        <v>45754</v>
      </c>
      <c r="W355" s="17" t="str">
        <f aca="false">VLOOKUP(поверки!$T355,'Акты п-п'!$C$5:$I$57,5,FALSE())</f>
        <v>Манджеев А.А.</v>
      </c>
      <c r="X355" s="17" t="n">
        <f aca="false">поверки!$G355-поверки!$U355</f>
        <v>3</v>
      </c>
      <c r="Y355" s="17" t="n">
        <f aca="false">поверки!$V355-поверки!$G355</f>
        <v>3</v>
      </c>
      <c r="Z355" s="17" t="str">
        <f aca="false">CONCATENATE(поверки!$Q355," ",поверки!$S355," номер ",поверки!$H355)</f>
        <v>Манометр ФТ МП3-Уф ЭКО номер 004072</v>
      </c>
    </row>
    <row r="356" customFormat="false" ht="17.9" hidden="true" customHeight="false" outlineLevel="0" collapsed="false">
      <c r="B356" s="1" t="s">
        <v>461</v>
      </c>
      <c r="C356" s="1" t="s">
        <v>30</v>
      </c>
      <c r="D356" s="1" t="s">
        <v>446</v>
      </c>
      <c r="F356" s="1" t="s">
        <v>329</v>
      </c>
      <c r="G356" s="16" t="n">
        <v>45751</v>
      </c>
      <c r="H356" s="6" t="s">
        <v>872</v>
      </c>
      <c r="J356" s="1" t="s">
        <v>34</v>
      </c>
      <c r="K356" s="1" t="s">
        <v>35</v>
      </c>
      <c r="L356" s="1" t="s">
        <v>873</v>
      </c>
      <c r="M356" s="17" t="str">
        <f aca="false">IF(COUNTIF(поверки!$H$6:$H$3175,поверки!$H356)&gt;1,"Дубликат","")</f>
        <v/>
      </c>
      <c r="N356" s="17" t="str">
        <f aca="false">IF(COUNTIF(поверки!$L$6:$L$3175,поверки!$L356)&gt;1,"Дубликат","")</f>
        <v/>
      </c>
      <c r="O356" s="18" t="n">
        <v>351</v>
      </c>
      <c r="P356" s="17" t="str">
        <f aca="false">CONCATENATE(TEXT(MONTH(поверки!$G356),"00"),"/",TEXT(поверки!$O356,"000"), "/",TEXT(YEAR(поверки!$G356)-2000,"00"))</f>
        <v>04/351/25</v>
      </c>
      <c r="Q356" s="17" t="str">
        <f aca="false">VLOOKUP(поверки!$F356,'соответстиви ОТ типу'!$K$4:$M$344,2,FALSE())</f>
        <v>Манометр</v>
      </c>
      <c r="R356" s="17" t="s">
        <v>52</v>
      </c>
      <c r="S356" s="17" t="s">
        <v>871</v>
      </c>
      <c r="T356" s="17" t="n">
        <v>2</v>
      </c>
      <c r="U356" s="19" t="n">
        <f aca="false">VLOOKUP(поверки!$T356,'Акты п-п'!$C$5:$I$57,2,FALSE())</f>
        <v>45748</v>
      </c>
      <c r="V356" s="19" t="n">
        <f aca="false">VLOOKUP(поверки!$T356,'Акты п-п'!$C$5:$I$57,3,FALSE())</f>
        <v>45754</v>
      </c>
      <c r="W356" s="17" t="str">
        <f aca="false">VLOOKUP(поверки!$T356,'Акты п-п'!$C$5:$I$57,5,FALSE())</f>
        <v>Манджеев А.А.</v>
      </c>
      <c r="X356" s="17" t="n">
        <f aca="false">поверки!$G356-поверки!$U356</f>
        <v>3</v>
      </c>
      <c r="Y356" s="17" t="n">
        <f aca="false">поверки!$V356-поверки!$G356</f>
        <v>3</v>
      </c>
      <c r="Z356" s="17" t="str">
        <f aca="false">CONCATENATE(поверки!$Q356," ",поверки!$S356," номер ",поверки!$H356)</f>
        <v>Манометр ФТ МП3-Уф ЭКО номер 004188</v>
      </c>
    </row>
    <row r="357" customFormat="false" ht="17.9" hidden="true" customHeight="false" outlineLevel="0" collapsed="false">
      <c r="B357" s="1" t="s">
        <v>461</v>
      </c>
      <c r="C357" s="1" t="s">
        <v>30</v>
      </c>
      <c r="D357" s="1" t="s">
        <v>446</v>
      </c>
      <c r="F357" s="1" t="s">
        <v>329</v>
      </c>
      <c r="G357" s="16" t="n">
        <v>45751</v>
      </c>
      <c r="H357" s="6" t="s">
        <v>874</v>
      </c>
      <c r="J357" s="1" t="s">
        <v>34</v>
      </c>
      <c r="K357" s="1" t="s">
        <v>35</v>
      </c>
      <c r="L357" s="1" t="s">
        <v>875</v>
      </c>
      <c r="M357" s="17" t="str">
        <f aca="false">IF(COUNTIF(поверки!$H$6:$H$3175,поверки!$H357)&gt;1,"Дубликат","")</f>
        <v/>
      </c>
      <c r="N357" s="17" t="str">
        <f aca="false">IF(COUNTIF(поверки!$L$6:$L$3175,поверки!$L357)&gt;1,"Дубликат","")</f>
        <v/>
      </c>
      <c r="O357" s="18" t="n">
        <v>352</v>
      </c>
      <c r="P357" s="17" t="str">
        <f aca="false">CONCATENATE(TEXT(MONTH(поверки!$G357),"00"),"/",TEXT(поверки!$O357,"000"), "/",TEXT(YEAR(поверки!$G357)-2000,"00"))</f>
        <v>04/352/25</v>
      </c>
      <c r="Q357" s="17" t="str">
        <f aca="false">VLOOKUP(поверки!$F357,'соответстиви ОТ типу'!$K$4:$M$344,2,FALSE())</f>
        <v>Манометр</v>
      </c>
      <c r="R357" s="17" t="s">
        <v>52</v>
      </c>
      <c r="S357" s="17" t="s">
        <v>876</v>
      </c>
      <c r="T357" s="17" t="n">
        <v>2</v>
      </c>
      <c r="U357" s="19" t="n">
        <f aca="false">VLOOKUP(поверки!$T357,'Акты п-п'!$C$5:$I$57,2,FALSE())</f>
        <v>45748</v>
      </c>
      <c r="V357" s="19" t="n">
        <f aca="false">VLOOKUP(поверки!$T357,'Акты п-п'!$C$5:$I$57,3,FALSE())</f>
        <v>45754</v>
      </c>
      <c r="W357" s="17" t="str">
        <f aca="false">VLOOKUP(поверки!$T357,'Акты п-п'!$C$5:$I$57,5,FALSE())</f>
        <v>Манджеев А.А.</v>
      </c>
      <c r="X357" s="17" t="n">
        <f aca="false">поверки!$G357-поверки!$U357</f>
        <v>3</v>
      </c>
      <c r="Y357" s="17" t="n">
        <f aca="false">поверки!$V357-поверки!$G357</f>
        <v>3</v>
      </c>
      <c r="Z357" s="17" t="str">
        <f aca="false">CONCATENATE(поверки!$Q357," ",поверки!$S357," номер ",поверки!$H357)</f>
        <v>Манометр ФТ МП3-Уф номер 004753</v>
      </c>
    </row>
    <row r="358" customFormat="false" ht="17.9" hidden="true" customHeight="false" outlineLevel="0" collapsed="false">
      <c r="B358" s="1" t="s">
        <v>461</v>
      </c>
      <c r="C358" s="1" t="s">
        <v>30</v>
      </c>
      <c r="D358" s="1" t="s">
        <v>446</v>
      </c>
      <c r="F358" s="1" t="s">
        <v>329</v>
      </c>
      <c r="G358" s="16" t="n">
        <v>45751</v>
      </c>
      <c r="H358" s="6" t="s">
        <v>877</v>
      </c>
      <c r="J358" s="1" t="s">
        <v>34</v>
      </c>
      <c r="K358" s="1" t="s">
        <v>35</v>
      </c>
      <c r="L358" s="1" t="s">
        <v>878</v>
      </c>
      <c r="M358" s="17" t="str">
        <f aca="false">IF(COUNTIF(поверки!$H$6:$H$3175,поверки!$H358)&gt;1,"Дубликат","")</f>
        <v/>
      </c>
      <c r="N358" s="17" t="str">
        <f aca="false">IF(COUNTIF(поверки!$L$6:$L$3175,поверки!$L358)&gt;1,"Дубликат","")</f>
        <v/>
      </c>
      <c r="O358" s="18" t="n">
        <v>353</v>
      </c>
      <c r="P358" s="17" t="str">
        <f aca="false">CONCATENATE(TEXT(MONTH(поверки!$G358),"00"),"/",TEXT(поверки!$O358,"000"), "/",TEXT(YEAR(поверки!$G358)-2000,"00"))</f>
        <v>04/353/25</v>
      </c>
      <c r="Q358" s="17" t="str">
        <f aca="false">VLOOKUP(поверки!$F358,'соответстиви ОТ типу'!$K$4:$M$344,2,FALSE())</f>
        <v>Манометр</v>
      </c>
      <c r="R358" s="17" t="s">
        <v>52</v>
      </c>
      <c r="S358" s="17" t="s">
        <v>876</v>
      </c>
      <c r="T358" s="17" t="n">
        <v>2</v>
      </c>
      <c r="U358" s="19" t="n">
        <f aca="false">VLOOKUP(поверки!$T358,'Акты п-п'!$C$5:$I$57,2,FALSE())</f>
        <v>45748</v>
      </c>
      <c r="V358" s="19" t="n">
        <f aca="false">VLOOKUP(поверки!$T358,'Акты п-п'!$C$5:$I$57,3,FALSE())</f>
        <v>45754</v>
      </c>
      <c r="W358" s="17" t="str">
        <f aca="false">VLOOKUP(поверки!$T358,'Акты п-п'!$C$5:$I$57,5,FALSE())</f>
        <v>Манджеев А.А.</v>
      </c>
      <c r="X358" s="17" t="n">
        <f aca="false">поверки!$G358-поверки!$U358</f>
        <v>3</v>
      </c>
      <c r="Y358" s="17" t="n">
        <f aca="false">поверки!$V358-поверки!$G358</f>
        <v>3</v>
      </c>
      <c r="Z358" s="17" t="str">
        <f aca="false">CONCATENATE(поверки!$Q358," ",поверки!$S358," номер ",поверки!$H358)</f>
        <v>Манометр ФТ МП3-Уф номер 002771</v>
      </c>
    </row>
    <row r="359" customFormat="false" ht="17.9" hidden="true" customHeight="false" outlineLevel="0" collapsed="false">
      <c r="B359" s="1" t="s">
        <v>461</v>
      </c>
      <c r="C359" s="1" t="s">
        <v>30</v>
      </c>
      <c r="D359" s="1" t="s">
        <v>446</v>
      </c>
      <c r="F359" s="1" t="s">
        <v>329</v>
      </c>
      <c r="G359" s="16" t="n">
        <v>45751</v>
      </c>
      <c r="H359" s="6" t="s">
        <v>879</v>
      </c>
      <c r="J359" s="1" t="s">
        <v>34</v>
      </c>
      <c r="K359" s="1" t="s">
        <v>35</v>
      </c>
      <c r="L359" s="1" t="s">
        <v>880</v>
      </c>
      <c r="M359" s="17" t="str">
        <f aca="false">IF(COUNTIF(поверки!$H$6:$H$3175,поверки!$H359)&gt;1,"Дубликат","")</f>
        <v/>
      </c>
      <c r="N359" s="17" t="str">
        <f aca="false">IF(COUNTIF(поверки!$L$6:$L$3175,поверки!$L359)&gt;1,"Дубликат","")</f>
        <v/>
      </c>
      <c r="O359" s="18" t="n">
        <v>354</v>
      </c>
      <c r="P359" s="17" t="str">
        <f aca="false">CONCATENATE(TEXT(MONTH(поверки!$G359),"00"),"/",TEXT(поверки!$O359,"000"), "/",TEXT(YEAR(поверки!$G359)-2000,"00"))</f>
        <v>04/354/25</v>
      </c>
      <c r="Q359" s="17" t="str">
        <f aca="false">VLOOKUP(поверки!$F359,'соответстиви ОТ типу'!$K$4:$M$344,2,FALSE())</f>
        <v>Манометр</v>
      </c>
      <c r="R359" s="17" t="s">
        <v>52</v>
      </c>
      <c r="S359" s="17" t="s">
        <v>876</v>
      </c>
      <c r="T359" s="17" t="n">
        <v>2</v>
      </c>
      <c r="U359" s="19" t="n">
        <f aca="false">VLOOKUP(поверки!$T359,'Акты п-п'!$C$5:$I$57,2,FALSE())</f>
        <v>45748</v>
      </c>
      <c r="V359" s="19" t="n">
        <f aca="false">VLOOKUP(поверки!$T359,'Акты п-п'!$C$5:$I$57,3,FALSE())</f>
        <v>45754</v>
      </c>
      <c r="W359" s="17" t="str">
        <f aca="false">VLOOKUP(поверки!$T359,'Акты п-п'!$C$5:$I$57,5,FALSE())</f>
        <v>Манджеев А.А.</v>
      </c>
      <c r="X359" s="17" t="n">
        <f aca="false">поверки!$G359-поверки!$U359</f>
        <v>3</v>
      </c>
      <c r="Y359" s="17" t="n">
        <f aca="false">поверки!$V359-поверки!$G359</f>
        <v>3</v>
      </c>
      <c r="Z359" s="17" t="str">
        <f aca="false">CONCATENATE(поверки!$Q359," ",поверки!$S359," номер ",поверки!$H359)</f>
        <v>Манометр ФТ МП3-Уф номер 002713</v>
      </c>
    </row>
    <row r="360" customFormat="false" ht="17.9" hidden="true" customHeight="false" outlineLevel="0" collapsed="false">
      <c r="B360" s="1" t="s">
        <v>461</v>
      </c>
      <c r="C360" s="1" t="s">
        <v>30</v>
      </c>
      <c r="D360" s="1" t="s">
        <v>446</v>
      </c>
      <c r="F360" s="1" t="s">
        <v>329</v>
      </c>
      <c r="G360" s="16" t="n">
        <v>45751</v>
      </c>
      <c r="H360" s="6" t="s">
        <v>881</v>
      </c>
      <c r="J360" s="1" t="s">
        <v>34</v>
      </c>
      <c r="K360" s="1" t="s">
        <v>35</v>
      </c>
      <c r="L360" s="1" t="s">
        <v>882</v>
      </c>
      <c r="M360" s="17" t="str">
        <f aca="false">IF(COUNTIF(поверки!$H$6:$H$3175,поверки!$H360)&gt;1,"Дубликат","")</f>
        <v/>
      </c>
      <c r="N360" s="17" t="str">
        <f aca="false">IF(COUNTIF(поверки!$L$6:$L$3175,поверки!$L360)&gt;1,"Дубликат","")</f>
        <v/>
      </c>
      <c r="O360" s="18" t="n">
        <v>355</v>
      </c>
      <c r="P360" s="17" t="str">
        <f aca="false">CONCATENATE(TEXT(MONTH(поверки!$G360),"00"),"/",TEXT(поверки!$O360,"000"), "/",TEXT(YEAR(поверки!$G360)-2000,"00"))</f>
        <v>04/355/25</v>
      </c>
      <c r="Q360" s="17" t="str">
        <f aca="false">VLOOKUP(поверки!$F360,'соответстиви ОТ типу'!$K$4:$M$344,2,FALSE())</f>
        <v>Манометр</v>
      </c>
      <c r="R360" s="17" t="s">
        <v>52</v>
      </c>
      <c r="S360" s="17" t="s">
        <v>876</v>
      </c>
      <c r="T360" s="17" t="n">
        <v>2</v>
      </c>
      <c r="U360" s="19" t="n">
        <f aca="false">VLOOKUP(поверки!$T360,'Акты п-п'!$C$5:$I$57,2,FALSE())</f>
        <v>45748</v>
      </c>
      <c r="V360" s="19" t="n">
        <f aca="false">VLOOKUP(поверки!$T360,'Акты п-п'!$C$5:$I$57,3,FALSE())</f>
        <v>45754</v>
      </c>
      <c r="W360" s="17" t="str">
        <f aca="false">VLOOKUP(поверки!$T360,'Акты п-п'!$C$5:$I$57,5,FALSE())</f>
        <v>Манджеев А.А.</v>
      </c>
      <c r="X360" s="17" t="n">
        <f aca="false">поверки!$G360-поверки!$U360</f>
        <v>3</v>
      </c>
      <c r="Y360" s="17" t="n">
        <f aca="false">поверки!$V360-поверки!$G360</f>
        <v>3</v>
      </c>
      <c r="Z360" s="17" t="str">
        <f aca="false">CONCATENATE(поверки!$Q360," ",поверки!$S360," номер ",поверки!$H360)</f>
        <v>Манометр ФТ МП3-Уф номер 002726</v>
      </c>
    </row>
    <row r="361" customFormat="false" ht="17.9" hidden="true" customHeight="false" outlineLevel="0" collapsed="false">
      <c r="B361" s="1" t="s">
        <v>461</v>
      </c>
      <c r="C361" s="1" t="s">
        <v>30</v>
      </c>
      <c r="D361" s="1" t="s">
        <v>446</v>
      </c>
      <c r="F361" s="1" t="s">
        <v>329</v>
      </c>
      <c r="G361" s="16" t="n">
        <v>45751</v>
      </c>
      <c r="H361" s="6" t="s">
        <v>883</v>
      </c>
      <c r="J361" s="1" t="s">
        <v>34</v>
      </c>
      <c r="K361" s="1" t="s">
        <v>35</v>
      </c>
      <c r="L361" s="1" t="s">
        <v>884</v>
      </c>
      <c r="M361" s="17" t="str">
        <f aca="false">IF(COUNTIF(поверки!$H$6:$H$3175,поверки!$H361)&gt;1,"Дубликат","")</f>
        <v/>
      </c>
      <c r="N361" s="17" t="str">
        <f aca="false">IF(COUNTIF(поверки!$L$6:$L$3175,поверки!$L361)&gt;1,"Дубликат","")</f>
        <v/>
      </c>
      <c r="O361" s="18" t="n">
        <v>356</v>
      </c>
      <c r="P361" s="17" t="str">
        <f aca="false">CONCATENATE(TEXT(MONTH(поверки!$G361),"00"),"/",TEXT(поверки!$O361,"000"), "/",TEXT(YEAR(поверки!$G361)-2000,"00"))</f>
        <v>04/356/25</v>
      </c>
      <c r="Q361" s="17" t="str">
        <f aca="false">VLOOKUP(поверки!$F361,'соответстиви ОТ типу'!$K$4:$M$344,2,FALSE())</f>
        <v>Манометр</v>
      </c>
      <c r="R361" s="17" t="s">
        <v>52</v>
      </c>
      <c r="S361" s="17" t="s">
        <v>876</v>
      </c>
      <c r="T361" s="17" t="n">
        <v>2</v>
      </c>
      <c r="U361" s="19" t="n">
        <f aca="false">VLOOKUP(поверки!$T361,'Акты п-п'!$C$5:$I$57,2,FALSE())</f>
        <v>45748</v>
      </c>
      <c r="V361" s="19" t="n">
        <f aca="false">VLOOKUP(поверки!$T361,'Акты п-п'!$C$5:$I$57,3,FALSE())</f>
        <v>45754</v>
      </c>
      <c r="W361" s="17" t="str">
        <f aca="false">VLOOKUP(поверки!$T361,'Акты п-п'!$C$5:$I$57,5,FALSE())</f>
        <v>Манджеев А.А.</v>
      </c>
      <c r="X361" s="17" t="n">
        <f aca="false">поверки!$G361-поверки!$U361</f>
        <v>3</v>
      </c>
      <c r="Y361" s="17" t="n">
        <f aca="false">поверки!$V361-поверки!$G361</f>
        <v>3</v>
      </c>
      <c r="Z361" s="17" t="str">
        <f aca="false">CONCATENATE(поверки!$Q361," ",поверки!$S361," номер ",поверки!$H361)</f>
        <v>Манометр ФТ МП3-Уф номер 004499</v>
      </c>
    </row>
    <row r="362" customFormat="false" ht="17.9" hidden="true" customHeight="false" outlineLevel="0" collapsed="false">
      <c r="B362" s="1" t="s">
        <v>461</v>
      </c>
      <c r="C362" s="1" t="s">
        <v>30</v>
      </c>
      <c r="D362" s="1" t="s">
        <v>446</v>
      </c>
      <c r="F362" s="1" t="s">
        <v>329</v>
      </c>
      <c r="G362" s="16" t="n">
        <v>45751</v>
      </c>
      <c r="H362" s="6" t="s">
        <v>885</v>
      </c>
      <c r="J362" s="1" t="s">
        <v>34</v>
      </c>
      <c r="K362" s="1" t="s">
        <v>35</v>
      </c>
      <c r="L362" s="1" t="s">
        <v>886</v>
      </c>
      <c r="M362" s="17" t="str">
        <f aca="false">IF(COUNTIF(поверки!$H$6:$H$3175,поверки!$H362)&gt;1,"Дубликат","")</f>
        <v/>
      </c>
      <c r="N362" s="17" t="str">
        <f aca="false">IF(COUNTIF(поверки!$L$6:$L$3175,поверки!$L362)&gt;1,"Дубликат","")</f>
        <v/>
      </c>
      <c r="O362" s="18" t="n">
        <v>357</v>
      </c>
      <c r="P362" s="17" t="str">
        <f aca="false">CONCATENATE(TEXT(MONTH(поверки!$G362),"00"),"/",TEXT(поверки!$O362,"000"), "/",TEXT(YEAR(поверки!$G362)-2000,"00"))</f>
        <v>04/357/25</v>
      </c>
      <c r="Q362" s="17" t="str">
        <f aca="false">VLOOKUP(поверки!$F362,'соответстиви ОТ типу'!$K$4:$M$344,2,FALSE())</f>
        <v>Манометр</v>
      </c>
      <c r="R362" s="17" t="s">
        <v>52</v>
      </c>
      <c r="S362" s="17" t="s">
        <v>876</v>
      </c>
      <c r="T362" s="17" t="n">
        <v>2</v>
      </c>
      <c r="U362" s="19" t="n">
        <f aca="false">VLOOKUP(поверки!$T362,'Акты п-п'!$C$5:$I$57,2,FALSE())</f>
        <v>45748</v>
      </c>
      <c r="V362" s="19" t="n">
        <f aca="false">VLOOKUP(поверки!$T362,'Акты п-п'!$C$5:$I$57,3,FALSE())</f>
        <v>45754</v>
      </c>
      <c r="W362" s="17" t="str">
        <f aca="false">VLOOKUP(поверки!$T362,'Акты п-п'!$C$5:$I$57,5,FALSE())</f>
        <v>Манджеев А.А.</v>
      </c>
      <c r="X362" s="17" t="n">
        <f aca="false">поверки!$G362-поверки!$U362</f>
        <v>3</v>
      </c>
      <c r="Y362" s="17" t="n">
        <f aca="false">поверки!$V362-поверки!$G362</f>
        <v>3</v>
      </c>
      <c r="Z362" s="17" t="str">
        <f aca="false">CONCATENATE(поверки!$Q362," ",поверки!$S362," номер ",поверки!$H362)</f>
        <v>Манометр ФТ МП3-Уф номер 002286</v>
      </c>
    </row>
    <row r="363" customFormat="false" ht="17.9" hidden="true" customHeight="false" outlineLevel="0" collapsed="false">
      <c r="B363" s="1" t="s">
        <v>461</v>
      </c>
      <c r="C363" s="1" t="s">
        <v>30</v>
      </c>
      <c r="D363" s="1" t="s">
        <v>446</v>
      </c>
      <c r="F363" s="1" t="s">
        <v>329</v>
      </c>
      <c r="G363" s="16" t="n">
        <v>45751</v>
      </c>
      <c r="H363" s="6" t="s">
        <v>887</v>
      </c>
      <c r="J363" s="1" t="s">
        <v>34</v>
      </c>
      <c r="K363" s="1" t="s">
        <v>35</v>
      </c>
      <c r="L363" s="1" t="s">
        <v>888</v>
      </c>
      <c r="M363" s="17" t="str">
        <f aca="false">IF(COUNTIF(поверки!$H$6:$H$3175,поверки!$H363)&gt;1,"Дубликат","")</f>
        <v/>
      </c>
      <c r="N363" s="17" t="str">
        <f aca="false">IF(COUNTIF(поверки!$L$6:$L$3175,поверки!$L363)&gt;1,"Дубликат","")</f>
        <v/>
      </c>
      <c r="O363" s="18" t="n">
        <v>358</v>
      </c>
      <c r="P363" s="17" t="str">
        <f aca="false">CONCATENATE(TEXT(MONTH(поверки!$G363),"00"),"/",TEXT(поверки!$O363,"000"), "/",TEXT(YEAR(поверки!$G363)-2000,"00"))</f>
        <v>04/358/25</v>
      </c>
      <c r="Q363" s="17" t="str">
        <f aca="false">VLOOKUP(поверки!$F363,'соответстиви ОТ типу'!$K$4:$M$344,2,FALSE())</f>
        <v>Манометр</v>
      </c>
      <c r="R363" s="17" t="s">
        <v>52</v>
      </c>
      <c r="S363" s="17" t="s">
        <v>876</v>
      </c>
      <c r="T363" s="17" t="n">
        <v>2</v>
      </c>
      <c r="U363" s="19" t="n">
        <f aca="false">VLOOKUP(поверки!$T363,'Акты п-п'!$C$5:$I$57,2,FALSE())</f>
        <v>45748</v>
      </c>
      <c r="V363" s="19" t="n">
        <f aca="false">VLOOKUP(поверки!$T363,'Акты п-п'!$C$5:$I$57,3,FALSE())</f>
        <v>45754</v>
      </c>
      <c r="W363" s="17" t="str">
        <f aca="false">VLOOKUP(поверки!$T363,'Акты п-п'!$C$5:$I$57,5,FALSE())</f>
        <v>Манджеев А.А.</v>
      </c>
      <c r="X363" s="17" t="n">
        <f aca="false">поверки!$G363-поверки!$U363</f>
        <v>3</v>
      </c>
      <c r="Y363" s="17" t="n">
        <f aca="false">поверки!$V363-поверки!$G363</f>
        <v>3</v>
      </c>
      <c r="Z363" s="17" t="str">
        <f aca="false">CONCATENATE(поверки!$Q363," ",поверки!$S363," номер ",поверки!$H363)</f>
        <v>Манометр ФТ МП3-Уф номер 002755</v>
      </c>
    </row>
    <row r="364" customFormat="false" ht="17.9" hidden="true" customHeight="false" outlineLevel="0" collapsed="false">
      <c r="B364" s="1" t="s">
        <v>461</v>
      </c>
      <c r="C364" s="1" t="s">
        <v>30</v>
      </c>
      <c r="D364" s="1" t="s">
        <v>446</v>
      </c>
      <c r="F364" s="1" t="s">
        <v>329</v>
      </c>
      <c r="G364" s="16" t="n">
        <v>45751</v>
      </c>
      <c r="H364" s="6" t="s">
        <v>889</v>
      </c>
      <c r="J364" s="1" t="s">
        <v>34</v>
      </c>
      <c r="K364" s="1" t="s">
        <v>35</v>
      </c>
      <c r="L364" s="1" t="s">
        <v>890</v>
      </c>
      <c r="M364" s="17" t="str">
        <f aca="false">IF(COUNTIF(поверки!$H$6:$H$3175,поверки!$H364)&gt;1,"Дубликат","")</f>
        <v/>
      </c>
      <c r="N364" s="17" t="str">
        <f aca="false">IF(COUNTIF(поверки!$L$6:$L$3175,поверки!$L364)&gt;1,"Дубликат","")</f>
        <v/>
      </c>
      <c r="O364" s="18" t="n">
        <v>359</v>
      </c>
      <c r="P364" s="17" t="str">
        <f aca="false">CONCATENATE(TEXT(MONTH(поверки!$G364),"00"),"/",TEXT(поверки!$O364,"000"), "/",TEXT(YEAR(поверки!$G364)-2000,"00"))</f>
        <v>04/359/25</v>
      </c>
      <c r="Q364" s="17" t="str">
        <f aca="false">VLOOKUP(поверки!$F364,'соответстиви ОТ типу'!$K$4:$M$344,2,FALSE())</f>
        <v>Манометр</v>
      </c>
      <c r="R364" s="17" t="s">
        <v>52</v>
      </c>
      <c r="S364" s="17" t="s">
        <v>876</v>
      </c>
      <c r="T364" s="17" t="n">
        <v>2</v>
      </c>
      <c r="U364" s="19" t="n">
        <f aca="false">VLOOKUP(поверки!$T364,'Акты п-п'!$C$5:$I$57,2,FALSE())</f>
        <v>45748</v>
      </c>
      <c r="V364" s="19" t="n">
        <f aca="false">VLOOKUP(поверки!$T364,'Акты п-п'!$C$5:$I$57,3,FALSE())</f>
        <v>45754</v>
      </c>
      <c r="W364" s="17" t="str">
        <f aca="false">VLOOKUP(поверки!$T364,'Акты п-п'!$C$5:$I$57,5,FALSE())</f>
        <v>Манджеев А.А.</v>
      </c>
      <c r="X364" s="17" t="n">
        <f aca="false">поверки!$G364-поверки!$U364</f>
        <v>3</v>
      </c>
      <c r="Y364" s="17" t="n">
        <f aca="false">поверки!$V364-поверки!$G364</f>
        <v>3</v>
      </c>
      <c r="Z364" s="17" t="str">
        <f aca="false">CONCATENATE(поверки!$Q364," ",поверки!$S364," номер ",поверки!$H364)</f>
        <v>Манометр ФТ МП3-Уф номер 004489</v>
      </c>
    </row>
    <row r="365" customFormat="false" ht="17.9" hidden="true" customHeight="false" outlineLevel="0" collapsed="false">
      <c r="B365" s="1" t="s">
        <v>461</v>
      </c>
      <c r="C365" s="1" t="s">
        <v>30</v>
      </c>
      <c r="D365" s="1" t="s">
        <v>446</v>
      </c>
      <c r="F365" s="1" t="s">
        <v>329</v>
      </c>
      <c r="G365" s="16" t="n">
        <v>45751</v>
      </c>
      <c r="H365" s="6" t="s">
        <v>891</v>
      </c>
      <c r="J365" s="1" t="s">
        <v>34</v>
      </c>
      <c r="K365" s="1" t="s">
        <v>35</v>
      </c>
      <c r="L365" s="1" t="s">
        <v>892</v>
      </c>
      <c r="M365" s="17" t="str">
        <f aca="false">IF(COUNTIF(поверки!$H$6:$H$3175,поверки!$H365)&gt;1,"Дубликат","")</f>
        <v/>
      </c>
      <c r="N365" s="17" t="str">
        <f aca="false">IF(COUNTIF(поверки!$L$6:$L$3175,поверки!$L365)&gt;1,"Дубликат","")</f>
        <v/>
      </c>
      <c r="O365" s="18" t="n">
        <v>360</v>
      </c>
      <c r="P365" s="17" t="str">
        <f aca="false">CONCATENATE(TEXT(MONTH(поверки!$G365),"00"),"/",TEXT(поверки!$O365,"000"), "/",TEXT(YEAR(поверки!$G365)-2000,"00"))</f>
        <v>04/360/25</v>
      </c>
      <c r="Q365" s="17" t="str">
        <f aca="false">VLOOKUP(поверки!$F365,'соответстиви ОТ типу'!$K$4:$M$344,2,FALSE())</f>
        <v>Манометр</v>
      </c>
      <c r="R365" s="17" t="s">
        <v>52</v>
      </c>
      <c r="S365" s="17" t="s">
        <v>876</v>
      </c>
      <c r="T365" s="17" t="n">
        <v>2</v>
      </c>
      <c r="U365" s="19" t="n">
        <f aca="false">VLOOKUP(поверки!$T365,'Акты п-п'!$C$5:$I$57,2,FALSE())</f>
        <v>45748</v>
      </c>
      <c r="V365" s="19" t="n">
        <f aca="false">VLOOKUP(поверки!$T365,'Акты п-п'!$C$5:$I$57,3,FALSE())</f>
        <v>45754</v>
      </c>
      <c r="W365" s="17" t="str">
        <f aca="false">VLOOKUP(поверки!$T365,'Акты п-п'!$C$5:$I$57,5,FALSE())</f>
        <v>Манджеев А.А.</v>
      </c>
      <c r="X365" s="17" t="n">
        <f aca="false">поверки!$G365-поверки!$U365</f>
        <v>3</v>
      </c>
      <c r="Y365" s="17" t="n">
        <f aca="false">поверки!$V365-поверки!$G365</f>
        <v>3</v>
      </c>
      <c r="Z365" s="17" t="str">
        <f aca="false">CONCATENATE(поверки!$Q365," ",поверки!$S365," номер ",поверки!$H365)</f>
        <v>Манометр ФТ МП3-Уф номер 002750</v>
      </c>
    </row>
    <row r="366" customFormat="false" ht="17.9" hidden="true" customHeight="false" outlineLevel="0" collapsed="false">
      <c r="B366" s="1" t="s">
        <v>461</v>
      </c>
      <c r="C366" s="1" t="s">
        <v>30</v>
      </c>
      <c r="D366" s="1" t="s">
        <v>446</v>
      </c>
      <c r="F366" s="1" t="s">
        <v>329</v>
      </c>
      <c r="G366" s="16" t="n">
        <v>45751</v>
      </c>
      <c r="H366" s="6" t="s">
        <v>893</v>
      </c>
      <c r="J366" s="1" t="s">
        <v>34</v>
      </c>
      <c r="K366" s="1" t="s">
        <v>35</v>
      </c>
      <c r="L366" s="1" t="s">
        <v>894</v>
      </c>
      <c r="M366" s="17" t="str">
        <f aca="false">IF(COUNTIF(поверки!$H$6:$H$3175,поверки!$H366)&gt;1,"Дубликат","")</f>
        <v/>
      </c>
      <c r="N366" s="17" t="str">
        <f aca="false">IF(COUNTIF(поверки!$L$6:$L$3175,поверки!$L366)&gt;1,"Дубликат","")</f>
        <v/>
      </c>
      <c r="O366" s="18" t="n">
        <v>361</v>
      </c>
      <c r="P366" s="17" t="str">
        <f aca="false">CONCATENATE(TEXT(MONTH(поверки!$G366),"00"),"/",TEXT(поверки!$O366,"000"), "/",TEXT(YEAR(поверки!$G366)-2000,"00"))</f>
        <v>04/361/25</v>
      </c>
      <c r="Q366" s="17" t="str">
        <f aca="false">VLOOKUP(поверки!$F366,'соответстиви ОТ типу'!$K$4:$M$344,2,FALSE())</f>
        <v>Манометр</v>
      </c>
      <c r="R366" s="17" t="s">
        <v>52</v>
      </c>
      <c r="S366" s="17" t="s">
        <v>876</v>
      </c>
      <c r="T366" s="17" t="n">
        <v>2</v>
      </c>
      <c r="U366" s="19" t="n">
        <f aca="false">VLOOKUP(поверки!$T366,'Акты п-п'!$C$5:$I$57,2,FALSE())</f>
        <v>45748</v>
      </c>
      <c r="V366" s="19" t="n">
        <f aca="false">VLOOKUP(поверки!$T366,'Акты п-п'!$C$5:$I$57,3,FALSE())</f>
        <v>45754</v>
      </c>
      <c r="W366" s="17" t="str">
        <f aca="false">VLOOKUP(поверки!$T366,'Акты п-п'!$C$5:$I$57,5,FALSE())</f>
        <v>Манджеев А.А.</v>
      </c>
      <c r="X366" s="17" t="n">
        <f aca="false">поверки!$G366-поверки!$U366</f>
        <v>3</v>
      </c>
      <c r="Y366" s="17" t="n">
        <f aca="false">поверки!$V366-поверки!$G366</f>
        <v>3</v>
      </c>
      <c r="Z366" s="17" t="str">
        <f aca="false">CONCATENATE(поверки!$Q366," ",поверки!$S366," номер ",поверки!$H366)</f>
        <v>Манометр ФТ МП3-Уф номер 002899</v>
      </c>
    </row>
    <row r="367" customFormat="false" ht="17.9" hidden="true" customHeight="false" outlineLevel="0" collapsed="false">
      <c r="B367" s="1" t="s">
        <v>461</v>
      </c>
      <c r="C367" s="1" t="s">
        <v>30</v>
      </c>
      <c r="D367" s="1" t="s">
        <v>446</v>
      </c>
      <c r="F367" s="1" t="s">
        <v>329</v>
      </c>
      <c r="G367" s="16" t="n">
        <v>45751</v>
      </c>
      <c r="H367" s="6" t="s">
        <v>895</v>
      </c>
      <c r="J367" s="1" t="s">
        <v>34</v>
      </c>
      <c r="K367" s="1" t="s">
        <v>35</v>
      </c>
      <c r="L367" s="1" t="s">
        <v>896</v>
      </c>
      <c r="M367" s="17" t="str">
        <f aca="false">IF(COUNTIF(поверки!$H$6:$H$3175,поверки!$H367)&gt;1,"Дубликат","")</f>
        <v/>
      </c>
      <c r="N367" s="17" t="str">
        <f aca="false">IF(COUNTIF(поверки!$L$6:$L$3175,поверки!$L367)&gt;1,"Дубликат","")</f>
        <v/>
      </c>
      <c r="O367" s="18" t="n">
        <v>362</v>
      </c>
      <c r="P367" s="17" t="str">
        <f aca="false">CONCATENATE(TEXT(MONTH(поверки!$G367),"00"),"/",TEXT(поверки!$O367,"000"), "/",TEXT(YEAR(поверки!$G367)-2000,"00"))</f>
        <v>04/362/25</v>
      </c>
      <c r="Q367" s="17" t="str">
        <f aca="false">VLOOKUP(поверки!$F367,'соответстиви ОТ типу'!$K$4:$M$344,2,FALSE())</f>
        <v>Манометр</v>
      </c>
      <c r="R367" s="17" t="s">
        <v>52</v>
      </c>
      <c r="S367" s="17" t="s">
        <v>876</v>
      </c>
      <c r="T367" s="17" t="n">
        <v>2</v>
      </c>
      <c r="U367" s="19" t="n">
        <f aca="false">VLOOKUP(поверки!$T367,'Акты п-п'!$C$5:$I$57,2,FALSE())</f>
        <v>45748</v>
      </c>
      <c r="V367" s="19" t="n">
        <f aca="false">VLOOKUP(поверки!$T367,'Акты п-п'!$C$5:$I$57,3,FALSE())</f>
        <v>45754</v>
      </c>
      <c r="W367" s="17" t="str">
        <f aca="false">VLOOKUP(поверки!$T367,'Акты п-п'!$C$5:$I$57,5,FALSE())</f>
        <v>Манджеев А.А.</v>
      </c>
      <c r="X367" s="17" t="n">
        <f aca="false">поверки!$G367-поверки!$U367</f>
        <v>3</v>
      </c>
      <c r="Y367" s="17" t="n">
        <f aca="false">поверки!$V367-поверки!$G367</f>
        <v>3</v>
      </c>
      <c r="Z367" s="17" t="str">
        <f aca="false">CONCATENATE(поверки!$Q367," ",поверки!$S367," номер ",поверки!$H367)</f>
        <v>Манометр ФТ МП3-Уф номер 002930</v>
      </c>
    </row>
    <row r="368" customFormat="false" ht="17.9" hidden="true" customHeight="false" outlineLevel="0" collapsed="false">
      <c r="B368" s="1" t="s">
        <v>461</v>
      </c>
      <c r="C368" s="1" t="s">
        <v>30</v>
      </c>
      <c r="D368" s="1" t="s">
        <v>446</v>
      </c>
      <c r="F368" s="1" t="s">
        <v>329</v>
      </c>
      <c r="G368" s="16" t="n">
        <v>45751</v>
      </c>
      <c r="H368" s="6" t="s">
        <v>897</v>
      </c>
      <c r="J368" s="1" t="s">
        <v>34</v>
      </c>
      <c r="K368" s="1" t="s">
        <v>35</v>
      </c>
      <c r="L368" s="1" t="s">
        <v>898</v>
      </c>
      <c r="M368" s="17" t="str">
        <f aca="false">IF(COUNTIF(поверки!$H$6:$H$3175,поверки!$H368)&gt;1,"Дубликат","")</f>
        <v/>
      </c>
      <c r="N368" s="17" t="str">
        <f aca="false">IF(COUNTIF(поверки!$L$6:$L$3175,поверки!$L368)&gt;1,"Дубликат","")</f>
        <v/>
      </c>
      <c r="O368" s="18" t="n">
        <v>363</v>
      </c>
      <c r="P368" s="17" t="str">
        <f aca="false">CONCATENATE(TEXT(MONTH(поверки!$G368),"00"),"/",TEXT(поверки!$O368,"000"), "/",TEXT(YEAR(поверки!$G368)-2000,"00"))</f>
        <v>04/363/25</v>
      </c>
      <c r="Q368" s="17" t="str">
        <f aca="false">VLOOKUP(поверки!$F368,'соответстиви ОТ типу'!$K$4:$M$344,2,FALSE())</f>
        <v>Манометр</v>
      </c>
      <c r="R368" s="17" t="s">
        <v>52</v>
      </c>
      <c r="S368" s="17" t="s">
        <v>876</v>
      </c>
      <c r="T368" s="17" t="n">
        <v>2</v>
      </c>
      <c r="U368" s="19" t="n">
        <f aca="false">VLOOKUP(поверки!$T368,'Акты п-п'!$C$5:$I$57,2,FALSE())</f>
        <v>45748</v>
      </c>
      <c r="V368" s="19" t="n">
        <f aca="false">VLOOKUP(поверки!$T368,'Акты п-п'!$C$5:$I$57,3,FALSE())</f>
        <v>45754</v>
      </c>
      <c r="W368" s="17" t="str">
        <f aca="false">VLOOKUP(поверки!$T368,'Акты п-п'!$C$5:$I$57,5,FALSE())</f>
        <v>Манджеев А.А.</v>
      </c>
      <c r="X368" s="17" t="n">
        <f aca="false">поверки!$G368-поверки!$U368</f>
        <v>3</v>
      </c>
      <c r="Y368" s="17" t="n">
        <f aca="false">поверки!$V368-поверки!$G368</f>
        <v>3</v>
      </c>
      <c r="Z368" s="17" t="str">
        <f aca="false">CONCATENATE(поверки!$Q368," ",поверки!$S368," номер ",поверки!$H368)</f>
        <v>Манометр ФТ МП3-Уф номер А0138985</v>
      </c>
    </row>
    <row r="369" customFormat="false" ht="17.9" hidden="true" customHeight="false" outlineLevel="0" collapsed="false">
      <c r="B369" s="1" t="s">
        <v>461</v>
      </c>
      <c r="C369" s="1" t="s">
        <v>30</v>
      </c>
      <c r="D369" s="1" t="s">
        <v>446</v>
      </c>
      <c r="F369" s="1" t="s">
        <v>329</v>
      </c>
      <c r="G369" s="16" t="n">
        <v>45751</v>
      </c>
      <c r="H369" s="6" t="s">
        <v>899</v>
      </c>
      <c r="J369" s="1" t="s">
        <v>34</v>
      </c>
      <c r="K369" s="1" t="s">
        <v>35</v>
      </c>
      <c r="L369" s="1" t="s">
        <v>900</v>
      </c>
      <c r="M369" s="17" t="str">
        <f aca="false">IF(COUNTIF(поверки!$H$6:$H$3175,поверки!$H369)&gt;1,"Дубликат","")</f>
        <v/>
      </c>
      <c r="N369" s="17" t="str">
        <f aca="false">IF(COUNTIF(поверки!$L$6:$L$3175,поверки!$L369)&gt;1,"Дубликат","")</f>
        <v/>
      </c>
      <c r="O369" s="18" t="n">
        <v>364</v>
      </c>
      <c r="P369" s="17" t="str">
        <f aca="false">CONCATENATE(TEXT(MONTH(поверки!$G369),"00"),"/",TEXT(поверки!$O369,"000"), "/",TEXT(YEAR(поверки!$G369)-2000,"00"))</f>
        <v>04/364/25</v>
      </c>
      <c r="Q369" s="17" t="str">
        <f aca="false">VLOOKUP(поверки!$F369,'соответстиви ОТ типу'!$K$4:$M$344,2,FALSE())</f>
        <v>Манометр</v>
      </c>
      <c r="R369" s="17" t="s">
        <v>52</v>
      </c>
      <c r="S369" s="17" t="s">
        <v>876</v>
      </c>
      <c r="T369" s="17" t="n">
        <v>2</v>
      </c>
      <c r="U369" s="19" t="n">
        <f aca="false">VLOOKUP(поверки!$T369,'Акты п-п'!$C$5:$I$57,2,FALSE())</f>
        <v>45748</v>
      </c>
      <c r="V369" s="19" t="n">
        <f aca="false">VLOOKUP(поверки!$T369,'Акты п-п'!$C$5:$I$57,3,FALSE())</f>
        <v>45754</v>
      </c>
      <c r="W369" s="17" t="str">
        <f aca="false">VLOOKUP(поверки!$T369,'Акты п-п'!$C$5:$I$57,5,FALSE())</f>
        <v>Манджеев А.А.</v>
      </c>
      <c r="X369" s="17" t="n">
        <f aca="false">поверки!$G369-поверки!$U369</f>
        <v>3</v>
      </c>
      <c r="Y369" s="17" t="n">
        <f aca="false">поверки!$V369-поверки!$G369</f>
        <v>3</v>
      </c>
      <c r="Z369" s="17" t="str">
        <f aca="false">CONCATENATE(поверки!$Q369," ",поверки!$S369," номер ",поверки!$H369)</f>
        <v>Манометр ФТ МП3-Уф номер А0169705</v>
      </c>
    </row>
    <row r="370" customFormat="false" ht="17.9" hidden="true" customHeight="false" outlineLevel="0" collapsed="false">
      <c r="B370" s="1" t="s">
        <v>461</v>
      </c>
      <c r="C370" s="1" t="s">
        <v>30</v>
      </c>
      <c r="D370" s="1" t="s">
        <v>446</v>
      </c>
      <c r="F370" s="1" t="s">
        <v>329</v>
      </c>
      <c r="G370" s="16" t="n">
        <v>45751</v>
      </c>
      <c r="H370" s="6" t="s">
        <v>901</v>
      </c>
      <c r="J370" s="1" t="s">
        <v>34</v>
      </c>
      <c r="K370" s="1" t="s">
        <v>35</v>
      </c>
      <c r="L370" s="1" t="s">
        <v>902</v>
      </c>
      <c r="M370" s="17" t="str">
        <f aca="false">IF(COUNTIF(поверки!$H$6:$H$3175,поверки!$H370)&gt;1,"Дубликат","")</f>
        <v/>
      </c>
      <c r="N370" s="17" t="str">
        <f aca="false">IF(COUNTIF(поверки!$L$6:$L$3175,поверки!$L370)&gt;1,"Дубликат","")</f>
        <v/>
      </c>
      <c r="O370" s="18" t="n">
        <v>365</v>
      </c>
      <c r="P370" s="17" t="str">
        <f aca="false">CONCATENATE(TEXT(MONTH(поверки!$G370),"00"),"/",TEXT(поверки!$O370,"000"), "/",TEXT(YEAR(поверки!$G370)-2000,"00"))</f>
        <v>04/365/25</v>
      </c>
      <c r="Q370" s="17" t="str">
        <f aca="false">VLOOKUP(поверки!$F370,'соответстиви ОТ типу'!$K$4:$M$344,2,FALSE())</f>
        <v>Манометр</v>
      </c>
      <c r="R370" s="17" t="s">
        <v>52</v>
      </c>
      <c r="S370" s="17" t="s">
        <v>876</v>
      </c>
      <c r="T370" s="17" t="n">
        <v>2</v>
      </c>
      <c r="U370" s="19" t="n">
        <f aca="false">VLOOKUP(поверки!$T370,'Акты п-п'!$C$5:$I$57,2,FALSE())</f>
        <v>45748</v>
      </c>
      <c r="V370" s="19" t="n">
        <f aca="false">VLOOKUP(поверки!$T370,'Акты п-п'!$C$5:$I$57,3,FALSE())</f>
        <v>45754</v>
      </c>
      <c r="W370" s="17" t="str">
        <f aca="false">VLOOKUP(поверки!$T370,'Акты п-п'!$C$5:$I$57,5,FALSE())</f>
        <v>Манджеев А.А.</v>
      </c>
      <c r="X370" s="17" t="n">
        <f aca="false">поверки!$G370-поверки!$U370</f>
        <v>3</v>
      </c>
      <c r="Y370" s="17" t="n">
        <f aca="false">поверки!$V370-поверки!$G370</f>
        <v>3</v>
      </c>
      <c r="Z370" s="17" t="str">
        <f aca="false">CONCATENATE(поверки!$Q370," ",поверки!$S370," номер ",поверки!$H370)</f>
        <v>Манометр ФТ МП3-Уф номер А0169147</v>
      </c>
    </row>
    <row r="371" customFormat="false" ht="17.9" hidden="true" customHeight="false" outlineLevel="0" collapsed="false">
      <c r="B371" s="1" t="s">
        <v>461</v>
      </c>
      <c r="C371" s="1" t="s">
        <v>30</v>
      </c>
      <c r="D371" s="1" t="s">
        <v>446</v>
      </c>
      <c r="F371" s="1" t="s">
        <v>329</v>
      </c>
      <c r="G371" s="16" t="n">
        <v>45751</v>
      </c>
      <c r="H371" s="6" t="s">
        <v>903</v>
      </c>
      <c r="J371" s="1" t="s">
        <v>34</v>
      </c>
      <c r="K371" s="1" t="s">
        <v>35</v>
      </c>
      <c r="L371" s="1" t="s">
        <v>904</v>
      </c>
      <c r="M371" s="17" t="str">
        <f aca="false">IF(COUNTIF(поверки!$H$6:$H$3175,поверки!$H371)&gt;1,"Дубликат","")</f>
        <v/>
      </c>
      <c r="N371" s="17" t="str">
        <f aca="false">IF(COUNTIF(поверки!$L$6:$L$3175,поверки!$L371)&gt;1,"Дубликат","")</f>
        <v/>
      </c>
      <c r="O371" s="18" t="n">
        <v>366</v>
      </c>
      <c r="P371" s="17" t="str">
        <f aca="false">CONCATENATE(TEXT(MONTH(поверки!$G371),"00"),"/",TEXT(поверки!$O371,"000"), "/",TEXT(YEAR(поверки!$G371)-2000,"00"))</f>
        <v>04/366/25</v>
      </c>
      <c r="Q371" s="17" t="str">
        <f aca="false">VLOOKUP(поверки!$F371,'соответстиви ОТ типу'!$K$4:$M$344,2,FALSE())</f>
        <v>Манометр</v>
      </c>
      <c r="R371" s="17" t="s">
        <v>52</v>
      </c>
      <c r="S371" s="17" t="s">
        <v>876</v>
      </c>
      <c r="T371" s="17" t="n">
        <v>2</v>
      </c>
      <c r="U371" s="19" t="n">
        <f aca="false">VLOOKUP(поверки!$T371,'Акты п-п'!$C$5:$I$57,2,FALSE())</f>
        <v>45748</v>
      </c>
      <c r="V371" s="19" t="n">
        <f aca="false">VLOOKUP(поверки!$T371,'Акты п-п'!$C$5:$I$57,3,FALSE())</f>
        <v>45754</v>
      </c>
      <c r="W371" s="17" t="str">
        <f aca="false">VLOOKUP(поверки!$T371,'Акты п-п'!$C$5:$I$57,5,FALSE())</f>
        <v>Манджеев А.А.</v>
      </c>
      <c r="X371" s="17" t="n">
        <f aca="false">поверки!$G371-поверки!$U371</f>
        <v>3</v>
      </c>
      <c r="Y371" s="17" t="n">
        <f aca="false">поверки!$V371-поверки!$G371</f>
        <v>3</v>
      </c>
      <c r="Z371" s="17" t="str">
        <f aca="false">CONCATENATE(поверки!$Q371," ",поверки!$S371," номер ",поверки!$H371)</f>
        <v>Манометр ФТ МП3-Уф номер А0176713</v>
      </c>
    </row>
    <row r="372" customFormat="false" ht="17.9" hidden="true" customHeight="false" outlineLevel="0" collapsed="false">
      <c r="B372" s="1" t="s">
        <v>461</v>
      </c>
      <c r="C372" s="1" t="s">
        <v>30</v>
      </c>
      <c r="D372" s="1" t="s">
        <v>446</v>
      </c>
      <c r="F372" s="1" t="s">
        <v>329</v>
      </c>
      <c r="G372" s="16" t="n">
        <v>45751</v>
      </c>
      <c r="H372" s="6" t="s">
        <v>905</v>
      </c>
      <c r="J372" s="1" t="s">
        <v>34</v>
      </c>
      <c r="K372" s="1" t="s">
        <v>35</v>
      </c>
      <c r="L372" s="1" t="s">
        <v>906</v>
      </c>
      <c r="M372" s="17" t="str">
        <f aca="false">IF(COUNTIF(поверки!$H$6:$H$3175,поверки!$H372)&gt;1,"Дубликат","")</f>
        <v/>
      </c>
      <c r="N372" s="17" t="str">
        <f aca="false">IF(COUNTIF(поверки!$L$6:$L$3175,поверки!$L372)&gt;1,"Дубликат","")</f>
        <v/>
      </c>
      <c r="O372" s="18" t="n">
        <v>367</v>
      </c>
      <c r="P372" s="17" t="str">
        <f aca="false">CONCATENATE(TEXT(MONTH(поверки!$G372),"00"),"/",TEXT(поверки!$O372,"000"), "/",TEXT(YEAR(поверки!$G372)-2000,"00"))</f>
        <v>04/367/25</v>
      </c>
      <c r="Q372" s="17" t="str">
        <f aca="false">VLOOKUP(поверки!$F372,'соответстиви ОТ типу'!$K$4:$M$344,2,FALSE())</f>
        <v>Манометр</v>
      </c>
      <c r="R372" s="17" t="s">
        <v>52</v>
      </c>
      <c r="S372" s="17" t="s">
        <v>876</v>
      </c>
      <c r="T372" s="17" t="n">
        <v>2</v>
      </c>
      <c r="U372" s="19" t="n">
        <f aca="false">VLOOKUP(поверки!$T372,'Акты п-п'!$C$5:$I$57,2,FALSE())</f>
        <v>45748</v>
      </c>
      <c r="V372" s="19" t="n">
        <f aca="false">VLOOKUP(поверки!$T372,'Акты п-п'!$C$5:$I$57,3,FALSE())</f>
        <v>45754</v>
      </c>
      <c r="W372" s="17" t="str">
        <f aca="false">VLOOKUP(поверки!$T372,'Акты п-п'!$C$5:$I$57,5,FALSE())</f>
        <v>Манджеев А.А.</v>
      </c>
      <c r="X372" s="17" t="n">
        <f aca="false">поверки!$G372-поверки!$U372</f>
        <v>3</v>
      </c>
      <c r="Y372" s="17" t="n">
        <f aca="false">поверки!$V372-поверки!$G372</f>
        <v>3</v>
      </c>
      <c r="Z372" s="17" t="str">
        <f aca="false">CONCATENATE(поверки!$Q372," ",поверки!$S372," номер ",поверки!$H372)</f>
        <v>Манометр ФТ МП3-Уф номер А0176592</v>
      </c>
    </row>
    <row r="373" customFormat="false" ht="17.9" hidden="true" customHeight="false" outlineLevel="0" collapsed="false">
      <c r="B373" s="1" t="s">
        <v>461</v>
      </c>
      <c r="C373" s="1" t="s">
        <v>30</v>
      </c>
      <c r="D373" s="1" t="s">
        <v>446</v>
      </c>
      <c r="F373" s="1" t="s">
        <v>329</v>
      </c>
      <c r="G373" s="16" t="n">
        <v>45751</v>
      </c>
      <c r="H373" s="6" t="s">
        <v>907</v>
      </c>
      <c r="J373" s="1" t="s">
        <v>34</v>
      </c>
      <c r="K373" s="1" t="s">
        <v>35</v>
      </c>
      <c r="L373" s="1" t="s">
        <v>908</v>
      </c>
      <c r="M373" s="17" t="str">
        <f aca="false">IF(COUNTIF(поверки!$H$6:$H$3175,поверки!$H373)&gt;1,"Дубликат","")</f>
        <v/>
      </c>
      <c r="N373" s="17" t="str">
        <f aca="false">IF(COUNTIF(поверки!$L$6:$L$3175,поверки!$L373)&gt;1,"Дубликат","")</f>
        <v/>
      </c>
      <c r="O373" s="18" t="n">
        <v>368</v>
      </c>
      <c r="P373" s="17" t="str">
        <f aca="false">CONCATENATE(TEXT(MONTH(поверки!$G373),"00"),"/",TEXT(поверки!$O373,"000"), "/",TEXT(YEAR(поверки!$G373)-2000,"00"))</f>
        <v>04/368/25</v>
      </c>
      <c r="Q373" s="17" t="str">
        <f aca="false">VLOOKUP(поверки!$F373,'соответстиви ОТ типу'!$K$4:$M$344,2,FALSE())</f>
        <v>Манометр</v>
      </c>
      <c r="R373" s="17" t="s">
        <v>52</v>
      </c>
      <c r="S373" s="17" t="s">
        <v>876</v>
      </c>
      <c r="T373" s="17" t="n">
        <v>2</v>
      </c>
      <c r="U373" s="19" t="n">
        <f aca="false">VLOOKUP(поверки!$T373,'Акты п-п'!$C$5:$I$57,2,FALSE())</f>
        <v>45748</v>
      </c>
      <c r="V373" s="19" t="n">
        <f aca="false">VLOOKUP(поверки!$T373,'Акты п-п'!$C$5:$I$57,3,FALSE())</f>
        <v>45754</v>
      </c>
      <c r="W373" s="17" t="str">
        <f aca="false">VLOOKUP(поверки!$T373,'Акты п-п'!$C$5:$I$57,5,FALSE())</f>
        <v>Манджеев А.А.</v>
      </c>
      <c r="X373" s="17" t="n">
        <f aca="false">поверки!$G373-поверки!$U373</f>
        <v>3</v>
      </c>
      <c r="Y373" s="17" t="n">
        <f aca="false">поверки!$V373-поверки!$G373</f>
        <v>3</v>
      </c>
      <c r="Z373" s="17" t="str">
        <f aca="false">CONCATENATE(поверки!$Q373," ",поверки!$S373," номер ",поверки!$H373)</f>
        <v>Манометр ФТ МП3-Уф номер А0176575</v>
      </c>
    </row>
    <row r="374" customFormat="false" ht="17.9" hidden="true" customHeight="false" outlineLevel="0" collapsed="false">
      <c r="B374" s="1" t="s">
        <v>461</v>
      </c>
      <c r="C374" s="1" t="s">
        <v>30</v>
      </c>
      <c r="D374" s="1" t="s">
        <v>446</v>
      </c>
      <c r="F374" s="1" t="s">
        <v>329</v>
      </c>
      <c r="G374" s="16" t="n">
        <v>45751</v>
      </c>
      <c r="H374" s="6" t="s">
        <v>909</v>
      </c>
      <c r="J374" s="1" t="s">
        <v>34</v>
      </c>
      <c r="K374" s="1" t="s">
        <v>35</v>
      </c>
      <c r="L374" s="1" t="s">
        <v>910</v>
      </c>
      <c r="M374" s="17" t="str">
        <f aca="false">IF(COUNTIF(поверки!$H$6:$H$3175,поверки!$H374)&gt;1,"Дубликат","")</f>
        <v/>
      </c>
      <c r="N374" s="17" t="str">
        <f aca="false">IF(COUNTIF(поверки!$L$6:$L$3175,поверки!$L374)&gt;1,"Дубликат","")</f>
        <v/>
      </c>
      <c r="O374" s="18" t="n">
        <v>369</v>
      </c>
      <c r="P374" s="17" t="str">
        <f aca="false">CONCATENATE(TEXT(MONTH(поверки!$G374),"00"),"/",TEXT(поверки!$O374,"000"), "/",TEXT(YEAR(поверки!$G374)-2000,"00"))</f>
        <v>04/369/25</v>
      </c>
      <c r="Q374" s="17" t="str">
        <f aca="false">VLOOKUP(поверки!$F374,'соответстиви ОТ типу'!$K$4:$M$344,2,FALSE())</f>
        <v>Манометр</v>
      </c>
      <c r="R374" s="17" t="s">
        <v>52</v>
      </c>
      <c r="S374" s="17" t="s">
        <v>876</v>
      </c>
      <c r="T374" s="17" t="n">
        <v>2</v>
      </c>
      <c r="U374" s="19" t="n">
        <f aca="false">VLOOKUP(поверки!$T374,'Акты п-п'!$C$5:$I$57,2,FALSE())</f>
        <v>45748</v>
      </c>
      <c r="V374" s="19" t="n">
        <f aca="false">VLOOKUP(поверки!$T374,'Акты п-п'!$C$5:$I$57,3,FALSE())</f>
        <v>45754</v>
      </c>
      <c r="W374" s="17" t="str">
        <f aca="false">VLOOKUP(поверки!$T374,'Акты п-п'!$C$5:$I$57,5,FALSE())</f>
        <v>Манджеев А.А.</v>
      </c>
      <c r="X374" s="17" t="n">
        <f aca="false">поверки!$G374-поверки!$U374</f>
        <v>3</v>
      </c>
      <c r="Y374" s="17" t="n">
        <f aca="false">поверки!$V374-поверки!$G374</f>
        <v>3</v>
      </c>
      <c r="Z374" s="17" t="str">
        <f aca="false">CONCATENATE(поверки!$Q374," ",поверки!$S374," номер ",поверки!$H374)</f>
        <v>Манометр ФТ МП3-Уф номер А0100520</v>
      </c>
    </row>
    <row r="375" customFormat="false" ht="17.9" hidden="true" customHeight="false" outlineLevel="0" collapsed="false">
      <c r="B375" s="1" t="s">
        <v>461</v>
      </c>
      <c r="C375" s="1" t="s">
        <v>30</v>
      </c>
      <c r="D375" s="1" t="s">
        <v>446</v>
      </c>
      <c r="F375" s="1" t="s">
        <v>329</v>
      </c>
      <c r="G375" s="16" t="n">
        <v>45751</v>
      </c>
      <c r="H375" s="6" t="s">
        <v>911</v>
      </c>
      <c r="J375" s="1" t="s">
        <v>34</v>
      </c>
      <c r="K375" s="1" t="s">
        <v>35</v>
      </c>
      <c r="L375" s="1" t="s">
        <v>912</v>
      </c>
      <c r="M375" s="17" t="str">
        <f aca="false">IF(COUNTIF(поверки!$H$6:$H$3175,поверки!$H375)&gt;1,"Дубликат","")</f>
        <v/>
      </c>
      <c r="N375" s="17" t="str">
        <f aca="false">IF(COUNTIF(поверки!$L$6:$L$3175,поверки!$L375)&gt;1,"Дубликат","")</f>
        <v/>
      </c>
      <c r="O375" s="18" t="n">
        <v>370</v>
      </c>
      <c r="P375" s="17" t="str">
        <f aca="false">CONCATENATE(TEXT(MONTH(поверки!$G375),"00"),"/",TEXT(поверки!$O375,"000"), "/",TEXT(YEAR(поверки!$G375)-2000,"00"))</f>
        <v>04/370/25</v>
      </c>
      <c r="Q375" s="17" t="str">
        <f aca="false">VLOOKUP(поверки!$F375,'соответстиви ОТ типу'!$K$4:$M$344,2,FALSE())</f>
        <v>Манометр</v>
      </c>
      <c r="R375" s="17" t="s">
        <v>52</v>
      </c>
      <c r="S375" s="17" t="s">
        <v>876</v>
      </c>
      <c r="T375" s="17" t="n">
        <v>2</v>
      </c>
      <c r="U375" s="19" t="n">
        <f aca="false">VLOOKUP(поверки!$T375,'Акты п-п'!$C$5:$I$57,2,FALSE())</f>
        <v>45748</v>
      </c>
      <c r="V375" s="19" t="n">
        <f aca="false">VLOOKUP(поверки!$T375,'Акты п-п'!$C$5:$I$57,3,FALSE())</f>
        <v>45754</v>
      </c>
      <c r="W375" s="17" t="str">
        <f aca="false">VLOOKUP(поверки!$T375,'Акты п-п'!$C$5:$I$57,5,FALSE())</f>
        <v>Манджеев А.А.</v>
      </c>
      <c r="X375" s="17" t="n">
        <f aca="false">поверки!$G375-поверки!$U375</f>
        <v>3</v>
      </c>
      <c r="Y375" s="17" t="n">
        <f aca="false">поверки!$V375-поверки!$G375</f>
        <v>3</v>
      </c>
      <c r="Z375" s="17" t="str">
        <f aca="false">CONCATENATE(поверки!$Q375," ",поверки!$S375," номер ",поверки!$H375)</f>
        <v>Манометр ФТ МП3-Уф номер А0176562</v>
      </c>
    </row>
    <row r="376" customFormat="false" ht="17.9" hidden="true" customHeight="false" outlineLevel="0" collapsed="false">
      <c r="B376" s="1" t="s">
        <v>461</v>
      </c>
      <c r="C376" s="1" t="s">
        <v>30</v>
      </c>
      <c r="D376" s="1" t="s">
        <v>446</v>
      </c>
      <c r="F376" s="1" t="s">
        <v>329</v>
      </c>
      <c r="G376" s="16" t="n">
        <v>45751</v>
      </c>
      <c r="H376" s="6" t="s">
        <v>913</v>
      </c>
      <c r="J376" s="1" t="s">
        <v>34</v>
      </c>
      <c r="K376" s="1" t="s">
        <v>35</v>
      </c>
      <c r="L376" s="1" t="s">
        <v>914</v>
      </c>
      <c r="M376" s="17" t="str">
        <f aca="false">IF(COUNTIF(поверки!$H$6:$H$3175,поверки!$H376)&gt;1,"Дубликат","")</f>
        <v/>
      </c>
      <c r="N376" s="17" t="str">
        <f aca="false">IF(COUNTIF(поверки!$L$6:$L$3175,поверки!$L376)&gt;1,"Дубликат","")</f>
        <v/>
      </c>
      <c r="O376" s="18" t="n">
        <v>371</v>
      </c>
      <c r="P376" s="17" t="str">
        <f aca="false">CONCATENATE(TEXT(MONTH(поверки!$G376),"00"),"/",TEXT(поверки!$O376,"000"), "/",TEXT(YEAR(поверки!$G376)-2000,"00"))</f>
        <v>04/371/25</v>
      </c>
      <c r="Q376" s="17" t="str">
        <f aca="false">VLOOKUP(поверки!$F376,'соответстиви ОТ типу'!$K$4:$M$344,2,FALSE())</f>
        <v>Манометр</v>
      </c>
      <c r="R376" s="17" t="s">
        <v>52</v>
      </c>
      <c r="S376" s="17" t="s">
        <v>876</v>
      </c>
      <c r="T376" s="17" t="n">
        <v>2</v>
      </c>
      <c r="U376" s="19" t="n">
        <f aca="false">VLOOKUP(поверки!$T376,'Акты п-п'!$C$5:$I$57,2,FALSE())</f>
        <v>45748</v>
      </c>
      <c r="V376" s="19" t="n">
        <f aca="false">VLOOKUP(поверки!$T376,'Акты п-п'!$C$5:$I$57,3,FALSE())</f>
        <v>45754</v>
      </c>
      <c r="W376" s="17" t="str">
        <f aca="false">VLOOKUP(поверки!$T376,'Акты п-п'!$C$5:$I$57,5,FALSE())</f>
        <v>Манджеев А.А.</v>
      </c>
      <c r="X376" s="17" t="n">
        <f aca="false">поверки!$G376-поверки!$U376</f>
        <v>3</v>
      </c>
      <c r="Y376" s="17" t="n">
        <f aca="false">поверки!$V376-поверки!$G376</f>
        <v>3</v>
      </c>
      <c r="Z376" s="17" t="str">
        <f aca="false">CONCATENATE(поверки!$Q376," ",поверки!$S376," номер ",поверки!$H376)</f>
        <v>Манометр ФТ МП3-Уф номер А0176566</v>
      </c>
    </row>
    <row r="377" customFormat="false" ht="17.9" hidden="true" customHeight="false" outlineLevel="0" collapsed="false">
      <c r="B377" s="1" t="s">
        <v>461</v>
      </c>
      <c r="C377" s="1" t="s">
        <v>30</v>
      </c>
      <c r="D377" s="1" t="s">
        <v>446</v>
      </c>
      <c r="F377" s="1" t="s">
        <v>329</v>
      </c>
      <c r="G377" s="16" t="n">
        <v>45751</v>
      </c>
      <c r="H377" s="6" t="s">
        <v>915</v>
      </c>
      <c r="J377" s="1" t="s">
        <v>34</v>
      </c>
      <c r="K377" s="1" t="s">
        <v>35</v>
      </c>
      <c r="L377" s="1" t="s">
        <v>916</v>
      </c>
      <c r="M377" s="17" t="str">
        <f aca="false">IF(COUNTIF(поверки!$H$6:$H$3175,поверки!$H377)&gt;1,"Дубликат","")</f>
        <v/>
      </c>
      <c r="N377" s="17" t="str">
        <f aca="false">IF(COUNTIF(поверки!$L$6:$L$3175,поверки!$L377)&gt;1,"Дубликат","")</f>
        <v/>
      </c>
      <c r="O377" s="18" t="n">
        <v>372</v>
      </c>
      <c r="P377" s="17" t="str">
        <f aca="false">CONCATENATE(TEXT(MONTH(поверки!$G377),"00"),"/",TEXT(поверки!$O377,"000"), "/",TEXT(YEAR(поверки!$G377)-2000,"00"))</f>
        <v>04/372/25</v>
      </c>
      <c r="Q377" s="17" t="str">
        <f aca="false">VLOOKUP(поверки!$F377,'соответстиви ОТ типу'!$K$4:$M$344,2,FALSE())</f>
        <v>Манометр</v>
      </c>
      <c r="R377" s="17" t="s">
        <v>52</v>
      </c>
      <c r="S377" s="17" t="s">
        <v>876</v>
      </c>
      <c r="T377" s="17" t="n">
        <v>2</v>
      </c>
      <c r="U377" s="19" t="n">
        <f aca="false">VLOOKUP(поверки!$T377,'Акты п-п'!$C$5:$I$57,2,FALSE())</f>
        <v>45748</v>
      </c>
      <c r="V377" s="19" t="n">
        <f aca="false">VLOOKUP(поверки!$T377,'Акты п-п'!$C$5:$I$57,3,FALSE())</f>
        <v>45754</v>
      </c>
      <c r="W377" s="17" t="str">
        <f aca="false">VLOOKUP(поверки!$T377,'Акты п-п'!$C$5:$I$57,5,FALSE())</f>
        <v>Манджеев А.А.</v>
      </c>
      <c r="X377" s="17" t="n">
        <f aca="false">поверки!$G377-поверки!$U377</f>
        <v>3</v>
      </c>
      <c r="Y377" s="17" t="n">
        <f aca="false">поверки!$V377-поверки!$G377</f>
        <v>3</v>
      </c>
      <c r="Z377" s="17" t="str">
        <f aca="false">CONCATENATE(поверки!$Q377," ",поверки!$S377," номер ",поверки!$H377)</f>
        <v>Манометр ФТ МП3-Уф номер 000425</v>
      </c>
    </row>
    <row r="378" customFormat="false" ht="17.9" hidden="true" customHeight="false" outlineLevel="0" collapsed="false">
      <c r="B378" s="1" t="s">
        <v>461</v>
      </c>
      <c r="C378" s="1" t="s">
        <v>30</v>
      </c>
      <c r="D378" s="1" t="s">
        <v>446</v>
      </c>
      <c r="F378" s="1" t="s">
        <v>329</v>
      </c>
      <c r="G378" s="16" t="n">
        <v>45751</v>
      </c>
      <c r="H378" s="6" t="s">
        <v>917</v>
      </c>
      <c r="J378" s="1" t="s">
        <v>34</v>
      </c>
      <c r="K378" s="1" t="s">
        <v>35</v>
      </c>
      <c r="L378" s="1" t="s">
        <v>918</v>
      </c>
      <c r="M378" s="17" t="str">
        <f aca="false">IF(COUNTIF(поверки!$H$6:$H$3175,поверки!$H378)&gt;1,"Дубликат","")</f>
        <v/>
      </c>
      <c r="N378" s="17" t="str">
        <f aca="false">IF(COUNTIF(поверки!$L$6:$L$3175,поверки!$L378)&gt;1,"Дубликат","")</f>
        <v/>
      </c>
      <c r="O378" s="18" t="n">
        <v>373</v>
      </c>
      <c r="P378" s="17" t="str">
        <f aca="false">CONCATENATE(TEXT(MONTH(поверки!$G378),"00"),"/",TEXT(поверки!$O378,"000"), "/",TEXT(YEAR(поверки!$G378)-2000,"00"))</f>
        <v>04/373/25</v>
      </c>
      <c r="Q378" s="17" t="str">
        <f aca="false">VLOOKUP(поверки!$F378,'соответстиви ОТ типу'!$K$4:$M$344,2,FALSE())</f>
        <v>Манометр</v>
      </c>
      <c r="R378" s="17" t="s">
        <v>52</v>
      </c>
      <c r="S378" s="17" t="s">
        <v>876</v>
      </c>
      <c r="T378" s="17" t="n">
        <v>2</v>
      </c>
      <c r="U378" s="19" t="n">
        <f aca="false">VLOOKUP(поверки!$T378,'Акты п-п'!$C$5:$I$57,2,FALSE())</f>
        <v>45748</v>
      </c>
      <c r="V378" s="19" t="n">
        <f aca="false">VLOOKUP(поверки!$T378,'Акты п-п'!$C$5:$I$57,3,FALSE())</f>
        <v>45754</v>
      </c>
      <c r="W378" s="17" t="str">
        <f aca="false">VLOOKUP(поверки!$T378,'Акты п-п'!$C$5:$I$57,5,FALSE())</f>
        <v>Манджеев А.А.</v>
      </c>
      <c r="X378" s="17" t="n">
        <f aca="false">поверки!$G378-поверки!$U378</f>
        <v>3</v>
      </c>
      <c r="Y378" s="17" t="n">
        <f aca="false">поверки!$V378-поверки!$G378</f>
        <v>3</v>
      </c>
      <c r="Z378" s="17" t="str">
        <f aca="false">CONCATENATE(поверки!$Q378," ",поверки!$S378," номер ",поверки!$H378)</f>
        <v>Манометр ФТ МП3-Уф номер 000711</v>
      </c>
    </row>
    <row r="379" customFormat="false" ht="17.9" hidden="true" customHeight="false" outlineLevel="0" collapsed="false">
      <c r="B379" s="1" t="s">
        <v>461</v>
      </c>
      <c r="C379" s="1" t="s">
        <v>30</v>
      </c>
      <c r="D379" s="1" t="s">
        <v>446</v>
      </c>
      <c r="F379" s="1" t="s">
        <v>329</v>
      </c>
      <c r="G379" s="16" t="n">
        <v>45751</v>
      </c>
      <c r="H379" s="6" t="s">
        <v>919</v>
      </c>
      <c r="J379" s="1" t="s">
        <v>34</v>
      </c>
      <c r="K379" s="1" t="s">
        <v>35</v>
      </c>
      <c r="L379" s="1" t="s">
        <v>920</v>
      </c>
      <c r="M379" s="17" t="str">
        <f aca="false">IF(COUNTIF(поверки!$H$6:$H$3175,поверки!$H379)&gt;1,"Дубликат","")</f>
        <v/>
      </c>
      <c r="N379" s="17" t="str">
        <f aca="false">IF(COUNTIF(поверки!$L$6:$L$3175,поверки!$L379)&gt;1,"Дубликат","")</f>
        <v/>
      </c>
      <c r="O379" s="18" t="n">
        <v>374</v>
      </c>
      <c r="P379" s="17" t="str">
        <f aca="false">CONCATENATE(TEXT(MONTH(поверки!$G379),"00"),"/",TEXT(поверки!$O379,"000"), "/",TEXT(YEAR(поверки!$G379)-2000,"00"))</f>
        <v>04/374/25</v>
      </c>
      <c r="Q379" s="17" t="str">
        <f aca="false">VLOOKUP(поверки!$F379,'соответстиви ОТ типу'!$K$4:$M$344,2,FALSE())</f>
        <v>Манометр</v>
      </c>
      <c r="R379" s="17" t="s">
        <v>52</v>
      </c>
      <c r="S379" s="17" t="s">
        <v>876</v>
      </c>
      <c r="T379" s="17" t="n">
        <v>2</v>
      </c>
      <c r="U379" s="19" t="n">
        <f aca="false">VLOOKUP(поверки!$T379,'Акты п-п'!$C$5:$I$57,2,FALSE())</f>
        <v>45748</v>
      </c>
      <c r="V379" s="19" t="n">
        <f aca="false">VLOOKUP(поверки!$T379,'Акты п-п'!$C$5:$I$57,3,FALSE())</f>
        <v>45754</v>
      </c>
      <c r="W379" s="17" t="str">
        <f aca="false">VLOOKUP(поверки!$T379,'Акты п-п'!$C$5:$I$57,5,FALSE())</f>
        <v>Манджеев А.А.</v>
      </c>
      <c r="X379" s="17" t="n">
        <f aca="false">поверки!$G379-поверки!$U379</f>
        <v>3</v>
      </c>
      <c r="Y379" s="17" t="n">
        <f aca="false">поверки!$V379-поверки!$G379</f>
        <v>3</v>
      </c>
      <c r="Z379" s="17" t="str">
        <f aca="false">CONCATENATE(поверки!$Q379," ",поверки!$S379," номер ",поверки!$H379)</f>
        <v>Манометр ФТ МП3-Уф номер 000294</v>
      </c>
    </row>
    <row r="380" customFormat="false" ht="17.9" hidden="true" customHeight="false" outlineLevel="0" collapsed="false">
      <c r="B380" s="1" t="s">
        <v>461</v>
      </c>
      <c r="C380" s="1" t="s">
        <v>30</v>
      </c>
      <c r="D380" s="1" t="s">
        <v>446</v>
      </c>
      <c r="F380" s="1" t="s">
        <v>329</v>
      </c>
      <c r="G380" s="16" t="n">
        <v>45751</v>
      </c>
      <c r="H380" s="6" t="s">
        <v>921</v>
      </c>
      <c r="J380" s="1" t="s">
        <v>34</v>
      </c>
      <c r="K380" s="1" t="s">
        <v>35</v>
      </c>
      <c r="L380" s="1" t="s">
        <v>922</v>
      </c>
      <c r="M380" s="17" t="str">
        <f aca="false">IF(COUNTIF(поверки!$H$6:$H$3175,поверки!$H380)&gt;1,"Дубликат","")</f>
        <v/>
      </c>
      <c r="N380" s="17" t="str">
        <f aca="false">IF(COUNTIF(поверки!$L$6:$L$3175,поверки!$L380)&gt;1,"Дубликат","")</f>
        <v/>
      </c>
      <c r="O380" s="18" t="n">
        <v>375</v>
      </c>
      <c r="P380" s="17" t="str">
        <f aca="false">CONCATENATE(TEXT(MONTH(поверки!$G380),"00"),"/",TEXT(поверки!$O380,"000"), "/",TEXT(YEAR(поверки!$G380)-2000,"00"))</f>
        <v>04/375/25</v>
      </c>
      <c r="Q380" s="17" t="str">
        <f aca="false">VLOOKUP(поверки!$F380,'соответстиви ОТ типу'!$K$4:$M$344,2,FALSE())</f>
        <v>Манометр</v>
      </c>
      <c r="R380" s="17" t="s">
        <v>52</v>
      </c>
      <c r="S380" s="17" t="s">
        <v>876</v>
      </c>
      <c r="T380" s="17" t="n">
        <v>2</v>
      </c>
      <c r="U380" s="19" t="n">
        <f aca="false">VLOOKUP(поверки!$T380,'Акты п-п'!$C$5:$I$57,2,FALSE())</f>
        <v>45748</v>
      </c>
      <c r="V380" s="19" t="n">
        <f aca="false">VLOOKUP(поверки!$T380,'Акты п-п'!$C$5:$I$57,3,FALSE())</f>
        <v>45754</v>
      </c>
      <c r="W380" s="17" t="str">
        <f aca="false">VLOOKUP(поверки!$T380,'Акты п-п'!$C$5:$I$57,5,FALSE())</f>
        <v>Манджеев А.А.</v>
      </c>
      <c r="X380" s="17" t="n">
        <f aca="false">поверки!$G380-поверки!$U380</f>
        <v>3</v>
      </c>
      <c r="Y380" s="17" t="n">
        <f aca="false">поверки!$V380-поверки!$G380</f>
        <v>3</v>
      </c>
      <c r="Z380" s="17" t="str">
        <f aca="false">CONCATENATE(поверки!$Q380," ",поверки!$S380," номер ",поверки!$H380)</f>
        <v>Манометр ФТ МП3-Уф номер 000705</v>
      </c>
    </row>
    <row r="381" customFormat="false" ht="17.9" hidden="true" customHeight="false" outlineLevel="0" collapsed="false">
      <c r="B381" s="1" t="s">
        <v>461</v>
      </c>
      <c r="C381" s="1" t="s">
        <v>30</v>
      </c>
      <c r="D381" s="1" t="s">
        <v>446</v>
      </c>
      <c r="F381" s="1" t="s">
        <v>329</v>
      </c>
      <c r="G381" s="16" t="n">
        <v>45751</v>
      </c>
      <c r="H381" s="6" t="s">
        <v>923</v>
      </c>
      <c r="J381" s="1" t="s">
        <v>34</v>
      </c>
      <c r="K381" s="1" t="s">
        <v>35</v>
      </c>
      <c r="L381" s="1" t="s">
        <v>924</v>
      </c>
      <c r="M381" s="17" t="str">
        <f aca="false">IF(COUNTIF(поверки!$H$6:$H$3175,поверки!$H381)&gt;1,"Дубликат","")</f>
        <v/>
      </c>
      <c r="N381" s="17" t="str">
        <f aca="false">IF(COUNTIF(поверки!$L$6:$L$3175,поверки!$L381)&gt;1,"Дубликат","")</f>
        <v/>
      </c>
      <c r="O381" s="18" t="n">
        <v>376</v>
      </c>
      <c r="P381" s="17" t="str">
        <f aca="false">CONCATENATE(TEXT(MONTH(поверки!$G381),"00"),"/",TEXT(поверки!$O381,"000"), "/",TEXT(YEAR(поверки!$G381)-2000,"00"))</f>
        <v>04/376/25</v>
      </c>
      <c r="Q381" s="17" t="str">
        <f aca="false">VLOOKUP(поверки!$F381,'соответстиви ОТ типу'!$K$4:$M$344,2,FALSE())</f>
        <v>Манометр</v>
      </c>
      <c r="R381" s="17" t="s">
        <v>52</v>
      </c>
      <c r="S381" s="17" t="s">
        <v>876</v>
      </c>
      <c r="T381" s="17" t="n">
        <v>2</v>
      </c>
      <c r="U381" s="19" t="n">
        <f aca="false">VLOOKUP(поверки!$T381,'Акты п-п'!$C$5:$I$57,2,FALSE())</f>
        <v>45748</v>
      </c>
      <c r="V381" s="19" t="n">
        <f aca="false">VLOOKUP(поверки!$T381,'Акты п-п'!$C$5:$I$57,3,FALSE())</f>
        <v>45754</v>
      </c>
      <c r="W381" s="17" t="str">
        <f aca="false">VLOOKUP(поверки!$T381,'Акты п-п'!$C$5:$I$57,5,FALSE())</f>
        <v>Манджеев А.А.</v>
      </c>
      <c r="X381" s="17" t="n">
        <f aca="false">поверки!$G381-поверки!$U381</f>
        <v>3</v>
      </c>
      <c r="Y381" s="17" t="n">
        <f aca="false">поверки!$V381-поверки!$G381</f>
        <v>3</v>
      </c>
      <c r="Z381" s="17" t="str">
        <f aca="false">CONCATENATE(поверки!$Q381," ",поверки!$S381," номер ",поверки!$H381)</f>
        <v>Манометр ФТ МП3-Уф номер 000449</v>
      </c>
    </row>
    <row r="382" customFormat="false" ht="17.9" hidden="true" customHeight="false" outlineLevel="0" collapsed="false">
      <c r="B382" s="1" t="s">
        <v>461</v>
      </c>
      <c r="C382" s="1" t="s">
        <v>30</v>
      </c>
      <c r="D382" s="1" t="s">
        <v>446</v>
      </c>
      <c r="F382" s="1" t="s">
        <v>329</v>
      </c>
      <c r="G382" s="16" t="n">
        <v>45751</v>
      </c>
      <c r="H382" s="6" t="s">
        <v>925</v>
      </c>
      <c r="J382" s="1" t="s">
        <v>34</v>
      </c>
      <c r="K382" s="1" t="s">
        <v>35</v>
      </c>
      <c r="L382" s="1" t="s">
        <v>926</v>
      </c>
      <c r="M382" s="17" t="str">
        <f aca="false">IF(COUNTIF(поверки!$H$6:$H$3175,поверки!$H382)&gt;1,"Дубликат","")</f>
        <v>Дубликат</v>
      </c>
      <c r="N382" s="17" t="str">
        <f aca="false">IF(COUNTIF(поверки!$L$6:$L$3175,поверки!$L382)&gt;1,"Дубликат","")</f>
        <v/>
      </c>
      <c r="O382" s="18" t="n">
        <v>377</v>
      </c>
      <c r="P382" s="17" t="str">
        <f aca="false">CONCATENATE(TEXT(MONTH(поверки!$G382),"00"),"/",TEXT(поверки!$O382,"000"), "/",TEXT(YEAR(поверки!$G382)-2000,"00"))</f>
        <v>04/377/25</v>
      </c>
      <c r="Q382" s="17" t="str">
        <f aca="false">VLOOKUP(поверки!$F382,'соответстиви ОТ типу'!$K$4:$M$344,2,FALSE())</f>
        <v>Манометр</v>
      </c>
      <c r="R382" s="17" t="s">
        <v>52</v>
      </c>
      <c r="S382" s="17" t="s">
        <v>876</v>
      </c>
      <c r="T382" s="17" t="n">
        <v>2</v>
      </c>
      <c r="U382" s="19" t="n">
        <f aca="false">VLOOKUP(поверки!$T382,'Акты п-п'!$C$5:$I$57,2,FALSE())</f>
        <v>45748</v>
      </c>
      <c r="V382" s="19" t="n">
        <f aca="false">VLOOKUP(поверки!$T382,'Акты п-п'!$C$5:$I$57,3,FALSE())</f>
        <v>45754</v>
      </c>
      <c r="W382" s="17" t="str">
        <f aca="false">VLOOKUP(поверки!$T382,'Акты п-п'!$C$5:$I$57,5,FALSE())</f>
        <v>Манджеев А.А.</v>
      </c>
      <c r="X382" s="17" t="n">
        <f aca="false">поверки!$G382-поверки!$U382</f>
        <v>3</v>
      </c>
      <c r="Y382" s="17" t="n">
        <f aca="false">поверки!$V382-поверки!$G382</f>
        <v>3</v>
      </c>
      <c r="Z382" s="17" t="str">
        <f aca="false">CONCATENATE(поверки!$Q382," ",поверки!$S382," номер ",поверки!$H382)</f>
        <v>Манометр ФТ МП3-Уф номер 000256</v>
      </c>
    </row>
    <row r="383" customFormat="false" ht="17.9" hidden="true" customHeight="false" outlineLevel="0" collapsed="false">
      <c r="B383" s="1" t="s">
        <v>461</v>
      </c>
      <c r="C383" s="1" t="s">
        <v>30</v>
      </c>
      <c r="D383" s="1" t="s">
        <v>446</v>
      </c>
      <c r="F383" s="1" t="s">
        <v>329</v>
      </c>
      <c r="G383" s="16" t="n">
        <v>45751</v>
      </c>
      <c r="H383" s="6" t="s">
        <v>927</v>
      </c>
      <c r="J383" s="1" t="s">
        <v>34</v>
      </c>
      <c r="K383" s="1" t="s">
        <v>35</v>
      </c>
      <c r="L383" s="1" t="s">
        <v>928</v>
      </c>
      <c r="M383" s="17" t="str">
        <f aca="false">IF(COUNTIF(поверки!$H$6:$H$3175,поверки!$H383)&gt;1,"Дубликат","")</f>
        <v/>
      </c>
      <c r="N383" s="17" t="str">
        <f aca="false">IF(COUNTIF(поверки!$L$6:$L$3175,поверки!$L383)&gt;1,"Дубликат","")</f>
        <v/>
      </c>
      <c r="O383" s="18" t="n">
        <v>378</v>
      </c>
      <c r="P383" s="17" t="str">
        <f aca="false">CONCATENATE(TEXT(MONTH(поверки!$G383),"00"),"/",TEXT(поверки!$O383,"000"), "/",TEXT(YEAR(поверки!$G383)-2000,"00"))</f>
        <v>04/378/25</v>
      </c>
      <c r="Q383" s="17" t="str">
        <f aca="false">VLOOKUP(поверки!$F383,'соответстиви ОТ типу'!$K$4:$M$344,2,FALSE())</f>
        <v>Манометр</v>
      </c>
      <c r="R383" s="17" t="s">
        <v>52</v>
      </c>
      <c r="S383" s="17" t="s">
        <v>876</v>
      </c>
      <c r="T383" s="17" t="n">
        <v>2</v>
      </c>
      <c r="U383" s="19" t="n">
        <f aca="false">VLOOKUP(поверки!$T383,'Акты п-п'!$C$5:$I$57,2,FALSE())</f>
        <v>45748</v>
      </c>
      <c r="V383" s="19" t="n">
        <f aca="false">VLOOKUP(поверки!$T383,'Акты п-п'!$C$5:$I$57,3,FALSE())</f>
        <v>45754</v>
      </c>
      <c r="W383" s="17" t="str">
        <f aca="false">VLOOKUP(поверки!$T383,'Акты п-п'!$C$5:$I$57,5,FALSE())</f>
        <v>Манджеев А.А.</v>
      </c>
      <c r="X383" s="17" t="n">
        <f aca="false">поверки!$G383-поверки!$U383</f>
        <v>3</v>
      </c>
      <c r="Y383" s="17" t="n">
        <f aca="false">поверки!$V383-поверки!$G383</f>
        <v>3</v>
      </c>
      <c r="Z383" s="17" t="str">
        <f aca="false">CONCATENATE(поверки!$Q383," ",поверки!$S383," номер ",поверки!$H383)</f>
        <v>Манометр ФТ МП3-Уф номер 000153</v>
      </c>
    </row>
    <row r="384" customFormat="false" ht="17.9" hidden="true" customHeight="false" outlineLevel="0" collapsed="false">
      <c r="B384" s="1" t="s">
        <v>461</v>
      </c>
      <c r="C384" s="1" t="s">
        <v>30</v>
      </c>
      <c r="D384" s="1" t="s">
        <v>446</v>
      </c>
      <c r="F384" s="1" t="s">
        <v>329</v>
      </c>
      <c r="G384" s="16" t="n">
        <v>45751</v>
      </c>
      <c r="H384" s="6" t="s">
        <v>929</v>
      </c>
      <c r="J384" s="1" t="s">
        <v>34</v>
      </c>
      <c r="K384" s="1" t="s">
        <v>35</v>
      </c>
      <c r="L384" s="1" t="s">
        <v>930</v>
      </c>
      <c r="M384" s="17" t="str">
        <f aca="false">IF(COUNTIF(поверки!$H$6:$H$3175,поверки!$H384)&gt;1,"Дубликат","")</f>
        <v/>
      </c>
      <c r="N384" s="17" t="str">
        <f aca="false">IF(COUNTIF(поверки!$L$6:$L$3175,поверки!$L384)&gt;1,"Дубликат","")</f>
        <v/>
      </c>
      <c r="O384" s="18" t="n">
        <v>379</v>
      </c>
      <c r="P384" s="17" t="str">
        <f aca="false">CONCATENATE(TEXT(MONTH(поверки!$G384),"00"),"/",TEXT(поверки!$O384,"000"), "/",TEXT(YEAR(поверки!$G384)-2000,"00"))</f>
        <v>04/379/25</v>
      </c>
      <c r="Q384" s="17" t="str">
        <f aca="false">VLOOKUP(поверки!$F384,'соответстиви ОТ типу'!$K$4:$M$344,2,FALSE())</f>
        <v>Манометр</v>
      </c>
      <c r="R384" s="17" t="s">
        <v>52</v>
      </c>
      <c r="S384" s="17" t="s">
        <v>876</v>
      </c>
      <c r="T384" s="17" t="n">
        <v>2</v>
      </c>
      <c r="U384" s="19" t="n">
        <f aca="false">VLOOKUP(поверки!$T384,'Акты п-п'!$C$5:$I$57,2,FALSE())</f>
        <v>45748</v>
      </c>
      <c r="V384" s="19" t="n">
        <f aca="false">VLOOKUP(поверки!$T384,'Акты п-п'!$C$5:$I$57,3,FALSE())</f>
        <v>45754</v>
      </c>
      <c r="W384" s="17" t="str">
        <f aca="false">VLOOKUP(поверки!$T384,'Акты п-п'!$C$5:$I$57,5,FALSE())</f>
        <v>Манджеев А.А.</v>
      </c>
      <c r="X384" s="17" t="n">
        <f aca="false">поверки!$G384-поверки!$U384</f>
        <v>3</v>
      </c>
      <c r="Y384" s="17" t="n">
        <f aca="false">поверки!$V384-поверки!$G384</f>
        <v>3</v>
      </c>
      <c r="Z384" s="17" t="str">
        <f aca="false">CONCATENATE(поверки!$Q384," ",поверки!$S384," номер ",поверки!$H384)</f>
        <v>Манометр ФТ МП3-Уф номер 000767</v>
      </c>
    </row>
    <row r="385" customFormat="false" ht="17.9" hidden="true" customHeight="false" outlineLevel="0" collapsed="false">
      <c r="B385" s="1" t="s">
        <v>461</v>
      </c>
      <c r="C385" s="1" t="s">
        <v>30</v>
      </c>
      <c r="D385" s="1" t="s">
        <v>446</v>
      </c>
      <c r="F385" s="1" t="s">
        <v>329</v>
      </c>
      <c r="G385" s="16" t="n">
        <v>45751</v>
      </c>
      <c r="H385" s="6" t="s">
        <v>931</v>
      </c>
      <c r="J385" s="1" t="s">
        <v>34</v>
      </c>
      <c r="K385" s="1" t="s">
        <v>35</v>
      </c>
      <c r="L385" s="1" t="s">
        <v>932</v>
      </c>
      <c r="M385" s="17" t="str">
        <f aca="false">IF(COUNTIF(поверки!$H$6:$H$3175,поверки!$H385)&gt;1,"Дубликат","")</f>
        <v/>
      </c>
      <c r="N385" s="17" t="str">
        <f aca="false">IF(COUNTIF(поверки!$L$6:$L$3175,поверки!$L385)&gt;1,"Дубликат","")</f>
        <v/>
      </c>
      <c r="O385" s="18" t="n">
        <v>380</v>
      </c>
      <c r="P385" s="17" t="str">
        <f aca="false">CONCATENATE(TEXT(MONTH(поверки!$G385),"00"),"/",TEXT(поверки!$O385,"000"), "/",TEXT(YEAR(поверки!$G385)-2000,"00"))</f>
        <v>04/380/25</v>
      </c>
      <c r="Q385" s="17" t="str">
        <f aca="false">VLOOKUP(поверки!$F385,'соответстиви ОТ типу'!$K$4:$M$344,2,FALSE())</f>
        <v>Манометр</v>
      </c>
      <c r="R385" s="17" t="s">
        <v>52</v>
      </c>
      <c r="S385" s="17" t="s">
        <v>876</v>
      </c>
      <c r="T385" s="17" t="n">
        <v>2</v>
      </c>
      <c r="U385" s="19" t="n">
        <f aca="false">VLOOKUP(поверки!$T385,'Акты п-п'!$C$5:$I$57,2,FALSE())</f>
        <v>45748</v>
      </c>
      <c r="V385" s="19" t="n">
        <f aca="false">VLOOKUP(поверки!$T385,'Акты п-п'!$C$5:$I$57,3,FALSE())</f>
        <v>45754</v>
      </c>
      <c r="W385" s="17" t="str">
        <f aca="false">VLOOKUP(поверки!$T385,'Акты п-п'!$C$5:$I$57,5,FALSE())</f>
        <v>Манджеев А.А.</v>
      </c>
      <c r="X385" s="17" t="n">
        <f aca="false">поверки!$G385-поверки!$U385</f>
        <v>3</v>
      </c>
      <c r="Y385" s="17" t="n">
        <f aca="false">поверки!$V385-поверки!$G385</f>
        <v>3</v>
      </c>
      <c r="Z385" s="17" t="str">
        <f aca="false">CONCATENATE(поверки!$Q385," ",поверки!$S385," номер ",поверки!$H385)</f>
        <v>Манометр ФТ МП3-Уф номер 000877</v>
      </c>
    </row>
    <row r="386" customFormat="false" ht="17.9" hidden="true" customHeight="false" outlineLevel="0" collapsed="false">
      <c r="B386" s="1" t="s">
        <v>461</v>
      </c>
      <c r="C386" s="1" t="s">
        <v>30</v>
      </c>
      <c r="D386" s="1" t="s">
        <v>446</v>
      </c>
      <c r="F386" s="1" t="s">
        <v>329</v>
      </c>
      <c r="G386" s="16" t="n">
        <v>45751</v>
      </c>
      <c r="H386" s="6" t="s">
        <v>933</v>
      </c>
      <c r="J386" s="1" t="s">
        <v>34</v>
      </c>
      <c r="K386" s="1" t="s">
        <v>35</v>
      </c>
      <c r="L386" s="1" t="s">
        <v>934</v>
      </c>
      <c r="M386" s="17" t="str">
        <f aca="false">IF(COUNTIF(поверки!$H$6:$H$3175,поверки!$H386)&gt;1,"Дубликат","")</f>
        <v/>
      </c>
      <c r="N386" s="17" t="str">
        <f aca="false">IF(COUNTIF(поверки!$L$6:$L$3175,поверки!$L386)&gt;1,"Дубликат","")</f>
        <v/>
      </c>
      <c r="O386" s="18" t="n">
        <v>381</v>
      </c>
      <c r="P386" s="17" t="str">
        <f aca="false">CONCATENATE(TEXT(MONTH(поверки!$G386),"00"),"/",TEXT(поверки!$O386,"000"), "/",TEXT(YEAR(поверки!$G386)-2000,"00"))</f>
        <v>04/381/25</v>
      </c>
      <c r="Q386" s="17" t="str">
        <f aca="false">VLOOKUP(поверки!$F386,'соответстиви ОТ типу'!$K$4:$M$344,2,FALSE())</f>
        <v>Манометр</v>
      </c>
      <c r="R386" s="17" t="s">
        <v>52</v>
      </c>
      <c r="S386" s="17" t="s">
        <v>876</v>
      </c>
      <c r="T386" s="17" t="n">
        <v>2</v>
      </c>
      <c r="U386" s="19" t="n">
        <f aca="false">VLOOKUP(поверки!$T386,'Акты п-п'!$C$5:$I$57,2,FALSE())</f>
        <v>45748</v>
      </c>
      <c r="V386" s="19" t="n">
        <f aca="false">VLOOKUP(поверки!$T386,'Акты п-п'!$C$5:$I$57,3,FALSE())</f>
        <v>45754</v>
      </c>
      <c r="W386" s="17" t="str">
        <f aca="false">VLOOKUP(поверки!$T386,'Акты п-п'!$C$5:$I$57,5,FALSE())</f>
        <v>Манджеев А.А.</v>
      </c>
      <c r="X386" s="17" t="n">
        <f aca="false">поверки!$G386-поверки!$U386</f>
        <v>3</v>
      </c>
      <c r="Y386" s="17" t="n">
        <f aca="false">поверки!$V386-поверки!$G386</f>
        <v>3</v>
      </c>
      <c r="Z386" s="17" t="str">
        <f aca="false">CONCATENATE(поверки!$Q386," ",поверки!$S386," номер ",поверки!$H386)</f>
        <v>Манометр ФТ МП3-Уф номер 000292</v>
      </c>
    </row>
    <row r="387" customFormat="false" ht="17.9" hidden="true" customHeight="false" outlineLevel="0" collapsed="false">
      <c r="B387" s="1" t="s">
        <v>461</v>
      </c>
      <c r="C387" s="1" t="s">
        <v>30</v>
      </c>
      <c r="D387" s="1" t="s">
        <v>446</v>
      </c>
      <c r="F387" s="1" t="s">
        <v>329</v>
      </c>
      <c r="G387" s="16" t="n">
        <v>45751</v>
      </c>
      <c r="H387" s="6" t="s">
        <v>935</v>
      </c>
      <c r="J387" s="1" t="s">
        <v>34</v>
      </c>
      <c r="K387" s="1" t="s">
        <v>35</v>
      </c>
      <c r="L387" s="1" t="s">
        <v>936</v>
      </c>
      <c r="M387" s="17" t="str">
        <f aca="false">IF(COUNTIF(поверки!$H$6:$H$3175,поверки!$H387)&gt;1,"Дубликат","")</f>
        <v/>
      </c>
      <c r="N387" s="17" t="str">
        <f aca="false">IF(COUNTIF(поверки!$L$6:$L$3175,поверки!$L387)&gt;1,"Дубликат","")</f>
        <v/>
      </c>
      <c r="O387" s="18" t="n">
        <v>382</v>
      </c>
      <c r="P387" s="17" t="str">
        <f aca="false">CONCATENATE(TEXT(MONTH(поверки!$G387),"00"),"/",TEXT(поверки!$O387,"000"), "/",TEXT(YEAR(поверки!$G387)-2000,"00"))</f>
        <v>04/382/25</v>
      </c>
      <c r="Q387" s="17" t="str">
        <f aca="false">VLOOKUP(поверки!$F387,'соответстиви ОТ типу'!$K$4:$M$344,2,FALSE())</f>
        <v>Манометр</v>
      </c>
      <c r="R387" s="17" t="s">
        <v>52</v>
      </c>
      <c r="S387" s="17" t="s">
        <v>876</v>
      </c>
      <c r="T387" s="17" t="n">
        <v>2</v>
      </c>
      <c r="U387" s="19" t="n">
        <f aca="false">VLOOKUP(поверки!$T387,'Акты п-п'!$C$5:$I$57,2,FALSE())</f>
        <v>45748</v>
      </c>
      <c r="V387" s="19" t="n">
        <f aca="false">VLOOKUP(поверки!$T387,'Акты п-п'!$C$5:$I$57,3,FALSE())</f>
        <v>45754</v>
      </c>
      <c r="W387" s="17" t="str">
        <f aca="false">VLOOKUP(поверки!$T387,'Акты п-п'!$C$5:$I$57,5,FALSE())</f>
        <v>Манджеев А.А.</v>
      </c>
      <c r="X387" s="17" t="n">
        <f aca="false">поверки!$G387-поверки!$U387</f>
        <v>3</v>
      </c>
      <c r="Y387" s="17" t="n">
        <f aca="false">поверки!$V387-поверки!$G387</f>
        <v>3</v>
      </c>
      <c r="Z387" s="17" t="str">
        <f aca="false">CONCATENATE(поверки!$Q387," ",поверки!$S387," номер ",поверки!$H387)</f>
        <v>Манометр ФТ МП3-Уф номер 000860</v>
      </c>
    </row>
    <row r="388" customFormat="false" ht="17.9" hidden="true" customHeight="false" outlineLevel="0" collapsed="false">
      <c r="B388" s="1" t="s">
        <v>461</v>
      </c>
      <c r="C388" s="1" t="s">
        <v>30</v>
      </c>
      <c r="D388" s="1" t="s">
        <v>446</v>
      </c>
      <c r="F388" s="1" t="s">
        <v>329</v>
      </c>
      <c r="G388" s="16" t="n">
        <v>45751</v>
      </c>
      <c r="H388" s="6" t="s">
        <v>937</v>
      </c>
      <c r="J388" s="1" t="s">
        <v>34</v>
      </c>
      <c r="K388" s="1" t="s">
        <v>35</v>
      </c>
      <c r="L388" s="1" t="s">
        <v>938</v>
      </c>
      <c r="M388" s="17" t="str">
        <f aca="false">IF(COUNTIF(поверки!$H$6:$H$3175,поверки!$H388)&gt;1,"Дубликат","")</f>
        <v/>
      </c>
      <c r="N388" s="17" t="str">
        <f aca="false">IF(COUNTIF(поверки!$L$6:$L$3175,поверки!$L388)&gt;1,"Дубликат","")</f>
        <v/>
      </c>
      <c r="O388" s="18" t="n">
        <v>383</v>
      </c>
      <c r="P388" s="17" t="str">
        <f aca="false">CONCATENATE(TEXT(MONTH(поверки!$G388),"00"),"/",TEXT(поверки!$O388,"000"), "/",TEXT(YEAR(поверки!$G388)-2000,"00"))</f>
        <v>04/383/25</v>
      </c>
      <c r="Q388" s="17" t="str">
        <f aca="false">VLOOKUP(поверки!$F388,'соответстиви ОТ типу'!$K$4:$M$344,2,FALSE())</f>
        <v>Манометр</v>
      </c>
      <c r="R388" s="17" t="s">
        <v>52</v>
      </c>
      <c r="S388" s="17" t="s">
        <v>876</v>
      </c>
      <c r="T388" s="17" t="n">
        <v>2</v>
      </c>
      <c r="U388" s="19" t="n">
        <f aca="false">VLOOKUP(поверки!$T388,'Акты п-п'!$C$5:$I$57,2,FALSE())</f>
        <v>45748</v>
      </c>
      <c r="V388" s="19" t="n">
        <f aca="false">VLOOKUP(поверки!$T388,'Акты п-п'!$C$5:$I$57,3,FALSE())</f>
        <v>45754</v>
      </c>
      <c r="W388" s="17" t="str">
        <f aca="false">VLOOKUP(поверки!$T388,'Акты п-п'!$C$5:$I$57,5,FALSE())</f>
        <v>Манджеев А.А.</v>
      </c>
      <c r="X388" s="17" t="n">
        <f aca="false">поверки!$G388-поверки!$U388</f>
        <v>3</v>
      </c>
      <c r="Y388" s="17" t="n">
        <f aca="false">поверки!$V388-поверки!$G388</f>
        <v>3</v>
      </c>
      <c r="Z388" s="17" t="str">
        <f aca="false">CONCATENATE(поверки!$Q388," ",поверки!$S388," номер ",поверки!$H388)</f>
        <v>Манометр ФТ МП3-Уф номер 000861</v>
      </c>
    </row>
    <row r="389" customFormat="false" ht="17.9" hidden="true" customHeight="false" outlineLevel="0" collapsed="false">
      <c r="B389" s="1" t="s">
        <v>461</v>
      </c>
      <c r="C389" s="1" t="s">
        <v>30</v>
      </c>
      <c r="D389" s="1" t="s">
        <v>446</v>
      </c>
      <c r="F389" s="1" t="s">
        <v>329</v>
      </c>
      <c r="G389" s="16" t="n">
        <v>45751</v>
      </c>
      <c r="H389" s="6" t="s">
        <v>925</v>
      </c>
      <c r="J389" s="1" t="s">
        <v>34</v>
      </c>
      <c r="K389" s="1" t="s">
        <v>35</v>
      </c>
      <c r="L389" s="1" t="s">
        <v>939</v>
      </c>
      <c r="M389" s="17" t="str">
        <f aca="false">IF(COUNTIF(поверки!$H$6:$H$3175,поверки!$H389)&gt;1,"Дубликат","")</f>
        <v>Дубликат</v>
      </c>
      <c r="N389" s="17" t="str">
        <f aca="false">IF(COUNTIF(поверки!$L$6:$L$3175,поверки!$L389)&gt;1,"Дубликат","")</f>
        <v/>
      </c>
      <c r="O389" s="18" t="n">
        <v>384</v>
      </c>
      <c r="P389" s="17" t="str">
        <f aca="false">CONCATENATE(TEXT(MONTH(поверки!$G389),"00"),"/",TEXT(поверки!$O389,"000"), "/",TEXT(YEAR(поверки!$G389)-2000,"00"))</f>
        <v>04/384/25</v>
      </c>
      <c r="Q389" s="17" t="str">
        <f aca="false">VLOOKUP(поверки!$F389,'соответстиви ОТ типу'!$K$4:$M$344,2,FALSE())</f>
        <v>Манометр</v>
      </c>
      <c r="R389" s="17" t="s">
        <v>52</v>
      </c>
      <c r="S389" s="17" t="s">
        <v>876</v>
      </c>
      <c r="T389" s="17" t="n">
        <v>2</v>
      </c>
      <c r="U389" s="19" t="n">
        <f aca="false">VLOOKUP(поверки!$T389,'Акты п-п'!$C$5:$I$57,2,FALSE())</f>
        <v>45748</v>
      </c>
      <c r="V389" s="19" t="n">
        <f aca="false">VLOOKUP(поверки!$T389,'Акты п-п'!$C$5:$I$57,3,FALSE())</f>
        <v>45754</v>
      </c>
      <c r="W389" s="17" t="str">
        <f aca="false">VLOOKUP(поверки!$T389,'Акты п-п'!$C$5:$I$57,5,FALSE())</f>
        <v>Манджеев А.А.</v>
      </c>
      <c r="X389" s="17" t="n">
        <f aca="false">поверки!$G389-поверки!$U389</f>
        <v>3</v>
      </c>
      <c r="Y389" s="17" t="n">
        <f aca="false">поверки!$V389-поверки!$G389</f>
        <v>3</v>
      </c>
      <c r="Z389" s="17" t="str">
        <f aca="false">CONCATENATE(поверки!$Q389," ",поверки!$S389," номер ",поверки!$H389)</f>
        <v>Манометр ФТ МП3-Уф номер 000256</v>
      </c>
    </row>
    <row r="390" customFormat="false" ht="17.9" hidden="true" customHeight="false" outlineLevel="0" collapsed="false">
      <c r="B390" s="1" t="s">
        <v>461</v>
      </c>
      <c r="C390" s="1" t="s">
        <v>30</v>
      </c>
      <c r="D390" s="1" t="s">
        <v>446</v>
      </c>
      <c r="F390" s="1" t="s">
        <v>329</v>
      </c>
      <c r="G390" s="16" t="n">
        <v>45751</v>
      </c>
      <c r="H390" s="6" t="s">
        <v>940</v>
      </c>
      <c r="J390" s="1" t="s">
        <v>34</v>
      </c>
      <c r="K390" s="1" t="s">
        <v>35</v>
      </c>
      <c r="L390" s="1" t="s">
        <v>941</v>
      </c>
      <c r="M390" s="17" t="str">
        <f aca="false">IF(COUNTIF(поверки!$H$6:$H$3175,поверки!$H390)&gt;1,"Дубликат","")</f>
        <v/>
      </c>
      <c r="N390" s="17" t="str">
        <f aca="false">IF(COUNTIF(поверки!$L$6:$L$3175,поверки!$L390)&gt;1,"Дубликат","")</f>
        <v/>
      </c>
      <c r="O390" s="18" t="n">
        <v>385</v>
      </c>
      <c r="P390" s="17" t="str">
        <f aca="false">CONCATENATE(TEXT(MONTH(поверки!$G390),"00"),"/",TEXT(поверки!$O390,"000"), "/",TEXT(YEAR(поверки!$G390)-2000,"00"))</f>
        <v>04/385/25</v>
      </c>
      <c r="Q390" s="17" t="str">
        <f aca="false">VLOOKUP(поверки!$F390,'соответстиви ОТ типу'!$K$4:$M$344,2,FALSE())</f>
        <v>Манометр</v>
      </c>
      <c r="R390" s="17" t="s">
        <v>52</v>
      </c>
      <c r="S390" s="17" t="s">
        <v>876</v>
      </c>
      <c r="T390" s="17" t="n">
        <v>2</v>
      </c>
      <c r="U390" s="19" t="n">
        <f aca="false">VLOOKUP(поверки!$T390,'Акты п-п'!$C$5:$I$57,2,FALSE())</f>
        <v>45748</v>
      </c>
      <c r="V390" s="19" t="n">
        <f aca="false">VLOOKUP(поверки!$T390,'Акты п-п'!$C$5:$I$57,3,FALSE())</f>
        <v>45754</v>
      </c>
      <c r="W390" s="17" t="str">
        <f aca="false">VLOOKUP(поверки!$T390,'Акты п-п'!$C$5:$I$57,5,FALSE())</f>
        <v>Манджеев А.А.</v>
      </c>
      <c r="X390" s="17" t="n">
        <f aca="false">поверки!$G390-поверки!$U390</f>
        <v>3</v>
      </c>
      <c r="Y390" s="17" t="n">
        <f aca="false">поверки!$V390-поверки!$G390</f>
        <v>3</v>
      </c>
      <c r="Z390" s="17" t="str">
        <f aca="false">CONCATENATE(поверки!$Q390," ",поверки!$S390," номер ",поверки!$H390)</f>
        <v>Манометр ФТ МП3-Уф номер 017600</v>
      </c>
    </row>
    <row r="391" customFormat="false" ht="17.9" hidden="true" customHeight="false" outlineLevel="0" collapsed="false">
      <c r="B391" s="1" t="s">
        <v>461</v>
      </c>
      <c r="C391" s="1" t="s">
        <v>30</v>
      </c>
      <c r="D391" s="1" t="s">
        <v>446</v>
      </c>
      <c r="F391" s="1" t="s">
        <v>329</v>
      </c>
      <c r="G391" s="16" t="n">
        <v>45751</v>
      </c>
      <c r="H391" s="6" t="s">
        <v>942</v>
      </c>
      <c r="J391" s="1" t="s">
        <v>34</v>
      </c>
      <c r="K391" s="1" t="s">
        <v>35</v>
      </c>
      <c r="L391" s="1" t="s">
        <v>943</v>
      </c>
      <c r="M391" s="17" t="str">
        <f aca="false">IF(COUNTIF(поверки!$H$6:$H$3175,поверки!$H391)&gt;1,"Дубликат","")</f>
        <v/>
      </c>
      <c r="N391" s="17" t="str">
        <f aca="false">IF(COUNTIF(поверки!$L$6:$L$3175,поверки!$L391)&gt;1,"Дубликат","")</f>
        <v/>
      </c>
      <c r="O391" s="18" t="n">
        <v>386</v>
      </c>
      <c r="P391" s="17" t="str">
        <f aca="false">CONCATENATE(TEXT(MONTH(поверки!$G391),"00"),"/",TEXT(поверки!$O391,"000"), "/",TEXT(YEAR(поверки!$G391)-2000,"00"))</f>
        <v>04/386/25</v>
      </c>
      <c r="Q391" s="17" t="str">
        <f aca="false">VLOOKUP(поверки!$F391,'соответстиви ОТ типу'!$K$4:$M$344,2,FALSE())</f>
        <v>Манометр</v>
      </c>
      <c r="R391" s="17" t="s">
        <v>52</v>
      </c>
      <c r="S391" s="17" t="s">
        <v>876</v>
      </c>
      <c r="T391" s="17" t="n">
        <v>2</v>
      </c>
      <c r="U391" s="19" t="n">
        <f aca="false">VLOOKUP(поверки!$T391,'Акты п-п'!$C$5:$I$57,2,FALSE())</f>
        <v>45748</v>
      </c>
      <c r="V391" s="19" t="n">
        <f aca="false">VLOOKUP(поверки!$T391,'Акты п-п'!$C$5:$I$57,3,FALSE())</f>
        <v>45754</v>
      </c>
      <c r="W391" s="17" t="str">
        <f aca="false">VLOOKUP(поверки!$T391,'Акты п-п'!$C$5:$I$57,5,FALSE())</f>
        <v>Манджеев А.А.</v>
      </c>
      <c r="X391" s="17" t="n">
        <f aca="false">поверки!$G391-поверки!$U391</f>
        <v>3</v>
      </c>
      <c r="Y391" s="17" t="n">
        <f aca="false">поверки!$V391-поверки!$G391</f>
        <v>3</v>
      </c>
      <c r="Z391" s="17" t="str">
        <f aca="false">CONCATENATE(поверки!$Q391," ",поверки!$S391," номер ",поверки!$H391)</f>
        <v>Манометр ФТ МП3-Уф номер 000155</v>
      </c>
    </row>
    <row r="392" customFormat="false" ht="17.9" hidden="true" customHeight="false" outlineLevel="0" collapsed="false">
      <c r="B392" s="1" t="s">
        <v>461</v>
      </c>
      <c r="C392" s="1" t="s">
        <v>30</v>
      </c>
      <c r="D392" s="1" t="s">
        <v>446</v>
      </c>
      <c r="F392" s="1" t="s">
        <v>329</v>
      </c>
      <c r="G392" s="16" t="n">
        <v>45751</v>
      </c>
      <c r="H392" s="6" t="s">
        <v>944</v>
      </c>
      <c r="J392" s="1" t="s">
        <v>34</v>
      </c>
      <c r="K392" s="1" t="s">
        <v>35</v>
      </c>
      <c r="L392" s="1" t="s">
        <v>945</v>
      </c>
      <c r="M392" s="17" t="str">
        <f aca="false">IF(COUNTIF(поверки!$H$6:$H$3175,поверки!$H392)&gt;1,"Дубликат","")</f>
        <v/>
      </c>
      <c r="N392" s="17" t="str">
        <f aca="false">IF(COUNTIF(поверки!$L$6:$L$3175,поверки!$L392)&gt;1,"Дубликат","")</f>
        <v/>
      </c>
      <c r="O392" s="18" t="n">
        <v>387</v>
      </c>
      <c r="P392" s="17" t="str">
        <f aca="false">CONCATENATE(TEXT(MONTH(поверки!$G392),"00"),"/",TEXT(поверки!$O392,"000"), "/",TEXT(YEAR(поверки!$G392)-2000,"00"))</f>
        <v>04/387/25</v>
      </c>
      <c r="Q392" s="17" t="str">
        <f aca="false">VLOOKUP(поверки!$F392,'соответстиви ОТ типу'!$K$4:$M$344,2,FALSE())</f>
        <v>Манометр</v>
      </c>
      <c r="R392" s="17" t="s">
        <v>52</v>
      </c>
      <c r="S392" s="17" t="s">
        <v>876</v>
      </c>
      <c r="T392" s="17" t="n">
        <v>2</v>
      </c>
      <c r="U392" s="19" t="n">
        <f aca="false">VLOOKUP(поверки!$T392,'Акты п-п'!$C$5:$I$57,2,FALSE())</f>
        <v>45748</v>
      </c>
      <c r="V392" s="19" t="n">
        <f aca="false">VLOOKUP(поверки!$T392,'Акты п-п'!$C$5:$I$57,3,FALSE())</f>
        <v>45754</v>
      </c>
      <c r="W392" s="17" t="str">
        <f aca="false">VLOOKUP(поверки!$T392,'Акты п-п'!$C$5:$I$57,5,FALSE())</f>
        <v>Манджеев А.А.</v>
      </c>
      <c r="X392" s="17" t="n">
        <f aca="false">поверки!$G392-поверки!$U392</f>
        <v>3</v>
      </c>
      <c r="Y392" s="17" t="n">
        <f aca="false">поверки!$V392-поверки!$G392</f>
        <v>3</v>
      </c>
      <c r="Z392" s="17" t="str">
        <f aca="false">CONCATENATE(поверки!$Q392," ",поверки!$S392," номер ",поверки!$H392)</f>
        <v>Манометр ФТ МП3-Уф номер 017551</v>
      </c>
    </row>
    <row r="393" customFormat="false" ht="17.9" hidden="true" customHeight="false" outlineLevel="0" collapsed="false">
      <c r="B393" s="1" t="s">
        <v>461</v>
      </c>
      <c r="C393" s="1" t="s">
        <v>30</v>
      </c>
      <c r="D393" s="1" t="s">
        <v>446</v>
      </c>
      <c r="F393" s="1" t="s">
        <v>329</v>
      </c>
      <c r="G393" s="16" t="n">
        <v>45751</v>
      </c>
      <c r="H393" s="6" t="s">
        <v>946</v>
      </c>
      <c r="J393" s="1" t="s">
        <v>34</v>
      </c>
      <c r="K393" s="1" t="s">
        <v>35</v>
      </c>
      <c r="L393" s="1" t="s">
        <v>947</v>
      </c>
      <c r="M393" s="17" t="str">
        <f aca="false">IF(COUNTIF(поверки!$H$6:$H$3175,поверки!$H393)&gt;1,"Дубликат","")</f>
        <v/>
      </c>
      <c r="N393" s="17" t="str">
        <f aca="false">IF(COUNTIF(поверки!$L$6:$L$3175,поверки!$L393)&gt;1,"Дубликат","")</f>
        <v/>
      </c>
      <c r="O393" s="18" t="n">
        <v>388</v>
      </c>
      <c r="P393" s="17" t="str">
        <f aca="false">CONCATENATE(TEXT(MONTH(поверки!$G393),"00"),"/",TEXT(поверки!$O393,"000"), "/",TEXT(YEAR(поверки!$G393)-2000,"00"))</f>
        <v>04/388/25</v>
      </c>
      <c r="Q393" s="17" t="str">
        <f aca="false">VLOOKUP(поверки!$F393,'соответстиви ОТ типу'!$K$4:$M$344,2,FALSE())</f>
        <v>Манометр</v>
      </c>
      <c r="R393" s="17" t="s">
        <v>52</v>
      </c>
      <c r="S393" s="17" t="s">
        <v>876</v>
      </c>
      <c r="T393" s="17" t="n">
        <v>2</v>
      </c>
      <c r="U393" s="19" t="n">
        <f aca="false">VLOOKUP(поверки!$T393,'Акты п-п'!$C$5:$I$57,2,FALSE())</f>
        <v>45748</v>
      </c>
      <c r="V393" s="19" t="n">
        <f aca="false">VLOOKUP(поверки!$T393,'Акты п-п'!$C$5:$I$57,3,FALSE())</f>
        <v>45754</v>
      </c>
      <c r="W393" s="17" t="str">
        <f aca="false">VLOOKUP(поверки!$T393,'Акты п-п'!$C$5:$I$57,5,FALSE())</f>
        <v>Манджеев А.А.</v>
      </c>
      <c r="X393" s="17" t="n">
        <f aca="false">поверки!$G393-поверки!$U393</f>
        <v>3</v>
      </c>
      <c r="Y393" s="17" t="n">
        <f aca="false">поверки!$V393-поверки!$G393</f>
        <v>3</v>
      </c>
      <c r="Z393" s="17" t="str">
        <f aca="false">CONCATENATE(поверки!$Q393," ",поверки!$S393," номер ",поверки!$H393)</f>
        <v>Манометр ФТ МП3-Уф номер 000255</v>
      </c>
    </row>
    <row r="394" customFormat="false" ht="17.9" hidden="true" customHeight="false" outlineLevel="0" collapsed="false">
      <c r="B394" s="1" t="s">
        <v>461</v>
      </c>
      <c r="C394" s="1" t="s">
        <v>30</v>
      </c>
      <c r="D394" s="1" t="s">
        <v>446</v>
      </c>
      <c r="F394" s="1" t="s">
        <v>329</v>
      </c>
      <c r="G394" s="16" t="n">
        <v>45751</v>
      </c>
      <c r="H394" s="6" t="s">
        <v>948</v>
      </c>
      <c r="J394" s="1" t="s">
        <v>34</v>
      </c>
      <c r="K394" s="1" t="s">
        <v>35</v>
      </c>
      <c r="L394" s="1" t="s">
        <v>949</v>
      </c>
      <c r="M394" s="17" t="str">
        <f aca="false">IF(COUNTIF(поверки!$H$6:$H$3175,поверки!$H394)&gt;1,"Дубликат","")</f>
        <v/>
      </c>
      <c r="N394" s="17" t="str">
        <f aca="false">IF(COUNTIF(поверки!$L$6:$L$3175,поверки!$L394)&gt;1,"Дубликат","")</f>
        <v/>
      </c>
      <c r="O394" s="18" t="n">
        <v>389</v>
      </c>
      <c r="P394" s="17" t="str">
        <f aca="false">CONCATENATE(TEXT(MONTH(поверки!$G394),"00"),"/",TEXT(поверки!$O394,"000"), "/",TEXT(YEAR(поверки!$G394)-2000,"00"))</f>
        <v>04/389/25</v>
      </c>
      <c r="Q394" s="17" t="str">
        <f aca="false">VLOOKUP(поверки!$F394,'соответстиви ОТ типу'!$K$4:$M$344,2,FALSE())</f>
        <v>Манометр</v>
      </c>
      <c r="R394" s="17" t="s">
        <v>52</v>
      </c>
      <c r="S394" s="17" t="s">
        <v>876</v>
      </c>
      <c r="T394" s="17" t="n">
        <v>2</v>
      </c>
      <c r="U394" s="19" t="n">
        <f aca="false">VLOOKUP(поверки!$T394,'Акты п-п'!$C$5:$I$57,2,FALSE())</f>
        <v>45748</v>
      </c>
      <c r="V394" s="19" t="n">
        <f aca="false">VLOOKUP(поверки!$T394,'Акты п-п'!$C$5:$I$57,3,FALSE())</f>
        <v>45754</v>
      </c>
      <c r="W394" s="17" t="str">
        <f aca="false">VLOOKUP(поверки!$T394,'Акты п-п'!$C$5:$I$57,5,FALSE())</f>
        <v>Манджеев А.А.</v>
      </c>
      <c r="X394" s="17" t="n">
        <f aca="false">поверки!$G394-поверки!$U394</f>
        <v>3</v>
      </c>
      <c r="Y394" s="17" t="n">
        <f aca="false">поверки!$V394-поверки!$G394</f>
        <v>3</v>
      </c>
      <c r="Z394" s="17" t="str">
        <f aca="false">CONCATENATE(поверки!$Q394," ",поверки!$S394," номер ",поверки!$H394)</f>
        <v>Манометр ФТ МП3-Уф номер 000265</v>
      </c>
    </row>
    <row r="395" customFormat="false" ht="17.9" hidden="true" customHeight="false" outlineLevel="0" collapsed="false">
      <c r="B395" s="1" t="s">
        <v>461</v>
      </c>
      <c r="C395" s="1" t="s">
        <v>30</v>
      </c>
      <c r="D395" s="1" t="s">
        <v>446</v>
      </c>
      <c r="F395" s="1" t="s">
        <v>329</v>
      </c>
      <c r="G395" s="16" t="n">
        <v>45751</v>
      </c>
      <c r="H395" s="6" t="s">
        <v>950</v>
      </c>
      <c r="J395" s="1" t="s">
        <v>34</v>
      </c>
      <c r="K395" s="1" t="s">
        <v>35</v>
      </c>
      <c r="L395" s="1" t="s">
        <v>951</v>
      </c>
      <c r="M395" s="17" t="str">
        <f aca="false">IF(COUNTIF(поверки!$H$6:$H$3175,поверки!$H395)&gt;1,"Дубликат","")</f>
        <v/>
      </c>
      <c r="N395" s="17" t="str">
        <f aca="false">IF(COUNTIF(поверки!$L$6:$L$3175,поверки!$L395)&gt;1,"Дубликат","")</f>
        <v/>
      </c>
      <c r="O395" s="18" t="n">
        <v>390</v>
      </c>
      <c r="P395" s="17" t="str">
        <f aca="false">CONCATENATE(TEXT(MONTH(поверки!$G395),"00"),"/",TEXT(поверки!$O395,"000"), "/",TEXT(YEAR(поверки!$G395)-2000,"00"))</f>
        <v>04/390/25</v>
      </c>
      <c r="Q395" s="17" t="str">
        <f aca="false">VLOOKUP(поверки!$F395,'соответстиви ОТ типу'!$K$4:$M$344,2,FALSE())</f>
        <v>Манометр</v>
      </c>
      <c r="R395" s="17" t="s">
        <v>52</v>
      </c>
      <c r="S395" s="17" t="s">
        <v>876</v>
      </c>
      <c r="T395" s="17" t="n">
        <v>2</v>
      </c>
      <c r="U395" s="19" t="n">
        <f aca="false">VLOOKUP(поверки!$T395,'Акты п-п'!$C$5:$I$57,2,FALSE())</f>
        <v>45748</v>
      </c>
      <c r="V395" s="19" t="n">
        <f aca="false">VLOOKUP(поверки!$T395,'Акты п-п'!$C$5:$I$57,3,FALSE())</f>
        <v>45754</v>
      </c>
      <c r="W395" s="17" t="str">
        <f aca="false">VLOOKUP(поверки!$T395,'Акты п-п'!$C$5:$I$57,5,FALSE())</f>
        <v>Манджеев А.А.</v>
      </c>
      <c r="X395" s="17" t="n">
        <f aca="false">поверки!$G395-поверки!$U395</f>
        <v>3</v>
      </c>
      <c r="Y395" s="17" t="n">
        <f aca="false">поверки!$V395-поверки!$G395</f>
        <v>3</v>
      </c>
      <c r="Z395" s="17" t="str">
        <f aca="false">CONCATENATE(поверки!$Q395," ",поверки!$S395," номер ",поверки!$H395)</f>
        <v>Манометр ФТ МП3-Уф номер 000253</v>
      </c>
    </row>
    <row r="396" customFormat="false" ht="17.9" hidden="true" customHeight="false" outlineLevel="0" collapsed="false">
      <c r="B396" s="1" t="s">
        <v>461</v>
      </c>
      <c r="C396" s="1" t="s">
        <v>30</v>
      </c>
      <c r="D396" s="1" t="s">
        <v>446</v>
      </c>
      <c r="F396" s="1" t="s">
        <v>329</v>
      </c>
      <c r="G396" s="16" t="n">
        <v>45751</v>
      </c>
      <c r="H396" s="6" t="s">
        <v>952</v>
      </c>
      <c r="J396" s="1" t="s">
        <v>34</v>
      </c>
      <c r="K396" s="1" t="s">
        <v>35</v>
      </c>
      <c r="L396" s="1" t="s">
        <v>953</v>
      </c>
      <c r="M396" s="17" t="str">
        <f aca="false">IF(COUNTIF(поверки!$H$6:$H$3175,поверки!$H396)&gt;1,"Дубликат","")</f>
        <v/>
      </c>
      <c r="N396" s="17" t="str">
        <f aca="false">IF(COUNTIF(поверки!$L$6:$L$3175,поверки!$L396)&gt;1,"Дубликат","")</f>
        <v/>
      </c>
      <c r="O396" s="18" t="n">
        <v>391</v>
      </c>
      <c r="P396" s="17" t="str">
        <f aca="false">CONCATENATE(TEXT(MONTH(поверки!$G396),"00"),"/",TEXT(поверки!$O396,"000"), "/",TEXT(YEAR(поверки!$G396)-2000,"00"))</f>
        <v>04/391/25</v>
      </c>
      <c r="Q396" s="17" t="str">
        <f aca="false">VLOOKUP(поверки!$F396,'соответстиви ОТ типу'!$K$4:$M$344,2,FALSE())</f>
        <v>Манометр</v>
      </c>
      <c r="R396" s="17" t="s">
        <v>52</v>
      </c>
      <c r="S396" s="17" t="s">
        <v>876</v>
      </c>
      <c r="T396" s="17" t="n">
        <v>2</v>
      </c>
      <c r="U396" s="19" t="n">
        <f aca="false">VLOOKUP(поверки!$T396,'Акты п-п'!$C$5:$I$57,2,FALSE())</f>
        <v>45748</v>
      </c>
      <c r="V396" s="19" t="n">
        <f aca="false">VLOOKUP(поверки!$T396,'Акты п-п'!$C$5:$I$57,3,FALSE())</f>
        <v>45754</v>
      </c>
      <c r="W396" s="17" t="str">
        <f aca="false">VLOOKUP(поверки!$T396,'Акты п-п'!$C$5:$I$57,5,FALSE())</f>
        <v>Манджеев А.А.</v>
      </c>
      <c r="X396" s="17" t="n">
        <f aca="false">поверки!$G396-поверки!$U396</f>
        <v>3</v>
      </c>
      <c r="Y396" s="17" t="n">
        <f aca="false">поверки!$V396-поверки!$G396</f>
        <v>3</v>
      </c>
      <c r="Z396" s="17" t="str">
        <f aca="false">CONCATENATE(поверки!$Q396," ",поверки!$S396," номер ",поверки!$H396)</f>
        <v>Манометр ФТ МП3-Уф номер 000158</v>
      </c>
    </row>
    <row r="397" customFormat="false" ht="17.9" hidden="true" customHeight="false" outlineLevel="0" collapsed="false">
      <c r="B397" s="1" t="s">
        <v>461</v>
      </c>
      <c r="C397" s="1" t="s">
        <v>30</v>
      </c>
      <c r="D397" s="1" t="s">
        <v>446</v>
      </c>
      <c r="F397" s="1" t="s">
        <v>329</v>
      </c>
      <c r="G397" s="16" t="n">
        <v>45751</v>
      </c>
      <c r="H397" s="6" t="s">
        <v>954</v>
      </c>
      <c r="J397" s="1" t="s">
        <v>34</v>
      </c>
      <c r="K397" s="1" t="s">
        <v>35</v>
      </c>
      <c r="L397" s="1" t="s">
        <v>955</v>
      </c>
      <c r="M397" s="17" t="str">
        <f aca="false">IF(COUNTIF(поверки!$H$6:$H$3175,поверки!$H397)&gt;1,"Дубликат","")</f>
        <v/>
      </c>
      <c r="N397" s="17" t="str">
        <f aca="false">IF(COUNTIF(поверки!$L$6:$L$3175,поверки!$L397)&gt;1,"Дубликат","")</f>
        <v/>
      </c>
      <c r="O397" s="18" t="n">
        <v>392</v>
      </c>
      <c r="P397" s="17" t="str">
        <f aca="false">CONCATENATE(TEXT(MONTH(поверки!$G397),"00"),"/",TEXT(поверки!$O397,"000"), "/",TEXT(YEAR(поверки!$G397)-2000,"00"))</f>
        <v>04/392/25</v>
      </c>
      <c r="Q397" s="17" t="str">
        <f aca="false">VLOOKUP(поверки!$F397,'соответстиви ОТ типу'!$K$4:$M$344,2,FALSE())</f>
        <v>Манометр</v>
      </c>
      <c r="R397" s="17" t="s">
        <v>52</v>
      </c>
      <c r="S397" s="17" t="s">
        <v>876</v>
      </c>
      <c r="T397" s="17" t="n">
        <v>2</v>
      </c>
      <c r="U397" s="19" t="n">
        <f aca="false">VLOOKUP(поверки!$T397,'Акты п-п'!$C$5:$I$57,2,FALSE())</f>
        <v>45748</v>
      </c>
      <c r="V397" s="19" t="n">
        <f aca="false">VLOOKUP(поверки!$T397,'Акты п-п'!$C$5:$I$57,3,FALSE())</f>
        <v>45754</v>
      </c>
      <c r="W397" s="17" t="str">
        <f aca="false">VLOOKUP(поверки!$T397,'Акты п-п'!$C$5:$I$57,5,FALSE())</f>
        <v>Манджеев А.А.</v>
      </c>
      <c r="X397" s="17" t="n">
        <f aca="false">поверки!$G397-поверки!$U397</f>
        <v>3</v>
      </c>
      <c r="Y397" s="17" t="n">
        <f aca="false">поверки!$V397-поверки!$G397</f>
        <v>3</v>
      </c>
      <c r="Z397" s="17" t="str">
        <f aca="false">CONCATENATE(поверки!$Q397," ",поверки!$S397," номер ",поверки!$H397)</f>
        <v>Манометр ФТ МП3-Уф номер 000285</v>
      </c>
    </row>
    <row r="398" customFormat="false" ht="17.9" hidden="true" customHeight="false" outlineLevel="0" collapsed="false">
      <c r="B398" s="1" t="s">
        <v>461</v>
      </c>
      <c r="C398" s="1" t="s">
        <v>30</v>
      </c>
      <c r="D398" s="1" t="s">
        <v>446</v>
      </c>
      <c r="F398" s="1" t="s">
        <v>329</v>
      </c>
      <c r="G398" s="16" t="n">
        <v>45751</v>
      </c>
      <c r="H398" s="6" t="s">
        <v>956</v>
      </c>
      <c r="J398" s="1" t="s">
        <v>34</v>
      </c>
      <c r="K398" s="1" t="s">
        <v>35</v>
      </c>
      <c r="L398" s="1" t="s">
        <v>957</v>
      </c>
      <c r="M398" s="17" t="str">
        <f aca="false">IF(COUNTIF(поверки!$H$6:$H$3175,поверки!$H398)&gt;1,"Дубликат","")</f>
        <v/>
      </c>
      <c r="N398" s="17" t="str">
        <f aca="false">IF(COUNTIF(поверки!$L$6:$L$3175,поверки!$L398)&gt;1,"Дубликат","")</f>
        <v/>
      </c>
      <c r="O398" s="18" t="n">
        <v>393</v>
      </c>
      <c r="P398" s="17" t="str">
        <f aca="false">CONCATENATE(TEXT(MONTH(поверки!$G398),"00"),"/",TEXT(поверки!$O398,"000"), "/",TEXT(YEAR(поверки!$G398)-2000,"00"))</f>
        <v>04/393/25</v>
      </c>
      <c r="Q398" s="17" t="str">
        <f aca="false">VLOOKUP(поверки!$F398,'соответстиви ОТ типу'!$K$4:$M$344,2,FALSE())</f>
        <v>Манометр</v>
      </c>
      <c r="R398" s="17" t="s">
        <v>52</v>
      </c>
      <c r="S398" s="17" t="s">
        <v>876</v>
      </c>
      <c r="T398" s="17" t="n">
        <v>2</v>
      </c>
      <c r="U398" s="19" t="n">
        <f aca="false">VLOOKUP(поверки!$T398,'Акты п-п'!$C$5:$I$57,2,FALSE())</f>
        <v>45748</v>
      </c>
      <c r="V398" s="19" t="n">
        <f aca="false">VLOOKUP(поверки!$T398,'Акты п-п'!$C$5:$I$57,3,FALSE())</f>
        <v>45754</v>
      </c>
      <c r="W398" s="17" t="str">
        <f aca="false">VLOOKUP(поверки!$T398,'Акты п-п'!$C$5:$I$57,5,FALSE())</f>
        <v>Манджеев А.А.</v>
      </c>
      <c r="X398" s="17" t="n">
        <f aca="false">поверки!$G398-поверки!$U398</f>
        <v>3</v>
      </c>
      <c r="Y398" s="17" t="n">
        <f aca="false">поверки!$V398-поверки!$G398</f>
        <v>3</v>
      </c>
      <c r="Z398" s="17" t="str">
        <f aca="false">CONCATENATE(поверки!$Q398," ",поверки!$S398," номер ",поверки!$H398)</f>
        <v>Манометр ФТ МП3-Уф номер 000295</v>
      </c>
    </row>
    <row r="399" customFormat="false" ht="17.9" hidden="true" customHeight="false" outlineLevel="0" collapsed="false">
      <c r="B399" s="1" t="s">
        <v>461</v>
      </c>
      <c r="C399" s="1" t="s">
        <v>30</v>
      </c>
      <c r="D399" s="1" t="s">
        <v>446</v>
      </c>
      <c r="F399" s="1" t="s">
        <v>329</v>
      </c>
      <c r="G399" s="16" t="n">
        <v>45751</v>
      </c>
      <c r="H399" s="6" t="s">
        <v>958</v>
      </c>
      <c r="J399" s="1" t="s">
        <v>34</v>
      </c>
      <c r="K399" s="1" t="s">
        <v>35</v>
      </c>
      <c r="L399" s="1" t="s">
        <v>959</v>
      </c>
      <c r="M399" s="17" t="str">
        <f aca="false">IF(COUNTIF(поверки!$H$6:$H$3175,поверки!$H399)&gt;1,"Дубликат","")</f>
        <v/>
      </c>
      <c r="N399" s="17" t="str">
        <f aca="false">IF(COUNTIF(поверки!$L$6:$L$3175,поверки!$L399)&gt;1,"Дубликат","")</f>
        <v/>
      </c>
      <c r="O399" s="18" t="n">
        <v>394</v>
      </c>
      <c r="P399" s="17" t="str">
        <f aca="false">CONCATENATE(TEXT(MONTH(поверки!$G399),"00"),"/",TEXT(поверки!$O399,"000"), "/",TEXT(YEAR(поверки!$G399)-2000,"00"))</f>
        <v>04/394/25</v>
      </c>
      <c r="Q399" s="17" t="str">
        <f aca="false">VLOOKUP(поверки!$F399,'соответстиви ОТ типу'!$K$4:$M$344,2,FALSE())</f>
        <v>Манометр</v>
      </c>
      <c r="R399" s="17" t="s">
        <v>52</v>
      </c>
      <c r="S399" s="17" t="s">
        <v>876</v>
      </c>
      <c r="T399" s="17" t="n">
        <v>2</v>
      </c>
      <c r="U399" s="19" t="n">
        <f aca="false">VLOOKUP(поверки!$T399,'Акты п-п'!$C$5:$I$57,2,FALSE())</f>
        <v>45748</v>
      </c>
      <c r="V399" s="19" t="n">
        <f aca="false">VLOOKUP(поверки!$T399,'Акты п-п'!$C$5:$I$57,3,FALSE())</f>
        <v>45754</v>
      </c>
      <c r="W399" s="17" t="str">
        <f aca="false">VLOOKUP(поверки!$T399,'Акты п-п'!$C$5:$I$57,5,FALSE())</f>
        <v>Манджеев А.А.</v>
      </c>
      <c r="X399" s="17" t="n">
        <f aca="false">поверки!$G399-поверки!$U399</f>
        <v>3</v>
      </c>
      <c r="Y399" s="17" t="n">
        <f aca="false">поверки!$V399-поверки!$G399</f>
        <v>3</v>
      </c>
      <c r="Z399" s="17" t="str">
        <f aca="false">CONCATENATE(поверки!$Q399," ",поверки!$S399," номер ",поверки!$H399)</f>
        <v>Манометр ФТ МП3-Уф номер 000272</v>
      </c>
    </row>
    <row r="400" customFormat="false" ht="17.9" hidden="true" customHeight="false" outlineLevel="0" collapsed="false">
      <c r="B400" s="1" t="s">
        <v>445</v>
      </c>
      <c r="C400" s="1" t="s">
        <v>30</v>
      </c>
      <c r="D400" s="1" t="s">
        <v>446</v>
      </c>
      <c r="F400" s="1" t="s">
        <v>960</v>
      </c>
      <c r="G400" s="16" t="n">
        <v>45752</v>
      </c>
      <c r="H400" s="6" t="s">
        <v>961</v>
      </c>
      <c r="J400" s="1" t="s">
        <v>34</v>
      </c>
      <c r="K400" s="1" t="s">
        <v>448</v>
      </c>
      <c r="L400" s="1" t="s">
        <v>962</v>
      </c>
      <c r="M400" s="17" t="str">
        <f aca="false">IF(COUNTIF(поверки!$H$6:$H$3175,поверки!$H400)&gt;1,"Дубликат","")</f>
        <v/>
      </c>
      <c r="N400" s="17" t="str">
        <f aca="false">IF(COUNTIF(поверки!$L$6:$L$3175,поверки!$L400)&gt;1,"Дубликат","")</f>
        <v/>
      </c>
      <c r="O400" s="18" t="n">
        <v>395</v>
      </c>
      <c r="P400" s="17" t="str">
        <f aca="false">CONCATENATE(TEXT(MONTH(поверки!$G400),"00"),"/",TEXT(поверки!$O400,"000"), "/",TEXT(YEAR(поверки!$G400)-2000,"00"))</f>
        <v>04/395/25</v>
      </c>
      <c r="Q400" s="17" t="str">
        <f aca="false">VLOOKUP(поверки!$F400,'соответстиви ОТ типу'!$K$4:$M$344,2,FALSE())</f>
        <v>Манометр</v>
      </c>
      <c r="R400" s="17" t="s">
        <v>52</v>
      </c>
      <c r="S400" s="17" t="s">
        <v>963</v>
      </c>
      <c r="T400" s="17" t="n">
        <v>2</v>
      </c>
      <c r="U400" s="19" t="n">
        <f aca="false">VLOOKUP(поверки!$T400,'Акты п-п'!$C$5:$I$57,2,FALSE())</f>
        <v>45748</v>
      </c>
      <c r="V400" s="19" t="n">
        <f aca="false">VLOOKUP(поверки!$T400,'Акты п-п'!$C$5:$I$57,3,FALSE())</f>
        <v>45754</v>
      </c>
      <c r="W400" s="17" t="str">
        <f aca="false">VLOOKUP(поверки!$T400,'Акты п-п'!$C$5:$I$57,5,FALSE())</f>
        <v>Манджеев А.А.</v>
      </c>
      <c r="X400" s="17" t="n">
        <f aca="false">поверки!$G400-поверки!$U400</f>
        <v>4</v>
      </c>
      <c r="Y400" s="17" t="n">
        <f aca="false">поверки!$V400-поверки!$G400</f>
        <v>2</v>
      </c>
      <c r="Z400" s="17" t="str">
        <f aca="false">CONCATENATE(поверки!$Q400," ",поверки!$S400," номер ",поверки!$H400)</f>
        <v>Манометр ДМ2002фCr1Exd номер 020228</v>
      </c>
    </row>
    <row r="401" customFormat="false" ht="17.9" hidden="true" customHeight="false" outlineLevel="0" collapsed="false">
      <c r="B401" s="1" t="s">
        <v>445</v>
      </c>
      <c r="C401" s="1" t="s">
        <v>30</v>
      </c>
      <c r="D401" s="1" t="s">
        <v>446</v>
      </c>
      <c r="F401" s="1" t="s">
        <v>329</v>
      </c>
      <c r="G401" s="16" t="n">
        <v>45752</v>
      </c>
      <c r="H401" s="6" t="s">
        <v>964</v>
      </c>
      <c r="J401" s="1" t="s">
        <v>34</v>
      </c>
      <c r="K401" s="1" t="s">
        <v>448</v>
      </c>
      <c r="L401" s="1" t="s">
        <v>965</v>
      </c>
      <c r="M401" s="17" t="str">
        <f aca="false">IF(COUNTIF(поверки!$H$6:$H$3175,поверки!$H401)&gt;1,"Дубликат","")</f>
        <v/>
      </c>
      <c r="N401" s="17" t="str">
        <f aca="false">IF(COUNTIF(поверки!$L$6:$L$3175,поверки!$L401)&gt;1,"Дубликат","")</f>
        <v/>
      </c>
      <c r="O401" s="18" t="n">
        <v>396</v>
      </c>
      <c r="P401" s="17" t="str">
        <f aca="false">CONCATENATE(TEXT(MONTH(поверки!$G401),"00"),"/",TEXT(поверки!$O401,"000"), "/",TEXT(YEAR(поверки!$G401)-2000,"00"))</f>
        <v>04/396/25</v>
      </c>
      <c r="Q401" s="17" t="str">
        <f aca="false">VLOOKUP(поверки!$F401,'соответстиви ОТ типу'!$K$4:$M$344,2,FALSE())</f>
        <v>Манометр</v>
      </c>
      <c r="R401" s="17" t="s">
        <v>52</v>
      </c>
      <c r="S401" s="17" t="s">
        <v>966</v>
      </c>
      <c r="T401" s="17" t="n">
        <v>2</v>
      </c>
      <c r="U401" s="19" t="n">
        <f aca="false">VLOOKUP(поверки!$T401,'Акты п-п'!$C$5:$I$57,2,FALSE())</f>
        <v>45748</v>
      </c>
      <c r="V401" s="19" t="n">
        <f aca="false">VLOOKUP(поверки!$T401,'Акты п-п'!$C$5:$I$57,3,FALSE())</f>
        <v>45754</v>
      </c>
      <c r="W401" s="17" t="str">
        <f aca="false">VLOOKUP(поверки!$T401,'Акты п-п'!$C$5:$I$57,5,FALSE())</f>
        <v>Манджеев А.А.</v>
      </c>
      <c r="X401" s="17" t="n">
        <f aca="false">поверки!$G401-поверки!$U401</f>
        <v>4</v>
      </c>
      <c r="Y401" s="17" t="n">
        <f aca="false">поверки!$V401-поверки!$G401</f>
        <v>2</v>
      </c>
      <c r="Z401" s="17" t="str">
        <f aca="false">CONCATENATE(поверки!$Q401," ",поверки!$S401," номер ",поверки!$H401)</f>
        <v>Манометр ФТ ДМ2005ф номер 024918</v>
      </c>
    </row>
    <row r="402" customFormat="false" ht="17.9" hidden="true" customHeight="false" outlineLevel="0" collapsed="false">
      <c r="B402" s="1" t="s">
        <v>445</v>
      </c>
      <c r="C402" s="1" t="s">
        <v>30</v>
      </c>
      <c r="D402" s="1" t="s">
        <v>446</v>
      </c>
      <c r="F402" s="1" t="s">
        <v>329</v>
      </c>
      <c r="G402" s="16" t="n">
        <v>45752</v>
      </c>
      <c r="H402" s="6" t="s">
        <v>967</v>
      </c>
      <c r="J402" s="1" t="s">
        <v>34</v>
      </c>
      <c r="K402" s="1" t="s">
        <v>448</v>
      </c>
      <c r="L402" s="1" t="s">
        <v>968</v>
      </c>
      <c r="M402" s="17" t="str">
        <f aca="false">IF(COUNTIF(поверки!$H$6:$H$3175,поверки!$H402)&gt;1,"Дубликат","")</f>
        <v/>
      </c>
      <c r="N402" s="17" t="str">
        <f aca="false">IF(COUNTIF(поверки!$L$6:$L$3175,поверки!$L402)&gt;1,"Дубликат","")</f>
        <v/>
      </c>
      <c r="O402" s="18" t="n">
        <v>397</v>
      </c>
      <c r="P402" s="17" t="str">
        <f aca="false">CONCATENATE(TEXT(MONTH(поверки!$G402),"00"),"/",TEXT(поверки!$O402,"000"), "/",TEXT(YEAR(поверки!$G402)-2000,"00"))</f>
        <v>04/397/25</v>
      </c>
      <c r="Q402" s="17" t="str">
        <f aca="false">VLOOKUP(поверки!$F402,'соответстиви ОТ типу'!$K$4:$M$344,2,FALSE())</f>
        <v>Манометр</v>
      </c>
      <c r="R402" s="17" t="s">
        <v>52</v>
      </c>
      <c r="S402" s="17" t="s">
        <v>966</v>
      </c>
      <c r="T402" s="17" t="n">
        <v>2</v>
      </c>
      <c r="U402" s="19" t="n">
        <f aca="false">VLOOKUP(поверки!$T402,'Акты п-п'!$C$5:$I$57,2,FALSE())</f>
        <v>45748</v>
      </c>
      <c r="V402" s="19" t="n">
        <f aca="false">VLOOKUP(поверки!$T402,'Акты п-п'!$C$5:$I$57,3,FALSE())</f>
        <v>45754</v>
      </c>
      <c r="W402" s="17" t="str">
        <f aca="false">VLOOKUP(поверки!$T402,'Акты п-п'!$C$5:$I$57,5,FALSE())</f>
        <v>Манджеев А.А.</v>
      </c>
      <c r="X402" s="17" t="n">
        <f aca="false">поверки!$G402-поверки!$U402</f>
        <v>4</v>
      </c>
      <c r="Y402" s="17" t="n">
        <f aca="false">поверки!$V402-поверки!$G402</f>
        <v>2</v>
      </c>
      <c r="Z402" s="17" t="str">
        <f aca="false">CONCATENATE(поверки!$Q402," ",поверки!$S402," номер ",поверки!$H402)</f>
        <v>Манометр ФТ ДМ2005ф номер 025608</v>
      </c>
    </row>
    <row r="403" customFormat="false" ht="17.9" hidden="true" customHeight="false" outlineLevel="0" collapsed="false">
      <c r="B403" s="1" t="s">
        <v>445</v>
      </c>
      <c r="C403" s="1" t="s">
        <v>30</v>
      </c>
      <c r="D403" s="1" t="s">
        <v>446</v>
      </c>
      <c r="F403" s="1" t="s">
        <v>329</v>
      </c>
      <c r="G403" s="16" t="n">
        <v>45752</v>
      </c>
      <c r="H403" s="6" t="s">
        <v>969</v>
      </c>
      <c r="J403" s="1" t="s">
        <v>34</v>
      </c>
      <c r="K403" s="1" t="s">
        <v>448</v>
      </c>
      <c r="L403" s="1" t="s">
        <v>970</v>
      </c>
      <c r="M403" s="17" t="str">
        <f aca="false">IF(COUNTIF(поверки!$H$6:$H$3175,поверки!$H403)&gt;1,"Дубликат","")</f>
        <v/>
      </c>
      <c r="N403" s="17" t="str">
        <f aca="false">IF(COUNTIF(поверки!$L$6:$L$3175,поверки!$L403)&gt;1,"Дубликат","")</f>
        <v/>
      </c>
      <c r="O403" s="18" t="n">
        <v>398</v>
      </c>
      <c r="P403" s="17" t="str">
        <f aca="false">CONCATENATE(TEXT(MONTH(поверки!$G403),"00"),"/",TEXT(поверки!$O403,"000"), "/",TEXT(YEAR(поверки!$G403)-2000,"00"))</f>
        <v>04/398/25</v>
      </c>
      <c r="Q403" s="17" t="str">
        <f aca="false">VLOOKUP(поверки!$F403,'соответстиви ОТ типу'!$K$4:$M$344,2,FALSE())</f>
        <v>Манометр</v>
      </c>
      <c r="R403" s="17" t="s">
        <v>52</v>
      </c>
      <c r="S403" s="17" t="s">
        <v>971</v>
      </c>
      <c r="T403" s="17" t="n">
        <v>2</v>
      </c>
      <c r="U403" s="19" t="n">
        <f aca="false">VLOOKUP(поверки!$T403,'Акты п-п'!$C$5:$I$57,2,FALSE())</f>
        <v>45748</v>
      </c>
      <c r="V403" s="19" t="n">
        <f aca="false">VLOOKUP(поверки!$T403,'Акты п-п'!$C$5:$I$57,3,FALSE())</f>
        <v>45754</v>
      </c>
      <c r="W403" s="17" t="str">
        <f aca="false">VLOOKUP(поверки!$T403,'Акты п-п'!$C$5:$I$57,5,FALSE())</f>
        <v>Манджеев А.А.</v>
      </c>
      <c r="X403" s="17" t="n">
        <f aca="false">поверки!$G403-поверки!$U403</f>
        <v>4</v>
      </c>
      <c r="Y403" s="17" t="n">
        <f aca="false">поверки!$V403-поверки!$G403</f>
        <v>2</v>
      </c>
      <c r="Z403" s="17" t="str">
        <f aca="false">CONCATENATE(поверки!$Q403," ",поверки!$S403," номер ",поверки!$H403)</f>
        <v>Манометр ФТ ДМ2010ф номер 902456</v>
      </c>
    </row>
    <row r="404" customFormat="false" ht="17.9" hidden="true" customHeight="false" outlineLevel="0" collapsed="false">
      <c r="B404" s="1" t="s">
        <v>445</v>
      </c>
      <c r="C404" s="1" t="s">
        <v>30</v>
      </c>
      <c r="D404" s="1" t="s">
        <v>446</v>
      </c>
      <c r="F404" s="1" t="s">
        <v>297</v>
      </c>
      <c r="G404" s="16" t="n">
        <v>45752</v>
      </c>
      <c r="H404" s="6" t="s">
        <v>972</v>
      </c>
      <c r="J404" s="1" t="s">
        <v>34</v>
      </c>
      <c r="K404" s="1" t="s">
        <v>448</v>
      </c>
      <c r="L404" s="1" t="s">
        <v>973</v>
      </c>
      <c r="M404" s="17" t="str">
        <f aca="false">IF(COUNTIF(поверки!$H$6:$H$3175,поверки!$H404)&gt;1,"Дубликат","")</f>
        <v/>
      </c>
      <c r="N404" s="17" t="str">
        <f aca="false">IF(COUNTIF(поверки!$L$6:$L$3175,поверки!$L404)&gt;1,"Дубликат","")</f>
        <v/>
      </c>
      <c r="O404" s="18" t="n">
        <v>399</v>
      </c>
      <c r="P404" s="17" t="str">
        <f aca="false">CONCATENATE(TEXT(MONTH(поверки!$G404),"00"),"/",TEXT(поверки!$O404,"000"), "/",TEXT(YEAR(поверки!$G404)-2000,"00"))</f>
        <v>04/399/25</v>
      </c>
      <c r="Q404" s="17" t="str">
        <f aca="false">VLOOKUP(поверки!$F404,'соответстиви ОТ типу'!$K$4:$M$344,2,FALSE())</f>
        <v>Манометр</v>
      </c>
      <c r="R404" s="17" t="s">
        <v>52</v>
      </c>
      <c r="S404" s="17" t="s">
        <v>460</v>
      </c>
      <c r="T404" s="17" t="n">
        <v>2</v>
      </c>
      <c r="U404" s="19" t="n">
        <f aca="false">VLOOKUP(поверки!$T404,'Акты п-п'!$C$5:$I$57,2,FALSE())</f>
        <v>45748</v>
      </c>
      <c r="V404" s="19" t="n">
        <f aca="false">VLOOKUP(поверки!$T404,'Акты п-п'!$C$5:$I$57,3,FALSE())</f>
        <v>45754</v>
      </c>
      <c r="W404" s="17" t="str">
        <f aca="false">VLOOKUP(поверки!$T404,'Акты п-п'!$C$5:$I$57,5,FALSE())</f>
        <v>Манджеев А.А.</v>
      </c>
      <c r="X404" s="17" t="n">
        <f aca="false">поверки!$G404-поверки!$U404</f>
        <v>4</v>
      </c>
      <c r="Y404" s="17" t="n">
        <f aca="false">поверки!$V404-поверки!$G404</f>
        <v>2</v>
      </c>
      <c r="Z404" s="17" t="str">
        <f aca="false">CONCATENATE(поверки!$Q404," ",поверки!$S404," номер ",поверки!$H404)</f>
        <v>Манометр ТМ серия 10 номер 12А2562</v>
      </c>
    </row>
    <row r="405" customFormat="false" ht="17.9" hidden="true" customHeight="false" outlineLevel="0" collapsed="false">
      <c r="B405" s="1" t="s">
        <v>445</v>
      </c>
      <c r="C405" s="1" t="s">
        <v>30</v>
      </c>
      <c r="D405" s="1" t="s">
        <v>446</v>
      </c>
      <c r="F405" s="1" t="s">
        <v>297</v>
      </c>
      <c r="G405" s="16" t="n">
        <v>45752</v>
      </c>
      <c r="H405" s="6" t="s">
        <v>974</v>
      </c>
      <c r="J405" s="1" t="s">
        <v>34</v>
      </c>
      <c r="K405" s="1" t="s">
        <v>448</v>
      </c>
      <c r="L405" s="1" t="s">
        <v>975</v>
      </c>
      <c r="M405" s="17" t="str">
        <f aca="false">IF(COUNTIF(поверки!$H$6:$H$3175,поверки!$H405)&gt;1,"Дубликат","")</f>
        <v/>
      </c>
      <c r="N405" s="17" t="str">
        <f aca="false">IF(COUNTIF(поверки!$L$6:$L$3175,поверки!$L405)&gt;1,"Дубликат","")</f>
        <v/>
      </c>
      <c r="O405" s="18" t="n">
        <v>400</v>
      </c>
      <c r="P405" s="17" t="str">
        <f aca="false">CONCATENATE(TEXT(MONTH(поверки!$G405),"00"),"/",TEXT(поверки!$O405,"000"), "/",TEXT(YEAR(поверки!$G405)-2000,"00"))</f>
        <v>04/400/25</v>
      </c>
      <c r="Q405" s="17" t="str">
        <f aca="false">VLOOKUP(поверки!$F405,'соответстиви ОТ типу'!$K$4:$M$344,2,FALSE())</f>
        <v>Манометр</v>
      </c>
      <c r="R405" s="17" t="s">
        <v>52</v>
      </c>
      <c r="S405" s="17" t="s">
        <v>460</v>
      </c>
      <c r="T405" s="17" t="n">
        <v>2</v>
      </c>
      <c r="U405" s="19" t="n">
        <f aca="false">VLOOKUP(поверки!$T405,'Акты п-п'!$C$5:$I$57,2,FALSE())</f>
        <v>45748</v>
      </c>
      <c r="V405" s="19" t="n">
        <f aca="false">VLOOKUP(поверки!$T405,'Акты п-п'!$C$5:$I$57,3,FALSE())</f>
        <v>45754</v>
      </c>
      <c r="W405" s="17" t="str">
        <f aca="false">VLOOKUP(поверки!$T405,'Акты п-п'!$C$5:$I$57,5,FALSE())</f>
        <v>Манджеев А.А.</v>
      </c>
      <c r="X405" s="17" t="n">
        <f aca="false">поверки!$G405-поверки!$U405</f>
        <v>4</v>
      </c>
      <c r="Y405" s="17" t="n">
        <f aca="false">поверки!$V405-поверки!$G405</f>
        <v>2</v>
      </c>
      <c r="Z405" s="17" t="str">
        <f aca="false">CONCATENATE(поверки!$Q405," ",поверки!$S405," номер ",поверки!$H405)</f>
        <v>Манометр ТМ серия 10 номер 12А2062</v>
      </c>
    </row>
    <row r="406" customFormat="false" ht="17.9" hidden="true" customHeight="false" outlineLevel="0" collapsed="false">
      <c r="B406" s="1" t="s">
        <v>445</v>
      </c>
      <c r="C406" s="1" t="s">
        <v>30</v>
      </c>
      <c r="D406" s="1" t="s">
        <v>446</v>
      </c>
      <c r="F406" s="1" t="s">
        <v>297</v>
      </c>
      <c r="G406" s="16" t="n">
        <v>45752</v>
      </c>
      <c r="H406" s="6" t="s">
        <v>976</v>
      </c>
      <c r="J406" s="1" t="s">
        <v>34</v>
      </c>
      <c r="K406" s="1" t="s">
        <v>448</v>
      </c>
      <c r="L406" s="1" t="s">
        <v>977</v>
      </c>
      <c r="M406" s="17" t="str">
        <f aca="false">IF(COUNTIF(поверки!$H$6:$H$3175,поверки!$H406)&gt;1,"Дубликат","")</f>
        <v/>
      </c>
      <c r="N406" s="17" t="str">
        <f aca="false">IF(COUNTIF(поверки!$L$6:$L$3175,поверки!$L406)&gt;1,"Дубликат","")</f>
        <v/>
      </c>
      <c r="O406" s="18" t="n">
        <v>401</v>
      </c>
      <c r="P406" s="17" t="str">
        <f aca="false">CONCATENATE(TEXT(MONTH(поверки!$G406),"00"),"/",TEXT(поверки!$O406,"000"), "/",TEXT(YEAR(поверки!$G406)-2000,"00"))</f>
        <v>04/401/25</v>
      </c>
      <c r="Q406" s="17" t="str">
        <f aca="false">VLOOKUP(поверки!$F406,'соответстиви ОТ типу'!$K$4:$M$344,2,FALSE())</f>
        <v>Манометр</v>
      </c>
      <c r="R406" s="17" t="s">
        <v>52</v>
      </c>
      <c r="S406" s="17" t="s">
        <v>464</v>
      </c>
      <c r="T406" s="17" t="n">
        <v>2</v>
      </c>
      <c r="U406" s="19" t="n">
        <f aca="false">VLOOKUP(поверки!$T406,'Акты п-п'!$C$5:$I$57,2,FALSE())</f>
        <v>45748</v>
      </c>
      <c r="V406" s="19" t="n">
        <f aca="false">VLOOKUP(поверки!$T406,'Акты п-п'!$C$5:$I$57,3,FALSE())</f>
        <v>45754</v>
      </c>
      <c r="W406" s="17" t="str">
        <f aca="false">VLOOKUP(поверки!$T406,'Акты п-п'!$C$5:$I$57,5,FALSE())</f>
        <v>Манджеев А.А.</v>
      </c>
      <c r="X406" s="17" t="n">
        <f aca="false">поверки!$G406-поверки!$U406</f>
        <v>4</v>
      </c>
      <c r="Y406" s="17" t="n">
        <f aca="false">поверки!$V406-поверки!$G406</f>
        <v>2</v>
      </c>
      <c r="Z406" s="17" t="str">
        <f aca="false">CONCATENATE(поверки!$Q406," ",поверки!$S406," номер ",поверки!$H406)</f>
        <v>Манометр ТМ серия 20 номер 12А2122</v>
      </c>
    </row>
    <row r="407" customFormat="false" ht="17.9" hidden="true" customHeight="false" outlineLevel="0" collapsed="false">
      <c r="B407" s="1" t="s">
        <v>445</v>
      </c>
      <c r="C407" s="1" t="s">
        <v>30</v>
      </c>
      <c r="D407" s="1" t="s">
        <v>446</v>
      </c>
      <c r="F407" s="1" t="s">
        <v>329</v>
      </c>
      <c r="G407" s="16" t="n">
        <v>45752</v>
      </c>
      <c r="H407" s="6" t="s">
        <v>978</v>
      </c>
      <c r="J407" s="1" t="s">
        <v>34</v>
      </c>
      <c r="K407" s="1" t="s">
        <v>448</v>
      </c>
      <c r="L407" s="1" t="s">
        <v>979</v>
      </c>
      <c r="M407" s="17" t="str">
        <f aca="false">IF(COUNTIF(поверки!$H$6:$H$3175,поверки!$H407)&gt;1,"Дубликат","")</f>
        <v/>
      </c>
      <c r="N407" s="17" t="str">
        <f aca="false">IF(COUNTIF(поверки!$L$6:$L$3175,поверки!$L407)&gt;1,"Дубликат","")</f>
        <v/>
      </c>
      <c r="O407" s="18" t="n">
        <v>402</v>
      </c>
      <c r="P407" s="17" t="str">
        <f aca="false">CONCATENATE(TEXT(MONTH(поверки!$G407),"00"),"/",TEXT(поверки!$O407,"000"), "/",TEXT(YEAR(поверки!$G407)-2000,"00"))</f>
        <v>04/402/25</v>
      </c>
      <c r="Q407" s="17" t="str">
        <f aca="false">VLOOKUP(поверки!$F407,'соответстиви ОТ типу'!$K$4:$M$344,2,FALSE())</f>
        <v>Манометр</v>
      </c>
      <c r="R407" s="17" t="s">
        <v>52</v>
      </c>
      <c r="S407" s="17" t="s">
        <v>980</v>
      </c>
      <c r="T407" s="17" t="n">
        <v>2</v>
      </c>
      <c r="U407" s="19" t="n">
        <f aca="false">VLOOKUP(поверки!$T407,'Акты п-п'!$C$5:$I$57,2,FALSE())</f>
        <v>45748</v>
      </c>
      <c r="V407" s="19" t="n">
        <f aca="false">VLOOKUP(поверки!$T407,'Акты п-п'!$C$5:$I$57,3,FALSE())</f>
        <v>45754</v>
      </c>
      <c r="W407" s="17" t="str">
        <f aca="false">VLOOKUP(поверки!$T407,'Акты п-п'!$C$5:$I$57,5,FALSE())</f>
        <v>Манджеев А.А.</v>
      </c>
      <c r="X407" s="17" t="n">
        <f aca="false">поверки!$G407-поверки!$U407</f>
        <v>4</v>
      </c>
      <c r="Y407" s="17" t="n">
        <f aca="false">поверки!$V407-поверки!$G407</f>
        <v>2</v>
      </c>
      <c r="Z407" s="17" t="str">
        <f aca="false">CONCATENATE(поверки!$Q407," ",поверки!$S407," номер ",поверки!$H407)</f>
        <v>Манометр ФТ ДМ8008-Вуф номер 908238</v>
      </c>
    </row>
    <row r="408" customFormat="false" ht="17.9" hidden="true" customHeight="false" outlineLevel="0" collapsed="false">
      <c r="B408" s="1" t="s">
        <v>445</v>
      </c>
      <c r="C408" s="1" t="s">
        <v>30</v>
      </c>
      <c r="D408" s="1" t="s">
        <v>446</v>
      </c>
      <c r="F408" s="1" t="s">
        <v>828</v>
      </c>
      <c r="G408" s="16" t="n">
        <v>45752</v>
      </c>
      <c r="H408" s="6" t="s">
        <v>981</v>
      </c>
      <c r="J408" s="1" t="s">
        <v>34</v>
      </c>
      <c r="K408" s="1" t="s">
        <v>448</v>
      </c>
      <c r="L408" s="1" t="s">
        <v>982</v>
      </c>
      <c r="M408" s="17" t="str">
        <f aca="false">IF(COUNTIF(поверки!$H$6:$H$3175,поверки!$H408)&gt;1,"Дубликат","")</f>
        <v/>
      </c>
      <c r="N408" s="17" t="str">
        <f aca="false">IF(COUNTIF(поверки!$L$6:$L$3175,поверки!$L408)&gt;1,"Дубликат","")</f>
        <v/>
      </c>
      <c r="O408" s="18" t="n">
        <v>403</v>
      </c>
      <c r="P408" s="17" t="str">
        <f aca="false">CONCATENATE(TEXT(MONTH(поверки!$G408),"00"),"/",TEXT(поверки!$O408,"000"), "/",TEXT(YEAR(поверки!$G408)-2000,"00"))</f>
        <v>04/403/25</v>
      </c>
      <c r="Q408" s="17" t="str">
        <f aca="false">VLOOKUP(поверки!$F408,'соответстиви ОТ типу'!$K$4:$M$344,2,FALSE())</f>
        <v>Манометр</v>
      </c>
      <c r="R408" s="17" t="s">
        <v>52</v>
      </c>
      <c r="S408" s="17" t="s">
        <v>404</v>
      </c>
      <c r="T408" s="17" t="n">
        <v>2</v>
      </c>
      <c r="U408" s="19" t="n">
        <f aca="false">VLOOKUP(поверки!$T408,'Акты п-п'!$C$5:$I$57,2,FALSE())</f>
        <v>45748</v>
      </c>
      <c r="V408" s="19" t="n">
        <f aca="false">VLOOKUP(поверки!$T408,'Акты п-п'!$C$5:$I$57,3,FALSE())</f>
        <v>45754</v>
      </c>
      <c r="W408" s="17" t="str">
        <f aca="false">VLOOKUP(поверки!$T408,'Акты п-п'!$C$5:$I$57,5,FALSE())</f>
        <v>Манджеев А.А.</v>
      </c>
      <c r="X408" s="17" t="n">
        <f aca="false">поверки!$G408-поверки!$U408</f>
        <v>4</v>
      </c>
      <c r="Y408" s="17" t="n">
        <f aca="false">поверки!$V408-поверки!$G408</f>
        <v>2</v>
      </c>
      <c r="Z408" s="17" t="str">
        <f aca="false">CONCATENATE(поверки!$Q408," ",поверки!$S408," номер ",поверки!$H408)</f>
        <v>Манометр МП4-УУ2 номер 12А2358</v>
      </c>
    </row>
    <row r="409" customFormat="false" ht="17.9" hidden="true" customHeight="false" outlineLevel="0" collapsed="false">
      <c r="B409" s="1" t="s">
        <v>445</v>
      </c>
      <c r="C409" s="1" t="s">
        <v>30</v>
      </c>
      <c r="D409" s="1" t="s">
        <v>446</v>
      </c>
      <c r="F409" s="1" t="s">
        <v>476</v>
      </c>
      <c r="G409" s="16" t="n">
        <v>45752</v>
      </c>
      <c r="H409" s="6" t="s">
        <v>983</v>
      </c>
      <c r="J409" s="1" t="s">
        <v>34</v>
      </c>
      <c r="K409" s="1" t="s">
        <v>448</v>
      </c>
      <c r="L409" s="1" t="s">
        <v>984</v>
      </c>
      <c r="M409" s="17" t="str">
        <f aca="false">IF(COUNTIF(поверки!$H$6:$H$3175,поверки!$H409)&gt;1,"Дубликат","")</f>
        <v/>
      </c>
      <c r="N409" s="17" t="str">
        <f aca="false">IF(COUNTIF(поверки!$L$6:$L$3175,поверки!$L409)&gt;1,"Дубликат","")</f>
        <v/>
      </c>
      <c r="O409" s="18" t="n">
        <v>404</v>
      </c>
      <c r="P409" s="17" t="str">
        <f aca="false">CONCATENATE(TEXT(MONTH(поверки!$G409),"00"),"/",TEXT(поверки!$O409,"000"), "/",TEXT(YEAR(поверки!$G409)-2000,"00"))</f>
        <v>04/404/25</v>
      </c>
      <c r="Q409" s="17" t="str">
        <f aca="false">VLOOKUP(поверки!$F409,'соответстиви ОТ типу'!$K$4:$M$344,2,FALSE())</f>
        <v>Манометр</v>
      </c>
      <c r="R409" s="17" t="s">
        <v>52</v>
      </c>
      <c r="S409" s="17" t="s">
        <v>479</v>
      </c>
      <c r="T409" s="17" t="n">
        <v>2</v>
      </c>
      <c r="U409" s="19" t="n">
        <f aca="false">VLOOKUP(поверки!$T409,'Акты п-п'!$C$5:$I$57,2,FALSE())</f>
        <v>45748</v>
      </c>
      <c r="V409" s="19" t="n">
        <f aca="false">VLOOKUP(поверки!$T409,'Акты п-п'!$C$5:$I$57,3,FALSE())</f>
        <v>45754</v>
      </c>
      <c r="W409" s="17" t="str">
        <f aca="false">VLOOKUP(поверки!$T409,'Акты п-п'!$C$5:$I$57,5,FALSE())</f>
        <v>Манджеев А.А.</v>
      </c>
      <c r="X409" s="17" t="n">
        <f aca="false">поверки!$G409-поверки!$U409</f>
        <v>4</v>
      </c>
      <c r="Y409" s="17" t="n">
        <f aca="false">поверки!$V409-поверки!$G409</f>
        <v>2</v>
      </c>
      <c r="Z409" s="17" t="str">
        <f aca="false">CONCATENATE(поверки!$Q409," ",поверки!$S409," номер ",поверки!$H409)</f>
        <v>Манометр МПТИ-У2 номер 1516004</v>
      </c>
    </row>
    <row r="410" customFormat="false" ht="17.9" hidden="true" customHeight="false" outlineLevel="0" collapsed="false">
      <c r="B410" s="1" t="s">
        <v>445</v>
      </c>
      <c r="C410" s="1" t="s">
        <v>30</v>
      </c>
      <c r="D410" s="1" t="s">
        <v>446</v>
      </c>
      <c r="F410" s="1" t="s">
        <v>297</v>
      </c>
      <c r="G410" s="16" t="n">
        <v>45752</v>
      </c>
      <c r="H410" s="6" t="s">
        <v>985</v>
      </c>
      <c r="J410" s="1" t="s">
        <v>34</v>
      </c>
      <c r="K410" s="1" t="s">
        <v>448</v>
      </c>
      <c r="L410" s="1" t="s">
        <v>986</v>
      </c>
      <c r="M410" s="17" t="str">
        <f aca="false">IF(COUNTIF(поверки!$H$6:$H$3175,поверки!$H410)&gt;1,"Дубликат","")</f>
        <v/>
      </c>
      <c r="N410" s="17" t="str">
        <f aca="false">IF(COUNTIF(поверки!$L$6:$L$3175,поверки!$L410)&gt;1,"Дубликат","")</f>
        <v/>
      </c>
      <c r="O410" s="18" t="n">
        <v>405</v>
      </c>
      <c r="P410" s="17" t="str">
        <f aca="false">CONCATENATE(TEXT(MONTH(поверки!$G410),"00"),"/",TEXT(поверки!$O410,"000"), "/",TEXT(YEAR(поверки!$G410)-2000,"00"))</f>
        <v>04/405/25</v>
      </c>
      <c r="Q410" s="17" t="str">
        <f aca="false">VLOOKUP(поверки!$F410,'соответстиви ОТ типу'!$K$4:$M$344,2,FALSE())</f>
        <v>Манометр</v>
      </c>
      <c r="R410" s="17" t="s">
        <v>52</v>
      </c>
      <c r="S410" s="17" t="s">
        <v>460</v>
      </c>
      <c r="T410" s="17" t="n">
        <v>2</v>
      </c>
      <c r="U410" s="19" t="n">
        <f aca="false">VLOOKUP(поверки!$T410,'Акты п-п'!$C$5:$I$57,2,FALSE())</f>
        <v>45748</v>
      </c>
      <c r="V410" s="19" t="n">
        <f aca="false">VLOOKUP(поверки!$T410,'Акты п-п'!$C$5:$I$57,3,FALSE())</f>
        <v>45754</v>
      </c>
      <c r="W410" s="17" t="str">
        <f aca="false">VLOOKUP(поверки!$T410,'Акты п-п'!$C$5:$I$57,5,FALSE())</f>
        <v>Манджеев А.А.</v>
      </c>
      <c r="X410" s="17" t="n">
        <f aca="false">поверки!$G410-поверки!$U410</f>
        <v>4</v>
      </c>
      <c r="Y410" s="17" t="n">
        <f aca="false">поверки!$V410-поверки!$G410</f>
        <v>2</v>
      </c>
      <c r="Z410" s="17" t="str">
        <f aca="false">CONCATENATE(поверки!$Q410," ",поверки!$S410," номер ",поверки!$H410)</f>
        <v>Манометр ТМ серия 10 номер 12А1464</v>
      </c>
    </row>
    <row r="411" customFormat="false" ht="17.9" hidden="true" customHeight="false" outlineLevel="0" collapsed="false">
      <c r="B411" s="1" t="s">
        <v>445</v>
      </c>
      <c r="C411" s="1" t="s">
        <v>30</v>
      </c>
      <c r="D411" s="1" t="s">
        <v>446</v>
      </c>
      <c r="F411" s="1" t="s">
        <v>329</v>
      </c>
      <c r="G411" s="16" t="n">
        <v>45752</v>
      </c>
      <c r="H411" s="6" t="s">
        <v>987</v>
      </c>
      <c r="J411" s="1" t="s">
        <v>34</v>
      </c>
      <c r="K411" s="1" t="s">
        <v>448</v>
      </c>
      <c r="L411" s="1" t="s">
        <v>988</v>
      </c>
      <c r="M411" s="17" t="str">
        <f aca="false">IF(COUNTIF(поверки!$H$6:$H$3175,поверки!$H411)&gt;1,"Дубликат","")</f>
        <v/>
      </c>
      <c r="N411" s="17" t="str">
        <f aca="false">IF(COUNTIF(поверки!$L$6:$L$3175,поверки!$L411)&gt;1,"Дубликат","")</f>
        <v/>
      </c>
      <c r="O411" s="18" t="n">
        <v>406</v>
      </c>
      <c r="P411" s="17" t="str">
        <f aca="false">CONCATENATE(TEXT(MONTH(поверки!$G411),"00"),"/",TEXT(поверки!$O411,"000"), "/",TEXT(YEAR(поверки!$G411)-2000,"00"))</f>
        <v>04/406/25</v>
      </c>
      <c r="Q411" s="17" t="str">
        <f aca="false">VLOOKUP(поверки!$F411,'соответстиви ОТ типу'!$K$4:$M$344,2,FALSE())</f>
        <v>Манометр</v>
      </c>
      <c r="R411" s="17" t="s">
        <v>52</v>
      </c>
      <c r="S411" s="17" t="s">
        <v>457</v>
      </c>
      <c r="T411" s="17" t="n">
        <v>2</v>
      </c>
      <c r="U411" s="19" t="n">
        <f aca="false">VLOOKUP(поверки!$T411,'Акты п-п'!$C$5:$I$57,2,FALSE())</f>
        <v>45748</v>
      </c>
      <c r="V411" s="19" t="n">
        <f aca="false">VLOOKUP(поверки!$T411,'Акты п-п'!$C$5:$I$57,3,FALSE())</f>
        <v>45754</v>
      </c>
      <c r="W411" s="17" t="str">
        <f aca="false">VLOOKUP(поверки!$T411,'Акты п-п'!$C$5:$I$57,5,FALSE())</f>
        <v>Манджеев А.А.</v>
      </c>
      <c r="X411" s="17" t="n">
        <f aca="false">поверки!$G411-поверки!$U411</f>
        <v>4</v>
      </c>
      <c r="Y411" s="17" t="n">
        <f aca="false">поверки!$V411-поверки!$G411</f>
        <v>2</v>
      </c>
      <c r="Z411" s="17" t="str">
        <f aca="false">CONCATENATE(поверки!$Q411," ",поверки!$S411," номер ",поверки!$H411)</f>
        <v>Манометр ФТ МП4-Уф номер 002785</v>
      </c>
    </row>
    <row r="412" customFormat="false" ht="17.9" hidden="true" customHeight="false" outlineLevel="0" collapsed="false">
      <c r="B412" s="1" t="s">
        <v>445</v>
      </c>
      <c r="C412" s="1" t="s">
        <v>30</v>
      </c>
      <c r="D412" s="1" t="s">
        <v>446</v>
      </c>
      <c r="F412" s="1" t="s">
        <v>329</v>
      </c>
      <c r="G412" s="16" t="n">
        <v>45752</v>
      </c>
      <c r="H412" s="6" t="s">
        <v>989</v>
      </c>
      <c r="J412" s="1" t="s">
        <v>34</v>
      </c>
      <c r="K412" s="1" t="s">
        <v>448</v>
      </c>
      <c r="L412" s="1" t="s">
        <v>990</v>
      </c>
      <c r="M412" s="17" t="str">
        <f aca="false">IF(COUNTIF(поверки!$H$6:$H$3175,поверки!$H412)&gt;1,"Дубликат","")</f>
        <v/>
      </c>
      <c r="N412" s="17" t="str">
        <f aca="false">IF(COUNTIF(поверки!$L$6:$L$3175,поверки!$L412)&gt;1,"Дубликат","")</f>
        <v/>
      </c>
      <c r="O412" s="18" t="n">
        <v>407</v>
      </c>
      <c r="P412" s="17" t="str">
        <f aca="false">CONCATENATE(TEXT(MONTH(поверки!$G412),"00"),"/",TEXT(поверки!$O412,"000"), "/",TEXT(YEAR(поверки!$G412)-2000,"00"))</f>
        <v>04/407/25</v>
      </c>
      <c r="Q412" s="17" t="str">
        <f aca="false">VLOOKUP(поверки!$F412,'соответстиви ОТ типу'!$K$4:$M$344,2,FALSE())</f>
        <v>Манометр</v>
      </c>
      <c r="R412" s="17" t="s">
        <v>52</v>
      </c>
      <c r="S412" s="17" t="s">
        <v>457</v>
      </c>
      <c r="T412" s="17" t="n">
        <v>2</v>
      </c>
      <c r="U412" s="19" t="n">
        <f aca="false">VLOOKUP(поверки!$T412,'Акты п-п'!$C$5:$I$57,2,FALSE())</f>
        <v>45748</v>
      </c>
      <c r="V412" s="19" t="n">
        <f aca="false">VLOOKUP(поверки!$T412,'Акты п-п'!$C$5:$I$57,3,FALSE())</f>
        <v>45754</v>
      </c>
      <c r="W412" s="17" t="str">
        <f aca="false">VLOOKUP(поверки!$T412,'Акты п-п'!$C$5:$I$57,5,FALSE())</f>
        <v>Манджеев А.А.</v>
      </c>
      <c r="X412" s="17" t="n">
        <f aca="false">поверки!$G412-поверки!$U412</f>
        <v>4</v>
      </c>
      <c r="Y412" s="17" t="n">
        <f aca="false">поверки!$V412-поверки!$G412</f>
        <v>2</v>
      </c>
      <c r="Z412" s="17" t="str">
        <f aca="false">CONCATENATE(поверки!$Q412," ",поверки!$S412," номер ",поверки!$H412)</f>
        <v>Манометр ФТ МП4-Уф номер 004808</v>
      </c>
    </row>
    <row r="413" customFormat="false" ht="17.9" hidden="true" customHeight="false" outlineLevel="0" collapsed="false">
      <c r="B413" s="1" t="s">
        <v>461</v>
      </c>
      <c r="C413" s="1" t="s">
        <v>30</v>
      </c>
      <c r="D413" s="1" t="s">
        <v>446</v>
      </c>
      <c r="F413" s="1" t="s">
        <v>480</v>
      </c>
      <c r="G413" s="16" t="n">
        <v>45752</v>
      </c>
      <c r="H413" s="6" t="s">
        <v>991</v>
      </c>
      <c r="J413" s="1" t="s">
        <v>34</v>
      </c>
      <c r="K413" s="1" t="s">
        <v>35</v>
      </c>
      <c r="L413" s="1" t="s">
        <v>992</v>
      </c>
      <c r="M413" s="17"/>
      <c r="N413" s="17" t="str">
        <f aca="false">IF(COUNTIF(поверки!$L$6:$L$3175,поверки!$L413)&gt;1,"Дубликат","")</f>
        <v/>
      </c>
      <c r="O413" s="18" t="n">
        <v>408</v>
      </c>
      <c r="P413" s="17" t="str">
        <f aca="false">CONCATENATE(TEXT(MONTH(поверки!$G413),"00"),"/",TEXT(поверки!$O413,"000"), "/",TEXT(YEAR(поверки!$G413)-2000,"00"))</f>
        <v>04/408/25</v>
      </c>
      <c r="Q413" s="17" t="str">
        <f aca="false">VLOOKUP(поверки!$F413,'соответстиви ОТ типу'!$K$4:$M$344,2,FALSE())</f>
        <v>Манометр</v>
      </c>
      <c r="R413" s="17" t="s">
        <v>52</v>
      </c>
      <c r="S413" s="17" t="s">
        <v>483</v>
      </c>
      <c r="T413" s="17" t="n">
        <v>2</v>
      </c>
      <c r="U413" s="19" t="n">
        <f aca="false">VLOOKUP(поверки!$T413,'Акты п-п'!$C$5:$I$57,2,FALSE())</f>
        <v>45748</v>
      </c>
      <c r="V413" s="19" t="n">
        <f aca="false">VLOOKUP(поверки!$T413,'Акты п-п'!$C$5:$I$57,3,FALSE())</f>
        <v>45754</v>
      </c>
      <c r="W413" s="17" t="str">
        <f aca="false">VLOOKUP(поверки!$T413,'Акты п-п'!$C$5:$I$57,5,FALSE())</f>
        <v>Манджеев А.А.</v>
      </c>
      <c r="X413" s="17" t="n">
        <f aca="false">поверки!$G413-поверки!$U413</f>
        <v>4</v>
      </c>
      <c r="Y413" s="17" t="n">
        <f aca="false">поверки!$V413-поверки!$G413</f>
        <v>2</v>
      </c>
      <c r="Z413" s="17" t="str">
        <f aca="false">CONCATENATE(поверки!$Q413," ",поверки!$S413," номер ",поверки!$H413)</f>
        <v>Манометр М-4ВУКсУХЛ1 номер 12А12137</v>
      </c>
    </row>
    <row r="414" customFormat="false" ht="17.9" hidden="true" customHeight="false" outlineLevel="0" collapsed="false">
      <c r="B414" s="1" t="s">
        <v>461</v>
      </c>
      <c r="C414" s="1" t="s">
        <v>30</v>
      </c>
      <c r="D414" s="1" t="s">
        <v>446</v>
      </c>
      <c r="F414" s="1" t="s">
        <v>480</v>
      </c>
      <c r="G414" s="16" t="n">
        <v>45752</v>
      </c>
      <c r="H414" s="6" t="s">
        <v>993</v>
      </c>
      <c r="J414" s="1" t="s">
        <v>34</v>
      </c>
      <c r="K414" s="1" t="s">
        <v>35</v>
      </c>
      <c r="L414" s="1" t="s">
        <v>994</v>
      </c>
      <c r="M414" s="17"/>
      <c r="N414" s="17" t="str">
        <f aca="false">IF(COUNTIF(поверки!$L$6:$L$3175,поверки!$L414)&gt;1,"Дубликат","")</f>
        <v/>
      </c>
      <c r="O414" s="18" t="n">
        <v>409</v>
      </c>
      <c r="P414" s="17" t="str">
        <f aca="false">CONCATENATE(TEXT(MONTH(поверки!$G414),"00"),"/",TEXT(поверки!$O414,"000"), "/",TEXT(YEAR(поверки!$G414)-2000,"00"))</f>
        <v>04/409/25</v>
      </c>
      <c r="Q414" s="17" t="str">
        <f aca="false">VLOOKUP(поверки!$F414,'соответстиви ОТ типу'!$K$4:$M$344,2,FALSE())</f>
        <v>Манометр</v>
      </c>
      <c r="R414" s="17" t="s">
        <v>52</v>
      </c>
      <c r="S414" s="17" t="s">
        <v>483</v>
      </c>
      <c r="T414" s="17" t="n">
        <v>2</v>
      </c>
      <c r="U414" s="19" t="n">
        <f aca="false">VLOOKUP(поверки!$T414,'Акты п-п'!$C$5:$I$57,2,FALSE())</f>
        <v>45748</v>
      </c>
      <c r="V414" s="19" t="n">
        <f aca="false">VLOOKUP(поверки!$T414,'Акты п-п'!$C$5:$I$57,3,FALSE())</f>
        <v>45754</v>
      </c>
      <c r="W414" s="17" t="str">
        <f aca="false">VLOOKUP(поверки!$T414,'Акты п-п'!$C$5:$I$57,5,FALSE())</f>
        <v>Манджеев А.А.</v>
      </c>
      <c r="X414" s="17" t="n">
        <f aca="false">поверки!$G414-поверки!$U414</f>
        <v>4</v>
      </c>
      <c r="Y414" s="17" t="n">
        <f aca="false">поверки!$V414-поверки!$G414</f>
        <v>2</v>
      </c>
      <c r="Z414" s="17" t="str">
        <f aca="false">CONCATENATE(поверки!$Q414," ",поверки!$S414," номер ",поверки!$H414)</f>
        <v>Манометр М-4ВУКсУХЛ1 номер 12А12138</v>
      </c>
    </row>
    <row r="415" customFormat="false" ht="17.9" hidden="true" customHeight="false" outlineLevel="0" collapsed="false">
      <c r="B415" s="1" t="s">
        <v>461</v>
      </c>
      <c r="C415" s="1" t="s">
        <v>30</v>
      </c>
      <c r="D415" s="1" t="s">
        <v>446</v>
      </c>
      <c r="F415" s="1" t="s">
        <v>480</v>
      </c>
      <c r="G415" s="16" t="n">
        <v>45752</v>
      </c>
      <c r="H415" s="6" t="s">
        <v>995</v>
      </c>
      <c r="J415" s="1" t="s">
        <v>34</v>
      </c>
      <c r="K415" s="1" t="s">
        <v>35</v>
      </c>
      <c r="L415" s="1" t="s">
        <v>996</v>
      </c>
      <c r="M415" s="17"/>
      <c r="N415" s="17" t="str">
        <f aca="false">IF(COUNTIF(поверки!$L$6:$L$3175,поверки!$L415)&gt;1,"Дубликат","")</f>
        <v/>
      </c>
      <c r="O415" s="18" t="n">
        <v>410</v>
      </c>
      <c r="P415" s="17" t="str">
        <f aca="false">CONCATENATE(TEXT(MONTH(поверки!$G415),"00"),"/",TEXT(поверки!$O415,"000"), "/",TEXT(YEAR(поверки!$G415)-2000,"00"))</f>
        <v>04/410/25</v>
      </c>
      <c r="Q415" s="17" t="str">
        <f aca="false">VLOOKUP(поверки!$F415,'соответстиви ОТ типу'!$K$4:$M$344,2,FALSE())</f>
        <v>Манометр</v>
      </c>
      <c r="R415" s="17" t="s">
        <v>52</v>
      </c>
      <c r="S415" s="17" t="s">
        <v>483</v>
      </c>
      <c r="T415" s="17" t="n">
        <v>2</v>
      </c>
      <c r="U415" s="19" t="n">
        <f aca="false">VLOOKUP(поверки!$T415,'Акты п-п'!$C$5:$I$57,2,FALSE())</f>
        <v>45748</v>
      </c>
      <c r="V415" s="19" t="n">
        <f aca="false">VLOOKUP(поверки!$T415,'Акты п-п'!$C$5:$I$57,3,FALSE())</f>
        <v>45754</v>
      </c>
      <c r="W415" s="17" t="str">
        <f aca="false">VLOOKUP(поверки!$T415,'Акты п-п'!$C$5:$I$57,5,FALSE())</f>
        <v>Манджеев А.А.</v>
      </c>
      <c r="X415" s="17" t="n">
        <f aca="false">поверки!$G415-поверки!$U415</f>
        <v>4</v>
      </c>
      <c r="Y415" s="17" t="n">
        <f aca="false">поверки!$V415-поверки!$G415</f>
        <v>2</v>
      </c>
      <c r="Z415" s="17" t="str">
        <f aca="false">CONCATENATE(поверки!$Q415," ",поверки!$S415," номер ",поверки!$H415)</f>
        <v>Манометр М-4ВУКсУХЛ1 номер 12А12139</v>
      </c>
    </row>
    <row r="416" customFormat="false" ht="17.9" hidden="true" customHeight="false" outlineLevel="0" collapsed="false">
      <c r="B416" s="1" t="s">
        <v>461</v>
      </c>
      <c r="C416" s="1" t="s">
        <v>30</v>
      </c>
      <c r="D416" s="1" t="s">
        <v>446</v>
      </c>
      <c r="F416" s="1" t="s">
        <v>480</v>
      </c>
      <c r="G416" s="16" t="n">
        <v>45752</v>
      </c>
      <c r="H416" s="6" t="s">
        <v>997</v>
      </c>
      <c r="J416" s="1" t="s">
        <v>34</v>
      </c>
      <c r="K416" s="1" t="s">
        <v>35</v>
      </c>
      <c r="L416" s="1" t="s">
        <v>998</v>
      </c>
      <c r="M416" s="17"/>
      <c r="N416" s="17" t="str">
        <f aca="false">IF(COUNTIF(поверки!$L$6:$L$3175,поверки!$L416)&gt;1,"Дубликат","")</f>
        <v/>
      </c>
      <c r="O416" s="18" t="n">
        <v>411</v>
      </c>
      <c r="P416" s="17" t="str">
        <f aca="false">CONCATENATE(TEXT(MONTH(поверки!$G416),"00"),"/",TEXT(поверки!$O416,"000"), "/",TEXT(YEAR(поверки!$G416)-2000,"00"))</f>
        <v>04/411/25</v>
      </c>
      <c r="Q416" s="17" t="str">
        <f aca="false">VLOOKUP(поверки!$F416,'соответстиви ОТ типу'!$K$4:$M$344,2,FALSE())</f>
        <v>Манометр</v>
      </c>
      <c r="R416" s="17" t="s">
        <v>52</v>
      </c>
      <c r="S416" s="17" t="s">
        <v>483</v>
      </c>
      <c r="T416" s="17" t="n">
        <v>2</v>
      </c>
      <c r="U416" s="19" t="n">
        <f aca="false">VLOOKUP(поверки!$T416,'Акты п-п'!$C$5:$I$57,2,FALSE())</f>
        <v>45748</v>
      </c>
      <c r="V416" s="19" t="n">
        <f aca="false">VLOOKUP(поверки!$T416,'Акты п-п'!$C$5:$I$57,3,FALSE())</f>
        <v>45754</v>
      </c>
      <c r="W416" s="17" t="str">
        <f aca="false">VLOOKUP(поверки!$T416,'Акты п-п'!$C$5:$I$57,5,FALSE())</f>
        <v>Манджеев А.А.</v>
      </c>
      <c r="X416" s="17" t="n">
        <f aca="false">поверки!$G416-поверки!$U416</f>
        <v>4</v>
      </c>
      <c r="Y416" s="17" t="n">
        <f aca="false">поверки!$V416-поверки!$G416</f>
        <v>2</v>
      </c>
      <c r="Z416" s="17" t="str">
        <f aca="false">CONCATENATE(поверки!$Q416," ",поверки!$S416," номер ",поверки!$H416)</f>
        <v>Манометр М-4ВУКсУХЛ1 номер 12А12140</v>
      </c>
    </row>
    <row r="417" customFormat="false" ht="17.9" hidden="true" customHeight="false" outlineLevel="0" collapsed="false">
      <c r="B417" s="1" t="s">
        <v>461</v>
      </c>
      <c r="C417" s="1" t="s">
        <v>30</v>
      </c>
      <c r="D417" s="1" t="s">
        <v>446</v>
      </c>
      <c r="F417" s="1" t="s">
        <v>480</v>
      </c>
      <c r="G417" s="16" t="n">
        <v>45752</v>
      </c>
      <c r="H417" s="6" t="s">
        <v>999</v>
      </c>
      <c r="J417" s="1" t="s">
        <v>34</v>
      </c>
      <c r="K417" s="1" t="s">
        <v>35</v>
      </c>
      <c r="L417" s="1" t="s">
        <v>1000</v>
      </c>
      <c r="M417" s="17"/>
      <c r="N417" s="17" t="str">
        <f aca="false">IF(COUNTIF(поверки!$L$6:$L$3175,поверки!$L417)&gt;1,"Дубликат","")</f>
        <v/>
      </c>
      <c r="O417" s="18" t="n">
        <v>412</v>
      </c>
      <c r="P417" s="17" t="str">
        <f aca="false">CONCATENATE(TEXT(MONTH(поверки!$G417),"00"),"/",TEXT(поверки!$O417,"000"), "/",TEXT(YEAR(поверки!$G417)-2000,"00"))</f>
        <v>04/412/25</v>
      </c>
      <c r="Q417" s="17" t="str">
        <f aca="false">VLOOKUP(поверки!$F417,'соответстиви ОТ типу'!$K$4:$M$344,2,FALSE())</f>
        <v>Манометр</v>
      </c>
      <c r="R417" s="17" t="s">
        <v>52</v>
      </c>
      <c r="S417" s="17" t="s">
        <v>483</v>
      </c>
      <c r="T417" s="17" t="n">
        <v>2</v>
      </c>
      <c r="U417" s="19" t="n">
        <f aca="false">VLOOKUP(поверки!$T417,'Акты п-п'!$C$5:$I$57,2,FALSE())</f>
        <v>45748</v>
      </c>
      <c r="V417" s="19" t="n">
        <f aca="false">VLOOKUP(поверки!$T417,'Акты п-п'!$C$5:$I$57,3,FALSE())</f>
        <v>45754</v>
      </c>
      <c r="W417" s="17" t="str">
        <f aca="false">VLOOKUP(поверки!$T417,'Акты п-п'!$C$5:$I$57,5,FALSE())</f>
        <v>Манджеев А.А.</v>
      </c>
      <c r="X417" s="17" t="n">
        <f aca="false">поверки!$G417-поверки!$U417</f>
        <v>4</v>
      </c>
      <c r="Y417" s="17" t="n">
        <f aca="false">поверки!$V417-поверки!$G417</f>
        <v>2</v>
      </c>
      <c r="Z417" s="17" t="str">
        <f aca="false">CONCATENATE(поверки!$Q417," ",поверки!$S417," номер ",поверки!$H417)</f>
        <v>Манометр М-4ВУКсУХЛ1 номер 12А12141</v>
      </c>
    </row>
    <row r="418" customFormat="false" ht="17.9" hidden="true" customHeight="false" outlineLevel="0" collapsed="false">
      <c r="B418" s="1" t="s">
        <v>461</v>
      </c>
      <c r="C418" s="1" t="s">
        <v>30</v>
      </c>
      <c r="D418" s="1" t="s">
        <v>446</v>
      </c>
      <c r="F418" s="1" t="s">
        <v>480</v>
      </c>
      <c r="G418" s="16" t="n">
        <v>45752</v>
      </c>
      <c r="H418" s="6" t="s">
        <v>1001</v>
      </c>
      <c r="J418" s="1" t="s">
        <v>34</v>
      </c>
      <c r="K418" s="1" t="s">
        <v>35</v>
      </c>
      <c r="L418" s="1" t="s">
        <v>1002</v>
      </c>
      <c r="M418" s="17"/>
      <c r="N418" s="17" t="str">
        <f aca="false">IF(COUNTIF(поверки!$L$6:$L$3175,поверки!$L418)&gt;1,"Дубликат","")</f>
        <v/>
      </c>
      <c r="O418" s="18" t="n">
        <v>413</v>
      </c>
      <c r="P418" s="17" t="str">
        <f aca="false">CONCATENATE(TEXT(MONTH(поверки!$G418),"00"),"/",TEXT(поверки!$O418,"000"), "/",TEXT(YEAR(поверки!$G418)-2000,"00"))</f>
        <v>04/413/25</v>
      </c>
      <c r="Q418" s="17" t="str">
        <f aca="false">VLOOKUP(поверки!$F418,'соответстиви ОТ типу'!$K$4:$M$344,2,FALSE())</f>
        <v>Манометр</v>
      </c>
      <c r="R418" s="17" t="s">
        <v>52</v>
      </c>
      <c r="S418" s="17" t="s">
        <v>483</v>
      </c>
      <c r="T418" s="17" t="n">
        <v>2</v>
      </c>
      <c r="U418" s="19" t="n">
        <f aca="false">VLOOKUP(поверки!$T418,'Акты п-п'!$C$5:$I$57,2,FALSE())</f>
        <v>45748</v>
      </c>
      <c r="V418" s="19" t="n">
        <f aca="false">VLOOKUP(поверки!$T418,'Акты п-п'!$C$5:$I$57,3,FALSE())</f>
        <v>45754</v>
      </c>
      <c r="W418" s="17" t="str">
        <f aca="false">VLOOKUP(поверки!$T418,'Акты п-п'!$C$5:$I$57,5,FALSE())</f>
        <v>Манджеев А.А.</v>
      </c>
      <c r="X418" s="17" t="n">
        <f aca="false">поверки!$G418-поверки!$U418</f>
        <v>4</v>
      </c>
      <c r="Y418" s="17" t="n">
        <f aca="false">поверки!$V418-поверки!$G418</f>
        <v>2</v>
      </c>
      <c r="Z418" s="17" t="str">
        <f aca="false">CONCATENATE(поверки!$Q418," ",поверки!$S418," номер ",поверки!$H418)</f>
        <v>Манометр М-4ВУКсУХЛ1 номер 12А12134</v>
      </c>
    </row>
    <row r="419" customFormat="false" ht="17.9" hidden="true" customHeight="false" outlineLevel="0" collapsed="false">
      <c r="B419" s="1" t="s">
        <v>461</v>
      </c>
      <c r="C419" s="1" t="s">
        <v>30</v>
      </c>
      <c r="D419" s="1" t="s">
        <v>446</v>
      </c>
      <c r="F419" s="1" t="s">
        <v>480</v>
      </c>
      <c r="G419" s="16" t="n">
        <v>45752</v>
      </c>
      <c r="H419" s="6" t="s">
        <v>1003</v>
      </c>
      <c r="J419" s="1" t="s">
        <v>34</v>
      </c>
      <c r="K419" s="1" t="s">
        <v>35</v>
      </c>
      <c r="L419" s="1" t="s">
        <v>1004</v>
      </c>
      <c r="M419" s="17"/>
      <c r="N419" s="17" t="str">
        <f aca="false">IF(COUNTIF(поверки!$L$6:$L$3175,поверки!$L419)&gt;1,"Дубликат","")</f>
        <v/>
      </c>
      <c r="O419" s="18" t="n">
        <v>414</v>
      </c>
      <c r="P419" s="17" t="str">
        <f aca="false">CONCATENATE(TEXT(MONTH(поверки!$G419),"00"),"/",TEXT(поверки!$O419,"000"), "/",TEXT(YEAR(поверки!$G419)-2000,"00"))</f>
        <v>04/414/25</v>
      </c>
      <c r="Q419" s="17" t="str">
        <f aca="false">VLOOKUP(поверки!$F419,'соответстиви ОТ типу'!$K$4:$M$344,2,FALSE())</f>
        <v>Манометр</v>
      </c>
      <c r="R419" s="17" t="s">
        <v>52</v>
      </c>
      <c r="S419" s="17" t="s">
        <v>483</v>
      </c>
      <c r="T419" s="17" t="n">
        <v>2</v>
      </c>
      <c r="U419" s="19" t="n">
        <f aca="false">VLOOKUP(поверки!$T419,'Акты п-п'!$C$5:$I$57,2,FALSE())</f>
        <v>45748</v>
      </c>
      <c r="V419" s="19" t="n">
        <f aca="false">VLOOKUP(поверки!$T419,'Акты п-п'!$C$5:$I$57,3,FALSE())</f>
        <v>45754</v>
      </c>
      <c r="W419" s="17" t="str">
        <f aca="false">VLOOKUP(поверки!$T419,'Акты п-п'!$C$5:$I$57,5,FALSE())</f>
        <v>Манджеев А.А.</v>
      </c>
      <c r="X419" s="17" t="n">
        <f aca="false">поверки!$G419-поверки!$U419</f>
        <v>4</v>
      </c>
      <c r="Y419" s="17" t="n">
        <f aca="false">поверки!$V419-поверки!$G419</f>
        <v>2</v>
      </c>
      <c r="Z419" s="17" t="str">
        <f aca="false">CONCATENATE(поверки!$Q419," ",поверки!$S419," номер ",поверки!$H419)</f>
        <v>Манометр М-4ВУКсУХЛ1 номер 12А12135</v>
      </c>
    </row>
    <row r="420" customFormat="false" ht="17.9" hidden="true" customHeight="false" outlineLevel="0" collapsed="false">
      <c r="B420" s="1" t="s">
        <v>461</v>
      </c>
      <c r="C420" s="1" t="s">
        <v>30</v>
      </c>
      <c r="D420" s="1" t="s">
        <v>446</v>
      </c>
      <c r="F420" s="1" t="s">
        <v>480</v>
      </c>
      <c r="G420" s="16" t="n">
        <v>45752</v>
      </c>
      <c r="H420" s="6" t="s">
        <v>1005</v>
      </c>
      <c r="J420" s="1" t="s">
        <v>34</v>
      </c>
      <c r="K420" s="1" t="s">
        <v>35</v>
      </c>
      <c r="L420" s="1" t="s">
        <v>1006</v>
      </c>
      <c r="M420" s="17"/>
      <c r="N420" s="17" t="str">
        <f aca="false">IF(COUNTIF(поверки!$L$6:$L$3175,поверки!$L420)&gt;1,"Дубликат","")</f>
        <v/>
      </c>
      <c r="O420" s="18" t="n">
        <v>415</v>
      </c>
      <c r="P420" s="17" t="str">
        <f aca="false">CONCATENATE(TEXT(MONTH(поверки!$G420),"00"),"/",TEXT(поверки!$O420,"000"), "/",TEXT(YEAR(поверки!$G420)-2000,"00"))</f>
        <v>04/415/25</v>
      </c>
      <c r="Q420" s="17" t="str">
        <f aca="false">VLOOKUP(поверки!$F420,'соответстиви ОТ типу'!$K$4:$M$344,2,FALSE())</f>
        <v>Манометр</v>
      </c>
      <c r="R420" s="17" t="s">
        <v>52</v>
      </c>
      <c r="S420" s="17" t="s">
        <v>483</v>
      </c>
      <c r="T420" s="17" t="n">
        <v>2</v>
      </c>
      <c r="U420" s="19" t="n">
        <f aca="false">VLOOKUP(поверки!$T420,'Акты п-п'!$C$5:$I$57,2,FALSE())</f>
        <v>45748</v>
      </c>
      <c r="V420" s="19" t="n">
        <f aca="false">VLOOKUP(поверки!$T420,'Акты п-п'!$C$5:$I$57,3,FALSE())</f>
        <v>45754</v>
      </c>
      <c r="W420" s="17" t="str">
        <f aca="false">VLOOKUP(поверки!$T420,'Акты п-п'!$C$5:$I$57,5,FALSE())</f>
        <v>Манджеев А.А.</v>
      </c>
      <c r="X420" s="17" t="n">
        <f aca="false">поверки!$G420-поверки!$U420</f>
        <v>4</v>
      </c>
      <c r="Y420" s="17" t="n">
        <f aca="false">поверки!$V420-поверки!$G420</f>
        <v>2</v>
      </c>
      <c r="Z420" s="17" t="str">
        <f aca="false">CONCATENATE(поверки!$Q420," ",поверки!$S420," номер ",поверки!$H420)</f>
        <v>Манометр М-4ВУКсУХЛ1 номер 12А12136</v>
      </c>
    </row>
    <row r="421" customFormat="false" ht="17.9" hidden="true" customHeight="false" outlineLevel="0" collapsed="false">
      <c r="B421" s="1" t="s">
        <v>461</v>
      </c>
      <c r="C421" s="1" t="s">
        <v>30</v>
      </c>
      <c r="D421" s="1" t="s">
        <v>446</v>
      </c>
      <c r="F421" s="1" t="s">
        <v>329</v>
      </c>
      <c r="G421" s="16" t="n">
        <v>45752</v>
      </c>
      <c r="H421" s="6" t="s">
        <v>1007</v>
      </c>
      <c r="J421" s="1" t="s">
        <v>34</v>
      </c>
      <c r="K421" s="1" t="s">
        <v>35</v>
      </c>
      <c r="L421" s="1" t="s">
        <v>1008</v>
      </c>
      <c r="M421" s="17"/>
      <c r="N421" s="17" t="str">
        <f aca="false">IF(COUNTIF(поверки!$L$6:$L$3175,поверки!$L421)&gt;1,"Дубликат","")</f>
        <v/>
      </c>
      <c r="O421" s="18" t="n">
        <v>416</v>
      </c>
      <c r="P421" s="17" t="str">
        <f aca="false">CONCATENATE(TEXT(MONTH(поверки!$G421),"00"),"/",TEXT(поверки!$O421,"000"), "/",TEXT(YEAR(поверки!$G421)-2000,"00"))</f>
        <v>04/416/25</v>
      </c>
      <c r="Q421" s="17" t="str">
        <f aca="false">VLOOKUP(поверки!$F421,'соответстиви ОТ типу'!$K$4:$M$344,2,FALSE())</f>
        <v>Манометр</v>
      </c>
      <c r="R421" s="17" t="s">
        <v>52</v>
      </c>
      <c r="S421" s="17" t="s">
        <v>1009</v>
      </c>
      <c r="T421" s="17" t="n">
        <v>2</v>
      </c>
      <c r="U421" s="19" t="n">
        <f aca="false">VLOOKUP(поверки!$T421,'Акты п-п'!$C$5:$I$57,2,FALSE())</f>
        <v>45748</v>
      </c>
      <c r="V421" s="19" t="n">
        <f aca="false">VLOOKUP(поверки!$T421,'Акты п-п'!$C$5:$I$57,3,FALSE())</f>
        <v>45754</v>
      </c>
      <c r="W421" s="17" t="str">
        <f aca="false">VLOOKUP(поверки!$T421,'Акты п-п'!$C$5:$I$57,5,FALSE())</f>
        <v>Манджеев А.А.</v>
      </c>
      <c r="X421" s="17" t="n">
        <f aca="false">поверки!$G421-поверки!$U421</f>
        <v>4</v>
      </c>
      <c r="Y421" s="17" t="n">
        <f aca="false">поверки!$V421-поверки!$G421</f>
        <v>2</v>
      </c>
      <c r="Z421" s="17" t="str">
        <f aca="false">CONCATENATE(поверки!$Q421," ",поверки!$S421," номер ",поверки!$H421)</f>
        <v>Манометр ФТ МТИф УХЛ1 номер 925220</v>
      </c>
    </row>
    <row r="422" customFormat="false" ht="17.9" hidden="true" customHeight="false" outlineLevel="0" collapsed="false">
      <c r="B422" s="1" t="s">
        <v>461</v>
      </c>
      <c r="C422" s="1" t="s">
        <v>30</v>
      </c>
      <c r="D422" s="1" t="s">
        <v>446</v>
      </c>
      <c r="F422" s="1" t="s">
        <v>960</v>
      </c>
      <c r="G422" s="16" t="n">
        <v>45752</v>
      </c>
      <c r="H422" s="6" t="s">
        <v>1010</v>
      </c>
      <c r="J422" s="1" t="s">
        <v>34</v>
      </c>
      <c r="K422" s="1" t="s">
        <v>35</v>
      </c>
      <c r="L422" s="1" t="s">
        <v>1011</v>
      </c>
      <c r="M422" s="17"/>
      <c r="N422" s="17" t="str">
        <f aca="false">IF(COUNTIF(поверки!$L$6:$L$3175,поверки!$L422)&gt;1,"Дубликат","")</f>
        <v/>
      </c>
      <c r="O422" s="18" t="n">
        <v>417</v>
      </c>
      <c r="P422" s="17" t="str">
        <f aca="false">CONCATENATE(TEXT(MONTH(поверки!$G422),"00"),"/",TEXT(поверки!$O422,"000"), "/",TEXT(YEAR(поверки!$G422)-2000,"00"))</f>
        <v>04/417/25</v>
      </c>
      <c r="Q422" s="17" t="str">
        <f aca="false">VLOOKUP(поверки!$F422,'соответстиви ОТ типу'!$K$4:$M$344,2,FALSE())</f>
        <v>Манометр</v>
      </c>
      <c r="R422" s="17" t="s">
        <v>52</v>
      </c>
      <c r="S422" s="17" t="s">
        <v>963</v>
      </c>
      <c r="T422" s="17" t="n">
        <v>2</v>
      </c>
      <c r="U422" s="19" t="n">
        <f aca="false">VLOOKUP(поверки!$T422,'Акты п-п'!$C$5:$I$57,2,FALSE())</f>
        <v>45748</v>
      </c>
      <c r="V422" s="19" t="n">
        <f aca="false">VLOOKUP(поверки!$T422,'Акты п-п'!$C$5:$I$57,3,FALSE())</f>
        <v>45754</v>
      </c>
      <c r="W422" s="17" t="str">
        <f aca="false">VLOOKUP(поверки!$T422,'Акты п-п'!$C$5:$I$57,5,FALSE())</f>
        <v>Манджеев А.А.</v>
      </c>
      <c r="X422" s="17" t="n">
        <f aca="false">поверки!$G422-поверки!$U422</f>
        <v>4</v>
      </c>
      <c r="Y422" s="17" t="n">
        <f aca="false">поверки!$V422-поверки!$G422</f>
        <v>2</v>
      </c>
      <c r="Z422" s="17" t="str">
        <f aca="false">CONCATENATE(поверки!$Q422," ",поверки!$S422," номер ",поверки!$H422)</f>
        <v>Манометр ДМ2002фCr1Exd номер 022229</v>
      </c>
    </row>
    <row r="423" customFormat="false" ht="17.9" hidden="true" customHeight="false" outlineLevel="0" collapsed="false">
      <c r="B423" s="1" t="s">
        <v>461</v>
      </c>
      <c r="C423" s="1" t="s">
        <v>30</v>
      </c>
      <c r="D423" s="1" t="s">
        <v>446</v>
      </c>
      <c r="F423" s="1" t="s">
        <v>960</v>
      </c>
      <c r="G423" s="16" t="n">
        <v>45752</v>
      </c>
      <c r="H423" s="6" t="s">
        <v>1012</v>
      </c>
      <c r="J423" s="1" t="s">
        <v>34</v>
      </c>
      <c r="K423" s="1" t="s">
        <v>35</v>
      </c>
      <c r="L423" s="1" t="s">
        <v>1013</v>
      </c>
      <c r="M423" s="17"/>
      <c r="N423" s="17" t="str">
        <f aca="false">IF(COUNTIF(поверки!$L$6:$L$3175,поверки!$L423)&gt;1,"Дубликат","")</f>
        <v/>
      </c>
      <c r="O423" s="18" t="n">
        <v>418</v>
      </c>
      <c r="P423" s="17" t="str">
        <f aca="false">CONCATENATE(TEXT(MONTH(поверки!$G423),"00"),"/",TEXT(поверки!$O423,"000"), "/",TEXT(YEAR(поверки!$G423)-2000,"00"))</f>
        <v>04/418/25</v>
      </c>
      <c r="Q423" s="17" t="str">
        <f aca="false">VLOOKUP(поверки!$F423,'соответстиви ОТ типу'!$K$4:$M$344,2,FALSE())</f>
        <v>Манометр</v>
      </c>
      <c r="R423" s="17" t="s">
        <v>52</v>
      </c>
      <c r="S423" s="17" t="s">
        <v>963</v>
      </c>
      <c r="T423" s="17" t="n">
        <v>2</v>
      </c>
      <c r="U423" s="19" t="n">
        <f aca="false">VLOOKUP(поверки!$T423,'Акты п-п'!$C$5:$I$57,2,FALSE())</f>
        <v>45748</v>
      </c>
      <c r="V423" s="19" t="n">
        <f aca="false">VLOOKUP(поверки!$T423,'Акты п-п'!$C$5:$I$57,3,FALSE())</f>
        <v>45754</v>
      </c>
      <c r="W423" s="17" t="str">
        <f aca="false">VLOOKUP(поверки!$T423,'Акты п-п'!$C$5:$I$57,5,FALSE())</f>
        <v>Манджеев А.А.</v>
      </c>
      <c r="X423" s="17" t="n">
        <f aca="false">поверки!$G423-поверки!$U423</f>
        <v>4</v>
      </c>
      <c r="Y423" s="17" t="n">
        <f aca="false">поверки!$V423-поверки!$G423</f>
        <v>2</v>
      </c>
      <c r="Z423" s="17" t="str">
        <f aca="false">CONCATENATE(поверки!$Q423," ",поверки!$S423," номер ",поверки!$H423)</f>
        <v>Манометр ДМ2002фCr1Exd номер 020248</v>
      </c>
    </row>
    <row r="424" customFormat="false" ht="17.9" hidden="true" customHeight="false" outlineLevel="0" collapsed="false">
      <c r="B424" s="1" t="s">
        <v>461</v>
      </c>
      <c r="C424" s="1" t="s">
        <v>30</v>
      </c>
      <c r="D424" s="1" t="s">
        <v>446</v>
      </c>
      <c r="F424" s="1" t="s">
        <v>960</v>
      </c>
      <c r="G424" s="16" t="n">
        <v>45752</v>
      </c>
      <c r="H424" s="6" t="s">
        <v>1014</v>
      </c>
      <c r="J424" s="1" t="s">
        <v>34</v>
      </c>
      <c r="K424" s="1" t="s">
        <v>35</v>
      </c>
      <c r="L424" s="1" t="s">
        <v>1015</v>
      </c>
      <c r="M424" s="17"/>
      <c r="N424" s="17" t="str">
        <f aca="false">IF(COUNTIF(поверки!$L$6:$L$3175,поверки!$L424)&gt;1,"Дубликат","")</f>
        <v/>
      </c>
      <c r="O424" s="18" t="n">
        <v>419</v>
      </c>
      <c r="P424" s="17" t="str">
        <f aca="false">CONCATENATE(TEXT(MONTH(поверки!$G424),"00"),"/",TEXT(поверки!$O424,"000"), "/",TEXT(YEAR(поверки!$G424)-2000,"00"))</f>
        <v>04/419/25</v>
      </c>
      <c r="Q424" s="17" t="str">
        <f aca="false">VLOOKUP(поверки!$F424,'соответстиви ОТ типу'!$K$4:$M$344,2,FALSE())</f>
        <v>Манометр</v>
      </c>
      <c r="R424" s="17" t="s">
        <v>52</v>
      </c>
      <c r="S424" s="17" t="s">
        <v>963</v>
      </c>
      <c r="T424" s="17" t="n">
        <v>2</v>
      </c>
      <c r="U424" s="19" t="n">
        <f aca="false">VLOOKUP(поверки!$T424,'Акты п-п'!$C$5:$I$57,2,FALSE())</f>
        <v>45748</v>
      </c>
      <c r="V424" s="19" t="n">
        <f aca="false">VLOOKUP(поверки!$T424,'Акты п-п'!$C$5:$I$57,3,FALSE())</f>
        <v>45754</v>
      </c>
      <c r="W424" s="17" t="str">
        <f aca="false">VLOOKUP(поверки!$T424,'Акты п-п'!$C$5:$I$57,5,FALSE())</f>
        <v>Манджеев А.А.</v>
      </c>
      <c r="X424" s="17" t="n">
        <f aca="false">поверки!$G424-поверки!$U424</f>
        <v>4</v>
      </c>
      <c r="Y424" s="17" t="n">
        <f aca="false">поверки!$V424-поверки!$G424</f>
        <v>2</v>
      </c>
      <c r="Z424" s="17" t="str">
        <f aca="false">CONCATENATE(поверки!$Q424," ",поверки!$S424," номер ",поверки!$H424)</f>
        <v>Манометр ДМ2002фCr1Exd номер 022232</v>
      </c>
    </row>
    <row r="425" customFormat="false" ht="17.9" hidden="true" customHeight="false" outlineLevel="0" collapsed="false">
      <c r="B425" s="1" t="s">
        <v>461</v>
      </c>
      <c r="C425" s="1" t="s">
        <v>30</v>
      </c>
      <c r="D425" s="1" t="s">
        <v>446</v>
      </c>
      <c r="F425" s="1" t="s">
        <v>960</v>
      </c>
      <c r="G425" s="16" t="n">
        <v>45752</v>
      </c>
      <c r="H425" s="6" t="s">
        <v>1016</v>
      </c>
      <c r="J425" s="1" t="s">
        <v>34</v>
      </c>
      <c r="K425" s="1" t="s">
        <v>35</v>
      </c>
      <c r="L425" s="1" t="s">
        <v>1017</v>
      </c>
      <c r="M425" s="17"/>
      <c r="N425" s="17" t="str">
        <f aca="false">IF(COUNTIF(поверки!$L$6:$L$3175,поверки!$L425)&gt;1,"Дубликат","")</f>
        <v/>
      </c>
      <c r="O425" s="18" t="n">
        <v>420</v>
      </c>
      <c r="P425" s="17" t="str">
        <f aca="false">CONCATENATE(TEXT(MONTH(поверки!$G425),"00"),"/",TEXT(поверки!$O425,"000"), "/",TEXT(YEAR(поверки!$G425)-2000,"00"))</f>
        <v>04/420/25</v>
      </c>
      <c r="Q425" s="17" t="str">
        <f aca="false">VLOOKUP(поверки!$F425,'соответстиви ОТ типу'!$K$4:$M$344,2,FALSE())</f>
        <v>Манометр</v>
      </c>
      <c r="R425" s="17" t="s">
        <v>52</v>
      </c>
      <c r="S425" s="17" t="s">
        <v>963</v>
      </c>
      <c r="T425" s="17" t="n">
        <v>2</v>
      </c>
      <c r="U425" s="19" t="n">
        <f aca="false">VLOOKUP(поверки!$T425,'Акты п-п'!$C$5:$I$57,2,FALSE())</f>
        <v>45748</v>
      </c>
      <c r="V425" s="19" t="n">
        <f aca="false">VLOOKUP(поверки!$T425,'Акты п-п'!$C$5:$I$57,3,FALSE())</f>
        <v>45754</v>
      </c>
      <c r="W425" s="17" t="str">
        <f aca="false">VLOOKUP(поверки!$T425,'Акты п-п'!$C$5:$I$57,5,FALSE())</f>
        <v>Манджеев А.А.</v>
      </c>
      <c r="X425" s="17" t="n">
        <f aca="false">поверки!$G425-поверки!$U425</f>
        <v>4</v>
      </c>
      <c r="Y425" s="17" t="n">
        <f aca="false">поверки!$V425-поверки!$G425</f>
        <v>2</v>
      </c>
      <c r="Z425" s="17" t="str">
        <f aca="false">CONCATENATE(поверки!$Q425," ",поверки!$S425," номер ",поверки!$H425)</f>
        <v>Манометр ДМ2002фCr1Exd номер 022236</v>
      </c>
    </row>
    <row r="426" customFormat="false" ht="17.9" hidden="true" customHeight="false" outlineLevel="0" collapsed="false">
      <c r="B426" s="1" t="s">
        <v>461</v>
      </c>
      <c r="C426" s="1" t="s">
        <v>30</v>
      </c>
      <c r="D426" s="1" t="s">
        <v>446</v>
      </c>
      <c r="F426" s="1" t="s">
        <v>960</v>
      </c>
      <c r="G426" s="16" t="n">
        <v>45752</v>
      </c>
      <c r="H426" s="6" t="s">
        <v>1018</v>
      </c>
      <c r="J426" s="1" t="s">
        <v>34</v>
      </c>
      <c r="K426" s="1" t="s">
        <v>35</v>
      </c>
      <c r="L426" s="1" t="s">
        <v>1019</v>
      </c>
      <c r="M426" s="17"/>
      <c r="N426" s="17" t="str">
        <f aca="false">IF(COUNTIF(поверки!$L$6:$L$3175,поверки!$L426)&gt;1,"Дубликат","")</f>
        <v/>
      </c>
      <c r="O426" s="18" t="n">
        <v>421</v>
      </c>
      <c r="P426" s="17" t="str">
        <f aca="false">CONCATENATE(TEXT(MONTH(поверки!$G426),"00"),"/",TEXT(поверки!$O426,"000"), "/",TEXT(YEAR(поверки!$G426)-2000,"00"))</f>
        <v>04/421/25</v>
      </c>
      <c r="Q426" s="17" t="str">
        <f aca="false">VLOOKUP(поверки!$F426,'соответстиви ОТ типу'!$K$4:$M$344,2,FALSE())</f>
        <v>Манометр</v>
      </c>
      <c r="R426" s="17" t="s">
        <v>52</v>
      </c>
      <c r="S426" s="17" t="s">
        <v>963</v>
      </c>
      <c r="T426" s="17" t="n">
        <v>2</v>
      </c>
      <c r="U426" s="19" t="n">
        <f aca="false">VLOOKUP(поверки!$T426,'Акты п-п'!$C$5:$I$57,2,FALSE())</f>
        <v>45748</v>
      </c>
      <c r="V426" s="19" t="n">
        <f aca="false">VLOOKUP(поверки!$T426,'Акты п-п'!$C$5:$I$57,3,FALSE())</f>
        <v>45754</v>
      </c>
      <c r="W426" s="17" t="str">
        <f aca="false">VLOOKUP(поверки!$T426,'Акты п-п'!$C$5:$I$57,5,FALSE())</f>
        <v>Манджеев А.А.</v>
      </c>
      <c r="X426" s="17" t="n">
        <f aca="false">поверки!$G426-поверки!$U426</f>
        <v>4</v>
      </c>
      <c r="Y426" s="17" t="n">
        <f aca="false">поверки!$V426-поверки!$G426</f>
        <v>2</v>
      </c>
      <c r="Z426" s="17" t="str">
        <f aca="false">CONCATENATE(поверки!$Q426," ",поверки!$S426," номер ",поверки!$H426)</f>
        <v>Манометр ДМ2002фCr1Exd номер 022230</v>
      </c>
    </row>
    <row r="427" customFormat="false" ht="17.9" hidden="true" customHeight="false" outlineLevel="0" collapsed="false">
      <c r="B427" s="1" t="s">
        <v>461</v>
      </c>
      <c r="C427" s="1" t="s">
        <v>30</v>
      </c>
      <c r="D427" s="1" t="s">
        <v>446</v>
      </c>
      <c r="F427" s="1" t="s">
        <v>960</v>
      </c>
      <c r="G427" s="16" t="n">
        <v>45752</v>
      </c>
      <c r="H427" s="6" t="s">
        <v>1020</v>
      </c>
      <c r="J427" s="1" t="s">
        <v>34</v>
      </c>
      <c r="K427" s="1" t="s">
        <v>35</v>
      </c>
      <c r="L427" s="1" t="s">
        <v>1021</v>
      </c>
      <c r="M427" s="17"/>
      <c r="N427" s="17" t="str">
        <f aca="false">IF(COUNTIF(поверки!$L$6:$L$3175,поверки!$L427)&gt;1,"Дубликат","")</f>
        <v/>
      </c>
      <c r="O427" s="18" t="n">
        <v>422</v>
      </c>
      <c r="P427" s="17" t="str">
        <f aca="false">CONCATENATE(TEXT(MONTH(поверки!$G427),"00"),"/",TEXT(поверки!$O427,"000"), "/",TEXT(YEAR(поверки!$G427)-2000,"00"))</f>
        <v>04/422/25</v>
      </c>
      <c r="Q427" s="17" t="str">
        <f aca="false">VLOOKUP(поверки!$F427,'соответстиви ОТ типу'!$K$4:$M$344,2,FALSE())</f>
        <v>Манометр</v>
      </c>
      <c r="R427" s="17" t="s">
        <v>52</v>
      </c>
      <c r="S427" s="17" t="s">
        <v>963</v>
      </c>
      <c r="T427" s="17" t="n">
        <v>2</v>
      </c>
      <c r="U427" s="19" t="n">
        <f aca="false">VLOOKUP(поверки!$T427,'Акты п-п'!$C$5:$I$57,2,FALSE())</f>
        <v>45748</v>
      </c>
      <c r="V427" s="19" t="n">
        <f aca="false">VLOOKUP(поверки!$T427,'Акты п-п'!$C$5:$I$57,3,FALSE())</f>
        <v>45754</v>
      </c>
      <c r="W427" s="17" t="str">
        <f aca="false">VLOOKUP(поверки!$T427,'Акты п-п'!$C$5:$I$57,5,FALSE())</f>
        <v>Манджеев А.А.</v>
      </c>
      <c r="X427" s="17" t="n">
        <f aca="false">поверки!$G427-поверки!$U427</f>
        <v>4</v>
      </c>
      <c r="Y427" s="17" t="n">
        <f aca="false">поверки!$V427-поверки!$G427</f>
        <v>2</v>
      </c>
      <c r="Z427" s="17" t="str">
        <f aca="false">CONCATENATE(поверки!$Q427," ",поверки!$S427," номер ",поверки!$H427)</f>
        <v>Манометр ДМ2002фCr1Exd номер 022228</v>
      </c>
    </row>
    <row r="428" customFormat="false" ht="17.9" hidden="true" customHeight="false" outlineLevel="0" collapsed="false">
      <c r="B428" s="1" t="s">
        <v>461</v>
      </c>
      <c r="C428" s="1" t="s">
        <v>30</v>
      </c>
      <c r="D428" s="1" t="s">
        <v>446</v>
      </c>
      <c r="F428" s="1" t="s">
        <v>1022</v>
      </c>
      <c r="G428" s="16" t="n">
        <v>45752</v>
      </c>
      <c r="H428" s="6" t="s">
        <v>1023</v>
      </c>
      <c r="J428" s="1" t="s">
        <v>34</v>
      </c>
      <c r="K428" s="1" t="s">
        <v>35</v>
      </c>
      <c r="L428" s="1" t="s">
        <v>1024</v>
      </c>
      <c r="M428" s="17"/>
      <c r="N428" s="17" t="str">
        <f aca="false">IF(COUNTIF(поверки!$L$6:$L$3175,поверки!$L428)&gt;1,"Дубликат","")</f>
        <v/>
      </c>
      <c r="O428" s="18" t="n">
        <v>423</v>
      </c>
      <c r="P428" s="17" t="str">
        <f aca="false">CONCATENATE(TEXT(MONTH(поверки!$G428),"00"),"/",TEXT(поверки!$O428,"000"), "/",TEXT(YEAR(поверки!$G428)-2000,"00"))</f>
        <v>04/423/25</v>
      </c>
      <c r="Q428" s="17" t="str">
        <f aca="false">VLOOKUP(поверки!$F428,'соответстиви ОТ типу'!$K$4:$M$344,2,FALSE())</f>
        <v>Манометр</v>
      </c>
      <c r="R428" s="17" t="s">
        <v>52</v>
      </c>
      <c r="S428" s="17" t="s">
        <v>1025</v>
      </c>
      <c r="T428" s="17" t="n">
        <v>2</v>
      </c>
      <c r="U428" s="19" t="n">
        <f aca="false">VLOOKUP(поверки!$T428,'Акты п-п'!$C$5:$I$57,2,FALSE())</f>
        <v>45748</v>
      </c>
      <c r="V428" s="19" t="n">
        <f aca="false">VLOOKUP(поверки!$T428,'Акты п-п'!$C$5:$I$57,3,FALSE())</f>
        <v>45754</v>
      </c>
      <c r="W428" s="17" t="str">
        <f aca="false">VLOOKUP(поверки!$T428,'Акты п-п'!$C$5:$I$57,5,FALSE())</f>
        <v>Манджеев А.А.</v>
      </c>
      <c r="X428" s="17" t="n">
        <f aca="false">поверки!$G428-поверки!$U428</f>
        <v>4</v>
      </c>
      <c r="Y428" s="17" t="n">
        <f aca="false">поверки!$V428-поверки!$G428</f>
        <v>2</v>
      </c>
      <c r="Z428" s="17" t="str">
        <f aca="false">CONCATENATE(поверки!$Q428," ",поверки!$S428," номер ",поверки!$H428)</f>
        <v>Манометр ДМ2005ф номер 12А2421</v>
      </c>
    </row>
    <row r="429" customFormat="false" ht="17.9" hidden="true" customHeight="false" outlineLevel="0" collapsed="false">
      <c r="B429" s="1" t="s">
        <v>461</v>
      </c>
      <c r="C429" s="1" t="s">
        <v>30</v>
      </c>
      <c r="D429" s="1" t="s">
        <v>446</v>
      </c>
      <c r="F429" s="1" t="s">
        <v>329</v>
      </c>
      <c r="G429" s="16" t="n">
        <v>45752</v>
      </c>
      <c r="H429" s="6" t="s">
        <v>1026</v>
      </c>
      <c r="J429" s="1" t="s">
        <v>34</v>
      </c>
      <c r="K429" s="1" t="s">
        <v>35</v>
      </c>
      <c r="L429" s="1" t="s">
        <v>1027</v>
      </c>
      <c r="M429" s="17"/>
      <c r="N429" s="17" t="str">
        <f aca="false">IF(COUNTIF(поверки!$L$6:$L$3175,поверки!$L429)&gt;1,"Дубликат","")</f>
        <v/>
      </c>
      <c r="O429" s="18" t="n">
        <v>424</v>
      </c>
      <c r="P429" s="17" t="str">
        <f aca="false">CONCATENATE(TEXT(MONTH(поверки!$G429),"00"),"/",TEXT(поверки!$O429,"000"), "/",TEXT(YEAR(поверки!$G429)-2000,"00"))</f>
        <v>04/424/25</v>
      </c>
      <c r="Q429" s="17" t="str">
        <f aca="false">VLOOKUP(поверки!$F429,'соответстиви ОТ типу'!$K$4:$M$344,2,FALSE())</f>
        <v>Манометр</v>
      </c>
      <c r="R429" s="17" t="s">
        <v>52</v>
      </c>
      <c r="S429" s="17" t="s">
        <v>966</v>
      </c>
      <c r="T429" s="17" t="n">
        <v>2</v>
      </c>
      <c r="U429" s="19" t="n">
        <f aca="false">VLOOKUP(поверки!$T429,'Акты п-п'!$C$5:$I$57,2,FALSE())</f>
        <v>45748</v>
      </c>
      <c r="V429" s="19" t="n">
        <f aca="false">VLOOKUP(поверки!$T429,'Акты п-п'!$C$5:$I$57,3,FALSE())</f>
        <v>45754</v>
      </c>
      <c r="W429" s="17" t="str">
        <f aca="false">VLOOKUP(поверки!$T429,'Акты п-п'!$C$5:$I$57,5,FALSE())</f>
        <v>Манджеев А.А.</v>
      </c>
      <c r="X429" s="17" t="n">
        <f aca="false">поверки!$G429-поверки!$U429</f>
        <v>4</v>
      </c>
      <c r="Y429" s="17" t="n">
        <f aca="false">поверки!$V429-поверки!$G429</f>
        <v>2</v>
      </c>
      <c r="Z429" s="17" t="str">
        <f aca="false">CONCATENATE(поверки!$Q429," ",поверки!$S429," номер ",поверки!$H429)</f>
        <v>Манометр ФТ ДМ2005ф номер 024945</v>
      </c>
    </row>
    <row r="430" customFormat="false" ht="17.9" hidden="true" customHeight="false" outlineLevel="0" collapsed="false">
      <c r="B430" s="1" t="s">
        <v>461</v>
      </c>
      <c r="C430" s="1" t="s">
        <v>30</v>
      </c>
      <c r="D430" s="1" t="s">
        <v>446</v>
      </c>
      <c r="F430" s="1" t="s">
        <v>329</v>
      </c>
      <c r="G430" s="16" t="n">
        <v>45752</v>
      </c>
      <c r="H430" s="6" t="s">
        <v>1028</v>
      </c>
      <c r="J430" s="1" t="s">
        <v>34</v>
      </c>
      <c r="K430" s="1" t="s">
        <v>35</v>
      </c>
      <c r="L430" s="1" t="s">
        <v>1029</v>
      </c>
      <c r="M430" s="17"/>
      <c r="N430" s="17" t="str">
        <f aca="false">IF(COUNTIF(поверки!$L$6:$L$3175,поверки!$L430)&gt;1,"Дубликат","")</f>
        <v/>
      </c>
      <c r="O430" s="18" t="n">
        <v>425</v>
      </c>
      <c r="P430" s="17" t="str">
        <f aca="false">CONCATENATE(TEXT(MONTH(поверки!$G430),"00"),"/",TEXT(поверки!$O430,"000"), "/",TEXT(YEAR(поверки!$G430)-2000,"00"))</f>
        <v>04/425/25</v>
      </c>
      <c r="Q430" s="17" t="str">
        <f aca="false">VLOOKUP(поверки!$F430,'соответстиви ОТ типу'!$K$4:$M$344,2,FALSE())</f>
        <v>Манометр</v>
      </c>
      <c r="R430" s="17" t="s">
        <v>52</v>
      </c>
      <c r="S430" s="17" t="s">
        <v>966</v>
      </c>
      <c r="T430" s="17" t="n">
        <v>2</v>
      </c>
      <c r="U430" s="19" t="n">
        <f aca="false">VLOOKUP(поверки!$T430,'Акты п-п'!$C$5:$I$57,2,FALSE())</f>
        <v>45748</v>
      </c>
      <c r="V430" s="19" t="n">
        <f aca="false">VLOOKUP(поверки!$T430,'Акты п-п'!$C$5:$I$57,3,FALSE())</f>
        <v>45754</v>
      </c>
      <c r="W430" s="17" t="str">
        <f aca="false">VLOOKUP(поверки!$T430,'Акты п-п'!$C$5:$I$57,5,FALSE())</f>
        <v>Манджеев А.А.</v>
      </c>
      <c r="X430" s="17" t="n">
        <f aca="false">поверки!$G430-поверки!$U430</f>
        <v>4</v>
      </c>
      <c r="Y430" s="17" t="n">
        <f aca="false">поверки!$V430-поверки!$G430</f>
        <v>2</v>
      </c>
      <c r="Z430" s="17" t="str">
        <f aca="false">CONCATENATE(поверки!$Q430," ",поверки!$S430," номер ",поверки!$H430)</f>
        <v>Манометр ФТ ДМ2005ф номер 024877</v>
      </c>
    </row>
    <row r="431" customFormat="false" ht="17.9" hidden="true" customHeight="false" outlineLevel="0" collapsed="false">
      <c r="B431" s="1" t="s">
        <v>461</v>
      </c>
      <c r="C431" s="1" t="s">
        <v>30</v>
      </c>
      <c r="D431" s="1" t="s">
        <v>446</v>
      </c>
      <c r="F431" s="1" t="s">
        <v>329</v>
      </c>
      <c r="G431" s="16" t="n">
        <v>45752</v>
      </c>
      <c r="H431" s="6" t="s">
        <v>1030</v>
      </c>
      <c r="J431" s="1" t="s">
        <v>34</v>
      </c>
      <c r="K431" s="1" t="s">
        <v>35</v>
      </c>
      <c r="L431" s="1" t="s">
        <v>1031</v>
      </c>
      <c r="M431" s="17"/>
      <c r="N431" s="17" t="str">
        <f aca="false">IF(COUNTIF(поверки!$L$6:$L$3175,поверки!$L431)&gt;1,"Дубликат","")</f>
        <v/>
      </c>
      <c r="O431" s="18" t="n">
        <v>426</v>
      </c>
      <c r="P431" s="17" t="str">
        <f aca="false">CONCATENATE(TEXT(MONTH(поверки!$G431),"00"),"/",TEXT(поверки!$O431,"000"), "/",TEXT(YEAR(поверки!$G431)-2000,"00"))</f>
        <v>04/426/25</v>
      </c>
      <c r="Q431" s="17" t="str">
        <f aca="false">VLOOKUP(поверки!$F431,'соответстиви ОТ типу'!$K$4:$M$344,2,FALSE())</f>
        <v>Манометр</v>
      </c>
      <c r="R431" s="17" t="s">
        <v>52</v>
      </c>
      <c r="S431" s="17" t="s">
        <v>966</v>
      </c>
      <c r="T431" s="17" t="n">
        <v>2</v>
      </c>
      <c r="U431" s="19" t="n">
        <f aca="false">VLOOKUP(поверки!$T431,'Акты п-п'!$C$5:$I$57,2,FALSE())</f>
        <v>45748</v>
      </c>
      <c r="V431" s="19" t="n">
        <f aca="false">VLOOKUP(поверки!$T431,'Акты п-п'!$C$5:$I$57,3,FALSE())</f>
        <v>45754</v>
      </c>
      <c r="W431" s="17" t="str">
        <f aca="false">VLOOKUP(поверки!$T431,'Акты п-п'!$C$5:$I$57,5,FALSE())</f>
        <v>Манджеев А.А.</v>
      </c>
      <c r="X431" s="17" t="n">
        <f aca="false">поверки!$G431-поверки!$U431</f>
        <v>4</v>
      </c>
      <c r="Y431" s="17" t="n">
        <f aca="false">поверки!$V431-поверки!$G431</f>
        <v>2</v>
      </c>
      <c r="Z431" s="17" t="str">
        <f aca="false">CONCATENATE(поверки!$Q431," ",поверки!$S431," номер ",поверки!$H431)</f>
        <v>Манометр ФТ ДМ2005ф номер 025594</v>
      </c>
    </row>
    <row r="432" customFormat="false" ht="17.9" hidden="true" customHeight="false" outlineLevel="0" collapsed="false">
      <c r="B432" s="1" t="s">
        <v>461</v>
      </c>
      <c r="C432" s="1" t="s">
        <v>30</v>
      </c>
      <c r="D432" s="1" t="s">
        <v>446</v>
      </c>
      <c r="F432" s="1" t="s">
        <v>329</v>
      </c>
      <c r="G432" s="16" t="n">
        <v>45752</v>
      </c>
      <c r="H432" s="6" t="s">
        <v>1032</v>
      </c>
      <c r="J432" s="1" t="s">
        <v>34</v>
      </c>
      <c r="K432" s="1" t="s">
        <v>35</v>
      </c>
      <c r="L432" s="1" t="s">
        <v>1033</v>
      </c>
      <c r="M432" s="17"/>
      <c r="N432" s="17" t="str">
        <f aca="false">IF(COUNTIF(поверки!$L$6:$L$3175,поверки!$L432)&gt;1,"Дубликат","")</f>
        <v/>
      </c>
      <c r="O432" s="18" t="n">
        <v>427</v>
      </c>
      <c r="P432" s="17" t="str">
        <f aca="false">CONCATENATE(TEXT(MONTH(поверки!$G432),"00"),"/",TEXT(поверки!$O432,"000"), "/",TEXT(YEAR(поверки!$G432)-2000,"00"))</f>
        <v>04/427/25</v>
      </c>
      <c r="Q432" s="17" t="str">
        <f aca="false">VLOOKUP(поверки!$F432,'соответстиви ОТ типу'!$K$4:$M$344,2,FALSE())</f>
        <v>Манометр</v>
      </c>
      <c r="R432" s="17" t="s">
        <v>52</v>
      </c>
      <c r="S432" s="17" t="s">
        <v>966</v>
      </c>
      <c r="T432" s="17" t="n">
        <v>2</v>
      </c>
      <c r="U432" s="19" t="n">
        <f aca="false">VLOOKUP(поверки!$T432,'Акты п-п'!$C$5:$I$57,2,FALSE())</f>
        <v>45748</v>
      </c>
      <c r="V432" s="19" t="n">
        <f aca="false">VLOOKUP(поверки!$T432,'Акты п-п'!$C$5:$I$57,3,FALSE())</f>
        <v>45754</v>
      </c>
      <c r="W432" s="17" t="str">
        <f aca="false">VLOOKUP(поверки!$T432,'Акты п-п'!$C$5:$I$57,5,FALSE())</f>
        <v>Манджеев А.А.</v>
      </c>
      <c r="X432" s="17" t="n">
        <f aca="false">поверки!$G432-поверки!$U432</f>
        <v>4</v>
      </c>
      <c r="Y432" s="17" t="n">
        <f aca="false">поверки!$V432-поверки!$G432</f>
        <v>2</v>
      </c>
      <c r="Z432" s="17" t="str">
        <f aca="false">CONCATENATE(поверки!$Q432," ",поверки!$S432," номер ",поверки!$H432)</f>
        <v>Манометр ФТ ДМ2005ф номер 024950</v>
      </c>
    </row>
    <row r="433" customFormat="false" ht="17.9" hidden="true" customHeight="false" outlineLevel="0" collapsed="false">
      <c r="B433" s="1" t="s">
        <v>461</v>
      </c>
      <c r="C433" s="1" t="s">
        <v>30</v>
      </c>
      <c r="D433" s="1" t="s">
        <v>446</v>
      </c>
      <c r="F433" s="1" t="s">
        <v>329</v>
      </c>
      <c r="G433" s="16" t="n">
        <v>45752</v>
      </c>
      <c r="H433" s="6" t="s">
        <v>1034</v>
      </c>
      <c r="J433" s="1" t="s">
        <v>34</v>
      </c>
      <c r="K433" s="1" t="s">
        <v>35</v>
      </c>
      <c r="L433" s="1" t="s">
        <v>1035</v>
      </c>
      <c r="M433" s="17"/>
      <c r="N433" s="17" t="str">
        <f aca="false">IF(COUNTIF(поверки!$L$6:$L$3175,поверки!$L433)&gt;1,"Дубликат","")</f>
        <v/>
      </c>
      <c r="O433" s="18" t="n">
        <v>428</v>
      </c>
      <c r="P433" s="17" t="str">
        <f aca="false">CONCATENATE(TEXT(MONTH(поверки!$G433),"00"),"/",TEXT(поверки!$O433,"000"), "/",TEXT(YEAR(поверки!$G433)-2000,"00"))</f>
        <v>04/428/25</v>
      </c>
      <c r="Q433" s="17" t="str">
        <f aca="false">VLOOKUP(поверки!$F433,'соответстиви ОТ типу'!$K$4:$M$344,2,FALSE())</f>
        <v>Манометр</v>
      </c>
      <c r="R433" s="17" t="s">
        <v>52</v>
      </c>
      <c r="S433" s="17" t="s">
        <v>971</v>
      </c>
      <c r="T433" s="17" t="n">
        <v>2</v>
      </c>
      <c r="U433" s="19" t="n">
        <f aca="false">VLOOKUP(поверки!$T433,'Акты п-п'!$C$5:$I$57,2,FALSE())</f>
        <v>45748</v>
      </c>
      <c r="V433" s="19" t="n">
        <f aca="false">VLOOKUP(поверки!$T433,'Акты п-п'!$C$5:$I$57,3,FALSE())</f>
        <v>45754</v>
      </c>
      <c r="W433" s="17" t="str">
        <f aca="false">VLOOKUP(поверки!$T433,'Акты п-п'!$C$5:$I$57,5,FALSE())</f>
        <v>Манджеев А.А.</v>
      </c>
      <c r="X433" s="17" t="n">
        <f aca="false">поверки!$G433-поверки!$U433</f>
        <v>4</v>
      </c>
      <c r="Y433" s="17" t="n">
        <f aca="false">поверки!$V433-поверки!$G433</f>
        <v>2</v>
      </c>
      <c r="Z433" s="17" t="str">
        <f aca="false">CONCATENATE(поверки!$Q433," ",поверки!$S433," номер ",поверки!$H433)</f>
        <v>Манометр ФТ ДМ2010ф номер 902538</v>
      </c>
    </row>
    <row r="434" customFormat="false" ht="17.9" hidden="true" customHeight="false" outlineLevel="0" collapsed="false">
      <c r="B434" s="1" t="s">
        <v>461</v>
      </c>
      <c r="C434" s="1" t="s">
        <v>30</v>
      </c>
      <c r="D434" s="1" t="s">
        <v>446</v>
      </c>
      <c r="F434" s="1" t="s">
        <v>329</v>
      </c>
      <c r="G434" s="16" t="n">
        <v>45752</v>
      </c>
      <c r="H434" s="6" t="s">
        <v>1036</v>
      </c>
      <c r="J434" s="1" t="s">
        <v>34</v>
      </c>
      <c r="K434" s="1" t="s">
        <v>35</v>
      </c>
      <c r="L434" s="1" t="s">
        <v>1037</v>
      </c>
      <c r="M434" s="17" t="str">
        <f aca="false">IF(COUNTIF(поверки!$H$6:$H$3175,поверки!$H434)&gt;1,"Дубликат","")</f>
        <v/>
      </c>
      <c r="N434" s="17" t="str">
        <f aca="false">IF(COUNTIF(поверки!$L$6:$L$3175,поверки!$L434)&gt;1,"Дубликат","")</f>
        <v/>
      </c>
      <c r="O434" s="18" t="n">
        <v>429</v>
      </c>
      <c r="P434" s="17" t="str">
        <f aca="false">CONCATENATE(TEXT(MONTH(поверки!$G434),"00"),"/",TEXT(поверки!$O434,"000"), "/",TEXT(YEAR(поверки!$G434)-2000,"00"))</f>
        <v>04/429/25</v>
      </c>
      <c r="Q434" s="17" t="str">
        <f aca="false">VLOOKUP(поверки!$F434,'соответстиви ОТ типу'!$K$4:$M$344,2,FALSE())</f>
        <v>Манометр</v>
      </c>
      <c r="R434" s="17" t="s">
        <v>52</v>
      </c>
      <c r="S434" s="17" t="s">
        <v>971</v>
      </c>
      <c r="T434" s="17" t="n">
        <v>2</v>
      </c>
      <c r="U434" s="19" t="n">
        <f aca="false">VLOOKUP(поверки!$T434,'Акты п-п'!$C$5:$I$57,2,FALSE())</f>
        <v>45748</v>
      </c>
      <c r="V434" s="19" t="n">
        <f aca="false">VLOOKUP(поверки!$T434,'Акты п-п'!$C$5:$I$57,3,FALSE())</f>
        <v>45754</v>
      </c>
      <c r="W434" s="17" t="str">
        <f aca="false">VLOOKUP(поверки!$T434,'Акты п-п'!$C$5:$I$57,5,FALSE())</f>
        <v>Манджеев А.А.</v>
      </c>
      <c r="X434" s="17" t="n">
        <f aca="false">поверки!$G434-поверки!$U434</f>
        <v>4</v>
      </c>
      <c r="Y434" s="17" t="n">
        <f aca="false">поверки!$V434-поверки!$G434</f>
        <v>2</v>
      </c>
      <c r="Z434" s="17" t="str">
        <f aca="false">CONCATENATE(поверки!$Q434," ",поверки!$S434," номер ",поверки!$H434)</f>
        <v>Манометр ФТ ДМ2010ф номер 902470</v>
      </c>
    </row>
    <row r="435" customFormat="false" ht="17.9" hidden="true" customHeight="false" outlineLevel="0" collapsed="false">
      <c r="B435" s="1" t="s">
        <v>461</v>
      </c>
      <c r="C435" s="1" t="s">
        <v>30</v>
      </c>
      <c r="D435" s="1" t="s">
        <v>446</v>
      </c>
      <c r="F435" s="1" t="s">
        <v>329</v>
      </c>
      <c r="G435" s="16" t="n">
        <v>45752</v>
      </c>
      <c r="H435" s="6" t="s">
        <v>1038</v>
      </c>
      <c r="J435" s="1" t="s">
        <v>34</v>
      </c>
      <c r="K435" s="1" t="s">
        <v>35</v>
      </c>
      <c r="L435" s="1" t="s">
        <v>1039</v>
      </c>
      <c r="M435" s="17" t="str">
        <f aca="false">IF(COUNTIF(поверки!$H$6:$H$3175,поверки!$H435)&gt;1,"Дубликат","")</f>
        <v/>
      </c>
      <c r="N435" s="17" t="str">
        <f aca="false">IF(COUNTIF(поверки!$L$6:$L$3175,поверки!$L435)&gt;1,"Дубликат","")</f>
        <v/>
      </c>
      <c r="O435" s="18" t="n">
        <v>430</v>
      </c>
      <c r="P435" s="17" t="str">
        <f aca="false">CONCATENATE(TEXT(MONTH(поверки!$G435),"00"),"/",TEXT(поверки!$O435,"000"), "/",TEXT(YEAR(поверки!$G435)-2000,"00"))</f>
        <v>04/430/25</v>
      </c>
      <c r="Q435" s="17" t="str">
        <f aca="false">VLOOKUP(поверки!$F435,'соответстиви ОТ типу'!$K$4:$M$344,2,FALSE())</f>
        <v>Манометр</v>
      </c>
      <c r="R435" s="17" t="s">
        <v>52</v>
      </c>
      <c r="S435" s="17" t="s">
        <v>971</v>
      </c>
      <c r="T435" s="17" t="n">
        <v>2</v>
      </c>
      <c r="U435" s="19" t="n">
        <f aca="false">VLOOKUP(поверки!$T435,'Акты п-п'!$C$5:$I$57,2,FALSE())</f>
        <v>45748</v>
      </c>
      <c r="V435" s="19" t="n">
        <f aca="false">VLOOKUP(поверки!$T435,'Акты п-п'!$C$5:$I$57,3,FALSE())</f>
        <v>45754</v>
      </c>
      <c r="W435" s="17" t="str">
        <f aca="false">VLOOKUP(поверки!$T435,'Акты п-п'!$C$5:$I$57,5,FALSE())</f>
        <v>Манджеев А.А.</v>
      </c>
      <c r="X435" s="17" t="n">
        <f aca="false">поверки!$G435-поверки!$U435</f>
        <v>4</v>
      </c>
      <c r="Y435" s="17" t="n">
        <f aca="false">поверки!$V435-поверки!$G435</f>
        <v>2</v>
      </c>
      <c r="Z435" s="17" t="str">
        <f aca="false">CONCATENATE(поверки!$Q435," ",поверки!$S435," номер ",поверки!$H435)</f>
        <v>Манометр ФТ ДМ2010ф номер 902482</v>
      </c>
    </row>
    <row r="436" customFormat="false" ht="17.9" hidden="true" customHeight="false" outlineLevel="0" collapsed="false">
      <c r="B436" s="1" t="s">
        <v>461</v>
      </c>
      <c r="C436" s="1" t="s">
        <v>30</v>
      </c>
      <c r="D436" s="1" t="s">
        <v>446</v>
      </c>
      <c r="F436" s="1" t="s">
        <v>329</v>
      </c>
      <c r="G436" s="16" t="n">
        <v>45752</v>
      </c>
      <c r="H436" s="6" t="s">
        <v>1040</v>
      </c>
      <c r="J436" s="1" t="s">
        <v>34</v>
      </c>
      <c r="K436" s="1" t="s">
        <v>35</v>
      </c>
      <c r="L436" s="1" t="s">
        <v>1041</v>
      </c>
      <c r="M436" s="17" t="str">
        <f aca="false">IF(COUNTIF(поверки!$H$6:$H$3175,поверки!$H436)&gt;1,"Дубликат","")</f>
        <v/>
      </c>
      <c r="N436" s="17" t="str">
        <f aca="false">IF(COUNTIF(поверки!$L$6:$L$3175,поверки!$L436)&gt;1,"Дубликат","")</f>
        <v/>
      </c>
      <c r="O436" s="18" t="n">
        <v>431</v>
      </c>
      <c r="P436" s="17" t="str">
        <f aca="false">CONCATENATE(TEXT(MONTH(поверки!$G436),"00"),"/",TEXT(поверки!$O436,"000"), "/",TEXT(YEAR(поверки!$G436)-2000,"00"))</f>
        <v>04/431/25</v>
      </c>
      <c r="Q436" s="17" t="str">
        <f aca="false">VLOOKUP(поверки!$F436,'соответстиви ОТ типу'!$K$4:$M$344,2,FALSE())</f>
        <v>Манометр</v>
      </c>
      <c r="R436" s="17" t="s">
        <v>52</v>
      </c>
      <c r="S436" s="17" t="s">
        <v>971</v>
      </c>
      <c r="T436" s="17" t="n">
        <v>2</v>
      </c>
      <c r="U436" s="19" t="n">
        <f aca="false">VLOOKUP(поверки!$T436,'Акты п-п'!$C$5:$I$57,2,FALSE())</f>
        <v>45748</v>
      </c>
      <c r="V436" s="19" t="n">
        <f aca="false">VLOOKUP(поверки!$T436,'Акты п-п'!$C$5:$I$57,3,FALSE())</f>
        <v>45754</v>
      </c>
      <c r="W436" s="17" t="str">
        <f aca="false">VLOOKUP(поверки!$T436,'Акты п-п'!$C$5:$I$57,5,FALSE())</f>
        <v>Манджеев А.А.</v>
      </c>
      <c r="X436" s="17" t="n">
        <f aca="false">поверки!$G436-поверки!$U436</f>
        <v>4</v>
      </c>
      <c r="Y436" s="17" t="n">
        <f aca="false">поверки!$V436-поверки!$G436</f>
        <v>2</v>
      </c>
      <c r="Z436" s="17" t="str">
        <f aca="false">CONCATENATE(поверки!$Q436," ",поверки!$S436," номер ",поверки!$H436)</f>
        <v>Манометр ФТ ДМ2010ф номер 902512</v>
      </c>
    </row>
    <row r="437" customFormat="false" ht="17.9" hidden="true" customHeight="false" outlineLevel="0" collapsed="false">
      <c r="B437" s="1" t="s">
        <v>461</v>
      </c>
      <c r="C437" s="1" t="s">
        <v>30</v>
      </c>
      <c r="D437" s="1" t="s">
        <v>446</v>
      </c>
      <c r="F437" s="1" t="s">
        <v>329</v>
      </c>
      <c r="G437" s="16" t="n">
        <v>45752</v>
      </c>
      <c r="H437" s="6" t="s">
        <v>1042</v>
      </c>
      <c r="J437" s="1" t="s">
        <v>34</v>
      </c>
      <c r="K437" s="1" t="s">
        <v>35</v>
      </c>
      <c r="L437" s="1" t="s">
        <v>1043</v>
      </c>
      <c r="M437" s="17" t="str">
        <f aca="false">IF(COUNTIF(поверки!$H$6:$H$3175,поверки!$H437)&gt;1,"Дубликат","")</f>
        <v/>
      </c>
      <c r="N437" s="17" t="str">
        <f aca="false">IF(COUNTIF(поверки!$L$6:$L$3175,поверки!$L437)&gt;1,"Дубликат","")</f>
        <v/>
      </c>
      <c r="O437" s="18" t="n">
        <v>432</v>
      </c>
      <c r="P437" s="17" t="str">
        <f aca="false">CONCATENATE(TEXT(MONTH(поверки!$G437),"00"),"/",TEXT(поверки!$O437,"000"), "/",TEXT(YEAR(поверки!$G437)-2000,"00"))</f>
        <v>04/432/25</v>
      </c>
      <c r="Q437" s="17" t="str">
        <f aca="false">VLOOKUP(поверки!$F437,'соответстиви ОТ типу'!$K$4:$M$344,2,FALSE())</f>
        <v>Манометр</v>
      </c>
      <c r="R437" s="17" t="s">
        <v>52</v>
      </c>
      <c r="S437" s="17" t="s">
        <v>971</v>
      </c>
      <c r="T437" s="17" t="n">
        <v>2</v>
      </c>
      <c r="U437" s="19" t="n">
        <f aca="false">VLOOKUP(поверки!$T437,'Акты п-п'!$C$5:$I$57,2,FALSE())</f>
        <v>45748</v>
      </c>
      <c r="V437" s="19" t="n">
        <f aca="false">VLOOKUP(поверки!$T437,'Акты п-п'!$C$5:$I$57,3,FALSE())</f>
        <v>45754</v>
      </c>
      <c r="W437" s="17" t="str">
        <f aca="false">VLOOKUP(поверки!$T437,'Акты п-п'!$C$5:$I$57,5,FALSE())</f>
        <v>Манджеев А.А.</v>
      </c>
      <c r="X437" s="17" t="n">
        <f aca="false">поверки!$G437-поверки!$U437</f>
        <v>4</v>
      </c>
      <c r="Y437" s="17" t="n">
        <f aca="false">поверки!$V437-поверки!$G437</f>
        <v>2</v>
      </c>
      <c r="Z437" s="17" t="str">
        <f aca="false">CONCATENATE(поверки!$Q437," ",поверки!$S437," номер ",поверки!$H437)</f>
        <v>Манометр ФТ ДМ2010ф номер 902543</v>
      </c>
    </row>
    <row r="438" customFormat="false" ht="17.9" hidden="true" customHeight="false" outlineLevel="0" collapsed="false">
      <c r="B438" s="1" t="s">
        <v>461</v>
      </c>
      <c r="C438" s="1" t="s">
        <v>30</v>
      </c>
      <c r="D438" s="1" t="s">
        <v>446</v>
      </c>
      <c r="F438" s="1" t="s">
        <v>329</v>
      </c>
      <c r="G438" s="16" t="n">
        <v>45752</v>
      </c>
      <c r="H438" s="6" t="s">
        <v>1044</v>
      </c>
      <c r="J438" s="1" t="s">
        <v>34</v>
      </c>
      <c r="K438" s="1" t="s">
        <v>35</v>
      </c>
      <c r="L438" s="1" t="s">
        <v>1045</v>
      </c>
      <c r="M438" s="17" t="str">
        <f aca="false">IF(COUNTIF(поверки!$H$6:$H$3175,поверки!$H438)&gt;1,"Дубликат","")</f>
        <v/>
      </c>
      <c r="N438" s="17" t="str">
        <f aca="false">IF(COUNTIF(поверки!$L$6:$L$3175,поверки!$L438)&gt;1,"Дубликат","")</f>
        <v/>
      </c>
      <c r="O438" s="18" t="n">
        <v>433</v>
      </c>
      <c r="P438" s="17" t="str">
        <f aca="false">CONCATENATE(TEXT(MONTH(поверки!$G438),"00"),"/",TEXT(поверки!$O438,"000"), "/",TEXT(YEAR(поверки!$G438)-2000,"00"))</f>
        <v>04/433/25</v>
      </c>
      <c r="Q438" s="17" t="str">
        <f aca="false">VLOOKUP(поверки!$F438,'соответстиви ОТ типу'!$K$4:$M$344,2,FALSE())</f>
        <v>Манометр</v>
      </c>
      <c r="R438" s="17" t="s">
        <v>52</v>
      </c>
      <c r="S438" s="17" t="s">
        <v>971</v>
      </c>
      <c r="T438" s="17" t="n">
        <v>2</v>
      </c>
      <c r="U438" s="19" t="n">
        <f aca="false">VLOOKUP(поверки!$T438,'Акты п-п'!$C$5:$I$57,2,FALSE())</f>
        <v>45748</v>
      </c>
      <c r="V438" s="19" t="n">
        <f aca="false">VLOOKUP(поверки!$T438,'Акты п-п'!$C$5:$I$57,3,FALSE())</f>
        <v>45754</v>
      </c>
      <c r="W438" s="17" t="str">
        <f aca="false">VLOOKUP(поверки!$T438,'Акты п-п'!$C$5:$I$57,5,FALSE())</f>
        <v>Манджеев А.А.</v>
      </c>
      <c r="X438" s="17" t="n">
        <f aca="false">поверки!$G438-поверки!$U438</f>
        <v>4</v>
      </c>
      <c r="Y438" s="17" t="n">
        <f aca="false">поверки!$V438-поверки!$G438</f>
        <v>2</v>
      </c>
      <c r="Z438" s="17" t="str">
        <f aca="false">CONCATENATE(поверки!$Q438," ",поверки!$S438," номер ",поверки!$H438)</f>
        <v>Манометр ФТ ДМ2010ф номер 902472</v>
      </c>
    </row>
    <row r="439" customFormat="false" ht="17.9" hidden="true" customHeight="false" outlineLevel="0" collapsed="false">
      <c r="B439" s="1" t="s">
        <v>461</v>
      </c>
      <c r="C439" s="1" t="s">
        <v>30</v>
      </c>
      <c r="D439" s="1" t="s">
        <v>446</v>
      </c>
      <c r="F439" s="1" t="s">
        <v>329</v>
      </c>
      <c r="G439" s="16" t="n">
        <v>45752</v>
      </c>
      <c r="H439" s="6" t="s">
        <v>1046</v>
      </c>
      <c r="J439" s="1" t="s">
        <v>34</v>
      </c>
      <c r="K439" s="1" t="s">
        <v>35</v>
      </c>
      <c r="L439" s="1" t="s">
        <v>1047</v>
      </c>
      <c r="M439" s="17" t="str">
        <f aca="false">IF(COUNTIF(поверки!$H$6:$H$3175,поверки!$H439)&gt;1,"Дубликат","")</f>
        <v/>
      </c>
      <c r="N439" s="17" t="str">
        <f aca="false">IF(COUNTIF(поверки!$L$6:$L$3175,поверки!$L439)&gt;1,"Дубликат","")</f>
        <v/>
      </c>
      <c r="O439" s="18" t="n">
        <v>434</v>
      </c>
      <c r="P439" s="17" t="str">
        <f aca="false">CONCATENATE(TEXT(MONTH(поверки!$G439),"00"),"/",TEXT(поверки!$O439,"000"), "/",TEXT(YEAR(поверки!$G439)-2000,"00"))</f>
        <v>04/434/25</v>
      </c>
      <c r="Q439" s="17" t="str">
        <f aca="false">VLOOKUP(поверки!$F439,'соответстиви ОТ типу'!$K$4:$M$344,2,FALSE())</f>
        <v>Манометр</v>
      </c>
      <c r="R439" s="17" t="s">
        <v>52</v>
      </c>
      <c r="S439" s="17" t="s">
        <v>971</v>
      </c>
      <c r="T439" s="17" t="n">
        <v>2</v>
      </c>
      <c r="U439" s="19" t="n">
        <f aca="false">VLOOKUP(поверки!$T439,'Акты п-п'!$C$5:$I$57,2,FALSE())</f>
        <v>45748</v>
      </c>
      <c r="V439" s="19" t="n">
        <f aca="false">VLOOKUP(поверки!$T439,'Акты п-п'!$C$5:$I$57,3,FALSE())</f>
        <v>45754</v>
      </c>
      <c r="W439" s="17" t="str">
        <f aca="false">VLOOKUP(поверки!$T439,'Акты п-п'!$C$5:$I$57,5,FALSE())</f>
        <v>Манджеев А.А.</v>
      </c>
      <c r="X439" s="17" t="n">
        <f aca="false">поверки!$G439-поверки!$U439</f>
        <v>4</v>
      </c>
      <c r="Y439" s="17" t="n">
        <f aca="false">поверки!$V439-поверки!$G439</f>
        <v>2</v>
      </c>
      <c r="Z439" s="17" t="str">
        <f aca="false">CONCATENATE(поверки!$Q439," ",поверки!$S439," номер ",поверки!$H439)</f>
        <v>Манометр ФТ ДМ2010ф номер 902481</v>
      </c>
    </row>
    <row r="440" customFormat="false" ht="17.9" hidden="true" customHeight="false" outlineLevel="0" collapsed="false">
      <c r="B440" s="1" t="s">
        <v>461</v>
      </c>
      <c r="C440" s="1" t="s">
        <v>30</v>
      </c>
      <c r="D440" s="1" t="s">
        <v>446</v>
      </c>
      <c r="F440" s="1" t="s">
        <v>329</v>
      </c>
      <c r="G440" s="16" t="n">
        <v>45752</v>
      </c>
      <c r="H440" s="6" t="s">
        <v>1048</v>
      </c>
      <c r="J440" s="1" t="s">
        <v>34</v>
      </c>
      <c r="K440" s="1" t="s">
        <v>35</v>
      </c>
      <c r="L440" s="1" t="s">
        <v>1049</v>
      </c>
      <c r="M440" s="17" t="str">
        <f aca="false">IF(COUNTIF(поверки!$H$6:$H$3175,поверки!$H440)&gt;1,"Дубликат","")</f>
        <v/>
      </c>
      <c r="N440" s="17" t="str">
        <f aca="false">IF(COUNTIF(поверки!$L$6:$L$3175,поверки!$L440)&gt;1,"Дубликат","")</f>
        <v/>
      </c>
      <c r="O440" s="18" t="n">
        <v>435</v>
      </c>
      <c r="P440" s="17" t="str">
        <f aca="false">CONCATENATE(TEXT(MONTH(поверки!$G440),"00"),"/",TEXT(поверки!$O440,"000"), "/",TEXT(YEAR(поверки!$G440)-2000,"00"))</f>
        <v>04/435/25</v>
      </c>
      <c r="Q440" s="17" t="str">
        <f aca="false">VLOOKUP(поверки!$F440,'соответстиви ОТ типу'!$K$4:$M$344,2,FALSE())</f>
        <v>Манометр</v>
      </c>
      <c r="R440" s="17" t="s">
        <v>52</v>
      </c>
      <c r="S440" s="17" t="s">
        <v>971</v>
      </c>
      <c r="T440" s="17" t="n">
        <v>2</v>
      </c>
      <c r="U440" s="19" t="n">
        <f aca="false">VLOOKUP(поверки!$T440,'Акты п-п'!$C$5:$I$57,2,FALSE())</f>
        <v>45748</v>
      </c>
      <c r="V440" s="19" t="n">
        <f aca="false">VLOOKUP(поверки!$T440,'Акты п-п'!$C$5:$I$57,3,FALSE())</f>
        <v>45754</v>
      </c>
      <c r="W440" s="17" t="str">
        <f aca="false">VLOOKUP(поверки!$T440,'Акты п-п'!$C$5:$I$57,5,FALSE())</f>
        <v>Манджеев А.А.</v>
      </c>
      <c r="X440" s="17" t="n">
        <f aca="false">поверки!$G440-поверки!$U440</f>
        <v>4</v>
      </c>
      <c r="Y440" s="17" t="n">
        <f aca="false">поверки!$V440-поверки!$G440</f>
        <v>2</v>
      </c>
      <c r="Z440" s="17" t="str">
        <f aca="false">CONCATENATE(поверки!$Q440," ",поверки!$S440," номер ",поверки!$H440)</f>
        <v>Манометр ФТ ДМ2010ф номер 902535</v>
      </c>
    </row>
    <row r="441" customFormat="false" ht="17.9" hidden="true" customHeight="false" outlineLevel="0" collapsed="false">
      <c r="B441" s="1" t="s">
        <v>461</v>
      </c>
      <c r="C441" s="1" t="s">
        <v>30</v>
      </c>
      <c r="D441" s="1" t="s">
        <v>446</v>
      </c>
      <c r="F441" s="1" t="s">
        <v>329</v>
      </c>
      <c r="G441" s="16" t="n">
        <v>45752</v>
      </c>
      <c r="H441" s="6" t="s">
        <v>1050</v>
      </c>
      <c r="J441" s="1" t="s">
        <v>34</v>
      </c>
      <c r="K441" s="1" t="s">
        <v>35</v>
      </c>
      <c r="L441" s="1" t="s">
        <v>1051</v>
      </c>
      <c r="M441" s="17" t="str">
        <f aca="false">IF(COUNTIF(поверки!$H$6:$H$3175,поверки!$H441)&gt;1,"Дубликат","")</f>
        <v/>
      </c>
      <c r="N441" s="17" t="str">
        <f aca="false">IF(COUNTIF(поверки!$L$6:$L$3175,поверки!$L441)&gt;1,"Дубликат","")</f>
        <v/>
      </c>
      <c r="O441" s="18" t="n">
        <v>436</v>
      </c>
      <c r="P441" s="17" t="str">
        <f aca="false">CONCATENATE(TEXT(MONTH(поверки!$G441),"00"),"/",TEXT(поверки!$O441,"000"), "/",TEXT(YEAR(поверки!$G441)-2000,"00"))</f>
        <v>04/436/25</v>
      </c>
      <c r="Q441" s="17" t="str">
        <f aca="false">VLOOKUP(поверки!$F441,'соответстиви ОТ типу'!$K$4:$M$344,2,FALSE())</f>
        <v>Манометр</v>
      </c>
      <c r="R441" s="17" t="s">
        <v>52</v>
      </c>
      <c r="S441" s="17" t="s">
        <v>971</v>
      </c>
      <c r="T441" s="17" t="n">
        <v>2</v>
      </c>
      <c r="U441" s="19" t="n">
        <f aca="false">VLOOKUP(поверки!$T441,'Акты п-п'!$C$5:$I$57,2,FALSE())</f>
        <v>45748</v>
      </c>
      <c r="V441" s="19" t="n">
        <f aca="false">VLOOKUP(поверки!$T441,'Акты п-п'!$C$5:$I$57,3,FALSE())</f>
        <v>45754</v>
      </c>
      <c r="W441" s="17" t="str">
        <f aca="false">VLOOKUP(поверки!$T441,'Акты п-п'!$C$5:$I$57,5,FALSE())</f>
        <v>Манджеев А.А.</v>
      </c>
      <c r="X441" s="17" t="n">
        <f aca="false">поверки!$G441-поверки!$U441</f>
        <v>4</v>
      </c>
      <c r="Y441" s="17" t="n">
        <f aca="false">поверки!$V441-поверки!$G441</f>
        <v>2</v>
      </c>
      <c r="Z441" s="17" t="str">
        <f aca="false">CONCATENATE(поверки!$Q441," ",поверки!$S441," номер ",поверки!$H441)</f>
        <v>Манометр ФТ ДМ2010ф номер 902490</v>
      </c>
    </row>
    <row r="442" customFormat="false" ht="17.9" hidden="true" customHeight="false" outlineLevel="0" collapsed="false">
      <c r="B442" s="1" t="s">
        <v>461</v>
      </c>
      <c r="C442" s="1" t="s">
        <v>30</v>
      </c>
      <c r="D442" s="1" t="s">
        <v>446</v>
      </c>
      <c r="F442" s="1" t="s">
        <v>329</v>
      </c>
      <c r="G442" s="16" t="n">
        <v>45752</v>
      </c>
      <c r="H442" s="6" t="s">
        <v>1052</v>
      </c>
      <c r="J442" s="1" t="s">
        <v>34</v>
      </c>
      <c r="K442" s="1" t="s">
        <v>35</v>
      </c>
      <c r="L442" s="1" t="s">
        <v>1053</v>
      </c>
      <c r="M442" s="17"/>
      <c r="N442" s="17" t="str">
        <f aca="false">IF(COUNTIF(поверки!$L$6:$L$3175,поверки!$L442)&gt;1,"Дубликат","")</f>
        <v/>
      </c>
      <c r="O442" s="18" t="n">
        <v>437</v>
      </c>
      <c r="P442" s="17" t="str">
        <f aca="false">CONCATENATE(TEXT(MONTH(поверки!$G442),"00"),"/",TEXT(поверки!$O442,"000"), "/",TEXT(YEAR(поверки!$G442)-2000,"00"))</f>
        <v>04/437/25</v>
      </c>
      <c r="Q442" s="17" t="str">
        <f aca="false">VLOOKUP(поверки!$F442,'соответстиви ОТ типу'!$K$4:$M$344,2,FALSE())</f>
        <v>Манометр</v>
      </c>
      <c r="R442" s="17" t="s">
        <v>52</v>
      </c>
      <c r="S442" s="17" t="s">
        <v>971</v>
      </c>
      <c r="T442" s="17" t="n">
        <v>2</v>
      </c>
      <c r="U442" s="19" t="n">
        <f aca="false">VLOOKUP(поверки!$T442,'Акты п-п'!$C$5:$I$57,2,FALSE())</f>
        <v>45748</v>
      </c>
      <c r="V442" s="19" t="n">
        <f aca="false">VLOOKUP(поверки!$T442,'Акты п-п'!$C$5:$I$57,3,FALSE())</f>
        <v>45754</v>
      </c>
      <c r="W442" s="17" t="str">
        <f aca="false">VLOOKUP(поверки!$T442,'Акты п-п'!$C$5:$I$57,5,FALSE())</f>
        <v>Манджеев А.А.</v>
      </c>
      <c r="X442" s="17" t="n">
        <f aca="false">поверки!$G442-поверки!$U442</f>
        <v>4</v>
      </c>
      <c r="Y442" s="17" t="n">
        <f aca="false">поверки!$V442-поверки!$G442</f>
        <v>2</v>
      </c>
      <c r="Z442" s="17" t="str">
        <f aca="false">CONCATENATE(поверки!$Q442," ",поверки!$S442," номер ",поверки!$H442)</f>
        <v>Манометр ФТ ДМ2010ф номер 902499</v>
      </c>
    </row>
    <row r="443" customFormat="false" ht="17.9" hidden="true" customHeight="false" outlineLevel="0" collapsed="false">
      <c r="B443" s="1" t="s">
        <v>461</v>
      </c>
      <c r="C443" s="1" t="s">
        <v>30</v>
      </c>
      <c r="D443" s="1" t="s">
        <v>446</v>
      </c>
      <c r="F443" s="1" t="s">
        <v>329</v>
      </c>
      <c r="G443" s="16" t="n">
        <v>45752</v>
      </c>
      <c r="H443" s="6" t="s">
        <v>1054</v>
      </c>
      <c r="J443" s="1" t="s">
        <v>34</v>
      </c>
      <c r="K443" s="1" t="s">
        <v>35</v>
      </c>
      <c r="L443" s="1" t="s">
        <v>1055</v>
      </c>
      <c r="M443" s="17"/>
      <c r="N443" s="17" t="str">
        <f aca="false">IF(COUNTIF(поверки!$L$6:$L$3175,поверки!$L443)&gt;1,"Дубликат","")</f>
        <v/>
      </c>
      <c r="O443" s="18" t="n">
        <v>438</v>
      </c>
      <c r="P443" s="17" t="str">
        <f aca="false">CONCATENATE(TEXT(MONTH(поверки!$G443),"00"),"/",TEXT(поверки!$O443,"000"), "/",TEXT(YEAR(поверки!$G443)-2000,"00"))</f>
        <v>04/438/25</v>
      </c>
      <c r="Q443" s="17" t="str">
        <f aca="false">VLOOKUP(поверки!$F443,'соответстиви ОТ типу'!$K$4:$M$344,2,FALSE())</f>
        <v>Манометр</v>
      </c>
      <c r="R443" s="17" t="s">
        <v>52</v>
      </c>
      <c r="S443" s="17" t="s">
        <v>971</v>
      </c>
      <c r="T443" s="17" t="n">
        <v>2</v>
      </c>
      <c r="U443" s="19" t="n">
        <f aca="false">VLOOKUP(поверки!$T443,'Акты п-п'!$C$5:$I$57,2,FALSE())</f>
        <v>45748</v>
      </c>
      <c r="V443" s="19" t="n">
        <f aca="false">VLOOKUP(поверки!$T443,'Акты п-п'!$C$5:$I$57,3,FALSE())</f>
        <v>45754</v>
      </c>
      <c r="W443" s="17" t="str">
        <f aca="false">VLOOKUP(поверки!$T443,'Акты п-п'!$C$5:$I$57,5,FALSE())</f>
        <v>Манджеев А.А.</v>
      </c>
      <c r="X443" s="17" t="n">
        <f aca="false">поверки!$G443-поверки!$U443</f>
        <v>4</v>
      </c>
      <c r="Y443" s="17" t="n">
        <f aca="false">поверки!$V443-поверки!$G443</f>
        <v>2</v>
      </c>
      <c r="Z443" s="17" t="str">
        <f aca="false">CONCATENATE(поверки!$Q443," ",поверки!$S443," номер ",поверки!$H443)</f>
        <v>Манометр ФТ ДМ2010ф номер 902547</v>
      </c>
    </row>
    <row r="444" customFormat="false" ht="17.9" hidden="true" customHeight="false" outlineLevel="0" collapsed="false">
      <c r="B444" s="1" t="s">
        <v>461</v>
      </c>
      <c r="C444" s="1" t="s">
        <v>30</v>
      </c>
      <c r="D444" s="1" t="s">
        <v>446</v>
      </c>
      <c r="F444" s="1" t="s">
        <v>329</v>
      </c>
      <c r="G444" s="16" t="n">
        <v>45752</v>
      </c>
      <c r="H444" s="6" t="s">
        <v>1056</v>
      </c>
      <c r="J444" s="1" t="s">
        <v>34</v>
      </c>
      <c r="K444" s="1" t="s">
        <v>35</v>
      </c>
      <c r="L444" s="1" t="s">
        <v>1057</v>
      </c>
      <c r="M444" s="17"/>
      <c r="N444" s="17" t="str">
        <f aca="false">IF(COUNTIF(поверки!$L$6:$L$3175,поверки!$L444)&gt;1,"Дубликат","")</f>
        <v/>
      </c>
      <c r="O444" s="18" t="n">
        <v>439</v>
      </c>
      <c r="P444" s="17" t="str">
        <f aca="false">CONCATENATE(TEXT(MONTH(поверки!$G444),"00"),"/",TEXT(поверки!$O444,"000"), "/",TEXT(YEAR(поверки!$G444)-2000,"00"))</f>
        <v>04/439/25</v>
      </c>
      <c r="Q444" s="17" t="str">
        <f aca="false">VLOOKUP(поверки!$F444,'соответстиви ОТ типу'!$K$4:$M$344,2,FALSE())</f>
        <v>Манометр</v>
      </c>
      <c r="R444" s="17" t="s">
        <v>52</v>
      </c>
      <c r="S444" s="17" t="s">
        <v>971</v>
      </c>
      <c r="T444" s="17" t="n">
        <v>2</v>
      </c>
      <c r="U444" s="19" t="n">
        <f aca="false">VLOOKUP(поверки!$T444,'Акты п-п'!$C$5:$I$57,2,FALSE())</f>
        <v>45748</v>
      </c>
      <c r="V444" s="19" t="n">
        <f aca="false">VLOOKUP(поверки!$T444,'Акты п-п'!$C$5:$I$57,3,FALSE())</f>
        <v>45754</v>
      </c>
      <c r="W444" s="17" t="str">
        <f aca="false">VLOOKUP(поверки!$T444,'Акты п-п'!$C$5:$I$57,5,FALSE())</f>
        <v>Манджеев А.А.</v>
      </c>
      <c r="X444" s="17" t="n">
        <f aca="false">поверки!$G444-поверки!$U444</f>
        <v>4</v>
      </c>
      <c r="Y444" s="17" t="n">
        <f aca="false">поверки!$V444-поверки!$G444</f>
        <v>2</v>
      </c>
      <c r="Z444" s="17" t="str">
        <f aca="false">CONCATENATE(поверки!$Q444," ",поверки!$S444," номер ",поверки!$H444)</f>
        <v>Манометр ФТ ДМ2010ф номер 902494</v>
      </c>
    </row>
    <row r="445" customFormat="false" ht="17.9" hidden="true" customHeight="false" outlineLevel="0" collapsed="false">
      <c r="B445" s="1" t="s">
        <v>461</v>
      </c>
      <c r="C445" s="1" t="s">
        <v>30</v>
      </c>
      <c r="D445" s="1" t="s">
        <v>446</v>
      </c>
      <c r="F445" s="1" t="s">
        <v>329</v>
      </c>
      <c r="G445" s="16" t="n">
        <v>45752</v>
      </c>
      <c r="H445" s="6" t="s">
        <v>1058</v>
      </c>
      <c r="J445" s="1" t="s">
        <v>34</v>
      </c>
      <c r="K445" s="1" t="s">
        <v>35</v>
      </c>
      <c r="L445" s="1" t="s">
        <v>1059</v>
      </c>
      <c r="M445" s="17"/>
      <c r="N445" s="17" t="str">
        <f aca="false">IF(COUNTIF(поверки!$L$6:$L$3175,поверки!$L445)&gt;1,"Дубликат","")</f>
        <v/>
      </c>
      <c r="O445" s="18" t="n">
        <v>440</v>
      </c>
      <c r="P445" s="17" t="str">
        <f aca="false">CONCATENATE(TEXT(MONTH(поверки!$G445),"00"),"/",TEXT(поверки!$O445,"000"), "/",TEXT(YEAR(поверки!$G445)-2000,"00"))</f>
        <v>04/440/25</v>
      </c>
      <c r="Q445" s="17" t="str">
        <f aca="false">VLOOKUP(поверки!$F445,'соответстиви ОТ типу'!$K$4:$M$344,2,FALSE())</f>
        <v>Манометр</v>
      </c>
      <c r="R445" s="17" t="s">
        <v>52</v>
      </c>
      <c r="S445" s="17" t="s">
        <v>971</v>
      </c>
      <c r="T445" s="17" t="n">
        <v>2</v>
      </c>
      <c r="U445" s="19" t="n">
        <f aca="false">VLOOKUP(поверки!$T445,'Акты п-п'!$C$5:$I$57,2,FALSE())</f>
        <v>45748</v>
      </c>
      <c r="V445" s="19" t="n">
        <f aca="false">VLOOKUP(поверки!$T445,'Акты п-п'!$C$5:$I$57,3,FALSE())</f>
        <v>45754</v>
      </c>
      <c r="W445" s="17" t="str">
        <f aca="false">VLOOKUP(поверки!$T445,'Акты п-п'!$C$5:$I$57,5,FALSE())</f>
        <v>Манджеев А.А.</v>
      </c>
      <c r="X445" s="17" t="n">
        <f aca="false">поверки!$G445-поверки!$U445</f>
        <v>4</v>
      </c>
      <c r="Y445" s="17" t="n">
        <f aca="false">поверки!$V445-поверки!$G445</f>
        <v>2</v>
      </c>
      <c r="Z445" s="17" t="str">
        <f aca="false">CONCATENATE(поверки!$Q445," ",поверки!$S445," номер ",поверки!$H445)</f>
        <v>Манометр ФТ ДМ2010ф номер 902517</v>
      </c>
    </row>
    <row r="446" customFormat="false" ht="17.9" hidden="true" customHeight="false" outlineLevel="0" collapsed="false">
      <c r="B446" s="1" t="s">
        <v>461</v>
      </c>
      <c r="C446" s="1" t="s">
        <v>30</v>
      </c>
      <c r="D446" s="1" t="s">
        <v>446</v>
      </c>
      <c r="F446" s="1" t="s">
        <v>329</v>
      </c>
      <c r="G446" s="16" t="n">
        <v>45752</v>
      </c>
      <c r="H446" s="6" t="s">
        <v>1060</v>
      </c>
      <c r="J446" s="1" t="s">
        <v>34</v>
      </c>
      <c r="K446" s="1" t="s">
        <v>35</v>
      </c>
      <c r="L446" s="1" t="s">
        <v>1061</v>
      </c>
      <c r="M446" s="17"/>
      <c r="N446" s="17" t="str">
        <f aca="false">IF(COUNTIF(поверки!$L$6:$L$3175,поверки!$L446)&gt;1,"Дубликат","")</f>
        <v/>
      </c>
      <c r="O446" s="18" t="n">
        <v>441</v>
      </c>
      <c r="P446" s="17" t="str">
        <f aca="false">CONCATENATE(TEXT(MONTH(поверки!$G446),"00"),"/",TEXT(поверки!$O446,"000"), "/",TEXT(YEAR(поверки!$G446)-2000,"00"))</f>
        <v>04/441/25</v>
      </c>
      <c r="Q446" s="17" t="str">
        <f aca="false">VLOOKUP(поверки!$F446,'соответстиви ОТ типу'!$K$4:$M$344,2,FALSE())</f>
        <v>Манометр</v>
      </c>
      <c r="R446" s="17" t="s">
        <v>52</v>
      </c>
      <c r="S446" s="17" t="s">
        <v>971</v>
      </c>
      <c r="T446" s="17" t="n">
        <v>2</v>
      </c>
      <c r="U446" s="19" t="n">
        <f aca="false">VLOOKUP(поверки!$T446,'Акты п-п'!$C$5:$I$57,2,FALSE())</f>
        <v>45748</v>
      </c>
      <c r="V446" s="19" t="n">
        <f aca="false">VLOOKUP(поверки!$T446,'Акты п-п'!$C$5:$I$57,3,FALSE())</f>
        <v>45754</v>
      </c>
      <c r="W446" s="17" t="str">
        <f aca="false">VLOOKUP(поверки!$T446,'Акты п-п'!$C$5:$I$57,5,FALSE())</f>
        <v>Манджеев А.А.</v>
      </c>
      <c r="X446" s="17" t="n">
        <f aca="false">поверки!$G446-поверки!$U446</f>
        <v>4</v>
      </c>
      <c r="Y446" s="17" t="n">
        <f aca="false">поверки!$V446-поверки!$G446</f>
        <v>2</v>
      </c>
      <c r="Z446" s="17" t="str">
        <f aca="false">CONCATENATE(поверки!$Q446," ",поверки!$S446," номер ",поверки!$H446)</f>
        <v>Манометр ФТ ДМ2010ф номер 902540</v>
      </c>
    </row>
    <row r="447" customFormat="false" ht="17.9" hidden="true" customHeight="false" outlineLevel="0" collapsed="false">
      <c r="B447" s="1" t="s">
        <v>461</v>
      </c>
      <c r="C447" s="1" t="s">
        <v>30</v>
      </c>
      <c r="D447" s="1" t="s">
        <v>446</v>
      </c>
      <c r="F447" s="1" t="s">
        <v>329</v>
      </c>
      <c r="G447" s="16" t="n">
        <v>45752</v>
      </c>
      <c r="H447" s="6" t="s">
        <v>1062</v>
      </c>
      <c r="J447" s="1" t="s">
        <v>34</v>
      </c>
      <c r="K447" s="1" t="s">
        <v>35</v>
      </c>
      <c r="L447" s="1" t="s">
        <v>1063</v>
      </c>
      <c r="M447" s="17"/>
      <c r="N447" s="17" t="str">
        <f aca="false">IF(COUNTIF(поверки!$L$6:$L$3175,поверки!$L447)&gt;1,"Дубликат","")</f>
        <v/>
      </c>
      <c r="O447" s="18" t="n">
        <v>442</v>
      </c>
      <c r="P447" s="17" t="str">
        <f aca="false">CONCATENATE(TEXT(MONTH(поверки!$G447),"00"),"/",TEXT(поверки!$O447,"000"), "/",TEXT(YEAR(поверки!$G447)-2000,"00"))</f>
        <v>04/442/25</v>
      </c>
      <c r="Q447" s="17" t="str">
        <f aca="false">VLOOKUP(поверки!$F447,'соответстиви ОТ типу'!$K$4:$M$344,2,FALSE())</f>
        <v>Манометр</v>
      </c>
      <c r="R447" s="17" t="s">
        <v>52</v>
      </c>
      <c r="S447" s="17" t="s">
        <v>971</v>
      </c>
      <c r="T447" s="17" t="n">
        <v>2</v>
      </c>
      <c r="U447" s="19" t="n">
        <f aca="false">VLOOKUP(поверки!$T447,'Акты п-п'!$C$5:$I$57,2,FALSE())</f>
        <v>45748</v>
      </c>
      <c r="V447" s="19" t="n">
        <f aca="false">VLOOKUP(поверки!$T447,'Акты п-п'!$C$5:$I$57,3,FALSE())</f>
        <v>45754</v>
      </c>
      <c r="W447" s="17" t="str">
        <f aca="false">VLOOKUP(поверки!$T447,'Акты п-п'!$C$5:$I$57,5,FALSE())</f>
        <v>Манджеев А.А.</v>
      </c>
      <c r="X447" s="17" t="n">
        <f aca="false">поверки!$G447-поверки!$U447</f>
        <v>4</v>
      </c>
      <c r="Y447" s="17" t="n">
        <f aca="false">поверки!$V447-поверки!$G447</f>
        <v>2</v>
      </c>
      <c r="Z447" s="17" t="str">
        <f aca="false">CONCATENATE(поверки!$Q447," ",поверки!$S447," номер ",поверки!$H447)</f>
        <v>Манометр ФТ ДМ2010ф номер 902489</v>
      </c>
    </row>
    <row r="448" customFormat="false" ht="17.9" hidden="true" customHeight="false" outlineLevel="0" collapsed="false">
      <c r="B448" s="1" t="s">
        <v>461</v>
      </c>
      <c r="C448" s="1" t="s">
        <v>30</v>
      </c>
      <c r="D448" s="1" t="s">
        <v>446</v>
      </c>
      <c r="F448" s="1" t="s">
        <v>329</v>
      </c>
      <c r="G448" s="16" t="n">
        <v>45752</v>
      </c>
      <c r="H448" s="6" t="s">
        <v>1064</v>
      </c>
      <c r="J448" s="1" t="s">
        <v>34</v>
      </c>
      <c r="K448" s="1" t="s">
        <v>35</v>
      </c>
      <c r="L448" s="1" t="s">
        <v>1065</v>
      </c>
      <c r="M448" s="17"/>
      <c r="N448" s="17" t="str">
        <f aca="false">IF(COUNTIF(поверки!$L$6:$L$3175,поверки!$L448)&gt;1,"Дубликат","")</f>
        <v/>
      </c>
      <c r="O448" s="18" t="n">
        <v>443</v>
      </c>
      <c r="P448" s="17" t="str">
        <f aca="false">CONCATENATE(TEXT(MONTH(поверки!$G448),"00"),"/",TEXT(поверки!$O448,"000"), "/",TEXT(YEAR(поверки!$G448)-2000,"00"))</f>
        <v>04/443/25</v>
      </c>
      <c r="Q448" s="17" t="str">
        <f aca="false">VLOOKUP(поверки!$F448,'соответстиви ОТ типу'!$K$4:$M$344,2,FALSE())</f>
        <v>Манометр</v>
      </c>
      <c r="R448" s="17" t="s">
        <v>52</v>
      </c>
      <c r="S448" s="17" t="s">
        <v>971</v>
      </c>
      <c r="T448" s="17" t="n">
        <v>2</v>
      </c>
      <c r="U448" s="19" t="n">
        <f aca="false">VLOOKUP(поверки!$T448,'Акты п-п'!$C$5:$I$57,2,FALSE())</f>
        <v>45748</v>
      </c>
      <c r="V448" s="19" t="n">
        <f aca="false">VLOOKUP(поверки!$T448,'Акты п-п'!$C$5:$I$57,3,FALSE())</f>
        <v>45754</v>
      </c>
      <c r="W448" s="17" t="str">
        <f aca="false">VLOOKUP(поверки!$T448,'Акты п-п'!$C$5:$I$57,5,FALSE())</f>
        <v>Манджеев А.А.</v>
      </c>
      <c r="X448" s="17" t="n">
        <f aca="false">поверки!$G448-поверки!$U448</f>
        <v>4</v>
      </c>
      <c r="Y448" s="17" t="n">
        <f aca="false">поверки!$V448-поверки!$G448</f>
        <v>2</v>
      </c>
      <c r="Z448" s="17" t="str">
        <f aca="false">CONCATENATE(поверки!$Q448," ",поверки!$S448," номер ",поверки!$H448)</f>
        <v>Манометр ФТ ДМ2010ф номер 902486</v>
      </c>
    </row>
    <row r="449" customFormat="false" ht="17.9" hidden="true" customHeight="false" outlineLevel="0" collapsed="false">
      <c r="B449" s="1" t="s">
        <v>461</v>
      </c>
      <c r="C449" s="1" t="s">
        <v>30</v>
      </c>
      <c r="D449" s="1" t="s">
        <v>446</v>
      </c>
      <c r="F449" s="1" t="s">
        <v>329</v>
      </c>
      <c r="G449" s="16" t="n">
        <v>45752</v>
      </c>
      <c r="H449" s="6" t="s">
        <v>1066</v>
      </c>
      <c r="J449" s="1" t="s">
        <v>34</v>
      </c>
      <c r="K449" s="1" t="s">
        <v>35</v>
      </c>
      <c r="L449" s="1" t="s">
        <v>1067</v>
      </c>
      <c r="M449" s="17"/>
      <c r="N449" s="17" t="str">
        <f aca="false">IF(COUNTIF(поверки!$L$6:$L$3175,поверки!$L449)&gt;1,"Дубликат","")</f>
        <v/>
      </c>
      <c r="O449" s="18" t="n">
        <v>444</v>
      </c>
      <c r="P449" s="17" t="str">
        <f aca="false">CONCATENATE(TEXT(MONTH(поверки!$G449),"00"),"/",TEXT(поверки!$O449,"000"), "/",TEXT(YEAR(поверки!$G449)-2000,"00"))</f>
        <v>04/444/25</v>
      </c>
      <c r="Q449" s="17" t="str">
        <f aca="false">VLOOKUP(поверки!$F449,'соответстиви ОТ типу'!$K$4:$M$344,2,FALSE())</f>
        <v>Манометр</v>
      </c>
      <c r="R449" s="17" t="s">
        <v>52</v>
      </c>
      <c r="S449" s="17" t="s">
        <v>971</v>
      </c>
      <c r="T449" s="17" t="n">
        <v>2</v>
      </c>
      <c r="U449" s="19" t="n">
        <f aca="false">VLOOKUP(поверки!$T449,'Акты п-п'!$C$5:$I$57,2,FALSE())</f>
        <v>45748</v>
      </c>
      <c r="V449" s="19" t="n">
        <f aca="false">VLOOKUP(поверки!$T449,'Акты п-п'!$C$5:$I$57,3,FALSE())</f>
        <v>45754</v>
      </c>
      <c r="W449" s="17" t="str">
        <f aca="false">VLOOKUP(поверки!$T449,'Акты п-п'!$C$5:$I$57,5,FALSE())</f>
        <v>Манджеев А.А.</v>
      </c>
      <c r="X449" s="17" t="n">
        <f aca="false">поверки!$G449-поверки!$U449</f>
        <v>4</v>
      </c>
      <c r="Y449" s="17" t="n">
        <f aca="false">поверки!$V449-поверки!$G449</f>
        <v>2</v>
      </c>
      <c r="Z449" s="17" t="str">
        <f aca="false">CONCATENATE(поверки!$Q449," ",поверки!$S449," номер ",поверки!$H449)</f>
        <v>Манометр ФТ ДМ2010ф номер 902464</v>
      </c>
    </row>
    <row r="450" customFormat="false" ht="17.9" hidden="true" customHeight="false" outlineLevel="0" collapsed="false">
      <c r="B450" s="1" t="s">
        <v>461</v>
      </c>
      <c r="C450" s="1" t="s">
        <v>30</v>
      </c>
      <c r="D450" s="1" t="s">
        <v>446</v>
      </c>
      <c r="F450" s="1" t="s">
        <v>1068</v>
      </c>
      <c r="G450" s="16" t="n">
        <v>45752</v>
      </c>
      <c r="H450" s="6" t="s">
        <v>1069</v>
      </c>
      <c r="J450" s="1" t="s">
        <v>34</v>
      </c>
      <c r="K450" s="1" t="s">
        <v>35</v>
      </c>
      <c r="L450" s="1" t="s">
        <v>1070</v>
      </c>
      <c r="M450" s="17"/>
      <c r="N450" s="17" t="str">
        <f aca="false">IF(COUNTIF(поверки!$L$6:$L$3175,поверки!$L450)&gt;1,"Дубликат","")</f>
        <v/>
      </c>
      <c r="O450" s="18" t="n">
        <v>445</v>
      </c>
      <c r="P450" s="17" t="str">
        <f aca="false">CONCATENATE(TEXT(MONTH(поверки!$G450),"00"),"/",TEXT(поверки!$O450,"000"), "/",TEXT(YEAR(поверки!$G450)-2000,"00"))</f>
        <v>04/445/25</v>
      </c>
      <c r="Q450" s="17" t="str">
        <f aca="false">VLOOKUP(поверки!$F450,'соответстиви ОТ типу'!$K$4:$M$344,2,FALSE())</f>
        <v>Манометр</v>
      </c>
      <c r="R450" s="17" t="s">
        <v>52</v>
      </c>
      <c r="S450" s="17" t="s">
        <v>1071</v>
      </c>
      <c r="T450" s="17" t="n">
        <v>2</v>
      </c>
      <c r="U450" s="19" t="n">
        <f aca="false">VLOOKUP(поверки!$T450,'Акты п-п'!$C$5:$I$57,2,FALSE())</f>
        <v>45748</v>
      </c>
      <c r="V450" s="19" t="n">
        <f aca="false">VLOOKUP(поверки!$T450,'Акты п-п'!$C$5:$I$57,3,FALSE())</f>
        <v>45754</v>
      </c>
      <c r="W450" s="17" t="str">
        <f aca="false">VLOOKUP(поверки!$T450,'Акты п-п'!$C$5:$I$57,5,FALSE())</f>
        <v>Манджеев А.А.</v>
      </c>
      <c r="X450" s="17" t="n">
        <f aca="false">поверки!$G450-поверки!$U450</f>
        <v>4</v>
      </c>
      <c r="Y450" s="17" t="n">
        <f aca="false">поверки!$V450-поверки!$G450</f>
        <v>2</v>
      </c>
      <c r="Z450" s="17" t="str">
        <f aca="false">CONCATENATE(поверки!$Q450," ",поверки!$S450," номер ",поверки!$H450)</f>
        <v>Манометр ДМ2005CrIExKcУЗ номер 121044</v>
      </c>
    </row>
    <row r="451" customFormat="false" ht="17.9" hidden="true" customHeight="false" outlineLevel="0" collapsed="false">
      <c r="B451" s="1" t="s">
        <v>461</v>
      </c>
      <c r="C451" s="1" t="s">
        <v>30</v>
      </c>
      <c r="D451" s="1" t="s">
        <v>446</v>
      </c>
      <c r="F451" s="1" t="s">
        <v>297</v>
      </c>
      <c r="G451" s="16" t="n">
        <v>45752</v>
      </c>
      <c r="H451" s="6" t="s">
        <v>1072</v>
      </c>
      <c r="J451" s="1" t="s">
        <v>34</v>
      </c>
      <c r="K451" s="1" t="s">
        <v>35</v>
      </c>
      <c r="L451" s="1" t="s">
        <v>1073</v>
      </c>
      <c r="M451" s="17"/>
      <c r="N451" s="17" t="str">
        <f aca="false">IF(COUNTIF(поверки!$L$6:$L$3175,поверки!$L451)&gt;1,"Дубликат","")</f>
        <v/>
      </c>
      <c r="O451" s="18" t="n">
        <v>446</v>
      </c>
      <c r="P451" s="17" t="str">
        <f aca="false">CONCATENATE(TEXT(MONTH(поверки!$G451),"00"),"/",TEXT(поверки!$O451,"000"), "/",TEXT(YEAR(поверки!$G451)-2000,"00"))</f>
        <v>04/446/25</v>
      </c>
      <c r="Q451" s="17" t="str">
        <f aca="false">VLOOKUP(поверки!$F451,'соответстиви ОТ типу'!$K$4:$M$344,2,FALSE())</f>
        <v>Манометр</v>
      </c>
      <c r="R451" s="17" t="s">
        <v>52</v>
      </c>
      <c r="S451" s="17" t="s">
        <v>460</v>
      </c>
      <c r="T451" s="17" t="n">
        <v>2</v>
      </c>
      <c r="U451" s="19" t="n">
        <f aca="false">VLOOKUP(поверки!$T451,'Акты п-п'!$C$5:$I$57,2,FALSE())</f>
        <v>45748</v>
      </c>
      <c r="V451" s="19" t="n">
        <f aca="false">VLOOKUP(поверки!$T451,'Акты п-п'!$C$5:$I$57,3,FALSE())</f>
        <v>45754</v>
      </c>
      <c r="W451" s="17" t="str">
        <f aca="false">VLOOKUP(поверки!$T451,'Акты п-п'!$C$5:$I$57,5,FALSE())</f>
        <v>Манджеев А.А.</v>
      </c>
      <c r="X451" s="17" t="n">
        <f aca="false">поверки!$G451-поверки!$U451</f>
        <v>4</v>
      </c>
      <c r="Y451" s="17" t="n">
        <f aca="false">поверки!$V451-поверки!$G451</f>
        <v>2</v>
      </c>
      <c r="Z451" s="17" t="str">
        <f aca="false">CONCATENATE(поверки!$Q451," ",поверки!$S451," номер ",поверки!$H451)</f>
        <v>Манометр ТМ серия 10 номер 12А2045</v>
      </c>
    </row>
    <row r="452" customFormat="false" ht="17.9" hidden="true" customHeight="false" outlineLevel="0" collapsed="false">
      <c r="B452" s="1" t="s">
        <v>461</v>
      </c>
      <c r="C452" s="1" t="s">
        <v>30</v>
      </c>
      <c r="D452" s="1" t="s">
        <v>446</v>
      </c>
      <c r="F452" s="1" t="s">
        <v>297</v>
      </c>
      <c r="G452" s="16" t="n">
        <v>45752</v>
      </c>
      <c r="H452" s="6" t="s">
        <v>1074</v>
      </c>
      <c r="J452" s="1" t="s">
        <v>34</v>
      </c>
      <c r="K452" s="1" t="s">
        <v>35</v>
      </c>
      <c r="L452" s="1" t="s">
        <v>1075</v>
      </c>
      <c r="M452" s="17"/>
      <c r="N452" s="17" t="str">
        <f aca="false">IF(COUNTIF(поверки!$L$6:$L$3175,поверки!$L452)&gt;1,"Дубликат","")</f>
        <v/>
      </c>
      <c r="O452" s="18" t="n">
        <v>447</v>
      </c>
      <c r="P452" s="17" t="str">
        <f aca="false">CONCATENATE(TEXT(MONTH(поверки!$G452),"00"),"/",TEXT(поверки!$O452,"000"), "/",TEXT(YEAR(поверки!$G452)-2000,"00"))</f>
        <v>04/447/25</v>
      </c>
      <c r="Q452" s="17" t="str">
        <f aca="false">VLOOKUP(поверки!$F452,'соответстиви ОТ типу'!$K$4:$M$344,2,FALSE())</f>
        <v>Манометр</v>
      </c>
      <c r="R452" s="17" t="s">
        <v>52</v>
      </c>
      <c r="S452" s="17" t="s">
        <v>460</v>
      </c>
      <c r="T452" s="17" t="n">
        <v>2</v>
      </c>
      <c r="U452" s="19" t="n">
        <f aca="false">VLOOKUP(поверки!$T452,'Акты п-п'!$C$5:$I$57,2,FALSE())</f>
        <v>45748</v>
      </c>
      <c r="V452" s="19" t="n">
        <f aca="false">VLOOKUP(поверки!$T452,'Акты п-п'!$C$5:$I$57,3,FALSE())</f>
        <v>45754</v>
      </c>
      <c r="W452" s="17" t="str">
        <f aca="false">VLOOKUP(поверки!$T452,'Акты п-п'!$C$5:$I$57,5,FALSE())</f>
        <v>Манджеев А.А.</v>
      </c>
      <c r="X452" s="17" t="n">
        <f aca="false">поверки!$G452-поверки!$U452</f>
        <v>4</v>
      </c>
      <c r="Y452" s="17" t="n">
        <f aca="false">поверки!$V452-поверки!$G452</f>
        <v>2</v>
      </c>
      <c r="Z452" s="17" t="str">
        <f aca="false">CONCATENATE(поверки!$Q452," ",поверки!$S452," номер ",поверки!$H452)</f>
        <v>Манометр ТМ серия 10 номер 12А2365</v>
      </c>
    </row>
    <row r="453" customFormat="false" ht="17.9" hidden="true" customHeight="false" outlineLevel="0" collapsed="false">
      <c r="B453" s="1" t="s">
        <v>461</v>
      </c>
      <c r="C453" s="1" t="s">
        <v>30</v>
      </c>
      <c r="D453" s="1" t="s">
        <v>446</v>
      </c>
      <c r="F453" s="1" t="s">
        <v>297</v>
      </c>
      <c r="G453" s="16" t="n">
        <v>45752</v>
      </c>
      <c r="H453" s="6" t="s">
        <v>1076</v>
      </c>
      <c r="J453" s="1" t="s">
        <v>34</v>
      </c>
      <c r="K453" s="1" t="s">
        <v>35</v>
      </c>
      <c r="L453" s="1" t="s">
        <v>1077</v>
      </c>
      <c r="M453" s="17"/>
      <c r="N453" s="17" t="str">
        <f aca="false">IF(COUNTIF(поверки!$L$6:$L$3175,поверки!$L453)&gt;1,"Дубликат","")</f>
        <v/>
      </c>
      <c r="O453" s="18" t="n">
        <v>448</v>
      </c>
      <c r="P453" s="17" t="str">
        <f aca="false">CONCATENATE(TEXT(MONTH(поверки!$G453),"00"),"/",TEXT(поверки!$O453,"000"), "/",TEXT(YEAR(поверки!$G453)-2000,"00"))</f>
        <v>04/448/25</v>
      </c>
      <c r="Q453" s="17" t="str">
        <f aca="false">VLOOKUP(поверки!$F453,'соответстиви ОТ типу'!$K$4:$M$344,2,FALSE())</f>
        <v>Манометр</v>
      </c>
      <c r="R453" s="17" t="s">
        <v>52</v>
      </c>
      <c r="S453" s="17" t="s">
        <v>460</v>
      </c>
      <c r="T453" s="17" t="n">
        <v>2</v>
      </c>
      <c r="U453" s="19" t="n">
        <f aca="false">VLOOKUP(поверки!$T453,'Акты п-п'!$C$5:$I$57,2,FALSE())</f>
        <v>45748</v>
      </c>
      <c r="V453" s="19" t="n">
        <f aca="false">VLOOKUP(поверки!$T453,'Акты п-п'!$C$5:$I$57,3,FALSE())</f>
        <v>45754</v>
      </c>
      <c r="W453" s="17" t="str">
        <f aca="false">VLOOKUP(поверки!$T453,'Акты п-п'!$C$5:$I$57,5,FALSE())</f>
        <v>Манджеев А.А.</v>
      </c>
      <c r="X453" s="17" t="n">
        <f aca="false">поверки!$G453-поверки!$U453</f>
        <v>4</v>
      </c>
      <c r="Y453" s="17" t="n">
        <f aca="false">поверки!$V453-поверки!$G453</f>
        <v>2</v>
      </c>
      <c r="Z453" s="17" t="str">
        <f aca="false">CONCATENATE(поверки!$Q453," ",поверки!$S453," номер ",поверки!$H453)</f>
        <v>Манометр ТМ серия 10 номер 12А2367</v>
      </c>
    </row>
    <row r="454" customFormat="false" ht="17.9" hidden="true" customHeight="false" outlineLevel="0" collapsed="false">
      <c r="B454" s="1" t="s">
        <v>461</v>
      </c>
      <c r="C454" s="1" t="s">
        <v>30</v>
      </c>
      <c r="D454" s="1" t="s">
        <v>446</v>
      </c>
      <c r="F454" s="1" t="s">
        <v>297</v>
      </c>
      <c r="G454" s="16" t="n">
        <v>45752</v>
      </c>
      <c r="H454" s="6" t="s">
        <v>1078</v>
      </c>
      <c r="J454" s="1" t="s">
        <v>34</v>
      </c>
      <c r="K454" s="1" t="s">
        <v>35</v>
      </c>
      <c r="L454" s="1" t="s">
        <v>1079</v>
      </c>
      <c r="M454" s="17" t="str">
        <f aca="false">IF(COUNTIF(поверки!$H$6:$H$3175,поверки!$H454)&gt;1,"Дубликат","")</f>
        <v/>
      </c>
      <c r="N454" s="17" t="str">
        <f aca="false">IF(COUNTIF(поверки!$L$6:$L$3175,поверки!$L454)&gt;1,"Дубликат","")</f>
        <v/>
      </c>
      <c r="O454" s="18" t="n">
        <v>449</v>
      </c>
      <c r="P454" s="17" t="str">
        <f aca="false">CONCATENATE(TEXT(MONTH(поверки!$G454),"00"),"/",TEXT(поверки!$O454,"000"), "/",TEXT(YEAR(поверки!$G454)-2000,"00"))</f>
        <v>04/449/25</v>
      </c>
      <c r="Q454" s="17" t="str">
        <f aca="false">VLOOKUP(поверки!$F454,'соответстиви ОТ типу'!$K$4:$M$344,2,FALSE())</f>
        <v>Манометр</v>
      </c>
      <c r="R454" s="17" t="s">
        <v>52</v>
      </c>
      <c r="S454" s="17" t="s">
        <v>460</v>
      </c>
      <c r="T454" s="17" t="n">
        <v>2</v>
      </c>
      <c r="U454" s="19" t="n">
        <f aca="false">VLOOKUP(поверки!$T454,'Акты п-п'!$C$5:$I$57,2,FALSE())</f>
        <v>45748</v>
      </c>
      <c r="V454" s="19" t="n">
        <f aca="false">VLOOKUP(поверки!$T454,'Акты п-п'!$C$5:$I$57,3,FALSE())</f>
        <v>45754</v>
      </c>
      <c r="W454" s="17" t="str">
        <f aca="false">VLOOKUP(поверки!$T454,'Акты п-п'!$C$5:$I$57,5,FALSE())</f>
        <v>Манджеев А.А.</v>
      </c>
      <c r="X454" s="17" t="n">
        <f aca="false">поверки!$G454-поверки!$U454</f>
        <v>4</v>
      </c>
      <c r="Y454" s="17" t="n">
        <f aca="false">поверки!$V454-поверки!$G454</f>
        <v>2</v>
      </c>
      <c r="Z454" s="17" t="str">
        <f aca="false">CONCATENATE(поверки!$Q454," ",поверки!$S454," номер ",поверки!$H454)</f>
        <v>Манометр ТМ серия 10 номер 12А2375</v>
      </c>
    </row>
    <row r="455" customFormat="false" ht="17.9" hidden="true" customHeight="false" outlineLevel="0" collapsed="false">
      <c r="B455" s="1" t="s">
        <v>461</v>
      </c>
      <c r="C455" s="1" t="s">
        <v>30</v>
      </c>
      <c r="D455" s="1" t="s">
        <v>446</v>
      </c>
      <c r="F455" s="1" t="s">
        <v>329</v>
      </c>
      <c r="G455" s="16" t="n">
        <v>45752</v>
      </c>
      <c r="H455" s="6" t="s">
        <v>1080</v>
      </c>
      <c r="J455" s="1" t="s">
        <v>34</v>
      </c>
      <c r="K455" s="1" t="s">
        <v>35</v>
      </c>
      <c r="L455" s="1" t="s">
        <v>1081</v>
      </c>
      <c r="M455" s="17" t="str">
        <f aca="false">IF(COUNTIF(поверки!$H$6:$H$3175,поверки!$H455)&gt;1,"Дубликат","")</f>
        <v/>
      </c>
      <c r="N455" s="17" t="str">
        <f aca="false">IF(COUNTIF(поверки!$L$6:$L$3175,поверки!$L455)&gt;1,"Дубликат","")</f>
        <v/>
      </c>
      <c r="O455" s="18" t="n">
        <v>450</v>
      </c>
      <c r="P455" s="17" t="str">
        <f aca="false">CONCATENATE(TEXT(MONTH(поверки!$G455),"00"),"/",TEXT(поверки!$O455,"000"), "/",TEXT(YEAR(поверки!$G455)-2000,"00"))</f>
        <v>04/450/25</v>
      </c>
      <c r="Q455" s="17" t="str">
        <f aca="false">VLOOKUP(поверки!$F455,'соответстиви ОТ типу'!$K$4:$M$344,2,FALSE())</f>
        <v>Манометр</v>
      </c>
      <c r="R455" s="17" t="s">
        <v>52</v>
      </c>
      <c r="S455" s="17" t="s">
        <v>499</v>
      </c>
      <c r="T455" s="17" t="n">
        <v>2</v>
      </c>
      <c r="U455" s="19" t="n">
        <f aca="false">VLOOKUP(поверки!$T455,'Акты п-п'!$C$5:$I$57,2,FALSE())</f>
        <v>45748</v>
      </c>
      <c r="V455" s="19" t="n">
        <f aca="false">VLOOKUP(поверки!$T455,'Акты п-п'!$C$5:$I$57,3,FALSE())</f>
        <v>45754</v>
      </c>
      <c r="W455" s="17" t="str">
        <f aca="false">VLOOKUP(поверки!$T455,'Акты п-п'!$C$5:$I$57,5,FALSE())</f>
        <v>Манджеев А.А.</v>
      </c>
      <c r="X455" s="17" t="n">
        <f aca="false">поверки!$G455-поверки!$U455</f>
        <v>4</v>
      </c>
      <c r="Y455" s="17" t="n">
        <f aca="false">поверки!$V455-поверки!$G455</f>
        <v>2</v>
      </c>
      <c r="Z455" s="17" t="str">
        <f aca="false">CONCATENATE(поверки!$Q455," ",поверки!$S455," номер ",поверки!$H455)</f>
        <v>Манометр ФТ ДМ8008-Вуф исп.2 номер 2095546</v>
      </c>
    </row>
    <row r="456" customFormat="false" ht="17.9" hidden="true" customHeight="false" outlineLevel="0" collapsed="false">
      <c r="B456" s="1" t="s">
        <v>461</v>
      </c>
      <c r="C456" s="1" t="s">
        <v>30</v>
      </c>
      <c r="D456" s="1" t="s">
        <v>446</v>
      </c>
      <c r="F456" s="1" t="s">
        <v>329</v>
      </c>
      <c r="G456" s="16" t="n">
        <v>45752</v>
      </c>
      <c r="H456" s="6" t="s">
        <v>1082</v>
      </c>
      <c r="J456" s="1" t="s">
        <v>34</v>
      </c>
      <c r="K456" s="1" t="s">
        <v>35</v>
      </c>
      <c r="L456" s="1" t="s">
        <v>1083</v>
      </c>
      <c r="M456" s="17" t="str">
        <f aca="false">IF(COUNTIF(поверки!$H$6:$H$3175,поверки!$H456)&gt;1,"Дубликат","")</f>
        <v/>
      </c>
      <c r="N456" s="17" t="str">
        <f aca="false">IF(COUNTIF(поверки!$L$6:$L$3175,поверки!$L456)&gt;1,"Дубликат","")</f>
        <v/>
      </c>
      <c r="O456" s="18" t="n">
        <v>451</v>
      </c>
      <c r="P456" s="17" t="str">
        <f aca="false">CONCATENATE(TEXT(MONTH(поверки!$G456),"00"),"/",TEXT(поверки!$O456,"000"), "/",TEXT(YEAR(поверки!$G456)-2000,"00"))</f>
        <v>04/451/25</v>
      </c>
      <c r="Q456" s="17" t="str">
        <f aca="false">VLOOKUP(поверки!$F456,'соответстиви ОТ типу'!$K$4:$M$344,2,FALSE())</f>
        <v>Манометр</v>
      </c>
      <c r="R456" s="17" t="s">
        <v>52</v>
      </c>
      <c r="S456" s="17" t="s">
        <v>499</v>
      </c>
      <c r="T456" s="17" t="n">
        <v>2</v>
      </c>
      <c r="U456" s="19" t="n">
        <f aca="false">VLOOKUP(поверки!$T456,'Акты п-п'!$C$5:$I$57,2,FALSE())</f>
        <v>45748</v>
      </c>
      <c r="V456" s="19" t="n">
        <f aca="false">VLOOKUP(поверки!$T456,'Акты п-п'!$C$5:$I$57,3,FALSE())</f>
        <v>45754</v>
      </c>
      <c r="W456" s="17" t="str">
        <f aca="false">VLOOKUP(поверки!$T456,'Акты п-п'!$C$5:$I$57,5,FALSE())</f>
        <v>Манджеев А.А.</v>
      </c>
      <c r="X456" s="17" t="n">
        <f aca="false">поверки!$G456-поверки!$U456</f>
        <v>4</v>
      </c>
      <c r="Y456" s="17" t="n">
        <f aca="false">поверки!$V456-поверки!$G456</f>
        <v>2</v>
      </c>
      <c r="Z456" s="17" t="str">
        <f aca="false">CONCATENATE(поверки!$Q456," ",поверки!$S456," номер ",поверки!$H456)</f>
        <v>Манометр ФТ ДМ8008-Вуф исп.2 номер 924819</v>
      </c>
    </row>
    <row r="457" customFormat="false" ht="17.9" hidden="true" customHeight="false" outlineLevel="0" collapsed="false">
      <c r="B457" s="1" t="s">
        <v>461</v>
      </c>
      <c r="C457" s="1" t="s">
        <v>30</v>
      </c>
      <c r="D457" s="1" t="s">
        <v>446</v>
      </c>
      <c r="F457" s="1" t="s">
        <v>329</v>
      </c>
      <c r="G457" s="16" t="n">
        <v>45752</v>
      </c>
      <c r="H457" s="6" t="s">
        <v>1084</v>
      </c>
      <c r="J457" s="1" t="s">
        <v>34</v>
      </c>
      <c r="K457" s="1" t="s">
        <v>35</v>
      </c>
      <c r="L457" s="1" t="s">
        <v>1085</v>
      </c>
      <c r="M457" s="17" t="str">
        <f aca="false">IF(COUNTIF(поверки!$H$6:$H$3175,поверки!$H457)&gt;1,"Дубликат","")</f>
        <v/>
      </c>
      <c r="N457" s="17" t="str">
        <f aca="false">IF(COUNTIF(поверки!$L$6:$L$3175,поверки!$L457)&gt;1,"Дубликат","")</f>
        <v/>
      </c>
      <c r="O457" s="18" t="n">
        <v>452</v>
      </c>
      <c r="P457" s="17" t="str">
        <f aca="false">CONCATENATE(TEXT(MONTH(поверки!$G457),"00"),"/",TEXT(поверки!$O457,"000"), "/",TEXT(YEAR(поверки!$G457)-2000,"00"))</f>
        <v>04/452/25</v>
      </c>
      <c r="Q457" s="17" t="str">
        <f aca="false">VLOOKUP(поверки!$F457,'соответстиви ОТ типу'!$K$4:$M$344,2,FALSE())</f>
        <v>Манометр</v>
      </c>
      <c r="R457" s="17" t="s">
        <v>52</v>
      </c>
      <c r="S457" s="17" t="s">
        <v>499</v>
      </c>
      <c r="T457" s="17" t="n">
        <v>2</v>
      </c>
      <c r="U457" s="19" t="n">
        <f aca="false">VLOOKUP(поверки!$T457,'Акты п-п'!$C$5:$I$57,2,FALSE())</f>
        <v>45748</v>
      </c>
      <c r="V457" s="19" t="n">
        <f aca="false">VLOOKUP(поверки!$T457,'Акты п-п'!$C$5:$I$57,3,FALSE())</f>
        <v>45754</v>
      </c>
      <c r="W457" s="17" t="str">
        <f aca="false">VLOOKUP(поверки!$T457,'Акты п-п'!$C$5:$I$57,5,FALSE())</f>
        <v>Манджеев А.А.</v>
      </c>
      <c r="X457" s="17" t="n">
        <f aca="false">поверки!$G457-поверки!$U457</f>
        <v>4</v>
      </c>
      <c r="Y457" s="17" t="n">
        <f aca="false">поверки!$V457-поверки!$G457</f>
        <v>2</v>
      </c>
      <c r="Z457" s="17" t="str">
        <f aca="false">CONCATENATE(поверки!$Q457," ",поверки!$S457," номер ",поверки!$H457)</f>
        <v>Манометр ФТ ДМ8008-Вуф исп.2 номер 078464</v>
      </c>
    </row>
    <row r="458" customFormat="false" ht="17.9" hidden="true" customHeight="false" outlineLevel="0" collapsed="false">
      <c r="B458" s="1" t="s">
        <v>461</v>
      </c>
      <c r="C458" s="1" t="s">
        <v>30</v>
      </c>
      <c r="D458" s="1" t="s">
        <v>446</v>
      </c>
      <c r="F458" s="1" t="s">
        <v>329</v>
      </c>
      <c r="G458" s="16" t="n">
        <v>45752</v>
      </c>
      <c r="H458" s="6" t="s">
        <v>1086</v>
      </c>
      <c r="J458" s="1" t="s">
        <v>34</v>
      </c>
      <c r="K458" s="1" t="s">
        <v>35</v>
      </c>
      <c r="L458" s="1" t="s">
        <v>1087</v>
      </c>
      <c r="M458" s="17" t="str">
        <f aca="false">IF(COUNTIF(поверки!$H$6:$H$3175,поверки!$H458)&gt;1,"Дубликат","")</f>
        <v/>
      </c>
      <c r="N458" s="17" t="str">
        <f aca="false">IF(COUNTIF(поверки!$L$6:$L$3175,поверки!$L458)&gt;1,"Дубликат","")</f>
        <v/>
      </c>
      <c r="O458" s="18" t="n">
        <v>453</v>
      </c>
      <c r="P458" s="17" t="str">
        <f aca="false">CONCATENATE(TEXT(MONTH(поверки!$G458),"00"),"/",TEXT(поверки!$O458,"000"), "/",TEXT(YEAR(поверки!$G458)-2000,"00"))</f>
        <v>04/453/25</v>
      </c>
      <c r="Q458" s="17" t="str">
        <f aca="false">VLOOKUP(поверки!$F458,'соответстиви ОТ типу'!$K$4:$M$344,2,FALSE())</f>
        <v>Манометр</v>
      </c>
      <c r="R458" s="17" t="s">
        <v>52</v>
      </c>
      <c r="S458" s="17" t="s">
        <v>499</v>
      </c>
      <c r="T458" s="17" t="n">
        <v>2</v>
      </c>
      <c r="U458" s="19" t="n">
        <f aca="false">VLOOKUP(поверки!$T458,'Акты п-п'!$C$5:$I$57,2,FALSE())</f>
        <v>45748</v>
      </c>
      <c r="V458" s="19" t="n">
        <f aca="false">VLOOKUP(поверки!$T458,'Акты п-п'!$C$5:$I$57,3,FALSE())</f>
        <v>45754</v>
      </c>
      <c r="W458" s="17" t="str">
        <f aca="false">VLOOKUP(поверки!$T458,'Акты п-п'!$C$5:$I$57,5,FALSE())</f>
        <v>Манджеев А.А.</v>
      </c>
      <c r="X458" s="17" t="n">
        <f aca="false">поверки!$G458-поверки!$U458</f>
        <v>4</v>
      </c>
      <c r="Y458" s="17" t="n">
        <f aca="false">поверки!$V458-поверки!$G458</f>
        <v>2</v>
      </c>
      <c r="Z458" s="17" t="str">
        <f aca="false">CONCATENATE(поверки!$Q458," ",поверки!$S458," номер ",поверки!$H458)</f>
        <v>Манометр ФТ ДМ8008-Вуф исп.2 номер 924737</v>
      </c>
    </row>
    <row r="459" customFormat="false" ht="17.9" hidden="true" customHeight="false" outlineLevel="0" collapsed="false">
      <c r="B459" s="1" t="s">
        <v>461</v>
      </c>
      <c r="C459" s="1" t="s">
        <v>30</v>
      </c>
      <c r="D459" s="1" t="s">
        <v>446</v>
      </c>
      <c r="F459" s="1" t="s">
        <v>329</v>
      </c>
      <c r="G459" s="16" t="n">
        <v>45752</v>
      </c>
      <c r="H459" s="6" t="s">
        <v>1088</v>
      </c>
      <c r="J459" s="1" t="s">
        <v>34</v>
      </c>
      <c r="K459" s="1" t="s">
        <v>35</v>
      </c>
      <c r="L459" s="1" t="s">
        <v>1089</v>
      </c>
      <c r="M459" s="17" t="str">
        <f aca="false">IF(COUNTIF(поверки!$H$6:$H$3175,поверки!$H459)&gt;1,"Дубликат","")</f>
        <v/>
      </c>
      <c r="N459" s="17" t="str">
        <f aca="false">IF(COUNTIF(поверки!$L$6:$L$3175,поверки!$L459)&gt;1,"Дубликат","")</f>
        <v/>
      </c>
      <c r="O459" s="18" t="n">
        <v>454</v>
      </c>
      <c r="P459" s="17" t="str">
        <f aca="false">CONCATENATE(TEXT(MONTH(поверки!$G459),"00"),"/",TEXT(поверки!$O459,"000"), "/",TEXT(YEAR(поверки!$G459)-2000,"00"))</f>
        <v>04/454/25</v>
      </c>
      <c r="Q459" s="17" t="str">
        <f aca="false">VLOOKUP(поверки!$F459,'соответстиви ОТ типу'!$K$4:$M$344,2,FALSE())</f>
        <v>Манометр</v>
      </c>
      <c r="R459" s="17" t="s">
        <v>52</v>
      </c>
      <c r="S459" s="17" t="s">
        <v>499</v>
      </c>
      <c r="T459" s="17" t="n">
        <v>2</v>
      </c>
      <c r="U459" s="19" t="n">
        <f aca="false">VLOOKUP(поверки!$T459,'Акты п-п'!$C$5:$I$57,2,FALSE())</f>
        <v>45748</v>
      </c>
      <c r="V459" s="19" t="n">
        <f aca="false">VLOOKUP(поверки!$T459,'Акты п-п'!$C$5:$I$57,3,FALSE())</f>
        <v>45754</v>
      </c>
      <c r="W459" s="17" t="str">
        <f aca="false">VLOOKUP(поверки!$T459,'Акты п-п'!$C$5:$I$57,5,FALSE())</f>
        <v>Манджеев А.А.</v>
      </c>
      <c r="X459" s="17" t="n">
        <f aca="false">поверки!$G459-поверки!$U459</f>
        <v>4</v>
      </c>
      <c r="Y459" s="17" t="n">
        <f aca="false">поверки!$V459-поверки!$G459</f>
        <v>2</v>
      </c>
      <c r="Z459" s="17" t="str">
        <f aca="false">CONCATENATE(поверки!$Q459," ",поверки!$S459," номер ",поверки!$H459)</f>
        <v>Манометр ФТ ДМ8008-Вуф исп.2 номер 1008375</v>
      </c>
    </row>
    <row r="460" customFormat="false" ht="17.9" hidden="true" customHeight="false" outlineLevel="0" collapsed="false">
      <c r="B460" s="1" t="s">
        <v>461</v>
      </c>
      <c r="C460" s="1" t="s">
        <v>30</v>
      </c>
      <c r="D460" s="1" t="s">
        <v>446</v>
      </c>
      <c r="F460" s="1" t="s">
        <v>329</v>
      </c>
      <c r="G460" s="16" t="n">
        <v>45752</v>
      </c>
      <c r="H460" s="6" t="s">
        <v>1090</v>
      </c>
      <c r="J460" s="1" t="s">
        <v>34</v>
      </c>
      <c r="K460" s="1" t="s">
        <v>35</v>
      </c>
      <c r="L460" s="1" t="s">
        <v>1091</v>
      </c>
      <c r="M460" s="17" t="str">
        <f aca="false">IF(COUNTIF(поверки!$H$6:$H$3175,поверки!$H460)&gt;1,"Дубликат","")</f>
        <v/>
      </c>
      <c r="N460" s="17" t="str">
        <f aca="false">IF(COUNTIF(поверки!$L$6:$L$3175,поверки!$L460)&gt;1,"Дубликат","")</f>
        <v/>
      </c>
      <c r="O460" s="18" t="n">
        <v>455</v>
      </c>
      <c r="P460" s="17" t="str">
        <f aca="false">CONCATENATE(TEXT(MONTH(поверки!$G460),"00"),"/",TEXT(поверки!$O460,"000"), "/",TEXT(YEAR(поверки!$G460)-2000,"00"))</f>
        <v>04/455/25</v>
      </c>
      <c r="Q460" s="17" t="str">
        <f aca="false">VLOOKUP(поверки!$F460,'соответстиви ОТ типу'!$K$4:$M$344,2,FALSE())</f>
        <v>Манометр</v>
      </c>
      <c r="R460" s="17" t="s">
        <v>52</v>
      </c>
      <c r="S460" s="17" t="s">
        <v>499</v>
      </c>
      <c r="T460" s="17" t="n">
        <v>2</v>
      </c>
      <c r="U460" s="19" t="n">
        <f aca="false">VLOOKUP(поверки!$T460,'Акты п-п'!$C$5:$I$57,2,FALSE())</f>
        <v>45748</v>
      </c>
      <c r="V460" s="19" t="n">
        <f aca="false">VLOOKUP(поверки!$T460,'Акты п-п'!$C$5:$I$57,3,FALSE())</f>
        <v>45754</v>
      </c>
      <c r="W460" s="17" t="str">
        <f aca="false">VLOOKUP(поверки!$T460,'Акты п-п'!$C$5:$I$57,5,FALSE())</f>
        <v>Манджеев А.А.</v>
      </c>
      <c r="X460" s="17" t="n">
        <f aca="false">поверки!$G460-поверки!$U460</f>
        <v>4</v>
      </c>
      <c r="Y460" s="17" t="n">
        <f aca="false">поверки!$V460-поверки!$G460</f>
        <v>2</v>
      </c>
      <c r="Z460" s="17" t="str">
        <f aca="false">CONCATENATE(поверки!$Q460," ",поверки!$S460," номер ",поверки!$H460)</f>
        <v>Манометр ФТ ДМ8008-Вуф исп.2 номер 1008919</v>
      </c>
    </row>
    <row r="461" customFormat="false" ht="17.9" hidden="true" customHeight="false" outlineLevel="0" collapsed="false">
      <c r="B461" s="1" t="s">
        <v>461</v>
      </c>
      <c r="C461" s="1" t="s">
        <v>30</v>
      </c>
      <c r="D461" s="1" t="s">
        <v>446</v>
      </c>
      <c r="F461" s="1" t="s">
        <v>329</v>
      </c>
      <c r="G461" s="16" t="n">
        <v>45752</v>
      </c>
      <c r="H461" s="6" t="s">
        <v>1092</v>
      </c>
      <c r="J461" s="1" t="s">
        <v>34</v>
      </c>
      <c r="K461" s="1" t="s">
        <v>35</v>
      </c>
      <c r="L461" s="1" t="s">
        <v>1093</v>
      </c>
      <c r="M461" s="17" t="str">
        <f aca="false">IF(COUNTIF(поверки!$H$6:$H$3175,поверки!$H461)&gt;1,"Дубликат","")</f>
        <v/>
      </c>
      <c r="N461" s="17" t="str">
        <f aca="false">IF(COUNTIF(поверки!$L$6:$L$3175,поверки!$L461)&gt;1,"Дубликат","")</f>
        <v/>
      </c>
      <c r="O461" s="18" t="n">
        <v>456</v>
      </c>
      <c r="P461" s="17" t="str">
        <f aca="false">CONCATENATE(TEXT(MONTH(поверки!$G461),"00"),"/",TEXT(поверки!$O461,"000"), "/",TEXT(YEAR(поверки!$G461)-2000,"00"))</f>
        <v>04/456/25</v>
      </c>
      <c r="Q461" s="17" t="str">
        <f aca="false">VLOOKUP(поверки!$F461,'соответстиви ОТ типу'!$K$4:$M$344,2,FALSE())</f>
        <v>Манометр</v>
      </c>
      <c r="R461" s="17" t="s">
        <v>52</v>
      </c>
      <c r="S461" s="17" t="s">
        <v>499</v>
      </c>
      <c r="T461" s="17" t="n">
        <v>2</v>
      </c>
      <c r="U461" s="19" t="n">
        <f aca="false">VLOOKUP(поверки!$T461,'Акты п-п'!$C$5:$I$57,2,FALSE())</f>
        <v>45748</v>
      </c>
      <c r="V461" s="19" t="n">
        <f aca="false">VLOOKUP(поверки!$T461,'Акты п-п'!$C$5:$I$57,3,FALSE())</f>
        <v>45754</v>
      </c>
      <c r="W461" s="17" t="str">
        <f aca="false">VLOOKUP(поверки!$T461,'Акты п-п'!$C$5:$I$57,5,FALSE())</f>
        <v>Манджеев А.А.</v>
      </c>
      <c r="X461" s="17" t="n">
        <f aca="false">поверки!$G461-поверки!$U461</f>
        <v>4</v>
      </c>
      <c r="Y461" s="17" t="n">
        <f aca="false">поверки!$V461-поверки!$G461</f>
        <v>2</v>
      </c>
      <c r="Z461" s="17" t="str">
        <f aca="false">CONCATENATE(поверки!$Q461," ",поверки!$S461," номер ",поверки!$H461)</f>
        <v>Манометр ФТ ДМ8008-Вуф исп.2 номер 2095519</v>
      </c>
    </row>
    <row r="462" customFormat="false" ht="17.9" hidden="true" customHeight="false" outlineLevel="0" collapsed="false">
      <c r="B462" s="1" t="s">
        <v>461</v>
      </c>
      <c r="C462" s="1" t="s">
        <v>30</v>
      </c>
      <c r="D462" s="1" t="s">
        <v>446</v>
      </c>
      <c r="F462" s="1" t="s">
        <v>329</v>
      </c>
      <c r="G462" s="16" t="n">
        <v>45752</v>
      </c>
      <c r="H462" s="6" t="s">
        <v>1094</v>
      </c>
      <c r="J462" s="1" t="s">
        <v>34</v>
      </c>
      <c r="K462" s="1" t="s">
        <v>35</v>
      </c>
      <c r="L462" s="1" t="s">
        <v>1095</v>
      </c>
      <c r="M462" s="17" t="str">
        <f aca="false">IF(COUNTIF(поверки!$H$6:$H$3175,поверки!$H462)&gt;1,"Дубликат","")</f>
        <v/>
      </c>
      <c r="N462" s="17" t="str">
        <f aca="false">IF(COUNTIF(поверки!$L$6:$L$3175,поверки!$L462)&gt;1,"Дубликат","")</f>
        <v/>
      </c>
      <c r="O462" s="18" t="n">
        <v>457</v>
      </c>
      <c r="P462" s="17" t="str">
        <f aca="false">CONCATENATE(TEXT(MONTH(поверки!$G462),"00"),"/",TEXT(поверки!$O462,"000"), "/",TEXT(YEAR(поверки!$G462)-2000,"00"))</f>
        <v>04/457/25</v>
      </c>
      <c r="Q462" s="17" t="str">
        <f aca="false">VLOOKUP(поверки!$F462,'соответстиви ОТ типу'!$K$4:$M$344,2,FALSE())</f>
        <v>Манометр</v>
      </c>
      <c r="R462" s="17" t="s">
        <v>52</v>
      </c>
      <c r="S462" s="17" t="s">
        <v>499</v>
      </c>
      <c r="T462" s="17" t="n">
        <v>2</v>
      </c>
      <c r="U462" s="19" t="n">
        <f aca="false">VLOOKUP(поверки!$T462,'Акты п-п'!$C$5:$I$57,2,FALSE())</f>
        <v>45748</v>
      </c>
      <c r="V462" s="19" t="n">
        <f aca="false">VLOOKUP(поверки!$T462,'Акты п-п'!$C$5:$I$57,3,FALSE())</f>
        <v>45754</v>
      </c>
      <c r="W462" s="17" t="str">
        <f aca="false">VLOOKUP(поверки!$T462,'Акты п-п'!$C$5:$I$57,5,FALSE())</f>
        <v>Манджеев А.А.</v>
      </c>
      <c r="X462" s="17" t="n">
        <f aca="false">поверки!$G462-поверки!$U462</f>
        <v>4</v>
      </c>
      <c r="Y462" s="17" t="n">
        <f aca="false">поверки!$V462-поверки!$G462</f>
        <v>2</v>
      </c>
      <c r="Z462" s="17" t="str">
        <f aca="false">CONCATENATE(поверки!$Q462," ",поверки!$S462," номер ",поверки!$H462)</f>
        <v>Манометр ФТ ДМ8008-Вуф исп.2 номер 2095552</v>
      </c>
    </row>
    <row r="463" customFormat="false" ht="17.9" hidden="true" customHeight="false" outlineLevel="0" collapsed="false">
      <c r="B463" s="1" t="s">
        <v>461</v>
      </c>
      <c r="C463" s="1" t="s">
        <v>30</v>
      </c>
      <c r="D463" s="1" t="s">
        <v>446</v>
      </c>
      <c r="F463" s="1" t="s">
        <v>329</v>
      </c>
      <c r="G463" s="16" t="n">
        <v>45752</v>
      </c>
      <c r="H463" s="6" t="s">
        <v>1096</v>
      </c>
      <c r="J463" s="1" t="s">
        <v>34</v>
      </c>
      <c r="K463" s="1" t="s">
        <v>35</v>
      </c>
      <c r="L463" s="1" t="s">
        <v>1097</v>
      </c>
      <c r="M463" s="17"/>
      <c r="N463" s="17" t="str">
        <f aca="false">IF(COUNTIF(поверки!$L$6:$L$3175,поверки!$L463)&gt;1,"Дубликат","")</f>
        <v/>
      </c>
      <c r="O463" s="18" t="n">
        <v>458</v>
      </c>
      <c r="P463" s="17" t="str">
        <f aca="false">CONCATENATE(TEXT(MONTH(поверки!$G463),"00"),"/",TEXT(поверки!$O463,"000"), "/",TEXT(YEAR(поверки!$G463)-2000,"00"))</f>
        <v>04/458/25</v>
      </c>
      <c r="Q463" s="17" t="str">
        <f aca="false">VLOOKUP(поверки!$F463,'соответстиви ОТ типу'!$K$4:$M$344,2,FALSE())</f>
        <v>Манометр</v>
      </c>
      <c r="R463" s="17" t="s">
        <v>52</v>
      </c>
      <c r="S463" s="17" t="s">
        <v>499</v>
      </c>
      <c r="T463" s="17" t="n">
        <v>2</v>
      </c>
      <c r="U463" s="19" t="n">
        <f aca="false">VLOOKUP(поверки!$T463,'Акты п-п'!$C$5:$I$57,2,FALSE())</f>
        <v>45748</v>
      </c>
      <c r="V463" s="19" t="n">
        <f aca="false">VLOOKUP(поверки!$T463,'Акты п-п'!$C$5:$I$57,3,FALSE())</f>
        <v>45754</v>
      </c>
      <c r="W463" s="17" t="str">
        <f aca="false">VLOOKUP(поверки!$T463,'Акты п-п'!$C$5:$I$57,5,FALSE())</f>
        <v>Манджеев А.А.</v>
      </c>
      <c r="X463" s="17" t="n">
        <f aca="false">поверки!$G463-поверки!$U463</f>
        <v>4</v>
      </c>
      <c r="Y463" s="17" t="n">
        <f aca="false">поверки!$V463-поверки!$G463</f>
        <v>2</v>
      </c>
      <c r="Z463" s="17" t="str">
        <f aca="false">CONCATENATE(поверки!$Q463," ",поверки!$S463," номер ",поверки!$H463)</f>
        <v>Манометр ФТ ДМ8008-Вуф исп.2 номер 2095507</v>
      </c>
    </row>
    <row r="464" customFormat="false" ht="17.9" hidden="true" customHeight="false" outlineLevel="0" collapsed="false">
      <c r="B464" s="1" t="s">
        <v>461</v>
      </c>
      <c r="C464" s="1" t="s">
        <v>30</v>
      </c>
      <c r="D464" s="1" t="s">
        <v>446</v>
      </c>
      <c r="F464" s="1" t="s">
        <v>297</v>
      </c>
      <c r="G464" s="16" t="n">
        <v>45752</v>
      </c>
      <c r="H464" s="6" t="s">
        <v>1098</v>
      </c>
      <c r="J464" s="1" t="s">
        <v>34</v>
      </c>
      <c r="K464" s="1" t="s">
        <v>35</v>
      </c>
      <c r="L464" s="1" t="s">
        <v>1099</v>
      </c>
      <c r="M464" s="17" t="str">
        <f aca="false">IF(COUNTIF(поверки!$H$6:$H$3175,поверки!$H464)&gt;1,"Дубликат","")</f>
        <v/>
      </c>
      <c r="N464" s="17" t="str">
        <f aca="false">IF(COUNTIF(поверки!$L$6:$L$3175,поверки!$L464)&gt;1,"Дубликат","")</f>
        <v/>
      </c>
      <c r="O464" s="18" t="n">
        <v>459</v>
      </c>
      <c r="P464" s="17" t="str">
        <f aca="false">CONCATENATE(TEXT(MONTH(поверки!$G464),"00"),"/",TEXT(поверки!$O464,"000"), "/",TEXT(YEAR(поверки!$G464)-2000,"00"))</f>
        <v>04/459/25</v>
      </c>
      <c r="Q464" s="17" t="str">
        <f aca="false">VLOOKUP(поверки!$F464,'соответстиви ОТ типу'!$K$4:$M$344,2,FALSE())</f>
        <v>Манометр</v>
      </c>
      <c r="R464" s="17" t="s">
        <v>52</v>
      </c>
      <c r="S464" s="17" t="s">
        <v>464</v>
      </c>
      <c r="T464" s="17" t="n">
        <v>2</v>
      </c>
      <c r="U464" s="19" t="n">
        <f aca="false">VLOOKUP(поверки!$T464,'Акты п-п'!$C$5:$I$57,2,FALSE())</f>
        <v>45748</v>
      </c>
      <c r="V464" s="19" t="n">
        <f aca="false">VLOOKUP(поверки!$T464,'Акты п-п'!$C$5:$I$57,3,FALSE())</f>
        <v>45754</v>
      </c>
      <c r="W464" s="17" t="str">
        <f aca="false">VLOOKUP(поверки!$T464,'Акты п-п'!$C$5:$I$57,5,FALSE())</f>
        <v>Манджеев А.А.</v>
      </c>
      <c r="X464" s="17" t="n">
        <f aca="false">поверки!$G464-поверки!$U464</f>
        <v>4</v>
      </c>
      <c r="Y464" s="17" t="n">
        <f aca="false">поверки!$V464-поверки!$G464</f>
        <v>2</v>
      </c>
      <c r="Z464" s="17" t="str">
        <f aca="false">CONCATENATE(поверки!$Q464," ",поверки!$S464," номер ",поверки!$H464)</f>
        <v>Манометр ТМ серия 20 номер 12А2851</v>
      </c>
    </row>
    <row r="465" customFormat="false" ht="17.9" hidden="true" customHeight="false" outlineLevel="0" collapsed="false">
      <c r="B465" s="1" t="s">
        <v>461</v>
      </c>
      <c r="C465" s="1" t="s">
        <v>30</v>
      </c>
      <c r="D465" s="1" t="s">
        <v>446</v>
      </c>
      <c r="F465" s="1" t="s">
        <v>329</v>
      </c>
      <c r="G465" s="16" t="n">
        <v>45752</v>
      </c>
      <c r="H465" s="6" t="s">
        <v>1100</v>
      </c>
      <c r="J465" s="1" t="s">
        <v>34</v>
      </c>
      <c r="K465" s="1" t="s">
        <v>35</v>
      </c>
      <c r="L465" s="1" t="s">
        <v>1101</v>
      </c>
      <c r="M465" s="17" t="str">
        <f aca="false">IF(COUNTIF(поверки!$H$6:$H$3175,поверки!$H465)&gt;1,"Дубликат","")</f>
        <v/>
      </c>
      <c r="N465" s="17" t="str">
        <f aca="false">IF(COUNTIF(поверки!$L$6:$L$3175,поверки!$L465)&gt;1,"Дубликат","")</f>
        <v/>
      </c>
      <c r="O465" s="18" t="n">
        <v>460</v>
      </c>
      <c r="P465" s="17" t="str">
        <f aca="false">CONCATENATE(TEXT(MONTH(поверки!$G465),"00"),"/",TEXT(поверки!$O465,"000"), "/",TEXT(YEAR(поверки!$G465)-2000,"00"))</f>
        <v>04/460/25</v>
      </c>
      <c r="Q465" s="17" t="str">
        <f aca="false">VLOOKUP(поверки!$F465,'соответстиви ОТ типу'!$K$4:$M$344,2,FALSE())</f>
        <v>Манометр</v>
      </c>
      <c r="R465" s="17" t="s">
        <v>52</v>
      </c>
      <c r="S465" s="17" t="s">
        <v>457</v>
      </c>
      <c r="T465" s="17" t="n">
        <v>2</v>
      </c>
      <c r="U465" s="19" t="n">
        <f aca="false">VLOOKUP(поверки!$T465,'Акты п-п'!$C$5:$I$57,2,FALSE())</f>
        <v>45748</v>
      </c>
      <c r="V465" s="19" t="n">
        <f aca="false">VLOOKUP(поверки!$T465,'Акты п-п'!$C$5:$I$57,3,FALSE())</f>
        <v>45754</v>
      </c>
      <c r="W465" s="17" t="str">
        <f aca="false">VLOOKUP(поверки!$T465,'Акты п-п'!$C$5:$I$57,5,FALSE())</f>
        <v>Манджеев А.А.</v>
      </c>
      <c r="X465" s="17" t="n">
        <f aca="false">поверки!$G465-поверки!$U465</f>
        <v>4</v>
      </c>
      <c r="Y465" s="17" t="n">
        <f aca="false">поверки!$V465-поверки!$G465</f>
        <v>2</v>
      </c>
      <c r="Z465" s="17" t="str">
        <f aca="false">CONCATENATE(поверки!$Q465," ",поверки!$S465," номер ",поверки!$H465)</f>
        <v>Манометр ФТ МП4-Уф номер 2059612</v>
      </c>
    </row>
    <row r="466" customFormat="false" ht="17.9" hidden="true" customHeight="false" outlineLevel="0" collapsed="false">
      <c r="B466" s="1" t="s">
        <v>461</v>
      </c>
      <c r="C466" s="1" t="s">
        <v>30</v>
      </c>
      <c r="D466" s="1" t="s">
        <v>446</v>
      </c>
      <c r="F466" s="1" t="s">
        <v>329</v>
      </c>
      <c r="G466" s="16" t="n">
        <v>45752</v>
      </c>
      <c r="H466" s="6" t="s">
        <v>1102</v>
      </c>
      <c r="J466" s="1" t="s">
        <v>34</v>
      </c>
      <c r="K466" s="1" t="s">
        <v>35</v>
      </c>
      <c r="L466" s="1" t="s">
        <v>1103</v>
      </c>
      <c r="M466" s="17" t="str">
        <f aca="false">IF(COUNTIF(поверки!$H$6:$H$3175,поверки!$H466)&gt;1,"Дубликат","")</f>
        <v/>
      </c>
      <c r="N466" s="17" t="str">
        <f aca="false">IF(COUNTIF(поверки!$L$6:$L$3175,поверки!$L466)&gt;1,"Дубликат","")</f>
        <v/>
      </c>
      <c r="O466" s="18" t="n">
        <v>461</v>
      </c>
      <c r="P466" s="17" t="str">
        <f aca="false">CONCATENATE(TEXT(MONTH(поверки!$G466),"00"),"/",TEXT(поверки!$O466,"000"), "/",TEXT(YEAR(поверки!$G466)-2000,"00"))</f>
        <v>04/461/25</v>
      </c>
      <c r="Q466" s="17" t="str">
        <f aca="false">VLOOKUP(поверки!$F466,'соответстиви ОТ типу'!$K$4:$M$344,2,FALSE())</f>
        <v>Манометр</v>
      </c>
      <c r="R466" s="17" t="s">
        <v>52</v>
      </c>
      <c r="S466" s="17" t="s">
        <v>1009</v>
      </c>
      <c r="T466" s="17" t="n">
        <v>2</v>
      </c>
      <c r="U466" s="19" t="n">
        <f aca="false">VLOOKUP(поверки!$T466,'Акты п-п'!$C$5:$I$57,2,FALSE())</f>
        <v>45748</v>
      </c>
      <c r="V466" s="19" t="n">
        <f aca="false">VLOOKUP(поверки!$T466,'Акты п-п'!$C$5:$I$57,3,FALSE())</f>
        <v>45754</v>
      </c>
      <c r="W466" s="17" t="str">
        <f aca="false">VLOOKUP(поверки!$T466,'Акты п-п'!$C$5:$I$57,5,FALSE())</f>
        <v>Манджеев А.А.</v>
      </c>
      <c r="X466" s="17" t="n">
        <f aca="false">поверки!$G466-поверки!$U466</f>
        <v>4</v>
      </c>
      <c r="Y466" s="17" t="n">
        <f aca="false">поверки!$V466-поверки!$G466</f>
        <v>2</v>
      </c>
      <c r="Z466" s="17" t="str">
        <f aca="false">CONCATENATE(поверки!$Q466," ",поверки!$S466," номер ",поверки!$H466)</f>
        <v>Манометр ФТ МТИф УХЛ1 номер 925198</v>
      </c>
    </row>
    <row r="467" customFormat="false" ht="17.9" hidden="true" customHeight="false" outlineLevel="0" collapsed="false">
      <c r="B467" s="1" t="s">
        <v>461</v>
      </c>
      <c r="C467" s="1" t="s">
        <v>30</v>
      </c>
      <c r="D467" s="1" t="s">
        <v>446</v>
      </c>
      <c r="F467" s="1" t="s">
        <v>329</v>
      </c>
      <c r="G467" s="16" t="n">
        <v>45752</v>
      </c>
      <c r="H467" s="6" t="s">
        <v>1104</v>
      </c>
      <c r="J467" s="1" t="s">
        <v>34</v>
      </c>
      <c r="K467" s="1" t="s">
        <v>35</v>
      </c>
      <c r="L467" s="1" t="s">
        <v>1105</v>
      </c>
      <c r="M467" s="17" t="str">
        <f aca="false">IF(COUNTIF(поверки!$H$6:$H$3175,поверки!$H467)&gt;1,"Дубликат","")</f>
        <v/>
      </c>
      <c r="N467" s="17" t="str">
        <f aca="false">IF(COUNTIF(поверки!$L$6:$L$3175,поверки!$L467)&gt;1,"Дубликат","")</f>
        <v/>
      </c>
      <c r="O467" s="18" t="n">
        <v>462</v>
      </c>
      <c r="P467" s="17" t="str">
        <f aca="false">CONCATENATE(TEXT(MONTH(поверки!$G467),"00"),"/",TEXT(поверки!$O467,"000"), "/",TEXT(YEAR(поверки!$G467)-2000,"00"))</f>
        <v>04/462/25</v>
      </c>
      <c r="Q467" s="17" t="str">
        <f aca="false">VLOOKUP(поверки!$F467,'соответстиви ОТ типу'!$K$4:$M$344,2,FALSE())</f>
        <v>Манометр</v>
      </c>
      <c r="R467" s="17" t="s">
        <v>52</v>
      </c>
      <c r="S467" s="17" t="s">
        <v>1009</v>
      </c>
      <c r="T467" s="17" t="n">
        <v>2</v>
      </c>
      <c r="U467" s="19" t="n">
        <f aca="false">VLOOKUP(поверки!$T467,'Акты п-п'!$C$5:$I$57,2,FALSE())</f>
        <v>45748</v>
      </c>
      <c r="V467" s="19" t="n">
        <f aca="false">VLOOKUP(поверки!$T467,'Акты п-п'!$C$5:$I$57,3,FALSE())</f>
        <v>45754</v>
      </c>
      <c r="W467" s="17" t="str">
        <f aca="false">VLOOKUP(поверки!$T467,'Акты п-п'!$C$5:$I$57,5,FALSE())</f>
        <v>Манджеев А.А.</v>
      </c>
      <c r="X467" s="17" t="n">
        <f aca="false">поверки!$G467-поверки!$U467</f>
        <v>4</v>
      </c>
      <c r="Y467" s="17" t="n">
        <f aca="false">поверки!$V467-поверки!$G467</f>
        <v>2</v>
      </c>
      <c r="Z467" s="17" t="str">
        <f aca="false">CONCATENATE(поверки!$Q467," ",поверки!$S467," номер ",поверки!$H467)</f>
        <v>Манометр ФТ МТИф УХЛ1 номер 2062120</v>
      </c>
    </row>
    <row r="468" customFormat="false" ht="17.9" hidden="true" customHeight="false" outlineLevel="0" collapsed="false">
      <c r="B468" s="1" t="s">
        <v>461</v>
      </c>
      <c r="C468" s="1" t="s">
        <v>30</v>
      </c>
      <c r="D468" s="1" t="s">
        <v>446</v>
      </c>
      <c r="F468" s="1" t="s">
        <v>329</v>
      </c>
      <c r="G468" s="16" t="n">
        <v>45752</v>
      </c>
      <c r="H468" s="6" t="s">
        <v>1106</v>
      </c>
      <c r="J468" s="1" t="s">
        <v>34</v>
      </c>
      <c r="K468" s="1" t="s">
        <v>35</v>
      </c>
      <c r="L468" s="1" t="s">
        <v>1107</v>
      </c>
      <c r="M468" s="17"/>
      <c r="N468" s="17" t="str">
        <f aca="false">IF(COUNTIF(поверки!$L$6:$L$3175,поверки!$L468)&gt;1,"Дубликат","")</f>
        <v/>
      </c>
      <c r="O468" s="18" t="n">
        <v>463</v>
      </c>
      <c r="P468" s="17" t="str">
        <f aca="false">CONCATENATE(TEXT(MONTH(поверки!$G468),"00"),"/",TEXT(поверки!$O468,"000"), "/",TEXT(YEAR(поверки!$G468)-2000,"00"))</f>
        <v>04/463/25</v>
      </c>
      <c r="Q468" s="17" t="str">
        <f aca="false">VLOOKUP(поверки!$F468,'соответстиви ОТ типу'!$K$4:$M$344,2,FALSE())</f>
        <v>Манометр</v>
      </c>
      <c r="R468" s="17" t="s">
        <v>52</v>
      </c>
      <c r="S468" s="17" t="s">
        <v>1009</v>
      </c>
      <c r="T468" s="17" t="n">
        <v>2</v>
      </c>
      <c r="U468" s="19" t="n">
        <f aca="false">VLOOKUP(поверки!$T468,'Акты п-п'!$C$5:$I$57,2,FALSE())</f>
        <v>45748</v>
      </c>
      <c r="V468" s="19" t="n">
        <f aca="false">VLOOKUP(поверки!$T468,'Акты п-п'!$C$5:$I$57,3,FALSE())</f>
        <v>45754</v>
      </c>
      <c r="W468" s="17" t="str">
        <f aca="false">VLOOKUP(поверки!$T468,'Акты п-п'!$C$5:$I$57,5,FALSE())</f>
        <v>Манджеев А.А.</v>
      </c>
      <c r="X468" s="17" t="n">
        <f aca="false">поверки!$G468-поверки!$U468</f>
        <v>4</v>
      </c>
      <c r="Y468" s="17" t="n">
        <f aca="false">поверки!$V468-поверки!$G468</f>
        <v>2</v>
      </c>
      <c r="Z468" s="17" t="str">
        <f aca="false">CONCATENATE(поверки!$Q468," ",поверки!$S468," номер ",поверки!$H468)</f>
        <v>Манометр ФТ МТИф УХЛ1 номер 1003680</v>
      </c>
    </row>
    <row r="469" customFormat="false" ht="17.9" hidden="true" customHeight="false" outlineLevel="0" collapsed="false">
      <c r="B469" s="1" t="s">
        <v>461</v>
      </c>
      <c r="C469" s="1" t="s">
        <v>30</v>
      </c>
      <c r="D469" s="1" t="s">
        <v>446</v>
      </c>
      <c r="F469" s="1" t="s">
        <v>828</v>
      </c>
      <c r="G469" s="16" t="n">
        <v>45752</v>
      </c>
      <c r="H469" s="6" t="s">
        <v>1108</v>
      </c>
      <c r="J469" s="1" t="s">
        <v>34</v>
      </c>
      <c r="K469" s="1" t="s">
        <v>35</v>
      </c>
      <c r="L469" s="1" t="s">
        <v>1109</v>
      </c>
      <c r="M469" s="17" t="str">
        <f aca="false">IF(COUNTIF(поверки!$H$6:$H$3175,поверки!$H469)&gt;1,"Дубликат","")</f>
        <v/>
      </c>
      <c r="N469" s="17" t="str">
        <f aca="false">IF(COUNTIF(поверки!$L$6:$L$3175,поверки!$L469)&gt;1,"Дубликат","")</f>
        <v/>
      </c>
      <c r="O469" s="18" t="n">
        <v>464</v>
      </c>
      <c r="P469" s="17" t="str">
        <f aca="false">CONCATENATE(TEXT(MONTH(поверки!$G469),"00"),"/",TEXT(поверки!$O469,"000"), "/",TEXT(YEAR(поверки!$G469)-2000,"00"))</f>
        <v>04/464/25</v>
      </c>
      <c r="Q469" s="17" t="str">
        <f aca="false">VLOOKUP(поверки!$F469,'соответстиви ОТ типу'!$K$4:$M$344,2,FALSE())</f>
        <v>Манометр</v>
      </c>
      <c r="R469" s="17" t="s">
        <v>52</v>
      </c>
      <c r="S469" s="17" t="s">
        <v>404</v>
      </c>
      <c r="T469" s="17" t="n">
        <v>2</v>
      </c>
      <c r="U469" s="19" t="n">
        <f aca="false">VLOOKUP(поверки!$T469,'Акты п-п'!$C$5:$I$57,2,FALSE())</f>
        <v>45748</v>
      </c>
      <c r="V469" s="19" t="n">
        <f aca="false">VLOOKUP(поверки!$T469,'Акты п-п'!$C$5:$I$57,3,FALSE())</f>
        <v>45754</v>
      </c>
      <c r="W469" s="17" t="str">
        <f aca="false">VLOOKUP(поверки!$T469,'Акты п-п'!$C$5:$I$57,5,FALSE())</f>
        <v>Манджеев А.А.</v>
      </c>
      <c r="X469" s="17" t="n">
        <f aca="false">поверки!$G469-поверки!$U469</f>
        <v>4</v>
      </c>
      <c r="Y469" s="17" t="n">
        <f aca="false">поверки!$V469-поверки!$G469</f>
        <v>2</v>
      </c>
      <c r="Z469" s="17" t="str">
        <f aca="false">CONCATENATE(поверки!$Q469," ",поверки!$S469," номер ",поверки!$H469)</f>
        <v>Манометр МП4-УУ2 номер 12А2241</v>
      </c>
    </row>
    <row r="470" customFormat="false" ht="17.9" hidden="true" customHeight="false" outlineLevel="0" collapsed="false">
      <c r="B470" s="1" t="s">
        <v>461</v>
      </c>
      <c r="C470" s="1" t="s">
        <v>30</v>
      </c>
      <c r="D470" s="1" t="s">
        <v>446</v>
      </c>
      <c r="F470" s="1" t="s">
        <v>828</v>
      </c>
      <c r="G470" s="16" t="n">
        <v>45752</v>
      </c>
      <c r="H470" s="6" t="s">
        <v>1110</v>
      </c>
      <c r="J470" s="1" t="s">
        <v>34</v>
      </c>
      <c r="K470" s="1" t="s">
        <v>35</v>
      </c>
      <c r="L470" s="1" t="s">
        <v>1111</v>
      </c>
      <c r="M470" s="17" t="str">
        <f aca="false">IF(COUNTIF(поверки!$H$6:$H$3175,поверки!$H470)&gt;1,"Дубликат","")</f>
        <v/>
      </c>
      <c r="N470" s="17" t="str">
        <f aca="false">IF(COUNTIF(поверки!$L$6:$L$3175,поверки!$L470)&gt;1,"Дубликат","")</f>
        <v/>
      </c>
      <c r="O470" s="18" t="n">
        <v>465</v>
      </c>
      <c r="P470" s="17" t="str">
        <f aca="false">CONCATENATE(TEXT(MONTH(поверки!$G470),"00"),"/",TEXT(поверки!$O470,"000"), "/",TEXT(YEAR(поверки!$G470)-2000,"00"))</f>
        <v>04/465/25</v>
      </c>
      <c r="Q470" s="17" t="str">
        <f aca="false">VLOOKUP(поверки!$F470,'соответстиви ОТ типу'!$K$4:$M$344,2,FALSE())</f>
        <v>Манометр</v>
      </c>
      <c r="R470" s="17" t="s">
        <v>52</v>
      </c>
      <c r="S470" s="17" t="s">
        <v>404</v>
      </c>
      <c r="T470" s="17" t="n">
        <v>2</v>
      </c>
      <c r="U470" s="19" t="n">
        <f aca="false">VLOOKUP(поверки!$T470,'Акты п-п'!$C$5:$I$57,2,FALSE())</f>
        <v>45748</v>
      </c>
      <c r="V470" s="19" t="n">
        <f aca="false">VLOOKUP(поверки!$T470,'Акты п-п'!$C$5:$I$57,3,FALSE())</f>
        <v>45754</v>
      </c>
      <c r="W470" s="17" t="str">
        <f aca="false">VLOOKUP(поверки!$T470,'Акты п-п'!$C$5:$I$57,5,FALSE())</f>
        <v>Манджеев А.А.</v>
      </c>
      <c r="X470" s="17" t="n">
        <f aca="false">поверки!$G470-поверки!$U470</f>
        <v>4</v>
      </c>
      <c r="Y470" s="17" t="n">
        <f aca="false">поверки!$V470-поверки!$G470</f>
        <v>2</v>
      </c>
      <c r="Z470" s="17" t="str">
        <f aca="false">CONCATENATE(поверки!$Q470," ",поверки!$S470," номер ",поверки!$H470)</f>
        <v>Манометр МП4-УУ2 номер 12А2240</v>
      </c>
    </row>
    <row r="471" customFormat="false" ht="17.9" hidden="true" customHeight="false" outlineLevel="0" collapsed="false">
      <c r="B471" s="1" t="s">
        <v>461</v>
      </c>
      <c r="C471" s="1" t="s">
        <v>30</v>
      </c>
      <c r="D471" s="1" t="s">
        <v>446</v>
      </c>
      <c r="F471" s="1" t="s">
        <v>828</v>
      </c>
      <c r="G471" s="16" t="n">
        <v>45752</v>
      </c>
      <c r="H471" s="6" t="s">
        <v>1112</v>
      </c>
      <c r="J471" s="1" t="s">
        <v>34</v>
      </c>
      <c r="K471" s="1" t="s">
        <v>35</v>
      </c>
      <c r="L471" s="1" t="s">
        <v>1113</v>
      </c>
      <c r="M471" s="17" t="str">
        <f aca="false">IF(COUNTIF(поверки!$H$6:$H$3175,поверки!$H471)&gt;1,"Дубликат","")</f>
        <v/>
      </c>
      <c r="N471" s="17" t="str">
        <f aca="false">IF(COUNTIF(поверки!$L$6:$L$3175,поверки!$L471)&gt;1,"Дубликат","")</f>
        <v/>
      </c>
      <c r="O471" s="18" t="n">
        <v>466</v>
      </c>
      <c r="P471" s="17" t="str">
        <f aca="false">CONCATENATE(TEXT(MONTH(поверки!$G471),"00"),"/",TEXT(поверки!$O471,"000"), "/",TEXT(YEAR(поверки!$G471)-2000,"00"))</f>
        <v>04/466/25</v>
      </c>
      <c r="Q471" s="17" t="str">
        <f aca="false">VLOOKUP(поверки!$F471,'соответстиви ОТ типу'!$K$4:$M$344,2,FALSE())</f>
        <v>Манометр</v>
      </c>
      <c r="R471" s="17" t="s">
        <v>52</v>
      </c>
      <c r="S471" s="17" t="s">
        <v>404</v>
      </c>
      <c r="T471" s="17" t="n">
        <v>2</v>
      </c>
      <c r="U471" s="19" t="n">
        <f aca="false">VLOOKUP(поверки!$T471,'Акты п-п'!$C$5:$I$57,2,FALSE())</f>
        <v>45748</v>
      </c>
      <c r="V471" s="19" t="n">
        <f aca="false">VLOOKUP(поверки!$T471,'Акты п-п'!$C$5:$I$57,3,FALSE())</f>
        <v>45754</v>
      </c>
      <c r="W471" s="17" t="str">
        <f aca="false">VLOOKUP(поверки!$T471,'Акты п-п'!$C$5:$I$57,5,FALSE())</f>
        <v>Манджеев А.А.</v>
      </c>
      <c r="X471" s="17" t="n">
        <f aca="false">поверки!$G471-поверки!$U471</f>
        <v>4</v>
      </c>
      <c r="Y471" s="17" t="n">
        <f aca="false">поверки!$V471-поверки!$G471</f>
        <v>2</v>
      </c>
      <c r="Z471" s="17" t="str">
        <f aca="false">CONCATENATE(поверки!$Q471," ",поверки!$S471," номер ",поверки!$H471)</f>
        <v>Манометр МП4-УУ2 номер 12А2354</v>
      </c>
    </row>
    <row r="472" customFormat="false" ht="17.9" hidden="true" customHeight="false" outlineLevel="0" collapsed="false">
      <c r="B472" s="1" t="s">
        <v>461</v>
      </c>
      <c r="C472" s="1" t="s">
        <v>30</v>
      </c>
      <c r="D472" s="1" t="s">
        <v>446</v>
      </c>
      <c r="F472" s="1" t="s">
        <v>828</v>
      </c>
      <c r="G472" s="16" t="n">
        <v>45752</v>
      </c>
      <c r="H472" s="6" t="s">
        <v>1114</v>
      </c>
      <c r="J472" s="1" t="s">
        <v>34</v>
      </c>
      <c r="K472" s="1" t="s">
        <v>35</v>
      </c>
      <c r="L472" s="1" t="s">
        <v>1115</v>
      </c>
      <c r="M472" s="17" t="str">
        <f aca="false">IF(COUNTIF(поверки!$H$6:$H$3175,поверки!$H472)&gt;1,"Дубликат","")</f>
        <v/>
      </c>
      <c r="N472" s="17" t="str">
        <f aca="false">IF(COUNTIF(поверки!$L$6:$L$3175,поверки!$L472)&gt;1,"Дубликат","")</f>
        <v/>
      </c>
      <c r="O472" s="18" t="n">
        <v>467</v>
      </c>
      <c r="P472" s="17" t="str">
        <f aca="false">CONCATENATE(TEXT(MONTH(поверки!$G472),"00"),"/",TEXT(поверки!$O472,"000"), "/",TEXT(YEAR(поверки!$G472)-2000,"00"))</f>
        <v>04/467/25</v>
      </c>
      <c r="Q472" s="17" t="str">
        <f aca="false">VLOOKUP(поверки!$F472,'соответстиви ОТ типу'!$K$4:$M$344,2,FALSE())</f>
        <v>Манометр</v>
      </c>
      <c r="R472" s="17" t="s">
        <v>52</v>
      </c>
      <c r="S472" s="17" t="s">
        <v>404</v>
      </c>
      <c r="T472" s="17" t="n">
        <v>2</v>
      </c>
      <c r="U472" s="19" t="n">
        <f aca="false">VLOOKUP(поверки!$T472,'Акты п-п'!$C$5:$I$57,2,FALSE())</f>
        <v>45748</v>
      </c>
      <c r="V472" s="19" t="n">
        <f aca="false">VLOOKUP(поверки!$T472,'Акты п-п'!$C$5:$I$57,3,FALSE())</f>
        <v>45754</v>
      </c>
      <c r="W472" s="17" t="str">
        <f aca="false">VLOOKUP(поверки!$T472,'Акты п-п'!$C$5:$I$57,5,FALSE())</f>
        <v>Манджеев А.А.</v>
      </c>
      <c r="X472" s="17" t="n">
        <f aca="false">поверки!$G472-поверки!$U472</f>
        <v>4</v>
      </c>
      <c r="Y472" s="17" t="n">
        <f aca="false">поверки!$V472-поверки!$G472</f>
        <v>2</v>
      </c>
      <c r="Z472" s="17" t="str">
        <f aca="false">CONCATENATE(поверки!$Q472," ",поверки!$S472," номер ",поверки!$H472)</f>
        <v>Манометр МП4-УУ2 номер 12А10860</v>
      </c>
    </row>
    <row r="473" customFormat="false" ht="17.9" hidden="true" customHeight="false" outlineLevel="0" collapsed="false">
      <c r="B473" s="1" t="s">
        <v>461</v>
      </c>
      <c r="C473" s="1" t="s">
        <v>30</v>
      </c>
      <c r="D473" s="1" t="s">
        <v>446</v>
      </c>
      <c r="F473" s="1" t="s">
        <v>476</v>
      </c>
      <c r="G473" s="16" t="n">
        <v>45752</v>
      </c>
      <c r="H473" s="6" t="s">
        <v>1116</v>
      </c>
      <c r="J473" s="1" t="s">
        <v>34</v>
      </c>
      <c r="K473" s="1" t="s">
        <v>35</v>
      </c>
      <c r="L473" s="1" t="s">
        <v>1117</v>
      </c>
      <c r="M473" s="17" t="str">
        <f aca="false">IF(COUNTIF(поверки!$H$6:$H$3175,поверки!$H473)&gt;1,"Дубликат","")</f>
        <v/>
      </c>
      <c r="N473" s="17" t="str">
        <f aca="false">IF(COUNTIF(поверки!$L$6:$L$3175,поверки!$L473)&gt;1,"Дубликат","")</f>
        <v/>
      </c>
      <c r="O473" s="18" t="n">
        <v>468</v>
      </c>
      <c r="P473" s="17" t="str">
        <f aca="false">CONCATENATE(TEXT(MONTH(поверки!$G473),"00"),"/",TEXT(поверки!$O473,"000"), "/",TEXT(YEAR(поверки!$G473)-2000,"00"))</f>
        <v>04/468/25</v>
      </c>
      <c r="Q473" s="17" t="str">
        <f aca="false">VLOOKUP(поверки!$F473,'соответстиви ОТ типу'!$K$4:$M$344,2,FALSE())</f>
        <v>Манометр</v>
      </c>
      <c r="R473" s="17" t="s">
        <v>52</v>
      </c>
      <c r="S473" s="17" t="s">
        <v>479</v>
      </c>
      <c r="T473" s="17" t="n">
        <v>2</v>
      </c>
      <c r="U473" s="19" t="n">
        <f aca="false">VLOOKUP(поверки!$T473,'Акты п-п'!$C$5:$I$57,2,FALSE())</f>
        <v>45748</v>
      </c>
      <c r="V473" s="19" t="n">
        <f aca="false">VLOOKUP(поверки!$T473,'Акты п-п'!$C$5:$I$57,3,FALSE())</f>
        <v>45754</v>
      </c>
      <c r="W473" s="17" t="str">
        <f aca="false">VLOOKUP(поверки!$T473,'Акты п-п'!$C$5:$I$57,5,FALSE())</f>
        <v>Манджеев А.А.</v>
      </c>
      <c r="X473" s="17" t="n">
        <f aca="false">поверки!$G473-поверки!$U473</f>
        <v>4</v>
      </c>
      <c r="Y473" s="17" t="n">
        <f aca="false">поверки!$V473-поверки!$G473</f>
        <v>2</v>
      </c>
      <c r="Z473" s="17" t="str">
        <f aca="false">CONCATENATE(поверки!$Q473," ",поверки!$S473," номер ",поверки!$H473)</f>
        <v>Манометр МПТИ-У2 номер 1514819</v>
      </c>
    </row>
    <row r="474" customFormat="false" ht="17.9" hidden="true" customHeight="false" outlineLevel="0" collapsed="false">
      <c r="B474" s="1" t="s">
        <v>461</v>
      </c>
      <c r="C474" s="1" t="s">
        <v>30</v>
      </c>
      <c r="D474" s="1" t="s">
        <v>446</v>
      </c>
      <c r="F474" s="1" t="s">
        <v>476</v>
      </c>
      <c r="G474" s="16" t="n">
        <v>45752</v>
      </c>
      <c r="H474" s="6" t="s">
        <v>1118</v>
      </c>
      <c r="J474" s="1" t="s">
        <v>34</v>
      </c>
      <c r="K474" s="1" t="s">
        <v>35</v>
      </c>
      <c r="L474" s="1" t="s">
        <v>1119</v>
      </c>
      <c r="M474" s="17" t="str">
        <f aca="false">IF(COUNTIF(поверки!$H$6:$H$3175,поверки!$H474)&gt;1,"Дубликат","")</f>
        <v/>
      </c>
      <c r="N474" s="17" t="str">
        <f aca="false">IF(COUNTIF(поверки!$L$6:$L$3175,поверки!$L474)&gt;1,"Дубликат","")</f>
        <v/>
      </c>
      <c r="O474" s="18" t="n">
        <v>469</v>
      </c>
      <c r="P474" s="17" t="str">
        <f aca="false">CONCATENATE(TEXT(MONTH(поверки!$G474),"00"),"/",TEXT(поверки!$O474,"000"), "/",TEXT(YEAR(поверки!$G474)-2000,"00"))</f>
        <v>04/469/25</v>
      </c>
      <c r="Q474" s="17" t="str">
        <f aca="false">VLOOKUP(поверки!$F474,'соответстиви ОТ типу'!$K$4:$M$344,2,FALSE())</f>
        <v>Манометр</v>
      </c>
      <c r="R474" s="17" t="s">
        <v>52</v>
      </c>
      <c r="S474" s="17" t="s">
        <v>479</v>
      </c>
      <c r="T474" s="17" t="n">
        <v>2</v>
      </c>
      <c r="U474" s="19" t="n">
        <f aca="false">VLOOKUP(поверки!$T474,'Акты п-п'!$C$5:$I$57,2,FALSE())</f>
        <v>45748</v>
      </c>
      <c r="V474" s="19" t="n">
        <f aca="false">VLOOKUP(поверки!$T474,'Акты п-п'!$C$5:$I$57,3,FALSE())</f>
        <v>45754</v>
      </c>
      <c r="W474" s="17" t="str">
        <f aca="false">VLOOKUP(поверки!$T474,'Акты п-п'!$C$5:$I$57,5,FALSE())</f>
        <v>Манджеев А.А.</v>
      </c>
      <c r="X474" s="17" t="n">
        <f aca="false">поверки!$G474-поверки!$U474</f>
        <v>4</v>
      </c>
      <c r="Y474" s="17" t="n">
        <f aca="false">поверки!$V474-поверки!$G474</f>
        <v>2</v>
      </c>
      <c r="Z474" s="17" t="str">
        <f aca="false">CONCATENATE(поверки!$Q474," ",поверки!$S474," номер ",поверки!$H474)</f>
        <v>Манометр МПТИ-У2 номер 167350</v>
      </c>
    </row>
    <row r="475" customFormat="false" ht="17.9" hidden="true" customHeight="false" outlineLevel="0" collapsed="false">
      <c r="B475" s="1" t="s">
        <v>461</v>
      </c>
      <c r="C475" s="1" t="s">
        <v>30</v>
      </c>
      <c r="D475" s="1" t="s">
        <v>446</v>
      </c>
      <c r="F475" s="1" t="s">
        <v>476</v>
      </c>
      <c r="G475" s="16" t="n">
        <v>45752</v>
      </c>
      <c r="H475" s="6" t="s">
        <v>1120</v>
      </c>
      <c r="J475" s="1" t="s">
        <v>34</v>
      </c>
      <c r="K475" s="1" t="s">
        <v>35</v>
      </c>
      <c r="L475" s="1" t="s">
        <v>1121</v>
      </c>
      <c r="M475" s="17" t="str">
        <f aca="false">IF(COUNTIF(поверки!$H$6:$H$3175,поверки!$H475)&gt;1,"Дубликат","")</f>
        <v/>
      </c>
      <c r="N475" s="17" t="str">
        <f aca="false">IF(COUNTIF(поверки!$L$6:$L$3175,поверки!$L475)&gt;1,"Дубликат","")</f>
        <v/>
      </c>
      <c r="O475" s="18" t="n">
        <v>470</v>
      </c>
      <c r="P475" s="17" t="str">
        <f aca="false">CONCATENATE(TEXT(MONTH(поверки!$G475),"00"),"/",TEXT(поверки!$O475,"000"), "/",TEXT(YEAR(поверки!$G475)-2000,"00"))</f>
        <v>04/470/25</v>
      </c>
      <c r="Q475" s="17" t="str">
        <f aca="false">VLOOKUP(поверки!$F475,'соответстиви ОТ типу'!$K$4:$M$344,2,FALSE())</f>
        <v>Манометр</v>
      </c>
      <c r="R475" s="17" t="s">
        <v>52</v>
      </c>
      <c r="S475" s="17" t="s">
        <v>479</v>
      </c>
      <c r="T475" s="17" t="n">
        <v>2</v>
      </c>
      <c r="U475" s="19" t="n">
        <f aca="false">VLOOKUP(поверки!$T475,'Акты п-п'!$C$5:$I$57,2,FALSE())</f>
        <v>45748</v>
      </c>
      <c r="V475" s="19" t="n">
        <f aca="false">VLOOKUP(поверки!$T475,'Акты п-п'!$C$5:$I$57,3,FALSE())</f>
        <v>45754</v>
      </c>
      <c r="W475" s="17" t="str">
        <f aca="false">VLOOKUP(поверки!$T475,'Акты п-п'!$C$5:$I$57,5,FALSE())</f>
        <v>Манджеев А.А.</v>
      </c>
      <c r="X475" s="17" t="n">
        <f aca="false">поверки!$G475-поверки!$U475</f>
        <v>4</v>
      </c>
      <c r="Y475" s="17" t="n">
        <f aca="false">поверки!$V475-поверки!$G475</f>
        <v>2</v>
      </c>
      <c r="Z475" s="17" t="str">
        <f aca="false">CONCATENATE(поверки!$Q475," ",поверки!$S475," номер ",поверки!$H475)</f>
        <v>Манометр МПТИ-У2 номер 1514998</v>
      </c>
    </row>
    <row r="476" customFormat="false" ht="17.9" hidden="true" customHeight="false" outlineLevel="0" collapsed="false">
      <c r="B476" s="1" t="s">
        <v>461</v>
      </c>
      <c r="C476" s="1" t="s">
        <v>30</v>
      </c>
      <c r="D476" s="1" t="s">
        <v>446</v>
      </c>
      <c r="F476" s="1" t="s">
        <v>476</v>
      </c>
      <c r="G476" s="16" t="n">
        <v>45752</v>
      </c>
      <c r="H476" s="6" t="s">
        <v>1122</v>
      </c>
      <c r="J476" s="1" t="s">
        <v>34</v>
      </c>
      <c r="K476" s="1" t="s">
        <v>35</v>
      </c>
      <c r="L476" s="1" t="s">
        <v>1123</v>
      </c>
      <c r="M476" s="17" t="str">
        <f aca="false">IF(COUNTIF(поверки!$H$6:$H$3175,поверки!$H476)&gt;1,"Дубликат","")</f>
        <v/>
      </c>
      <c r="N476" s="17" t="str">
        <f aca="false">IF(COUNTIF(поверки!$L$6:$L$3175,поверки!$L476)&gt;1,"Дубликат","")</f>
        <v/>
      </c>
      <c r="O476" s="18" t="n">
        <v>471</v>
      </c>
      <c r="P476" s="17" t="str">
        <f aca="false">CONCATENATE(TEXT(MONTH(поверки!$G476),"00"),"/",TEXT(поверки!$O476,"000"), "/",TEXT(YEAR(поверки!$G476)-2000,"00"))</f>
        <v>04/471/25</v>
      </c>
      <c r="Q476" s="17" t="str">
        <f aca="false">VLOOKUP(поверки!$F476,'соответстиви ОТ типу'!$K$4:$M$344,2,FALSE())</f>
        <v>Манометр</v>
      </c>
      <c r="R476" s="17" t="s">
        <v>52</v>
      </c>
      <c r="S476" s="17" t="s">
        <v>479</v>
      </c>
      <c r="T476" s="17" t="n">
        <v>2</v>
      </c>
      <c r="U476" s="19" t="n">
        <f aca="false">VLOOKUP(поверки!$T476,'Акты п-п'!$C$5:$I$57,2,FALSE())</f>
        <v>45748</v>
      </c>
      <c r="V476" s="19" t="n">
        <f aca="false">VLOOKUP(поверки!$T476,'Акты п-п'!$C$5:$I$57,3,FALSE())</f>
        <v>45754</v>
      </c>
      <c r="W476" s="17" t="str">
        <f aca="false">VLOOKUP(поверки!$T476,'Акты п-п'!$C$5:$I$57,5,FALSE())</f>
        <v>Манджеев А.А.</v>
      </c>
      <c r="X476" s="17" t="n">
        <f aca="false">поверки!$G476-поверки!$U476</f>
        <v>4</v>
      </c>
      <c r="Y476" s="17" t="n">
        <f aca="false">поверки!$V476-поверки!$G476</f>
        <v>2</v>
      </c>
      <c r="Z476" s="17" t="str">
        <f aca="false">CONCATENATE(поверки!$Q476," ",поверки!$S476," номер ",поверки!$H476)</f>
        <v>Манометр МПТИ-У2 номер 1410777</v>
      </c>
    </row>
    <row r="477" customFormat="false" ht="17.9" hidden="true" customHeight="false" outlineLevel="0" collapsed="false">
      <c r="B477" s="1" t="s">
        <v>461</v>
      </c>
      <c r="C477" s="1" t="s">
        <v>30</v>
      </c>
      <c r="D477" s="1" t="s">
        <v>446</v>
      </c>
      <c r="F477" s="1" t="s">
        <v>828</v>
      </c>
      <c r="G477" s="16" t="n">
        <v>45752</v>
      </c>
      <c r="H477" s="6" t="s">
        <v>1124</v>
      </c>
      <c r="J477" s="1" t="s">
        <v>34</v>
      </c>
      <c r="K477" s="1" t="s">
        <v>35</v>
      </c>
      <c r="L477" s="1" t="s">
        <v>1125</v>
      </c>
      <c r="M477" s="17" t="str">
        <f aca="false">IF(COUNTIF(поверки!$H$6:$H$3175,поверки!$H477)&gt;1,"Дубликат","")</f>
        <v/>
      </c>
      <c r="N477" s="17" t="str">
        <f aca="false">IF(COUNTIF(поверки!$L$6:$L$3175,поверки!$L477)&gt;1,"Дубликат","")</f>
        <v/>
      </c>
      <c r="O477" s="18" t="n">
        <v>472</v>
      </c>
      <c r="P477" s="17" t="str">
        <f aca="false">CONCATENATE(TEXT(MONTH(поверки!$G477),"00"),"/",TEXT(поверки!$O477,"000"), "/",TEXT(YEAR(поверки!$G477)-2000,"00"))</f>
        <v>04/472/25</v>
      </c>
      <c r="Q477" s="17" t="str">
        <f aca="false">VLOOKUP(поверки!$F477,'соответстиви ОТ типу'!$K$4:$M$344,2,FALSE())</f>
        <v>Манометр</v>
      </c>
      <c r="R477" s="17" t="s">
        <v>52</v>
      </c>
      <c r="S477" s="17" t="s">
        <v>1126</v>
      </c>
      <c r="T477" s="17" t="n">
        <v>2</v>
      </c>
      <c r="U477" s="19" t="n">
        <f aca="false">VLOOKUP(поверки!$T477,'Акты п-п'!$C$5:$I$57,2,FALSE())</f>
        <v>45748</v>
      </c>
      <c r="V477" s="19" t="n">
        <f aca="false">VLOOKUP(поверки!$T477,'Акты п-п'!$C$5:$I$57,3,FALSE())</f>
        <v>45754</v>
      </c>
      <c r="W477" s="17" t="str">
        <f aca="false">VLOOKUP(поверки!$T477,'Акты п-п'!$C$5:$I$57,5,FALSE())</f>
        <v>Манджеев А.А.</v>
      </c>
      <c r="X477" s="17" t="n">
        <f aca="false">поверки!$G477-поверки!$U477</f>
        <v>4</v>
      </c>
      <c r="Y477" s="17" t="n">
        <f aca="false">поверки!$V477-поверки!$G477</f>
        <v>2</v>
      </c>
      <c r="Z477" s="17" t="str">
        <f aca="false">CONCATENATE(поверки!$Q477," ",поверки!$S477," номер ",поверки!$H477)</f>
        <v>Манометр МП3-УУХЛ1 номер 12А2972</v>
      </c>
    </row>
    <row r="478" customFormat="false" ht="17.9" hidden="true" customHeight="false" outlineLevel="0" collapsed="false">
      <c r="B478" s="1" t="s">
        <v>461</v>
      </c>
      <c r="C478" s="1" t="s">
        <v>30</v>
      </c>
      <c r="D478" s="1" t="s">
        <v>446</v>
      </c>
      <c r="F478" s="1" t="s">
        <v>828</v>
      </c>
      <c r="G478" s="16" t="n">
        <v>45752</v>
      </c>
      <c r="H478" s="6" t="s">
        <v>1127</v>
      </c>
      <c r="J478" s="1" t="s">
        <v>34</v>
      </c>
      <c r="K478" s="1" t="s">
        <v>35</v>
      </c>
      <c r="L478" s="1" t="s">
        <v>1128</v>
      </c>
      <c r="M478" s="17" t="str">
        <f aca="false">IF(COUNTIF(поверки!$H$6:$H$3175,поверки!$H478)&gt;1,"Дубликат","")</f>
        <v/>
      </c>
      <c r="N478" s="17" t="str">
        <f aca="false">IF(COUNTIF(поверки!$L$6:$L$3175,поверки!$L478)&gt;1,"Дубликат","")</f>
        <v/>
      </c>
      <c r="O478" s="18" t="n">
        <v>473</v>
      </c>
      <c r="P478" s="17" t="str">
        <f aca="false">CONCATENATE(TEXT(MONTH(поверки!$G478),"00"),"/",TEXT(поверки!$O478,"000"), "/",TEXT(YEAR(поверки!$G478)-2000,"00"))</f>
        <v>04/473/25</v>
      </c>
      <c r="Q478" s="17" t="str">
        <f aca="false">VLOOKUP(поверки!$F478,'соответстиви ОТ типу'!$K$4:$M$344,2,FALSE())</f>
        <v>Манометр</v>
      </c>
      <c r="R478" s="17" t="s">
        <v>52</v>
      </c>
      <c r="S478" s="17" t="s">
        <v>1129</v>
      </c>
      <c r="T478" s="17" t="n">
        <v>2</v>
      </c>
      <c r="U478" s="19" t="n">
        <f aca="false">VLOOKUP(поверки!$T478,'Акты п-п'!$C$5:$I$57,2,FALSE())</f>
        <v>45748</v>
      </c>
      <c r="V478" s="19" t="n">
        <f aca="false">VLOOKUP(поверки!$T478,'Акты п-п'!$C$5:$I$57,3,FALSE())</f>
        <v>45754</v>
      </c>
      <c r="W478" s="17" t="str">
        <f aca="false">VLOOKUP(поверки!$T478,'Акты п-п'!$C$5:$I$57,5,FALSE())</f>
        <v>Манджеев А.А.</v>
      </c>
      <c r="X478" s="17" t="n">
        <f aca="false">поверки!$G478-поверки!$U478</f>
        <v>4</v>
      </c>
      <c r="Y478" s="17" t="n">
        <f aca="false">поверки!$V478-поверки!$G478</f>
        <v>2</v>
      </c>
      <c r="Z478" s="17" t="str">
        <f aca="false">CONCATENATE(поверки!$Q478," ",поверки!$S478," номер ",поверки!$H478)</f>
        <v>Манометр МП4-Ум номер 12А9808</v>
      </c>
    </row>
    <row r="479" customFormat="false" ht="17.9" hidden="true" customHeight="false" outlineLevel="0" collapsed="false">
      <c r="B479" s="1" t="s">
        <v>445</v>
      </c>
      <c r="C479" s="1" t="s">
        <v>30</v>
      </c>
      <c r="D479" s="1" t="s">
        <v>446</v>
      </c>
      <c r="F479" s="1" t="s">
        <v>1130</v>
      </c>
      <c r="G479" s="16" t="n">
        <v>45753</v>
      </c>
      <c r="H479" s="6" t="s">
        <v>1131</v>
      </c>
      <c r="J479" s="1" t="s">
        <v>34</v>
      </c>
      <c r="K479" s="1" t="s">
        <v>448</v>
      </c>
      <c r="L479" s="1" t="s">
        <v>1132</v>
      </c>
      <c r="M479" s="17"/>
      <c r="N479" s="17" t="str">
        <f aca="false">IF(COUNTIF(поверки!$L$6:$L$3175,поверки!$L479)&gt;1,"Дубликат","")</f>
        <v/>
      </c>
      <c r="O479" s="18" t="n">
        <v>474</v>
      </c>
      <c r="P479" s="17" t="str">
        <f aca="false">CONCATENATE(TEXT(MONTH(поверки!$G479),"00"),"/",TEXT(поверки!$O479,"000"), "/",TEXT(YEAR(поверки!$G479)-2000,"00"))</f>
        <v>04/474/25</v>
      </c>
      <c r="Q479" s="17" t="str">
        <f aca="false">VLOOKUP(поверки!$F479,'соответстиви ОТ типу'!$K$4:$M$344,2,FALSE())</f>
        <v>Манометр</v>
      </c>
      <c r="R479" s="17" t="s">
        <v>52</v>
      </c>
      <c r="S479" s="17" t="s">
        <v>1133</v>
      </c>
      <c r="T479" s="17" t="n">
        <v>2</v>
      </c>
      <c r="U479" s="19" t="n">
        <f aca="false">VLOOKUP(поверки!$T479,'Акты п-п'!$C$5:$I$57,2,FALSE())</f>
        <v>45748</v>
      </c>
      <c r="V479" s="19" t="n">
        <f aca="false">VLOOKUP(поверки!$T479,'Акты п-п'!$C$5:$I$57,3,FALSE())</f>
        <v>45754</v>
      </c>
      <c r="W479" s="17" t="str">
        <f aca="false">VLOOKUP(поверки!$T479,'Акты п-п'!$C$5:$I$57,5,FALSE())</f>
        <v>Манджеев А.А.</v>
      </c>
      <c r="X479" s="17" t="n">
        <f aca="false">поверки!$G479-поверки!$U479</f>
        <v>5</v>
      </c>
      <c r="Y479" s="17" t="n">
        <f aca="false">поверки!$V479-поверки!$G479</f>
        <v>1</v>
      </c>
      <c r="Z479" s="17" t="str">
        <f aca="false">CONCATENATE(поверки!$Q479," ",поверки!$S479," номер ",поверки!$H479)</f>
        <v>Манометр МП4А-Кс номер 2015867</v>
      </c>
    </row>
    <row r="480" customFormat="false" ht="17.9" hidden="true" customHeight="false" outlineLevel="0" collapsed="false">
      <c r="B480" s="1" t="s">
        <v>445</v>
      </c>
      <c r="C480" s="1" t="s">
        <v>30</v>
      </c>
      <c r="D480" s="1" t="s">
        <v>446</v>
      </c>
      <c r="F480" s="1" t="s">
        <v>1130</v>
      </c>
      <c r="G480" s="16" t="n">
        <v>45753</v>
      </c>
      <c r="H480" s="6" t="s">
        <v>1134</v>
      </c>
      <c r="J480" s="1" t="s">
        <v>34</v>
      </c>
      <c r="K480" s="1" t="s">
        <v>448</v>
      </c>
      <c r="L480" s="1" t="s">
        <v>1135</v>
      </c>
      <c r="M480" s="17"/>
      <c r="N480" s="17" t="str">
        <f aca="false">IF(COUNTIF(поверки!$L$6:$L$3175,поверки!$L480)&gt;1,"Дубликат","")</f>
        <v/>
      </c>
      <c r="O480" s="18" t="n">
        <v>475</v>
      </c>
      <c r="P480" s="17" t="str">
        <f aca="false">CONCATENATE(TEXT(MONTH(поверки!$G480),"00"),"/",TEXT(поверки!$O480,"000"), "/",TEXT(YEAR(поверки!$G480)-2000,"00"))</f>
        <v>04/475/25</v>
      </c>
      <c r="Q480" s="17" t="str">
        <f aca="false">VLOOKUP(поверки!$F480,'соответстиви ОТ типу'!$K$4:$M$344,2,FALSE())</f>
        <v>Манометр</v>
      </c>
      <c r="R480" s="17" t="s">
        <v>52</v>
      </c>
      <c r="S480" s="17" t="s">
        <v>1133</v>
      </c>
      <c r="T480" s="17" t="n">
        <v>2</v>
      </c>
      <c r="U480" s="19" t="n">
        <f aca="false">VLOOKUP(поверки!$T480,'Акты п-п'!$C$5:$I$57,2,FALSE())</f>
        <v>45748</v>
      </c>
      <c r="V480" s="19" t="n">
        <f aca="false">VLOOKUP(поверки!$T480,'Акты п-п'!$C$5:$I$57,3,FALSE())</f>
        <v>45754</v>
      </c>
      <c r="W480" s="17" t="str">
        <f aca="false">VLOOKUP(поверки!$T480,'Акты п-п'!$C$5:$I$57,5,FALSE())</f>
        <v>Манджеев А.А.</v>
      </c>
      <c r="X480" s="17" t="n">
        <f aca="false">поверки!$G480-поверки!$U480</f>
        <v>5</v>
      </c>
      <c r="Y480" s="17" t="n">
        <f aca="false">поверки!$V480-поверки!$G480</f>
        <v>1</v>
      </c>
      <c r="Z480" s="17" t="str">
        <f aca="false">CONCATENATE(поверки!$Q480," ",поверки!$S480," номер ",поверки!$H480)</f>
        <v>Манометр МП4А-Кс номер 2015862</v>
      </c>
    </row>
    <row r="481" customFormat="false" ht="17.9" hidden="true" customHeight="false" outlineLevel="0" collapsed="false">
      <c r="B481" s="1" t="s">
        <v>445</v>
      </c>
      <c r="C481" s="1" t="s">
        <v>30</v>
      </c>
      <c r="D481" s="1" t="s">
        <v>446</v>
      </c>
      <c r="F481" s="1" t="s">
        <v>329</v>
      </c>
      <c r="G481" s="16" t="n">
        <v>45753</v>
      </c>
      <c r="H481" s="6" t="s">
        <v>1136</v>
      </c>
      <c r="J481" s="1" t="s">
        <v>34</v>
      </c>
      <c r="K481" s="1" t="s">
        <v>448</v>
      </c>
      <c r="L481" s="1" t="s">
        <v>1137</v>
      </c>
      <c r="M481" s="17"/>
      <c r="N481" s="17" t="str">
        <f aca="false">IF(COUNTIF(поверки!$L$6:$L$3175,поверки!$L481)&gt;1,"Дубликат","")</f>
        <v/>
      </c>
      <c r="O481" s="18" t="n">
        <v>476</v>
      </c>
      <c r="P481" s="17" t="str">
        <f aca="false">CONCATENATE(TEXT(MONTH(поверки!$G481),"00"),"/",TEXT(поверки!$O481,"000"), "/",TEXT(YEAR(поверки!$G481)-2000,"00"))</f>
        <v>04/476/25</v>
      </c>
      <c r="Q481" s="17" t="str">
        <f aca="false">VLOOKUP(поверки!$F481,'соответстиви ОТ типу'!$K$4:$M$344,2,FALSE())</f>
        <v>Манометр</v>
      </c>
      <c r="R481" s="17" t="s">
        <v>52</v>
      </c>
      <c r="S481" s="17" t="s">
        <v>457</v>
      </c>
      <c r="T481" s="17" t="n">
        <v>2</v>
      </c>
      <c r="U481" s="19" t="n">
        <f aca="false">VLOOKUP(поверки!$T481,'Акты п-п'!$C$5:$I$57,2,FALSE())</f>
        <v>45748</v>
      </c>
      <c r="V481" s="19" t="n">
        <f aca="false">VLOOKUP(поверки!$T481,'Акты п-п'!$C$5:$I$57,3,FALSE())</f>
        <v>45754</v>
      </c>
      <c r="W481" s="17" t="str">
        <f aca="false">VLOOKUP(поверки!$T481,'Акты п-п'!$C$5:$I$57,5,FALSE())</f>
        <v>Манджеев А.А.</v>
      </c>
      <c r="X481" s="17" t="n">
        <f aca="false">поверки!$G481-поверки!$U481</f>
        <v>5</v>
      </c>
      <c r="Y481" s="17" t="n">
        <f aca="false">поверки!$V481-поверки!$G481</f>
        <v>1</v>
      </c>
      <c r="Z481" s="17" t="str">
        <f aca="false">CONCATENATE(поверки!$Q481," ",поверки!$S481," номер ",поверки!$H481)</f>
        <v>Манометр ФТ МП4-Уф номер 004370</v>
      </c>
    </row>
    <row r="482" customFormat="false" ht="17.9" hidden="true" customHeight="false" outlineLevel="0" collapsed="false">
      <c r="B482" s="1" t="s">
        <v>445</v>
      </c>
      <c r="C482" s="1" t="s">
        <v>30</v>
      </c>
      <c r="D482" s="1" t="s">
        <v>446</v>
      </c>
      <c r="F482" s="1" t="s">
        <v>329</v>
      </c>
      <c r="G482" s="16" t="n">
        <v>45753</v>
      </c>
      <c r="H482" s="6" t="s">
        <v>1138</v>
      </c>
      <c r="J482" s="1" t="s">
        <v>34</v>
      </c>
      <c r="K482" s="1" t="s">
        <v>448</v>
      </c>
      <c r="L482" s="1" t="s">
        <v>1139</v>
      </c>
      <c r="M482" s="17"/>
      <c r="N482" s="17" t="str">
        <f aca="false">IF(COUNTIF(поверки!$L$6:$L$3175,поверки!$L482)&gt;1,"Дубликат","")</f>
        <v/>
      </c>
      <c r="O482" s="18" t="n">
        <v>477</v>
      </c>
      <c r="P482" s="17" t="str">
        <f aca="false">CONCATENATE(TEXT(MONTH(поверки!$G482),"00"),"/",TEXT(поверки!$O482,"000"), "/",TEXT(YEAR(поверки!$G482)-2000,"00"))</f>
        <v>04/477/25</v>
      </c>
      <c r="Q482" s="17" t="str">
        <f aca="false">VLOOKUP(поверки!$F482,'соответстиви ОТ типу'!$K$4:$M$344,2,FALSE())</f>
        <v>Манометр</v>
      </c>
      <c r="R482" s="17" t="s">
        <v>52</v>
      </c>
      <c r="S482" s="17" t="s">
        <v>457</v>
      </c>
      <c r="T482" s="17" t="n">
        <v>2</v>
      </c>
      <c r="U482" s="19" t="n">
        <f aca="false">VLOOKUP(поверки!$T482,'Акты п-п'!$C$5:$I$57,2,FALSE())</f>
        <v>45748</v>
      </c>
      <c r="V482" s="19" t="n">
        <f aca="false">VLOOKUP(поверки!$T482,'Акты п-п'!$C$5:$I$57,3,FALSE())</f>
        <v>45754</v>
      </c>
      <c r="W482" s="17" t="str">
        <f aca="false">VLOOKUP(поверки!$T482,'Акты п-п'!$C$5:$I$57,5,FALSE())</f>
        <v>Манджеев А.А.</v>
      </c>
      <c r="X482" s="17" t="n">
        <f aca="false">поверки!$G482-поверки!$U482</f>
        <v>5</v>
      </c>
      <c r="Y482" s="17" t="n">
        <f aca="false">поверки!$V482-поверки!$G482</f>
        <v>1</v>
      </c>
      <c r="Z482" s="17" t="str">
        <f aca="false">CONCATENATE(поверки!$Q482," ",поверки!$S482," номер ",поверки!$H482)</f>
        <v>Манометр ФТ МП4-Уф номер 004401</v>
      </c>
    </row>
    <row r="483" customFormat="false" ht="17.9" hidden="true" customHeight="false" outlineLevel="0" collapsed="false">
      <c r="B483" s="1" t="s">
        <v>445</v>
      </c>
      <c r="C483" s="1" t="s">
        <v>30</v>
      </c>
      <c r="D483" s="1" t="s">
        <v>446</v>
      </c>
      <c r="F483" s="1" t="s">
        <v>297</v>
      </c>
      <c r="G483" s="16" t="n">
        <v>45753</v>
      </c>
      <c r="H483" s="6" t="s">
        <v>1140</v>
      </c>
      <c r="J483" s="1" t="s">
        <v>34</v>
      </c>
      <c r="K483" s="1" t="s">
        <v>448</v>
      </c>
      <c r="L483" s="1" t="s">
        <v>1141</v>
      </c>
      <c r="M483" s="17"/>
      <c r="N483" s="17" t="str">
        <f aca="false">IF(COUNTIF(поверки!$L$6:$L$3175,поверки!$L483)&gt;1,"Дубликат","")</f>
        <v/>
      </c>
      <c r="O483" s="18" t="n">
        <v>478</v>
      </c>
      <c r="P483" s="17" t="str">
        <f aca="false">CONCATENATE(TEXT(MONTH(поверки!$G483),"00"),"/",TEXT(поверки!$O483,"000"), "/",TEXT(YEAR(поверки!$G483)-2000,"00"))</f>
        <v>04/478/25</v>
      </c>
      <c r="Q483" s="17" t="str">
        <f aca="false">VLOOKUP(поверки!$F483,'соответстиви ОТ типу'!$K$4:$M$344,2,FALSE())</f>
        <v>Манометр</v>
      </c>
      <c r="R483" s="17" t="s">
        <v>52</v>
      </c>
      <c r="S483" s="17" t="s">
        <v>460</v>
      </c>
      <c r="T483" s="17" t="n">
        <v>2</v>
      </c>
      <c r="U483" s="19" t="n">
        <f aca="false">VLOOKUP(поверки!$T483,'Акты п-п'!$C$5:$I$57,2,FALSE())</f>
        <v>45748</v>
      </c>
      <c r="V483" s="19" t="n">
        <f aca="false">VLOOKUP(поверки!$T483,'Акты п-п'!$C$5:$I$57,3,FALSE())</f>
        <v>45754</v>
      </c>
      <c r="W483" s="17" t="str">
        <f aca="false">VLOOKUP(поверки!$T483,'Акты п-п'!$C$5:$I$57,5,FALSE())</f>
        <v>Манджеев А.А.</v>
      </c>
      <c r="X483" s="17" t="n">
        <f aca="false">поверки!$G483-поверки!$U483</f>
        <v>5</v>
      </c>
      <c r="Y483" s="17" t="n">
        <f aca="false">поверки!$V483-поверки!$G483</f>
        <v>1</v>
      </c>
      <c r="Z483" s="17" t="str">
        <f aca="false">CONCATENATE(поверки!$Q483," ",поверки!$S483," номер ",поверки!$H483)</f>
        <v>Манометр ТМ серия 10 номер 3017414</v>
      </c>
    </row>
    <row r="484" customFormat="false" ht="17.9" hidden="true" customHeight="false" outlineLevel="0" collapsed="false">
      <c r="B484" s="1" t="s">
        <v>445</v>
      </c>
      <c r="C484" s="1" t="s">
        <v>30</v>
      </c>
      <c r="D484" s="1" t="s">
        <v>446</v>
      </c>
      <c r="F484" s="1" t="s">
        <v>297</v>
      </c>
      <c r="G484" s="16" t="n">
        <v>45753</v>
      </c>
      <c r="H484" s="6" t="s">
        <v>1142</v>
      </c>
      <c r="J484" s="1" t="s">
        <v>34</v>
      </c>
      <c r="K484" s="1" t="s">
        <v>448</v>
      </c>
      <c r="L484" s="1" t="s">
        <v>1143</v>
      </c>
      <c r="M484" s="17"/>
      <c r="N484" s="17" t="str">
        <f aca="false">IF(COUNTIF(поверки!$L$6:$L$3175,поверки!$L484)&gt;1,"Дубликат","")</f>
        <v/>
      </c>
      <c r="O484" s="18" t="n">
        <v>479</v>
      </c>
      <c r="P484" s="17" t="str">
        <f aca="false">CONCATENATE(TEXT(MONTH(поверки!$G484),"00"),"/",TEXT(поверки!$O484,"000"), "/",TEXT(YEAR(поверки!$G484)-2000,"00"))</f>
        <v>04/479/25</v>
      </c>
      <c r="Q484" s="17" t="str">
        <f aca="false">VLOOKUP(поверки!$F484,'соответстиви ОТ типу'!$K$4:$M$344,2,FALSE())</f>
        <v>Манометр</v>
      </c>
      <c r="R484" s="17" t="s">
        <v>52</v>
      </c>
      <c r="S484" s="17" t="s">
        <v>460</v>
      </c>
      <c r="T484" s="17" t="n">
        <v>2</v>
      </c>
      <c r="U484" s="19" t="n">
        <f aca="false">VLOOKUP(поверки!$T484,'Акты п-п'!$C$5:$I$57,2,FALSE())</f>
        <v>45748</v>
      </c>
      <c r="V484" s="19" t="n">
        <f aca="false">VLOOKUP(поверки!$T484,'Акты п-п'!$C$5:$I$57,3,FALSE())</f>
        <v>45754</v>
      </c>
      <c r="W484" s="17" t="str">
        <f aca="false">VLOOKUP(поверки!$T484,'Акты п-п'!$C$5:$I$57,5,FALSE())</f>
        <v>Манджеев А.А.</v>
      </c>
      <c r="X484" s="17" t="n">
        <f aca="false">поверки!$G484-поверки!$U484</f>
        <v>5</v>
      </c>
      <c r="Y484" s="17" t="n">
        <f aca="false">поверки!$V484-поверки!$G484</f>
        <v>1</v>
      </c>
      <c r="Z484" s="17" t="str">
        <f aca="false">CONCATENATE(поверки!$Q484," ",поверки!$S484," номер ",поверки!$H484)</f>
        <v>Манометр ТМ серия 10 номер 3025353</v>
      </c>
    </row>
    <row r="485" customFormat="false" ht="17.9" hidden="true" customHeight="false" outlineLevel="0" collapsed="false">
      <c r="B485" s="1" t="s">
        <v>445</v>
      </c>
      <c r="C485" s="1" t="s">
        <v>30</v>
      </c>
      <c r="D485" s="1" t="s">
        <v>446</v>
      </c>
      <c r="F485" s="1" t="s">
        <v>297</v>
      </c>
      <c r="G485" s="16" t="n">
        <v>45753</v>
      </c>
      <c r="H485" s="6" t="s">
        <v>1144</v>
      </c>
      <c r="J485" s="1" t="s">
        <v>34</v>
      </c>
      <c r="K485" s="1" t="s">
        <v>448</v>
      </c>
      <c r="L485" s="1" t="s">
        <v>1145</v>
      </c>
      <c r="M485" s="17"/>
      <c r="N485" s="17" t="str">
        <f aca="false">IF(COUNTIF(поверки!$L$6:$L$3175,поверки!$L485)&gt;1,"Дубликат","")</f>
        <v/>
      </c>
      <c r="O485" s="18" t="n">
        <v>480</v>
      </c>
      <c r="P485" s="17" t="str">
        <f aca="false">CONCATENATE(TEXT(MONTH(поверки!$G485),"00"),"/",TEXT(поверки!$O485,"000"), "/",TEXT(YEAR(поверки!$G485)-2000,"00"))</f>
        <v>04/480/25</v>
      </c>
      <c r="Q485" s="17" t="str">
        <f aca="false">VLOOKUP(поверки!$F485,'соответстиви ОТ типу'!$K$4:$M$344,2,FALSE())</f>
        <v>Манометр</v>
      </c>
      <c r="R485" s="17" t="s">
        <v>52</v>
      </c>
      <c r="S485" s="17" t="s">
        <v>464</v>
      </c>
      <c r="T485" s="17" t="n">
        <v>2</v>
      </c>
      <c r="U485" s="19" t="n">
        <f aca="false">VLOOKUP(поверки!$T485,'Акты п-п'!$C$5:$I$57,2,FALSE())</f>
        <v>45748</v>
      </c>
      <c r="V485" s="19" t="n">
        <f aca="false">VLOOKUP(поверки!$T485,'Акты п-п'!$C$5:$I$57,3,FALSE())</f>
        <v>45754</v>
      </c>
      <c r="W485" s="17" t="str">
        <f aca="false">VLOOKUP(поверки!$T485,'Акты п-п'!$C$5:$I$57,5,FALSE())</f>
        <v>Манджеев А.А.</v>
      </c>
      <c r="X485" s="17" t="n">
        <f aca="false">поверки!$G485-поверки!$U485</f>
        <v>5</v>
      </c>
      <c r="Y485" s="17" t="n">
        <f aca="false">поверки!$V485-поверки!$G485</f>
        <v>1</v>
      </c>
      <c r="Z485" s="17" t="str">
        <f aca="false">CONCATENATE(поверки!$Q485," ",поверки!$S485," номер ",поверки!$H485)</f>
        <v>Манометр ТМ серия 20 номер 10518</v>
      </c>
    </row>
    <row r="486" customFormat="false" ht="17.9" hidden="true" customHeight="false" outlineLevel="0" collapsed="false">
      <c r="B486" s="1" t="s">
        <v>445</v>
      </c>
      <c r="C486" s="1" t="s">
        <v>30</v>
      </c>
      <c r="D486" s="1" t="s">
        <v>446</v>
      </c>
      <c r="F486" s="1" t="s">
        <v>480</v>
      </c>
      <c r="G486" s="16" t="n">
        <v>45753</v>
      </c>
      <c r="H486" s="6" t="s">
        <v>1146</v>
      </c>
      <c r="J486" s="1" t="s">
        <v>34</v>
      </c>
      <c r="K486" s="1" t="s">
        <v>448</v>
      </c>
      <c r="L486" s="1" t="s">
        <v>1147</v>
      </c>
      <c r="M486" s="17"/>
      <c r="N486" s="17" t="str">
        <f aca="false">IF(COUNTIF(поверки!$L$6:$L$3175,поверки!$L486)&gt;1,"Дубликат","")</f>
        <v/>
      </c>
      <c r="O486" s="18" t="n">
        <v>481</v>
      </c>
      <c r="P486" s="17" t="str">
        <f aca="false">CONCATENATE(TEXT(MONTH(поверки!$G486),"00"),"/",TEXT(поверки!$O486,"000"), "/",TEXT(YEAR(поверки!$G486)-2000,"00"))</f>
        <v>04/481/25</v>
      </c>
      <c r="Q486" s="17" t="str">
        <f aca="false">VLOOKUP(поверки!$F486,'соответстиви ОТ типу'!$K$4:$M$344,2,FALSE())</f>
        <v>Манометр</v>
      </c>
      <c r="R486" s="17" t="s">
        <v>52</v>
      </c>
      <c r="S486" s="17" t="s">
        <v>483</v>
      </c>
      <c r="T486" s="17" t="n">
        <v>2</v>
      </c>
      <c r="U486" s="19" t="n">
        <f aca="false">VLOOKUP(поверки!$T486,'Акты п-п'!$C$5:$I$57,2,FALSE())</f>
        <v>45748</v>
      </c>
      <c r="V486" s="19" t="n">
        <f aca="false">VLOOKUP(поверки!$T486,'Акты п-п'!$C$5:$I$57,3,FALSE())</f>
        <v>45754</v>
      </c>
      <c r="W486" s="17" t="str">
        <f aca="false">VLOOKUP(поверки!$T486,'Акты п-п'!$C$5:$I$57,5,FALSE())</f>
        <v>Манджеев А.А.</v>
      </c>
      <c r="X486" s="17" t="n">
        <f aca="false">поверки!$G486-поверки!$U486</f>
        <v>5</v>
      </c>
      <c r="Y486" s="17" t="n">
        <f aca="false">поверки!$V486-поверки!$G486</f>
        <v>1</v>
      </c>
      <c r="Z486" s="17" t="str">
        <f aca="false">CONCATENATE(поверки!$Q486," ",поверки!$S486," номер ",поверки!$H486)</f>
        <v>Манометр М-4ВУКсУХЛ1 номер 212005858</v>
      </c>
    </row>
    <row r="487" customFormat="false" ht="17.9" hidden="true" customHeight="false" outlineLevel="0" collapsed="false">
      <c r="B487" s="1" t="s">
        <v>445</v>
      </c>
      <c r="C487" s="1" t="s">
        <v>30</v>
      </c>
      <c r="D487" s="1" t="s">
        <v>446</v>
      </c>
      <c r="F487" s="1" t="s">
        <v>480</v>
      </c>
      <c r="G487" s="16" t="n">
        <v>45753</v>
      </c>
      <c r="H487" s="6" t="s">
        <v>1148</v>
      </c>
      <c r="J487" s="1" t="s">
        <v>34</v>
      </c>
      <c r="K487" s="1" t="s">
        <v>448</v>
      </c>
      <c r="L487" s="1" t="s">
        <v>1149</v>
      </c>
      <c r="M487" s="17"/>
      <c r="N487" s="17" t="str">
        <f aca="false">IF(COUNTIF(поверки!$L$6:$L$3175,поверки!$L487)&gt;1,"Дубликат","")</f>
        <v/>
      </c>
      <c r="O487" s="18" t="n">
        <v>482</v>
      </c>
      <c r="P487" s="17" t="str">
        <f aca="false">CONCATENATE(TEXT(MONTH(поверки!$G487),"00"),"/",TEXT(поверки!$O487,"000"), "/",TEXT(YEAR(поверки!$G487)-2000,"00"))</f>
        <v>04/482/25</v>
      </c>
      <c r="Q487" s="17" t="str">
        <f aca="false">VLOOKUP(поверки!$F487,'соответстиви ОТ типу'!$K$4:$M$344,2,FALSE())</f>
        <v>Манометр</v>
      </c>
      <c r="R487" s="17" t="s">
        <v>52</v>
      </c>
      <c r="S487" s="17" t="s">
        <v>483</v>
      </c>
      <c r="T487" s="17" t="n">
        <v>2</v>
      </c>
      <c r="U487" s="19" t="n">
        <f aca="false">VLOOKUP(поверки!$T487,'Акты п-п'!$C$5:$I$57,2,FALSE())</f>
        <v>45748</v>
      </c>
      <c r="V487" s="19" t="n">
        <f aca="false">VLOOKUP(поверки!$T487,'Акты п-п'!$C$5:$I$57,3,FALSE())</f>
        <v>45754</v>
      </c>
      <c r="W487" s="17" t="str">
        <f aca="false">VLOOKUP(поверки!$T487,'Акты п-п'!$C$5:$I$57,5,FALSE())</f>
        <v>Манджеев А.А.</v>
      </c>
      <c r="X487" s="17" t="n">
        <f aca="false">поверки!$G487-поверки!$U487</f>
        <v>5</v>
      </c>
      <c r="Y487" s="17" t="n">
        <f aca="false">поверки!$V487-поверки!$G487</f>
        <v>1</v>
      </c>
      <c r="Z487" s="17" t="str">
        <f aca="false">CONCATENATE(поверки!$Q487," ",поверки!$S487," номер ",поверки!$H487)</f>
        <v>Манометр М-4ВУКсУХЛ1 номер 212006484</v>
      </c>
    </row>
    <row r="488" customFormat="false" ht="17.9" hidden="true" customHeight="false" outlineLevel="0" collapsed="false">
      <c r="B488" s="1" t="s">
        <v>445</v>
      </c>
      <c r="C488" s="1" t="s">
        <v>30</v>
      </c>
      <c r="D488" s="1" t="s">
        <v>446</v>
      </c>
      <c r="F488" s="1" t="s">
        <v>329</v>
      </c>
      <c r="G488" s="16" t="n">
        <v>45753</v>
      </c>
      <c r="H488" s="6" t="s">
        <v>1150</v>
      </c>
      <c r="J488" s="1" t="s">
        <v>34</v>
      </c>
      <c r="K488" s="1" t="s">
        <v>448</v>
      </c>
      <c r="L488" s="1" t="s">
        <v>1151</v>
      </c>
      <c r="M488" s="17"/>
      <c r="N488" s="17" t="str">
        <f aca="false">IF(COUNTIF(поверки!$L$6:$L$3175,поверки!$L488)&gt;1,"Дубликат","")</f>
        <v/>
      </c>
      <c r="O488" s="18" t="n">
        <v>483</v>
      </c>
      <c r="P488" s="17" t="str">
        <f aca="false">CONCATENATE(TEXT(MONTH(поверки!$G488),"00"),"/",TEXT(поверки!$O488,"000"), "/",TEXT(YEAR(поверки!$G488)-2000,"00"))</f>
        <v>04/483/25</v>
      </c>
      <c r="Q488" s="17" t="str">
        <f aca="false">VLOOKUP(поверки!$F488,'соответстиви ОТ типу'!$K$4:$M$344,2,FALSE())</f>
        <v>Манометр</v>
      </c>
      <c r="R488" s="17" t="s">
        <v>52</v>
      </c>
      <c r="S488" s="17" t="s">
        <v>450</v>
      </c>
      <c r="T488" s="17" t="n">
        <v>2</v>
      </c>
      <c r="U488" s="19" t="n">
        <f aca="false">VLOOKUP(поверки!$T488,'Акты п-п'!$C$5:$I$57,2,FALSE())</f>
        <v>45748</v>
      </c>
      <c r="V488" s="19" t="n">
        <f aca="false">VLOOKUP(поверки!$T488,'Акты п-п'!$C$5:$I$57,3,FALSE())</f>
        <v>45754</v>
      </c>
      <c r="W488" s="17" t="str">
        <f aca="false">VLOOKUP(поверки!$T488,'Акты п-п'!$C$5:$I$57,5,FALSE())</f>
        <v>Манджеев А.А.</v>
      </c>
      <c r="X488" s="17" t="n">
        <f aca="false">поверки!$G488-поверки!$U488</f>
        <v>5</v>
      </c>
      <c r="Y488" s="17" t="n">
        <f aca="false">поверки!$V488-поверки!$G488</f>
        <v>1</v>
      </c>
      <c r="Z488" s="17" t="str">
        <f aca="false">CONCATENATE(поверки!$Q488," ",поверки!$S488," номер ",поверки!$H488)</f>
        <v>Манометр ФТ МП4-Уф БС УХЛ1 номер В0124869</v>
      </c>
    </row>
    <row r="489" customFormat="false" ht="17.9" hidden="true" customHeight="false" outlineLevel="0" collapsed="false">
      <c r="B489" s="1" t="s">
        <v>445</v>
      </c>
      <c r="C489" s="1" t="s">
        <v>30</v>
      </c>
      <c r="D489" s="1" t="s">
        <v>446</v>
      </c>
      <c r="F489" s="1" t="s">
        <v>329</v>
      </c>
      <c r="G489" s="16" t="n">
        <v>45753</v>
      </c>
      <c r="H489" s="6" t="s">
        <v>1152</v>
      </c>
      <c r="J489" s="1" t="s">
        <v>34</v>
      </c>
      <c r="K489" s="1" t="s">
        <v>448</v>
      </c>
      <c r="L489" s="1" t="s">
        <v>1153</v>
      </c>
      <c r="M489" s="17"/>
      <c r="N489" s="17" t="str">
        <f aca="false">IF(COUNTIF(поверки!$L$6:$L$3175,поверки!$L489)&gt;1,"Дубликат","")</f>
        <v/>
      </c>
      <c r="O489" s="18" t="n">
        <v>484</v>
      </c>
      <c r="P489" s="17" t="str">
        <f aca="false">CONCATENATE(TEXT(MONTH(поверки!$G489),"00"),"/",TEXT(поверки!$O489,"000"), "/",TEXT(YEAR(поверки!$G489)-2000,"00"))</f>
        <v>04/484/25</v>
      </c>
      <c r="Q489" s="17" t="str">
        <f aca="false">VLOOKUP(поверки!$F489,'соответстиви ОТ типу'!$K$4:$M$344,2,FALSE())</f>
        <v>Манометр</v>
      </c>
      <c r="R489" s="17" t="s">
        <v>52</v>
      </c>
      <c r="S489" s="17" t="s">
        <v>450</v>
      </c>
      <c r="T489" s="17" t="n">
        <v>2</v>
      </c>
      <c r="U489" s="19" t="n">
        <f aca="false">VLOOKUP(поверки!$T489,'Акты п-п'!$C$5:$I$57,2,FALSE())</f>
        <v>45748</v>
      </c>
      <c r="V489" s="19" t="n">
        <f aca="false">VLOOKUP(поверки!$T489,'Акты п-п'!$C$5:$I$57,3,FALSE())</f>
        <v>45754</v>
      </c>
      <c r="W489" s="17" t="str">
        <f aca="false">VLOOKUP(поверки!$T489,'Акты п-п'!$C$5:$I$57,5,FALSE())</f>
        <v>Манджеев А.А.</v>
      </c>
      <c r="X489" s="17" t="n">
        <f aca="false">поверки!$G489-поверки!$U489</f>
        <v>5</v>
      </c>
      <c r="Y489" s="17" t="n">
        <f aca="false">поверки!$V489-поверки!$G489</f>
        <v>1</v>
      </c>
      <c r="Z489" s="17" t="str">
        <f aca="false">CONCATENATE(поверки!$Q489," ",поверки!$S489," номер ",поверки!$H489)</f>
        <v>Манометр ФТ МП4-Уф БС УХЛ1 номер 9001864</v>
      </c>
    </row>
    <row r="490" customFormat="false" ht="17.9" hidden="true" customHeight="false" outlineLevel="0" collapsed="false">
      <c r="B490" s="1" t="s">
        <v>445</v>
      </c>
      <c r="C490" s="1" t="s">
        <v>30</v>
      </c>
      <c r="D490" s="1" t="s">
        <v>446</v>
      </c>
      <c r="F490" s="1" t="s">
        <v>329</v>
      </c>
      <c r="G490" s="16" t="n">
        <v>45753</v>
      </c>
      <c r="H490" s="6" t="s">
        <v>1154</v>
      </c>
      <c r="J490" s="1" t="s">
        <v>34</v>
      </c>
      <c r="K490" s="1" t="s">
        <v>448</v>
      </c>
      <c r="L490" s="1" t="s">
        <v>1155</v>
      </c>
      <c r="M490" s="17"/>
      <c r="N490" s="17" t="str">
        <f aca="false">IF(COUNTIF(поверки!$L$6:$L$3175,поверки!$L490)&gt;1,"Дубликат","")</f>
        <v/>
      </c>
      <c r="O490" s="18" t="n">
        <v>485</v>
      </c>
      <c r="P490" s="17" t="str">
        <f aca="false">CONCATENATE(TEXT(MONTH(поверки!$G490),"00"),"/",TEXT(поверки!$O490,"000"), "/",TEXT(YEAR(поверки!$G490)-2000,"00"))</f>
        <v>04/485/25</v>
      </c>
      <c r="Q490" s="17" t="str">
        <f aca="false">VLOOKUP(поверки!$F490,'соответстиви ОТ типу'!$K$4:$M$344,2,FALSE())</f>
        <v>Манометр</v>
      </c>
      <c r="R490" s="17" t="s">
        <v>52</v>
      </c>
      <c r="S490" s="17" t="s">
        <v>450</v>
      </c>
      <c r="T490" s="17" t="n">
        <v>2</v>
      </c>
      <c r="U490" s="19" t="n">
        <f aca="false">VLOOKUP(поверки!$T490,'Акты п-п'!$C$5:$I$57,2,FALSE())</f>
        <v>45748</v>
      </c>
      <c r="V490" s="19" t="n">
        <f aca="false">VLOOKUP(поверки!$T490,'Акты п-п'!$C$5:$I$57,3,FALSE())</f>
        <v>45754</v>
      </c>
      <c r="W490" s="17" t="str">
        <f aca="false">VLOOKUP(поверки!$T490,'Акты п-п'!$C$5:$I$57,5,FALSE())</f>
        <v>Манджеев А.А.</v>
      </c>
      <c r="X490" s="17" t="n">
        <f aca="false">поверки!$G490-поверки!$U490</f>
        <v>5</v>
      </c>
      <c r="Y490" s="17" t="n">
        <f aca="false">поверки!$V490-поверки!$G490</f>
        <v>1</v>
      </c>
      <c r="Z490" s="17" t="str">
        <f aca="false">CONCATENATE(поверки!$Q490," ",поверки!$S490," номер ",поверки!$H490)</f>
        <v>Манометр ФТ МП4-Уф БС УХЛ1 номер В0124868</v>
      </c>
    </row>
    <row r="491" customFormat="false" ht="17.9" hidden="true" customHeight="false" outlineLevel="0" collapsed="false">
      <c r="B491" s="1" t="s">
        <v>445</v>
      </c>
      <c r="C491" s="1" t="s">
        <v>30</v>
      </c>
      <c r="D491" s="1" t="s">
        <v>446</v>
      </c>
      <c r="F491" s="1" t="s">
        <v>329</v>
      </c>
      <c r="G491" s="16" t="n">
        <v>45753</v>
      </c>
      <c r="H491" s="6" t="s">
        <v>1156</v>
      </c>
      <c r="J491" s="1" t="s">
        <v>34</v>
      </c>
      <c r="K491" s="1" t="s">
        <v>448</v>
      </c>
      <c r="L491" s="1" t="s">
        <v>1157</v>
      </c>
      <c r="M491" s="17"/>
      <c r="N491" s="17" t="str">
        <f aca="false">IF(COUNTIF(поверки!$L$6:$L$3175,поверки!$L491)&gt;1,"Дубликат","")</f>
        <v/>
      </c>
      <c r="O491" s="18" t="n">
        <v>486</v>
      </c>
      <c r="P491" s="17" t="str">
        <f aca="false">CONCATENATE(TEXT(MONTH(поверки!$G491),"00"),"/",TEXT(поверки!$O491,"000"), "/",TEXT(YEAR(поверки!$G491)-2000,"00"))</f>
        <v>04/486/25</v>
      </c>
      <c r="Q491" s="17" t="str">
        <f aca="false">VLOOKUP(поверки!$F491,'соответстиви ОТ типу'!$K$4:$M$344,2,FALSE())</f>
        <v>Манометр</v>
      </c>
      <c r="R491" s="17" t="s">
        <v>52</v>
      </c>
      <c r="S491" s="17" t="s">
        <v>450</v>
      </c>
      <c r="T491" s="17" t="n">
        <v>2</v>
      </c>
      <c r="U491" s="19" t="n">
        <f aca="false">VLOOKUP(поверки!$T491,'Акты п-п'!$C$5:$I$57,2,FALSE())</f>
        <v>45748</v>
      </c>
      <c r="V491" s="19" t="n">
        <f aca="false">VLOOKUP(поверки!$T491,'Акты п-п'!$C$5:$I$57,3,FALSE())</f>
        <v>45754</v>
      </c>
      <c r="W491" s="17" t="str">
        <f aca="false">VLOOKUP(поверки!$T491,'Акты п-п'!$C$5:$I$57,5,FALSE())</f>
        <v>Манджеев А.А.</v>
      </c>
      <c r="X491" s="17" t="n">
        <f aca="false">поверки!$G491-поверки!$U491</f>
        <v>5</v>
      </c>
      <c r="Y491" s="17" t="n">
        <f aca="false">поверки!$V491-поверки!$G491</f>
        <v>1</v>
      </c>
      <c r="Z491" s="17" t="str">
        <f aca="false">CONCATENATE(поверки!$Q491," ",поверки!$S491," номер ",поверки!$H491)</f>
        <v>Манометр ФТ МП4-Уф БС УХЛ1 номер 0020134</v>
      </c>
    </row>
    <row r="492" customFormat="false" ht="17.9" hidden="true" customHeight="false" outlineLevel="0" collapsed="false">
      <c r="B492" s="1" t="s">
        <v>445</v>
      </c>
      <c r="C492" s="1" t="s">
        <v>30</v>
      </c>
      <c r="D492" s="1" t="s">
        <v>446</v>
      </c>
      <c r="F492" s="1" t="s">
        <v>329</v>
      </c>
      <c r="G492" s="16" t="n">
        <v>45753</v>
      </c>
      <c r="H492" s="6" t="s">
        <v>1158</v>
      </c>
      <c r="J492" s="1" t="s">
        <v>34</v>
      </c>
      <c r="K492" s="1" t="s">
        <v>448</v>
      </c>
      <c r="L492" s="1" t="s">
        <v>1159</v>
      </c>
      <c r="M492" s="17"/>
      <c r="N492" s="17" t="str">
        <f aca="false">IF(COUNTIF(поверки!$L$6:$L$3175,поверки!$L492)&gt;1,"Дубликат","")</f>
        <v/>
      </c>
      <c r="O492" s="18" t="n">
        <v>487</v>
      </c>
      <c r="P492" s="17" t="str">
        <f aca="false">CONCATENATE(TEXT(MONTH(поверки!$G492),"00"),"/",TEXT(поверки!$O492,"000"), "/",TEXT(YEAR(поверки!$G492)-2000,"00"))</f>
        <v>04/487/25</v>
      </c>
      <c r="Q492" s="17" t="str">
        <f aca="false">VLOOKUP(поверки!$F492,'соответстиви ОТ типу'!$K$4:$M$344,2,FALSE())</f>
        <v>Манометр</v>
      </c>
      <c r="R492" s="17" t="s">
        <v>52</v>
      </c>
      <c r="S492" s="17" t="s">
        <v>450</v>
      </c>
      <c r="T492" s="17" t="n">
        <v>2</v>
      </c>
      <c r="U492" s="19" t="n">
        <f aca="false">VLOOKUP(поверки!$T492,'Акты п-п'!$C$5:$I$57,2,FALSE())</f>
        <v>45748</v>
      </c>
      <c r="V492" s="19" t="n">
        <f aca="false">VLOOKUP(поверки!$T492,'Акты п-п'!$C$5:$I$57,3,FALSE())</f>
        <v>45754</v>
      </c>
      <c r="W492" s="17" t="str">
        <f aca="false">VLOOKUP(поверки!$T492,'Акты п-п'!$C$5:$I$57,5,FALSE())</f>
        <v>Манджеев А.А.</v>
      </c>
      <c r="X492" s="17" t="n">
        <f aca="false">поверки!$G492-поверки!$U492</f>
        <v>5</v>
      </c>
      <c r="Y492" s="17" t="n">
        <f aca="false">поверки!$V492-поверки!$G492</f>
        <v>1</v>
      </c>
      <c r="Z492" s="17" t="str">
        <f aca="false">CONCATENATE(поверки!$Q492," ",поверки!$S492," номер ",поверки!$H492)</f>
        <v>Манометр ФТ МП4-Уф БС УХЛ1 номер 0023596</v>
      </c>
    </row>
    <row r="493" customFormat="false" ht="17.9" hidden="true" customHeight="false" outlineLevel="0" collapsed="false">
      <c r="B493" s="1" t="s">
        <v>445</v>
      </c>
      <c r="C493" s="1" t="s">
        <v>30</v>
      </c>
      <c r="D493" s="1" t="s">
        <v>446</v>
      </c>
      <c r="F493" s="1" t="s">
        <v>329</v>
      </c>
      <c r="G493" s="16" t="n">
        <v>45753</v>
      </c>
      <c r="H493" s="6" t="s">
        <v>1160</v>
      </c>
      <c r="J493" s="1" t="s">
        <v>34</v>
      </c>
      <c r="K493" s="1" t="s">
        <v>448</v>
      </c>
      <c r="L493" s="1" t="s">
        <v>1161</v>
      </c>
      <c r="M493" s="17"/>
      <c r="N493" s="17" t="str">
        <f aca="false">IF(COUNTIF(поверки!$L$6:$L$3175,поверки!$L493)&gt;1,"Дубликат","")</f>
        <v/>
      </c>
      <c r="O493" s="18" t="n">
        <v>488</v>
      </c>
      <c r="P493" s="17" t="str">
        <f aca="false">CONCATENATE(TEXT(MONTH(поверки!$G493),"00"),"/",TEXT(поверки!$O493,"000"), "/",TEXT(YEAR(поверки!$G493)-2000,"00"))</f>
        <v>04/488/25</v>
      </c>
      <c r="Q493" s="17" t="str">
        <f aca="false">VLOOKUP(поверки!$F493,'соответстиви ОТ типу'!$K$4:$M$344,2,FALSE())</f>
        <v>Манометр</v>
      </c>
      <c r="R493" s="17" t="s">
        <v>52</v>
      </c>
      <c r="S493" s="17" t="s">
        <v>450</v>
      </c>
      <c r="T493" s="17" t="n">
        <v>2</v>
      </c>
      <c r="U493" s="19" t="n">
        <f aca="false">VLOOKUP(поверки!$T493,'Акты п-п'!$C$5:$I$57,2,FALSE())</f>
        <v>45748</v>
      </c>
      <c r="V493" s="19" t="n">
        <f aca="false">VLOOKUP(поверки!$T493,'Акты п-п'!$C$5:$I$57,3,FALSE())</f>
        <v>45754</v>
      </c>
      <c r="W493" s="17" t="str">
        <f aca="false">VLOOKUP(поверки!$T493,'Акты п-п'!$C$5:$I$57,5,FALSE())</f>
        <v>Манджеев А.А.</v>
      </c>
      <c r="X493" s="17" t="n">
        <f aca="false">поверки!$G493-поверки!$U493</f>
        <v>5</v>
      </c>
      <c r="Y493" s="17" t="n">
        <f aca="false">поверки!$V493-поверки!$G493</f>
        <v>1</v>
      </c>
      <c r="Z493" s="17" t="str">
        <f aca="false">CONCATENATE(поверки!$Q493," ",поверки!$S493," номер ",поверки!$H493)</f>
        <v>Манометр ФТ МП4-Уф БС УХЛ1 номер 179372</v>
      </c>
    </row>
    <row r="494" customFormat="false" ht="17.9" hidden="true" customHeight="false" outlineLevel="0" collapsed="false">
      <c r="B494" s="1" t="s">
        <v>445</v>
      </c>
      <c r="C494" s="1" t="s">
        <v>30</v>
      </c>
      <c r="D494" s="1" t="s">
        <v>446</v>
      </c>
      <c r="F494" s="1" t="s">
        <v>393</v>
      </c>
      <c r="G494" s="16" t="n">
        <v>45753</v>
      </c>
      <c r="H494" s="6" t="s">
        <v>1162</v>
      </c>
      <c r="J494" s="1" t="s">
        <v>34</v>
      </c>
      <c r="K494" s="1" t="s">
        <v>448</v>
      </c>
      <c r="L494" s="1" t="s">
        <v>1163</v>
      </c>
      <c r="M494" s="17"/>
      <c r="N494" s="17" t="str">
        <f aca="false">IF(COUNTIF(поверки!$L$6:$L$3175,поверки!$L494)&gt;1,"Дубликат","")</f>
        <v/>
      </c>
      <c r="O494" s="18" t="n">
        <v>489</v>
      </c>
      <c r="P494" s="17" t="str">
        <f aca="false">CONCATENATE(TEXT(MONTH(поверки!$G494),"00"),"/",TEXT(поверки!$O494,"000"), "/",TEXT(YEAR(поверки!$G494)-2000,"00"))</f>
        <v>04/489/25</v>
      </c>
      <c r="Q494" s="17" t="str">
        <f aca="false">VLOOKUP(поверки!$F494,'соответстиви ОТ типу'!$K$4:$M$344,2,FALSE())</f>
        <v>Манометр</v>
      </c>
      <c r="R494" s="17" t="s">
        <v>52</v>
      </c>
      <c r="S494" s="17" t="s">
        <v>611</v>
      </c>
      <c r="T494" s="17" t="n">
        <v>2</v>
      </c>
      <c r="U494" s="19" t="n">
        <f aca="false">VLOOKUP(поверки!$T494,'Акты п-п'!$C$5:$I$57,2,FALSE())</f>
        <v>45748</v>
      </c>
      <c r="V494" s="19" t="n">
        <f aca="false">VLOOKUP(поверки!$T494,'Акты п-п'!$C$5:$I$57,3,FALSE())</f>
        <v>45754</v>
      </c>
      <c r="W494" s="17" t="str">
        <f aca="false">VLOOKUP(поверки!$T494,'Акты п-п'!$C$5:$I$57,5,FALSE())</f>
        <v>Манджеев А.А.</v>
      </c>
      <c r="X494" s="17" t="n">
        <f aca="false">поверки!$G494-поверки!$U494</f>
        <v>5</v>
      </c>
      <c r="Y494" s="17" t="n">
        <f aca="false">поверки!$V494-поверки!$G494</f>
        <v>1</v>
      </c>
      <c r="Z494" s="17" t="str">
        <f aca="false">CONCATENATE(поверки!$Q494," ",поверки!$S494," номер ",поверки!$H494)</f>
        <v>Манометр МП 160 номер 1712160143</v>
      </c>
    </row>
    <row r="495" customFormat="false" ht="17.9" hidden="true" customHeight="false" outlineLevel="0" collapsed="false">
      <c r="B495" s="1" t="s">
        <v>445</v>
      </c>
      <c r="C495" s="1" t="s">
        <v>30</v>
      </c>
      <c r="D495" s="1" t="s">
        <v>446</v>
      </c>
      <c r="F495" s="1" t="s">
        <v>828</v>
      </c>
      <c r="G495" s="16" t="n">
        <v>45753</v>
      </c>
      <c r="H495" s="6" t="s">
        <v>1164</v>
      </c>
      <c r="J495" s="1" t="s">
        <v>34</v>
      </c>
      <c r="K495" s="1" t="s">
        <v>448</v>
      </c>
      <c r="L495" s="1" t="s">
        <v>1165</v>
      </c>
      <c r="M495" s="17"/>
      <c r="N495" s="17" t="str">
        <f aca="false">IF(COUNTIF(поверки!$L$6:$L$3175,поверки!$L495)&gt;1,"Дубликат","")</f>
        <v/>
      </c>
      <c r="O495" s="18" t="n">
        <v>490</v>
      </c>
      <c r="P495" s="17" t="str">
        <f aca="false">CONCATENATE(TEXT(MONTH(поверки!$G495),"00"),"/",TEXT(поверки!$O495,"000"), "/",TEXT(YEAR(поверки!$G495)-2000,"00"))</f>
        <v>04/490/25</v>
      </c>
      <c r="Q495" s="17" t="str">
        <f aca="false">VLOOKUP(поверки!$F495,'соответстиви ОТ типу'!$K$4:$M$344,2,FALSE())</f>
        <v>Манометр</v>
      </c>
      <c r="R495" s="17" t="s">
        <v>52</v>
      </c>
      <c r="S495" s="17" t="s">
        <v>1166</v>
      </c>
      <c r="T495" s="17" t="n">
        <v>2</v>
      </c>
      <c r="U495" s="19" t="n">
        <f aca="false">VLOOKUP(поверки!$T495,'Акты п-п'!$C$5:$I$57,2,FALSE())</f>
        <v>45748</v>
      </c>
      <c r="V495" s="19" t="n">
        <f aca="false">VLOOKUP(поверки!$T495,'Акты п-п'!$C$5:$I$57,3,FALSE())</f>
        <v>45754</v>
      </c>
      <c r="W495" s="17" t="str">
        <f aca="false">VLOOKUP(поверки!$T495,'Акты п-п'!$C$5:$I$57,5,FALSE())</f>
        <v>Манджеев А.А.</v>
      </c>
      <c r="X495" s="17" t="n">
        <f aca="false">поверки!$G495-поверки!$U495</f>
        <v>5</v>
      </c>
      <c r="Y495" s="17" t="n">
        <f aca="false">поверки!$V495-поверки!$G495</f>
        <v>1</v>
      </c>
      <c r="Z495" s="17" t="str">
        <f aca="false">CONCATENATE(поверки!$Q495," ",поверки!$S495," номер ",поверки!$H495)</f>
        <v>Манометр МП4-УУХЛ1 номер 12А1170</v>
      </c>
    </row>
    <row r="496" customFormat="false" ht="17.9" hidden="true" customHeight="false" outlineLevel="0" collapsed="false">
      <c r="B496" s="1" t="s">
        <v>445</v>
      </c>
      <c r="C496" s="1" t="s">
        <v>30</v>
      </c>
      <c r="D496" s="1" t="s">
        <v>446</v>
      </c>
      <c r="F496" s="1" t="s">
        <v>828</v>
      </c>
      <c r="G496" s="16" t="n">
        <v>45753</v>
      </c>
      <c r="H496" s="6" t="s">
        <v>1167</v>
      </c>
      <c r="J496" s="1" t="s">
        <v>34</v>
      </c>
      <c r="K496" s="1" t="s">
        <v>448</v>
      </c>
      <c r="L496" s="1" t="s">
        <v>1168</v>
      </c>
      <c r="M496" s="17" t="str">
        <f aca="false">IF(COUNTIF(поверки!$H$6:$H$3175,поверки!$H496)&gt;1,"Дубликат","")</f>
        <v/>
      </c>
      <c r="N496" s="17" t="str">
        <f aca="false">IF(COUNTIF(поверки!$L$6:$L$3175,поверки!$L496)&gt;1,"Дубликат","")</f>
        <v/>
      </c>
      <c r="O496" s="18" t="n">
        <v>491</v>
      </c>
      <c r="P496" s="17" t="str">
        <f aca="false">CONCATENATE(TEXT(MONTH(поверки!$G496),"00"),"/",TEXT(поверки!$O496,"000"), "/",TEXT(YEAR(поверки!$G496)-2000,"00"))</f>
        <v>04/491/25</v>
      </c>
      <c r="Q496" s="17" t="str">
        <f aca="false">VLOOKUP(поверки!$F496,'соответстиви ОТ типу'!$K$4:$M$344,2,FALSE())</f>
        <v>Манометр</v>
      </c>
      <c r="R496" s="17" t="s">
        <v>52</v>
      </c>
      <c r="S496" s="17" t="s">
        <v>1166</v>
      </c>
      <c r="T496" s="17" t="n">
        <v>2</v>
      </c>
      <c r="U496" s="19" t="n">
        <f aca="false">VLOOKUP(поверки!$T496,'Акты п-п'!$C$5:$I$57,2,FALSE())</f>
        <v>45748</v>
      </c>
      <c r="V496" s="19" t="n">
        <f aca="false">VLOOKUP(поверки!$T496,'Акты п-п'!$C$5:$I$57,3,FALSE())</f>
        <v>45754</v>
      </c>
      <c r="W496" s="17" t="str">
        <f aca="false">VLOOKUP(поверки!$T496,'Акты п-п'!$C$5:$I$57,5,FALSE())</f>
        <v>Манджеев А.А.</v>
      </c>
      <c r="X496" s="17" t="n">
        <f aca="false">поверки!$G496-поверки!$U496</f>
        <v>5</v>
      </c>
      <c r="Y496" s="17" t="n">
        <f aca="false">поверки!$V496-поверки!$G496</f>
        <v>1</v>
      </c>
      <c r="Z496" s="17" t="str">
        <f aca="false">CONCATENATE(поверки!$Q496," ",поверки!$S496," номер ",поверки!$H496)</f>
        <v>Манометр МП4-УУХЛ1 номер 10350</v>
      </c>
    </row>
    <row r="497" customFormat="false" ht="17.9" hidden="true" customHeight="false" outlineLevel="0" collapsed="false">
      <c r="B497" s="1" t="s">
        <v>445</v>
      </c>
      <c r="C497" s="1" t="s">
        <v>30</v>
      </c>
      <c r="D497" s="1" t="s">
        <v>446</v>
      </c>
      <c r="F497" s="1" t="s">
        <v>323</v>
      </c>
      <c r="G497" s="16" t="n">
        <v>45753</v>
      </c>
      <c r="H497" s="6" t="s">
        <v>1169</v>
      </c>
      <c r="J497" s="1" t="s">
        <v>34</v>
      </c>
      <c r="K497" s="1" t="s">
        <v>448</v>
      </c>
      <c r="L497" s="1" t="s">
        <v>1170</v>
      </c>
      <c r="M497" s="17" t="str">
        <f aca="false">IF(COUNTIF(поверки!$H$6:$H$3175,поверки!$H497)&gt;1,"Дубликат","")</f>
        <v/>
      </c>
      <c r="N497" s="17" t="str">
        <f aca="false">IF(COUNTIF(поверки!$L$6:$L$3175,поверки!$L497)&gt;1,"Дубликат","")</f>
        <v/>
      </c>
      <c r="O497" s="18" t="n">
        <v>492</v>
      </c>
      <c r="P497" s="17" t="str">
        <f aca="false">CONCATENATE(TEXT(MONTH(поверки!$G497),"00"),"/",TEXT(поверки!$O497,"000"), "/",TEXT(YEAR(поверки!$G497)-2000,"00"))</f>
        <v>04/492/25</v>
      </c>
      <c r="Q497" s="17" t="str">
        <f aca="false">VLOOKUP(поверки!$F497,'соответстиви ОТ типу'!$K$4:$M$344,2,FALSE())</f>
        <v>Манометр</v>
      </c>
      <c r="R497" s="17" t="s">
        <v>52</v>
      </c>
      <c r="S497" s="17" t="s">
        <v>475</v>
      </c>
      <c r="T497" s="17" t="n">
        <v>2</v>
      </c>
      <c r="U497" s="19" t="n">
        <f aca="false">VLOOKUP(поверки!$T497,'Акты п-п'!$C$5:$I$57,2,FALSE())</f>
        <v>45748</v>
      </c>
      <c r="V497" s="19" t="n">
        <f aca="false">VLOOKUP(поверки!$T497,'Акты п-п'!$C$5:$I$57,3,FALSE())</f>
        <v>45754</v>
      </c>
      <c r="W497" s="17" t="str">
        <f aca="false">VLOOKUP(поверки!$T497,'Акты п-п'!$C$5:$I$57,5,FALSE())</f>
        <v>Манджеев А.А.</v>
      </c>
      <c r="X497" s="17" t="n">
        <f aca="false">поверки!$G497-поверки!$U497</f>
        <v>5</v>
      </c>
      <c r="Y497" s="17" t="n">
        <f aca="false">поверки!$V497-поверки!$G497</f>
        <v>1</v>
      </c>
      <c r="Z497" s="17" t="str">
        <f aca="false">CONCATENATE(поверки!$Q497," ",поверки!$S497," номер ",поверки!$H497)</f>
        <v>Манометр 232.50 номер 86001АLJ</v>
      </c>
    </row>
    <row r="498" customFormat="false" ht="17.9" hidden="true" customHeight="false" outlineLevel="0" collapsed="false">
      <c r="B498" s="1" t="s">
        <v>445</v>
      </c>
      <c r="C498" s="1" t="s">
        <v>30</v>
      </c>
      <c r="D498" s="1" t="s">
        <v>446</v>
      </c>
      <c r="F498" s="1" t="s">
        <v>484</v>
      </c>
      <c r="G498" s="16" t="n">
        <v>45753</v>
      </c>
      <c r="H498" s="6" t="s">
        <v>1171</v>
      </c>
      <c r="J498" s="1" t="s">
        <v>34</v>
      </c>
      <c r="K498" s="1" t="s">
        <v>448</v>
      </c>
      <c r="L498" s="1" t="s">
        <v>1172</v>
      </c>
      <c r="M498" s="17" t="str">
        <f aca="false">IF(COUNTIF(поверки!$H$6:$H$3175,поверки!$H498)&gt;1,"Дубликат","")</f>
        <v/>
      </c>
      <c r="N498" s="17" t="str">
        <f aca="false">IF(COUNTIF(поверки!$L$6:$L$3175,поверки!$L498)&gt;1,"Дубликат","")</f>
        <v/>
      </c>
      <c r="O498" s="18" t="n">
        <v>493</v>
      </c>
      <c r="P498" s="17" t="str">
        <f aca="false">CONCATENATE(TEXT(MONTH(поверки!$G498),"00"),"/",TEXT(поверки!$O498,"000"), "/",TEXT(YEAR(поверки!$G498)-2000,"00"))</f>
        <v>04/493/25</v>
      </c>
      <c r="Q498" s="17" t="str">
        <f aca="false">VLOOKUP(поверки!$F498,'соответстиви ОТ типу'!$K$4:$M$344,2,FALSE())</f>
        <v>Манометр</v>
      </c>
      <c r="R498" s="17" t="s">
        <v>52</v>
      </c>
      <c r="S498" s="17" t="s">
        <v>1173</v>
      </c>
      <c r="T498" s="17" t="n">
        <v>2</v>
      </c>
      <c r="U498" s="19" t="n">
        <f aca="false">VLOOKUP(поверки!$T498,'Акты п-п'!$C$5:$I$57,2,FALSE())</f>
        <v>45748</v>
      </c>
      <c r="V498" s="19" t="n">
        <f aca="false">VLOOKUP(поверки!$T498,'Акты п-п'!$C$5:$I$57,3,FALSE())</f>
        <v>45754</v>
      </c>
      <c r="W498" s="17" t="str">
        <f aca="false">VLOOKUP(поверки!$T498,'Акты п-п'!$C$5:$I$57,5,FALSE())</f>
        <v>Манджеев А.А.</v>
      </c>
      <c r="X498" s="17" t="n">
        <f aca="false">поверки!$G498-поверки!$U498</f>
        <v>5</v>
      </c>
      <c r="Y498" s="17" t="n">
        <f aca="false">поверки!$V498-поверки!$G498</f>
        <v>1</v>
      </c>
      <c r="Z498" s="17" t="str">
        <f aca="false">CONCATENATE(поверки!$Q498," ",поверки!$S498," номер ",поверки!$H498)</f>
        <v>Манометр МВ-3ВУУ2 номер 12А12025</v>
      </c>
    </row>
    <row r="499" customFormat="false" ht="17.9" hidden="true" customHeight="false" outlineLevel="0" collapsed="false">
      <c r="B499" s="1" t="s">
        <v>445</v>
      </c>
      <c r="C499" s="1" t="s">
        <v>30</v>
      </c>
      <c r="D499" s="1" t="s">
        <v>446</v>
      </c>
      <c r="F499" s="1" t="s">
        <v>297</v>
      </c>
      <c r="G499" s="16" t="n">
        <v>45753</v>
      </c>
      <c r="H499" s="6" t="s">
        <v>1174</v>
      </c>
      <c r="J499" s="1" t="s">
        <v>34</v>
      </c>
      <c r="K499" s="1" t="s">
        <v>448</v>
      </c>
      <c r="L499" s="1" t="s">
        <v>1175</v>
      </c>
      <c r="M499" s="17" t="str">
        <f aca="false">IF(COUNTIF(поверки!$H$6:$H$3175,поверки!$H499)&gt;1,"Дубликат","")</f>
        <v/>
      </c>
      <c r="N499" s="17" t="str">
        <f aca="false">IF(COUNTIF(поверки!$L$6:$L$3175,поверки!$L499)&gt;1,"Дубликат","")</f>
        <v/>
      </c>
      <c r="O499" s="18" t="n">
        <v>494</v>
      </c>
      <c r="P499" s="17" t="str">
        <f aca="false">CONCATENATE(TEXT(MONTH(поверки!$G499),"00"),"/",TEXT(поверки!$O499,"000"), "/",TEXT(YEAR(поверки!$G499)-2000,"00"))</f>
        <v>04/494/25</v>
      </c>
      <c r="Q499" s="17" t="str">
        <f aca="false">VLOOKUP(поверки!$F499,'соответстиви ОТ типу'!$K$4:$M$344,2,FALSE())</f>
        <v>Манометр</v>
      </c>
      <c r="R499" s="17" t="s">
        <v>52</v>
      </c>
      <c r="S499" s="17" t="s">
        <v>460</v>
      </c>
      <c r="T499" s="17" t="n">
        <v>2</v>
      </c>
      <c r="U499" s="19" t="n">
        <f aca="false">VLOOKUP(поверки!$T499,'Акты п-п'!$C$5:$I$57,2,FALSE())</f>
        <v>45748</v>
      </c>
      <c r="V499" s="19" t="n">
        <f aca="false">VLOOKUP(поверки!$T499,'Акты п-п'!$C$5:$I$57,3,FALSE())</f>
        <v>45754</v>
      </c>
      <c r="W499" s="17" t="str">
        <f aca="false">VLOOKUP(поверки!$T499,'Акты п-п'!$C$5:$I$57,5,FALSE())</f>
        <v>Манджеев А.А.</v>
      </c>
      <c r="X499" s="17" t="n">
        <f aca="false">поверки!$G499-поверки!$U499</f>
        <v>5</v>
      </c>
      <c r="Y499" s="17" t="n">
        <f aca="false">поверки!$V499-поверки!$G499</f>
        <v>1</v>
      </c>
      <c r="Z499" s="17" t="str">
        <f aca="false">CONCATENATE(поверки!$Q499," ",поверки!$S499," номер ",поверки!$H499)</f>
        <v>Манометр ТМ серия 10 номер 3017607</v>
      </c>
    </row>
    <row r="500" customFormat="false" ht="17.9" hidden="true" customHeight="false" outlineLevel="0" collapsed="false">
      <c r="B500" s="1" t="s">
        <v>445</v>
      </c>
      <c r="C500" s="1" t="s">
        <v>30</v>
      </c>
      <c r="D500" s="1" t="s">
        <v>446</v>
      </c>
      <c r="F500" s="1" t="s">
        <v>297</v>
      </c>
      <c r="G500" s="16" t="n">
        <v>45753</v>
      </c>
      <c r="H500" s="6" t="s">
        <v>1176</v>
      </c>
      <c r="J500" s="1" t="s">
        <v>34</v>
      </c>
      <c r="K500" s="1" t="s">
        <v>448</v>
      </c>
      <c r="L500" s="1" t="s">
        <v>1177</v>
      </c>
      <c r="M500" s="17" t="str">
        <f aca="false">IF(COUNTIF(поверки!$H$6:$H$3175,поверки!$H500)&gt;1,"Дубликат","")</f>
        <v/>
      </c>
      <c r="N500" s="17" t="str">
        <f aca="false">IF(COUNTIF(поверки!$L$6:$L$3175,поверки!$L500)&gt;1,"Дубликат","")</f>
        <v/>
      </c>
      <c r="O500" s="18" t="n">
        <v>495</v>
      </c>
      <c r="P500" s="17" t="str">
        <f aca="false">CONCATENATE(TEXT(MONTH(поверки!$G500),"00"),"/",TEXT(поверки!$O500,"000"), "/",TEXT(YEAR(поверки!$G500)-2000,"00"))</f>
        <v>04/495/25</v>
      </c>
      <c r="Q500" s="17" t="str">
        <f aca="false">VLOOKUP(поверки!$F500,'соответстиви ОТ типу'!$K$4:$M$344,2,FALSE())</f>
        <v>Манометр</v>
      </c>
      <c r="R500" s="17" t="s">
        <v>52</v>
      </c>
      <c r="S500" s="17" t="s">
        <v>464</v>
      </c>
      <c r="T500" s="17" t="n">
        <v>2</v>
      </c>
      <c r="U500" s="19" t="n">
        <f aca="false">VLOOKUP(поверки!$T500,'Акты п-п'!$C$5:$I$57,2,FALSE())</f>
        <v>45748</v>
      </c>
      <c r="V500" s="19" t="n">
        <f aca="false">VLOOKUP(поверки!$T500,'Акты п-п'!$C$5:$I$57,3,FALSE())</f>
        <v>45754</v>
      </c>
      <c r="W500" s="17" t="str">
        <f aca="false">VLOOKUP(поверки!$T500,'Акты п-п'!$C$5:$I$57,5,FALSE())</f>
        <v>Манджеев А.А.</v>
      </c>
      <c r="X500" s="17" t="n">
        <f aca="false">поверки!$G500-поверки!$U500</f>
        <v>5</v>
      </c>
      <c r="Y500" s="17" t="n">
        <f aca="false">поверки!$V500-поверки!$G500</f>
        <v>1</v>
      </c>
      <c r="Z500" s="17" t="str">
        <f aca="false">CONCATENATE(поверки!$Q500," ",поверки!$S500," номер ",поверки!$H500)</f>
        <v>Манометр ТМ серия 20 номер 3022544</v>
      </c>
    </row>
    <row r="501" customFormat="false" ht="17.9" hidden="true" customHeight="false" outlineLevel="0" collapsed="false">
      <c r="B501" s="1" t="s">
        <v>445</v>
      </c>
      <c r="C501" s="1" t="s">
        <v>30</v>
      </c>
      <c r="D501" s="1" t="s">
        <v>446</v>
      </c>
      <c r="F501" s="1" t="s">
        <v>480</v>
      </c>
      <c r="G501" s="16" t="n">
        <v>45753</v>
      </c>
      <c r="H501" s="6" t="s">
        <v>1178</v>
      </c>
      <c r="J501" s="1" t="s">
        <v>34</v>
      </c>
      <c r="K501" s="1" t="s">
        <v>448</v>
      </c>
      <c r="L501" s="1" t="s">
        <v>1179</v>
      </c>
      <c r="M501" s="17" t="str">
        <f aca="false">IF(COUNTIF(поверки!$H$6:$H$3175,поверки!$H501)&gt;1,"Дубликат","")</f>
        <v/>
      </c>
      <c r="N501" s="17" t="str">
        <f aca="false">IF(COUNTIF(поверки!$L$6:$L$3175,поверки!$L501)&gt;1,"Дубликат","")</f>
        <v/>
      </c>
      <c r="O501" s="18" t="n">
        <v>496</v>
      </c>
      <c r="P501" s="17" t="str">
        <f aca="false">CONCATENATE(TEXT(MONTH(поверки!$G501),"00"),"/",TEXT(поверки!$O501,"000"), "/",TEXT(YEAR(поверки!$G501)-2000,"00"))</f>
        <v>04/496/25</v>
      </c>
      <c r="Q501" s="17" t="str">
        <f aca="false">VLOOKUP(поверки!$F501,'соответстиви ОТ типу'!$K$4:$M$344,2,FALSE())</f>
        <v>Манометр</v>
      </c>
      <c r="R501" s="17" t="s">
        <v>52</v>
      </c>
      <c r="S501" s="17" t="s">
        <v>483</v>
      </c>
      <c r="T501" s="17" t="n">
        <v>2</v>
      </c>
      <c r="U501" s="19" t="n">
        <f aca="false">VLOOKUP(поверки!$T501,'Акты п-п'!$C$5:$I$57,2,FALSE())</f>
        <v>45748</v>
      </c>
      <c r="V501" s="19" t="n">
        <f aca="false">VLOOKUP(поверки!$T501,'Акты п-п'!$C$5:$I$57,3,FALSE())</f>
        <v>45754</v>
      </c>
      <c r="W501" s="17" t="str">
        <f aca="false">VLOOKUP(поверки!$T501,'Акты п-п'!$C$5:$I$57,5,FALSE())</f>
        <v>Манджеев А.А.</v>
      </c>
      <c r="X501" s="17" t="n">
        <f aca="false">поверки!$G501-поверки!$U501</f>
        <v>5</v>
      </c>
      <c r="Y501" s="17" t="n">
        <f aca="false">поверки!$V501-поверки!$G501</f>
        <v>1</v>
      </c>
      <c r="Z501" s="17" t="str">
        <f aca="false">CONCATENATE(поверки!$Q501," ",поверки!$S501," номер ",поверки!$H501)</f>
        <v>Манометр М-4ВУКсУХЛ1 номер 2038999</v>
      </c>
    </row>
    <row r="502" customFormat="false" ht="17.9" hidden="true" customHeight="false" outlineLevel="0" collapsed="false">
      <c r="B502" s="1" t="s">
        <v>445</v>
      </c>
      <c r="C502" s="1" t="s">
        <v>30</v>
      </c>
      <c r="D502" s="1" t="s">
        <v>446</v>
      </c>
      <c r="F502" s="1" t="s">
        <v>329</v>
      </c>
      <c r="G502" s="16" t="n">
        <v>45753</v>
      </c>
      <c r="H502" s="6" t="s">
        <v>1180</v>
      </c>
      <c r="J502" s="1" t="s">
        <v>34</v>
      </c>
      <c r="K502" s="1" t="s">
        <v>448</v>
      </c>
      <c r="L502" s="1" t="s">
        <v>1181</v>
      </c>
      <c r="M502" s="17" t="str">
        <f aca="false">IF(COUNTIF(поверки!$H$6:$H$3175,поверки!$H502)&gt;1,"Дубликат","")</f>
        <v/>
      </c>
      <c r="N502" s="17" t="str">
        <f aca="false">IF(COUNTIF(поверки!$L$6:$L$3175,поверки!$L502)&gt;1,"Дубликат","")</f>
        <v/>
      </c>
      <c r="O502" s="18" t="n">
        <v>497</v>
      </c>
      <c r="P502" s="17" t="str">
        <f aca="false">CONCATENATE(TEXT(MONTH(поверки!$G502),"00"),"/",TEXT(поверки!$O502,"000"), "/",TEXT(YEAR(поверки!$G502)-2000,"00"))</f>
        <v>04/497/25</v>
      </c>
      <c r="Q502" s="17" t="str">
        <f aca="false">VLOOKUP(поверки!$F502,'соответстиви ОТ типу'!$K$4:$M$344,2,FALSE())</f>
        <v>Манометр</v>
      </c>
      <c r="R502" s="17" t="s">
        <v>52</v>
      </c>
      <c r="S502" s="17" t="s">
        <v>457</v>
      </c>
      <c r="T502" s="17" t="n">
        <v>2</v>
      </c>
      <c r="U502" s="19" t="n">
        <f aca="false">VLOOKUP(поверки!$T502,'Акты п-п'!$C$5:$I$57,2,FALSE())</f>
        <v>45748</v>
      </c>
      <c r="V502" s="19" t="n">
        <f aca="false">VLOOKUP(поверки!$T502,'Акты п-п'!$C$5:$I$57,3,FALSE())</f>
        <v>45754</v>
      </c>
      <c r="W502" s="17" t="str">
        <f aca="false">VLOOKUP(поверки!$T502,'Акты п-п'!$C$5:$I$57,5,FALSE())</f>
        <v>Манджеев А.А.</v>
      </c>
      <c r="X502" s="17" t="n">
        <f aca="false">поверки!$G502-поверки!$U502</f>
        <v>5</v>
      </c>
      <c r="Y502" s="17" t="n">
        <f aca="false">поверки!$V502-поверки!$G502</f>
        <v>1</v>
      </c>
      <c r="Z502" s="17" t="str">
        <f aca="false">CONCATENATE(поверки!$Q502," ",поверки!$S502," номер ",поверки!$H502)</f>
        <v>Манометр ФТ МП4-Уф номер 001203</v>
      </c>
    </row>
    <row r="503" customFormat="false" ht="17.9" hidden="true" customHeight="false" outlineLevel="0" collapsed="false">
      <c r="B503" s="1" t="s">
        <v>445</v>
      </c>
      <c r="C503" s="1" t="s">
        <v>30</v>
      </c>
      <c r="D503" s="1" t="s">
        <v>446</v>
      </c>
      <c r="F503" s="1" t="s">
        <v>329</v>
      </c>
      <c r="G503" s="16" t="n">
        <v>45753</v>
      </c>
      <c r="H503" s="6" t="s">
        <v>1182</v>
      </c>
      <c r="J503" s="1" t="s">
        <v>34</v>
      </c>
      <c r="K503" s="1" t="s">
        <v>448</v>
      </c>
      <c r="L503" s="1" t="s">
        <v>1183</v>
      </c>
      <c r="M503" s="17" t="str">
        <f aca="false">IF(COUNTIF(поверки!$H$6:$H$3175,поверки!$H503)&gt;1,"Дубликат","")</f>
        <v/>
      </c>
      <c r="N503" s="17" t="str">
        <f aca="false">IF(COUNTIF(поверки!$L$6:$L$3175,поверки!$L503)&gt;1,"Дубликат","")</f>
        <v/>
      </c>
      <c r="O503" s="18" t="n">
        <v>498</v>
      </c>
      <c r="P503" s="17" t="str">
        <f aca="false">CONCATENATE(TEXT(MONTH(поверки!$G503),"00"),"/",TEXT(поверки!$O503,"000"), "/",TEXT(YEAR(поверки!$G503)-2000,"00"))</f>
        <v>04/498/25</v>
      </c>
      <c r="Q503" s="17" t="str">
        <f aca="false">VLOOKUP(поверки!$F503,'соответстиви ОТ типу'!$K$4:$M$344,2,FALSE())</f>
        <v>Манометр</v>
      </c>
      <c r="R503" s="17" t="s">
        <v>52</v>
      </c>
      <c r="S503" s="17" t="s">
        <v>876</v>
      </c>
      <c r="T503" s="17" t="n">
        <v>2</v>
      </c>
      <c r="U503" s="19" t="n">
        <f aca="false">VLOOKUP(поверки!$T503,'Акты п-п'!$C$5:$I$57,2,FALSE())</f>
        <v>45748</v>
      </c>
      <c r="V503" s="19" t="n">
        <f aca="false">VLOOKUP(поверки!$T503,'Акты п-п'!$C$5:$I$57,3,FALSE())</f>
        <v>45754</v>
      </c>
      <c r="W503" s="17" t="str">
        <f aca="false">VLOOKUP(поверки!$T503,'Акты п-п'!$C$5:$I$57,5,FALSE())</f>
        <v>Манджеев А.А.</v>
      </c>
      <c r="X503" s="17" t="n">
        <f aca="false">поверки!$G503-поверки!$U503</f>
        <v>5</v>
      </c>
      <c r="Y503" s="17" t="n">
        <f aca="false">поверки!$V503-поверки!$G503</f>
        <v>1</v>
      </c>
      <c r="Z503" s="17" t="str">
        <f aca="false">CONCATENATE(поверки!$Q503," ",поверки!$S503," номер ",поверки!$H503)</f>
        <v>Манометр ФТ МП3-Уф номер А0168810</v>
      </c>
    </row>
    <row r="504" customFormat="false" ht="17.9" hidden="true" customHeight="false" outlineLevel="0" collapsed="false">
      <c r="B504" s="1" t="s">
        <v>445</v>
      </c>
      <c r="C504" s="1" t="s">
        <v>30</v>
      </c>
      <c r="D504" s="1" t="s">
        <v>446</v>
      </c>
      <c r="F504" s="1" t="s">
        <v>329</v>
      </c>
      <c r="G504" s="16" t="n">
        <v>45753</v>
      </c>
      <c r="H504" s="6" t="s">
        <v>1184</v>
      </c>
      <c r="J504" s="1" t="s">
        <v>34</v>
      </c>
      <c r="K504" s="1" t="s">
        <v>448</v>
      </c>
      <c r="L504" s="1" t="s">
        <v>1185</v>
      </c>
      <c r="M504" s="17" t="str">
        <f aca="false">IF(COUNTIF(поверки!$H$6:$H$3175,поверки!$H504)&gt;1,"Дубликат","")</f>
        <v/>
      </c>
      <c r="N504" s="17" t="str">
        <f aca="false">IF(COUNTIF(поверки!$L$6:$L$3175,поверки!$L504)&gt;1,"Дубликат","")</f>
        <v/>
      </c>
      <c r="O504" s="18" t="n">
        <v>499</v>
      </c>
      <c r="P504" s="17" t="str">
        <f aca="false">CONCATENATE(TEXT(MONTH(поверки!$G504),"00"),"/",TEXT(поверки!$O504,"000"), "/",TEXT(YEAR(поверки!$G504)-2000,"00"))</f>
        <v>04/499/25</v>
      </c>
      <c r="Q504" s="17" t="str">
        <f aca="false">VLOOKUP(поверки!$F504,'соответстиви ОТ типу'!$K$4:$M$344,2,FALSE())</f>
        <v>Манометр</v>
      </c>
      <c r="R504" s="17" t="s">
        <v>52</v>
      </c>
      <c r="S504" s="17" t="s">
        <v>876</v>
      </c>
      <c r="T504" s="17" t="n">
        <v>2</v>
      </c>
      <c r="U504" s="19" t="n">
        <f aca="false">VLOOKUP(поверки!$T504,'Акты п-п'!$C$5:$I$57,2,FALSE())</f>
        <v>45748</v>
      </c>
      <c r="V504" s="19" t="n">
        <f aca="false">VLOOKUP(поверки!$T504,'Акты п-п'!$C$5:$I$57,3,FALSE())</f>
        <v>45754</v>
      </c>
      <c r="W504" s="17" t="str">
        <f aca="false">VLOOKUP(поверки!$T504,'Акты п-п'!$C$5:$I$57,5,FALSE())</f>
        <v>Манджеев А.А.</v>
      </c>
      <c r="X504" s="17" t="n">
        <f aca="false">поверки!$G504-поверки!$U504</f>
        <v>5</v>
      </c>
      <c r="Y504" s="17" t="n">
        <f aca="false">поверки!$V504-поверки!$G504</f>
        <v>1</v>
      </c>
      <c r="Z504" s="17" t="str">
        <f aca="false">CONCATENATE(поверки!$Q504," ",поверки!$S504," номер ",поверки!$H504)</f>
        <v>Манометр ФТ МП3-Уф номер А0138949</v>
      </c>
    </row>
    <row r="505" customFormat="false" ht="17.9" hidden="true" customHeight="false" outlineLevel="0" collapsed="false">
      <c r="B505" s="1" t="s">
        <v>445</v>
      </c>
      <c r="C505" s="1" t="s">
        <v>30</v>
      </c>
      <c r="D505" s="1" t="s">
        <v>446</v>
      </c>
      <c r="F505" s="1" t="s">
        <v>329</v>
      </c>
      <c r="G505" s="16" t="n">
        <v>45753</v>
      </c>
      <c r="H505" s="6" t="s">
        <v>1186</v>
      </c>
      <c r="J505" s="1" t="s">
        <v>34</v>
      </c>
      <c r="K505" s="1" t="s">
        <v>448</v>
      </c>
      <c r="L505" s="1" t="s">
        <v>1187</v>
      </c>
      <c r="M505" s="17" t="str">
        <f aca="false">IF(COUNTIF(поверки!$H$6:$H$3175,поверки!$H505)&gt;1,"Дубликат","")</f>
        <v/>
      </c>
      <c r="N505" s="17" t="str">
        <f aca="false">IF(COUNTIF(поверки!$L$6:$L$3175,поверки!$L505)&gt;1,"Дубликат","")</f>
        <v/>
      </c>
      <c r="O505" s="18" t="n">
        <v>500</v>
      </c>
      <c r="P505" s="17" t="str">
        <f aca="false">CONCATENATE(TEXT(MONTH(поверки!$G505),"00"),"/",TEXT(поверки!$O505,"000"), "/",TEXT(YEAR(поверки!$G505)-2000,"00"))</f>
        <v>04/500/25</v>
      </c>
      <c r="Q505" s="17" t="str">
        <f aca="false">VLOOKUP(поверки!$F505,'соответстиви ОТ типу'!$K$4:$M$344,2,FALSE())</f>
        <v>Манометр</v>
      </c>
      <c r="R505" s="17" t="s">
        <v>52</v>
      </c>
      <c r="S505" s="17" t="s">
        <v>876</v>
      </c>
      <c r="T505" s="17" t="n">
        <v>2</v>
      </c>
      <c r="U505" s="19" t="n">
        <f aca="false">VLOOKUP(поверки!$T505,'Акты п-п'!$C$5:$I$57,2,FALSE())</f>
        <v>45748</v>
      </c>
      <c r="V505" s="19" t="n">
        <f aca="false">VLOOKUP(поверки!$T505,'Акты п-п'!$C$5:$I$57,3,FALSE())</f>
        <v>45754</v>
      </c>
      <c r="W505" s="17" t="str">
        <f aca="false">VLOOKUP(поверки!$T505,'Акты п-п'!$C$5:$I$57,5,FALSE())</f>
        <v>Манджеев А.А.</v>
      </c>
      <c r="X505" s="17" t="n">
        <f aca="false">поверки!$G505-поверки!$U505</f>
        <v>5</v>
      </c>
      <c r="Y505" s="17" t="n">
        <f aca="false">поверки!$V505-поверки!$G505</f>
        <v>1</v>
      </c>
      <c r="Z505" s="17" t="str">
        <f aca="false">CONCATENATE(поверки!$Q505," ",поверки!$S505," номер ",поверки!$H505)</f>
        <v>Манометр ФТ МП3-Уф номер А0169194</v>
      </c>
    </row>
    <row r="506" customFormat="false" ht="17.9" hidden="true" customHeight="false" outlineLevel="0" collapsed="false">
      <c r="B506" s="1" t="s">
        <v>445</v>
      </c>
      <c r="C506" s="1" t="s">
        <v>30</v>
      </c>
      <c r="D506" s="1" t="s">
        <v>446</v>
      </c>
      <c r="F506" s="1" t="s">
        <v>329</v>
      </c>
      <c r="G506" s="16" t="n">
        <v>45753</v>
      </c>
      <c r="H506" s="6" t="s">
        <v>1188</v>
      </c>
      <c r="J506" s="1" t="s">
        <v>34</v>
      </c>
      <c r="K506" s="1" t="s">
        <v>448</v>
      </c>
      <c r="L506" s="1" t="s">
        <v>1189</v>
      </c>
      <c r="M506" s="17" t="str">
        <f aca="false">IF(COUNTIF(поверки!$H$6:$H$3175,поверки!$H506)&gt;1,"Дубликат","")</f>
        <v/>
      </c>
      <c r="N506" s="17" t="str">
        <f aca="false">IF(COUNTIF(поверки!$L$6:$L$3175,поверки!$L506)&gt;1,"Дубликат","")</f>
        <v/>
      </c>
      <c r="O506" s="18" t="n">
        <v>501</v>
      </c>
      <c r="P506" s="17" t="str">
        <f aca="false">CONCATENATE(TEXT(MONTH(поверки!$G506),"00"),"/",TEXT(поверки!$O506,"000"), "/",TEXT(YEAR(поверки!$G506)-2000,"00"))</f>
        <v>04/501/25</v>
      </c>
      <c r="Q506" s="17" t="str">
        <f aca="false">VLOOKUP(поверки!$F506,'соответстиви ОТ типу'!$K$4:$M$344,2,FALSE())</f>
        <v>Манометр</v>
      </c>
      <c r="R506" s="17" t="s">
        <v>52</v>
      </c>
      <c r="S506" s="17" t="s">
        <v>876</v>
      </c>
      <c r="T506" s="17" t="n">
        <v>2</v>
      </c>
      <c r="U506" s="19" t="n">
        <f aca="false">VLOOKUP(поверки!$T506,'Акты п-п'!$C$5:$I$57,2,FALSE())</f>
        <v>45748</v>
      </c>
      <c r="V506" s="19" t="n">
        <f aca="false">VLOOKUP(поверки!$T506,'Акты п-п'!$C$5:$I$57,3,FALSE())</f>
        <v>45754</v>
      </c>
      <c r="W506" s="17" t="str">
        <f aca="false">VLOOKUP(поверки!$T506,'Акты п-п'!$C$5:$I$57,5,FALSE())</f>
        <v>Манджеев А.А.</v>
      </c>
      <c r="X506" s="17" t="n">
        <f aca="false">поверки!$G506-поверки!$U506</f>
        <v>5</v>
      </c>
      <c r="Y506" s="17" t="n">
        <f aca="false">поверки!$V506-поверки!$G506</f>
        <v>1</v>
      </c>
      <c r="Z506" s="17" t="str">
        <f aca="false">CONCATENATE(поверки!$Q506," ",поверки!$S506," номер ",поверки!$H506)</f>
        <v>Манометр ФТ МП3-Уф номер 006979</v>
      </c>
    </row>
    <row r="507" customFormat="false" ht="17.9" hidden="true" customHeight="false" outlineLevel="0" collapsed="false">
      <c r="B507" s="1" t="s">
        <v>445</v>
      </c>
      <c r="C507" s="1" t="s">
        <v>30</v>
      </c>
      <c r="D507" s="1" t="s">
        <v>446</v>
      </c>
      <c r="F507" s="1" t="s">
        <v>329</v>
      </c>
      <c r="G507" s="16" t="n">
        <v>45753</v>
      </c>
      <c r="H507" s="6" t="s">
        <v>1190</v>
      </c>
      <c r="J507" s="1" t="s">
        <v>34</v>
      </c>
      <c r="K507" s="1" t="s">
        <v>448</v>
      </c>
      <c r="L507" s="1" t="s">
        <v>1191</v>
      </c>
      <c r="M507" s="17" t="str">
        <f aca="false">IF(COUNTIF(поверки!$H$6:$H$3175,поверки!$H507)&gt;1,"Дубликат","")</f>
        <v/>
      </c>
      <c r="N507" s="17" t="str">
        <f aca="false">IF(COUNTIF(поверки!$L$6:$L$3175,поверки!$L507)&gt;1,"Дубликат","")</f>
        <v/>
      </c>
      <c r="O507" s="18" t="n">
        <v>502</v>
      </c>
      <c r="P507" s="17" t="str">
        <f aca="false">CONCATENATE(TEXT(MONTH(поверки!$G507),"00"),"/",TEXT(поверки!$O507,"000"), "/",TEXT(YEAR(поверки!$G507)-2000,"00"))</f>
        <v>04/502/25</v>
      </c>
      <c r="Q507" s="17" t="str">
        <f aca="false">VLOOKUP(поверки!$F507,'соответстиви ОТ типу'!$K$4:$M$344,2,FALSE())</f>
        <v>Манометр</v>
      </c>
      <c r="R507" s="17" t="s">
        <v>52</v>
      </c>
      <c r="S507" s="17" t="s">
        <v>876</v>
      </c>
      <c r="T507" s="17" t="n">
        <v>2</v>
      </c>
      <c r="U507" s="19" t="n">
        <f aca="false">VLOOKUP(поверки!$T507,'Акты п-п'!$C$5:$I$57,2,FALSE())</f>
        <v>45748</v>
      </c>
      <c r="V507" s="19" t="n">
        <f aca="false">VLOOKUP(поверки!$T507,'Акты п-п'!$C$5:$I$57,3,FALSE())</f>
        <v>45754</v>
      </c>
      <c r="W507" s="17" t="str">
        <f aca="false">VLOOKUP(поверки!$T507,'Акты п-п'!$C$5:$I$57,5,FALSE())</f>
        <v>Манджеев А.А.</v>
      </c>
      <c r="X507" s="17" t="n">
        <f aca="false">поверки!$G507-поверки!$U507</f>
        <v>5</v>
      </c>
      <c r="Y507" s="17" t="n">
        <f aca="false">поверки!$V507-поверки!$G507</f>
        <v>1</v>
      </c>
      <c r="Z507" s="17" t="str">
        <f aca="false">CONCATENATE(поверки!$Q507," ",поверки!$S507," номер ",поверки!$H507)</f>
        <v>Манометр ФТ МП3-Уф номер 002855</v>
      </c>
    </row>
    <row r="508" customFormat="false" ht="17.9" hidden="true" customHeight="false" outlineLevel="0" collapsed="false">
      <c r="B508" s="1" t="s">
        <v>445</v>
      </c>
      <c r="C508" s="1" t="s">
        <v>30</v>
      </c>
      <c r="D508" s="1" t="s">
        <v>446</v>
      </c>
      <c r="F508" s="1" t="s">
        <v>393</v>
      </c>
      <c r="G508" s="16" t="n">
        <v>45753</v>
      </c>
      <c r="H508" s="6" t="s">
        <v>1192</v>
      </c>
      <c r="J508" s="1" t="s">
        <v>34</v>
      </c>
      <c r="K508" s="1" t="s">
        <v>448</v>
      </c>
      <c r="L508" s="1" t="s">
        <v>1193</v>
      </c>
      <c r="M508" s="17" t="str">
        <f aca="false">IF(COUNTIF(поверки!$H$6:$H$3175,поверки!$H508)&gt;1,"Дубликат","")</f>
        <v/>
      </c>
      <c r="N508" s="17" t="str">
        <f aca="false">IF(COUNTIF(поверки!$L$6:$L$3175,поверки!$L508)&gt;1,"Дубликат","")</f>
        <v/>
      </c>
      <c r="O508" s="18" t="n">
        <v>503</v>
      </c>
      <c r="P508" s="17" t="str">
        <f aca="false">CONCATENATE(TEXT(MONTH(поверки!$G508),"00"),"/",TEXT(поверки!$O508,"000"), "/",TEXT(YEAR(поверки!$G508)-2000,"00"))</f>
        <v>04/503/25</v>
      </c>
      <c r="Q508" s="17" t="str">
        <f aca="false">VLOOKUP(поверки!$F508,'соответстиви ОТ типу'!$K$4:$M$344,2,FALSE())</f>
        <v>Манометр</v>
      </c>
      <c r="R508" s="17" t="s">
        <v>52</v>
      </c>
      <c r="S508" s="17" t="s">
        <v>866</v>
      </c>
      <c r="T508" s="17" t="n">
        <v>2</v>
      </c>
      <c r="U508" s="19" t="n">
        <f aca="false">VLOOKUP(поверки!$T508,'Акты п-п'!$C$5:$I$57,2,FALSE())</f>
        <v>45748</v>
      </c>
      <c r="V508" s="19" t="n">
        <f aca="false">VLOOKUP(поверки!$T508,'Акты п-п'!$C$5:$I$57,3,FALSE())</f>
        <v>45754</v>
      </c>
      <c r="W508" s="17" t="str">
        <f aca="false">VLOOKUP(поверки!$T508,'Акты п-п'!$C$5:$I$57,5,FALSE())</f>
        <v>Манджеев А.А.</v>
      </c>
      <c r="X508" s="17" t="n">
        <f aca="false">поверки!$G508-поверки!$U508</f>
        <v>5</v>
      </c>
      <c r="Y508" s="17" t="n">
        <f aca="false">поверки!$V508-поверки!$G508</f>
        <v>1</v>
      </c>
      <c r="Z508" s="17" t="str">
        <f aca="false">CONCATENATE(поверки!$Q508," ",поверки!$S508," номер ",поверки!$H508)</f>
        <v>Манометр МП 100 номер 001912</v>
      </c>
    </row>
    <row r="509" customFormat="false" ht="17.9" hidden="true" customHeight="false" outlineLevel="0" collapsed="false">
      <c r="B509" s="1" t="s">
        <v>445</v>
      </c>
      <c r="C509" s="1" t="s">
        <v>30</v>
      </c>
      <c r="D509" s="1" t="s">
        <v>446</v>
      </c>
      <c r="F509" s="1" t="s">
        <v>393</v>
      </c>
      <c r="G509" s="16" t="n">
        <v>45753</v>
      </c>
      <c r="H509" s="6" t="s">
        <v>1194</v>
      </c>
      <c r="J509" s="1" t="s">
        <v>34</v>
      </c>
      <c r="K509" s="1" t="s">
        <v>448</v>
      </c>
      <c r="L509" s="1" t="s">
        <v>1195</v>
      </c>
      <c r="M509" s="17" t="str">
        <f aca="false">IF(COUNTIF(поверки!$H$6:$H$3175,поверки!$H509)&gt;1,"Дубликат","")</f>
        <v/>
      </c>
      <c r="N509" s="17" t="str">
        <f aca="false">IF(COUNTIF(поверки!$L$6:$L$3175,поверки!$L509)&gt;1,"Дубликат","")</f>
        <v/>
      </c>
      <c r="O509" s="18" t="n">
        <v>504</v>
      </c>
      <c r="P509" s="17" t="str">
        <f aca="false">CONCATENATE(TEXT(MONTH(поверки!$G509),"00"),"/",TEXT(поверки!$O509,"000"), "/",TEXT(YEAR(поверки!$G509)-2000,"00"))</f>
        <v>04/504/25</v>
      </c>
      <c r="Q509" s="17" t="str">
        <f aca="false">VLOOKUP(поверки!$F509,'соответстиви ОТ типу'!$K$4:$M$344,2,FALSE())</f>
        <v>Манометр</v>
      </c>
      <c r="R509" s="17" t="s">
        <v>52</v>
      </c>
      <c r="S509" s="17" t="s">
        <v>866</v>
      </c>
      <c r="T509" s="17" t="n">
        <v>2</v>
      </c>
      <c r="U509" s="19" t="n">
        <f aca="false">VLOOKUP(поверки!$T509,'Акты п-п'!$C$5:$I$57,2,FALSE())</f>
        <v>45748</v>
      </c>
      <c r="V509" s="19" t="n">
        <f aca="false">VLOOKUP(поверки!$T509,'Акты п-п'!$C$5:$I$57,3,FALSE())</f>
        <v>45754</v>
      </c>
      <c r="W509" s="17" t="str">
        <f aca="false">VLOOKUP(поверки!$T509,'Акты п-п'!$C$5:$I$57,5,FALSE())</f>
        <v>Манджеев А.А.</v>
      </c>
      <c r="X509" s="17" t="n">
        <f aca="false">поверки!$G509-поверки!$U509</f>
        <v>5</v>
      </c>
      <c r="Y509" s="17" t="n">
        <f aca="false">поверки!$V509-поверки!$G509</f>
        <v>1</v>
      </c>
      <c r="Z509" s="17" t="str">
        <f aca="false">CONCATENATE(поверки!$Q509," ",поверки!$S509," номер ",поверки!$H509)</f>
        <v>Манометр МП 100 номер 001944</v>
      </c>
    </row>
    <row r="510" customFormat="false" ht="17.9" hidden="true" customHeight="false" outlineLevel="0" collapsed="false">
      <c r="B510" s="1" t="s">
        <v>445</v>
      </c>
      <c r="C510" s="1" t="s">
        <v>30</v>
      </c>
      <c r="D510" s="1" t="s">
        <v>446</v>
      </c>
      <c r="F510" s="1" t="s">
        <v>393</v>
      </c>
      <c r="G510" s="16" t="n">
        <v>45753</v>
      </c>
      <c r="H510" s="6" t="s">
        <v>1196</v>
      </c>
      <c r="J510" s="1" t="s">
        <v>34</v>
      </c>
      <c r="K510" s="1" t="s">
        <v>448</v>
      </c>
      <c r="L510" s="1" t="s">
        <v>1197</v>
      </c>
      <c r="M510" s="17" t="str">
        <f aca="false">IF(COUNTIF(поверки!$H$6:$H$3175,поверки!$H510)&gt;1,"Дубликат","")</f>
        <v/>
      </c>
      <c r="N510" s="17" t="str">
        <f aca="false">IF(COUNTIF(поверки!$L$6:$L$3175,поверки!$L510)&gt;1,"Дубликат","")</f>
        <v/>
      </c>
      <c r="O510" s="18" t="n">
        <v>505</v>
      </c>
      <c r="P510" s="17" t="str">
        <f aca="false">CONCATENATE(TEXT(MONTH(поверки!$G510),"00"),"/",TEXT(поверки!$O510,"000"), "/",TEXT(YEAR(поверки!$G510)-2000,"00"))</f>
        <v>04/505/25</v>
      </c>
      <c r="Q510" s="17" t="str">
        <f aca="false">VLOOKUP(поверки!$F510,'соответстиви ОТ типу'!$K$4:$M$344,2,FALSE())</f>
        <v>Манометр</v>
      </c>
      <c r="R510" s="17" t="s">
        <v>52</v>
      </c>
      <c r="S510" s="17" t="s">
        <v>866</v>
      </c>
      <c r="T510" s="17" t="n">
        <v>2</v>
      </c>
      <c r="U510" s="19" t="n">
        <f aca="false">VLOOKUP(поверки!$T510,'Акты п-п'!$C$5:$I$57,2,FALSE())</f>
        <v>45748</v>
      </c>
      <c r="V510" s="19" t="n">
        <f aca="false">VLOOKUP(поверки!$T510,'Акты п-п'!$C$5:$I$57,3,FALSE())</f>
        <v>45754</v>
      </c>
      <c r="W510" s="17" t="str">
        <f aca="false">VLOOKUP(поверки!$T510,'Акты п-п'!$C$5:$I$57,5,FALSE())</f>
        <v>Манджеев А.А.</v>
      </c>
      <c r="X510" s="17" t="n">
        <f aca="false">поверки!$G510-поверки!$U510</f>
        <v>5</v>
      </c>
      <c r="Y510" s="17" t="n">
        <f aca="false">поверки!$V510-поверки!$G510</f>
        <v>1</v>
      </c>
      <c r="Z510" s="17" t="str">
        <f aca="false">CONCATENATE(поверки!$Q510," ",поверки!$S510," номер ",поверки!$H510)</f>
        <v>Манометр МП 100 номер 001955</v>
      </c>
    </row>
    <row r="511" customFormat="false" ht="17.9" hidden="true" customHeight="false" outlineLevel="0" collapsed="false">
      <c r="B511" s="1" t="s">
        <v>1198</v>
      </c>
      <c r="C511" s="1" t="s">
        <v>30</v>
      </c>
      <c r="D511" s="1" t="s">
        <v>446</v>
      </c>
      <c r="F511" s="1" t="s">
        <v>329</v>
      </c>
      <c r="G511" s="16" t="n">
        <v>45753</v>
      </c>
      <c r="H511" s="6" t="s">
        <v>1199</v>
      </c>
      <c r="J511" s="1" t="s">
        <v>34</v>
      </c>
      <c r="K511" s="1" t="s">
        <v>35</v>
      </c>
      <c r="L511" s="1" t="s">
        <v>1200</v>
      </c>
      <c r="M511" s="17"/>
      <c r="N511" s="17" t="str">
        <f aca="false">IF(COUNTIF(поверки!$L$6:$L$3175,поверки!$L511)&gt;1,"Дубликат","")</f>
        <v/>
      </c>
      <c r="O511" s="18" t="n">
        <v>506</v>
      </c>
      <c r="P511" s="17" t="str">
        <f aca="false">CONCATENATE(TEXT(MONTH(поверки!$G511),"00"),"/",TEXT(поверки!$O511,"000"), "/",TEXT(YEAR(поверки!$G511)-2000,"00"))</f>
        <v>04/506/25</v>
      </c>
      <c r="Q511" s="17" t="str">
        <f aca="false">VLOOKUP(поверки!$F511,'соответстиви ОТ типу'!$K$4:$M$344,2,FALSE())</f>
        <v>Манометр</v>
      </c>
      <c r="R511" s="17" t="s">
        <v>52</v>
      </c>
      <c r="S511" s="17" t="s">
        <v>499</v>
      </c>
      <c r="T511" s="17" t="n">
        <v>2</v>
      </c>
      <c r="U511" s="19" t="n">
        <f aca="false">VLOOKUP(поверки!$T511,'Акты п-п'!$C$5:$I$57,2,FALSE())</f>
        <v>45748</v>
      </c>
      <c r="V511" s="19" t="n">
        <f aca="false">VLOOKUP(поверки!$T511,'Акты п-п'!$C$5:$I$57,3,FALSE())</f>
        <v>45754</v>
      </c>
      <c r="W511" s="17" t="str">
        <f aca="false">VLOOKUP(поверки!$T511,'Акты п-п'!$C$5:$I$57,5,FALSE())</f>
        <v>Манджеев А.А.</v>
      </c>
      <c r="X511" s="17" t="n">
        <f aca="false">поверки!$G511-поверки!$U511</f>
        <v>5</v>
      </c>
      <c r="Y511" s="17" t="n">
        <f aca="false">поверки!$V511-поверки!$G511</f>
        <v>1</v>
      </c>
      <c r="Z511" s="17" t="str">
        <f aca="false">CONCATENATE(поверки!$Q511," ",поверки!$S511," номер ",поверки!$H511)</f>
        <v>Манометр ФТ ДМ8008-Вуф исп.2 номер 002753</v>
      </c>
    </row>
    <row r="512" customFormat="false" ht="17.9" hidden="true" customHeight="false" outlineLevel="0" collapsed="false">
      <c r="B512" s="1" t="s">
        <v>1198</v>
      </c>
      <c r="C512" s="1" t="s">
        <v>30</v>
      </c>
      <c r="D512" s="1" t="s">
        <v>446</v>
      </c>
      <c r="F512" s="1" t="s">
        <v>329</v>
      </c>
      <c r="G512" s="16" t="n">
        <v>45753</v>
      </c>
      <c r="H512" s="6" t="s">
        <v>1201</v>
      </c>
      <c r="J512" s="1" t="s">
        <v>34</v>
      </c>
      <c r="K512" s="1" t="s">
        <v>35</v>
      </c>
      <c r="L512" s="1" t="s">
        <v>1202</v>
      </c>
      <c r="M512" s="17"/>
      <c r="N512" s="17" t="str">
        <f aca="false">IF(COUNTIF(поверки!$L$6:$L$3175,поверки!$L512)&gt;1,"Дубликат","")</f>
        <v/>
      </c>
      <c r="O512" s="18" t="n">
        <v>507</v>
      </c>
      <c r="P512" s="17" t="str">
        <f aca="false">CONCATENATE(TEXT(MONTH(поверки!$G512),"00"),"/",TEXT(поверки!$O512,"000"), "/",TEXT(YEAR(поверки!$G512)-2000,"00"))</f>
        <v>04/507/25</v>
      </c>
      <c r="Q512" s="17" t="str">
        <f aca="false">VLOOKUP(поверки!$F512,'соответстиви ОТ типу'!$K$4:$M$344,2,FALSE())</f>
        <v>Манометр</v>
      </c>
      <c r="R512" s="17" t="s">
        <v>52</v>
      </c>
      <c r="S512" s="17" t="s">
        <v>499</v>
      </c>
      <c r="T512" s="17" t="n">
        <v>2</v>
      </c>
      <c r="U512" s="19" t="n">
        <f aca="false">VLOOKUP(поверки!$T512,'Акты п-п'!$C$5:$I$57,2,FALSE())</f>
        <v>45748</v>
      </c>
      <c r="V512" s="19" t="n">
        <f aca="false">VLOOKUP(поверки!$T512,'Акты п-п'!$C$5:$I$57,3,FALSE())</f>
        <v>45754</v>
      </c>
      <c r="W512" s="17" t="str">
        <f aca="false">VLOOKUP(поверки!$T512,'Акты п-п'!$C$5:$I$57,5,FALSE())</f>
        <v>Манджеев А.А.</v>
      </c>
      <c r="X512" s="17" t="n">
        <f aca="false">поверки!$G512-поверки!$U512</f>
        <v>5</v>
      </c>
      <c r="Y512" s="17" t="n">
        <f aca="false">поверки!$V512-поверки!$G512</f>
        <v>1</v>
      </c>
      <c r="Z512" s="17" t="str">
        <f aca="false">CONCATENATE(поверки!$Q512," ",поверки!$S512," номер ",поверки!$H512)</f>
        <v>Манометр ФТ ДМ8008-Вуф исп.2 номер 002370</v>
      </c>
    </row>
    <row r="513" customFormat="false" ht="17.9" hidden="true" customHeight="false" outlineLevel="0" collapsed="false">
      <c r="B513" s="1" t="s">
        <v>1198</v>
      </c>
      <c r="C513" s="1" t="s">
        <v>30</v>
      </c>
      <c r="D513" s="1" t="s">
        <v>446</v>
      </c>
      <c r="F513" s="1" t="s">
        <v>329</v>
      </c>
      <c r="G513" s="16" t="n">
        <v>45753</v>
      </c>
      <c r="H513" s="6" t="s">
        <v>1203</v>
      </c>
      <c r="J513" s="1" t="s">
        <v>34</v>
      </c>
      <c r="K513" s="1" t="s">
        <v>35</v>
      </c>
      <c r="L513" s="1" t="s">
        <v>1204</v>
      </c>
      <c r="M513" s="17"/>
      <c r="N513" s="17" t="str">
        <f aca="false">IF(COUNTIF(поверки!$L$6:$L$3175,поверки!$L513)&gt;1,"Дубликат","")</f>
        <v/>
      </c>
      <c r="O513" s="18" t="n">
        <v>508</v>
      </c>
      <c r="P513" s="17" t="str">
        <f aca="false">CONCATENATE(TEXT(MONTH(поверки!$G513),"00"),"/",TEXT(поверки!$O513,"000"), "/",TEXT(YEAR(поверки!$G513)-2000,"00"))</f>
        <v>04/508/25</v>
      </c>
      <c r="Q513" s="17" t="str">
        <f aca="false">VLOOKUP(поверки!$F513,'соответстиви ОТ типу'!$K$4:$M$344,2,FALSE())</f>
        <v>Манометр</v>
      </c>
      <c r="R513" s="17" t="s">
        <v>52</v>
      </c>
      <c r="S513" s="17" t="s">
        <v>499</v>
      </c>
      <c r="T513" s="17" t="n">
        <v>2</v>
      </c>
      <c r="U513" s="19" t="n">
        <f aca="false">VLOOKUP(поверки!$T513,'Акты п-п'!$C$5:$I$57,2,FALSE())</f>
        <v>45748</v>
      </c>
      <c r="V513" s="19" t="n">
        <f aca="false">VLOOKUP(поверки!$T513,'Акты п-п'!$C$5:$I$57,3,FALSE())</f>
        <v>45754</v>
      </c>
      <c r="W513" s="17" t="str">
        <f aca="false">VLOOKUP(поверки!$T513,'Акты п-п'!$C$5:$I$57,5,FALSE())</f>
        <v>Манджеев А.А.</v>
      </c>
      <c r="X513" s="17" t="n">
        <f aca="false">поверки!$G513-поверки!$U513</f>
        <v>5</v>
      </c>
      <c r="Y513" s="17" t="n">
        <f aca="false">поверки!$V513-поверки!$G513</f>
        <v>1</v>
      </c>
      <c r="Z513" s="17" t="str">
        <f aca="false">CONCATENATE(поверки!$Q513," ",поверки!$S513," номер ",поверки!$H513)</f>
        <v>Манометр ФТ ДМ8008-Вуф исп.2 номер 002352</v>
      </c>
    </row>
    <row r="514" customFormat="false" ht="17.9" hidden="true" customHeight="false" outlineLevel="0" collapsed="false">
      <c r="B514" s="1" t="s">
        <v>1198</v>
      </c>
      <c r="C514" s="1" t="s">
        <v>30</v>
      </c>
      <c r="D514" s="1" t="s">
        <v>446</v>
      </c>
      <c r="F514" s="1" t="s">
        <v>329</v>
      </c>
      <c r="G514" s="16" t="n">
        <v>45753</v>
      </c>
      <c r="H514" s="6" t="s">
        <v>1205</v>
      </c>
      <c r="J514" s="1" t="s">
        <v>34</v>
      </c>
      <c r="K514" s="1" t="s">
        <v>35</v>
      </c>
      <c r="L514" s="1" t="s">
        <v>1206</v>
      </c>
      <c r="M514" s="17"/>
      <c r="N514" s="17" t="str">
        <f aca="false">IF(COUNTIF(поверки!$L$6:$L$3175,поверки!$L514)&gt;1,"Дубликат","")</f>
        <v/>
      </c>
      <c r="O514" s="18" t="n">
        <v>509</v>
      </c>
      <c r="P514" s="17" t="str">
        <f aca="false">CONCATENATE(TEXT(MONTH(поверки!$G514),"00"),"/",TEXT(поверки!$O514,"000"), "/",TEXT(YEAR(поверки!$G514)-2000,"00"))</f>
        <v>04/509/25</v>
      </c>
      <c r="Q514" s="17" t="str">
        <f aca="false">VLOOKUP(поверки!$F514,'соответстиви ОТ типу'!$K$4:$M$344,2,FALSE())</f>
        <v>Манометр</v>
      </c>
      <c r="R514" s="17" t="s">
        <v>52</v>
      </c>
      <c r="S514" s="17" t="s">
        <v>499</v>
      </c>
      <c r="T514" s="17" t="n">
        <v>2</v>
      </c>
      <c r="U514" s="19" t="n">
        <f aca="false">VLOOKUP(поверки!$T514,'Акты п-п'!$C$5:$I$57,2,FALSE())</f>
        <v>45748</v>
      </c>
      <c r="V514" s="19" t="n">
        <f aca="false">VLOOKUP(поверки!$T514,'Акты п-п'!$C$5:$I$57,3,FALSE())</f>
        <v>45754</v>
      </c>
      <c r="W514" s="17" t="str">
        <f aca="false">VLOOKUP(поверки!$T514,'Акты п-п'!$C$5:$I$57,5,FALSE())</f>
        <v>Манджеев А.А.</v>
      </c>
      <c r="X514" s="17" t="n">
        <f aca="false">поверки!$G514-поверки!$U514</f>
        <v>5</v>
      </c>
      <c r="Y514" s="17" t="n">
        <f aca="false">поверки!$V514-поверки!$G514</f>
        <v>1</v>
      </c>
      <c r="Z514" s="17" t="str">
        <f aca="false">CONCATENATE(поверки!$Q514," ",поверки!$S514," номер ",поверки!$H514)</f>
        <v>Манометр ФТ ДМ8008-Вуф исп.2 номер 002656</v>
      </c>
    </row>
    <row r="515" customFormat="false" ht="17.9" hidden="true" customHeight="false" outlineLevel="0" collapsed="false">
      <c r="B515" s="1" t="s">
        <v>1198</v>
      </c>
      <c r="C515" s="1" t="s">
        <v>30</v>
      </c>
      <c r="D515" s="1" t="s">
        <v>446</v>
      </c>
      <c r="F515" s="1" t="s">
        <v>329</v>
      </c>
      <c r="G515" s="16" t="n">
        <v>45753</v>
      </c>
      <c r="H515" s="6" t="s">
        <v>1207</v>
      </c>
      <c r="J515" s="1" t="s">
        <v>34</v>
      </c>
      <c r="K515" s="1" t="s">
        <v>35</v>
      </c>
      <c r="L515" s="1" t="s">
        <v>1208</v>
      </c>
      <c r="M515" s="17"/>
      <c r="N515" s="17" t="str">
        <f aca="false">IF(COUNTIF(поверки!$L$6:$L$3175,поверки!$L515)&gt;1,"Дубликат","")</f>
        <v/>
      </c>
      <c r="O515" s="18" t="n">
        <v>510</v>
      </c>
      <c r="P515" s="17" t="str">
        <f aca="false">CONCATENATE(TEXT(MONTH(поверки!$G515),"00"),"/",TEXT(поверки!$O515,"000"), "/",TEXT(YEAR(поверки!$G515)-2000,"00"))</f>
        <v>04/510/25</v>
      </c>
      <c r="Q515" s="17" t="str">
        <f aca="false">VLOOKUP(поверки!$F515,'соответстиви ОТ типу'!$K$4:$M$344,2,FALSE())</f>
        <v>Манометр</v>
      </c>
      <c r="R515" s="17" t="s">
        <v>52</v>
      </c>
      <c r="S515" s="17" t="s">
        <v>499</v>
      </c>
      <c r="T515" s="17" t="n">
        <v>2</v>
      </c>
      <c r="U515" s="19" t="n">
        <f aca="false">VLOOKUP(поверки!$T515,'Акты п-п'!$C$5:$I$57,2,FALSE())</f>
        <v>45748</v>
      </c>
      <c r="V515" s="19" t="n">
        <f aca="false">VLOOKUP(поверки!$T515,'Акты п-п'!$C$5:$I$57,3,FALSE())</f>
        <v>45754</v>
      </c>
      <c r="W515" s="17" t="str">
        <f aca="false">VLOOKUP(поверки!$T515,'Акты п-п'!$C$5:$I$57,5,FALSE())</f>
        <v>Манджеев А.А.</v>
      </c>
      <c r="X515" s="17" t="n">
        <f aca="false">поверки!$G515-поверки!$U515</f>
        <v>5</v>
      </c>
      <c r="Y515" s="17" t="n">
        <f aca="false">поверки!$V515-поверки!$G515</f>
        <v>1</v>
      </c>
      <c r="Z515" s="17" t="str">
        <f aca="false">CONCATENATE(поверки!$Q515," ",поверки!$S515," номер ",поверки!$H515)</f>
        <v>Манометр ФТ ДМ8008-Вуф исп.2 номер 002570</v>
      </c>
    </row>
    <row r="516" customFormat="false" ht="17.9" hidden="true" customHeight="false" outlineLevel="0" collapsed="false">
      <c r="B516" s="1" t="s">
        <v>1198</v>
      </c>
      <c r="C516" s="1" t="s">
        <v>30</v>
      </c>
      <c r="D516" s="1" t="s">
        <v>446</v>
      </c>
      <c r="F516" s="1" t="s">
        <v>329</v>
      </c>
      <c r="G516" s="16" t="n">
        <v>45753</v>
      </c>
      <c r="H516" s="6" t="s">
        <v>1209</v>
      </c>
      <c r="J516" s="1" t="s">
        <v>34</v>
      </c>
      <c r="K516" s="1" t="s">
        <v>35</v>
      </c>
      <c r="L516" s="1" t="s">
        <v>1210</v>
      </c>
      <c r="M516" s="17"/>
      <c r="N516" s="17" t="str">
        <f aca="false">IF(COUNTIF(поверки!$L$6:$L$3175,поверки!$L516)&gt;1,"Дубликат","")</f>
        <v/>
      </c>
      <c r="O516" s="18" t="n">
        <v>511</v>
      </c>
      <c r="P516" s="17" t="str">
        <f aca="false">CONCATENATE(TEXT(MONTH(поверки!$G516),"00"),"/",TEXT(поверки!$O516,"000"), "/",TEXT(YEAR(поверки!$G516)-2000,"00"))</f>
        <v>04/511/25</v>
      </c>
      <c r="Q516" s="17" t="str">
        <f aca="false">VLOOKUP(поверки!$F516,'соответстиви ОТ типу'!$K$4:$M$344,2,FALSE())</f>
        <v>Манометр</v>
      </c>
      <c r="R516" s="17" t="s">
        <v>52</v>
      </c>
      <c r="S516" s="17" t="s">
        <v>499</v>
      </c>
      <c r="T516" s="17" t="n">
        <v>2</v>
      </c>
      <c r="U516" s="19" t="n">
        <f aca="false">VLOOKUP(поверки!$T516,'Акты п-п'!$C$5:$I$57,2,FALSE())</f>
        <v>45748</v>
      </c>
      <c r="V516" s="19" t="n">
        <f aca="false">VLOOKUP(поверки!$T516,'Акты п-п'!$C$5:$I$57,3,FALSE())</f>
        <v>45754</v>
      </c>
      <c r="W516" s="17" t="str">
        <f aca="false">VLOOKUP(поверки!$T516,'Акты п-п'!$C$5:$I$57,5,FALSE())</f>
        <v>Манджеев А.А.</v>
      </c>
      <c r="X516" s="17" t="n">
        <f aca="false">поверки!$G516-поверки!$U516</f>
        <v>5</v>
      </c>
      <c r="Y516" s="17" t="n">
        <f aca="false">поверки!$V516-поверки!$G516</f>
        <v>1</v>
      </c>
      <c r="Z516" s="17" t="str">
        <f aca="false">CONCATENATE(поверки!$Q516," ",поверки!$S516," номер ",поверки!$H516)</f>
        <v>Манометр ФТ ДМ8008-Вуф исп.2 номер 002763</v>
      </c>
    </row>
    <row r="517" customFormat="false" ht="17.9" hidden="true" customHeight="false" outlineLevel="0" collapsed="false">
      <c r="B517" s="1" t="s">
        <v>1198</v>
      </c>
      <c r="C517" s="1" t="s">
        <v>30</v>
      </c>
      <c r="D517" s="1" t="s">
        <v>446</v>
      </c>
      <c r="F517" s="1" t="s">
        <v>329</v>
      </c>
      <c r="G517" s="16" t="n">
        <v>45753</v>
      </c>
      <c r="H517" s="6" t="s">
        <v>1211</v>
      </c>
      <c r="J517" s="1" t="s">
        <v>34</v>
      </c>
      <c r="K517" s="1" t="s">
        <v>35</v>
      </c>
      <c r="L517" s="1" t="s">
        <v>1212</v>
      </c>
      <c r="M517" s="17"/>
      <c r="N517" s="17" t="str">
        <f aca="false">IF(COUNTIF(поверки!$L$6:$L$3175,поверки!$L517)&gt;1,"Дубликат","")</f>
        <v/>
      </c>
      <c r="O517" s="18" t="n">
        <v>512</v>
      </c>
      <c r="P517" s="17" t="str">
        <f aca="false">CONCATENATE(TEXT(MONTH(поверки!$G517),"00"),"/",TEXT(поверки!$O517,"000"), "/",TEXT(YEAR(поверки!$G517)-2000,"00"))</f>
        <v>04/512/25</v>
      </c>
      <c r="Q517" s="17" t="str">
        <f aca="false">VLOOKUP(поверки!$F517,'соответстиви ОТ типу'!$K$4:$M$344,2,FALSE())</f>
        <v>Манометр</v>
      </c>
      <c r="R517" s="17" t="s">
        <v>52</v>
      </c>
      <c r="S517" s="17" t="s">
        <v>499</v>
      </c>
      <c r="T517" s="17" t="n">
        <v>2</v>
      </c>
      <c r="U517" s="19" t="n">
        <f aca="false">VLOOKUP(поверки!$T517,'Акты п-п'!$C$5:$I$57,2,FALSE())</f>
        <v>45748</v>
      </c>
      <c r="V517" s="19" t="n">
        <f aca="false">VLOOKUP(поверки!$T517,'Акты п-п'!$C$5:$I$57,3,FALSE())</f>
        <v>45754</v>
      </c>
      <c r="W517" s="17" t="str">
        <f aca="false">VLOOKUP(поверки!$T517,'Акты п-п'!$C$5:$I$57,5,FALSE())</f>
        <v>Манджеев А.А.</v>
      </c>
      <c r="X517" s="17" t="n">
        <f aca="false">поверки!$G517-поверки!$U517</f>
        <v>5</v>
      </c>
      <c r="Y517" s="17" t="n">
        <f aca="false">поверки!$V517-поверки!$G517</f>
        <v>1</v>
      </c>
      <c r="Z517" s="17" t="str">
        <f aca="false">CONCATENATE(поверки!$Q517," ",поверки!$S517," номер ",поверки!$H517)</f>
        <v>Манометр ФТ ДМ8008-Вуф исп.2 номер 002754</v>
      </c>
    </row>
    <row r="518" customFormat="false" ht="17.9" hidden="true" customHeight="false" outlineLevel="0" collapsed="false">
      <c r="B518" s="1" t="s">
        <v>1198</v>
      </c>
      <c r="C518" s="1" t="s">
        <v>30</v>
      </c>
      <c r="D518" s="1" t="s">
        <v>446</v>
      </c>
      <c r="F518" s="1" t="s">
        <v>329</v>
      </c>
      <c r="G518" s="16" t="n">
        <v>45753</v>
      </c>
      <c r="H518" s="6" t="s">
        <v>1213</v>
      </c>
      <c r="J518" s="1" t="s">
        <v>34</v>
      </c>
      <c r="K518" s="1" t="s">
        <v>35</v>
      </c>
      <c r="L518" s="1" t="s">
        <v>1214</v>
      </c>
      <c r="M518" s="17"/>
      <c r="N518" s="17" t="str">
        <f aca="false">IF(COUNTIF(поверки!$L$6:$L$3175,поверки!$L518)&gt;1,"Дубликат","")</f>
        <v/>
      </c>
      <c r="O518" s="18" t="n">
        <v>513</v>
      </c>
      <c r="P518" s="17" t="str">
        <f aca="false">CONCATENATE(TEXT(MONTH(поверки!$G518),"00"),"/",TEXT(поверки!$O518,"000"), "/",TEXT(YEAR(поверки!$G518)-2000,"00"))</f>
        <v>04/513/25</v>
      </c>
      <c r="Q518" s="17" t="str">
        <f aca="false">VLOOKUP(поверки!$F518,'соответстиви ОТ типу'!$K$4:$M$344,2,FALSE())</f>
        <v>Манометр</v>
      </c>
      <c r="R518" s="17" t="s">
        <v>52</v>
      </c>
      <c r="S518" s="17" t="s">
        <v>499</v>
      </c>
      <c r="T518" s="17" t="n">
        <v>2</v>
      </c>
      <c r="U518" s="19" t="n">
        <f aca="false">VLOOKUP(поверки!$T518,'Акты п-п'!$C$5:$I$57,2,FALSE())</f>
        <v>45748</v>
      </c>
      <c r="V518" s="19" t="n">
        <f aca="false">VLOOKUP(поверки!$T518,'Акты п-п'!$C$5:$I$57,3,FALSE())</f>
        <v>45754</v>
      </c>
      <c r="W518" s="17" t="str">
        <f aca="false">VLOOKUP(поверки!$T518,'Акты п-п'!$C$5:$I$57,5,FALSE())</f>
        <v>Манджеев А.А.</v>
      </c>
      <c r="X518" s="17" t="n">
        <f aca="false">поверки!$G518-поверки!$U518</f>
        <v>5</v>
      </c>
      <c r="Y518" s="17" t="n">
        <f aca="false">поверки!$V518-поверки!$G518</f>
        <v>1</v>
      </c>
      <c r="Z518" s="17" t="str">
        <f aca="false">CONCATENATE(поверки!$Q518," ",поверки!$S518," номер ",поверки!$H518)</f>
        <v>Манометр ФТ ДМ8008-Вуф исп.2 номер 002657</v>
      </c>
    </row>
    <row r="519" customFormat="false" ht="17.9" hidden="true" customHeight="false" outlineLevel="0" collapsed="false">
      <c r="B519" s="1" t="s">
        <v>1198</v>
      </c>
      <c r="C519" s="1" t="s">
        <v>30</v>
      </c>
      <c r="D519" s="1" t="s">
        <v>446</v>
      </c>
      <c r="F519" s="1" t="s">
        <v>329</v>
      </c>
      <c r="G519" s="16" t="n">
        <v>45753</v>
      </c>
      <c r="H519" s="6" t="s">
        <v>1215</v>
      </c>
      <c r="J519" s="1" t="s">
        <v>34</v>
      </c>
      <c r="K519" s="1" t="s">
        <v>35</v>
      </c>
      <c r="L519" s="1" t="s">
        <v>1216</v>
      </c>
      <c r="M519" s="17" t="str">
        <f aca="false">IF(COUNTIF(поверки!$H$6:$H$3175,поверки!$H519)&gt;1,"Дубликат","")</f>
        <v/>
      </c>
      <c r="N519" s="17" t="str">
        <f aca="false">IF(COUNTIF(поверки!$L$6:$L$3175,поверки!$L519)&gt;1,"Дубликат","")</f>
        <v/>
      </c>
      <c r="O519" s="18" t="n">
        <v>514</v>
      </c>
      <c r="P519" s="17" t="str">
        <f aca="false">CONCATENATE(TEXT(MONTH(поверки!$G519),"00"),"/",TEXT(поверки!$O519,"000"), "/",TEXT(YEAR(поверки!$G519)-2000,"00"))</f>
        <v>04/514/25</v>
      </c>
      <c r="Q519" s="17" t="str">
        <f aca="false">VLOOKUP(поверки!$F519,'соответстиви ОТ типу'!$K$4:$M$344,2,FALSE())</f>
        <v>Манометр</v>
      </c>
      <c r="R519" s="17" t="s">
        <v>52</v>
      </c>
      <c r="S519" s="17" t="s">
        <v>499</v>
      </c>
      <c r="T519" s="17" t="n">
        <v>2</v>
      </c>
      <c r="U519" s="19" t="n">
        <f aca="false">VLOOKUP(поверки!$T519,'Акты п-п'!$C$5:$I$57,2,FALSE())</f>
        <v>45748</v>
      </c>
      <c r="V519" s="19" t="n">
        <f aca="false">VLOOKUP(поверки!$T519,'Акты п-п'!$C$5:$I$57,3,FALSE())</f>
        <v>45754</v>
      </c>
      <c r="W519" s="17" t="str">
        <f aca="false">VLOOKUP(поверки!$T519,'Акты п-п'!$C$5:$I$57,5,FALSE())</f>
        <v>Манджеев А.А.</v>
      </c>
      <c r="X519" s="17" t="n">
        <f aca="false">поверки!$G519-поверки!$U519</f>
        <v>5</v>
      </c>
      <c r="Y519" s="17" t="n">
        <f aca="false">поверки!$V519-поверки!$G519</f>
        <v>1</v>
      </c>
      <c r="Z519" s="17" t="str">
        <f aca="false">CONCATENATE(поверки!$Q519," ",поверки!$S519," номер ",поверки!$H519)</f>
        <v>Манометр ФТ ДМ8008-Вуф исп.2 номер 002567</v>
      </c>
    </row>
    <row r="520" customFormat="false" ht="17.9" hidden="true" customHeight="false" outlineLevel="0" collapsed="false">
      <c r="B520" s="1" t="s">
        <v>1198</v>
      </c>
      <c r="C520" s="1" t="s">
        <v>30</v>
      </c>
      <c r="D520" s="1" t="s">
        <v>446</v>
      </c>
      <c r="F520" s="1" t="s">
        <v>329</v>
      </c>
      <c r="G520" s="16" t="n">
        <v>45753</v>
      </c>
      <c r="H520" s="6" t="s">
        <v>1217</v>
      </c>
      <c r="J520" s="1" t="s">
        <v>34</v>
      </c>
      <c r="K520" s="1" t="s">
        <v>35</v>
      </c>
      <c r="L520" s="1" t="s">
        <v>1218</v>
      </c>
      <c r="M520" s="17" t="str">
        <f aca="false">IF(COUNTIF(поверки!$H$6:$H$3175,поверки!$H520)&gt;1,"Дубликат","")</f>
        <v/>
      </c>
      <c r="N520" s="17" t="str">
        <f aca="false">IF(COUNTIF(поверки!$L$6:$L$3175,поверки!$L520)&gt;1,"Дубликат","")</f>
        <v/>
      </c>
      <c r="O520" s="18" t="n">
        <v>515</v>
      </c>
      <c r="P520" s="17" t="str">
        <f aca="false">CONCATENATE(TEXT(MONTH(поверки!$G520),"00"),"/",TEXT(поверки!$O520,"000"), "/",TEXT(YEAR(поверки!$G520)-2000,"00"))</f>
        <v>04/515/25</v>
      </c>
      <c r="Q520" s="17" t="str">
        <f aca="false">VLOOKUP(поверки!$F520,'соответстиви ОТ типу'!$K$4:$M$344,2,FALSE())</f>
        <v>Манометр</v>
      </c>
      <c r="R520" s="17" t="s">
        <v>52</v>
      </c>
      <c r="S520" s="17" t="s">
        <v>499</v>
      </c>
      <c r="T520" s="17" t="n">
        <v>2</v>
      </c>
      <c r="U520" s="19" t="n">
        <f aca="false">VLOOKUP(поверки!$T520,'Акты п-п'!$C$5:$I$57,2,FALSE())</f>
        <v>45748</v>
      </c>
      <c r="V520" s="19" t="n">
        <f aca="false">VLOOKUP(поверки!$T520,'Акты п-п'!$C$5:$I$57,3,FALSE())</f>
        <v>45754</v>
      </c>
      <c r="W520" s="17" t="str">
        <f aca="false">VLOOKUP(поверки!$T520,'Акты п-п'!$C$5:$I$57,5,FALSE())</f>
        <v>Манджеев А.А.</v>
      </c>
      <c r="X520" s="17" t="n">
        <f aca="false">поверки!$G520-поверки!$U520</f>
        <v>5</v>
      </c>
      <c r="Y520" s="17" t="n">
        <f aca="false">поверки!$V520-поверки!$G520</f>
        <v>1</v>
      </c>
      <c r="Z520" s="17" t="str">
        <f aca="false">CONCATENATE(поверки!$Q520," ",поверки!$S520," номер ",поверки!$H520)</f>
        <v>Манометр ФТ ДМ8008-Вуф исп.2 номер 2197190</v>
      </c>
    </row>
    <row r="521" customFormat="false" ht="17.9" hidden="true" customHeight="false" outlineLevel="0" collapsed="false">
      <c r="B521" s="1" t="s">
        <v>1198</v>
      </c>
      <c r="C521" s="1" t="s">
        <v>30</v>
      </c>
      <c r="D521" s="1" t="s">
        <v>446</v>
      </c>
      <c r="F521" s="1" t="s">
        <v>329</v>
      </c>
      <c r="G521" s="16" t="n">
        <v>45753</v>
      </c>
      <c r="H521" s="6" t="s">
        <v>1219</v>
      </c>
      <c r="J521" s="1" t="s">
        <v>34</v>
      </c>
      <c r="K521" s="1" t="s">
        <v>35</v>
      </c>
      <c r="L521" s="1" t="s">
        <v>1220</v>
      </c>
      <c r="M521" s="17" t="str">
        <f aca="false">IF(COUNTIF(поверки!$H$6:$H$3175,поверки!$H521)&gt;1,"Дубликат","")</f>
        <v/>
      </c>
      <c r="N521" s="17" t="str">
        <f aca="false">IF(COUNTIF(поверки!$L$6:$L$3175,поверки!$L521)&gt;1,"Дубликат","")</f>
        <v/>
      </c>
      <c r="O521" s="18" t="n">
        <v>516</v>
      </c>
      <c r="P521" s="17" t="str">
        <f aca="false">CONCATENATE(TEXT(MONTH(поверки!$G521),"00"),"/",TEXT(поверки!$O521,"000"), "/",TEXT(YEAR(поверки!$G521)-2000,"00"))</f>
        <v>04/516/25</v>
      </c>
      <c r="Q521" s="17" t="str">
        <f aca="false">VLOOKUP(поверки!$F521,'соответстиви ОТ типу'!$K$4:$M$344,2,FALSE())</f>
        <v>Манометр</v>
      </c>
      <c r="R521" s="17" t="s">
        <v>52</v>
      </c>
      <c r="S521" s="17" t="s">
        <v>499</v>
      </c>
      <c r="T521" s="17" t="n">
        <v>2</v>
      </c>
      <c r="U521" s="19" t="n">
        <f aca="false">VLOOKUP(поверки!$T521,'Акты п-п'!$C$5:$I$57,2,FALSE())</f>
        <v>45748</v>
      </c>
      <c r="V521" s="19" t="n">
        <f aca="false">VLOOKUP(поверки!$T521,'Акты п-п'!$C$5:$I$57,3,FALSE())</f>
        <v>45754</v>
      </c>
      <c r="W521" s="17" t="str">
        <f aca="false">VLOOKUP(поверки!$T521,'Акты п-п'!$C$5:$I$57,5,FALSE())</f>
        <v>Манджеев А.А.</v>
      </c>
      <c r="X521" s="17" t="n">
        <f aca="false">поверки!$G521-поверки!$U521</f>
        <v>5</v>
      </c>
      <c r="Y521" s="17" t="n">
        <f aca="false">поверки!$V521-поверки!$G521</f>
        <v>1</v>
      </c>
      <c r="Z521" s="17" t="str">
        <f aca="false">CONCATENATE(поверки!$Q521," ",поверки!$S521," номер ",поверки!$H521)</f>
        <v>Манометр ФТ ДМ8008-Вуф исп.2 номер 000769</v>
      </c>
    </row>
    <row r="522" customFormat="false" ht="17.9" hidden="true" customHeight="false" outlineLevel="0" collapsed="false">
      <c r="B522" s="1" t="s">
        <v>1198</v>
      </c>
      <c r="C522" s="1" t="s">
        <v>30</v>
      </c>
      <c r="D522" s="1" t="s">
        <v>446</v>
      </c>
      <c r="F522" s="1" t="s">
        <v>329</v>
      </c>
      <c r="G522" s="16" t="n">
        <v>45753</v>
      </c>
      <c r="H522" s="6" t="s">
        <v>1221</v>
      </c>
      <c r="J522" s="1" t="s">
        <v>34</v>
      </c>
      <c r="K522" s="1" t="s">
        <v>35</v>
      </c>
      <c r="L522" s="1" t="s">
        <v>1222</v>
      </c>
      <c r="M522" s="17" t="str">
        <f aca="false">IF(COUNTIF(поверки!$H$6:$H$3175,поверки!$H522)&gt;1,"Дубликат","")</f>
        <v/>
      </c>
      <c r="N522" s="17" t="str">
        <f aca="false">IF(COUNTIF(поверки!$L$6:$L$3175,поверки!$L522)&gt;1,"Дубликат","")</f>
        <v/>
      </c>
      <c r="O522" s="18" t="n">
        <v>517</v>
      </c>
      <c r="P522" s="17" t="str">
        <f aca="false">CONCATENATE(TEXT(MONTH(поверки!$G522),"00"),"/",TEXT(поверки!$O522,"000"), "/",TEXT(YEAR(поверки!$G522)-2000,"00"))</f>
        <v>04/517/25</v>
      </c>
      <c r="Q522" s="17" t="str">
        <f aca="false">VLOOKUP(поверки!$F522,'соответстиви ОТ типу'!$K$4:$M$344,2,FALSE())</f>
        <v>Манометр</v>
      </c>
      <c r="R522" s="17" t="s">
        <v>52</v>
      </c>
      <c r="S522" s="17" t="s">
        <v>499</v>
      </c>
      <c r="T522" s="17" t="n">
        <v>2</v>
      </c>
      <c r="U522" s="19" t="n">
        <f aca="false">VLOOKUP(поверки!$T522,'Акты п-п'!$C$5:$I$57,2,FALSE())</f>
        <v>45748</v>
      </c>
      <c r="V522" s="19" t="n">
        <f aca="false">VLOOKUP(поверки!$T522,'Акты п-п'!$C$5:$I$57,3,FALSE())</f>
        <v>45754</v>
      </c>
      <c r="W522" s="17" t="str">
        <f aca="false">VLOOKUP(поверки!$T522,'Акты п-п'!$C$5:$I$57,5,FALSE())</f>
        <v>Манджеев А.А.</v>
      </c>
      <c r="X522" s="17" t="n">
        <f aca="false">поверки!$G522-поверки!$U522</f>
        <v>5</v>
      </c>
      <c r="Y522" s="17" t="n">
        <f aca="false">поверки!$V522-поверки!$G522</f>
        <v>1</v>
      </c>
      <c r="Z522" s="17" t="str">
        <f aca="false">CONCATENATE(поверки!$Q522," ",поверки!$S522," номер ",поверки!$H522)</f>
        <v>Манометр ФТ ДМ8008-Вуф исп.2 номер 000858</v>
      </c>
    </row>
    <row r="523" customFormat="false" ht="17.9" hidden="true" customHeight="false" outlineLevel="0" collapsed="false">
      <c r="B523" s="1" t="s">
        <v>1198</v>
      </c>
      <c r="C523" s="1" t="s">
        <v>30</v>
      </c>
      <c r="D523" s="1" t="s">
        <v>446</v>
      </c>
      <c r="F523" s="1" t="s">
        <v>329</v>
      </c>
      <c r="G523" s="16" t="n">
        <v>45753</v>
      </c>
      <c r="H523" s="6" t="s">
        <v>1223</v>
      </c>
      <c r="J523" s="1" t="s">
        <v>34</v>
      </c>
      <c r="K523" s="1" t="s">
        <v>35</v>
      </c>
      <c r="L523" s="1" t="s">
        <v>1224</v>
      </c>
      <c r="M523" s="17" t="str">
        <f aca="false">IF(COUNTIF(поверки!$H$6:$H$3175,поверки!$H523)&gt;1,"Дубликат","")</f>
        <v/>
      </c>
      <c r="N523" s="17" t="str">
        <f aca="false">IF(COUNTIF(поверки!$L$6:$L$3175,поверки!$L523)&gt;1,"Дубликат","")</f>
        <v/>
      </c>
      <c r="O523" s="18" t="n">
        <v>518</v>
      </c>
      <c r="P523" s="17" t="str">
        <f aca="false">CONCATENATE(TEXT(MONTH(поверки!$G523),"00"),"/",TEXT(поверки!$O523,"000"), "/",TEXT(YEAR(поверки!$G523)-2000,"00"))</f>
        <v>04/518/25</v>
      </c>
      <c r="Q523" s="17" t="str">
        <f aca="false">VLOOKUP(поверки!$F523,'соответстиви ОТ типу'!$K$4:$M$344,2,FALSE())</f>
        <v>Манометр</v>
      </c>
      <c r="R523" s="17" t="s">
        <v>52</v>
      </c>
      <c r="S523" s="17" t="s">
        <v>499</v>
      </c>
      <c r="T523" s="17" t="n">
        <v>2</v>
      </c>
      <c r="U523" s="19" t="n">
        <f aca="false">VLOOKUP(поверки!$T523,'Акты п-п'!$C$5:$I$57,2,FALSE())</f>
        <v>45748</v>
      </c>
      <c r="V523" s="19" t="n">
        <f aca="false">VLOOKUP(поверки!$T523,'Акты п-п'!$C$5:$I$57,3,FALSE())</f>
        <v>45754</v>
      </c>
      <c r="W523" s="17" t="str">
        <f aca="false">VLOOKUP(поверки!$T523,'Акты п-п'!$C$5:$I$57,5,FALSE())</f>
        <v>Манджеев А.А.</v>
      </c>
      <c r="X523" s="17" t="n">
        <f aca="false">поверки!$G523-поверки!$U523</f>
        <v>5</v>
      </c>
      <c r="Y523" s="17" t="n">
        <f aca="false">поверки!$V523-поверки!$G523</f>
        <v>1</v>
      </c>
      <c r="Z523" s="17" t="str">
        <f aca="false">CONCATENATE(поверки!$Q523," ",поверки!$S523," номер ",поверки!$H523)</f>
        <v>Манометр ФТ ДМ8008-Вуф исп.2 номер 000901</v>
      </c>
    </row>
    <row r="524" customFormat="false" ht="17.9" hidden="true" customHeight="false" outlineLevel="0" collapsed="false">
      <c r="B524" s="1" t="s">
        <v>1198</v>
      </c>
      <c r="C524" s="1" t="s">
        <v>30</v>
      </c>
      <c r="D524" s="1" t="s">
        <v>446</v>
      </c>
      <c r="F524" s="1" t="s">
        <v>329</v>
      </c>
      <c r="G524" s="16" t="n">
        <v>45753</v>
      </c>
      <c r="H524" s="6" t="s">
        <v>1225</v>
      </c>
      <c r="J524" s="1" t="s">
        <v>34</v>
      </c>
      <c r="K524" s="1" t="s">
        <v>35</v>
      </c>
      <c r="L524" s="1" t="s">
        <v>1226</v>
      </c>
      <c r="M524" s="17" t="str">
        <f aca="false">IF(COUNTIF(поверки!$H$6:$H$3175,поверки!$H524)&gt;1,"Дубликат","")</f>
        <v/>
      </c>
      <c r="N524" s="17" t="str">
        <f aca="false">IF(COUNTIF(поверки!$L$6:$L$3175,поверки!$L524)&gt;1,"Дубликат","")</f>
        <v/>
      </c>
      <c r="O524" s="18" t="n">
        <v>519</v>
      </c>
      <c r="P524" s="17" t="str">
        <f aca="false">CONCATENATE(TEXT(MONTH(поверки!$G524),"00"),"/",TEXT(поверки!$O524,"000"), "/",TEXT(YEAR(поверки!$G524)-2000,"00"))</f>
        <v>04/519/25</v>
      </c>
      <c r="Q524" s="17" t="str">
        <f aca="false">VLOOKUP(поверки!$F524,'соответстиви ОТ типу'!$K$4:$M$344,2,FALSE())</f>
        <v>Манометр</v>
      </c>
      <c r="R524" s="17" t="s">
        <v>52</v>
      </c>
      <c r="S524" s="17" t="s">
        <v>499</v>
      </c>
      <c r="T524" s="17" t="n">
        <v>2</v>
      </c>
      <c r="U524" s="19" t="n">
        <f aca="false">VLOOKUP(поверки!$T524,'Акты п-п'!$C$5:$I$57,2,FALSE())</f>
        <v>45748</v>
      </c>
      <c r="V524" s="19" t="n">
        <f aca="false">VLOOKUP(поверки!$T524,'Акты п-п'!$C$5:$I$57,3,FALSE())</f>
        <v>45754</v>
      </c>
      <c r="W524" s="17" t="str">
        <f aca="false">VLOOKUP(поверки!$T524,'Акты п-п'!$C$5:$I$57,5,FALSE())</f>
        <v>Манджеев А.А.</v>
      </c>
      <c r="X524" s="17" t="n">
        <f aca="false">поверки!$G524-поверки!$U524</f>
        <v>5</v>
      </c>
      <c r="Y524" s="17" t="n">
        <f aca="false">поверки!$V524-поверки!$G524</f>
        <v>1</v>
      </c>
      <c r="Z524" s="17" t="str">
        <f aca="false">CONCATENATE(поверки!$Q524," ",поверки!$S524," номер ",поверки!$H524)</f>
        <v>Манометр ФТ ДМ8008-Вуф исп.2 номер 001015</v>
      </c>
    </row>
    <row r="525" customFormat="false" ht="17.9" hidden="true" customHeight="false" outlineLevel="0" collapsed="false">
      <c r="B525" s="1" t="s">
        <v>1198</v>
      </c>
      <c r="C525" s="1" t="s">
        <v>30</v>
      </c>
      <c r="D525" s="1" t="s">
        <v>446</v>
      </c>
      <c r="F525" s="1" t="s">
        <v>297</v>
      </c>
      <c r="G525" s="16" t="n">
        <v>45753</v>
      </c>
      <c r="H525" s="6" t="s">
        <v>1227</v>
      </c>
      <c r="J525" s="1" t="s">
        <v>34</v>
      </c>
      <c r="K525" s="1" t="s">
        <v>35</v>
      </c>
      <c r="L525" s="1" t="s">
        <v>1228</v>
      </c>
      <c r="M525" s="17"/>
      <c r="N525" s="17" t="str">
        <f aca="false">IF(COUNTIF(поверки!$L$6:$L$3175,поверки!$L525)&gt;1,"Дубликат","")</f>
        <v/>
      </c>
      <c r="O525" s="18" t="n">
        <v>520</v>
      </c>
      <c r="P525" s="17" t="str">
        <f aca="false">CONCATENATE(TEXT(MONTH(поверки!$G525),"00"),"/",TEXT(поверки!$O525,"000"), "/",TEXT(YEAR(поверки!$G525)-2000,"00"))</f>
        <v>04/520/25</v>
      </c>
      <c r="Q525" s="17" t="str">
        <f aca="false">VLOOKUP(поверки!$F525,'соответстиви ОТ типу'!$K$4:$M$344,2,FALSE())</f>
        <v>Манометр</v>
      </c>
      <c r="R525" s="17" t="s">
        <v>52</v>
      </c>
      <c r="S525" s="17" t="s">
        <v>464</v>
      </c>
      <c r="T525" s="17" t="n">
        <v>2</v>
      </c>
      <c r="U525" s="19" t="n">
        <f aca="false">VLOOKUP(поверки!$T525,'Акты п-п'!$C$5:$I$57,2,FALSE())</f>
        <v>45748</v>
      </c>
      <c r="V525" s="19" t="n">
        <f aca="false">VLOOKUP(поверки!$T525,'Акты п-п'!$C$5:$I$57,3,FALSE())</f>
        <v>45754</v>
      </c>
      <c r="W525" s="17" t="str">
        <f aca="false">VLOOKUP(поверки!$T525,'Акты п-п'!$C$5:$I$57,5,FALSE())</f>
        <v>Манджеев А.А.</v>
      </c>
      <c r="X525" s="17" t="n">
        <f aca="false">поверки!$G525-поверки!$U525</f>
        <v>5</v>
      </c>
      <c r="Y525" s="17" t="n">
        <f aca="false">поверки!$V525-поверки!$G525</f>
        <v>1</v>
      </c>
      <c r="Z525" s="17" t="str">
        <f aca="false">CONCATENATE(поверки!$Q525," ",поверки!$S525," номер ",поверки!$H525)</f>
        <v>Манометр ТМ серия 20 номер 3017195</v>
      </c>
    </row>
    <row r="526" customFormat="false" ht="17.9" hidden="true" customHeight="false" outlineLevel="0" collapsed="false">
      <c r="B526" s="1" t="s">
        <v>1198</v>
      </c>
      <c r="C526" s="1" t="s">
        <v>30</v>
      </c>
      <c r="D526" s="1" t="s">
        <v>446</v>
      </c>
      <c r="F526" s="1" t="s">
        <v>297</v>
      </c>
      <c r="G526" s="16" t="n">
        <v>45753</v>
      </c>
      <c r="H526" s="6" t="s">
        <v>1229</v>
      </c>
      <c r="J526" s="1" t="s">
        <v>34</v>
      </c>
      <c r="K526" s="1" t="s">
        <v>35</v>
      </c>
      <c r="L526" s="1" t="s">
        <v>1230</v>
      </c>
      <c r="M526" s="17" t="str">
        <f aca="false">IF(COUNTIF(поверки!$H$6:$H$3175,поверки!$H526)&gt;1,"Дубликат","")</f>
        <v/>
      </c>
      <c r="N526" s="17" t="str">
        <f aca="false">IF(COUNTIF(поверки!$L$6:$L$3175,поверки!$L526)&gt;1,"Дубликат","")</f>
        <v/>
      </c>
      <c r="O526" s="18" t="n">
        <v>521</v>
      </c>
      <c r="P526" s="17" t="str">
        <f aca="false">CONCATENATE(TEXT(MONTH(поверки!$G526),"00"),"/",TEXT(поверки!$O526,"000"), "/",TEXT(YEAR(поверки!$G526)-2000,"00"))</f>
        <v>04/521/25</v>
      </c>
      <c r="Q526" s="17" t="str">
        <f aca="false">VLOOKUP(поверки!$F526,'соответстиви ОТ типу'!$K$4:$M$344,2,FALSE())</f>
        <v>Манометр</v>
      </c>
      <c r="R526" s="17" t="s">
        <v>52</v>
      </c>
      <c r="S526" s="17" t="s">
        <v>464</v>
      </c>
      <c r="T526" s="17" t="n">
        <v>2</v>
      </c>
      <c r="U526" s="19" t="n">
        <f aca="false">VLOOKUP(поверки!$T526,'Акты п-п'!$C$5:$I$57,2,FALSE())</f>
        <v>45748</v>
      </c>
      <c r="V526" s="19" t="n">
        <f aca="false">VLOOKUP(поверки!$T526,'Акты п-п'!$C$5:$I$57,3,FALSE())</f>
        <v>45754</v>
      </c>
      <c r="W526" s="17" t="str">
        <f aca="false">VLOOKUP(поверки!$T526,'Акты п-п'!$C$5:$I$57,5,FALSE())</f>
        <v>Манджеев А.А.</v>
      </c>
      <c r="X526" s="17" t="n">
        <f aca="false">поверки!$G526-поверки!$U526</f>
        <v>5</v>
      </c>
      <c r="Y526" s="17" t="n">
        <f aca="false">поверки!$V526-поверки!$G526</f>
        <v>1</v>
      </c>
      <c r="Z526" s="17" t="str">
        <f aca="false">CONCATENATE(поверки!$Q526," ",поверки!$S526," номер ",поверки!$H526)</f>
        <v>Манометр ТМ серия 20 номер 3017199</v>
      </c>
    </row>
    <row r="527" customFormat="false" ht="17.9" hidden="true" customHeight="false" outlineLevel="0" collapsed="false">
      <c r="B527" s="1" t="s">
        <v>1198</v>
      </c>
      <c r="C527" s="1" t="s">
        <v>30</v>
      </c>
      <c r="D527" s="1" t="s">
        <v>446</v>
      </c>
      <c r="F527" s="1" t="s">
        <v>297</v>
      </c>
      <c r="G527" s="16" t="n">
        <v>45753</v>
      </c>
      <c r="H527" s="6" t="s">
        <v>1231</v>
      </c>
      <c r="J527" s="1" t="s">
        <v>34</v>
      </c>
      <c r="K527" s="1" t="s">
        <v>35</v>
      </c>
      <c r="L527" s="1" t="s">
        <v>1232</v>
      </c>
      <c r="M527" s="17" t="str">
        <f aca="false">IF(COUNTIF(поверки!$H$6:$H$3175,поверки!$H527)&gt;1,"Дубликат","")</f>
        <v/>
      </c>
      <c r="N527" s="17" t="str">
        <f aca="false">IF(COUNTIF(поверки!$L$6:$L$3175,поверки!$L527)&gt;1,"Дубликат","")</f>
        <v/>
      </c>
      <c r="O527" s="18" t="n">
        <v>522</v>
      </c>
      <c r="P527" s="17" t="str">
        <f aca="false">CONCATENATE(TEXT(MONTH(поверки!$G527),"00"),"/",TEXT(поверки!$O527,"000"), "/",TEXT(YEAR(поверки!$G527)-2000,"00"))</f>
        <v>04/522/25</v>
      </c>
      <c r="Q527" s="17" t="str">
        <f aca="false">VLOOKUP(поверки!$F527,'соответстиви ОТ типу'!$K$4:$M$344,2,FALSE())</f>
        <v>Манометр</v>
      </c>
      <c r="R527" s="17" t="s">
        <v>52</v>
      </c>
      <c r="S527" s="17" t="s">
        <v>464</v>
      </c>
      <c r="T527" s="17" t="n">
        <v>2</v>
      </c>
      <c r="U527" s="19" t="n">
        <f aca="false">VLOOKUP(поверки!$T527,'Акты п-п'!$C$5:$I$57,2,FALSE())</f>
        <v>45748</v>
      </c>
      <c r="V527" s="19" t="n">
        <f aca="false">VLOOKUP(поверки!$T527,'Акты п-п'!$C$5:$I$57,3,FALSE())</f>
        <v>45754</v>
      </c>
      <c r="W527" s="17" t="str">
        <f aca="false">VLOOKUP(поверки!$T527,'Акты п-п'!$C$5:$I$57,5,FALSE())</f>
        <v>Манджеев А.А.</v>
      </c>
      <c r="X527" s="17" t="n">
        <f aca="false">поверки!$G527-поверки!$U527</f>
        <v>5</v>
      </c>
      <c r="Y527" s="17" t="n">
        <f aca="false">поверки!$V527-поверки!$G527</f>
        <v>1</v>
      </c>
      <c r="Z527" s="17" t="str">
        <f aca="false">CONCATENATE(поверки!$Q527," ",поверки!$S527," номер ",поверки!$H527)</f>
        <v>Манометр ТМ серия 20 номер 3016949</v>
      </c>
    </row>
    <row r="528" customFormat="false" ht="17.9" hidden="true" customHeight="false" outlineLevel="0" collapsed="false">
      <c r="B528" s="1" t="s">
        <v>1198</v>
      </c>
      <c r="C528" s="1" t="s">
        <v>30</v>
      </c>
      <c r="D528" s="1" t="s">
        <v>446</v>
      </c>
      <c r="F528" s="1" t="s">
        <v>297</v>
      </c>
      <c r="G528" s="16" t="n">
        <v>45753</v>
      </c>
      <c r="H528" s="6" t="s">
        <v>1233</v>
      </c>
      <c r="J528" s="1" t="s">
        <v>34</v>
      </c>
      <c r="K528" s="1" t="s">
        <v>35</v>
      </c>
      <c r="L528" s="1" t="s">
        <v>1234</v>
      </c>
      <c r="M528" s="17" t="str">
        <f aca="false">IF(COUNTIF(поверки!$H$6:$H$3175,поверки!$H528)&gt;1,"Дубликат","")</f>
        <v/>
      </c>
      <c r="N528" s="17" t="str">
        <f aca="false">IF(COUNTIF(поверки!$L$6:$L$3175,поверки!$L528)&gt;1,"Дубликат","")</f>
        <v/>
      </c>
      <c r="O528" s="18" t="n">
        <v>523</v>
      </c>
      <c r="P528" s="17" t="str">
        <f aca="false">CONCATENATE(TEXT(MONTH(поверки!$G528),"00"),"/",TEXT(поверки!$O528,"000"), "/",TEXT(YEAR(поверки!$G528)-2000,"00"))</f>
        <v>04/523/25</v>
      </c>
      <c r="Q528" s="17" t="str">
        <f aca="false">VLOOKUP(поверки!$F528,'соответстиви ОТ типу'!$K$4:$M$344,2,FALSE())</f>
        <v>Манометр</v>
      </c>
      <c r="R528" s="17" t="s">
        <v>52</v>
      </c>
      <c r="S528" s="17" t="s">
        <v>464</v>
      </c>
      <c r="T528" s="17" t="n">
        <v>2</v>
      </c>
      <c r="U528" s="19" t="n">
        <f aca="false">VLOOKUP(поверки!$T528,'Акты п-п'!$C$5:$I$57,2,FALSE())</f>
        <v>45748</v>
      </c>
      <c r="V528" s="19" t="n">
        <f aca="false">VLOOKUP(поверки!$T528,'Акты п-п'!$C$5:$I$57,3,FALSE())</f>
        <v>45754</v>
      </c>
      <c r="W528" s="17" t="str">
        <f aca="false">VLOOKUP(поверки!$T528,'Акты п-п'!$C$5:$I$57,5,FALSE())</f>
        <v>Манджеев А.А.</v>
      </c>
      <c r="X528" s="17" t="n">
        <f aca="false">поверки!$G528-поверки!$U528</f>
        <v>5</v>
      </c>
      <c r="Y528" s="17" t="n">
        <f aca="false">поверки!$V528-поверки!$G528</f>
        <v>1</v>
      </c>
      <c r="Z528" s="17" t="str">
        <f aca="false">CONCATENATE(поверки!$Q528," ",поверки!$S528," номер ",поверки!$H528)</f>
        <v>Манометр ТМ серия 20 номер 3016959</v>
      </c>
    </row>
    <row r="529" customFormat="false" ht="17.9" hidden="true" customHeight="false" outlineLevel="0" collapsed="false">
      <c r="B529" s="1" t="s">
        <v>1198</v>
      </c>
      <c r="C529" s="1" t="s">
        <v>30</v>
      </c>
      <c r="D529" s="1" t="s">
        <v>446</v>
      </c>
      <c r="F529" s="1" t="s">
        <v>297</v>
      </c>
      <c r="G529" s="16" t="n">
        <v>45753</v>
      </c>
      <c r="H529" s="6" t="s">
        <v>1235</v>
      </c>
      <c r="J529" s="1" t="s">
        <v>34</v>
      </c>
      <c r="K529" s="1" t="s">
        <v>35</v>
      </c>
      <c r="L529" s="1" t="s">
        <v>1236</v>
      </c>
      <c r="M529" s="17" t="str">
        <f aca="false">IF(COUNTIF(поверки!$H$6:$H$3175,поверки!$H529)&gt;1,"Дубликат","")</f>
        <v/>
      </c>
      <c r="N529" s="17" t="str">
        <f aca="false">IF(COUNTIF(поверки!$L$6:$L$3175,поверки!$L529)&gt;1,"Дубликат","")</f>
        <v/>
      </c>
      <c r="O529" s="18" t="n">
        <v>524</v>
      </c>
      <c r="P529" s="17" t="str">
        <f aca="false">CONCATENATE(TEXT(MONTH(поверки!$G529),"00"),"/",TEXT(поверки!$O529,"000"), "/",TEXT(YEAR(поверки!$G529)-2000,"00"))</f>
        <v>04/524/25</v>
      </c>
      <c r="Q529" s="17" t="str">
        <f aca="false">VLOOKUP(поверки!$F529,'соответстиви ОТ типу'!$K$4:$M$344,2,FALSE())</f>
        <v>Манометр</v>
      </c>
      <c r="R529" s="17" t="s">
        <v>52</v>
      </c>
      <c r="S529" s="17" t="s">
        <v>464</v>
      </c>
      <c r="T529" s="17" t="n">
        <v>2</v>
      </c>
      <c r="U529" s="19" t="n">
        <f aca="false">VLOOKUP(поверки!$T529,'Акты п-п'!$C$5:$I$57,2,FALSE())</f>
        <v>45748</v>
      </c>
      <c r="V529" s="19" t="n">
        <f aca="false">VLOOKUP(поверки!$T529,'Акты п-п'!$C$5:$I$57,3,FALSE())</f>
        <v>45754</v>
      </c>
      <c r="W529" s="17" t="str">
        <f aca="false">VLOOKUP(поверки!$T529,'Акты п-п'!$C$5:$I$57,5,FALSE())</f>
        <v>Манджеев А.А.</v>
      </c>
      <c r="X529" s="17" t="n">
        <f aca="false">поверки!$G529-поверки!$U529</f>
        <v>5</v>
      </c>
      <c r="Y529" s="17" t="n">
        <f aca="false">поверки!$V529-поверки!$G529</f>
        <v>1</v>
      </c>
      <c r="Z529" s="17" t="str">
        <f aca="false">CONCATENATE(поверки!$Q529," ",поверки!$S529," номер ",поверки!$H529)</f>
        <v>Манометр ТМ серия 20 номер 3016972</v>
      </c>
    </row>
    <row r="530" customFormat="false" ht="17.9" hidden="true" customHeight="false" outlineLevel="0" collapsed="false">
      <c r="B530" s="1" t="s">
        <v>1198</v>
      </c>
      <c r="C530" s="1" t="s">
        <v>30</v>
      </c>
      <c r="D530" s="1" t="s">
        <v>446</v>
      </c>
      <c r="F530" s="1" t="s">
        <v>297</v>
      </c>
      <c r="G530" s="16" t="n">
        <v>45753</v>
      </c>
      <c r="H530" s="6" t="s">
        <v>1237</v>
      </c>
      <c r="J530" s="1" t="s">
        <v>34</v>
      </c>
      <c r="K530" s="1" t="s">
        <v>35</v>
      </c>
      <c r="L530" s="1" t="s">
        <v>1238</v>
      </c>
      <c r="M530" s="17" t="str">
        <f aca="false">IF(COUNTIF(поверки!$H$6:$H$3175,поверки!$H530)&gt;1,"Дубликат","")</f>
        <v/>
      </c>
      <c r="N530" s="17" t="str">
        <f aca="false">IF(COUNTIF(поверки!$L$6:$L$3175,поверки!$L530)&gt;1,"Дубликат","")</f>
        <v/>
      </c>
      <c r="O530" s="18" t="n">
        <v>525</v>
      </c>
      <c r="P530" s="17" t="str">
        <f aca="false">CONCATENATE(TEXT(MONTH(поверки!$G530),"00"),"/",TEXT(поверки!$O530,"000"), "/",TEXT(YEAR(поверки!$G530)-2000,"00"))</f>
        <v>04/525/25</v>
      </c>
      <c r="Q530" s="17" t="str">
        <f aca="false">VLOOKUP(поверки!$F530,'соответстиви ОТ типу'!$K$4:$M$344,2,FALSE())</f>
        <v>Манометр</v>
      </c>
      <c r="R530" s="17" t="s">
        <v>52</v>
      </c>
      <c r="S530" s="17" t="s">
        <v>464</v>
      </c>
      <c r="T530" s="17" t="n">
        <v>2</v>
      </c>
      <c r="U530" s="19" t="n">
        <f aca="false">VLOOKUP(поверки!$T530,'Акты п-п'!$C$5:$I$57,2,FALSE())</f>
        <v>45748</v>
      </c>
      <c r="V530" s="19" t="n">
        <f aca="false">VLOOKUP(поверки!$T530,'Акты п-п'!$C$5:$I$57,3,FALSE())</f>
        <v>45754</v>
      </c>
      <c r="W530" s="17" t="str">
        <f aca="false">VLOOKUP(поверки!$T530,'Акты п-п'!$C$5:$I$57,5,FALSE())</f>
        <v>Манджеев А.А.</v>
      </c>
      <c r="X530" s="17" t="n">
        <f aca="false">поверки!$G530-поверки!$U530</f>
        <v>5</v>
      </c>
      <c r="Y530" s="17" t="n">
        <f aca="false">поверки!$V530-поверки!$G530</f>
        <v>1</v>
      </c>
      <c r="Z530" s="17" t="str">
        <f aca="false">CONCATENATE(поверки!$Q530," ",поверки!$S530," номер ",поверки!$H530)</f>
        <v>Манометр ТМ серия 20 номер 3016960</v>
      </c>
    </row>
    <row r="531" customFormat="false" ht="17.9" hidden="true" customHeight="false" outlineLevel="0" collapsed="false">
      <c r="B531" s="1" t="s">
        <v>1198</v>
      </c>
      <c r="C531" s="1" t="s">
        <v>30</v>
      </c>
      <c r="D531" s="1" t="s">
        <v>446</v>
      </c>
      <c r="F531" s="1" t="s">
        <v>297</v>
      </c>
      <c r="G531" s="16" t="n">
        <v>45753</v>
      </c>
      <c r="H531" s="6" t="s">
        <v>1239</v>
      </c>
      <c r="J531" s="1" t="s">
        <v>34</v>
      </c>
      <c r="K531" s="1" t="s">
        <v>35</v>
      </c>
      <c r="L531" s="1" t="s">
        <v>1240</v>
      </c>
      <c r="M531" s="17" t="str">
        <f aca="false">IF(COUNTIF(поверки!$H$6:$H$3175,поверки!$H531)&gt;1,"Дубликат","")</f>
        <v/>
      </c>
      <c r="N531" s="17" t="str">
        <f aca="false">IF(COUNTIF(поверки!$L$6:$L$3175,поверки!$L531)&gt;1,"Дубликат","")</f>
        <v/>
      </c>
      <c r="O531" s="18" t="n">
        <v>526</v>
      </c>
      <c r="P531" s="17" t="str">
        <f aca="false">CONCATENATE(TEXT(MONTH(поверки!$G531),"00"),"/",TEXT(поверки!$O531,"000"), "/",TEXT(YEAR(поверки!$G531)-2000,"00"))</f>
        <v>04/526/25</v>
      </c>
      <c r="Q531" s="17" t="str">
        <f aca="false">VLOOKUP(поверки!$F531,'соответстиви ОТ типу'!$K$4:$M$344,2,FALSE())</f>
        <v>Манометр</v>
      </c>
      <c r="R531" s="17" t="s">
        <v>52</v>
      </c>
      <c r="S531" s="17" t="s">
        <v>464</v>
      </c>
      <c r="T531" s="17" t="n">
        <v>2</v>
      </c>
      <c r="U531" s="19" t="n">
        <f aca="false">VLOOKUP(поверки!$T531,'Акты п-п'!$C$5:$I$57,2,FALSE())</f>
        <v>45748</v>
      </c>
      <c r="V531" s="19" t="n">
        <f aca="false">VLOOKUP(поверки!$T531,'Акты п-п'!$C$5:$I$57,3,FALSE())</f>
        <v>45754</v>
      </c>
      <c r="W531" s="17" t="str">
        <f aca="false">VLOOKUP(поверки!$T531,'Акты п-п'!$C$5:$I$57,5,FALSE())</f>
        <v>Манджеев А.А.</v>
      </c>
      <c r="X531" s="17" t="n">
        <f aca="false">поверки!$G531-поверки!$U531</f>
        <v>5</v>
      </c>
      <c r="Y531" s="17" t="n">
        <f aca="false">поверки!$V531-поверки!$G531</f>
        <v>1</v>
      </c>
      <c r="Z531" s="17" t="str">
        <f aca="false">CONCATENATE(поверки!$Q531," ",поверки!$S531," номер ",поверки!$H531)</f>
        <v>Манометр ТМ серия 20 номер 3016946</v>
      </c>
    </row>
    <row r="532" customFormat="false" ht="17.9" hidden="true" customHeight="false" outlineLevel="0" collapsed="false">
      <c r="B532" s="1" t="s">
        <v>1198</v>
      </c>
      <c r="C532" s="1" t="s">
        <v>30</v>
      </c>
      <c r="D532" s="1" t="s">
        <v>446</v>
      </c>
      <c r="F532" s="1" t="s">
        <v>297</v>
      </c>
      <c r="G532" s="16" t="n">
        <v>45753</v>
      </c>
      <c r="H532" s="6" t="s">
        <v>1241</v>
      </c>
      <c r="J532" s="1" t="s">
        <v>34</v>
      </c>
      <c r="K532" s="1" t="s">
        <v>35</v>
      </c>
      <c r="L532" s="1" t="s">
        <v>1242</v>
      </c>
      <c r="M532" s="17" t="str">
        <f aca="false">IF(COUNTIF(поверки!$H$6:$H$3175,поверки!$H532)&gt;1,"Дубликат","")</f>
        <v/>
      </c>
      <c r="N532" s="17" t="str">
        <f aca="false">IF(COUNTIF(поверки!$L$6:$L$3175,поверки!$L532)&gt;1,"Дубликат","")</f>
        <v/>
      </c>
      <c r="O532" s="18" t="n">
        <v>527</v>
      </c>
      <c r="P532" s="17" t="str">
        <f aca="false">CONCATENATE(TEXT(MONTH(поверки!$G532),"00"),"/",TEXT(поверки!$O532,"000"), "/",TEXT(YEAR(поверки!$G532)-2000,"00"))</f>
        <v>04/527/25</v>
      </c>
      <c r="Q532" s="17" t="str">
        <f aca="false">VLOOKUP(поверки!$F532,'соответстиви ОТ типу'!$K$4:$M$344,2,FALSE())</f>
        <v>Манометр</v>
      </c>
      <c r="R532" s="17" t="s">
        <v>52</v>
      </c>
      <c r="S532" s="17" t="s">
        <v>464</v>
      </c>
      <c r="T532" s="17" t="n">
        <v>2</v>
      </c>
      <c r="U532" s="19" t="n">
        <f aca="false">VLOOKUP(поверки!$T532,'Акты п-п'!$C$5:$I$57,2,FALSE())</f>
        <v>45748</v>
      </c>
      <c r="V532" s="19" t="n">
        <f aca="false">VLOOKUP(поверки!$T532,'Акты п-п'!$C$5:$I$57,3,FALSE())</f>
        <v>45754</v>
      </c>
      <c r="W532" s="17" t="str">
        <f aca="false">VLOOKUP(поверки!$T532,'Акты п-п'!$C$5:$I$57,5,FALSE())</f>
        <v>Манджеев А.А.</v>
      </c>
      <c r="X532" s="17" t="n">
        <f aca="false">поверки!$G532-поверки!$U532</f>
        <v>5</v>
      </c>
      <c r="Y532" s="17" t="n">
        <f aca="false">поверки!$V532-поверки!$G532</f>
        <v>1</v>
      </c>
      <c r="Z532" s="17" t="str">
        <f aca="false">CONCATENATE(поверки!$Q532," ",поверки!$S532," номер ",поверки!$H532)</f>
        <v>Манометр ТМ серия 20 номер 3016969</v>
      </c>
    </row>
    <row r="533" customFormat="false" ht="17.9" hidden="true" customHeight="false" outlineLevel="0" collapsed="false">
      <c r="B533" s="1" t="s">
        <v>1198</v>
      </c>
      <c r="C533" s="1" t="s">
        <v>30</v>
      </c>
      <c r="D533" s="1" t="s">
        <v>446</v>
      </c>
      <c r="F533" s="1" t="s">
        <v>297</v>
      </c>
      <c r="G533" s="16" t="n">
        <v>45753</v>
      </c>
      <c r="H533" s="6" t="s">
        <v>1243</v>
      </c>
      <c r="J533" s="1" t="s">
        <v>34</v>
      </c>
      <c r="K533" s="1" t="s">
        <v>35</v>
      </c>
      <c r="L533" s="1" t="s">
        <v>1244</v>
      </c>
      <c r="M533" s="17" t="str">
        <f aca="false">IF(COUNTIF(поверки!$H$6:$H$3175,поверки!$H533)&gt;1,"Дубликат","")</f>
        <v/>
      </c>
      <c r="N533" s="17" t="str">
        <f aca="false">IF(COUNTIF(поверки!$L$6:$L$3175,поверки!$L533)&gt;1,"Дубликат","")</f>
        <v/>
      </c>
      <c r="O533" s="18" t="n">
        <v>528</v>
      </c>
      <c r="P533" s="17" t="str">
        <f aca="false">CONCATENATE(TEXT(MONTH(поверки!$G533),"00"),"/",TEXT(поверки!$O533,"000"), "/",TEXT(YEAR(поверки!$G533)-2000,"00"))</f>
        <v>04/528/25</v>
      </c>
      <c r="Q533" s="17" t="str">
        <f aca="false">VLOOKUP(поверки!$F533,'соответстиви ОТ типу'!$K$4:$M$344,2,FALSE())</f>
        <v>Манометр</v>
      </c>
      <c r="R533" s="17" t="s">
        <v>52</v>
      </c>
      <c r="S533" s="17" t="s">
        <v>464</v>
      </c>
      <c r="T533" s="17" t="n">
        <v>2</v>
      </c>
      <c r="U533" s="19" t="n">
        <f aca="false">VLOOKUP(поверки!$T533,'Акты п-п'!$C$5:$I$57,2,FALSE())</f>
        <v>45748</v>
      </c>
      <c r="V533" s="19" t="n">
        <f aca="false">VLOOKUP(поверки!$T533,'Акты п-п'!$C$5:$I$57,3,FALSE())</f>
        <v>45754</v>
      </c>
      <c r="W533" s="17" t="str">
        <f aca="false">VLOOKUP(поверки!$T533,'Акты п-п'!$C$5:$I$57,5,FALSE())</f>
        <v>Манджеев А.А.</v>
      </c>
      <c r="X533" s="17" t="n">
        <f aca="false">поверки!$G533-поверки!$U533</f>
        <v>5</v>
      </c>
      <c r="Y533" s="17" t="n">
        <f aca="false">поверки!$V533-поверки!$G533</f>
        <v>1</v>
      </c>
      <c r="Z533" s="17" t="str">
        <f aca="false">CONCATENATE(поверки!$Q533," ",поверки!$S533," номер ",поверки!$H533)</f>
        <v>Манометр ТМ серия 20 номер 3016945</v>
      </c>
    </row>
    <row r="534" customFormat="false" ht="17.9" hidden="true" customHeight="false" outlineLevel="0" collapsed="false">
      <c r="B534" s="1" t="s">
        <v>1198</v>
      </c>
      <c r="C534" s="1" t="s">
        <v>30</v>
      </c>
      <c r="D534" s="1" t="s">
        <v>446</v>
      </c>
      <c r="F534" s="1" t="s">
        <v>297</v>
      </c>
      <c r="G534" s="16" t="n">
        <v>45753</v>
      </c>
      <c r="H534" s="6" t="s">
        <v>1245</v>
      </c>
      <c r="J534" s="1" t="s">
        <v>34</v>
      </c>
      <c r="K534" s="1" t="s">
        <v>35</v>
      </c>
      <c r="L534" s="1" t="s">
        <v>1246</v>
      </c>
      <c r="M534" s="17" t="str">
        <f aca="false">IF(COUNTIF(поверки!$H$6:$H$3175,поверки!$H534)&gt;1,"Дубликат","")</f>
        <v/>
      </c>
      <c r="N534" s="17" t="str">
        <f aca="false">IF(COUNTIF(поверки!$L$6:$L$3175,поверки!$L534)&gt;1,"Дубликат","")</f>
        <v/>
      </c>
      <c r="O534" s="18" t="n">
        <v>529</v>
      </c>
      <c r="P534" s="17" t="str">
        <f aca="false">CONCATENATE(TEXT(MONTH(поверки!$G534),"00"),"/",TEXT(поверки!$O534,"000"), "/",TEXT(YEAR(поверки!$G534)-2000,"00"))</f>
        <v>04/529/25</v>
      </c>
      <c r="Q534" s="17" t="str">
        <f aca="false">VLOOKUP(поверки!$F534,'соответстиви ОТ типу'!$K$4:$M$344,2,FALSE())</f>
        <v>Манометр</v>
      </c>
      <c r="R534" s="17" t="s">
        <v>52</v>
      </c>
      <c r="S534" s="17" t="s">
        <v>464</v>
      </c>
      <c r="T534" s="17" t="n">
        <v>2</v>
      </c>
      <c r="U534" s="19" t="n">
        <f aca="false">VLOOKUP(поверки!$T534,'Акты п-п'!$C$5:$I$57,2,FALSE())</f>
        <v>45748</v>
      </c>
      <c r="V534" s="19" t="n">
        <f aca="false">VLOOKUP(поверки!$T534,'Акты п-п'!$C$5:$I$57,3,FALSE())</f>
        <v>45754</v>
      </c>
      <c r="W534" s="17" t="str">
        <f aca="false">VLOOKUP(поверки!$T534,'Акты п-п'!$C$5:$I$57,5,FALSE())</f>
        <v>Манджеев А.А.</v>
      </c>
      <c r="X534" s="17" t="n">
        <f aca="false">поверки!$G534-поверки!$U534</f>
        <v>5</v>
      </c>
      <c r="Y534" s="17" t="n">
        <f aca="false">поверки!$V534-поверки!$G534</f>
        <v>1</v>
      </c>
      <c r="Z534" s="17" t="str">
        <f aca="false">CONCATENATE(поверки!$Q534," ",поверки!$S534," номер ",поверки!$H534)</f>
        <v>Манометр ТМ серия 20 номер 3016970</v>
      </c>
    </row>
    <row r="535" customFormat="false" ht="17.9" hidden="true" customHeight="false" outlineLevel="0" collapsed="false">
      <c r="B535" s="1" t="s">
        <v>1198</v>
      </c>
      <c r="C535" s="1" t="s">
        <v>30</v>
      </c>
      <c r="D535" s="1" t="s">
        <v>446</v>
      </c>
      <c r="F535" s="1" t="s">
        <v>297</v>
      </c>
      <c r="G535" s="16" t="n">
        <v>45753</v>
      </c>
      <c r="H535" s="6" t="s">
        <v>1247</v>
      </c>
      <c r="J535" s="1" t="s">
        <v>34</v>
      </c>
      <c r="K535" s="1" t="s">
        <v>35</v>
      </c>
      <c r="L535" s="1" t="s">
        <v>1248</v>
      </c>
      <c r="M535" s="17" t="str">
        <f aca="false">IF(COUNTIF(поверки!$H$6:$H$3175,поверки!$H535)&gt;1,"Дубликат","")</f>
        <v/>
      </c>
      <c r="N535" s="17" t="str">
        <f aca="false">IF(COUNTIF(поверки!$L$6:$L$3175,поверки!$L535)&gt;1,"Дубликат","")</f>
        <v/>
      </c>
      <c r="O535" s="18" t="n">
        <v>530</v>
      </c>
      <c r="P535" s="17" t="str">
        <f aca="false">CONCATENATE(TEXT(MONTH(поверки!$G535),"00"),"/",TEXT(поверки!$O535,"000"), "/",TEXT(YEAR(поверки!$G535)-2000,"00"))</f>
        <v>04/530/25</v>
      </c>
      <c r="Q535" s="17" t="str">
        <f aca="false">VLOOKUP(поверки!$F535,'соответстиви ОТ типу'!$K$4:$M$344,2,FALSE())</f>
        <v>Манометр</v>
      </c>
      <c r="R535" s="17" t="s">
        <v>52</v>
      </c>
      <c r="S535" s="17" t="s">
        <v>464</v>
      </c>
      <c r="T535" s="17" t="n">
        <v>2</v>
      </c>
      <c r="U535" s="19" t="n">
        <f aca="false">VLOOKUP(поверки!$T535,'Акты п-п'!$C$5:$I$57,2,FALSE())</f>
        <v>45748</v>
      </c>
      <c r="V535" s="19" t="n">
        <f aca="false">VLOOKUP(поверки!$T535,'Акты п-п'!$C$5:$I$57,3,FALSE())</f>
        <v>45754</v>
      </c>
      <c r="W535" s="17" t="str">
        <f aca="false">VLOOKUP(поверки!$T535,'Акты п-п'!$C$5:$I$57,5,FALSE())</f>
        <v>Манджеев А.А.</v>
      </c>
      <c r="X535" s="17" t="n">
        <f aca="false">поверки!$G535-поверки!$U535</f>
        <v>5</v>
      </c>
      <c r="Y535" s="17" t="n">
        <f aca="false">поверки!$V535-поверки!$G535</f>
        <v>1</v>
      </c>
      <c r="Z535" s="17" t="str">
        <f aca="false">CONCATENATE(поверки!$Q535," ",поверки!$S535," номер ",поверки!$H535)</f>
        <v>Манометр ТМ серия 20 номер 3016963</v>
      </c>
    </row>
    <row r="536" customFormat="false" ht="17.9" hidden="true" customHeight="false" outlineLevel="0" collapsed="false">
      <c r="B536" s="1" t="s">
        <v>1198</v>
      </c>
      <c r="C536" s="1" t="s">
        <v>30</v>
      </c>
      <c r="D536" s="1" t="s">
        <v>446</v>
      </c>
      <c r="F536" s="1" t="s">
        <v>297</v>
      </c>
      <c r="G536" s="16" t="n">
        <v>45753</v>
      </c>
      <c r="H536" s="6" t="s">
        <v>1249</v>
      </c>
      <c r="J536" s="1" t="s">
        <v>34</v>
      </c>
      <c r="K536" s="1" t="s">
        <v>35</v>
      </c>
      <c r="L536" s="1" t="s">
        <v>1250</v>
      </c>
      <c r="M536" s="17" t="str">
        <f aca="false">IF(COUNTIF(поверки!$H$6:$H$3175,поверки!$H536)&gt;1,"Дубликат","")</f>
        <v/>
      </c>
      <c r="N536" s="17" t="str">
        <f aca="false">IF(COUNTIF(поверки!$L$6:$L$3175,поверки!$L536)&gt;1,"Дубликат","")</f>
        <v/>
      </c>
      <c r="O536" s="18" t="n">
        <v>531</v>
      </c>
      <c r="P536" s="17" t="str">
        <f aca="false">CONCATENATE(TEXT(MONTH(поверки!$G536),"00"),"/",TEXT(поверки!$O536,"000"), "/",TEXT(YEAR(поверки!$G536)-2000,"00"))</f>
        <v>04/531/25</v>
      </c>
      <c r="Q536" s="17" t="str">
        <f aca="false">VLOOKUP(поверки!$F536,'соответстиви ОТ типу'!$K$4:$M$344,2,FALSE())</f>
        <v>Манометр</v>
      </c>
      <c r="R536" s="17" t="s">
        <v>52</v>
      </c>
      <c r="S536" s="17" t="s">
        <v>464</v>
      </c>
      <c r="T536" s="17" t="n">
        <v>2</v>
      </c>
      <c r="U536" s="19" t="n">
        <f aca="false">VLOOKUP(поверки!$T536,'Акты п-п'!$C$5:$I$57,2,FALSE())</f>
        <v>45748</v>
      </c>
      <c r="V536" s="19" t="n">
        <f aca="false">VLOOKUP(поверки!$T536,'Акты п-п'!$C$5:$I$57,3,FALSE())</f>
        <v>45754</v>
      </c>
      <c r="W536" s="17" t="str">
        <f aca="false">VLOOKUP(поверки!$T536,'Акты п-п'!$C$5:$I$57,5,FALSE())</f>
        <v>Манджеев А.А.</v>
      </c>
      <c r="X536" s="17" t="n">
        <f aca="false">поверки!$G536-поверки!$U536</f>
        <v>5</v>
      </c>
      <c r="Y536" s="17" t="n">
        <f aca="false">поверки!$V536-поверки!$G536</f>
        <v>1</v>
      </c>
      <c r="Z536" s="17" t="str">
        <f aca="false">CONCATENATE(поверки!$Q536," ",поверки!$S536," номер ",поверки!$H536)</f>
        <v>Манометр ТМ серия 20 номер 3016951</v>
      </c>
    </row>
    <row r="537" customFormat="false" ht="17.9" hidden="true" customHeight="false" outlineLevel="0" collapsed="false">
      <c r="B537" s="1" t="s">
        <v>1198</v>
      </c>
      <c r="C537" s="1" t="s">
        <v>30</v>
      </c>
      <c r="D537" s="1" t="s">
        <v>446</v>
      </c>
      <c r="F537" s="1" t="s">
        <v>297</v>
      </c>
      <c r="G537" s="16" t="n">
        <v>45753</v>
      </c>
      <c r="H537" s="6" t="s">
        <v>1251</v>
      </c>
      <c r="J537" s="1" t="s">
        <v>34</v>
      </c>
      <c r="K537" s="1" t="s">
        <v>35</v>
      </c>
      <c r="L537" s="1" t="s">
        <v>1252</v>
      </c>
      <c r="M537" s="17"/>
      <c r="N537" s="17" t="str">
        <f aca="false">IF(COUNTIF(поверки!$L$6:$L$3175,поверки!$L537)&gt;1,"Дубликат","")</f>
        <v/>
      </c>
      <c r="O537" s="18" t="n">
        <v>532</v>
      </c>
      <c r="P537" s="17" t="str">
        <f aca="false">CONCATENATE(TEXT(MONTH(поверки!$G537),"00"),"/",TEXT(поверки!$O537,"000"), "/",TEXT(YEAR(поверки!$G537)-2000,"00"))</f>
        <v>04/532/25</v>
      </c>
      <c r="Q537" s="17" t="str">
        <f aca="false">VLOOKUP(поверки!$F537,'соответстиви ОТ типу'!$K$4:$M$344,2,FALSE())</f>
        <v>Манометр</v>
      </c>
      <c r="R537" s="17" t="s">
        <v>52</v>
      </c>
      <c r="S537" s="17" t="s">
        <v>464</v>
      </c>
      <c r="T537" s="17" t="n">
        <v>2</v>
      </c>
      <c r="U537" s="19" t="n">
        <f aca="false">VLOOKUP(поверки!$T537,'Акты п-п'!$C$5:$I$57,2,FALSE())</f>
        <v>45748</v>
      </c>
      <c r="V537" s="19" t="n">
        <f aca="false">VLOOKUP(поверки!$T537,'Акты п-п'!$C$5:$I$57,3,FALSE())</f>
        <v>45754</v>
      </c>
      <c r="W537" s="17" t="str">
        <f aca="false">VLOOKUP(поверки!$T537,'Акты п-п'!$C$5:$I$57,5,FALSE())</f>
        <v>Манджеев А.А.</v>
      </c>
      <c r="X537" s="17" t="n">
        <f aca="false">поверки!$G537-поверки!$U537</f>
        <v>5</v>
      </c>
      <c r="Y537" s="17" t="n">
        <f aca="false">поверки!$V537-поверки!$G537</f>
        <v>1</v>
      </c>
      <c r="Z537" s="17" t="str">
        <f aca="false">CONCATENATE(поверки!$Q537," ",поверки!$S537," номер ",поверки!$H537)</f>
        <v>Манометр ТМ серия 20 номер 3016966</v>
      </c>
    </row>
    <row r="538" customFormat="false" ht="17.9" hidden="true" customHeight="false" outlineLevel="0" collapsed="false">
      <c r="B538" s="1" t="s">
        <v>1198</v>
      </c>
      <c r="C538" s="1" t="s">
        <v>30</v>
      </c>
      <c r="D538" s="1" t="s">
        <v>446</v>
      </c>
      <c r="F538" s="1" t="s">
        <v>297</v>
      </c>
      <c r="G538" s="16" t="n">
        <v>45753</v>
      </c>
      <c r="H538" s="6" t="s">
        <v>1253</v>
      </c>
      <c r="J538" s="1" t="s">
        <v>34</v>
      </c>
      <c r="K538" s="1" t="s">
        <v>35</v>
      </c>
      <c r="L538" s="1" t="s">
        <v>1254</v>
      </c>
      <c r="M538" s="17"/>
      <c r="N538" s="17" t="str">
        <f aca="false">IF(COUNTIF(поверки!$L$6:$L$3175,поверки!$L538)&gt;1,"Дубликат","")</f>
        <v/>
      </c>
      <c r="O538" s="18" t="n">
        <v>533</v>
      </c>
      <c r="P538" s="17" t="str">
        <f aca="false">CONCATENATE(TEXT(MONTH(поверки!$G538),"00"),"/",TEXT(поверки!$O538,"000"), "/",TEXT(YEAR(поверки!$G538)-2000,"00"))</f>
        <v>04/533/25</v>
      </c>
      <c r="Q538" s="17" t="str">
        <f aca="false">VLOOKUP(поверки!$F538,'соответстиви ОТ типу'!$K$4:$M$344,2,FALSE())</f>
        <v>Манометр</v>
      </c>
      <c r="R538" s="17" t="s">
        <v>52</v>
      </c>
      <c r="S538" s="17" t="s">
        <v>464</v>
      </c>
      <c r="T538" s="17" t="n">
        <v>2</v>
      </c>
      <c r="U538" s="19" t="n">
        <f aca="false">VLOOKUP(поверки!$T538,'Акты п-п'!$C$5:$I$57,2,FALSE())</f>
        <v>45748</v>
      </c>
      <c r="V538" s="19" t="n">
        <f aca="false">VLOOKUP(поверки!$T538,'Акты п-п'!$C$5:$I$57,3,FALSE())</f>
        <v>45754</v>
      </c>
      <c r="W538" s="17" t="str">
        <f aca="false">VLOOKUP(поверки!$T538,'Акты п-п'!$C$5:$I$57,5,FALSE())</f>
        <v>Манджеев А.А.</v>
      </c>
      <c r="X538" s="17" t="n">
        <f aca="false">поверки!$G538-поверки!$U538</f>
        <v>5</v>
      </c>
      <c r="Y538" s="17" t="n">
        <f aca="false">поверки!$V538-поверки!$G538</f>
        <v>1</v>
      </c>
      <c r="Z538" s="17" t="str">
        <f aca="false">CONCATENATE(поверки!$Q538," ",поверки!$S538," номер ",поверки!$H538)</f>
        <v>Манометр ТМ серия 20 номер 3016947</v>
      </c>
    </row>
    <row r="539" customFormat="false" ht="17.9" hidden="true" customHeight="false" outlineLevel="0" collapsed="false">
      <c r="B539" s="1" t="s">
        <v>1198</v>
      </c>
      <c r="C539" s="1" t="s">
        <v>30</v>
      </c>
      <c r="D539" s="1" t="s">
        <v>446</v>
      </c>
      <c r="F539" s="1" t="s">
        <v>297</v>
      </c>
      <c r="G539" s="16" t="n">
        <v>45753</v>
      </c>
      <c r="H539" s="6" t="s">
        <v>1255</v>
      </c>
      <c r="J539" s="1" t="s">
        <v>34</v>
      </c>
      <c r="K539" s="1" t="s">
        <v>35</v>
      </c>
      <c r="L539" s="1" t="s">
        <v>1256</v>
      </c>
      <c r="M539" s="17"/>
      <c r="N539" s="17" t="str">
        <f aca="false">IF(COUNTIF(поверки!$L$6:$L$3175,поверки!$L539)&gt;1,"Дубликат","")</f>
        <v/>
      </c>
      <c r="O539" s="18" t="n">
        <v>534</v>
      </c>
      <c r="P539" s="17" t="str">
        <f aca="false">CONCATENATE(TEXT(MONTH(поверки!$G539),"00"),"/",TEXT(поверки!$O539,"000"), "/",TEXT(YEAR(поверки!$G539)-2000,"00"))</f>
        <v>04/534/25</v>
      </c>
      <c r="Q539" s="17" t="str">
        <f aca="false">VLOOKUP(поверки!$F539,'соответстиви ОТ типу'!$K$4:$M$344,2,FALSE())</f>
        <v>Манометр</v>
      </c>
      <c r="R539" s="17" t="s">
        <v>52</v>
      </c>
      <c r="S539" s="17" t="s">
        <v>464</v>
      </c>
      <c r="T539" s="17" t="n">
        <v>2</v>
      </c>
      <c r="U539" s="19" t="n">
        <f aca="false">VLOOKUP(поверки!$T539,'Акты п-п'!$C$5:$I$57,2,FALSE())</f>
        <v>45748</v>
      </c>
      <c r="V539" s="19" t="n">
        <f aca="false">VLOOKUP(поверки!$T539,'Акты п-п'!$C$5:$I$57,3,FALSE())</f>
        <v>45754</v>
      </c>
      <c r="W539" s="17" t="str">
        <f aca="false">VLOOKUP(поверки!$T539,'Акты п-п'!$C$5:$I$57,5,FALSE())</f>
        <v>Манджеев А.А.</v>
      </c>
      <c r="X539" s="17" t="n">
        <f aca="false">поверки!$G539-поверки!$U539</f>
        <v>5</v>
      </c>
      <c r="Y539" s="17" t="n">
        <f aca="false">поверки!$V539-поверки!$G539</f>
        <v>1</v>
      </c>
      <c r="Z539" s="17" t="str">
        <f aca="false">CONCATENATE(поверки!$Q539," ",поверки!$S539," номер ",поверки!$H539)</f>
        <v>Манометр ТМ серия 20 номер 3017020</v>
      </c>
    </row>
    <row r="540" customFormat="false" ht="17.9" hidden="true" customHeight="false" outlineLevel="0" collapsed="false">
      <c r="B540" s="1" t="s">
        <v>1198</v>
      </c>
      <c r="C540" s="1" t="s">
        <v>30</v>
      </c>
      <c r="D540" s="1" t="s">
        <v>446</v>
      </c>
      <c r="F540" s="1" t="s">
        <v>297</v>
      </c>
      <c r="G540" s="16" t="n">
        <v>45753</v>
      </c>
      <c r="H540" s="6" t="s">
        <v>1257</v>
      </c>
      <c r="J540" s="1" t="s">
        <v>34</v>
      </c>
      <c r="K540" s="1" t="s">
        <v>35</v>
      </c>
      <c r="L540" s="1" t="s">
        <v>1258</v>
      </c>
      <c r="M540" s="17"/>
      <c r="N540" s="17" t="str">
        <f aca="false">IF(COUNTIF(поверки!$L$6:$L$3175,поверки!$L540)&gt;1,"Дубликат","")</f>
        <v/>
      </c>
      <c r="O540" s="18" t="n">
        <v>535</v>
      </c>
      <c r="P540" s="17" t="str">
        <f aca="false">CONCATENATE(TEXT(MONTH(поверки!$G540),"00"),"/",TEXT(поверки!$O540,"000"), "/",TEXT(YEAR(поверки!$G540)-2000,"00"))</f>
        <v>04/535/25</v>
      </c>
      <c r="Q540" s="17" t="str">
        <f aca="false">VLOOKUP(поверки!$F540,'соответстиви ОТ типу'!$K$4:$M$344,2,FALSE())</f>
        <v>Манометр</v>
      </c>
      <c r="R540" s="17" t="s">
        <v>52</v>
      </c>
      <c r="S540" s="17" t="s">
        <v>464</v>
      </c>
      <c r="T540" s="17" t="n">
        <v>2</v>
      </c>
      <c r="U540" s="19" t="n">
        <f aca="false">VLOOKUP(поверки!$T540,'Акты п-п'!$C$5:$I$57,2,FALSE())</f>
        <v>45748</v>
      </c>
      <c r="V540" s="19" t="n">
        <f aca="false">VLOOKUP(поверки!$T540,'Акты п-п'!$C$5:$I$57,3,FALSE())</f>
        <v>45754</v>
      </c>
      <c r="W540" s="17" t="str">
        <f aca="false">VLOOKUP(поверки!$T540,'Акты п-п'!$C$5:$I$57,5,FALSE())</f>
        <v>Манджеев А.А.</v>
      </c>
      <c r="X540" s="17" t="n">
        <f aca="false">поверки!$G540-поверки!$U540</f>
        <v>5</v>
      </c>
      <c r="Y540" s="17" t="n">
        <f aca="false">поверки!$V540-поверки!$G540</f>
        <v>1</v>
      </c>
      <c r="Z540" s="17" t="str">
        <f aca="false">CONCATENATE(поверки!$Q540," ",поверки!$S540," номер ",поверки!$H540)</f>
        <v>Манометр ТМ серия 20 номер 3017031</v>
      </c>
    </row>
    <row r="541" customFormat="false" ht="17.9" hidden="true" customHeight="false" outlineLevel="0" collapsed="false">
      <c r="B541" s="1" t="s">
        <v>1198</v>
      </c>
      <c r="C541" s="1" t="s">
        <v>30</v>
      </c>
      <c r="D541" s="1" t="s">
        <v>446</v>
      </c>
      <c r="F541" s="1" t="s">
        <v>297</v>
      </c>
      <c r="G541" s="16" t="n">
        <v>45753</v>
      </c>
      <c r="H541" s="6" t="s">
        <v>1259</v>
      </c>
      <c r="J541" s="1" t="s">
        <v>34</v>
      </c>
      <c r="K541" s="1" t="s">
        <v>35</v>
      </c>
      <c r="L541" s="1" t="s">
        <v>1260</v>
      </c>
      <c r="M541" s="17" t="str">
        <f aca="false">IF(COUNTIF(поверки!$H$6:$H$3175,поверки!$H541)&gt;1,"Дубликат","")</f>
        <v/>
      </c>
      <c r="N541" s="17" t="str">
        <f aca="false">IF(COUNTIF(поверки!$L$6:$L$3175,поверки!$L541)&gt;1,"Дубликат","")</f>
        <v/>
      </c>
      <c r="O541" s="18" t="n">
        <v>536</v>
      </c>
      <c r="P541" s="17" t="str">
        <f aca="false">CONCATENATE(TEXT(MONTH(поверки!$G541),"00"),"/",TEXT(поверки!$O541,"000"), "/",TEXT(YEAR(поверки!$G541)-2000,"00"))</f>
        <v>04/536/25</v>
      </c>
      <c r="Q541" s="17" t="str">
        <f aca="false">VLOOKUP(поверки!$F541,'соответстиви ОТ типу'!$K$4:$M$344,2,FALSE())</f>
        <v>Манометр</v>
      </c>
      <c r="R541" s="17" t="s">
        <v>52</v>
      </c>
      <c r="S541" s="17" t="s">
        <v>464</v>
      </c>
      <c r="T541" s="17" t="n">
        <v>2</v>
      </c>
      <c r="U541" s="19" t="n">
        <f aca="false">VLOOKUP(поверки!$T541,'Акты п-п'!$C$5:$I$57,2,FALSE())</f>
        <v>45748</v>
      </c>
      <c r="V541" s="19" t="n">
        <f aca="false">VLOOKUP(поверки!$T541,'Акты п-п'!$C$5:$I$57,3,FALSE())</f>
        <v>45754</v>
      </c>
      <c r="W541" s="17" t="str">
        <f aca="false">VLOOKUP(поверки!$T541,'Акты п-п'!$C$5:$I$57,5,FALSE())</f>
        <v>Манджеев А.А.</v>
      </c>
      <c r="X541" s="17" t="n">
        <f aca="false">поверки!$G541-поверки!$U541</f>
        <v>5</v>
      </c>
      <c r="Y541" s="17" t="n">
        <f aca="false">поверки!$V541-поверки!$G541</f>
        <v>1</v>
      </c>
      <c r="Z541" s="17" t="str">
        <f aca="false">CONCATENATE(поверки!$Q541," ",поверки!$S541," номер ",поверки!$H541)</f>
        <v>Манометр ТМ серия 20 номер 3017016</v>
      </c>
    </row>
    <row r="542" customFormat="false" ht="17.9" hidden="true" customHeight="false" outlineLevel="0" collapsed="false">
      <c r="B542" s="1" t="s">
        <v>1198</v>
      </c>
      <c r="C542" s="1" t="s">
        <v>30</v>
      </c>
      <c r="D542" s="1" t="s">
        <v>446</v>
      </c>
      <c r="F542" s="1" t="s">
        <v>297</v>
      </c>
      <c r="G542" s="16" t="n">
        <v>45753</v>
      </c>
      <c r="H542" s="6" t="s">
        <v>1261</v>
      </c>
      <c r="J542" s="1" t="s">
        <v>34</v>
      </c>
      <c r="K542" s="1" t="s">
        <v>35</v>
      </c>
      <c r="L542" s="1" t="s">
        <v>1262</v>
      </c>
      <c r="M542" s="17" t="str">
        <f aca="false">IF(COUNTIF(поверки!$H$6:$H$3175,поверки!$H542)&gt;1,"Дубликат","")</f>
        <v/>
      </c>
      <c r="N542" s="17" t="str">
        <f aca="false">IF(COUNTIF(поверки!$L$6:$L$3175,поверки!$L542)&gt;1,"Дубликат","")</f>
        <v/>
      </c>
      <c r="O542" s="18" t="n">
        <v>537</v>
      </c>
      <c r="P542" s="17" t="str">
        <f aca="false">CONCATENATE(TEXT(MONTH(поверки!$G542),"00"),"/",TEXT(поверки!$O542,"000"), "/",TEXT(YEAR(поверки!$G542)-2000,"00"))</f>
        <v>04/537/25</v>
      </c>
      <c r="Q542" s="17" t="str">
        <f aca="false">VLOOKUP(поверки!$F542,'соответстиви ОТ типу'!$K$4:$M$344,2,FALSE())</f>
        <v>Манометр</v>
      </c>
      <c r="R542" s="17" t="s">
        <v>52</v>
      </c>
      <c r="S542" s="17" t="s">
        <v>464</v>
      </c>
      <c r="T542" s="17" t="n">
        <v>2</v>
      </c>
      <c r="U542" s="19" t="n">
        <f aca="false">VLOOKUP(поверки!$T542,'Акты п-п'!$C$5:$I$57,2,FALSE())</f>
        <v>45748</v>
      </c>
      <c r="V542" s="19" t="n">
        <f aca="false">VLOOKUP(поверки!$T542,'Акты п-п'!$C$5:$I$57,3,FALSE())</f>
        <v>45754</v>
      </c>
      <c r="W542" s="17" t="str">
        <f aca="false">VLOOKUP(поверки!$T542,'Акты п-п'!$C$5:$I$57,5,FALSE())</f>
        <v>Манджеев А.А.</v>
      </c>
      <c r="X542" s="17" t="n">
        <f aca="false">поверки!$G542-поверки!$U542</f>
        <v>5</v>
      </c>
      <c r="Y542" s="17" t="n">
        <f aca="false">поверки!$V542-поверки!$G542</f>
        <v>1</v>
      </c>
      <c r="Z542" s="17" t="str">
        <f aca="false">CONCATENATE(поверки!$Q542," ",поверки!$S542," номер ",поверки!$H542)</f>
        <v>Манометр ТМ серия 20 номер 3017032</v>
      </c>
    </row>
    <row r="543" customFormat="false" ht="17.9" hidden="true" customHeight="false" outlineLevel="0" collapsed="false">
      <c r="B543" s="1" t="s">
        <v>1198</v>
      </c>
      <c r="C543" s="1" t="s">
        <v>30</v>
      </c>
      <c r="D543" s="1" t="s">
        <v>446</v>
      </c>
      <c r="F543" s="1" t="s">
        <v>297</v>
      </c>
      <c r="G543" s="16" t="n">
        <v>45753</v>
      </c>
      <c r="H543" s="6" t="s">
        <v>1263</v>
      </c>
      <c r="J543" s="1" t="s">
        <v>34</v>
      </c>
      <c r="K543" s="1" t="s">
        <v>35</v>
      </c>
      <c r="L543" s="1" t="s">
        <v>1264</v>
      </c>
      <c r="M543" s="17" t="str">
        <f aca="false">IF(COUNTIF(поверки!$H$6:$H$3175,поверки!$H543)&gt;1,"Дубликат","")</f>
        <v/>
      </c>
      <c r="N543" s="17" t="str">
        <f aca="false">IF(COUNTIF(поверки!$L$6:$L$3175,поверки!$L543)&gt;1,"Дубликат","")</f>
        <v/>
      </c>
      <c r="O543" s="18" t="n">
        <v>538</v>
      </c>
      <c r="P543" s="17" t="str">
        <f aca="false">CONCATENATE(TEXT(MONTH(поверки!$G543),"00"),"/",TEXT(поверки!$O543,"000"), "/",TEXT(YEAR(поверки!$G543)-2000,"00"))</f>
        <v>04/538/25</v>
      </c>
      <c r="Q543" s="17" t="str">
        <f aca="false">VLOOKUP(поверки!$F543,'соответстиви ОТ типу'!$K$4:$M$344,2,FALSE())</f>
        <v>Манометр</v>
      </c>
      <c r="R543" s="17" t="s">
        <v>52</v>
      </c>
      <c r="S543" s="17" t="s">
        <v>464</v>
      </c>
      <c r="T543" s="17" t="n">
        <v>2</v>
      </c>
      <c r="U543" s="19" t="n">
        <f aca="false">VLOOKUP(поверки!$T543,'Акты п-п'!$C$5:$I$57,2,FALSE())</f>
        <v>45748</v>
      </c>
      <c r="V543" s="19" t="n">
        <f aca="false">VLOOKUP(поверки!$T543,'Акты п-п'!$C$5:$I$57,3,FALSE())</f>
        <v>45754</v>
      </c>
      <c r="W543" s="17" t="str">
        <f aca="false">VLOOKUP(поверки!$T543,'Акты п-п'!$C$5:$I$57,5,FALSE())</f>
        <v>Манджеев А.А.</v>
      </c>
      <c r="X543" s="17" t="n">
        <f aca="false">поверки!$G543-поверки!$U543</f>
        <v>5</v>
      </c>
      <c r="Y543" s="17" t="n">
        <f aca="false">поверки!$V543-поверки!$G543</f>
        <v>1</v>
      </c>
      <c r="Z543" s="17" t="str">
        <f aca="false">CONCATENATE(поверки!$Q543," ",поверки!$S543," номер ",поверки!$H543)</f>
        <v>Манометр ТМ серия 20 номер 3017035</v>
      </c>
    </row>
    <row r="544" customFormat="false" ht="17.9" hidden="true" customHeight="false" outlineLevel="0" collapsed="false">
      <c r="B544" s="1" t="s">
        <v>1198</v>
      </c>
      <c r="C544" s="1" t="s">
        <v>30</v>
      </c>
      <c r="D544" s="1" t="s">
        <v>446</v>
      </c>
      <c r="F544" s="1" t="s">
        <v>297</v>
      </c>
      <c r="G544" s="16" t="n">
        <v>45753</v>
      </c>
      <c r="H544" s="6" t="s">
        <v>1265</v>
      </c>
      <c r="J544" s="1" t="s">
        <v>34</v>
      </c>
      <c r="K544" s="1" t="s">
        <v>35</v>
      </c>
      <c r="L544" s="1" t="s">
        <v>1266</v>
      </c>
      <c r="M544" s="17" t="str">
        <f aca="false">IF(COUNTIF(поверки!$H$6:$H$3175,поверки!$H544)&gt;1,"Дубликат","")</f>
        <v/>
      </c>
      <c r="N544" s="17" t="str">
        <f aca="false">IF(COUNTIF(поверки!$L$6:$L$3175,поверки!$L544)&gt;1,"Дубликат","")</f>
        <v/>
      </c>
      <c r="O544" s="18" t="n">
        <v>539</v>
      </c>
      <c r="P544" s="17" t="str">
        <f aca="false">CONCATENATE(TEXT(MONTH(поверки!$G544),"00"),"/",TEXT(поверки!$O544,"000"), "/",TEXT(YEAR(поверки!$G544)-2000,"00"))</f>
        <v>04/539/25</v>
      </c>
      <c r="Q544" s="17" t="str">
        <f aca="false">VLOOKUP(поверки!$F544,'соответстиви ОТ типу'!$K$4:$M$344,2,FALSE())</f>
        <v>Манометр</v>
      </c>
      <c r="R544" s="17" t="s">
        <v>52</v>
      </c>
      <c r="S544" s="17" t="s">
        <v>464</v>
      </c>
      <c r="T544" s="17" t="n">
        <v>2</v>
      </c>
      <c r="U544" s="19" t="n">
        <f aca="false">VLOOKUP(поверки!$T544,'Акты п-п'!$C$5:$I$57,2,FALSE())</f>
        <v>45748</v>
      </c>
      <c r="V544" s="19" t="n">
        <f aca="false">VLOOKUP(поверки!$T544,'Акты п-п'!$C$5:$I$57,3,FALSE())</f>
        <v>45754</v>
      </c>
      <c r="W544" s="17" t="str">
        <f aca="false">VLOOKUP(поверки!$T544,'Акты п-п'!$C$5:$I$57,5,FALSE())</f>
        <v>Манджеев А.А.</v>
      </c>
      <c r="X544" s="17" t="n">
        <f aca="false">поверки!$G544-поверки!$U544</f>
        <v>5</v>
      </c>
      <c r="Y544" s="17" t="n">
        <f aca="false">поверки!$V544-поверки!$G544</f>
        <v>1</v>
      </c>
      <c r="Z544" s="17" t="str">
        <f aca="false">CONCATENATE(поверки!$Q544," ",поверки!$S544," номер ",поверки!$H544)</f>
        <v>Манометр ТМ серия 20 номер 3017025</v>
      </c>
    </row>
    <row r="545" customFormat="false" ht="17.9" hidden="true" customHeight="false" outlineLevel="0" collapsed="false">
      <c r="B545" s="1" t="s">
        <v>1198</v>
      </c>
      <c r="C545" s="1" t="s">
        <v>30</v>
      </c>
      <c r="D545" s="1" t="s">
        <v>446</v>
      </c>
      <c r="F545" s="1" t="s">
        <v>297</v>
      </c>
      <c r="G545" s="16" t="n">
        <v>45753</v>
      </c>
      <c r="H545" s="6" t="s">
        <v>1267</v>
      </c>
      <c r="J545" s="1" t="s">
        <v>34</v>
      </c>
      <c r="K545" s="1" t="s">
        <v>35</v>
      </c>
      <c r="L545" s="1" t="s">
        <v>1268</v>
      </c>
      <c r="M545" s="17" t="str">
        <f aca="false">IF(COUNTIF(поверки!$H$6:$H$3175,поверки!$H545)&gt;1,"Дубликат","")</f>
        <v/>
      </c>
      <c r="N545" s="17" t="str">
        <f aca="false">IF(COUNTIF(поверки!$L$6:$L$3175,поверки!$L545)&gt;1,"Дубликат","")</f>
        <v/>
      </c>
      <c r="O545" s="18" t="n">
        <v>540</v>
      </c>
      <c r="P545" s="17" t="str">
        <f aca="false">CONCATENATE(TEXT(MONTH(поверки!$G545),"00"),"/",TEXT(поверки!$O545,"000"), "/",TEXT(YEAR(поверки!$G545)-2000,"00"))</f>
        <v>04/540/25</v>
      </c>
      <c r="Q545" s="17" t="str">
        <f aca="false">VLOOKUP(поверки!$F545,'соответстиви ОТ типу'!$K$4:$M$344,2,FALSE())</f>
        <v>Манометр</v>
      </c>
      <c r="R545" s="17" t="s">
        <v>52</v>
      </c>
      <c r="S545" s="17" t="s">
        <v>464</v>
      </c>
      <c r="T545" s="17" t="n">
        <v>2</v>
      </c>
      <c r="U545" s="19" t="n">
        <f aca="false">VLOOKUP(поверки!$T545,'Акты п-п'!$C$5:$I$57,2,FALSE())</f>
        <v>45748</v>
      </c>
      <c r="V545" s="19" t="n">
        <f aca="false">VLOOKUP(поверки!$T545,'Акты п-п'!$C$5:$I$57,3,FALSE())</f>
        <v>45754</v>
      </c>
      <c r="W545" s="17" t="str">
        <f aca="false">VLOOKUP(поверки!$T545,'Акты п-п'!$C$5:$I$57,5,FALSE())</f>
        <v>Манджеев А.А.</v>
      </c>
      <c r="X545" s="17" t="n">
        <f aca="false">поверки!$G545-поверки!$U545</f>
        <v>5</v>
      </c>
      <c r="Y545" s="17" t="n">
        <f aca="false">поверки!$V545-поверки!$G545</f>
        <v>1</v>
      </c>
      <c r="Z545" s="17" t="str">
        <f aca="false">CONCATENATE(поверки!$Q545," ",поверки!$S545," номер ",поверки!$H545)</f>
        <v>Манометр ТМ серия 20 номер 3017034</v>
      </c>
    </row>
    <row r="546" customFormat="false" ht="17.9" hidden="true" customHeight="false" outlineLevel="0" collapsed="false">
      <c r="B546" s="1" t="s">
        <v>1198</v>
      </c>
      <c r="C546" s="1" t="s">
        <v>30</v>
      </c>
      <c r="D546" s="1" t="s">
        <v>446</v>
      </c>
      <c r="F546" s="1" t="s">
        <v>329</v>
      </c>
      <c r="G546" s="16" t="n">
        <v>45753</v>
      </c>
      <c r="H546" s="6" t="s">
        <v>1269</v>
      </c>
      <c r="J546" s="1" t="s">
        <v>34</v>
      </c>
      <c r="K546" s="1" t="s">
        <v>35</v>
      </c>
      <c r="L546" s="1" t="s">
        <v>1270</v>
      </c>
      <c r="M546" s="17" t="str">
        <f aca="false">IF(COUNTIF(поверки!$H$6:$H$3175,поверки!$H546)&gt;1,"Дубликат","")</f>
        <v/>
      </c>
      <c r="N546" s="17" t="str">
        <f aca="false">IF(COUNTIF(поверки!$L$6:$L$3175,поверки!$L546)&gt;1,"Дубликат","")</f>
        <v/>
      </c>
      <c r="O546" s="18" t="n">
        <v>541</v>
      </c>
      <c r="P546" s="17" t="str">
        <f aca="false">CONCATENATE(TEXT(MONTH(поверки!$G546),"00"),"/",TEXT(поверки!$O546,"000"), "/",TEXT(YEAR(поверки!$G546)-2000,"00"))</f>
        <v>04/541/25</v>
      </c>
      <c r="Q546" s="17" t="str">
        <f aca="false">VLOOKUP(поверки!$F546,'соответстиви ОТ типу'!$K$4:$M$344,2,FALSE())</f>
        <v>Манометр</v>
      </c>
      <c r="R546" s="17" t="s">
        <v>52</v>
      </c>
      <c r="S546" s="17" t="s">
        <v>499</v>
      </c>
      <c r="T546" s="17" t="n">
        <v>2</v>
      </c>
      <c r="U546" s="19" t="n">
        <f aca="false">VLOOKUP(поверки!$T546,'Акты п-п'!$C$5:$I$57,2,FALSE())</f>
        <v>45748</v>
      </c>
      <c r="V546" s="19" t="n">
        <f aca="false">VLOOKUP(поверки!$T546,'Акты п-п'!$C$5:$I$57,3,FALSE())</f>
        <v>45754</v>
      </c>
      <c r="W546" s="17" t="str">
        <f aca="false">VLOOKUP(поверки!$T546,'Акты п-п'!$C$5:$I$57,5,FALSE())</f>
        <v>Манджеев А.А.</v>
      </c>
      <c r="X546" s="17" t="n">
        <f aca="false">поверки!$G546-поверки!$U546</f>
        <v>5</v>
      </c>
      <c r="Y546" s="17" t="n">
        <f aca="false">поверки!$V546-поверки!$G546</f>
        <v>1</v>
      </c>
      <c r="Z546" s="17" t="str">
        <f aca="false">CONCATENATE(поверки!$Q546," ",поверки!$S546," номер ",поверки!$H546)</f>
        <v>Манометр ФТ ДМ8008-Вуф исп.2 номер 002666</v>
      </c>
    </row>
    <row r="547" customFormat="false" ht="17.9" hidden="true" customHeight="false" outlineLevel="0" collapsed="false">
      <c r="B547" s="1" t="s">
        <v>1198</v>
      </c>
      <c r="C547" s="1" t="s">
        <v>30</v>
      </c>
      <c r="D547" s="1" t="s">
        <v>446</v>
      </c>
      <c r="F547" s="1" t="s">
        <v>329</v>
      </c>
      <c r="G547" s="16" t="n">
        <v>45753</v>
      </c>
      <c r="H547" s="6" t="s">
        <v>1271</v>
      </c>
      <c r="J547" s="1" t="s">
        <v>34</v>
      </c>
      <c r="K547" s="1" t="s">
        <v>35</v>
      </c>
      <c r="L547" s="1" t="s">
        <v>1272</v>
      </c>
      <c r="M547" s="17" t="str">
        <f aca="false">IF(COUNTIF(поверки!$H$6:$H$3175,поверки!$H547)&gt;1,"Дубликат","")</f>
        <v/>
      </c>
      <c r="N547" s="17" t="str">
        <f aca="false">IF(COUNTIF(поверки!$L$6:$L$3175,поверки!$L547)&gt;1,"Дубликат","")</f>
        <v/>
      </c>
      <c r="O547" s="18" t="n">
        <v>542</v>
      </c>
      <c r="P547" s="17" t="str">
        <f aca="false">CONCATENATE(TEXT(MONTH(поверки!$G547),"00"),"/",TEXT(поверки!$O547,"000"), "/",TEXT(YEAR(поверки!$G547)-2000,"00"))</f>
        <v>04/542/25</v>
      </c>
      <c r="Q547" s="17" t="str">
        <f aca="false">VLOOKUP(поверки!$F547,'соответстиви ОТ типу'!$K$4:$M$344,2,FALSE())</f>
        <v>Манометр</v>
      </c>
      <c r="R547" s="17" t="s">
        <v>52</v>
      </c>
      <c r="S547" s="17" t="s">
        <v>499</v>
      </c>
      <c r="T547" s="17" t="n">
        <v>2</v>
      </c>
      <c r="U547" s="19" t="n">
        <f aca="false">VLOOKUP(поверки!$T547,'Акты п-п'!$C$5:$I$57,2,FALSE())</f>
        <v>45748</v>
      </c>
      <c r="V547" s="19" t="n">
        <f aca="false">VLOOKUP(поверки!$T547,'Акты п-п'!$C$5:$I$57,3,FALSE())</f>
        <v>45754</v>
      </c>
      <c r="W547" s="17" t="str">
        <f aca="false">VLOOKUP(поверки!$T547,'Акты п-п'!$C$5:$I$57,5,FALSE())</f>
        <v>Манджеев А.А.</v>
      </c>
      <c r="X547" s="17" t="n">
        <f aca="false">поверки!$G547-поверки!$U547</f>
        <v>5</v>
      </c>
      <c r="Y547" s="17" t="n">
        <f aca="false">поверки!$V547-поверки!$G547</f>
        <v>1</v>
      </c>
      <c r="Z547" s="17" t="str">
        <f aca="false">CONCATENATE(поверки!$Q547," ",поверки!$S547," номер ",поверки!$H547)</f>
        <v>Манометр ФТ ДМ8008-Вуф исп.2 номер 000908</v>
      </c>
    </row>
    <row r="548" customFormat="false" ht="17.9" hidden="true" customHeight="false" outlineLevel="0" collapsed="false">
      <c r="B548" s="1" t="s">
        <v>1198</v>
      </c>
      <c r="C548" s="1" t="s">
        <v>30</v>
      </c>
      <c r="D548" s="1" t="s">
        <v>446</v>
      </c>
      <c r="F548" s="1" t="s">
        <v>329</v>
      </c>
      <c r="G548" s="16" t="n">
        <v>45753</v>
      </c>
      <c r="H548" s="6" t="s">
        <v>1273</v>
      </c>
      <c r="J548" s="1" t="s">
        <v>34</v>
      </c>
      <c r="K548" s="1" t="s">
        <v>35</v>
      </c>
      <c r="L548" s="1" t="s">
        <v>1274</v>
      </c>
      <c r="M548" s="17" t="str">
        <f aca="false">IF(COUNTIF(поверки!$H$6:$H$3175,поверки!$H548)&gt;1,"Дубликат","")</f>
        <v/>
      </c>
      <c r="N548" s="17" t="str">
        <f aca="false">IF(COUNTIF(поверки!$L$6:$L$3175,поверки!$L548)&gt;1,"Дубликат","")</f>
        <v/>
      </c>
      <c r="O548" s="18" t="n">
        <v>543</v>
      </c>
      <c r="P548" s="17" t="str">
        <f aca="false">CONCATENATE(TEXT(MONTH(поверки!$G548),"00"),"/",TEXT(поверки!$O548,"000"), "/",TEXT(YEAR(поверки!$G548)-2000,"00"))</f>
        <v>04/543/25</v>
      </c>
      <c r="Q548" s="17" t="str">
        <f aca="false">VLOOKUP(поверки!$F548,'соответстиви ОТ типу'!$K$4:$M$344,2,FALSE())</f>
        <v>Манометр</v>
      </c>
      <c r="R548" s="17" t="s">
        <v>52</v>
      </c>
      <c r="S548" s="17" t="s">
        <v>499</v>
      </c>
      <c r="T548" s="17" t="n">
        <v>2</v>
      </c>
      <c r="U548" s="19" t="n">
        <f aca="false">VLOOKUP(поверки!$T548,'Акты п-п'!$C$5:$I$57,2,FALSE())</f>
        <v>45748</v>
      </c>
      <c r="V548" s="19" t="n">
        <f aca="false">VLOOKUP(поверки!$T548,'Акты п-п'!$C$5:$I$57,3,FALSE())</f>
        <v>45754</v>
      </c>
      <c r="W548" s="17" t="str">
        <f aca="false">VLOOKUP(поверки!$T548,'Акты п-п'!$C$5:$I$57,5,FALSE())</f>
        <v>Манджеев А.А.</v>
      </c>
      <c r="X548" s="17" t="n">
        <f aca="false">поверки!$G548-поверки!$U548</f>
        <v>5</v>
      </c>
      <c r="Y548" s="17" t="n">
        <f aca="false">поверки!$V548-поверки!$G548</f>
        <v>1</v>
      </c>
      <c r="Z548" s="17" t="str">
        <f aca="false">CONCATENATE(поверки!$Q548," ",поверки!$S548," номер ",поверки!$H548)</f>
        <v>Манометр ФТ ДМ8008-Вуф исп.2 номер 000902</v>
      </c>
    </row>
    <row r="549" customFormat="false" ht="17.9" hidden="true" customHeight="false" outlineLevel="0" collapsed="false">
      <c r="B549" s="1" t="s">
        <v>1198</v>
      </c>
      <c r="C549" s="1" t="s">
        <v>30</v>
      </c>
      <c r="D549" s="1" t="s">
        <v>446</v>
      </c>
      <c r="F549" s="1" t="s">
        <v>329</v>
      </c>
      <c r="G549" s="16" t="n">
        <v>45753</v>
      </c>
      <c r="H549" s="6" t="s">
        <v>1275</v>
      </c>
      <c r="J549" s="1" t="s">
        <v>34</v>
      </c>
      <c r="K549" s="1" t="s">
        <v>35</v>
      </c>
      <c r="L549" s="1" t="s">
        <v>1276</v>
      </c>
      <c r="M549" s="17" t="str">
        <f aca="false">IF(COUNTIF(поверки!$H$6:$H$3175,поверки!$H549)&gt;1,"Дубликат","")</f>
        <v/>
      </c>
      <c r="N549" s="17" t="str">
        <f aca="false">IF(COUNTIF(поверки!$L$6:$L$3175,поверки!$L549)&gt;1,"Дубликат","")</f>
        <v/>
      </c>
      <c r="O549" s="18" t="n">
        <v>544</v>
      </c>
      <c r="P549" s="17" t="str">
        <f aca="false">CONCATENATE(TEXT(MONTH(поверки!$G549),"00"),"/",TEXT(поверки!$O549,"000"), "/",TEXT(YEAR(поверки!$G549)-2000,"00"))</f>
        <v>04/544/25</v>
      </c>
      <c r="Q549" s="17" t="str">
        <f aca="false">VLOOKUP(поверки!$F549,'соответстиви ОТ типу'!$K$4:$M$344,2,FALSE())</f>
        <v>Манометр</v>
      </c>
      <c r="R549" s="17" t="s">
        <v>52</v>
      </c>
      <c r="S549" s="17" t="s">
        <v>499</v>
      </c>
      <c r="T549" s="17" t="n">
        <v>2</v>
      </c>
      <c r="U549" s="19" t="n">
        <f aca="false">VLOOKUP(поверки!$T549,'Акты п-п'!$C$5:$I$57,2,FALSE())</f>
        <v>45748</v>
      </c>
      <c r="V549" s="19" t="n">
        <f aca="false">VLOOKUP(поверки!$T549,'Акты п-п'!$C$5:$I$57,3,FALSE())</f>
        <v>45754</v>
      </c>
      <c r="W549" s="17" t="str">
        <f aca="false">VLOOKUP(поверки!$T549,'Акты п-п'!$C$5:$I$57,5,FALSE())</f>
        <v>Манджеев А.А.</v>
      </c>
      <c r="X549" s="17" t="n">
        <f aca="false">поверки!$G549-поверки!$U549</f>
        <v>5</v>
      </c>
      <c r="Y549" s="17" t="n">
        <f aca="false">поверки!$V549-поверки!$G549</f>
        <v>1</v>
      </c>
      <c r="Z549" s="17" t="str">
        <f aca="false">CONCATENATE(поверки!$Q549," ",поверки!$S549," номер ",поверки!$H549)</f>
        <v>Манометр ФТ ДМ8008-Вуф исп.2 номер 2196664</v>
      </c>
    </row>
    <row r="550" customFormat="false" ht="17.9" hidden="true" customHeight="false" outlineLevel="0" collapsed="false">
      <c r="B550" s="1" t="s">
        <v>1198</v>
      </c>
      <c r="C550" s="1" t="s">
        <v>30</v>
      </c>
      <c r="D550" s="1" t="s">
        <v>446</v>
      </c>
      <c r="F550" s="1" t="s">
        <v>329</v>
      </c>
      <c r="G550" s="16" t="n">
        <v>45753</v>
      </c>
      <c r="H550" s="6" t="s">
        <v>1277</v>
      </c>
      <c r="J550" s="1" t="s">
        <v>34</v>
      </c>
      <c r="K550" s="1" t="s">
        <v>35</v>
      </c>
      <c r="L550" s="1" t="s">
        <v>1278</v>
      </c>
      <c r="M550" s="17" t="str">
        <f aca="false">IF(COUNTIF(поверки!$H$6:$H$3175,поверки!$H550)&gt;1,"Дубликат","")</f>
        <v/>
      </c>
      <c r="N550" s="17" t="str">
        <f aca="false">IF(COUNTIF(поверки!$L$6:$L$3175,поверки!$L550)&gt;1,"Дубликат","")</f>
        <v/>
      </c>
      <c r="O550" s="18" t="n">
        <v>545</v>
      </c>
      <c r="P550" s="17" t="str">
        <f aca="false">CONCATENATE(TEXT(MONTH(поверки!$G550),"00"),"/",TEXT(поверки!$O550,"000"), "/",TEXT(YEAR(поверки!$G550)-2000,"00"))</f>
        <v>04/545/25</v>
      </c>
      <c r="Q550" s="17" t="str">
        <f aca="false">VLOOKUP(поверки!$F550,'соответстиви ОТ типу'!$K$4:$M$344,2,FALSE())</f>
        <v>Манометр</v>
      </c>
      <c r="R550" s="17" t="s">
        <v>52</v>
      </c>
      <c r="S550" s="17" t="s">
        <v>499</v>
      </c>
      <c r="T550" s="17" t="n">
        <v>2</v>
      </c>
      <c r="U550" s="19" t="n">
        <f aca="false">VLOOKUP(поверки!$T550,'Акты п-п'!$C$5:$I$57,2,FALSE())</f>
        <v>45748</v>
      </c>
      <c r="V550" s="19" t="n">
        <f aca="false">VLOOKUP(поверки!$T550,'Акты п-п'!$C$5:$I$57,3,FALSE())</f>
        <v>45754</v>
      </c>
      <c r="W550" s="17" t="str">
        <f aca="false">VLOOKUP(поверки!$T550,'Акты п-п'!$C$5:$I$57,5,FALSE())</f>
        <v>Манджеев А.А.</v>
      </c>
      <c r="X550" s="17" t="n">
        <f aca="false">поверки!$G550-поверки!$U550</f>
        <v>5</v>
      </c>
      <c r="Y550" s="17" t="n">
        <f aca="false">поверки!$V550-поверки!$G550</f>
        <v>1</v>
      </c>
      <c r="Z550" s="17" t="str">
        <f aca="false">CONCATENATE(поверки!$Q550," ",поверки!$S550," номер ",поверки!$H550)</f>
        <v>Манометр ФТ ДМ8008-Вуф исп.2 номер 000920</v>
      </c>
    </row>
    <row r="551" customFormat="false" ht="17.9" hidden="true" customHeight="false" outlineLevel="0" collapsed="false">
      <c r="B551" s="1" t="s">
        <v>1198</v>
      </c>
      <c r="C551" s="1" t="s">
        <v>30</v>
      </c>
      <c r="D551" s="1" t="s">
        <v>446</v>
      </c>
      <c r="F551" s="1" t="s">
        <v>329</v>
      </c>
      <c r="G551" s="16" t="n">
        <v>45753</v>
      </c>
      <c r="H551" s="6" t="s">
        <v>1279</v>
      </c>
      <c r="J551" s="1" t="s">
        <v>34</v>
      </c>
      <c r="K551" s="1" t="s">
        <v>35</v>
      </c>
      <c r="L551" s="1" t="s">
        <v>1280</v>
      </c>
      <c r="M551" s="17" t="str">
        <f aca="false">IF(COUNTIF(поверки!$H$6:$H$3175,поверки!$H551)&gt;1,"Дубликат","")</f>
        <v/>
      </c>
      <c r="N551" s="17" t="str">
        <f aca="false">IF(COUNTIF(поверки!$L$6:$L$3175,поверки!$L551)&gt;1,"Дубликат","")</f>
        <v/>
      </c>
      <c r="O551" s="18" t="n">
        <v>546</v>
      </c>
      <c r="P551" s="17" t="str">
        <f aca="false">CONCATENATE(TEXT(MONTH(поверки!$G551),"00"),"/",TEXT(поверки!$O551,"000"), "/",TEXT(YEAR(поверки!$G551)-2000,"00"))</f>
        <v>04/546/25</v>
      </c>
      <c r="Q551" s="17" t="str">
        <f aca="false">VLOOKUP(поверки!$F551,'соответстиви ОТ типу'!$K$4:$M$344,2,FALSE())</f>
        <v>Манометр</v>
      </c>
      <c r="R551" s="17" t="s">
        <v>52</v>
      </c>
      <c r="S551" s="17" t="s">
        <v>499</v>
      </c>
      <c r="T551" s="17" t="n">
        <v>2</v>
      </c>
      <c r="U551" s="19" t="n">
        <f aca="false">VLOOKUP(поверки!$T551,'Акты п-п'!$C$5:$I$57,2,FALSE())</f>
        <v>45748</v>
      </c>
      <c r="V551" s="19" t="n">
        <f aca="false">VLOOKUP(поверки!$T551,'Акты п-п'!$C$5:$I$57,3,FALSE())</f>
        <v>45754</v>
      </c>
      <c r="W551" s="17" t="str">
        <f aca="false">VLOOKUP(поверки!$T551,'Акты п-п'!$C$5:$I$57,5,FALSE())</f>
        <v>Манджеев А.А.</v>
      </c>
      <c r="X551" s="17" t="n">
        <f aca="false">поверки!$G551-поверки!$U551</f>
        <v>5</v>
      </c>
      <c r="Y551" s="17" t="n">
        <f aca="false">поверки!$V551-поверки!$G551</f>
        <v>1</v>
      </c>
      <c r="Z551" s="17" t="str">
        <f aca="false">CONCATENATE(поверки!$Q551," ",поверки!$S551," номер ",поверки!$H551)</f>
        <v>Манометр ФТ ДМ8008-Вуф исп.2 номер 000906</v>
      </c>
    </row>
    <row r="552" customFormat="false" ht="17.9" hidden="true" customHeight="false" outlineLevel="0" collapsed="false">
      <c r="B552" s="1" t="s">
        <v>1198</v>
      </c>
      <c r="C552" s="1" t="s">
        <v>30</v>
      </c>
      <c r="D552" s="1" t="s">
        <v>446</v>
      </c>
      <c r="F552" s="1" t="s">
        <v>480</v>
      </c>
      <c r="G552" s="16" t="n">
        <v>45753</v>
      </c>
      <c r="H552" s="6" t="s">
        <v>1281</v>
      </c>
      <c r="J552" s="1" t="s">
        <v>34</v>
      </c>
      <c r="K552" s="1" t="s">
        <v>35</v>
      </c>
      <c r="L552" s="1" t="s">
        <v>1282</v>
      </c>
      <c r="M552" s="17" t="str">
        <f aca="false">IF(COUNTIF(поверки!$H$6:$H$3175,поверки!$H552)&gt;1,"Дубликат","")</f>
        <v/>
      </c>
      <c r="N552" s="17" t="str">
        <f aca="false">IF(COUNTIF(поверки!$L$6:$L$3175,поверки!$L552)&gt;1,"Дубликат","")</f>
        <v/>
      </c>
      <c r="O552" s="18" t="n">
        <v>547</v>
      </c>
      <c r="P552" s="17" t="str">
        <f aca="false">CONCATENATE(TEXT(MONTH(поверки!$G552),"00"),"/",TEXT(поверки!$O552,"000"), "/",TEXT(YEAR(поверки!$G552)-2000,"00"))</f>
        <v>04/547/25</v>
      </c>
      <c r="Q552" s="17" t="str">
        <f aca="false">VLOOKUP(поверки!$F552,'соответстиви ОТ типу'!$K$4:$M$344,2,FALSE())</f>
        <v>Манометр</v>
      </c>
      <c r="R552" s="17" t="s">
        <v>52</v>
      </c>
      <c r="S552" s="17" t="s">
        <v>483</v>
      </c>
      <c r="T552" s="17" t="n">
        <v>2</v>
      </c>
      <c r="U552" s="19" t="n">
        <f aca="false">VLOOKUP(поверки!$T552,'Акты п-п'!$C$5:$I$57,2,FALSE())</f>
        <v>45748</v>
      </c>
      <c r="V552" s="19" t="n">
        <f aca="false">VLOOKUP(поверки!$T552,'Акты п-п'!$C$5:$I$57,3,FALSE())</f>
        <v>45754</v>
      </c>
      <c r="W552" s="17" t="str">
        <f aca="false">VLOOKUP(поверки!$T552,'Акты п-п'!$C$5:$I$57,5,FALSE())</f>
        <v>Манджеев А.А.</v>
      </c>
      <c r="X552" s="17" t="n">
        <f aca="false">поверки!$G552-поверки!$U552</f>
        <v>5</v>
      </c>
      <c r="Y552" s="17" t="n">
        <f aca="false">поверки!$V552-поверки!$G552</f>
        <v>1</v>
      </c>
      <c r="Z552" s="17" t="str">
        <f aca="false">CONCATENATE(поверки!$Q552," ",поверки!$S552," номер ",поверки!$H552)</f>
        <v>Манометр М-4ВУКсУХЛ1 номер 212005887</v>
      </c>
    </row>
    <row r="553" customFormat="false" ht="17.9" hidden="true" customHeight="false" outlineLevel="0" collapsed="false">
      <c r="B553" s="1" t="s">
        <v>1198</v>
      </c>
      <c r="C553" s="1" t="s">
        <v>30</v>
      </c>
      <c r="D553" s="1" t="s">
        <v>446</v>
      </c>
      <c r="F553" s="1" t="s">
        <v>480</v>
      </c>
      <c r="G553" s="16" t="n">
        <v>45753</v>
      </c>
      <c r="H553" s="6" t="s">
        <v>1283</v>
      </c>
      <c r="J553" s="1" t="s">
        <v>34</v>
      </c>
      <c r="K553" s="1" t="s">
        <v>35</v>
      </c>
      <c r="L553" s="1" t="s">
        <v>1284</v>
      </c>
      <c r="M553" s="17" t="str">
        <f aca="false">IF(COUNTIF(поверки!$H$6:$H$3175,поверки!$H553)&gt;1,"Дубликат","")</f>
        <v/>
      </c>
      <c r="N553" s="17" t="str">
        <f aca="false">IF(COUNTIF(поверки!$L$6:$L$3175,поверки!$L553)&gt;1,"Дубликат","")</f>
        <v/>
      </c>
      <c r="O553" s="18" t="n">
        <v>548</v>
      </c>
      <c r="P553" s="17" t="str">
        <f aca="false">CONCATENATE(TEXT(MONTH(поверки!$G553),"00"),"/",TEXT(поверки!$O553,"000"), "/",TEXT(YEAR(поверки!$G553)-2000,"00"))</f>
        <v>04/548/25</v>
      </c>
      <c r="Q553" s="17" t="str">
        <f aca="false">VLOOKUP(поверки!$F553,'соответстиви ОТ типу'!$K$4:$M$344,2,FALSE())</f>
        <v>Манометр</v>
      </c>
      <c r="R553" s="17" t="s">
        <v>52</v>
      </c>
      <c r="S553" s="17" t="s">
        <v>483</v>
      </c>
      <c r="T553" s="17" t="n">
        <v>2</v>
      </c>
      <c r="U553" s="19" t="n">
        <f aca="false">VLOOKUP(поверки!$T553,'Акты п-п'!$C$5:$I$57,2,FALSE())</f>
        <v>45748</v>
      </c>
      <c r="V553" s="19" t="n">
        <f aca="false">VLOOKUP(поверки!$T553,'Акты п-п'!$C$5:$I$57,3,FALSE())</f>
        <v>45754</v>
      </c>
      <c r="W553" s="17" t="str">
        <f aca="false">VLOOKUP(поверки!$T553,'Акты п-п'!$C$5:$I$57,5,FALSE())</f>
        <v>Манджеев А.А.</v>
      </c>
      <c r="X553" s="17" t="n">
        <f aca="false">поверки!$G553-поверки!$U553</f>
        <v>5</v>
      </c>
      <c r="Y553" s="17" t="n">
        <f aca="false">поверки!$V553-поверки!$G553</f>
        <v>1</v>
      </c>
      <c r="Z553" s="17" t="str">
        <f aca="false">CONCATENATE(поверки!$Q553," ",поверки!$S553," номер ",поверки!$H553)</f>
        <v>Манометр М-4ВУКсУХЛ1 номер 212005883</v>
      </c>
    </row>
    <row r="554" customFormat="false" ht="17.9" hidden="true" customHeight="false" outlineLevel="0" collapsed="false">
      <c r="B554" s="1" t="s">
        <v>1198</v>
      </c>
      <c r="C554" s="1" t="s">
        <v>30</v>
      </c>
      <c r="D554" s="1" t="s">
        <v>446</v>
      </c>
      <c r="F554" s="1" t="s">
        <v>297</v>
      </c>
      <c r="G554" s="16" t="n">
        <v>45753</v>
      </c>
      <c r="H554" s="6" t="s">
        <v>1285</v>
      </c>
      <c r="J554" s="1" t="s">
        <v>34</v>
      </c>
      <c r="K554" s="1" t="s">
        <v>35</v>
      </c>
      <c r="L554" s="1" t="s">
        <v>1286</v>
      </c>
      <c r="M554" s="17"/>
      <c r="N554" s="17" t="str">
        <f aca="false">IF(COUNTIF(поверки!$L$6:$L$3175,поверки!$L554)&gt;1,"Дубликат","")</f>
        <v/>
      </c>
      <c r="O554" s="18" t="n">
        <v>549</v>
      </c>
      <c r="P554" s="17" t="str">
        <f aca="false">CONCATENATE(TEXT(MONTH(поверки!$G554),"00"),"/",TEXT(поверки!$O554,"000"), "/",TEXT(YEAR(поверки!$G554)-2000,"00"))</f>
        <v>04/549/25</v>
      </c>
      <c r="Q554" s="17" t="str">
        <f aca="false">VLOOKUP(поверки!$F554,'соответстиви ОТ типу'!$K$4:$M$344,2,FALSE())</f>
        <v>Манометр</v>
      </c>
      <c r="R554" s="17" t="s">
        <v>52</v>
      </c>
      <c r="S554" s="17" t="s">
        <v>460</v>
      </c>
      <c r="T554" s="17" t="n">
        <v>2</v>
      </c>
      <c r="U554" s="19" t="n">
        <f aca="false">VLOOKUP(поверки!$T554,'Акты п-п'!$C$5:$I$57,2,FALSE())</f>
        <v>45748</v>
      </c>
      <c r="V554" s="19" t="n">
        <f aca="false">VLOOKUP(поверки!$T554,'Акты п-п'!$C$5:$I$57,3,FALSE())</f>
        <v>45754</v>
      </c>
      <c r="W554" s="17" t="str">
        <f aca="false">VLOOKUP(поверки!$T554,'Акты п-п'!$C$5:$I$57,5,FALSE())</f>
        <v>Манджеев А.А.</v>
      </c>
      <c r="X554" s="17" t="n">
        <f aca="false">поверки!$G554-поверки!$U554</f>
        <v>5</v>
      </c>
      <c r="Y554" s="17" t="n">
        <f aca="false">поверки!$V554-поверки!$G554</f>
        <v>1</v>
      </c>
      <c r="Z554" s="17" t="str">
        <f aca="false">CONCATENATE(поверки!$Q554," ",поверки!$S554," номер ",поверки!$H554)</f>
        <v>Манометр ТМ серия 10 номер 3019901</v>
      </c>
    </row>
    <row r="555" customFormat="false" ht="17.9" hidden="true" customHeight="false" outlineLevel="0" collapsed="false">
      <c r="B555" s="1" t="s">
        <v>1198</v>
      </c>
      <c r="C555" s="1" t="s">
        <v>30</v>
      </c>
      <c r="D555" s="1" t="s">
        <v>446</v>
      </c>
      <c r="F555" s="1" t="s">
        <v>297</v>
      </c>
      <c r="G555" s="16" t="n">
        <v>45753</v>
      </c>
      <c r="H555" s="6" t="s">
        <v>1287</v>
      </c>
      <c r="J555" s="1" t="s">
        <v>34</v>
      </c>
      <c r="K555" s="1" t="s">
        <v>35</v>
      </c>
      <c r="L555" s="1" t="s">
        <v>1288</v>
      </c>
      <c r="M555" s="17"/>
      <c r="N555" s="17" t="str">
        <f aca="false">IF(COUNTIF(поверки!$L$6:$L$3175,поверки!$L555)&gt;1,"Дубликат","")</f>
        <v/>
      </c>
      <c r="O555" s="18" t="n">
        <v>550</v>
      </c>
      <c r="P555" s="17" t="str">
        <f aca="false">CONCATENATE(TEXT(MONTH(поверки!$G555),"00"),"/",TEXT(поверки!$O555,"000"), "/",TEXT(YEAR(поверки!$G555)-2000,"00"))</f>
        <v>04/550/25</v>
      </c>
      <c r="Q555" s="17" t="str">
        <f aca="false">VLOOKUP(поверки!$F555,'соответстиви ОТ типу'!$K$4:$M$344,2,FALSE())</f>
        <v>Манометр</v>
      </c>
      <c r="R555" s="17" t="s">
        <v>52</v>
      </c>
      <c r="S555" s="17" t="s">
        <v>460</v>
      </c>
      <c r="T555" s="17" t="n">
        <v>2</v>
      </c>
      <c r="U555" s="19" t="n">
        <f aca="false">VLOOKUP(поверки!$T555,'Акты п-п'!$C$5:$I$57,2,FALSE())</f>
        <v>45748</v>
      </c>
      <c r="V555" s="19" t="n">
        <f aca="false">VLOOKUP(поверки!$T555,'Акты п-п'!$C$5:$I$57,3,FALSE())</f>
        <v>45754</v>
      </c>
      <c r="W555" s="17" t="str">
        <f aca="false">VLOOKUP(поверки!$T555,'Акты п-п'!$C$5:$I$57,5,FALSE())</f>
        <v>Манджеев А.А.</v>
      </c>
      <c r="X555" s="17" t="n">
        <f aca="false">поверки!$G555-поверки!$U555</f>
        <v>5</v>
      </c>
      <c r="Y555" s="17" t="n">
        <f aca="false">поверки!$V555-поверки!$G555</f>
        <v>1</v>
      </c>
      <c r="Z555" s="17" t="str">
        <f aca="false">CONCATENATE(поверки!$Q555," ",поверки!$S555," номер ",поверки!$H555)</f>
        <v>Манометр ТМ серия 10 номер 3019906</v>
      </c>
    </row>
    <row r="556" customFormat="false" ht="17.9" hidden="true" customHeight="false" outlineLevel="0" collapsed="false">
      <c r="B556" s="1" t="s">
        <v>1198</v>
      </c>
      <c r="C556" s="1" t="s">
        <v>30</v>
      </c>
      <c r="D556" s="1" t="s">
        <v>446</v>
      </c>
      <c r="F556" s="1" t="s">
        <v>297</v>
      </c>
      <c r="G556" s="16" t="n">
        <v>45753</v>
      </c>
      <c r="H556" s="6" t="s">
        <v>1289</v>
      </c>
      <c r="J556" s="1" t="s">
        <v>34</v>
      </c>
      <c r="K556" s="1" t="s">
        <v>35</v>
      </c>
      <c r="L556" s="1" t="s">
        <v>1290</v>
      </c>
      <c r="M556" s="17" t="str">
        <f aca="false">IF(COUNTIF(поверки!$H$6:$H$3175,поверки!$H556)&gt;1,"Дубликат","")</f>
        <v/>
      </c>
      <c r="N556" s="17" t="str">
        <f aca="false">IF(COUNTIF(поверки!$L$6:$L$3175,поверки!$L556)&gt;1,"Дубликат","")</f>
        <v/>
      </c>
      <c r="O556" s="18" t="n">
        <v>551</v>
      </c>
      <c r="P556" s="17" t="str">
        <f aca="false">CONCATENATE(TEXT(MONTH(поверки!$G556),"00"),"/",TEXT(поверки!$O556,"000"), "/",TEXT(YEAR(поверки!$G556)-2000,"00"))</f>
        <v>04/551/25</v>
      </c>
      <c r="Q556" s="17" t="str">
        <f aca="false">VLOOKUP(поверки!$F556,'соответстиви ОТ типу'!$K$4:$M$344,2,FALSE())</f>
        <v>Манометр</v>
      </c>
      <c r="R556" s="17" t="s">
        <v>52</v>
      </c>
      <c r="S556" s="17" t="s">
        <v>460</v>
      </c>
      <c r="T556" s="17" t="n">
        <v>2</v>
      </c>
      <c r="U556" s="19" t="n">
        <f aca="false">VLOOKUP(поверки!$T556,'Акты п-п'!$C$5:$I$57,2,FALSE())</f>
        <v>45748</v>
      </c>
      <c r="V556" s="19" t="n">
        <f aca="false">VLOOKUP(поверки!$T556,'Акты п-п'!$C$5:$I$57,3,FALSE())</f>
        <v>45754</v>
      </c>
      <c r="W556" s="17" t="str">
        <f aca="false">VLOOKUP(поверки!$T556,'Акты п-п'!$C$5:$I$57,5,FALSE())</f>
        <v>Манджеев А.А.</v>
      </c>
      <c r="X556" s="17" t="n">
        <f aca="false">поверки!$G556-поверки!$U556</f>
        <v>5</v>
      </c>
      <c r="Y556" s="17" t="n">
        <f aca="false">поверки!$V556-поверки!$G556</f>
        <v>1</v>
      </c>
      <c r="Z556" s="17" t="str">
        <f aca="false">CONCATENATE(поверки!$Q556," ",поверки!$S556," номер ",поверки!$H556)</f>
        <v>Манометр ТМ серия 10 номер 3019911</v>
      </c>
    </row>
    <row r="557" customFormat="false" ht="17.9" hidden="true" customHeight="false" outlineLevel="0" collapsed="false">
      <c r="B557" s="1" t="s">
        <v>1198</v>
      </c>
      <c r="C557" s="1" t="s">
        <v>30</v>
      </c>
      <c r="D557" s="1" t="s">
        <v>446</v>
      </c>
      <c r="F557" s="1" t="s">
        <v>297</v>
      </c>
      <c r="G557" s="16" t="n">
        <v>45753</v>
      </c>
      <c r="H557" s="6" t="s">
        <v>1291</v>
      </c>
      <c r="J557" s="1" t="s">
        <v>34</v>
      </c>
      <c r="K557" s="1" t="s">
        <v>35</v>
      </c>
      <c r="L557" s="1" t="s">
        <v>1292</v>
      </c>
      <c r="M557" s="17" t="str">
        <f aca="false">IF(COUNTIF(поверки!$H$6:$H$3175,поверки!$H557)&gt;1,"Дубликат","")</f>
        <v/>
      </c>
      <c r="N557" s="17" t="str">
        <f aca="false">IF(COUNTIF(поверки!$L$6:$L$3175,поверки!$L557)&gt;1,"Дубликат","")</f>
        <v/>
      </c>
      <c r="O557" s="18" t="n">
        <v>552</v>
      </c>
      <c r="P557" s="17" t="str">
        <f aca="false">CONCATENATE(TEXT(MONTH(поверки!$G557),"00"),"/",TEXT(поверки!$O557,"000"), "/",TEXT(YEAR(поверки!$G557)-2000,"00"))</f>
        <v>04/552/25</v>
      </c>
      <c r="Q557" s="17" t="str">
        <f aca="false">VLOOKUP(поверки!$F557,'соответстиви ОТ типу'!$K$4:$M$344,2,FALSE())</f>
        <v>Манометр</v>
      </c>
      <c r="R557" s="17" t="s">
        <v>52</v>
      </c>
      <c r="S557" s="17" t="s">
        <v>460</v>
      </c>
      <c r="T557" s="17" t="n">
        <v>2</v>
      </c>
      <c r="U557" s="19" t="n">
        <f aca="false">VLOOKUP(поверки!$T557,'Акты п-п'!$C$5:$I$57,2,FALSE())</f>
        <v>45748</v>
      </c>
      <c r="V557" s="19" t="n">
        <f aca="false">VLOOKUP(поверки!$T557,'Акты п-п'!$C$5:$I$57,3,FALSE())</f>
        <v>45754</v>
      </c>
      <c r="W557" s="17" t="str">
        <f aca="false">VLOOKUP(поверки!$T557,'Акты п-п'!$C$5:$I$57,5,FALSE())</f>
        <v>Манджеев А.А.</v>
      </c>
      <c r="X557" s="17" t="n">
        <f aca="false">поверки!$G557-поверки!$U557</f>
        <v>5</v>
      </c>
      <c r="Y557" s="17" t="n">
        <f aca="false">поверки!$V557-поверки!$G557</f>
        <v>1</v>
      </c>
      <c r="Z557" s="17" t="str">
        <f aca="false">CONCATENATE(поверки!$Q557," ",поверки!$S557," номер ",поверки!$H557)</f>
        <v>Манометр ТМ серия 10 номер 3019891</v>
      </c>
    </row>
    <row r="558" customFormat="false" ht="17.9" hidden="true" customHeight="false" outlineLevel="0" collapsed="false">
      <c r="B558" s="1" t="s">
        <v>1198</v>
      </c>
      <c r="C558" s="1" t="s">
        <v>30</v>
      </c>
      <c r="D558" s="1" t="s">
        <v>446</v>
      </c>
      <c r="F558" s="1" t="s">
        <v>297</v>
      </c>
      <c r="G558" s="16" t="n">
        <v>45753</v>
      </c>
      <c r="H558" s="6" t="s">
        <v>1293</v>
      </c>
      <c r="J558" s="1" t="s">
        <v>34</v>
      </c>
      <c r="K558" s="1" t="s">
        <v>35</v>
      </c>
      <c r="L558" s="1" t="s">
        <v>1294</v>
      </c>
      <c r="M558" s="17" t="str">
        <f aca="false">IF(COUNTIF(поверки!$H$6:$H$3175,поверки!$H558)&gt;1,"Дубликат","")</f>
        <v/>
      </c>
      <c r="N558" s="17" t="str">
        <f aca="false">IF(COUNTIF(поверки!$L$6:$L$3175,поверки!$L558)&gt;1,"Дубликат","")</f>
        <v/>
      </c>
      <c r="O558" s="18" t="n">
        <v>553</v>
      </c>
      <c r="P558" s="17" t="str">
        <f aca="false">CONCATENATE(TEXT(MONTH(поверки!$G558),"00"),"/",TEXT(поверки!$O558,"000"), "/",TEXT(YEAR(поверки!$G558)-2000,"00"))</f>
        <v>04/553/25</v>
      </c>
      <c r="Q558" s="17" t="str">
        <f aca="false">VLOOKUP(поверки!$F558,'соответстиви ОТ типу'!$K$4:$M$344,2,FALSE())</f>
        <v>Манометр</v>
      </c>
      <c r="R558" s="17" t="s">
        <v>52</v>
      </c>
      <c r="S558" s="17" t="s">
        <v>460</v>
      </c>
      <c r="T558" s="17" t="n">
        <v>2</v>
      </c>
      <c r="U558" s="19" t="n">
        <f aca="false">VLOOKUP(поверки!$T558,'Акты п-п'!$C$5:$I$57,2,FALSE())</f>
        <v>45748</v>
      </c>
      <c r="V558" s="19" t="n">
        <f aca="false">VLOOKUP(поверки!$T558,'Акты п-п'!$C$5:$I$57,3,FALSE())</f>
        <v>45754</v>
      </c>
      <c r="W558" s="17" t="str">
        <f aca="false">VLOOKUP(поверки!$T558,'Акты п-п'!$C$5:$I$57,5,FALSE())</f>
        <v>Манджеев А.А.</v>
      </c>
      <c r="X558" s="17" t="n">
        <f aca="false">поверки!$G558-поверки!$U558</f>
        <v>5</v>
      </c>
      <c r="Y558" s="17" t="n">
        <f aca="false">поверки!$V558-поверки!$G558</f>
        <v>1</v>
      </c>
      <c r="Z558" s="17" t="str">
        <f aca="false">CONCATENATE(поверки!$Q558," ",поверки!$S558," номер ",поверки!$H558)</f>
        <v>Манометр ТМ серия 10 номер 3019892</v>
      </c>
    </row>
    <row r="559" customFormat="false" ht="17.9" hidden="true" customHeight="false" outlineLevel="0" collapsed="false">
      <c r="B559" s="1" t="s">
        <v>1198</v>
      </c>
      <c r="C559" s="1" t="s">
        <v>30</v>
      </c>
      <c r="D559" s="1" t="s">
        <v>446</v>
      </c>
      <c r="F559" s="1" t="s">
        <v>297</v>
      </c>
      <c r="G559" s="16" t="n">
        <v>45753</v>
      </c>
      <c r="H559" s="6" t="s">
        <v>1295</v>
      </c>
      <c r="J559" s="1" t="s">
        <v>34</v>
      </c>
      <c r="K559" s="1" t="s">
        <v>35</v>
      </c>
      <c r="L559" s="1" t="s">
        <v>1296</v>
      </c>
      <c r="M559" s="17" t="str">
        <f aca="false">IF(COUNTIF(поверки!$H$6:$H$3175,поверки!$H559)&gt;1,"Дубликат","")</f>
        <v/>
      </c>
      <c r="N559" s="17" t="str">
        <f aca="false">IF(COUNTIF(поверки!$L$6:$L$3175,поверки!$L559)&gt;1,"Дубликат","")</f>
        <v/>
      </c>
      <c r="O559" s="18" t="n">
        <v>554</v>
      </c>
      <c r="P559" s="17" t="str">
        <f aca="false">CONCATENATE(TEXT(MONTH(поверки!$G559),"00"),"/",TEXT(поверки!$O559,"000"), "/",TEXT(YEAR(поверки!$G559)-2000,"00"))</f>
        <v>04/554/25</v>
      </c>
      <c r="Q559" s="17" t="str">
        <f aca="false">VLOOKUP(поверки!$F559,'соответстиви ОТ типу'!$K$4:$M$344,2,FALSE())</f>
        <v>Манометр</v>
      </c>
      <c r="R559" s="17" t="s">
        <v>52</v>
      </c>
      <c r="S559" s="17" t="s">
        <v>460</v>
      </c>
      <c r="T559" s="17" t="n">
        <v>2</v>
      </c>
      <c r="U559" s="19" t="n">
        <f aca="false">VLOOKUP(поверки!$T559,'Акты п-п'!$C$5:$I$57,2,FALSE())</f>
        <v>45748</v>
      </c>
      <c r="V559" s="19" t="n">
        <f aca="false">VLOOKUP(поверки!$T559,'Акты п-п'!$C$5:$I$57,3,FALSE())</f>
        <v>45754</v>
      </c>
      <c r="W559" s="17" t="str">
        <f aca="false">VLOOKUP(поверки!$T559,'Акты п-п'!$C$5:$I$57,5,FALSE())</f>
        <v>Манджеев А.А.</v>
      </c>
      <c r="X559" s="17" t="n">
        <f aca="false">поверки!$G559-поверки!$U559</f>
        <v>5</v>
      </c>
      <c r="Y559" s="17" t="n">
        <f aca="false">поверки!$V559-поверки!$G559</f>
        <v>1</v>
      </c>
      <c r="Z559" s="17" t="str">
        <f aca="false">CONCATENATE(поверки!$Q559," ",поверки!$S559," номер ",поверки!$H559)</f>
        <v>Манометр ТМ серия 10 номер 3019923</v>
      </c>
    </row>
    <row r="560" customFormat="false" ht="17.9" hidden="true" customHeight="false" outlineLevel="0" collapsed="false">
      <c r="B560" s="1" t="s">
        <v>1198</v>
      </c>
      <c r="C560" s="1" t="s">
        <v>30</v>
      </c>
      <c r="D560" s="1" t="s">
        <v>446</v>
      </c>
      <c r="F560" s="1" t="s">
        <v>297</v>
      </c>
      <c r="G560" s="16" t="n">
        <v>45753</v>
      </c>
      <c r="H560" s="6" t="s">
        <v>1297</v>
      </c>
      <c r="J560" s="1" t="s">
        <v>34</v>
      </c>
      <c r="K560" s="1" t="s">
        <v>35</v>
      </c>
      <c r="L560" s="1" t="s">
        <v>1298</v>
      </c>
      <c r="M560" s="17" t="str">
        <f aca="false">IF(COUNTIF(поверки!$H$6:$H$3175,поверки!$H560)&gt;1,"Дубликат","")</f>
        <v/>
      </c>
      <c r="N560" s="17" t="str">
        <f aca="false">IF(COUNTIF(поверки!$L$6:$L$3175,поверки!$L560)&gt;1,"Дубликат","")</f>
        <v/>
      </c>
      <c r="O560" s="18" t="n">
        <v>555</v>
      </c>
      <c r="P560" s="17" t="str">
        <f aca="false">CONCATENATE(TEXT(MONTH(поверки!$G560),"00"),"/",TEXT(поверки!$O560,"000"), "/",TEXT(YEAR(поверки!$G560)-2000,"00"))</f>
        <v>04/555/25</v>
      </c>
      <c r="Q560" s="17" t="str">
        <f aca="false">VLOOKUP(поверки!$F560,'соответстиви ОТ типу'!$K$4:$M$344,2,FALSE())</f>
        <v>Манометр</v>
      </c>
      <c r="R560" s="17" t="s">
        <v>52</v>
      </c>
      <c r="S560" s="17" t="s">
        <v>460</v>
      </c>
      <c r="T560" s="17" t="n">
        <v>2</v>
      </c>
      <c r="U560" s="19" t="n">
        <f aca="false">VLOOKUP(поверки!$T560,'Акты п-п'!$C$5:$I$57,2,FALSE())</f>
        <v>45748</v>
      </c>
      <c r="V560" s="19" t="n">
        <f aca="false">VLOOKUP(поверки!$T560,'Акты п-п'!$C$5:$I$57,3,FALSE())</f>
        <v>45754</v>
      </c>
      <c r="W560" s="17" t="str">
        <f aca="false">VLOOKUP(поверки!$T560,'Акты п-п'!$C$5:$I$57,5,FALSE())</f>
        <v>Манджеев А.А.</v>
      </c>
      <c r="X560" s="17" t="n">
        <f aca="false">поверки!$G560-поверки!$U560</f>
        <v>5</v>
      </c>
      <c r="Y560" s="17" t="n">
        <f aca="false">поверки!$V560-поверки!$G560</f>
        <v>1</v>
      </c>
      <c r="Z560" s="17" t="str">
        <f aca="false">CONCATENATE(поверки!$Q560," ",поверки!$S560," номер ",поверки!$H560)</f>
        <v>Манометр ТМ серия 10 номер 3019904</v>
      </c>
    </row>
    <row r="561" customFormat="false" ht="17.9" hidden="true" customHeight="false" outlineLevel="0" collapsed="false">
      <c r="B561" s="1" t="s">
        <v>1198</v>
      </c>
      <c r="C561" s="1" t="s">
        <v>30</v>
      </c>
      <c r="D561" s="1" t="s">
        <v>446</v>
      </c>
      <c r="F561" s="1" t="s">
        <v>297</v>
      </c>
      <c r="G561" s="16" t="n">
        <v>45753</v>
      </c>
      <c r="H561" s="6" t="s">
        <v>1299</v>
      </c>
      <c r="J561" s="1" t="s">
        <v>34</v>
      </c>
      <c r="K561" s="1" t="s">
        <v>35</v>
      </c>
      <c r="L561" s="1" t="s">
        <v>1300</v>
      </c>
      <c r="M561" s="17" t="str">
        <f aca="false">IF(COUNTIF(поверки!$H$6:$H$3175,поверки!$H561)&gt;1,"Дубликат","")</f>
        <v/>
      </c>
      <c r="N561" s="17" t="str">
        <f aca="false">IF(COUNTIF(поверки!$L$6:$L$3175,поверки!$L561)&gt;1,"Дубликат","")</f>
        <v/>
      </c>
      <c r="O561" s="18" t="n">
        <v>556</v>
      </c>
      <c r="P561" s="17" t="str">
        <f aca="false">CONCATENATE(TEXT(MONTH(поверки!$G561),"00"),"/",TEXT(поверки!$O561,"000"), "/",TEXT(YEAR(поверки!$G561)-2000,"00"))</f>
        <v>04/556/25</v>
      </c>
      <c r="Q561" s="17" t="str">
        <f aca="false">VLOOKUP(поверки!$F561,'соответстиви ОТ типу'!$K$4:$M$344,2,FALSE())</f>
        <v>Манометр</v>
      </c>
      <c r="R561" s="17" t="s">
        <v>52</v>
      </c>
      <c r="S561" s="17" t="s">
        <v>460</v>
      </c>
      <c r="T561" s="17" t="n">
        <v>2</v>
      </c>
      <c r="U561" s="19" t="n">
        <f aca="false">VLOOKUP(поверки!$T561,'Акты п-п'!$C$5:$I$57,2,FALSE())</f>
        <v>45748</v>
      </c>
      <c r="V561" s="19" t="n">
        <f aca="false">VLOOKUP(поверки!$T561,'Акты п-п'!$C$5:$I$57,3,FALSE())</f>
        <v>45754</v>
      </c>
      <c r="W561" s="17" t="str">
        <f aca="false">VLOOKUP(поверки!$T561,'Акты п-п'!$C$5:$I$57,5,FALSE())</f>
        <v>Манджеев А.А.</v>
      </c>
      <c r="X561" s="17" t="n">
        <f aca="false">поверки!$G561-поверки!$U561</f>
        <v>5</v>
      </c>
      <c r="Y561" s="17" t="n">
        <f aca="false">поверки!$V561-поверки!$G561</f>
        <v>1</v>
      </c>
      <c r="Z561" s="17" t="str">
        <f aca="false">CONCATENATE(поверки!$Q561," ",поверки!$S561," номер ",поверки!$H561)</f>
        <v>Манометр ТМ серия 10 номер 3019902</v>
      </c>
    </row>
    <row r="562" customFormat="false" ht="17.9" hidden="true" customHeight="false" outlineLevel="0" collapsed="false">
      <c r="B562" s="1" t="s">
        <v>1198</v>
      </c>
      <c r="C562" s="1" t="s">
        <v>30</v>
      </c>
      <c r="D562" s="1" t="s">
        <v>446</v>
      </c>
      <c r="F562" s="1" t="s">
        <v>297</v>
      </c>
      <c r="G562" s="16" t="n">
        <v>45753</v>
      </c>
      <c r="H562" s="6" t="s">
        <v>1301</v>
      </c>
      <c r="J562" s="1" t="s">
        <v>34</v>
      </c>
      <c r="K562" s="1" t="s">
        <v>35</v>
      </c>
      <c r="L562" s="1" t="s">
        <v>1302</v>
      </c>
      <c r="M562" s="17" t="str">
        <f aca="false">IF(COUNTIF(поверки!$H$6:$H$3175,поверки!$H562)&gt;1,"Дубликат","")</f>
        <v/>
      </c>
      <c r="N562" s="17" t="str">
        <f aca="false">IF(COUNTIF(поверки!$L$6:$L$3175,поверки!$L562)&gt;1,"Дубликат","")</f>
        <v/>
      </c>
      <c r="O562" s="18" t="n">
        <v>557</v>
      </c>
      <c r="P562" s="17" t="str">
        <f aca="false">CONCATENATE(TEXT(MONTH(поверки!$G562),"00"),"/",TEXT(поверки!$O562,"000"), "/",TEXT(YEAR(поверки!$G562)-2000,"00"))</f>
        <v>04/557/25</v>
      </c>
      <c r="Q562" s="17" t="str">
        <f aca="false">VLOOKUP(поверки!$F562,'соответстиви ОТ типу'!$K$4:$M$344,2,FALSE())</f>
        <v>Манометр</v>
      </c>
      <c r="R562" s="17" t="s">
        <v>52</v>
      </c>
      <c r="S562" s="17" t="s">
        <v>460</v>
      </c>
      <c r="T562" s="17" t="n">
        <v>2</v>
      </c>
      <c r="U562" s="19" t="n">
        <f aca="false">VLOOKUP(поверки!$T562,'Акты п-п'!$C$5:$I$57,2,FALSE())</f>
        <v>45748</v>
      </c>
      <c r="V562" s="19" t="n">
        <f aca="false">VLOOKUP(поверки!$T562,'Акты п-п'!$C$5:$I$57,3,FALSE())</f>
        <v>45754</v>
      </c>
      <c r="W562" s="17" t="str">
        <f aca="false">VLOOKUP(поверки!$T562,'Акты п-п'!$C$5:$I$57,5,FALSE())</f>
        <v>Манджеев А.А.</v>
      </c>
      <c r="X562" s="17" t="n">
        <f aca="false">поверки!$G562-поверки!$U562</f>
        <v>5</v>
      </c>
      <c r="Y562" s="17" t="n">
        <f aca="false">поверки!$V562-поверки!$G562</f>
        <v>1</v>
      </c>
      <c r="Z562" s="17" t="str">
        <f aca="false">CONCATENATE(поверки!$Q562," ",поверки!$S562," номер ",поверки!$H562)</f>
        <v>Манометр ТМ серия 10 номер 3019903</v>
      </c>
    </row>
    <row r="563" customFormat="false" ht="17.9" hidden="true" customHeight="false" outlineLevel="0" collapsed="false">
      <c r="B563" s="1" t="s">
        <v>1198</v>
      </c>
      <c r="C563" s="1" t="s">
        <v>30</v>
      </c>
      <c r="D563" s="1" t="s">
        <v>446</v>
      </c>
      <c r="F563" s="1" t="s">
        <v>297</v>
      </c>
      <c r="G563" s="16" t="n">
        <v>45753</v>
      </c>
      <c r="H563" s="6" t="s">
        <v>1303</v>
      </c>
      <c r="J563" s="1" t="s">
        <v>34</v>
      </c>
      <c r="K563" s="1" t="s">
        <v>35</v>
      </c>
      <c r="L563" s="1" t="s">
        <v>1304</v>
      </c>
      <c r="M563" s="17" t="str">
        <f aca="false">IF(COUNTIF(поверки!$H$6:$H$3175,поверки!$H563)&gt;1,"Дубликат","")</f>
        <v/>
      </c>
      <c r="N563" s="17" t="str">
        <f aca="false">IF(COUNTIF(поверки!$L$6:$L$3175,поверки!$L563)&gt;1,"Дубликат","")</f>
        <v/>
      </c>
      <c r="O563" s="18" t="n">
        <v>558</v>
      </c>
      <c r="P563" s="17" t="str">
        <f aca="false">CONCATENATE(TEXT(MONTH(поверки!$G563),"00"),"/",TEXT(поверки!$O563,"000"), "/",TEXT(YEAR(поверки!$G563)-2000,"00"))</f>
        <v>04/558/25</v>
      </c>
      <c r="Q563" s="17" t="str">
        <f aca="false">VLOOKUP(поверки!$F563,'соответстиви ОТ типу'!$K$4:$M$344,2,FALSE())</f>
        <v>Манометр</v>
      </c>
      <c r="R563" s="17" t="s">
        <v>52</v>
      </c>
      <c r="S563" s="17" t="s">
        <v>460</v>
      </c>
      <c r="T563" s="17" t="n">
        <v>2</v>
      </c>
      <c r="U563" s="19" t="n">
        <f aca="false">VLOOKUP(поверки!$T563,'Акты п-п'!$C$5:$I$57,2,FALSE())</f>
        <v>45748</v>
      </c>
      <c r="V563" s="19" t="n">
        <f aca="false">VLOOKUP(поверки!$T563,'Акты п-п'!$C$5:$I$57,3,FALSE())</f>
        <v>45754</v>
      </c>
      <c r="W563" s="17" t="str">
        <f aca="false">VLOOKUP(поверки!$T563,'Акты п-п'!$C$5:$I$57,5,FALSE())</f>
        <v>Манджеев А.А.</v>
      </c>
      <c r="X563" s="17" t="n">
        <f aca="false">поверки!$G563-поверки!$U563</f>
        <v>5</v>
      </c>
      <c r="Y563" s="17" t="n">
        <f aca="false">поверки!$V563-поверки!$G563</f>
        <v>1</v>
      </c>
      <c r="Z563" s="17" t="str">
        <f aca="false">CONCATENATE(поверки!$Q563," ",поверки!$S563," номер ",поверки!$H563)</f>
        <v>Манометр ТМ серия 10 номер 3019905</v>
      </c>
    </row>
    <row r="564" customFormat="false" ht="17.9" hidden="true" customHeight="false" outlineLevel="0" collapsed="false">
      <c r="B564" s="1" t="s">
        <v>1198</v>
      </c>
      <c r="C564" s="1" t="s">
        <v>30</v>
      </c>
      <c r="D564" s="1" t="s">
        <v>446</v>
      </c>
      <c r="F564" s="1" t="s">
        <v>297</v>
      </c>
      <c r="G564" s="16" t="n">
        <v>45753</v>
      </c>
      <c r="H564" s="6" t="s">
        <v>1305</v>
      </c>
      <c r="J564" s="1" t="s">
        <v>34</v>
      </c>
      <c r="K564" s="1" t="s">
        <v>35</v>
      </c>
      <c r="L564" s="1" t="s">
        <v>1306</v>
      </c>
      <c r="M564" s="17" t="str">
        <f aca="false">IF(COUNTIF(поверки!$H$6:$H$3175,поверки!$H564)&gt;1,"Дубликат","")</f>
        <v/>
      </c>
      <c r="N564" s="17" t="str">
        <f aca="false">IF(COUNTIF(поверки!$L$6:$L$3175,поверки!$L564)&gt;1,"Дубликат","")</f>
        <v/>
      </c>
      <c r="O564" s="18" t="n">
        <v>559</v>
      </c>
      <c r="P564" s="17" t="str">
        <f aca="false">CONCATENATE(TEXT(MONTH(поверки!$G564),"00"),"/",TEXT(поверки!$O564,"000"), "/",TEXT(YEAR(поверки!$G564)-2000,"00"))</f>
        <v>04/559/25</v>
      </c>
      <c r="Q564" s="17" t="str">
        <f aca="false">VLOOKUP(поверки!$F564,'соответстиви ОТ типу'!$K$4:$M$344,2,FALSE())</f>
        <v>Манометр</v>
      </c>
      <c r="R564" s="17" t="s">
        <v>52</v>
      </c>
      <c r="S564" s="17" t="s">
        <v>460</v>
      </c>
      <c r="T564" s="17" t="n">
        <v>2</v>
      </c>
      <c r="U564" s="19" t="n">
        <f aca="false">VLOOKUP(поверки!$T564,'Акты п-п'!$C$5:$I$57,2,FALSE())</f>
        <v>45748</v>
      </c>
      <c r="V564" s="19" t="n">
        <f aca="false">VLOOKUP(поверки!$T564,'Акты п-п'!$C$5:$I$57,3,FALSE())</f>
        <v>45754</v>
      </c>
      <c r="W564" s="17" t="str">
        <f aca="false">VLOOKUP(поверки!$T564,'Акты п-п'!$C$5:$I$57,5,FALSE())</f>
        <v>Манджеев А.А.</v>
      </c>
      <c r="X564" s="17" t="n">
        <f aca="false">поверки!$G564-поверки!$U564</f>
        <v>5</v>
      </c>
      <c r="Y564" s="17" t="n">
        <f aca="false">поверки!$V564-поверки!$G564</f>
        <v>1</v>
      </c>
      <c r="Z564" s="17" t="str">
        <f aca="false">CONCATENATE(поверки!$Q564," ",поверки!$S564," номер ",поверки!$H564)</f>
        <v>Манометр ТМ серия 10 номер 3017737</v>
      </c>
    </row>
    <row r="565" customFormat="false" ht="17.9" hidden="true" customHeight="false" outlineLevel="0" collapsed="false">
      <c r="B565" s="1" t="s">
        <v>1198</v>
      </c>
      <c r="C565" s="1" t="s">
        <v>30</v>
      </c>
      <c r="D565" s="1" t="s">
        <v>446</v>
      </c>
      <c r="F565" s="1" t="s">
        <v>297</v>
      </c>
      <c r="G565" s="16" t="n">
        <v>45753</v>
      </c>
      <c r="H565" s="6" t="s">
        <v>1307</v>
      </c>
      <c r="J565" s="1" t="s">
        <v>34</v>
      </c>
      <c r="K565" s="1" t="s">
        <v>35</v>
      </c>
      <c r="L565" s="1" t="s">
        <v>1308</v>
      </c>
      <c r="M565" s="17" t="str">
        <f aca="false">IF(COUNTIF(поверки!$H$6:$H$3175,поверки!$H565)&gt;1,"Дубликат","")</f>
        <v/>
      </c>
      <c r="N565" s="17" t="str">
        <f aca="false">IF(COUNTIF(поверки!$L$6:$L$3175,поверки!$L565)&gt;1,"Дубликат","")</f>
        <v/>
      </c>
      <c r="O565" s="18" t="n">
        <v>560</v>
      </c>
      <c r="P565" s="17" t="str">
        <f aca="false">CONCATENATE(TEXT(MONTH(поверки!$G565),"00"),"/",TEXT(поверки!$O565,"000"), "/",TEXT(YEAR(поверки!$G565)-2000,"00"))</f>
        <v>04/560/25</v>
      </c>
      <c r="Q565" s="17" t="str">
        <f aca="false">VLOOKUP(поверки!$F565,'соответстиви ОТ типу'!$K$4:$M$344,2,FALSE())</f>
        <v>Манометр</v>
      </c>
      <c r="R565" s="17" t="s">
        <v>52</v>
      </c>
      <c r="S565" s="17" t="s">
        <v>460</v>
      </c>
      <c r="T565" s="17" t="n">
        <v>2</v>
      </c>
      <c r="U565" s="19" t="n">
        <f aca="false">VLOOKUP(поверки!$T565,'Акты п-п'!$C$5:$I$57,2,FALSE())</f>
        <v>45748</v>
      </c>
      <c r="V565" s="19" t="n">
        <f aca="false">VLOOKUP(поверки!$T565,'Акты п-п'!$C$5:$I$57,3,FALSE())</f>
        <v>45754</v>
      </c>
      <c r="W565" s="17" t="str">
        <f aca="false">VLOOKUP(поверки!$T565,'Акты п-п'!$C$5:$I$57,5,FALSE())</f>
        <v>Манджеев А.А.</v>
      </c>
      <c r="X565" s="17" t="n">
        <f aca="false">поверки!$G565-поверки!$U565</f>
        <v>5</v>
      </c>
      <c r="Y565" s="17" t="n">
        <f aca="false">поверки!$V565-поверки!$G565</f>
        <v>1</v>
      </c>
      <c r="Z565" s="17" t="str">
        <f aca="false">CONCATENATE(поверки!$Q565," ",поверки!$S565," номер ",поверки!$H565)</f>
        <v>Манометр ТМ серия 10 номер 3017728</v>
      </c>
    </row>
    <row r="566" customFormat="false" ht="17.9" hidden="true" customHeight="false" outlineLevel="0" collapsed="false">
      <c r="B566" s="1" t="s">
        <v>1198</v>
      </c>
      <c r="C566" s="1" t="s">
        <v>30</v>
      </c>
      <c r="D566" s="1" t="s">
        <v>446</v>
      </c>
      <c r="F566" s="1" t="s">
        <v>297</v>
      </c>
      <c r="G566" s="16" t="n">
        <v>45753</v>
      </c>
      <c r="H566" s="6" t="s">
        <v>1309</v>
      </c>
      <c r="J566" s="1" t="s">
        <v>34</v>
      </c>
      <c r="K566" s="1" t="s">
        <v>35</v>
      </c>
      <c r="L566" s="1" t="s">
        <v>1310</v>
      </c>
      <c r="M566" s="17" t="str">
        <f aca="false">IF(COUNTIF(поверки!$H$6:$H$3175,поверки!$H566)&gt;1,"Дубликат","")</f>
        <v/>
      </c>
      <c r="N566" s="17" t="str">
        <f aca="false">IF(COUNTIF(поверки!$L$6:$L$3175,поверки!$L566)&gt;1,"Дубликат","")</f>
        <v/>
      </c>
      <c r="O566" s="18" t="n">
        <v>561</v>
      </c>
      <c r="P566" s="17" t="str">
        <f aca="false">CONCATENATE(TEXT(MONTH(поверки!$G566),"00"),"/",TEXT(поверки!$O566,"000"), "/",TEXT(YEAR(поверки!$G566)-2000,"00"))</f>
        <v>04/561/25</v>
      </c>
      <c r="Q566" s="17" t="str">
        <f aca="false">VLOOKUP(поверки!$F566,'соответстиви ОТ типу'!$K$4:$M$344,2,FALSE())</f>
        <v>Манометр</v>
      </c>
      <c r="R566" s="17" t="s">
        <v>52</v>
      </c>
      <c r="S566" s="17" t="s">
        <v>460</v>
      </c>
      <c r="T566" s="17" t="n">
        <v>2</v>
      </c>
      <c r="U566" s="19" t="n">
        <f aca="false">VLOOKUP(поверки!$T566,'Акты п-п'!$C$5:$I$57,2,FALSE())</f>
        <v>45748</v>
      </c>
      <c r="V566" s="19" t="n">
        <f aca="false">VLOOKUP(поверки!$T566,'Акты п-п'!$C$5:$I$57,3,FALSE())</f>
        <v>45754</v>
      </c>
      <c r="W566" s="17" t="str">
        <f aca="false">VLOOKUP(поверки!$T566,'Акты п-п'!$C$5:$I$57,5,FALSE())</f>
        <v>Манджеев А.А.</v>
      </c>
      <c r="X566" s="17" t="n">
        <f aca="false">поверки!$G566-поверки!$U566</f>
        <v>5</v>
      </c>
      <c r="Y566" s="17" t="n">
        <f aca="false">поверки!$V566-поверки!$G566</f>
        <v>1</v>
      </c>
      <c r="Z566" s="17" t="str">
        <f aca="false">CONCATENATE(поверки!$Q566," ",поверки!$S566," номер ",поверки!$H566)</f>
        <v>Манометр ТМ серия 10 номер 3017794</v>
      </c>
    </row>
    <row r="567" customFormat="false" ht="17.9" hidden="true" customHeight="false" outlineLevel="0" collapsed="false">
      <c r="B567" s="1" t="s">
        <v>1198</v>
      </c>
      <c r="C567" s="1" t="s">
        <v>30</v>
      </c>
      <c r="D567" s="1" t="s">
        <v>446</v>
      </c>
      <c r="F567" s="1" t="s">
        <v>297</v>
      </c>
      <c r="G567" s="16" t="n">
        <v>45753</v>
      </c>
      <c r="H567" s="6" t="s">
        <v>1311</v>
      </c>
      <c r="J567" s="1" t="s">
        <v>34</v>
      </c>
      <c r="K567" s="1" t="s">
        <v>35</v>
      </c>
      <c r="L567" s="1" t="s">
        <v>1312</v>
      </c>
      <c r="M567" s="17" t="str">
        <f aca="false">IF(COUNTIF(поверки!$H$6:$H$3175,поверки!$H567)&gt;1,"Дубликат","")</f>
        <v/>
      </c>
      <c r="N567" s="17" t="str">
        <f aca="false">IF(COUNTIF(поверки!$L$6:$L$3175,поверки!$L567)&gt;1,"Дубликат","")</f>
        <v/>
      </c>
      <c r="O567" s="18" t="n">
        <v>562</v>
      </c>
      <c r="P567" s="17" t="str">
        <f aca="false">CONCATENATE(TEXT(MONTH(поверки!$G567),"00"),"/",TEXT(поверки!$O567,"000"), "/",TEXT(YEAR(поверки!$G567)-2000,"00"))</f>
        <v>04/562/25</v>
      </c>
      <c r="Q567" s="17" t="str">
        <f aca="false">VLOOKUP(поверки!$F567,'соответстиви ОТ типу'!$K$4:$M$344,2,FALSE())</f>
        <v>Манометр</v>
      </c>
      <c r="R567" s="17" t="s">
        <v>52</v>
      </c>
      <c r="S567" s="17" t="s">
        <v>460</v>
      </c>
      <c r="T567" s="17" t="n">
        <v>2</v>
      </c>
      <c r="U567" s="19" t="n">
        <f aca="false">VLOOKUP(поверки!$T567,'Акты п-п'!$C$5:$I$57,2,FALSE())</f>
        <v>45748</v>
      </c>
      <c r="V567" s="19" t="n">
        <f aca="false">VLOOKUP(поверки!$T567,'Акты п-п'!$C$5:$I$57,3,FALSE())</f>
        <v>45754</v>
      </c>
      <c r="W567" s="17" t="str">
        <f aca="false">VLOOKUP(поверки!$T567,'Акты п-п'!$C$5:$I$57,5,FALSE())</f>
        <v>Манджеев А.А.</v>
      </c>
      <c r="X567" s="17" t="n">
        <f aca="false">поверки!$G567-поверки!$U567</f>
        <v>5</v>
      </c>
      <c r="Y567" s="17" t="n">
        <f aca="false">поверки!$V567-поверки!$G567</f>
        <v>1</v>
      </c>
      <c r="Z567" s="17" t="str">
        <f aca="false">CONCATENATE(поверки!$Q567," ",поверки!$S567," номер ",поверки!$H567)</f>
        <v>Манометр ТМ серия 10 номер Н2677871</v>
      </c>
    </row>
    <row r="568" customFormat="false" ht="17.9" hidden="true" customHeight="false" outlineLevel="0" collapsed="false">
      <c r="B568" s="1" t="s">
        <v>1198</v>
      </c>
      <c r="C568" s="1" t="s">
        <v>30</v>
      </c>
      <c r="D568" s="1" t="s">
        <v>446</v>
      </c>
      <c r="F568" s="1" t="s">
        <v>297</v>
      </c>
      <c r="G568" s="16" t="n">
        <v>45753</v>
      </c>
      <c r="H568" s="6" t="s">
        <v>1313</v>
      </c>
      <c r="J568" s="1" t="s">
        <v>34</v>
      </c>
      <c r="K568" s="1" t="s">
        <v>35</v>
      </c>
      <c r="L568" s="1" t="s">
        <v>1314</v>
      </c>
      <c r="M568" s="17" t="str">
        <f aca="false">IF(COUNTIF(поверки!$H$6:$H$3175,поверки!$H568)&gt;1,"Дубликат","")</f>
        <v/>
      </c>
      <c r="N568" s="17" t="str">
        <f aca="false">IF(COUNTIF(поверки!$L$6:$L$3175,поверки!$L568)&gt;1,"Дубликат","")</f>
        <v/>
      </c>
      <c r="O568" s="18" t="n">
        <v>563</v>
      </c>
      <c r="P568" s="17" t="str">
        <f aca="false">CONCATENATE(TEXT(MONTH(поверки!$G568),"00"),"/",TEXT(поверки!$O568,"000"), "/",TEXT(YEAR(поверки!$G568)-2000,"00"))</f>
        <v>04/563/25</v>
      </c>
      <c r="Q568" s="17" t="str">
        <f aca="false">VLOOKUP(поверки!$F568,'соответстиви ОТ типу'!$K$4:$M$344,2,FALSE())</f>
        <v>Манометр</v>
      </c>
      <c r="R568" s="17" t="s">
        <v>52</v>
      </c>
      <c r="S568" s="17" t="s">
        <v>460</v>
      </c>
      <c r="T568" s="17" t="n">
        <v>2</v>
      </c>
      <c r="U568" s="19" t="n">
        <f aca="false">VLOOKUP(поверки!$T568,'Акты п-п'!$C$5:$I$57,2,FALSE())</f>
        <v>45748</v>
      </c>
      <c r="V568" s="19" t="n">
        <f aca="false">VLOOKUP(поверки!$T568,'Акты п-п'!$C$5:$I$57,3,FALSE())</f>
        <v>45754</v>
      </c>
      <c r="W568" s="17" t="str">
        <f aca="false">VLOOKUP(поверки!$T568,'Акты п-п'!$C$5:$I$57,5,FALSE())</f>
        <v>Манджеев А.А.</v>
      </c>
      <c r="X568" s="17" t="n">
        <f aca="false">поверки!$G568-поверки!$U568</f>
        <v>5</v>
      </c>
      <c r="Y568" s="17" t="n">
        <f aca="false">поверки!$V568-поверки!$G568</f>
        <v>1</v>
      </c>
      <c r="Z568" s="17" t="str">
        <f aca="false">CONCATENATE(поверки!$Q568," ",поверки!$S568," номер ",поверки!$H568)</f>
        <v>Манометр ТМ серия 10 номер Н1346261</v>
      </c>
    </row>
    <row r="569" customFormat="false" ht="17.9" hidden="true" customHeight="false" outlineLevel="0" collapsed="false">
      <c r="B569" s="1" t="s">
        <v>1198</v>
      </c>
      <c r="C569" s="1" t="s">
        <v>30</v>
      </c>
      <c r="D569" s="1" t="s">
        <v>446</v>
      </c>
      <c r="F569" s="1" t="s">
        <v>297</v>
      </c>
      <c r="G569" s="16" t="n">
        <v>45753</v>
      </c>
      <c r="H569" s="6" t="s">
        <v>1315</v>
      </c>
      <c r="J569" s="1" t="s">
        <v>34</v>
      </c>
      <c r="K569" s="1" t="s">
        <v>35</v>
      </c>
      <c r="L569" s="1" t="s">
        <v>1316</v>
      </c>
      <c r="M569" s="17" t="str">
        <f aca="false">IF(COUNTIF(поверки!$H$6:$H$3175,поверки!$H569)&gt;1,"Дубликат","")</f>
        <v/>
      </c>
      <c r="N569" s="17" t="str">
        <f aca="false">IF(COUNTIF(поверки!$L$6:$L$3175,поверки!$L569)&gt;1,"Дубликат","")</f>
        <v/>
      </c>
      <c r="O569" s="18" t="n">
        <v>564</v>
      </c>
      <c r="P569" s="17" t="str">
        <f aca="false">CONCATENATE(TEXT(MONTH(поверки!$G569),"00"),"/",TEXT(поверки!$O569,"000"), "/",TEXT(YEAR(поверки!$G569)-2000,"00"))</f>
        <v>04/564/25</v>
      </c>
      <c r="Q569" s="17" t="str">
        <f aca="false">VLOOKUP(поверки!$F569,'соответстиви ОТ типу'!$K$4:$M$344,2,FALSE())</f>
        <v>Манометр</v>
      </c>
      <c r="R569" s="17" t="s">
        <v>52</v>
      </c>
      <c r="S569" s="17" t="s">
        <v>460</v>
      </c>
      <c r="T569" s="17" t="n">
        <v>2</v>
      </c>
      <c r="U569" s="19" t="n">
        <f aca="false">VLOOKUP(поверки!$T569,'Акты п-п'!$C$5:$I$57,2,FALSE())</f>
        <v>45748</v>
      </c>
      <c r="V569" s="19" t="n">
        <f aca="false">VLOOKUP(поверки!$T569,'Акты п-п'!$C$5:$I$57,3,FALSE())</f>
        <v>45754</v>
      </c>
      <c r="W569" s="17" t="str">
        <f aca="false">VLOOKUP(поверки!$T569,'Акты п-п'!$C$5:$I$57,5,FALSE())</f>
        <v>Манджеев А.А.</v>
      </c>
      <c r="X569" s="17" t="n">
        <f aca="false">поверки!$G569-поверки!$U569</f>
        <v>5</v>
      </c>
      <c r="Y569" s="17" t="n">
        <f aca="false">поверки!$V569-поверки!$G569</f>
        <v>1</v>
      </c>
      <c r="Z569" s="17" t="str">
        <f aca="false">CONCATENATE(поверки!$Q569," ",поверки!$S569," номер ",поверки!$H569)</f>
        <v>Манометр ТМ серия 10 номер Н1319382</v>
      </c>
    </row>
    <row r="570" customFormat="false" ht="17.9" hidden="true" customHeight="false" outlineLevel="0" collapsed="false">
      <c r="B570" s="1" t="s">
        <v>1198</v>
      </c>
      <c r="C570" s="1" t="s">
        <v>30</v>
      </c>
      <c r="D570" s="1" t="s">
        <v>446</v>
      </c>
      <c r="F570" s="1" t="s">
        <v>297</v>
      </c>
      <c r="G570" s="16" t="n">
        <v>45753</v>
      </c>
      <c r="H570" s="6" t="s">
        <v>1317</v>
      </c>
      <c r="J570" s="1" t="s">
        <v>34</v>
      </c>
      <c r="K570" s="1" t="s">
        <v>35</v>
      </c>
      <c r="L570" s="1" t="s">
        <v>1318</v>
      </c>
      <c r="M570" s="17" t="str">
        <f aca="false">IF(COUNTIF(поверки!$H$6:$H$3175,поверки!$H570)&gt;1,"Дубликат","")</f>
        <v/>
      </c>
      <c r="N570" s="17" t="str">
        <f aca="false">IF(COUNTIF(поверки!$L$6:$L$3175,поверки!$L570)&gt;1,"Дубликат","")</f>
        <v/>
      </c>
      <c r="O570" s="18" t="n">
        <v>565</v>
      </c>
      <c r="P570" s="17" t="str">
        <f aca="false">CONCATENATE(TEXT(MONTH(поверки!$G570),"00"),"/",TEXT(поверки!$O570,"000"), "/",TEXT(YEAR(поверки!$G570)-2000,"00"))</f>
        <v>04/565/25</v>
      </c>
      <c r="Q570" s="17" t="str">
        <f aca="false">VLOOKUP(поверки!$F570,'соответстиви ОТ типу'!$K$4:$M$344,2,FALSE())</f>
        <v>Манометр</v>
      </c>
      <c r="R570" s="17" t="s">
        <v>52</v>
      </c>
      <c r="S570" s="17" t="s">
        <v>460</v>
      </c>
      <c r="T570" s="17" t="n">
        <v>2</v>
      </c>
      <c r="U570" s="19" t="n">
        <f aca="false">VLOOKUP(поверки!$T570,'Акты п-п'!$C$5:$I$57,2,FALSE())</f>
        <v>45748</v>
      </c>
      <c r="V570" s="19" t="n">
        <f aca="false">VLOOKUP(поверки!$T570,'Акты п-п'!$C$5:$I$57,3,FALSE())</f>
        <v>45754</v>
      </c>
      <c r="W570" s="17" t="str">
        <f aca="false">VLOOKUP(поверки!$T570,'Акты п-п'!$C$5:$I$57,5,FALSE())</f>
        <v>Манджеев А.А.</v>
      </c>
      <c r="X570" s="17" t="n">
        <f aca="false">поверки!$G570-поверки!$U570</f>
        <v>5</v>
      </c>
      <c r="Y570" s="17" t="n">
        <f aca="false">поверки!$V570-поверки!$G570</f>
        <v>1</v>
      </c>
      <c r="Z570" s="17" t="str">
        <f aca="false">CONCATENATE(поверки!$Q570," ",поверки!$S570," номер ",поверки!$H570)</f>
        <v>Манометр ТМ серия 10 номер 3017410</v>
      </c>
    </row>
    <row r="571" customFormat="false" ht="17.9" hidden="true" customHeight="false" outlineLevel="0" collapsed="false">
      <c r="B571" s="1" t="s">
        <v>1198</v>
      </c>
      <c r="C571" s="1" t="s">
        <v>30</v>
      </c>
      <c r="D571" s="1" t="s">
        <v>446</v>
      </c>
      <c r="F571" s="1" t="s">
        <v>297</v>
      </c>
      <c r="G571" s="16" t="n">
        <v>45753</v>
      </c>
      <c r="H571" s="6" t="s">
        <v>1319</v>
      </c>
      <c r="J571" s="1" t="s">
        <v>34</v>
      </c>
      <c r="K571" s="1" t="s">
        <v>35</v>
      </c>
      <c r="L571" s="1" t="s">
        <v>1320</v>
      </c>
      <c r="M571" s="17"/>
      <c r="N571" s="17" t="str">
        <f aca="false">IF(COUNTIF(поверки!$L$6:$L$3175,поверки!$L571)&gt;1,"Дубликат","")</f>
        <v/>
      </c>
      <c r="O571" s="18" t="n">
        <v>566</v>
      </c>
      <c r="P571" s="17" t="str">
        <f aca="false">CONCATENATE(TEXT(MONTH(поверки!$G571),"00"),"/",TEXT(поверки!$O571,"000"), "/",TEXT(YEAR(поверки!$G571)-2000,"00"))</f>
        <v>04/566/25</v>
      </c>
      <c r="Q571" s="17" t="str">
        <f aca="false">VLOOKUP(поверки!$F571,'соответстиви ОТ типу'!$K$4:$M$344,2,FALSE())</f>
        <v>Манометр</v>
      </c>
      <c r="R571" s="17" t="s">
        <v>52</v>
      </c>
      <c r="S571" s="17" t="s">
        <v>460</v>
      </c>
      <c r="T571" s="17" t="n">
        <v>2</v>
      </c>
      <c r="U571" s="19" t="n">
        <f aca="false">VLOOKUP(поверки!$T571,'Акты п-п'!$C$5:$I$57,2,FALSE())</f>
        <v>45748</v>
      </c>
      <c r="V571" s="19" t="n">
        <f aca="false">VLOOKUP(поверки!$T571,'Акты п-п'!$C$5:$I$57,3,FALSE())</f>
        <v>45754</v>
      </c>
      <c r="W571" s="17" t="str">
        <f aca="false">VLOOKUP(поверки!$T571,'Акты п-п'!$C$5:$I$57,5,FALSE())</f>
        <v>Манджеев А.А.</v>
      </c>
      <c r="X571" s="17" t="n">
        <f aca="false">поверки!$G571-поверки!$U571</f>
        <v>5</v>
      </c>
      <c r="Y571" s="17" t="n">
        <f aca="false">поверки!$V571-поверки!$G571</f>
        <v>1</v>
      </c>
      <c r="Z571" s="17" t="str">
        <f aca="false">CONCATENATE(поверки!$Q571," ",поверки!$S571," номер ",поверки!$H571)</f>
        <v>Манометр ТМ серия 10 номер 10553</v>
      </c>
    </row>
    <row r="572" customFormat="false" ht="17.9" hidden="true" customHeight="false" outlineLevel="0" collapsed="false">
      <c r="B572" s="1" t="s">
        <v>1198</v>
      </c>
      <c r="C572" s="1" t="s">
        <v>30</v>
      </c>
      <c r="D572" s="1" t="s">
        <v>446</v>
      </c>
      <c r="F572" s="1" t="s">
        <v>297</v>
      </c>
      <c r="G572" s="16" t="n">
        <v>45753</v>
      </c>
      <c r="H572" s="6" t="s">
        <v>1321</v>
      </c>
      <c r="J572" s="1" t="s">
        <v>34</v>
      </c>
      <c r="K572" s="1" t="s">
        <v>35</v>
      </c>
      <c r="L572" s="1" t="s">
        <v>1322</v>
      </c>
      <c r="M572" s="17"/>
      <c r="N572" s="17" t="str">
        <f aca="false">IF(COUNTIF(поверки!$L$6:$L$3175,поверки!$L572)&gt;1,"Дубликат","")</f>
        <v/>
      </c>
      <c r="O572" s="18" t="n">
        <v>567</v>
      </c>
      <c r="P572" s="17" t="str">
        <f aca="false">CONCATENATE(TEXT(MONTH(поверки!$G572),"00"),"/",TEXT(поверки!$O572,"000"), "/",TEXT(YEAR(поверки!$G572)-2000,"00"))</f>
        <v>04/567/25</v>
      </c>
      <c r="Q572" s="17" t="str">
        <f aca="false">VLOOKUP(поверки!$F572,'соответстиви ОТ типу'!$K$4:$M$344,2,FALSE())</f>
        <v>Манометр</v>
      </c>
      <c r="R572" s="17" t="s">
        <v>52</v>
      </c>
      <c r="S572" s="17" t="s">
        <v>460</v>
      </c>
      <c r="T572" s="17" t="n">
        <v>2</v>
      </c>
      <c r="U572" s="19" t="n">
        <f aca="false">VLOOKUP(поверки!$T572,'Акты п-п'!$C$5:$I$57,2,FALSE())</f>
        <v>45748</v>
      </c>
      <c r="V572" s="19" t="n">
        <f aca="false">VLOOKUP(поверки!$T572,'Акты п-п'!$C$5:$I$57,3,FALSE())</f>
        <v>45754</v>
      </c>
      <c r="W572" s="17" t="str">
        <f aca="false">VLOOKUP(поверки!$T572,'Акты п-п'!$C$5:$I$57,5,FALSE())</f>
        <v>Манджеев А.А.</v>
      </c>
      <c r="X572" s="17" t="n">
        <f aca="false">поверки!$G572-поверки!$U572</f>
        <v>5</v>
      </c>
      <c r="Y572" s="17" t="n">
        <f aca="false">поверки!$V572-поверки!$G572</f>
        <v>1</v>
      </c>
      <c r="Z572" s="17" t="str">
        <f aca="false">CONCATENATE(поверки!$Q572," ",поверки!$S572," номер ",поверки!$H572)</f>
        <v>Манометр ТМ серия 10 номер 3017324</v>
      </c>
    </row>
    <row r="573" customFormat="false" ht="17.9" hidden="true" customHeight="false" outlineLevel="0" collapsed="false">
      <c r="B573" s="1" t="s">
        <v>1198</v>
      </c>
      <c r="C573" s="1" t="s">
        <v>30</v>
      </c>
      <c r="D573" s="1" t="s">
        <v>446</v>
      </c>
      <c r="F573" s="1" t="s">
        <v>297</v>
      </c>
      <c r="G573" s="16" t="n">
        <v>45753</v>
      </c>
      <c r="H573" s="6" t="s">
        <v>1323</v>
      </c>
      <c r="J573" s="1" t="s">
        <v>34</v>
      </c>
      <c r="K573" s="1" t="s">
        <v>35</v>
      </c>
      <c r="L573" s="1" t="s">
        <v>1324</v>
      </c>
      <c r="M573" s="17"/>
      <c r="N573" s="17" t="str">
        <f aca="false">IF(COUNTIF(поверки!$L$6:$L$3175,поверки!$L573)&gt;1,"Дубликат","")</f>
        <v/>
      </c>
      <c r="O573" s="18" t="n">
        <v>568</v>
      </c>
      <c r="P573" s="17" t="str">
        <f aca="false">CONCATENATE(TEXT(MONTH(поверки!$G573),"00"),"/",TEXT(поверки!$O573,"000"), "/",TEXT(YEAR(поверки!$G573)-2000,"00"))</f>
        <v>04/568/25</v>
      </c>
      <c r="Q573" s="17" t="str">
        <f aca="false">VLOOKUP(поверки!$F573,'соответстиви ОТ типу'!$K$4:$M$344,2,FALSE())</f>
        <v>Манометр</v>
      </c>
      <c r="R573" s="17" t="s">
        <v>52</v>
      </c>
      <c r="S573" s="17" t="s">
        <v>460</v>
      </c>
      <c r="T573" s="17" t="n">
        <v>2</v>
      </c>
      <c r="U573" s="19" t="n">
        <f aca="false">VLOOKUP(поверки!$T573,'Акты п-п'!$C$5:$I$57,2,FALSE())</f>
        <v>45748</v>
      </c>
      <c r="V573" s="19" t="n">
        <f aca="false">VLOOKUP(поверки!$T573,'Акты п-п'!$C$5:$I$57,3,FALSE())</f>
        <v>45754</v>
      </c>
      <c r="W573" s="17" t="str">
        <f aca="false">VLOOKUP(поверки!$T573,'Акты п-п'!$C$5:$I$57,5,FALSE())</f>
        <v>Манджеев А.А.</v>
      </c>
      <c r="X573" s="17" t="n">
        <f aca="false">поверки!$G573-поверки!$U573</f>
        <v>5</v>
      </c>
      <c r="Y573" s="17" t="n">
        <f aca="false">поверки!$V573-поверки!$G573</f>
        <v>1</v>
      </c>
      <c r="Z573" s="17" t="str">
        <f aca="false">CONCATENATE(поверки!$Q573," ",поверки!$S573," номер ",поверки!$H573)</f>
        <v>Манометр ТМ серия 10 номер 3017340</v>
      </c>
    </row>
    <row r="574" customFormat="false" ht="17.9" hidden="true" customHeight="false" outlineLevel="0" collapsed="false">
      <c r="B574" s="1" t="s">
        <v>1198</v>
      </c>
      <c r="C574" s="1" t="s">
        <v>30</v>
      </c>
      <c r="D574" s="1" t="s">
        <v>446</v>
      </c>
      <c r="F574" s="1" t="s">
        <v>297</v>
      </c>
      <c r="G574" s="16" t="n">
        <v>45753</v>
      </c>
      <c r="H574" s="6" t="s">
        <v>1325</v>
      </c>
      <c r="J574" s="1" t="s">
        <v>34</v>
      </c>
      <c r="K574" s="1" t="s">
        <v>35</v>
      </c>
      <c r="L574" s="1" t="s">
        <v>1326</v>
      </c>
      <c r="M574" s="17"/>
      <c r="N574" s="17" t="str">
        <f aca="false">IF(COUNTIF(поверки!$L$6:$L$3175,поверки!$L574)&gt;1,"Дубликат","")</f>
        <v/>
      </c>
      <c r="O574" s="18" t="n">
        <v>569</v>
      </c>
      <c r="P574" s="17" t="str">
        <f aca="false">CONCATENATE(TEXT(MONTH(поверки!$G574),"00"),"/",TEXT(поверки!$O574,"000"), "/",TEXT(YEAR(поверки!$G574)-2000,"00"))</f>
        <v>04/569/25</v>
      </c>
      <c r="Q574" s="17" t="str">
        <f aca="false">VLOOKUP(поверки!$F574,'соответстиви ОТ типу'!$K$4:$M$344,2,FALSE())</f>
        <v>Манометр</v>
      </c>
      <c r="R574" s="17" t="s">
        <v>52</v>
      </c>
      <c r="S574" s="17" t="s">
        <v>460</v>
      </c>
      <c r="T574" s="17" t="n">
        <v>2</v>
      </c>
      <c r="U574" s="19" t="n">
        <f aca="false">VLOOKUP(поверки!$T574,'Акты п-п'!$C$5:$I$57,2,FALSE())</f>
        <v>45748</v>
      </c>
      <c r="V574" s="19" t="n">
        <f aca="false">VLOOKUP(поверки!$T574,'Акты п-п'!$C$5:$I$57,3,FALSE())</f>
        <v>45754</v>
      </c>
      <c r="W574" s="17" t="str">
        <f aca="false">VLOOKUP(поверки!$T574,'Акты п-п'!$C$5:$I$57,5,FALSE())</f>
        <v>Манджеев А.А.</v>
      </c>
      <c r="X574" s="17" t="n">
        <f aca="false">поверки!$G574-поверки!$U574</f>
        <v>5</v>
      </c>
      <c r="Y574" s="17" t="n">
        <f aca="false">поверки!$V574-поверки!$G574</f>
        <v>1</v>
      </c>
      <c r="Z574" s="17" t="str">
        <f aca="false">CONCATENATE(поверки!$Q574," ",поверки!$S574," номер ",поверки!$H574)</f>
        <v>Манометр ТМ серия 10 номер 3025359</v>
      </c>
    </row>
    <row r="575" customFormat="false" ht="17.9" hidden="true" customHeight="false" outlineLevel="0" collapsed="false">
      <c r="B575" s="1" t="s">
        <v>1198</v>
      </c>
      <c r="C575" s="1" t="s">
        <v>30</v>
      </c>
      <c r="D575" s="1" t="s">
        <v>446</v>
      </c>
      <c r="F575" s="1" t="s">
        <v>297</v>
      </c>
      <c r="G575" s="16" t="n">
        <v>45753</v>
      </c>
      <c r="H575" s="6" t="s">
        <v>1327</v>
      </c>
      <c r="J575" s="1" t="s">
        <v>34</v>
      </c>
      <c r="K575" s="1" t="s">
        <v>35</v>
      </c>
      <c r="L575" s="1" t="s">
        <v>1328</v>
      </c>
      <c r="M575" s="17"/>
      <c r="N575" s="17" t="str">
        <f aca="false">IF(COUNTIF(поверки!$L$6:$L$3175,поверки!$L575)&gt;1,"Дубликат","")</f>
        <v/>
      </c>
      <c r="O575" s="18" t="n">
        <v>570</v>
      </c>
      <c r="P575" s="17" t="str">
        <f aca="false">CONCATENATE(TEXT(MONTH(поверки!$G575),"00"),"/",TEXT(поверки!$O575,"000"), "/",TEXT(YEAR(поверки!$G575)-2000,"00"))</f>
        <v>04/570/25</v>
      </c>
      <c r="Q575" s="17" t="str">
        <f aca="false">VLOOKUP(поверки!$F575,'соответстиви ОТ типу'!$K$4:$M$344,2,FALSE())</f>
        <v>Манометр</v>
      </c>
      <c r="R575" s="17" t="s">
        <v>52</v>
      </c>
      <c r="S575" s="17" t="s">
        <v>460</v>
      </c>
      <c r="T575" s="17" t="n">
        <v>2</v>
      </c>
      <c r="U575" s="19" t="n">
        <f aca="false">VLOOKUP(поверки!$T575,'Акты п-п'!$C$5:$I$57,2,FALSE())</f>
        <v>45748</v>
      </c>
      <c r="V575" s="19" t="n">
        <f aca="false">VLOOKUP(поверки!$T575,'Акты п-п'!$C$5:$I$57,3,FALSE())</f>
        <v>45754</v>
      </c>
      <c r="W575" s="17" t="str">
        <f aca="false">VLOOKUP(поверки!$T575,'Акты п-п'!$C$5:$I$57,5,FALSE())</f>
        <v>Манджеев А.А.</v>
      </c>
      <c r="X575" s="17" t="n">
        <f aca="false">поверки!$G575-поверки!$U575</f>
        <v>5</v>
      </c>
      <c r="Y575" s="17" t="n">
        <f aca="false">поверки!$V575-поверки!$G575</f>
        <v>1</v>
      </c>
      <c r="Z575" s="17" t="str">
        <f aca="false">CONCATENATE(поверки!$Q575," ",поверки!$S575," номер ",поверки!$H575)</f>
        <v>Манометр ТМ серия 10 номер 10645</v>
      </c>
    </row>
    <row r="576" customFormat="false" ht="17.9" hidden="true" customHeight="false" outlineLevel="0" collapsed="false">
      <c r="B576" s="1" t="s">
        <v>1198</v>
      </c>
      <c r="C576" s="1" t="s">
        <v>30</v>
      </c>
      <c r="D576" s="1" t="s">
        <v>446</v>
      </c>
      <c r="F576" s="1" t="s">
        <v>297</v>
      </c>
      <c r="G576" s="16" t="n">
        <v>45753</v>
      </c>
      <c r="H576" s="6" t="s">
        <v>1329</v>
      </c>
      <c r="J576" s="1" t="s">
        <v>34</v>
      </c>
      <c r="K576" s="1" t="s">
        <v>35</v>
      </c>
      <c r="L576" s="1" t="s">
        <v>1330</v>
      </c>
      <c r="M576" s="17"/>
      <c r="N576" s="17" t="str">
        <f aca="false">IF(COUNTIF(поверки!$L$6:$L$3175,поверки!$L576)&gt;1,"Дубликат","")</f>
        <v/>
      </c>
      <c r="O576" s="18" t="n">
        <v>571</v>
      </c>
      <c r="P576" s="17" t="str">
        <f aca="false">CONCATENATE(TEXT(MONTH(поверки!$G576),"00"),"/",TEXT(поверки!$O576,"000"), "/",TEXT(YEAR(поверки!$G576)-2000,"00"))</f>
        <v>04/571/25</v>
      </c>
      <c r="Q576" s="17" t="str">
        <f aca="false">VLOOKUP(поверки!$F576,'соответстиви ОТ типу'!$K$4:$M$344,2,FALSE())</f>
        <v>Манометр</v>
      </c>
      <c r="R576" s="17" t="s">
        <v>52</v>
      </c>
      <c r="S576" s="17" t="s">
        <v>460</v>
      </c>
      <c r="T576" s="17" t="n">
        <v>2</v>
      </c>
      <c r="U576" s="19" t="n">
        <f aca="false">VLOOKUP(поверки!$T576,'Акты п-п'!$C$5:$I$57,2,FALSE())</f>
        <v>45748</v>
      </c>
      <c r="V576" s="19" t="n">
        <f aca="false">VLOOKUP(поверки!$T576,'Акты п-п'!$C$5:$I$57,3,FALSE())</f>
        <v>45754</v>
      </c>
      <c r="W576" s="17" t="str">
        <f aca="false">VLOOKUP(поверки!$T576,'Акты п-п'!$C$5:$I$57,5,FALSE())</f>
        <v>Манджеев А.А.</v>
      </c>
      <c r="X576" s="17" t="n">
        <f aca="false">поверки!$G576-поверки!$U576</f>
        <v>5</v>
      </c>
      <c r="Y576" s="17" t="n">
        <f aca="false">поверки!$V576-поверки!$G576</f>
        <v>1</v>
      </c>
      <c r="Z576" s="17" t="str">
        <f aca="false">CONCATENATE(поверки!$Q576," ",поверки!$S576," номер ",поверки!$H576)</f>
        <v>Манометр ТМ серия 10 номер 3017755</v>
      </c>
    </row>
    <row r="577" customFormat="false" ht="17.9" hidden="true" customHeight="false" outlineLevel="0" collapsed="false">
      <c r="B577" s="1" t="s">
        <v>1198</v>
      </c>
      <c r="C577" s="1" t="s">
        <v>30</v>
      </c>
      <c r="D577" s="1" t="s">
        <v>446</v>
      </c>
      <c r="F577" s="1" t="s">
        <v>297</v>
      </c>
      <c r="G577" s="16" t="n">
        <v>45753</v>
      </c>
      <c r="H577" s="6" t="s">
        <v>1331</v>
      </c>
      <c r="J577" s="1" t="s">
        <v>34</v>
      </c>
      <c r="K577" s="1" t="s">
        <v>35</v>
      </c>
      <c r="L577" s="1" t="s">
        <v>1332</v>
      </c>
      <c r="M577" s="17"/>
      <c r="N577" s="17" t="str">
        <f aca="false">IF(COUNTIF(поверки!$L$6:$L$3175,поверки!$L577)&gt;1,"Дубликат","")</f>
        <v/>
      </c>
      <c r="O577" s="18" t="n">
        <v>572</v>
      </c>
      <c r="P577" s="17" t="str">
        <f aca="false">CONCATENATE(TEXT(MONTH(поверки!$G577),"00"),"/",TEXT(поверки!$O577,"000"), "/",TEXT(YEAR(поверки!$G577)-2000,"00"))</f>
        <v>04/572/25</v>
      </c>
      <c r="Q577" s="17" t="str">
        <f aca="false">VLOOKUP(поверки!$F577,'соответстиви ОТ типу'!$K$4:$M$344,2,FALSE())</f>
        <v>Манометр</v>
      </c>
      <c r="R577" s="17" t="s">
        <v>52</v>
      </c>
      <c r="S577" s="17" t="s">
        <v>460</v>
      </c>
      <c r="T577" s="17" t="n">
        <v>2</v>
      </c>
      <c r="U577" s="19" t="n">
        <f aca="false">VLOOKUP(поверки!$T577,'Акты п-п'!$C$5:$I$57,2,FALSE())</f>
        <v>45748</v>
      </c>
      <c r="V577" s="19" t="n">
        <f aca="false">VLOOKUP(поверки!$T577,'Акты п-п'!$C$5:$I$57,3,FALSE())</f>
        <v>45754</v>
      </c>
      <c r="W577" s="17" t="str">
        <f aca="false">VLOOKUP(поверки!$T577,'Акты п-п'!$C$5:$I$57,5,FALSE())</f>
        <v>Манджеев А.А.</v>
      </c>
      <c r="X577" s="17" t="n">
        <f aca="false">поверки!$G577-поверки!$U577</f>
        <v>5</v>
      </c>
      <c r="Y577" s="17" t="n">
        <f aca="false">поверки!$V577-поверки!$G577</f>
        <v>1</v>
      </c>
      <c r="Z577" s="17" t="str">
        <f aca="false">CONCATENATE(поверки!$Q577," ",поверки!$S577," номер ",поверки!$H577)</f>
        <v>Манометр ТМ серия 10 номер 3017752</v>
      </c>
    </row>
    <row r="578" customFormat="false" ht="17.9" hidden="true" customHeight="false" outlineLevel="0" collapsed="false">
      <c r="B578" s="1" t="s">
        <v>1198</v>
      </c>
      <c r="C578" s="1" t="s">
        <v>30</v>
      </c>
      <c r="D578" s="1" t="s">
        <v>446</v>
      </c>
      <c r="F578" s="1" t="s">
        <v>297</v>
      </c>
      <c r="G578" s="16" t="n">
        <v>45753</v>
      </c>
      <c r="H578" s="6" t="s">
        <v>1333</v>
      </c>
      <c r="J578" s="1" t="s">
        <v>34</v>
      </c>
      <c r="K578" s="1" t="s">
        <v>35</v>
      </c>
      <c r="L578" s="1" t="s">
        <v>1334</v>
      </c>
      <c r="M578" s="17"/>
      <c r="N578" s="17" t="str">
        <f aca="false">IF(COUNTIF(поверки!$L$6:$L$3175,поверки!$L578)&gt;1,"Дубликат","")</f>
        <v/>
      </c>
      <c r="O578" s="18" t="n">
        <v>573</v>
      </c>
      <c r="P578" s="17" t="str">
        <f aca="false">CONCATENATE(TEXT(MONTH(поверки!$G578),"00"),"/",TEXT(поверки!$O578,"000"), "/",TEXT(YEAR(поверки!$G578)-2000,"00"))</f>
        <v>04/573/25</v>
      </c>
      <c r="Q578" s="17" t="str">
        <f aca="false">VLOOKUP(поверки!$F578,'соответстиви ОТ типу'!$K$4:$M$344,2,FALSE())</f>
        <v>Манометр</v>
      </c>
      <c r="R578" s="17" t="s">
        <v>52</v>
      </c>
      <c r="S578" s="17" t="s">
        <v>460</v>
      </c>
      <c r="T578" s="17" t="n">
        <v>2</v>
      </c>
      <c r="U578" s="19" t="n">
        <f aca="false">VLOOKUP(поверки!$T578,'Акты п-п'!$C$5:$I$57,2,FALSE())</f>
        <v>45748</v>
      </c>
      <c r="V578" s="19" t="n">
        <f aca="false">VLOOKUP(поверки!$T578,'Акты п-п'!$C$5:$I$57,3,FALSE())</f>
        <v>45754</v>
      </c>
      <c r="W578" s="17" t="str">
        <f aca="false">VLOOKUP(поверки!$T578,'Акты п-п'!$C$5:$I$57,5,FALSE())</f>
        <v>Манджеев А.А.</v>
      </c>
      <c r="X578" s="17" t="n">
        <f aca="false">поверки!$G578-поверки!$U578</f>
        <v>5</v>
      </c>
      <c r="Y578" s="17" t="n">
        <f aca="false">поверки!$V578-поверки!$G578</f>
        <v>1</v>
      </c>
      <c r="Z578" s="17" t="str">
        <f aca="false">CONCATENATE(поверки!$Q578," ",поверки!$S578," номер ",поверки!$H578)</f>
        <v>Манометр ТМ серия 10 номер 3017753</v>
      </c>
    </row>
    <row r="579" customFormat="false" ht="17.9" hidden="true" customHeight="false" outlineLevel="0" collapsed="false">
      <c r="B579" s="1" t="s">
        <v>1198</v>
      </c>
      <c r="C579" s="1" t="s">
        <v>30</v>
      </c>
      <c r="D579" s="1" t="s">
        <v>446</v>
      </c>
      <c r="F579" s="1" t="s">
        <v>297</v>
      </c>
      <c r="G579" s="16" t="n">
        <v>45753</v>
      </c>
      <c r="H579" s="6" t="s">
        <v>1335</v>
      </c>
      <c r="J579" s="1" t="s">
        <v>34</v>
      </c>
      <c r="K579" s="1" t="s">
        <v>35</v>
      </c>
      <c r="L579" s="1" t="s">
        <v>1336</v>
      </c>
      <c r="M579" s="17"/>
      <c r="N579" s="17" t="str">
        <f aca="false">IF(COUNTIF(поверки!$L$6:$L$3175,поверки!$L579)&gt;1,"Дубликат","")</f>
        <v/>
      </c>
      <c r="O579" s="18" t="n">
        <v>574</v>
      </c>
      <c r="P579" s="17" t="str">
        <f aca="false">CONCATENATE(TEXT(MONTH(поверки!$G579),"00"),"/",TEXT(поверки!$O579,"000"), "/",TEXT(YEAR(поверки!$G579)-2000,"00"))</f>
        <v>04/574/25</v>
      </c>
      <c r="Q579" s="17" t="str">
        <f aca="false">VLOOKUP(поверки!$F579,'соответстиви ОТ типу'!$K$4:$M$344,2,FALSE())</f>
        <v>Манометр</v>
      </c>
      <c r="R579" s="17" t="s">
        <v>52</v>
      </c>
      <c r="S579" s="17" t="s">
        <v>460</v>
      </c>
      <c r="T579" s="17" t="n">
        <v>2</v>
      </c>
      <c r="U579" s="19" t="n">
        <f aca="false">VLOOKUP(поверки!$T579,'Акты п-п'!$C$5:$I$57,2,FALSE())</f>
        <v>45748</v>
      </c>
      <c r="V579" s="19" t="n">
        <f aca="false">VLOOKUP(поверки!$T579,'Акты п-п'!$C$5:$I$57,3,FALSE())</f>
        <v>45754</v>
      </c>
      <c r="W579" s="17" t="str">
        <f aca="false">VLOOKUP(поверки!$T579,'Акты п-п'!$C$5:$I$57,5,FALSE())</f>
        <v>Манджеев А.А.</v>
      </c>
      <c r="X579" s="17" t="n">
        <f aca="false">поверки!$G579-поверки!$U579</f>
        <v>5</v>
      </c>
      <c r="Y579" s="17" t="n">
        <f aca="false">поверки!$V579-поверки!$G579</f>
        <v>1</v>
      </c>
      <c r="Z579" s="17" t="str">
        <f aca="false">CONCATENATE(поверки!$Q579," ",поверки!$S579," номер ",поверки!$H579)</f>
        <v>Манометр ТМ серия 10 номер 3017739</v>
      </c>
    </row>
    <row r="580" customFormat="false" ht="17.9" hidden="true" customHeight="false" outlineLevel="0" collapsed="false">
      <c r="B580" s="1" t="s">
        <v>1198</v>
      </c>
      <c r="C580" s="1" t="s">
        <v>30</v>
      </c>
      <c r="D580" s="1" t="s">
        <v>446</v>
      </c>
      <c r="F580" s="1" t="s">
        <v>297</v>
      </c>
      <c r="G580" s="16" t="n">
        <v>45753</v>
      </c>
      <c r="H580" s="6" t="s">
        <v>1337</v>
      </c>
      <c r="J580" s="1" t="s">
        <v>34</v>
      </c>
      <c r="K580" s="1" t="s">
        <v>35</v>
      </c>
      <c r="L580" s="1" t="s">
        <v>1338</v>
      </c>
      <c r="M580" s="17"/>
      <c r="N580" s="17" t="str">
        <f aca="false">IF(COUNTIF(поверки!$L$6:$L$3175,поверки!$L580)&gt;1,"Дубликат","")</f>
        <v/>
      </c>
      <c r="O580" s="18" t="n">
        <v>575</v>
      </c>
      <c r="P580" s="17" t="str">
        <f aca="false">CONCATENATE(TEXT(MONTH(поверки!$G580),"00"),"/",TEXT(поверки!$O580,"000"), "/",TEXT(YEAR(поверки!$G580)-2000,"00"))</f>
        <v>04/575/25</v>
      </c>
      <c r="Q580" s="17" t="str">
        <f aca="false">VLOOKUP(поверки!$F580,'соответстиви ОТ типу'!$K$4:$M$344,2,FALSE())</f>
        <v>Манометр</v>
      </c>
      <c r="R580" s="17" t="s">
        <v>52</v>
      </c>
      <c r="S580" s="17" t="s">
        <v>460</v>
      </c>
      <c r="T580" s="17" t="n">
        <v>2</v>
      </c>
      <c r="U580" s="19" t="n">
        <f aca="false">VLOOKUP(поверки!$T580,'Акты п-п'!$C$5:$I$57,2,FALSE())</f>
        <v>45748</v>
      </c>
      <c r="V580" s="19" t="n">
        <f aca="false">VLOOKUP(поверки!$T580,'Акты п-п'!$C$5:$I$57,3,FALSE())</f>
        <v>45754</v>
      </c>
      <c r="W580" s="17" t="str">
        <f aca="false">VLOOKUP(поверки!$T580,'Акты п-п'!$C$5:$I$57,5,FALSE())</f>
        <v>Манджеев А.А.</v>
      </c>
      <c r="X580" s="17" t="n">
        <f aca="false">поверки!$G580-поверки!$U580</f>
        <v>5</v>
      </c>
      <c r="Y580" s="17" t="n">
        <f aca="false">поверки!$V580-поверки!$G580</f>
        <v>1</v>
      </c>
      <c r="Z580" s="17" t="str">
        <f aca="false">CONCATENATE(поверки!$Q580," ",поверки!$S580," номер ",поверки!$H580)</f>
        <v>Манометр ТМ серия 10 номер 3017270</v>
      </c>
    </row>
    <row r="581" customFormat="false" ht="17.9" hidden="true" customHeight="false" outlineLevel="0" collapsed="false">
      <c r="B581" s="1" t="s">
        <v>1198</v>
      </c>
      <c r="C581" s="1" t="s">
        <v>30</v>
      </c>
      <c r="D581" s="1" t="s">
        <v>446</v>
      </c>
      <c r="F581" s="1" t="s">
        <v>297</v>
      </c>
      <c r="G581" s="16" t="n">
        <v>45753</v>
      </c>
      <c r="H581" s="6" t="s">
        <v>1339</v>
      </c>
      <c r="J581" s="1" t="s">
        <v>34</v>
      </c>
      <c r="K581" s="1" t="s">
        <v>35</v>
      </c>
      <c r="L581" s="1" t="s">
        <v>1340</v>
      </c>
      <c r="M581" s="17"/>
      <c r="N581" s="17" t="str">
        <f aca="false">IF(COUNTIF(поверки!$L$6:$L$3175,поверки!$L581)&gt;1,"Дубликат","")</f>
        <v/>
      </c>
      <c r="O581" s="18" t="n">
        <v>576</v>
      </c>
      <c r="P581" s="17" t="str">
        <f aca="false">CONCATENATE(TEXT(MONTH(поверки!$G581),"00"),"/",TEXT(поверки!$O581,"000"), "/",TEXT(YEAR(поверки!$G581)-2000,"00"))</f>
        <v>04/576/25</v>
      </c>
      <c r="Q581" s="17" t="str">
        <f aca="false">VLOOKUP(поверки!$F581,'соответстиви ОТ типу'!$K$4:$M$344,2,FALSE())</f>
        <v>Манометр</v>
      </c>
      <c r="R581" s="17" t="s">
        <v>52</v>
      </c>
      <c r="S581" s="17" t="s">
        <v>460</v>
      </c>
      <c r="T581" s="17" t="n">
        <v>2</v>
      </c>
      <c r="U581" s="19" t="n">
        <f aca="false">VLOOKUP(поверки!$T581,'Акты п-п'!$C$5:$I$57,2,FALSE())</f>
        <v>45748</v>
      </c>
      <c r="V581" s="19" t="n">
        <f aca="false">VLOOKUP(поверки!$T581,'Акты п-п'!$C$5:$I$57,3,FALSE())</f>
        <v>45754</v>
      </c>
      <c r="W581" s="17" t="str">
        <f aca="false">VLOOKUP(поверки!$T581,'Акты п-п'!$C$5:$I$57,5,FALSE())</f>
        <v>Манджеев А.А.</v>
      </c>
      <c r="X581" s="17" t="n">
        <f aca="false">поверки!$G581-поверки!$U581</f>
        <v>5</v>
      </c>
      <c r="Y581" s="17" t="n">
        <f aca="false">поверки!$V581-поверки!$G581</f>
        <v>1</v>
      </c>
      <c r="Z581" s="17" t="str">
        <f aca="false">CONCATENATE(поверки!$Q581," ",поверки!$S581," номер ",поверки!$H581)</f>
        <v>Манометр ТМ серия 10 номер 3017267</v>
      </c>
    </row>
    <row r="582" customFormat="false" ht="17.9" hidden="true" customHeight="false" outlineLevel="0" collapsed="false">
      <c r="B582" s="1" t="s">
        <v>1198</v>
      </c>
      <c r="C582" s="1" t="s">
        <v>30</v>
      </c>
      <c r="D582" s="1" t="s">
        <v>446</v>
      </c>
      <c r="F582" s="1" t="s">
        <v>297</v>
      </c>
      <c r="G582" s="16" t="n">
        <v>45753</v>
      </c>
      <c r="H582" s="6" t="s">
        <v>1341</v>
      </c>
      <c r="J582" s="1" t="s">
        <v>34</v>
      </c>
      <c r="K582" s="1" t="s">
        <v>35</v>
      </c>
      <c r="L582" s="1" t="s">
        <v>1342</v>
      </c>
      <c r="M582" s="17"/>
      <c r="N582" s="17" t="str">
        <f aca="false">IF(COUNTIF(поверки!$L$6:$L$3175,поверки!$L582)&gt;1,"Дубликат","")</f>
        <v/>
      </c>
      <c r="O582" s="18" t="n">
        <v>577</v>
      </c>
      <c r="P582" s="17" t="str">
        <f aca="false">CONCATENATE(TEXT(MONTH(поверки!$G582),"00"),"/",TEXT(поверки!$O582,"000"), "/",TEXT(YEAR(поверки!$G582)-2000,"00"))</f>
        <v>04/577/25</v>
      </c>
      <c r="Q582" s="17" t="str">
        <f aca="false">VLOOKUP(поверки!$F582,'соответстиви ОТ типу'!$K$4:$M$344,2,FALSE())</f>
        <v>Манометр</v>
      </c>
      <c r="R582" s="17" t="s">
        <v>52</v>
      </c>
      <c r="S582" s="17" t="s">
        <v>464</v>
      </c>
      <c r="T582" s="17" t="n">
        <v>2</v>
      </c>
      <c r="U582" s="19" t="n">
        <f aca="false">VLOOKUP(поверки!$T582,'Акты п-п'!$C$5:$I$57,2,FALSE())</f>
        <v>45748</v>
      </c>
      <c r="V582" s="19" t="n">
        <f aca="false">VLOOKUP(поверки!$T582,'Акты п-п'!$C$5:$I$57,3,FALSE())</f>
        <v>45754</v>
      </c>
      <c r="W582" s="17" t="str">
        <f aca="false">VLOOKUP(поверки!$T582,'Акты п-п'!$C$5:$I$57,5,FALSE())</f>
        <v>Манджеев А.А.</v>
      </c>
      <c r="X582" s="17" t="n">
        <f aca="false">поверки!$G582-поверки!$U582</f>
        <v>5</v>
      </c>
      <c r="Y582" s="17" t="n">
        <f aca="false">поверки!$V582-поверки!$G582</f>
        <v>1</v>
      </c>
      <c r="Z582" s="17" t="str">
        <f aca="false">CONCATENATE(поверки!$Q582," ",поверки!$S582," номер ",поверки!$H582)</f>
        <v>Манометр ТМ серия 20 номер 10485</v>
      </c>
    </row>
    <row r="583" customFormat="false" ht="17.9" hidden="true" customHeight="false" outlineLevel="0" collapsed="false">
      <c r="B583" s="1" t="s">
        <v>1198</v>
      </c>
      <c r="C583" s="1" t="s">
        <v>30</v>
      </c>
      <c r="D583" s="1" t="s">
        <v>446</v>
      </c>
      <c r="F583" s="1" t="s">
        <v>297</v>
      </c>
      <c r="G583" s="16" t="n">
        <v>45753</v>
      </c>
      <c r="H583" s="6" t="s">
        <v>1343</v>
      </c>
      <c r="J583" s="1" t="s">
        <v>34</v>
      </c>
      <c r="K583" s="1" t="s">
        <v>35</v>
      </c>
      <c r="L583" s="1" t="s">
        <v>1344</v>
      </c>
      <c r="M583" s="17"/>
      <c r="N583" s="17" t="str">
        <f aca="false">IF(COUNTIF(поверки!$L$6:$L$3175,поверки!$L583)&gt;1,"Дубликат","")</f>
        <v/>
      </c>
      <c r="O583" s="18" t="n">
        <v>578</v>
      </c>
      <c r="P583" s="17" t="str">
        <f aca="false">CONCATENATE(TEXT(MONTH(поверки!$G583),"00"),"/",TEXT(поверки!$O583,"000"), "/",TEXT(YEAR(поверки!$G583)-2000,"00"))</f>
        <v>04/578/25</v>
      </c>
      <c r="Q583" s="17" t="str">
        <f aca="false">VLOOKUP(поверки!$F583,'соответстиви ОТ типу'!$K$4:$M$344,2,FALSE())</f>
        <v>Манометр</v>
      </c>
      <c r="R583" s="17" t="s">
        <v>52</v>
      </c>
      <c r="S583" s="17" t="s">
        <v>464</v>
      </c>
      <c r="T583" s="17" t="n">
        <v>2</v>
      </c>
      <c r="U583" s="19" t="n">
        <f aca="false">VLOOKUP(поверки!$T583,'Акты п-п'!$C$5:$I$57,2,FALSE())</f>
        <v>45748</v>
      </c>
      <c r="V583" s="19" t="n">
        <f aca="false">VLOOKUP(поверки!$T583,'Акты п-п'!$C$5:$I$57,3,FALSE())</f>
        <v>45754</v>
      </c>
      <c r="W583" s="17" t="str">
        <f aca="false">VLOOKUP(поверки!$T583,'Акты п-п'!$C$5:$I$57,5,FALSE())</f>
        <v>Манджеев А.А.</v>
      </c>
      <c r="X583" s="17" t="n">
        <f aca="false">поверки!$G583-поверки!$U583</f>
        <v>5</v>
      </c>
      <c r="Y583" s="17" t="n">
        <f aca="false">поверки!$V583-поверки!$G583</f>
        <v>1</v>
      </c>
      <c r="Z583" s="17" t="str">
        <f aca="false">CONCATENATE(поверки!$Q583," ",поверки!$S583," номер ",поверки!$H583)</f>
        <v>Манометр ТМ серия 20 номер 3022551</v>
      </c>
    </row>
    <row r="584" customFormat="false" ht="17.9" hidden="true" customHeight="false" outlineLevel="0" collapsed="false">
      <c r="B584" s="1" t="s">
        <v>1198</v>
      </c>
      <c r="C584" s="1" t="s">
        <v>30</v>
      </c>
      <c r="D584" s="1" t="s">
        <v>446</v>
      </c>
      <c r="F584" s="1" t="s">
        <v>297</v>
      </c>
      <c r="G584" s="16" t="n">
        <v>45753</v>
      </c>
      <c r="H584" s="6" t="s">
        <v>1345</v>
      </c>
      <c r="J584" s="1" t="s">
        <v>34</v>
      </c>
      <c r="K584" s="1" t="s">
        <v>35</v>
      </c>
      <c r="L584" s="1" t="s">
        <v>1346</v>
      </c>
      <c r="M584" s="17"/>
      <c r="N584" s="17" t="str">
        <f aca="false">IF(COUNTIF(поверки!$L$6:$L$3175,поверки!$L584)&gt;1,"Дубликат","")</f>
        <v/>
      </c>
      <c r="O584" s="18" t="n">
        <v>579</v>
      </c>
      <c r="P584" s="17" t="str">
        <f aca="false">CONCATENATE(TEXT(MONTH(поверки!$G584),"00"),"/",TEXT(поверки!$O584,"000"), "/",TEXT(YEAR(поверки!$G584)-2000,"00"))</f>
        <v>04/579/25</v>
      </c>
      <c r="Q584" s="17" t="str">
        <f aca="false">VLOOKUP(поверки!$F584,'соответстиви ОТ типу'!$K$4:$M$344,2,FALSE())</f>
        <v>Манометр</v>
      </c>
      <c r="R584" s="17" t="s">
        <v>52</v>
      </c>
      <c r="S584" s="17" t="s">
        <v>464</v>
      </c>
      <c r="T584" s="17" t="n">
        <v>2</v>
      </c>
      <c r="U584" s="19" t="n">
        <f aca="false">VLOOKUP(поверки!$T584,'Акты п-п'!$C$5:$I$57,2,FALSE())</f>
        <v>45748</v>
      </c>
      <c r="V584" s="19" t="n">
        <f aca="false">VLOOKUP(поверки!$T584,'Акты п-п'!$C$5:$I$57,3,FALSE())</f>
        <v>45754</v>
      </c>
      <c r="W584" s="17" t="str">
        <f aca="false">VLOOKUP(поверки!$T584,'Акты п-п'!$C$5:$I$57,5,FALSE())</f>
        <v>Манджеев А.А.</v>
      </c>
      <c r="X584" s="17" t="n">
        <f aca="false">поверки!$G584-поверки!$U584</f>
        <v>5</v>
      </c>
      <c r="Y584" s="17" t="n">
        <f aca="false">поверки!$V584-поверки!$G584</f>
        <v>1</v>
      </c>
      <c r="Z584" s="17" t="str">
        <f aca="false">CONCATENATE(поверки!$Q584," ",поверки!$S584," номер ",поверки!$H584)</f>
        <v>Манометр ТМ серия 20 номер 3022539</v>
      </c>
    </row>
    <row r="585" customFormat="false" ht="17.9" hidden="true" customHeight="false" outlineLevel="0" collapsed="false">
      <c r="B585" s="1" t="s">
        <v>1198</v>
      </c>
      <c r="C585" s="1" t="s">
        <v>30</v>
      </c>
      <c r="D585" s="1" t="s">
        <v>446</v>
      </c>
      <c r="F585" s="1" t="s">
        <v>297</v>
      </c>
      <c r="G585" s="16" t="n">
        <v>45753</v>
      </c>
      <c r="H585" s="6" t="s">
        <v>1347</v>
      </c>
      <c r="J585" s="1" t="s">
        <v>34</v>
      </c>
      <c r="K585" s="1" t="s">
        <v>35</v>
      </c>
      <c r="L585" s="1" t="s">
        <v>1348</v>
      </c>
      <c r="M585" s="17"/>
      <c r="N585" s="17" t="str">
        <f aca="false">IF(COUNTIF(поверки!$L$6:$L$3175,поверки!$L585)&gt;1,"Дубликат","")</f>
        <v/>
      </c>
      <c r="O585" s="18" t="n">
        <v>580</v>
      </c>
      <c r="P585" s="17" t="str">
        <f aca="false">CONCATENATE(TEXT(MONTH(поверки!$G585),"00"),"/",TEXT(поверки!$O585,"000"), "/",TEXT(YEAR(поверки!$G585)-2000,"00"))</f>
        <v>04/580/25</v>
      </c>
      <c r="Q585" s="17" t="str">
        <f aca="false">VLOOKUP(поверки!$F585,'соответстиви ОТ типу'!$K$4:$M$344,2,FALSE())</f>
        <v>Манометр</v>
      </c>
      <c r="R585" s="17" t="s">
        <v>52</v>
      </c>
      <c r="S585" s="17" t="s">
        <v>464</v>
      </c>
      <c r="T585" s="17" t="n">
        <v>2</v>
      </c>
      <c r="U585" s="19" t="n">
        <f aca="false">VLOOKUP(поверки!$T585,'Акты п-п'!$C$5:$I$57,2,FALSE())</f>
        <v>45748</v>
      </c>
      <c r="V585" s="19" t="n">
        <f aca="false">VLOOKUP(поверки!$T585,'Акты п-п'!$C$5:$I$57,3,FALSE())</f>
        <v>45754</v>
      </c>
      <c r="W585" s="17" t="str">
        <f aca="false">VLOOKUP(поверки!$T585,'Акты п-п'!$C$5:$I$57,5,FALSE())</f>
        <v>Манджеев А.А.</v>
      </c>
      <c r="X585" s="17" t="n">
        <f aca="false">поверки!$G585-поверки!$U585</f>
        <v>5</v>
      </c>
      <c r="Y585" s="17" t="n">
        <f aca="false">поверки!$V585-поверки!$G585</f>
        <v>1</v>
      </c>
      <c r="Z585" s="17" t="str">
        <f aca="false">CONCATENATE(поверки!$Q585," ",поверки!$S585," номер ",поверки!$H585)</f>
        <v>Манометр ТМ серия 20 номер Н2665545</v>
      </c>
    </row>
    <row r="586" customFormat="false" ht="17.9" hidden="true" customHeight="false" outlineLevel="0" collapsed="false">
      <c r="B586" s="1" t="s">
        <v>1198</v>
      </c>
      <c r="C586" s="1" t="s">
        <v>30</v>
      </c>
      <c r="D586" s="1" t="s">
        <v>446</v>
      </c>
      <c r="F586" s="1" t="s">
        <v>329</v>
      </c>
      <c r="G586" s="16" t="n">
        <v>45753</v>
      </c>
      <c r="H586" s="6" t="s">
        <v>1349</v>
      </c>
      <c r="J586" s="1" t="s">
        <v>34</v>
      </c>
      <c r="K586" s="1" t="s">
        <v>35</v>
      </c>
      <c r="L586" s="1" t="s">
        <v>1350</v>
      </c>
      <c r="M586" s="17"/>
      <c r="N586" s="17" t="str">
        <f aca="false">IF(COUNTIF(поверки!$L$6:$L$3175,поверки!$L586)&gt;1,"Дубликат","")</f>
        <v/>
      </c>
      <c r="O586" s="18" t="n">
        <v>581</v>
      </c>
      <c r="P586" s="17" t="str">
        <f aca="false">CONCATENATE(TEXT(MONTH(поверки!$G586),"00"),"/",TEXT(поверки!$O586,"000"), "/",TEXT(YEAR(поверки!$G586)-2000,"00"))</f>
        <v>04/581/25</v>
      </c>
      <c r="Q586" s="17" t="str">
        <f aca="false">VLOOKUP(поверки!$F586,'соответстиви ОТ типу'!$K$4:$M$344,2,FALSE())</f>
        <v>Манометр</v>
      </c>
      <c r="R586" s="17" t="s">
        <v>52</v>
      </c>
      <c r="S586" s="17" t="s">
        <v>450</v>
      </c>
      <c r="T586" s="17" t="n">
        <v>2</v>
      </c>
      <c r="U586" s="19" t="n">
        <f aca="false">VLOOKUP(поверки!$T586,'Акты п-п'!$C$5:$I$57,2,FALSE())</f>
        <v>45748</v>
      </c>
      <c r="V586" s="19" t="n">
        <f aca="false">VLOOKUP(поверки!$T586,'Акты п-п'!$C$5:$I$57,3,FALSE())</f>
        <v>45754</v>
      </c>
      <c r="W586" s="17" t="str">
        <f aca="false">VLOOKUP(поверки!$T586,'Акты п-п'!$C$5:$I$57,5,FALSE())</f>
        <v>Манджеев А.А.</v>
      </c>
      <c r="X586" s="17" t="n">
        <f aca="false">поверки!$G586-поверки!$U586</f>
        <v>5</v>
      </c>
      <c r="Y586" s="17" t="n">
        <f aca="false">поверки!$V586-поверки!$G586</f>
        <v>1</v>
      </c>
      <c r="Z586" s="17" t="str">
        <f aca="false">CONCATENATE(поверки!$Q586," ",поверки!$S586," номер ",поверки!$H586)</f>
        <v>Манометр ФТ МП4-Уф БС УХЛ1 номер 9002317</v>
      </c>
    </row>
    <row r="587" customFormat="false" ht="17.9" hidden="true" customHeight="false" outlineLevel="0" collapsed="false">
      <c r="B587" s="1" t="s">
        <v>1198</v>
      </c>
      <c r="C587" s="1" t="s">
        <v>30</v>
      </c>
      <c r="D587" s="1" t="s">
        <v>446</v>
      </c>
      <c r="F587" s="1" t="s">
        <v>329</v>
      </c>
      <c r="G587" s="16" t="n">
        <v>45753</v>
      </c>
      <c r="H587" s="6" t="s">
        <v>1351</v>
      </c>
      <c r="J587" s="1" t="s">
        <v>34</v>
      </c>
      <c r="K587" s="1" t="s">
        <v>35</v>
      </c>
      <c r="L587" s="1" t="s">
        <v>1352</v>
      </c>
      <c r="M587" s="17"/>
      <c r="N587" s="17" t="str">
        <f aca="false">IF(COUNTIF(поверки!$L$6:$L$3175,поверки!$L587)&gt;1,"Дубликат","")</f>
        <v/>
      </c>
      <c r="O587" s="18" t="n">
        <v>582</v>
      </c>
      <c r="P587" s="17" t="str">
        <f aca="false">CONCATENATE(TEXT(MONTH(поверки!$G587),"00"),"/",TEXT(поверки!$O587,"000"), "/",TEXT(YEAR(поверки!$G587)-2000,"00"))</f>
        <v>04/582/25</v>
      </c>
      <c r="Q587" s="17" t="str">
        <f aca="false">VLOOKUP(поверки!$F587,'соответстиви ОТ типу'!$K$4:$M$344,2,FALSE())</f>
        <v>Манометр</v>
      </c>
      <c r="R587" s="17" t="s">
        <v>52</v>
      </c>
      <c r="S587" s="17" t="s">
        <v>450</v>
      </c>
      <c r="T587" s="17" t="n">
        <v>2</v>
      </c>
      <c r="U587" s="19" t="n">
        <f aca="false">VLOOKUP(поверки!$T587,'Акты п-п'!$C$5:$I$57,2,FALSE())</f>
        <v>45748</v>
      </c>
      <c r="V587" s="19" t="n">
        <f aca="false">VLOOKUP(поверки!$T587,'Акты п-п'!$C$5:$I$57,3,FALSE())</f>
        <v>45754</v>
      </c>
      <c r="W587" s="17" t="str">
        <f aca="false">VLOOKUP(поверки!$T587,'Акты п-п'!$C$5:$I$57,5,FALSE())</f>
        <v>Манджеев А.А.</v>
      </c>
      <c r="X587" s="17" t="n">
        <f aca="false">поверки!$G587-поверки!$U587</f>
        <v>5</v>
      </c>
      <c r="Y587" s="17" t="n">
        <f aca="false">поверки!$V587-поверки!$G587</f>
        <v>1</v>
      </c>
      <c r="Z587" s="17" t="str">
        <f aca="false">CONCATENATE(поверки!$Q587," ",поверки!$S587," номер ",поверки!$H587)</f>
        <v>Манометр ФТ МП4-Уф БС УХЛ1 номер 9002658</v>
      </c>
    </row>
    <row r="588" customFormat="false" ht="17.9" hidden="true" customHeight="false" outlineLevel="0" collapsed="false">
      <c r="B588" s="1" t="s">
        <v>1198</v>
      </c>
      <c r="C588" s="1" t="s">
        <v>30</v>
      </c>
      <c r="D588" s="1" t="s">
        <v>446</v>
      </c>
      <c r="F588" s="1" t="s">
        <v>329</v>
      </c>
      <c r="G588" s="16" t="n">
        <v>45753</v>
      </c>
      <c r="H588" s="6" t="s">
        <v>1353</v>
      </c>
      <c r="J588" s="1" t="s">
        <v>34</v>
      </c>
      <c r="K588" s="1" t="s">
        <v>35</v>
      </c>
      <c r="L588" s="1" t="s">
        <v>1354</v>
      </c>
      <c r="M588" s="17"/>
      <c r="N588" s="17" t="str">
        <f aca="false">IF(COUNTIF(поверки!$L$6:$L$3175,поверки!$L588)&gt;1,"Дубликат","")</f>
        <v/>
      </c>
      <c r="O588" s="18" t="n">
        <v>583</v>
      </c>
      <c r="P588" s="17" t="str">
        <f aca="false">CONCATENATE(TEXT(MONTH(поверки!$G588),"00"),"/",TEXT(поверки!$O588,"000"), "/",TEXT(YEAR(поверки!$G588)-2000,"00"))</f>
        <v>04/583/25</v>
      </c>
      <c r="Q588" s="17" t="str">
        <f aca="false">VLOOKUP(поверки!$F588,'соответстиви ОТ типу'!$K$4:$M$344,2,FALSE())</f>
        <v>Манометр</v>
      </c>
      <c r="R588" s="17" t="s">
        <v>52</v>
      </c>
      <c r="S588" s="17" t="s">
        <v>450</v>
      </c>
      <c r="T588" s="17" t="n">
        <v>2</v>
      </c>
      <c r="U588" s="19" t="n">
        <f aca="false">VLOOKUP(поверки!$T588,'Акты п-п'!$C$5:$I$57,2,FALSE())</f>
        <v>45748</v>
      </c>
      <c r="V588" s="19" t="n">
        <f aca="false">VLOOKUP(поверки!$T588,'Акты п-п'!$C$5:$I$57,3,FALSE())</f>
        <v>45754</v>
      </c>
      <c r="W588" s="17" t="str">
        <f aca="false">VLOOKUP(поверки!$T588,'Акты п-п'!$C$5:$I$57,5,FALSE())</f>
        <v>Манджеев А.А.</v>
      </c>
      <c r="X588" s="17" t="n">
        <f aca="false">поверки!$G588-поверки!$U588</f>
        <v>5</v>
      </c>
      <c r="Y588" s="17" t="n">
        <f aca="false">поверки!$V588-поверки!$G588</f>
        <v>1</v>
      </c>
      <c r="Z588" s="17" t="str">
        <f aca="false">CONCATENATE(поверки!$Q588," ",поверки!$S588," номер ",поверки!$H588)</f>
        <v>Манометр ФТ МП4-Уф БС УХЛ1 номер 9002213</v>
      </c>
    </row>
    <row r="589" customFormat="false" ht="17.9" hidden="true" customHeight="false" outlineLevel="0" collapsed="false">
      <c r="B589" s="1" t="s">
        <v>1198</v>
      </c>
      <c r="C589" s="1" t="s">
        <v>30</v>
      </c>
      <c r="D589" s="1" t="s">
        <v>446</v>
      </c>
      <c r="F589" s="1" t="s">
        <v>329</v>
      </c>
      <c r="G589" s="16" t="n">
        <v>45753</v>
      </c>
      <c r="H589" s="6" t="s">
        <v>1355</v>
      </c>
      <c r="J589" s="1" t="s">
        <v>34</v>
      </c>
      <c r="K589" s="1" t="s">
        <v>35</v>
      </c>
      <c r="L589" s="1" t="s">
        <v>1356</v>
      </c>
      <c r="M589" s="17" t="str">
        <f aca="false">IF(COUNTIF(поверки!$H$6:$H$3175,поверки!$H589)&gt;1,"Дубликат","")</f>
        <v/>
      </c>
      <c r="N589" s="17" t="str">
        <f aca="false">IF(COUNTIF(поверки!$L$6:$L$3175,поверки!$L589)&gt;1,"Дубликат","")</f>
        <v/>
      </c>
      <c r="O589" s="18" t="n">
        <v>584</v>
      </c>
      <c r="P589" s="17" t="str">
        <f aca="false">CONCATENATE(TEXT(MONTH(поверки!$G589),"00"),"/",TEXT(поверки!$O589,"000"), "/",TEXT(YEAR(поверки!$G589)-2000,"00"))</f>
        <v>04/584/25</v>
      </c>
      <c r="Q589" s="17" t="str">
        <f aca="false">VLOOKUP(поверки!$F589,'соответстиви ОТ типу'!$K$4:$M$344,2,FALSE())</f>
        <v>Манометр</v>
      </c>
      <c r="R589" s="17" t="s">
        <v>52</v>
      </c>
      <c r="S589" s="17" t="s">
        <v>450</v>
      </c>
      <c r="T589" s="17" t="n">
        <v>2</v>
      </c>
      <c r="U589" s="19" t="n">
        <f aca="false">VLOOKUP(поверки!$T589,'Акты п-п'!$C$5:$I$57,2,FALSE())</f>
        <v>45748</v>
      </c>
      <c r="V589" s="19" t="n">
        <f aca="false">VLOOKUP(поверки!$T589,'Акты п-п'!$C$5:$I$57,3,FALSE())</f>
        <v>45754</v>
      </c>
      <c r="W589" s="17" t="str">
        <f aca="false">VLOOKUP(поверки!$T589,'Акты п-п'!$C$5:$I$57,5,FALSE())</f>
        <v>Манджеев А.А.</v>
      </c>
      <c r="X589" s="17" t="n">
        <f aca="false">поверки!$G589-поверки!$U589</f>
        <v>5</v>
      </c>
      <c r="Y589" s="17" t="n">
        <f aca="false">поверки!$V589-поверки!$G589</f>
        <v>1</v>
      </c>
      <c r="Z589" s="17" t="str">
        <f aca="false">CONCATENATE(поверки!$Q589," ",поверки!$S589," номер ",поверки!$H589)</f>
        <v>Манометр ФТ МП4-Уф БС УХЛ1 номер 103951</v>
      </c>
    </row>
    <row r="590" customFormat="false" ht="17.9" hidden="true" customHeight="false" outlineLevel="0" collapsed="false">
      <c r="B590" s="1" t="s">
        <v>1198</v>
      </c>
      <c r="C590" s="1" t="s">
        <v>30</v>
      </c>
      <c r="D590" s="1" t="s">
        <v>446</v>
      </c>
      <c r="F590" s="1" t="s">
        <v>329</v>
      </c>
      <c r="G590" s="16" t="n">
        <v>45753</v>
      </c>
      <c r="H590" s="6" t="s">
        <v>1357</v>
      </c>
      <c r="J590" s="1" t="s">
        <v>34</v>
      </c>
      <c r="K590" s="1" t="s">
        <v>35</v>
      </c>
      <c r="L590" s="1" t="s">
        <v>1358</v>
      </c>
      <c r="M590" s="17" t="str">
        <f aca="false">IF(COUNTIF(поверки!$H$6:$H$3175,поверки!$H590)&gt;1,"Дубликат","")</f>
        <v/>
      </c>
      <c r="N590" s="17" t="str">
        <f aca="false">IF(COUNTIF(поверки!$L$6:$L$3175,поверки!$L590)&gt;1,"Дубликат","")</f>
        <v/>
      </c>
      <c r="O590" s="18" t="n">
        <v>585</v>
      </c>
      <c r="P590" s="17" t="str">
        <f aca="false">CONCATENATE(TEXT(MONTH(поверки!$G590),"00"),"/",TEXT(поверки!$O590,"000"), "/",TEXT(YEAR(поверки!$G590)-2000,"00"))</f>
        <v>04/585/25</v>
      </c>
      <c r="Q590" s="17" t="str">
        <f aca="false">VLOOKUP(поверки!$F590,'соответстиви ОТ типу'!$K$4:$M$344,2,FALSE())</f>
        <v>Манометр</v>
      </c>
      <c r="R590" s="17" t="s">
        <v>52</v>
      </c>
      <c r="S590" s="17" t="s">
        <v>450</v>
      </c>
      <c r="T590" s="17" t="n">
        <v>2</v>
      </c>
      <c r="U590" s="19" t="n">
        <f aca="false">VLOOKUP(поверки!$T590,'Акты п-п'!$C$5:$I$57,2,FALSE())</f>
        <v>45748</v>
      </c>
      <c r="V590" s="19" t="n">
        <f aca="false">VLOOKUP(поверки!$T590,'Акты п-п'!$C$5:$I$57,3,FALSE())</f>
        <v>45754</v>
      </c>
      <c r="W590" s="17" t="str">
        <f aca="false">VLOOKUP(поверки!$T590,'Акты п-п'!$C$5:$I$57,5,FALSE())</f>
        <v>Манджеев А.А.</v>
      </c>
      <c r="X590" s="17" t="n">
        <f aca="false">поверки!$G590-поверки!$U590</f>
        <v>5</v>
      </c>
      <c r="Y590" s="17" t="n">
        <f aca="false">поверки!$V590-поверки!$G590</f>
        <v>1</v>
      </c>
      <c r="Z590" s="17" t="str">
        <f aca="false">CONCATENATE(поверки!$Q590," ",поверки!$S590," номер ",поверки!$H590)</f>
        <v>Манометр ФТ МП4-Уф БС УХЛ1 номер 9001910</v>
      </c>
    </row>
    <row r="591" customFormat="false" ht="17.9" hidden="true" customHeight="false" outlineLevel="0" collapsed="false">
      <c r="B591" s="1" t="s">
        <v>1198</v>
      </c>
      <c r="C591" s="1" t="s">
        <v>30</v>
      </c>
      <c r="D591" s="1" t="s">
        <v>446</v>
      </c>
      <c r="F591" s="1" t="s">
        <v>329</v>
      </c>
      <c r="G591" s="16" t="n">
        <v>45753</v>
      </c>
      <c r="H591" s="6" t="s">
        <v>1359</v>
      </c>
      <c r="J591" s="1" t="s">
        <v>34</v>
      </c>
      <c r="K591" s="1" t="s">
        <v>35</v>
      </c>
      <c r="L591" s="1" t="s">
        <v>1360</v>
      </c>
      <c r="M591" s="17" t="str">
        <f aca="false">IF(COUNTIF(поверки!$H$6:$H$3175,поверки!$H591)&gt;1,"Дубликат","")</f>
        <v/>
      </c>
      <c r="N591" s="17" t="str">
        <f aca="false">IF(COUNTIF(поверки!$L$6:$L$3175,поверки!$L591)&gt;1,"Дубликат","")</f>
        <v/>
      </c>
      <c r="O591" s="18" t="n">
        <v>586</v>
      </c>
      <c r="P591" s="17" t="str">
        <f aca="false">CONCATENATE(TEXT(MONTH(поверки!$G591),"00"),"/",TEXT(поверки!$O591,"000"), "/",TEXT(YEAR(поверки!$G591)-2000,"00"))</f>
        <v>04/586/25</v>
      </c>
      <c r="Q591" s="17" t="str">
        <f aca="false">VLOOKUP(поверки!$F591,'соответстиви ОТ типу'!$K$4:$M$344,2,FALSE())</f>
        <v>Манометр</v>
      </c>
      <c r="R591" s="17" t="s">
        <v>52</v>
      </c>
      <c r="S591" s="17" t="s">
        <v>450</v>
      </c>
      <c r="T591" s="17" t="n">
        <v>2</v>
      </c>
      <c r="U591" s="19" t="n">
        <f aca="false">VLOOKUP(поверки!$T591,'Акты п-п'!$C$5:$I$57,2,FALSE())</f>
        <v>45748</v>
      </c>
      <c r="V591" s="19" t="n">
        <f aca="false">VLOOKUP(поверки!$T591,'Акты п-п'!$C$5:$I$57,3,FALSE())</f>
        <v>45754</v>
      </c>
      <c r="W591" s="17" t="str">
        <f aca="false">VLOOKUP(поверки!$T591,'Акты п-п'!$C$5:$I$57,5,FALSE())</f>
        <v>Манджеев А.А.</v>
      </c>
      <c r="X591" s="17" t="n">
        <f aca="false">поверки!$G591-поверки!$U591</f>
        <v>5</v>
      </c>
      <c r="Y591" s="17" t="n">
        <f aca="false">поверки!$V591-поверки!$G591</f>
        <v>1</v>
      </c>
      <c r="Z591" s="17" t="str">
        <f aca="false">CONCATENATE(поверки!$Q591," ",поверки!$S591," номер ",поверки!$H591)</f>
        <v>Манометр ФТ МП4-Уф БС УХЛ1 номер 9002054</v>
      </c>
    </row>
    <row r="592" customFormat="false" ht="17.9" hidden="true" customHeight="false" outlineLevel="0" collapsed="false">
      <c r="B592" s="1" t="s">
        <v>1198</v>
      </c>
      <c r="C592" s="1" t="s">
        <v>30</v>
      </c>
      <c r="D592" s="1" t="s">
        <v>446</v>
      </c>
      <c r="F592" s="1" t="s">
        <v>329</v>
      </c>
      <c r="G592" s="16" t="n">
        <v>45753</v>
      </c>
      <c r="H592" s="6" t="s">
        <v>1361</v>
      </c>
      <c r="J592" s="1" t="s">
        <v>34</v>
      </c>
      <c r="K592" s="1" t="s">
        <v>35</v>
      </c>
      <c r="L592" s="1" t="s">
        <v>1362</v>
      </c>
      <c r="M592" s="17" t="str">
        <f aca="false">IF(COUNTIF(поверки!$H$6:$H$3175,поверки!$H592)&gt;1,"Дубликат","")</f>
        <v/>
      </c>
      <c r="N592" s="17" t="str">
        <f aca="false">IF(COUNTIF(поверки!$L$6:$L$3175,поверки!$L592)&gt;1,"Дубликат","")</f>
        <v/>
      </c>
      <c r="O592" s="18" t="n">
        <v>587</v>
      </c>
      <c r="P592" s="17" t="str">
        <f aca="false">CONCATENATE(TEXT(MONTH(поверки!$G592),"00"),"/",TEXT(поверки!$O592,"000"), "/",TEXT(YEAR(поверки!$G592)-2000,"00"))</f>
        <v>04/587/25</v>
      </c>
      <c r="Q592" s="17" t="str">
        <f aca="false">VLOOKUP(поверки!$F592,'соответстиви ОТ типу'!$K$4:$M$344,2,FALSE())</f>
        <v>Манометр</v>
      </c>
      <c r="R592" s="17" t="s">
        <v>52</v>
      </c>
      <c r="S592" s="17" t="s">
        <v>450</v>
      </c>
      <c r="T592" s="17" t="n">
        <v>2</v>
      </c>
      <c r="U592" s="19" t="n">
        <f aca="false">VLOOKUP(поверки!$T592,'Акты п-п'!$C$5:$I$57,2,FALSE())</f>
        <v>45748</v>
      </c>
      <c r="V592" s="19" t="n">
        <f aca="false">VLOOKUP(поверки!$T592,'Акты п-п'!$C$5:$I$57,3,FALSE())</f>
        <v>45754</v>
      </c>
      <c r="W592" s="17" t="str">
        <f aca="false">VLOOKUP(поверки!$T592,'Акты п-п'!$C$5:$I$57,5,FALSE())</f>
        <v>Манджеев А.А.</v>
      </c>
      <c r="X592" s="17" t="n">
        <f aca="false">поверки!$G592-поверки!$U592</f>
        <v>5</v>
      </c>
      <c r="Y592" s="17" t="n">
        <f aca="false">поверки!$V592-поверки!$G592</f>
        <v>1</v>
      </c>
      <c r="Z592" s="17" t="str">
        <f aca="false">CONCATENATE(поверки!$Q592," ",поверки!$S592," номер ",поверки!$H592)</f>
        <v>Манометр ФТ МП4-Уф БС УХЛ1 номер 9002170</v>
      </c>
    </row>
    <row r="593" customFormat="false" ht="17.9" hidden="true" customHeight="false" outlineLevel="0" collapsed="false">
      <c r="B593" s="1" t="s">
        <v>1198</v>
      </c>
      <c r="C593" s="1" t="s">
        <v>30</v>
      </c>
      <c r="D593" s="1" t="s">
        <v>446</v>
      </c>
      <c r="F593" s="1" t="s">
        <v>329</v>
      </c>
      <c r="G593" s="16" t="n">
        <v>45753</v>
      </c>
      <c r="H593" s="6" t="s">
        <v>1363</v>
      </c>
      <c r="J593" s="1" t="s">
        <v>34</v>
      </c>
      <c r="K593" s="1" t="s">
        <v>35</v>
      </c>
      <c r="L593" s="1" t="s">
        <v>1364</v>
      </c>
      <c r="M593" s="17" t="str">
        <f aca="false">IF(COUNTIF(поверки!$H$6:$H$3175,поверки!$H593)&gt;1,"Дубликат","")</f>
        <v/>
      </c>
      <c r="N593" s="17" t="str">
        <f aca="false">IF(COUNTIF(поверки!$L$6:$L$3175,поверки!$L593)&gt;1,"Дубликат","")</f>
        <v/>
      </c>
      <c r="O593" s="18" t="n">
        <v>588</v>
      </c>
      <c r="P593" s="17" t="str">
        <f aca="false">CONCATENATE(TEXT(MONTH(поверки!$G593),"00"),"/",TEXT(поверки!$O593,"000"), "/",TEXT(YEAR(поверки!$G593)-2000,"00"))</f>
        <v>04/588/25</v>
      </c>
      <c r="Q593" s="17" t="str">
        <f aca="false">VLOOKUP(поверки!$F593,'соответстиви ОТ типу'!$K$4:$M$344,2,FALSE())</f>
        <v>Манометр</v>
      </c>
      <c r="R593" s="17" t="s">
        <v>52</v>
      </c>
      <c r="S593" s="17" t="s">
        <v>450</v>
      </c>
      <c r="T593" s="17" t="n">
        <v>2</v>
      </c>
      <c r="U593" s="19" t="n">
        <f aca="false">VLOOKUP(поверки!$T593,'Акты п-п'!$C$5:$I$57,2,FALSE())</f>
        <v>45748</v>
      </c>
      <c r="V593" s="19" t="n">
        <f aca="false">VLOOKUP(поверки!$T593,'Акты п-п'!$C$5:$I$57,3,FALSE())</f>
        <v>45754</v>
      </c>
      <c r="W593" s="17" t="str">
        <f aca="false">VLOOKUP(поверки!$T593,'Акты п-п'!$C$5:$I$57,5,FALSE())</f>
        <v>Манджеев А.А.</v>
      </c>
      <c r="X593" s="17" t="n">
        <f aca="false">поверки!$G593-поверки!$U593</f>
        <v>5</v>
      </c>
      <c r="Y593" s="17" t="n">
        <f aca="false">поверки!$V593-поверки!$G593</f>
        <v>1</v>
      </c>
      <c r="Z593" s="17" t="str">
        <f aca="false">CONCATENATE(поверки!$Q593," ",поверки!$S593," номер ",поверки!$H593)</f>
        <v>Манометр ФТ МП4-Уф БС УХЛ1 номер 179392</v>
      </c>
    </row>
    <row r="594" customFormat="false" ht="17.9" hidden="true" customHeight="false" outlineLevel="0" collapsed="false">
      <c r="B594" s="1" t="s">
        <v>1198</v>
      </c>
      <c r="C594" s="1" t="s">
        <v>30</v>
      </c>
      <c r="D594" s="1" t="s">
        <v>446</v>
      </c>
      <c r="F594" s="1" t="s">
        <v>329</v>
      </c>
      <c r="G594" s="16" t="n">
        <v>45753</v>
      </c>
      <c r="H594" s="6" t="s">
        <v>1365</v>
      </c>
      <c r="J594" s="1" t="s">
        <v>34</v>
      </c>
      <c r="K594" s="1" t="s">
        <v>35</v>
      </c>
      <c r="L594" s="1" t="s">
        <v>1366</v>
      </c>
      <c r="M594" s="17" t="str">
        <f aca="false">IF(COUNTIF(поверки!$H$6:$H$3175,поверки!$H594)&gt;1,"Дубликат","")</f>
        <v/>
      </c>
      <c r="N594" s="17" t="str">
        <f aca="false">IF(COUNTIF(поверки!$L$6:$L$3175,поверки!$L594)&gt;1,"Дубликат","")</f>
        <v/>
      </c>
      <c r="O594" s="18" t="n">
        <v>589</v>
      </c>
      <c r="P594" s="17" t="str">
        <f aca="false">CONCATENATE(TEXT(MONTH(поверки!$G594),"00"),"/",TEXT(поверки!$O594,"000"), "/",TEXT(YEAR(поверки!$G594)-2000,"00"))</f>
        <v>04/589/25</v>
      </c>
      <c r="Q594" s="17" t="str">
        <f aca="false">VLOOKUP(поверки!$F594,'соответстиви ОТ типу'!$K$4:$M$344,2,FALSE())</f>
        <v>Манометр</v>
      </c>
      <c r="R594" s="17" t="s">
        <v>52</v>
      </c>
      <c r="S594" s="17" t="s">
        <v>450</v>
      </c>
      <c r="T594" s="17" t="n">
        <v>2</v>
      </c>
      <c r="U594" s="19" t="n">
        <f aca="false">VLOOKUP(поверки!$T594,'Акты п-п'!$C$5:$I$57,2,FALSE())</f>
        <v>45748</v>
      </c>
      <c r="V594" s="19" t="n">
        <f aca="false">VLOOKUP(поверки!$T594,'Акты п-п'!$C$5:$I$57,3,FALSE())</f>
        <v>45754</v>
      </c>
      <c r="W594" s="17" t="str">
        <f aca="false">VLOOKUP(поверки!$T594,'Акты п-п'!$C$5:$I$57,5,FALSE())</f>
        <v>Манджеев А.А.</v>
      </c>
      <c r="X594" s="17" t="n">
        <f aca="false">поверки!$G594-поверки!$U594</f>
        <v>5</v>
      </c>
      <c r="Y594" s="17" t="n">
        <f aca="false">поверки!$V594-поверки!$G594</f>
        <v>1</v>
      </c>
      <c r="Z594" s="17" t="str">
        <f aca="false">CONCATENATE(поверки!$Q594," ",поверки!$S594," номер ",поверки!$H594)</f>
        <v>Манометр ФТ МП4-Уф БС УХЛ1 номер 2177953</v>
      </c>
    </row>
    <row r="595" customFormat="false" ht="17.9" hidden="true" customHeight="false" outlineLevel="0" collapsed="false">
      <c r="B595" s="1" t="s">
        <v>1198</v>
      </c>
      <c r="C595" s="1" t="s">
        <v>30</v>
      </c>
      <c r="D595" s="1" t="s">
        <v>446</v>
      </c>
      <c r="F595" s="1" t="s">
        <v>329</v>
      </c>
      <c r="G595" s="16" t="n">
        <v>45753</v>
      </c>
      <c r="H595" s="6" t="s">
        <v>1367</v>
      </c>
      <c r="J595" s="1" t="s">
        <v>34</v>
      </c>
      <c r="K595" s="1" t="s">
        <v>35</v>
      </c>
      <c r="L595" s="1" t="s">
        <v>1368</v>
      </c>
      <c r="M595" s="17"/>
      <c r="N595" s="17" t="str">
        <f aca="false">IF(COUNTIF(поверки!$L$6:$L$3175,поверки!$L595)&gt;1,"Дубликат","")</f>
        <v/>
      </c>
      <c r="O595" s="18" t="n">
        <v>590</v>
      </c>
      <c r="P595" s="17" t="str">
        <f aca="false">CONCATENATE(TEXT(MONTH(поверки!$G595),"00"),"/",TEXT(поверки!$O595,"000"), "/",TEXT(YEAR(поверки!$G595)-2000,"00"))</f>
        <v>04/590/25</v>
      </c>
      <c r="Q595" s="17" t="str">
        <f aca="false">VLOOKUP(поверки!$F595,'соответстиви ОТ типу'!$K$4:$M$344,2,FALSE())</f>
        <v>Манометр</v>
      </c>
      <c r="R595" s="17" t="s">
        <v>52</v>
      </c>
      <c r="S595" s="17" t="s">
        <v>450</v>
      </c>
      <c r="T595" s="17" t="n">
        <v>2</v>
      </c>
      <c r="U595" s="19" t="n">
        <f aca="false">VLOOKUP(поверки!$T595,'Акты п-п'!$C$5:$I$57,2,FALSE())</f>
        <v>45748</v>
      </c>
      <c r="V595" s="19" t="n">
        <f aca="false">VLOOKUP(поверки!$T595,'Акты п-п'!$C$5:$I$57,3,FALSE())</f>
        <v>45754</v>
      </c>
      <c r="W595" s="17" t="str">
        <f aca="false">VLOOKUP(поверки!$T595,'Акты п-п'!$C$5:$I$57,5,FALSE())</f>
        <v>Манджеев А.А.</v>
      </c>
      <c r="X595" s="17" t="n">
        <f aca="false">поверки!$G595-поверки!$U595</f>
        <v>5</v>
      </c>
      <c r="Y595" s="17" t="n">
        <f aca="false">поверки!$V595-поверки!$G595</f>
        <v>1</v>
      </c>
      <c r="Z595" s="17" t="str">
        <f aca="false">CONCATENATE(поверки!$Q595," ",поверки!$S595," номер ",поверки!$H595)</f>
        <v>Манометр ФТ МП4-Уф БС УХЛ1 номер В0124852</v>
      </c>
    </row>
    <row r="596" customFormat="false" ht="17.9" hidden="true" customHeight="false" outlineLevel="0" collapsed="false">
      <c r="B596" s="1" t="s">
        <v>1198</v>
      </c>
      <c r="C596" s="1" t="s">
        <v>30</v>
      </c>
      <c r="D596" s="1" t="s">
        <v>446</v>
      </c>
      <c r="F596" s="1" t="s">
        <v>329</v>
      </c>
      <c r="G596" s="16" t="n">
        <v>45753</v>
      </c>
      <c r="H596" s="6" t="s">
        <v>1369</v>
      </c>
      <c r="J596" s="1" t="s">
        <v>34</v>
      </c>
      <c r="K596" s="1" t="s">
        <v>35</v>
      </c>
      <c r="L596" s="1" t="s">
        <v>1370</v>
      </c>
      <c r="M596" s="17"/>
      <c r="N596" s="17" t="str">
        <f aca="false">IF(COUNTIF(поверки!$L$6:$L$3175,поверки!$L596)&gt;1,"Дубликат","")</f>
        <v/>
      </c>
      <c r="O596" s="18" t="n">
        <v>591</v>
      </c>
      <c r="P596" s="17" t="str">
        <f aca="false">CONCATENATE(TEXT(MONTH(поверки!$G596),"00"),"/",TEXT(поверки!$O596,"000"), "/",TEXT(YEAR(поверки!$G596)-2000,"00"))</f>
        <v>04/591/25</v>
      </c>
      <c r="Q596" s="17" t="str">
        <f aca="false">VLOOKUP(поверки!$F596,'соответстиви ОТ типу'!$K$4:$M$344,2,FALSE())</f>
        <v>Манометр</v>
      </c>
      <c r="R596" s="17" t="s">
        <v>52</v>
      </c>
      <c r="S596" s="17" t="s">
        <v>457</v>
      </c>
      <c r="T596" s="17" t="n">
        <v>2</v>
      </c>
      <c r="U596" s="19" t="n">
        <f aca="false">VLOOKUP(поверки!$T596,'Акты п-п'!$C$5:$I$57,2,FALSE())</f>
        <v>45748</v>
      </c>
      <c r="V596" s="19" t="n">
        <f aca="false">VLOOKUP(поверки!$T596,'Акты п-п'!$C$5:$I$57,3,FALSE())</f>
        <v>45754</v>
      </c>
      <c r="W596" s="17" t="str">
        <f aca="false">VLOOKUP(поверки!$T596,'Акты п-п'!$C$5:$I$57,5,FALSE())</f>
        <v>Манджеев А.А.</v>
      </c>
      <c r="X596" s="17" t="n">
        <f aca="false">поверки!$G596-поверки!$U596</f>
        <v>5</v>
      </c>
      <c r="Y596" s="17" t="n">
        <f aca="false">поверки!$V596-поверки!$G596</f>
        <v>1</v>
      </c>
      <c r="Z596" s="17" t="str">
        <f aca="false">CONCATENATE(поверки!$Q596," ",поверки!$S596," номер ",поверки!$H596)</f>
        <v>Манометр ФТ МП4-Уф номер 090611</v>
      </c>
    </row>
    <row r="597" customFormat="false" ht="17.9" hidden="true" customHeight="false" outlineLevel="0" collapsed="false">
      <c r="B597" s="1" t="s">
        <v>1198</v>
      </c>
      <c r="C597" s="1" t="s">
        <v>30</v>
      </c>
      <c r="D597" s="1" t="s">
        <v>446</v>
      </c>
      <c r="F597" s="1" t="s">
        <v>329</v>
      </c>
      <c r="G597" s="16" t="n">
        <v>45753</v>
      </c>
      <c r="H597" s="6" t="s">
        <v>1371</v>
      </c>
      <c r="J597" s="1" t="s">
        <v>34</v>
      </c>
      <c r="K597" s="1" t="s">
        <v>35</v>
      </c>
      <c r="L597" s="1" t="s">
        <v>1372</v>
      </c>
      <c r="M597" s="17"/>
      <c r="N597" s="17" t="str">
        <f aca="false">IF(COUNTIF(поверки!$L$6:$L$3175,поверки!$L597)&gt;1,"Дубликат","")</f>
        <v/>
      </c>
      <c r="O597" s="18" t="n">
        <v>592</v>
      </c>
      <c r="P597" s="17" t="str">
        <f aca="false">CONCATENATE(TEXT(MONTH(поверки!$G597),"00"),"/",TEXT(поверки!$O597,"000"), "/",TEXT(YEAR(поверки!$G597)-2000,"00"))</f>
        <v>04/592/25</v>
      </c>
      <c r="Q597" s="17" t="str">
        <f aca="false">VLOOKUP(поверки!$F597,'соответстиви ОТ типу'!$K$4:$M$344,2,FALSE())</f>
        <v>Манометр</v>
      </c>
      <c r="R597" s="17" t="s">
        <v>52</v>
      </c>
      <c r="S597" s="17" t="s">
        <v>457</v>
      </c>
      <c r="T597" s="17" t="n">
        <v>2</v>
      </c>
      <c r="U597" s="19" t="n">
        <f aca="false">VLOOKUP(поверки!$T597,'Акты п-п'!$C$5:$I$57,2,FALSE())</f>
        <v>45748</v>
      </c>
      <c r="V597" s="19" t="n">
        <f aca="false">VLOOKUP(поверки!$T597,'Акты п-п'!$C$5:$I$57,3,FALSE())</f>
        <v>45754</v>
      </c>
      <c r="W597" s="17" t="str">
        <f aca="false">VLOOKUP(поверки!$T597,'Акты п-п'!$C$5:$I$57,5,FALSE())</f>
        <v>Манджеев А.А.</v>
      </c>
      <c r="X597" s="17" t="n">
        <f aca="false">поверки!$G597-поверки!$U597</f>
        <v>5</v>
      </c>
      <c r="Y597" s="17" t="n">
        <f aca="false">поверки!$V597-поверки!$G597</f>
        <v>1</v>
      </c>
      <c r="Z597" s="17" t="str">
        <f aca="false">CONCATENATE(поверки!$Q597," ",поверки!$S597," номер ",поверки!$H597)</f>
        <v>Манометр ФТ МП4-Уф номер 001815</v>
      </c>
    </row>
    <row r="598" customFormat="false" ht="17.9" hidden="true" customHeight="false" outlineLevel="0" collapsed="false">
      <c r="B598" s="1" t="s">
        <v>1198</v>
      </c>
      <c r="C598" s="1" t="s">
        <v>30</v>
      </c>
      <c r="D598" s="1" t="s">
        <v>446</v>
      </c>
      <c r="F598" s="1" t="s">
        <v>828</v>
      </c>
      <c r="G598" s="16" t="n">
        <v>45753</v>
      </c>
      <c r="H598" s="6" t="s">
        <v>1373</v>
      </c>
      <c r="J598" s="1" t="s">
        <v>34</v>
      </c>
      <c r="K598" s="1" t="s">
        <v>35</v>
      </c>
      <c r="L598" s="1" t="s">
        <v>1374</v>
      </c>
      <c r="M598" s="17"/>
      <c r="N598" s="17" t="str">
        <f aca="false">IF(COUNTIF(поверки!$L$6:$L$3175,поверки!$L598)&gt;1,"Дубликат","")</f>
        <v/>
      </c>
      <c r="O598" s="18" t="n">
        <v>593</v>
      </c>
      <c r="P598" s="17" t="str">
        <f aca="false">CONCATENATE(TEXT(MONTH(поверки!$G598),"00"),"/",TEXT(поверки!$O598,"000"), "/",TEXT(YEAR(поверки!$G598)-2000,"00"))</f>
        <v>04/593/25</v>
      </c>
      <c r="Q598" s="17" t="str">
        <f aca="false">VLOOKUP(поверки!$F598,'соответстиви ОТ типу'!$K$4:$M$344,2,FALSE())</f>
        <v>Манометр</v>
      </c>
      <c r="R598" s="17" t="s">
        <v>52</v>
      </c>
      <c r="S598" s="17" t="s">
        <v>1166</v>
      </c>
      <c r="T598" s="17" t="n">
        <v>2</v>
      </c>
      <c r="U598" s="19" t="n">
        <f aca="false">VLOOKUP(поверки!$T598,'Акты п-п'!$C$5:$I$57,2,FALSE())</f>
        <v>45748</v>
      </c>
      <c r="V598" s="19" t="n">
        <f aca="false">VLOOKUP(поверки!$T598,'Акты п-п'!$C$5:$I$57,3,FALSE())</f>
        <v>45754</v>
      </c>
      <c r="W598" s="17" t="str">
        <f aca="false">VLOOKUP(поверки!$T598,'Акты п-п'!$C$5:$I$57,5,FALSE())</f>
        <v>Манджеев А.А.</v>
      </c>
      <c r="X598" s="17" t="n">
        <f aca="false">поверки!$G598-поверки!$U598</f>
        <v>5</v>
      </c>
      <c r="Y598" s="17" t="n">
        <f aca="false">поверки!$V598-поверки!$G598</f>
        <v>1</v>
      </c>
      <c r="Z598" s="17" t="str">
        <f aca="false">CONCATENATE(поверки!$Q598," ",поверки!$S598," номер ",поверки!$H598)</f>
        <v>Манометр МП4-УУХЛ1 номер 10354</v>
      </c>
    </row>
    <row r="599" customFormat="false" ht="17.9" hidden="true" customHeight="false" outlineLevel="0" collapsed="false">
      <c r="B599" s="1" t="s">
        <v>1198</v>
      </c>
      <c r="C599" s="1" t="s">
        <v>30</v>
      </c>
      <c r="D599" s="1" t="s">
        <v>446</v>
      </c>
      <c r="F599" s="1" t="s">
        <v>828</v>
      </c>
      <c r="G599" s="16" t="n">
        <v>45753</v>
      </c>
      <c r="H599" s="6" t="s">
        <v>1375</v>
      </c>
      <c r="J599" s="1" t="s">
        <v>34</v>
      </c>
      <c r="K599" s="1" t="s">
        <v>35</v>
      </c>
      <c r="L599" s="1" t="s">
        <v>1376</v>
      </c>
      <c r="M599" s="17"/>
      <c r="N599" s="17" t="str">
        <f aca="false">IF(COUNTIF(поверки!$L$6:$L$3175,поверки!$L599)&gt;1,"Дубликат","")</f>
        <v/>
      </c>
      <c r="O599" s="18" t="n">
        <v>594</v>
      </c>
      <c r="P599" s="17" t="str">
        <f aca="false">CONCATENATE(TEXT(MONTH(поверки!$G599),"00"),"/",TEXT(поверки!$O599,"000"), "/",TEXT(YEAR(поверки!$G599)-2000,"00"))</f>
        <v>04/594/25</v>
      </c>
      <c r="Q599" s="17" t="str">
        <f aca="false">VLOOKUP(поверки!$F599,'соответстиви ОТ типу'!$K$4:$M$344,2,FALSE())</f>
        <v>Манометр</v>
      </c>
      <c r="R599" s="17" t="s">
        <v>52</v>
      </c>
      <c r="S599" s="17" t="s">
        <v>1166</v>
      </c>
      <c r="T599" s="17" t="n">
        <v>2</v>
      </c>
      <c r="U599" s="19" t="n">
        <f aca="false">VLOOKUP(поверки!$T599,'Акты п-п'!$C$5:$I$57,2,FALSE())</f>
        <v>45748</v>
      </c>
      <c r="V599" s="19" t="n">
        <f aca="false">VLOOKUP(поверки!$T599,'Акты п-п'!$C$5:$I$57,3,FALSE())</f>
        <v>45754</v>
      </c>
      <c r="W599" s="17" t="str">
        <f aca="false">VLOOKUP(поверки!$T599,'Акты п-п'!$C$5:$I$57,5,FALSE())</f>
        <v>Манджеев А.А.</v>
      </c>
      <c r="X599" s="17" t="n">
        <f aca="false">поверки!$G599-поверки!$U599</f>
        <v>5</v>
      </c>
      <c r="Y599" s="17" t="n">
        <f aca="false">поверки!$V599-поверки!$G599</f>
        <v>1</v>
      </c>
      <c r="Z599" s="17" t="str">
        <f aca="false">CONCATENATE(поверки!$Q599," ",поверки!$S599," номер ",поверки!$H599)</f>
        <v>Манометр МП4-УУХЛ1 номер 00064</v>
      </c>
    </row>
    <row r="600" customFormat="false" ht="17.9" hidden="true" customHeight="false" outlineLevel="0" collapsed="false">
      <c r="B600" s="1" t="s">
        <v>1198</v>
      </c>
      <c r="C600" s="1" t="s">
        <v>30</v>
      </c>
      <c r="D600" s="1" t="s">
        <v>446</v>
      </c>
      <c r="F600" s="1" t="s">
        <v>828</v>
      </c>
      <c r="G600" s="16" t="n">
        <v>45753</v>
      </c>
      <c r="H600" s="6" t="s">
        <v>1377</v>
      </c>
      <c r="J600" s="1" t="s">
        <v>34</v>
      </c>
      <c r="K600" s="1" t="s">
        <v>35</v>
      </c>
      <c r="L600" s="1" t="s">
        <v>1378</v>
      </c>
      <c r="M600" s="17"/>
      <c r="N600" s="17" t="str">
        <f aca="false">IF(COUNTIF(поверки!$L$6:$L$3175,поверки!$L600)&gt;1,"Дубликат","")</f>
        <v/>
      </c>
      <c r="O600" s="18" t="n">
        <v>595</v>
      </c>
      <c r="P600" s="17" t="str">
        <f aca="false">CONCATENATE(TEXT(MONTH(поверки!$G600),"00"),"/",TEXT(поверки!$O600,"000"), "/",TEXT(YEAR(поверки!$G600)-2000,"00"))</f>
        <v>04/595/25</v>
      </c>
      <c r="Q600" s="17" t="str">
        <f aca="false">VLOOKUP(поверки!$F600,'соответстиви ОТ типу'!$K$4:$M$344,2,FALSE())</f>
        <v>Манометр</v>
      </c>
      <c r="R600" s="17" t="s">
        <v>52</v>
      </c>
      <c r="S600" s="17" t="s">
        <v>1166</v>
      </c>
      <c r="T600" s="17" t="n">
        <v>2</v>
      </c>
      <c r="U600" s="19" t="n">
        <f aca="false">VLOOKUP(поверки!$T600,'Акты п-п'!$C$5:$I$57,2,FALSE())</f>
        <v>45748</v>
      </c>
      <c r="V600" s="19" t="n">
        <f aca="false">VLOOKUP(поверки!$T600,'Акты п-п'!$C$5:$I$57,3,FALSE())</f>
        <v>45754</v>
      </c>
      <c r="W600" s="17" t="str">
        <f aca="false">VLOOKUP(поверки!$T600,'Акты п-п'!$C$5:$I$57,5,FALSE())</f>
        <v>Манджеев А.А.</v>
      </c>
      <c r="X600" s="17" t="n">
        <f aca="false">поверки!$G600-поверки!$U600</f>
        <v>5</v>
      </c>
      <c r="Y600" s="17" t="n">
        <f aca="false">поверки!$V600-поверки!$G600</f>
        <v>1</v>
      </c>
      <c r="Z600" s="17" t="str">
        <f aca="false">CONCATENATE(поверки!$Q600," ",поверки!$S600," номер ",поверки!$H600)</f>
        <v>Манометр МП4-УУХЛ1 номер 10214</v>
      </c>
    </row>
    <row r="601" customFormat="false" ht="17.9" hidden="true" customHeight="false" outlineLevel="0" collapsed="false">
      <c r="B601" s="1" t="s">
        <v>1198</v>
      </c>
      <c r="C601" s="1" t="s">
        <v>30</v>
      </c>
      <c r="D601" s="1" t="s">
        <v>446</v>
      </c>
      <c r="F601" s="1" t="s">
        <v>480</v>
      </c>
      <c r="G601" s="16" t="n">
        <v>45753</v>
      </c>
      <c r="H601" s="6" t="s">
        <v>1379</v>
      </c>
      <c r="J601" s="1" t="s">
        <v>34</v>
      </c>
      <c r="K601" s="1" t="s">
        <v>35</v>
      </c>
      <c r="L601" s="1" t="s">
        <v>1380</v>
      </c>
      <c r="M601" s="17"/>
      <c r="N601" s="17" t="str">
        <f aca="false">IF(COUNTIF(поверки!$L$6:$L$3175,поверки!$L601)&gt;1,"Дубликат","")</f>
        <v/>
      </c>
      <c r="O601" s="18" t="n">
        <v>596</v>
      </c>
      <c r="P601" s="17" t="str">
        <f aca="false">CONCATENATE(TEXT(MONTH(поверки!$G601),"00"),"/",TEXT(поверки!$O601,"000"), "/",TEXT(YEAR(поверки!$G601)-2000,"00"))</f>
        <v>04/596/25</v>
      </c>
      <c r="Q601" s="17" t="str">
        <f aca="false">VLOOKUP(поверки!$F601,'соответстиви ОТ типу'!$K$4:$M$344,2,FALSE())</f>
        <v>Манометр</v>
      </c>
      <c r="R601" s="17" t="s">
        <v>52</v>
      </c>
      <c r="S601" s="17" t="s">
        <v>483</v>
      </c>
      <c r="T601" s="17" t="n">
        <v>2</v>
      </c>
      <c r="U601" s="19" t="n">
        <f aca="false">VLOOKUP(поверки!$T601,'Акты п-п'!$C$5:$I$57,2,FALSE())</f>
        <v>45748</v>
      </c>
      <c r="V601" s="19" t="n">
        <f aca="false">VLOOKUP(поверки!$T601,'Акты п-п'!$C$5:$I$57,3,FALSE())</f>
        <v>45754</v>
      </c>
      <c r="W601" s="17" t="str">
        <f aca="false">VLOOKUP(поверки!$T601,'Акты п-п'!$C$5:$I$57,5,FALSE())</f>
        <v>Манджеев А.А.</v>
      </c>
      <c r="X601" s="17" t="n">
        <f aca="false">поверки!$G601-поверки!$U601</f>
        <v>5</v>
      </c>
      <c r="Y601" s="17" t="n">
        <f aca="false">поверки!$V601-поверки!$G601</f>
        <v>1</v>
      </c>
      <c r="Z601" s="17" t="str">
        <f aca="false">CONCATENATE(поверки!$Q601," ",поверки!$S601," номер ",поверки!$H601)</f>
        <v>Манометр М-4ВУКсУХЛ1 номер 211046542</v>
      </c>
    </row>
    <row r="602" customFormat="false" ht="17.9" hidden="true" customHeight="false" outlineLevel="0" collapsed="false">
      <c r="B602" s="1" t="s">
        <v>1198</v>
      </c>
      <c r="C602" s="1" t="s">
        <v>30</v>
      </c>
      <c r="D602" s="1" t="s">
        <v>446</v>
      </c>
      <c r="F602" s="1" t="s">
        <v>480</v>
      </c>
      <c r="G602" s="16" t="n">
        <v>45753</v>
      </c>
      <c r="H602" s="6" t="s">
        <v>1381</v>
      </c>
      <c r="J602" s="1" t="s">
        <v>34</v>
      </c>
      <c r="K602" s="1" t="s">
        <v>35</v>
      </c>
      <c r="L602" s="1" t="s">
        <v>1382</v>
      </c>
      <c r="M602" s="17"/>
      <c r="N602" s="17" t="str">
        <f aca="false">IF(COUNTIF(поверки!$L$6:$L$3175,поверки!$L602)&gt;1,"Дубликат","")</f>
        <v/>
      </c>
      <c r="O602" s="18" t="n">
        <v>597</v>
      </c>
      <c r="P602" s="17" t="str">
        <f aca="false">CONCATENATE(TEXT(MONTH(поверки!$G602),"00"),"/",TEXT(поверки!$O602,"000"), "/",TEXT(YEAR(поверки!$G602)-2000,"00"))</f>
        <v>04/597/25</v>
      </c>
      <c r="Q602" s="17" t="str">
        <f aca="false">VLOOKUP(поверки!$F602,'соответстиви ОТ типу'!$K$4:$M$344,2,FALSE())</f>
        <v>Манометр</v>
      </c>
      <c r="R602" s="17" t="s">
        <v>52</v>
      </c>
      <c r="S602" s="17" t="s">
        <v>483</v>
      </c>
      <c r="T602" s="17" t="n">
        <v>2</v>
      </c>
      <c r="U602" s="19" t="n">
        <f aca="false">VLOOKUP(поверки!$T602,'Акты п-п'!$C$5:$I$57,2,FALSE())</f>
        <v>45748</v>
      </c>
      <c r="V602" s="19" t="n">
        <f aca="false">VLOOKUP(поверки!$T602,'Акты п-п'!$C$5:$I$57,3,FALSE())</f>
        <v>45754</v>
      </c>
      <c r="W602" s="17" t="str">
        <f aca="false">VLOOKUP(поверки!$T602,'Акты п-п'!$C$5:$I$57,5,FALSE())</f>
        <v>Манджеев А.А.</v>
      </c>
      <c r="X602" s="17" t="n">
        <f aca="false">поверки!$G602-поверки!$U602</f>
        <v>5</v>
      </c>
      <c r="Y602" s="17" t="n">
        <f aca="false">поверки!$V602-поверки!$G602</f>
        <v>1</v>
      </c>
      <c r="Z602" s="17" t="str">
        <f aca="false">CONCATENATE(поверки!$Q602," ",поверки!$S602," номер ",поверки!$H602)</f>
        <v>Манометр М-4ВУКсУХЛ1 номер 212005842</v>
      </c>
    </row>
    <row r="603" customFormat="false" ht="17.9" hidden="true" customHeight="false" outlineLevel="0" collapsed="false">
      <c r="B603" s="1" t="s">
        <v>1198</v>
      </c>
      <c r="C603" s="1" t="s">
        <v>30</v>
      </c>
      <c r="D603" s="1" t="s">
        <v>446</v>
      </c>
      <c r="F603" s="1" t="s">
        <v>297</v>
      </c>
      <c r="G603" s="16" t="n">
        <v>45753</v>
      </c>
      <c r="H603" s="6" t="s">
        <v>1383</v>
      </c>
      <c r="J603" s="1" t="s">
        <v>34</v>
      </c>
      <c r="K603" s="1" t="s">
        <v>35</v>
      </c>
      <c r="L603" s="1" t="s">
        <v>1384</v>
      </c>
      <c r="M603" s="17"/>
      <c r="N603" s="17" t="str">
        <f aca="false">IF(COUNTIF(поверки!$L$6:$L$3175,поверки!$L603)&gt;1,"Дубликат","")</f>
        <v/>
      </c>
      <c r="O603" s="18" t="n">
        <v>598</v>
      </c>
      <c r="P603" s="17" t="str">
        <f aca="false">CONCATENATE(TEXT(MONTH(поверки!$G603),"00"),"/",TEXT(поверки!$O603,"000"), "/",TEXT(YEAR(поверки!$G603)-2000,"00"))</f>
        <v>04/598/25</v>
      </c>
      <c r="Q603" s="17" t="str">
        <f aca="false">VLOOKUP(поверки!$F603,'соответстиви ОТ типу'!$K$4:$M$344,2,FALSE())</f>
        <v>Манометр</v>
      </c>
      <c r="R603" s="17" t="s">
        <v>52</v>
      </c>
      <c r="S603" s="17" t="s">
        <v>464</v>
      </c>
      <c r="T603" s="17" t="n">
        <v>2</v>
      </c>
      <c r="U603" s="19" t="n">
        <f aca="false">VLOOKUP(поверки!$T603,'Акты п-п'!$C$5:$I$57,2,FALSE())</f>
        <v>45748</v>
      </c>
      <c r="V603" s="19" t="n">
        <f aca="false">VLOOKUP(поверки!$T603,'Акты п-п'!$C$5:$I$57,3,FALSE())</f>
        <v>45754</v>
      </c>
      <c r="W603" s="17" t="str">
        <f aca="false">VLOOKUP(поверки!$T603,'Акты п-п'!$C$5:$I$57,5,FALSE())</f>
        <v>Манджеев А.А.</v>
      </c>
      <c r="X603" s="17" t="n">
        <f aca="false">поверки!$G603-поверки!$U603</f>
        <v>5</v>
      </c>
      <c r="Y603" s="17" t="n">
        <f aca="false">поверки!$V603-поверки!$G603</f>
        <v>1</v>
      </c>
      <c r="Z603" s="17" t="str">
        <f aca="false">CONCATENATE(поверки!$Q603," ",поверки!$S603," номер ",поверки!$H603)</f>
        <v>Манометр ТМ серия 20 номер 3017187</v>
      </c>
    </row>
    <row r="604" customFormat="false" ht="17.9" hidden="true" customHeight="false" outlineLevel="0" collapsed="false">
      <c r="B604" s="1" t="s">
        <v>1198</v>
      </c>
      <c r="C604" s="1" t="s">
        <v>30</v>
      </c>
      <c r="D604" s="1" t="s">
        <v>446</v>
      </c>
      <c r="F604" s="1" t="s">
        <v>297</v>
      </c>
      <c r="G604" s="16" t="n">
        <v>45753</v>
      </c>
      <c r="H604" s="6" t="s">
        <v>1385</v>
      </c>
      <c r="J604" s="1" t="s">
        <v>34</v>
      </c>
      <c r="K604" s="1" t="s">
        <v>35</v>
      </c>
      <c r="L604" s="1" t="s">
        <v>1386</v>
      </c>
      <c r="M604" s="17"/>
      <c r="N604" s="17" t="str">
        <f aca="false">IF(COUNTIF(поверки!$L$6:$L$3175,поверки!$L604)&gt;1,"Дубликат","")</f>
        <v/>
      </c>
      <c r="O604" s="18" t="n">
        <v>599</v>
      </c>
      <c r="P604" s="17" t="str">
        <f aca="false">CONCATENATE(TEXT(MONTH(поверки!$G604),"00"),"/",TEXT(поверки!$O604,"000"), "/",TEXT(YEAR(поверки!$G604)-2000,"00"))</f>
        <v>04/599/25</v>
      </c>
      <c r="Q604" s="17" t="str">
        <f aca="false">VLOOKUP(поверки!$F604,'соответстиви ОТ типу'!$K$4:$M$344,2,FALSE())</f>
        <v>Манометр</v>
      </c>
      <c r="R604" s="17" t="s">
        <v>52</v>
      </c>
      <c r="S604" s="17" t="s">
        <v>464</v>
      </c>
      <c r="T604" s="17" t="n">
        <v>2</v>
      </c>
      <c r="U604" s="19" t="n">
        <f aca="false">VLOOKUP(поверки!$T604,'Акты п-п'!$C$5:$I$57,2,FALSE())</f>
        <v>45748</v>
      </c>
      <c r="V604" s="19" t="n">
        <f aca="false">VLOOKUP(поверки!$T604,'Акты п-п'!$C$5:$I$57,3,FALSE())</f>
        <v>45754</v>
      </c>
      <c r="W604" s="17" t="str">
        <f aca="false">VLOOKUP(поверки!$T604,'Акты п-п'!$C$5:$I$57,5,FALSE())</f>
        <v>Манджеев А.А.</v>
      </c>
      <c r="X604" s="17" t="n">
        <f aca="false">поверки!$G604-поверки!$U604</f>
        <v>5</v>
      </c>
      <c r="Y604" s="17" t="n">
        <f aca="false">поверки!$V604-поверки!$G604</f>
        <v>1</v>
      </c>
      <c r="Z604" s="17" t="str">
        <f aca="false">CONCATENATE(поверки!$Q604," ",поверки!$S604," номер ",поверки!$H604)</f>
        <v>Манометр ТМ серия 20 номер 10526</v>
      </c>
    </row>
    <row r="605" customFormat="false" ht="17.9" hidden="true" customHeight="false" outlineLevel="0" collapsed="false">
      <c r="B605" s="1" t="s">
        <v>1198</v>
      </c>
      <c r="C605" s="1" t="s">
        <v>30</v>
      </c>
      <c r="D605" s="1" t="s">
        <v>446</v>
      </c>
      <c r="F605" s="1" t="s">
        <v>297</v>
      </c>
      <c r="G605" s="16" t="n">
        <v>45753</v>
      </c>
      <c r="H605" s="6" t="s">
        <v>1387</v>
      </c>
      <c r="J605" s="1" t="s">
        <v>34</v>
      </c>
      <c r="K605" s="1" t="s">
        <v>35</v>
      </c>
      <c r="L605" s="1" t="s">
        <v>1388</v>
      </c>
      <c r="M605" s="17"/>
      <c r="N605" s="17" t="str">
        <f aca="false">IF(COUNTIF(поверки!$L$6:$L$3175,поверки!$L605)&gt;1,"Дубликат","")</f>
        <v/>
      </c>
      <c r="O605" s="18" t="n">
        <v>600</v>
      </c>
      <c r="P605" s="17" t="str">
        <f aca="false">CONCATENATE(TEXT(MONTH(поверки!$G605),"00"),"/",TEXT(поверки!$O605,"000"), "/",TEXT(YEAR(поверки!$G605)-2000,"00"))</f>
        <v>04/600/25</v>
      </c>
      <c r="Q605" s="17" t="str">
        <f aca="false">VLOOKUP(поверки!$F605,'соответстиви ОТ типу'!$K$4:$M$344,2,FALSE())</f>
        <v>Манометр</v>
      </c>
      <c r="R605" s="17" t="s">
        <v>52</v>
      </c>
      <c r="S605" s="17" t="s">
        <v>464</v>
      </c>
      <c r="T605" s="17" t="n">
        <v>2</v>
      </c>
      <c r="U605" s="19" t="n">
        <f aca="false">VLOOKUP(поверки!$T605,'Акты п-п'!$C$5:$I$57,2,FALSE())</f>
        <v>45748</v>
      </c>
      <c r="V605" s="19" t="n">
        <f aca="false">VLOOKUP(поверки!$T605,'Акты п-п'!$C$5:$I$57,3,FALSE())</f>
        <v>45754</v>
      </c>
      <c r="W605" s="17" t="str">
        <f aca="false">VLOOKUP(поверки!$T605,'Акты п-п'!$C$5:$I$57,5,FALSE())</f>
        <v>Манджеев А.А.</v>
      </c>
      <c r="X605" s="17" t="n">
        <f aca="false">поверки!$G605-поверки!$U605</f>
        <v>5</v>
      </c>
      <c r="Y605" s="17" t="n">
        <f aca="false">поверки!$V605-поверки!$G605</f>
        <v>1</v>
      </c>
      <c r="Z605" s="17" t="str">
        <f aca="false">CONCATENATE(поверки!$Q605," ",поверки!$S605," номер ",поверки!$H605)</f>
        <v>Манометр ТМ серия 20 номер 10531</v>
      </c>
    </row>
    <row r="606" customFormat="false" ht="17.9" hidden="true" customHeight="false" outlineLevel="0" collapsed="false">
      <c r="B606" s="1" t="s">
        <v>1198</v>
      </c>
      <c r="C606" s="1" t="s">
        <v>30</v>
      </c>
      <c r="D606" s="1" t="s">
        <v>446</v>
      </c>
      <c r="F606" s="1" t="s">
        <v>329</v>
      </c>
      <c r="G606" s="16" t="n">
        <v>45753</v>
      </c>
      <c r="H606" s="6" t="s">
        <v>1389</v>
      </c>
      <c r="J606" s="1" t="s">
        <v>34</v>
      </c>
      <c r="K606" s="1" t="s">
        <v>35</v>
      </c>
      <c r="L606" s="1" t="s">
        <v>1390</v>
      </c>
      <c r="M606" s="17"/>
      <c r="N606" s="17" t="str">
        <f aca="false">IF(COUNTIF(поверки!$L$6:$L$3175,поверки!$L606)&gt;1,"Дубликат","")</f>
        <v/>
      </c>
      <c r="O606" s="18" t="n">
        <v>601</v>
      </c>
      <c r="P606" s="17" t="str">
        <f aca="false">CONCATENATE(TEXT(MONTH(поверки!$G606),"00"),"/",TEXT(поверки!$O606,"000"), "/",TEXT(YEAR(поверки!$G606)-2000,"00"))</f>
        <v>04/601/25</v>
      </c>
      <c r="Q606" s="17" t="str">
        <f aca="false">VLOOKUP(поверки!$F606,'соответстиви ОТ типу'!$K$4:$M$344,2,FALSE())</f>
        <v>Манометр</v>
      </c>
      <c r="R606" s="17" t="s">
        <v>52</v>
      </c>
      <c r="S606" s="17" t="s">
        <v>499</v>
      </c>
      <c r="T606" s="17" t="n">
        <v>2</v>
      </c>
      <c r="U606" s="19" t="n">
        <f aca="false">VLOOKUP(поверки!$T606,'Акты п-п'!$C$5:$I$57,2,FALSE())</f>
        <v>45748</v>
      </c>
      <c r="V606" s="19" t="n">
        <f aca="false">VLOOKUP(поверки!$T606,'Акты п-п'!$C$5:$I$57,3,FALSE())</f>
        <v>45754</v>
      </c>
      <c r="W606" s="17" t="str">
        <f aca="false">VLOOKUP(поверки!$T606,'Акты п-п'!$C$5:$I$57,5,FALSE())</f>
        <v>Манджеев А.А.</v>
      </c>
      <c r="X606" s="17" t="n">
        <f aca="false">поверки!$G606-поверки!$U606</f>
        <v>5</v>
      </c>
      <c r="Y606" s="17" t="n">
        <f aca="false">поверки!$V606-поверки!$G606</f>
        <v>1</v>
      </c>
      <c r="Z606" s="17" t="str">
        <f aca="false">CONCATENATE(поверки!$Q606," ",поверки!$S606," номер ",поверки!$H606)</f>
        <v>Манометр ФТ ДМ8008-Вуф исп.2 номер 078751</v>
      </c>
    </row>
    <row r="607" customFormat="false" ht="17.9" hidden="true" customHeight="false" outlineLevel="0" collapsed="false">
      <c r="B607" s="1" t="s">
        <v>1198</v>
      </c>
      <c r="C607" s="1" t="s">
        <v>30</v>
      </c>
      <c r="D607" s="1" t="s">
        <v>446</v>
      </c>
      <c r="F607" s="1" t="s">
        <v>329</v>
      </c>
      <c r="G607" s="16" t="n">
        <v>45753</v>
      </c>
      <c r="H607" s="6" t="s">
        <v>1391</v>
      </c>
      <c r="J607" s="1" t="s">
        <v>34</v>
      </c>
      <c r="K607" s="1" t="s">
        <v>35</v>
      </c>
      <c r="L607" s="1" t="s">
        <v>1392</v>
      </c>
      <c r="M607" s="17"/>
      <c r="N607" s="17" t="str">
        <f aca="false">IF(COUNTIF(поверки!$L$6:$L$3175,поверки!$L607)&gt;1,"Дубликат","")</f>
        <v/>
      </c>
      <c r="O607" s="18" t="n">
        <v>602</v>
      </c>
      <c r="P607" s="17" t="str">
        <f aca="false">CONCATENATE(TEXT(MONTH(поверки!$G607),"00"),"/",TEXT(поверки!$O607,"000"), "/",TEXT(YEAR(поверки!$G607)-2000,"00"))</f>
        <v>04/602/25</v>
      </c>
      <c r="Q607" s="17" t="str">
        <f aca="false">VLOOKUP(поверки!$F607,'соответстиви ОТ типу'!$K$4:$M$344,2,FALSE())</f>
        <v>Манометр</v>
      </c>
      <c r="R607" s="17" t="s">
        <v>52</v>
      </c>
      <c r="S607" s="17" t="s">
        <v>499</v>
      </c>
      <c r="T607" s="17" t="n">
        <v>2</v>
      </c>
      <c r="U607" s="19" t="n">
        <f aca="false">VLOOKUP(поверки!$T607,'Акты п-п'!$C$5:$I$57,2,FALSE())</f>
        <v>45748</v>
      </c>
      <c r="V607" s="19" t="n">
        <f aca="false">VLOOKUP(поверки!$T607,'Акты п-п'!$C$5:$I$57,3,FALSE())</f>
        <v>45754</v>
      </c>
      <c r="W607" s="17" t="str">
        <f aca="false">VLOOKUP(поверки!$T607,'Акты п-п'!$C$5:$I$57,5,FALSE())</f>
        <v>Манджеев А.А.</v>
      </c>
      <c r="X607" s="17" t="n">
        <f aca="false">поверки!$G607-поверки!$U607</f>
        <v>5</v>
      </c>
      <c r="Y607" s="17" t="n">
        <f aca="false">поверки!$V607-поверки!$G607</f>
        <v>1</v>
      </c>
      <c r="Z607" s="17" t="str">
        <f aca="false">CONCATENATE(поверки!$Q607," ",поверки!$S607," номер ",поверки!$H607)</f>
        <v>Манометр ФТ ДМ8008-Вуф исп.2 номер 078722</v>
      </c>
    </row>
    <row r="608" customFormat="false" ht="17.9" hidden="true" customHeight="false" outlineLevel="0" collapsed="false">
      <c r="B608" s="1" t="s">
        <v>1198</v>
      </c>
      <c r="C608" s="1" t="s">
        <v>30</v>
      </c>
      <c r="D608" s="1" t="s">
        <v>446</v>
      </c>
      <c r="F608" s="1" t="s">
        <v>329</v>
      </c>
      <c r="G608" s="16" t="n">
        <v>45753</v>
      </c>
      <c r="H608" s="6" t="s">
        <v>1393</v>
      </c>
      <c r="J608" s="1" t="s">
        <v>34</v>
      </c>
      <c r="K608" s="1" t="s">
        <v>35</v>
      </c>
      <c r="L608" s="1" t="s">
        <v>1394</v>
      </c>
      <c r="M608" s="17"/>
      <c r="N608" s="17" t="str">
        <f aca="false">IF(COUNTIF(поверки!$L$6:$L$3175,поверки!$L608)&gt;1,"Дубликат","")</f>
        <v/>
      </c>
      <c r="O608" s="18" t="n">
        <v>603</v>
      </c>
      <c r="P608" s="17" t="str">
        <f aca="false">CONCATENATE(TEXT(MONTH(поверки!$G608),"00"),"/",TEXT(поверки!$O608,"000"), "/",TEXT(YEAR(поверки!$G608)-2000,"00"))</f>
        <v>04/603/25</v>
      </c>
      <c r="Q608" s="17" t="str">
        <f aca="false">VLOOKUP(поверки!$F608,'соответстиви ОТ типу'!$K$4:$M$344,2,FALSE())</f>
        <v>Манометр</v>
      </c>
      <c r="R608" s="17" t="s">
        <v>52</v>
      </c>
      <c r="S608" s="17" t="s">
        <v>499</v>
      </c>
      <c r="T608" s="17" t="n">
        <v>2</v>
      </c>
      <c r="U608" s="19" t="n">
        <f aca="false">VLOOKUP(поверки!$T608,'Акты п-п'!$C$5:$I$57,2,FALSE())</f>
        <v>45748</v>
      </c>
      <c r="V608" s="19" t="n">
        <f aca="false">VLOOKUP(поверки!$T608,'Акты п-п'!$C$5:$I$57,3,FALSE())</f>
        <v>45754</v>
      </c>
      <c r="W608" s="17" t="str">
        <f aca="false">VLOOKUP(поверки!$T608,'Акты п-п'!$C$5:$I$57,5,FALSE())</f>
        <v>Манджеев А.А.</v>
      </c>
      <c r="X608" s="17" t="n">
        <f aca="false">поверки!$G608-поверки!$U608</f>
        <v>5</v>
      </c>
      <c r="Y608" s="17" t="n">
        <f aca="false">поверки!$V608-поверки!$G608</f>
        <v>1</v>
      </c>
      <c r="Z608" s="17" t="str">
        <f aca="false">CONCATENATE(поверки!$Q608," ",поверки!$S608," номер ",поверки!$H608)</f>
        <v>Манометр ФТ ДМ8008-Вуф исп.2 номер 078827</v>
      </c>
    </row>
    <row r="609" customFormat="false" ht="17.9" hidden="true" customHeight="false" outlineLevel="0" collapsed="false">
      <c r="B609" s="1" t="s">
        <v>1198</v>
      </c>
      <c r="C609" s="1" t="s">
        <v>30</v>
      </c>
      <c r="D609" s="1" t="s">
        <v>446</v>
      </c>
      <c r="F609" s="1" t="s">
        <v>329</v>
      </c>
      <c r="G609" s="16" t="n">
        <v>45753</v>
      </c>
      <c r="H609" s="6" t="s">
        <v>1395</v>
      </c>
      <c r="J609" s="1" t="s">
        <v>34</v>
      </c>
      <c r="K609" s="1" t="s">
        <v>35</v>
      </c>
      <c r="L609" s="1" t="s">
        <v>1396</v>
      </c>
      <c r="M609" s="17"/>
      <c r="N609" s="17" t="str">
        <f aca="false">IF(COUNTIF(поверки!$L$6:$L$3175,поверки!$L609)&gt;1,"Дубликат","")</f>
        <v/>
      </c>
      <c r="O609" s="18" t="n">
        <v>604</v>
      </c>
      <c r="P609" s="17" t="str">
        <f aca="false">CONCATENATE(TEXT(MONTH(поверки!$G609),"00"),"/",TEXT(поверки!$O609,"000"), "/",TEXT(YEAR(поверки!$G609)-2000,"00"))</f>
        <v>04/604/25</v>
      </c>
      <c r="Q609" s="17" t="str">
        <f aca="false">VLOOKUP(поверки!$F609,'соответстиви ОТ типу'!$K$4:$M$344,2,FALSE())</f>
        <v>Манометр</v>
      </c>
      <c r="R609" s="17" t="s">
        <v>52</v>
      </c>
      <c r="S609" s="17" t="s">
        <v>499</v>
      </c>
      <c r="T609" s="17" t="n">
        <v>2</v>
      </c>
      <c r="U609" s="19" t="n">
        <f aca="false">VLOOKUP(поверки!$T609,'Акты п-п'!$C$5:$I$57,2,FALSE())</f>
        <v>45748</v>
      </c>
      <c r="V609" s="19" t="n">
        <f aca="false">VLOOKUP(поверки!$T609,'Акты п-п'!$C$5:$I$57,3,FALSE())</f>
        <v>45754</v>
      </c>
      <c r="W609" s="17" t="str">
        <f aca="false">VLOOKUP(поверки!$T609,'Акты п-п'!$C$5:$I$57,5,FALSE())</f>
        <v>Манджеев А.А.</v>
      </c>
      <c r="X609" s="17" t="n">
        <f aca="false">поверки!$G609-поверки!$U609</f>
        <v>5</v>
      </c>
      <c r="Y609" s="17" t="n">
        <f aca="false">поверки!$V609-поверки!$G609</f>
        <v>1</v>
      </c>
      <c r="Z609" s="17" t="str">
        <f aca="false">CONCATENATE(поверки!$Q609," ",поверки!$S609," номер ",поверки!$H609)</f>
        <v>Манометр ФТ ДМ8008-Вуф исп.2 номер 1008971</v>
      </c>
    </row>
    <row r="610" customFormat="false" ht="17.9" hidden="true" customHeight="false" outlineLevel="0" collapsed="false">
      <c r="B610" s="1" t="s">
        <v>1198</v>
      </c>
      <c r="C610" s="1" t="s">
        <v>30</v>
      </c>
      <c r="D610" s="1" t="s">
        <v>446</v>
      </c>
      <c r="F610" s="1" t="s">
        <v>329</v>
      </c>
      <c r="G610" s="16" t="n">
        <v>45753</v>
      </c>
      <c r="H610" s="6" t="s">
        <v>1397</v>
      </c>
      <c r="J610" s="1" t="s">
        <v>34</v>
      </c>
      <c r="K610" s="1" t="s">
        <v>35</v>
      </c>
      <c r="L610" s="1" t="s">
        <v>1398</v>
      </c>
      <c r="M610" s="17"/>
      <c r="N610" s="17" t="str">
        <f aca="false">IF(COUNTIF(поверки!$L$6:$L$3175,поверки!$L610)&gt;1,"Дубликат","")</f>
        <v/>
      </c>
      <c r="O610" s="18" t="n">
        <v>605</v>
      </c>
      <c r="P610" s="17" t="str">
        <f aca="false">CONCATENATE(TEXT(MONTH(поверки!$G610),"00"),"/",TEXT(поверки!$O610,"000"), "/",TEXT(YEAR(поверки!$G610)-2000,"00"))</f>
        <v>04/605/25</v>
      </c>
      <c r="Q610" s="17" t="str">
        <f aca="false">VLOOKUP(поверки!$F610,'соответстиви ОТ типу'!$K$4:$M$344,2,FALSE())</f>
        <v>Манометр</v>
      </c>
      <c r="R610" s="17" t="s">
        <v>52</v>
      </c>
      <c r="S610" s="17" t="s">
        <v>499</v>
      </c>
      <c r="T610" s="17" t="n">
        <v>2</v>
      </c>
      <c r="U610" s="19" t="n">
        <f aca="false">VLOOKUP(поверки!$T610,'Акты п-п'!$C$5:$I$57,2,FALSE())</f>
        <v>45748</v>
      </c>
      <c r="V610" s="19" t="n">
        <f aca="false">VLOOKUP(поверки!$T610,'Акты п-п'!$C$5:$I$57,3,FALSE())</f>
        <v>45754</v>
      </c>
      <c r="W610" s="17" t="str">
        <f aca="false">VLOOKUP(поверки!$T610,'Акты п-п'!$C$5:$I$57,5,FALSE())</f>
        <v>Манджеев А.А.</v>
      </c>
      <c r="X610" s="17" t="n">
        <f aca="false">поверки!$G610-поверки!$U610</f>
        <v>5</v>
      </c>
      <c r="Y610" s="17" t="n">
        <f aca="false">поверки!$V610-поверки!$G610</f>
        <v>1</v>
      </c>
      <c r="Z610" s="17" t="str">
        <f aca="false">CONCATENATE(поверки!$Q610," ",поверки!$S610," номер ",поверки!$H610)</f>
        <v>Манометр ФТ ДМ8008-Вуф исп.2 номер 1008956</v>
      </c>
    </row>
    <row r="611" customFormat="false" ht="17.9" hidden="true" customHeight="false" outlineLevel="0" collapsed="false">
      <c r="B611" s="1" t="s">
        <v>1198</v>
      </c>
      <c r="C611" s="1" t="s">
        <v>30</v>
      </c>
      <c r="D611" s="1" t="s">
        <v>446</v>
      </c>
      <c r="F611" s="1" t="s">
        <v>329</v>
      </c>
      <c r="G611" s="16" t="n">
        <v>45753</v>
      </c>
      <c r="H611" s="6" t="s">
        <v>1399</v>
      </c>
      <c r="J611" s="1" t="s">
        <v>34</v>
      </c>
      <c r="K611" s="1" t="s">
        <v>35</v>
      </c>
      <c r="L611" s="1" t="s">
        <v>1400</v>
      </c>
      <c r="M611" s="17"/>
      <c r="N611" s="17" t="str">
        <f aca="false">IF(COUNTIF(поверки!$L$6:$L$3175,поверки!$L611)&gt;1,"Дубликат","")</f>
        <v/>
      </c>
      <c r="O611" s="18" t="n">
        <v>606</v>
      </c>
      <c r="P611" s="17" t="str">
        <f aca="false">CONCATENATE(TEXT(MONTH(поверки!$G611),"00"),"/",TEXT(поверки!$O611,"000"), "/",TEXT(YEAR(поверки!$G611)-2000,"00"))</f>
        <v>04/606/25</v>
      </c>
      <c r="Q611" s="17" t="str">
        <f aca="false">VLOOKUP(поверки!$F611,'соответстиви ОТ типу'!$K$4:$M$344,2,FALSE())</f>
        <v>Манометр</v>
      </c>
      <c r="R611" s="17" t="s">
        <v>52</v>
      </c>
      <c r="S611" s="17" t="s">
        <v>499</v>
      </c>
      <c r="T611" s="17" t="n">
        <v>2</v>
      </c>
      <c r="U611" s="19" t="n">
        <f aca="false">VLOOKUP(поверки!$T611,'Акты п-п'!$C$5:$I$57,2,FALSE())</f>
        <v>45748</v>
      </c>
      <c r="V611" s="19" t="n">
        <f aca="false">VLOOKUP(поверки!$T611,'Акты п-п'!$C$5:$I$57,3,FALSE())</f>
        <v>45754</v>
      </c>
      <c r="W611" s="17" t="str">
        <f aca="false">VLOOKUP(поверки!$T611,'Акты п-п'!$C$5:$I$57,5,FALSE())</f>
        <v>Манджеев А.А.</v>
      </c>
      <c r="X611" s="17" t="n">
        <f aca="false">поверки!$G611-поверки!$U611</f>
        <v>5</v>
      </c>
      <c r="Y611" s="17" t="n">
        <f aca="false">поверки!$V611-поверки!$G611</f>
        <v>1</v>
      </c>
      <c r="Z611" s="17" t="str">
        <f aca="false">CONCATENATE(поверки!$Q611," ",поверки!$S611," номер ",поверки!$H611)</f>
        <v>Манометр ФТ ДМ8008-Вуф исп.2 номер 1008972</v>
      </c>
    </row>
    <row r="612" customFormat="false" ht="17.9" hidden="true" customHeight="false" outlineLevel="0" collapsed="false">
      <c r="B612" s="1" t="s">
        <v>1198</v>
      </c>
      <c r="C612" s="1" t="s">
        <v>30</v>
      </c>
      <c r="D612" s="1" t="s">
        <v>446</v>
      </c>
      <c r="F612" s="1" t="s">
        <v>329</v>
      </c>
      <c r="G612" s="16" t="n">
        <v>45753</v>
      </c>
      <c r="H612" s="6" t="s">
        <v>1401</v>
      </c>
      <c r="J612" s="1" t="s">
        <v>34</v>
      </c>
      <c r="K612" s="1" t="s">
        <v>35</v>
      </c>
      <c r="L612" s="1" t="s">
        <v>1402</v>
      </c>
      <c r="M612" s="17"/>
      <c r="N612" s="17" t="str">
        <f aca="false">IF(COUNTIF(поверки!$L$6:$L$3175,поверки!$L612)&gt;1,"Дубликат","")</f>
        <v/>
      </c>
      <c r="O612" s="18" t="n">
        <v>607</v>
      </c>
      <c r="P612" s="17" t="str">
        <f aca="false">CONCATENATE(TEXT(MONTH(поверки!$G612),"00"),"/",TEXT(поверки!$O612,"000"), "/",TEXT(YEAR(поверки!$G612)-2000,"00"))</f>
        <v>04/607/25</v>
      </c>
      <c r="Q612" s="17" t="str">
        <f aca="false">VLOOKUP(поверки!$F612,'соответстиви ОТ типу'!$K$4:$M$344,2,FALSE())</f>
        <v>Манометр</v>
      </c>
      <c r="R612" s="17" t="s">
        <v>52</v>
      </c>
      <c r="S612" s="17" t="s">
        <v>499</v>
      </c>
      <c r="T612" s="17" t="n">
        <v>2</v>
      </c>
      <c r="U612" s="19" t="n">
        <f aca="false">VLOOKUP(поверки!$T612,'Акты п-п'!$C$5:$I$57,2,FALSE())</f>
        <v>45748</v>
      </c>
      <c r="V612" s="19" t="n">
        <f aca="false">VLOOKUP(поверки!$T612,'Акты п-п'!$C$5:$I$57,3,FALSE())</f>
        <v>45754</v>
      </c>
      <c r="W612" s="17" t="str">
        <f aca="false">VLOOKUP(поверки!$T612,'Акты п-п'!$C$5:$I$57,5,FALSE())</f>
        <v>Манджеев А.А.</v>
      </c>
      <c r="X612" s="17" t="n">
        <f aca="false">поверки!$G612-поверки!$U612</f>
        <v>5</v>
      </c>
      <c r="Y612" s="17" t="n">
        <f aca="false">поверки!$V612-поверки!$G612</f>
        <v>1</v>
      </c>
      <c r="Z612" s="17" t="str">
        <f aca="false">CONCATENATE(поверки!$Q612," ",поверки!$S612," номер ",поверки!$H612)</f>
        <v>Манометр ФТ ДМ8008-Вуф исп.2 номер 015106</v>
      </c>
    </row>
    <row r="613" customFormat="false" ht="17.9" hidden="true" customHeight="false" outlineLevel="0" collapsed="false">
      <c r="B613" s="1" t="s">
        <v>1198</v>
      </c>
      <c r="C613" s="1" t="s">
        <v>30</v>
      </c>
      <c r="D613" s="1" t="s">
        <v>446</v>
      </c>
      <c r="F613" s="1" t="s">
        <v>329</v>
      </c>
      <c r="G613" s="16" t="n">
        <v>45753</v>
      </c>
      <c r="H613" s="6" t="s">
        <v>1403</v>
      </c>
      <c r="J613" s="1" t="s">
        <v>34</v>
      </c>
      <c r="K613" s="1" t="s">
        <v>35</v>
      </c>
      <c r="L613" s="1" t="s">
        <v>1404</v>
      </c>
      <c r="M613" s="17"/>
      <c r="N613" s="17" t="str">
        <f aca="false">IF(COUNTIF(поверки!$L$6:$L$3175,поверки!$L613)&gt;1,"Дубликат","")</f>
        <v/>
      </c>
      <c r="O613" s="18" t="n">
        <v>608</v>
      </c>
      <c r="P613" s="17" t="str">
        <f aca="false">CONCATENATE(TEXT(MONTH(поверки!$G613),"00"),"/",TEXT(поверки!$O613,"000"), "/",TEXT(YEAR(поверки!$G613)-2000,"00"))</f>
        <v>04/608/25</v>
      </c>
      <c r="Q613" s="17" t="str">
        <f aca="false">VLOOKUP(поверки!$F613,'соответстиви ОТ типу'!$K$4:$M$344,2,FALSE())</f>
        <v>Манометр</v>
      </c>
      <c r="R613" s="17" t="s">
        <v>52</v>
      </c>
      <c r="S613" s="17" t="s">
        <v>499</v>
      </c>
      <c r="T613" s="17" t="n">
        <v>2</v>
      </c>
      <c r="U613" s="19" t="n">
        <f aca="false">VLOOKUP(поверки!$T613,'Акты п-п'!$C$5:$I$57,2,FALSE())</f>
        <v>45748</v>
      </c>
      <c r="V613" s="19" t="n">
        <f aca="false">VLOOKUP(поверки!$T613,'Акты п-п'!$C$5:$I$57,3,FALSE())</f>
        <v>45754</v>
      </c>
      <c r="W613" s="17" t="str">
        <f aca="false">VLOOKUP(поверки!$T613,'Акты п-п'!$C$5:$I$57,5,FALSE())</f>
        <v>Манджеев А.А.</v>
      </c>
      <c r="X613" s="17" t="n">
        <f aca="false">поверки!$G613-поверки!$U613</f>
        <v>5</v>
      </c>
      <c r="Y613" s="17" t="n">
        <f aca="false">поверки!$V613-поверки!$G613</f>
        <v>1</v>
      </c>
      <c r="Z613" s="17" t="str">
        <f aca="false">CONCATENATE(поверки!$Q613," ",поверки!$S613," номер ",поверки!$H613)</f>
        <v>Манометр ФТ ДМ8008-Вуф исп.2 номер 179186</v>
      </c>
    </row>
    <row r="614" customFormat="false" ht="17.9" hidden="true" customHeight="false" outlineLevel="0" collapsed="false">
      <c r="B614" s="1" t="s">
        <v>1198</v>
      </c>
      <c r="C614" s="1" t="s">
        <v>30</v>
      </c>
      <c r="D614" s="1" t="s">
        <v>446</v>
      </c>
      <c r="F614" s="1" t="s">
        <v>329</v>
      </c>
      <c r="G614" s="16" t="n">
        <v>45753</v>
      </c>
      <c r="H614" s="6" t="s">
        <v>1405</v>
      </c>
      <c r="J614" s="1" t="s">
        <v>34</v>
      </c>
      <c r="K614" s="1" t="s">
        <v>35</v>
      </c>
      <c r="L614" s="1" t="s">
        <v>1406</v>
      </c>
      <c r="M614" s="17"/>
      <c r="N614" s="17" t="str">
        <f aca="false">IF(COUNTIF(поверки!$L$6:$L$3175,поверки!$L614)&gt;1,"Дубликат","")</f>
        <v/>
      </c>
      <c r="O614" s="18" t="n">
        <v>609</v>
      </c>
      <c r="P614" s="17" t="str">
        <f aca="false">CONCATENATE(TEXT(MONTH(поверки!$G614),"00"),"/",TEXT(поверки!$O614,"000"), "/",TEXT(YEAR(поверки!$G614)-2000,"00"))</f>
        <v>04/609/25</v>
      </c>
      <c r="Q614" s="17" t="str">
        <f aca="false">VLOOKUP(поверки!$F614,'соответстиви ОТ типу'!$K$4:$M$344,2,FALSE())</f>
        <v>Манометр</v>
      </c>
      <c r="R614" s="17" t="s">
        <v>52</v>
      </c>
      <c r="S614" s="17" t="s">
        <v>499</v>
      </c>
      <c r="T614" s="17" t="n">
        <v>2</v>
      </c>
      <c r="U614" s="19" t="n">
        <f aca="false">VLOOKUP(поверки!$T614,'Акты п-п'!$C$5:$I$57,2,FALSE())</f>
        <v>45748</v>
      </c>
      <c r="V614" s="19" t="n">
        <f aca="false">VLOOKUP(поверки!$T614,'Акты п-п'!$C$5:$I$57,3,FALSE())</f>
        <v>45754</v>
      </c>
      <c r="W614" s="17" t="str">
        <f aca="false">VLOOKUP(поверки!$T614,'Акты п-п'!$C$5:$I$57,5,FALSE())</f>
        <v>Манджеев А.А.</v>
      </c>
      <c r="X614" s="17" t="n">
        <f aca="false">поверки!$G614-поверки!$U614</f>
        <v>5</v>
      </c>
      <c r="Y614" s="17" t="n">
        <f aca="false">поверки!$V614-поверки!$G614</f>
        <v>1</v>
      </c>
      <c r="Z614" s="17" t="str">
        <f aca="false">CONCATENATE(поверки!$Q614," ",поверки!$S614," номер ",поверки!$H614)</f>
        <v>Манометр ФТ ДМ8008-Вуф исп.2 номер 1008985</v>
      </c>
    </row>
    <row r="615" customFormat="false" ht="17.9" hidden="true" customHeight="false" outlineLevel="0" collapsed="false">
      <c r="B615" s="1" t="s">
        <v>1198</v>
      </c>
      <c r="C615" s="1" t="s">
        <v>30</v>
      </c>
      <c r="D615" s="1" t="s">
        <v>446</v>
      </c>
      <c r="F615" s="1" t="s">
        <v>329</v>
      </c>
      <c r="G615" s="16" t="n">
        <v>45753</v>
      </c>
      <c r="H615" s="6" t="s">
        <v>1407</v>
      </c>
      <c r="J615" s="1" t="s">
        <v>34</v>
      </c>
      <c r="K615" s="1" t="s">
        <v>35</v>
      </c>
      <c r="L615" s="1" t="s">
        <v>1408</v>
      </c>
      <c r="M615" s="17"/>
      <c r="N615" s="17" t="str">
        <f aca="false">IF(COUNTIF(поверки!$L$6:$L$3175,поверки!$L615)&gt;1,"Дубликат","")</f>
        <v/>
      </c>
      <c r="O615" s="18" t="n">
        <v>610</v>
      </c>
      <c r="P615" s="17" t="str">
        <f aca="false">CONCATENATE(TEXT(MONTH(поверки!$G615),"00"),"/",TEXT(поверки!$O615,"000"), "/",TEXT(YEAR(поверки!$G615)-2000,"00"))</f>
        <v>04/610/25</v>
      </c>
      <c r="Q615" s="17" t="str">
        <f aca="false">VLOOKUP(поверки!$F615,'соответстиви ОТ типу'!$K$4:$M$344,2,FALSE())</f>
        <v>Манометр</v>
      </c>
      <c r="R615" s="17" t="s">
        <v>52</v>
      </c>
      <c r="S615" s="17" t="s">
        <v>499</v>
      </c>
      <c r="T615" s="17" t="n">
        <v>2</v>
      </c>
      <c r="U615" s="19" t="n">
        <f aca="false">VLOOKUP(поверки!$T615,'Акты п-п'!$C$5:$I$57,2,FALSE())</f>
        <v>45748</v>
      </c>
      <c r="V615" s="19" t="n">
        <f aca="false">VLOOKUP(поверки!$T615,'Акты п-п'!$C$5:$I$57,3,FALSE())</f>
        <v>45754</v>
      </c>
      <c r="W615" s="17" t="str">
        <f aca="false">VLOOKUP(поверки!$T615,'Акты п-п'!$C$5:$I$57,5,FALSE())</f>
        <v>Манджеев А.А.</v>
      </c>
      <c r="X615" s="17" t="n">
        <f aca="false">поверки!$G615-поверки!$U615</f>
        <v>5</v>
      </c>
      <c r="Y615" s="17" t="n">
        <f aca="false">поверки!$V615-поверки!$G615</f>
        <v>1</v>
      </c>
      <c r="Z615" s="17" t="str">
        <f aca="false">CONCATENATE(поверки!$Q615," ",поверки!$S615," номер ",поверки!$H615)</f>
        <v>Манометр ФТ ДМ8008-Вуф исп.2 номер 1008279</v>
      </c>
    </row>
    <row r="616" customFormat="false" ht="17.9" hidden="true" customHeight="false" outlineLevel="0" collapsed="false">
      <c r="B616" s="1" t="s">
        <v>1198</v>
      </c>
      <c r="C616" s="1" t="s">
        <v>30</v>
      </c>
      <c r="D616" s="1" t="s">
        <v>446</v>
      </c>
      <c r="F616" s="1" t="s">
        <v>329</v>
      </c>
      <c r="G616" s="16" t="n">
        <v>45753</v>
      </c>
      <c r="H616" s="6" t="s">
        <v>1409</v>
      </c>
      <c r="J616" s="1" t="s">
        <v>34</v>
      </c>
      <c r="K616" s="1" t="s">
        <v>35</v>
      </c>
      <c r="L616" s="1" t="s">
        <v>1410</v>
      </c>
      <c r="M616" s="17"/>
      <c r="N616" s="17" t="str">
        <f aca="false">IF(COUNTIF(поверки!$L$6:$L$3175,поверки!$L616)&gt;1,"Дубликат","")</f>
        <v/>
      </c>
      <c r="O616" s="18" t="n">
        <v>611</v>
      </c>
      <c r="P616" s="17" t="str">
        <f aca="false">CONCATENATE(TEXT(MONTH(поверки!$G616),"00"),"/",TEXT(поверки!$O616,"000"), "/",TEXT(YEAR(поверки!$G616)-2000,"00"))</f>
        <v>04/611/25</v>
      </c>
      <c r="Q616" s="17" t="str">
        <f aca="false">VLOOKUP(поверки!$F616,'соответстиви ОТ типу'!$K$4:$M$344,2,FALSE())</f>
        <v>Манометр</v>
      </c>
      <c r="R616" s="17" t="s">
        <v>52</v>
      </c>
      <c r="S616" s="17" t="s">
        <v>499</v>
      </c>
      <c r="T616" s="17" t="n">
        <v>2</v>
      </c>
      <c r="U616" s="19" t="n">
        <f aca="false">VLOOKUP(поверки!$T616,'Акты п-п'!$C$5:$I$57,2,FALSE())</f>
        <v>45748</v>
      </c>
      <c r="V616" s="19" t="n">
        <f aca="false">VLOOKUP(поверки!$T616,'Акты п-п'!$C$5:$I$57,3,FALSE())</f>
        <v>45754</v>
      </c>
      <c r="W616" s="17" t="str">
        <f aca="false">VLOOKUP(поверки!$T616,'Акты п-п'!$C$5:$I$57,5,FALSE())</f>
        <v>Манджеев А.А.</v>
      </c>
      <c r="X616" s="17" t="n">
        <f aca="false">поверки!$G616-поверки!$U616</f>
        <v>5</v>
      </c>
      <c r="Y616" s="17" t="n">
        <f aca="false">поверки!$V616-поверки!$G616</f>
        <v>1</v>
      </c>
      <c r="Z616" s="17" t="str">
        <f aca="false">CONCATENATE(поверки!$Q616," ",поверки!$S616," номер ",поверки!$H616)</f>
        <v>Манометр ФТ ДМ8008-Вуф исп.2 номер 1008399</v>
      </c>
    </row>
    <row r="617" customFormat="false" ht="17.9" hidden="true" customHeight="false" outlineLevel="0" collapsed="false">
      <c r="B617" s="1" t="s">
        <v>1198</v>
      </c>
      <c r="C617" s="1" t="s">
        <v>30</v>
      </c>
      <c r="D617" s="1" t="s">
        <v>446</v>
      </c>
      <c r="F617" s="1" t="s">
        <v>329</v>
      </c>
      <c r="G617" s="16" t="n">
        <v>45753</v>
      </c>
      <c r="H617" s="6" t="s">
        <v>1411</v>
      </c>
      <c r="J617" s="1" t="s">
        <v>34</v>
      </c>
      <c r="K617" s="1" t="s">
        <v>35</v>
      </c>
      <c r="L617" s="1" t="s">
        <v>1412</v>
      </c>
      <c r="M617" s="17"/>
      <c r="N617" s="17" t="str">
        <f aca="false">IF(COUNTIF(поверки!$L$6:$L$3175,поверки!$L617)&gt;1,"Дубликат","")</f>
        <v/>
      </c>
      <c r="O617" s="18" t="n">
        <v>612</v>
      </c>
      <c r="P617" s="17" t="str">
        <f aca="false">CONCATENATE(TEXT(MONTH(поверки!$G617),"00"),"/",TEXT(поверки!$O617,"000"), "/",TEXT(YEAR(поверки!$G617)-2000,"00"))</f>
        <v>04/612/25</v>
      </c>
      <c r="Q617" s="17" t="str">
        <f aca="false">VLOOKUP(поверки!$F617,'соответстиви ОТ типу'!$K$4:$M$344,2,FALSE())</f>
        <v>Манометр</v>
      </c>
      <c r="R617" s="17" t="s">
        <v>52</v>
      </c>
      <c r="S617" s="17" t="s">
        <v>499</v>
      </c>
      <c r="T617" s="17" t="n">
        <v>2</v>
      </c>
      <c r="U617" s="19" t="n">
        <f aca="false">VLOOKUP(поверки!$T617,'Акты п-п'!$C$5:$I$57,2,FALSE())</f>
        <v>45748</v>
      </c>
      <c r="V617" s="19" t="n">
        <f aca="false">VLOOKUP(поверки!$T617,'Акты п-п'!$C$5:$I$57,3,FALSE())</f>
        <v>45754</v>
      </c>
      <c r="W617" s="17" t="str">
        <f aca="false">VLOOKUP(поверки!$T617,'Акты п-п'!$C$5:$I$57,5,FALSE())</f>
        <v>Манджеев А.А.</v>
      </c>
      <c r="X617" s="17" t="n">
        <f aca="false">поверки!$G617-поверки!$U617</f>
        <v>5</v>
      </c>
      <c r="Y617" s="17" t="n">
        <f aca="false">поверки!$V617-поверки!$G617</f>
        <v>1</v>
      </c>
      <c r="Z617" s="17" t="str">
        <f aca="false">CONCATENATE(поверки!$Q617," ",поверки!$S617," номер ",поверки!$H617)</f>
        <v>Манометр ФТ ДМ8008-Вуф исп.2 номер 002762</v>
      </c>
    </row>
    <row r="618" customFormat="false" ht="17.9" hidden="true" customHeight="false" outlineLevel="0" collapsed="false">
      <c r="B618" s="1" t="s">
        <v>1198</v>
      </c>
      <c r="C618" s="1" t="s">
        <v>30</v>
      </c>
      <c r="D618" s="1" t="s">
        <v>446</v>
      </c>
      <c r="F618" s="1" t="s">
        <v>329</v>
      </c>
      <c r="G618" s="16" t="n">
        <v>45753</v>
      </c>
      <c r="H618" s="6" t="s">
        <v>1413</v>
      </c>
      <c r="J618" s="1" t="s">
        <v>34</v>
      </c>
      <c r="K618" s="1" t="s">
        <v>35</v>
      </c>
      <c r="L618" s="1" t="s">
        <v>1414</v>
      </c>
      <c r="M618" s="17"/>
      <c r="N618" s="17" t="str">
        <f aca="false">IF(COUNTIF(поверки!$L$6:$L$3175,поверки!$L618)&gt;1,"Дубликат","")</f>
        <v/>
      </c>
      <c r="O618" s="18" t="n">
        <v>613</v>
      </c>
      <c r="P618" s="17" t="str">
        <f aca="false">CONCATENATE(TEXT(MONTH(поверки!$G618),"00"),"/",TEXT(поверки!$O618,"000"), "/",TEXT(YEAR(поверки!$G618)-2000,"00"))</f>
        <v>04/613/25</v>
      </c>
      <c r="Q618" s="17" t="str">
        <f aca="false">VLOOKUP(поверки!$F618,'соответстиви ОТ типу'!$K$4:$M$344,2,FALSE())</f>
        <v>Манометр</v>
      </c>
      <c r="R618" s="17" t="s">
        <v>52</v>
      </c>
      <c r="S618" s="17" t="s">
        <v>499</v>
      </c>
      <c r="T618" s="17" t="n">
        <v>2</v>
      </c>
      <c r="U618" s="19" t="n">
        <f aca="false">VLOOKUP(поверки!$T618,'Акты п-п'!$C$5:$I$57,2,FALSE())</f>
        <v>45748</v>
      </c>
      <c r="V618" s="19" t="n">
        <f aca="false">VLOOKUP(поверки!$T618,'Акты п-п'!$C$5:$I$57,3,FALSE())</f>
        <v>45754</v>
      </c>
      <c r="W618" s="17" t="str">
        <f aca="false">VLOOKUP(поверки!$T618,'Акты п-п'!$C$5:$I$57,5,FALSE())</f>
        <v>Манджеев А.А.</v>
      </c>
      <c r="X618" s="17" t="n">
        <f aca="false">поверки!$G618-поверки!$U618</f>
        <v>5</v>
      </c>
      <c r="Y618" s="17" t="n">
        <f aca="false">поверки!$V618-поверки!$G618</f>
        <v>1</v>
      </c>
      <c r="Z618" s="17" t="str">
        <f aca="false">CONCATENATE(поверки!$Q618," ",поверки!$S618," номер ",поверки!$H618)</f>
        <v>Манометр ФТ ДМ8008-Вуф исп.2 номер 002359</v>
      </c>
    </row>
    <row r="619" customFormat="false" ht="17.9" hidden="true" customHeight="false" outlineLevel="0" collapsed="false">
      <c r="B619" s="1" t="s">
        <v>1198</v>
      </c>
      <c r="C619" s="1" t="s">
        <v>30</v>
      </c>
      <c r="D619" s="1" t="s">
        <v>446</v>
      </c>
      <c r="F619" s="1" t="s">
        <v>329</v>
      </c>
      <c r="G619" s="16" t="n">
        <v>45753</v>
      </c>
      <c r="H619" s="6" t="s">
        <v>1415</v>
      </c>
      <c r="J619" s="1" t="s">
        <v>34</v>
      </c>
      <c r="K619" s="1" t="s">
        <v>35</v>
      </c>
      <c r="L619" s="1" t="s">
        <v>1416</v>
      </c>
      <c r="M619" s="17"/>
      <c r="N619" s="17" t="str">
        <f aca="false">IF(COUNTIF(поверки!$L$6:$L$3175,поверки!$L619)&gt;1,"Дубликат","")</f>
        <v/>
      </c>
      <c r="O619" s="18" t="n">
        <v>614</v>
      </c>
      <c r="P619" s="17" t="str">
        <f aca="false">CONCATENATE(TEXT(MONTH(поверки!$G619),"00"),"/",TEXT(поверки!$O619,"000"), "/",TEXT(YEAR(поверки!$G619)-2000,"00"))</f>
        <v>04/614/25</v>
      </c>
      <c r="Q619" s="17" t="str">
        <f aca="false">VLOOKUP(поверки!$F619,'соответстиви ОТ типу'!$K$4:$M$344,2,FALSE())</f>
        <v>Манометр</v>
      </c>
      <c r="R619" s="17" t="s">
        <v>52</v>
      </c>
      <c r="S619" s="17" t="s">
        <v>499</v>
      </c>
      <c r="T619" s="17" t="n">
        <v>2</v>
      </c>
      <c r="U619" s="19" t="n">
        <f aca="false">VLOOKUP(поверки!$T619,'Акты п-п'!$C$5:$I$57,2,FALSE())</f>
        <v>45748</v>
      </c>
      <c r="V619" s="19" t="n">
        <f aca="false">VLOOKUP(поверки!$T619,'Акты п-п'!$C$5:$I$57,3,FALSE())</f>
        <v>45754</v>
      </c>
      <c r="W619" s="17" t="str">
        <f aca="false">VLOOKUP(поверки!$T619,'Акты п-п'!$C$5:$I$57,5,FALSE())</f>
        <v>Манджеев А.А.</v>
      </c>
      <c r="X619" s="17" t="n">
        <f aca="false">поверки!$G619-поверки!$U619</f>
        <v>5</v>
      </c>
      <c r="Y619" s="17" t="n">
        <f aca="false">поверки!$V619-поверки!$G619</f>
        <v>1</v>
      </c>
      <c r="Z619" s="17" t="str">
        <f aca="false">CONCATENATE(поверки!$Q619," ",поверки!$S619," номер ",поверки!$H619)</f>
        <v>Манометр ФТ ДМ8008-Вуф исп.2 номер 002665</v>
      </c>
    </row>
    <row r="620" customFormat="false" ht="17.9" hidden="true" customHeight="false" outlineLevel="0" collapsed="false">
      <c r="B620" s="1" t="s">
        <v>1198</v>
      </c>
      <c r="C620" s="1" t="s">
        <v>30</v>
      </c>
      <c r="D620" s="1" t="s">
        <v>446</v>
      </c>
      <c r="F620" s="1" t="s">
        <v>329</v>
      </c>
      <c r="G620" s="16" t="n">
        <v>45753</v>
      </c>
      <c r="H620" s="6" t="s">
        <v>1417</v>
      </c>
      <c r="J620" s="1" t="s">
        <v>34</v>
      </c>
      <c r="K620" s="1" t="s">
        <v>35</v>
      </c>
      <c r="L620" s="1" t="s">
        <v>1418</v>
      </c>
      <c r="M620" s="17"/>
      <c r="N620" s="17" t="str">
        <f aca="false">IF(COUNTIF(поверки!$L$6:$L$3175,поверки!$L620)&gt;1,"Дубликат","")</f>
        <v/>
      </c>
      <c r="O620" s="18" t="n">
        <v>615</v>
      </c>
      <c r="P620" s="17" t="str">
        <f aca="false">CONCATENATE(TEXT(MONTH(поверки!$G620),"00"),"/",TEXT(поверки!$O620,"000"), "/",TEXT(YEAR(поверки!$G620)-2000,"00"))</f>
        <v>04/615/25</v>
      </c>
      <c r="Q620" s="17" t="str">
        <f aca="false">VLOOKUP(поверки!$F620,'соответстиви ОТ типу'!$K$4:$M$344,2,FALSE())</f>
        <v>Манометр</v>
      </c>
      <c r="R620" s="17" t="s">
        <v>52</v>
      </c>
      <c r="S620" s="17" t="s">
        <v>499</v>
      </c>
      <c r="T620" s="17" t="n">
        <v>2</v>
      </c>
      <c r="U620" s="19" t="n">
        <f aca="false">VLOOKUP(поверки!$T620,'Акты п-п'!$C$5:$I$57,2,FALSE())</f>
        <v>45748</v>
      </c>
      <c r="V620" s="19" t="n">
        <f aca="false">VLOOKUP(поверки!$T620,'Акты п-п'!$C$5:$I$57,3,FALSE())</f>
        <v>45754</v>
      </c>
      <c r="W620" s="17" t="str">
        <f aca="false">VLOOKUP(поверки!$T620,'Акты п-п'!$C$5:$I$57,5,FALSE())</f>
        <v>Манджеев А.А.</v>
      </c>
      <c r="X620" s="17" t="n">
        <f aca="false">поверки!$G620-поверки!$U620</f>
        <v>5</v>
      </c>
      <c r="Y620" s="17" t="n">
        <f aca="false">поверки!$V620-поверки!$G620</f>
        <v>1</v>
      </c>
      <c r="Z620" s="17" t="str">
        <f aca="false">CONCATENATE(поверки!$Q620," ",поверки!$S620," номер ",поверки!$H620)</f>
        <v>Манометр ФТ ДМ8008-Вуф исп.2 номер 1008347</v>
      </c>
    </row>
    <row r="621" customFormat="false" ht="17.9" hidden="true" customHeight="false" outlineLevel="0" collapsed="false">
      <c r="B621" s="1" t="s">
        <v>1198</v>
      </c>
      <c r="C621" s="1" t="s">
        <v>30</v>
      </c>
      <c r="D621" s="1" t="s">
        <v>446</v>
      </c>
      <c r="F621" s="1" t="s">
        <v>329</v>
      </c>
      <c r="G621" s="16" t="n">
        <v>45753</v>
      </c>
      <c r="H621" s="6" t="s">
        <v>1419</v>
      </c>
      <c r="J621" s="1" t="s">
        <v>34</v>
      </c>
      <c r="K621" s="1" t="s">
        <v>35</v>
      </c>
      <c r="L621" s="1" t="s">
        <v>1420</v>
      </c>
      <c r="M621" s="17" t="str">
        <f aca="false">IF(COUNTIF(поверки!$H$6:$H$3175,поверки!$H621)&gt;1,"Дубликат","")</f>
        <v/>
      </c>
      <c r="N621" s="17" t="str">
        <f aca="false">IF(COUNTIF(поверки!$L$6:$L$3175,поверки!$L621)&gt;1,"Дубликат","")</f>
        <v/>
      </c>
      <c r="O621" s="18" t="n">
        <v>616</v>
      </c>
      <c r="P621" s="17" t="str">
        <f aca="false">CONCATENATE(TEXT(MONTH(поверки!$G621),"00"),"/",TEXT(поверки!$O621,"000"), "/",TEXT(YEAR(поверки!$G621)-2000,"00"))</f>
        <v>04/616/25</v>
      </c>
      <c r="Q621" s="17" t="str">
        <f aca="false">VLOOKUP(поверки!$F621,'соответстиви ОТ типу'!$K$4:$M$344,2,FALSE())</f>
        <v>Манометр</v>
      </c>
      <c r="R621" s="17" t="s">
        <v>52</v>
      </c>
      <c r="S621" s="17" t="s">
        <v>499</v>
      </c>
      <c r="T621" s="17" t="n">
        <v>2</v>
      </c>
      <c r="U621" s="19" t="n">
        <f aca="false">VLOOKUP(поверки!$T621,'Акты п-п'!$C$5:$I$57,2,FALSE())</f>
        <v>45748</v>
      </c>
      <c r="V621" s="19" t="n">
        <f aca="false">VLOOKUP(поверки!$T621,'Акты п-п'!$C$5:$I$57,3,FALSE())</f>
        <v>45754</v>
      </c>
      <c r="W621" s="17" t="str">
        <f aca="false">VLOOKUP(поверки!$T621,'Акты п-п'!$C$5:$I$57,5,FALSE())</f>
        <v>Манджеев А.А.</v>
      </c>
      <c r="X621" s="17" t="n">
        <f aca="false">поверки!$G621-поверки!$U621</f>
        <v>5</v>
      </c>
      <c r="Y621" s="17" t="n">
        <f aca="false">поверки!$V621-поверки!$G621</f>
        <v>1</v>
      </c>
      <c r="Z621" s="17" t="str">
        <f aca="false">CONCATENATE(поверки!$Q621," ",поверки!$S621," номер ",поверки!$H621)</f>
        <v>Манометр ФТ ДМ8008-Вуф исп.2 номер 1008314</v>
      </c>
    </row>
    <row r="622" customFormat="false" ht="17.9" hidden="true" customHeight="false" outlineLevel="0" collapsed="false">
      <c r="B622" s="1" t="s">
        <v>1198</v>
      </c>
      <c r="C622" s="1" t="s">
        <v>30</v>
      </c>
      <c r="D622" s="1" t="s">
        <v>446</v>
      </c>
      <c r="F622" s="1" t="s">
        <v>329</v>
      </c>
      <c r="G622" s="16" t="n">
        <v>45753</v>
      </c>
      <c r="H622" s="6" t="s">
        <v>1421</v>
      </c>
      <c r="J622" s="1" t="s">
        <v>34</v>
      </c>
      <c r="K622" s="1" t="s">
        <v>35</v>
      </c>
      <c r="L622" s="1" t="s">
        <v>1422</v>
      </c>
      <c r="M622" s="17" t="str">
        <f aca="false">IF(COUNTIF(поверки!$H$6:$H$3175,поверки!$H622)&gt;1,"Дубликат","")</f>
        <v/>
      </c>
      <c r="N622" s="17" t="str">
        <f aca="false">IF(COUNTIF(поверки!$L$6:$L$3175,поверки!$L622)&gt;1,"Дубликат","")</f>
        <v/>
      </c>
      <c r="O622" s="18" t="n">
        <v>617</v>
      </c>
      <c r="P622" s="17" t="str">
        <f aca="false">CONCATENATE(TEXT(MONTH(поверки!$G622),"00"),"/",TEXT(поверки!$O622,"000"), "/",TEXT(YEAR(поверки!$G622)-2000,"00"))</f>
        <v>04/617/25</v>
      </c>
      <c r="Q622" s="17" t="str">
        <f aca="false">VLOOKUP(поверки!$F622,'соответстиви ОТ типу'!$K$4:$M$344,2,FALSE())</f>
        <v>Манометр</v>
      </c>
      <c r="R622" s="17" t="s">
        <v>52</v>
      </c>
      <c r="S622" s="17" t="s">
        <v>499</v>
      </c>
      <c r="T622" s="17" t="n">
        <v>2</v>
      </c>
      <c r="U622" s="19" t="n">
        <f aca="false">VLOOKUP(поверки!$T622,'Акты п-п'!$C$5:$I$57,2,FALSE())</f>
        <v>45748</v>
      </c>
      <c r="V622" s="19" t="n">
        <f aca="false">VLOOKUP(поверки!$T622,'Акты п-п'!$C$5:$I$57,3,FALSE())</f>
        <v>45754</v>
      </c>
      <c r="W622" s="17" t="str">
        <f aca="false">VLOOKUP(поверки!$T622,'Акты п-п'!$C$5:$I$57,5,FALSE())</f>
        <v>Манджеев А.А.</v>
      </c>
      <c r="X622" s="17" t="n">
        <f aca="false">поверки!$G622-поверки!$U622</f>
        <v>5</v>
      </c>
      <c r="Y622" s="17" t="n">
        <f aca="false">поверки!$V622-поверки!$G622</f>
        <v>1</v>
      </c>
      <c r="Z622" s="17" t="str">
        <f aca="false">CONCATENATE(поверки!$Q622," ",поверки!$S622," номер ",поверки!$H622)</f>
        <v>Манометр ФТ ДМ8008-Вуф исп.2 номер 2095502</v>
      </c>
    </row>
    <row r="623" customFormat="false" ht="17.9" hidden="true" customHeight="false" outlineLevel="0" collapsed="false">
      <c r="B623" s="1" t="s">
        <v>1198</v>
      </c>
      <c r="C623" s="1" t="s">
        <v>30</v>
      </c>
      <c r="D623" s="1" t="s">
        <v>446</v>
      </c>
      <c r="F623" s="1" t="s">
        <v>329</v>
      </c>
      <c r="G623" s="16" t="n">
        <v>45753</v>
      </c>
      <c r="H623" s="6" t="s">
        <v>1423</v>
      </c>
      <c r="J623" s="1" t="s">
        <v>34</v>
      </c>
      <c r="K623" s="1" t="s">
        <v>35</v>
      </c>
      <c r="L623" s="1" t="s">
        <v>1424</v>
      </c>
      <c r="M623" s="17" t="str">
        <f aca="false">IF(COUNTIF(поверки!$H$6:$H$3175,поверки!$H623)&gt;1,"Дубликат","")</f>
        <v/>
      </c>
      <c r="N623" s="17" t="str">
        <f aca="false">IF(COUNTIF(поверки!$L$6:$L$3175,поверки!$L623)&gt;1,"Дубликат","")</f>
        <v/>
      </c>
      <c r="O623" s="18" t="n">
        <v>618</v>
      </c>
      <c r="P623" s="17" t="str">
        <f aca="false">CONCATENATE(TEXT(MONTH(поверки!$G623),"00"),"/",TEXT(поверки!$O623,"000"), "/",TEXT(YEAR(поверки!$G623)-2000,"00"))</f>
        <v>04/618/25</v>
      </c>
      <c r="Q623" s="17" t="str">
        <f aca="false">VLOOKUP(поверки!$F623,'соответстиви ОТ типу'!$K$4:$M$344,2,FALSE())</f>
        <v>Манометр</v>
      </c>
      <c r="R623" s="17" t="s">
        <v>52</v>
      </c>
      <c r="S623" s="17" t="s">
        <v>499</v>
      </c>
      <c r="T623" s="17" t="n">
        <v>2</v>
      </c>
      <c r="U623" s="19" t="n">
        <f aca="false">VLOOKUP(поверки!$T623,'Акты п-п'!$C$5:$I$57,2,FALSE())</f>
        <v>45748</v>
      </c>
      <c r="V623" s="19" t="n">
        <f aca="false">VLOOKUP(поверки!$T623,'Акты п-п'!$C$5:$I$57,3,FALSE())</f>
        <v>45754</v>
      </c>
      <c r="W623" s="17" t="str">
        <f aca="false">VLOOKUP(поверки!$T623,'Акты п-п'!$C$5:$I$57,5,FALSE())</f>
        <v>Манджеев А.А.</v>
      </c>
      <c r="X623" s="17" t="n">
        <f aca="false">поверки!$G623-поверки!$U623</f>
        <v>5</v>
      </c>
      <c r="Y623" s="17" t="n">
        <f aca="false">поверки!$V623-поверки!$G623</f>
        <v>1</v>
      </c>
      <c r="Z623" s="17" t="str">
        <f aca="false">CONCATENATE(поверки!$Q623," ",поверки!$S623," номер ",поверки!$H623)</f>
        <v>Манометр ФТ ДМ8008-Вуф исп.2 номер 1008877</v>
      </c>
    </row>
    <row r="624" customFormat="false" ht="17.9" hidden="true" customHeight="false" outlineLevel="0" collapsed="false">
      <c r="B624" s="1" t="s">
        <v>1198</v>
      </c>
      <c r="C624" s="1" t="s">
        <v>30</v>
      </c>
      <c r="D624" s="1" t="s">
        <v>446</v>
      </c>
      <c r="F624" s="1" t="s">
        <v>329</v>
      </c>
      <c r="G624" s="16" t="n">
        <v>45753</v>
      </c>
      <c r="H624" s="6" t="s">
        <v>1425</v>
      </c>
      <c r="J624" s="1" t="s">
        <v>34</v>
      </c>
      <c r="K624" s="1" t="s">
        <v>35</v>
      </c>
      <c r="L624" s="1" t="s">
        <v>1426</v>
      </c>
      <c r="M624" s="17" t="str">
        <f aca="false">IF(COUNTIF(поверки!$H$6:$H$3175,поверки!$H624)&gt;1,"Дубликат","")</f>
        <v/>
      </c>
      <c r="N624" s="17" t="str">
        <f aca="false">IF(COUNTIF(поверки!$L$6:$L$3175,поверки!$L624)&gt;1,"Дубликат","")</f>
        <v/>
      </c>
      <c r="O624" s="18" t="n">
        <v>619</v>
      </c>
      <c r="P624" s="17" t="str">
        <f aca="false">CONCATENATE(TEXT(MONTH(поверки!$G624),"00"),"/",TEXT(поверки!$O624,"000"), "/",TEXT(YEAR(поверки!$G624)-2000,"00"))</f>
        <v>04/619/25</v>
      </c>
      <c r="Q624" s="17" t="str">
        <f aca="false">VLOOKUP(поверки!$F624,'соответстиви ОТ типу'!$K$4:$M$344,2,FALSE())</f>
        <v>Манометр</v>
      </c>
      <c r="R624" s="17" t="s">
        <v>52</v>
      </c>
      <c r="S624" s="17" t="s">
        <v>499</v>
      </c>
      <c r="T624" s="17" t="n">
        <v>2</v>
      </c>
      <c r="U624" s="19" t="n">
        <f aca="false">VLOOKUP(поверки!$T624,'Акты п-п'!$C$5:$I$57,2,FALSE())</f>
        <v>45748</v>
      </c>
      <c r="V624" s="19" t="n">
        <f aca="false">VLOOKUP(поверки!$T624,'Акты п-п'!$C$5:$I$57,3,FALSE())</f>
        <v>45754</v>
      </c>
      <c r="W624" s="17" t="str">
        <f aca="false">VLOOKUP(поверки!$T624,'Акты п-п'!$C$5:$I$57,5,FALSE())</f>
        <v>Манджеев А.А.</v>
      </c>
      <c r="X624" s="17" t="n">
        <f aca="false">поверки!$G624-поверки!$U624</f>
        <v>5</v>
      </c>
      <c r="Y624" s="17" t="n">
        <f aca="false">поверки!$V624-поверки!$G624</f>
        <v>1</v>
      </c>
      <c r="Z624" s="17" t="str">
        <f aca="false">CONCATENATE(поверки!$Q624," ",поверки!$S624," номер ",поверки!$H624)</f>
        <v>Манометр ФТ ДМ8008-Вуф исп.2 номер 1008924</v>
      </c>
    </row>
    <row r="625" customFormat="false" ht="17.9" hidden="true" customHeight="false" outlineLevel="0" collapsed="false">
      <c r="B625" s="1" t="s">
        <v>1198</v>
      </c>
      <c r="C625" s="1" t="s">
        <v>30</v>
      </c>
      <c r="D625" s="1" t="s">
        <v>446</v>
      </c>
      <c r="F625" s="1" t="s">
        <v>329</v>
      </c>
      <c r="G625" s="16" t="n">
        <v>45753</v>
      </c>
      <c r="H625" s="6" t="s">
        <v>1427</v>
      </c>
      <c r="J625" s="1" t="s">
        <v>34</v>
      </c>
      <c r="K625" s="1" t="s">
        <v>35</v>
      </c>
      <c r="L625" s="1" t="s">
        <v>1428</v>
      </c>
      <c r="M625" s="17" t="str">
        <f aca="false">IF(COUNTIF(поверки!$H$6:$H$3175,поверки!$H625)&gt;1,"Дубликат","")</f>
        <v/>
      </c>
      <c r="N625" s="17" t="str">
        <f aca="false">IF(COUNTIF(поверки!$L$6:$L$3175,поверки!$L625)&gt;1,"Дубликат","")</f>
        <v/>
      </c>
      <c r="O625" s="18" t="n">
        <v>620</v>
      </c>
      <c r="P625" s="17" t="str">
        <f aca="false">CONCATENATE(TEXT(MONTH(поверки!$G625),"00"),"/",TEXT(поверки!$O625,"000"), "/",TEXT(YEAR(поверки!$G625)-2000,"00"))</f>
        <v>04/620/25</v>
      </c>
      <c r="Q625" s="17" t="str">
        <f aca="false">VLOOKUP(поверки!$F625,'соответстиви ОТ типу'!$K$4:$M$344,2,FALSE())</f>
        <v>Манометр</v>
      </c>
      <c r="R625" s="17" t="s">
        <v>52</v>
      </c>
      <c r="S625" s="17" t="s">
        <v>499</v>
      </c>
      <c r="T625" s="17" t="n">
        <v>2</v>
      </c>
      <c r="U625" s="19" t="n">
        <f aca="false">VLOOKUP(поверки!$T625,'Акты п-п'!$C$5:$I$57,2,FALSE())</f>
        <v>45748</v>
      </c>
      <c r="V625" s="19" t="n">
        <f aca="false">VLOOKUP(поверки!$T625,'Акты п-п'!$C$5:$I$57,3,FALSE())</f>
        <v>45754</v>
      </c>
      <c r="W625" s="17" t="str">
        <f aca="false">VLOOKUP(поверки!$T625,'Акты п-п'!$C$5:$I$57,5,FALSE())</f>
        <v>Манджеев А.А.</v>
      </c>
      <c r="X625" s="17" t="n">
        <f aca="false">поверки!$G625-поверки!$U625</f>
        <v>5</v>
      </c>
      <c r="Y625" s="17" t="n">
        <f aca="false">поверки!$V625-поверки!$G625</f>
        <v>1</v>
      </c>
      <c r="Z625" s="17" t="str">
        <f aca="false">CONCATENATE(поверки!$Q625," ",поверки!$S625," номер ",поверки!$H625)</f>
        <v>Манометр ФТ ДМ8008-Вуф исп.2 номер 1008876</v>
      </c>
    </row>
    <row r="626" customFormat="false" ht="17.9" hidden="true" customHeight="false" outlineLevel="0" collapsed="false">
      <c r="B626" s="1" t="s">
        <v>1198</v>
      </c>
      <c r="C626" s="1" t="s">
        <v>30</v>
      </c>
      <c r="D626" s="1" t="s">
        <v>446</v>
      </c>
      <c r="F626" s="1" t="s">
        <v>329</v>
      </c>
      <c r="G626" s="16" t="n">
        <v>45753</v>
      </c>
      <c r="H626" s="6" t="s">
        <v>1429</v>
      </c>
      <c r="J626" s="1" t="s">
        <v>34</v>
      </c>
      <c r="K626" s="1" t="s">
        <v>35</v>
      </c>
      <c r="L626" s="1" t="s">
        <v>1430</v>
      </c>
      <c r="M626" s="17" t="str">
        <f aca="false">IF(COUNTIF(поверки!$H$6:$H$3175,поверки!$H626)&gt;1,"Дубликат","")</f>
        <v/>
      </c>
      <c r="N626" s="17" t="str">
        <f aca="false">IF(COUNTIF(поверки!$L$6:$L$3175,поверки!$L626)&gt;1,"Дубликат","")</f>
        <v/>
      </c>
      <c r="O626" s="18" t="n">
        <v>621</v>
      </c>
      <c r="P626" s="17" t="str">
        <f aca="false">CONCATENATE(TEXT(MONTH(поверки!$G626),"00"),"/",TEXT(поверки!$O626,"000"), "/",TEXT(YEAR(поверки!$G626)-2000,"00"))</f>
        <v>04/621/25</v>
      </c>
      <c r="Q626" s="17" t="str">
        <f aca="false">VLOOKUP(поверки!$F626,'соответстиви ОТ типу'!$K$4:$M$344,2,FALSE())</f>
        <v>Манометр</v>
      </c>
      <c r="R626" s="17" t="s">
        <v>52</v>
      </c>
      <c r="S626" s="17" t="s">
        <v>499</v>
      </c>
      <c r="T626" s="17" t="n">
        <v>2</v>
      </c>
      <c r="U626" s="19" t="n">
        <f aca="false">VLOOKUP(поверки!$T626,'Акты п-п'!$C$5:$I$57,2,FALSE())</f>
        <v>45748</v>
      </c>
      <c r="V626" s="19" t="n">
        <f aca="false">VLOOKUP(поверки!$T626,'Акты п-п'!$C$5:$I$57,3,FALSE())</f>
        <v>45754</v>
      </c>
      <c r="W626" s="17" t="str">
        <f aca="false">VLOOKUP(поверки!$T626,'Акты п-п'!$C$5:$I$57,5,FALSE())</f>
        <v>Манджеев А.А.</v>
      </c>
      <c r="X626" s="17" t="n">
        <f aca="false">поверки!$G626-поверки!$U626</f>
        <v>5</v>
      </c>
      <c r="Y626" s="17" t="n">
        <f aca="false">поверки!$V626-поверки!$G626</f>
        <v>1</v>
      </c>
      <c r="Z626" s="17" t="str">
        <f aca="false">CONCATENATE(поверки!$Q626," ",поверки!$S626," номер ",поверки!$H626)</f>
        <v>Манометр ФТ ДМ8008-Вуф исп.2 номер 078659</v>
      </c>
    </row>
    <row r="627" customFormat="false" ht="17.9" hidden="true" customHeight="false" outlineLevel="0" collapsed="false">
      <c r="B627" s="1" t="s">
        <v>1198</v>
      </c>
      <c r="C627" s="1" t="s">
        <v>30</v>
      </c>
      <c r="D627" s="1" t="s">
        <v>446</v>
      </c>
      <c r="F627" s="1" t="s">
        <v>329</v>
      </c>
      <c r="G627" s="16" t="n">
        <v>45753</v>
      </c>
      <c r="H627" s="6" t="s">
        <v>1431</v>
      </c>
      <c r="J627" s="1" t="s">
        <v>34</v>
      </c>
      <c r="K627" s="1" t="s">
        <v>35</v>
      </c>
      <c r="L627" s="1" t="s">
        <v>1432</v>
      </c>
      <c r="M627" s="17" t="str">
        <f aca="false">IF(COUNTIF(поверки!$H$6:$H$3175,поверки!$H627)&gt;1,"Дубликат","")</f>
        <v/>
      </c>
      <c r="N627" s="17" t="str">
        <f aca="false">IF(COUNTIF(поверки!$L$6:$L$3175,поверки!$L627)&gt;1,"Дубликат","")</f>
        <v/>
      </c>
      <c r="O627" s="18" t="n">
        <v>622</v>
      </c>
      <c r="P627" s="17" t="str">
        <f aca="false">CONCATENATE(TEXT(MONTH(поверки!$G627),"00"),"/",TEXT(поверки!$O627,"000"), "/",TEXT(YEAR(поверки!$G627)-2000,"00"))</f>
        <v>04/622/25</v>
      </c>
      <c r="Q627" s="17" t="str">
        <f aca="false">VLOOKUP(поверки!$F627,'соответстиви ОТ типу'!$K$4:$M$344,2,FALSE())</f>
        <v>Манометр</v>
      </c>
      <c r="R627" s="17" t="s">
        <v>52</v>
      </c>
      <c r="S627" s="17" t="s">
        <v>499</v>
      </c>
      <c r="T627" s="17" t="n">
        <v>2</v>
      </c>
      <c r="U627" s="19" t="n">
        <f aca="false">VLOOKUP(поверки!$T627,'Акты п-п'!$C$5:$I$57,2,FALSE())</f>
        <v>45748</v>
      </c>
      <c r="V627" s="19" t="n">
        <f aca="false">VLOOKUP(поверки!$T627,'Акты п-п'!$C$5:$I$57,3,FALSE())</f>
        <v>45754</v>
      </c>
      <c r="W627" s="17" t="str">
        <f aca="false">VLOOKUP(поверки!$T627,'Акты п-п'!$C$5:$I$57,5,FALSE())</f>
        <v>Манджеев А.А.</v>
      </c>
      <c r="X627" s="17" t="n">
        <f aca="false">поверки!$G627-поверки!$U627</f>
        <v>5</v>
      </c>
      <c r="Y627" s="17" t="n">
        <f aca="false">поверки!$V627-поверки!$G627</f>
        <v>1</v>
      </c>
      <c r="Z627" s="17" t="str">
        <f aca="false">CONCATENATE(поверки!$Q627," ",поверки!$S627," номер ",поверки!$H627)</f>
        <v>Манометр ФТ ДМ8008-Вуф исп.2 номер 078725</v>
      </c>
    </row>
    <row r="628" customFormat="false" ht="17.9" hidden="true" customHeight="false" outlineLevel="0" collapsed="false">
      <c r="B628" s="1" t="s">
        <v>1198</v>
      </c>
      <c r="C628" s="1" t="s">
        <v>30</v>
      </c>
      <c r="D628" s="1" t="s">
        <v>446</v>
      </c>
      <c r="F628" s="1" t="s">
        <v>393</v>
      </c>
      <c r="G628" s="16" t="n">
        <v>45753</v>
      </c>
      <c r="H628" s="6" t="s">
        <v>1433</v>
      </c>
      <c r="J628" s="1" t="s">
        <v>34</v>
      </c>
      <c r="K628" s="1" t="s">
        <v>35</v>
      </c>
      <c r="L628" s="1" t="s">
        <v>1434</v>
      </c>
      <c r="M628" s="17" t="str">
        <f aca="false">IF(COUNTIF(поверки!$H$6:$H$3175,поверки!$H628)&gt;1,"Дубликат","")</f>
        <v/>
      </c>
      <c r="N628" s="17" t="str">
        <f aca="false">IF(COUNTIF(поверки!$L$6:$L$3175,поверки!$L628)&gt;1,"Дубликат","")</f>
        <v/>
      </c>
      <c r="O628" s="18" t="n">
        <v>623</v>
      </c>
      <c r="P628" s="17" t="str">
        <f aca="false">CONCATENATE(TEXT(MONTH(поверки!$G628),"00"),"/",TEXT(поверки!$O628,"000"), "/",TEXT(YEAR(поверки!$G628)-2000,"00"))</f>
        <v>04/623/25</v>
      </c>
      <c r="Q628" s="17" t="str">
        <f aca="false">VLOOKUP(поверки!$F628,'соответстиви ОТ типу'!$K$4:$M$344,2,FALSE())</f>
        <v>Манометр</v>
      </c>
      <c r="R628" s="17" t="s">
        <v>52</v>
      </c>
      <c r="S628" s="17" t="s">
        <v>611</v>
      </c>
      <c r="T628" s="17" t="n">
        <v>2</v>
      </c>
      <c r="U628" s="19" t="n">
        <f aca="false">VLOOKUP(поверки!$T628,'Акты п-п'!$C$5:$I$57,2,FALSE())</f>
        <v>45748</v>
      </c>
      <c r="V628" s="19" t="n">
        <f aca="false">VLOOKUP(поверки!$T628,'Акты п-п'!$C$5:$I$57,3,FALSE())</f>
        <v>45754</v>
      </c>
      <c r="W628" s="17" t="str">
        <f aca="false">VLOOKUP(поверки!$T628,'Акты п-п'!$C$5:$I$57,5,FALSE())</f>
        <v>Манджеев А.А.</v>
      </c>
      <c r="X628" s="17" t="n">
        <f aca="false">поверки!$G628-поверки!$U628</f>
        <v>5</v>
      </c>
      <c r="Y628" s="17" t="n">
        <f aca="false">поверки!$V628-поверки!$G628</f>
        <v>1</v>
      </c>
      <c r="Z628" s="17" t="str">
        <f aca="false">CONCATENATE(поверки!$Q628," ",поверки!$S628," номер ",поверки!$H628)</f>
        <v>Манометр МП 160 номер 1712160135</v>
      </c>
    </row>
    <row r="629" customFormat="false" ht="17.9" hidden="true" customHeight="false" outlineLevel="0" collapsed="false">
      <c r="B629" s="1" t="s">
        <v>1198</v>
      </c>
      <c r="C629" s="1" t="s">
        <v>30</v>
      </c>
      <c r="D629" s="1" t="s">
        <v>446</v>
      </c>
      <c r="F629" s="1" t="s">
        <v>393</v>
      </c>
      <c r="G629" s="16" t="n">
        <v>45753</v>
      </c>
      <c r="H629" s="6" t="s">
        <v>1435</v>
      </c>
      <c r="J629" s="1" t="s">
        <v>34</v>
      </c>
      <c r="K629" s="1" t="s">
        <v>35</v>
      </c>
      <c r="L629" s="1" t="s">
        <v>1436</v>
      </c>
      <c r="M629" s="17" t="str">
        <f aca="false">IF(COUNTIF(поверки!$H$6:$H$3175,поверки!$H629)&gt;1,"Дубликат","")</f>
        <v/>
      </c>
      <c r="N629" s="17" t="str">
        <f aca="false">IF(COUNTIF(поверки!$L$6:$L$3175,поверки!$L629)&gt;1,"Дубликат","")</f>
        <v/>
      </c>
      <c r="O629" s="18" t="n">
        <v>624</v>
      </c>
      <c r="P629" s="17" t="str">
        <f aca="false">CONCATENATE(TEXT(MONTH(поверки!$G629),"00"),"/",TEXT(поверки!$O629,"000"), "/",TEXT(YEAR(поверки!$G629)-2000,"00"))</f>
        <v>04/624/25</v>
      </c>
      <c r="Q629" s="17" t="str">
        <f aca="false">VLOOKUP(поверки!$F629,'соответстиви ОТ типу'!$K$4:$M$344,2,FALSE())</f>
        <v>Манометр</v>
      </c>
      <c r="R629" s="17" t="s">
        <v>52</v>
      </c>
      <c r="S629" s="17" t="s">
        <v>611</v>
      </c>
      <c r="T629" s="17" t="n">
        <v>2</v>
      </c>
      <c r="U629" s="19" t="n">
        <f aca="false">VLOOKUP(поверки!$T629,'Акты п-п'!$C$5:$I$57,2,FALSE())</f>
        <v>45748</v>
      </c>
      <c r="V629" s="19" t="n">
        <f aca="false">VLOOKUP(поверки!$T629,'Акты п-п'!$C$5:$I$57,3,FALSE())</f>
        <v>45754</v>
      </c>
      <c r="W629" s="17" t="str">
        <f aca="false">VLOOKUP(поверки!$T629,'Акты п-п'!$C$5:$I$57,5,FALSE())</f>
        <v>Манджеев А.А.</v>
      </c>
      <c r="X629" s="17" t="n">
        <f aca="false">поверки!$G629-поверки!$U629</f>
        <v>5</v>
      </c>
      <c r="Y629" s="17" t="n">
        <f aca="false">поверки!$V629-поверки!$G629</f>
        <v>1</v>
      </c>
      <c r="Z629" s="17" t="str">
        <f aca="false">CONCATENATE(поверки!$Q629," ",поверки!$S629," номер ",поверки!$H629)</f>
        <v>Манометр МП 160 номер 2006560941</v>
      </c>
    </row>
    <row r="630" customFormat="false" ht="17.9" hidden="true" customHeight="false" outlineLevel="0" collapsed="false">
      <c r="B630" s="1" t="s">
        <v>1198</v>
      </c>
      <c r="C630" s="1" t="s">
        <v>30</v>
      </c>
      <c r="D630" s="1" t="s">
        <v>446</v>
      </c>
      <c r="F630" s="1" t="s">
        <v>828</v>
      </c>
      <c r="G630" s="16" t="n">
        <v>45753</v>
      </c>
      <c r="H630" s="6" t="s">
        <v>1437</v>
      </c>
      <c r="J630" s="1" t="s">
        <v>34</v>
      </c>
      <c r="K630" s="1" t="s">
        <v>35</v>
      </c>
      <c r="L630" s="1" t="s">
        <v>1438</v>
      </c>
      <c r="M630" s="17" t="str">
        <f aca="false">IF(COUNTIF(поверки!$H$6:$H$3175,поверки!$H630)&gt;1,"Дубликат","")</f>
        <v/>
      </c>
      <c r="N630" s="17" t="str">
        <f aca="false">IF(COUNTIF(поверки!$L$6:$L$3175,поверки!$L630)&gt;1,"Дубликат","")</f>
        <v/>
      </c>
      <c r="O630" s="18" t="n">
        <v>625</v>
      </c>
      <c r="P630" s="17" t="str">
        <f aca="false">CONCATENATE(TEXT(MONTH(поверки!$G630),"00"),"/",TEXT(поверки!$O630,"000"), "/",TEXT(YEAR(поверки!$G630)-2000,"00"))</f>
        <v>04/625/25</v>
      </c>
      <c r="Q630" s="17" t="str">
        <f aca="false">VLOOKUP(поверки!$F630,'соответстиви ОТ типу'!$K$4:$M$344,2,FALSE())</f>
        <v>Манометр</v>
      </c>
      <c r="R630" s="17" t="s">
        <v>52</v>
      </c>
      <c r="S630" s="17" t="s">
        <v>1166</v>
      </c>
      <c r="T630" s="17" t="n">
        <v>2</v>
      </c>
      <c r="U630" s="19" t="n">
        <f aca="false">VLOOKUP(поверки!$T630,'Акты п-п'!$C$5:$I$57,2,FALSE())</f>
        <v>45748</v>
      </c>
      <c r="V630" s="19" t="n">
        <f aca="false">VLOOKUP(поверки!$T630,'Акты п-п'!$C$5:$I$57,3,FALSE())</f>
        <v>45754</v>
      </c>
      <c r="W630" s="17" t="str">
        <f aca="false">VLOOKUP(поверки!$T630,'Акты п-п'!$C$5:$I$57,5,FALSE())</f>
        <v>Манджеев А.А.</v>
      </c>
      <c r="X630" s="17" t="n">
        <f aca="false">поверки!$G630-поверки!$U630</f>
        <v>5</v>
      </c>
      <c r="Y630" s="17" t="n">
        <f aca="false">поверки!$V630-поверки!$G630</f>
        <v>1</v>
      </c>
      <c r="Z630" s="17" t="str">
        <f aca="false">CONCATENATE(поверки!$Q630," ",поверки!$S630," номер ",поверки!$H630)</f>
        <v>Манометр МП4-УУХЛ1 номер 10349</v>
      </c>
    </row>
    <row r="631" customFormat="false" ht="17.9" hidden="true" customHeight="false" outlineLevel="0" collapsed="false">
      <c r="B631" s="1" t="s">
        <v>1198</v>
      </c>
      <c r="C631" s="1" t="s">
        <v>30</v>
      </c>
      <c r="D631" s="1" t="s">
        <v>446</v>
      </c>
      <c r="F631" s="1" t="s">
        <v>1130</v>
      </c>
      <c r="G631" s="16" t="n">
        <v>45753</v>
      </c>
      <c r="H631" s="6" t="s">
        <v>1439</v>
      </c>
      <c r="J631" s="1" t="s">
        <v>34</v>
      </c>
      <c r="K631" s="1" t="s">
        <v>35</v>
      </c>
      <c r="L631" s="1" t="s">
        <v>1440</v>
      </c>
      <c r="M631" s="17" t="str">
        <f aca="false">IF(COUNTIF(поверки!$H$6:$H$3175,поверки!$H631)&gt;1,"Дубликат","")</f>
        <v/>
      </c>
      <c r="N631" s="17" t="str">
        <f aca="false">IF(COUNTIF(поверки!$L$6:$L$3175,поверки!$L631)&gt;1,"Дубликат","")</f>
        <v/>
      </c>
      <c r="O631" s="18" t="n">
        <v>626</v>
      </c>
      <c r="P631" s="17" t="str">
        <f aca="false">CONCATENATE(TEXT(MONTH(поверки!$G631),"00"),"/",TEXT(поверки!$O631,"000"), "/",TEXT(YEAR(поверки!$G631)-2000,"00"))</f>
        <v>04/626/25</v>
      </c>
      <c r="Q631" s="17" t="str">
        <f aca="false">VLOOKUP(поверки!$F631,'соответстиви ОТ типу'!$K$4:$M$344,2,FALSE())</f>
        <v>Манометр</v>
      </c>
      <c r="R631" s="17" t="s">
        <v>52</v>
      </c>
      <c r="S631" s="17" t="s">
        <v>1133</v>
      </c>
      <c r="T631" s="17" t="n">
        <v>2</v>
      </c>
      <c r="U631" s="19" t="n">
        <f aca="false">VLOOKUP(поверки!$T631,'Акты п-п'!$C$5:$I$57,2,FALSE())</f>
        <v>45748</v>
      </c>
      <c r="V631" s="19" t="n">
        <f aca="false">VLOOKUP(поверки!$T631,'Акты п-п'!$C$5:$I$57,3,FALSE())</f>
        <v>45754</v>
      </c>
      <c r="W631" s="17" t="str">
        <f aca="false">VLOOKUP(поверки!$T631,'Акты п-п'!$C$5:$I$57,5,FALSE())</f>
        <v>Манджеев А.А.</v>
      </c>
      <c r="X631" s="17" t="n">
        <f aca="false">поверки!$G631-поверки!$U631</f>
        <v>5</v>
      </c>
      <c r="Y631" s="17" t="n">
        <f aca="false">поверки!$V631-поверки!$G631</f>
        <v>1</v>
      </c>
      <c r="Z631" s="17" t="str">
        <f aca="false">CONCATENATE(поверки!$Q631," ",поверки!$S631," номер ",поверки!$H631)</f>
        <v>Манометр МП4А-Кс номер 2067335</v>
      </c>
    </row>
    <row r="632" customFormat="false" ht="17.9" hidden="true" customHeight="false" outlineLevel="0" collapsed="false">
      <c r="B632" s="1" t="s">
        <v>1198</v>
      </c>
      <c r="C632" s="1" t="s">
        <v>30</v>
      </c>
      <c r="D632" s="1" t="s">
        <v>446</v>
      </c>
      <c r="F632" s="1" t="s">
        <v>480</v>
      </c>
      <c r="G632" s="16" t="n">
        <v>45753</v>
      </c>
      <c r="H632" s="6" t="s">
        <v>1441</v>
      </c>
      <c r="J632" s="1" t="s">
        <v>34</v>
      </c>
      <c r="K632" s="1" t="s">
        <v>35</v>
      </c>
      <c r="L632" s="1" t="s">
        <v>1442</v>
      </c>
      <c r="M632" s="17" t="str">
        <f aca="false">IF(COUNTIF(поверки!$H$6:$H$3175,поверки!$H632)&gt;1,"Дубликат","")</f>
        <v/>
      </c>
      <c r="N632" s="17" t="str">
        <f aca="false">IF(COUNTIF(поверки!$L$6:$L$3175,поверки!$L632)&gt;1,"Дубликат","")</f>
        <v/>
      </c>
      <c r="O632" s="18" t="n">
        <v>627</v>
      </c>
      <c r="P632" s="17" t="str">
        <f aca="false">CONCATENATE(TEXT(MONTH(поверки!$G632),"00"),"/",TEXT(поверки!$O632,"000"), "/",TEXT(YEAR(поверки!$G632)-2000,"00"))</f>
        <v>04/627/25</v>
      </c>
      <c r="Q632" s="17" t="str">
        <f aca="false">VLOOKUP(поверки!$F632,'соответстиви ОТ типу'!$K$4:$M$344,2,FALSE())</f>
        <v>Манометр</v>
      </c>
      <c r="R632" s="17" t="s">
        <v>52</v>
      </c>
      <c r="S632" s="17" t="s">
        <v>483</v>
      </c>
      <c r="T632" s="17" t="n">
        <v>2</v>
      </c>
      <c r="U632" s="19" t="n">
        <f aca="false">VLOOKUP(поверки!$T632,'Акты п-п'!$C$5:$I$57,2,FALSE())</f>
        <v>45748</v>
      </c>
      <c r="V632" s="19" t="n">
        <f aca="false">VLOOKUP(поверки!$T632,'Акты п-п'!$C$5:$I$57,3,FALSE())</f>
        <v>45754</v>
      </c>
      <c r="W632" s="17" t="str">
        <f aca="false">VLOOKUP(поверки!$T632,'Акты п-п'!$C$5:$I$57,5,FALSE())</f>
        <v>Манджеев А.А.</v>
      </c>
      <c r="X632" s="17" t="n">
        <f aca="false">поверки!$G632-поверки!$U632</f>
        <v>5</v>
      </c>
      <c r="Y632" s="17" t="n">
        <f aca="false">поверки!$V632-поверки!$G632</f>
        <v>1</v>
      </c>
      <c r="Z632" s="17" t="str">
        <f aca="false">CONCATENATE(поверки!$Q632," ",поверки!$S632," номер ",поверки!$H632)</f>
        <v>Манометр М-4ВУКсУХЛ1 номер 212005880</v>
      </c>
    </row>
    <row r="633" customFormat="false" ht="17.9" hidden="true" customHeight="false" outlineLevel="0" collapsed="false">
      <c r="B633" s="1" t="s">
        <v>1198</v>
      </c>
      <c r="C633" s="1" t="s">
        <v>30</v>
      </c>
      <c r="D633" s="1" t="s">
        <v>446</v>
      </c>
      <c r="F633" s="1" t="s">
        <v>480</v>
      </c>
      <c r="G633" s="16" t="n">
        <v>45753</v>
      </c>
      <c r="H633" s="6" t="s">
        <v>1443</v>
      </c>
      <c r="J633" s="1" t="s">
        <v>34</v>
      </c>
      <c r="K633" s="1" t="s">
        <v>35</v>
      </c>
      <c r="L633" s="1" t="s">
        <v>1444</v>
      </c>
      <c r="M633" s="17" t="str">
        <f aca="false">IF(COUNTIF(поверки!$H$6:$H$3175,поверки!$H633)&gt;1,"Дубликат","")</f>
        <v/>
      </c>
      <c r="N633" s="17" t="str">
        <f aca="false">IF(COUNTIF(поверки!$L$6:$L$3175,поверки!$L633)&gt;1,"Дубликат","")</f>
        <v/>
      </c>
      <c r="O633" s="18" t="n">
        <v>628</v>
      </c>
      <c r="P633" s="17" t="str">
        <f aca="false">CONCATENATE(TEXT(MONTH(поверки!$G633),"00"),"/",TEXT(поверки!$O633,"000"), "/",TEXT(YEAR(поверки!$G633)-2000,"00"))</f>
        <v>04/628/25</v>
      </c>
      <c r="Q633" s="17" t="str">
        <f aca="false">VLOOKUP(поверки!$F633,'соответстиви ОТ типу'!$K$4:$M$344,2,FALSE())</f>
        <v>Манометр</v>
      </c>
      <c r="R633" s="17" t="s">
        <v>52</v>
      </c>
      <c r="S633" s="17" t="s">
        <v>483</v>
      </c>
      <c r="T633" s="17" t="n">
        <v>2</v>
      </c>
      <c r="U633" s="19" t="n">
        <f aca="false">VLOOKUP(поверки!$T633,'Акты п-п'!$C$5:$I$57,2,FALSE())</f>
        <v>45748</v>
      </c>
      <c r="V633" s="19" t="n">
        <f aca="false">VLOOKUP(поверки!$T633,'Акты п-п'!$C$5:$I$57,3,FALSE())</f>
        <v>45754</v>
      </c>
      <c r="W633" s="17" t="str">
        <f aca="false">VLOOKUP(поверки!$T633,'Акты п-п'!$C$5:$I$57,5,FALSE())</f>
        <v>Манджеев А.А.</v>
      </c>
      <c r="X633" s="17" t="n">
        <f aca="false">поверки!$G633-поверки!$U633</f>
        <v>5</v>
      </c>
      <c r="Y633" s="17" t="n">
        <f aca="false">поверки!$V633-поверки!$G633</f>
        <v>1</v>
      </c>
      <c r="Z633" s="17" t="str">
        <f aca="false">CONCATENATE(поверки!$Q633," ",поверки!$S633," номер ",поверки!$H633)</f>
        <v>Манометр М-4ВУКсУХЛ1 номер 2039004</v>
      </c>
    </row>
    <row r="634" customFormat="false" ht="17.9" hidden="true" customHeight="false" outlineLevel="0" collapsed="false">
      <c r="B634" s="1" t="s">
        <v>1198</v>
      </c>
      <c r="C634" s="1" t="s">
        <v>30</v>
      </c>
      <c r="D634" s="1" t="s">
        <v>446</v>
      </c>
      <c r="F634" s="1" t="s">
        <v>480</v>
      </c>
      <c r="G634" s="16" t="n">
        <v>45753</v>
      </c>
      <c r="H634" s="6" t="s">
        <v>1445</v>
      </c>
      <c r="J634" s="1" t="s">
        <v>34</v>
      </c>
      <c r="K634" s="1" t="s">
        <v>35</v>
      </c>
      <c r="L634" s="1" t="s">
        <v>1446</v>
      </c>
      <c r="M634" s="17" t="str">
        <f aca="false">IF(COUNTIF(поверки!$H$6:$H$3175,поверки!$H634)&gt;1,"Дубликат","")</f>
        <v/>
      </c>
      <c r="N634" s="17" t="str">
        <f aca="false">IF(COUNTIF(поверки!$L$6:$L$3175,поверки!$L634)&gt;1,"Дубликат","")</f>
        <v/>
      </c>
      <c r="O634" s="18" t="n">
        <v>629</v>
      </c>
      <c r="P634" s="17" t="str">
        <f aca="false">CONCATENATE(TEXT(MONTH(поверки!$G634),"00"),"/",TEXT(поверки!$O634,"000"), "/",TEXT(YEAR(поверки!$G634)-2000,"00"))</f>
        <v>04/629/25</v>
      </c>
      <c r="Q634" s="17" t="str">
        <f aca="false">VLOOKUP(поверки!$F634,'соответстиви ОТ типу'!$K$4:$M$344,2,FALSE())</f>
        <v>Манометр</v>
      </c>
      <c r="R634" s="17" t="s">
        <v>52</v>
      </c>
      <c r="S634" s="17" t="s">
        <v>483</v>
      </c>
      <c r="T634" s="17" t="n">
        <v>2</v>
      </c>
      <c r="U634" s="19" t="n">
        <f aca="false">VLOOKUP(поверки!$T634,'Акты п-п'!$C$5:$I$57,2,FALSE())</f>
        <v>45748</v>
      </c>
      <c r="V634" s="19" t="n">
        <f aca="false">VLOOKUP(поверки!$T634,'Акты п-п'!$C$5:$I$57,3,FALSE())</f>
        <v>45754</v>
      </c>
      <c r="W634" s="17" t="str">
        <f aca="false">VLOOKUP(поверки!$T634,'Акты п-п'!$C$5:$I$57,5,FALSE())</f>
        <v>Манджеев А.А.</v>
      </c>
      <c r="X634" s="17" t="n">
        <f aca="false">поверки!$G634-поверки!$U634</f>
        <v>5</v>
      </c>
      <c r="Y634" s="17" t="n">
        <f aca="false">поверки!$V634-поверки!$G634</f>
        <v>1</v>
      </c>
      <c r="Z634" s="17" t="str">
        <f aca="false">CONCATENATE(поверки!$Q634," ",поверки!$S634," номер ",поверки!$H634)</f>
        <v>Манометр М-4ВУКсУХЛ1 номер 2050067</v>
      </c>
    </row>
    <row r="635" customFormat="false" ht="17.9" hidden="true" customHeight="false" outlineLevel="0" collapsed="false">
      <c r="B635" s="1" t="s">
        <v>1198</v>
      </c>
      <c r="C635" s="1" t="s">
        <v>30</v>
      </c>
      <c r="D635" s="1" t="s">
        <v>446</v>
      </c>
      <c r="F635" s="1" t="s">
        <v>323</v>
      </c>
      <c r="G635" s="16" t="n">
        <v>45753</v>
      </c>
      <c r="H635" s="6" t="s">
        <v>1447</v>
      </c>
      <c r="J635" s="1" t="s">
        <v>34</v>
      </c>
      <c r="K635" s="1" t="s">
        <v>35</v>
      </c>
      <c r="L635" s="1" t="s">
        <v>1448</v>
      </c>
      <c r="M635" s="17" t="str">
        <f aca="false">IF(COUNTIF(поверки!$H$6:$H$3175,поверки!$H635)&gt;1,"Дубликат","")</f>
        <v/>
      </c>
      <c r="N635" s="17" t="str">
        <f aca="false">IF(COUNTIF(поверки!$L$6:$L$3175,поверки!$L635)&gt;1,"Дубликат","")</f>
        <v/>
      </c>
      <c r="O635" s="18" t="n">
        <v>630</v>
      </c>
      <c r="P635" s="17" t="str">
        <f aca="false">CONCATENATE(TEXT(MONTH(поверки!$G635),"00"),"/",TEXT(поверки!$O635,"000"), "/",TEXT(YEAR(поверки!$G635)-2000,"00"))</f>
        <v>04/630/25</v>
      </c>
      <c r="Q635" s="17" t="str">
        <f aca="false">VLOOKUP(поверки!$F635,'соответстиви ОТ типу'!$K$4:$M$344,2,FALSE())</f>
        <v>Манометр</v>
      </c>
      <c r="R635" s="17" t="s">
        <v>52</v>
      </c>
      <c r="S635" s="17" t="s">
        <v>475</v>
      </c>
      <c r="T635" s="17" t="n">
        <v>2</v>
      </c>
      <c r="U635" s="19" t="n">
        <f aca="false">VLOOKUP(поверки!$T635,'Акты п-п'!$C$5:$I$57,2,FALSE())</f>
        <v>45748</v>
      </c>
      <c r="V635" s="19" t="n">
        <f aca="false">VLOOKUP(поверки!$T635,'Акты п-п'!$C$5:$I$57,3,FALSE())</f>
        <v>45754</v>
      </c>
      <c r="W635" s="17" t="str">
        <f aca="false">VLOOKUP(поверки!$T635,'Акты п-п'!$C$5:$I$57,5,FALSE())</f>
        <v>Манджеев А.А.</v>
      </c>
      <c r="X635" s="17" t="n">
        <f aca="false">поверки!$G635-поверки!$U635</f>
        <v>5</v>
      </c>
      <c r="Y635" s="17" t="n">
        <f aca="false">поверки!$V635-поверки!$G635</f>
        <v>1</v>
      </c>
      <c r="Z635" s="17" t="str">
        <f aca="false">CONCATENATE(поверки!$Q635," ",поверки!$S635," номер ",поверки!$H635)</f>
        <v>Манометр 232.50 номер 86001LH6</v>
      </c>
    </row>
    <row r="636" customFormat="false" ht="17.9" hidden="true" customHeight="false" outlineLevel="0" collapsed="false">
      <c r="B636" s="1" t="s">
        <v>1198</v>
      </c>
      <c r="C636" s="1" t="s">
        <v>30</v>
      </c>
      <c r="D636" s="1" t="s">
        <v>446</v>
      </c>
      <c r="F636" s="1" t="s">
        <v>297</v>
      </c>
      <c r="G636" s="16" t="n">
        <v>45753</v>
      </c>
      <c r="H636" s="6" t="s">
        <v>1449</v>
      </c>
      <c r="J636" s="1" t="s">
        <v>34</v>
      </c>
      <c r="K636" s="1" t="s">
        <v>35</v>
      </c>
      <c r="L636" s="1" t="s">
        <v>1450</v>
      </c>
      <c r="M636" s="17" t="str">
        <f aca="false">IF(COUNTIF(поверки!$H$6:$H$3175,поверки!$H636)&gt;1,"Дубликат","")</f>
        <v/>
      </c>
      <c r="N636" s="17" t="str">
        <f aca="false">IF(COUNTIF(поверки!$L$6:$L$3175,поверки!$L636)&gt;1,"Дубликат","")</f>
        <v/>
      </c>
      <c r="O636" s="18" t="n">
        <v>631</v>
      </c>
      <c r="P636" s="17" t="str">
        <f aca="false">CONCATENATE(TEXT(MONTH(поверки!$G636),"00"),"/",TEXT(поверки!$O636,"000"), "/",TEXT(YEAR(поверки!$G636)-2000,"00"))</f>
        <v>04/631/25</v>
      </c>
      <c r="Q636" s="17" t="str">
        <f aca="false">VLOOKUP(поверки!$F636,'соответстиви ОТ типу'!$K$4:$M$344,2,FALSE())</f>
        <v>Манометр</v>
      </c>
      <c r="R636" s="17" t="s">
        <v>52</v>
      </c>
      <c r="S636" s="17" t="s">
        <v>460</v>
      </c>
      <c r="T636" s="17" t="n">
        <v>2</v>
      </c>
      <c r="U636" s="19" t="n">
        <f aca="false">VLOOKUP(поверки!$T636,'Акты п-п'!$C$5:$I$57,2,FALSE())</f>
        <v>45748</v>
      </c>
      <c r="V636" s="19" t="n">
        <f aca="false">VLOOKUP(поверки!$T636,'Акты п-п'!$C$5:$I$57,3,FALSE())</f>
        <v>45754</v>
      </c>
      <c r="W636" s="17" t="str">
        <f aca="false">VLOOKUP(поверки!$T636,'Акты п-п'!$C$5:$I$57,5,FALSE())</f>
        <v>Манджеев А.А.</v>
      </c>
      <c r="X636" s="17" t="n">
        <f aca="false">поверки!$G636-поверки!$U636</f>
        <v>5</v>
      </c>
      <c r="Y636" s="17" t="n">
        <f aca="false">поверки!$V636-поверки!$G636</f>
        <v>1</v>
      </c>
      <c r="Z636" s="17" t="str">
        <f aca="false">CONCATENATE(поверки!$Q636," ",поверки!$S636," номер ",поверки!$H636)</f>
        <v>Манометр ТМ серия 10 номер Н2677938</v>
      </c>
    </row>
    <row r="637" customFormat="false" ht="17.9" hidden="true" customHeight="false" outlineLevel="0" collapsed="false">
      <c r="B637" s="1" t="s">
        <v>1198</v>
      </c>
      <c r="C637" s="1" t="s">
        <v>30</v>
      </c>
      <c r="D637" s="1" t="s">
        <v>446</v>
      </c>
      <c r="F637" s="1" t="s">
        <v>297</v>
      </c>
      <c r="G637" s="16" t="n">
        <v>45753</v>
      </c>
      <c r="H637" s="6" t="s">
        <v>1451</v>
      </c>
      <c r="J637" s="1" t="s">
        <v>34</v>
      </c>
      <c r="K637" s="1" t="s">
        <v>35</v>
      </c>
      <c r="L637" s="1" t="s">
        <v>1452</v>
      </c>
      <c r="M637" s="17" t="str">
        <f aca="false">IF(COUNTIF(поверки!$H$6:$H$3175,поверки!$H637)&gt;1,"Дубликат","")</f>
        <v/>
      </c>
      <c r="N637" s="17" t="str">
        <f aca="false">IF(COUNTIF(поверки!$L$6:$L$3175,поверки!$L637)&gt;1,"Дубликат","")</f>
        <v/>
      </c>
      <c r="O637" s="18" t="n">
        <v>632</v>
      </c>
      <c r="P637" s="17" t="str">
        <f aca="false">CONCATENATE(TEXT(MONTH(поверки!$G637),"00"),"/",TEXT(поверки!$O637,"000"), "/",TEXT(YEAR(поверки!$G637)-2000,"00"))</f>
        <v>04/632/25</v>
      </c>
      <c r="Q637" s="17" t="str">
        <f aca="false">VLOOKUP(поверки!$F637,'соответстиви ОТ типу'!$K$4:$M$344,2,FALSE())</f>
        <v>Манометр</v>
      </c>
      <c r="R637" s="17" t="s">
        <v>52</v>
      </c>
      <c r="S637" s="17" t="s">
        <v>460</v>
      </c>
      <c r="T637" s="17" t="n">
        <v>2</v>
      </c>
      <c r="U637" s="19" t="n">
        <f aca="false">VLOOKUP(поверки!$T637,'Акты п-п'!$C$5:$I$57,2,FALSE())</f>
        <v>45748</v>
      </c>
      <c r="V637" s="19" t="n">
        <f aca="false">VLOOKUP(поверки!$T637,'Акты п-п'!$C$5:$I$57,3,FALSE())</f>
        <v>45754</v>
      </c>
      <c r="W637" s="17" t="str">
        <f aca="false">VLOOKUP(поверки!$T637,'Акты п-п'!$C$5:$I$57,5,FALSE())</f>
        <v>Манджеев А.А.</v>
      </c>
      <c r="X637" s="17" t="n">
        <f aca="false">поверки!$G637-поверки!$U637</f>
        <v>5</v>
      </c>
      <c r="Y637" s="17" t="n">
        <f aca="false">поверки!$V637-поверки!$G637</f>
        <v>1</v>
      </c>
      <c r="Z637" s="17" t="str">
        <f aca="false">CONCATENATE(поверки!$Q637," ",поверки!$S637," номер ",поверки!$H637)</f>
        <v>Манометр ТМ серия 10 номер 3017411</v>
      </c>
    </row>
    <row r="638" customFormat="false" ht="17.9" hidden="true" customHeight="false" outlineLevel="0" collapsed="false">
      <c r="B638" s="1" t="s">
        <v>445</v>
      </c>
      <c r="C638" s="1" t="s">
        <v>30</v>
      </c>
      <c r="D638" s="1" t="s">
        <v>446</v>
      </c>
      <c r="F638" s="1" t="s">
        <v>329</v>
      </c>
      <c r="G638" s="16" t="n">
        <v>45754</v>
      </c>
      <c r="H638" s="6" t="s">
        <v>1453</v>
      </c>
      <c r="J638" s="1" t="s">
        <v>34</v>
      </c>
      <c r="K638" s="1" t="s">
        <v>448</v>
      </c>
      <c r="L638" s="1" t="s">
        <v>1454</v>
      </c>
      <c r="M638" s="17" t="str">
        <f aca="false">IF(COUNTIF(поверки!$H$6:$H$3175,поверки!$H638)&gt;1,"Дубликат","")</f>
        <v/>
      </c>
      <c r="N638" s="17" t="str">
        <f aca="false">IF(COUNTIF(поверки!$L$6:$L$3175,поверки!$L638)&gt;1,"Дубликат","")</f>
        <v/>
      </c>
      <c r="O638" s="18" t="n">
        <v>633</v>
      </c>
      <c r="P638" s="17" t="str">
        <f aca="false">CONCATENATE(TEXT(MONTH(поверки!$G638),"00"),"/",TEXT(поверки!$O638,"000"), "/",TEXT(YEAR(поверки!$G638)-2000,"00"))</f>
        <v>04/633/25</v>
      </c>
      <c r="Q638" s="17" t="str">
        <f aca="false">VLOOKUP(поверки!$F638,'соответстиви ОТ типу'!$K$4:$M$344,2,FALSE())</f>
        <v>Манометр</v>
      </c>
      <c r="R638" s="17" t="s">
        <v>52</v>
      </c>
      <c r="S638" s="17" t="s">
        <v>450</v>
      </c>
      <c r="T638" s="17" t="n">
        <v>2</v>
      </c>
      <c r="U638" s="19" t="n">
        <f aca="false">VLOOKUP(поверки!$T638,'Акты п-п'!$C$5:$I$57,2,FALSE())</f>
        <v>45748</v>
      </c>
      <c r="V638" s="19" t="n">
        <f aca="false">VLOOKUP(поверки!$T638,'Акты п-п'!$C$5:$I$57,3,FALSE())</f>
        <v>45754</v>
      </c>
      <c r="W638" s="17" t="str">
        <f aca="false">VLOOKUP(поверки!$T638,'Акты п-п'!$C$5:$I$57,5,FALSE())</f>
        <v>Манджеев А.А.</v>
      </c>
      <c r="X638" s="17" t="n">
        <f aca="false">поверки!$G638-поверки!$U638</f>
        <v>6</v>
      </c>
      <c r="Y638" s="17" t="n">
        <f aca="false">поверки!$V638-поверки!$G638</f>
        <v>0</v>
      </c>
      <c r="Z638" s="17" t="str">
        <f aca="false">CONCATENATE(поверки!$Q638," ",поверки!$S638," номер ",поверки!$H638)</f>
        <v>Манометр ФТ МП4-Уф БС УХЛ1 номер В0124996</v>
      </c>
    </row>
    <row r="639" customFormat="false" ht="17.9" hidden="true" customHeight="false" outlineLevel="0" collapsed="false">
      <c r="B639" s="1" t="s">
        <v>1198</v>
      </c>
      <c r="C639" s="1" t="s">
        <v>30</v>
      </c>
      <c r="D639" s="1" t="s">
        <v>446</v>
      </c>
      <c r="F639" s="1" t="s">
        <v>329</v>
      </c>
      <c r="G639" s="16" t="n">
        <v>45754</v>
      </c>
      <c r="H639" s="6" t="s">
        <v>1455</v>
      </c>
      <c r="J639" s="1" t="s">
        <v>34</v>
      </c>
      <c r="K639" s="1" t="s">
        <v>35</v>
      </c>
      <c r="L639" s="1" t="s">
        <v>1456</v>
      </c>
      <c r="M639" s="17" t="str">
        <f aca="false">IF(COUNTIF(поверки!$H$6:$H$3175,поверки!$H639)&gt;1,"Дубликат","")</f>
        <v/>
      </c>
      <c r="N639" s="17" t="str">
        <f aca="false">IF(COUNTIF(поверки!$L$6:$L$3175,поверки!$L639)&gt;1,"Дубликат","")</f>
        <v/>
      </c>
      <c r="O639" s="18" t="n">
        <v>634</v>
      </c>
      <c r="P639" s="17" t="str">
        <f aca="false">CONCATENATE(TEXT(MONTH(поверки!$G639),"00"),"/",TEXT(поверки!$O639,"000"), "/",TEXT(YEAR(поверки!$G639)-2000,"00"))</f>
        <v>04/634/25</v>
      </c>
      <c r="Q639" s="17" t="str">
        <f aca="false">VLOOKUP(поверки!$F639,'соответстиви ОТ типу'!$K$4:$M$344,2,FALSE())</f>
        <v>Манометр</v>
      </c>
      <c r="R639" s="17" t="s">
        <v>52</v>
      </c>
      <c r="S639" s="17" t="s">
        <v>876</v>
      </c>
      <c r="T639" s="17" t="n">
        <v>2</v>
      </c>
      <c r="U639" s="19" t="n">
        <f aca="false">VLOOKUP(поверки!$T639,'Акты п-п'!$C$5:$I$57,2,FALSE())</f>
        <v>45748</v>
      </c>
      <c r="V639" s="19" t="n">
        <f aca="false">VLOOKUP(поверки!$T639,'Акты п-п'!$C$5:$I$57,3,FALSE())</f>
        <v>45754</v>
      </c>
      <c r="W639" s="17" t="str">
        <f aca="false">VLOOKUP(поверки!$T639,'Акты п-п'!$C$5:$I$57,5,FALSE())</f>
        <v>Манджеев А.А.</v>
      </c>
      <c r="X639" s="17" t="n">
        <f aca="false">поверки!$G639-поверки!$U639</f>
        <v>6</v>
      </c>
      <c r="Y639" s="17" t="n">
        <f aca="false">поверки!$V639-поверки!$G639</f>
        <v>0</v>
      </c>
      <c r="Z639" s="17" t="str">
        <f aca="false">CONCATENATE(поверки!$Q639," ",поверки!$S639," номер ",поверки!$H639)</f>
        <v>Манометр ФТ МП3-Уф номер 002194</v>
      </c>
    </row>
    <row r="640" customFormat="false" ht="17.9" hidden="true" customHeight="false" outlineLevel="0" collapsed="false">
      <c r="B640" s="1" t="s">
        <v>1198</v>
      </c>
      <c r="C640" s="1" t="s">
        <v>30</v>
      </c>
      <c r="D640" s="1" t="s">
        <v>446</v>
      </c>
      <c r="F640" s="1" t="s">
        <v>329</v>
      </c>
      <c r="G640" s="16" t="n">
        <v>45754</v>
      </c>
      <c r="H640" s="6" t="s">
        <v>1457</v>
      </c>
      <c r="J640" s="1" t="s">
        <v>34</v>
      </c>
      <c r="K640" s="1" t="s">
        <v>35</v>
      </c>
      <c r="L640" s="1" t="s">
        <v>1458</v>
      </c>
      <c r="M640" s="17" t="str">
        <f aca="false">IF(COUNTIF(поверки!$H$6:$H$3175,поверки!$H640)&gt;1,"Дубликат","")</f>
        <v/>
      </c>
      <c r="N640" s="17" t="str">
        <f aca="false">IF(COUNTIF(поверки!$L$6:$L$3175,поверки!$L640)&gt;1,"Дубликат","")</f>
        <v/>
      </c>
      <c r="O640" s="18" t="n">
        <v>635</v>
      </c>
      <c r="P640" s="17" t="str">
        <f aca="false">CONCATENATE(TEXT(MONTH(поверки!$G640),"00"),"/",TEXT(поверки!$O640,"000"), "/",TEXT(YEAR(поверки!$G640)-2000,"00"))</f>
        <v>04/635/25</v>
      </c>
      <c r="Q640" s="17" t="str">
        <f aca="false">VLOOKUP(поверки!$F640,'соответстиви ОТ типу'!$K$4:$M$344,2,FALSE())</f>
        <v>Манометр</v>
      </c>
      <c r="R640" s="17" t="s">
        <v>52</v>
      </c>
      <c r="S640" s="17" t="s">
        <v>876</v>
      </c>
      <c r="T640" s="17" t="n">
        <v>2</v>
      </c>
      <c r="U640" s="19" t="n">
        <f aca="false">VLOOKUP(поверки!$T640,'Акты п-п'!$C$5:$I$57,2,FALSE())</f>
        <v>45748</v>
      </c>
      <c r="V640" s="19" t="n">
        <f aca="false">VLOOKUP(поверки!$T640,'Акты п-п'!$C$5:$I$57,3,FALSE())</f>
        <v>45754</v>
      </c>
      <c r="W640" s="17" t="str">
        <f aca="false">VLOOKUP(поверки!$T640,'Акты п-п'!$C$5:$I$57,5,FALSE())</f>
        <v>Манджеев А.А.</v>
      </c>
      <c r="X640" s="17" t="n">
        <f aca="false">поверки!$G640-поверки!$U640</f>
        <v>6</v>
      </c>
      <c r="Y640" s="17" t="n">
        <f aca="false">поверки!$V640-поверки!$G640</f>
        <v>0</v>
      </c>
      <c r="Z640" s="17" t="str">
        <f aca="false">CONCATENATE(поверки!$Q640," ",поверки!$S640," номер ",поверки!$H640)</f>
        <v>Манометр ФТ МП3-Уф номер 002199</v>
      </c>
    </row>
    <row r="641" customFormat="false" ht="17.9" hidden="true" customHeight="false" outlineLevel="0" collapsed="false">
      <c r="B641" s="1" t="s">
        <v>1198</v>
      </c>
      <c r="C641" s="1" t="s">
        <v>30</v>
      </c>
      <c r="D641" s="1" t="s">
        <v>446</v>
      </c>
      <c r="F641" s="1" t="s">
        <v>329</v>
      </c>
      <c r="G641" s="16" t="n">
        <v>45754</v>
      </c>
      <c r="H641" s="6" t="s">
        <v>1459</v>
      </c>
      <c r="J641" s="1" t="s">
        <v>34</v>
      </c>
      <c r="K641" s="1" t="s">
        <v>35</v>
      </c>
      <c r="L641" s="1" t="s">
        <v>1460</v>
      </c>
      <c r="M641" s="17" t="str">
        <f aca="false">IF(COUNTIF(поверки!$H$6:$H$3175,поверки!$H641)&gt;1,"Дубликат","")</f>
        <v/>
      </c>
      <c r="N641" s="17" t="str">
        <f aca="false">IF(COUNTIF(поверки!$L$6:$L$3175,поверки!$L641)&gt;1,"Дубликат","")</f>
        <v/>
      </c>
      <c r="O641" s="18" t="n">
        <v>636</v>
      </c>
      <c r="P641" s="17" t="str">
        <f aca="false">CONCATENATE(TEXT(MONTH(поверки!$G641),"00"),"/",TEXT(поверки!$O641,"000"), "/",TEXT(YEAR(поверки!$G641)-2000,"00"))</f>
        <v>04/636/25</v>
      </c>
      <c r="Q641" s="17" t="str">
        <f aca="false">VLOOKUP(поверки!$F641,'соответстиви ОТ типу'!$K$4:$M$344,2,FALSE())</f>
        <v>Манометр</v>
      </c>
      <c r="R641" s="17" t="s">
        <v>52</v>
      </c>
      <c r="S641" s="17" t="s">
        <v>876</v>
      </c>
      <c r="T641" s="17" t="n">
        <v>2</v>
      </c>
      <c r="U641" s="19" t="n">
        <f aca="false">VLOOKUP(поверки!$T641,'Акты п-п'!$C$5:$I$57,2,FALSE())</f>
        <v>45748</v>
      </c>
      <c r="V641" s="19" t="n">
        <f aca="false">VLOOKUP(поверки!$T641,'Акты п-п'!$C$5:$I$57,3,FALSE())</f>
        <v>45754</v>
      </c>
      <c r="W641" s="17" t="str">
        <f aca="false">VLOOKUP(поверки!$T641,'Акты п-п'!$C$5:$I$57,5,FALSE())</f>
        <v>Манджеев А.А.</v>
      </c>
      <c r="X641" s="17" t="n">
        <f aca="false">поверки!$G641-поверки!$U641</f>
        <v>6</v>
      </c>
      <c r="Y641" s="17" t="n">
        <f aca="false">поверки!$V641-поверки!$G641</f>
        <v>0</v>
      </c>
      <c r="Z641" s="17" t="str">
        <f aca="false">CONCATENATE(поверки!$Q641," ",поверки!$S641," номер ",поверки!$H641)</f>
        <v>Манометр ФТ МП3-Уф номер 002197</v>
      </c>
    </row>
    <row r="642" customFormat="false" ht="17.9" hidden="true" customHeight="false" outlineLevel="0" collapsed="false">
      <c r="B642" s="1" t="s">
        <v>1198</v>
      </c>
      <c r="C642" s="1" t="s">
        <v>30</v>
      </c>
      <c r="D642" s="1" t="s">
        <v>446</v>
      </c>
      <c r="F642" s="1" t="s">
        <v>329</v>
      </c>
      <c r="G642" s="16" t="n">
        <v>45754</v>
      </c>
      <c r="H642" s="6" t="s">
        <v>1461</v>
      </c>
      <c r="J642" s="1" t="s">
        <v>34</v>
      </c>
      <c r="K642" s="1" t="s">
        <v>35</v>
      </c>
      <c r="L642" s="1" t="s">
        <v>1462</v>
      </c>
      <c r="M642" s="17" t="str">
        <f aca="false">IF(COUNTIF(поверки!$H$6:$H$3175,поверки!$H642)&gt;1,"Дубликат","")</f>
        <v/>
      </c>
      <c r="N642" s="17" t="str">
        <f aca="false">IF(COUNTIF(поверки!$L$6:$L$3175,поверки!$L642)&gt;1,"Дубликат","")</f>
        <v/>
      </c>
      <c r="O642" s="18" t="n">
        <v>637</v>
      </c>
      <c r="P642" s="17" t="str">
        <f aca="false">CONCATENATE(TEXT(MONTH(поверки!$G642),"00"),"/",TEXT(поверки!$O642,"000"), "/",TEXT(YEAR(поверки!$G642)-2000,"00"))</f>
        <v>04/637/25</v>
      </c>
      <c r="Q642" s="17" t="str">
        <f aca="false">VLOOKUP(поверки!$F642,'соответстиви ОТ типу'!$K$4:$M$344,2,FALSE())</f>
        <v>Манометр</v>
      </c>
      <c r="R642" s="17" t="s">
        <v>52</v>
      </c>
      <c r="S642" s="17" t="s">
        <v>876</v>
      </c>
      <c r="T642" s="17" t="n">
        <v>2</v>
      </c>
      <c r="U642" s="19" t="n">
        <f aca="false">VLOOKUP(поверки!$T642,'Акты п-п'!$C$5:$I$57,2,FALSE())</f>
        <v>45748</v>
      </c>
      <c r="V642" s="19" t="n">
        <f aca="false">VLOOKUP(поверки!$T642,'Акты п-п'!$C$5:$I$57,3,FALSE())</f>
        <v>45754</v>
      </c>
      <c r="W642" s="17" t="str">
        <f aca="false">VLOOKUP(поверки!$T642,'Акты п-п'!$C$5:$I$57,5,FALSE())</f>
        <v>Манджеев А.А.</v>
      </c>
      <c r="X642" s="17" t="n">
        <f aca="false">поверки!$G642-поверки!$U642</f>
        <v>6</v>
      </c>
      <c r="Y642" s="17" t="n">
        <f aca="false">поверки!$V642-поверки!$G642</f>
        <v>0</v>
      </c>
      <c r="Z642" s="17" t="str">
        <f aca="false">CONCATENATE(поверки!$Q642," ",поверки!$S642," номер ",поверки!$H642)</f>
        <v>Манометр ФТ МП3-Уф номер 006952</v>
      </c>
    </row>
    <row r="643" customFormat="false" ht="17.9" hidden="true" customHeight="false" outlineLevel="0" collapsed="false">
      <c r="B643" s="1" t="s">
        <v>1198</v>
      </c>
      <c r="C643" s="1" t="s">
        <v>30</v>
      </c>
      <c r="D643" s="1" t="s">
        <v>446</v>
      </c>
      <c r="F643" s="1" t="s">
        <v>329</v>
      </c>
      <c r="G643" s="16" t="n">
        <v>45754</v>
      </c>
      <c r="H643" s="6" t="s">
        <v>1463</v>
      </c>
      <c r="J643" s="1" t="s">
        <v>34</v>
      </c>
      <c r="K643" s="1" t="s">
        <v>35</v>
      </c>
      <c r="L643" s="1" t="s">
        <v>1464</v>
      </c>
      <c r="M643" s="17" t="str">
        <f aca="false">IF(COUNTIF(поверки!$H$6:$H$3175,поверки!$H643)&gt;1,"Дубликат","")</f>
        <v/>
      </c>
      <c r="N643" s="17" t="str">
        <f aca="false">IF(COUNTIF(поверки!$L$6:$L$3175,поверки!$L643)&gt;1,"Дубликат","")</f>
        <v/>
      </c>
      <c r="O643" s="18" t="n">
        <v>638</v>
      </c>
      <c r="P643" s="17" t="str">
        <f aca="false">CONCATENATE(TEXT(MONTH(поверки!$G643),"00"),"/",TEXT(поверки!$O643,"000"), "/",TEXT(YEAR(поверки!$G643)-2000,"00"))</f>
        <v>04/638/25</v>
      </c>
      <c r="Q643" s="17" t="str">
        <f aca="false">VLOOKUP(поверки!$F643,'соответстиви ОТ типу'!$K$4:$M$344,2,FALSE())</f>
        <v>Манометр</v>
      </c>
      <c r="R643" s="17" t="s">
        <v>52</v>
      </c>
      <c r="S643" s="17" t="s">
        <v>876</v>
      </c>
      <c r="T643" s="17" t="n">
        <v>2</v>
      </c>
      <c r="U643" s="19" t="n">
        <f aca="false">VLOOKUP(поверки!$T643,'Акты п-п'!$C$5:$I$57,2,FALSE())</f>
        <v>45748</v>
      </c>
      <c r="V643" s="19" t="n">
        <f aca="false">VLOOKUP(поверки!$T643,'Акты п-п'!$C$5:$I$57,3,FALSE())</f>
        <v>45754</v>
      </c>
      <c r="W643" s="17" t="str">
        <f aca="false">VLOOKUP(поверки!$T643,'Акты п-п'!$C$5:$I$57,5,FALSE())</f>
        <v>Манджеев А.А.</v>
      </c>
      <c r="X643" s="17" t="n">
        <f aca="false">поверки!$G643-поверки!$U643</f>
        <v>6</v>
      </c>
      <c r="Y643" s="17" t="n">
        <f aca="false">поверки!$V643-поверки!$G643</f>
        <v>0</v>
      </c>
      <c r="Z643" s="17" t="str">
        <f aca="false">CONCATENATE(поверки!$Q643," ",поверки!$S643," номер ",поверки!$H643)</f>
        <v>Манометр ФТ МП3-Уф номер 006993</v>
      </c>
    </row>
    <row r="644" customFormat="false" ht="17.9" hidden="true" customHeight="false" outlineLevel="0" collapsed="false">
      <c r="B644" s="1" t="s">
        <v>1198</v>
      </c>
      <c r="C644" s="1" t="s">
        <v>30</v>
      </c>
      <c r="D644" s="1" t="s">
        <v>446</v>
      </c>
      <c r="F644" s="1" t="s">
        <v>329</v>
      </c>
      <c r="G644" s="16" t="n">
        <v>45754</v>
      </c>
      <c r="H644" s="6" t="s">
        <v>1465</v>
      </c>
      <c r="J644" s="1" t="s">
        <v>34</v>
      </c>
      <c r="K644" s="1" t="s">
        <v>35</v>
      </c>
      <c r="L644" s="1" t="s">
        <v>1466</v>
      </c>
      <c r="M644" s="17" t="str">
        <f aca="false">IF(COUNTIF(поверки!$H$6:$H$3175,поверки!$H644)&gt;1,"Дубликат","")</f>
        <v/>
      </c>
      <c r="N644" s="17" t="str">
        <f aca="false">IF(COUNTIF(поверки!$L$6:$L$3175,поверки!$L644)&gt;1,"Дубликат","")</f>
        <v/>
      </c>
      <c r="O644" s="18" t="n">
        <v>639</v>
      </c>
      <c r="P644" s="17" t="str">
        <f aca="false">CONCATENATE(TEXT(MONTH(поверки!$G644),"00"),"/",TEXT(поверки!$O644,"000"), "/",TEXT(YEAR(поверки!$G644)-2000,"00"))</f>
        <v>04/639/25</v>
      </c>
      <c r="Q644" s="17" t="str">
        <f aca="false">VLOOKUP(поверки!$F644,'соответстиви ОТ типу'!$K$4:$M$344,2,FALSE())</f>
        <v>Манометр</v>
      </c>
      <c r="R644" s="17" t="s">
        <v>52</v>
      </c>
      <c r="S644" s="17" t="s">
        <v>876</v>
      </c>
      <c r="T644" s="17" t="n">
        <v>2</v>
      </c>
      <c r="U644" s="19" t="n">
        <f aca="false">VLOOKUP(поверки!$T644,'Акты п-п'!$C$5:$I$57,2,FALSE())</f>
        <v>45748</v>
      </c>
      <c r="V644" s="19" t="n">
        <f aca="false">VLOOKUP(поверки!$T644,'Акты п-п'!$C$5:$I$57,3,FALSE())</f>
        <v>45754</v>
      </c>
      <c r="W644" s="17" t="str">
        <f aca="false">VLOOKUP(поверки!$T644,'Акты п-п'!$C$5:$I$57,5,FALSE())</f>
        <v>Манджеев А.А.</v>
      </c>
      <c r="X644" s="17" t="n">
        <f aca="false">поверки!$G644-поверки!$U644</f>
        <v>6</v>
      </c>
      <c r="Y644" s="17" t="n">
        <f aca="false">поверки!$V644-поверки!$G644</f>
        <v>0</v>
      </c>
      <c r="Z644" s="17" t="str">
        <f aca="false">CONCATENATE(поверки!$Q644," ",поверки!$S644," номер ",поверки!$H644)</f>
        <v>Манометр ФТ МП3-Уф номер 006959</v>
      </c>
    </row>
    <row r="645" customFormat="false" ht="17.9" hidden="true" customHeight="false" outlineLevel="0" collapsed="false">
      <c r="B645" s="1" t="s">
        <v>1198</v>
      </c>
      <c r="C645" s="1" t="s">
        <v>30</v>
      </c>
      <c r="D645" s="1" t="s">
        <v>446</v>
      </c>
      <c r="F645" s="1" t="s">
        <v>329</v>
      </c>
      <c r="G645" s="16" t="n">
        <v>45754</v>
      </c>
      <c r="H645" s="6" t="s">
        <v>1467</v>
      </c>
      <c r="J645" s="1" t="s">
        <v>34</v>
      </c>
      <c r="K645" s="1" t="s">
        <v>35</v>
      </c>
      <c r="L645" s="1" t="s">
        <v>1468</v>
      </c>
      <c r="M645" s="17" t="str">
        <f aca="false">IF(COUNTIF(поверки!$H$6:$H$3175,поверки!$H645)&gt;1,"Дубликат","")</f>
        <v/>
      </c>
      <c r="N645" s="17" t="str">
        <f aca="false">IF(COUNTIF(поверки!$L$6:$L$3175,поверки!$L645)&gt;1,"Дубликат","")</f>
        <v/>
      </c>
      <c r="O645" s="18" t="n">
        <v>640</v>
      </c>
      <c r="P645" s="17" t="str">
        <f aca="false">CONCATENATE(TEXT(MONTH(поверки!$G645),"00"),"/",TEXT(поверки!$O645,"000"), "/",TEXT(YEAR(поверки!$G645)-2000,"00"))</f>
        <v>04/640/25</v>
      </c>
      <c r="Q645" s="17" t="str">
        <f aca="false">VLOOKUP(поверки!$F645,'соответстиви ОТ типу'!$K$4:$M$344,2,FALSE())</f>
        <v>Манометр</v>
      </c>
      <c r="R645" s="17" t="s">
        <v>52</v>
      </c>
      <c r="S645" s="17" t="s">
        <v>876</v>
      </c>
      <c r="T645" s="17" t="n">
        <v>2</v>
      </c>
      <c r="U645" s="19" t="n">
        <f aca="false">VLOOKUP(поверки!$T645,'Акты п-п'!$C$5:$I$57,2,FALSE())</f>
        <v>45748</v>
      </c>
      <c r="V645" s="19" t="n">
        <f aca="false">VLOOKUP(поверки!$T645,'Акты п-п'!$C$5:$I$57,3,FALSE())</f>
        <v>45754</v>
      </c>
      <c r="W645" s="17" t="str">
        <f aca="false">VLOOKUP(поверки!$T645,'Акты п-п'!$C$5:$I$57,5,FALSE())</f>
        <v>Манджеев А.А.</v>
      </c>
      <c r="X645" s="17" t="n">
        <f aca="false">поверки!$G645-поверки!$U645</f>
        <v>6</v>
      </c>
      <c r="Y645" s="17" t="n">
        <f aca="false">поверки!$V645-поверки!$G645</f>
        <v>0</v>
      </c>
      <c r="Z645" s="17" t="str">
        <f aca="false">CONCATENATE(поверки!$Q645," ",поверки!$S645," номер ",поверки!$H645)</f>
        <v>Манометр ФТ МП3-Уф номер 02193</v>
      </c>
    </row>
    <row r="646" customFormat="false" ht="17.9" hidden="true" customHeight="false" outlineLevel="0" collapsed="false">
      <c r="B646" s="1" t="s">
        <v>1198</v>
      </c>
      <c r="C646" s="1" t="s">
        <v>30</v>
      </c>
      <c r="D646" s="1" t="s">
        <v>446</v>
      </c>
      <c r="F646" s="1" t="s">
        <v>329</v>
      </c>
      <c r="G646" s="16" t="n">
        <v>45754</v>
      </c>
      <c r="H646" s="6" t="s">
        <v>1469</v>
      </c>
      <c r="J646" s="1" t="s">
        <v>34</v>
      </c>
      <c r="K646" s="1" t="s">
        <v>35</v>
      </c>
      <c r="L646" s="1" t="s">
        <v>1470</v>
      </c>
      <c r="M646" s="17" t="str">
        <f aca="false">IF(COUNTIF(поверки!$H$6:$H$3175,поверки!$H646)&gt;1,"Дубликат","")</f>
        <v/>
      </c>
      <c r="N646" s="17" t="str">
        <f aca="false">IF(COUNTIF(поверки!$L$6:$L$3175,поверки!$L646)&gt;1,"Дубликат","")</f>
        <v/>
      </c>
      <c r="O646" s="18" t="n">
        <v>641</v>
      </c>
      <c r="P646" s="17" t="str">
        <f aca="false">CONCATENATE(TEXT(MONTH(поверки!$G646),"00"),"/",TEXT(поверки!$O646,"000"), "/",TEXT(YEAR(поверки!$G646)-2000,"00"))</f>
        <v>04/641/25</v>
      </c>
      <c r="Q646" s="17" t="str">
        <f aca="false">VLOOKUP(поверки!$F646,'соответстиви ОТ типу'!$K$4:$M$344,2,FALSE())</f>
        <v>Манометр</v>
      </c>
      <c r="R646" s="17" t="s">
        <v>52</v>
      </c>
      <c r="S646" s="17" t="s">
        <v>876</v>
      </c>
      <c r="T646" s="17" t="n">
        <v>2</v>
      </c>
      <c r="U646" s="19" t="n">
        <f aca="false">VLOOKUP(поверки!$T646,'Акты п-п'!$C$5:$I$57,2,FALSE())</f>
        <v>45748</v>
      </c>
      <c r="V646" s="19" t="n">
        <f aca="false">VLOOKUP(поверки!$T646,'Акты п-п'!$C$5:$I$57,3,FALSE())</f>
        <v>45754</v>
      </c>
      <c r="W646" s="17" t="str">
        <f aca="false">VLOOKUP(поверки!$T646,'Акты п-п'!$C$5:$I$57,5,FALSE())</f>
        <v>Манджеев А.А.</v>
      </c>
      <c r="X646" s="17" t="n">
        <f aca="false">поверки!$G646-поверки!$U646</f>
        <v>6</v>
      </c>
      <c r="Y646" s="17" t="n">
        <f aca="false">поверки!$V646-поверки!$G646</f>
        <v>0</v>
      </c>
      <c r="Z646" s="17" t="str">
        <f aca="false">CONCATENATE(поверки!$Q646," ",поверки!$S646," номер ",поверки!$H646)</f>
        <v>Манометр ФТ МП3-Уф номер 007483</v>
      </c>
    </row>
    <row r="647" customFormat="false" ht="17.9" hidden="true" customHeight="false" outlineLevel="0" collapsed="false">
      <c r="B647" s="1" t="s">
        <v>1198</v>
      </c>
      <c r="C647" s="1" t="s">
        <v>30</v>
      </c>
      <c r="D647" s="1" t="s">
        <v>446</v>
      </c>
      <c r="F647" s="1" t="s">
        <v>329</v>
      </c>
      <c r="G647" s="16" t="n">
        <v>45754</v>
      </c>
      <c r="H647" s="6" t="s">
        <v>1471</v>
      </c>
      <c r="J647" s="1" t="s">
        <v>34</v>
      </c>
      <c r="K647" s="1" t="s">
        <v>35</v>
      </c>
      <c r="L647" s="1" t="s">
        <v>1472</v>
      </c>
      <c r="M647" s="17" t="str">
        <f aca="false">IF(COUNTIF(поверки!$H$6:$H$3175,поверки!$H647)&gt;1,"Дубликат","")</f>
        <v/>
      </c>
      <c r="N647" s="17" t="str">
        <f aca="false">IF(COUNTIF(поверки!$L$6:$L$3175,поверки!$L647)&gt;1,"Дубликат","")</f>
        <v/>
      </c>
      <c r="O647" s="18" t="n">
        <v>642</v>
      </c>
      <c r="P647" s="17" t="str">
        <f aca="false">CONCATENATE(TEXT(MONTH(поверки!$G647),"00"),"/",TEXT(поверки!$O647,"000"), "/",TEXT(YEAR(поверки!$G647)-2000,"00"))</f>
        <v>04/642/25</v>
      </c>
      <c r="Q647" s="17" t="str">
        <f aca="false">VLOOKUP(поверки!$F647,'соответстиви ОТ типу'!$K$4:$M$344,2,FALSE())</f>
        <v>Манометр</v>
      </c>
      <c r="R647" s="17" t="s">
        <v>52</v>
      </c>
      <c r="S647" s="17" t="s">
        <v>876</v>
      </c>
      <c r="T647" s="17" t="n">
        <v>2</v>
      </c>
      <c r="U647" s="19" t="n">
        <f aca="false">VLOOKUP(поверки!$T647,'Акты п-п'!$C$5:$I$57,2,FALSE())</f>
        <v>45748</v>
      </c>
      <c r="V647" s="19" t="n">
        <f aca="false">VLOOKUP(поверки!$T647,'Акты п-п'!$C$5:$I$57,3,FALSE())</f>
        <v>45754</v>
      </c>
      <c r="W647" s="17" t="str">
        <f aca="false">VLOOKUP(поверки!$T647,'Акты п-п'!$C$5:$I$57,5,FALSE())</f>
        <v>Манджеев А.А.</v>
      </c>
      <c r="X647" s="17" t="n">
        <f aca="false">поверки!$G647-поверки!$U647</f>
        <v>6</v>
      </c>
      <c r="Y647" s="17" t="n">
        <f aca="false">поверки!$V647-поверки!$G647</f>
        <v>0</v>
      </c>
      <c r="Z647" s="17" t="str">
        <f aca="false">CONCATENATE(поверки!$Q647," ",поверки!$S647," номер ",поверки!$H647)</f>
        <v>Манометр ФТ МП3-Уф номер 002902</v>
      </c>
    </row>
    <row r="648" customFormat="false" ht="17.9" hidden="true" customHeight="false" outlineLevel="0" collapsed="false">
      <c r="B648" s="1" t="s">
        <v>1198</v>
      </c>
      <c r="C648" s="1" t="s">
        <v>30</v>
      </c>
      <c r="D648" s="1" t="s">
        <v>446</v>
      </c>
      <c r="F648" s="1" t="s">
        <v>329</v>
      </c>
      <c r="G648" s="16" t="n">
        <v>45754</v>
      </c>
      <c r="H648" s="6" t="s">
        <v>1473</v>
      </c>
      <c r="J648" s="1" t="s">
        <v>34</v>
      </c>
      <c r="K648" s="1" t="s">
        <v>35</v>
      </c>
      <c r="L648" s="1" t="s">
        <v>1474</v>
      </c>
      <c r="M648" s="17" t="str">
        <f aca="false">IF(COUNTIF(поверки!$H$6:$H$3175,поверки!$H648)&gt;1,"Дубликат","")</f>
        <v/>
      </c>
      <c r="N648" s="17" t="str">
        <f aca="false">IF(COUNTIF(поверки!$L$6:$L$3175,поверки!$L648)&gt;1,"Дубликат","")</f>
        <v/>
      </c>
      <c r="O648" s="18" t="n">
        <v>643</v>
      </c>
      <c r="P648" s="17" t="str">
        <f aca="false">CONCATENATE(TEXT(MONTH(поверки!$G648),"00"),"/",TEXT(поверки!$O648,"000"), "/",TEXT(YEAR(поверки!$G648)-2000,"00"))</f>
        <v>04/643/25</v>
      </c>
      <c r="Q648" s="17" t="str">
        <f aca="false">VLOOKUP(поверки!$F648,'соответстиви ОТ типу'!$K$4:$M$344,2,FALSE())</f>
        <v>Манометр</v>
      </c>
      <c r="R648" s="17" t="s">
        <v>52</v>
      </c>
      <c r="S648" s="17" t="s">
        <v>876</v>
      </c>
      <c r="T648" s="17" t="n">
        <v>2</v>
      </c>
      <c r="U648" s="19" t="n">
        <f aca="false">VLOOKUP(поверки!$T648,'Акты п-п'!$C$5:$I$57,2,FALSE())</f>
        <v>45748</v>
      </c>
      <c r="V648" s="19" t="n">
        <f aca="false">VLOOKUP(поверки!$T648,'Акты п-п'!$C$5:$I$57,3,FALSE())</f>
        <v>45754</v>
      </c>
      <c r="W648" s="17" t="str">
        <f aca="false">VLOOKUP(поверки!$T648,'Акты п-п'!$C$5:$I$57,5,FALSE())</f>
        <v>Манджеев А.А.</v>
      </c>
      <c r="X648" s="17" t="n">
        <f aca="false">поверки!$G648-поверки!$U648</f>
        <v>6</v>
      </c>
      <c r="Y648" s="17" t="n">
        <f aca="false">поверки!$V648-поверки!$G648</f>
        <v>0</v>
      </c>
      <c r="Z648" s="17" t="str">
        <f aca="false">CONCATENATE(поверки!$Q648," ",поверки!$S648," номер ",поверки!$H648)</f>
        <v>Манометр ФТ МП3-Уф номер 003576</v>
      </c>
    </row>
    <row r="649" customFormat="false" ht="17.9" hidden="true" customHeight="false" outlineLevel="0" collapsed="false">
      <c r="B649" s="1" t="s">
        <v>1198</v>
      </c>
      <c r="C649" s="1" t="s">
        <v>30</v>
      </c>
      <c r="D649" s="1" t="s">
        <v>446</v>
      </c>
      <c r="F649" s="1" t="s">
        <v>329</v>
      </c>
      <c r="G649" s="16" t="n">
        <v>45754</v>
      </c>
      <c r="H649" s="6" t="s">
        <v>1475</v>
      </c>
      <c r="J649" s="1" t="s">
        <v>34</v>
      </c>
      <c r="K649" s="1" t="s">
        <v>35</v>
      </c>
      <c r="L649" s="1" t="s">
        <v>1476</v>
      </c>
      <c r="M649" s="17" t="str">
        <f aca="false">IF(COUNTIF(поверки!$H$6:$H$3175,поверки!$H649)&gt;1,"Дубликат","")</f>
        <v/>
      </c>
      <c r="N649" s="17" t="str">
        <f aca="false">IF(COUNTIF(поверки!$L$6:$L$3175,поверки!$L649)&gt;1,"Дубликат","")</f>
        <v/>
      </c>
      <c r="O649" s="18" t="n">
        <v>644</v>
      </c>
      <c r="P649" s="17" t="str">
        <f aca="false">CONCATENATE(TEXT(MONTH(поверки!$G649),"00"),"/",TEXT(поверки!$O649,"000"), "/",TEXT(YEAR(поверки!$G649)-2000,"00"))</f>
        <v>04/644/25</v>
      </c>
      <c r="Q649" s="17" t="str">
        <f aca="false">VLOOKUP(поверки!$F649,'соответстиви ОТ типу'!$K$4:$M$344,2,FALSE())</f>
        <v>Манометр</v>
      </c>
      <c r="R649" s="17" t="s">
        <v>52</v>
      </c>
      <c r="S649" s="17" t="s">
        <v>876</v>
      </c>
      <c r="T649" s="17" t="n">
        <v>2</v>
      </c>
      <c r="U649" s="19" t="n">
        <f aca="false">VLOOKUP(поверки!$T649,'Акты п-п'!$C$5:$I$57,2,FALSE())</f>
        <v>45748</v>
      </c>
      <c r="V649" s="19" t="n">
        <f aca="false">VLOOKUP(поверки!$T649,'Акты п-п'!$C$5:$I$57,3,FALSE())</f>
        <v>45754</v>
      </c>
      <c r="W649" s="17" t="str">
        <f aca="false">VLOOKUP(поверки!$T649,'Акты п-п'!$C$5:$I$57,5,FALSE())</f>
        <v>Манджеев А.А.</v>
      </c>
      <c r="X649" s="17" t="n">
        <f aca="false">поверки!$G649-поверки!$U649</f>
        <v>6</v>
      </c>
      <c r="Y649" s="17" t="n">
        <f aca="false">поверки!$V649-поверки!$G649</f>
        <v>0</v>
      </c>
      <c r="Z649" s="17" t="str">
        <f aca="false">CONCATENATE(поверки!$Q649," ",поверки!$S649," номер ",поверки!$H649)</f>
        <v>Манометр ФТ МП3-Уф номер 003595</v>
      </c>
    </row>
    <row r="650" customFormat="false" ht="17.9" hidden="true" customHeight="false" outlineLevel="0" collapsed="false">
      <c r="B650" s="1" t="s">
        <v>1198</v>
      </c>
      <c r="C650" s="1" t="s">
        <v>30</v>
      </c>
      <c r="D650" s="1" t="s">
        <v>446</v>
      </c>
      <c r="F650" s="1" t="s">
        <v>329</v>
      </c>
      <c r="G650" s="16" t="n">
        <v>45754</v>
      </c>
      <c r="H650" s="6" t="s">
        <v>1477</v>
      </c>
      <c r="J650" s="1" t="s">
        <v>34</v>
      </c>
      <c r="K650" s="1" t="s">
        <v>35</v>
      </c>
      <c r="L650" s="1" t="s">
        <v>1478</v>
      </c>
      <c r="M650" s="17" t="str">
        <f aca="false">IF(COUNTIF(поверки!$H$6:$H$3175,поверки!$H650)&gt;1,"Дубликат","")</f>
        <v/>
      </c>
      <c r="N650" s="17" t="str">
        <f aca="false">IF(COUNTIF(поверки!$L$6:$L$3175,поверки!$L650)&gt;1,"Дубликат","")</f>
        <v/>
      </c>
      <c r="O650" s="18" t="n">
        <v>645</v>
      </c>
      <c r="P650" s="17" t="str">
        <f aca="false">CONCATENATE(TEXT(MONTH(поверки!$G650),"00"),"/",TEXT(поверки!$O650,"000"), "/",TEXT(YEAR(поверки!$G650)-2000,"00"))</f>
        <v>04/645/25</v>
      </c>
      <c r="Q650" s="17" t="str">
        <f aca="false">VLOOKUP(поверки!$F650,'соответстиви ОТ типу'!$K$4:$M$344,2,FALSE())</f>
        <v>Манометр</v>
      </c>
      <c r="R650" s="17" t="s">
        <v>52</v>
      </c>
      <c r="S650" s="17" t="s">
        <v>876</v>
      </c>
      <c r="T650" s="17" t="n">
        <v>2</v>
      </c>
      <c r="U650" s="19" t="n">
        <f aca="false">VLOOKUP(поверки!$T650,'Акты п-п'!$C$5:$I$57,2,FALSE())</f>
        <v>45748</v>
      </c>
      <c r="V650" s="19" t="n">
        <f aca="false">VLOOKUP(поверки!$T650,'Акты п-п'!$C$5:$I$57,3,FALSE())</f>
        <v>45754</v>
      </c>
      <c r="W650" s="17" t="str">
        <f aca="false">VLOOKUP(поверки!$T650,'Акты п-п'!$C$5:$I$57,5,FALSE())</f>
        <v>Манджеев А.А.</v>
      </c>
      <c r="X650" s="17" t="n">
        <f aca="false">поверки!$G650-поверки!$U650</f>
        <v>6</v>
      </c>
      <c r="Y650" s="17" t="n">
        <f aca="false">поверки!$V650-поверки!$G650</f>
        <v>0</v>
      </c>
      <c r="Z650" s="17" t="str">
        <f aca="false">CONCATENATE(поверки!$Q650," ",поверки!$S650," номер ",поверки!$H650)</f>
        <v>Манометр ФТ МП3-Уф номер 002900</v>
      </c>
    </row>
    <row r="651" customFormat="false" ht="17.9" hidden="true" customHeight="false" outlineLevel="0" collapsed="false">
      <c r="B651" s="1" t="s">
        <v>1198</v>
      </c>
      <c r="C651" s="1" t="s">
        <v>30</v>
      </c>
      <c r="D651" s="1" t="s">
        <v>446</v>
      </c>
      <c r="F651" s="1" t="s">
        <v>329</v>
      </c>
      <c r="G651" s="16" t="n">
        <v>45754</v>
      </c>
      <c r="H651" s="6" t="s">
        <v>1479</v>
      </c>
      <c r="J651" s="1" t="s">
        <v>34</v>
      </c>
      <c r="K651" s="1" t="s">
        <v>35</v>
      </c>
      <c r="L651" s="1" t="s">
        <v>1480</v>
      </c>
      <c r="M651" s="17" t="str">
        <f aca="false">IF(COUNTIF(поверки!$H$6:$H$3175,поверки!$H651)&gt;1,"Дубликат","")</f>
        <v/>
      </c>
      <c r="N651" s="17" t="str">
        <f aca="false">IF(COUNTIF(поверки!$L$6:$L$3175,поверки!$L651)&gt;1,"Дубликат","")</f>
        <v/>
      </c>
      <c r="O651" s="18" t="n">
        <v>646</v>
      </c>
      <c r="P651" s="17" t="str">
        <f aca="false">CONCATENATE(TEXT(MONTH(поверки!$G651),"00"),"/",TEXT(поверки!$O651,"000"), "/",TEXT(YEAR(поверки!$G651)-2000,"00"))</f>
        <v>04/646/25</v>
      </c>
      <c r="Q651" s="17" t="str">
        <f aca="false">VLOOKUP(поверки!$F651,'соответстиви ОТ типу'!$K$4:$M$344,2,FALSE())</f>
        <v>Манометр</v>
      </c>
      <c r="R651" s="17" t="s">
        <v>52</v>
      </c>
      <c r="S651" s="17" t="s">
        <v>876</v>
      </c>
      <c r="T651" s="17" t="n">
        <v>2</v>
      </c>
      <c r="U651" s="19" t="n">
        <f aca="false">VLOOKUP(поверки!$T651,'Акты п-п'!$C$5:$I$57,2,FALSE())</f>
        <v>45748</v>
      </c>
      <c r="V651" s="19" t="n">
        <f aca="false">VLOOKUP(поверки!$T651,'Акты п-п'!$C$5:$I$57,3,FALSE())</f>
        <v>45754</v>
      </c>
      <c r="W651" s="17" t="str">
        <f aca="false">VLOOKUP(поверки!$T651,'Акты п-п'!$C$5:$I$57,5,FALSE())</f>
        <v>Манджеев А.А.</v>
      </c>
      <c r="X651" s="17" t="n">
        <f aca="false">поверки!$G651-поверки!$U651</f>
        <v>6</v>
      </c>
      <c r="Y651" s="17" t="n">
        <f aca="false">поверки!$V651-поверки!$G651</f>
        <v>0</v>
      </c>
      <c r="Z651" s="17" t="str">
        <f aca="false">CONCATENATE(поверки!$Q651," ",поверки!$S651," номер ",поверки!$H651)</f>
        <v>Манометр ФТ МП3-Уф номер 002874</v>
      </c>
    </row>
    <row r="652" customFormat="false" ht="17.9" hidden="true" customHeight="false" outlineLevel="0" collapsed="false">
      <c r="B652" s="1" t="s">
        <v>1198</v>
      </c>
      <c r="C652" s="1" t="s">
        <v>30</v>
      </c>
      <c r="D652" s="1" t="s">
        <v>446</v>
      </c>
      <c r="F652" s="1" t="s">
        <v>329</v>
      </c>
      <c r="G652" s="16" t="n">
        <v>45754</v>
      </c>
      <c r="H652" s="6" t="s">
        <v>1481</v>
      </c>
      <c r="J652" s="1" t="s">
        <v>34</v>
      </c>
      <c r="K652" s="1" t="s">
        <v>35</v>
      </c>
      <c r="L652" s="1" t="s">
        <v>1482</v>
      </c>
      <c r="M652" s="17" t="str">
        <f aca="false">IF(COUNTIF(поверки!$H$6:$H$3175,поверки!$H652)&gt;1,"Дубликат","")</f>
        <v/>
      </c>
      <c r="N652" s="17" t="str">
        <f aca="false">IF(COUNTIF(поверки!$L$6:$L$3175,поверки!$L652)&gt;1,"Дубликат","")</f>
        <v/>
      </c>
      <c r="O652" s="18" t="n">
        <v>647</v>
      </c>
      <c r="P652" s="17" t="str">
        <f aca="false">CONCATENATE(TEXT(MONTH(поверки!$G652),"00"),"/",TEXT(поверки!$O652,"000"), "/",TEXT(YEAR(поверки!$G652)-2000,"00"))</f>
        <v>04/647/25</v>
      </c>
      <c r="Q652" s="17" t="str">
        <f aca="false">VLOOKUP(поверки!$F652,'соответстиви ОТ типу'!$K$4:$M$344,2,FALSE())</f>
        <v>Манометр</v>
      </c>
      <c r="R652" s="17" t="s">
        <v>52</v>
      </c>
      <c r="S652" s="17" t="s">
        <v>876</v>
      </c>
      <c r="T652" s="17" t="n">
        <v>2</v>
      </c>
      <c r="U652" s="19" t="n">
        <f aca="false">VLOOKUP(поверки!$T652,'Акты п-п'!$C$5:$I$57,2,FALSE())</f>
        <v>45748</v>
      </c>
      <c r="V652" s="19" t="n">
        <f aca="false">VLOOKUP(поверки!$T652,'Акты п-п'!$C$5:$I$57,3,FALSE())</f>
        <v>45754</v>
      </c>
      <c r="W652" s="17" t="str">
        <f aca="false">VLOOKUP(поверки!$T652,'Акты п-п'!$C$5:$I$57,5,FALSE())</f>
        <v>Манджеев А.А.</v>
      </c>
      <c r="X652" s="17" t="n">
        <f aca="false">поверки!$G652-поверки!$U652</f>
        <v>6</v>
      </c>
      <c r="Y652" s="17" t="n">
        <f aca="false">поверки!$V652-поверки!$G652</f>
        <v>0</v>
      </c>
      <c r="Z652" s="17" t="str">
        <f aca="false">CONCATENATE(поверки!$Q652," ",поверки!$S652," номер ",поверки!$H652)</f>
        <v>Манометр ФТ МП3-Уф номер 002876</v>
      </c>
    </row>
    <row r="653" customFormat="false" ht="17.9" hidden="true" customHeight="false" outlineLevel="0" collapsed="false">
      <c r="B653" s="1" t="s">
        <v>1198</v>
      </c>
      <c r="C653" s="1" t="s">
        <v>30</v>
      </c>
      <c r="D653" s="1" t="s">
        <v>446</v>
      </c>
      <c r="F653" s="1" t="s">
        <v>329</v>
      </c>
      <c r="G653" s="16" t="n">
        <v>45754</v>
      </c>
      <c r="H653" s="6" t="s">
        <v>1483</v>
      </c>
      <c r="J653" s="1" t="s">
        <v>34</v>
      </c>
      <c r="K653" s="1" t="s">
        <v>35</v>
      </c>
      <c r="L653" s="1" t="s">
        <v>1484</v>
      </c>
      <c r="M653" s="17" t="str">
        <f aca="false">IF(COUNTIF(поверки!$H$6:$H$3175,поверки!$H653)&gt;1,"Дубликат","")</f>
        <v/>
      </c>
      <c r="N653" s="17" t="str">
        <f aca="false">IF(COUNTIF(поверки!$L$6:$L$3175,поверки!$L653)&gt;1,"Дубликат","")</f>
        <v/>
      </c>
      <c r="O653" s="18" t="n">
        <v>648</v>
      </c>
      <c r="P653" s="17" t="str">
        <f aca="false">CONCATENATE(TEXT(MONTH(поверки!$G653),"00"),"/",TEXT(поверки!$O653,"000"), "/",TEXT(YEAR(поверки!$G653)-2000,"00"))</f>
        <v>04/648/25</v>
      </c>
      <c r="Q653" s="17" t="str">
        <f aca="false">VLOOKUP(поверки!$F653,'соответстиви ОТ типу'!$K$4:$M$344,2,FALSE())</f>
        <v>Манометр</v>
      </c>
      <c r="R653" s="17" t="s">
        <v>52</v>
      </c>
      <c r="S653" s="17" t="s">
        <v>876</v>
      </c>
      <c r="T653" s="17" t="n">
        <v>2</v>
      </c>
      <c r="U653" s="19" t="n">
        <f aca="false">VLOOKUP(поверки!$T653,'Акты п-п'!$C$5:$I$57,2,FALSE())</f>
        <v>45748</v>
      </c>
      <c r="V653" s="19" t="n">
        <f aca="false">VLOOKUP(поверки!$T653,'Акты п-п'!$C$5:$I$57,3,FALSE())</f>
        <v>45754</v>
      </c>
      <c r="W653" s="17" t="str">
        <f aca="false">VLOOKUP(поверки!$T653,'Акты п-п'!$C$5:$I$57,5,FALSE())</f>
        <v>Манджеев А.А.</v>
      </c>
      <c r="X653" s="17" t="n">
        <f aca="false">поверки!$G653-поверки!$U653</f>
        <v>6</v>
      </c>
      <c r="Y653" s="17" t="n">
        <f aca="false">поверки!$V653-поверки!$G653</f>
        <v>0</v>
      </c>
      <c r="Z653" s="17" t="str">
        <f aca="false">CONCATENATE(поверки!$Q653," ",поверки!$S653," номер ",поверки!$H653)</f>
        <v>Манометр ФТ МП3-Уф номер 004958</v>
      </c>
    </row>
    <row r="654" customFormat="false" ht="17.9" hidden="true" customHeight="false" outlineLevel="0" collapsed="false">
      <c r="B654" s="1" t="s">
        <v>1198</v>
      </c>
      <c r="C654" s="1" t="s">
        <v>30</v>
      </c>
      <c r="D654" s="1" t="s">
        <v>446</v>
      </c>
      <c r="F654" s="1" t="s">
        <v>329</v>
      </c>
      <c r="G654" s="16" t="n">
        <v>45754</v>
      </c>
      <c r="H654" s="6" t="s">
        <v>1485</v>
      </c>
      <c r="J654" s="1" t="s">
        <v>34</v>
      </c>
      <c r="K654" s="1" t="s">
        <v>35</v>
      </c>
      <c r="L654" s="1" t="s">
        <v>1486</v>
      </c>
      <c r="M654" s="17" t="str">
        <f aca="false">IF(COUNTIF(поверки!$H$6:$H$3175,поверки!$H654)&gt;1,"Дубликат","")</f>
        <v/>
      </c>
      <c r="N654" s="17" t="str">
        <f aca="false">IF(COUNTIF(поверки!$L$6:$L$3175,поверки!$L654)&gt;1,"Дубликат","")</f>
        <v/>
      </c>
      <c r="O654" s="18" t="n">
        <v>649</v>
      </c>
      <c r="P654" s="17" t="str">
        <f aca="false">CONCATENATE(TEXT(MONTH(поверки!$G654),"00"),"/",TEXT(поверки!$O654,"000"), "/",TEXT(YEAR(поверки!$G654)-2000,"00"))</f>
        <v>04/649/25</v>
      </c>
      <c r="Q654" s="17" t="str">
        <f aca="false">VLOOKUP(поверки!$F654,'соответстиви ОТ типу'!$K$4:$M$344,2,FALSE())</f>
        <v>Манометр</v>
      </c>
      <c r="R654" s="17" t="s">
        <v>52</v>
      </c>
      <c r="S654" s="17" t="s">
        <v>876</v>
      </c>
      <c r="T654" s="17" t="n">
        <v>2</v>
      </c>
      <c r="U654" s="19" t="n">
        <f aca="false">VLOOKUP(поверки!$T654,'Акты п-п'!$C$5:$I$57,2,FALSE())</f>
        <v>45748</v>
      </c>
      <c r="V654" s="19" t="n">
        <f aca="false">VLOOKUP(поверки!$T654,'Акты п-п'!$C$5:$I$57,3,FALSE())</f>
        <v>45754</v>
      </c>
      <c r="W654" s="17" t="str">
        <f aca="false">VLOOKUP(поверки!$T654,'Акты п-п'!$C$5:$I$57,5,FALSE())</f>
        <v>Манджеев А.А.</v>
      </c>
      <c r="X654" s="17" t="n">
        <f aca="false">поверки!$G654-поверки!$U654</f>
        <v>6</v>
      </c>
      <c r="Y654" s="17" t="n">
        <f aca="false">поверки!$V654-поверки!$G654</f>
        <v>0</v>
      </c>
      <c r="Z654" s="17" t="str">
        <f aca="false">CONCATENATE(поверки!$Q654," ",поверки!$S654," номер ",поверки!$H654)</f>
        <v>Манометр ФТ МП3-Уф номер 002264</v>
      </c>
    </row>
    <row r="655" customFormat="false" ht="17.9" hidden="true" customHeight="false" outlineLevel="0" collapsed="false">
      <c r="B655" s="1" t="s">
        <v>1198</v>
      </c>
      <c r="C655" s="1" t="s">
        <v>30</v>
      </c>
      <c r="D655" s="1" t="s">
        <v>446</v>
      </c>
      <c r="F655" s="1" t="s">
        <v>329</v>
      </c>
      <c r="G655" s="16" t="n">
        <v>45754</v>
      </c>
      <c r="H655" s="6" t="s">
        <v>1487</v>
      </c>
      <c r="J655" s="1" t="s">
        <v>34</v>
      </c>
      <c r="K655" s="1" t="s">
        <v>35</v>
      </c>
      <c r="L655" s="1" t="s">
        <v>1488</v>
      </c>
      <c r="M655" s="17" t="str">
        <f aca="false">IF(COUNTIF(поверки!$H$6:$H$3175,поверки!$H655)&gt;1,"Дубликат","")</f>
        <v/>
      </c>
      <c r="N655" s="17" t="str">
        <f aca="false">IF(COUNTIF(поверки!$L$6:$L$3175,поверки!$L655)&gt;1,"Дубликат","")</f>
        <v/>
      </c>
      <c r="O655" s="18" t="n">
        <v>650</v>
      </c>
      <c r="P655" s="17" t="str">
        <f aca="false">CONCATENATE(TEXT(MONTH(поверки!$G655),"00"),"/",TEXT(поверки!$O655,"000"), "/",TEXT(YEAR(поверки!$G655)-2000,"00"))</f>
        <v>04/650/25</v>
      </c>
      <c r="Q655" s="17" t="str">
        <f aca="false">VLOOKUP(поверки!$F655,'соответстиви ОТ типу'!$K$4:$M$344,2,FALSE())</f>
        <v>Манометр</v>
      </c>
      <c r="R655" s="17" t="s">
        <v>52</v>
      </c>
      <c r="S655" s="17" t="s">
        <v>876</v>
      </c>
      <c r="T655" s="17" t="n">
        <v>2</v>
      </c>
      <c r="U655" s="19" t="n">
        <f aca="false">VLOOKUP(поверки!$T655,'Акты п-п'!$C$5:$I$57,2,FALSE())</f>
        <v>45748</v>
      </c>
      <c r="V655" s="19" t="n">
        <f aca="false">VLOOKUP(поверки!$T655,'Акты п-п'!$C$5:$I$57,3,FALSE())</f>
        <v>45754</v>
      </c>
      <c r="W655" s="17" t="str">
        <f aca="false">VLOOKUP(поверки!$T655,'Акты п-п'!$C$5:$I$57,5,FALSE())</f>
        <v>Манджеев А.А.</v>
      </c>
      <c r="X655" s="17" t="n">
        <f aca="false">поверки!$G655-поверки!$U655</f>
        <v>6</v>
      </c>
      <c r="Y655" s="17" t="n">
        <f aca="false">поверки!$V655-поверки!$G655</f>
        <v>0</v>
      </c>
      <c r="Z655" s="17" t="str">
        <f aca="false">CONCATENATE(поверки!$Q655," ",поверки!$S655," номер ",поверки!$H655)</f>
        <v>Манометр ФТ МП3-Уф номер 018995</v>
      </c>
    </row>
    <row r="656" customFormat="false" ht="17.9" hidden="true" customHeight="false" outlineLevel="0" collapsed="false">
      <c r="B656" s="1" t="s">
        <v>1198</v>
      </c>
      <c r="C656" s="1" t="s">
        <v>30</v>
      </c>
      <c r="D656" s="1" t="s">
        <v>446</v>
      </c>
      <c r="F656" s="1" t="s">
        <v>329</v>
      </c>
      <c r="G656" s="16" t="n">
        <v>45754</v>
      </c>
      <c r="H656" s="6" t="s">
        <v>1489</v>
      </c>
      <c r="J656" s="1" t="s">
        <v>34</v>
      </c>
      <c r="K656" s="1" t="s">
        <v>35</v>
      </c>
      <c r="L656" s="1" t="s">
        <v>1490</v>
      </c>
      <c r="M656" s="17" t="str">
        <f aca="false">IF(COUNTIF(поверки!$H$6:$H$3175,поверки!$H656)&gt;1,"Дубликат","")</f>
        <v/>
      </c>
      <c r="N656" s="17" t="str">
        <f aca="false">IF(COUNTIF(поверки!$L$6:$L$3175,поверки!$L656)&gt;1,"Дубликат","")</f>
        <v/>
      </c>
      <c r="O656" s="18" t="n">
        <v>651</v>
      </c>
      <c r="P656" s="17" t="str">
        <f aca="false">CONCATENATE(TEXT(MONTH(поверки!$G656),"00"),"/",TEXT(поверки!$O656,"000"), "/",TEXT(YEAR(поверки!$G656)-2000,"00"))</f>
        <v>04/651/25</v>
      </c>
      <c r="Q656" s="17" t="str">
        <f aca="false">VLOOKUP(поверки!$F656,'соответстиви ОТ типу'!$K$4:$M$344,2,FALSE())</f>
        <v>Манометр</v>
      </c>
      <c r="R656" s="17" t="s">
        <v>52</v>
      </c>
      <c r="S656" s="17" t="s">
        <v>876</v>
      </c>
      <c r="T656" s="17" t="n">
        <v>2</v>
      </c>
      <c r="U656" s="19" t="n">
        <f aca="false">VLOOKUP(поверки!$T656,'Акты п-п'!$C$5:$I$57,2,FALSE())</f>
        <v>45748</v>
      </c>
      <c r="V656" s="19" t="n">
        <f aca="false">VLOOKUP(поверки!$T656,'Акты п-п'!$C$5:$I$57,3,FALSE())</f>
        <v>45754</v>
      </c>
      <c r="W656" s="17" t="str">
        <f aca="false">VLOOKUP(поверки!$T656,'Акты п-п'!$C$5:$I$57,5,FALSE())</f>
        <v>Манджеев А.А.</v>
      </c>
      <c r="X656" s="17" t="n">
        <f aca="false">поверки!$G656-поверки!$U656</f>
        <v>6</v>
      </c>
      <c r="Y656" s="17" t="n">
        <f aca="false">поверки!$V656-поверки!$G656</f>
        <v>0</v>
      </c>
      <c r="Z656" s="17" t="str">
        <f aca="false">CONCATENATE(поверки!$Q656," ",поверки!$S656," номер ",поверки!$H656)</f>
        <v>Манометр ФТ МП3-Уф номер 020517</v>
      </c>
    </row>
    <row r="657" customFormat="false" ht="17.9" hidden="true" customHeight="false" outlineLevel="0" collapsed="false">
      <c r="B657" s="1" t="s">
        <v>1198</v>
      </c>
      <c r="C657" s="1" t="s">
        <v>30</v>
      </c>
      <c r="D657" s="1" t="s">
        <v>446</v>
      </c>
      <c r="F657" s="1" t="s">
        <v>329</v>
      </c>
      <c r="G657" s="16" t="n">
        <v>45754</v>
      </c>
      <c r="H657" s="6" t="s">
        <v>1491</v>
      </c>
      <c r="J657" s="1" t="s">
        <v>34</v>
      </c>
      <c r="K657" s="1" t="s">
        <v>35</v>
      </c>
      <c r="L657" s="1" t="s">
        <v>1492</v>
      </c>
      <c r="M657" s="17" t="str">
        <f aca="false">IF(COUNTIF(поверки!$H$6:$H$3175,поверки!$H657)&gt;1,"Дубликат","")</f>
        <v/>
      </c>
      <c r="N657" s="17" t="str">
        <f aca="false">IF(COUNTIF(поверки!$L$6:$L$3175,поверки!$L657)&gt;1,"Дубликат","")</f>
        <v/>
      </c>
      <c r="O657" s="18" t="n">
        <v>652</v>
      </c>
      <c r="P657" s="17" t="str">
        <f aca="false">CONCATENATE(TEXT(MONTH(поверки!$G657),"00"),"/",TEXT(поверки!$O657,"000"), "/",TEXT(YEAR(поверки!$G657)-2000,"00"))</f>
        <v>04/652/25</v>
      </c>
      <c r="Q657" s="17" t="str">
        <f aca="false">VLOOKUP(поверки!$F657,'соответстиви ОТ типу'!$K$4:$M$344,2,FALSE())</f>
        <v>Манометр</v>
      </c>
      <c r="R657" s="17" t="s">
        <v>52</v>
      </c>
      <c r="S657" s="17" t="s">
        <v>876</v>
      </c>
      <c r="T657" s="17" t="n">
        <v>2</v>
      </c>
      <c r="U657" s="19" t="n">
        <f aca="false">VLOOKUP(поверки!$T657,'Акты п-п'!$C$5:$I$57,2,FALSE())</f>
        <v>45748</v>
      </c>
      <c r="V657" s="19" t="n">
        <f aca="false">VLOOKUP(поверки!$T657,'Акты п-п'!$C$5:$I$57,3,FALSE())</f>
        <v>45754</v>
      </c>
      <c r="W657" s="17" t="str">
        <f aca="false">VLOOKUP(поверки!$T657,'Акты п-п'!$C$5:$I$57,5,FALSE())</f>
        <v>Манджеев А.А.</v>
      </c>
      <c r="X657" s="17" t="n">
        <f aca="false">поверки!$G657-поверки!$U657</f>
        <v>6</v>
      </c>
      <c r="Y657" s="17" t="n">
        <f aca="false">поверки!$V657-поверки!$G657</f>
        <v>0</v>
      </c>
      <c r="Z657" s="17" t="str">
        <f aca="false">CONCATENATE(поверки!$Q657," ",поверки!$S657," номер ",поверки!$H657)</f>
        <v>Манометр ФТ МП3-Уф номер 000288</v>
      </c>
    </row>
    <row r="658" customFormat="false" ht="17.9" hidden="true" customHeight="false" outlineLevel="0" collapsed="false">
      <c r="B658" s="1" t="s">
        <v>1198</v>
      </c>
      <c r="C658" s="1" t="s">
        <v>30</v>
      </c>
      <c r="D658" s="1" t="s">
        <v>446</v>
      </c>
      <c r="F658" s="1" t="s">
        <v>329</v>
      </c>
      <c r="G658" s="16" t="n">
        <v>45754</v>
      </c>
      <c r="H658" s="6" t="s">
        <v>1493</v>
      </c>
      <c r="J658" s="1" t="s">
        <v>34</v>
      </c>
      <c r="K658" s="1" t="s">
        <v>35</v>
      </c>
      <c r="L658" s="1" t="s">
        <v>1494</v>
      </c>
      <c r="M658" s="17" t="str">
        <f aca="false">IF(COUNTIF(поверки!$H$6:$H$3175,поверки!$H658)&gt;1,"Дубликат","")</f>
        <v/>
      </c>
      <c r="N658" s="17" t="str">
        <f aca="false">IF(COUNTIF(поверки!$L$6:$L$3175,поверки!$L658)&gt;1,"Дубликат","")</f>
        <v/>
      </c>
      <c r="O658" s="18" t="n">
        <v>653</v>
      </c>
      <c r="P658" s="17" t="str">
        <f aca="false">CONCATENATE(TEXT(MONTH(поверки!$G658),"00"),"/",TEXT(поверки!$O658,"000"), "/",TEXT(YEAR(поверки!$G658)-2000,"00"))</f>
        <v>04/653/25</v>
      </c>
      <c r="Q658" s="17" t="str">
        <f aca="false">VLOOKUP(поверки!$F658,'соответстиви ОТ типу'!$K$4:$M$344,2,FALSE())</f>
        <v>Манометр</v>
      </c>
      <c r="R658" s="17" t="s">
        <v>52</v>
      </c>
      <c r="S658" s="17" t="s">
        <v>876</v>
      </c>
      <c r="T658" s="17" t="n">
        <v>2</v>
      </c>
      <c r="U658" s="19" t="n">
        <f aca="false">VLOOKUP(поверки!$T658,'Акты п-п'!$C$5:$I$57,2,FALSE())</f>
        <v>45748</v>
      </c>
      <c r="V658" s="19" t="n">
        <f aca="false">VLOOKUP(поверки!$T658,'Акты п-п'!$C$5:$I$57,3,FALSE())</f>
        <v>45754</v>
      </c>
      <c r="W658" s="17" t="str">
        <f aca="false">VLOOKUP(поверки!$T658,'Акты п-п'!$C$5:$I$57,5,FALSE())</f>
        <v>Манджеев А.А.</v>
      </c>
      <c r="X658" s="17" t="n">
        <f aca="false">поверки!$G658-поверки!$U658</f>
        <v>6</v>
      </c>
      <c r="Y658" s="17" t="n">
        <f aca="false">поверки!$V658-поверки!$G658</f>
        <v>0</v>
      </c>
      <c r="Z658" s="17" t="str">
        <f aca="false">CONCATENATE(поверки!$Q658," ",поверки!$S658," номер ",поверки!$H658)</f>
        <v>Манометр ФТ МП3-Уф номер 024038</v>
      </c>
    </row>
    <row r="659" customFormat="false" ht="17.9" hidden="true" customHeight="false" outlineLevel="0" collapsed="false">
      <c r="B659" s="1" t="s">
        <v>1198</v>
      </c>
      <c r="C659" s="1" t="s">
        <v>30</v>
      </c>
      <c r="D659" s="1" t="s">
        <v>446</v>
      </c>
      <c r="F659" s="1" t="s">
        <v>329</v>
      </c>
      <c r="G659" s="16" t="n">
        <v>45754</v>
      </c>
      <c r="H659" s="6" t="s">
        <v>1495</v>
      </c>
      <c r="J659" s="1" t="s">
        <v>34</v>
      </c>
      <c r="K659" s="1" t="s">
        <v>35</v>
      </c>
      <c r="L659" s="1" t="s">
        <v>1496</v>
      </c>
      <c r="M659" s="17" t="str">
        <f aca="false">IF(COUNTIF(поверки!$H$6:$H$3175,поверки!$H659)&gt;1,"Дубликат","")</f>
        <v/>
      </c>
      <c r="N659" s="17" t="str">
        <f aca="false">IF(COUNTIF(поверки!$L$6:$L$3175,поверки!$L659)&gt;1,"Дубликат","")</f>
        <v/>
      </c>
      <c r="O659" s="18" t="n">
        <v>654</v>
      </c>
      <c r="P659" s="17" t="str">
        <f aca="false">CONCATENATE(TEXT(MONTH(поверки!$G659),"00"),"/",TEXT(поверки!$O659,"000"), "/",TEXT(YEAR(поверки!$G659)-2000,"00"))</f>
        <v>04/654/25</v>
      </c>
      <c r="Q659" s="17" t="str">
        <f aca="false">VLOOKUP(поверки!$F659,'соответстиви ОТ типу'!$K$4:$M$344,2,FALSE())</f>
        <v>Манометр</v>
      </c>
      <c r="R659" s="17" t="s">
        <v>52</v>
      </c>
      <c r="S659" s="17" t="s">
        <v>876</v>
      </c>
      <c r="T659" s="17" t="n">
        <v>2</v>
      </c>
      <c r="U659" s="19" t="n">
        <f aca="false">VLOOKUP(поверки!$T659,'Акты п-п'!$C$5:$I$57,2,FALSE())</f>
        <v>45748</v>
      </c>
      <c r="V659" s="19" t="n">
        <f aca="false">VLOOKUP(поверки!$T659,'Акты п-п'!$C$5:$I$57,3,FALSE())</f>
        <v>45754</v>
      </c>
      <c r="W659" s="17" t="str">
        <f aca="false">VLOOKUP(поверки!$T659,'Акты п-п'!$C$5:$I$57,5,FALSE())</f>
        <v>Манджеев А.А.</v>
      </c>
      <c r="X659" s="17" t="n">
        <f aca="false">поверки!$G659-поверки!$U659</f>
        <v>6</v>
      </c>
      <c r="Y659" s="17" t="n">
        <f aca="false">поверки!$V659-поверки!$G659</f>
        <v>0</v>
      </c>
      <c r="Z659" s="17" t="str">
        <f aca="false">CONCATENATE(поверки!$Q659," ",поверки!$S659," номер ",поверки!$H659)</f>
        <v>Манометр ФТ МП3-Уф номер 000796</v>
      </c>
    </row>
    <row r="660" customFormat="false" ht="17.9" hidden="true" customHeight="false" outlineLevel="0" collapsed="false">
      <c r="B660" s="1" t="s">
        <v>1198</v>
      </c>
      <c r="C660" s="1" t="s">
        <v>30</v>
      </c>
      <c r="D660" s="1" t="s">
        <v>446</v>
      </c>
      <c r="F660" s="1" t="s">
        <v>329</v>
      </c>
      <c r="G660" s="16" t="n">
        <v>45754</v>
      </c>
      <c r="H660" s="6" t="s">
        <v>1497</v>
      </c>
      <c r="J660" s="1" t="s">
        <v>34</v>
      </c>
      <c r="K660" s="1" t="s">
        <v>35</v>
      </c>
      <c r="L660" s="1" t="s">
        <v>1498</v>
      </c>
      <c r="M660" s="17" t="str">
        <f aca="false">IF(COUNTIF(поверки!$H$6:$H$3175,поверки!$H660)&gt;1,"Дубликат","")</f>
        <v/>
      </c>
      <c r="N660" s="17" t="str">
        <f aca="false">IF(COUNTIF(поверки!$L$6:$L$3175,поверки!$L660)&gt;1,"Дубликат","")</f>
        <v/>
      </c>
      <c r="O660" s="18" t="n">
        <v>655</v>
      </c>
      <c r="P660" s="17" t="str">
        <f aca="false">CONCATENATE(TEXT(MONTH(поверки!$G660),"00"),"/",TEXT(поверки!$O660,"000"), "/",TEXT(YEAR(поверки!$G660)-2000,"00"))</f>
        <v>04/655/25</v>
      </c>
      <c r="Q660" s="17" t="str">
        <f aca="false">VLOOKUP(поверки!$F660,'соответстиви ОТ типу'!$K$4:$M$344,2,FALSE())</f>
        <v>Манометр</v>
      </c>
      <c r="R660" s="17" t="s">
        <v>52</v>
      </c>
      <c r="S660" s="17" t="s">
        <v>876</v>
      </c>
      <c r="T660" s="17" t="n">
        <v>2</v>
      </c>
      <c r="U660" s="19" t="n">
        <f aca="false">VLOOKUP(поверки!$T660,'Акты п-п'!$C$5:$I$57,2,FALSE())</f>
        <v>45748</v>
      </c>
      <c r="V660" s="19" t="n">
        <f aca="false">VLOOKUP(поверки!$T660,'Акты п-п'!$C$5:$I$57,3,FALSE())</f>
        <v>45754</v>
      </c>
      <c r="W660" s="17" t="str">
        <f aca="false">VLOOKUP(поверки!$T660,'Акты п-п'!$C$5:$I$57,5,FALSE())</f>
        <v>Манджеев А.А.</v>
      </c>
      <c r="X660" s="17" t="n">
        <f aca="false">поверки!$G660-поверки!$U660</f>
        <v>6</v>
      </c>
      <c r="Y660" s="17" t="n">
        <f aca="false">поверки!$V660-поверки!$G660</f>
        <v>0</v>
      </c>
      <c r="Z660" s="17" t="str">
        <f aca="false">CONCATENATE(поверки!$Q660," ",поверки!$S660," номер ",поверки!$H660)</f>
        <v>Манометр ФТ МП3-Уф номер 000880</v>
      </c>
    </row>
    <row r="661" customFormat="false" ht="17.9" hidden="true" customHeight="false" outlineLevel="0" collapsed="false">
      <c r="B661" s="1" t="s">
        <v>1198</v>
      </c>
      <c r="C661" s="1" t="s">
        <v>30</v>
      </c>
      <c r="D661" s="1" t="s">
        <v>446</v>
      </c>
      <c r="F661" s="1" t="s">
        <v>480</v>
      </c>
      <c r="G661" s="16" t="n">
        <v>45754</v>
      </c>
      <c r="H661" s="6" t="s">
        <v>1499</v>
      </c>
      <c r="J661" s="1" t="s">
        <v>34</v>
      </c>
      <c r="K661" s="1" t="s">
        <v>35</v>
      </c>
      <c r="L661" s="1" t="s">
        <v>1500</v>
      </c>
      <c r="M661" s="17"/>
      <c r="N661" s="17" t="str">
        <f aca="false">IF(COUNTIF(поверки!$L$6:$L$3175,поверки!$L661)&gt;1,"Дубликат","")</f>
        <v/>
      </c>
      <c r="O661" s="18" t="n">
        <v>656</v>
      </c>
      <c r="P661" s="17" t="str">
        <f aca="false">CONCATENATE(TEXT(MONTH(поверки!$G661),"00"),"/",TEXT(поверки!$O661,"000"), "/",TEXT(YEAR(поверки!$G661)-2000,"00"))</f>
        <v>04/656/25</v>
      </c>
      <c r="Q661" s="17" t="str">
        <f aca="false">VLOOKUP(поверки!$F661,'соответстиви ОТ типу'!$K$4:$M$344,2,FALSE())</f>
        <v>Манометр</v>
      </c>
      <c r="R661" s="17" t="s">
        <v>52</v>
      </c>
      <c r="S661" s="17" t="s">
        <v>483</v>
      </c>
      <c r="T661" s="17" t="n">
        <v>2</v>
      </c>
      <c r="U661" s="19" t="n">
        <f aca="false">VLOOKUP(поверки!$T661,'Акты п-п'!$C$5:$I$57,2,FALSE())</f>
        <v>45748</v>
      </c>
      <c r="V661" s="19" t="n">
        <f aca="false">VLOOKUP(поверки!$T661,'Акты п-п'!$C$5:$I$57,3,FALSE())</f>
        <v>45754</v>
      </c>
      <c r="W661" s="17" t="str">
        <f aca="false">VLOOKUP(поверки!$T661,'Акты п-п'!$C$5:$I$57,5,FALSE())</f>
        <v>Манджеев А.А.</v>
      </c>
      <c r="X661" s="17" t="n">
        <f aca="false">поверки!$G661-поверки!$U661</f>
        <v>6</v>
      </c>
      <c r="Y661" s="17" t="n">
        <f aca="false">поверки!$V661-поверки!$G661</f>
        <v>0</v>
      </c>
      <c r="Z661" s="17" t="str">
        <f aca="false">CONCATENATE(поверки!$Q661," ",поверки!$S661," номер ",поверки!$H661)</f>
        <v>Манометр М-4ВУКсУХЛ1 номер 212006502</v>
      </c>
    </row>
    <row r="662" customFormat="false" ht="17.9" hidden="true" customHeight="false" outlineLevel="0" collapsed="false">
      <c r="B662" s="1" t="s">
        <v>1198</v>
      </c>
      <c r="C662" s="1" t="s">
        <v>30</v>
      </c>
      <c r="D662" s="1" t="s">
        <v>446</v>
      </c>
      <c r="F662" s="1" t="s">
        <v>393</v>
      </c>
      <c r="G662" s="16" t="n">
        <v>45754</v>
      </c>
      <c r="H662" s="6" t="s">
        <v>1501</v>
      </c>
      <c r="J662" s="1" t="s">
        <v>34</v>
      </c>
      <c r="K662" s="1" t="s">
        <v>35</v>
      </c>
      <c r="L662" s="1" t="s">
        <v>1502</v>
      </c>
      <c r="M662" s="17"/>
      <c r="N662" s="17" t="str">
        <f aca="false">IF(COUNTIF(поверки!$L$6:$L$3175,поверки!$L662)&gt;1,"Дубликат","")</f>
        <v/>
      </c>
      <c r="O662" s="18" t="n">
        <v>657</v>
      </c>
      <c r="P662" s="17" t="str">
        <f aca="false">CONCATENATE(TEXT(MONTH(поверки!$G662),"00"),"/",TEXT(поверки!$O662,"000"), "/",TEXT(YEAR(поверки!$G662)-2000,"00"))</f>
        <v>04/657/25</v>
      </c>
      <c r="Q662" s="17" t="str">
        <f aca="false">VLOOKUP(поверки!$F662,'соответстиви ОТ типу'!$K$4:$M$344,2,FALSE())</f>
        <v>Манометр</v>
      </c>
      <c r="R662" s="17" t="s">
        <v>52</v>
      </c>
      <c r="S662" s="17" t="s">
        <v>866</v>
      </c>
      <c r="T662" s="17" t="n">
        <v>2</v>
      </c>
      <c r="U662" s="19" t="n">
        <f aca="false">VLOOKUP(поверки!$T662,'Акты п-п'!$C$5:$I$57,2,FALSE())</f>
        <v>45748</v>
      </c>
      <c r="V662" s="19" t="n">
        <f aca="false">VLOOKUP(поверки!$T662,'Акты п-п'!$C$5:$I$57,3,FALSE())</f>
        <v>45754</v>
      </c>
      <c r="W662" s="17" t="str">
        <f aca="false">VLOOKUP(поверки!$T662,'Акты п-п'!$C$5:$I$57,5,FALSE())</f>
        <v>Манджеев А.А.</v>
      </c>
      <c r="X662" s="17" t="n">
        <f aca="false">поверки!$G662-поверки!$U662</f>
        <v>6</v>
      </c>
      <c r="Y662" s="17" t="n">
        <f aca="false">поверки!$V662-поверки!$G662</f>
        <v>0</v>
      </c>
      <c r="Z662" s="17" t="str">
        <f aca="false">CONCATENATE(поверки!$Q662," ",поверки!$S662," номер ",поверки!$H662)</f>
        <v>Манометр МП 100 номер 001969</v>
      </c>
    </row>
    <row r="663" customFormat="false" ht="17.9" hidden="true" customHeight="false" outlineLevel="0" collapsed="false">
      <c r="B663" s="1" t="s">
        <v>1198</v>
      </c>
      <c r="C663" s="1" t="s">
        <v>30</v>
      </c>
      <c r="D663" s="1" t="s">
        <v>446</v>
      </c>
      <c r="F663" s="1" t="s">
        <v>393</v>
      </c>
      <c r="G663" s="16" t="n">
        <v>45754</v>
      </c>
      <c r="H663" s="6" t="s">
        <v>1503</v>
      </c>
      <c r="J663" s="1" t="s">
        <v>34</v>
      </c>
      <c r="K663" s="1" t="s">
        <v>35</v>
      </c>
      <c r="L663" s="1" t="s">
        <v>1504</v>
      </c>
      <c r="M663" s="17"/>
      <c r="N663" s="17" t="str">
        <f aca="false">IF(COUNTIF(поверки!$L$6:$L$3175,поверки!$L663)&gt;1,"Дубликат","")</f>
        <v/>
      </c>
      <c r="O663" s="18" t="n">
        <v>658</v>
      </c>
      <c r="P663" s="17" t="str">
        <f aca="false">CONCATENATE(TEXT(MONTH(поверки!$G663),"00"),"/",TEXT(поверки!$O663,"000"), "/",TEXT(YEAR(поверки!$G663)-2000,"00"))</f>
        <v>04/658/25</v>
      </c>
      <c r="Q663" s="17" t="str">
        <f aca="false">VLOOKUP(поверки!$F663,'соответстиви ОТ типу'!$K$4:$M$344,2,FALSE())</f>
        <v>Манометр</v>
      </c>
      <c r="R663" s="17" t="s">
        <v>52</v>
      </c>
      <c r="S663" s="17" t="s">
        <v>866</v>
      </c>
      <c r="T663" s="17" t="n">
        <v>2</v>
      </c>
      <c r="U663" s="19" t="n">
        <f aca="false">VLOOKUP(поверки!$T663,'Акты п-п'!$C$5:$I$57,2,FALSE())</f>
        <v>45748</v>
      </c>
      <c r="V663" s="19" t="n">
        <f aca="false">VLOOKUP(поверки!$T663,'Акты п-п'!$C$5:$I$57,3,FALSE())</f>
        <v>45754</v>
      </c>
      <c r="W663" s="17" t="str">
        <f aca="false">VLOOKUP(поверки!$T663,'Акты п-п'!$C$5:$I$57,5,FALSE())</f>
        <v>Манджеев А.А.</v>
      </c>
      <c r="X663" s="17" t="n">
        <f aca="false">поверки!$G663-поверки!$U663</f>
        <v>6</v>
      </c>
      <c r="Y663" s="17" t="n">
        <f aca="false">поверки!$V663-поверки!$G663</f>
        <v>0</v>
      </c>
      <c r="Z663" s="17" t="str">
        <f aca="false">CONCATENATE(поверки!$Q663," ",поверки!$S663," номер ",поверки!$H663)</f>
        <v>Манометр МП 100 номер 1804680801</v>
      </c>
    </row>
    <row r="664" customFormat="false" ht="17.9" hidden="true" customHeight="false" outlineLevel="0" collapsed="false">
      <c r="B664" s="1" t="s">
        <v>1198</v>
      </c>
      <c r="C664" s="1" t="s">
        <v>30</v>
      </c>
      <c r="D664" s="1" t="s">
        <v>446</v>
      </c>
      <c r="F664" s="1" t="s">
        <v>393</v>
      </c>
      <c r="G664" s="16" t="n">
        <v>45754</v>
      </c>
      <c r="H664" s="6" t="s">
        <v>1505</v>
      </c>
      <c r="J664" s="1" t="s">
        <v>34</v>
      </c>
      <c r="K664" s="1" t="s">
        <v>35</v>
      </c>
      <c r="L664" s="1" t="s">
        <v>1506</v>
      </c>
      <c r="M664" s="17" t="str">
        <f aca="false">IF(COUNTIF(поверки!$H$6:$H$3175,поверки!$H664)&gt;1,"Дубликат","")</f>
        <v/>
      </c>
      <c r="N664" s="17" t="str">
        <f aca="false">IF(COUNTIF(поверки!$L$6:$L$3175,поверки!$L664)&gt;1,"Дубликат","")</f>
        <v/>
      </c>
      <c r="O664" s="18" t="n">
        <v>659</v>
      </c>
      <c r="P664" s="17" t="str">
        <f aca="false">CONCATENATE(TEXT(MONTH(поверки!$G664),"00"),"/",TEXT(поверки!$O664,"000"), "/",TEXT(YEAR(поверки!$G664)-2000,"00"))</f>
        <v>04/659/25</v>
      </c>
      <c r="Q664" s="17" t="str">
        <f aca="false">VLOOKUP(поверки!$F664,'соответстиви ОТ типу'!$K$4:$M$344,2,FALSE())</f>
        <v>Манометр</v>
      </c>
      <c r="R664" s="17" t="s">
        <v>52</v>
      </c>
      <c r="S664" s="17" t="s">
        <v>866</v>
      </c>
      <c r="T664" s="17" t="n">
        <v>2</v>
      </c>
      <c r="U664" s="19" t="n">
        <f aca="false">VLOOKUP(поверки!$T664,'Акты п-п'!$C$5:$I$57,2,FALSE())</f>
        <v>45748</v>
      </c>
      <c r="V664" s="19" t="n">
        <f aca="false">VLOOKUP(поверки!$T664,'Акты п-п'!$C$5:$I$57,3,FALSE())</f>
        <v>45754</v>
      </c>
      <c r="W664" s="17" t="str">
        <f aca="false">VLOOKUP(поверки!$T664,'Акты п-п'!$C$5:$I$57,5,FALSE())</f>
        <v>Манджеев А.А.</v>
      </c>
      <c r="X664" s="17" t="n">
        <f aca="false">поверки!$G664-поверки!$U664</f>
        <v>6</v>
      </c>
      <c r="Y664" s="17" t="n">
        <f aca="false">поверки!$V664-поверки!$G664</f>
        <v>0</v>
      </c>
      <c r="Z664" s="17" t="str">
        <f aca="false">CONCATENATE(поверки!$Q664," ",поверки!$S664," номер ",поверки!$H664)</f>
        <v>Манометр МП 100 номер 1804680811</v>
      </c>
    </row>
    <row r="665" customFormat="false" ht="17.9" hidden="true" customHeight="false" outlineLevel="0" collapsed="false">
      <c r="B665" s="1" t="s">
        <v>1198</v>
      </c>
      <c r="C665" s="1" t="s">
        <v>30</v>
      </c>
      <c r="D665" s="1" t="s">
        <v>446</v>
      </c>
      <c r="F665" s="1" t="s">
        <v>393</v>
      </c>
      <c r="G665" s="16" t="n">
        <v>45754</v>
      </c>
      <c r="H665" s="6" t="s">
        <v>1507</v>
      </c>
      <c r="J665" s="1" t="s">
        <v>34</v>
      </c>
      <c r="K665" s="1" t="s">
        <v>35</v>
      </c>
      <c r="L665" s="1" t="s">
        <v>1508</v>
      </c>
      <c r="M665" s="17" t="str">
        <f aca="false">IF(COUNTIF(поверки!$H$6:$H$3175,поверки!$H665)&gt;1,"Дубликат","")</f>
        <v/>
      </c>
      <c r="N665" s="17" t="str">
        <f aca="false">IF(COUNTIF(поверки!$L$6:$L$3175,поверки!$L665)&gt;1,"Дубликат","")</f>
        <v/>
      </c>
      <c r="O665" s="18" t="n">
        <v>660</v>
      </c>
      <c r="P665" s="17" t="str">
        <f aca="false">CONCATENATE(TEXT(MONTH(поверки!$G665),"00"),"/",TEXT(поверки!$O665,"000"), "/",TEXT(YEAR(поверки!$G665)-2000,"00"))</f>
        <v>04/660/25</v>
      </c>
      <c r="Q665" s="17" t="str">
        <f aca="false">VLOOKUP(поверки!$F665,'соответстиви ОТ типу'!$K$4:$M$344,2,FALSE())</f>
        <v>Манометр</v>
      </c>
      <c r="R665" s="17" t="s">
        <v>52</v>
      </c>
      <c r="S665" s="17" t="s">
        <v>866</v>
      </c>
      <c r="T665" s="17" t="n">
        <v>2</v>
      </c>
      <c r="U665" s="19" t="n">
        <f aca="false">VLOOKUP(поверки!$T665,'Акты п-п'!$C$5:$I$57,2,FALSE())</f>
        <v>45748</v>
      </c>
      <c r="V665" s="19" t="n">
        <f aca="false">VLOOKUP(поверки!$T665,'Акты п-п'!$C$5:$I$57,3,FALSE())</f>
        <v>45754</v>
      </c>
      <c r="W665" s="17" t="str">
        <f aca="false">VLOOKUP(поверки!$T665,'Акты п-п'!$C$5:$I$57,5,FALSE())</f>
        <v>Манджеев А.А.</v>
      </c>
      <c r="X665" s="17" t="n">
        <f aca="false">поверки!$G665-поверки!$U665</f>
        <v>6</v>
      </c>
      <c r="Y665" s="17" t="n">
        <f aca="false">поверки!$V665-поверки!$G665</f>
        <v>0</v>
      </c>
      <c r="Z665" s="17" t="str">
        <f aca="false">CONCATENATE(поверки!$Q665," ",поверки!$S665," номер ",поверки!$H665)</f>
        <v>Манометр МП 100 номер 003979</v>
      </c>
    </row>
    <row r="666" customFormat="false" ht="17.9" hidden="true" customHeight="false" outlineLevel="0" collapsed="false">
      <c r="B666" s="1" t="s">
        <v>1198</v>
      </c>
      <c r="C666" s="1" t="s">
        <v>30</v>
      </c>
      <c r="D666" s="1" t="s">
        <v>446</v>
      </c>
      <c r="F666" s="1" t="s">
        <v>393</v>
      </c>
      <c r="G666" s="16" t="n">
        <v>45754</v>
      </c>
      <c r="H666" s="6" t="s">
        <v>1509</v>
      </c>
      <c r="J666" s="1" t="s">
        <v>34</v>
      </c>
      <c r="K666" s="1" t="s">
        <v>35</v>
      </c>
      <c r="L666" s="1" t="s">
        <v>1510</v>
      </c>
      <c r="M666" s="17" t="str">
        <f aca="false">IF(COUNTIF(поверки!$H$6:$H$3175,поверки!$H666)&gt;1,"Дубликат","")</f>
        <v/>
      </c>
      <c r="N666" s="17" t="str">
        <f aca="false">IF(COUNTIF(поверки!$L$6:$L$3175,поверки!$L666)&gt;1,"Дубликат","")</f>
        <v/>
      </c>
      <c r="O666" s="18" t="n">
        <v>661</v>
      </c>
      <c r="P666" s="17" t="str">
        <f aca="false">CONCATENATE(TEXT(MONTH(поверки!$G666),"00"),"/",TEXT(поверки!$O666,"000"), "/",TEXT(YEAR(поверки!$G666)-2000,"00"))</f>
        <v>04/661/25</v>
      </c>
      <c r="Q666" s="17" t="str">
        <f aca="false">VLOOKUP(поверки!$F666,'соответстиви ОТ типу'!$K$4:$M$344,2,FALSE())</f>
        <v>Манометр</v>
      </c>
      <c r="R666" s="17" t="s">
        <v>52</v>
      </c>
      <c r="S666" s="17" t="s">
        <v>866</v>
      </c>
      <c r="T666" s="17" t="n">
        <v>2</v>
      </c>
      <c r="U666" s="19" t="n">
        <f aca="false">VLOOKUP(поверки!$T666,'Акты п-п'!$C$5:$I$57,2,FALSE())</f>
        <v>45748</v>
      </c>
      <c r="V666" s="19" t="n">
        <f aca="false">VLOOKUP(поверки!$T666,'Акты п-п'!$C$5:$I$57,3,FALSE())</f>
        <v>45754</v>
      </c>
      <c r="W666" s="17" t="str">
        <f aca="false">VLOOKUP(поверки!$T666,'Акты п-п'!$C$5:$I$57,5,FALSE())</f>
        <v>Манджеев А.А.</v>
      </c>
      <c r="X666" s="17" t="n">
        <f aca="false">поверки!$G666-поверки!$U666</f>
        <v>6</v>
      </c>
      <c r="Y666" s="17" t="n">
        <f aca="false">поверки!$V666-поверки!$G666</f>
        <v>0</v>
      </c>
      <c r="Z666" s="17" t="str">
        <f aca="false">CONCATENATE(поверки!$Q666," ",поверки!$S666," номер ",поверки!$H666)</f>
        <v>Манометр МП 100 номер 003997</v>
      </c>
    </row>
    <row r="667" customFormat="false" ht="17.9" hidden="true" customHeight="false" outlineLevel="0" collapsed="false">
      <c r="B667" s="1" t="s">
        <v>1198</v>
      </c>
      <c r="C667" s="1" t="s">
        <v>30</v>
      </c>
      <c r="D667" s="1" t="s">
        <v>446</v>
      </c>
      <c r="F667" s="1" t="s">
        <v>393</v>
      </c>
      <c r="G667" s="16" t="n">
        <v>45754</v>
      </c>
      <c r="H667" s="6" t="s">
        <v>1511</v>
      </c>
      <c r="J667" s="1" t="s">
        <v>34</v>
      </c>
      <c r="K667" s="1" t="s">
        <v>35</v>
      </c>
      <c r="L667" s="1" t="s">
        <v>1512</v>
      </c>
      <c r="M667" s="17" t="str">
        <f aca="false">IF(COUNTIF(поверки!$H$6:$H$3175,поверки!$H667)&gt;1,"Дубликат","")</f>
        <v/>
      </c>
      <c r="N667" s="17" t="str">
        <f aca="false">IF(COUNTIF(поверки!$L$6:$L$3175,поверки!$L667)&gt;1,"Дубликат","")</f>
        <v/>
      </c>
      <c r="O667" s="18" t="n">
        <v>662</v>
      </c>
      <c r="P667" s="17" t="str">
        <f aca="false">CONCATENATE(TEXT(MONTH(поверки!$G667),"00"),"/",TEXT(поверки!$O667,"000"), "/",TEXT(YEAR(поверки!$G667)-2000,"00"))</f>
        <v>04/662/25</v>
      </c>
      <c r="Q667" s="17" t="str">
        <f aca="false">VLOOKUP(поверки!$F667,'соответстиви ОТ типу'!$K$4:$M$344,2,FALSE())</f>
        <v>Манометр</v>
      </c>
      <c r="R667" s="17" t="s">
        <v>52</v>
      </c>
      <c r="S667" s="17" t="s">
        <v>866</v>
      </c>
      <c r="T667" s="17" t="n">
        <v>2</v>
      </c>
      <c r="U667" s="19" t="n">
        <f aca="false">VLOOKUP(поверки!$T667,'Акты п-п'!$C$5:$I$57,2,FALSE())</f>
        <v>45748</v>
      </c>
      <c r="V667" s="19" t="n">
        <f aca="false">VLOOKUP(поверки!$T667,'Акты п-п'!$C$5:$I$57,3,FALSE())</f>
        <v>45754</v>
      </c>
      <c r="W667" s="17" t="str">
        <f aca="false">VLOOKUP(поверки!$T667,'Акты п-п'!$C$5:$I$57,5,FALSE())</f>
        <v>Манджеев А.А.</v>
      </c>
      <c r="X667" s="17" t="n">
        <f aca="false">поверки!$G667-поверки!$U667</f>
        <v>6</v>
      </c>
      <c r="Y667" s="17" t="n">
        <f aca="false">поверки!$V667-поверки!$G667</f>
        <v>0</v>
      </c>
      <c r="Z667" s="17" t="str">
        <f aca="false">CONCATENATE(поверки!$Q667," ",поверки!$S667," номер ",поверки!$H667)</f>
        <v>Манометр МП 100 номер 003957</v>
      </c>
    </row>
    <row r="668" customFormat="false" ht="17.9" hidden="true" customHeight="false" outlineLevel="0" collapsed="false">
      <c r="B668" s="1" t="s">
        <v>1198</v>
      </c>
      <c r="C668" s="1" t="s">
        <v>30</v>
      </c>
      <c r="D668" s="1" t="s">
        <v>446</v>
      </c>
      <c r="F668" s="1" t="s">
        <v>393</v>
      </c>
      <c r="G668" s="16" t="n">
        <v>45754</v>
      </c>
      <c r="H668" s="6" t="s">
        <v>1513</v>
      </c>
      <c r="J668" s="1" t="s">
        <v>34</v>
      </c>
      <c r="K668" s="1" t="s">
        <v>35</v>
      </c>
      <c r="L668" s="1" t="s">
        <v>1514</v>
      </c>
      <c r="M668" s="17"/>
      <c r="N668" s="17" t="str">
        <f aca="false">IF(COUNTIF(поверки!$L$6:$L$3175,поверки!$L668)&gt;1,"Дубликат","")</f>
        <v/>
      </c>
      <c r="O668" s="18" t="n">
        <v>663</v>
      </c>
      <c r="P668" s="17" t="str">
        <f aca="false">CONCATENATE(TEXT(MONTH(поверки!$G668),"00"),"/",TEXT(поверки!$O668,"000"), "/",TEXT(YEAR(поверки!$G668)-2000,"00"))</f>
        <v>04/663/25</v>
      </c>
      <c r="Q668" s="17" t="str">
        <f aca="false">VLOOKUP(поверки!$F668,'соответстиви ОТ типу'!$K$4:$M$344,2,FALSE())</f>
        <v>Манометр</v>
      </c>
      <c r="R668" s="17" t="s">
        <v>52</v>
      </c>
      <c r="S668" s="17" t="s">
        <v>866</v>
      </c>
      <c r="T668" s="17" t="n">
        <v>2</v>
      </c>
      <c r="U668" s="19" t="n">
        <f aca="false">VLOOKUP(поверки!$T668,'Акты п-п'!$C$5:$I$57,2,FALSE())</f>
        <v>45748</v>
      </c>
      <c r="V668" s="19" t="n">
        <f aca="false">VLOOKUP(поверки!$T668,'Акты п-п'!$C$5:$I$57,3,FALSE())</f>
        <v>45754</v>
      </c>
      <c r="W668" s="17" t="str">
        <f aca="false">VLOOKUP(поверки!$T668,'Акты п-п'!$C$5:$I$57,5,FALSE())</f>
        <v>Манджеев А.А.</v>
      </c>
      <c r="X668" s="17" t="n">
        <f aca="false">поверки!$G668-поверки!$U668</f>
        <v>6</v>
      </c>
      <c r="Y668" s="17" t="n">
        <f aca="false">поверки!$V668-поверки!$G668</f>
        <v>0</v>
      </c>
      <c r="Z668" s="17" t="str">
        <f aca="false">CONCATENATE(поверки!$Q668," ",поверки!$S668," номер ",поверки!$H668)</f>
        <v>Манометр МП 100 номер 003905</v>
      </c>
    </row>
    <row r="669" customFormat="false" ht="17.9" hidden="true" customHeight="false" outlineLevel="0" collapsed="false">
      <c r="B669" s="1" t="s">
        <v>1198</v>
      </c>
      <c r="C669" s="1" t="s">
        <v>30</v>
      </c>
      <c r="D669" s="1" t="s">
        <v>446</v>
      </c>
      <c r="F669" s="1" t="s">
        <v>480</v>
      </c>
      <c r="G669" s="16" t="n">
        <v>45754</v>
      </c>
      <c r="H669" s="6" t="s">
        <v>1515</v>
      </c>
      <c r="J669" s="1" t="s">
        <v>34</v>
      </c>
      <c r="K669" s="1" t="s">
        <v>35</v>
      </c>
      <c r="L669" s="1" t="s">
        <v>1516</v>
      </c>
      <c r="M669" s="17"/>
      <c r="N669" s="17" t="str">
        <f aca="false">IF(COUNTIF(поверки!$L$6:$L$3175,поверки!$L669)&gt;1,"Дубликат","")</f>
        <v/>
      </c>
      <c r="O669" s="18" t="n">
        <v>664</v>
      </c>
      <c r="P669" s="17" t="str">
        <f aca="false">CONCATENATE(TEXT(MONTH(поверки!$G669),"00"),"/",TEXT(поверки!$O669,"000"), "/",TEXT(YEAR(поверки!$G669)-2000,"00"))</f>
        <v>04/664/25</v>
      </c>
      <c r="Q669" s="17" t="str">
        <f aca="false">VLOOKUP(поверки!$F669,'соответстиви ОТ типу'!$K$4:$M$344,2,FALSE())</f>
        <v>Манометр</v>
      </c>
      <c r="R669" s="17" t="s">
        <v>52</v>
      </c>
      <c r="S669" s="17" t="s">
        <v>1517</v>
      </c>
      <c r="T669" s="17" t="n">
        <v>2</v>
      </c>
      <c r="U669" s="19" t="n">
        <f aca="false">VLOOKUP(поверки!$T669,'Акты п-п'!$C$5:$I$57,2,FALSE())</f>
        <v>45748</v>
      </c>
      <c r="V669" s="19" t="n">
        <f aca="false">VLOOKUP(поверки!$T669,'Акты п-п'!$C$5:$I$57,3,FALSE())</f>
        <v>45754</v>
      </c>
      <c r="W669" s="17" t="str">
        <f aca="false">VLOOKUP(поверки!$T669,'Акты п-п'!$C$5:$I$57,5,FALSE())</f>
        <v>Манджеев А.А.</v>
      </c>
      <c r="X669" s="17" t="n">
        <f aca="false">поверки!$G669-поверки!$U669</f>
        <v>6</v>
      </c>
      <c r="Y669" s="17" t="n">
        <f aca="false">поверки!$V669-поверки!$G669</f>
        <v>0</v>
      </c>
      <c r="Z669" s="17" t="str">
        <f aca="false">CONCATENATE(поверки!$Q669," ",поверки!$S669," номер ",поверки!$H669)</f>
        <v>Манометр М-3ВУУ2 номер 2021403</v>
      </c>
    </row>
    <row r="670" customFormat="false" ht="17.9" hidden="true" customHeight="false" outlineLevel="0" collapsed="false">
      <c r="B670" s="1" t="s">
        <v>1198</v>
      </c>
      <c r="C670" s="1" t="s">
        <v>30</v>
      </c>
      <c r="D670" s="1" t="s">
        <v>446</v>
      </c>
      <c r="F670" s="1" t="s">
        <v>480</v>
      </c>
      <c r="G670" s="16" t="n">
        <v>45754</v>
      </c>
      <c r="H670" s="6" t="s">
        <v>1518</v>
      </c>
      <c r="J670" s="1" t="s">
        <v>34</v>
      </c>
      <c r="K670" s="1" t="s">
        <v>35</v>
      </c>
      <c r="L670" s="1" t="s">
        <v>1519</v>
      </c>
      <c r="M670" s="17"/>
      <c r="N670" s="17" t="str">
        <f aca="false">IF(COUNTIF(поверки!$L$6:$L$3175,поверки!$L670)&gt;1,"Дубликат","")</f>
        <v/>
      </c>
      <c r="O670" s="18" t="n">
        <v>665</v>
      </c>
      <c r="P670" s="17" t="str">
        <f aca="false">CONCATENATE(TEXT(MONTH(поверки!$G670),"00"),"/",TEXT(поверки!$O670,"000"), "/",TEXT(YEAR(поверки!$G670)-2000,"00"))</f>
        <v>04/665/25</v>
      </c>
      <c r="Q670" s="17" t="str">
        <f aca="false">VLOOKUP(поверки!$F670,'соответстиви ОТ типу'!$K$4:$M$344,2,FALSE())</f>
        <v>Манометр</v>
      </c>
      <c r="R670" s="17" t="s">
        <v>52</v>
      </c>
      <c r="S670" s="17" t="s">
        <v>1517</v>
      </c>
      <c r="T670" s="17" t="n">
        <v>2</v>
      </c>
      <c r="U670" s="19" t="n">
        <f aca="false">VLOOKUP(поверки!$T670,'Акты п-п'!$C$5:$I$57,2,FALSE())</f>
        <v>45748</v>
      </c>
      <c r="V670" s="19" t="n">
        <f aca="false">VLOOKUP(поверки!$T670,'Акты п-п'!$C$5:$I$57,3,FALSE())</f>
        <v>45754</v>
      </c>
      <c r="W670" s="17" t="str">
        <f aca="false">VLOOKUP(поверки!$T670,'Акты п-п'!$C$5:$I$57,5,FALSE())</f>
        <v>Манджеев А.А.</v>
      </c>
      <c r="X670" s="17" t="n">
        <f aca="false">поверки!$G670-поверки!$U670</f>
        <v>6</v>
      </c>
      <c r="Y670" s="17" t="n">
        <f aca="false">поверки!$V670-поверки!$G670</f>
        <v>0</v>
      </c>
      <c r="Z670" s="17" t="str">
        <f aca="false">CONCATENATE(поверки!$Q670," ",поверки!$S670," номер ",поверки!$H670)</f>
        <v>Манометр М-3ВУУ2 номер 202797</v>
      </c>
    </row>
    <row r="671" customFormat="false" ht="17.9" hidden="true" customHeight="false" outlineLevel="0" collapsed="false">
      <c r="B671" s="1" t="s">
        <v>1198</v>
      </c>
      <c r="C671" s="1" t="s">
        <v>30</v>
      </c>
      <c r="D671" s="1" t="s">
        <v>446</v>
      </c>
      <c r="F671" s="1" t="s">
        <v>480</v>
      </c>
      <c r="G671" s="16" t="n">
        <v>45754</v>
      </c>
      <c r="H671" s="6" t="s">
        <v>1520</v>
      </c>
      <c r="J671" s="1" t="s">
        <v>34</v>
      </c>
      <c r="K671" s="1" t="s">
        <v>35</v>
      </c>
      <c r="L671" s="1" t="s">
        <v>1521</v>
      </c>
      <c r="M671" s="17"/>
      <c r="N671" s="17" t="str">
        <f aca="false">IF(COUNTIF(поверки!$L$6:$L$3175,поверки!$L671)&gt;1,"Дубликат","")</f>
        <v/>
      </c>
      <c r="O671" s="18" t="n">
        <v>666</v>
      </c>
      <c r="P671" s="17" t="str">
        <f aca="false">CONCATENATE(TEXT(MONTH(поверки!$G671),"00"),"/",TEXT(поверки!$O671,"000"), "/",TEXT(YEAR(поверки!$G671)-2000,"00"))</f>
        <v>04/666/25</v>
      </c>
      <c r="Q671" s="17" t="str">
        <f aca="false">VLOOKUP(поверки!$F671,'соответстиви ОТ типу'!$K$4:$M$344,2,FALSE())</f>
        <v>Манометр</v>
      </c>
      <c r="R671" s="17" t="s">
        <v>52</v>
      </c>
      <c r="S671" s="17" t="s">
        <v>1517</v>
      </c>
      <c r="T671" s="17" t="n">
        <v>2</v>
      </c>
      <c r="U671" s="19" t="n">
        <f aca="false">VLOOKUP(поверки!$T671,'Акты п-п'!$C$5:$I$57,2,FALSE())</f>
        <v>45748</v>
      </c>
      <c r="V671" s="19" t="n">
        <f aca="false">VLOOKUP(поверки!$T671,'Акты п-п'!$C$5:$I$57,3,FALSE())</f>
        <v>45754</v>
      </c>
      <c r="W671" s="17" t="str">
        <f aca="false">VLOOKUP(поверки!$T671,'Акты п-п'!$C$5:$I$57,5,FALSE())</f>
        <v>Манджеев А.А.</v>
      </c>
      <c r="X671" s="17" t="n">
        <f aca="false">поверки!$G671-поверки!$U671</f>
        <v>6</v>
      </c>
      <c r="Y671" s="17" t="n">
        <f aca="false">поверки!$V671-поверки!$G671</f>
        <v>0</v>
      </c>
      <c r="Z671" s="17" t="str">
        <f aca="false">CONCATENATE(поверки!$Q671," ",поверки!$S671," номер ",поверки!$H671)</f>
        <v>Манометр М-3ВУУ2 номер 12А12029</v>
      </c>
    </row>
    <row r="672" customFormat="false" ht="17.9" hidden="true" customHeight="false" outlineLevel="0" collapsed="false">
      <c r="B672" s="1" t="s">
        <v>1198</v>
      </c>
      <c r="C672" s="1" t="s">
        <v>30</v>
      </c>
      <c r="D672" s="1" t="s">
        <v>446</v>
      </c>
      <c r="F672" s="1" t="s">
        <v>480</v>
      </c>
      <c r="G672" s="16" t="n">
        <v>45754</v>
      </c>
      <c r="H672" s="6" t="s">
        <v>1522</v>
      </c>
      <c r="J672" s="1" t="s">
        <v>34</v>
      </c>
      <c r="K672" s="1" t="s">
        <v>35</v>
      </c>
      <c r="L672" s="1" t="s">
        <v>1523</v>
      </c>
      <c r="M672" s="17"/>
      <c r="N672" s="17" t="str">
        <f aca="false">IF(COUNTIF(поверки!$L$6:$L$3175,поверки!$L672)&gt;1,"Дубликат","")</f>
        <v/>
      </c>
      <c r="O672" s="18" t="n">
        <v>667</v>
      </c>
      <c r="P672" s="17" t="str">
        <f aca="false">CONCATENATE(TEXT(MONTH(поверки!$G672),"00"),"/",TEXT(поверки!$O672,"000"), "/",TEXT(YEAR(поверки!$G672)-2000,"00"))</f>
        <v>04/667/25</v>
      </c>
      <c r="Q672" s="17" t="str">
        <f aca="false">VLOOKUP(поверки!$F672,'соответстиви ОТ типу'!$K$4:$M$344,2,FALSE())</f>
        <v>Манометр</v>
      </c>
      <c r="R672" s="17" t="s">
        <v>52</v>
      </c>
      <c r="S672" s="17" t="s">
        <v>1517</v>
      </c>
      <c r="T672" s="17" t="n">
        <v>2</v>
      </c>
      <c r="U672" s="19" t="n">
        <f aca="false">VLOOKUP(поверки!$T672,'Акты п-п'!$C$5:$I$57,2,FALSE())</f>
        <v>45748</v>
      </c>
      <c r="V672" s="19" t="n">
        <f aca="false">VLOOKUP(поверки!$T672,'Акты п-п'!$C$5:$I$57,3,FALSE())</f>
        <v>45754</v>
      </c>
      <c r="W672" s="17" t="str">
        <f aca="false">VLOOKUP(поверки!$T672,'Акты п-п'!$C$5:$I$57,5,FALSE())</f>
        <v>Манджеев А.А.</v>
      </c>
      <c r="X672" s="17" t="n">
        <f aca="false">поверки!$G672-поверки!$U672</f>
        <v>6</v>
      </c>
      <c r="Y672" s="17" t="n">
        <f aca="false">поверки!$V672-поверки!$G672</f>
        <v>0</v>
      </c>
      <c r="Z672" s="17" t="str">
        <f aca="false">CONCATENATE(поверки!$Q672," ",поверки!$S672," номер ",поверки!$H672)</f>
        <v>Манометр М-3ВУУ2 номер 12А12026</v>
      </c>
    </row>
    <row r="673" customFormat="false" ht="17.9" hidden="true" customHeight="false" outlineLevel="0" collapsed="false">
      <c r="B673" s="1" t="s">
        <v>1198</v>
      </c>
      <c r="C673" s="1" t="s">
        <v>30</v>
      </c>
      <c r="D673" s="1" t="s">
        <v>446</v>
      </c>
      <c r="F673" s="1" t="s">
        <v>297</v>
      </c>
      <c r="G673" s="16" t="n">
        <v>45754</v>
      </c>
      <c r="H673" s="6" t="s">
        <v>1524</v>
      </c>
      <c r="J673" s="1" t="s">
        <v>34</v>
      </c>
      <c r="K673" s="1" t="s">
        <v>35</v>
      </c>
      <c r="L673" s="1" t="s">
        <v>1525</v>
      </c>
      <c r="M673" s="17"/>
      <c r="N673" s="17" t="str">
        <f aca="false">IF(COUNTIF(поверки!$L$6:$L$3175,поверки!$L673)&gt;1,"Дубликат","")</f>
        <v/>
      </c>
      <c r="O673" s="18" t="n">
        <v>668</v>
      </c>
      <c r="P673" s="17" t="str">
        <f aca="false">CONCATENATE(TEXT(MONTH(поверки!$G673),"00"),"/",TEXT(поверки!$O673,"000"), "/",TEXT(YEAR(поверки!$G673)-2000,"00"))</f>
        <v>04/668/25</v>
      </c>
      <c r="Q673" s="17" t="str">
        <f aca="false">VLOOKUP(поверки!$F673,'соответстиви ОТ типу'!$K$4:$M$344,2,FALSE())</f>
        <v>Манометр</v>
      </c>
      <c r="R673" s="17" t="s">
        <v>52</v>
      </c>
      <c r="S673" s="17" t="s">
        <v>460</v>
      </c>
      <c r="T673" s="17" t="n">
        <v>2</v>
      </c>
      <c r="U673" s="19" t="n">
        <f aca="false">VLOOKUP(поверки!$T673,'Акты п-п'!$C$5:$I$57,2,FALSE())</f>
        <v>45748</v>
      </c>
      <c r="V673" s="19" t="n">
        <f aca="false">VLOOKUP(поверки!$T673,'Акты п-п'!$C$5:$I$57,3,FALSE())</f>
        <v>45754</v>
      </c>
      <c r="W673" s="17" t="str">
        <f aca="false">VLOOKUP(поверки!$T673,'Акты п-п'!$C$5:$I$57,5,FALSE())</f>
        <v>Манджеев А.А.</v>
      </c>
      <c r="X673" s="17" t="n">
        <f aca="false">поверки!$G673-поверки!$U673</f>
        <v>6</v>
      </c>
      <c r="Y673" s="17" t="n">
        <f aca="false">поверки!$V673-поверки!$G673</f>
        <v>0</v>
      </c>
      <c r="Z673" s="17" t="str">
        <f aca="false">CONCATENATE(поверки!$Q673," ",поверки!$S673," номер ",поверки!$H673)</f>
        <v>Манометр ТМ серия 10 номер 3016889</v>
      </c>
    </row>
    <row r="674" customFormat="false" ht="17.9" hidden="true" customHeight="false" outlineLevel="0" collapsed="false">
      <c r="B674" s="1" t="s">
        <v>1198</v>
      </c>
      <c r="C674" s="1" t="s">
        <v>30</v>
      </c>
      <c r="D674" s="1" t="s">
        <v>446</v>
      </c>
      <c r="F674" s="1" t="s">
        <v>297</v>
      </c>
      <c r="G674" s="16" t="n">
        <v>45754</v>
      </c>
      <c r="H674" s="6" t="s">
        <v>1526</v>
      </c>
      <c r="J674" s="1" t="s">
        <v>34</v>
      </c>
      <c r="K674" s="1" t="s">
        <v>35</v>
      </c>
      <c r="L674" s="1" t="s">
        <v>1527</v>
      </c>
      <c r="M674" s="17"/>
      <c r="N674" s="17" t="str">
        <f aca="false">IF(COUNTIF(поверки!$L$6:$L$3175,поверки!$L674)&gt;1,"Дубликат","")</f>
        <v/>
      </c>
      <c r="O674" s="18" t="n">
        <v>669</v>
      </c>
      <c r="P674" s="17" t="str">
        <f aca="false">CONCATENATE(TEXT(MONTH(поверки!$G674),"00"),"/",TEXT(поверки!$O674,"000"), "/",TEXT(YEAR(поверки!$G674)-2000,"00"))</f>
        <v>04/669/25</v>
      </c>
      <c r="Q674" s="17" t="str">
        <f aca="false">VLOOKUP(поверки!$F674,'соответстиви ОТ типу'!$K$4:$M$344,2,FALSE())</f>
        <v>Манометр</v>
      </c>
      <c r="R674" s="17" t="s">
        <v>52</v>
      </c>
      <c r="S674" s="17" t="s">
        <v>460</v>
      </c>
      <c r="T674" s="17" t="n">
        <v>2</v>
      </c>
      <c r="U674" s="19" t="n">
        <f aca="false">VLOOKUP(поверки!$T674,'Акты п-п'!$C$5:$I$57,2,FALSE())</f>
        <v>45748</v>
      </c>
      <c r="V674" s="19" t="n">
        <f aca="false">VLOOKUP(поверки!$T674,'Акты п-п'!$C$5:$I$57,3,FALSE())</f>
        <v>45754</v>
      </c>
      <c r="W674" s="17" t="str">
        <f aca="false">VLOOKUP(поверки!$T674,'Акты п-п'!$C$5:$I$57,5,FALSE())</f>
        <v>Манджеев А.А.</v>
      </c>
      <c r="X674" s="17" t="n">
        <f aca="false">поверки!$G674-поверки!$U674</f>
        <v>6</v>
      </c>
      <c r="Y674" s="17" t="n">
        <f aca="false">поверки!$V674-поверки!$G674</f>
        <v>0</v>
      </c>
      <c r="Z674" s="17" t="str">
        <f aca="false">CONCATENATE(поверки!$Q674," ",поверки!$S674," номер ",поверки!$H674)</f>
        <v>Манометр ТМ серия 10 номер 3016882</v>
      </c>
    </row>
    <row r="675" customFormat="false" ht="17.9" hidden="true" customHeight="false" outlineLevel="0" collapsed="false">
      <c r="B675" s="1" t="s">
        <v>1198</v>
      </c>
      <c r="C675" s="1" t="s">
        <v>30</v>
      </c>
      <c r="D675" s="1" t="s">
        <v>446</v>
      </c>
      <c r="F675" s="1" t="s">
        <v>297</v>
      </c>
      <c r="G675" s="16" t="n">
        <v>45754</v>
      </c>
      <c r="H675" s="6" t="s">
        <v>1528</v>
      </c>
      <c r="J675" s="1" t="s">
        <v>34</v>
      </c>
      <c r="K675" s="1" t="s">
        <v>35</v>
      </c>
      <c r="L675" s="1" t="s">
        <v>1529</v>
      </c>
      <c r="M675" s="17"/>
      <c r="N675" s="17" t="str">
        <f aca="false">IF(COUNTIF(поверки!$L$6:$L$3175,поверки!$L675)&gt;1,"Дубликат","")</f>
        <v/>
      </c>
      <c r="O675" s="18" t="n">
        <v>670</v>
      </c>
      <c r="P675" s="17" t="str">
        <f aca="false">CONCATENATE(TEXT(MONTH(поверки!$G675),"00"),"/",TEXT(поверки!$O675,"000"), "/",TEXT(YEAR(поверки!$G675)-2000,"00"))</f>
        <v>04/670/25</v>
      </c>
      <c r="Q675" s="17" t="str">
        <f aca="false">VLOOKUP(поверки!$F675,'соответстиви ОТ типу'!$K$4:$M$344,2,FALSE())</f>
        <v>Манометр</v>
      </c>
      <c r="R675" s="17" t="s">
        <v>52</v>
      </c>
      <c r="S675" s="17" t="s">
        <v>460</v>
      </c>
      <c r="T675" s="17" t="n">
        <v>2</v>
      </c>
      <c r="U675" s="19" t="n">
        <f aca="false">VLOOKUP(поверки!$T675,'Акты п-п'!$C$5:$I$57,2,FALSE())</f>
        <v>45748</v>
      </c>
      <c r="V675" s="19" t="n">
        <f aca="false">VLOOKUP(поверки!$T675,'Акты п-п'!$C$5:$I$57,3,FALSE())</f>
        <v>45754</v>
      </c>
      <c r="W675" s="17" t="str">
        <f aca="false">VLOOKUP(поверки!$T675,'Акты п-п'!$C$5:$I$57,5,FALSE())</f>
        <v>Манджеев А.А.</v>
      </c>
      <c r="X675" s="17" t="n">
        <f aca="false">поверки!$G675-поверки!$U675</f>
        <v>6</v>
      </c>
      <c r="Y675" s="17" t="n">
        <f aca="false">поверки!$V675-поверки!$G675</f>
        <v>0</v>
      </c>
      <c r="Z675" s="17" t="str">
        <f aca="false">CONCATENATE(поверки!$Q675," ",поверки!$S675," номер ",поверки!$H675)</f>
        <v>Манометр ТМ серия 10 номер 3016885</v>
      </c>
    </row>
    <row r="676" customFormat="false" ht="17.9" hidden="true" customHeight="false" outlineLevel="0" collapsed="false">
      <c r="B676" s="1" t="s">
        <v>1198</v>
      </c>
      <c r="C676" s="1" t="s">
        <v>30</v>
      </c>
      <c r="D676" s="1" t="s">
        <v>446</v>
      </c>
      <c r="F676" s="1" t="s">
        <v>297</v>
      </c>
      <c r="G676" s="16" t="n">
        <v>45754</v>
      </c>
      <c r="H676" s="6" t="s">
        <v>1530</v>
      </c>
      <c r="J676" s="1" t="s">
        <v>34</v>
      </c>
      <c r="K676" s="1" t="s">
        <v>35</v>
      </c>
      <c r="L676" s="1" t="s">
        <v>1531</v>
      </c>
      <c r="M676" s="17"/>
      <c r="N676" s="17" t="str">
        <f aca="false">IF(COUNTIF(поверки!$L$6:$L$3175,поверки!$L676)&gt;1,"Дубликат","")</f>
        <v/>
      </c>
      <c r="O676" s="18" t="n">
        <v>671</v>
      </c>
      <c r="P676" s="17" t="str">
        <f aca="false">CONCATENATE(TEXT(MONTH(поверки!$G676),"00"),"/",TEXT(поверки!$O676,"000"), "/",TEXT(YEAR(поверки!$G676)-2000,"00"))</f>
        <v>04/671/25</v>
      </c>
      <c r="Q676" s="17" t="str">
        <f aca="false">VLOOKUP(поверки!$F676,'соответстиви ОТ типу'!$K$4:$M$344,2,FALSE())</f>
        <v>Манометр</v>
      </c>
      <c r="R676" s="17" t="s">
        <v>52</v>
      </c>
      <c r="S676" s="17" t="s">
        <v>460</v>
      </c>
      <c r="T676" s="17" t="n">
        <v>2</v>
      </c>
      <c r="U676" s="19" t="n">
        <f aca="false">VLOOKUP(поверки!$T676,'Акты п-п'!$C$5:$I$57,2,FALSE())</f>
        <v>45748</v>
      </c>
      <c r="V676" s="19" t="n">
        <f aca="false">VLOOKUP(поверки!$T676,'Акты п-п'!$C$5:$I$57,3,FALSE())</f>
        <v>45754</v>
      </c>
      <c r="W676" s="17" t="str">
        <f aca="false">VLOOKUP(поверки!$T676,'Акты п-п'!$C$5:$I$57,5,FALSE())</f>
        <v>Манджеев А.А.</v>
      </c>
      <c r="X676" s="17" t="n">
        <f aca="false">поверки!$G676-поверки!$U676</f>
        <v>6</v>
      </c>
      <c r="Y676" s="17" t="n">
        <f aca="false">поверки!$V676-поверки!$G676</f>
        <v>0</v>
      </c>
      <c r="Z676" s="17" t="str">
        <f aca="false">CONCATENATE(поверки!$Q676," ",поверки!$S676," номер ",поверки!$H676)</f>
        <v>Манометр ТМ серия 10 номер 3016876</v>
      </c>
    </row>
    <row r="677" customFormat="false" ht="17.9" hidden="true" customHeight="false" outlineLevel="0" collapsed="false">
      <c r="B677" s="1" t="s">
        <v>1198</v>
      </c>
      <c r="C677" s="1" t="s">
        <v>30</v>
      </c>
      <c r="D677" s="1" t="s">
        <v>446</v>
      </c>
      <c r="F677" s="1" t="s">
        <v>297</v>
      </c>
      <c r="G677" s="16" t="n">
        <v>45754</v>
      </c>
      <c r="H677" s="6" t="s">
        <v>1532</v>
      </c>
      <c r="J677" s="1" t="s">
        <v>34</v>
      </c>
      <c r="K677" s="1" t="s">
        <v>35</v>
      </c>
      <c r="L677" s="1" t="s">
        <v>1533</v>
      </c>
      <c r="M677" s="17"/>
      <c r="N677" s="17" t="str">
        <f aca="false">IF(COUNTIF(поверки!$L$6:$L$3175,поверки!$L677)&gt;1,"Дубликат","")</f>
        <v/>
      </c>
      <c r="O677" s="18" t="n">
        <v>672</v>
      </c>
      <c r="P677" s="17" t="str">
        <f aca="false">CONCATENATE(TEXT(MONTH(поверки!$G677),"00"),"/",TEXT(поверки!$O677,"000"), "/",TEXT(YEAR(поверки!$G677)-2000,"00"))</f>
        <v>04/672/25</v>
      </c>
      <c r="Q677" s="17" t="str">
        <f aca="false">VLOOKUP(поверки!$F677,'соответстиви ОТ типу'!$K$4:$M$344,2,FALSE())</f>
        <v>Манометр</v>
      </c>
      <c r="R677" s="17" t="s">
        <v>52</v>
      </c>
      <c r="S677" s="17" t="s">
        <v>460</v>
      </c>
      <c r="T677" s="17" t="n">
        <v>2</v>
      </c>
      <c r="U677" s="19" t="n">
        <f aca="false">VLOOKUP(поверки!$T677,'Акты п-п'!$C$5:$I$57,2,FALSE())</f>
        <v>45748</v>
      </c>
      <c r="V677" s="19" t="n">
        <f aca="false">VLOOKUP(поверки!$T677,'Акты п-п'!$C$5:$I$57,3,FALSE())</f>
        <v>45754</v>
      </c>
      <c r="W677" s="17" t="str">
        <f aca="false">VLOOKUP(поверки!$T677,'Акты п-п'!$C$5:$I$57,5,FALSE())</f>
        <v>Манджеев А.А.</v>
      </c>
      <c r="X677" s="17" t="n">
        <f aca="false">поверки!$G677-поверки!$U677</f>
        <v>6</v>
      </c>
      <c r="Y677" s="17" t="n">
        <f aca="false">поверки!$V677-поверки!$G677</f>
        <v>0</v>
      </c>
      <c r="Z677" s="17" t="str">
        <f aca="false">CONCATENATE(поверки!$Q677," ",поверки!$S677," номер ",поверки!$H677)</f>
        <v>Манометр ТМ серия 10 номер 3016878</v>
      </c>
    </row>
    <row r="678" customFormat="false" ht="17.9" hidden="true" customHeight="false" outlineLevel="0" collapsed="false">
      <c r="B678" s="1" t="s">
        <v>1198</v>
      </c>
      <c r="C678" s="1" t="s">
        <v>30</v>
      </c>
      <c r="D678" s="1" t="s">
        <v>446</v>
      </c>
      <c r="F678" s="1" t="s">
        <v>828</v>
      </c>
      <c r="G678" s="16" t="n">
        <v>45754</v>
      </c>
      <c r="H678" s="6" t="s">
        <v>1534</v>
      </c>
      <c r="J678" s="1" t="s">
        <v>34</v>
      </c>
      <c r="K678" s="1" t="s">
        <v>35</v>
      </c>
      <c r="L678" s="1" t="s">
        <v>1535</v>
      </c>
      <c r="M678" s="17"/>
      <c r="N678" s="17" t="str">
        <f aca="false">IF(COUNTIF(поверки!$L$6:$L$3175,поверки!$L678)&gt;1,"Дубликат","")</f>
        <v/>
      </c>
      <c r="O678" s="18" t="n">
        <v>673</v>
      </c>
      <c r="P678" s="17" t="str">
        <f aca="false">CONCATENATE(TEXT(MONTH(поверки!$G678),"00"),"/",TEXT(поверки!$O678,"000"), "/",TEXT(YEAR(поверки!$G678)-2000,"00"))</f>
        <v>04/673/25</v>
      </c>
      <c r="Q678" s="17" t="str">
        <f aca="false">VLOOKUP(поверки!$F678,'соответстиви ОТ типу'!$K$4:$M$344,2,FALSE())</f>
        <v>Манометр</v>
      </c>
      <c r="R678" s="17" t="s">
        <v>52</v>
      </c>
      <c r="S678" s="17" t="s">
        <v>294</v>
      </c>
      <c r="T678" s="17" t="n">
        <v>2</v>
      </c>
      <c r="U678" s="19" t="n">
        <f aca="false">VLOOKUP(поверки!$T678,'Акты п-п'!$C$5:$I$57,2,FALSE())</f>
        <v>45748</v>
      </c>
      <c r="V678" s="19" t="n">
        <f aca="false">VLOOKUP(поверки!$T678,'Акты п-п'!$C$5:$I$57,3,FALSE())</f>
        <v>45754</v>
      </c>
      <c r="W678" s="17" t="str">
        <f aca="false">VLOOKUP(поверки!$T678,'Акты п-п'!$C$5:$I$57,5,FALSE())</f>
        <v>Манджеев А.А.</v>
      </c>
      <c r="X678" s="17" t="n">
        <f aca="false">поверки!$G678-поверки!$U678</f>
        <v>6</v>
      </c>
      <c r="Y678" s="17" t="n">
        <f aca="false">поверки!$V678-поверки!$G678</f>
        <v>0</v>
      </c>
      <c r="Z678" s="17" t="str">
        <f aca="false">CONCATENATE(поверки!$Q678," ",поверки!$S678," номер ",поверки!$H678)</f>
        <v>Манометр МП3-УУ2 номер 12А12030</v>
      </c>
    </row>
    <row r="679" customFormat="false" ht="17.9" hidden="true" customHeight="false" outlineLevel="0" collapsed="false">
      <c r="B679" s="1" t="s">
        <v>1198</v>
      </c>
      <c r="C679" s="1" t="s">
        <v>30</v>
      </c>
      <c r="D679" s="1" t="s">
        <v>446</v>
      </c>
      <c r="F679" s="1" t="s">
        <v>828</v>
      </c>
      <c r="G679" s="16" t="n">
        <v>45754</v>
      </c>
      <c r="H679" s="6" t="s">
        <v>1536</v>
      </c>
      <c r="J679" s="1" t="s">
        <v>34</v>
      </c>
      <c r="K679" s="1" t="s">
        <v>35</v>
      </c>
      <c r="L679" s="1" t="s">
        <v>1537</v>
      </c>
      <c r="M679" s="17"/>
      <c r="N679" s="17" t="str">
        <f aca="false">IF(COUNTIF(поверки!$L$6:$L$3175,поверки!$L679)&gt;1,"Дубликат","")</f>
        <v/>
      </c>
      <c r="O679" s="18" t="n">
        <v>674</v>
      </c>
      <c r="P679" s="17" t="str">
        <f aca="false">CONCATENATE(TEXT(MONTH(поверки!$G679),"00"),"/",TEXT(поверки!$O679,"000"), "/",TEXT(YEAR(поверки!$G679)-2000,"00"))</f>
        <v>04/674/25</v>
      </c>
      <c r="Q679" s="17" t="str">
        <f aca="false">VLOOKUP(поверки!$F679,'соответстиви ОТ типу'!$K$4:$M$344,2,FALSE())</f>
        <v>Манометр</v>
      </c>
      <c r="R679" s="17" t="s">
        <v>52</v>
      </c>
      <c r="S679" s="17" t="s">
        <v>294</v>
      </c>
      <c r="T679" s="17" t="n">
        <v>2</v>
      </c>
      <c r="U679" s="19" t="n">
        <f aca="false">VLOOKUP(поверки!$T679,'Акты п-п'!$C$5:$I$57,2,FALSE())</f>
        <v>45748</v>
      </c>
      <c r="V679" s="19" t="n">
        <f aca="false">VLOOKUP(поверки!$T679,'Акты п-п'!$C$5:$I$57,3,FALSE())</f>
        <v>45754</v>
      </c>
      <c r="W679" s="17" t="str">
        <f aca="false">VLOOKUP(поверки!$T679,'Акты п-п'!$C$5:$I$57,5,FALSE())</f>
        <v>Манджеев А.А.</v>
      </c>
      <c r="X679" s="17" t="n">
        <f aca="false">поверки!$G679-поверки!$U679</f>
        <v>6</v>
      </c>
      <c r="Y679" s="17" t="n">
        <f aca="false">поверки!$V679-поверки!$G679</f>
        <v>0</v>
      </c>
      <c r="Z679" s="17" t="str">
        <f aca="false">CONCATENATE(поверки!$Q679," ",поверки!$S679," номер ",поверки!$H679)</f>
        <v>Манометр МП3-УУ2 номер 5632</v>
      </c>
    </row>
    <row r="680" customFormat="false" ht="17.9" hidden="true" customHeight="false" outlineLevel="0" collapsed="false">
      <c r="B680" s="1" t="s">
        <v>1198</v>
      </c>
      <c r="C680" s="1" t="s">
        <v>30</v>
      </c>
      <c r="D680" s="1" t="s">
        <v>446</v>
      </c>
      <c r="F680" s="1" t="s">
        <v>297</v>
      </c>
      <c r="G680" s="16" t="n">
        <v>45754</v>
      </c>
      <c r="H680" s="6" t="s">
        <v>1538</v>
      </c>
      <c r="J680" s="1" t="s">
        <v>34</v>
      </c>
      <c r="K680" s="1" t="s">
        <v>35</v>
      </c>
      <c r="L680" s="1" t="s">
        <v>1539</v>
      </c>
      <c r="M680" s="17"/>
      <c r="N680" s="17" t="str">
        <f aca="false">IF(COUNTIF(поверки!$L$6:$L$3175,поверки!$L680)&gt;1,"Дубликат","")</f>
        <v/>
      </c>
      <c r="O680" s="18" t="n">
        <v>675</v>
      </c>
      <c r="P680" s="17" t="str">
        <f aca="false">CONCATENATE(TEXT(MONTH(поверки!$G680),"00"),"/",TEXT(поверки!$O680,"000"), "/",TEXT(YEAR(поверки!$G680)-2000,"00"))</f>
        <v>04/675/25</v>
      </c>
      <c r="Q680" s="17" t="str">
        <f aca="false">VLOOKUP(поверки!$F680,'соответстиви ОТ типу'!$K$4:$M$344,2,FALSE())</f>
        <v>Манометр</v>
      </c>
      <c r="R680" s="17" t="s">
        <v>52</v>
      </c>
      <c r="S680" s="17" t="s">
        <v>460</v>
      </c>
      <c r="T680" s="17" t="n">
        <v>2</v>
      </c>
      <c r="U680" s="19" t="n">
        <f aca="false">VLOOKUP(поверки!$T680,'Акты п-п'!$C$5:$I$57,2,FALSE())</f>
        <v>45748</v>
      </c>
      <c r="V680" s="19" t="n">
        <f aca="false">VLOOKUP(поверки!$T680,'Акты п-п'!$C$5:$I$57,3,FALSE())</f>
        <v>45754</v>
      </c>
      <c r="W680" s="17" t="str">
        <f aca="false">VLOOKUP(поверки!$T680,'Акты п-п'!$C$5:$I$57,5,FALSE())</f>
        <v>Манджеев А.А.</v>
      </c>
      <c r="X680" s="17" t="n">
        <f aca="false">поверки!$G680-поверки!$U680</f>
        <v>6</v>
      </c>
      <c r="Y680" s="17" t="n">
        <f aca="false">поверки!$V680-поверки!$G680</f>
        <v>0</v>
      </c>
      <c r="Z680" s="17" t="str">
        <f aca="false">CONCATENATE(поверки!$Q680," ",поверки!$S680," номер ",поверки!$H680)</f>
        <v>Манометр ТМ серия 10 номер 3025348</v>
      </c>
    </row>
    <row r="681" customFormat="false" ht="17.9" hidden="true" customHeight="false" outlineLevel="0" collapsed="false">
      <c r="B681" s="1" t="s">
        <v>1198</v>
      </c>
      <c r="C681" s="1" t="s">
        <v>30</v>
      </c>
      <c r="D681" s="1" t="s">
        <v>446</v>
      </c>
      <c r="F681" s="1" t="s">
        <v>297</v>
      </c>
      <c r="G681" s="16" t="n">
        <v>45754</v>
      </c>
      <c r="H681" s="6" t="s">
        <v>1540</v>
      </c>
      <c r="J681" s="1" t="s">
        <v>34</v>
      </c>
      <c r="K681" s="1" t="s">
        <v>35</v>
      </c>
      <c r="L681" s="1" t="s">
        <v>1541</v>
      </c>
      <c r="M681" s="17"/>
      <c r="N681" s="17" t="str">
        <f aca="false">IF(COUNTIF(поверки!$L$6:$L$3175,поверки!$L681)&gt;1,"Дубликат","")</f>
        <v/>
      </c>
      <c r="O681" s="18" t="n">
        <v>676</v>
      </c>
      <c r="P681" s="17" t="str">
        <f aca="false">CONCATENATE(TEXT(MONTH(поверки!$G681),"00"),"/",TEXT(поверки!$O681,"000"), "/",TEXT(YEAR(поверки!$G681)-2000,"00"))</f>
        <v>04/676/25</v>
      </c>
      <c r="Q681" s="17" t="str">
        <f aca="false">VLOOKUP(поверки!$F681,'соответстиви ОТ типу'!$K$4:$M$344,2,FALSE())</f>
        <v>Манометр</v>
      </c>
      <c r="R681" s="17" t="s">
        <v>52</v>
      </c>
      <c r="S681" s="17" t="s">
        <v>460</v>
      </c>
      <c r="T681" s="17" t="n">
        <v>2</v>
      </c>
      <c r="U681" s="19" t="n">
        <f aca="false">VLOOKUP(поверки!$T681,'Акты п-п'!$C$5:$I$57,2,FALSE())</f>
        <v>45748</v>
      </c>
      <c r="V681" s="19" t="n">
        <f aca="false">VLOOKUP(поверки!$T681,'Акты п-п'!$C$5:$I$57,3,FALSE())</f>
        <v>45754</v>
      </c>
      <c r="W681" s="17" t="str">
        <f aca="false">VLOOKUP(поверки!$T681,'Акты п-п'!$C$5:$I$57,5,FALSE())</f>
        <v>Манджеев А.А.</v>
      </c>
      <c r="X681" s="17" t="n">
        <f aca="false">поверки!$G681-поверки!$U681</f>
        <v>6</v>
      </c>
      <c r="Y681" s="17" t="n">
        <f aca="false">поверки!$V681-поверки!$G681</f>
        <v>0</v>
      </c>
      <c r="Z681" s="17" t="str">
        <f aca="false">CONCATENATE(поверки!$Q681," ",поверки!$S681," номер ",поверки!$H681)</f>
        <v>Манометр ТМ серия 10 номер 3025358</v>
      </c>
    </row>
    <row r="682" customFormat="false" ht="17.9" hidden="true" customHeight="false" outlineLevel="0" collapsed="false">
      <c r="B682" s="1" t="s">
        <v>1198</v>
      </c>
      <c r="C682" s="1" t="s">
        <v>30</v>
      </c>
      <c r="D682" s="1" t="s">
        <v>446</v>
      </c>
      <c r="F682" s="1" t="s">
        <v>297</v>
      </c>
      <c r="G682" s="16" t="n">
        <v>45754</v>
      </c>
      <c r="H682" s="6" t="s">
        <v>1542</v>
      </c>
      <c r="J682" s="1" t="s">
        <v>34</v>
      </c>
      <c r="K682" s="1" t="s">
        <v>35</v>
      </c>
      <c r="L682" s="1" t="s">
        <v>1543</v>
      </c>
      <c r="M682" s="17"/>
      <c r="N682" s="17" t="str">
        <f aca="false">IF(COUNTIF(поверки!$L$6:$L$3175,поверки!$L682)&gt;1,"Дубликат","")</f>
        <v/>
      </c>
      <c r="O682" s="18" t="n">
        <v>677</v>
      </c>
      <c r="P682" s="17" t="str">
        <f aca="false">CONCATENATE(TEXT(MONTH(поверки!$G682),"00"),"/",TEXT(поверки!$O682,"000"), "/",TEXT(YEAR(поверки!$G682)-2000,"00"))</f>
        <v>04/677/25</v>
      </c>
      <c r="Q682" s="17" t="str">
        <f aca="false">VLOOKUP(поверки!$F682,'соответстиви ОТ типу'!$K$4:$M$344,2,FALSE())</f>
        <v>Манометр</v>
      </c>
      <c r="R682" s="17" t="s">
        <v>52</v>
      </c>
      <c r="S682" s="17" t="s">
        <v>460</v>
      </c>
      <c r="T682" s="17" t="n">
        <v>2</v>
      </c>
      <c r="U682" s="19" t="n">
        <f aca="false">VLOOKUP(поверки!$T682,'Акты п-п'!$C$5:$I$57,2,FALSE())</f>
        <v>45748</v>
      </c>
      <c r="V682" s="19" t="n">
        <f aca="false">VLOOKUP(поверки!$T682,'Акты п-п'!$C$5:$I$57,3,FALSE())</f>
        <v>45754</v>
      </c>
      <c r="W682" s="17" t="str">
        <f aca="false">VLOOKUP(поверки!$T682,'Акты п-п'!$C$5:$I$57,5,FALSE())</f>
        <v>Манджеев А.А.</v>
      </c>
      <c r="X682" s="17" t="n">
        <f aca="false">поверки!$G682-поверки!$U682</f>
        <v>6</v>
      </c>
      <c r="Y682" s="17" t="n">
        <f aca="false">поверки!$V682-поверки!$G682</f>
        <v>0</v>
      </c>
      <c r="Z682" s="17" t="str">
        <f aca="false">CONCATENATE(поверки!$Q682," ",поверки!$S682," номер ",поверки!$H682)</f>
        <v>Манометр ТМ серия 10 номер 3025347</v>
      </c>
    </row>
    <row r="683" customFormat="false" ht="17.9" hidden="true" customHeight="false" outlineLevel="0" collapsed="false">
      <c r="B683" s="1" t="s">
        <v>1198</v>
      </c>
      <c r="C683" s="1" t="s">
        <v>30</v>
      </c>
      <c r="D683" s="1" t="s">
        <v>446</v>
      </c>
      <c r="F683" s="1" t="s">
        <v>297</v>
      </c>
      <c r="G683" s="16" t="n">
        <v>45754</v>
      </c>
      <c r="H683" s="6" t="s">
        <v>1544</v>
      </c>
      <c r="J683" s="1" t="s">
        <v>34</v>
      </c>
      <c r="K683" s="1" t="s">
        <v>35</v>
      </c>
      <c r="L683" s="1" t="s">
        <v>1545</v>
      </c>
      <c r="M683" s="17"/>
      <c r="N683" s="17" t="str">
        <f aca="false">IF(COUNTIF(поверки!$L$6:$L$3175,поверки!$L683)&gt;1,"Дубликат","")</f>
        <v/>
      </c>
      <c r="O683" s="18" t="n">
        <v>678</v>
      </c>
      <c r="P683" s="17" t="str">
        <f aca="false">CONCATENATE(TEXT(MONTH(поверки!$G683),"00"),"/",TEXT(поверки!$O683,"000"), "/",TEXT(YEAR(поверки!$G683)-2000,"00"))</f>
        <v>04/678/25</v>
      </c>
      <c r="Q683" s="17" t="str">
        <f aca="false">VLOOKUP(поверки!$F683,'соответстиви ОТ типу'!$K$4:$M$344,2,FALSE())</f>
        <v>Манометр</v>
      </c>
      <c r="R683" s="17" t="s">
        <v>52</v>
      </c>
      <c r="S683" s="17" t="s">
        <v>460</v>
      </c>
      <c r="T683" s="17" t="n">
        <v>2</v>
      </c>
      <c r="U683" s="19" t="n">
        <f aca="false">VLOOKUP(поверки!$T683,'Акты п-п'!$C$5:$I$57,2,FALSE())</f>
        <v>45748</v>
      </c>
      <c r="V683" s="19" t="n">
        <f aca="false">VLOOKUP(поверки!$T683,'Акты п-п'!$C$5:$I$57,3,FALSE())</f>
        <v>45754</v>
      </c>
      <c r="W683" s="17" t="str">
        <f aca="false">VLOOKUP(поверки!$T683,'Акты п-п'!$C$5:$I$57,5,FALSE())</f>
        <v>Манджеев А.А.</v>
      </c>
      <c r="X683" s="17" t="n">
        <f aca="false">поверки!$G683-поверки!$U683</f>
        <v>6</v>
      </c>
      <c r="Y683" s="17" t="n">
        <f aca="false">поверки!$V683-поверки!$G683</f>
        <v>0</v>
      </c>
      <c r="Z683" s="17" t="str">
        <f aca="false">CONCATENATE(поверки!$Q683," ",поверки!$S683," номер ",поверки!$H683)</f>
        <v>Манометр ТМ серия 10 номер 10577</v>
      </c>
    </row>
    <row r="684" customFormat="false" ht="17.9" hidden="true" customHeight="false" outlineLevel="0" collapsed="false">
      <c r="B684" s="1" t="s">
        <v>1198</v>
      </c>
      <c r="C684" s="1" t="s">
        <v>30</v>
      </c>
      <c r="D684" s="1" t="s">
        <v>446</v>
      </c>
      <c r="F684" s="1" t="s">
        <v>297</v>
      </c>
      <c r="G684" s="16" t="n">
        <v>45754</v>
      </c>
      <c r="H684" s="6" t="s">
        <v>1546</v>
      </c>
      <c r="J684" s="1" t="s">
        <v>34</v>
      </c>
      <c r="K684" s="1" t="s">
        <v>35</v>
      </c>
      <c r="L684" s="1" t="s">
        <v>1547</v>
      </c>
      <c r="M684" s="17"/>
      <c r="N684" s="17" t="str">
        <f aca="false">IF(COUNTIF(поверки!$L$6:$L$3175,поверки!$L684)&gt;1,"Дубликат","")</f>
        <v/>
      </c>
      <c r="O684" s="18" t="n">
        <v>679</v>
      </c>
      <c r="P684" s="17" t="str">
        <f aca="false">CONCATENATE(TEXT(MONTH(поверки!$G684),"00"),"/",TEXT(поверки!$O684,"000"), "/",TEXT(YEAR(поверки!$G684)-2000,"00"))</f>
        <v>04/679/25</v>
      </c>
      <c r="Q684" s="17" t="str">
        <f aca="false">VLOOKUP(поверки!$F684,'соответстиви ОТ типу'!$K$4:$M$344,2,FALSE())</f>
        <v>Манометр</v>
      </c>
      <c r="R684" s="17" t="s">
        <v>52</v>
      </c>
      <c r="S684" s="17" t="s">
        <v>460</v>
      </c>
      <c r="T684" s="17" t="n">
        <v>2</v>
      </c>
      <c r="U684" s="19" t="n">
        <f aca="false">VLOOKUP(поверки!$T684,'Акты п-п'!$C$5:$I$57,2,FALSE())</f>
        <v>45748</v>
      </c>
      <c r="V684" s="19" t="n">
        <f aca="false">VLOOKUP(поверки!$T684,'Акты п-п'!$C$5:$I$57,3,FALSE())</f>
        <v>45754</v>
      </c>
      <c r="W684" s="17" t="str">
        <f aca="false">VLOOKUP(поверки!$T684,'Акты п-п'!$C$5:$I$57,5,FALSE())</f>
        <v>Манджеев А.А.</v>
      </c>
      <c r="X684" s="17" t="n">
        <f aca="false">поверки!$G684-поверки!$U684</f>
        <v>6</v>
      </c>
      <c r="Y684" s="17" t="n">
        <f aca="false">поверки!$V684-поверки!$G684</f>
        <v>0</v>
      </c>
      <c r="Z684" s="17" t="str">
        <f aca="false">CONCATENATE(поверки!$Q684," ",поверки!$S684," номер ",поверки!$H684)</f>
        <v>Манометр ТМ серия 10 номер 10585</v>
      </c>
    </row>
    <row r="685" customFormat="false" ht="17.9" hidden="true" customHeight="false" outlineLevel="0" collapsed="false">
      <c r="B685" s="1" t="s">
        <v>1198</v>
      </c>
      <c r="C685" s="1" t="s">
        <v>30</v>
      </c>
      <c r="D685" s="1" t="s">
        <v>446</v>
      </c>
      <c r="F685" s="1" t="s">
        <v>329</v>
      </c>
      <c r="G685" s="16" t="n">
        <v>45754</v>
      </c>
      <c r="H685" s="6" t="s">
        <v>1548</v>
      </c>
      <c r="J685" s="1" t="s">
        <v>34</v>
      </c>
      <c r="K685" s="1" t="s">
        <v>35</v>
      </c>
      <c r="L685" s="1" t="s">
        <v>1549</v>
      </c>
      <c r="M685" s="17"/>
      <c r="N685" s="17" t="str">
        <f aca="false">IF(COUNTIF(поверки!$L$6:$L$3175,поверки!$L685)&gt;1,"Дубликат","")</f>
        <v/>
      </c>
      <c r="O685" s="18" t="n">
        <v>680</v>
      </c>
      <c r="P685" s="17" t="str">
        <f aca="false">CONCATENATE(TEXT(MONTH(поверки!$G685),"00"),"/",TEXT(поверки!$O685,"000"), "/",TEXT(YEAR(поверки!$G685)-2000,"00"))</f>
        <v>04/680/25</v>
      </c>
      <c r="Q685" s="17" t="str">
        <f aca="false">VLOOKUP(поверки!$F685,'соответстиви ОТ типу'!$K$4:$M$344,2,FALSE())</f>
        <v>Манометр</v>
      </c>
      <c r="R685" s="17" t="s">
        <v>52</v>
      </c>
      <c r="S685" s="17" t="s">
        <v>450</v>
      </c>
      <c r="T685" s="17" t="n">
        <v>2</v>
      </c>
      <c r="U685" s="19" t="n">
        <f aca="false">VLOOKUP(поверки!$T685,'Акты п-п'!$C$5:$I$57,2,FALSE())</f>
        <v>45748</v>
      </c>
      <c r="V685" s="19" t="n">
        <f aca="false">VLOOKUP(поверки!$T685,'Акты п-п'!$C$5:$I$57,3,FALSE())</f>
        <v>45754</v>
      </c>
      <c r="W685" s="17" t="str">
        <f aca="false">VLOOKUP(поверки!$T685,'Акты п-п'!$C$5:$I$57,5,FALSE())</f>
        <v>Манджеев А.А.</v>
      </c>
      <c r="X685" s="17" t="n">
        <f aca="false">поверки!$G685-поверки!$U685</f>
        <v>6</v>
      </c>
      <c r="Y685" s="17" t="n">
        <f aca="false">поверки!$V685-поверки!$G685</f>
        <v>0</v>
      </c>
      <c r="Z685" s="17" t="str">
        <f aca="false">CONCATENATE(поверки!$Q685," ",поверки!$S685," номер ",поверки!$H685)</f>
        <v>Манометр ФТ МП4-Уф БС УХЛ1 номер В0131894</v>
      </c>
    </row>
    <row r="686" customFormat="false" ht="17.9" hidden="true" customHeight="false" outlineLevel="0" collapsed="false">
      <c r="B686" s="1" t="s">
        <v>1198</v>
      </c>
      <c r="C686" s="1" t="s">
        <v>30</v>
      </c>
      <c r="D686" s="1" t="s">
        <v>446</v>
      </c>
      <c r="F686" s="1" t="s">
        <v>393</v>
      </c>
      <c r="G686" s="16" t="n">
        <v>45754</v>
      </c>
      <c r="H686" s="6" t="s">
        <v>1550</v>
      </c>
      <c r="J686" s="1" t="s">
        <v>34</v>
      </c>
      <c r="K686" s="1" t="s">
        <v>35</v>
      </c>
      <c r="L686" s="1" t="s">
        <v>1551</v>
      </c>
      <c r="M686" s="17"/>
      <c r="N686" s="17" t="str">
        <f aca="false">IF(COUNTIF(поверки!$L$6:$L$3175,поверки!$L686)&gt;1,"Дубликат","")</f>
        <v/>
      </c>
      <c r="O686" s="18" t="n">
        <v>681</v>
      </c>
      <c r="P686" s="17" t="str">
        <f aca="false">CONCATENATE(TEXT(MONTH(поверки!$G686),"00"),"/",TEXT(поверки!$O686,"000"), "/",TEXT(YEAR(поверки!$G686)-2000,"00"))</f>
        <v>04/681/25</v>
      </c>
      <c r="Q686" s="17" t="str">
        <f aca="false">VLOOKUP(поверки!$F686,'соответстиви ОТ типу'!$K$4:$M$344,2,FALSE())</f>
        <v>Манометр</v>
      </c>
      <c r="R686" s="17" t="s">
        <v>52</v>
      </c>
      <c r="S686" s="17" t="s">
        <v>611</v>
      </c>
      <c r="T686" s="17" t="n">
        <v>2</v>
      </c>
      <c r="U686" s="19" t="n">
        <f aca="false">VLOOKUP(поверки!$T686,'Акты п-п'!$C$5:$I$57,2,FALSE())</f>
        <v>45748</v>
      </c>
      <c r="V686" s="19" t="n">
        <f aca="false">VLOOKUP(поверки!$T686,'Акты п-п'!$C$5:$I$57,3,FALSE())</f>
        <v>45754</v>
      </c>
      <c r="W686" s="17" t="str">
        <f aca="false">VLOOKUP(поверки!$T686,'Акты п-п'!$C$5:$I$57,5,FALSE())</f>
        <v>Манджеев А.А.</v>
      </c>
      <c r="X686" s="17" t="n">
        <f aca="false">поверки!$G686-поверки!$U686</f>
        <v>6</v>
      </c>
      <c r="Y686" s="17" t="n">
        <f aca="false">поверки!$V686-поверки!$G686</f>
        <v>0</v>
      </c>
      <c r="Z686" s="17" t="str">
        <f aca="false">CONCATENATE(поверки!$Q686," ",поверки!$S686," номер ",поверки!$H686)</f>
        <v>Манометр МП 160 номер 2006560939</v>
      </c>
    </row>
    <row r="687" customFormat="false" ht="17.9" hidden="true" customHeight="false" outlineLevel="0" collapsed="false">
      <c r="B687" s="1" t="s">
        <v>1198</v>
      </c>
      <c r="C687" s="1" t="s">
        <v>30</v>
      </c>
      <c r="D687" s="1" t="s">
        <v>446</v>
      </c>
      <c r="F687" s="1" t="s">
        <v>329</v>
      </c>
      <c r="G687" s="16" t="n">
        <v>45754</v>
      </c>
      <c r="H687" s="6" t="s">
        <v>1552</v>
      </c>
      <c r="J687" s="1" t="s">
        <v>34</v>
      </c>
      <c r="K687" s="1" t="s">
        <v>35</v>
      </c>
      <c r="L687" s="1" t="s">
        <v>1553</v>
      </c>
      <c r="M687" s="17"/>
      <c r="N687" s="17" t="str">
        <f aca="false">IF(COUNTIF(поверки!$L$6:$L$3175,поверки!$L687)&gt;1,"Дубликат","")</f>
        <v/>
      </c>
      <c r="O687" s="18" t="n">
        <v>682</v>
      </c>
      <c r="P687" s="17" t="str">
        <f aca="false">CONCATENATE(TEXT(MONTH(поверки!$G687),"00"),"/",TEXT(поверки!$O687,"000"), "/",TEXT(YEAR(поверки!$G687)-2000,"00"))</f>
        <v>04/682/25</v>
      </c>
      <c r="Q687" s="17" t="str">
        <f aca="false">VLOOKUP(поверки!$F687,'соответстиви ОТ типу'!$K$4:$M$344,2,FALSE())</f>
        <v>Манометр</v>
      </c>
      <c r="R687" s="17" t="s">
        <v>52</v>
      </c>
      <c r="S687" s="17" t="s">
        <v>499</v>
      </c>
      <c r="T687" s="17" t="n">
        <v>2</v>
      </c>
      <c r="U687" s="19" t="n">
        <f aca="false">VLOOKUP(поверки!$T687,'Акты п-п'!$C$5:$I$57,2,FALSE())</f>
        <v>45748</v>
      </c>
      <c r="V687" s="19" t="n">
        <f aca="false">VLOOKUP(поверки!$T687,'Акты п-п'!$C$5:$I$57,3,FALSE())</f>
        <v>45754</v>
      </c>
      <c r="W687" s="17" t="str">
        <f aca="false">VLOOKUP(поверки!$T687,'Акты п-п'!$C$5:$I$57,5,FALSE())</f>
        <v>Манджеев А.А.</v>
      </c>
      <c r="X687" s="17" t="n">
        <f aca="false">поверки!$G687-поверки!$U687</f>
        <v>6</v>
      </c>
      <c r="Y687" s="17" t="n">
        <f aca="false">поверки!$V687-поверки!$G687</f>
        <v>0</v>
      </c>
      <c r="Z687" s="17" t="str">
        <f aca="false">CONCATENATE(поверки!$Q687," ",поверки!$S687," номер ",поверки!$H687)</f>
        <v>Манометр ФТ ДМ8008-Вуф исп.2 номер 1008969</v>
      </c>
    </row>
    <row r="688" customFormat="false" ht="17.9" hidden="true" customHeight="false" outlineLevel="0" collapsed="false">
      <c r="B688" s="1" t="s">
        <v>1198</v>
      </c>
      <c r="C688" s="1" t="s">
        <v>30</v>
      </c>
      <c r="D688" s="1" t="s">
        <v>446</v>
      </c>
      <c r="F688" s="1" t="s">
        <v>329</v>
      </c>
      <c r="G688" s="16" t="n">
        <v>45754</v>
      </c>
      <c r="H688" s="6" t="s">
        <v>1554</v>
      </c>
      <c r="J688" s="1" t="s">
        <v>34</v>
      </c>
      <c r="K688" s="1" t="s">
        <v>35</v>
      </c>
      <c r="L688" s="1" t="s">
        <v>1555</v>
      </c>
      <c r="M688" s="17"/>
      <c r="N688" s="17" t="str">
        <f aca="false">IF(COUNTIF(поверки!$L$6:$L$3175,поверки!$L688)&gt;1,"Дубликат","")</f>
        <v/>
      </c>
      <c r="O688" s="18" t="n">
        <v>683</v>
      </c>
      <c r="P688" s="17" t="str">
        <f aca="false">CONCATENATE(TEXT(MONTH(поверки!$G688),"00"),"/",TEXT(поверки!$O688,"000"), "/",TEXT(YEAR(поверки!$G688)-2000,"00"))</f>
        <v>04/683/25</v>
      </c>
      <c r="Q688" s="17" t="str">
        <f aca="false">VLOOKUP(поверки!$F688,'соответстиви ОТ типу'!$K$4:$M$344,2,FALSE())</f>
        <v>Манометр</v>
      </c>
      <c r="R688" s="17" t="s">
        <v>52</v>
      </c>
      <c r="S688" s="17" t="s">
        <v>499</v>
      </c>
      <c r="T688" s="17" t="n">
        <v>2</v>
      </c>
      <c r="U688" s="19" t="n">
        <f aca="false">VLOOKUP(поверки!$T688,'Акты п-п'!$C$5:$I$57,2,FALSE())</f>
        <v>45748</v>
      </c>
      <c r="V688" s="19" t="n">
        <f aca="false">VLOOKUP(поверки!$T688,'Акты п-п'!$C$5:$I$57,3,FALSE())</f>
        <v>45754</v>
      </c>
      <c r="W688" s="17" t="str">
        <f aca="false">VLOOKUP(поверки!$T688,'Акты п-п'!$C$5:$I$57,5,FALSE())</f>
        <v>Манджеев А.А.</v>
      </c>
      <c r="X688" s="17" t="n">
        <f aca="false">поверки!$G688-поверки!$U688</f>
        <v>6</v>
      </c>
      <c r="Y688" s="17" t="n">
        <f aca="false">поверки!$V688-поверки!$G688</f>
        <v>0</v>
      </c>
      <c r="Z688" s="17" t="str">
        <f aca="false">CONCATENATE(поверки!$Q688," ",поверки!$S688," номер ",поверки!$H688)</f>
        <v>Манометр ФТ ДМ8008-Вуф исп.2 номер 1008978</v>
      </c>
    </row>
    <row r="689" customFormat="false" ht="17.9" hidden="true" customHeight="false" outlineLevel="0" collapsed="false">
      <c r="B689" s="1" t="s">
        <v>1198</v>
      </c>
      <c r="C689" s="1" t="s">
        <v>30</v>
      </c>
      <c r="D689" s="1" t="s">
        <v>446</v>
      </c>
      <c r="F689" s="1" t="s">
        <v>828</v>
      </c>
      <c r="G689" s="16" t="n">
        <v>45754</v>
      </c>
      <c r="H689" s="6" t="s">
        <v>1556</v>
      </c>
      <c r="J689" s="1" t="s">
        <v>34</v>
      </c>
      <c r="K689" s="1" t="s">
        <v>35</v>
      </c>
      <c r="L689" s="1" t="s">
        <v>1557</v>
      </c>
      <c r="M689" s="17"/>
      <c r="N689" s="17" t="str">
        <f aca="false">IF(COUNTIF(поверки!$L$6:$L$3175,поверки!$L689)&gt;1,"Дубликат","")</f>
        <v/>
      </c>
      <c r="O689" s="18" t="n">
        <v>684</v>
      </c>
      <c r="P689" s="17" t="str">
        <f aca="false">CONCATENATE(TEXT(MONTH(поверки!$G689),"00"),"/",TEXT(поверки!$O689,"000"), "/",TEXT(YEAR(поверки!$G689)-2000,"00"))</f>
        <v>04/684/25</v>
      </c>
      <c r="Q689" s="17" t="str">
        <f aca="false">VLOOKUP(поверки!$F689,'соответстиви ОТ типу'!$K$4:$M$344,2,FALSE())</f>
        <v>Манометр</v>
      </c>
      <c r="R689" s="17" t="s">
        <v>52</v>
      </c>
      <c r="S689" s="17" t="s">
        <v>1166</v>
      </c>
      <c r="T689" s="17" t="n">
        <v>2</v>
      </c>
      <c r="U689" s="19" t="n">
        <f aca="false">VLOOKUP(поверки!$T689,'Акты п-п'!$C$5:$I$57,2,FALSE())</f>
        <v>45748</v>
      </c>
      <c r="V689" s="19" t="n">
        <f aca="false">VLOOKUP(поверки!$T689,'Акты п-п'!$C$5:$I$57,3,FALSE())</f>
        <v>45754</v>
      </c>
      <c r="W689" s="17" t="str">
        <f aca="false">VLOOKUP(поверки!$T689,'Акты п-п'!$C$5:$I$57,5,FALSE())</f>
        <v>Манджеев А.А.</v>
      </c>
      <c r="X689" s="17" t="n">
        <f aca="false">поверки!$G689-поверки!$U689</f>
        <v>6</v>
      </c>
      <c r="Y689" s="17" t="n">
        <f aca="false">поверки!$V689-поверки!$G689</f>
        <v>0</v>
      </c>
      <c r="Z689" s="17" t="str">
        <f aca="false">CONCATENATE(поверки!$Q689," ",поверки!$S689," номер ",поверки!$H689)</f>
        <v>Манометр МП4-УУХЛ1 номер 11305</v>
      </c>
    </row>
    <row r="690" customFormat="false" ht="17.9" hidden="true" customHeight="false" outlineLevel="0" collapsed="false">
      <c r="B690" s="1" t="s">
        <v>1198</v>
      </c>
      <c r="C690" s="1" t="s">
        <v>30</v>
      </c>
      <c r="D690" s="1" t="s">
        <v>446</v>
      </c>
      <c r="F690" s="1" t="s">
        <v>828</v>
      </c>
      <c r="G690" s="16" t="n">
        <v>45754</v>
      </c>
      <c r="H690" s="6" t="s">
        <v>1558</v>
      </c>
      <c r="J690" s="1" t="s">
        <v>34</v>
      </c>
      <c r="K690" s="1" t="s">
        <v>35</v>
      </c>
      <c r="L690" s="1" t="s">
        <v>1559</v>
      </c>
      <c r="M690" s="17"/>
      <c r="N690" s="17" t="str">
        <f aca="false">IF(COUNTIF(поверки!$L$6:$L$3175,поверки!$L690)&gt;1,"Дубликат","")</f>
        <v/>
      </c>
      <c r="O690" s="18" t="n">
        <v>685</v>
      </c>
      <c r="P690" s="17" t="str">
        <f aca="false">CONCATENATE(TEXT(MONTH(поверки!$G690),"00"),"/",TEXT(поверки!$O690,"000"), "/",TEXT(YEAR(поверки!$G690)-2000,"00"))</f>
        <v>04/685/25</v>
      </c>
      <c r="Q690" s="17" t="str">
        <f aca="false">VLOOKUP(поверки!$F690,'соответстиви ОТ типу'!$K$4:$M$344,2,FALSE())</f>
        <v>Манометр</v>
      </c>
      <c r="R690" s="17" t="s">
        <v>52</v>
      </c>
      <c r="S690" s="17" t="s">
        <v>1166</v>
      </c>
      <c r="T690" s="17" t="n">
        <v>2</v>
      </c>
      <c r="U690" s="19" t="n">
        <f aca="false">VLOOKUP(поверки!$T690,'Акты п-п'!$C$5:$I$57,2,FALSE())</f>
        <v>45748</v>
      </c>
      <c r="V690" s="19" t="n">
        <f aca="false">VLOOKUP(поверки!$T690,'Акты п-п'!$C$5:$I$57,3,FALSE())</f>
        <v>45754</v>
      </c>
      <c r="W690" s="17" t="str">
        <f aca="false">VLOOKUP(поверки!$T690,'Акты п-п'!$C$5:$I$57,5,FALSE())</f>
        <v>Манджеев А.А.</v>
      </c>
      <c r="X690" s="17" t="n">
        <f aca="false">поверки!$G690-поверки!$U690</f>
        <v>6</v>
      </c>
      <c r="Y690" s="17" t="n">
        <f aca="false">поверки!$V690-поверки!$G690</f>
        <v>0</v>
      </c>
      <c r="Z690" s="17" t="str">
        <f aca="false">CONCATENATE(поверки!$Q690," ",поверки!$S690," номер ",поверки!$H690)</f>
        <v>Манометр МП4-УУХЛ1 номер 11304</v>
      </c>
    </row>
    <row r="691" customFormat="false" ht="17.9" hidden="true" customHeight="false" outlineLevel="0" collapsed="false">
      <c r="B691" s="1" t="s">
        <v>1198</v>
      </c>
      <c r="C691" s="1" t="s">
        <v>30</v>
      </c>
      <c r="D691" s="1" t="s">
        <v>446</v>
      </c>
      <c r="F691" s="1" t="s">
        <v>480</v>
      </c>
      <c r="G691" s="16" t="n">
        <v>45754</v>
      </c>
      <c r="H691" s="6" t="s">
        <v>1560</v>
      </c>
      <c r="J691" s="1" t="s">
        <v>34</v>
      </c>
      <c r="K691" s="1" t="s">
        <v>35</v>
      </c>
      <c r="L691" s="1" t="s">
        <v>1561</v>
      </c>
      <c r="M691" s="17"/>
      <c r="N691" s="17" t="str">
        <f aca="false">IF(COUNTIF(поверки!$L$6:$L$3175,поверки!$L691)&gt;1,"Дубликат","")</f>
        <v/>
      </c>
      <c r="O691" s="18" t="n">
        <v>686</v>
      </c>
      <c r="P691" s="17" t="str">
        <f aca="false">CONCATENATE(TEXT(MONTH(поверки!$G691),"00"),"/",TEXT(поверки!$O691,"000"), "/",TEXT(YEAR(поверки!$G691)-2000,"00"))</f>
        <v>04/686/25</v>
      </c>
      <c r="Q691" s="17" t="str">
        <f aca="false">VLOOKUP(поверки!$F691,'соответстиви ОТ типу'!$K$4:$M$344,2,FALSE())</f>
        <v>Манометр</v>
      </c>
      <c r="R691" s="17" t="s">
        <v>52</v>
      </c>
      <c r="S691" s="17" t="s">
        <v>483</v>
      </c>
      <c r="T691" s="17" t="n">
        <v>2</v>
      </c>
      <c r="U691" s="19" t="n">
        <f aca="false">VLOOKUP(поверки!$T691,'Акты п-п'!$C$5:$I$57,2,FALSE())</f>
        <v>45748</v>
      </c>
      <c r="V691" s="19" t="n">
        <f aca="false">VLOOKUP(поверки!$T691,'Акты п-п'!$C$5:$I$57,3,FALSE())</f>
        <v>45754</v>
      </c>
      <c r="W691" s="17" t="str">
        <f aca="false">VLOOKUP(поверки!$T691,'Акты п-п'!$C$5:$I$57,5,FALSE())</f>
        <v>Манджеев А.А.</v>
      </c>
      <c r="X691" s="17" t="n">
        <f aca="false">поверки!$G691-поверки!$U691</f>
        <v>6</v>
      </c>
      <c r="Y691" s="17" t="n">
        <f aca="false">поверки!$V691-поверки!$G691</f>
        <v>0</v>
      </c>
      <c r="Z691" s="17" t="str">
        <f aca="false">CONCATENATE(поверки!$Q691," ",поверки!$S691," номер ",поверки!$H691)</f>
        <v>Манометр М-4ВУКсУХЛ1 номер 2064455</v>
      </c>
    </row>
    <row r="692" customFormat="false" ht="17.9" hidden="true" customHeight="false" outlineLevel="0" collapsed="false">
      <c r="B692" s="1" t="s">
        <v>1198</v>
      </c>
      <c r="C692" s="1" t="s">
        <v>30</v>
      </c>
      <c r="D692" s="1" t="s">
        <v>446</v>
      </c>
      <c r="F692" s="1" t="s">
        <v>480</v>
      </c>
      <c r="G692" s="16" t="n">
        <v>45754</v>
      </c>
      <c r="H692" s="6" t="s">
        <v>1562</v>
      </c>
      <c r="J692" s="1" t="s">
        <v>34</v>
      </c>
      <c r="K692" s="1" t="s">
        <v>35</v>
      </c>
      <c r="L692" s="1" t="s">
        <v>1563</v>
      </c>
      <c r="M692" s="17" t="str">
        <f aca="false">IF(COUNTIF(поверки!$H$6:$H$3175,поверки!$H692)&gt;1,"Дубликат","")</f>
        <v/>
      </c>
      <c r="N692" s="17" t="str">
        <f aca="false">IF(COUNTIF(поверки!$L$6:$L$3175,поверки!$L692)&gt;1,"Дубликат","")</f>
        <v/>
      </c>
      <c r="O692" s="18" t="n">
        <v>687</v>
      </c>
      <c r="P692" s="17" t="str">
        <f aca="false">CONCATENATE(TEXT(MONTH(поверки!$G692),"00"),"/",TEXT(поверки!$O692,"000"), "/",TEXT(YEAR(поверки!$G692)-2000,"00"))</f>
        <v>04/687/25</v>
      </c>
      <c r="Q692" s="17" t="str">
        <f aca="false">VLOOKUP(поверки!$F692,'соответстиви ОТ типу'!$K$4:$M$344,2,FALSE())</f>
        <v>Манометр</v>
      </c>
      <c r="R692" s="17" t="s">
        <v>52</v>
      </c>
      <c r="S692" s="17" t="s">
        <v>483</v>
      </c>
      <c r="T692" s="17" t="n">
        <v>2</v>
      </c>
      <c r="U692" s="19" t="n">
        <f aca="false">VLOOKUP(поверки!$T692,'Акты п-п'!$C$5:$I$57,2,FALSE())</f>
        <v>45748</v>
      </c>
      <c r="V692" s="19" t="n">
        <f aca="false">VLOOKUP(поверки!$T692,'Акты п-п'!$C$5:$I$57,3,FALSE())</f>
        <v>45754</v>
      </c>
      <c r="W692" s="17" t="str">
        <f aca="false">VLOOKUP(поверки!$T692,'Акты п-п'!$C$5:$I$57,5,FALSE())</f>
        <v>Манджеев А.А.</v>
      </c>
      <c r="X692" s="17" t="n">
        <f aca="false">поверки!$G692-поверки!$U692</f>
        <v>6</v>
      </c>
      <c r="Y692" s="17" t="n">
        <f aca="false">поверки!$V692-поверки!$G692</f>
        <v>0</v>
      </c>
      <c r="Z692" s="17" t="str">
        <f aca="false">CONCATENATE(поверки!$Q692," ",поверки!$S692," номер ",поверки!$H692)</f>
        <v>Манометр М-4ВУКсУХЛ1 номер 2064483</v>
      </c>
    </row>
    <row r="693" customFormat="false" ht="17.9" hidden="true" customHeight="false" outlineLevel="0" collapsed="false">
      <c r="B693" s="1" t="s">
        <v>1198</v>
      </c>
      <c r="C693" s="1" t="s">
        <v>30</v>
      </c>
      <c r="D693" s="1" t="s">
        <v>446</v>
      </c>
      <c r="F693" s="1" t="s">
        <v>480</v>
      </c>
      <c r="G693" s="16" t="n">
        <v>45754</v>
      </c>
      <c r="H693" s="6" t="s">
        <v>1564</v>
      </c>
      <c r="J693" s="1" t="s">
        <v>34</v>
      </c>
      <c r="K693" s="1" t="s">
        <v>35</v>
      </c>
      <c r="L693" s="1" t="s">
        <v>1565</v>
      </c>
      <c r="M693" s="17" t="str">
        <f aca="false">IF(COUNTIF(поверки!$H$6:$H$3175,поверки!$H693)&gt;1,"Дубликат","")</f>
        <v/>
      </c>
      <c r="N693" s="17" t="str">
        <f aca="false">IF(COUNTIF(поверки!$L$6:$L$3175,поверки!$L693)&gt;1,"Дубликат","")</f>
        <v/>
      </c>
      <c r="O693" s="18" t="n">
        <v>688</v>
      </c>
      <c r="P693" s="17" t="str">
        <f aca="false">CONCATENATE(TEXT(MONTH(поверки!$G693),"00"),"/",TEXT(поверки!$O693,"000"), "/",TEXT(YEAR(поверки!$G693)-2000,"00"))</f>
        <v>04/688/25</v>
      </c>
      <c r="Q693" s="17" t="str">
        <f aca="false">VLOOKUP(поверки!$F693,'соответстиви ОТ типу'!$K$4:$M$344,2,FALSE())</f>
        <v>Манометр</v>
      </c>
      <c r="R693" s="17" t="s">
        <v>52</v>
      </c>
      <c r="S693" s="17" t="s">
        <v>483</v>
      </c>
      <c r="T693" s="17" t="n">
        <v>2</v>
      </c>
      <c r="U693" s="19" t="n">
        <f aca="false">VLOOKUP(поверки!$T693,'Акты п-п'!$C$5:$I$57,2,FALSE())</f>
        <v>45748</v>
      </c>
      <c r="V693" s="19" t="n">
        <f aca="false">VLOOKUP(поверки!$T693,'Акты п-п'!$C$5:$I$57,3,FALSE())</f>
        <v>45754</v>
      </c>
      <c r="W693" s="17" t="str">
        <f aca="false">VLOOKUP(поверки!$T693,'Акты п-п'!$C$5:$I$57,5,FALSE())</f>
        <v>Манджеев А.А.</v>
      </c>
      <c r="X693" s="17" t="n">
        <f aca="false">поверки!$G693-поверки!$U693</f>
        <v>6</v>
      </c>
      <c r="Y693" s="17" t="n">
        <f aca="false">поверки!$V693-поверки!$G693</f>
        <v>0</v>
      </c>
      <c r="Z693" s="17" t="str">
        <f aca="false">CONCATENATE(поверки!$Q693," ",поверки!$S693," номер ",поверки!$H693)</f>
        <v>Манометр М-4ВУКсУХЛ1 номер 2064447</v>
      </c>
    </row>
    <row r="694" customFormat="false" ht="17.9" hidden="true" customHeight="false" outlineLevel="0" collapsed="false">
      <c r="B694" s="1" t="s">
        <v>1198</v>
      </c>
      <c r="C694" s="1" t="s">
        <v>30</v>
      </c>
      <c r="D694" s="1" t="s">
        <v>446</v>
      </c>
      <c r="F694" s="1" t="s">
        <v>480</v>
      </c>
      <c r="G694" s="16" t="n">
        <v>45754</v>
      </c>
      <c r="H694" s="6" t="s">
        <v>1566</v>
      </c>
      <c r="J694" s="1" t="s">
        <v>34</v>
      </c>
      <c r="K694" s="1" t="s">
        <v>35</v>
      </c>
      <c r="L694" s="1" t="s">
        <v>1567</v>
      </c>
      <c r="M694" s="17" t="str">
        <f aca="false">IF(COUNTIF(поверки!$H$6:$H$3175,поверки!$H694)&gt;1,"Дубликат","")</f>
        <v/>
      </c>
      <c r="N694" s="17" t="str">
        <f aca="false">IF(COUNTIF(поверки!$L$6:$L$3175,поверки!$L694)&gt;1,"Дубликат","")</f>
        <v/>
      </c>
      <c r="O694" s="18" t="n">
        <v>689</v>
      </c>
      <c r="P694" s="17" t="str">
        <f aca="false">CONCATENATE(TEXT(MONTH(поверки!$G694),"00"),"/",TEXT(поверки!$O694,"000"), "/",TEXT(YEAR(поверки!$G694)-2000,"00"))</f>
        <v>04/689/25</v>
      </c>
      <c r="Q694" s="17" t="str">
        <f aca="false">VLOOKUP(поверки!$F694,'соответстиви ОТ типу'!$K$4:$M$344,2,FALSE())</f>
        <v>Манометр</v>
      </c>
      <c r="R694" s="17" t="s">
        <v>52</v>
      </c>
      <c r="S694" s="17" t="s">
        <v>483</v>
      </c>
      <c r="T694" s="17" t="n">
        <v>2</v>
      </c>
      <c r="U694" s="19" t="n">
        <f aca="false">VLOOKUP(поверки!$T694,'Акты п-п'!$C$5:$I$57,2,FALSE())</f>
        <v>45748</v>
      </c>
      <c r="V694" s="19" t="n">
        <f aca="false">VLOOKUP(поверки!$T694,'Акты п-п'!$C$5:$I$57,3,FALSE())</f>
        <v>45754</v>
      </c>
      <c r="W694" s="17" t="str">
        <f aca="false">VLOOKUP(поверки!$T694,'Акты п-п'!$C$5:$I$57,5,FALSE())</f>
        <v>Манджеев А.А.</v>
      </c>
      <c r="X694" s="17" t="n">
        <f aca="false">поверки!$G694-поверки!$U694</f>
        <v>6</v>
      </c>
      <c r="Y694" s="17" t="n">
        <f aca="false">поверки!$V694-поверки!$G694</f>
        <v>0</v>
      </c>
      <c r="Z694" s="17" t="str">
        <f aca="false">CONCATENATE(поверки!$Q694," ",поверки!$S694," номер ",поверки!$H694)</f>
        <v>Манометр М-4ВУКсУХЛ1 номер 2064448</v>
      </c>
    </row>
    <row r="695" customFormat="false" ht="17.9" hidden="true" customHeight="false" outlineLevel="0" collapsed="false">
      <c r="B695" s="1" t="s">
        <v>1198</v>
      </c>
      <c r="C695" s="1" t="s">
        <v>30</v>
      </c>
      <c r="D695" s="1" t="s">
        <v>446</v>
      </c>
      <c r="F695" s="1" t="s">
        <v>480</v>
      </c>
      <c r="G695" s="16" t="n">
        <v>45754</v>
      </c>
      <c r="H695" s="6" t="s">
        <v>1568</v>
      </c>
      <c r="J695" s="1" t="s">
        <v>34</v>
      </c>
      <c r="K695" s="1" t="s">
        <v>35</v>
      </c>
      <c r="L695" s="1" t="s">
        <v>1569</v>
      </c>
      <c r="M695" s="17" t="str">
        <f aca="false">IF(COUNTIF(поверки!$H$6:$H$3175,поверки!$H695)&gt;1,"Дубликат","")</f>
        <v/>
      </c>
      <c r="N695" s="17" t="str">
        <f aca="false">IF(COUNTIF(поверки!$L$6:$L$3175,поверки!$L695)&gt;1,"Дубликат","")</f>
        <v/>
      </c>
      <c r="O695" s="18" t="n">
        <v>690</v>
      </c>
      <c r="P695" s="17" t="str">
        <f aca="false">CONCATENATE(TEXT(MONTH(поверки!$G695),"00"),"/",TEXT(поверки!$O695,"000"), "/",TEXT(YEAR(поверки!$G695)-2000,"00"))</f>
        <v>04/690/25</v>
      </c>
      <c r="Q695" s="17" t="str">
        <f aca="false">VLOOKUP(поверки!$F695,'соответстиви ОТ типу'!$K$4:$M$344,2,FALSE())</f>
        <v>Манометр</v>
      </c>
      <c r="R695" s="17" t="s">
        <v>52</v>
      </c>
      <c r="S695" s="17" t="s">
        <v>483</v>
      </c>
      <c r="T695" s="17" t="n">
        <v>2</v>
      </c>
      <c r="U695" s="19" t="n">
        <f aca="false">VLOOKUP(поверки!$T695,'Акты п-п'!$C$5:$I$57,2,FALSE())</f>
        <v>45748</v>
      </c>
      <c r="V695" s="19" t="n">
        <f aca="false">VLOOKUP(поверки!$T695,'Акты п-п'!$C$5:$I$57,3,FALSE())</f>
        <v>45754</v>
      </c>
      <c r="W695" s="17" t="str">
        <f aca="false">VLOOKUP(поверки!$T695,'Акты п-п'!$C$5:$I$57,5,FALSE())</f>
        <v>Манджеев А.А.</v>
      </c>
      <c r="X695" s="17" t="n">
        <f aca="false">поверки!$G695-поверки!$U695</f>
        <v>6</v>
      </c>
      <c r="Y695" s="17" t="n">
        <f aca="false">поверки!$V695-поверки!$G695</f>
        <v>0</v>
      </c>
      <c r="Z695" s="17" t="str">
        <f aca="false">CONCATENATE(поверки!$Q695," ",поверки!$S695," номер ",поверки!$H695)</f>
        <v>Манометр М-4ВУКсУХЛ1 номер 2064482</v>
      </c>
    </row>
    <row r="696" customFormat="false" ht="17.9" hidden="true" customHeight="false" outlineLevel="0" collapsed="false">
      <c r="B696" s="1" t="s">
        <v>1198</v>
      </c>
      <c r="C696" s="1" t="s">
        <v>30</v>
      </c>
      <c r="D696" s="1" t="s">
        <v>446</v>
      </c>
      <c r="F696" s="1" t="s">
        <v>480</v>
      </c>
      <c r="G696" s="16" t="n">
        <v>45754</v>
      </c>
      <c r="H696" s="6" t="s">
        <v>1570</v>
      </c>
      <c r="J696" s="1" t="s">
        <v>34</v>
      </c>
      <c r="K696" s="1" t="s">
        <v>35</v>
      </c>
      <c r="L696" s="1" t="s">
        <v>1571</v>
      </c>
      <c r="M696" s="17" t="str">
        <f aca="false">IF(COUNTIF(поверки!$H$6:$H$3175,поверки!$H696)&gt;1,"Дубликат","")</f>
        <v/>
      </c>
      <c r="N696" s="17" t="str">
        <f aca="false">IF(COUNTIF(поверки!$L$6:$L$3175,поверки!$L696)&gt;1,"Дубликат","")</f>
        <v/>
      </c>
      <c r="O696" s="18" t="n">
        <v>691</v>
      </c>
      <c r="P696" s="17" t="str">
        <f aca="false">CONCATENATE(TEXT(MONTH(поверки!$G696),"00"),"/",TEXT(поверки!$O696,"000"), "/",TEXT(YEAR(поверки!$G696)-2000,"00"))</f>
        <v>04/691/25</v>
      </c>
      <c r="Q696" s="17" t="str">
        <f aca="false">VLOOKUP(поверки!$F696,'соответстиви ОТ типу'!$K$4:$M$344,2,FALSE())</f>
        <v>Манометр</v>
      </c>
      <c r="R696" s="17" t="s">
        <v>52</v>
      </c>
      <c r="S696" s="17" t="s">
        <v>483</v>
      </c>
      <c r="T696" s="17" t="n">
        <v>2</v>
      </c>
      <c r="U696" s="19" t="n">
        <f aca="false">VLOOKUP(поверки!$T696,'Акты п-п'!$C$5:$I$57,2,FALSE())</f>
        <v>45748</v>
      </c>
      <c r="V696" s="19" t="n">
        <f aca="false">VLOOKUP(поверки!$T696,'Акты п-п'!$C$5:$I$57,3,FALSE())</f>
        <v>45754</v>
      </c>
      <c r="W696" s="17" t="str">
        <f aca="false">VLOOKUP(поверки!$T696,'Акты п-п'!$C$5:$I$57,5,FALSE())</f>
        <v>Манджеев А.А.</v>
      </c>
      <c r="X696" s="17" t="n">
        <f aca="false">поверки!$G696-поверки!$U696</f>
        <v>6</v>
      </c>
      <c r="Y696" s="17" t="n">
        <f aca="false">поверки!$V696-поверки!$G696</f>
        <v>0</v>
      </c>
      <c r="Z696" s="17" t="str">
        <f aca="false">CONCATENATE(поверки!$Q696," ",поверки!$S696," номер ",поверки!$H696)</f>
        <v>Манометр М-4ВУКсУХЛ1 номер 2064492</v>
      </c>
    </row>
    <row r="697" customFormat="false" ht="17.9" hidden="true" customHeight="false" outlineLevel="0" collapsed="false">
      <c r="B697" s="1" t="s">
        <v>1198</v>
      </c>
      <c r="C697" s="1" t="s">
        <v>30</v>
      </c>
      <c r="D697" s="1" t="s">
        <v>446</v>
      </c>
      <c r="F697" s="1" t="s">
        <v>480</v>
      </c>
      <c r="G697" s="16" t="n">
        <v>45754</v>
      </c>
      <c r="H697" s="6" t="s">
        <v>1572</v>
      </c>
      <c r="J697" s="1" t="s">
        <v>34</v>
      </c>
      <c r="K697" s="1" t="s">
        <v>35</v>
      </c>
      <c r="L697" s="1" t="s">
        <v>1573</v>
      </c>
      <c r="M697" s="17" t="str">
        <f aca="false">IF(COUNTIF(поверки!$H$6:$H$3175,поверки!$H697)&gt;1,"Дубликат","")</f>
        <v/>
      </c>
      <c r="N697" s="17" t="str">
        <f aca="false">IF(COUNTIF(поверки!$L$6:$L$3175,поверки!$L697)&gt;1,"Дубликат","")</f>
        <v/>
      </c>
      <c r="O697" s="18" t="n">
        <v>692</v>
      </c>
      <c r="P697" s="17" t="str">
        <f aca="false">CONCATENATE(TEXT(MONTH(поверки!$G697),"00"),"/",TEXT(поверки!$O697,"000"), "/",TEXT(YEAR(поверки!$G697)-2000,"00"))</f>
        <v>04/692/25</v>
      </c>
      <c r="Q697" s="17" t="str">
        <f aca="false">VLOOKUP(поверки!$F697,'соответстиви ОТ типу'!$K$4:$M$344,2,FALSE())</f>
        <v>Манометр</v>
      </c>
      <c r="R697" s="17" t="s">
        <v>52</v>
      </c>
      <c r="S697" s="17" t="s">
        <v>483</v>
      </c>
      <c r="T697" s="17" t="n">
        <v>2</v>
      </c>
      <c r="U697" s="19" t="n">
        <f aca="false">VLOOKUP(поверки!$T697,'Акты п-п'!$C$5:$I$57,2,FALSE())</f>
        <v>45748</v>
      </c>
      <c r="V697" s="19" t="n">
        <f aca="false">VLOOKUP(поверки!$T697,'Акты п-п'!$C$5:$I$57,3,FALSE())</f>
        <v>45754</v>
      </c>
      <c r="W697" s="17" t="str">
        <f aca="false">VLOOKUP(поверки!$T697,'Акты п-п'!$C$5:$I$57,5,FALSE())</f>
        <v>Манджеев А.А.</v>
      </c>
      <c r="X697" s="17" t="n">
        <f aca="false">поверки!$G697-поверки!$U697</f>
        <v>6</v>
      </c>
      <c r="Y697" s="17" t="n">
        <f aca="false">поверки!$V697-поверки!$G697</f>
        <v>0</v>
      </c>
      <c r="Z697" s="17" t="str">
        <f aca="false">CONCATENATE(поверки!$Q697," ",поверки!$S697," номер ",поверки!$H697)</f>
        <v>Манометр М-4ВУКсУХЛ1 номер 2064489</v>
      </c>
    </row>
    <row r="698" customFormat="false" ht="17.9" hidden="true" customHeight="false" outlineLevel="0" collapsed="false">
      <c r="B698" s="1" t="s">
        <v>1198</v>
      </c>
      <c r="C698" s="1" t="s">
        <v>30</v>
      </c>
      <c r="D698" s="1" t="s">
        <v>446</v>
      </c>
      <c r="F698" s="1" t="s">
        <v>480</v>
      </c>
      <c r="G698" s="16" t="n">
        <v>45754</v>
      </c>
      <c r="H698" s="6" t="s">
        <v>1574</v>
      </c>
      <c r="J698" s="1" t="s">
        <v>34</v>
      </c>
      <c r="K698" s="1" t="s">
        <v>35</v>
      </c>
      <c r="L698" s="1" t="s">
        <v>1575</v>
      </c>
      <c r="M698" s="17" t="str">
        <f aca="false">IF(COUNTIF(поверки!$H$6:$H$3175,поверки!$H698)&gt;1,"Дубликат","")</f>
        <v/>
      </c>
      <c r="N698" s="17" t="str">
        <f aca="false">IF(COUNTIF(поверки!$L$6:$L$3175,поверки!$L698)&gt;1,"Дубликат","")</f>
        <v/>
      </c>
      <c r="O698" s="18" t="n">
        <v>693</v>
      </c>
      <c r="P698" s="17" t="str">
        <f aca="false">CONCATENATE(TEXT(MONTH(поверки!$G698),"00"),"/",TEXT(поверки!$O698,"000"), "/",TEXT(YEAR(поверки!$G698)-2000,"00"))</f>
        <v>04/693/25</v>
      </c>
      <c r="Q698" s="17" t="str">
        <f aca="false">VLOOKUP(поверки!$F698,'соответстиви ОТ типу'!$K$4:$M$344,2,FALSE())</f>
        <v>Манометр</v>
      </c>
      <c r="R698" s="17" t="s">
        <v>52</v>
      </c>
      <c r="S698" s="17" t="s">
        <v>483</v>
      </c>
      <c r="T698" s="17" t="n">
        <v>2</v>
      </c>
      <c r="U698" s="19" t="n">
        <f aca="false">VLOOKUP(поверки!$T698,'Акты п-п'!$C$5:$I$57,2,FALSE())</f>
        <v>45748</v>
      </c>
      <c r="V698" s="19" t="n">
        <f aca="false">VLOOKUP(поверки!$T698,'Акты п-п'!$C$5:$I$57,3,FALSE())</f>
        <v>45754</v>
      </c>
      <c r="W698" s="17" t="str">
        <f aca="false">VLOOKUP(поверки!$T698,'Акты п-п'!$C$5:$I$57,5,FALSE())</f>
        <v>Манджеев А.А.</v>
      </c>
      <c r="X698" s="17" t="n">
        <f aca="false">поверки!$G698-поверки!$U698</f>
        <v>6</v>
      </c>
      <c r="Y698" s="17" t="n">
        <f aca="false">поверки!$V698-поверки!$G698</f>
        <v>0</v>
      </c>
      <c r="Z698" s="17" t="str">
        <f aca="false">CONCATENATE(поверки!$Q698," ",поверки!$S698," номер ",поверки!$H698)</f>
        <v>Манометр М-4ВУКсУХЛ1 номер 2064330</v>
      </c>
    </row>
    <row r="699" customFormat="false" ht="17.9" hidden="true" customHeight="false" outlineLevel="0" collapsed="false">
      <c r="B699" s="1" t="s">
        <v>1198</v>
      </c>
      <c r="C699" s="1" t="s">
        <v>30</v>
      </c>
      <c r="D699" s="1" t="s">
        <v>446</v>
      </c>
      <c r="F699" s="1" t="s">
        <v>480</v>
      </c>
      <c r="G699" s="16" t="n">
        <v>45754</v>
      </c>
      <c r="H699" s="6" t="s">
        <v>1576</v>
      </c>
      <c r="J699" s="1" t="s">
        <v>34</v>
      </c>
      <c r="K699" s="1" t="s">
        <v>35</v>
      </c>
      <c r="L699" s="1" t="s">
        <v>1577</v>
      </c>
      <c r="M699" s="17" t="str">
        <f aca="false">IF(COUNTIF(поверки!$H$6:$H$3175,поверки!$H699)&gt;1,"Дубликат","")</f>
        <v/>
      </c>
      <c r="N699" s="17" t="str">
        <f aca="false">IF(COUNTIF(поверки!$L$6:$L$3175,поверки!$L699)&gt;1,"Дубликат","")</f>
        <v/>
      </c>
      <c r="O699" s="18" t="n">
        <v>694</v>
      </c>
      <c r="P699" s="17" t="str">
        <f aca="false">CONCATENATE(TEXT(MONTH(поверки!$G699),"00"),"/",TEXT(поверки!$O699,"000"), "/",TEXT(YEAR(поверки!$G699)-2000,"00"))</f>
        <v>04/694/25</v>
      </c>
      <c r="Q699" s="17" t="str">
        <f aca="false">VLOOKUP(поверки!$F699,'соответстиви ОТ типу'!$K$4:$M$344,2,FALSE())</f>
        <v>Манометр</v>
      </c>
      <c r="R699" s="17" t="s">
        <v>52</v>
      </c>
      <c r="S699" s="17" t="s">
        <v>483</v>
      </c>
      <c r="T699" s="17" t="n">
        <v>2</v>
      </c>
      <c r="U699" s="19" t="n">
        <f aca="false">VLOOKUP(поверки!$T699,'Акты п-п'!$C$5:$I$57,2,FALSE())</f>
        <v>45748</v>
      </c>
      <c r="V699" s="19" t="n">
        <f aca="false">VLOOKUP(поверки!$T699,'Акты п-п'!$C$5:$I$57,3,FALSE())</f>
        <v>45754</v>
      </c>
      <c r="W699" s="17" t="str">
        <f aca="false">VLOOKUP(поверки!$T699,'Акты п-п'!$C$5:$I$57,5,FALSE())</f>
        <v>Манджеев А.А.</v>
      </c>
      <c r="X699" s="17" t="n">
        <f aca="false">поверки!$G699-поверки!$U699</f>
        <v>6</v>
      </c>
      <c r="Y699" s="17" t="n">
        <f aca="false">поверки!$V699-поверки!$G699</f>
        <v>0</v>
      </c>
      <c r="Z699" s="17" t="str">
        <f aca="false">CONCATENATE(поверки!$Q699," ",поверки!$S699," номер ",поверки!$H699)</f>
        <v>Манометр М-4ВУКсУХЛ1 номер 2064342</v>
      </c>
    </row>
    <row r="700" customFormat="false" ht="17.9" hidden="true" customHeight="false" outlineLevel="0" collapsed="false">
      <c r="B700" s="1" t="s">
        <v>1198</v>
      </c>
      <c r="C700" s="1" t="s">
        <v>30</v>
      </c>
      <c r="D700" s="1" t="s">
        <v>446</v>
      </c>
      <c r="F700" s="1" t="s">
        <v>480</v>
      </c>
      <c r="G700" s="16" t="n">
        <v>45754</v>
      </c>
      <c r="H700" s="6" t="s">
        <v>1578</v>
      </c>
      <c r="J700" s="1" t="s">
        <v>34</v>
      </c>
      <c r="K700" s="1" t="s">
        <v>35</v>
      </c>
      <c r="L700" s="1" t="s">
        <v>1579</v>
      </c>
      <c r="M700" s="17" t="str">
        <f aca="false">IF(COUNTIF(поверки!$H$6:$H$3175,поверки!$H700)&gt;1,"Дубликат","")</f>
        <v/>
      </c>
      <c r="N700" s="17" t="str">
        <f aca="false">IF(COUNTIF(поверки!$L$6:$L$3175,поверки!$L700)&gt;1,"Дубликат","")</f>
        <v/>
      </c>
      <c r="O700" s="18" t="n">
        <v>695</v>
      </c>
      <c r="P700" s="17" t="str">
        <f aca="false">CONCATENATE(TEXT(MONTH(поверки!$G700),"00"),"/",TEXT(поверки!$O700,"000"), "/",TEXT(YEAR(поверки!$G700)-2000,"00"))</f>
        <v>04/695/25</v>
      </c>
      <c r="Q700" s="17" t="str">
        <f aca="false">VLOOKUP(поверки!$F700,'соответстиви ОТ типу'!$K$4:$M$344,2,FALSE())</f>
        <v>Манометр</v>
      </c>
      <c r="R700" s="17" t="s">
        <v>52</v>
      </c>
      <c r="S700" s="17" t="s">
        <v>483</v>
      </c>
      <c r="T700" s="17" t="n">
        <v>2</v>
      </c>
      <c r="U700" s="19" t="n">
        <f aca="false">VLOOKUP(поверки!$T700,'Акты п-п'!$C$5:$I$57,2,FALSE())</f>
        <v>45748</v>
      </c>
      <c r="V700" s="19" t="n">
        <f aca="false">VLOOKUP(поверки!$T700,'Акты п-п'!$C$5:$I$57,3,FALSE())</f>
        <v>45754</v>
      </c>
      <c r="W700" s="17" t="str">
        <f aca="false">VLOOKUP(поверки!$T700,'Акты п-п'!$C$5:$I$57,5,FALSE())</f>
        <v>Манджеев А.А.</v>
      </c>
      <c r="X700" s="17" t="n">
        <f aca="false">поверки!$G700-поверки!$U700</f>
        <v>6</v>
      </c>
      <c r="Y700" s="17" t="n">
        <f aca="false">поверки!$V700-поверки!$G700</f>
        <v>0</v>
      </c>
      <c r="Z700" s="17" t="str">
        <f aca="false">CONCATENATE(поверки!$Q700," ",поверки!$S700," номер ",поверки!$H700)</f>
        <v>Манометр М-4ВУКсУХЛ1 номер 2064338</v>
      </c>
    </row>
    <row r="701" customFormat="false" ht="17.9" hidden="true" customHeight="false" outlineLevel="0" collapsed="false">
      <c r="B701" s="1" t="s">
        <v>1198</v>
      </c>
      <c r="C701" s="1" t="s">
        <v>30</v>
      </c>
      <c r="D701" s="1" t="s">
        <v>446</v>
      </c>
      <c r="F701" s="1" t="s">
        <v>480</v>
      </c>
      <c r="G701" s="16" t="n">
        <v>45754</v>
      </c>
      <c r="H701" s="6" t="s">
        <v>1580</v>
      </c>
      <c r="J701" s="1" t="s">
        <v>34</v>
      </c>
      <c r="K701" s="1" t="s">
        <v>35</v>
      </c>
      <c r="L701" s="1" t="s">
        <v>1581</v>
      </c>
      <c r="M701" s="17" t="str">
        <f aca="false">IF(COUNTIF(поверки!$H$6:$H$3175,поверки!$H701)&gt;1,"Дубликат","")</f>
        <v/>
      </c>
      <c r="N701" s="17" t="str">
        <f aca="false">IF(COUNTIF(поверки!$L$6:$L$3175,поверки!$L701)&gt;1,"Дубликат","")</f>
        <v/>
      </c>
      <c r="O701" s="18" t="n">
        <v>696</v>
      </c>
      <c r="P701" s="17" t="str">
        <f aca="false">CONCATENATE(TEXT(MONTH(поверки!$G701),"00"),"/",TEXT(поверки!$O701,"000"), "/",TEXT(YEAR(поверки!$G701)-2000,"00"))</f>
        <v>04/696/25</v>
      </c>
      <c r="Q701" s="17" t="str">
        <f aca="false">VLOOKUP(поверки!$F701,'соответстиви ОТ типу'!$K$4:$M$344,2,FALSE())</f>
        <v>Манометр</v>
      </c>
      <c r="R701" s="17" t="s">
        <v>52</v>
      </c>
      <c r="S701" s="17" t="s">
        <v>483</v>
      </c>
      <c r="T701" s="17" t="n">
        <v>2</v>
      </c>
      <c r="U701" s="19" t="n">
        <f aca="false">VLOOKUP(поверки!$T701,'Акты п-п'!$C$5:$I$57,2,FALSE())</f>
        <v>45748</v>
      </c>
      <c r="V701" s="19" t="n">
        <f aca="false">VLOOKUP(поверки!$T701,'Акты п-п'!$C$5:$I$57,3,FALSE())</f>
        <v>45754</v>
      </c>
      <c r="W701" s="17" t="str">
        <f aca="false">VLOOKUP(поверки!$T701,'Акты п-п'!$C$5:$I$57,5,FALSE())</f>
        <v>Манджеев А.А.</v>
      </c>
      <c r="X701" s="17" t="n">
        <f aca="false">поверки!$G701-поверки!$U701</f>
        <v>6</v>
      </c>
      <c r="Y701" s="17" t="n">
        <f aca="false">поверки!$V701-поверки!$G701</f>
        <v>0</v>
      </c>
      <c r="Z701" s="17" t="str">
        <f aca="false">CONCATENATE(поверки!$Q701," ",поверки!$S701," номер ",поверки!$H701)</f>
        <v>Манометр М-4ВУКсУХЛ1 номер 2064337</v>
      </c>
    </row>
    <row r="702" customFormat="false" ht="17.9" hidden="true" customHeight="false" outlineLevel="0" collapsed="false">
      <c r="B702" s="1" t="s">
        <v>1198</v>
      </c>
      <c r="C702" s="1" t="s">
        <v>30</v>
      </c>
      <c r="D702" s="1" t="s">
        <v>446</v>
      </c>
      <c r="F702" s="1" t="s">
        <v>480</v>
      </c>
      <c r="G702" s="16" t="n">
        <v>45754</v>
      </c>
      <c r="H702" s="6" t="s">
        <v>1582</v>
      </c>
      <c r="J702" s="1" t="s">
        <v>34</v>
      </c>
      <c r="K702" s="1" t="s">
        <v>35</v>
      </c>
      <c r="L702" s="1" t="s">
        <v>1583</v>
      </c>
      <c r="M702" s="17" t="str">
        <f aca="false">IF(COUNTIF(поверки!$H$6:$H$3175,поверки!$H702)&gt;1,"Дубликат","")</f>
        <v/>
      </c>
      <c r="N702" s="17" t="str">
        <f aca="false">IF(COUNTIF(поверки!$L$6:$L$3175,поверки!$L702)&gt;1,"Дубликат","")</f>
        <v/>
      </c>
      <c r="O702" s="18" t="n">
        <v>697</v>
      </c>
      <c r="P702" s="17" t="str">
        <f aca="false">CONCATENATE(TEXT(MONTH(поверки!$G702),"00"),"/",TEXT(поверки!$O702,"000"), "/",TEXT(YEAR(поверки!$G702)-2000,"00"))</f>
        <v>04/697/25</v>
      </c>
      <c r="Q702" s="17" t="str">
        <f aca="false">VLOOKUP(поверки!$F702,'соответстиви ОТ типу'!$K$4:$M$344,2,FALSE())</f>
        <v>Манометр</v>
      </c>
      <c r="R702" s="17" t="s">
        <v>52</v>
      </c>
      <c r="S702" s="17" t="s">
        <v>483</v>
      </c>
      <c r="T702" s="17" t="n">
        <v>2</v>
      </c>
      <c r="U702" s="19" t="n">
        <f aca="false">VLOOKUP(поверки!$T702,'Акты п-п'!$C$5:$I$57,2,FALSE())</f>
        <v>45748</v>
      </c>
      <c r="V702" s="19" t="n">
        <f aca="false">VLOOKUP(поверки!$T702,'Акты п-п'!$C$5:$I$57,3,FALSE())</f>
        <v>45754</v>
      </c>
      <c r="W702" s="17" t="str">
        <f aca="false">VLOOKUP(поверки!$T702,'Акты п-п'!$C$5:$I$57,5,FALSE())</f>
        <v>Манджеев А.А.</v>
      </c>
      <c r="X702" s="17" t="n">
        <f aca="false">поверки!$G702-поверки!$U702</f>
        <v>6</v>
      </c>
      <c r="Y702" s="17" t="n">
        <f aca="false">поверки!$V702-поверки!$G702</f>
        <v>0</v>
      </c>
      <c r="Z702" s="17" t="str">
        <f aca="false">CONCATENATE(поверки!$Q702," ",поверки!$S702," номер ",поверки!$H702)</f>
        <v>Манометр М-4ВУКсУХЛ1 номер 2064325</v>
      </c>
    </row>
    <row r="703" customFormat="false" ht="17.9" hidden="true" customHeight="false" outlineLevel="0" collapsed="false">
      <c r="B703" s="1" t="s">
        <v>1198</v>
      </c>
      <c r="C703" s="1" t="s">
        <v>30</v>
      </c>
      <c r="D703" s="1" t="s">
        <v>446</v>
      </c>
      <c r="F703" s="1" t="s">
        <v>480</v>
      </c>
      <c r="G703" s="16" t="n">
        <v>45754</v>
      </c>
      <c r="H703" s="6" t="s">
        <v>1584</v>
      </c>
      <c r="J703" s="1" t="s">
        <v>34</v>
      </c>
      <c r="K703" s="1" t="s">
        <v>35</v>
      </c>
      <c r="L703" s="1" t="s">
        <v>1585</v>
      </c>
      <c r="M703" s="17" t="str">
        <f aca="false">IF(COUNTIF(поверки!$H$6:$H$3175,поверки!$H703)&gt;1,"Дубликат","")</f>
        <v/>
      </c>
      <c r="N703" s="17" t="str">
        <f aca="false">IF(COUNTIF(поверки!$L$6:$L$3175,поверки!$L703)&gt;1,"Дубликат","")</f>
        <v/>
      </c>
      <c r="O703" s="18" t="n">
        <v>698</v>
      </c>
      <c r="P703" s="17" t="str">
        <f aca="false">CONCATENATE(TEXT(MONTH(поверки!$G703),"00"),"/",TEXT(поверки!$O703,"000"), "/",TEXT(YEAR(поверки!$G703)-2000,"00"))</f>
        <v>04/698/25</v>
      </c>
      <c r="Q703" s="17" t="str">
        <f aca="false">VLOOKUP(поверки!$F703,'соответстиви ОТ типу'!$K$4:$M$344,2,FALSE())</f>
        <v>Манометр</v>
      </c>
      <c r="R703" s="17" t="s">
        <v>52</v>
      </c>
      <c r="S703" s="17" t="s">
        <v>483</v>
      </c>
      <c r="T703" s="17" t="n">
        <v>2</v>
      </c>
      <c r="U703" s="19" t="n">
        <f aca="false">VLOOKUP(поверки!$T703,'Акты п-п'!$C$5:$I$57,2,FALSE())</f>
        <v>45748</v>
      </c>
      <c r="V703" s="19" t="n">
        <f aca="false">VLOOKUP(поверки!$T703,'Акты п-п'!$C$5:$I$57,3,FALSE())</f>
        <v>45754</v>
      </c>
      <c r="W703" s="17" t="str">
        <f aca="false">VLOOKUP(поверки!$T703,'Акты п-п'!$C$5:$I$57,5,FALSE())</f>
        <v>Манджеев А.А.</v>
      </c>
      <c r="X703" s="17" t="n">
        <f aca="false">поверки!$G703-поверки!$U703</f>
        <v>6</v>
      </c>
      <c r="Y703" s="17" t="n">
        <f aca="false">поверки!$V703-поверки!$G703</f>
        <v>0</v>
      </c>
      <c r="Z703" s="17" t="str">
        <f aca="false">CONCATENATE(поверки!$Q703," ",поверки!$S703," номер ",поверки!$H703)</f>
        <v>Манометр М-4ВУКсУХЛ1 номер 2064313</v>
      </c>
    </row>
    <row r="704" customFormat="false" ht="17.9" hidden="true" customHeight="false" outlineLevel="0" collapsed="false">
      <c r="B704" s="1" t="s">
        <v>1198</v>
      </c>
      <c r="C704" s="1" t="s">
        <v>30</v>
      </c>
      <c r="D704" s="1" t="s">
        <v>446</v>
      </c>
      <c r="F704" s="1" t="s">
        <v>480</v>
      </c>
      <c r="G704" s="16" t="n">
        <v>45754</v>
      </c>
      <c r="H704" s="6" t="s">
        <v>1586</v>
      </c>
      <c r="J704" s="1" t="s">
        <v>34</v>
      </c>
      <c r="K704" s="1" t="s">
        <v>35</v>
      </c>
      <c r="L704" s="1" t="s">
        <v>1587</v>
      </c>
      <c r="M704" s="17" t="str">
        <f aca="false">IF(COUNTIF(поверки!$H$6:$H$3175,поверки!$H704)&gt;1,"Дубликат","")</f>
        <v/>
      </c>
      <c r="N704" s="17" t="str">
        <f aca="false">IF(COUNTIF(поверки!$L$6:$L$3175,поверки!$L704)&gt;1,"Дубликат","")</f>
        <v/>
      </c>
      <c r="O704" s="18" t="n">
        <v>699</v>
      </c>
      <c r="P704" s="17" t="str">
        <f aca="false">CONCATENATE(TEXT(MONTH(поверки!$G704),"00"),"/",TEXT(поверки!$O704,"000"), "/",TEXT(YEAR(поверки!$G704)-2000,"00"))</f>
        <v>04/699/25</v>
      </c>
      <c r="Q704" s="17" t="str">
        <f aca="false">VLOOKUP(поверки!$F704,'соответстиви ОТ типу'!$K$4:$M$344,2,FALSE())</f>
        <v>Манометр</v>
      </c>
      <c r="R704" s="17" t="s">
        <v>52</v>
      </c>
      <c r="S704" s="17" t="s">
        <v>483</v>
      </c>
      <c r="T704" s="17" t="n">
        <v>2</v>
      </c>
      <c r="U704" s="19" t="n">
        <f aca="false">VLOOKUP(поверки!$T704,'Акты п-п'!$C$5:$I$57,2,FALSE())</f>
        <v>45748</v>
      </c>
      <c r="V704" s="19" t="n">
        <f aca="false">VLOOKUP(поверки!$T704,'Акты п-п'!$C$5:$I$57,3,FALSE())</f>
        <v>45754</v>
      </c>
      <c r="W704" s="17" t="str">
        <f aca="false">VLOOKUP(поверки!$T704,'Акты п-п'!$C$5:$I$57,5,FALSE())</f>
        <v>Манджеев А.А.</v>
      </c>
      <c r="X704" s="17" t="n">
        <f aca="false">поверки!$G704-поверки!$U704</f>
        <v>6</v>
      </c>
      <c r="Y704" s="17" t="n">
        <f aca="false">поверки!$V704-поверки!$G704</f>
        <v>0</v>
      </c>
      <c r="Z704" s="17" t="str">
        <f aca="false">CONCATENATE(поверки!$Q704," ",поверки!$S704," номер ",поверки!$H704)</f>
        <v>Манометр М-4ВУКсУХЛ1 номер 2064310</v>
      </c>
    </row>
    <row r="705" customFormat="false" ht="17.9" hidden="true" customHeight="false" outlineLevel="0" collapsed="false">
      <c r="B705" s="1" t="s">
        <v>1198</v>
      </c>
      <c r="C705" s="1" t="s">
        <v>30</v>
      </c>
      <c r="D705" s="1" t="s">
        <v>446</v>
      </c>
      <c r="F705" s="1" t="s">
        <v>480</v>
      </c>
      <c r="G705" s="16" t="n">
        <v>45754</v>
      </c>
      <c r="H705" s="6" t="s">
        <v>1588</v>
      </c>
      <c r="J705" s="1" t="s">
        <v>34</v>
      </c>
      <c r="K705" s="1" t="s">
        <v>35</v>
      </c>
      <c r="L705" s="1" t="s">
        <v>1589</v>
      </c>
      <c r="M705" s="17" t="str">
        <f aca="false">IF(COUNTIF(поверки!$H$6:$H$3175,поверки!$H705)&gt;1,"Дубликат","")</f>
        <v/>
      </c>
      <c r="N705" s="17" t="str">
        <f aca="false">IF(COUNTIF(поверки!$L$6:$L$3175,поверки!$L705)&gt;1,"Дубликат","")</f>
        <v/>
      </c>
      <c r="O705" s="18" t="n">
        <v>700</v>
      </c>
      <c r="P705" s="17" t="str">
        <f aca="false">CONCATENATE(TEXT(MONTH(поверки!$G705),"00"),"/",TEXT(поверки!$O705,"000"), "/",TEXT(YEAR(поверки!$G705)-2000,"00"))</f>
        <v>04/700/25</v>
      </c>
      <c r="Q705" s="17" t="str">
        <f aca="false">VLOOKUP(поверки!$F705,'соответстиви ОТ типу'!$K$4:$M$344,2,FALSE())</f>
        <v>Манометр</v>
      </c>
      <c r="R705" s="17" t="s">
        <v>52</v>
      </c>
      <c r="S705" s="17" t="s">
        <v>483</v>
      </c>
      <c r="T705" s="17" t="n">
        <v>2</v>
      </c>
      <c r="U705" s="19" t="n">
        <f aca="false">VLOOKUP(поверки!$T705,'Акты п-п'!$C$5:$I$57,2,FALSE())</f>
        <v>45748</v>
      </c>
      <c r="V705" s="19" t="n">
        <f aca="false">VLOOKUP(поверки!$T705,'Акты п-п'!$C$5:$I$57,3,FALSE())</f>
        <v>45754</v>
      </c>
      <c r="W705" s="17" t="str">
        <f aca="false">VLOOKUP(поверки!$T705,'Акты п-п'!$C$5:$I$57,5,FALSE())</f>
        <v>Манджеев А.А.</v>
      </c>
      <c r="X705" s="17" t="n">
        <f aca="false">поверки!$G705-поверки!$U705</f>
        <v>6</v>
      </c>
      <c r="Y705" s="17" t="n">
        <f aca="false">поверки!$V705-поверки!$G705</f>
        <v>0</v>
      </c>
      <c r="Z705" s="17" t="str">
        <f aca="false">CONCATENATE(поверки!$Q705," ",поверки!$S705," номер ",поверки!$H705)</f>
        <v>Манометр М-4ВУКсУХЛ1 номер 2064324</v>
      </c>
    </row>
    <row r="706" customFormat="false" ht="17.9" hidden="true" customHeight="false" outlineLevel="0" collapsed="false">
      <c r="B706" s="1" t="s">
        <v>1198</v>
      </c>
      <c r="C706" s="1" t="s">
        <v>30</v>
      </c>
      <c r="D706" s="1" t="s">
        <v>446</v>
      </c>
      <c r="F706" s="1" t="s">
        <v>480</v>
      </c>
      <c r="G706" s="16" t="n">
        <v>45754</v>
      </c>
      <c r="H706" s="6" t="s">
        <v>1590</v>
      </c>
      <c r="J706" s="1" t="s">
        <v>34</v>
      </c>
      <c r="K706" s="1" t="s">
        <v>35</v>
      </c>
      <c r="L706" s="1" t="s">
        <v>1591</v>
      </c>
      <c r="M706" s="17" t="str">
        <f aca="false">IF(COUNTIF(поверки!$H$6:$H$3175,поверки!$H706)&gt;1,"Дубликат","")</f>
        <v/>
      </c>
      <c r="N706" s="17" t="str">
        <f aca="false">IF(COUNTIF(поверки!$L$6:$L$3175,поверки!$L706)&gt;1,"Дубликат","")</f>
        <v/>
      </c>
      <c r="O706" s="18" t="n">
        <v>701</v>
      </c>
      <c r="P706" s="17" t="str">
        <f aca="false">CONCATENATE(TEXT(MONTH(поверки!$G706),"00"),"/",TEXT(поверки!$O706,"000"), "/",TEXT(YEAR(поверки!$G706)-2000,"00"))</f>
        <v>04/701/25</v>
      </c>
      <c r="Q706" s="17" t="str">
        <f aca="false">VLOOKUP(поверки!$F706,'соответстиви ОТ типу'!$K$4:$M$344,2,FALSE())</f>
        <v>Манометр</v>
      </c>
      <c r="R706" s="17" t="s">
        <v>52</v>
      </c>
      <c r="S706" s="17" t="s">
        <v>483</v>
      </c>
      <c r="T706" s="17" t="n">
        <v>2</v>
      </c>
      <c r="U706" s="19" t="n">
        <f aca="false">VLOOKUP(поверки!$T706,'Акты п-п'!$C$5:$I$57,2,FALSE())</f>
        <v>45748</v>
      </c>
      <c r="V706" s="19" t="n">
        <f aca="false">VLOOKUP(поверки!$T706,'Акты п-п'!$C$5:$I$57,3,FALSE())</f>
        <v>45754</v>
      </c>
      <c r="W706" s="17" t="str">
        <f aca="false">VLOOKUP(поверки!$T706,'Акты п-п'!$C$5:$I$57,5,FALSE())</f>
        <v>Манджеев А.А.</v>
      </c>
      <c r="X706" s="17" t="n">
        <f aca="false">поверки!$G706-поверки!$U706</f>
        <v>6</v>
      </c>
      <c r="Y706" s="17" t="n">
        <f aca="false">поверки!$V706-поверки!$G706</f>
        <v>0</v>
      </c>
      <c r="Z706" s="17" t="str">
        <f aca="false">CONCATENATE(поверки!$Q706," ",поверки!$S706," номер ",поверки!$H706)</f>
        <v>Манометр М-4ВУКсУХЛ1 номер 2064317</v>
      </c>
    </row>
    <row r="707" customFormat="false" ht="17.9" hidden="true" customHeight="false" outlineLevel="0" collapsed="false">
      <c r="B707" s="1" t="s">
        <v>1198</v>
      </c>
      <c r="C707" s="1" t="s">
        <v>30</v>
      </c>
      <c r="D707" s="1" t="s">
        <v>446</v>
      </c>
      <c r="F707" s="1" t="s">
        <v>480</v>
      </c>
      <c r="G707" s="16" t="n">
        <v>45754</v>
      </c>
      <c r="H707" s="6" t="s">
        <v>1592</v>
      </c>
      <c r="J707" s="1" t="s">
        <v>34</v>
      </c>
      <c r="K707" s="1" t="s">
        <v>35</v>
      </c>
      <c r="L707" s="1" t="s">
        <v>1593</v>
      </c>
      <c r="M707" s="17" t="str">
        <f aca="false">IF(COUNTIF(поверки!$H$6:$H$3175,поверки!$H707)&gt;1,"Дубликат","")</f>
        <v/>
      </c>
      <c r="N707" s="17" t="str">
        <f aca="false">IF(COUNTIF(поверки!$L$6:$L$3175,поверки!$L707)&gt;1,"Дубликат","")</f>
        <v/>
      </c>
      <c r="O707" s="18" t="n">
        <v>702</v>
      </c>
      <c r="P707" s="17" t="str">
        <f aca="false">CONCATENATE(TEXT(MONTH(поверки!$G707),"00"),"/",TEXT(поверки!$O707,"000"), "/",TEXT(YEAR(поверки!$G707)-2000,"00"))</f>
        <v>04/702/25</v>
      </c>
      <c r="Q707" s="17" t="str">
        <f aca="false">VLOOKUP(поверки!$F707,'соответстиви ОТ типу'!$K$4:$M$344,2,FALSE())</f>
        <v>Манометр</v>
      </c>
      <c r="R707" s="17" t="s">
        <v>52</v>
      </c>
      <c r="S707" s="17" t="s">
        <v>483</v>
      </c>
      <c r="T707" s="17" t="n">
        <v>2</v>
      </c>
      <c r="U707" s="19" t="n">
        <f aca="false">VLOOKUP(поверки!$T707,'Акты п-п'!$C$5:$I$57,2,FALSE())</f>
        <v>45748</v>
      </c>
      <c r="V707" s="19" t="n">
        <f aca="false">VLOOKUP(поверки!$T707,'Акты п-п'!$C$5:$I$57,3,FALSE())</f>
        <v>45754</v>
      </c>
      <c r="W707" s="17" t="str">
        <f aca="false">VLOOKUP(поверки!$T707,'Акты п-п'!$C$5:$I$57,5,FALSE())</f>
        <v>Манджеев А.А.</v>
      </c>
      <c r="X707" s="17" t="n">
        <f aca="false">поверки!$G707-поверки!$U707</f>
        <v>6</v>
      </c>
      <c r="Y707" s="17" t="n">
        <f aca="false">поверки!$V707-поверки!$G707</f>
        <v>0</v>
      </c>
      <c r="Z707" s="17" t="str">
        <f aca="false">CONCATENATE(поверки!$Q707," ",поверки!$S707," номер ",поверки!$H707)</f>
        <v>Манометр М-4ВУКсУХЛ1 номер 2064318</v>
      </c>
    </row>
    <row r="708" customFormat="false" ht="17.9" hidden="true" customHeight="false" outlineLevel="0" collapsed="false">
      <c r="B708" s="1" t="s">
        <v>1198</v>
      </c>
      <c r="C708" s="1" t="s">
        <v>30</v>
      </c>
      <c r="D708" s="1" t="s">
        <v>446</v>
      </c>
      <c r="F708" s="1" t="s">
        <v>480</v>
      </c>
      <c r="G708" s="16" t="n">
        <v>45754</v>
      </c>
      <c r="H708" s="6" t="s">
        <v>1594</v>
      </c>
      <c r="J708" s="1" t="s">
        <v>34</v>
      </c>
      <c r="K708" s="1" t="s">
        <v>35</v>
      </c>
      <c r="L708" s="1" t="s">
        <v>1595</v>
      </c>
      <c r="M708" s="17" t="str">
        <f aca="false">IF(COUNTIF(поверки!$H$6:$H$3175,поверки!$H708)&gt;1,"Дубликат","")</f>
        <v/>
      </c>
      <c r="N708" s="17" t="str">
        <f aca="false">IF(COUNTIF(поверки!$L$6:$L$3175,поверки!$L708)&gt;1,"Дубликат","")</f>
        <v/>
      </c>
      <c r="O708" s="18" t="n">
        <v>703</v>
      </c>
      <c r="P708" s="17" t="str">
        <f aca="false">CONCATENATE(TEXT(MONTH(поверки!$G708),"00"),"/",TEXT(поверки!$O708,"000"), "/",TEXT(YEAR(поверки!$G708)-2000,"00"))</f>
        <v>04/703/25</v>
      </c>
      <c r="Q708" s="17" t="str">
        <f aca="false">VLOOKUP(поверки!$F708,'соответстиви ОТ типу'!$K$4:$M$344,2,FALSE())</f>
        <v>Манометр</v>
      </c>
      <c r="R708" s="17" t="s">
        <v>52</v>
      </c>
      <c r="S708" s="17" t="s">
        <v>483</v>
      </c>
      <c r="T708" s="17" t="n">
        <v>2</v>
      </c>
      <c r="U708" s="19" t="n">
        <f aca="false">VLOOKUP(поверки!$T708,'Акты п-п'!$C$5:$I$57,2,FALSE())</f>
        <v>45748</v>
      </c>
      <c r="V708" s="19" t="n">
        <f aca="false">VLOOKUP(поверки!$T708,'Акты п-п'!$C$5:$I$57,3,FALSE())</f>
        <v>45754</v>
      </c>
      <c r="W708" s="17" t="str">
        <f aca="false">VLOOKUP(поверки!$T708,'Акты п-п'!$C$5:$I$57,5,FALSE())</f>
        <v>Манджеев А.А.</v>
      </c>
      <c r="X708" s="17" t="n">
        <f aca="false">поверки!$G708-поверки!$U708</f>
        <v>6</v>
      </c>
      <c r="Y708" s="17" t="n">
        <f aca="false">поверки!$V708-поверки!$G708</f>
        <v>0</v>
      </c>
      <c r="Z708" s="17" t="str">
        <f aca="false">CONCATENATE(поверки!$Q708," ",поверки!$S708," номер ",поверки!$H708)</f>
        <v>Манометр М-4ВУКсУХЛ1 номер 2064316</v>
      </c>
    </row>
    <row r="709" customFormat="false" ht="17.9" hidden="true" customHeight="false" outlineLevel="0" collapsed="false">
      <c r="B709" s="1" t="s">
        <v>1198</v>
      </c>
      <c r="C709" s="1" t="s">
        <v>30</v>
      </c>
      <c r="D709" s="1" t="s">
        <v>446</v>
      </c>
      <c r="F709" s="1" t="s">
        <v>480</v>
      </c>
      <c r="G709" s="16" t="n">
        <v>45754</v>
      </c>
      <c r="H709" s="6" t="s">
        <v>1596</v>
      </c>
      <c r="J709" s="1" t="s">
        <v>34</v>
      </c>
      <c r="K709" s="1" t="s">
        <v>35</v>
      </c>
      <c r="L709" s="1" t="s">
        <v>1597</v>
      </c>
      <c r="M709" s="17" t="str">
        <f aca="false">IF(COUNTIF(поверки!$H$6:$H$3175,поверки!$H709)&gt;1,"Дубликат","")</f>
        <v/>
      </c>
      <c r="N709" s="17" t="str">
        <f aca="false">IF(COUNTIF(поверки!$L$6:$L$3175,поверки!$L709)&gt;1,"Дубликат","")</f>
        <v/>
      </c>
      <c r="O709" s="18" t="n">
        <v>704</v>
      </c>
      <c r="P709" s="17" t="str">
        <f aca="false">CONCATENATE(TEXT(MONTH(поверки!$G709),"00"),"/",TEXT(поверки!$O709,"000"), "/",TEXT(YEAR(поверки!$G709)-2000,"00"))</f>
        <v>04/704/25</v>
      </c>
      <c r="Q709" s="17" t="str">
        <f aca="false">VLOOKUP(поверки!$F709,'соответстиви ОТ типу'!$K$4:$M$344,2,FALSE())</f>
        <v>Манометр</v>
      </c>
      <c r="R709" s="17" t="s">
        <v>52</v>
      </c>
      <c r="S709" s="17" t="s">
        <v>483</v>
      </c>
      <c r="T709" s="17" t="n">
        <v>2</v>
      </c>
      <c r="U709" s="19" t="n">
        <f aca="false">VLOOKUP(поверки!$T709,'Акты п-п'!$C$5:$I$57,2,FALSE())</f>
        <v>45748</v>
      </c>
      <c r="V709" s="19" t="n">
        <f aca="false">VLOOKUP(поверки!$T709,'Акты п-п'!$C$5:$I$57,3,FALSE())</f>
        <v>45754</v>
      </c>
      <c r="W709" s="17" t="str">
        <f aca="false">VLOOKUP(поверки!$T709,'Акты п-п'!$C$5:$I$57,5,FALSE())</f>
        <v>Манджеев А.А.</v>
      </c>
      <c r="X709" s="17" t="n">
        <f aca="false">поверки!$G709-поверки!$U709</f>
        <v>6</v>
      </c>
      <c r="Y709" s="17" t="n">
        <f aca="false">поверки!$V709-поверки!$G709</f>
        <v>0</v>
      </c>
      <c r="Z709" s="17" t="str">
        <f aca="false">CONCATENATE(поверки!$Q709," ",поверки!$S709," номер ",поверки!$H709)</f>
        <v>Манометр М-4ВУКсУХЛ1 номер 2064315</v>
      </c>
    </row>
    <row r="710" customFormat="false" ht="17.9" hidden="true" customHeight="false" outlineLevel="0" collapsed="false">
      <c r="B710" s="1" t="s">
        <v>1198</v>
      </c>
      <c r="C710" s="1" t="s">
        <v>30</v>
      </c>
      <c r="D710" s="1" t="s">
        <v>446</v>
      </c>
      <c r="F710" s="1" t="s">
        <v>480</v>
      </c>
      <c r="G710" s="16" t="n">
        <v>45754</v>
      </c>
      <c r="H710" s="6" t="s">
        <v>1598</v>
      </c>
      <c r="J710" s="1" t="s">
        <v>34</v>
      </c>
      <c r="K710" s="1" t="s">
        <v>35</v>
      </c>
      <c r="L710" s="1" t="s">
        <v>1599</v>
      </c>
      <c r="M710" s="17" t="str">
        <f aca="false">IF(COUNTIF(поверки!$H$6:$H$3175,поверки!$H710)&gt;1,"Дубликат","")</f>
        <v/>
      </c>
      <c r="N710" s="17" t="str">
        <f aca="false">IF(COUNTIF(поверки!$L$6:$L$3175,поверки!$L710)&gt;1,"Дубликат","")</f>
        <v/>
      </c>
      <c r="O710" s="18" t="n">
        <v>705</v>
      </c>
      <c r="P710" s="17" t="str">
        <f aca="false">CONCATENATE(TEXT(MONTH(поверки!$G710),"00"),"/",TEXT(поверки!$O710,"000"), "/",TEXT(YEAR(поверки!$G710)-2000,"00"))</f>
        <v>04/705/25</v>
      </c>
      <c r="Q710" s="17" t="str">
        <f aca="false">VLOOKUP(поверки!$F710,'соответстиви ОТ типу'!$K$4:$M$344,2,FALSE())</f>
        <v>Манометр</v>
      </c>
      <c r="R710" s="17" t="s">
        <v>52</v>
      </c>
      <c r="S710" s="17" t="s">
        <v>483</v>
      </c>
      <c r="T710" s="17" t="n">
        <v>2</v>
      </c>
      <c r="U710" s="19" t="n">
        <f aca="false">VLOOKUP(поверки!$T710,'Акты п-п'!$C$5:$I$57,2,FALSE())</f>
        <v>45748</v>
      </c>
      <c r="V710" s="19" t="n">
        <f aca="false">VLOOKUP(поверки!$T710,'Акты п-п'!$C$5:$I$57,3,FALSE())</f>
        <v>45754</v>
      </c>
      <c r="W710" s="17" t="str">
        <f aca="false">VLOOKUP(поверки!$T710,'Акты п-п'!$C$5:$I$57,5,FALSE())</f>
        <v>Манджеев А.А.</v>
      </c>
      <c r="X710" s="17" t="n">
        <f aca="false">поверки!$G710-поверки!$U710</f>
        <v>6</v>
      </c>
      <c r="Y710" s="17" t="n">
        <f aca="false">поверки!$V710-поверки!$G710</f>
        <v>0</v>
      </c>
      <c r="Z710" s="17" t="str">
        <f aca="false">CONCATENATE(поверки!$Q710," ",поверки!$S710," номер ",поверки!$H710)</f>
        <v>Манометр М-4ВУКсУХЛ1 номер 2064322</v>
      </c>
    </row>
    <row r="711" customFormat="false" ht="17.9" hidden="true" customHeight="false" outlineLevel="0" collapsed="false">
      <c r="B711" s="1" t="s">
        <v>1198</v>
      </c>
      <c r="C711" s="1" t="s">
        <v>30</v>
      </c>
      <c r="D711" s="1" t="s">
        <v>446</v>
      </c>
      <c r="F711" s="1" t="s">
        <v>480</v>
      </c>
      <c r="G711" s="16" t="n">
        <v>45754</v>
      </c>
      <c r="H711" s="6" t="s">
        <v>1600</v>
      </c>
      <c r="J711" s="1" t="s">
        <v>34</v>
      </c>
      <c r="K711" s="1" t="s">
        <v>35</v>
      </c>
      <c r="L711" s="1" t="s">
        <v>1601</v>
      </c>
      <c r="M711" s="17" t="str">
        <f aca="false">IF(COUNTIF(поверки!$H$6:$H$3175,поверки!$H711)&gt;1,"Дубликат","")</f>
        <v/>
      </c>
      <c r="N711" s="17" t="str">
        <f aca="false">IF(COUNTIF(поверки!$L$6:$L$3175,поверки!$L711)&gt;1,"Дубликат","")</f>
        <v/>
      </c>
      <c r="O711" s="18" t="n">
        <v>706</v>
      </c>
      <c r="P711" s="17" t="str">
        <f aca="false">CONCATENATE(TEXT(MONTH(поверки!$G711),"00"),"/",TEXT(поверки!$O711,"000"), "/",TEXT(YEAR(поверки!$G711)-2000,"00"))</f>
        <v>04/706/25</v>
      </c>
      <c r="Q711" s="17" t="str">
        <f aca="false">VLOOKUP(поверки!$F711,'соответстиви ОТ типу'!$K$4:$M$344,2,FALSE())</f>
        <v>Манометр</v>
      </c>
      <c r="R711" s="17" t="s">
        <v>52</v>
      </c>
      <c r="S711" s="17" t="s">
        <v>483</v>
      </c>
      <c r="T711" s="17" t="n">
        <v>2</v>
      </c>
      <c r="U711" s="19" t="n">
        <f aca="false">VLOOKUP(поверки!$T711,'Акты п-п'!$C$5:$I$57,2,FALSE())</f>
        <v>45748</v>
      </c>
      <c r="V711" s="19" t="n">
        <f aca="false">VLOOKUP(поверки!$T711,'Акты п-п'!$C$5:$I$57,3,FALSE())</f>
        <v>45754</v>
      </c>
      <c r="W711" s="17" t="str">
        <f aca="false">VLOOKUP(поверки!$T711,'Акты п-п'!$C$5:$I$57,5,FALSE())</f>
        <v>Манджеев А.А.</v>
      </c>
      <c r="X711" s="17" t="n">
        <f aca="false">поверки!$G711-поверки!$U711</f>
        <v>6</v>
      </c>
      <c r="Y711" s="17" t="n">
        <f aca="false">поверки!$V711-поверки!$G711</f>
        <v>0</v>
      </c>
      <c r="Z711" s="17" t="str">
        <f aca="false">CONCATENATE(поверки!$Q711," ",поверки!$S711," номер ",поверки!$H711)</f>
        <v>Манометр М-4ВУКсУХЛ1 номер 2064314</v>
      </c>
    </row>
    <row r="712" customFormat="false" ht="17.9" hidden="true" customHeight="false" outlineLevel="0" collapsed="false">
      <c r="B712" s="1" t="s">
        <v>1198</v>
      </c>
      <c r="C712" s="1" t="s">
        <v>30</v>
      </c>
      <c r="D712" s="1" t="s">
        <v>446</v>
      </c>
      <c r="F712" s="1" t="s">
        <v>480</v>
      </c>
      <c r="G712" s="16" t="n">
        <v>45754</v>
      </c>
      <c r="H712" s="6" t="s">
        <v>1602</v>
      </c>
      <c r="J712" s="1" t="s">
        <v>34</v>
      </c>
      <c r="K712" s="1" t="s">
        <v>35</v>
      </c>
      <c r="L712" s="1" t="s">
        <v>1603</v>
      </c>
      <c r="M712" s="17" t="str">
        <f aca="false">IF(COUNTIF(поверки!$H$6:$H$3175,поверки!$H712)&gt;1,"Дубликат","")</f>
        <v/>
      </c>
      <c r="N712" s="17" t="str">
        <f aca="false">IF(COUNTIF(поверки!$L$6:$L$3175,поверки!$L712)&gt;1,"Дубликат","")</f>
        <v/>
      </c>
      <c r="O712" s="18" t="n">
        <v>707</v>
      </c>
      <c r="P712" s="17" t="str">
        <f aca="false">CONCATENATE(TEXT(MONTH(поверки!$G712),"00"),"/",TEXT(поверки!$O712,"000"), "/",TEXT(YEAR(поверки!$G712)-2000,"00"))</f>
        <v>04/707/25</v>
      </c>
      <c r="Q712" s="17" t="str">
        <f aca="false">VLOOKUP(поверки!$F712,'соответстиви ОТ типу'!$K$4:$M$344,2,FALSE())</f>
        <v>Манометр</v>
      </c>
      <c r="R712" s="17" t="s">
        <v>52</v>
      </c>
      <c r="S712" s="17" t="s">
        <v>483</v>
      </c>
      <c r="T712" s="17" t="n">
        <v>2</v>
      </c>
      <c r="U712" s="19" t="n">
        <f aca="false">VLOOKUP(поверки!$T712,'Акты п-п'!$C$5:$I$57,2,FALSE())</f>
        <v>45748</v>
      </c>
      <c r="V712" s="19" t="n">
        <f aca="false">VLOOKUP(поверки!$T712,'Акты п-п'!$C$5:$I$57,3,FALSE())</f>
        <v>45754</v>
      </c>
      <c r="W712" s="17" t="str">
        <f aca="false">VLOOKUP(поверки!$T712,'Акты п-п'!$C$5:$I$57,5,FALSE())</f>
        <v>Манджеев А.А.</v>
      </c>
      <c r="X712" s="17" t="n">
        <f aca="false">поверки!$G712-поверки!$U712</f>
        <v>6</v>
      </c>
      <c r="Y712" s="17" t="n">
        <f aca="false">поверки!$V712-поверки!$G712</f>
        <v>0</v>
      </c>
      <c r="Z712" s="17" t="str">
        <f aca="false">CONCATENATE(поверки!$Q712," ",поверки!$S712," номер ",поверки!$H712)</f>
        <v>Манометр М-4ВУКсУХЛ1 номер 2064321</v>
      </c>
    </row>
    <row r="713" customFormat="false" ht="17.9" hidden="true" customHeight="false" outlineLevel="0" collapsed="false">
      <c r="B713" s="1" t="s">
        <v>1198</v>
      </c>
      <c r="C713" s="1" t="s">
        <v>30</v>
      </c>
      <c r="D713" s="1" t="s">
        <v>446</v>
      </c>
      <c r="F713" s="1" t="s">
        <v>480</v>
      </c>
      <c r="G713" s="16" t="n">
        <v>45754</v>
      </c>
      <c r="H713" s="6" t="s">
        <v>1604</v>
      </c>
      <c r="J713" s="1" t="s">
        <v>34</v>
      </c>
      <c r="K713" s="1" t="s">
        <v>35</v>
      </c>
      <c r="L713" s="1" t="s">
        <v>1605</v>
      </c>
      <c r="M713" s="17" t="str">
        <f aca="false">IF(COUNTIF(поверки!$H$6:$H$3175,поверки!$H713)&gt;1,"Дубликат","")</f>
        <v/>
      </c>
      <c r="N713" s="17" t="str">
        <f aca="false">IF(COUNTIF(поверки!$L$6:$L$3175,поверки!$L713)&gt;1,"Дубликат","")</f>
        <v/>
      </c>
      <c r="O713" s="18" t="n">
        <v>708</v>
      </c>
      <c r="P713" s="17" t="str">
        <f aca="false">CONCATENATE(TEXT(MONTH(поверки!$G713),"00"),"/",TEXT(поверки!$O713,"000"), "/",TEXT(YEAR(поверки!$G713)-2000,"00"))</f>
        <v>04/708/25</v>
      </c>
      <c r="Q713" s="17" t="str">
        <f aca="false">VLOOKUP(поверки!$F713,'соответстиви ОТ типу'!$K$4:$M$344,2,FALSE())</f>
        <v>Манометр</v>
      </c>
      <c r="R713" s="17" t="s">
        <v>52</v>
      </c>
      <c r="S713" s="17" t="s">
        <v>483</v>
      </c>
      <c r="T713" s="17" t="n">
        <v>2</v>
      </c>
      <c r="U713" s="19" t="n">
        <f aca="false">VLOOKUP(поверки!$T713,'Акты п-п'!$C$5:$I$57,2,FALSE())</f>
        <v>45748</v>
      </c>
      <c r="V713" s="19" t="n">
        <f aca="false">VLOOKUP(поверки!$T713,'Акты п-п'!$C$5:$I$57,3,FALSE())</f>
        <v>45754</v>
      </c>
      <c r="W713" s="17" t="str">
        <f aca="false">VLOOKUP(поверки!$T713,'Акты п-п'!$C$5:$I$57,5,FALSE())</f>
        <v>Манджеев А.А.</v>
      </c>
      <c r="X713" s="17" t="n">
        <f aca="false">поверки!$G713-поверки!$U713</f>
        <v>6</v>
      </c>
      <c r="Y713" s="17" t="n">
        <f aca="false">поверки!$V713-поверки!$G713</f>
        <v>0</v>
      </c>
      <c r="Z713" s="17" t="str">
        <f aca="false">CONCATENATE(поверки!$Q713," ",поверки!$S713," номер ",поверки!$H713)</f>
        <v>Манометр М-4ВУКсУХЛ1 номер 2064446</v>
      </c>
    </row>
    <row r="714" customFormat="false" ht="17.9" hidden="true" customHeight="false" outlineLevel="0" collapsed="false">
      <c r="B714" s="1" t="s">
        <v>1198</v>
      </c>
      <c r="C714" s="1" t="s">
        <v>30</v>
      </c>
      <c r="D714" s="1" t="s">
        <v>446</v>
      </c>
      <c r="F714" s="1" t="s">
        <v>480</v>
      </c>
      <c r="G714" s="16" t="n">
        <v>45754</v>
      </c>
      <c r="H714" s="6" t="s">
        <v>1606</v>
      </c>
      <c r="J714" s="1" t="s">
        <v>34</v>
      </c>
      <c r="K714" s="1" t="s">
        <v>35</v>
      </c>
      <c r="L714" s="1" t="s">
        <v>1607</v>
      </c>
      <c r="M714" s="17" t="str">
        <f aca="false">IF(COUNTIF(поверки!$H$6:$H$3175,поверки!$H714)&gt;1,"Дубликат","")</f>
        <v/>
      </c>
      <c r="N714" s="17" t="str">
        <f aca="false">IF(COUNTIF(поверки!$L$6:$L$3175,поверки!$L714)&gt;1,"Дубликат","")</f>
        <v/>
      </c>
      <c r="O714" s="18" t="n">
        <v>709</v>
      </c>
      <c r="P714" s="17" t="str">
        <f aca="false">CONCATENATE(TEXT(MONTH(поверки!$G714),"00"),"/",TEXT(поверки!$O714,"000"), "/",TEXT(YEAR(поверки!$G714)-2000,"00"))</f>
        <v>04/709/25</v>
      </c>
      <c r="Q714" s="17" t="str">
        <f aca="false">VLOOKUP(поверки!$F714,'соответстиви ОТ типу'!$K$4:$M$344,2,FALSE())</f>
        <v>Манометр</v>
      </c>
      <c r="R714" s="17" t="s">
        <v>52</v>
      </c>
      <c r="S714" s="17" t="s">
        <v>483</v>
      </c>
      <c r="T714" s="17" t="n">
        <v>2</v>
      </c>
      <c r="U714" s="19" t="n">
        <f aca="false">VLOOKUP(поверки!$T714,'Акты п-п'!$C$5:$I$57,2,FALSE())</f>
        <v>45748</v>
      </c>
      <c r="V714" s="19" t="n">
        <f aca="false">VLOOKUP(поверки!$T714,'Акты п-п'!$C$5:$I$57,3,FALSE())</f>
        <v>45754</v>
      </c>
      <c r="W714" s="17" t="str">
        <f aca="false">VLOOKUP(поверки!$T714,'Акты п-п'!$C$5:$I$57,5,FALSE())</f>
        <v>Манджеев А.А.</v>
      </c>
      <c r="X714" s="17" t="n">
        <f aca="false">поверки!$G714-поверки!$U714</f>
        <v>6</v>
      </c>
      <c r="Y714" s="17" t="n">
        <f aca="false">поверки!$V714-поверки!$G714</f>
        <v>0</v>
      </c>
      <c r="Z714" s="17" t="str">
        <f aca="false">CONCATENATE(поверки!$Q714," ",поверки!$S714," номер ",поверки!$H714)</f>
        <v>Манометр М-4ВУКсУХЛ1 номер 2064481</v>
      </c>
    </row>
    <row r="715" customFormat="false" ht="17.9" hidden="true" customHeight="false" outlineLevel="0" collapsed="false">
      <c r="B715" s="1" t="s">
        <v>1198</v>
      </c>
      <c r="C715" s="1" t="s">
        <v>30</v>
      </c>
      <c r="D715" s="1" t="s">
        <v>446</v>
      </c>
      <c r="F715" s="1" t="s">
        <v>480</v>
      </c>
      <c r="G715" s="16" t="n">
        <v>45754</v>
      </c>
      <c r="H715" s="6" t="s">
        <v>1608</v>
      </c>
      <c r="J715" s="1" t="s">
        <v>34</v>
      </c>
      <c r="K715" s="1" t="s">
        <v>35</v>
      </c>
      <c r="L715" s="1" t="s">
        <v>1609</v>
      </c>
      <c r="M715" s="17" t="str">
        <f aca="false">IF(COUNTIF(поверки!$H$6:$H$3175,поверки!$H715)&gt;1,"Дубликат","")</f>
        <v/>
      </c>
      <c r="N715" s="17" t="str">
        <f aca="false">IF(COUNTIF(поверки!$L$6:$L$3175,поверки!$L715)&gt;1,"Дубликат","")</f>
        <v/>
      </c>
      <c r="O715" s="18" t="n">
        <v>710</v>
      </c>
      <c r="P715" s="17" t="str">
        <f aca="false">CONCATENATE(TEXT(MONTH(поверки!$G715),"00"),"/",TEXT(поверки!$O715,"000"), "/",TEXT(YEAR(поверки!$G715)-2000,"00"))</f>
        <v>04/710/25</v>
      </c>
      <c r="Q715" s="17" t="str">
        <f aca="false">VLOOKUP(поверки!$F715,'соответстиви ОТ типу'!$K$4:$M$344,2,FALSE())</f>
        <v>Манометр</v>
      </c>
      <c r="R715" s="17" t="s">
        <v>52</v>
      </c>
      <c r="S715" s="17" t="s">
        <v>483</v>
      </c>
      <c r="T715" s="17" t="n">
        <v>2</v>
      </c>
      <c r="U715" s="19" t="n">
        <f aca="false">VLOOKUP(поверки!$T715,'Акты п-п'!$C$5:$I$57,2,FALSE())</f>
        <v>45748</v>
      </c>
      <c r="V715" s="19" t="n">
        <f aca="false">VLOOKUP(поверки!$T715,'Акты п-п'!$C$5:$I$57,3,FALSE())</f>
        <v>45754</v>
      </c>
      <c r="W715" s="17" t="str">
        <f aca="false">VLOOKUP(поверки!$T715,'Акты п-п'!$C$5:$I$57,5,FALSE())</f>
        <v>Манджеев А.А.</v>
      </c>
      <c r="X715" s="17" t="n">
        <f aca="false">поверки!$G715-поверки!$U715</f>
        <v>6</v>
      </c>
      <c r="Y715" s="17" t="n">
        <f aca="false">поверки!$V715-поверки!$G715</f>
        <v>0</v>
      </c>
      <c r="Z715" s="17" t="str">
        <f aca="false">CONCATENATE(поверки!$Q715," ",поверки!$S715," номер ",поверки!$H715)</f>
        <v>Манометр М-4ВУКсУХЛ1 номер 2064490</v>
      </c>
    </row>
    <row r="716" customFormat="false" ht="17.9" hidden="true" customHeight="false" outlineLevel="0" collapsed="false">
      <c r="B716" s="1" t="s">
        <v>1198</v>
      </c>
      <c r="C716" s="1" t="s">
        <v>30</v>
      </c>
      <c r="D716" s="1" t="s">
        <v>446</v>
      </c>
      <c r="F716" s="1" t="s">
        <v>480</v>
      </c>
      <c r="G716" s="16" t="n">
        <v>45754</v>
      </c>
      <c r="H716" s="6" t="s">
        <v>1610</v>
      </c>
      <c r="J716" s="1" t="s">
        <v>34</v>
      </c>
      <c r="K716" s="1" t="s">
        <v>35</v>
      </c>
      <c r="L716" s="1" t="s">
        <v>1611</v>
      </c>
      <c r="M716" s="17" t="str">
        <f aca="false">IF(COUNTIF(поверки!$H$6:$H$3175,поверки!$H716)&gt;1,"Дубликат","")</f>
        <v/>
      </c>
      <c r="N716" s="17" t="str">
        <f aca="false">IF(COUNTIF(поверки!$L$6:$L$3175,поверки!$L716)&gt;1,"Дубликат","")</f>
        <v/>
      </c>
      <c r="O716" s="18" t="n">
        <v>711</v>
      </c>
      <c r="P716" s="17" t="str">
        <f aca="false">CONCATENATE(TEXT(MONTH(поверки!$G716),"00"),"/",TEXT(поверки!$O716,"000"), "/",TEXT(YEAR(поверки!$G716)-2000,"00"))</f>
        <v>04/711/25</v>
      </c>
      <c r="Q716" s="17" t="str">
        <f aca="false">VLOOKUP(поверки!$F716,'соответстиви ОТ типу'!$K$4:$M$344,2,FALSE())</f>
        <v>Манометр</v>
      </c>
      <c r="R716" s="17" t="s">
        <v>52</v>
      </c>
      <c r="S716" s="17" t="s">
        <v>483</v>
      </c>
      <c r="T716" s="17" t="n">
        <v>2</v>
      </c>
      <c r="U716" s="19" t="n">
        <f aca="false">VLOOKUP(поверки!$T716,'Акты п-п'!$C$5:$I$57,2,FALSE())</f>
        <v>45748</v>
      </c>
      <c r="V716" s="19" t="n">
        <f aca="false">VLOOKUP(поверки!$T716,'Акты п-п'!$C$5:$I$57,3,FALSE())</f>
        <v>45754</v>
      </c>
      <c r="W716" s="17" t="str">
        <f aca="false">VLOOKUP(поверки!$T716,'Акты п-п'!$C$5:$I$57,5,FALSE())</f>
        <v>Манджеев А.А.</v>
      </c>
      <c r="X716" s="17" t="n">
        <f aca="false">поверки!$G716-поверки!$U716</f>
        <v>6</v>
      </c>
      <c r="Y716" s="17" t="n">
        <f aca="false">поверки!$V716-поверки!$G716</f>
        <v>0</v>
      </c>
      <c r="Z716" s="17" t="str">
        <f aca="false">CONCATENATE(поверки!$Q716," ",поверки!$S716," номер ",поверки!$H716)</f>
        <v>Манометр М-4ВУКсУХЛ1 номер 2064339</v>
      </c>
    </row>
    <row r="717" customFormat="false" ht="17.9" hidden="true" customHeight="false" outlineLevel="0" collapsed="false">
      <c r="B717" s="1" t="s">
        <v>1198</v>
      </c>
      <c r="C717" s="1" t="s">
        <v>30</v>
      </c>
      <c r="D717" s="1" t="s">
        <v>446</v>
      </c>
      <c r="F717" s="1" t="s">
        <v>480</v>
      </c>
      <c r="G717" s="16" t="n">
        <v>45754</v>
      </c>
      <c r="H717" s="6" t="s">
        <v>1612</v>
      </c>
      <c r="J717" s="1" t="s">
        <v>34</v>
      </c>
      <c r="K717" s="1" t="s">
        <v>35</v>
      </c>
      <c r="L717" s="1" t="s">
        <v>1613</v>
      </c>
      <c r="M717" s="17" t="str">
        <f aca="false">IF(COUNTIF(поверки!$H$6:$H$3175,поверки!$H717)&gt;1,"Дубликат","")</f>
        <v/>
      </c>
      <c r="N717" s="17" t="str">
        <f aca="false">IF(COUNTIF(поверки!$L$6:$L$3175,поверки!$L717)&gt;1,"Дубликат","")</f>
        <v/>
      </c>
      <c r="O717" s="18" t="n">
        <v>712</v>
      </c>
      <c r="P717" s="17" t="str">
        <f aca="false">CONCATENATE(TEXT(MONTH(поверки!$G717),"00"),"/",TEXT(поверки!$O717,"000"), "/",TEXT(YEAR(поверки!$G717)-2000,"00"))</f>
        <v>04/712/25</v>
      </c>
      <c r="Q717" s="17" t="str">
        <f aca="false">VLOOKUP(поверки!$F717,'соответстиви ОТ типу'!$K$4:$M$344,2,FALSE())</f>
        <v>Манометр</v>
      </c>
      <c r="R717" s="17" t="s">
        <v>52</v>
      </c>
      <c r="S717" s="17" t="s">
        <v>483</v>
      </c>
      <c r="T717" s="17" t="n">
        <v>2</v>
      </c>
      <c r="U717" s="19" t="n">
        <f aca="false">VLOOKUP(поверки!$T717,'Акты п-п'!$C$5:$I$57,2,FALSE())</f>
        <v>45748</v>
      </c>
      <c r="V717" s="19" t="n">
        <f aca="false">VLOOKUP(поверки!$T717,'Акты п-п'!$C$5:$I$57,3,FALSE())</f>
        <v>45754</v>
      </c>
      <c r="W717" s="17" t="str">
        <f aca="false">VLOOKUP(поверки!$T717,'Акты п-п'!$C$5:$I$57,5,FALSE())</f>
        <v>Манджеев А.А.</v>
      </c>
      <c r="X717" s="17" t="n">
        <f aca="false">поверки!$G717-поверки!$U717</f>
        <v>6</v>
      </c>
      <c r="Y717" s="17" t="n">
        <f aca="false">поверки!$V717-поверки!$G717</f>
        <v>0</v>
      </c>
      <c r="Z717" s="17" t="str">
        <f aca="false">CONCATENATE(поверки!$Q717," ",поверки!$S717," номер ",поверки!$H717)</f>
        <v>Манометр М-4ВУКсУХЛ1 номер 2064340</v>
      </c>
    </row>
    <row r="718" customFormat="false" ht="17.9" hidden="true" customHeight="false" outlineLevel="0" collapsed="false">
      <c r="B718" s="1" t="s">
        <v>1198</v>
      </c>
      <c r="C718" s="1" t="s">
        <v>30</v>
      </c>
      <c r="D718" s="1" t="s">
        <v>446</v>
      </c>
      <c r="F718" s="1" t="s">
        <v>329</v>
      </c>
      <c r="G718" s="16" t="n">
        <v>45754</v>
      </c>
      <c r="H718" s="6" t="s">
        <v>1614</v>
      </c>
      <c r="J718" s="1" t="s">
        <v>34</v>
      </c>
      <c r="K718" s="1" t="s">
        <v>35</v>
      </c>
      <c r="L718" s="1" t="s">
        <v>1615</v>
      </c>
      <c r="M718" s="17" t="str">
        <f aca="false">IF(COUNTIF(поверки!$H$6:$H$3175,поверки!$H718)&gt;1,"Дубликат","")</f>
        <v/>
      </c>
      <c r="N718" s="17" t="str">
        <f aca="false">IF(COUNTIF(поверки!$L$6:$L$3175,поверки!$L718)&gt;1,"Дубликат","")</f>
        <v/>
      </c>
      <c r="O718" s="18" t="n">
        <v>713</v>
      </c>
      <c r="P718" s="17" t="str">
        <f aca="false">CONCATENATE(TEXT(MONTH(поверки!$G718),"00"),"/",TEXT(поверки!$O718,"000"), "/",TEXT(YEAR(поверки!$G718)-2000,"00"))</f>
        <v>04/713/25</v>
      </c>
      <c r="Q718" s="17" t="str">
        <f aca="false">VLOOKUP(поверки!$F718,'соответстиви ОТ типу'!$K$4:$M$344,2,FALSE())</f>
        <v>Манометр</v>
      </c>
      <c r="R718" s="17" t="s">
        <v>52</v>
      </c>
      <c r="S718" s="17" t="s">
        <v>499</v>
      </c>
      <c r="T718" s="17" t="n">
        <v>2</v>
      </c>
      <c r="U718" s="19" t="n">
        <f aca="false">VLOOKUP(поверки!$T718,'Акты п-п'!$C$5:$I$57,2,FALSE())</f>
        <v>45748</v>
      </c>
      <c r="V718" s="19" t="n">
        <f aca="false">VLOOKUP(поверки!$T718,'Акты п-п'!$C$5:$I$57,3,FALSE())</f>
        <v>45754</v>
      </c>
      <c r="W718" s="17" t="str">
        <f aca="false">VLOOKUP(поверки!$T718,'Акты п-п'!$C$5:$I$57,5,FALSE())</f>
        <v>Манджеев А.А.</v>
      </c>
      <c r="X718" s="17" t="n">
        <f aca="false">поверки!$G718-поверки!$U718</f>
        <v>6</v>
      </c>
      <c r="Y718" s="17" t="n">
        <f aca="false">поверки!$V718-поверки!$G718</f>
        <v>0</v>
      </c>
      <c r="Z718" s="17" t="str">
        <f aca="false">CONCATENATE(поверки!$Q718," ",поверки!$S718," номер ",поверки!$H718)</f>
        <v>Манометр ФТ ДМ8008-Вуф исп.2 номер 1008385</v>
      </c>
    </row>
    <row r="719" customFormat="false" ht="17.9" hidden="true" customHeight="false" outlineLevel="0" collapsed="false">
      <c r="B719" s="1" t="s">
        <v>1198</v>
      </c>
      <c r="C719" s="1" t="s">
        <v>30</v>
      </c>
      <c r="D719" s="1" t="s">
        <v>446</v>
      </c>
      <c r="F719" s="1" t="s">
        <v>329</v>
      </c>
      <c r="G719" s="16" t="n">
        <v>45754</v>
      </c>
      <c r="H719" s="6" t="s">
        <v>1616</v>
      </c>
      <c r="J719" s="1" t="s">
        <v>34</v>
      </c>
      <c r="K719" s="1" t="s">
        <v>35</v>
      </c>
      <c r="L719" s="1" t="s">
        <v>1617</v>
      </c>
      <c r="M719" s="17" t="str">
        <f aca="false">IF(COUNTIF(поверки!$H$6:$H$3175,поверки!$H719)&gt;1,"Дубликат","")</f>
        <v/>
      </c>
      <c r="N719" s="17" t="str">
        <f aca="false">IF(COUNTIF(поверки!$L$6:$L$3175,поверки!$L719)&gt;1,"Дубликат","")</f>
        <v/>
      </c>
      <c r="O719" s="18" t="n">
        <v>714</v>
      </c>
      <c r="P719" s="17" t="str">
        <f aca="false">CONCATENATE(TEXT(MONTH(поверки!$G719),"00"),"/",TEXT(поверки!$O719,"000"), "/",TEXT(YEAR(поверки!$G719)-2000,"00"))</f>
        <v>04/714/25</v>
      </c>
      <c r="Q719" s="17" t="str">
        <f aca="false">VLOOKUP(поверки!$F719,'соответстиви ОТ типу'!$K$4:$M$344,2,FALSE())</f>
        <v>Манометр</v>
      </c>
      <c r="R719" s="17" t="s">
        <v>52</v>
      </c>
      <c r="S719" s="17" t="s">
        <v>499</v>
      </c>
      <c r="T719" s="17" t="n">
        <v>2</v>
      </c>
      <c r="U719" s="19" t="n">
        <f aca="false">VLOOKUP(поверки!$T719,'Акты п-п'!$C$5:$I$57,2,FALSE())</f>
        <v>45748</v>
      </c>
      <c r="V719" s="19" t="n">
        <f aca="false">VLOOKUP(поверки!$T719,'Акты п-п'!$C$5:$I$57,3,FALSE())</f>
        <v>45754</v>
      </c>
      <c r="W719" s="17" t="str">
        <f aca="false">VLOOKUP(поверки!$T719,'Акты п-п'!$C$5:$I$57,5,FALSE())</f>
        <v>Манджеев А.А.</v>
      </c>
      <c r="X719" s="17" t="n">
        <f aca="false">поверки!$G719-поверки!$U719</f>
        <v>6</v>
      </c>
      <c r="Y719" s="17" t="n">
        <f aca="false">поверки!$V719-поверки!$G719</f>
        <v>0</v>
      </c>
      <c r="Z719" s="17" t="str">
        <f aca="false">CONCATENATE(поверки!$Q719," ",поверки!$S719," номер ",поверки!$H719)</f>
        <v>Манометр ФТ ДМ8008-Вуф исп.2 номер 1008295</v>
      </c>
    </row>
    <row r="720" customFormat="false" ht="17.9" hidden="true" customHeight="false" outlineLevel="0" collapsed="false">
      <c r="B720" s="1" t="s">
        <v>1198</v>
      </c>
      <c r="C720" s="1" t="s">
        <v>30</v>
      </c>
      <c r="D720" s="1" t="s">
        <v>446</v>
      </c>
      <c r="F720" s="1" t="s">
        <v>329</v>
      </c>
      <c r="G720" s="16" t="n">
        <v>45754</v>
      </c>
      <c r="H720" s="6" t="s">
        <v>1618</v>
      </c>
      <c r="J720" s="1" t="s">
        <v>34</v>
      </c>
      <c r="K720" s="1" t="s">
        <v>35</v>
      </c>
      <c r="L720" s="1" t="s">
        <v>1619</v>
      </c>
      <c r="M720" s="17" t="str">
        <f aca="false">IF(COUNTIF(поверки!$H$6:$H$3175,поверки!$H720)&gt;1,"Дубликат","")</f>
        <v/>
      </c>
      <c r="N720" s="17" t="str">
        <f aca="false">IF(COUNTIF(поверки!$L$6:$L$3175,поверки!$L720)&gt;1,"Дубликат","")</f>
        <v/>
      </c>
      <c r="O720" s="18" t="n">
        <v>715</v>
      </c>
      <c r="P720" s="17" t="str">
        <f aca="false">CONCATENATE(TEXT(MONTH(поверки!$G720),"00"),"/",TEXT(поверки!$O720,"000"), "/",TEXT(YEAR(поверки!$G720)-2000,"00"))</f>
        <v>04/715/25</v>
      </c>
      <c r="Q720" s="17" t="str">
        <f aca="false">VLOOKUP(поверки!$F720,'соответстиви ОТ типу'!$K$4:$M$344,2,FALSE())</f>
        <v>Манометр</v>
      </c>
      <c r="R720" s="17" t="s">
        <v>52</v>
      </c>
      <c r="S720" s="17" t="s">
        <v>499</v>
      </c>
      <c r="T720" s="17" t="n">
        <v>2</v>
      </c>
      <c r="U720" s="19" t="n">
        <f aca="false">VLOOKUP(поверки!$T720,'Акты п-п'!$C$5:$I$57,2,FALSE())</f>
        <v>45748</v>
      </c>
      <c r="V720" s="19" t="n">
        <f aca="false">VLOOKUP(поверки!$T720,'Акты п-п'!$C$5:$I$57,3,FALSE())</f>
        <v>45754</v>
      </c>
      <c r="W720" s="17" t="str">
        <f aca="false">VLOOKUP(поверки!$T720,'Акты п-п'!$C$5:$I$57,5,FALSE())</f>
        <v>Манджеев А.А.</v>
      </c>
      <c r="X720" s="17" t="n">
        <f aca="false">поверки!$G720-поверки!$U720</f>
        <v>6</v>
      </c>
      <c r="Y720" s="17" t="n">
        <f aca="false">поверки!$V720-поверки!$G720</f>
        <v>0</v>
      </c>
      <c r="Z720" s="17" t="str">
        <f aca="false">CONCATENATE(поверки!$Q720," ",поверки!$S720," номер ",поверки!$H720)</f>
        <v>Манометр ФТ ДМ8008-Вуф исп.2 номер 1008282</v>
      </c>
    </row>
    <row r="721" customFormat="false" ht="17.9" hidden="true" customHeight="false" outlineLevel="0" collapsed="false">
      <c r="B721" s="1" t="s">
        <v>1198</v>
      </c>
      <c r="C721" s="1" t="s">
        <v>30</v>
      </c>
      <c r="D721" s="1" t="s">
        <v>446</v>
      </c>
      <c r="F721" s="1" t="s">
        <v>329</v>
      </c>
      <c r="G721" s="16" t="n">
        <v>45754</v>
      </c>
      <c r="H721" s="6" t="s">
        <v>1620</v>
      </c>
      <c r="J721" s="1" t="s">
        <v>34</v>
      </c>
      <c r="K721" s="1" t="s">
        <v>35</v>
      </c>
      <c r="L721" s="1" t="s">
        <v>1621</v>
      </c>
      <c r="M721" s="17" t="str">
        <f aca="false">IF(COUNTIF(поверки!$H$6:$H$3175,поверки!$H721)&gt;1,"Дубликат","")</f>
        <v/>
      </c>
      <c r="N721" s="17" t="str">
        <f aca="false">IF(COUNTIF(поверки!$L$6:$L$3175,поверки!$L721)&gt;1,"Дубликат","")</f>
        <v/>
      </c>
      <c r="O721" s="18" t="n">
        <v>716</v>
      </c>
      <c r="P721" s="17" t="str">
        <f aca="false">CONCATENATE(TEXT(MONTH(поверки!$G721),"00"),"/",TEXT(поверки!$O721,"000"), "/",TEXT(YEAR(поверки!$G721)-2000,"00"))</f>
        <v>04/716/25</v>
      </c>
      <c r="Q721" s="17" t="str">
        <f aca="false">VLOOKUP(поверки!$F721,'соответстиви ОТ типу'!$K$4:$M$344,2,FALSE())</f>
        <v>Манометр</v>
      </c>
      <c r="R721" s="17" t="s">
        <v>52</v>
      </c>
      <c r="S721" s="17" t="s">
        <v>499</v>
      </c>
      <c r="T721" s="17" t="n">
        <v>2</v>
      </c>
      <c r="U721" s="19" t="n">
        <f aca="false">VLOOKUP(поверки!$T721,'Акты п-п'!$C$5:$I$57,2,FALSE())</f>
        <v>45748</v>
      </c>
      <c r="V721" s="19" t="n">
        <f aca="false">VLOOKUP(поверки!$T721,'Акты п-п'!$C$5:$I$57,3,FALSE())</f>
        <v>45754</v>
      </c>
      <c r="W721" s="17" t="str">
        <f aca="false">VLOOKUP(поверки!$T721,'Акты п-п'!$C$5:$I$57,5,FALSE())</f>
        <v>Манджеев А.А.</v>
      </c>
      <c r="X721" s="17" t="n">
        <f aca="false">поверки!$G721-поверки!$U721</f>
        <v>6</v>
      </c>
      <c r="Y721" s="17" t="n">
        <f aca="false">поверки!$V721-поверки!$G721</f>
        <v>0</v>
      </c>
      <c r="Z721" s="17" t="str">
        <f aca="false">CONCATENATE(поверки!$Q721," ",поверки!$S721," номер ",поверки!$H721)</f>
        <v>Манометр ФТ ДМ8008-Вуф исп.2 номер 1008316</v>
      </c>
    </row>
    <row r="722" customFormat="false" ht="17.9" hidden="true" customHeight="false" outlineLevel="0" collapsed="false">
      <c r="B722" s="1" t="s">
        <v>1198</v>
      </c>
      <c r="C722" s="1" t="s">
        <v>30</v>
      </c>
      <c r="D722" s="1" t="s">
        <v>446</v>
      </c>
      <c r="F722" s="1" t="s">
        <v>329</v>
      </c>
      <c r="G722" s="16" t="n">
        <v>45754</v>
      </c>
      <c r="H722" s="6" t="s">
        <v>1622</v>
      </c>
      <c r="J722" s="1" t="s">
        <v>34</v>
      </c>
      <c r="K722" s="1" t="s">
        <v>35</v>
      </c>
      <c r="L722" s="1" t="s">
        <v>1623</v>
      </c>
      <c r="M722" s="17" t="str">
        <f aca="false">IF(COUNTIF(поверки!$H$6:$H$3175,поверки!$H722)&gt;1,"Дубликат","")</f>
        <v/>
      </c>
      <c r="N722" s="17" t="str">
        <f aca="false">IF(COUNTIF(поверки!$L$6:$L$3175,поверки!$L722)&gt;1,"Дубликат","")</f>
        <v/>
      </c>
      <c r="O722" s="18" t="n">
        <v>717</v>
      </c>
      <c r="P722" s="17" t="str">
        <f aca="false">CONCATENATE(TEXT(MONTH(поверки!$G722),"00"),"/",TEXT(поверки!$O722,"000"), "/",TEXT(YEAR(поверки!$G722)-2000,"00"))</f>
        <v>04/717/25</v>
      </c>
      <c r="Q722" s="17" t="str">
        <f aca="false">VLOOKUP(поверки!$F722,'соответстиви ОТ типу'!$K$4:$M$344,2,FALSE())</f>
        <v>Манометр</v>
      </c>
      <c r="R722" s="17" t="s">
        <v>52</v>
      </c>
      <c r="S722" s="17" t="s">
        <v>499</v>
      </c>
      <c r="T722" s="17" t="n">
        <v>2</v>
      </c>
      <c r="U722" s="19" t="n">
        <f aca="false">VLOOKUP(поверки!$T722,'Акты п-п'!$C$5:$I$57,2,FALSE())</f>
        <v>45748</v>
      </c>
      <c r="V722" s="19" t="n">
        <f aca="false">VLOOKUP(поверки!$T722,'Акты п-п'!$C$5:$I$57,3,FALSE())</f>
        <v>45754</v>
      </c>
      <c r="W722" s="17" t="str">
        <f aca="false">VLOOKUP(поверки!$T722,'Акты п-п'!$C$5:$I$57,5,FALSE())</f>
        <v>Манджеев А.А.</v>
      </c>
      <c r="X722" s="17" t="n">
        <f aca="false">поверки!$G722-поверки!$U722</f>
        <v>6</v>
      </c>
      <c r="Y722" s="17" t="n">
        <f aca="false">поверки!$V722-поверки!$G722</f>
        <v>0</v>
      </c>
      <c r="Z722" s="17" t="str">
        <f aca="false">CONCATENATE(поверки!$Q722," ",поверки!$S722," номер ",поверки!$H722)</f>
        <v>Манометр ФТ ДМ8008-Вуф исп.2 номер 1008344</v>
      </c>
    </row>
    <row r="723" customFormat="false" ht="17.9" hidden="true" customHeight="false" outlineLevel="0" collapsed="false">
      <c r="B723" s="1" t="s">
        <v>1198</v>
      </c>
      <c r="C723" s="1" t="s">
        <v>30</v>
      </c>
      <c r="D723" s="1" t="s">
        <v>446</v>
      </c>
      <c r="F723" s="1" t="s">
        <v>329</v>
      </c>
      <c r="G723" s="16" t="n">
        <v>45754</v>
      </c>
      <c r="H723" s="6" t="s">
        <v>1624</v>
      </c>
      <c r="J723" s="1" t="s">
        <v>34</v>
      </c>
      <c r="K723" s="1" t="s">
        <v>35</v>
      </c>
      <c r="L723" s="1" t="s">
        <v>1625</v>
      </c>
      <c r="M723" s="17" t="str">
        <f aca="false">IF(COUNTIF(поверки!$H$6:$H$3175,поверки!$H723)&gt;1,"Дубликат","")</f>
        <v/>
      </c>
      <c r="N723" s="17" t="str">
        <f aca="false">IF(COUNTIF(поверки!$L$6:$L$3175,поверки!$L723)&gt;1,"Дубликат","")</f>
        <v/>
      </c>
      <c r="O723" s="18" t="n">
        <v>718</v>
      </c>
      <c r="P723" s="17" t="str">
        <f aca="false">CONCATENATE(TEXT(MONTH(поверки!$G723),"00"),"/",TEXT(поверки!$O723,"000"), "/",TEXT(YEAR(поверки!$G723)-2000,"00"))</f>
        <v>04/718/25</v>
      </c>
      <c r="Q723" s="17" t="str">
        <f aca="false">VLOOKUP(поверки!$F723,'соответстиви ОТ типу'!$K$4:$M$344,2,FALSE())</f>
        <v>Манометр</v>
      </c>
      <c r="R723" s="17" t="s">
        <v>52</v>
      </c>
      <c r="S723" s="17" t="s">
        <v>499</v>
      </c>
      <c r="T723" s="17" t="n">
        <v>2</v>
      </c>
      <c r="U723" s="19" t="n">
        <f aca="false">VLOOKUP(поверки!$T723,'Акты п-п'!$C$5:$I$57,2,FALSE())</f>
        <v>45748</v>
      </c>
      <c r="V723" s="19" t="n">
        <f aca="false">VLOOKUP(поверки!$T723,'Акты п-п'!$C$5:$I$57,3,FALSE())</f>
        <v>45754</v>
      </c>
      <c r="W723" s="17" t="str">
        <f aca="false">VLOOKUP(поверки!$T723,'Акты п-п'!$C$5:$I$57,5,FALSE())</f>
        <v>Манджеев А.А.</v>
      </c>
      <c r="X723" s="17" t="n">
        <f aca="false">поверки!$G723-поверки!$U723</f>
        <v>6</v>
      </c>
      <c r="Y723" s="17" t="n">
        <f aca="false">поверки!$V723-поверки!$G723</f>
        <v>0</v>
      </c>
      <c r="Z723" s="17" t="str">
        <f aca="false">CONCATENATE(поверки!$Q723," ",поверки!$S723," номер ",поверки!$H723)</f>
        <v>Манометр ФТ ДМ8008-Вуф исп.2 номер 1008329</v>
      </c>
    </row>
    <row r="724" customFormat="false" ht="17.9" hidden="true" customHeight="false" outlineLevel="0" collapsed="false">
      <c r="B724" s="1" t="s">
        <v>1198</v>
      </c>
      <c r="C724" s="1" t="s">
        <v>30</v>
      </c>
      <c r="D724" s="1" t="s">
        <v>446</v>
      </c>
      <c r="F724" s="1" t="s">
        <v>329</v>
      </c>
      <c r="G724" s="16" t="n">
        <v>45754</v>
      </c>
      <c r="H724" s="6" t="s">
        <v>1626</v>
      </c>
      <c r="J724" s="1" t="s">
        <v>34</v>
      </c>
      <c r="K724" s="1" t="s">
        <v>35</v>
      </c>
      <c r="L724" s="1" t="s">
        <v>1627</v>
      </c>
      <c r="M724" s="17"/>
      <c r="N724" s="17" t="str">
        <f aca="false">IF(COUNTIF(поверки!$L$6:$L$3175,поверки!$L724)&gt;1,"Дубликат","")</f>
        <v/>
      </c>
      <c r="O724" s="18" t="n">
        <v>719</v>
      </c>
      <c r="P724" s="17" t="str">
        <f aca="false">CONCATENATE(TEXT(MONTH(поверки!$G724),"00"),"/",TEXT(поверки!$O724,"000"), "/",TEXT(YEAR(поверки!$G724)-2000,"00"))</f>
        <v>04/719/25</v>
      </c>
      <c r="Q724" s="17" t="str">
        <f aca="false">VLOOKUP(поверки!$F724,'соответстиви ОТ типу'!$K$4:$M$344,2,FALSE())</f>
        <v>Манометр</v>
      </c>
      <c r="R724" s="17" t="s">
        <v>52</v>
      </c>
      <c r="S724" s="17" t="s">
        <v>499</v>
      </c>
      <c r="T724" s="17" t="n">
        <v>2</v>
      </c>
      <c r="U724" s="19" t="n">
        <f aca="false">VLOOKUP(поверки!$T724,'Акты п-п'!$C$5:$I$57,2,FALSE())</f>
        <v>45748</v>
      </c>
      <c r="V724" s="19" t="n">
        <f aca="false">VLOOKUP(поверки!$T724,'Акты п-п'!$C$5:$I$57,3,FALSE())</f>
        <v>45754</v>
      </c>
      <c r="W724" s="17" t="str">
        <f aca="false">VLOOKUP(поверки!$T724,'Акты п-п'!$C$5:$I$57,5,FALSE())</f>
        <v>Манджеев А.А.</v>
      </c>
      <c r="X724" s="17" t="n">
        <f aca="false">поверки!$G724-поверки!$U724</f>
        <v>6</v>
      </c>
      <c r="Y724" s="17" t="n">
        <f aca="false">поверки!$V724-поверки!$G724</f>
        <v>0</v>
      </c>
      <c r="Z724" s="17" t="str">
        <f aca="false">CONCATENATE(поверки!$Q724," ",поверки!$S724," номер ",поверки!$H724)</f>
        <v>Манометр ФТ ДМ8008-Вуф исп.2 номер 1008380</v>
      </c>
    </row>
    <row r="725" customFormat="false" ht="17.9" hidden="true" customHeight="false" outlineLevel="0" collapsed="false">
      <c r="B725" s="1" t="s">
        <v>1198</v>
      </c>
      <c r="C725" s="1" t="s">
        <v>30</v>
      </c>
      <c r="D725" s="1" t="s">
        <v>446</v>
      </c>
      <c r="F725" s="1" t="s">
        <v>329</v>
      </c>
      <c r="G725" s="16" t="n">
        <v>45754</v>
      </c>
      <c r="H725" s="6" t="s">
        <v>1628</v>
      </c>
      <c r="J725" s="1" t="s">
        <v>34</v>
      </c>
      <c r="K725" s="1" t="s">
        <v>35</v>
      </c>
      <c r="L725" s="1" t="s">
        <v>1629</v>
      </c>
      <c r="M725" s="17"/>
      <c r="N725" s="17" t="str">
        <f aca="false">IF(COUNTIF(поверки!$L$6:$L$3175,поверки!$L725)&gt;1,"Дубликат","")</f>
        <v/>
      </c>
      <c r="O725" s="18" t="n">
        <v>720</v>
      </c>
      <c r="P725" s="17" t="str">
        <f aca="false">CONCATENATE(TEXT(MONTH(поверки!$G725),"00"),"/",TEXT(поверки!$O725,"000"), "/",TEXT(YEAR(поверки!$G725)-2000,"00"))</f>
        <v>04/720/25</v>
      </c>
      <c r="Q725" s="17" t="str">
        <f aca="false">VLOOKUP(поверки!$F725,'соответстиви ОТ типу'!$K$4:$M$344,2,FALSE())</f>
        <v>Манометр</v>
      </c>
      <c r="R725" s="17" t="s">
        <v>52</v>
      </c>
      <c r="S725" s="17" t="s">
        <v>499</v>
      </c>
      <c r="T725" s="17" t="n">
        <v>2</v>
      </c>
      <c r="U725" s="19" t="n">
        <f aca="false">VLOOKUP(поверки!$T725,'Акты п-п'!$C$5:$I$57,2,FALSE())</f>
        <v>45748</v>
      </c>
      <c r="V725" s="19" t="n">
        <f aca="false">VLOOKUP(поверки!$T725,'Акты п-п'!$C$5:$I$57,3,FALSE())</f>
        <v>45754</v>
      </c>
      <c r="W725" s="17" t="str">
        <f aca="false">VLOOKUP(поверки!$T725,'Акты п-п'!$C$5:$I$57,5,FALSE())</f>
        <v>Манджеев А.А.</v>
      </c>
      <c r="X725" s="17" t="n">
        <f aca="false">поверки!$G725-поверки!$U725</f>
        <v>6</v>
      </c>
      <c r="Y725" s="17" t="n">
        <f aca="false">поверки!$V725-поверки!$G725</f>
        <v>0</v>
      </c>
      <c r="Z725" s="17" t="str">
        <f aca="false">CONCATENATE(поверки!$Q725," ",поверки!$S725," номер ",поверки!$H725)</f>
        <v>Манометр ФТ ДМ8008-Вуф исп.2 номер 1008373</v>
      </c>
    </row>
    <row r="726" customFormat="false" ht="17.9" hidden="true" customHeight="false" outlineLevel="0" collapsed="false">
      <c r="B726" s="1" t="s">
        <v>1198</v>
      </c>
      <c r="C726" s="1" t="s">
        <v>30</v>
      </c>
      <c r="D726" s="1" t="s">
        <v>446</v>
      </c>
      <c r="F726" s="1" t="s">
        <v>329</v>
      </c>
      <c r="G726" s="16" t="n">
        <v>45754</v>
      </c>
      <c r="H726" s="6" t="s">
        <v>1630</v>
      </c>
      <c r="J726" s="1" t="s">
        <v>34</v>
      </c>
      <c r="K726" s="1" t="s">
        <v>35</v>
      </c>
      <c r="L726" s="1" t="s">
        <v>1631</v>
      </c>
      <c r="M726" s="17"/>
      <c r="N726" s="17" t="str">
        <f aca="false">IF(COUNTIF(поверки!$L$6:$L$3175,поверки!$L726)&gt;1,"Дубликат","")</f>
        <v/>
      </c>
      <c r="O726" s="18" t="n">
        <v>721</v>
      </c>
      <c r="P726" s="17" t="str">
        <f aca="false">CONCATENATE(TEXT(MONTH(поверки!$G726),"00"),"/",TEXT(поверки!$O726,"000"), "/",TEXT(YEAR(поверки!$G726)-2000,"00"))</f>
        <v>04/721/25</v>
      </c>
      <c r="Q726" s="17" t="str">
        <f aca="false">VLOOKUP(поверки!$F726,'соответстиви ОТ типу'!$K$4:$M$344,2,FALSE())</f>
        <v>Манометр</v>
      </c>
      <c r="R726" s="17" t="s">
        <v>52</v>
      </c>
      <c r="S726" s="17" t="s">
        <v>499</v>
      </c>
      <c r="T726" s="17" t="n">
        <v>2</v>
      </c>
      <c r="U726" s="19" t="n">
        <f aca="false">VLOOKUP(поверки!$T726,'Акты п-п'!$C$5:$I$57,2,FALSE())</f>
        <v>45748</v>
      </c>
      <c r="V726" s="19" t="n">
        <f aca="false">VLOOKUP(поверки!$T726,'Акты п-п'!$C$5:$I$57,3,FALSE())</f>
        <v>45754</v>
      </c>
      <c r="W726" s="17" t="str">
        <f aca="false">VLOOKUP(поверки!$T726,'Акты п-п'!$C$5:$I$57,5,FALSE())</f>
        <v>Манджеев А.А.</v>
      </c>
      <c r="X726" s="17" t="n">
        <f aca="false">поверки!$G726-поверки!$U726</f>
        <v>6</v>
      </c>
      <c r="Y726" s="17" t="n">
        <f aca="false">поверки!$V726-поверки!$G726</f>
        <v>0</v>
      </c>
      <c r="Z726" s="17" t="str">
        <f aca="false">CONCATENATE(поверки!$Q726," ",поверки!$S726," номер ",поверки!$H726)</f>
        <v>Манометр ФТ ДМ8008-Вуф исп.2 номер 1008269</v>
      </c>
    </row>
    <row r="727" customFormat="false" ht="17.9" hidden="true" customHeight="false" outlineLevel="0" collapsed="false">
      <c r="B727" s="1" t="s">
        <v>1632</v>
      </c>
      <c r="C727" s="1" t="s">
        <v>30</v>
      </c>
      <c r="D727" s="1" t="s">
        <v>31</v>
      </c>
      <c r="F727" s="1" t="s">
        <v>1633</v>
      </c>
      <c r="G727" s="16" t="n">
        <v>45755</v>
      </c>
      <c r="H727" s="6" t="s">
        <v>1634</v>
      </c>
      <c r="J727" s="1" t="s">
        <v>34</v>
      </c>
      <c r="K727" s="1" t="s">
        <v>35</v>
      </c>
      <c r="L727" s="1" t="s">
        <v>1635</v>
      </c>
      <c r="M727" s="17" t="str">
        <f aca="false">IF(COUNTIF(поверки!$H$6:$H$3175,поверки!$H727)&gt;1,"Дубликат","")</f>
        <v/>
      </c>
      <c r="N727" s="17" t="str">
        <f aca="false">IF(COUNTIF(поверки!$L$6:$L$3175,поверки!$L727)&gt;1,"Дубликат","")</f>
        <v/>
      </c>
      <c r="O727" s="18" t="n">
        <v>722</v>
      </c>
      <c r="P727" s="17" t="str">
        <f aca="false">CONCATENATE(TEXT(MONTH(поверки!$G727),"00"),"/",TEXT(поверки!$O727,"000"), "/",TEXT(YEAR(поверки!$G727)-2000,"00"))</f>
        <v>04/722/25</v>
      </c>
      <c r="Q727" s="17" t="str">
        <f aca="false">VLOOKUP(поверки!$F727,'соответстиви ОТ типу'!$K$4:$M$344,2,FALSE())</f>
        <v>Газоанализатор</v>
      </c>
      <c r="R727" s="17" t="s">
        <v>37</v>
      </c>
      <c r="S727" s="17" t="s">
        <v>1636</v>
      </c>
      <c r="T727" s="17" t="n">
        <v>3</v>
      </c>
      <c r="U727" s="19" t="n">
        <f aca="false">VLOOKUP(поверки!$T727,'Акты п-п'!$C$5:$I$57,2,FALSE())</f>
        <v>45754</v>
      </c>
      <c r="V727" s="19" t="n">
        <f aca="false">VLOOKUP(поверки!$T727,'Акты п-п'!$C$5:$I$57,3,FALSE())</f>
        <v>45758</v>
      </c>
      <c r="W727" s="17" t="str">
        <f aca="false">VLOOKUP(поверки!$T727,'Акты п-п'!$C$5:$I$57,5,FALSE())</f>
        <v>Большаков С.Н.</v>
      </c>
      <c r="X727" s="17" t="n">
        <f aca="false">поверки!$G727-поверки!$U727</f>
        <v>1</v>
      </c>
      <c r="Y727" s="17" t="n">
        <f aca="false">поверки!$V727-поверки!$G727</f>
        <v>3</v>
      </c>
      <c r="Z727" s="17" t="str">
        <f aca="false">CONCATENATE(поверки!$Q727," ",поверки!$S727," номер ",поверки!$H727)</f>
        <v>Газоанализатор СГОЭС номер 69964</v>
      </c>
    </row>
    <row r="728" customFormat="false" ht="17.9" hidden="true" customHeight="false" outlineLevel="0" collapsed="false">
      <c r="B728" s="1" t="s">
        <v>1632</v>
      </c>
      <c r="C728" s="1" t="s">
        <v>30</v>
      </c>
      <c r="D728" s="1" t="s">
        <v>31</v>
      </c>
      <c r="F728" s="1" t="s">
        <v>1633</v>
      </c>
      <c r="G728" s="16" t="n">
        <v>45755</v>
      </c>
      <c r="H728" s="6" t="s">
        <v>1637</v>
      </c>
      <c r="J728" s="1" t="s">
        <v>34</v>
      </c>
      <c r="K728" s="1" t="s">
        <v>35</v>
      </c>
      <c r="L728" s="1" t="s">
        <v>1638</v>
      </c>
      <c r="M728" s="17" t="str">
        <f aca="false">IF(COUNTIF(поверки!$H$6:$H$3175,поверки!$H728)&gt;1,"Дубликат","")</f>
        <v/>
      </c>
      <c r="N728" s="17" t="str">
        <f aca="false">IF(COUNTIF(поверки!$L$6:$L$3175,поверки!$L728)&gt;1,"Дубликат","")</f>
        <v/>
      </c>
      <c r="O728" s="18" t="n">
        <v>723</v>
      </c>
      <c r="P728" s="17" t="str">
        <f aca="false">CONCATENATE(TEXT(MONTH(поверки!$G728),"00"),"/",TEXT(поверки!$O728,"000"), "/",TEXT(YEAR(поверки!$G728)-2000,"00"))</f>
        <v>04/723/25</v>
      </c>
      <c r="Q728" s="17" t="str">
        <f aca="false">VLOOKUP(поверки!$F728,'соответстиви ОТ типу'!$K$4:$M$344,2,FALSE())</f>
        <v>Газоанализатор</v>
      </c>
      <c r="R728" s="17" t="s">
        <v>37</v>
      </c>
      <c r="S728" s="17" t="s">
        <v>1636</v>
      </c>
      <c r="T728" s="17" t="n">
        <v>3</v>
      </c>
      <c r="U728" s="19" t="n">
        <f aca="false">VLOOKUP(поверки!$T728,'Акты п-п'!$C$5:$I$57,2,FALSE())</f>
        <v>45754</v>
      </c>
      <c r="V728" s="19" t="n">
        <f aca="false">VLOOKUP(поверки!$T728,'Акты п-п'!$C$5:$I$57,3,FALSE())</f>
        <v>45758</v>
      </c>
      <c r="W728" s="17" t="str">
        <f aca="false">VLOOKUP(поверки!$T728,'Акты п-п'!$C$5:$I$57,5,FALSE())</f>
        <v>Большаков С.Н.</v>
      </c>
      <c r="X728" s="17" t="n">
        <f aca="false">поверки!$G728-поверки!$U728</f>
        <v>1</v>
      </c>
      <c r="Y728" s="17" t="n">
        <f aca="false">поверки!$V728-поверки!$G728</f>
        <v>3</v>
      </c>
      <c r="Z728" s="17" t="str">
        <f aca="false">CONCATENATE(поверки!$Q728," ",поверки!$S728," номер ",поверки!$H728)</f>
        <v>Газоанализатор СГОЭС номер 69830</v>
      </c>
    </row>
    <row r="729" customFormat="false" ht="17.9" hidden="true" customHeight="false" outlineLevel="0" collapsed="false">
      <c r="B729" s="1" t="s">
        <v>1632</v>
      </c>
      <c r="C729" s="1" t="s">
        <v>30</v>
      </c>
      <c r="D729" s="1" t="s">
        <v>31</v>
      </c>
      <c r="F729" s="1" t="s">
        <v>1633</v>
      </c>
      <c r="G729" s="16" t="n">
        <v>45755</v>
      </c>
      <c r="H729" s="6" t="s">
        <v>1639</v>
      </c>
      <c r="J729" s="1" t="s">
        <v>34</v>
      </c>
      <c r="K729" s="1" t="s">
        <v>35</v>
      </c>
      <c r="L729" s="1" t="s">
        <v>1640</v>
      </c>
      <c r="M729" s="17" t="str">
        <f aca="false">IF(COUNTIF(поверки!$H$6:$H$3175,поверки!$H729)&gt;1,"Дубликат","")</f>
        <v/>
      </c>
      <c r="N729" s="17" t="str">
        <f aca="false">IF(COUNTIF(поверки!$L$6:$L$3175,поверки!$L729)&gt;1,"Дубликат","")</f>
        <v/>
      </c>
      <c r="O729" s="18" t="n">
        <v>724</v>
      </c>
      <c r="P729" s="17" t="str">
        <f aca="false">CONCATENATE(TEXT(MONTH(поверки!$G729),"00"),"/",TEXT(поверки!$O729,"000"), "/",TEXT(YEAR(поверки!$G729)-2000,"00"))</f>
        <v>04/724/25</v>
      </c>
      <c r="Q729" s="17" t="str">
        <f aca="false">VLOOKUP(поверки!$F729,'соответстиви ОТ типу'!$K$4:$M$344,2,FALSE())</f>
        <v>Газоанализатор</v>
      </c>
      <c r="R729" s="17" t="s">
        <v>37</v>
      </c>
      <c r="S729" s="17" t="s">
        <v>1636</v>
      </c>
      <c r="T729" s="17" t="n">
        <v>3</v>
      </c>
      <c r="U729" s="19" t="n">
        <f aca="false">VLOOKUP(поверки!$T729,'Акты п-п'!$C$5:$I$57,2,FALSE())</f>
        <v>45754</v>
      </c>
      <c r="V729" s="19" t="n">
        <f aca="false">VLOOKUP(поверки!$T729,'Акты п-п'!$C$5:$I$57,3,FALSE())</f>
        <v>45758</v>
      </c>
      <c r="W729" s="17" t="str">
        <f aca="false">VLOOKUP(поверки!$T729,'Акты п-п'!$C$5:$I$57,5,FALSE())</f>
        <v>Большаков С.Н.</v>
      </c>
      <c r="X729" s="17" t="n">
        <f aca="false">поверки!$G729-поверки!$U729</f>
        <v>1</v>
      </c>
      <c r="Y729" s="17" t="n">
        <f aca="false">поверки!$V729-поверки!$G729</f>
        <v>3</v>
      </c>
      <c r="Z729" s="17" t="str">
        <f aca="false">CONCATENATE(поверки!$Q729," ",поверки!$S729," номер ",поверки!$H729)</f>
        <v>Газоанализатор СГОЭС номер 68826</v>
      </c>
    </row>
    <row r="730" customFormat="false" ht="17.9" hidden="true" customHeight="false" outlineLevel="0" collapsed="false">
      <c r="B730" s="1" t="s">
        <v>1632</v>
      </c>
      <c r="C730" s="1" t="s">
        <v>30</v>
      </c>
      <c r="D730" s="1" t="s">
        <v>31</v>
      </c>
      <c r="F730" s="1" t="s">
        <v>1633</v>
      </c>
      <c r="G730" s="16" t="n">
        <v>45755</v>
      </c>
      <c r="H730" s="6" t="s">
        <v>1641</v>
      </c>
      <c r="J730" s="1" t="s">
        <v>34</v>
      </c>
      <c r="K730" s="1" t="s">
        <v>35</v>
      </c>
      <c r="L730" s="1" t="s">
        <v>1642</v>
      </c>
      <c r="M730" s="17" t="str">
        <f aca="false">IF(COUNTIF(поверки!$H$6:$H$3175,поверки!$H730)&gt;1,"Дубликат","")</f>
        <v/>
      </c>
      <c r="N730" s="17" t="str">
        <f aca="false">IF(COUNTIF(поверки!$L$6:$L$3175,поверки!$L730)&gt;1,"Дубликат","")</f>
        <v/>
      </c>
      <c r="O730" s="18" t="n">
        <v>725</v>
      </c>
      <c r="P730" s="17" t="str">
        <f aca="false">CONCATENATE(TEXT(MONTH(поверки!$G730),"00"),"/",TEXT(поверки!$O730,"000"), "/",TEXT(YEAR(поверки!$G730)-2000,"00"))</f>
        <v>04/725/25</v>
      </c>
      <c r="Q730" s="17" t="str">
        <f aca="false">VLOOKUP(поверки!$F730,'соответстиви ОТ типу'!$K$4:$M$344,2,FALSE())</f>
        <v>Газоанализатор</v>
      </c>
      <c r="R730" s="17" t="s">
        <v>37</v>
      </c>
      <c r="S730" s="17" t="s">
        <v>1636</v>
      </c>
      <c r="T730" s="17" t="n">
        <v>3</v>
      </c>
      <c r="U730" s="19" t="n">
        <f aca="false">VLOOKUP(поверки!$T730,'Акты п-п'!$C$5:$I$57,2,FALSE())</f>
        <v>45754</v>
      </c>
      <c r="V730" s="19" t="n">
        <f aca="false">VLOOKUP(поверки!$T730,'Акты п-п'!$C$5:$I$57,3,FALSE())</f>
        <v>45758</v>
      </c>
      <c r="W730" s="17" t="str">
        <f aca="false">VLOOKUP(поверки!$T730,'Акты п-п'!$C$5:$I$57,5,FALSE())</f>
        <v>Большаков С.Н.</v>
      </c>
      <c r="X730" s="17" t="n">
        <f aca="false">поверки!$G730-поверки!$U730</f>
        <v>1</v>
      </c>
      <c r="Y730" s="17" t="n">
        <f aca="false">поверки!$V730-поверки!$G730</f>
        <v>3</v>
      </c>
      <c r="Z730" s="17" t="str">
        <f aca="false">CONCATENATE(поверки!$Q730," ",поверки!$S730," номер ",поверки!$H730)</f>
        <v>Газоанализатор СГОЭС номер 68755</v>
      </c>
    </row>
    <row r="731" customFormat="false" ht="17.9" hidden="true" customHeight="false" outlineLevel="0" collapsed="false">
      <c r="B731" s="1" t="s">
        <v>1632</v>
      </c>
      <c r="C731" s="1" t="s">
        <v>30</v>
      </c>
      <c r="D731" s="1" t="s">
        <v>31</v>
      </c>
      <c r="F731" s="1" t="s">
        <v>1633</v>
      </c>
      <c r="G731" s="16" t="n">
        <v>45755</v>
      </c>
      <c r="H731" s="6" t="s">
        <v>1643</v>
      </c>
      <c r="J731" s="1" t="s">
        <v>34</v>
      </c>
      <c r="K731" s="1" t="s">
        <v>35</v>
      </c>
      <c r="L731" s="1" t="s">
        <v>1644</v>
      </c>
      <c r="M731" s="17" t="str">
        <f aca="false">IF(COUNTIF(поверки!$H$6:$H$3175,поверки!$H731)&gt;1,"Дубликат","")</f>
        <v/>
      </c>
      <c r="N731" s="17" t="str">
        <f aca="false">IF(COUNTIF(поверки!$L$6:$L$3175,поверки!$L731)&gt;1,"Дубликат","")</f>
        <v/>
      </c>
      <c r="O731" s="18" t="n">
        <v>726</v>
      </c>
      <c r="P731" s="17" t="str">
        <f aca="false">CONCATENATE(TEXT(MONTH(поверки!$G731),"00"),"/",TEXT(поверки!$O731,"000"), "/",TEXT(YEAR(поверки!$G731)-2000,"00"))</f>
        <v>04/726/25</v>
      </c>
      <c r="Q731" s="17" t="str">
        <f aca="false">VLOOKUP(поверки!$F731,'соответстиви ОТ типу'!$K$4:$M$344,2,FALSE())</f>
        <v>Газоанализатор</v>
      </c>
      <c r="R731" s="17" t="s">
        <v>37</v>
      </c>
      <c r="S731" s="17" t="s">
        <v>1636</v>
      </c>
      <c r="T731" s="17" t="n">
        <v>3</v>
      </c>
      <c r="U731" s="19" t="n">
        <f aca="false">VLOOKUP(поверки!$T731,'Акты п-п'!$C$5:$I$57,2,FALSE())</f>
        <v>45754</v>
      </c>
      <c r="V731" s="19" t="n">
        <f aca="false">VLOOKUP(поверки!$T731,'Акты п-п'!$C$5:$I$57,3,FALSE())</f>
        <v>45758</v>
      </c>
      <c r="W731" s="17" t="str">
        <f aca="false">VLOOKUP(поверки!$T731,'Акты п-п'!$C$5:$I$57,5,FALSE())</f>
        <v>Большаков С.Н.</v>
      </c>
      <c r="X731" s="17" t="n">
        <f aca="false">поверки!$G731-поверки!$U731</f>
        <v>1</v>
      </c>
      <c r="Y731" s="17" t="n">
        <f aca="false">поверки!$V731-поверки!$G731</f>
        <v>3</v>
      </c>
      <c r="Z731" s="17" t="str">
        <f aca="false">CONCATENATE(поверки!$Q731," ",поверки!$S731," номер ",поверки!$H731)</f>
        <v>Газоанализатор СГОЭС номер 68769</v>
      </c>
    </row>
    <row r="732" customFormat="false" ht="17.9" hidden="true" customHeight="false" outlineLevel="0" collapsed="false">
      <c r="B732" s="1" t="s">
        <v>1632</v>
      </c>
      <c r="C732" s="1" t="s">
        <v>30</v>
      </c>
      <c r="D732" s="1" t="s">
        <v>31</v>
      </c>
      <c r="F732" s="1" t="s">
        <v>1633</v>
      </c>
      <c r="G732" s="16" t="n">
        <v>45755</v>
      </c>
      <c r="H732" s="6" t="s">
        <v>1645</v>
      </c>
      <c r="J732" s="1" t="s">
        <v>34</v>
      </c>
      <c r="K732" s="1" t="s">
        <v>35</v>
      </c>
      <c r="L732" s="1" t="s">
        <v>1646</v>
      </c>
      <c r="M732" s="17" t="str">
        <f aca="false">IF(COUNTIF(поверки!$H$6:$H$3175,поверки!$H732)&gt;1,"Дубликат","")</f>
        <v/>
      </c>
      <c r="N732" s="17" t="str">
        <f aca="false">IF(COUNTIF(поверки!$L$6:$L$3175,поверки!$L732)&gt;1,"Дубликат","")</f>
        <v/>
      </c>
      <c r="O732" s="18" t="n">
        <v>727</v>
      </c>
      <c r="P732" s="17" t="str">
        <f aca="false">CONCATENATE(TEXT(MONTH(поверки!$G732),"00"),"/",TEXT(поверки!$O732,"000"), "/",TEXT(YEAR(поверки!$G732)-2000,"00"))</f>
        <v>04/727/25</v>
      </c>
      <c r="Q732" s="17" t="str">
        <f aca="false">VLOOKUP(поверки!$F732,'соответстиви ОТ типу'!$K$4:$M$344,2,FALSE())</f>
        <v>Газоанализатор</v>
      </c>
      <c r="R732" s="17" t="s">
        <v>37</v>
      </c>
      <c r="S732" s="17" t="s">
        <v>1636</v>
      </c>
      <c r="T732" s="17" t="n">
        <v>3</v>
      </c>
      <c r="U732" s="19" t="n">
        <f aca="false">VLOOKUP(поверки!$T732,'Акты п-п'!$C$5:$I$57,2,FALSE())</f>
        <v>45754</v>
      </c>
      <c r="V732" s="19" t="n">
        <f aca="false">VLOOKUP(поверки!$T732,'Акты п-п'!$C$5:$I$57,3,FALSE())</f>
        <v>45758</v>
      </c>
      <c r="W732" s="17" t="str">
        <f aca="false">VLOOKUP(поверки!$T732,'Акты п-п'!$C$5:$I$57,5,FALSE())</f>
        <v>Большаков С.Н.</v>
      </c>
      <c r="X732" s="17" t="n">
        <f aca="false">поверки!$G732-поверки!$U732</f>
        <v>1</v>
      </c>
      <c r="Y732" s="17" t="n">
        <f aca="false">поверки!$V732-поверки!$G732</f>
        <v>3</v>
      </c>
      <c r="Z732" s="17" t="str">
        <f aca="false">CONCATENATE(поверки!$Q732," ",поверки!$S732," номер ",поверки!$H732)</f>
        <v>Газоанализатор СГОЭС номер 66616</v>
      </c>
    </row>
    <row r="733" customFormat="false" ht="17.9" hidden="true" customHeight="false" outlineLevel="0" collapsed="false">
      <c r="B733" s="1" t="s">
        <v>1632</v>
      </c>
      <c r="C733" s="1" t="s">
        <v>30</v>
      </c>
      <c r="D733" s="1" t="s">
        <v>31</v>
      </c>
      <c r="F733" s="1" t="s">
        <v>1633</v>
      </c>
      <c r="G733" s="16" t="n">
        <v>45755</v>
      </c>
      <c r="H733" s="6" t="s">
        <v>1647</v>
      </c>
      <c r="J733" s="1" t="s">
        <v>34</v>
      </c>
      <c r="K733" s="1" t="s">
        <v>35</v>
      </c>
      <c r="L733" s="1" t="s">
        <v>1648</v>
      </c>
      <c r="M733" s="17" t="str">
        <f aca="false">IF(COUNTIF(поверки!$H$6:$H$3175,поверки!$H733)&gt;1,"Дубликат","")</f>
        <v/>
      </c>
      <c r="N733" s="17" t="str">
        <f aca="false">IF(COUNTIF(поверки!$L$6:$L$3175,поверки!$L733)&gt;1,"Дубликат","")</f>
        <v/>
      </c>
      <c r="O733" s="18" t="n">
        <v>728</v>
      </c>
      <c r="P733" s="17" t="str">
        <f aca="false">CONCATENATE(TEXT(MONTH(поверки!$G733),"00"),"/",TEXT(поверки!$O733,"000"), "/",TEXT(YEAR(поверки!$G733)-2000,"00"))</f>
        <v>04/728/25</v>
      </c>
      <c r="Q733" s="17" t="str">
        <f aca="false">VLOOKUP(поверки!$F733,'соответстиви ОТ типу'!$K$4:$M$344,2,FALSE())</f>
        <v>Газоанализатор</v>
      </c>
      <c r="R733" s="17" t="s">
        <v>42</v>
      </c>
      <c r="S733" s="17" t="s">
        <v>1636</v>
      </c>
      <c r="T733" s="17" t="n">
        <v>3</v>
      </c>
      <c r="U733" s="19" t="n">
        <f aca="false">VLOOKUP(поверки!$T733,'Акты п-п'!$C$5:$I$57,2,FALSE())</f>
        <v>45754</v>
      </c>
      <c r="V733" s="19" t="n">
        <f aca="false">VLOOKUP(поверки!$T733,'Акты п-п'!$C$5:$I$57,3,FALSE())</f>
        <v>45758</v>
      </c>
      <c r="W733" s="17" t="str">
        <f aca="false">VLOOKUP(поверки!$T733,'Акты п-п'!$C$5:$I$57,5,FALSE())</f>
        <v>Большаков С.Н.</v>
      </c>
      <c r="X733" s="17" t="n">
        <f aca="false">поверки!$G733-поверки!$U733</f>
        <v>1</v>
      </c>
      <c r="Y733" s="17" t="n">
        <f aca="false">поверки!$V733-поверки!$G733</f>
        <v>3</v>
      </c>
      <c r="Z733" s="17" t="str">
        <f aca="false">CONCATENATE(поверки!$Q733," ",поверки!$S733," номер ",поверки!$H733)</f>
        <v>Газоанализатор СГОЭС номер 69949</v>
      </c>
    </row>
    <row r="734" customFormat="false" ht="17.9" hidden="true" customHeight="false" outlineLevel="0" collapsed="false">
      <c r="B734" s="1" t="s">
        <v>1632</v>
      </c>
      <c r="C734" s="1" t="s">
        <v>30</v>
      </c>
      <c r="D734" s="1" t="s">
        <v>31</v>
      </c>
      <c r="F734" s="1" t="s">
        <v>1633</v>
      </c>
      <c r="G734" s="16" t="n">
        <v>45755</v>
      </c>
      <c r="H734" s="6" t="s">
        <v>1649</v>
      </c>
      <c r="J734" s="1" t="s">
        <v>34</v>
      </c>
      <c r="K734" s="1" t="s">
        <v>35</v>
      </c>
      <c r="L734" s="1" t="s">
        <v>1650</v>
      </c>
      <c r="M734" s="17" t="str">
        <f aca="false">IF(COUNTIF(поверки!$H$6:$H$3175,поверки!$H734)&gt;1,"Дубликат","")</f>
        <v/>
      </c>
      <c r="N734" s="17" t="str">
        <f aca="false">IF(COUNTIF(поверки!$L$6:$L$3175,поверки!$L734)&gt;1,"Дубликат","")</f>
        <v/>
      </c>
      <c r="O734" s="18" t="n">
        <v>729</v>
      </c>
      <c r="P734" s="17" t="str">
        <f aca="false">CONCATENATE(TEXT(MONTH(поверки!$G734),"00"),"/",TEXT(поверки!$O734,"000"), "/",TEXT(YEAR(поверки!$G734)-2000,"00"))</f>
        <v>04/729/25</v>
      </c>
      <c r="Q734" s="17" t="str">
        <f aca="false">VLOOKUP(поверки!$F734,'соответстиви ОТ типу'!$K$4:$M$344,2,FALSE())</f>
        <v>Газоанализатор</v>
      </c>
      <c r="R734" s="17" t="s">
        <v>42</v>
      </c>
      <c r="S734" s="17" t="s">
        <v>1636</v>
      </c>
      <c r="T734" s="17" t="n">
        <v>3</v>
      </c>
      <c r="U734" s="19" t="n">
        <f aca="false">VLOOKUP(поверки!$T734,'Акты п-п'!$C$5:$I$57,2,FALSE())</f>
        <v>45754</v>
      </c>
      <c r="V734" s="19" t="n">
        <f aca="false">VLOOKUP(поверки!$T734,'Акты п-п'!$C$5:$I$57,3,FALSE())</f>
        <v>45758</v>
      </c>
      <c r="W734" s="17" t="str">
        <f aca="false">VLOOKUP(поверки!$T734,'Акты п-п'!$C$5:$I$57,5,FALSE())</f>
        <v>Большаков С.Н.</v>
      </c>
      <c r="X734" s="17" t="n">
        <f aca="false">поверки!$G734-поверки!$U734</f>
        <v>1</v>
      </c>
      <c r="Y734" s="17" t="n">
        <f aca="false">поверки!$V734-поверки!$G734</f>
        <v>3</v>
      </c>
      <c r="Z734" s="17" t="str">
        <f aca="false">CONCATENATE(поверки!$Q734," ",поверки!$S734," номер ",поверки!$H734)</f>
        <v>Газоанализатор СГОЭС номер 71036</v>
      </c>
    </row>
    <row r="735" customFormat="false" ht="17.9" hidden="true" customHeight="false" outlineLevel="0" collapsed="false">
      <c r="B735" s="1" t="s">
        <v>1632</v>
      </c>
      <c r="C735" s="1" t="s">
        <v>30</v>
      </c>
      <c r="D735" s="1" t="s">
        <v>31</v>
      </c>
      <c r="F735" s="1" t="s">
        <v>1633</v>
      </c>
      <c r="G735" s="16" t="n">
        <v>45755</v>
      </c>
      <c r="H735" s="6" t="s">
        <v>1651</v>
      </c>
      <c r="J735" s="1" t="s">
        <v>34</v>
      </c>
      <c r="K735" s="1" t="s">
        <v>35</v>
      </c>
      <c r="L735" s="1" t="s">
        <v>1652</v>
      </c>
      <c r="M735" s="17" t="str">
        <f aca="false">IF(COUNTIF(поверки!$H$6:$H$3175,поверки!$H735)&gt;1,"Дубликат","")</f>
        <v/>
      </c>
      <c r="N735" s="17" t="str">
        <f aca="false">IF(COUNTIF(поверки!$L$6:$L$3175,поверки!$L735)&gt;1,"Дубликат","")</f>
        <v/>
      </c>
      <c r="O735" s="18" t="n">
        <v>730</v>
      </c>
      <c r="P735" s="17" t="str">
        <f aca="false">CONCATENATE(TEXT(MONTH(поверки!$G735),"00"),"/",TEXT(поверки!$O735,"000"), "/",TEXT(YEAR(поверки!$G735)-2000,"00"))</f>
        <v>04/730/25</v>
      </c>
      <c r="Q735" s="17" t="str">
        <f aca="false">VLOOKUP(поверки!$F735,'соответстиви ОТ типу'!$K$4:$M$344,2,FALSE())</f>
        <v>Газоанализатор</v>
      </c>
      <c r="R735" s="17" t="s">
        <v>42</v>
      </c>
      <c r="S735" s="17" t="s">
        <v>1636</v>
      </c>
      <c r="T735" s="17" t="n">
        <v>3</v>
      </c>
      <c r="U735" s="19" t="n">
        <f aca="false">VLOOKUP(поверки!$T735,'Акты п-п'!$C$5:$I$57,2,FALSE())</f>
        <v>45754</v>
      </c>
      <c r="V735" s="19" t="n">
        <f aca="false">VLOOKUP(поверки!$T735,'Акты п-п'!$C$5:$I$57,3,FALSE())</f>
        <v>45758</v>
      </c>
      <c r="W735" s="17" t="str">
        <f aca="false">VLOOKUP(поверки!$T735,'Акты п-п'!$C$5:$I$57,5,FALSE())</f>
        <v>Большаков С.Н.</v>
      </c>
      <c r="X735" s="17" t="n">
        <f aca="false">поверки!$G735-поверки!$U735</f>
        <v>1</v>
      </c>
      <c r="Y735" s="17" t="n">
        <f aca="false">поверки!$V735-поверки!$G735</f>
        <v>3</v>
      </c>
      <c r="Z735" s="17" t="str">
        <f aca="false">CONCATENATE(поверки!$Q735," ",поверки!$S735," номер ",поверки!$H735)</f>
        <v>Газоанализатор СГОЭС номер 68812</v>
      </c>
    </row>
    <row r="736" customFormat="false" ht="17.9" hidden="true" customHeight="false" outlineLevel="0" collapsed="false">
      <c r="B736" s="1" t="s">
        <v>1632</v>
      </c>
      <c r="C736" s="1" t="s">
        <v>30</v>
      </c>
      <c r="D736" s="1" t="s">
        <v>31</v>
      </c>
      <c r="F736" s="1" t="s">
        <v>1633</v>
      </c>
      <c r="G736" s="16" t="n">
        <v>45755</v>
      </c>
      <c r="H736" s="6" t="s">
        <v>1653</v>
      </c>
      <c r="J736" s="1" t="s">
        <v>34</v>
      </c>
      <c r="K736" s="1" t="s">
        <v>35</v>
      </c>
      <c r="L736" s="1" t="s">
        <v>1654</v>
      </c>
      <c r="M736" s="17" t="str">
        <f aca="false">IF(COUNTIF(поверки!$H$6:$H$3175,поверки!$H736)&gt;1,"Дубликат","")</f>
        <v/>
      </c>
      <c r="N736" s="17" t="str">
        <f aca="false">IF(COUNTIF(поверки!$L$6:$L$3175,поверки!$L736)&gt;1,"Дубликат","")</f>
        <v/>
      </c>
      <c r="O736" s="18" t="n">
        <v>731</v>
      </c>
      <c r="P736" s="17" t="str">
        <f aca="false">CONCATENATE(TEXT(MONTH(поверки!$G736),"00"),"/",TEXT(поверки!$O736,"000"), "/",TEXT(YEAR(поверки!$G736)-2000,"00"))</f>
        <v>04/731/25</v>
      </c>
      <c r="Q736" s="17" t="str">
        <f aca="false">VLOOKUP(поверки!$F736,'соответстиви ОТ типу'!$K$4:$M$344,2,FALSE())</f>
        <v>Газоанализатор</v>
      </c>
      <c r="R736" s="17" t="s">
        <v>42</v>
      </c>
      <c r="S736" s="17" t="s">
        <v>1636</v>
      </c>
      <c r="T736" s="17" t="n">
        <v>3</v>
      </c>
      <c r="U736" s="19" t="n">
        <f aca="false">VLOOKUP(поверки!$T736,'Акты п-п'!$C$5:$I$57,2,FALSE())</f>
        <v>45754</v>
      </c>
      <c r="V736" s="19" t="n">
        <f aca="false">VLOOKUP(поверки!$T736,'Акты п-п'!$C$5:$I$57,3,FALSE())</f>
        <v>45758</v>
      </c>
      <c r="W736" s="17" t="str">
        <f aca="false">VLOOKUP(поверки!$T736,'Акты п-п'!$C$5:$I$57,5,FALSE())</f>
        <v>Большаков С.Н.</v>
      </c>
      <c r="X736" s="17" t="n">
        <f aca="false">поверки!$G736-поверки!$U736</f>
        <v>1</v>
      </c>
      <c r="Y736" s="17" t="n">
        <f aca="false">поверки!$V736-поверки!$G736</f>
        <v>3</v>
      </c>
      <c r="Z736" s="17" t="str">
        <f aca="false">CONCATENATE(поверки!$Q736," ",поверки!$S736," номер ",поверки!$H736)</f>
        <v>Газоанализатор СГОЭС номер 68726</v>
      </c>
    </row>
    <row r="737" customFormat="false" ht="17.9" hidden="true" customHeight="false" outlineLevel="0" collapsed="false">
      <c r="B737" s="1" t="s">
        <v>1632</v>
      </c>
      <c r="C737" s="1" t="s">
        <v>30</v>
      </c>
      <c r="D737" s="1" t="s">
        <v>31</v>
      </c>
      <c r="F737" s="1" t="s">
        <v>1633</v>
      </c>
      <c r="G737" s="16" t="n">
        <v>45755</v>
      </c>
      <c r="H737" s="6" t="s">
        <v>1655</v>
      </c>
      <c r="J737" s="1" t="s">
        <v>34</v>
      </c>
      <c r="K737" s="1" t="s">
        <v>35</v>
      </c>
      <c r="L737" s="1" t="s">
        <v>1656</v>
      </c>
      <c r="M737" s="17" t="str">
        <f aca="false">IF(COUNTIF(поверки!$H$6:$H$3175,поверки!$H737)&gt;1,"Дубликат","")</f>
        <v/>
      </c>
      <c r="N737" s="17" t="str">
        <f aca="false">IF(COUNTIF(поверки!$L$6:$L$3175,поверки!$L737)&gt;1,"Дубликат","")</f>
        <v/>
      </c>
      <c r="O737" s="18" t="n">
        <v>732</v>
      </c>
      <c r="P737" s="17" t="str">
        <f aca="false">CONCATENATE(TEXT(MONTH(поверки!$G737),"00"),"/",TEXT(поверки!$O737,"000"), "/",TEXT(YEAR(поверки!$G737)-2000,"00"))</f>
        <v>04/732/25</v>
      </c>
      <c r="Q737" s="17" t="str">
        <f aca="false">VLOOKUP(поверки!$F737,'соответстиви ОТ типу'!$K$4:$M$344,2,FALSE())</f>
        <v>Газоанализатор</v>
      </c>
      <c r="R737" s="17" t="s">
        <v>42</v>
      </c>
      <c r="S737" s="17" t="s">
        <v>1636</v>
      </c>
      <c r="T737" s="17" t="n">
        <v>3</v>
      </c>
      <c r="U737" s="19" t="n">
        <f aca="false">VLOOKUP(поверки!$T737,'Акты п-п'!$C$5:$I$57,2,FALSE())</f>
        <v>45754</v>
      </c>
      <c r="V737" s="19" t="n">
        <f aca="false">VLOOKUP(поверки!$T737,'Акты п-п'!$C$5:$I$57,3,FALSE())</f>
        <v>45758</v>
      </c>
      <c r="W737" s="17" t="str">
        <f aca="false">VLOOKUP(поверки!$T737,'Акты п-п'!$C$5:$I$57,5,FALSE())</f>
        <v>Большаков С.Н.</v>
      </c>
      <c r="X737" s="17" t="n">
        <f aca="false">поверки!$G737-поверки!$U737</f>
        <v>1</v>
      </c>
      <c r="Y737" s="17" t="n">
        <f aca="false">поверки!$V737-поверки!$G737</f>
        <v>3</v>
      </c>
      <c r="Z737" s="17" t="str">
        <f aca="false">CONCATENATE(поверки!$Q737," ",поверки!$S737," номер ",поверки!$H737)</f>
        <v>Газоанализатор СГОЭС номер 68817</v>
      </c>
    </row>
    <row r="738" customFormat="false" ht="17.9" hidden="true" customHeight="false" outlineLevel="0" collapsed="false">
      <c r="B738" s="1" t="s">
        <v>1632</v>
      </c>
      <c r="C738" s="1" t="s">
        <v>30</v>
      </c>
      <c r="D738" s="1" t="s">
        <v>31</v>
      </c>
      <c r="F738" s="1" t="s">
        <v>1633</v>
      </c>
      <c r="G738" s="16" t="n">
        <v>45755</v>
      </c>
      <c r="H738" s="6" t="s">
        <v>1657</v>
      </c>
      <c r="J738" s="1" t="s">
        <v>34</v>
      </c>
      <c r="K738" s="1" t="s">
        <v>35</v>
      </c>
      <c r="L738" s="1" t="s">
        <v>1658</v>
      </c>
      <c r="M738" s="17" t="str">
        <f aca="false">IF(COUNTIF(поверки!$H$6:$H$3175,поверки!$H738)&gt;1,"Дубликат","")</f>
        <v/>
      </c>
      <c r="N738" s="17" t="str">
        <f aca="false">IF(COUNTIF(поверки!$L$6:$L$3175,поверки!$L738)&gt;1,"Дубликат","")</f>
        <v/>
      </c>
      <c r="O738" s="18" t="n">
        <v>733</v>
      </c>
      <c r="P738" s="17" t="str">
        <f aca="false">CONCATENATE(TEXT(MONTH(поверки!$G738),"00"),"/",TEXT(поверки!$O738,"000"), "/",TEXT(YEAR(поверки!$G738)-2000,"00"))</f>
        <v>04/733/25</v>
      </c>
      <c r="Q738" s="17" t="str">
        <f aca="false">VLOOKUP(поверки!$F738,'соответстиви ОТ типу'!$K$4:$M$344,2,FALSE())</f>
        <v>Газоанализатор</v>
      </c>
      <c r="R738" s="17" t="s">
        <v>42</v>
      </c>
      <c r="S738" s="17" t="s">
        <v>1636</v>
      </c>
      <c r="T738" s="17" t="n">
        <v>3</v>
      </c>
      <c r="U738" s="19" t="n">
        <f aca="false">VLOOKUP(поверки!$T738,'Акты п-п'!$C$5:$I$57,2,FALSE())</f>
        <v>45754</v>
      </c>
      <c r="V738" s="19" t="n">
        <f aca="false">VLOOKUP(поверки!$T738,'Акты п-п'!$C$5:$I$57,3,FALSE())</f>
        <v>45758</v>
      </c>
      <c r="W738" s="17" t="str">
        <f aca="false">VLOOKUP(поверки!$T738,'Акты п-п'!$C$5:$I$57,5,FALSE())</f>
        <v>Большаков С.Н.</v>
      </c>
      <c r="X738" s="17" t="n">
        <f aca="false">поверки!$G738-поверки!$U738</f>
        <v>1</v>
      </c>
      <c r="Y738" s="17" t="n">
        <f aca="false">поверки!$V738-поверки!$G738</f>
        <v>3</v>
      </c>
      <c r="Z738" s="17" t="str">
        <f aca="false">CONCATENATE(поверки!$Q738," ",поверки!$S738," номер ",поверки!$H738)</f>
        <v>Газоанализатор СГОЭС номер 67643</v>
      </c>
    </row>
    <row r="739" customFormat="false" ht="17.9" hidden="true" customHeight="false" outlineLevel="0" collapsed="false">
      <c r="B739" s="1" t="s">
        <v>66</v>
      </c>
      <c r="C739" s="1" t="s">
        <v>30</v>
      </c>
      <c r="D739" s="1" t="s">
        <v>31</v>
      </c>
      <c r="F739" s="1" t="s">
        <v>118</v>
      </c>
      <c r="G739" s="16" t="n">
        <v>45756</v>
      </c>
      <c r="H739" s="6" t="s">
        <v>1659</v>
      </c>
      <c r="J739" s="1" t="s">
        <v>34</v>
      </c>
      <c r="K739" s="1" t="s">
        <v>35</v>
      </c>
      <c r="L739" s="1" t="s">
        <v>1660</v>
      </c>
      <c r="M739" s="17" t="str">
        <f aca="false">IF(COUNTIF(поверки!$H$6:$H$3175,поверки!$H739)&gt;1,"Дубликат","")</f>
        <v/>
      </c>
      <c r="N739" s="17" t="str">
        <f aca="false">IF(COUNTIF(поверки!$L$6:$L$3175,поверки!$L739)&gt;1,"Дубликат","")</f>
        <v/>
      </c>
      <c r="O739" s="18" t="n">
        <v>734</v>
      </c>
      <c r="P739" s="17" t="str">
        <f aca="false">CONCATENATE(TEXT(MONTH(поверки!$G739),"00"),"/",TEXT(поверки!$O739,"000"), "/",TEXT(YEAR(поверки!$G739)-2000,"00"))</f>
        <v>04/734/25</v>
      </c>
      <c r="Q739" s="17" t="str">
        <f aca="false">VLOOKUP(поверки!$F739,'соответстиви ОТ типу'!$K$4:$M$344,2,FALSE())</f>
        <v>ТСП</v>
      </c>
      <c r="R739" s="17" t="s">
        <v>37</v>
      </c>
      <c r="S739" s="17" t="s">
        <v>155</v>
      </c>
      <c r="T739" s="17" t="n">
        <v>3</v>
      </c>
      <c r="U739" s="19" t="n">
        <f aca="false">VLOOKUP(поверки!$T739,'Акты п-п'!$C$5:$I$57,2,FALSE())</f>
        <v>45754</v>
      </c>
      <c r="V739" s="19" t="n">
        <f aca="false">VLOOKUP(поверки!$T739,'Акты п-п'!$C$5:$I$57,3,FALSE())</f>
        <v>45758</v>
      </c>
      <c r="W739" s="17" t="str">
        <f aca="false">VLOOKUP(поверки!$T739,'Акты п-п'!$C$5:$I$57,5,FALSE())</f>
        <v>Большаков С.Н.</v>
      </c>
      <c r="X739" s="17" t="n">
        <f aca="false">поверки!$G739-поверки!$U739</f>
        <v>2</v>
      </c>
      <c r="Y739" s="17" t="n">
        <f aca="false">поверки!$V739-поверки!$G739</f>
        <v>2</v>
      </c>
      <c r="Z739" s="17" t="str">
        <f aca="false">CONCATENATE(поверки!$Q739," ",поверки!$S739," номер ",поверки!$H739)</f>
        <v>ТСП TR24 номер H9025F14150</v>
      </c>
    </row>
    <row r="740" customFormat="false" ht="17.9" hidden="true" customHeight="false" outlineLevel="0" collapsed="false">
      <c r="B740" s="1" t="s">
        <v>66</v>
      </c>
      <c r="C740" s="1" t="s">
        <v>30</v>
      </c>
      <c r="D740" s="1" t="s">
        <v>31</v>
      </c>
      <c r="F740" s="1" t="s">
        <v>118</v>
      </c>
      <c r="G740" s="16" t="n">
        <v>45756</v>
      </c>
      <c r="H740" s="6" t="s">
        <v>1661</v>
      </c>
      <c r="J740" s="1" t="s">
        <v>34</v>
      </c>
      <c r="K740" s="1" t="s">
        <v>35</v>
      </c>
      <c r="L740" s="1" t="s">
        <v>1662</v>
      </c>
      <c r="M740" s="17" t="str">
        <f aca="false">IF(COUNTIF(поверки!$H$6:$H$3175,поверки!$H740)&gt;1,"Дубликат","")</f>
        <v/>
      </c>
      <c r="N740" s="17" t="str">
        <f aca="false">IF(COUNTIF(поверки!$L$6:$L$3175,поверки!$L740)&gt;1,"Дубликат","")</f>
        <v/>
      </c>
      <c r="O740" s="18" t="n">
        <v>735</v>
      </c>
      <c r="P740" s="17" t="str">
        <f aca="false">CONCATENATE(TEXT(MONTH(поверки!$G740),"00"),"/",TEXT(поверки!$O740,"000"), "/",TEXT(YEAR(поверки!$G740)-2000,"00"))</f>
        <v>04/735/25</v>
      </c>
      <c r="Q740" s="17" t="str">
        <f aca="false">VLOOKUP(поверки!$F740,'соответстиви ОТ типу'!$K$4:$M$344,2,FALSE())</f>
        <v>ТСП</v>
      </c>
      <c r="R740" s="17" t="s">
        <v>37</v>
      </c>
      <c r="S740" s="17" t="s">
        <v>155</v>
      </c>
      <c r="T740" s="17" t="n">
        <v>3</v>
      </c>
      <c r="U740" s="19" t="n">
        <f aca="false">VLOOKUP(поверки!$T740,'Акты п-п'!$C$5:$I$57,2,FALSE())</f>
        <v>45754</v>
      </c>
      <c r="V740" s="19" t="n">
        <f aca="false">VLOOKUP(поверки!$T740,'Акты п-п'!$C$5:$I$57,3,FALSE())</f>
        <v>45758</v>
      </c>
      <c r="W740" s="17" t="str">
        <f aca="false">VLOOKUP(поверки!$T740,'Акты п-п'!$C$5:$I$57,5,FALSE())</f>
        <v>Большаков С.Н.</v>
      </c>
      <c r="X740" s="17" t="n">
        <f aca="false">поверки!$G740-поверки!$U740</f>
        <v>2</v>
      </c>
      <c r="Y740" s="17" t="n">
        <f aca="false">поверки!$V740-поверки!$G740</f>
        <v>2</v>
      </c>
      <c r="Z740" s="17" t="str">
        <f aca="false">CONCATENATE(поверки!$Q740," ",поверки!$S740," номер ",поверки!$H740)</f>
        <v>ТСП TR24 номер H9027314150</v>
      </c>
    </row>
    <row r="741" customFormat="false" ht="17.9" hidden="true" customHeight="false" outlineLevel="0" collapsed="false">
      <c r="B741" s="1" t="s">
        <v>66</v>
      </c>
      <c r="C741" s="1" t="s">
        <v>30</v>
      </c>
      <c r="D741" s="1" t="s">
        <v>31</v>
      </c>
      <c r="F741" s="1" t="s">
        <v>1663</v>
      </c>
      <c r="G741" s="16" t="n">
        <v>45756</v>
      </c>
      <c r="H741" s="6" t="s">
        <v>1664</v>
      </c>
      <c r="J741" s="1" t="s">
        <v>34</v>
      </c>
      <c r="K741" s="1" t="s">
        <v>35</v>
      </c>
      <c r="L741" s="1" t="s">
        <v>1665</v>
      </c>
      <c r="M741" s="17" t="str">
        <f aca="false">IF(COUNTIF(поверки!$H$6:$H$3175,поверки!$H741)&gt;1,"Дубликат","")</f>
        <v/>
      </c>
      <c r="N741" s="17" t="str">
        <f aca="false">IF(COUNTIF(поверки!$L$6:$L$3175,поверки!$L741)&gt;1,"Дубликат","")</f>
        <v/>
      </c>
      <c r="O741" s="18" t="n">
        <v>736</v>
      </c>
      <c r="P741" s="17" t="str">
        <f aca="false">CONCATENATE(TEXT(MONTH(поверки!$G741),"00"),"/",TEXT(поверки!$O741,"000"), "/",TEXT(YEAR(поверки!$G741)-2000,"00"))</f>
        <v>04/736/25</v>
      </c>
      <c r="Q741" s="17" t="str">
        <f aca="false">VLOOKUP(поверки!$F741,'соответстиви ОТ типу'!$K$4:$M$344,2,FALSE())</f>
        <v>ТСП</v>
      </c>
      <c r="R741" s="17" t="s">
        <v>37</v>
      </c>
      <c r="S741" s="17" t="s">
        <v>1666</v>
      </c>
      <c r="T741" s="17" t="n">
        <v>3</v>
      </c>
      <c r="U741" s="19" t="n">
        <f aca="false">VLOOKUP(поверки!$T741,'Акты п-п'!$C$5:$I$57,2,FALSE())</f>
        <v>45754</v>
      </c>
      <c r="V741" s="19" t="n">
        <f aca="false">VLOOKUP(поверки!$T741,'Акты п-п'!$C$5:$I$57,3,FALSE())</f>
        <v>45758</v>
      </c>
      <c r="W741" s="17" t="str">
        <f aca="false">VLOOKUP(поверки!$T741,'Акты п-п'!$C$5:$I$57,5,FALSE())</f>
        <v>Большаков С.Н.</v>
      </c>
      <c r="X741" s="17" t="n">
        <f aca="false">поверки!$G741-поверки!$U741</f>
        <v>2</v>
      </c>
      <c r="Y741" s="17" t="n">
        <f aca="false">поверки!$V741-поверки!$G741</f>
        <v>2</v>
      </c>
      <c r="Z741" s="17" t="str">
        <f aca="false">CONCATENATE(поверки!$Q741," ",поверки!$S741," номер ",поверки!$H741)</f>
        <v>ТСП ТСМ 012-36.62 номер 1027</v>
      </c>
    </row>
    <row r="742" customFormat="false" ht="17.9" hidden="true" customHeight="false" outlineLevel="0" collapsed="false">
      <c r="B742" s="1" t="s">
        <v>66</v>
      </c>
      <c r="C742" s="1" t="s">
        <v>30</v>
      </c>
      <c r="D742" s="1" t="s">
        <v>31</v>
      </c>
      <c r="F742" s="1" t="s">
        <v>1663</v>
      </c>
      <c r="G742" s="16" t="n">
        <v>45756</v>
      </c>
      <c r="H742" s="6" t="s">
        <v>1667</v>
      </c>
      <c r="J742" s="1" t="s">
        <v>34</v>
      </c>
      <c r="K742" s="1" t="s">
        <v>35</v>
      </c>
      <c r="L742" s="1" t="s">
        <v>1668</v>
      </c>
      <c r="M742" s="17" t="str">
        <f aca="false">IF(COUNTIF(поверки!$H$6:$H$3175,поверки!$H742)&gt;1,"Дубликат","")</f>
        <v/>
      </c>
      <c r="N742" s="17" t="str">
        <f aca="false">IF(COUNTIF(поверки!$L$6:$L$3175,поверки!$L742)&gt;1,"Дубликат","")</f>
        <v/>
      </c>
      <c r="O742" s="18" t="n">
        <v>737</v>
      </c>
      <c r="P742" s="17" t="str">
        <f aca="false">CONCATENATE(TEXT(MONTH(поверки!$G742),"00"),"/",TEXT(поверки!$O742,"000"), "/",TEXT(YEAR(поверки!$G742)-2000,"00"))</f>
        <v>04/737/25</v>
      </c>
      <c r="Q742" s="17" t="str">
        <f aca="false">VLOOKUP(поверки!$F742,'соответстиви ОТ типу'!$K$4:$M$344,2,FALSE())</f>
        <v>ТСП</v>
      </c>
      <c r="R742" s="17" t="s">
        <v>37</v>
      </c>
      <c r="S742" s="17" t="s">
        <v>1666</v>
      </c>
      <c r="T742" s="17" t="n">
        <v>3</v>
      </c>
      <c r="U742" s="19" t="n">
        <f aca="false">VLOOKUP(поверки!$T742,'Акты п-п'!$C$5:$I$57,2,FALSE())</f>
        <v>45754</v>
      </c>
      <c r="V742" s="19" t="n">
        <f aca="false">VLOOKUP(поверки!$T742,'Акты п-п'!$C$5:$I$57,3,FALSE())</f>
        <v>45758</v>
      </c>
      <c r="W742" s="17" t="str">
        <f aca="false">VLOOKUP(поверки!$T742,'Акты п-п'!$C$5:$I$57,5,FALSE())</f>
        <v>Большаков С.Н.</v>
      </c>
      <c r="X742" s="17" t="n">
        <f aca="false">поверки!$G742-поверки!$U742</f>
        <v>2</v>
      </c>
      <c r="Y742" s="17" t="n">
        <f aca="false">поверки!$V742-поверки!$G742</f>
        <v>2</v>
      </c>
      <c r="Z742" s="17" t="str">
        <f aca="false">CONCATENATE(поверки!$Q742," ",поверки!$S742," номер ",поверки!$H742)</f>
        <v>ТСП ТСМ 012-36.62 номер 1031</v>
      </c>
    </row>
    <row r="743" customFormat="false" ht="17.9" hidden="true" customHeight="false" outlineLevel="0" collapsed="false">
      <c r="B743" s="1" t="s">
        <v>66</v>
      </c>
      <c r="C743" s="1" t="s">
        <v>30</v>
      </c>
      <c r="D743" s="1" t="s">
        <v>31</v>
      </c>
      <c r="F743" s="1" t="s">
        <v>1663</v>
      </c>
      <c r="G743" s="16" t="n">
        <v>45756</v>
      </c>
      <c r="H743" s="6" t="s">
        <v>1669</v>
      </c>
      <c r="J743" s="1" t="s">
        <v>34</v>
      </c>
      <c r="K743" s="1" t="s">
        <v>35</v>
      </c>
      <c r="L743" s="1" t="s">
        <v>1670</v>
      </c>
      <c r="M743" s="17" t="str">
        <f aca="false">IF(COUNTIF(поверки!$H$6:$H$3175,поверки!$H743)&gt;1,"Дубликат","")</f>
        <v/>
      </c>
      <c r="N743" s="17" t="str">
        <f aca="false">IF(COUNTIF(поверки!$L$6:$L$3175,поверки!$L743)&gt;1,"Дубликат","")</f>
        <v/>
      </c>
      <c r="O743" s="18" t="n">
        <v>738</v>
      </c>
      <c r="P743" s="17" t="str">
        <f aca="false">CONCATENATE(TEXT(MONTH(поверки!$G743),"00"),"/",TEXT(поверки!$O743,"000"), "/",TEXT(YEAR(поверки!$G743)-2000,"00"))</f>
        <v>04/738/25</v>
      </c>
      <c r="Q743" s="17" t="str">
        <f aca="false">VLOOKUP(поверки!$F743,'соответстиви ОТ типу'!$K$4:$M$344,2,FALSE())</f>
        <v>ТСП</v>
      </c>
      <c r="R743" s="17" t="s">
        <v>37</v>
      </c>
      <c r="S743" s="17" t="s">
        <v>1666</v>
      </c>
      <c r="T743" s="17" t="n">
        <v>3</v>
      </c>
      <c r="U743" s="19" t="n">
        <f aca="false">VLOOKUP(поверки!$T743,'Акты п-п'!$C$5:$I$57,2,FALSE())</f>
        <v>45754</v>
      </c>
      <c r="V743" s="19" t="n">
        <f aca="false">VLOOKUP(поверки!$T743,'Акты п-п'!$C$5:$I$57,3,FALSE())</f>
        <v>45758</v>
      </c>
      <c r="W743" s="17" t="str">
        <f aca="false">VLOOKUP(поверки!$T743,'Акты п-п'!$C$5:$I$57,5,FALSE())</f>
        <v>Большаков С.Н.</v>
      </c>
      <c r="X743" s="17" t="n">
        <f aca="false">поверки!$G743-поверки!$U743</f>
        <v>2</v>
      </c>
      <c r="Y743" s="17" t="n">
        <f aca="false">поверки!$V743-поверки!$G743</f>
        <v>2</v>
      </c>
      <c r="Z743" s="17" t="str">
        <f aca="false">CONCATENATE(поверки!$Q743," ",поверки!$S743," номер ",поверки!$H743)</f>
        <v>ТСП ТСМ 012-36.62 номер 1033</v>
      </c>
    </row>
    <row r="744" customFormat="false" ht="17.9" hidden="true" customHeight="false" outlineLevel="0" collapsed="false">
      <c r="B744" s="1" t="s">
        <v>66</v>
      </c>
      <c r="C744" s="1" t="s">
        <v>30</v>
      </c>
      <c r="D744" s="1" t="s">
        <v>31</v>
      </c>
      <c r="F744" s="1" t="s">
        <v>1663</v>
      </c>
      <c r="G744" s="16" t="n">
        <v>45756</v>
      </c>
      <c r="H744" s="6" t="s">
        <v>1671</v>
      </c>
      <c r="J744" s="1" t="s">
        <v>34</v>
      </c>
      <c r="K744" s="1" t="s">
        <v>35</v>
      </c>
      <c r="L744" s="1" t="s">
        <v>1672</v>
      </c>
      <c r="M744" s="17" t="str">
        <f aca="false">IF(COUNTIF(поверки!$H$6:$H$3175,поверки!$H744)&gt;1,"Дубликат","")</f>
        <v/>
      </c>
      <c r="N744" s="17" t="str">
        <f aca="false">IF(COUNTIF(поверки!$L$6:$L$3175,поверки!$L744)&gt;1,"Дубликат","")</f>
        <v/>
      </c>
      <c r="O744" s="18" t="n">
        <v>739</v>
      </c>
      <c r="P744" s="17" t="str">
        <f aca="false">CONCATENATE(TEXT(MONTH(поверки!$G744),"00"),"/",TEXT(поверки!$O744,"000"), "/",TEXT(YEAR(поверки!$G744)-2000,"00"))</f>
        <v>04/739/25</v>
      </c>
      <c r="Q744" s="17" t="str">
        <f aca="false">VLOOKUP(поверки!$F744,'соответстиви ОТ типу'!$K$4:$M$344,2,FALSE())</f>
        <v>ТСП</v>
      </c>
      <c r="R744" s="17" t="s">
        <v>37</v>
      </c>
      <c r="S744" s="17" t="s">
        <v>1666</v>
      </c>
      <c r="T744" s="17" t="n">
        <v>3</v>
      </c>
      <c r="U744" s="19" t="n">
        <f aca="false">VLOOKUP(поверки!$T744,'Акты п-п'!$C$5:$I$57,2,FALSE())</f>
        <v>45754</v>
      </c>
      <c r="V744" s="19" t="n">
        <f aca="false">VLOOKUP(поверки!$T744,'Акты п-п'!$C$5:$I$57,3,FALSE())</f>
        <v>45758</v>
      </c>
      <c r="W744" s="17" t="str">
        <f aca="false">VLOOKUP(поверки!$T744,'Акты п-п'!$C$5:$I$57,5,FALSE())</f>
        <v>Большаков С.Н.</v>
      </c>
      <c r="X744" s="17" t="n">
        <f aca="false">поверки!$G744-поверки!$U744</f>
        <v>2</v>
      </c>
      <c r="Y744" s="17" t="n">
        <f aca="false">поверки!$V744-поверки!$G744</f>
        <v>2</v>
      </c>
      <c r="Z744" s="17" t="str">
        <f aca="false">CONCATENATE(поверки!$Q744," ",поверки!$S744," номер ",поверки!$H744)</f>
        <v>ТСП ТСМ 012-36.62 номер 1034</v>
      </c>
    </row>
    <row r="745" customFormat="false" ht="17.9" hidden="true" customHeight="false" outlineLevel="0" collapsed="false">
      <c r="B745" s="1" t="s">
        <v>66</v>
      </c>
      <c r="C745" s="1" t="s">
        <v>30</v>
      </c>
      <c r="D745" s="1" t="s">
        <v>31</v>
      </c>
      <c r="F745" s="1" t="s">
        <v>1663</v>
      </c>
      <c r="G745" s="16" t="n">
        <v>45756</v>
      </c>
      <c r="H745" s="6" t="s">
        <v>1673</v>
      </c>
      <c r="J745" s="1" t="s">
        <v>34</v>
      </c>
      <c r="K745" s="1" t="s">
        <v>35</v>
      </c>
      <c r="L745" s="1" t="s">
        <v>1674</v>
      </c>
      <c r="M745" s="17" t="str">
        <f aca="false">IF(COUNTIF(поверки!$H$6:$H$3175,поверки!$H745)&gt;1,"Дубликат","")</f>
        <v/>
      </c>
      <c r="N745" s="17" t="str">
        <f aca="false">IF(COUNTIF(поверки!$L$6:$L$3175,поверки!$L745)&gt;1,"Дубликат","")</f>
        <v/>
      </c>
      <c r="O745" s="18" t="n">
        <v>740</v>
      </c>
      <c r="P745" s="17" t="str">
        <f aca="false">CONCATENATE(TEXT(MONTH(поверки!$G745),"00"),"/",TEXT(поверки!$O745,"000"), "/",TEXT(YEAR(поверки!$G745)-2000,"00"))</f>
        <v>04/740/25</v>
      </c>
      <c r="Q745" s="17" t="str">
        <f aca="false">VLOOKUP(поверки!$F745,'соответстиви ОТ типу'!$K$4:$M$344,2,FALSE())</f>
        <v>ТСП</v>
      </c>
      <c r="R745" s="17" t="s">
        <v>37</v>
      </c>
      <c r="S745" s="17" t="s">
        <v>1666</v>
      </c>
      <c r="T745" s="17" t="n">
        <v>3</v>
      </c>
      <c r="U745" s="19" t="n">
        <f aca="false">VLOOKUP(поверки!$T745,'Акты п-п'!$C$5:$I$57,2,FALSE())</f>
        <v>45754</v>
      </c>
      <c r="V745" s="19" t="n">
        <f aca="false">VLOOKUP(поверки!$T745,'Акты п-п'!$C$5:$I$57,3,FALSE())</f>
        <v>45758</v>
      </c>
      <c r="W745" s="17" t="str">
        <f aca="false">VLOOKUP(поверки!$T745,'Акты п-п'!$C$5:$I$57,5,FALSE())</f>
        <v>Большаков С.Н.</v>
      </c>
      <c r="X745" s="17" t="n">
        <f aca="false">поверки!$G745-поверки!$U745</f>
        <v>2</v>
      </c>
      <c r="Y745" s="17" t="n">
        <f aca="false">поверки!$V745-поверки!$G745</f>
        <v>2</v>
      </c>
      <c r="Z745" s="17" t="str">
        <f aca="false">CONCATENATE(поверки!$Q745," ",поверки!$S745," номер ",поверки!$H745)</f>
        <v>ТСП ТСМ 012-36.62 номер 1039</v>
      </c>
    </row>
    <row r="746" customFormat="false" ht="17.9" hidden="true" customHeight="false" outlineLevel="0" collapsed="false">
      <c r="B746" s="1" t="s">
        <v>66</v>
      </c>
      <c r="C746" s="1" t="s">
        <v>30</v>
      </c>
      <c r="D746" s="1" t="s">
        <v>31</v>
      </c>
      <c r="F746" s="1" t="s">
        <v>1663</v>
      </c>
      <c r="G746" s="16" t="n">
        <v>45756</v>
      </c>
      <c r="H746" s="6" t="s">
        <v>1675</v>
      </c>
      <c r="J746" s="1" t="s">
        <v>34</v>
      </c>
      <c r="K746" s="1" t="s">
        <v>35</v>
      </c>
      <c r="L746" s="1" t="s">
        <v>1676</v>
      </c>
      <c r="M746" s="17" t="str">
        <f aca="false">IF(COUNTIF(поверки!$H$6:$H$3175,поверки!$H746)&gt;1,"Дубликат","")</f>
        <v/>
      </c>
      <c r="N746" s="17" t="str">
        <f aca="false">IF(COUNTIF(поверки!$L$6:$L$3175,поверки!$L746)&gt;1,"Дубликат","")</f>
        <v/>
      </c>
      <c r="O746" s="18" t="n">
        <v>741</v>
      </c>
      <c r="P746" s="17" t="str">
        <f aca="false">CONCATENATE(TEXT(MONTH(поверки!$G746),"00"),"/",TEXT(поверки!$O746,"000"), "/",TEXT(YEAR(поверки!$G746)-2000,"00"))</f>
        <v>04/741/25</v>
      </c>
      <c r="Q746" s="17" t="str">
        <f aca="false">VLOOKUP(поверки!$F746,'соответстиви ОТ типу'!$K$4:$M$344,2,FALSE())</f>
        <v>ТСП</v>
      </c>
      <c r="R746" s="17" t="s">
        <v>37</v>
      </c>
      <c r="S746" s="17" t="s">
        <v>1666</v>
      </c>
      <c r="T746" s="17" t="n">
        <v>3</v>
      </c>
      <c r="U746" s="19" t="n">
        <f aca="false">VLOOKUP(поверки!$T746,'Акты п-п'!$C$5:$I$57,2,FALSE())</f>
        <v>45754</v>
      </c>
      <c r="V746" s="19" t="n">
        <f aca="false">VLOOKUP(поверки!$T746,'Акты п-п'!$C$5:$I$57,3,FALSE())</f>
        <v>45758</v>
      </c>
      <c r="W746" s="17" t="str">
        <f aca="false">VLOOKUP(поверки!$T746,'Акты п-п'!$C$5:$I$57,5,FALSE())</f>
        <v>Большаков С.Н.</v>
      </c>
      <c r="X746" s="17" t="n">
        <f aca="false">поверки!$G746-поверки!$U746</f>
        <v>2</v>
      </c>
      <c r="Y746" s="17" t="n">
        <f aca="false">поверки!$V746-поверки!$G746</f>
        <v>2</v>
      </c>
      <c r="Z746" s="17" t="str">
        <f aca="false">CONCATENATE(поверки!$Q746," ",поверки!$S746," номер ",поверки!$H746)</f>
        <v>ТСП ТСМ 012-36.62 номер 1040</v>
      </c>
    </row>
    <row r="747" customFormat="false" ht="17.9" hidden="true" customHeight="false" outlineLevel="0" collapsed="false">
      <c r="B747" s="1" t="s">
        <v>66</v>
      </c>
      <c r="C747" s="1" t="s">
        <v>30</v>
      </c>
      <c r="D747" s="1" t="s">
        <v>31</v>
      </c>
      <c r="F747" s="1" t="s">
        <v>1663</v>
      </c>
      <c r="G747" s="16" t="n">
        <v>45756</v>
      </c>
      <c r="H747" s="6" t="s">
        <v>1677</v>
      </c>
      <c r="J747" s="1" t="s">
        <v>34</v>
      </c>
      <c r="K747" s="1" t="s">
        <v>35</v>
      </c>
      <c r="L747" s="1" t="s">
        <v>1678</v>
      </c>
      <c r="M747" s="17" t="str">
        <f aca="false">IF(COUNTIF(поверки!$H$6:$H$3175,поверки!$H747)&gt;1,"Дубликат","")</f>
        <v/>
      </c>
      <c r="N747" s="17" t="str">
        <f aca="false">IF(COUNTIF(поверки!$L$6:$L$3175,поверки!$L747)&gt;1,"Дубликат","")</f>
        <v/>
      </c>
      <c r="O747" s="18" t="n">
        <v>742</v>
      </c>
      <c r="P747" s="17" t="str">
        <f aca="false">CONCATENATE(TEXT(MONTH(поверки!$G747),"00"),"/",TEXT(поверки!$O747,"000"), "/",TEXT(YEAR(поверки!$G747)-2000,"00"))</f>
        <v>04/742/25</v>
      </c>
      <c r="Q747" s="17" t="str">
        <f aca="false">VLOOKUP(поверки!$F747,'соответстиви ОТ типу'!$K$4:$M$344,2,FALSE())</f>
        <v>ТСП</v>
      </c>
      <c r="R747" s="17" t="s">
        <v>37</v>
      </c>
      <c r="S747" s="17" t="s">
        <v>1666</v>
      </c>
      <c r="T747" s="17" t="n">
        <v>3</v>
      </c>
      <c r="U747" s="19" t="n">
        <f aca="false">VLOOKUP(поверки!$T747,'Акты п-п'!$C$5:$I$57,2,FALSE())</f>
        <v>45754</v>
      </c>
      <c r="V747" s="19" t="n">
        <f aca="false">VLOOKUP(поверки!$T747,'Акты п-п'!$C$5:$I$57,3,FALSE())</f>
        <v>45758</v>
      </c>
      <c r="W747" s="17" t="str">
        <f aca="false">VLOOKUP(поверки!$T747,'Акты п-п'!$C$5:$I$57,5,FALSE())</f>
        <v>Большаков С.Н.</v>
      </c>
      <c r="X747" s="17" t="n">
        <f aca="false">поверки!$G747-поверки!$U747</f>
        <v>2</v>
      </c>
      <c r="Y747" s="17" t="n">
        <f aca="false">поверки!$V747-поверки!$G747</f>
        <v>2</v>
      </c>
      <c r="Z747" s="17" t="str">
        <f aca="false">CONCATENATE(поверки!$Q747," ",поверки!$S747," номер ",поверки!$H747)</f>
        <v>ТСП ТСМ 012-36.62 номер 1041</v>
      </c>
    </row>
    <row r="748" customFormat="false" ht="17.9" hidden="true" customHeight="false" outlineLevel="0" collapsed="false">
      <c r="B748" s="1" t="s">
        <v>66</v>
      </c>
      <c r="C748" s="1" t="s">
        <v>30</v>
      </c>
      <c r="D748" s="1" t="s">
        <v>31</v>
      </c>
      <c r="F748" s="1" t="s">
        <v>1663</v>
      </c>
      <c r="G748" s="16" t="n">
        <v>45756</v>
      </c>
      <c r="H748" s="6" t="s">
        <v>1679</v>
      </c>
      <c r="J748" s="1" t="s">
        <v>34</v>
      </c>
      <c r="K748" s="1" t="s">
        <v>35</v>
      </c>
      <c r="L748" s="1" t="s">
        <v>1680</v>
      </c>
      <c r="M748" s="17" t="str">
        <f aca="false">IF(COUNTIF(поверки!$H$6:$H$3175,поверки!$H748)&gt;1,"Дубликат","")</f>
        <v/>
      </c>
      <c r="N748" s="17" t="str">
        <f aca="false">IF(COUNTIF(поверки!$L$6:$L$3175,поверки!$L748)&gt;1,"Дубликат","")</f>
        <v/>
      </c>
      <c r="O748" s="18" t="n">
        <v>743</v>
      </c>
      <c r="P748" s="17" t="str">
        <f aca="false">CONCATENATE(TEXT(MONTH(поверки!$G748),"00"),"/",TEXT(поверки!$O748,"000"), "/",TEXT(YEAR(поверки!$G748)-2000,"00"))</f>
        <v>04/743/25</v>
      </c>
      <c r="Q748" s="17" t="str">
        <f aca="false">VLOOKUP(поверки!$F748,'соответстиви ОТ типу'!$K$4:$M$344,2,FALSE())</f>
        <v>ТСП</v>
      </c>
      <c r="R748" s="17" t="s">
        <v>37</v>
      </c>
      <c r="S748" s="17" t="s">
        <v>1666</v>
      </c>
      <c r="T748" s="17" t="n">
        <v>3</v>
      </c>
      <c r="U748" s="19" t="n">
        <f aca="false">VLOOKUP(поверки!$T748,'Акты п-п'!$C$5:$I$57,2,FALSE())</f>
        <v>45754</v>
      </c>
      <c r="V748" s="19" t="n">
        <f aca="false">VLOOKUP(поверки!$T748,'Акты п-п'!$C$5:$I$57,3,FALSE())</f>
        <v>45758</v>
      </c>
      <c r="W748" s="17" t="str">
        <f aca="false">VLOOKUP(поверки!$T748,'Акты п-п'!$C$5:$I$57,5,FALSE())</f>
        <v>Большаков С.Н.</v>
      </c>
      <c r="X748" s="17" t="n">
        <f aca="false">поверки!$G748-поверки!$U748</f>
        <v>2</v>
      </c>
      <c r="Y748" s="17" t="n">
        <f aca="false">поверки!$V748-поверки!$G748</f>
        <v>2</v>
      </c>
      <c r="Z748" s="17" t="str">
        <f aca="false">CONCATENATE(поверки!$Q748," ",поверки!$S748," номер ",поверки!$H748)</f>
        <v>ТСП ТСМ 012-36.62 номер 1043</v>
      </c>
    </row>
    <row r="749" customFormat="false" ht="17.9" hidden="true" customHeight="false" outlineLevel="0" collapsed="false">
      <c r="B749" s="1" t="s">
        <v>66</v>
      </c>
      <c r="C749" s="1" t="s">
        <v>30</v>
      </c>
      <c r="D749" s="1" t="s">
        <v>31</v>
      </c>
      <c r="F749" s="1" t="s">
        <v>1663</v>
      </c>
      <c r="G749" s="16" t="n">
        <v>45756</v>
      </c>
      <c r="H749" s="6" t="s">
        <v>1681</v>
      </c>
      <c r="J749" s="1" t="s">
        <v>34</v>
      </c>
      <c r="K749" s="1" t="s">
        <v>35</v>
      </c>
      <c r="L749" s="1" t="s">
        <v>1682</v>
      </c>
      <c r="M749" s="17" t="str">
        <f aca="false">IF(COUNTIF(поверки!$H$6:$H$3175,поверки!$H749)&gt;1,"Дубликат","")</f>
        <v/>
      </c>
      <c r="N749" s="17" t="str">
        <f aca="false">IF(COUNTIF(поверки!$L$6:$L$3175,поверки!$L749)&gt;1,"Дубликат","")</f>
        <v/>
      </c>
      <c r="O749" s="18" t="n">
        <v>744</v>
      </c>
      <c r="P749" s="17" t="str">
        <f aca="false">CONCATENATE(TEXT(MONTH(поверки!$G749),"00"),"/",TEXT(поверки!$O749,"000"), "/",TEXT(YEAR(поверки!$G749)-2000,"00"))</f>
        <v>04/744/25</v>
      </c>
      <c r="Q749" s="17" t="str">
        <f aca="false">VLOOKUP(поверки!$F749,'соответстиви ОТ типу'!$K$4:$M$344,2,FALSE())</f>
        <v>ТСП</v>
      </c>
      <c r="R749" s="17" t="s">
        <v>37</v>
      </c>
      <c r="S749" s="17" t="s">
        <v>1666</v>
      </c>
      <c r="T749" s="17" t="n">
        <v>3</v>
      </c>
      <c r="U749" s="19" t="n">
        <f aca="false">VLOOKUP(поверки!$T749,'Акты п-п'!$C$5:$I$57,2,FALSE())</f>
        <v>45754</v>
      </c>
      <c r="V749" s="19" t="n">
        <f aca="false">VLOOKUP(поверки!$T749,'Акты п-п'!$C$5:$I$57,3,FALSE())</f>
        <v>45758</v>
      </c>
      <c r="W749" s="17" t="str">
        <f aca="false">VLOOKUP(поверки!$T749,'Акты п-п'!$C$5:$I$57,5,FALSE())</f>
        <v>Большаков С.Н.</v>
      </c>
      <c r="X749" s="17" t="n">
        <f aca="false">поверки!$G749-поверки!$U749</f>
        <v>2</v>
      </c>
      <c r="Y749" s="17" t="n">
        <f aca="false">поверки!$V749-поверки!$G749</f>
        <v>2</v>
      </c>
      <c r="Z749" s="17" t="str">
        <f aca="false">CONCATENATE(поверки!$Q749," ",поверки!$S749," номер ",поверки!$H749)</f>
        <v>ТСП ТСМ 012-36.62 номер 1598</v>
      </c>
    </row>
    <row r="750" customFormat="false" ht="17.9" hidden="true" customHeight="false" outlineLevel="0" collapsed="false">
      <c r="B750" s="1" t="s">
        <v>66</v>
      </c>
      <c r="C750" s="1" t="s">
        <v>30</v>
      </c>
      <c r="D750" s="1" t="s">
        <v>31</v>
      </c>
      <c r="F750" s="1" t="s">
        <v>1663</v>
      </c>
      <c r="G750" s="16" t="n">
        <v>45756</v>
      </c>
      <c r="H750" s="6" t="s">
        <v>1683</v>
      </c>
      <c r="J750" s="1" t="s">
        <v>34</v>
      </c>
      <c r="K750" s="1" t="s">
        <v>35</v>
      </c>
      <c r="L750" s="1" t="s">
        <v>1684</v>
      </c>
      <c r="M750" s="17" t="str">
        <f aca="false">IF(COUNTIF(поверки!$H$6:$H$3175,поверки!$H750)&gt;1,"Дубликат","")</f>
        <v/>
      </c>
      <c r="N750" s="17" t="str">
        <f aca="false">IF(COUNTIF(поверки!$L$6:$L$3175,поверки!$L750)&gt;1,"Дубликат","")</f>
        <v/>
      </c>
      <c r="O750" s="18" t="n">
        <v>745</v>
      </c>
      <c r="P750" s="17" t="str">
        <f aca="false">CONCATENATE(TEXT(MONTH(поверки!$G750),"00"),"/",TEXT(поверки!$O750,"000"), "/",TEXT(YEAR(поверки!$G750)-2000,"00"))</f>
        <v>04/745/25</v>
      </c>
      <c r="Q750" s="17" t="str">
        <f aca="false">VLOOKUP(поверки!$F750,'соответстиви ОТ типу'!$K$4:$M$344,2,FALSE())</f>
        <v>ТСП</v>
      </c>
      <c r="R750" s="17" t="s">
        <v>37</v>
      </c>
      <c r="S750" s="17" t="s">
        <v>1666</v>
      </c>
      <c r="T750" s="17" t="n">
        <v>3</v>
      </c>
      <c r="U750" s="19" t="n">
        <f aca="false">VLOOKUP(поверки!$T750,'Акты п-п'!$C$5:$I$57,2,FALSE())</f>
        <v>45754</v>
      </c>
      <c r="V750" s="19" t="n">
        <f aca="false">VLOOKUP(поверки!$T750,'Акты п-п'!$C$5:$I$57,3,FALSE())</f>
        <v>45758</v>
      </c>
      <c r="W750" s="17" t="str">
        <f aca="false">VLOOKUP(поверки!$T750,'Акты п-п'!$C$5:$I$57,5,FALSE())</f>
        <v>Большаков С.Н.</v>
      </c>
      <c r="X750" s="17" t="n">
        <f aca="false">поверки!$G750-поверки!$U750</f>
        <v>2</v>
      </c>
      <c r="Y750" s="17" t="n">
        <f aca="false">поверки!$V750-поверки!$G750</f>
        <v>2</v>
      </c>
      <c r="Z750" s="17" t="str">
        <f aca="false">CONCATENATE(поверки!$Q750," ",поверки!$S750," номер ",поверки!$H750)</f>
        <v>ТСП ТСМ 012-36.62 номер 1599</v>
      </c>
    </row>
    <row r="751" customFormat="false" ht="17.9" hidden="true" customHeight="false" outlineLevel="0" collapsed="false">
      <c r="B751" s="1" t="s">
        <v>66</v>
      </c>
      <c r="C751" s="1" t="s">
        <v>30</v>
      </c>
      <c r="D751" s="1" t="s">
        <v>31</v>
      </c>
      <c r="F751" s="1" t="s">
        <v>1663</v>
      </c>
      <c r="G751" s="16" t="n">
        <v>45756</v>
      </c>
      <c r="H751" s="6" t="s">
        <v>1685</v>
      </c>
      <c r="J751" s="1" t="s">
        <v>34</v>
      </c>
      <c r="K751" s="1" t="s">
        <v>35</v>
      </c>
      <c r="L751" s="1" t="s">
        <v>1686</v>
      </c>
      <c r="M751" s="17" t="str">
        <f aca="false">IF(COUNTIF(поверки!$H$6:$H$3175,поверки!$H751)&gt;1,"Дубликат","")</f>
        <v/>
      </c>
      <c r="N751" s="17" t="str">
        <f aca="false">IF(COUNTIF(поверки!$L$6:$L$3175,поверки!$L751)&gt;1,"Дубликат","")</f>
        <v/>
      </c>
      <c r="O751" s="18" t="n">
        <v>746</v>
      </c>
      <c r="P751" s="17" t="str">
        <f aca="false">CONCATENATE(TEXT(MONTH(поверки!$G751),"00"),"/",TEXT(поверки!$O751,"000"), "/",TEXT(YEAR(поверки!$G751)-2000,"00"))</f>
        <v>04/746/25</v>
      </c>
      <c r="Q751" s="17" t="str">
        <f aca="false">VLOOKUP(поверки!$F751,'соответстиви ОТ типу'!$K$4:$M$344,2,FALSE())</f>
        <v>ТСП</v>
      </c>
      <c r="R751" s="17" t="s">
        <v>42</v>
      </c>
      <c r="S751" s="17" t="s">
        <v>1666</v>
      </c>
      <c r="T751" s="17" t="n">
        <v>3</v>
      </c>
      <c r="U751" s="19" t="n">
        <f aca="false">VLOOKUP(поверки!$T751,'Акты п-п'!$C$5:$I$57,2,FALSE())</f>
        <v>45754</v>
      </c>
      <c r="V751" s="19" t="n">
        <f aca="false">VLOOKUP(поверки!$T751,'Акты п-п'!$C$5:$I$57,3,FALSE())</f>
        <v>45758</v>
      </c>
      <c r="W751" s="17" t="str">
        <f aca="false">VLOOKUP(поверки!$T751,'Акты п-п'!$C$5:$I$57,5,FALSE())</f>
        <v>Большаков С.Н.</v>
      </c>
      <c r="X751" s="17" t="n">
        <f aca="false">поверки!$G751-поверки!$U751</f>
        <v>2</v>
      </c>
      <c r="Y751" s="17" t="n">
        <f aca="false">поверки!$V751-поверки!$G751</f>
        <v>2</v>
      </c>
      <c r="Z751" s="17" t="str">
        <f aca="false">CONCATENATE(поверки!$Q751," ",поверки!$S751," номер ",поверки!$H751)</f>
        <v>ТСП ТСМ 012-36.62 номер 1600</v>
      </c>
    </row>
    <row r="752" customFormat="false" ht="17.9" hidden="true" customHeight="false" outlineLevel="0" collapsed="false">
      <c r="B752" s="1" t="s">
        <v>66</v>
      </c>
      <c r="C752" s="1" t="s">
        <v>30</v>
      </c>
      <c r="D752" s="1" t="s">
        <v>31</v>
      </c>
      <c r="F752" s="1" t="s">
        <v>1663</v>
      </c>
      <c r="G752" s="16" t="n">
        <v>45756</v>
      </c>
      <c r="H752" s="6" t="s">
        <v>1687</v>
      </c>
      <c r="J752" s="1" t="s">
        <v>34</v>
      </c>
      <c r="K752" s="1" t="s">
        <v>35</v>
      </c>
      <c r="L752" s="1" t="s">
        <v>1688</v>
      </c>
      <c r="M752" s="17" t="str">
        <f aca="false">IF(COUNTIF(поверки!$H$6:$H$3175,поверки!$H752)&gt;1,"Дубликат","")</f>
        <v/>
      </c>
      <c r="N752" s="17" t="str">
        <f aca="false">IF(COUNTIF(поверки!$L$6:$L$3175,поверки!$L752)&gt;1,"Дубликат","")</f>
        <v/>
      </c>
      <c r="O752" s="18" t="n">
        <v>747</v>
      </c>
      <c r="P752" s="17" t="str">
        <f aca="false">CONCATENATE(TEXT(MONTH(поверки!$G752),"00"),"/",TEXT(поверки!$O752,"000"), "/",TEXT(YEAR(поверки!$G752)-2000,"00"))</f>
        <v>04/747/25</v>
      </c>
      <c r="Q752" s="17" t="str">
        <f aca="false">VLOOKUP(поверки!$F752,'соответстиви ОТ типу'!$K$4:$M$344,2,FALSE())</f>
        <v>ТСП</v>
      </c>
      <c r="R752" s="17" t="s">
        <v>42</v>
      </c>
      <c r="S752" s="17" t="s">
        <v>1666</v>
      </c>
      <c r="T752" s="17" t="n">
        <v>3</v>
      </c>
      <c r="U752" s="19" t="n">
        <f aca="false">VLOOKUP(поверки!$T752,'Акты п-п'!$C$5:$I$57,2,FALSE())</f>
        <v>45754</v>
      </c>
      <c r="V752" s="19" t="n">
        <f aca="false">VLOOKUP(поверки!$T752,'Акты п-п'!$C$5:$I$57,3,FALSE())</f>
        <v>45758</v>
      </c>
      <c r="W752" s="17" t="str">
        <f aca="false">VLOOKUP(поверки!$T752,'Акты п-п'!$C$5:$I$57,5,FALSE())</f>
        <v>Большаков С.Н.</v>
      </c>
      <c r="X752" s="17" t="n">
        <f aca="false">поверки!$G752-поверки!$U752</f>
        <v>2</v>
      </c>
      <c r="Y752" s="17" t="n">
        <f aca="false">поверки!$V752-поверки!$G752</f>
        <v>2</v>
      </c>
      <c r="Z752" s="17" t="str">
        <f aca="false">CONCATENATE(поверки!$Q752," ",поверки!$S752," номер ",поверки!$H752)</f>
        <v>ТСП ТСМ 012-36.62 номер 1603</v>
      </c>
    </row>
    <row r="753" customFormat="false" ht="17.9" hidden="true" customHeight="false" outlineLevel="0" collapsed="false">
      <c r="B753" s="1" t="s">
        <v>66</v>
      </c>
      <c r="C753" s="1" t="s">
        <v>30</v>
      </c>
      <c r="D753" s="1" t="s">
        <v>31</v>
      </c>
      <c r="F753" s="1" t="s">
        <v>1663</v>
      </c>
      <c r="G753" s="16" t="n">
        <v>45756</v>
      </c>
      <c r="H753" s="6" t="s">
        <v>1689</v>
      </c>
      <c r="J753" s="1" t="s">
        <v>34</v>
      </c>
      <c r="K753" s="1" t="s">
        <v>35</v>
      </c>
      <c r="L753" s="1" t="s">
        <v>1690</v>
      </c>
      <c r="M753" s="17" t="str">
        <f aca="false">IF(COUNTIF(поверки!$H$6:$H$3175,поверки!$H753)&gt;1,"Дубликат","")</f>
        <v/>
      </c>
      <c r="N753" s="17" t="str">
        <f aca="false">IF(COUNTIF(поверки!$L$6:$L$3175,поверки!$L753)&gt;1,"Дубликат","")</f>
        <v/>
      </c>
      <c r="O753" s="18" t="n">
        <v>748</v>
      </c>
      <c r="P753" s="17" t="str">
        <f aca="false">CONCATENATE(TEXT(MONTH(поверки!$G753),"00"),"/",TEXT(поверки!$O753,"000"), "/",TEXT(YEAR(поверки!$G753)-2000,"00"))</f>
        <v>04/748/25</v>
      </c>
      <c r="Q753" s="17" t="str">
        <f aca="false">VLOOKUP(поверки!$F753,'соответстиви ОТ типу'!$K$4:$M$344,2,FALSE())</f>
        <v>ТСП</v>
      </c>
      <c r="R753" s="17" t="s">
        <v>42</v>
      </c>
      <c r="S753" s="17" t="s">
        <v>1666</v>
      </c>
      <c r="T753" s="17" t="n">
        <v>3</v>
      </c>
      <c r="U753" s="19" t="n">
        <f aca="false">VLOOKUP(поверки!$T753,'Акты п-п'!$C$5:$I$57,2,FALSE())</f>
        <v>45754</v>
      </c>
      <c r="V753" s="19" t="n">
        <f aca="false">VLOOKUP(поверки!$T753,'Акты п-п'!$C$5:$I$57,3,FALSE())</f>
        <v>45758</v>
      </c>
      <c r="W753" s="17" t="str">
        <f aca="false">VLOOKUP(поверки!$T753,'Акты п-п'!$C$5:$I$57,5,FALSE())</f>
        <v>Большаков С.Н.</v>
      </c>
      <c r="X753" s="17" t="n">
        <f aca="false">поверки!$G753-поверки!$U753</f>
        <v>2</v>
      </c>
      <c r="Y753" s="17" t="n">
        <f aca="false">поверки!$V753-поверки!$G753</f>
        <v>2</v>
      </c>
      <c r="Z753" s="17" t="str">
        <f aca="false">CONCATENATE(поверки!$Q753," ",поверки!$S753," номер ",поверки!$H753)</f>
        <v>ТСП ТСМ 012-36.62 номер 1605</v>
      </c>
    </row>
    <row r="754" customFormat="false" ht="17.9" hidden="true" customHeight="false" outlineLevel="0" collapsed="false">
      <c r="B754" s="1" t="s">
        <v>66</v>
      </c>
      <c r="C754" s="1" t="s">
        <v>30</v>
      </c>
      <c r="D754" s="1" t="s">
        <v>31</v>
      </c>
      <c r="F754" s="1" t="s">
        <v>1663</v>
      </c>
      <c r="G754" s="16" t="n">
        <v>45756</v>
      </c>
      <c r="H754" s="6" t="s">
        <v>1691</v>
      </c>
      <c r="J754" s="1" t="s">
        <v>34</v>
      </c>
      <c r="K754" s="1" t="s">
        <v>35</v>
      </c>
      <c r="L754" s="1" t="s">
        <v>1692</v>
      </c>
      <c r="M754" s="17" t="str">
        <f aca="false">IF(COUNTIF(поверки!$H$6:$H$3175,поверки!$H754)&gt;1,"Дубликат","")</f>
        <v/>
      </c>
      <c r="N754" s="17" t="str">
        <f aca="false">IF(COUNTIF(поверки!$L$6:$L$3175,поверки!$L754)&gt;1,"Дубликат","")</f>
        <v/>
      </c>
      <c r="O754" s="18" t="n">
        <v>749</v>
      </c>
      <c r="P754" s="17" t="str">
        <f aca="false">CONCATENATE(TEXT(MONTH(поверки!$G754),"00"),"/",TEXT(поверки!$O754,"000"), "/",TEXT(YEAR(поверки!$G754)-2000,"00"))</f>
        <v>04/749/25</v>
      </c>
      <c r="Q754" s="17" t="str">
        <f aca="false">VLOOKUP(поверки!$F754,'соответстиви ОТ типу'!$K$4:$M$344,2,FALSE())</f>
        <v>ТСП</v>
      </c>
      <c r="R754" s="17" t="s">
        <v>42</v>
      </c>
      <c r="S754" s="17" t="s">
        <v>1666</v>
      </c>
      <c r="T754" s="17" t="n">
        <v>3</v>
      </c>
      <c r="U754" s="19" t="n">
        <f aca="false">VLOOKUP(поверки!$T754,'Акты п-п'!$C$5:$I$57,2,FALSE())</f>
        <v>45754</v>
      </c>
      <c r="V754" s="19" t="n">
        <f aca="false">VLOOKUP(поверки!$T754,'Акты п-п'!$C$5:$I$57,3,FALSE())</f>
        <v>45758</v>
      </c>
      <c r="W754" s="17" t="str">
        <f aca="false">VLOOKUP(поверки!$T754,'Акты п-п'!$C$5:$I$57,5,FALSE())</f>
        <v>Большаков С.Н.</v>
      </c>
      <c r="X754" s="17" t="n">
        <f aca="false">поверки!$G754-поверки!$U754</f>
        <v>2</v>
      </c>
      <c r="Y754" s="17" t="n">
        <f aca="false">поверки!$V754-поверки!$G754</f>
        <v>2</v>
      </c>
      <c r="Z754" s="17" t="str">
        <f aca="false">CONCATENATE(поверки!$Q754," ",поверки!$S754," номер ",поверки!$H754)</f>
        <v>ТСП ТСМ 012-36.62 номер 1607</v>
      </c>
    </row>
    <row r="755" customFormat="false" ht="17.9" hidden="true" customHeight="false" outlineLevel="0" collapsed="false">
      <c r="B755" s="1" t="s">
        <v>66</v>
      </c>
      <c r="C755" s="1" t="s">
        <v>30</v>
      </c>
      <c r="D755" s="1" t="s">
        <v>31</v>
      </c>
      <c r="F755" s="1" t="s">
        <v>1663</v>
      </c>
      <c r="G755" s="16" t="n">
        <v>45756</v>
      </c>
      <c r="H755" s="6" t="s">
        <v>1693</v>
      </c>
      <c r="J755" s="1" t="s">
        <v>34</v>
      </c>
      <c r="K755" s="1" t="s">
        <v>35</v>
      </c>
      <c r="L755" s="1" t="s">
        <v>1694</v>
      </c>
      <c r="M755" s="17" t="str">
        <f aca="false">IF(COUNTIF(поверки!$H$6:$H$3175,поверки!$H755)&gt;1,"Дубликат","")</f>
        <v/>
      </c>
      <c r="N755" s="17" t="str">
        <f aca="false">IF(COUNTIF(поверки!$L$6:$L$3175,поверки!$L755)&gt;1,"Дубликат","")</f>
        <v/>
      </c>
      <c r="O755" s="18" t="n">
        <v>750</v>
      </c>
      <c r="P755" s="17" t="str">
        <f aca="false">CONCATENATE(TEXT(MONTH(поверки!$G755),"00"),"/",TEXT(поверки!$O755,"000"), "/",TEXT(YEAR(поверки!$G755)-2000,"00"))</f>
        <v>04/750/25</v>
      </c>
      <c r="Q755" s="17" t="str">
        <f aca="false">VLOOKUP(поверки!$F755,'соответстиви ОТ типу'!$K$4:$M$344,2,FALSE())</f>
        <v>ТСП</v>
      </c>
      <c r="R755" s="17" t="s">
        <v>42</v>
      </c>
      <c r="S755" s="17" t="s">
        <v>1666</v>
      </c>
      <c r="T755" s="17" t="n">
        <v>3</v>
      </c>
      <c r="U755" s="19" t="n">
        <f aca="false">VLOOKUP(поверки!$T755,'Акты п-п'!$C$5:$I$57,2,FALSE())</f>
        <v>45754</v>
      </c>
      <c r="V755" s="19" t="n">
        <f aca="false">VLOOKUP(поверки!$T755,'Акты п-п'!$C$5:$I$57,3,FALSE())</f>
        <v>45758</v>
      </c>
      <c r="W755" s="17" t="str">
        <f aca="false">VLOOKUP(поверки!$T755,'Акты п-п'!$C$5:$I$57,5,FALSE())</f>
        <v>Большаков С.Н.</v>
      </c>
      <c r="X755" s="17" t="n">
        <f aca="false">поверки!$G755-поверки!$U755</f>
        <v>2</v>
      </c>
      <c r="Y755" s="17" t="n">
        <f aca="false">поверки!$V755-поверки!$G755</f>
        <v>2</v>
      </c>
      <c r="Z755" s="17" t="str">
        <f aca="false">CONCATENATE(поверки!$Q755," ",поверки!$S755," номер ",поверки!$H755)</f>
        <v>ТСП ТСМ 012-36.62 номер 1608</v>
      </c>
    </row>
    <row r="756" customFormat="false" ht="17.9" hidden="true" customHeight="false" outlineLevel="0" collapsed="false">
      <c r="B756" s="1" t="s">
        <v>66</v>
      </c>
      <c r="C756" s="1" t="s">
        <v>30</v>
      </c>
      <c r="D756" s="1" t="s">
        <v>31</v>
      </c>
      <c r="F756" s="1" t="s">
        <v>1663</v>
      </c>
      <c r="G756" s="16" t="n">
        <v>45756</v>
      </c>
      <c r="H756" s="6" t="s">
        <v>1695</v>
      </c>
      <c r="J756" s="1" t="s">
        <v>34</v>
      </c>
      <c r="K756" s="1" t="s">
        <v>35</v>
      </c>
      <c r="L756" s="1" t="s">
        <v>1696</v>
      </c>
      <c r="M756" s="17" t="str">
        <f aca="false">IF(COUNTIF(поверки!$H$6:$H$3175,поверки!$H756)&gt;1,"Дубликат","")</f>
        <v/>
      </c>
      <c r="N756" s="17" t="str">
        <f aca="false">IF(COUNTIF(поверки!$L$6:$L$3175,поверки!$L756)&gt;1,"Дубликат","")</f>
        <v/>
      </c>
      <c r="O756" s="18" t="n">
        <v>751</v>
      </c>
      <c r="P756" s="17" t="str">
        <f aca="false">CONCATENATE(TEXT(MONTH(поверки!$G756),"00"),"/",TEXT(поверки!$O756,"000"), "/",TEXT(YEAR(поверки!$G756)-2000,"00"))</f>
        <v>04/751/25</v>
      </c>
      <c r="Q756" s="17" t="str">
        <f aca="false">VLOOKUP(поверки!$F756,'соответстиви ОТ типу'!$K$4:$M$344,2,FALSE())</f>
        <v>ТСП</v>
      </c>
      <c r="R756" s="17" t="s">
        <v>42</v>
      </c>
      <c r="S756" s="17" t="s">
        <v>1666</v>
      </c>
      <c r="T756" s="17" t="n">
        <v>3</v>
      </c>
      <c r="U756" s="19" t="n">
        <f aca="false">VLOOKUP(поверки!$T756,'Акты п-п'!$C$5:$I$57,2,FALSE())</f>
        <v>45754</v>
      </c>
      <c r="V756" s="19" t="n">
        <f aca="false">VLOOKUP(поверки!$T756,'Акты п-п'!$C$5:$I$57,3,FALSE())</f>
        <v>45758</v>
      </c>
      <c r="W756" s="17" t="str">
        <f aca="false">VLOOKUP(поверки!$T756,'Акты п-п'!$C$5:$I$57,5,FALSE())</f>
        <v>Большаков С.Н.</v>
      </c>
      <c r="X756" s="17" t="n">
        <f aca="false">поверки!$G756-поверки!$U756</f>
        <v>2</v>
      </c>
      <c r="Y756" s="17" t="n">
        <f aca="false">поверки!$V756-поверки!$G756</f>
        <v>2</v>
      </c>
      <c r="Z756" s="17" t="str">
        <f aca="false">CONCATENATE(поверки!$Q756," ",поверки!$S756," номер ",поверки!$H756)</f>
        <v>ТСП ТСМ 012-36.62 номер 1610</v>
      </c>
    </row>
    <row r="757" customFormat="false" ht="17.9" hidden="true" customHeight="false" outlineLevel="0" collapsed="false">
      <c r="B757" s="1" t="s">
        <v>66</v>
      </c>
      <c r="C757" s="1" t="s">
        <v>30</v>
      </c>
      <c r="D757" s="1" t="s">
        <v>31</v>
      </c>
      <c r="F757" s="1" t="s">
        <v>1663</v>
      </c>
      <c r="G757" s="16" t="n">
        <v>45756</v>
      </c>
      <c r="H757" s="6" t="s">
        <v>1697</v>
      </c>
      <c r="J757" s="1" t="s">
        <v>34</v>
      </c>
      <c r="K757" s="1" t="s">
        <v>35</v>
      </c>
      <c r="L757" s="1" t="s">
        <v>1698</v>
      </c>
      <c r="M757" s="17" t="str">
        <f aca="false">IF(COUNTIF(поверки!$H$6:$H$3175,поверки!$H757)&gt;1,"Дубликат","")</f>
        <v/>
      </c>
      <c r="N757" s="17" t="str">
        <f aca="false">IF(COUNTIF(поверки!$L$6:$L$3175,поверки!$L757)&gt;1,"Дубликат","")</f>
        <v/>
      </c>
      <c r="O757" s="18" t="n">
        <v>752</v>
      </c>
      <c r="P757" s="17" t="str">
        <f aca="false">CONCATENATE(TEXT(MONTH(поверки!$G757),"00"),"/",TEXT(поверки!$O757,"000"), "/",TEXT(YEAR(поверки!$G757)-2000,"00"))</f>
        <v>04/752/25</v>
      </c>
      <c r="Q757" s="17" t="str">
        <f aca="false">VLOOKUP(поверки!$F757,'соответстиви ОТ типу'!$K$4:$M$344,2,FALSE())</f>
        <v>ТСП</v>
      </c>
      <c r="R757" s="17" t="s">
        <v>42</v>
      </c>
      <c r="S757" s="17" t="s">
        <v>1666</v>
      </c>
      <c r="T757" s="17" t="n">
        <v>3</v>
      </c>
      <c r="U757" s="19" t="n">
        <f aca="false">VLOOKUP(поверки!$T757,'Акты п-п'!$C$5:$I$57,2,FALSE())</f>
        <v>45754</v>
      </c>
      <c r="V757" s="19" t="n">
        <f aca="false">VLOOKUP(поверки!$T757,'Акты п-п'!$C$5:$I$57,3,FALSE())</f>
        <v>45758</v>
      </c>
      <c r="W757" s="17" t="str">
        <f aca="false">VLOOKUP(поверки!$T757,'Акты п-п'!$C$5:$I$57,5,FALSE())</f>
        <v>Большаков С.Н.</v>
      </c>
      <c r="X757" s="17" t="n">
        <f aca="false">поверки!$G757-поверки!$U757</f>
        <v>2</v>
      </c>
      <c r="Y757" s="17" t="n">
        <f aca="false">поверки!$V757-поверки!$G757</f>
        <v>2</v>
      </c>
      <c r="Z757" s="17" t="str">
        <f aca="false">CONCATENATE(поверки!$Q757," ",поверки!$S757," номер ",поверки!$H757)</f>
        <v>ТСП ТСМ 012-36.62 номер 1611</v>
      </c>
    </row>
    <row r="758" customFormat="false" ht="17.9" hidden="true" customHeight="false" outlineLevel="0" collapsed="false">
      <c r="B758" s="1" t="s">
        <v>66</v>
      </c>
      <c r="C758" s="1" t="s">
        <v>30</v>
      </c>
      <c r="D758" s="1" t="s">
        <v>31</v>
      </c>
      <c r="F758" s="1" t="s">
        <v>1663</v>
      </c>
      <c r="G758" s="16" t="n">
        <v>45756</v>
      </c>
      <c r="H758" s="6" t="s">
        <v>1699</v>
      </c>
      <c r="J758" s="1" t="s">
        <v>34</v>
      </c>
      <c r="K758" s="1" t="s">
        <v>35</v>
      </c>
      <c r="L758" s="1" t="s">
        <v>1700</v>
      </c>
      <c r="M758" s="17" t="str">
        <f aca="false">IF(COUNTIF(поверки!$H$6:$H$3175,поверки!$H758)&gt;1,"Дубликат","")</f>
        <v/>
      </c>
      <c r="N758" s="17" t="str">
        <f aca="false">IF(COUNTIF(поверки!$L$6:$L$3175,поверки!$L758)&gt;1,"Дубликат","")</f>
        <v/>
      </c>
      <c r="O758" s="18" t="n">
        <v>753</v>
      </c>
      <c r="P758" s="17" t="str">
        <f aca="false">CONCATENATE(TEXT(MONTH(поверки!$G758),"00"),"/",TEXT(поверки!$O758,"000"), "/",TEXT(YEAR(поверки!$G758)-2000,"00"))</f>
        <v>04/753/25</v>
      </c>
      <c r="Q758" s="17" t="str">
        <f aca="false">VLOOKUP(поверки!$F758,'соответстиви ОТ типу'!$K$4:$M$344,2,FALSE())</f>
        <v>ТСП</v>
      </c>
      <c r="R758" s="17" t="s">
        <v>42</v>
      </c>
      <c r="S758" s="17" t="s">
        <v>1666</v>
      </c>
      <c r="T758" s="17" t="n">
        <v>3</v>
      </c>
      <c r="U758" s="19" t="n">
        <f aca="false">VLOOKUP(поверки!$T758,'Акты п-п'!$C$5:$I$57,2,FALSE())</f>
        <v>45754</v>
      </c>
      <c r="V758" s="19" t="n">
        <f aca="false">VLOOKUP(поверки!$T758,'Акты п-п'!$C$5:$I$57,3,FALSE())</f>
        <v>45758</v>
      </c>
      <c r="W758" s="17" t="str">
        <f aca="false">VLOOKUP(поверки!$T758,'Акты п-п'!$C$5:$I$57,5,FALSE())</f>
        <v>Большаков С.Н.</v>
      </c>
      <c r="X758" s="17" t="n">
        <f aca="false">поверки!$G758-поверки!$U758</f>
        <v>2</v>
      </c>
      <c r="Y758" s="17" t="n">
        <f aca="false">поверки!$V758-поверки!$G758</f>
        <v>2</v>
      </c>
      <c r="Z758" s="17" t="str">
        <f aca="false">CONCATENATE(поверки!$Q758," ",поверки!$S758," номер ",поверки!$H758)</f>
        <v>ТСП ТСМ 012-36.62 номер 1612</v>
      </c>
    </row>
    <row r="759" customFormat="false" ht="17.9" hidden="true" customHeight="false" outlineLevel="0" collapsed="false">
      <c r="B759" s="1" t="s">
        <v>66</v>
      </c>
      <c r="C759" s="1" t="s">
        <v>30</v>
      </c>
      <c r="D759" s="1" t="s">
        <v>31</v>
      </c>
      <c r="F759" s="1" t="s">
        <v>1663</v>
      </c>
      <c r="G759" s="16" t="n">
        <v>45756</v>
      </c>
      <c r="H759" s="6" t="s">
        <v>1701</v>
      </c>
      <c r="J759" s="1" t="s">
        <v>34</v>
      </c>
      <c r="K759" s="1" t="s">
        <v>35</v>
      </c>
      <c r="L759" s="1" t="s">
        <v>1702</v>
      </c>
      <c r="M759" s="17" t="str">
        <f aca="false">IF(COUNTIF(поверки!$H$6:$H$3175,поверки!$H759)&gt;1,"Дубликат","")</f>
        <v/>
      </c>
      <c r="N759" s="17" t="str">
        <f aca="false">IF(COUNTIF(поверки!$L$6:$L$3175,поверки!$L759)&gt;1,"Дубликат","")</f>
        <v/>
      </c>
      <c r="O759" s="18" t="n">
        <v>754</v>
      </c>
      <c r="P759" s="17" t="str">
        <f aca="false">CONCATENATE(TEXT(MONTH(поверки!$G759),"00"),"/",TEXT(поверки!$O759,"000"), "/",TEXT(YEAR(поверки!$G759)-2000,"00"))</f>
        <v>04/754/25</v>
      </c>
      <c r="Q759" s="17" t="str">
        <f aca="false">VLOOKUP(поверки!$F759,'соответстиви ОТ типу'!$K$4:$M$344,2,FALSE())</f>
        <v>ТСП</v>
      </c>
      <c r="R759" s="17" t="s">
        <v>42</v>
      </c>
      <c r="S759" s="17" t="s">
        <v>1666</v>
      </c>
      <c r="T759" s="17" t="n">
        <v>3</v>
      </c>
      <c r="U759" s="19" t="n">
        <f aca="false">VLOOKUP(поверки!$T759,'Акты п-п'!$C$5:$I$57,2,FALSE())</f>
        <v>45754</v>
      </c>
      <c r="V759" s="19" t="n">
        <f aca="false">VLOOKUP(поверки!$T759,'Акты п-п'!$C$5:$I$57,3,FALSE())</f>
        <v>45758</v>
      </c>
      <c r="W759" s="17" t="str">
        <f aca="false">VLOOKUP(поверки!$T759,'Акты п-п'!$C$5:$I$57,5,FALSE())</f>
        <v>Большаков С.Н.</v>
      </c>
      <c r="X759" s="17" t="n">
        <f aca="false">поверки!$G759-поверки!$U759</f>
        <v>2</v>
      </c>
      <c r="Y759" s="17" t="n">
        <f aca="false">поверки!$V759-поверки!$G759</f>
        <v>2</v>
      </c>
      <c r="Z759" s="17" t="str">
        <f aca="false">CONCATENATE(поверки!$Q759," ",поверки!$S759," номер ",поверки!$H759)</f>
        <v>ТСП ТСМ 012-36.62 номер 1617</v>
      </c>
    </row>
    <row r="760" customFormat="false" ht="17.9" hidden="true" customHeight="false" outlineLevel="0" collapsed="false">
      <c r="B760" s="1" t="s">
        <v>66</v>
      </c>
      <c r="C760" s="1" t="s">
        <v>30</v>
      </c>
      <c r="D760" s="1" t="s">
        <v>31</v>
      </c>
      <c r="F760" s="1" t="s">
        <v>1663</v>
      </c>
      <c r="G760" s="16" t="n">
        <v>45756</v>
      </c>
      <c r="H760" s="6" t="s">
        <v>1703</v>
      </c>
      <c r="J760" s="1" t="s">
        <v>34</v>
      </c>
      <c r="K760" s="1" t="s">
        <v>35</v>
      </c>
      <c r="L760" s="1" t="s">
        <v>1704</v>
      </c>
      <c r="M760" s="17" t="str">
        <f aca="false">IF(COUNTIF(поверки!$H$6:$H$3175,поверки!$H760)&gt;1,"Дубликат","")</f>
        <v/>
      </c>
      <c r="N760" s="17" t="str">
        <f aca="false">IF(COUNTIF(поверки!$L$6:$L$3175,поверки!$L760)&gt;1,"Дубликат","")</f>
        <v/>
      </c>
      <c r="O760" s="18" t="n">
        <v>755</v>
      </c>
      <c r="P760" s="17" t="str">
        <f aca="false">CONCATENATE(TEXT(MONTH(поверки!$G760),"00"),"/",TEXT(поверки!$O760,"000"), "/",TEXT(YEAR(поверки!$G760)-2000,"00"))</f>
        <v>04/755/25</v>
      </c>
      <c r="Q760" s="17" t="str">
        <f aca="false">VLOOKUP(поверки!$F760,'соответстиви ОТ типу'!$K$4:$M$344,2,FALSE())</f>
        <v>ТСП</v>
      </c>
      <c r="R760" s="17" t="s">
        <v>42</v>
      </c>
      <c r="S760" s="17" t="s">
        <v>1666</v>
      </c>
      <c r="T760" s="17" t="n">
        <v>3</v>
      </c>
      <c r="U760" s="19" t="n">
        <f aca="false">VLOOKUP(поверки!$T760,'Акты п-п'!$C$5:$I$57,2,FALSE())</f>
        <v>45754</v>
      </c>
      <c r="V760" s="19" t="n">
        <f aca="false">VLOOKUP(поверки!$T760,'Акты п-п'!$C$5:$I$57,3,FALSE())</f>
        <v>45758</v>
      </c>
      <c r="W760" s="17" t="str">
        <f aca="false">VLOOKUP(поверки!$T760,'Акты п-п'!$C$5:$I$57,5,FALSE())</f>
        <v>Большаков С.Н.</v>
      </c>
      <c r="X760" s="17" t="n">
        <f aca="false">поверки!$G760-поверки!$U760</f>
        <v>2</v>
      </c>
      <c r="Y760" s="17" t="n">
        <f aca="false">поверки!$V760-поверки!$G760</f>
        <v>2</v>
      </c>
      <c r="Z760" s="17" t="str">
        <f aca="false">CONCATENATE(поверки!$Q760," ",поверки!$S760," номер ",поверки!$H760)</f>
        <v>ТСП ТСМ 012-36.62 номер 1621</v>
      </c>
    </row>
    <row r="761" customFormat="false" ht="17.9" hidden="true" customHeight="false" outlineLevel="0" collapsed="false">
      <c r="B761" s="1" t="s">
        <v>66</v>
      </c>
      <c r="C761" s="1" t="s">
        <v>30</v>
      </c>
      <c r="D761" s="1" t="s">
        <v>31</v>
      </c>
      <c r="F761" s="1" t="s">
        <v>1663</v>
      </c>
      <c r="G761" s="16" t="n">
        <v>45756</v>
      </c>
      <c r="H761" s="6" t="s">
        <v>1705</v>
      </c>
      <c r="J761" s="1" t="s">
        <v>34</v>
      </c>
      <c r="K761" s="1" t="s">
        <v>35</v>
      </c>
      <c r="L761" s="1" t="s">
        <v>1706</v>
      </c>
      <c r="M761" s="17" t="str">
        <f aca="false">IF(COUNTIF(поверки!$H$6:$H$3175,поверки!$H761)&gt;1,"Дубликат","")</f>
        <v/>
      </c>
      <c r="N761" s="17" t="str">
        <f aca="false">IF(COUNTIF(поверки!$L$6:$L$3175,поверки!$L761)&gt;1,"Дубликат","")</f>
        <v/>
      </c>
      <c r="O761" s="18" t="n">
        <v>756</v>
      </c>
      <c r="P761" s="17" t="str">
        <f aca="false">CONCATENATE(TEXT(MONTH(поверки!$G761),"00"),"/",TEXT(поверки!$O761,"000"), "/",TEXT(YEAR(поверки!$G761)-2000,"00"))</f>
        <v>04/756/25</v>
      </c>
      <c r="Q761" s="17" t="str">
        <f aca="false">VLOOKUP(поверки!$F761,'соответстиви ОТ типу'!$K$4:$M$344,2,FALSE())</f>
        <v>ТСП</v>
      </c>
      <c r="R761" s="17" t="s">
        <v>42</v>
      </c>
      <c r="S761" s="17" t="s">
        <v>1666</v>
      </c>
      <c r="T761" s="17" t="n">
        <v>3</v>
      </c>
      <c r="U761" s="19" t="n">
        <f aca="false">VLOOKUP(поверки!$T761,'Акты п-п'!$C$5:$I$57,2,FALSE())</f>
        <v>45754</v>
      </c>
      <c r="V761" s="19" t="n">
        <f aca="false">VLOOKUP(поверки!$T761,'Акты п-п'!$C$5:$I$57,3,FALSE())</f>
        <v>45758</v>
      </c>
      <c r="W761" s="17" t="str">
        <f aca="false">VLOOKUP(поверки!$T761,'Акты п-п'!$C$5:$I$57,5,FALSE())</f>
        <v>Большаков С.Н.</v>
      </c>
      <c r="X761" s="17" t="n">
        <f aca="false">поверки!$G761-поверки!$U761</f>
        <v>2</v>
      </c>
      <c r="Y761" s="17" t="n">
        <f aca="false">поверки!$V761-поверки!$G761</f>
        <v>2</v>
      </c>
      <c r="Z761" s="17" t="str">
        <f aca="false">CONCATENATE(поверки!$Q761," ",поверки!$S761," номер ",поверки!$H761)</f>
        <v>ТСП ТСМ 012-36.62 номер 1624</v>
      </c>
    </row>
    <row r="762" customFormat="false" ht="17.9" hidden="true" customHeight="false" outlineLevel="0" collapsed="false">
      <c r="B762" s="1" t="s">
        <v>66</v>
      </c>
      <c r="C762" s="1" t="s">
        <v>30</v>
      </c>
      <c r="D762" s="1" t="s">
        <v>31</v>
      </c>
      <c r="F762" s="1" t="s">
        <v>1663</v>
      </c>
      <c r="G762" s="16" t="n">
        <v>45756</v>
      </c>
      <c r="H762" s="6" t="s">
        <v>1707</v>
      </c>
      <c r="J762" s="1" t="s">
        <v>34</v>
      </c>
      <c r="K762" s="1" t="s">
        <v>35</v>
      </c>
      <c r="L762" s="1" t="s">
        <v>1708</v>
      </c>
      <c r="M762" s="17" t="str">
        <f aca="false">IF(COUNTIF(поверки!$H$6:$H$3175,поверки!$H762)&gt;1,"Дубликат","")</f>
        <v/>
      </c>
      <c r="N762" s="17" t="str">
        <f aca="false">IF(COUNTIF(поверки!$L$6:$L$3175,поверки!$L762)&gt;1,"Дубликат","")</f>
        <v/>
      </c>
      <c r="O762" s="18" t="n">
        <v>757</v>
      </c>
      <c r="P762" s="17" t="str">
        <f aca="false">CONCATENATE(TEXT(MONTH(поверки!$G762),"00"),"/",TEXT(поверки!$O762,"000"), "/",TEXT(YEAR(поверки!$G762)-2000,"00"))</f>
        <v>04/757/25</v>
      </c>
      <c r="Q762" s="17" t="str">
        <f aca="false">VLOOKUP(поверки!$F762,'соответстиви ОТ типу'!$K$4:$M$344,2,FALSE())</f>
        <v>ТСП</v>
      </c>
      <c r="R762" s="17" t="s">
        <v>42</v>
      </c>
      <c r="S762" s="17" t="s">
        <v>1666</v>
      </c>
      <c r="T762" s="17" t="n">
        <v>3</v>
      </c>
      <c r="U762" s="19" t="n">
        <f aca="false">VLOOKUP(поверки!$T762,'Акты п-п'!$C$5:$I$57,2,FALSE())</f>
        <v>45754</v>
      </c>
      <c r="V762" s="19" t="n">
        <f aca="false">VLOOKUP(поверки!$T762,'Акты п-п'!$C$5:$I$57,3,FALSE())</f>
        <v>45758</v>
      </c>
      <c r="W762" s="17" t="str">
        <f aca="false">VLOOKUP(поверки!$T762,'Акты п-п'!$C$5:$I$57,5,FALSE())</f>
        <v>Большаков С.Н.</v>
      </c>
      <c r="X762" s="17" t="n">
        <f aca="false">поверки!$G762-поверки!$U762</f>
        <v>2</v>
      </c>
      <c r="Y762" s="17" t="n">
        <f aca="false">поверки!$V762-поверки!$G762</f>
        <v>2</v>
      </c>
      <c r="Z762" s="17" t="str">
        <f aca="false">CONCATENATE(поверки!$Q762," ",поверки!$S762," номер ",поверки!$H762)</f>
        <v>ТСП ТСМ 012-36.62 номер 1627</v>
      </c>
    </row>
    <row r="763" customFormat="false" ht="17.9" hidden="true" customHeight="false" outlineLevel="0" collapsed="false">
      <c r="B763" s="1" t="s">
        <v>66</v>
      </c>
      <c r="C763" s="1" t="s">
        <v>30</v>
      </c>
      <c r="D763" s="1" t="s">
        <v>31</v>
      </c>
      <c r="F763" s="1" t="s">
        <v>1663</v>
      </c>
      <c r="G763" s="16" t="n">
        <v>45756</v>
      </c>
      <c r="H763" s="6" t="s">
        <v>1709</v>
      </c>
      <c r="J763" s="1" t="s">
        <v>34</v>
      </c>
      <c r="K763" s="1" t="s">
        <v>35</v>
      </c>
      <c r="L763" s="1" t="s">
        <v>1710</v>
      </c>
      <c r="M763" s="17" t="str">
        <f aca="false">IF(COUNTIF(поверки!$H$6:$H$3175,поверки!$H763)&gt;1,"Дубликат","")</f>
        <v/>
      </c>
      <c r="N763" s="17" t="str">
        <f aca="false">IF(COUNTIF(поверки!$L$6:$L$3175,поверки!$L763)&gt;1,"Дубликат","")</f>
        <v/>
      </c>
      <c r="O763" s="18" t="n">
        <v>758</v>
      </c>
      <c r="P763" s="17" t="str">
        <f aca="false">CONCATENATE(TEXT(MONTH(поверки!$G763),"00"),"/",TEXT(поверки!$O763,"000"), "/",TEXT(YEAR(поверки!$G763)-2000,"00"))</f>
        <v>04/758/25</v>
      </c>
      <c r="Q763" s="17" t="str">
        <f aca="false">VLOOKUP(поверки!$F763,'соответстиви ОТ типу'!$K$4:$M$344,2,FALSE())</f>
        <v>ТСП</v>
      </c>
      <c r="R763" s="17" t="s">
        <v>42</v>
      </c>
      <c r="S763" s="17" t="s">
        <v>1666</v>
      </c>
      <c r="T763" s="17" t="n">
        <v>3</v>
      </c>
      <c r="U763" s="19" t="n">
        <f aca="false">VLOOKUP(поверки!$T763,'Акты п-п'!$C$5:$I$57,2,FALSE())</f>
        <v>45754</v>
      </c>
      <c r="V763" s="19" t="n">
        <f aca="false">VLOOKUP(поверки!$T763,'Акты п-п'!$C$5:$I$57,3,FALSE())</f>
        <v>45758</v>
      </c>
      <c r="W763" s="17" t="str">
        <f aca="false">VLOOKUP(поверки!$T763,'Акты п-п'!$C$5:$I$57,5,FALSE())</f>
        <v>Большаков С.Н.</v>
      </c>
      <c r="X763" s="17" t="n">
        <f aca="false">поверки!$G763-поверки!$U763</f>
        <v>2</v>
      </c>
      <c r="Y763" s="17" t="n">
        <f aca="false">поверки!$V763-поверки!$G763</f>
        <v>2</v>
      </c>
      <c r="Z763" s="17" t="str">
        <f aca="false">CONCATENATE(поверки!$Q763," ",поверки!$S763," номер ",поверки!$H763)</f>
        <v>ТСП ТСМ 012-36.62 номер 1633</v>
      </c>
    </row>
    <row r="764" customFormat="false" ht="17.9" hidden="true" customHeight="false" outlineLevel="0" collapsed="false">
      <c r="B764" s="1" t="s">
        <v>66</v>
      </c>
      <c r="C764" s="1" t="s">
        <v>30</v>
      </c>
      <c r="D764" s="1" t="s">
        <v>31</v>
      </c>
      <c r="F764" s="1" t="s">
        <v>1711</v>
      </c>
      <c r="G764" s="16" t="n">
        <v>45756</v>
      </c>
      <c r="H764" s="6" t="s">
        <v>1712</v>
      </c>
      <c r="J764" s="1" t="s">
        <v>34</v>
      </c>
      <c r="K764" s="1" t="s">
        <v>35</v>
      </c>
      <c r="L764" s="1" t="s">
        <v>1713</v>
      </c>
      <c r="M764" s="17" t="str">
        <f aca="false">IF(COUNTIF(поверки!$H$6:$H$3175,поверки!$H764)&gt;1,"Дубликат","")</f>
        <v/>
      </c>
      <c r="N764" s="17" t="str">
        <f aca="false">IF(COUNTIF(поверки!$L$6:$L$3175,поверки!$L764)&gt;1,"Дубликат","")</f>
        <v/>
      </c>
      <c r="O764" s="18" t="n">
        <v>759</v>
      </c>
      <c r="P764" s="17" t="str">
        <f aca="false">CONCATENATE(TEXT(MONTH(поверки!$G764),"00"),"/",TEXT(поверки!$O764,"000"), "/",TEXT(YEAR(поверки!$G764)-2000,"00"))</f>
        <v>04/759/25</v>
      </c>
      <c r="Q764" s="17" t="str">
        <f aca="false">VLOOKUP(поверки!$F764,'соответстиви ОТ типу'!$K$4:$M$344,2,FALSE())</f>
        <v>Датчик температуры</v>
      </c>
      <c r="R764" s="17" t="s">
        <v>42</v>
      </c>
      <c r="S764" s="17" t="n">
        <v>248</v>
      </c>
      <c r="T764" s="17" t="n">
        <v>3</v>
      </c>
      <c r="U764" s="19" t="n">
        <f aca="false">VLOOKUP(поверки!$T764,'Акты п-п'!$C$5:$I$57,2,FALSE())</f>
        <v>45754</v>
      </c>
      <c r="V764" s="19" t="n">
        <f aca="false">VLOOKUP(поверки!$T764,'Акты п-п'!$C$5:$I$57,3,FALSE())</f>
        <v>45758</v>
      </c>
      <c r="W764" s="17" t="str">
        <f aca="false">VLOOKUP(поверки!$T764,'Акты п-п'!$C$5:$I$57,5,FALSE())</f>
        <v>Большаков С.Н.</v>
      </c>
      <c r="X764" s="17" t="n">
        <f aca="false">поверки!$G764-поверки!$U764</f>
        <v>2</v>
      </c>
      <c r="Y764" s="17" t="n">
        <f aca="false">поверки!$V764-поверки!$G764</f>
        <v>2</v>
      </c>
      <c r="Z764" s="17" t="str">
        <f aca="false">CONCATENATE(поверки!$Q764," ",поверки!$S764," номер ",поверки!$H764)</f>
        <v>Датчик температуры 248 номер 02593285/03430009</v>
      </c>
    </row>
    <row r="765" customFormat="false" ht="17.9" hidden="true" customHeight="false" outlineLevel="0" collapsed="false">
      <c r="B765" s="1" t="s">
        <v>66</v>
      </c>
      <c r="C765" s="1" t="s">
        <v>30</v>
      </c>
      <c r="D765" s="1" t="s">
        <v>31</v>
      </c>
      <c r="F765" s="1" t="s">
        <v>1711</v>
      </c>
      <c r="G765" s="16" t="n">
        <v>45756</v>
      </c>
      <c r="H765" s="6" t="s">
        <v>1714</v>
      </c>
      <c r="J765" s="1" t="s">
        <v>34</v>
      </c>
      <c r="K765" s="1" t="s">
        <v>35</v>
      </c>
      <c r="L765" s="1" t="s">
        <v>1715</v>
      </c>
      <c r="M765" s="17" t="str">
        <f aca="false">IF(COUNTIF(поверки!$H$6:$H$3175,поверки!$H765)&gt;1,"Дубликат","")</f>
        <v/>
      </c>
      <c r="N765" s="17" t="str">
        <f aca="false">IF(COUNTIF(поверки!$L$6:$L$3175,поверки!$L765)&gt;1,"Дубликат","")</f>
        <v/>
      </c>
      <c r="O765" s="18" t="n">
        <v>760</v>
      </c>
      <c r="P765" s="17" t="str">
        <f aca="false">CONCATENATE(TEXT(MONTH(поверки!$G765),"00"),"/",TEXT(поверки!$O765,"000"), "/",TEXT(YEAR(поверки!$G765)-2000,"00"))</f>
        <v>04/760/25</v>
      </c>
      <c r="Q765" s="17" t="str">
        <f aca="false">VLOOKUP(поверки!$F765,'соответстиви ОТ типу'!$K$4:$M$344,2,FALSE())</f>
        <v>Датчик температуры</v>
      </c>
      <c r="R765" s="17" t="s">
        <v>42</v>
      </c>
      <c r="S765" s="17" t="n">
        <v>248</v>
      </c>
      <c r="T765" s="17" t="n">
        <v>3</v>
      </c>
      <c r="U765" s="19" t="n">
        <f aca="false">VLOOKUP(поверки!$T765,'Акты п-п'!$C$5:$I$57,2,FALSE())</f>
        <v>45754</v>
      </c>
      <c r="V765" s="19" t="n">
        <f aca="false">VLOOKUP(поверки!$T765,'Акты п-п'!$C$5:$I$57,3,FALSE())</f>
        <v>45758</v>
      </c>
      <c r="W765" s="17" t="str">
        <f aca="false">VLOOKUP(поверки!$T765,'Акты п-п'!$C$5:$I$57,5,FALSE())</f>
        <v>Большаков С.Н.</v>
      </c>
      <c r="X765" s="17" t="n">
        <f aca="false">поверки!$G765-поверки!$U765</f>
        <v>2</v>
      </c>
      <c r="Y765" s="17" t="n">
        <f aca="false">поверки!$V765-поверки!$G765</f>
        <v>2</v>
      </c>
      <c r="Z765" s="17" t="str">
        <f aca="false">CONCATENATE(поверки!$Q765," ",поверки!$S765," номер ",поверки!$H765)</f>
        <v>Датчик температуры 248 номер 02593286/03430010</v>
      </c>
    </row>
    <row r="766" customFormat="false" ht="17.9" hidden="true" customHeight="false" outlineLevel="0" collapsed="false">
      <c r="B766" s="1" t="s">
        <v>66</v>
      </c>
      <c r="C766" s="1" t="s">
        <v>30</v>
      </c>
      <c r="D766" s="1" t="s">
        <v>31</v>
      </c>
      <c r="F766" s="1" t="s">
        <v>1716</v>
      </c>
      <c r="G766" s="16" t="n">
        <v>45756</v>
      </c>
      <c r="H766" s="6" t="s">
        <v>1717</v>
      </c>
      <c r="J766" s="1" t="s">
        <v>34</v>
      </c>
      <c r="K766" s="1" t="s">
        <v>35</v>
      </c>
      <c r="L766" s="1" t="s">
        <v>1718</v>
      </c>
      <c r="M766" s="17" t="str">
        <f aca="false">IF(COUNTIF(поверки!$H$6:$H$3175,поверки!$H766)&gt;1,"Дубликат","")</f>
        <v/>
      </c>
      <c r="N766" s="17" t="str">
        <f aca="false">IF(COUNTIF(поверки!$L$6:$L$3175,поверки!$L766)&gt;1,"Дубликат","")</f>
        <v/>
      </c>
      <c r="O766" s="18" t="n">
        <v>761</v>
      </c>
      <c r="P766" s="17" t="str">
        <f aca="false">CONCATENATE(TEXT(MONTH(поверки!$G766),"00"),"/",TEXT(поверки!$O766,"000"), "/",TEXT(YEAR(поверки!$G766)-2000,"00"))</f>
        <v>04/761/25</v>
      </c>
      <c r="Q766" s="17" t="str">
        <f aca="false">VLOOKUP(поверки!$F766,'соответстиви ОТ типу'!$K$4:$M$344,2,FALSE())</f>
        <v>Преобразователь измерительный</v>
      </c>
      <c r="R766" s="17" t="s">
        <v>37</v>
      </c>
      <c r="S766" s="17" t="s">
        <v>1719</v>
      </c>
      <c r="T766" s="17" t="n">
        <v>3</v>
      </c>
      <c r="U766" s="19" t="n">
        <f aca="false">VLOOKUP(поверки!$T766,'Акты п-п'!$C$5:$I$57,2,FALSE())</f>
        <v>45754</v>
      </c>
      <c r="V766" s="19" t="n">
        <f aca="false">VLOOKUP(поверки!$T766,'Акты п-п'!$C$5:$I$57,3,FALSE())</f>
        <v>45758</v>
      </c>
      <c r="W766" s="17" t="str">
        <f aca="false">VLOOKUP(поверки!$T766,'Акты п-п'!$C$5:$I$57,5,FALSE())</f>
        <v>Большаков С.Н.</v>
      </c>
      <c r="X766" s="17" t="n">
        <f aca="false">поверки!$G766-поверки!$U766</f>
        <v>2</v>
      </c>
      <c r="Y766" s="17" t="n">
        <f aca="false">поверки!$V766-поверки!$G766</f>
        <v>2</v>
      </c>
      <c r="Z766" s="17" t="str">
        <f aca="false">CONCATENATE(поверки!$Q766," ",поверки!$S766," номер ",поверки!$H766)</f>
        <v>Преобразователь измерительный iTemp HART TMT182 номер 7A01ED04125</v>
      </c>
    </row>
    <row r="767" customFormat="false" ht="17.9" hidden="true" customHeight="false" outlineLevel="0" collapsed="false">
      <c r="B767" s="1" t="s">
        <v>66</v>
      </c>
      <c r="C767" s="1" t="s">
        <v>30</v>
      </c>
      <c r="D767" s="1" t="s">
        <v>31</v>
      </c>
      <c r="F767" s="1" t="s">
        <v>128</v>
      </c>
      <c r="G767" s="16" t="n">
        <v>45756</v>
      </c>
      <c r="H767" s="6" t="s">
        <v>1720</v>
      </c>
      <c r="J767" s="1" t="s">
        <v>34</v>
      </c>
      <c r="K767" s="1" t="s">
        <v>35</v>
      </c>
      <c r="L767" s="1" t="s">
        <v>1721</v>
      </c>
      <c r="M767" s="17" t="str">
        <f aca="false">IF(COUNTIF(поверки!$H$6:$H$3175,поверки!$H767)&gt;1,"Дубликат","")</f>
        <v/>
      </c>
      <c r="N767" s="17" t="str">
        <f aca="false">IF(COUNTIF(поверки!$L$6:$L$3175,поверки!$L767)&gt;1,"Дубликат","")</f>
        <v/>
      </c>
      <c r="O767" s="18" t="n">
        <v>762</v>
      </c>
      <c r="P767" s="17" t="str">
        <f aca="false">CONCATENATE(TEXT(MONTH(поверки!$G767),"00"),"/",TEXT(поверки!$O767,"000"), "/",TEXT(YEAR(поверки!$G767)-2000,"00"))</f>
        <v>04/762/25</v>
      </c>
      <c r="Q767" s="17" t="str">
        <f aca="false">VLOOKUP(поверки!$F767,'соответстиви ОТ типу'!$K$4:$M$344,2,FALSE())</f>
        <v>ТСП</v>
      </c>
      <c r="R767" s="17" t="s">
        <v>42</v>
      </c>
      <c r="S767" s="17" t="s">
        <v>1722</v>
      </c>
      <c r="T767" s="17" t="n">
        <v>3</v>
      </c>
      <c r="U767" s="19" t="n">
        <f aca="false">VLOOKUP(поверки!$T767,'Акты п-п'!$C$5:$I$57,2,FALSE())</f>
        <v>45754</v>
      </c>
      <c r="V767" s="19" t="n">
        <f aca="false">VLOOKUP(поверки!$T767,'Акты п-п'!$C$5:$I$57,3,FALSE())</f>
        <v>45758</v>
      </c>
      <c r="W767" s="17" t="str">
        <f aca="false">VLOOKUP(поверки!$T767,'Акты п-п'!$C$5:$I$57,5,FALSE())</f>
        <v>Большаков С.Н.</v>
      </c>
      <c r="X767" s="17" t="n">
        <f aca="false">поверки!$G767-поверки!$U767</f>
        <v>2</v>
      </c>
      <c r="Y767" s="17" t="n">
        <f aca="false">поверки!$V767-поверки!$G767</f>
        <v>2</v>
      </c>
      <c r="Z767" s="17" t="str">
        <f aca="false">CONCATENATE(поверки!$Q767," ",поверки!$S767," номер ",поверки!$H767)</f>
        <v>ТСП TR11 номер 8700A3142FD</v>
      </c>
    </row>
    <row r="768" customFormat="false" ht="17.9" hidden="true" customHeight="false" outlineLevel="0" collapsed="false">
      <c r="B768" s="1" t="s">
        <v>66</v>
      </c>
      <c r="C768" s="1" t="s">
        <v>30</v>
      </c>
      <c r="D768" s="1" t="s">
        <v>31</v>
      </c>
      <c r="F768" s="1" t="s">
        <v>1716</v>
      </c>
      <c r="G768" s="16" t="n">
        <v>45756</v>
      </c>
      <c r="H768" s="6" t="s">
        <v>1723</v>
      </c>
      <c r="J768" s="1" t="s">
        <v>34</v>
      </c>
      <c r="K768" s="1" t="s">
        <v>35</v>
      </c>
      <c r="L768" s="1" t="s">
        <v>1724</v>
      </c>
      <c r="M768" s="17" t="str">
        <f aca="false">IF(COUNTIF(поверки!$H$6:$H$3175,поверки!$H768)&gt;1,"Дубликат","")</f>
        <v/>
      </c>
      <c r="N768" s="17" t="str">
        <f aca="false">IF(COUNTIF(поверки!$L$6:$L$3175,поверки!$L768)&gt;1,"Дубликат","")</f>
        <v/>
      </c>
      <c r="O768" s="18" t="n">
        <v>763</v>
      </c>
      <c r="P768" s="17" t="str">
        <f aca="false">CONCATENATE(TEXT(MONTH(поверки!$G768),"00"),"/",TEXT(поверки!$O768,"000"), "/",TEXT(YEAR(поверки!$G768)-2000,"00"))</f>
        <v>04/763/25</v>
      </c>
      <c r="Q768" s="17" t="str">
        <f aca="false">VLOOKUP(поверки!$F768,'соответстиви ОТ типу'!$K$4:$M$344,2,FALSE())</f>
        <v>Преобразователь измерительный</v>
      </c>
      <c r="R768" s="17" t="s">
        <v>37</v>
      </c>
      <c r="S768" s="17" t="s">
        <v>1719</v>
      </c>
      <c r="T768" s="17" t="n">
        <v>3</v>
      </c>
      <c r="U768" s="19" t="n">
        <f aca="false">VLOOKUP(поверки!$T768,'Акты п-п'!$C$5:$I$57,2,FALSE())</f>
        <v>45754</v>
      </c>
      <c r="V768" s="19" t="n">
        <f aca="false">VLOOKUP(поверки!$T768,'Акты п-п'!$C$5:$I$57,3,FALSE())</f>
        <v>45758</v>
      </c>
      <c r="W768" s="17" t="str">
        <f aca="false">VLOOKUP(поверки!$T768,'Акты п-п'!$C$5:$I$57,5,FALSE())</f>
        <v>Большаков С.Н.</v>
      </c>
      <c r="X768" s="17" t="n">
        <f aca="false">поверки!$G768-поверки!$U768</f>
        <v>2</v>
      </c>
      <c r="Y768" s="17" t="n">
        <f aca="false">поверки!$V768-поверки!$G768</f>
        <v>2</v>
      </c>
      <c r="Z768" s="17" t="str">
        <f aca="false">CONCATENATE(поверки!$Q768," ",поверки!$S768," номер ",поверки!$H768)</f>
        <v>Преобразователь измерительный iTemp HART TMT182 номер 8600C504125</v>
      </c>
    </row>
    <row r="769" customFormat="false" ht="17.9" hidden="true" customHeight="false" outlineLevel="0" collapsed="false">
      <c r="B769" s="1" t="s">
        <v>66</v>
      </c>
      <c r="C769" s="1" t="s">
        <v>30</v>
      </c>
      <c r="D769" s="1" t="s">
        <v>31</v>
      </c>
      <c r="F769" s="1" t="s">
        <v>128</v>
      </c>
      <c r="G769" s="16" t="n">
        <v>45756</v>
      </c>
      <c r="H769" s="6" t="s">
        <v>1725</v>
      </c>
      <c r="J769" s="1" t="s">
        <v>34</v>
      </c>
      <c r="K769" s="1" t="s">
        <v>35</v>
      </c>
      <c r="L769" s="1" t="s">
        <v>1726</v>
      </c>
      <c r="M769" s="17" t="str">
        <f aca="false">IF(COUNTIF(поверки!$H$6:$H$3175,поверки!$H769)&gt;1,"Дубликат","")</f>
        <v/>
      </c>
      <c r="N769" s="17" t="str">
        <f aca="false">IF(COUNTIF(поверки!$L$6:$L$3175,поверки!$L769)&gt;1,"Дубликат","")</f>
        <v/>
      </c>
      <c r="O769" s="18" t="n">
        <v>764</v>
      </c>
      <c r="P769" s="17" t="str">
        <f aca="false">CONCATENATE(TEXT(MONTH(поверки!$G769),"00"),"/",TEXT(поверки!$O769,"000"), "/",TEXT(YEAR(поверки!$G769)-2000,"00"))</f>
        <v>04/764/25</v>
      </c>
      <c r="Q769" s="17" t="str">
        <f aca="false">VLOOKUP(поверки!$F769,'соответстиви ОТ типу'!$K$4:$M$344,2,FALSE())</f>
        <v>ТСП</v>
      </c>
      <c r="R769" s="17" t="s">
        <v>42</v>
      </c>
      <c r="S769" s="17" t="s">
        <v>1722</v>
      </c>
      <c r="T769" s="17" t="n">
        <v>3</v>
      </c>
      <c r="U769" s="19" t="n">
        <f aca="false">VLOOKUP(поверки!$T769,'Акты п-п'!$C$5:$I$57,2,FALSE())</f>
        <v>45754</v>
      </c>
      <c r="V769" s="19" t="n">
        <f aca="false">VLOOKUP(поверки!$T769,'Акты п-п'!$C$5:$I$57,3,FALSE())</f>
        <v>45758</v>
      </c>
      <c r="W769" s="17" t="str">
        <f aca="false">VLOOKUP(поверки!$T769,'Акты п-п'!$C$5:$I$57,5,FALSE())</f>
        <v>Большаков С.Н.</v>
      </c>
      <c r="X769" s="17" t="n">
        <f aca="false">поверки!$G769-поверки!$U769</f>
        <v>2</v>
      </c>
      <c r="Y769" s="17" t="n">
        <f aca="false">поверки!$V769-поверки!$G769</f>
        <v>2</v>
      </c>
      <c r="Z769" s="17" t="str">
        <f aca="false">CONCATENATE(поверки!$Q769," ",поверки!$S769," номер ",поверки!$H769)</f>
        <v>ТСП TR11 номер 8700A4142FD</v>
      </c>
    </row>
    <row r="770" customFormat="false" ht="17.9" hidden="true" customHeight="false" outlineLevel="0" collapsed="false">
      <c r="B770" s="1" t="s">
        <v>66</v>
      </c>
      <c r="C770" s="1" t="s">
        <v>30</v>
      </c>
      <c r="D770" s="1" t="s">
        <v>31</v>
      </c>
      <c r="F770" s="1" t="s">
        <v>1716</v>
      </c>
      <c r="G770" s="16" t="n">
        <v>45756</v>
      </c>
      <c r="H770" s="6" t="s">
        <v>1727</v>
      </c>
      <c r="J770" s="1" t="s">
        <v>34</v>
      </c>
      <c r="K770" s="1" t="s">
        <v>35</v>
      </c>
      <c r="L770" s="1" t="s">
        <v>1728</v>
      </c>
      <c r="M770" s="17"/>
      <c r="N770" s="17" t="str">
        <f aca="false">IF(COUNTIF(поверки!$L$6:$L$3175,поверки!$L770)&gt;1,"Дубликат","")</f>
        <v/>
      </c>
      <c r="O770" s="18" t="n">
        <v>765</v>
      </c>
      <c r="P770" s="17" t="str">
        <f aca="false">CONCATENATE(TEXT(MONTH(поверки!$G770),"00"),"/",TEXT(поверки!$O770,"000"), "/",TEXT(YEAR(поверки!$G770)-2000,"00"))</f>
        <v>04/765/25</v>
      </c>
      <c r="Q770" s="17" t="str">
        <f aca="false">VLOOKUP(поверки!$F770,'соответстиви ОТ типу'!$K$4:$M$344,2,FALSE())</f>
        <v>Преобразователь измерительный</v>
      </c>
      <c r="R770" s="17" t="s">
        <v>37</v>
      </c>
      <c r="S770" s="17" t="s">
        <v>1719</v>
      </c>
      <c r="T770" s="17" t="n">
        <v>3</v>
      </c>
      <c r="U770" s="19" t="n">
        <f aca="false">VLOOKUP(поверки!$T770,'Акты п-п'!$C$5:$I$57,2,FALSE())</f>
        <v>45754</v>
      </c>
      <c r="V770" s="19" t="n">
        <f aca="false">VLOOKUP(поверки!$T770,'Акты п-п'!$C$5:$I$57,3,FALSE())</f>
        <v>45758</v>
      </c>
      <c r="W770" s="17" t="str">
        <f aca="false">VLOOKUP(поверки!$T770,'Акты п-п'!$C$5:$I$57,5,FALSE())</f>
        <v>Большаков С.Н.</v>
      </c>
      <c r="X770" s="17" t="n">
        <f aca="false">поверки!$G770-поверки!$U770</f>
        <v>2</v>
      </c>
      <c r="Y770" s="17" t="n">
        <f aca="false">поверки!$V770-поверки!$G770</f>
        <v>2</v>
      </c>
      <c r="Z770" s="17" t="str">
        <f aca="false">CONCATENATE(поверки!$Q770," ",поверки!$S770," номер ",поверки!$H770)</f>
        <v>Преобразователь измерительный iTemp HART TMT182 номер 8604E604125</v>
      </c>
    </row>
    <row r="771" customFormat="false" ht="17.9" hidden="true" customHeight="false" outlineLevel="0" collapsed="false">
      <c r="B771" s="1" t="s">
        <v>66</v>
      </c>
      <c r="C771" s="1" t="s">
        <v>30</v>
      </c>
      <c r="D771" s="1" t="s">
        <v>31</v>
      </c>
      <c r="F771" s="1" t="s">
        <v>128</v>
      </c>
      <c r="G771" s="16" t="n">
        <v>45756</v>
      </c>
      <c r="H771" s="6" t="s">
        <v>1729</v>
      </c>
      <c r="J771" s="1" t="s">
        <v>34</v>
      </c>
      <c r="K771" s="1" t="s">
        <v>35</v>
      </c>
      <c r="L771" s="1" t="s">
        <v>1730</v>
      </c>
      <c r="M771" s="17"/>
      <c r="N771" s="17" t="str">
        <f aca="false">IF(COUNTIF(поверки!$L$6:$L$3175,поверки!$L771)&gt;1,"Дубликат","")</f>
        <v/>
      </c>
      <c r="O771" s="18" t="n">
        <v>766</v>
      </c>
      <c r="P771" s="17" t="str">
        <f aca="false">CONCATENATE(TEXT(MONTH(поверки!$G771),"00"),"/",TEXT(поверки!$O771,"000"), "/",TEXT(YEAR(поверки!$G771)-2000,"00"))</f>
        <v>04/766/25</v>
      </c>
      <c r="Q771" s="17" t="str">
        <f aca="false">VLOOKUP(поверки!$F771,'соответстиви ОТ типу'!$K$4:$M$344,2,FALSE())</f>
        <v>ТСП</v>
      </c>
      <c r="R771" s="17" t="s">
        <v>42</v>
      </c>
      <c r="S771" s="17" t="s">
        <v>1722</v>
      </c>
      <c r="T771" s="17" t="n">
        <v>3</v>
      </c>
      <c r="U771" s="19" t="n">
        <f aca="false">VLOOKUP(поверки!$T771,'Акты п-п'!$C$5:$I$57,2,FALSE())</f>
        <v>45754</v>
      </c>
      <c r="V771" s="19" t="n">
        <f aca="false">VLOOKUP(поверки!$T771,'Акты п-п'!$C$5:$I$57,3,FALSE())</f>
        <v>45758</v>
      </c>
      <c r="W771" s="17" t="str">
        <f aca="false">VLOOKUP(поверки!$T771,'Акты п-п'!$C$5:$I$57,5,FALSE())</f>
        <v>Большаков С.Н.</v>
      </c>
      <c r="X771" s="17" t="n">
        <f aca="false">поверки!$G771-поверки!$U771</f>
        <v>2</v>
      </c>
      <c r="Y771" s="17" t="n">
        <f aca="false">поверки!$V771-поверки!$G771</f>
        <v>2</v>
      </c>
      <c r="Z771" s="17" t="str">
        <f aca="false">CONCATENATE(поверки!$Q771," ",поверки!$S771," номер ",поверки!$H771)</f>
        <v>ТСП TR11 номер 8700F414180</v>
      </c>
    </row>
    <row r="772" customFormat="false" ht="17.9" hidden="true" customHeight="false" outlineLevel="0" collapsed="false">
      <c r="B772" s="1" t="s">
        <v>66</v>
      </c>
      <c r="C772" s="1" t="s">
        <v>30</v>
      </c>
      <c r="D772" s="1" t="s">
        <v>31</v>
      </c>
      <c r="F772" s="1" t="s">
        <v>1716</v>
      </c>
      <c r="G772" s="16" t="n">
        <v>45756</v>
      </c>
      <c r="H772" s="6" t="s">
        <v>1731</v>
      </c>
      <c r="J772" s="1" t="s">
        <v>34</v>
      </c>
      <c r="K772" s="1" t="s">
        <v>35</v>
      </c>
      <c r="L772" s="1" t="s">
        <v>1732</v>
      </c>
      <c r="M772" s="17"/>
      <c r="N772" s="17" t="str">
        <f aca="false">IF(COUNTIF(поверки!$L$6:$L$3175,поверки!$L772)&gt;1,"Дубликат","")</f>
        <v/>
      </c>
      <c r="O772" s="18" t="n">
        <v>767</v>
      </c>
      <c r="P772" s="17" t="str">
        <f aca="false">CONCATENATE(TEXT(MONTH(поверки!$G772),"00"),"/",TEXT(поверки!$O772,"000"), "/",TEXT(YEAR(поверки!$G772)-2000,"00"))</f>
        <v>04/767/25</v>
      </c>
      <c r="Q772" s="17" t="str">
        <f aca="false">VLOOKUP(поверки!$F772,'соответстиви ОТ типу'!$K$4:$M$344,2,FALSE())</f>
        <v>Преобразователь измерительный</v>
      </c>
      <c r="R772" s="17" t="s">
        <v>37</v>
      </c>
      <c r="S772" s="17" t="s">
        <v>1719</v>
      </c>
      <c r="T772" s="17" t="n">
        <v>3</v>
      </c>
      <c r="U772" s="19" t="n">
        <f aca="false">VLOOKUP(поверки!$T772,'Акты п-п'!$C$5:$I$57,2,FALSE())</f>
        <v>45754</v>
      </c>
      <c r="V772" s="19" t="n">
        <f aca="false">VLOOKUP(поверки!$T772,'Акты п-п'!$C$5:$I$57,3,FALSE())</f>
        <v>45758</v>
      </c>
      <c r="W772" s="17" t="str">
        <f aca="false">VLOOKUP(поверки!$T772,'Акты п-п'!$C$5:$I$57,5,FALSE())</f>
        <v>Большаков С.Н.</v>
      </c>
      <c r="X772" s="17" t="n">
        <f aca="false">поверки!$G772-поверки!$U772</f>
        <v>2</v>
      </c>
      <c r="Y772" s="17" t="n">
        <f aca="false">поверки!$V772-поверки!$G772</f>
        <v>2</v>
      </c>
      <c r="Z772" s="17" t="str">
        <f aca="false">CONCATENATE(поверки!$Q772," ",поверки!$S772," номер ",поверки!$H772)</f>
        <v>Преобразователь измерительный iTemp HART TMT182 номер 8600C604125</v>
      </c>
    </row>
    <row r="773" customFormat="false" ht="17.9" hidden="true" customHeight="false" outlineLevel="0" collapsed="false">
      <c r="B773" s="1" t="s">
        <v>66</v>
      </c>
      <c r="C773" s="1" t="s">
        <v>30</v>
      </c>
      <c r="D773" s="1" t="s">
        <v>31</v>
      </c>
      <c r="F773" s="1" t="s">
        <v>128</v>
      </c>
      <c r="G773" s="16" t="n">
        <v>45756</v>
      </c>
      <c r="H773" s="6" t="s">
        <v>1733</v>
      </c>
      <c r="J773" s="1" t="s">
        <v>34</v>
      </c>
      <c r="K773" s="1" t="s">
        <v>35</v>
      </c>
      <c r="L773" s="1" t="s">
        <v>1734</v>
      </c>
      <c r="M773" s="17"/>
      <c r="N773" s="17" t="str">
        <f aca="false">IF(COUNTIF(поверки!$L$6:$L$3175,поверки!$L773)&gt;1,"Дубликат","")</f>
        <v/>
      </c>
      <c r="O773" s="18" t="n">
        <v>768</v>
      </c>
      <c r="P773" s="17" t="str">
        <f aca="false">CONCATENATE(TEXT(MONTH(поверки!$G773),"00"),"/",TEXT(поверки!$O773,"000"), "/",TEXT(YEAR(поверки!$G773)-2000,"00"))</f>
        <v>04/768/25</v>
      </c>
      <c r="Q773" s="17" t="str">
        <f aca="false">VLOOKUP(поверки!$F773,'соответстиви ОТ типу'!$K$4:$M$344,2,FALSE())</f>
        <v>ТСП</v>
      </c>
      <c r="R773" s="17" t="s">
        <v>42</v>
      </c>
      <c r="S773" s="17" t="s">
        <v>1722</v>
      </c>
      <c r="T773" s="17" t="n">
        <v>3</v>
      </c>
      <c r="U773" s="19" t="n">
        <f aca="false">VLOOKUP(поверки!$T773,'Акты п-п'!$C$5:$I$57,2,FALSE())</f>
        <v>45754</v>
      </c>
      <c r="V773" s="19" t="n">
        <f aca="false">VLOOKUP(поверки!$T773,'Акты п-п'!$C$5:$I$57,3,FALSE())</f>
        <v>45758</v>
      </c>
      <c r="W773" s="17" t="str">
        <f aca="false">VLOOKUP(поверки!$T773,'Акты п-п'!$C$5:$I$57,5,FALSE())</f>
        <v>Большаков С.Н.</v>
      </c>
      <c r="X773" s="17" t="n">
        <f aca="false">поверки!$G773-поверки!$U773</f>
        <v>2</v>
      </c>
      <c r="Y773" s="17" t="n">
        <f aca="false">поверки!$V773-поверки!$G773</f>
        <v>2</v>
      </c>
      <c r="Z773" s="17" t="str">
        <f aca="false">CONCATENATE(поверки!$Q773," ",поверки!$S773," номер ",поверки!$H773)</f>
        <v>ТСП TR11 номер 8700FD14180</v>
      </c>
    </row>
    <row r="774" customFormat="false" ht="17.9" hidden="true" customHeight="false" outlineLevel="0" collapsed="false">
      <c r="B774" s="1" t="s">
        <v>66</v>
      </c>
      <c r="C774" s="1" t="s">
        <v>30</v>
      </c>
      <c r="D774" s="1" t="s">
        <v>31</v>
      </c>
      <c r="F774" s="1" t="s">
        <v>1716</v>
      </c>
      <c r="G774" s="16" t="n">
        <v>45756</v>
      </c>
      <c r="H774" s="6" t="s">
        <v>1735</v>
      </c>
      <c r="J774" s="1" t="s">
        <v>34</v>
      </c>
      <c r="K774" s="1" t="s">
        <v>35</v>
      </c>
      <c r="L774" s="1" t="s">
        <v>1736</v>
      </c>
      <c r="M774" s="17"/>
      <c r="N774" s="17" t="str">
        <f aca="false">IF(COUNTIF(поверки!$L$6:$L$3175,поверки!$L774)&gt;1,"Дубликат","")</f>
        <v/>
      </c>
      <c r="O774" s="18" t="n">
        <v>769</v>
      </c>
      <c r="P774" s="17" t="str">
        <f aca="false">CONCATENATE(TEXT(MONTH(поверки!$G774),"00"),"/",TEXT(поверки!$O774,"000"), "/",TEXT(YEAR(поверки!$G774)-2000,"00"))</f>
        <v>04/769/25</v>
      </c>
      <c r="Q774" s="17" t="str">
        <f aca="false">VLOOKUP(поверки!$F774,'соответстиви ОТ типу'!$K$4:$M$344,2,FALSE())</f>
        <v>Преобразователь измерительный</v>
      </c>
      <c r="R774" s="17" t="s">
        <v>37</v>
      </c>
      <c r="S774" s="17" t="s">
        <v>1719</v>
      </c>
      <c r="T774" s="17" t="n">
        <v>3</v>
      </c>
      <c r="U774" s="19" t="n">
        <f aca="false">VLOOKUP(поверки!$T774,'Акты п-п'!$C$5:$I$57,2,FALSE())</f>
        <v>45754</v>
      </c>
      <c r="V774" s="19" t="n">
        <f aca="false">VLOOKUP(поверки!$T774,'Акты п-п'!$C$5:$I$57,3,FALSE())</f>
        <v>45758</v>
      </c>
      <c r="W774" s="17" t="str">
        <f aca="false">VLOOKUP(поверки!$T774,'Акты п-п'!$C$5:$I$57,5,FALSE())</f>
        <v>Большаков С.Н.</v>
      </c>
      <c r="X774" s="17" t="n">
        <f aca="false">поверки!$G774-поверки!$U774</f>
        <v>2</v>
      </c>
      <c r="Y774" s="17" t="n">
        <f aca="false">поверки!$V774-поверки!$G774</f>
        <v>2</v>
      </c>
      <c r="Z774" s="17" t="str">
        <f aca="false">CONCATENATE(поверки!$Q774," ",поверки!$S774," номер ",поверки!$H774)</f>
        <v>Преобразователь измерительный iTemp HART TMT182 номер 8604E204125</v>
      </c>
    </row>
    <row r="775" customFormat="false" ht="17.9" hidden="true" customHeight="false" outlineLevel="0" collapsed="false">
      <c r="B775" s="1" t="s">
        <v>66</v>
      </c>
      <c r="C775" s="1" t="s">
        <v>30</v>
      </c>
      <c r="D775" s="1" t="s">
        <v>31</v>
      </c>
      <c r="F775" s="1" t="s">
        <v>128</v>
      </c>
      <c r="G775" s="16" t="n">
        <v>45756</v>
      </c>
      <c r="H775" s="6" t="s">
        <v>1737</v>
      </c>
      <c r="J775" s="1" t="s">
        <v>34</v>
      </c>
      <c r="K775" s="1" t="s">
        <v>35</v>
      </c>
      <c r="L775" s="1" t="s">
        <v>1738</v>
      </c>
      <c r="M775" s="17" t="str">
        <f aca="false">IF(COUNTIF(поверки!$H$6:$H$3175,поверки!$H775)&gt;1,"Дубликат","")</f>
        <v/>
      </c>
      <c r="N775" s="17" t="str">
        <f aca="false">IF(COUNTIF(поверки!$L$6:$L$3175,поверки!$L775)&gt;1,"Дубликат","")</f>
        <v/>
      </c>
      <c r="O775" s="18" t="n">
        <v>770</v>
      </c>
      <c r="P775" s="17" t="str">
        <f aca="false">CONCATENATE(TEXT(MONTH(поверки!$G775),"00"),"/",TEXT(поверки!$O775,"000"), "/",TEXT(YEAR(поверки!$G775)-2000,"00"))</f>
        <v>04/770/25</v>
      </c>
      <c r="Q775" s="17" t="str">
        <f aca="false">VLOOKUP(поверки!$F775,'соответстиви ОТ типу'!$K$4:$M$344,2,FALSE())</f>
        <v>ТСП</v>
      </c>
      <c r="R775" s="17" t="s">
        <v>42</v>
      </c>
      <c r="S775" s="17" t="s">
        <v>1722</v>
      </c>
      <c r="T775" s="17" t="n">
        <v>3</v>
      </c>
      <c r="U775" s="19" t="n">
        <f aca="false">VLOOKUP(поверки!$T775,'Акты п-п'!$C$5:$I$57,2,FALSE())</f>
        <v>45754</v>
      </c>
      <c r="V775" s="19" t="n">
        <f aca="false">VLOOKUP(поверки!$T775,'Акты п-п'!$C$5:$I$57,3,FALSE())</f>
        <v>45758</v>
      </c>
      <c r="W775" s="17" t="str">
        <f aca="false">VLOOKUP(поверки!$T775,'Акты п-п'!$C$5:$I$57,5,FALSE())</f>
        <v>Большаков С.Н.</v>
      </c>
      <c r="X775" s="17" t="n">
        <f aca="false">поверки!$G775-поверки!$U775</f>
        <v>2</v>
      </c>
      <c r="Y775" s="17" t="n">
        <f aca="false">поверки!$V775-поверки!$G775</f>
        <v>2</v>
      </c>
      <c r="Z775" s="17" t="str">
        <f aca="false">CONCATENATE(поверки!$Q775," ",поверки!$S775," номер ",поверки!$H775)</f>
        <v>ТСП TR11 номер 8700F514180</v>
      </c>
    </row>
    <row r="776" customFormat="false" ht="17.9" hidden="true" customHeight="false" outlineLevel="0" collapsed="false">
      <c r="B776" s="1" t="s">
        <v>66</v>
      </c>
      <c r="C776" s="1" t="s">
        <v>30</v>
      </c>
      <c r="D776" s="1" t="s">
        <v>31</v>
      </c>
      <c r="F776" s="1" t="s">
        <v>146</v>
      </c>
      <c r="G776" s="16" t="n">
        <v>45756</v>
      </c>
      <c r="H776" s="6" t="s">
        <v>1739</v>
      </c>
      <c r="J776" s="1" t="s">
        <v>34</v>
      </c>
      <c r="K776" s="1" t="s">
        <v>35</v>
      </c>
      <c r="L776" s="1" t="s">
        <v>1740</v>
      </c>
      <c r="M776" s="17" t="str">
        <f aca="false">IF(COUNTIF(поверки!$H$6:$H$3175,поверки!$H776)&gt;1,"Дубликат","")</f>
        <v/>
      </c>
      <c r="N776" s="17" t="str">
        <f aca="false">IF(COUNTIF(поверки!$L$6:$L$3175,поверки!$L776)&gt;1,"Дубликат","")</f>
        <v/>
      </c>
      <c r="O776" s="18" t="n">
        <v>771</v>
      </c>
      <c r="P776" s="17" t="str">
        <f aca="false">CONCATENATE(TEXT(MONTH(поверки!$G776),"00"),"/",TEXT(поверки!$O776,"000"), "/",TEXT(YEAR(поверки!$G776)-2000,"00"))</f>
        <v>04/771/25</v>
      </c>
      <c r="Q776" s="17" t="str">
        <f aca="false">VLOOKUP(поверки!$F776,'соответстиви ОТ типу'!$K$4:$M$344,2,FALSE())</f>
        <v>Преобразователь измерительный</v>
      </c>
      <c r="R776" s="17" t="s">
        <v>46</v>
      </c>
      <c r="S776" s="17" t="n">
        <v>248</v>
      </c>
      <c r="T776" s="17" t="n">
        <v>3</v>
      </c>
      <c r="U776" s="19" t="n">
        <f aca="false">VLOOKUP(поверки!$T776,'Акты п-п'!$C$5:$I$57,2,FALSE())</f>
        <v>45754</v>
      </c>
      <c r="V776" s="19" t="n">
        <f aca="false">VLOOKUP(поверки!$T776,'Акты п-п'!$C$5:$I$57,3,FALSE())</f>
        <v>45758</v>
      </c>
      <c r="W776" s="17" t="str">
        <f aca="false">VLOOKUP(поверки!$T776,'Акты п-п'!$C$5:$I$57,5,FALSE())</f>
        <v>Большаков С.Н.</v>
      </c>
      <c r="X776" s="17" t="n">
        <f aca="false">поверки!$G776-поверки!$U776</f>
        <v>2</v>
      </c>
      <c r="Y776" s="17" t="n">
        <f aca="false">поверки!$V776-поверки!$G776</f>
        <v>2</v>
      </c>
      <c r="Z776" s="17" t="str">
        <f aca="false">CONCATENATE(поверки!$Q776," ",поверки!$S776," номер ",поверки!$H776)</f>
        <v>Преобразователь измерительный 248 номер 2980650</v>
      </c>
    </row>
    <row r="777" customFormat="false" ht="17.9" hidden="true" customHeight="false" outlineLevel="0" collapsed="false">
      <c r="B777" s="1" t="s">
        <v>66</v>
      </c>
      <c r="C777" s="1" t="s">
        <v>30</v>
      </c>
      <c r="D777" s="1" t="s">
        <v>31</v>
      </c>
      <c r="F777" s="1" t="s">
        <v>146</v>
      </c>
      <c r="G777" s="16" t="n">
        <v>45756</v>
      </c>
      <c r="H777" s="6" t="s">
        <v>1741</v>
      </c>
      <c r="J777" s="1" t="s">
        <v>34</v>
      </c>
      <c r="K777" s="1" t="s">
        <v>35</v>
      </c>
      <c r="L777" s="1" t="s">
        <v>1742</v>
      </c>
      <c r="M777" s="17" t="str">
        <f aca="false">IF(COUNTIF(поверки!$H$6:$H$3175,поверки!$H777)&gt;1,"Дубликат","")</f>
        <v/>
      </c>
      <c r="N777" s="17" t="str">
        <f aca="false">IF(COUNTIF(поверки!$L$6:$L$3175,поверки!$L777)&gt;1,"Дубликат","")</f>
        <v/>
      </c>
      <c r="O777" s="18" t="n">
        <v>772</v>
      </c>
      <c r="P777" s="17" t="str">
        <f aca="false">CONCATENATE(TEXT(MONTH(поверки!$G777),"00"),"/",TEXT(поверки!$O777,"000"), "/",TEXT(YEAR(поверки!$G777)-2000,"00"))</f>
        <v>04/772/25</v>
      </c>
      <c r="Q777" s="17" t="str">
        <f aca="false">VLOOKUP(поверки!$F777,'соответстиви ОТ типу'!$K$4:$M$344,2,FALSE())</f>
        <v>Преобразователь измерительный</v>
      </c>
      <c r="R777" s="17" t="s">
        <v>46</v>
      </c>
      <c r="S777" s="17" t="n">
        <v>248</v>
      </c>
      <c r="T777" s="17" t="n">
        <v>3</v>
      </c>
      <c r="U777" s="19" t="n">
        <f aca="false">VLOOKUP(поверки!$T777,'Акты п-п'!$C$5:$I$57,2,FALSE())</f>
        <v>45754</v>
      </c>
      <c r="V777" s="19" t="n">
        <f aca="false">VLOOKUP(поверки!$T777,'Акты п-п'!$C$5:$I$57,3,FALSE())</f>
        <v>45758</v>
      </c>
      <c r="W777" s="17" t="str">
        <f aca="false">VLOOKUP(поверки!$T777,'Акты п-п'!$C$5:$I$57,5,FALSE())</f>
        <v>Большаков С.Н.</v>
      </c>
      <c r="X777" s="17" t="n">
        <f aca="false">поверки!$G777-поверки!$U777</f>
        <v>2</v>
      </c>
      <c r="Y777" s="17" t="n">
        <f aca="false">поверки!$V777-поверки!$G777</f>
        <v>2</v>
      </c>
      <c r="Z777" s="17" t="str">
        <f aca="false">CONCATENATE(поверки!$Q777," ",поверки!$S777," номер ",поверки!$H777)</f>
        <v>Преобразователь измерительный 248 номер 2980651</v>
      </c>
    </row>
    <row r="778" customFormat="false" ht="17.9" hidden="true" customHeight="false" outlineLevel="0" collapsed="false">
      <c r="B778" s="1" t="s">
        <v>66</v>
      </c>
      <c r="C778" s="1" t="s">
        <v>30</v>
      </c>
      <c r="D778" s="1" t="s">
        <v>31</v>
      </c>
      <c r="F778" s="1" t="s">
        <v>146</v>
      </c>
      <c r="G778" s="16" t="n">
        <v>45756</v>
      </c>
      <c r="H778" s="6" t="s">
        <v>1743</v>
      </c>
      <c r="J778" s="1" t="s">
        <v>34</v>
      </c>
      <c r="K778" s="1" t="s">
        <v>35</v>
      </c>
      <c r="L778" s="1" t="s">
        <v>1744</v>
      </c>
      <c r="M778" s="17" t="str">
        <f aca="false">IF(COUNTIF(поверки!$H$6:$H$3175,поверки!$H778)&gt;1,"Дубликат","")</f>
        <v/>
      </c>
      <c r="N778" s="17" t="str">
        <f aca="false">IF(COUNTIF(поверки!$L$6:$L$3175,поверки!$L778)&gt;1,"Дубликат","")</f>
        <v/>
      </c>
      <c r="O778" s="18" t="n">
        <v>773</v>
      </c>
      <c r="P778" s="17" t="str">
        <f aca="false">CONCATENATE(TEXT(MONTH(поверки!$G778),"00"),"/",TEXT(поверки!$O778,"000"), "/",TEXT(YEAR(поверки!$G778)-2000,"00"))</f>
        <v>04/773/25</v>
      </c>
      <c r="Q778" s="17" t="str">
        <f aca="false">VLOOKUP(поверки!$F778,'соответстиви ОТ типу'!$K$4:$M$344,2,FALSE())</f>
        <v>Преобразователь измерительный</v>
      </c>
      <c r="R778" s="17" t="s">
        <v>46</v>
      </c>
      <c r="S778" s="17" t="n">
        <v>248</v>
      </c>
      <c r="T778" s="17" t="n">
        <v>3</v>
      </c>
      <c r="U778" s="19" t="n">
        <f aca="false">VLOOKUP(поверки!$T778,'Акты п-п'!$C$5:$I$57,2,FALSE())</f>
        <v>45754</v>
      </c>
      <c r="V778" s="19" t="n">
        <f aca="false">VLOOKUP(поверки!$T778,'Акты п-п'!$C$5:$I$57,3,FALSE())</f>
        <v>45758</v>
      </c>
      <c r="W778" s="17" t="str">
        <f aca="false">VLOOKUP(поверки!$T778,'Акты п-п'!$C$5:$I$57,5,FALSE())</f>
        <v>Большаков С.Н.</v>
      </c>
      <c r="X778" s="17" t="n">
        <f aca="false">поверки!$G778-поверки!$U778</f>
        <v>2</v>
      </c>
      <c r="Y778" s="17" t="n">
        <f aca="false">поверки!$V778-поверки!$G778</f>
        <v>2</v>
      </c>
      <c r="Z778" s="17" t="str">
        <f aca="false">CONCATENATE(поверки!$Q778," ",поверки!$S778," номер ",поверки!$H778)</f>
        <v>Преобразователь измерительный 248 номер 2980645</v>
      </c>
    </row>
    <row r="779" customFormat="false" ht="17.9" hidden="true" customHeight="false" outlineLevel="0" collapsed="false">
      <c r="B779" s="1" t="s">
        <v>66</v>
      </c>
      <c r="C779" s="1" t="s">
        <v>30</v>
      </c>
      <c r="D779" s="1" t="s">
        <v>31</v>
      </c>
      <c r="F779" s="1" t="s">
        <v>146</v>
      </c>
      <c r="G779" s="16" t="n">
        <v>45756</v>
      </c>
      <c r="H779" s="6" t="s">
        <v>1745</v>
      </c>
      <c r="J779" s="1" t="s">
        <v>34</v>
      </c>
      <c r="K779" s="1" t="s">
        <v>35</v>
      </c>
      <c r="L779" s="1" t="s">
        <v>1746</v>
      </c>
      <c r="M779" s="17" t="str">
        <f aca="false">IF(COUNTIF(поверки!$H$6:$H$3175,поверки!$H779)&gt;1,"Дубликат","")</f>
        <v/>
      </c>
      <c r="N779" s="17" t="str">
        <f aca="false">IF(COUNTIF(поверки!$L$6:$L$3175,поверки!$L779)&gt;1,"Дубликат","")</f>
        <v/>
      </c>
      <c r="O779" s="18" t="n">
        <v>774</v>
      </c>
      <c r="P779" s="17" t="str">
        <f aca="false">CONCATENATE(TEXT(MONTH(поверки!$G779),"00"),"/",TEXT(поверки!$O779,"000"), "/",TEXT(YEAR(поверки!$G779)-2000,"00"))</f>
        <v>04/774/25</v>
      </c>
      <c r="Q779" s="17" t="str">
        <f aca="false">VLOOKUP(поверки!$F779,'соответстиви ОТ типу'!$K$4:$M$344,2,FALSE())</f>
        <v>Преобразователь измерительный</v>
      </c>
      <c r="R779" s="17" t="s">
        <v>46</v>
      </c>
      <c r="S779" s="17" t="n">
        <v>248</v>
      </c>
      <c r="T779" s="17" t="n">
        <v>3</v>
      </c>
      <c r="U779" s="19" t="n">
        <f aca="false">VLOOKUP(поверки!$T779,'Акты п-п'!$C$5:$I$57,2,FALSE())</f>
        <v>45754</v>
      </c>
      <c r="V779" s="19" t="n">
        <f aca="false">VLOOKUP(поверки!$T779,'Акты п-п'!$C$5:$I$57,3,FALSE())</f>
        <v>45758</v>
      </c>
      <c r="W779" s="17" t="str">
        <f aca="false">VLOOKUP(поверки!$T779,'Акты п-п'!$C$5:$I$57,5,FALSE())</f>
        <v>Большаков С.Н.</v>
      </c>
      <c r="X779" s="17" t="n">
        <f aca="false">поверки!$G779-поверки!$U779</f>
        <v>2</v>
      </c>
      <c r="Y779" s="17" t="n">
        <f aca="false">поверки!$V779-поверки!$G779</f>
        <v>2</v>
      </c>
      <c r="Z779" s="17" t="str">
        <f aca="false">CONCATENATE(поверки!$Q779," ",поверки!$S779," номер ",поверки!$H779)</f>
        <v>Преобразователь измерительный 248 номер 2980646</v>
      </c>
    </row>
    <row r="780" customFormat="false" ht="17.9" hidden="true" customHeight="false" outlineLevel="0" collapsed="false">
      <c r="B780" s="1" t="s">
        <v>66</v>
      </c>
      <c r="C780" s="1" t="s">
        <v>30</v>
      </c>
      <c r="D780" s="1" t="s">
        <v>31</v>
      </c>
      <c r="F780" s="1" t="s">
        <v>146</v>
      </c>
      <c r="G780" s="16" t="n">
        <v>45756</v>
      </c>
      <c r="H780" s="6" t="s">
        <v>1747</v>
      </c>
      <c r="J780" s="1" t="s">
        <v>34</v>
      </c>
      <c r="K780" s="1" t="s">
        <v>35</v>
      </c>
      <c r="L780" s="1" t="s">
        <v>1748</v>
      </c>
      <c r="M780" s="17" t="str">
        <f aca="false">IF(COUNTIF(поверки!$H$6:$H$3175,поверки!$H780)&gt;1,"Дубликат","")</f>
        <v/>
      </c>
      <c r="N780" s="17" t="str">
        <f aca="false">IF(COUNTIF(поверки!$L$6:$L$3175,поверки!$L780)&gt;1,"Дубликат","")</f>
        <v/>
      </c>
      <c r="O780" s="18" t="n">
        <v>775</v>
      </c>
      <c r="P780" s="17" t="str">
        <f aca="false">CONCATENATE(TEXT(MONTH(поверки!$G780),"00"),"/",TEXT(поверки!$O780,"000"), "/",TEXT(YEAR(поверки!$G780)-2000,"00"))</f>
        <v>04/775/25</v>
      </c>
      <c r="Q780" s="17" t="str">
        <f aca="false">VLOOKUP(поверки!$F780,'соответстиви ОТ типу'!$K$4:$M$344,2,FALSE())</f>
        <v>Преобразователь измерительный</v>
      </c>
      <c r="R780" s="17" t="s">
        <v>46</v>
      </c>
      <c r="S780" s="17" t="n">
        <v>248</v>
      </c>
      <c r="T780" s="17" t="n">
        <v>3</v>
      </c>
      <c r="U780" s="19" t="n">
        <f aca="false">VLOOKUP(поверки!$T780,'Акты п-п'!$C$5:$I$57,2,FALSE())</f>
        <v>45754</v>
      </c>
      <c r="V780" s="19" t="n">
        <f aca="false">VLOOKUP(поверки!$T780,'Акты п-п'!$C$5:$I$57,3,FALSE())</f>
        <v>45758</v>
      </c>
      <c r="W780" s="17" t="str">
        <f aca="false">VLOOKUP(поверки!$T780,'Акты п-п'!$C$5:$I$57,5,FALSE())</f>
        <v>Большаков С.Н.</v>
      </c>
      <c r="X780" s="17" t="n">
        <f aca="false">поверки!$G780-поверки!$U780</f>
        <v>2</v>
      </c>
      <c r="Y780" s="17" t="n">
        <f aca="false">поверки!$V780-поверки!$G780</f>
        <v>2</v>
      </c>
      <c r="Z780" s="17" t="str">
        <f aca="false">CONCATENATE(поверки!$Q780," ",поверки!$S780," номер ",поверки!$H780)</f>
        <v>Преобразователь измерительный 248 номер 2980647</v>
      </c>
    </row>
    <row r="781" customFormat="false" ht="17.9" hidden="true" customHeight="false" outlineLevel="0" collapsed="false">
      <c r="B781" s="1" t="s">
        <v>66</v>
      </c>
      <c r="C781" s="1" t="s">
        <v>30</v>
      </c>
      <c r="D781" s="1" t="s">
        <v>31</v>
      </c>
      <c r="F781" s="1" t="s">
        <v>146</v>
      </c>
      <c r="G781" s="16" t="n">
        <v>45756</v>
      </c>
      <c r="H781" s="6" t="s">
        <v>1749</v>
      </c>
      <c r="J781" s="1" t="s">
        <v>34</v>
      </c>
      <c r="K781" s="1" t="s">
        <v>35</v>
      </c>
      <c r="L781" s="1" t="s">
        <v>1750</v>
      </c>
      <c r="M781" s="17" t="str">
        <f aca="false">IF(COUNTIF(поверки!$H$6:$H$3175,поверки!$H781)&gt;1,"Дубликат","")</f>
        <v/>
      </c>
      <c r="N781" s="17" t="str">
        <f aca="false">IF(COUNTIF(поверки!$L$6:$L$3175,поверки!$L781)&gt;1,"Дубликат","")</f>
        <v/>
      </c>
      <c r="O781" s="18" t="n">
        <v>776</v>
      </c>
      <c r="P781" s="17" t="str">
        <f aca="false">CONCATENATE(TEXT(MONTH(поверки!$G781),"00"),"/",TEXT(поверки!$O781,"000"), "/",TEXT(YEAR(поверки!$G781)-2000,"00"))</f>
        <v>04/776/25</v>
      </c>
      <c r="Q781" s="17" t="str">
        <f aca="false">VLOOKUP(поверки!$F781,'соответстиви ОТ типу'!$K$4:$M$344,2,FALSE())</f>
        <v>Преобразователь измерительный</v>
      </c>
      <c r="R781" s="17" t="s">
        <v>46</v>
      </c>
      <c r="S781" s="17" t="n">
        <v>248</v>
      </c>
      <c r="T781" s="17" t="n">
        <v>3</v>
      </c>
      <c r="U781" s="19" t="n">
        <f aca="false">VLOOKUP(поверки!$T781,'Акты п-п'!$C$5:$I$57,2,FALSE())</f>
        <v>45754</v>
      </c>
      <c r="V781" s="19" t="n">
        <f aca="false">VLOOKUP(поверки!$T781,'Акты п-п'!$C$5:$I$57,3,FALSE())</f>
        <v>45758</v>
      </c>
      <c r="W781" s="17" t="str">
        <f aca="false">VLOOKUP(поверки!$T781,'Акты п-п'!$C$5:$I$57,5,FALSE())</f>
        <v>Большаков С.Н.</v>
      </c>
      <c r="X781" s="17" t="n">
        <f aca="false">поверки!$G781-поверки!$U781</f>
        <v>2</v>
      </c>
      <c r="Y781" s="17" t="n">
        <f aca="false">поверки!$V781-поверки!$G781</f>
        <v>2</v>
      </c>
      <c r="Z781" s="17" t="str">
        <f aca="false">CONCATENATE(поверки!$Q781," ",поверки!$S781," номер ",поверки!$H781)</f>
        <v>Преобразователь измерительный 248 номер 2980648</v>
      </c>
    </row>
    <row r="782" customFormat="false" ht="17.9" hidden="true" customHeight="false" outlineLevel="0" collapsed="false">
      <c r="B782" s="1" t="s">
        <v>66</v>
      </c>
      <c r="C782" s="1" t="s">
        <v>30</v>
      </c>
      <c r="D782" s="1" t="s">
        <v>31</v>
      </c>
      <c r="F782" s="1" t="s">
        <v>146</v>
      </c>
      <c r="G782" s="16" t="n">
        <v>45756</v>
      </c>
      <c r="H782" s="6" t="s">
        <v>1751</v>
      </c>
      <c r="J782" s="1" t="s">
        <v>34</v>
      </c>
      <c r="K782" s="1" t="s">
        <v>35</v>
      </c>
      <c r="L782" s="1" t="s">
        <v>1752</v>
      </c>
      <c r="M782" s="17" t="str">
        <f aca="false">IF(COUNTIF(поверки!$H$6:$H$3175,поверки!$H782)&gt;1,"Дубликат","")</f>
        <v/>
      </c>
      <c r="N782" s="17" t="str">
        <f aca="false">IF(COUNTIF(поверки!$L$6:$L$3175,поверки!$L782)&gt;1,"Дубликат","")</f>
        <v/>
      </c>
      <c r="O782" s="18" t="n">
        <v>777</v>
      </c>
      <c r="P782" s="17" t="str">
        <f aca="false">CONCATENATE(TEXT(MONTH(поверки!$G782),"00"),"/",TEXT(поверки!$O782,"000"), "/",TEXT(YEAR(поверки!$G782)-2000,"00"))</f>
        <v>04/777/25</v>
      </c>
      <c r="Q782" s="17" t="str">
        <f aca="false">VLOOKUP(поверки!$F782,'соответстиви ОТ типу'!$K$4:$M$344,2,FALSE())</f>
        <v>Преобразователь измерительный</v>
      </c>
      <c r="R782" s="17" t="s">
        <v>46</v>
      </c>
      <c r="S782" s="17" t="n">
        <v>248</v>
      </c>
      <c r="T782" s="17" t="n">
        <v>3</v>
      </c>
      <c r="U782" s="19" t="n">
        <f aca="false">VLOOKUP(поверки!$T782,'Акты п-п'!$C$5:$I$57,2,FALSE())</f>
        <v>45754</v>
      </c>
      <c r="V782" s="19" t="n">
        <f aca="false">VLOOKUP(поверки!$T782,'Акты п-п'!$C$5:$I$57,3,FALSE())</f>
        <v>45758</v>
      </c>
      <c r="W782" s="17" t="str">
        <f aca="false">VLOOKUP(поверки!$T782,'Акты п-п'!$C$5:$I$57,5,FALSE())</f>
        <v>Большаков С.Н.</v>
      </c>
      <c r="X782" s="17" t="n">
        <f aca="false">поверки!$G782-поверки!$U782</f>
        <v>2</v>
      </c>
      <c r="Y782" s="17" t="n">
        <f aca="false">поверки!$V782-поверки!$G782</f>
        <v>2</v>
      </c>
      <c r="Z782" s="17" t="str">
        <f aca="false">CONCATENATE(поверки!$Q782," ",поверки!$S782," номер ",поверки!$H782)</f>
        <v>Преобразователь измерительный 248 номер 2980649</v>
      </c>
    </row>
    <row r="783" customFormat="false" ht="17.9" hidden="true" customHeight="false" outlineLevel="0" collapsed="false">
      <c r="B783" s="1" t="s">
        <v>290</v>
      </c>
      <c r="C783" s="1" t="s">
        <v>30</v>
      </c>
      <c r="D783" s="1" t="s">
        <v>31</v>
      </c>
      <c r="F783" s="1" t="s">
        <v>1753</v>
      </c>
      <c r="G783" s="16" t="n">
        <v>45756</v>
      </c>
      <c r="H783" s="6" t="s">
        <v>1754</v>
      </c>
      <c r="J783" s="1" t="s">
        <v>34</v>
      </c>
      <c r="K783" s="1" t="s">
        <v>35</v>
      </c>
      <c r="L783" s="1" t="s">
        <v>1755</v>
      </c>
      <c r="M783" s="17" t="str">
        <f aca="false">IF(COUNTIF(поверки!$H$6:$H$3175,поверки!$H783)&gt;1,"Дубликат","")</f>
        <v/>
      </c>
      <c r="N783" s="17" t="str">
        <f aca="false">IF(COUNTIF(поверки!$L$6:$L$3175,поверки!$L783)&gt;1,"Дубликат","")</f>
        <v/>
      </c>
      <c r="O783" s="18" t="n">
        <v>778</v>
      </c>
      <c r="P783" s="17" t="str">
        <f aca="false">CONCATENATE(TEXT(MONTH(поверки!$G783),"00"),"/",TEXT(поверки!$O783,"000"), "/",TEXT(YEAR(поверки!$G783)-2000,"00"))</f>
        <v>04/778/25</v>
      </c>
      <c r="Q783" s="17" t="str">
        <f aca="false">VLOOKUP(поверки!$F783,'соответстиви ОТ типу'!$K$4:$M$344,2,FALSE())</f>
        <v>Манометр</v>
      </c>
      <c r="R783" s="17" t="s">
        <v>46</v>
      </c>
      <c r="S783" s="17" t="s">
        <v>1756</v>
      </c>
      <c r="T783" s="17" t="n">
        <v>3</v>
      </c>
      <c r="U783" s="19" t="n">
        <f aca="false">VLOOKUP(поверки!$T783,'Акты п-п'!$C$5:$I$57,2,FALSE())</f>
        <v>45754</v>
      </c>
      <c r="V783" s="19" t="n">
        <f aca="false">VLOOKUP(поверки!$T783,'Акты п-п'!$C$5:$I$57,3,FALSE())</f>
        <v>45758</v>
      </c>
      <c r="W783" s="17" t="str">
        <f aca="false">VLOOKUP(поверки!$T783,'Акты п-п'!$C$5:$I$57,5,FALSE())</f>
        <v>Большаков С.Н.</v>
      </c>
      <c r="X783" s="17" t="n">
        <f aca="false">поверки!$G783-поверки!$U783</f>
        <v>2</v>
      </c>
      <c r="Y783" s="17" t="n">
        <f aca="false">поверки!$V783-поверки!$G783</f>
        <v>2</v>
      </c>
      <c r="Z783" s="17" t="str">
        <f aca="false">CONCATENATE(поверки!$Q783," ",поверки!$S783," номер ",поверки!$H783)</f>
        <v>Манометр 433.50.160 номер 00198</v>
      </c>
    </row>
    <row r="784" customFormat="false" ht="17.9" hidden="true" customHeight="false" outlineLevel="0" collapsed="false">
      <c r="B784" s="1" t="s">
        <v>290</v>
      </c>
      <c r="C784" s="1" t="s">
        <v>30</v>
      </c>
      <c r="D784" s="1" t="s">
        <v>31</v>
      </c>
      <c r="F784" s="1" t="s">
        <v>1753</v>
      </c>
      <c r="G784" s="16" t="n">
        <v>45756</v>
      </c>
      <c r="H784" s="6" t="s">
        <v>1757</v>
      </c>
      <c r="J784" s="1" t="s">
        <v>34</v>
      </c>
      <c r="K784" s="1" t="s">
        <v>35</v>
      </c>
      <c r="L784" s="1" t="s">
        <v>1758</v>
      </c>
      <c r="M784" s="17" t="str">
        <f aca="false">IF(COUNTIF(поверки!$H$6:$H$3175,поверки!$H784)&gt;1,"Дубликат","")</f>
        <v/>
      </c>
      <c r="N784" s="17" t="str">
        <f aca="false">IF(COUNTIF(поверки!$L$6:$L$3175,поверки!$L784)&gt;1,"Дубликат","")</f>
        <v/>
      </c>
      <c r="O784" s="18" t="n">
        <v>779</v>
      </c>
      <c r="P784" s="17" t="str">
        <f aca="false">CONCATENATE(TEXT(MONTH(поверки!$G784),"00"),"/",TEXT(поверки!$O784,"000"), "/",TEXT(YEAR(поверки!$G784)-2000,"00"))</f>
        <v>04/779/25</v>
      </c>
      <c r="Q784" s="17" t="str">
        <f aca="false">VLOOKUP(поверки!$F784,'соответстиви ОТ типу'!$K$4:$M$344,2,FALSE())</f>
        <v>Манометр</v>
      </c>
      <c r="R784" s="17" t="s">
        <v>46</v>
      </c>
      <c r="S784" s="17" t="s">
        <v>1756</v>
      </c>
      <c r="T784" s="17" t="n">
        <v>3</v>
      </c>
      <c r="U784" s="19" t="n">
        <f aca="false">VLOOKUP(поверки!$T784,'Акты п-п'!$C$5:$I$57,2,FALSE())</f>
        <v>45754</v>
      </c>
      <c r="V784" s="19" t="n">
        <f aca="false">VLOOKUP(поверки!$T784,'Акты п-п'!$C$5:$I$57,3,FALSE())</f>
        <v>45758</v>
      </c>
      <c r="W784" s="17" t="str">
        <f aca="false">VLOOKUP(поверки!$T784,'Акты п-п'!$C$5:$I$57,5,FALSE())</f>
        <v>Большаков С.Н.</v>
      </c>
      <c r="X784" s="17" t="n">
        <f aca="false">поверки!$G784-поверки!$U784</f>
        <v>2</v>
      </c>
      <c r="Y784" s="17" t="n">
        <f aca="false">поверки!$V784-поверки!$G784</f>
        <v>2</v>
      </c>
      <c r="Z784" s="17" t="str">
        <f aca="false">CONCATENATE(поверки!$Q784," ",поверки!$S784," номер ",поверки!$H784)</f>
        <v>Манометр 433.50.160 номер 00443</v>
      </c>
    </row>
    <row r="785" customFormat="false" ht="17.9" hidden="true" customHeight="false" outlineLevel="0" collapsed="false">
      <c r="B785" s="1" t="s">
        <v>290</v>
      </c>
      <c r="C785" s="1" t="s">
        <v>30</v>
      </c>
      <c r="D785" s="1" t="s">
        <v>31</v>
      </c>
      <c r="F785" s="1" t="s">
        <v>428</v>
      </c>
      <c r="G785" s="16" t="n">
        <v>45756</v>
      </c>
      <c r="H785" s="6" t="s">
        <v>1759</v>
      </c>
      <c r="J785" s="1" t="s">
        <v>34</v>
      </c>
      <c r="K785" s="1" t="s">
        <v>35</v>
      </c>
      <c r="L785" s="1" t="s">
        <v>1760</v>
      </c>
      <c r="M785" s="17" t="str">
        <f aca="false">IF(COUNTIF(поверки!$H$6:$H$3175,поверки!$H785)&gt;1,"Дубликат","")</f>
        <v/>
      </c>
      <c r="N785" s="17" t="str">
        <f aca="false">IF(COUNTIF(поверки!$L$6:$L$3175,поверки!$L785)&gt;1,"Дубликат","")</f>
        <v/>
      </c>
      <c r="O785" s="18" t="n">
        <v>780</v>
      </c>
      <c r="P785" s="17" t="str">
        <f aca="false">CONCATENATE(TEXT(MONTH(поверки!$G785),"00"),"/",TEXT(поверки!$O785,"000"), "/",TEXT(YEAR(поверки!$G785)-2000,"00"))</f>
        <v>04/780/25</v>
      </c>
      <c r="Q785" s="17" t="str">
        <f aca="false">VLOOKUP(поверки!$F785,'соответстиви ОТ типу'!$K$4:$M$344,2,FALSE())</f>
        <v>Манометр</v>
      </c>
      <c r="R785" s="17" t="s">
        <v>46</v>
      </c>
      <c r="S785" s="17" t="s">
        <v>404</v>
      </c>
      <c r="T785" s="17" t="n">
        <v>3</v>
      </c>
      <c r="U785" s="19" t="n">
        <f aca="false">VLOOKUP(поверки!$T785,'Акты п-п'!$C$5:$I$57,2,FALSE())</f>
        <v>45754</v>
      </c>
      <c r="V785" s="19" t="n">
        <f aca="false">VLOOKUP(поверки!$T785,'Акты п-п'!$C$5:$I$57,3,FALSE())</f>
        <v>45758</v>
      </c>
      <c r="W785" s="17" t="str">
        <f aca="false">VLOOKUP(поверки!$T785,'Акты п-п'!$C$5:$I$57,5,FALSE())</f>
        <v>Большаков С.Н.</v>
      </c>
      <c r="X785" s="17" t="n">
        <f aca="false">поверки!$G785-поверки!$U785</f>
        <v>2</v>
      </c>
      <c r="Y785" s="17" t="n">
        <f aca="false">поверки!$V785-поверки!$G785</f>
        <v>2</v>
      </c>
      <c r="Z785" s="17" t="str">
        <f aca="false">CONCATENATE(поверки!$Q785," ",поверки!$S785," номер ",поверки!$H785)</f>
        <v>Манометр МП4-УУ2 номер 06260</v>
      </c>
    </row>
    <row r="786" customFormat="false" ht="17.9" hidden="true" customHeight="false" outlineLevel="0" collapsed="false">
      <c r="B786" s="1" t="s">
        <v>290</v>
      </c>
      <c r="C786" s="1" t="s">
        <v>30</v>
      </c>
      <c r="D786" s="1" t="s">
        <v>31</v>
      </c>
      <c r="F786" s="1" t="s">
        <v>1761</v>
      </c>
      <c r="G786" s="16" t="n">
        <v>45756</v>
      </c>
      <c r="H786" s="6" t="s">
        <v>1762</v>
      </c>
      <c r="J786" s="1" t="s">
        <v>34</v>
      </c>
      <c r="K786" s="1" t="s">
        <v>35</v>
      </c>
      <c r="L786" s="1" t="s">
        <v>1763</v>
      </c>
      <c r="M786" s="17"/>
      <c r="N786" s="17" t="str">
        <f aca="false">IF(COUNTIF(поверки!$L$6:$L$3175,поверки!$L786)&gt;1,"Дубликат","")</f>
        <v/>
      </c>
      <c r="O786" s="18" t="n">
        <v>781</v>
      </c>
      <c r="P786" s="17" t="str">
        <f aca="false">CONCATENATE(TEXT(MONTH(поверки!$G786),"00"),"/",TEXT(поверки!$O786,"000"), "/",TEXT(YEAR(поверки!$G786)-2000,"00"))</f>
        <v>04/781/25</v>
      </c>
      <c r="Q786" s="17" t="str">
        <f aca="false">VLOOKUP(поверки!$F786,'соответстиви ОТ типу'!$K$4:$M$344,2,FALSE())</f>
        <v>Манометр</v>
      </c>
      <c r="R786" s="17" t="s">
        <v>46</v>
      </c>
      <c r="S786" s="17" t="s">
        <v>1764</v>
      </c>
      <c r="T786" s="17" t="n">
        <v>3</v>
      </c>
      <c r="U786" s="19" t="n">
        <f aca="false">VLOOKUP(поверки!$T786,'Акты п-п'!$C$5:$I$57,2,FALSE())</f>
        <v>45754</v>
      </c>
      <c r="V786" s="19" t="n">
        <f aca="false">VLOOKUP(поверки!$T786,'Акты п-п'!$C$5:$I$57,3,FALSE())</f>
        <v>45758</v>
      </c>
      <c r="W786" s="17" t="str">
        <f aca="false">VLOOKUP(поверки!$T786,'Акты п-п'!$C$5:$I$57,5,FALSE())</f>
        <v>Большаков С.Н.</v>
      </c>
      <c r="X786" s="17" t="n">
        <f aca="false">поверки!$G786-поверки!$U786</f>
        <v>2</v>
      </c>
      <c r="Y786" s="17" t="n">
        <f aca="false">поверки!$V786-поверки!$G786</f>
        <v>2</v>
      </c>
      <c r="Z786" s="17" t="str">
        <f aca="false">CONCATENATE(поверки!$Q786," ",поверки!$S786," номер ",поверки!$H786)</f>
        <v>Манометр KP номер 02033</v>
      </c>
    </row>
    <row r="787" customFormat="false" ht="17.9" hidden="true" customHeight="false" outlineLevel="0" collapsed="false">
      <c r="B787" s="1" t="s">
        <v>290</v>
      </c>
      <c r="C787" s="1" t="s">
        <v>30</v>
      </c>
      <c r="D787" s="1" t="s">
        <v>31</v>
      </c>
      <c r="F787" s="1" t="s">
        <v>1761</v>
      </c>
      <c r="G787" s="16" t="n">
        <v>45756</v>
      </c>
      <c r="H787" s="6" t="s">
        <v>1765</v>
      </c>
      <c r="J787" s="1" t="s">
        <v>34</v>
      </c>
      <c r="K787" s="1" t="s">
        <v>35</v>
      </c>
      <c r="L787" s="1" t="s">
        <v>1766</v>
      </c>
      <c r="M787" s="17"/>
      <c r="N787" s="17" t="str">
        <f aca="false">IF(COUNTIF(поверки!$L$6:$L$3175,поверки!$L787)&gt;1,"Дубликат","")</f>
        <v/>
      </c>
      <c r="O787" s="18" t="n">
        <v>782</v>
      </c>
      <c r="P787" s="17" t="str">
        <f aca="false">CONCATENATE(TEXT(MONTH(поверки!$G787),"00"),"/",TEXT(поверки!$O787,"000"), "/",TEXT(YEAR(поверки!$G787)-2000,"00"))</f>
        <v>04/782/25</v>
      </c>
      <c r="Q787" s="17" t="str">
        <f aca="false">VLOOKUP(поверки!$F787,'соответстиви ОТ типу'!$K$4:$M$344,2,FALSE())</f>
        <v>Манометр</v>
      </c>
      <c r="R787" s="17" t="s">
        <v>46</v>
      </c>
      <c r="S787" s="17" t="s">
        <v>1764</v>
      </c>
      <c r="T787" s="17" t="n">
        <v>3</v>
      </c>
      <c r="U787" s="19" t="n">
        <f aca="false">VLOOKUP(поверки!$T787,'Акты п-п'!$C$5:$I$57,2,FALSE())</f>
        <v>45754</v>
      </c>
      <c r="V787" s="19" t="n">
        <f aca="false">VLOOKUP(поверки!$T787,'Акты п-п'!$C$5:$I$57,3,FALSE())</f>
        <v>45758</v>
      </c>
      <c r="W787" s="17" t="str">
        <f aca="false">VLOOKUP(поверки!$T787,'Акты п-п'!$C$5:$I$57,5,FALSE())</f>
        <v>Большаков С.Н.</v>
      </c>
      <c r="X787" s="17" t="n">
        <f aca="false">поверки!$G787-поверки!$U787</f>
        <v>2</v>
      </c>
      <c r="Y787" s="17" t="n">
        <f aca="false">поверки!$V787-поверки!$G787</f>
        <v>2</v>
      </c>
      <c r="Z787" s="17" t="str">
        <f aca="false">CONCATENATE(поверки!$Q787," ",поверки!$S787," номер ",поверки!$H787)</f>
        <v>Манометр KP номер 02034</v>
      </c>
    </row>
    <row r="788" customFormat="false" ht="17.9" hidden="true" customHeight="false" outlineLevel="0" collapsed="false">
      <c r="B788" s="1" t="s">
        <v>290</v>
      </c>
      <c r="C788" s="1" t="s">
        <v>30</v>
      </c>
      <c r="D788" s="1" t="s">
        <v>31</v>
      </c>
      <c r="F788" s="1" t="s">
        <v>1761</v>
      </c>
      <c r="G788" s="16" t="n">
        <v>45756</v>
      </c>
      <c r="H788" s="6" t="s">
        <v>1767</v>
      </c>
      <c r="J788" s="1" t="s">
        <v>34</v>
      </c>
      <c r="K788" s="1" t="s">
        <v>35</v>
      </c>
      <c r="L788" s="1" t="s">
        <v>1768</v>
      </c>
      <c r="M788" s="17" t="str">
        <f aca="false">IF(COUNTIF(поверки!$H$6:$H$3175,поверки!$H788)&gt;1,"Дубликат","")</f>
        <v/>
      </c>
      <c r="N788" s="17" t="str">
        <f aca="false">IF(COUNTIF(поверки!$L$6:$L$3175,поверки!$L788)&gt;1,"Дубликат","")</f>
        <v/>
      </c>
      <c r="O788" s="18" t="n">
        <v>783</v>
      </c>
      <c r="P788" s="17" t="str">
        <f aca="false">CONCATENATE(TEXT(MONTH(поверки!$G788),"00"),"/",TEXT(поверки!$O788,"000"), "/",TEXT(YEAR(поверки!$G788)-2000,"00"))</f>
        <v>04/783/25</v>
      </c>
      <c r="Q788" s="17" t="str">
        <f aca="false">VLOOKUP(поверки!$F788,'соответстиви ОТ типу'!$K$4:$M$344,2,FALSE())</f>
        <v>Манометр</v>
      </c>
      <c r="R788" s="17" t="s">
        <v>46</v>
      </c>
      <c r="S788" s="17" t="s">
        <v>1764</v>
      </c>
      <c r="T788" s="17" t="n">
        <v>3</v>
      </c>
      <c r="U788" s="19" t="n">
        <f aca="false">VLOOKUP(поверки!$T788,'Акты п-п'!$C$5:$I$57,2,FALSE())</f>
        <v>45754</v>
      </c>
      <c r="V788" s="19" t="n">
        <f aca="false">VLOOKUP(поверки!$T788,'Акты п-п'!$C$5:$I$57,3,FALSE())</f>
        <v>45758</v>
      </c>
      <c r="W788" s="17" t="str">
        <f aca="false">VLOOKUP(поверки!$T788,'Акты п-п'!$C$5:$I$57,5,FALSE())</f>
        <v>Большаков С.Н.</v>
      </c>
      <c r="X788" s="17" t="n">
        <f aca="false">поверки!$G788-поверки!$U788</f>
        <v>2</v>
      </c>
      <c r="Y788" s="17" t="n">
        <f aca="false">поверки!$V788-поверки!$G788</f>
        <v>2</v>
      </c>
      <c r="Z788" s="17" t="str">
        <f aca="false">CONCATENATE(поверки!$Q788," ",поверки!$S788," номер ",поверки!$H788)</f>
        <v>Манометр KP номер 02035</v>
      </c>
    </row>
    <row r="789" customFormat="false" ht="17.9" hidden="true" customHeight="false" outlineLevel="0" collapsed="false">
      <c r="B789" s="1" t="s">
        <v>290</v>
      </c>
      <c r="C789" s="1" t="s">
        <v>30</v>
      </c>
      <c r="D789" s="1" t="s">
        <v>31</v>
      </c>
      <c r="F789" s="1" t="s">
        <v>1761</v>
      </c>
      <c r="G789" s="16" t="n">
        <v>45756</v>
      </c>
      <c r="H789" s="6" t="s">
        <v>1769</v>
      </c>
      <c r="J789" s="1" t="s">
        <v>34</v>
      </c>
      <c r="K789" s="1" t="s">
        <v>35</v>
      </c>
      <c r="L789" s="1" t="s">
        <v>1770</v>
      </c>
      <c r="M789" s="17" t="str">
        <f aca="false">IF(COUNTIF(поверки!$H$6:$H$3175,поверки!$H789)&gt;1,"Дубликат","")</f>
        <v/>
      </c>
      <c r="N789" s="17" t="str">
        <f aca="false">IF(COUNTIF(поверки!$L$6:$L$3175,поверки!$L789)&gt;1,"Дубликат","")</f>
        <v/>
      </c>
      <c r="O789" s="18" t="n">
        <v>784</v>
      </c>
      <c r="P789" s="17" t="str">
        <f aca="false">CONCATENATE(TEXT(MONTH(поверки!$G789),"00"),"/",TEXT(поверки!$O789,"000"), "/",TEXT(YEAR(поверки!$G789)-2000,"00"))</f>
        <v>04/784/25</v>
      </c>
      <c r="Q789" s="17" t="str">
        <f aca="false">VLOOKUP(поверки!$F789,'соответстиви ОТ типу'!$K$4:$M$344,2,FALSE())</f>
        <v>Манометр</v>
      </c>
      <c r="R789" s="17" t="s">
        <v>46</v>
      </c>
      <c r="S789" s="17" t="s">
        <v>1764</v>
      </c>
      <c r="T789" s="17" t="n">
        <v>3</v>
      </c>
      <c r="U789" s="19" t="n">
        <f aca="false">VLOOKUP(поверки!$T789,'Акты п-п'!$C$5:$I$57,2,FALSE())</f>
        <v>45754</v>
      </c>
      <c r="V789" s="19" t="n">
        <f aca="false">VLOOKUP(поверки!$T789,'Акты п-п'!$C$5:$I$57,3,FALSE())</f>
        <v>45758</v>
      </c>
      <c r="W789" s="17" t="str">
        <f aca="false">VLOOKUP(поверки!$T789,'Акты п-п'!$C$5:$I$57,5,FALSE())</f>
        <v>Большаков С.Н.</v>
      </c>
      <c r="X789" s="17" t="n">
        <f aca="false">поверки!$G789-поверки!$U789</f>
        <v>2</v>
      </c>
      <c r="Y789" s="17" t="n">
        <f aca="false">поверки!$V789-поверки!$G789</f>
        <v>2</v>
      </c>
      <c r="Z789" s="17" t="str">
        <f aca="false">CONCATENATE(поверки!$Q789," ",поверки!$S789," номер ",поверки!$H789)</f>
        <v>Манометр KP номер 02036</v>
      </c>
    </row>
    <row r="790" customFormat="false" ht="17.9" hidden="true" customHeight="false" outlineLevel="0" collapsed="false">
      <c r="B790" s="1" t="s">
        <v>290</v>
      </c>
      <c r="C790" s="1" t="s">
        <v>30</v>
      </c>
      <c r="D790" s="1" t="s">
        <v>31</v>
      </c>
      <c r="F790" s="1" t="s">
        <v>1761</v>
      </c>
      <c r="G790" s="16" t="n">
        <v>45756</v>
      </c>
      <c r="H790" s="6" t="s">
        <v>1771</v>
      </c>
      <c r="J790" s="1" t="s">
        <v>34</v>
      </c>
      <c r="K790" s="1" t="s">
        <v>35</v>
      </c>
      <c r="L790" s="1" t="s">
        <v>1772</v>
      </c>
      <c r="M790" s="17" t="str">
        <f aca="false">IF(COUNTIF(поверки!$H$6:$H$3175,поверки!$H790)&gt;1,"Дубликат","")</f>
        <v/>
      </c>
      <c r="N790" s="17" t="str">
        <f aca="false">IF(COUNTIF(поверки!$L$6:$L$3175,поверки!$L790)&gt;1,"Дубликат","")</f>
        <v/>
      </c>
      <c r="O790" s="18" t="n">
        <v>785</v>
      </c>
      <c r="P790" s="17" t="str">
        <f aca="false">CONCATENATE(TEXT(MONTH(поверки!$G790),"00"),"/",TEXT(поверки!$O790,"000"), "/",TEXT(YEAR(поверки!$G790)-2000,"00"))</f>
        <v>04/785/25</v>
      </c>
      <c r="Q790" s="17" t="str">
        <f aca="false">VLOOKUP(поверки!$F790,'соответстиви ОТ типу'!$K$4:$M$344,2,FALSE())</f>
        <v>Манометр</v>
      </c>
      <c r="R790" s="17" t="s">
        <v>46</v>
      </c>
      <c r="S790" s="17" t="s">
        <v>1764</v>
      </c>
      <c r="T790" s="17" t="n">
        <v>3</v>
      </c>
      <c r="U790" s="19" t="n">
        <f aca="false">VLOOKUP(поверки!$T790,'Акты п-п'!$C$5:$I$57,2,FALSE())</f>
        <v>45754</v>
      </c>
      <c r="V790" s="19" t="n">
        <f aca="false">VLOOKUP(поверки!$T790,'Акты п-п'!$C$5:$I$57,3,FALSE())</f>
        <v>45758</v>
      </c>
      <c r="W790" s="17" t="str">
        <f aca="false">VLOOKUP(поверки!$T790,'Акты п-п'!$C$5:$I$57,5,FALSE())</f>
        <v>Большаков С.Н.</v>
      </c>
      <c r="X790" s="17" t="n">
        <f aca="false">поверки!$G790-поверки!$U790</f>
        <v>2</v>
      </c>
      <c r="Y790" s="17" t="n">
        <f aca="false">поверки!$V790-поверки!$G790</f>
        <v>2</v>
      </c>
      <c r="Z790" s="17" t="str">
        <f aca="false">CONCATENATE(поверки!$Q790," ",поверки!$S790," номер ",поверки!$H790)</f>
        <v>Манометр KP номер 02037</v>
      </c>
    </row>
    <row r="791" customFormat="false" ht="17.9" hidden="true" customHeight="false" outlineLevel="0" collapsed="false">
      <c r="B791" s="1" t="s">
        <v>290</v>
      </c>
      <c r="C791" s="1" t="s">
        <v>30</v>
      </c>
      <c r="D791" s="1" t="s">
        <v>31</v>
      </c>
      <c r="F791" s="1" t="s">
        <v>1761</v>
      </c>
      <c r="G791" s="16" t="n">
        <v>45756</v>
      </c>
      <c r="H791" s="6" t="s">
        <v>1773</v>
      </c>
      <c r="J791" s="1" t="s">
        <v>34</v>
      </c>
      <c r="K791" s="1" t="s">
        <v>35</v>
      </c>
      <c r="L791" s="1" t="s">
        <v>1774</v>
      </c>
      <c r="M791" s="17" t="str">
        <f aca="false">IF(COUNTIF(поверки!$H$6:$H$3175,поверки!$H791)&gt;1,"Дубликат","")</f>
        <v/>
      </c>
      <c r="N791" s="17" t="str">
        <f aca="false">IF(COUNTIF(поверки!$L$6:$L$3175,поверки!$L791)&gt;1,"Дубликат","")</f>
        <v/>
      </c>
      <c r="O791" s="18" t="n">
        <v>786</v>
      </c>
      <c r="P791" s="17" t="str">
        <f aca="false">CONCATENATE(TEXT(MONTH(поверки!$G791),"00"),"/",TEXT(поверки!$O791,"000"), "/",TEXT(YEAR(поверки!$G791)-2000,"00"))</f>
        <v>04/786/25</v>
      </c>
      <c r="Q791" s="17" t="str">
        <f aca="false">VLOOKUP(поверки!$F791,'соответстиви ОТ типу'!$K$4:$M$344,2,FALSE())</f>
        <v>Манометр</v>
      </c>
      <c r="R791" s="17" t="s">
        <v>46</v>
      </c>
      <c r="S791" s="17" t="s">
        <v>1764</v>
      </c>
      <c r="T791" s="17" t="n">
        <v>3</v>
      </c>
      <c r="U791" s="19" t="n">
        <f aca="false">VLOOKUP(поверки!$T791,'Акты п-п'!$C$5:$I$57,2,FALSE())</f>
        <v>45754</v>
      </c>
      <c r="V791" s="19" t="n">
        <f aca="false">VLOOKUP(поверки!$T791,'Акты п-п'!$C$5:$I$57,3,FALSE())</f>
        <v>45758</v>
      </c>
      <c r="W791" s="17" t="str">
        <f aca="false">VLOOKUP(поверки!$T791,'Акты п-п'!$C$5:$I$57,5,FALSE())</f>
        <v>Большаков С.Н.</v>
      </c>
      <c r="X791" s="17" t="n">
        <f aca="false">поверки!$G791-поверки!$U791</f>
        <v>2</v>
      </c>
      <c r="Y791" s="17" t="n">
        <f aca="false">поверки!$V791-поверки!$G791</f>
        <v>2</v>
      </c>
      <c r="Z791" s="17" t="str">
        <f aca="false">CONCATENATE(поверки!$Q791," ",поверки!$S791," номер ",поверки!$H791)</f>
        <v>Манометр KP номер 02038</v>
      </c>
    </row>
    <row r="792" customFormat="false" ht="17.9" hidden="true" customHeight="false" outlineLevel="0" collapsed="false">
      <c r="B792" s="1" t="s">
        <v>290</v>
      </c>
      <c r="C792" s="1" t="s">
        <v>30</v>
      </c>
      <c r="D792" s="1" t="s">
        <v>31</v>
      </c>
      <c r="F792" s="1" t="s">
        <v>1761</v>
      </c>
      <c r="G792" s="16" t="n">
        <v>45756</v>
      </c>
      <c r="H792" s="6" t="s">
        <v>1775</v>
      </c>
      <c r="J792" s="1" t="s">
        <v>34</v>
      </c>
      <c r="K792" s="1" t="s">
        <v>35</v>
      </c>
      <c r="L792" s="1" t="s">
        <v>1776</v>
      </c>
      <c r="M792" s="17" t="str">
        <f aca="false">IF(COUNTIF(поверки!$H$6:$H$3175,поверки!$H792)&gt;1,"Дубликат","")</f>
        <v/>
      </c>
      <c r="N792" s="17" t="str">
        <f aca="false">IF(COUNTIF(поверки!$L$6:$L$3175,поверки!$L792)&gt;1,"Дубликат","")</f>
        <v/>
      </c>
      <c r="O792" s="18" t="n">
        <v>787</v>
      </c>
      <c r="P792" s="17" t="str">
        <f aca="false">CONCATENATE(TEXT(MONTH(поверки!$G792),"00"),"/",TEXT(поверки!$O792,"000"), "/",TEXT(YEAR(поверки!$G792)-2000,"00"))</f>
        <v>04/787/25</v>
      </c>
      <c r="Q792" s="17" t="str">
        <f aca="false">VLOOKUP(поверки!$F792,'соответстиви ОТ типу'!$K$4:$M$344,2,FALSE())</f>
        <v>Манометр</v>
      </c>
      <c r="R792" s="17" t="s">
        <v>46</v>
      </c>
      <c r="S792" s="17" t="s">
        <v>1764</v>
      </c>
      <c r="T792" s="17" t="n">
        <v>3</v>
      </c>
      <c r="U792" s="19" t="n">
        <f aca="false">VLOOKUP(поверки!$T792,'Акты п-п'!$C$5:$I$57,2,FALSE())</f>
        <v>45754</v>
      </c>
      <c r="V792" s="19" t="n">
        <f aca="false">VLOOKUP(поверки!$T792,'Акты п-п'!$C$5:$I$57,3,FALSE())</f>
        <v>45758</v>
      </c>
      <c r="W792" s="17" t="str">
        <f aca="false">VLOOKUP(поверки!$T792,'Акты п-п'!$C$5:$I$57,5,FALSE())</f>
        <v>Большаков С.Н.</v>
      </c>
      <c r="X792" s="17" t="n">
        <f aca="false">поверки!$G792-поверки!$U792</f>
        <v>2</v>
      </c>
      <c r="Y792" s="17" t="n">
        <f aca="false">поверки!$V792-поверки!$G792</f>
        <v>2</v>
      </c>
      <c r="Z792" s="17" t="str">
        <f aca="false">CONCATENATE(поверки!$Q792," ",поверки!$S792," номер ",поверки!$H792)</f>
        <v>Манометр KP номер 02239</v>
      </c>
    </row>
    <row r="793" customFormat="false" ht="17.9" hidden="true" customHeight="false" outlineLevel="0" collapsed="false">
      <c r="B793" s="1" t="s">
        <v>290</v>
      </c>
      <c r="C793" s="1" t="s">
        <v>30</v>
      </c>
      <c r="D793" s="1" t="s">
        <v>31</v>
      </c>
      <c r="F793" s="1" t="s">
        <v>317</v>
      </c>
      <c r="G793" s="16" t="n">
        <v>45756</v>
      </c>
      <c r="H793" s="6" t="s">
        <v>1777</v>
      </c>
      <c r="J793" s="1" t="s">
        <v>34</v>
      </c>
      <c r="K793" s="1" t="s">
        <v>35</v>
      </c>
      <c r="L793" s="1" t="s">
        <v>1778</v>
      </c>
      <c r="M793" s="17" t="str">
        <f aca="false">IF(COUNTIF(поверки!$H$6:$H$3175,поверки!$H793)&gt;1,"Дубликат","")</f>
        <v/>
      </c>
      <c r="N793" s="17" t="str">
        <f aca="false">IF(COUNTIF(поверки!$L$6:$L$3175,поверки!$L793)&gt;1,"Дубликат","")</f>
        <v/>
      </c>
      <c r="O793" s="18" t="n">
        <v>788</v>
      </c>
      <c r="P793" s="17" t="str">
        <f aca="false">CONCATENATE(TEXT(MONTH(поверки!$G793),"00"),"/",TEXT(поверки!$O793,"000"), "/",TEXT(YEAR(поверки!$G793)-2000,"00"))</f>
        <v>04/788/25</v>
      </c>
      <c r="Q793" s="17" t="str">
        <f aca="false">VLOOKUP(поверки!$F793,'соответстиви ОТ типу'!$K$4:$M$344,2,FALSE())</f>
        <v>Манометр</v>
      </c>
      <c r="R793" s="17" t="s">
        <v>46</v>
      </c>
      <c r="S793" s="17" t="s">
        <v>1779</v>
      </c>
      <c r="T793" s="17" t="n">
        <v>3</v>
      </c>
      <c r="U793" s="19" t="n">
        <f aca="false">VLOOKUP(поверки!$T793,'Акты п-п'!$C$5:$I$57,2,FALSE())</f>
        <v>45754</v>
      </c>
      <c r="V793" s="19" t="n">
        <f aca="false">VLOOKUP(поверки!$T793,'Акты п-п'!$C$5:$I$57,3,FALSE())</f>
        <v>45758</v>
      </c>
      <c r="W793" s="17" t="str">
        <f aca="false">VLOOKUP(поверки!$T793,'Акты п-п'!$C$5:$I$57,5,FALSE())</f>
        <v>Большаков С.Н.</v>
      </c>
      <c r="X793" s="17" t="n">
        <f aca="false">поверки!$G793-поверки!$U793</f>
        <v>2</v>
      </c>
      <c r="Y793" s="17" t="n">
        <f aca="false">поверки!$V793-поверки!$G793</f>
        <v>2</v>
      </c>
      <c r="Z793" s="17" t="str">
        <f aca="false">CONCATENATE(поверки!$Q793," ",поверки!$S793," номер ",поверки!$H793)</f>
        <v>Манометр ДМ 02-100-1-М номер P00671</v>
      </c>
    </row>
    <row r="794" customFormat="false" ht="17.9" hidden="true" customHeight="false" outlineLevel="0" collapsed="false">
      <c r="B794" s="1" t="s">
        <v>290</v>
      </c>
      <c r="C794" s="1" t="s">
        <v>30</v>
      </c>
      <c r="D794" s="1" t="s">
        <v>31</v>
      </c>
      <c r="F794" s="1" t="s">
        <v>291</v>
      </c>
      <c r="G794" s="16" t="n">
        <v>45756</v>
      </c>
      <c r="H794" s="6" t="s">
        <v>1780</v>
      </c>
      <c r="J794" s="1" t="s">
        <v>34</v>
      </c>
      <c r="K794" s="1" t="s">
        <v>35</v>
      </c>
      <c r="L794" s="1" t="s">
        <v>1781</v>
      </c>
      <c r="M794" s="17"/>
      <c r="N794" s="17" t="str">
        <f aca="false">IF(COUNTIF(поверки!$L$6:$L$3175,поверки!$L794)&gt;1,"Дубликат","")</f>
        <v/>
      </c>
      <c r="O794" s="18" t="n">
        <v>789</v>
      </c>
      <c r="P794" s="17" t="str">
        <f aca="false">CONCATENATE(TEXT(MONTH(поверки!$G794),"00"),"/",TEXT(поверки!$O794,"000"), "/",TEXT(YEAR(поверки!$G794)-2000,"00"))</f>
        <v>04/789/25</v>
      </c>
      <c r="Q794" s="17" t="str">
        <f aca="false">VLOOKUP(поверки!$F794,'соответстиви ОТ типу'!$K$4:$M$344,2,FALSE())</f>
        <v>Манометр</v>
      </c>
      <c r="R794" s="17" t="s">
        <v>46</v>
      </c>
      <c r="S794" s="17" t="s">
        <v>404</v>
      </c>
      <c r="T794" s="17" t="n">
        <v>3</v>
      </c>
      <c r="U794" s="19" t="n">
        <f aca="false">VLOOKUP(поверки!$T794,'Акты п-п'!$C$5:$I$57,2,FALSE())</f>
        <v>45754</v>
      </c>
      <c r="V794" s="19" t="n">
        <f aca="false">VLOOKUP(поверки!$T794,'Акты п-п'!$C$5:$I$57,3,FALSE())</f>
        <v>45758</v>
      </c>
      <c r="W794" s="17" t="str">
        <f aca="false">VLOOKUP(поверки!$T794,'Акты п-п'!$C$5:$I$57,5,FALSE())</f>
        <v>Большаков С.Н.</v>
      </c>
      <c r="X794" s="17" t="n">
        <f aca="false">поверки!$G794-поверки!$U794</f>
        <v>2</v>
      </c>
      <c r="Y794" s="17" t="n">
        <f aca="false">поверки!$V794-поверки!$G794</f>
        <v>2</v>
      </c>
      <c r="Z794" s="17" t="str">
        <f aca="false">CONCATENATE(поверки!$Q794," ",поверки!$S794," номер ",поверки!$H794)</f>
        <v>Манометр МП4-УУ2 номер Р01169</v>
      </c>
    </row>
    <row r="795" customFormat="false" ht="17.9" hidden="true" customHeight="false" outlineLevel="0" collapsed="false">
      <c r="B795" s="1" t="s">
        <v>290</v>
      </c>
      <c r="C795" s="1" t="s">
        <v>30</v>
      </c>
      <c r="D795" s="1" t="s">
        <v>31</v>
      </c>
      <c r="F795" s="1" t="s">
        <v>428</v>
      </c>
      <c r="G795" s="16" t="n">
        <v>45756</v>
      </c>
      <c r="H795" s="6" t="s">
        <v>1782</v>
      </c>
      <c r="J795" s="1" t="s">
        <v>34</v>
      </c>
      <c r="K795" s="1" t="s">
        <v>35</v>
      </c>
      <c r="L795" s="1" t="s">
        <v>1783</v>
      </c>
      <c r="M795" s="17"/>
      <c r="N795" s="17" t="str">
        <f aca="false">IF(COUNTIF(поверки!$L$6:$L$3175,поверки!$L795)&gt;1,"Дубликат","")</f>
        <v/>
      </c>
      <c r="O795" s="18" t="n">
        <v>790</v>
      </c>
      <c r="P795" s="17" t="str">
        <f aca="false">CONCATENATE(TEXT(MONTH(поверки!$G795),"00"),"/",TEXT(поверки!$O795,"000"), "/",TEXT(YEAR(поверки!$G795)-2000,"00"))</f>
        <v>04/790/25</v>
      </c>
      <c r="Q795" s="17" t="str">
        <f aca="false">VLOOKUP(поверки!$F795,'соответстиви ОТ типу'!$K$4:$M$344,2,FALSE())</f>
        <v>Манометр</v>
      </c>
      <c r="R795" s="17" t="s">
        <v>46</v>
      </c>
      <c r="S795" s="17" t="s">
        <v>404</v>
      </c>
      <c r="T795" s="17" t="n">
        <v>3</v>
      </c>
      <c r="U795" s="19" t="n">
        <f aca="false">VLOOKUP(поверки!$T795,'Акты п-п'!$C$5:$I$57,2,FALSE())</f>
        <v>45754</v>
      </c>
      <c r="V795" s="19" t="n">
        <f aca="false">VLOOKUP(поверки!$T795,'Акты п-п'!$C$5:$I$57,3,FALSE())</f>
        <v>45758</v>
      </c>
      <c r="W795" s="17" t="str">
        <f aca="false">VLOOKUP(поверки!$T795,'Акты п-п'!$C$5:$I$57,5,FALSE())</f>
        <v>Большаков С.Н.</v>
      </c>
      <c r="X795" s="17" t="n">
        <f aca="false">поверки!$G795-поверки!$U795</f>
        <v>2</v>
      </c>
      <c r="Y795" s="17" t="n">
        <f aca="false">поверки!$V795-поверки!$G795</f>
        <v>2</v>
      </c>
      <c r="Z795" s="17" t="str">
        <f aca="false">CONCATENATE(поверки!$Q795," ",поверки!$S795," номер ",поверки!$H795)</f>
        <v>Манометр МП4-УУ2 номер 00665</v>
      </c>
    </row>
    <row r="796" customFormat="false" ht="17.9" hidden="true" customHeight="false" outlineLevel="0" collapsed="false">
      <c r="B796" s="1" t="s">
        <v>290</v>
      </c>
      <c r="C796" s="1" t="s">
        <v>30</v>
      </c>
      <c r="D796" s="1" t="s">
        <v>31</v>
      </c>
      <c r="F796" s="1" t="s">
        <v>828</v>
      </c>
      <c r="G796" s="16" t="n">
        <v>45756</v>
      </c>
      <c r="H796" s="6" t="s">
        <v>1784</v>
      </c>
      <c r="J796" s="1" t="s">
        <v>34</v>
      </c>
      <c r="K796" s="1" t="s">
        <v>35</v>
      </c>
      <c r="L796" s="1" t="s">
        <v>1785</v>
      </c>
      <c r="M796" s="17"/>
      <c r="N796" s="17" t="str">
        <f aca="false">IF(COUNTIF(поверки!$L$6:$L$3175,поверки!$L796)&gt;1,"Дубликат","")</f>
        <v/>
      </c>
      <c r="O796" s="18" t="n">
        <v>791</v>
      </c>
      <c r="P796" s="17" t="str">
        <f aca="false">CONCATENATE(TEXT(MONTH(поверки!$G796),"00"),"/",TEXT(поверки!$O796,"000"), "/",TEXT(YEAR(поверки!$G796)-2000,"00"))</f>
        <v>04/791/25</v>
      </c>
      <c r="Q796" s="17" t="str">
        <f aca="false">VLOOKUP(поверки!$F796,'соответстиви ОТ типу'!$K$4:$M$344,2,FALSE())</f>
        <v>Манометр</v>
      </c>
      <c r="R796" s="17" t="s">
        <v>46</v>
      </c>
      <c r="S796" s="17" t="s">
        <v>404</v>
      </c>
      <c r="T796" s="17" t="n">
        <v>3</v>
      </c>
      <c r="U796" s="19" t="n">
        <f aca="false">VLOOKUP(поверки!$T796,'Акты п-п'!$C$5:$I$57,2,FALSE())</f>
        <v>45754</v>
      </c>
      <c r="V796" s="19" t="n">
        <f aca="false">VLOOKUP(поверки!$T796,'Акты п-п'!$C$5:$I$57,3,FALSE())</f>
        <v>45758</v>
      </c>
      <c r="W796" s="17" t="str">
        <f aca="false">VLOOKUP(поверки!$T796,'Акты п-п'!$C$5:$I$57,5,FALSE())</f>
        <v>Большаков С.Н.</v>
      </c>
      <c r="X796" s="17" t="n">
        <f aca="false">поверки!$G796-поверки!$U796</f>
        <v>2</v>
      </c>
      <c r="Y796" s="17" t="n">
        <f aca="false">поверки!$V796-поверки!$G796</f>
        <v>2</v>
      </c>
      <c r="Z796" s="17" t="str">
        <f aca="false">CONCATENATE(поверки!$Q796," ",поверки!$S796," номер ",поверки!$H796)</f>
        <v>Манометр МП4-УУ2 номер 01414</v>
      </c>
    </row>
    <row r="797" customFormat="false" ht="17.9" hidden="true" customHeight="false" outlineLevel="0" collapsed="false">
      <c r="B797" s="1" t="s">
        <v>290</v>
      </c>
      <c r="C797" s="1" t="s">
        <v>30</v>
      </c>
      <c r="D797" s="1" t="s">
        <v>31</v>
      </c>
      <c r="F797" s="1" t="s">
        <v>291</v>
      </c>
      <c r="G797" s="16" t="n">
        <v>45756</v>
      </c>
      <c r="H797" s="6" t="s">
        <v>1786</v>
      </c>
      <c r="J797" s="1" t="s">
        <v>34</v>
      </c>
      <c r="K797" s="1" t="s">
        <v>35</v>
      </c>
      <c r="L797" s="1" t="s">
        <v>1787</v>
      </c>
      <c r="M797" s="17"/>
      <c r="N797" s="17" t="str">
        <f aca="false">IF(COUNTIF(поверки!$L$6:$L$3175,поверки!$L797)&gt;1,"Дубликат","")</f>
        <v/>
      </c>
      <c r="O797" s="18" t="n">
        <v>792</v>
      </c>
      <c r="P797" s="17" t="str">
        <f aca="false">CONCATENATE(TEXT(MONTH(поверки!$G797),"00"),"/",TEXT(поверки!$O797,"000"), "/",TEXT(YEAR(поверки!$G797)-2000,"00"))</f>
        <v>04/792/25</v>
      </c>
      <c r="Q797" s="17" t="str">
        <f aca="false">VLOOKUP(поверки!$F797,'соответстиви ОТ типу'!$K$4:$M$344,2,FALSE())</f>
        <v>Манометр</v>
      </c>
      <c r="R797" s="17" t="s">
        <v>46</v>
      </c>
      <c r="S797" s="17" t="s">
        <v>294</v>
      </c>
      <c r="T797" s="17" t="n">
        <v>3</v>
      </c>
      <c r="U797" s="19" t="n">
        <f aca="false">VLOOKUP(поверки!$T797,'Акты п-п'!$C$5:$I$57,2,FALSE())</f>
        <v>45754</v>
      </c>
      <c r="V797" s="19" t="n">
        <f aca="false">VLOOKUP(поверки!$T797,'Акты п-п'!$C$5:$I$57,3,FALSE())</f>
        <v>45758</v>
      </c>
      <c r="W797" s="17" t="str">
        <f aca="false">VLOOKUP(поверки!$T797,'Акты п-п'!$C$5:$I$57,5,FALSE())</f>
        <v>Большаков С.Н.</v>
      </c>
      <c r="X797" s="17" t="n">
        <f aca="false">поверки!$G797-поверки!$U797</f>
        <v>2</v>
      </c>
      <c r="Y797" s="17" t="n">
        <f aca="false">поверки!$V797-поверки!$G797</f>
        <v>2</v>
      </c>
      <c r="Z797" s="17" t="str">
        <f aca="false">CONCATENATE(поверки!$Q797," ",поверки!$S797," номер ",поверки!$H797)</f>
        <v>Манометр МП3-УУ2 номер 01791</v>
      </c>
    </row>
    <row r="798" customFormat="false" ht="17.9" hidden="true" customHeight="false" outlineLevel="0" collapsed="false">
      <c r="B798" s="1" t="s">
        <v>290</v>
      </c>
      <c r="C798" s="1" t="s">
        <v>30</v>
      </c>
      <c r="D798" s="1" t="s">
        <v>31</v>
      </c>
      <c r="F798" s="1" t="s">
        <v>323</v>
      </c>
      <c r="G798" s="16" t="n">
        <v>45756</v>
      </c>
      <c r="H798" s="6" t="s">
        <v>1788</v>
      </c>
      <c r="J798" s="1" t="s">
        <v>34</v>
      </c>
      <c r="K798" s="1" t="s">
        <v>35</v>
      </c>
      <c r="L798" s="1" t="s">
        <v>1789</v>
      </c>
      <c r="M798" s="17"/>
      <c r="N798" s="17" t="str">
        <f aca="false">IF(COUNTIF(поверки!$L$6:$L$3175,поверки!$L798)&gt;1,"Дубликат","")</f>
        <v/>
      </c>
      <c r="O798" s="18" t="n">
        <v>793</v>
      </c>
      <c r="P798" s="17" t="str">
        <f aca="false">CONCATENATE(TEXT(MONTH(поверки!$G798),"00"),"/",TEXT(поверки!$O798,"000"), "/",TEXT(YEAR(поверки!$G798)-2000,"00"))</f>
        <v>04/793/25</v>
      </c>
      <c r="Q798" s="17" t="str">
        <f aca="false">VLOOKUP(поверки!$F798,'соответстиви ОТ типу'!$K$4:$M$344,2,FALSE())</f>
        <v>Манометр</v>
      </c>
      <c r="R798" s="17" t="s">
        <v>46</v>
      </c>
      <c r="S798" s="17" t="s">
        <v>326</v>
      </c>
      <c r="T798" s="17" t="n">
        <v>3</v>
      </c>
      <c r="U798" s="19" t="n">
        <f aca="false">VLOOKUP(поверки!$T798,'Акты п-п'!$C$5:$I$57,2,FALSE())</f>
        <v>45754</v>
      </c>
      <c r="V798" s="19" t="n">
        <f aca="false">VLOOKUP(поверки!$T798,'Акты п-п'!$C$5:$I$57,3,FALSE())</f>
        <v>45758</v>
      </c>
      <c r="W798" s="17" t="str">
        <f aca="false">VLOOKUP(поверки!$T798,'Акты п-п'!$C$5:$I$57,5,FALSE())</f>
        <v>Большаков С.Н.</v>
      </c>
      <c r="X798" s="17" t="n">
        <f aca="false">поверки!$G798-поверки!$U798</f>
        <v>2</v>
      </c>
      <c r="Y798" s="17" t="n">
        <f aca="false">поверки!$V798-поверки!$G798</f>
        <v>2</v>
      </c>
      <c r="Z798" s="17" t="str">
        <f aca="false">CONCATENATE(поверки!$Q798," ",поверки!$S798," номер ",поверки!$H798)</f>
        <v>Манометр 233.50.160 номер 04449</v>
      </c>
    </row>
    <row r="799" customFormat="false" ht="17.9" hidden="true" customHeight="false" outlineLevel="0" collapsed="false">
      <c r="B799" s="1" t="s">
        <v>290</v>
      </c>
      <c r="C799" s="1" t="s">
        <v>30</v>
      </c>
      <c r="D799" s="1" t="s">
        <v>31</v>
      </c>
      <c r="F799" s="1" t="s">
        <v>323</v>
      </c>
      <c r="G799" s="16" t="n">
        <v>45756</v>
      </c>
      <c r="H799" s="6" t="s">
        <v>1790</v>
      </c>
      <c r="J799" s="1" t="s">
        <v>34</v>
      </c>
      <c r="K799" s="1" t="s">
        <v>35</v>
      </c>
      <c r="L799" s="1" t="s">
        <v>1791</v>
      </c>
      <c r="M799" s="17"/>
      <c r="N799" s="17" t="str">
        <f aca="false">IF(COUNTIF(поверки!$L$6:$L$3175,поверки!$L799)&gt;1,"Дубликат","")</f>
        <v/>
      </c>
      <c r="O799" s="18" t="n">
        <v>794</v>
      </c>
      <c r="P799" s="17" t="str">
        <f aca="false">CONCATENATE(TEXT(MONTH(поверки!$G799),"00"),"/",TEXT(поверки!$O799,"000"), "/",TEXT(YEAR(поверки!$G799)-2000,"00"))</f>
        <v>04/794/25</v>
      </c>
      <c r="Q799" s="17" t="str">
        <f aca="false">VLOOKUP(поверки!$F799,'соответстиви ОТ типу'!$K$4:$M$344,2,FALSE())</f>
        <v>Манометр</v>
      </c>
      <c r="R799" s="17" t="s">
        <v>46</v>
      </c>
      <c r="S799" s="17" t="s">
        <v>763</v>
      </c>
      <c r="T799" s="17" t="n">
        <v>3</v>
      </c>
      <c r="U799" s="19" t="n">
        <f aca="false">VLOOKUP(поверки!$T799,'Акты п-п'!$C$5:$I$57,2,FALSE())</f>
        <v>45754</v>
      </c>
      <c r="V799" s="19" t="n">
        <f aca="false">VLOOKUP(поверки!$T799,'Акты п-п'!$C$5:$I$57,3,FALSE())</f>
        <v>45758</v>
      </c>
      <c r="W799" s="17" t="str">
        <f aca="false">VLOOKUP(поверки!$T799,'Акты п-п'!$C$5:$I$57,5,FALSE())</f>
        <v>Большаков С.Н.</v>
      </c>
      <c r="X799" s="17" t="n">
        <f aca="false">поверки!$G799-поверки!$U799</f>
        <v>2</v>
      </c>
      <c r="Y799" s="17" t="n">
        <f aca="false">поверки!$V799-поверки!$G799</f>
        <v>2</v>
      </c>
      <c r="Z799" s="17" t="str">
        <f aca="false">CONCATENATE(поверки!$Q799," ",поверки!$S799," номер ",поверки!$H799)</f>
        <v>Манометр 232.50.160 номер 04726</v>
      </c>
    </row>
    <row r="800" customFormat="false" ht="17.9" hidden="true" customHeight="false" outlineLevel="0" collapsed="false">
      <c r="B800" s="1" t="s">
        <v>290</v>
      </c>
      <c r="C800" s="1" t="s">
        <v>30</v>
      </c>
      <c r="D800" s="1" t="s">
        <v>31</v>
      </c>
      <c r="F800" s="1" t="s">
        <v>828</v>
      </c>
      <c r="G800" s="16" t="n">
        <v>45756</v>
      </c>
      <c r="H800" s="6" t="s">
        <v>1792</v>
      </c>
      <c r="J800" s="1" t="s">
        <v>34</v>
      </c>
      <c r="K800" s="1" t="s">
        <v>35</v>
      </c>
      <c r="L800" s="1" t="s">
        <v>1793</v>
      </c>
      <c r="M800" s="17"/>
      <c r="N800" s="17" t="str">
        <f aca="false">IF(COUNTIF(поверки!$L$6:$L$3175,поверки!$L800)&gt;1,"Дубликат","")</f>
        <v/>
      </c>
      <c r="O800" s="18" t="n">
        <v>795</v>
      </c>
      <c r="P800" s="17" t="str">
        <f aca="false">CONCATENATE(TEXT(MONTH(поверки!$G800),"00"),"/",TEXT(поверки!$O800,"000"), "/",TEXT(YEAR(поверки!$G800)-2000,"00"))</f>
        <v>04/795/25</v>
      </c>
      <c r="Q800" s="17" t="str">
        <f aca="false">VLOOKUP(поверки!$F800,'соответстиви ОТ типу'!$K$4:$M$344,2,FALSE())</f>
        <v>Манометр</v>
      </c>
      <c r="R800" s="17" t="s">
        <v>46</v>
      </c>
      <c r="S800" s="17" t="s">
        <v>294</v>
      </c>
      <c r="T800" s="17" t="n">
        <v>3</v>
      </c>
      <c r="U800" s="19" t="n">
        <f aca="false">VLOOKUP(поверки!$T800,'Акты п-п'!$C$5:$I$57,2,FALSE())</f>
        <v>45754</v>
      </c>
      <c r="V800" s="19" t="n">
        <f aca="false">VLOOKUP(поверки!$T800,'Акты п-п'!$C$5:$I$57,3,FALSE())</f>
        <v>45758</v>
      </c>
      <c r="W800" s="17" t="str">
        <f aca="false">VLOOKUP(поверки!$T800,'Акты п-п'!$C$5:$I$57,5,FALSE())</f>
        <v>Большаков С.Н.</v>
      </c>
      <c r="X800" s="17" t="n">
        <f aca="false">поверки!$G800-поверки!$U800</f>
        <v>2</v>
      </c>
      <c r="Y800" s="17" t="n">
        <f aca="false">поверки!$V800-поверки!$G800</f>
        <v>2</v>
      </c>
      <c r="Z800" s="17" t="str">
        <f aca="false">CONCATENATE(поверки!$Q800," ",поверки!$S800," номер ",поверки!$H800)</f>
        <v>Манометр МП3-УУ2 номер 04737</v>
      </c>
    </row>
    <row r="801" customFormat="false" ht="17.9" hidden="true" customHeight="false" outlineLevel="0" collapsed="false">
      <c r="B801" s="1" t="s">
        <v>290</v>
      </c>
      <c r="C801" s="1" t="s">
        <v>30</v>
      </c>
      <c r="D801" s="1" t="s">
        <v>31</v>
      </c>
      <c r="F801" s="1" t="s">
        <v>428</v>
      </c>
      <c r="G801" s="16" t="n">
        <v>45756</v>
      </c>
      <c r="H801" s="6" t="s">
        <v>1794</v>
      </c>
      <c r="J801" s="1" t="s">
        <v>34</v>
      </c>
      <c r="K801" s="1" t="s">
        <v>35</v>
      </c>
      <c r="L801" s="1" t="s">
        <v>1795</v>
      </c>
      <c r="M801" s="17"/>
      <c r="N801" s="17" t="str">
        <f aca="false">IF(COUNTIF(поверки!$L$6:$L$3175,поверки!$L801)&gt;1,"Дубликат","")</f>
        <v/>
      </c>
      <c r="O801" s="18" t="n">
        <v>796</v>
      </c>
      <c r="P801" s="17" t="str">
        <f aca="false">CONCATENATE(TEXT(MONTH(поверки!$G801),"00"),"/",TEXT(поверки!$O801,"000"), "/",TEXT(YEAR(поверки!$G801)-2000,"00"))</f>
        <v>04/796/25</v>
      </c>
      <c r="Q801" s="17" t="str">
        <f aca="false">VLOOKUP(поверки!$F801,'соответстиви ОТ типу'!$K$4:$M$344,2,FALSE())</f>
        <v>Манометр</v>
      </c>
      <c r="R801" s="17" t="s">
        <v>46</v>
      </c>
      <c r="S801" s="17" t="s">
        <v>404</v>
      </c>
      <c r="T801" s="17" t="n">
        <v>3</v>
      </c>
      <c r="U801" s="19" t="n">
        <f aca="false">VLOOKUP(поверки!$T801,'Акты п-п'!$C$5:$I$57,2,FALSE())</f>
        <v>45754</v>
      </c>
      <c r="V801" s="19" t="n">
        <f aca="false">VLOOKUP(поверки!$T801,'Акты п-п'!$C$5:$I$57,3,FALSE())</f>
        <v>45758</v>
      </c>
      <c r="W801" s="17" t="str">
        <f aca="false">VLOOKUP(поверки!$T801,'Акты п-п'!$C$5:$I$57,5,FALSE())</f>
        <v>Большаков С.Н.</v>
      </c>
      <c r="X801" s="17" t="n">
        <f aca="false">поверки!$G801-поверки!$U801</f>
        <v>2</v>
      </c>
      <c r="Y801" s="17" t="n">
        <f aca="false">поверки!$V801-поверки!$G801</f>
        <v>2</v>
      </c>
      <c r="Z801" s="17" t="str">
        <f aca="false">CONCATENATE(поверки!$Q801," ",поверки!$S801," номер ",поверки!$H801)</f>
        <v>Манометр МП4-УУ2 номер 04928</v>
      </c>
    </row>
    <row r="802" customFormat="false" ht="17.9" hidden="true" customHeight="false" outlineLevel="0" collapsed="false">
      <c r="B802" s="1" t="s">
        <v>290</v>
      </c>
      <c r="C802" s="1" t="s">
        <v>30</v>
      </c>
      <c r="D802" s="1" t="s">
        <v>31</v>
      </c>
      <c r="F802" s="1" t="s">
        <v>428</v>
      </c>
      <c r="G802" s="16" t="n">
        <v>45756</v>
      </c>
      <c r="H802" s="6" t="s">
        <v>1796</v>
      </c>
      <c r="J802" s="1" t="s">
        <v>34</v>
      </c>
      <c r="K802" s="1" t="s">
        <v>35</v>
      </c>
      <c r="L802" s="1" t="s">
        <v>1797</v>
      </c>
      <c r="M802" s="17"/>
      <c r="N802" s="17" t="str">
        <f aca="false">IF(COUNTIF(поверки!$L$6:$L$3175,поверки!$L802)&gt;1,"Дубликат","")</f>
        <v/>
      </c>
      <c r="O802" s="18" t="n">
        <v>797</v>
      </c>
      <c r="P802" s="17" t="str">
        <f aca="false">CONCATENATE(TEXT(MONTH(поверки!$G802),"00"),"/",TEXT(поверки!$O802,"000"), "/",TEXT(YEAR(поверки!$G802)-2000,"00"))</f>
        <v>04/797/25</v>
      </c>
      <c r="Q802" s="17" t="str">
        <f aca="false">VLOOKUP(поверки!$F802,'соответстиви ОТ типу'!$K$4:$M$344,2,FALSE())</f>
        <v>Манометр</v>
      </c>
      <c r="R802" s="17" t="s">
        <v>46</v>
      </c>
      <c r="S802" s="17" t="s">
        <v>404</v>
      </c>
      <c r="T802" s="17" t="n">
        <v>3</v>
      </c>
      <c r="U802" s="19" t="n">
        <f aca="false">VLOOKUP(поверки!$T802,'Акты п-п'!$C$5:$I$57,2,FALSE())</f>
        <v>45754</v>
      </c>
      <c r="V802" s="19" t="n">
        <f aca="false">VLOOKUP(поверки!$T802,'Акты п-п'!$C$5:$I$57,3,FALSE())</f>
        <v>45758</v>
      </c>
      <c r="W802" s="17" t="str">
        <f aca="false">VLOOKUP(поверки!$T802,'Акты п-п'!$C$5:$I$57,5,FALSE())</f>
        <v>Большаков С.Н.</v>
      </c>
      <c r="X802" s="17" t="n">
        <f aca="false">поверки!$G802-поверки!$U802</f>
        <v>2</v>
      </c>
      <c r="Y802" s="17" t="n">
        <f aca="false">поверки!$V802-поверки!$G802</f>
        <v>2</v>
      </c>
      <c r="Z802" s="17" t="str">
        <f aca="false">CONCATENATE(поверки!$Q802," ",поверки!$S802," номер ",поверки!$H802)</f>
        <v>Манометр МП4-УУ2 номер 04935</v>
      </c>
    </row>
    <row r="803" customFormat="false" ht="17.9" hidden="true" customHeight="false" outlineLevel="0" collapsed="false">
      <c r="B803" s="1" t="s">
        <v>290</v>
      </c>
      <c r="C803" s="1" t="s">
        <v>30</v>
      </c>
      <c r="D803" s="1" t="s">
        <v>31</v>
      </c>
      <c r="F803" s="1" t="s">
        <v>291</v>
      </c>
      <c r="G803" s="16" t="n">
        <v>45756</v>
      </c>
      <c r="H803" s="6" t="s">
        <v>1798</v>
      </c>
      <c r="J803" s="1" t="s">
        <v>34</v>
      </c>
      <c r="K803" s="1" t="s">
        <v>35</v>
      </c>
      <c r="L803" s="1" t="s">
        <v>1799</v>
      </c>
      <c r="M803" s="17"/>
      <c r="N803" s="17" t="str">
        <f aca="false">IF(COUNTIF(поверки!$L$6:$L$3175,поверки!$L803)&gt;1,"Дубликат","")</f>
        <v/>
      </c>
      <c r="O803" s="18" t="n">
        <v>798</v>
      </c>
      <c r="P803" s="17" t="str">
        <f aca="false">CONCATENATE(TEXT(MONTH(поверки!$G803),"00"),"/",TEXT(поверки!$O803,"000"), "/",TEXT(YEAR(поверки!$G803)-2000,"00"))</f>
        <v>04/798/25</v>
      </c>
      <c r="Q803" s="17" t="str">
        <f aca="false">VLOOKUP(поверки!$F803,'соответстиви ОТ типу'!$K$4:$M$344,2,FALSE())</f>
        <v>Манометр</v>
      </c>
      <c r="R803" s="17" t="s">
        <v>46</v>
      </c>
      <c r="S803" s="17" t="s">
        <v>404</v>
      </c>
      <c r="T803" s="17" t="n">
        <v>3</v>
      </c>
      <c r="U803" s="19" t="n">
        <f aca="false">VLOOKUP(поверки!$T803,'Акты п-п'!$C$5:$I$57,2,FALSE())</f>
        <v>45754</v>
      </c>
      <c r="V803" s="19" t="n">
        <f aca="false">VLOOKUP(поверки!$T803,'Акты п-п'!$C$5:$I$57,3,FALSE())</f>
        <v>45758</v>
      </c>
      <c r="W803" s="17" t="str">
        <f aca="false">VLOOKUP(поверки!$T803,'Акты п-п'!$C$5:$I$57,5,FALSE())</f>
        <v>Большаков С.Н.</v>
      </c>
      <c r="X803" s="17" t="n">
        <f aca="false">поверки!$G803-поверки!$U803</f>
        <v>2</v>
      </c>
      <c r="Y803" s="17" t="n">
        <f aca="false">поверки!$V803-поверки!$G803</f>
        <v>2</v>
      </c>
      <c r="Z803" s="17" t="str">
        <f aca="false">CONCATENATE(поверки!$Q803," ",поверки!$S803," номер ",поверки!$H803)</f>
        <v>Манометр МП4-УУ2 номер 04936</v>
      </c>
    </row>
    <row r="804" customFormat="false" ht="17.9" hidden="true" customHeight="false" outlineLevel="0" collapsed="false">
      <c r="B804" s="1" t="s">
        <v>290</v>
      </c>
      <c r="C804" s="1" t="s">
        <v>30</v>
      </c>
      <c r="D804" s="1" t="s">
        <v>31</v>
      </c>
      <c r="F804" s="1" t="s">
        <v>1800</v>
      </c>
      <c r="G804" s="16" t="n">
        <v>45756</v>
      </c>
      <c r="H804" s="6" t="s">
        <v>1801</v>
      </c>
      <c r="J804" s="1" t="s">
        <v>34</v>
      </c>
      <c r="K804" s="1" t="s">
        <v>35</v>
      </c>
      <c r="L804" s="1" t="s">
        <v>1802</v>
      </c>
      <c r="M804" s="17"/>
      <c r="N804" s="17" t="str">
        <f aca="false">IF(COUNTIF(поверки!$L$6:$L$3175,поверки!$L804)&gt;1,"Дубликат","")</f>
        <v/>
      </c>
      <c r="O804" s="18" t="n">
        <v>799</v>
      </c>
      <c r="P804" s="17" t="str">
        <f aca="false">CONCATENATE(TEXT(MONTH(поверки!$G804),"00"),"/",TEXT(поверки!$O804,"000"), "/",TEXT(YEAR(поверки!$G804)-2000,"00"))</f>
        <v>04/799/25</v>
      </c>
      <c r="Q804" s="17" t="str">
        <f aca="false">VLOOKUP(поверки!$F804,'соответстиви ОТ типу'!$K$4:$M$344,2,FALSE())</f>
        <v>Манометр</v>
      </c>
      <c r="R804" s="17" t="s">
        <v>46</v>
      </c>
      <c r="S804" s="17" t="s">
        <v>1803</v>
      </c>
      <c r="T804" s="17" t="n">
        <v>3</v>
      </c>
      <c r="U804" s="19" t="n">
        <f aca="false">VLOOKUP(поверки!$T804,'Акты п-п'!$C$5:$I$57,2,FALSE())</f>
        <v>45754</v>
      </c>
      <c r="V804" s="19" t="n">
        <f aca="false">VLOOKUP(поверки!$T804,'Акты п-п'!$C$5:$I$57,3,FALSE())</f>
        <v>45758</v>
      </c>
      <c r="W804" s="17" t="str">
        <f aca="false">VLOOKUP(поверки!$T804,'Акты п-п'!$C$5:$I$57,5,FALSE())</f>
        <v>Большаков С.Н.</v>
      </c>
      <c r="X804" s="17" t="n">
        <f aca="false">поверки!$G804-поверки!$U804</f>
        <v>2</v>
      </c>
      <c r="Y804" s="17" t="n">
        <f aca="false">поверки!$V804-поверки!$G804</f>
        <v>2</v>
      </c>
      <c r="Z804" s="17" t="str">
        <f aca="false">CONCATENATE(поверки!$Q804," ",поверки!$S804," номер ",поверки!$H804)</f>
        <v>Манометр МПТИ-М1У2 номер 504</v>
      </c>
    </row>
    <row r="805" customFormat="false" ht="17.9" hidden="true" customHeight="false" outlineLevel="0" collapsed="false">
      <c r="B805" s="1" t="s">
        <v>198</v>
      </c>
      <c r="C805" s="1" t="s">
        <v>30</v>
      </c>
      <c r="D805" s="1" t="s">
        <v>31</v>
      </c>
      <c r="F805" s="1" t="s">
        <v>207</v>
      </c>
      <c r="G805" s="16" t="n">
        <v>45756</v>
      </c>
      <c r="H805" s="6" t="s">
        <v>1804</v>
      </c>
      <c r="J805" s="1" t="s">
        <v>34</v>
      </c>
      <c r="K805" s="1" t="s">
        <v>35</v>
      </c>
      <c r="L805" s="1" t="s">
        <v>1805</v>
      </c>
      <c r="M805" s="17" t="str">
        <f aca="false">IF(COUNTIF(поверки!$H$6:$H$3175,поверки!$H805)&gt;1,"Дубликат","")</f>
        <v/>
      </c>
      <c r="N805" s="17" t="str">
        <f aca="false">IF(COUNTIF(поверки!$L$6:$L$3175,поверки!$L805)&gt;1,"Дубликат","")</f>
        <v/>
      </c>
      <c r="O805" s="18" t="n">
        <v>800</v>
      </c>
      <c r="P805" s="17" t="str">
        <f aca="false">CONCATENATE(TEXT(MONTH(поверки!$G805),"00"),"/",TEXT(поверки!$O805,"000"), "/",TEXT(YEAR(поверки!$G805)-2000,"00"))</f>
        <v>04/800/25</v>
      </c>
      <c r="Q805" s="17" t="str">
        <f aca="false">VLOOKUP(поверки!$F805,'соответстиви ОТ типу'!$K$4:$M$344,2,FALSE())</f>
        <v>Преобразователь давления</v>
      </c>
      <c r="R805" s="17" t="s">
        <v>37</v>
      </c>
      <c r="S805" s="17" t="s">
        <v>65</v>
      </c>
      <c r="T805" s="17" t="n">
        <v>3</v>
      </c>
      <c r="U805" s="19" t="n">
        <f aca="false">VLOOKUP(поверки!$T805,'Акты п-п'!$C$5:$I$57,2,FALSE())</f>
        <v>45754</v>
      </c>
      <c r="V805" s="19" t="n">
        <f aca="false">VLOOKUP(поверки!$T805,'Акты п-п'!$C$5:$I$57,3,FALSE())</f>
        <v>45758</v>
      </c>
      <c r="W805" s="17" t="str">
        <f aca="false">VLOOKUP(поверки!$T805,'Акты п-п'!$C$5:$I$57,5,FALSE())</f>
        <v>Большаков С.Н.</v>
      </c>
      <c r="X805" s="17" t="n">
        <f aca="false">поверки!$G805-поверки!$U805</f>
        <v>2</v>
      </c>
      <c r="Y805" s="17" t="n">
        <f aca="false">поверки!$V805-поверки!$G805</f>
        <v>2</v>
      </c>
      <c r="Z805" s="17" t="str">
        <f aca="false">CONCATENATE(поверки!$Q805," ",поверки!$S805," номер ",поверки!$H805)</f>
        <v>Преобразователь давления EJX 530A номер 91G316160</v>
      </c>
    </row>
    <row r="806" customFormat="false" ht="17.9" hidden="true" customHeight="false" outlineLevel="0" collapsed="false">
      <c r="B806" s="1" t="s">
        <v>198</v>
      </c>
      <c r="C806" s="1" t="s">
        <v>30</v>
      </c>
      <c r="D806" s="1" t="s">
        <v>31</v>
      </c>
      <c r="F806" s="1" t="s">
        <v>216</v>
      </c>
      <c r="G806" s="16" t="n">
        <v>45756</v>
      </c>
      <c r="H806" s="6" t="s">
        <v>1806</v>
      </c>
      <c r="J806" s="1" t="s">
        <v>34</v>
      </c>
      <c r="K806" s="1" t="s">
        <v>35</v>
      </c>
      <c r="L806" s="1" t="s">
        <v>1807</v>
      </c>
      <c r="M806" s="17" t="str">
        <f aca="false">IF(COUNTIF(поверки!$H$6:$H$3175,поверки!$H806)&gt;1,"Дубликат","")</f>
        <v/>
      </c>
      <c r="N806" s="17" t="str">
        <f aca="false">IF(COUNTIF(поверки!$L$6:$L$3175,поверки!$L806)&gt;1,"Дубликат","")</f>
        <v/>
      </c>
      <c r="O806" s="18" t="n">
        <v>801</v>
      </c>
      <c r="P806" s="17" t="str">
        <f aca="false">CONCATENATE(TEXT(MONTH(поверки!$G806),"00"),"/",TEXT(поверки!$O806,"000"), "/",TEXT(YEAR(поверки!$G806)-2000,"00"))</f>
        <v>04/801/25</v>
      </c>
      <c r="Q806" s="17" t="str">
        <f aca="false">VLOOKUP(поверки!$F806,'соответстиви ОТ типу'!$K$4:$M$344,2,FALSE())</f>
        <v>Преобразователь давления</v>
      </c>
      <c r="R806" s="17" t="s">
        <v>37</v>
      </c>
      <c r="S806" s="17" t="s">
        <v>1808</v>
      </c>
      <c r="T806" s="17" t="n">
        <v>3</v>
      </c>
      <c r="U806" s="19" t="n">
        <f aca="false">VLOOKUP(поверки!$T806,'Акты п-п'!$C$5:$I$57,2,FALSE())</f>
        <v>45754</v>
      </c>
      <c r="V806" s="19" t="n">
        <f aca="false">VLOOKUP(поверки!$T806,'Акты п-п'!$C$5:$I$57,3,FALSE())</f>
        <v>45758</v>
      </c>
      <c r="W806" s="17" t="str">
        <f aca="false">VLOOKUP(поверки!$T806,'Акты п-п'!$C$5:$I$57,5,FALSE())</f>
        <v>Большаков С.Н.</v>
      </c>
      <c r="X806" s="17" t="n">
        <f aca="false">поверки!$G806-поверки!$U806</f>
        <v>2</v>
      </c>
      <c r="Y806" s="17" t="n">
        <f aca="false">поверки!$V806-поверки!$G806</f>
        <v>2</v>
      </c>
      <c r="Z806" s="17" t="str">
        <f aca="false">CONCATENATE(поверки!$Q806," ",поверки!$S806," номер ",поверки!$H806)</f>
        <v>Преобразователь давления Cerabar S,PMС 71 номер D70C040109C</v>
      </c>
    </row>
    <row r="807" customFormat="false" ht="17.9" hidden="true" customHeight="false" outlineLevel="0" collapsed="false">
      <c r="B807" s="1" t="s">
        <v>198</v>
      </c>
      <c r="C807" s="1" t="s">
        <v>30</v>
      </c>
      <c r="D807" s="1" t="s">
        <v>31</v>
      </c>
      <c r="F807" s="1" t="s">
        <v>216</v>
      </c>
      <c r="G807" s="16" t="n">
        <v>45756</v>
      </c>
      <c r="H807" s="6" t="s">
        <v>1809</v>
      </c>
      <c r="J807" s="1" t="s">
        <v>34</v>
      </c>
      <c r="K807" s="1" t="s">
        <v>35</v>
      </c>
      <c r="L807" s="1" t="s">
        <v>1810</v>
      </c>
      <c r="M807" s="17" t="str">
        <f aca="false">IF(COUNTIF(поверки!$H$6:$H$3175,поверки!$H807)&gt;1,"Дубликат","")</f>
        <v/>
      </c>
      <c r="N807" s="17" t="str">
        <f aca="false">IF(COUNTIF(поверки!$L$6:$L$3175,поверки!$L807)&gt;1,"Дубликат","")</f>
        <v/>
      </c>
      <c r="O807" s="18" t="n">
        <v>802</v>
      </c>
      <c r="P807" s="17" t="str">
        <f aca="false">CONCATENATE(TEXT(MONTH(поверки!$G807),"00"),"/",TEXT(поверки!$O807,"000"), "/",TEXT(YEAR(поверки!$G807)-2000,"00"))</f>
        <v>04/802/25</v>
      </c>
      <c r="Q807" s="17" t="str">
        <f aca="false">VLOOKUP(поверки!$F807,'соответстиви ОТ типу'!$K$4:$M$344,2,FALSE())</f>
        <v>Преобразователь давления</v>
      </c>
      <c r="R807" s="17" t="s">
        <v>37</v>
      </c>
      <c r="S807" s="17" t="s">
        <v>1808</v>
      </c>
      <c r="T807" s="17" t="n">
        <v>3</v>
      </c>
      <c r="U807" s="19" t="n">
        <f aca="false">VLOOKUP(поверки!$T807,'Акты п-п'!$C$5:$I$57,2,FALSE())</f>
        <v>45754</v>
      </c>
      <c r="V807" s="19" t="n">
        <f aca="false">VLOOKUP(поверки!$T807,'Акты п-п'!$C$5:$I$57,3,FALSE())</f>
        <v>45758</v>
      </c>
      <c r="W807" s="17" t="str">
        <f aca="false">VLOOKUP(поверки!$T807,'Акты п-п'!$C$5:$I$57,5,FALSE())</f>
        <v>Большаков С.Н.</v>
      </c>
      <c r="X807" s="17" t="n">
        <f aca="false">поверки!$G807-поверки!$U807</f>
        <v>2</v>
      </c>
      <c r="Y807" s="17" t="n">
        <f aca="false">поверки!$V807-поверки!$G807</f>
        <v>2</v>
      </c>
      <c r="Z807" s="17" t="str">
        <f aca="false">CONCATENATE(поверки!$Q807," ",поверки!$S807," номер ",поверки!$H807)</f>
        <v>Преобразователь давления Cerabar S,PMС 71 номер D70BD70109C</v>
      </c>
    </row>
    <row r="808" customFormat="false" ht="17.9" hidden="true" customHeight="false" outlineLevel="0" collapsed="false">
      <c r="B808" s="1" t="s">
        <v>198</v>
      </c>
      <c r="C808" s="1" t="s">
        <v>30</v>
      </c>
      <c r="D808" s="1" t="s">
        <v>31</v>
      </c>
      <c r="F808" s="1" t="s">
        <v>207</v>
      </c>
      <c r="G808" s="16" t="n">
        <v>45756</v>
      </c>
      <c r="H808" s="6" t="s">
        <v>1811</v>
      </c>
      <c r="J808" s="1" t="s">
        <v>34</v>
      </c>
      <c r="K808" s="1" t="s">
        <v>35</v>
      </c>
      <c r="L808" s="1" t="s">
        <v>1812</v>
      </c>
      <c r="M808" s="17" t="str">
        <f aca="false">IF(COUNTIF(поверки!$H$6:$H$3175,поверки!$H808)&gt;1,"Дубликат","")</f>
        <v/>
      </c>
      <c r="N808" s="17" t="str">
        <f aca="false">IF(COUNTIF(поверки!$L$6:$L$3175,поверки!$L808)&gt;1,"Дубликат","")</f>
        <v/>
      </c>
      <c r="O808" s="18" t="n">
        <v>803</v>
      </c>
      <c r="P808" s="17" t="str">
        <f aca="false">CONCATENATE(TEXT(MONTH(поверки!$G808),"00"),"/",TEXT(поверки!$O808,"000"), "/",TEXT(YEAR(поверки!$G808)-2000,"00"))</f>
        <v>04/803/25</v>
      </c>
      <c r="Q808" s="17" t="str">
        <f aca="false">VLOOKUP(поверки!$F808,'соответстиви ОТ типу'!$K$4:$M$344,2,FALSE())</f>
        <v>Преобразователь давления</v>
      </c>
      <c r="R808" s="17" t="s">
        <v>37</v>
      </c>
      <c r="S808" s="17" t="s">
        <v>65</v>
      </c>
      <c r="T808" s="17" t="n">
        <v>3</v>
      </c>
      <c r="U808" s="19" t="n">
        <f aca="false">VLOOKUP(поверки!$T808,'Акты п-п'!$C$5:$I$57,2,FALSE())</f>
        <v>45754</v>
      </c>
      <c r="V808" s="19" t="n">
        <f aca="false">VLOOKUP(поверки!$T808,'Акты п-п'!$C$5:$I$57,3,FALSE())</f>
        <v>45758</v>
      </c>
      <c r="W808" s="17" t="str">
        <f aca="false">VLOOKUP(поверки!$T808,'Акты п-п'!$C$5:$I$57,5,FALSE())</f>
        <v>Большаков С.Н.</v>
      </c>
      <c r="X808" s="17" t="n">
        <f aca="false">поверки!$G808-поверки!$U808</f>
        <v>2</v>
      </c>
      <c r="Y808" s="17" t="n">
        <f aca="false">поверки!$V808-поверки!$G808</f>
        <v>2</v>
      </c>
      <c r="Z808" s="17" t="str">
        <f aca="false">CONCATENATE(поверки!$Q808," ",поверки!$S808," номер ",поверки!$H808)</f>
        <v>Преобразователь давления EJX 530A номер 91G316161</v>
      </c>
    </row>
    <row r="809" customFormat="false" ht="17.9" hidden="true" customHeight="false" outlineLevel="0" collapsed="false">
      <c r="B809" s="1" t="s">
        <v>198</v>
      </c>
      <c r="C809" s="1" t="s">
        <v>30</v>
      </c>
      <c r="D809" s="1" t="s">
        <v>31</v>
      </c>
      <c r="F809" s="1" t="s">
        <v>207</v>
      </c>
      <c r="G809" s="16" t="n">
        <v>45756</v>
      </c>
      <c r="H809" s="6" t="s">
        <v>1813</v>
      </c>
      <c r="J809" s="1" t="s">
        <v>34</v>
      </c>
      <c r="K809" s="1" t="s">
        <v>35</v>
      </c>
      <c r="L809" s="1" t="s">
        <v>1814</v>
      </c>
      <c r="M809" s="17" t="str">
        <f aca="false">IF(COUNTIF(поверки!$H$6:$H$3175,поверки!$H809)&gt;1,"Дубликат","")</f>
        <v/>
      </c>
      <c r="N809" s="17" t="str">
        <f aca="false">IF(COUNTIF(поверки!$L$6:$L$3175,поверки!$L809)&gt;1,"Дубликат","")</f>
        <v/>
      </c>
      <c r="O809" s="18" t="n">
        <v>804</v>
      </c>
      <c r="P809" s="17" t="str">
        <f aca="false">CONCATENATE(TEXT(MONTH(поверки!$G809),"00"),"/",TEXT(поверки!$O809,"000"), "/",TEXT(YEAR(поверки!$G809)-2000,"00"))</f>
        <v>04/804/25</v>
      </c>
      <c r="Q809" s="17" t="str">
        <f aca="false">VLOOKUP(поверки!$F809,'соответстиви ОТ типу'!$K$4:$M$344,2,FALSE())</f>
        <v>Преобразователь давления</v>
      </c>
      <c r="R809" s="17" t="s">
        <v>222</v>
      </c>
      <c r="S809" s="17" t="s">
        <v>65</v>
      </c>
      <c r="T809" s="17" t="n">
        <v>3</v>
      </c>
      <c r="U809" s="19" t="n">
        <f aca="false">VLOOKUP(поверки!$T809,'Акты п-п'!$C$5:$I$57,2,FALSE())</f>
        <v>45754</v>
      </c>
      <c r="V809" s="19" t="n">
        <f aca="false">VLOOKUP(поверки!$T809,'Акты п-п'!$C$5:$I$57,3,FALSE())</f>
        <v>45758</v>
      </c>
      <c r="W809" s="17" t="str">
        <f aca="false">VLOOKUP(поверки!$T809,'Акты п-п'!$C$5:$I$57,5,FALSE())</f>
        <v>Большаков С.Н.</v>
      </c>
      <c r="X809" s="17" t="n">
        <f aca="false">поверки!$G809-поверки!$U809</f>
        <v>2</v>
      </c>
      <c r="Y809" s="17" t="n">
        <f aca="false">поверки!$V809-поверки!$G809</f>
        <v>2</v>
      </c>
      <c r="Z809" s="17" t="str">
        <f aca="false">CONCATENATE(поверки!$Q809," ",поверки!$S809," номер ",поверки!$H809)</f>
        <v>Преобразователь давления EJX 530A номер 91G316163</v>
      </c>
    </row>
    <row r="810" customFormat="false" ht="17.9" hidden="true" customHeight="false" outlineLevel="0" collapsed="false">
      <c r="B810" s="1" t="s">
        <v>198</v>
      </c>
      <c r="C810" s="1" t="s">
        <v>30</v>
      </c>
      <c r="D810" s="1" t="s">
        <v>31</v>
      </c>
      <c r="F810" s="1" t="s">
        <v>199</v>
      </c>
      <c r="G810" s="16" t="n">
        <v>45756</v>
      </c>
      <c r="H810" s="6" t="s">
        <v>1815</v>
      </c>
      <c r="J810" s="1" t="s">
        <v>34</v>
      </c>
      <c r="K810" s="1" t="s">
        <v>35</v>
      </c>
      <c r="L810" s="1" t="s">
        <v>1816</v>
      </c>
      <c r="M810" s="17" t="str">
        <f aca="false">IF(COUNTIF(поверки!$H$6:$H$3175,поверки!$H810)&gt;1,"Дубликат","")</f>
        <v/>
      </c>
      <c r="N810" s="17" t="str">
        <f aca="false">IF(COUNTIF(поверки!$L$6:$L$3175,поверки!$L810)&gt;1,"Дубликат","")</f>
        <v/>
      </c>
      <c r="O810" s="18" t="n">
        <v>805</v>
      </c>
      <c r="P810" s="17" t="str">
        <f aca="false">CONCATENATE(TEXT(MONTH(поверки!$G810),"00"),"/",TEXT(поверки!$O810,"000"), "/",TEXT(YEAR(поверки!$G810)-2000,"00"))</f>
        <v>04/805/25</v>
      </c>
      <c r="Q810" s="17" t="str">
        <f aca="false">VLOOKUP(поверки!$F810,'соответстиви ОТ типу'!$K$4:$M$344,2,FALSE())</f>
        <v>Преобразователь давления</v>
      </c>
      <c r="R810" s="17" t="s">
        <v>222</v>
      </c>
      <c r="S810" s="17" t="s">
        <v>1817</v>
      </c>
      <c r="T810" s="17" t="n">
        <v>3</v>
      </c>
      <c r="U810" s="19" t="n">
        <f aca="false">VLOOKUP(поверки!$T810,'Акты п-п'!$C$5:$I$57,2,FALSE())</f>
        <v>45754</v>
      </c>
      <c r="V810" s="19" t="n">
        <f aca="false">VLOOKUP(поверки!$T810,'Акты п-п'!$C$5:$I$57,3,FALSE())</f>
        <v>45758</v>
      </c>
      <c r="W810" s="17" t="str">
        <f aca="false">VLOOKUP(поверки!$T810,'Акты п-п'!$C$5:$I$57,5,FALSE())</f>
        <v>Большаков С.Н.</v>
      </c>
      <c r="X810" s="17" t="n">
        <f aca="false">поверки!$G810-поверки!$U810</f>
        <v>2</v>
      </c>
      <c r="Y810" s="17" t="n">
        <f aca="false">поверки!$V810-поверки!$G810</f>
        <v>2</v>
      </c>
      <c r="Z810" s="17" t="str">
        <f aca="false">CONCATENATE(поверки!$Q810," ",поверки!$S810," номер ",поверки!$H810)</f>
        <v>Преобразователь давления Метран-150TGR номер 0001220441</v>
      </c>
    </row>
    <row r="811" customFormat="false" ht="17.9" hidden="true" customHeight="false" outlineLevel="0" collapsed="false">
      <c r="B811" s="1" t="s">
        <v>198</v>
      </c>
      <c r="C811" s="1" t="s">
        <v>30</v>
      </c>
      <c r="D811" s="1" t="s">
        <v>31</v>
      </c>
      <c r="F811" s="1" t="s">
        <v>199</v>
      </c>
      <c r="G811" s="16" t="n">
        <v>45756</v>
      </c>
      <c r="H811" s="6" t="s">
        <v>1818</v>
      </c>
      <c r="J811" s="1" t="s">
        <v>34</v>
      </c>
      <c r="K811" s="1" t="s">
        <v>35</v>
      </c>
      <c r="L811" s="1" t="s">
        <v>1819</v>
      </c>
      <c r="M811" s="17" t="str">
        <f aca="false">IF(COUNTIF(поверки!$H$6:$H$3175,поверки!$H811)&gt;1,"Дубликат","")</f>
        <v/>
      </c>
      <c r="N811" s="17" t="str">
        <f aca="false">IF(COUNTIF(поверки!$L$6:$L$3175,поверки!$L811)&gt;1,"Дубликат","")</f>
        <v/>
      </c>
      <c r="O811" s="18" t="n">
        <v>806</v>
      </c>
      <c r="P811" s="17" t="str">
        <f aca="false">CONCATENATE(TEXT(MONTH(поверки!$G811),"00"),"/",TEXT(поверки!$O811,"000"), "/",TEXT(YEAR(поверки!$G811)-2000,"00"))</f>
        <v>04/806/25</v>
      </c>
      <c r="Q811" s="17" t="str">
        <f aca="false">VLOOKUP(поверки!$F811,'соответстиви ОТ типу'!$K$4:$M$344,2,FALSE())</f>
        <v>Преобразователь давления</v>
      </c>
      <c r="R811" s="17" t="s">
        <v>222</v>
      </c>
      <c r="S811" s="17" t="s">
        <v>1817</v>
      </c>
      <c r="T811" s="17" t="n">
        <v>3</v>
      </c>
      <c r="U811" s="19" t="n">
        <f aca="false">VLOOKUP(поверки!$T811,'Акты п-п'!$C$5:$I$57,2,FALSE())</f>
        <v>45754</v>
      </c>
      <c r="V811" s="19" t="n">
        <f aca="false">VLOOKUP(поверки!$T811,'Акты п-п'!$C$5:$I$57,3,FALSE())</f>
        <v>45758</v>
      </c>
      <c r="W811" s="17" t="str">
        <f aca="false">VLOOKUP(поверки!$T811,'Акты п-п'!$C$5:$I$57,5,FALSE())</f>
        <v>Большаков С.Н.</v>
      </c>
      <c r="X811" s="17" t="n">
        <f aca="false">поверки!$G811-поверки!$U811</f>
        <v>2</v>
      </c>
      <c r="Y811" s="17" t="n">
        <f aca="false">поверки!$V811-поверки!$G811</f>
        <v>2</v>
      </c>
      <c r="Z811" s="17" t="str">
        <f aca="false">CONCATENATE(поверки!$Q811," ",поверки!$S811," номер ",поверки!$H811)</f>
        <v>Преобразователь давления Метран-150TGR номер 0001208082</v>
      </c>
    </row>
    <row r="812" customFormat="false" ht="17.9" hidden="true" customHeight="false" outlineLevel="0" collapsed="false">
      <c r="B812" s="1" t="s">
        <v>198</v>
      </c>
      <c r="C812" s="1" t="s">
        <v>30</v>
      </c>
      <c r="D812" s="1" t="s">
        <v>31</v>
      </c>
      <c r="F812" s="1" t="s">
        <v>199</v>
      </c>
      <c r="G812" s="16" t="n">
        <v>45756</v>
      </c>
      <c r="H812" s="6" t="s">
        <v>1820</v>
      </c>
      <c r="J812" s="1" t="s">
        <v>34</v>
      </c>
      <c r="K812" s="1" t="s">
        <v>35</v>
      </c>
      <c r="L812" s="1" t="s">
        <v>1821</v>
      </c>
      <c r="M812" s="17" t="str">
        <f aca="false">IF(COUNTIF(поверки!$H$6:$H$3175,поверки!$H812)&gt;1,"Дубликат","")</f>
        <v/>
      </c>
      <c r="N812" s="17" t="str">
        <f aca="false">IF(COUNTIF(поверки!$L$6:$L$3175,поверки!$L812)&gt;1,"Дубликат","")</f>
        <v/>
      </c>
      <c r="O812" s="18" t="n">
        <v>807</v>
      </c>
      <c r="P812" s="17" t="str">
        <f aca="false">CONCATENATE(TEXT(MONTH(поверки!$G812),"00"),"/",TEXT(поверки!$O812,"000"), "/",TEXT(YEAR(поверки!$G812)-2000,"00"))</f>
        <v>04/807/25</v>
      </c>
      <c r="Q812" s="17" t="str">
        <f aca="false">VLOOKUP(поверки!$F812,'соответстиви ОТ типу'!$K$4:$M$344,2,FALSE())</f>
        <v>Преобразователь давления</v>
      </c>
      <c r="R812" s="17" t="s">
        <v>222</v>
      </c>
      <c r="S812" s="17" t="s">
        <v>202</v>
      </c>
      <c r="T812" s="17" t="n">
        <v>3</v>
      </c>
      <c r="U812" s="19" t="n">
        <f aca="false">VLOOKUP(поверки!$T812,'Акты п-п'!$C$5:$I$57,2,FALSE())</f>
        <v>45754</v>
      </c>
      <c r="V812" s="19" t="n">
        <f aca="false">VLOOKUP(поверки!$T812,'Акты п-п'!$C$5:$I$57,3,FALSE())</f>
        <v>45758</v>
      </c>
      <c r="W812" s="17" t="str">
        <f aca="false">VLOOKUP(поверки!$T812,'Акты п-п'!$C$5:$I$57,5,FALSE())</f>
        <v>Большаков С.Н.</v>
      </c>
      <c r="X812" s="17" t="n">
        <f aca="false">поверки!$G812-поверки!$U812</f>
        <v>2</v>
      </c>
      <c r="Y812" s="17" t="n">
        <f aca="false">поверки!$V812-поверки!$G812</f>
        <v>2</v>
      </c>
      <c r="Z812" s="17" t="str">
        <f aca="false">CONCATENATE(поверки!$Q812," ",поверки!$S812," номер ",поверки!$H812)</f>
        <v>Преобразователь давления Метран-150CDR номер 0001209642</v>
      </c>
    </row>
    <row r="813" customFormat="false" ht="17.9" hidden="true" customHeight="false" outlineLevel="0" collapsed="false">
      <c r="B813" s="1" t="s">
        <v>1822</v>
      </c>
      <c r="C813" s="1" t="s">
        <v>30</v>
      </c>
      <c r="D813" s="1" t="s">
        <v>446</v>
      </c>
      <c r="F813" s="1" t="s">
        <v>1823</v>
      </c>
      <c r="G813" s="16" t="n">
        <v>45756</v>
      </c>
      <c r="H813" s="6" t="s">
        <v>1824</v>
      </c>
      <c r="J813" s="1" t="s">
        <v>34</v>
      </c>
      <c r="K813" s="1" t="s">
        <v>35</v>
      </c>
      <c r="L813" s="1" t="s">
        <v>1825</v>
      </c>
      <c r="M813" s="17"/>
      <c r="N813" s="17" t="str">
        <f aca="false">IF(COUNTIF(поверки!$L$6:$L$3175,поверки!$L813)&gt;1,"Дубликат","")</f>
        <v/>
      </c>
      <c r="O813" s="18" t="n">
        <v>808</v>
      </c>
      <c r="P813" s="17" t="str">
        <f aca="false">CONCATENATE(TEXT(MONTH(поверки!$G813),"00"),"/",TEXT(поверки!$O813,"000"), "/",TEXT(YEAR(поверки!$G813)-2000,"00"))</f>
        <v>04/808/25</v>
      </c>
      <c r="Q813" s="17" t="str">
        <f aca="false">VLOOKUP(поверки!$F813,'соответстиви ОТ типу'!$K$4:$M$344,2,FALSE())</f>
        <v>Термометр биметаллический</v>
      </c>
      <c r="R813" s="17" t="s">
        <v>52</v>
      </c>
      <c r="S813" s="17" t="s">
        <v>1826</v>
      </c>
      <c r="T813" s="17" t="n">
        <v>4</v>
      </c>
      <c r="U813" s="19" t="n">
        <f aca="false">VLOOKUP(поверки!$T813,'Акты п-п'!$C$5:$I$57,2,FALSE())</f>
        <v>45755</v>
      </c>
      <c r="V813" s="19" t="n">
        <f aca="false">VLOOKUP(поверки!$T813,'Акты п-п'!$C$5:$I$57,3,FALSE())</f>
        <v>45757</v>
      </c>
      <c r="W813" s="17" t="str">
        <f aca="false">VLOOKUP(поверки!$T813,'Акты п-п'!$C$5:$I$57,5,FALSE())</f>
        <v>Манджеев А.А.</v>
      </c>
      <c r="X813" s="17" t="n">
        <f aca="false">поверки!$G813-поверки!$U813</f>
        <v>1</v>
      </c>
      <c r="Y813" s="17" t="n">
        <f aca="false">поверки!$V813-поверки!$G813</f>
        <v>1</v>
      </c>
      <c r="Z813" s="17" t="str">
        <f aca="false">CONCATENATE(поверки!$Q813," ",поверки!$S813," номер ",поверки!$H813)</f>
        <v>Термометр биметаллический S5500 номер 1107316965</v>
      </c>
    </row>
    <row r="814" customFormat="false" ht="17.9" hidden="true" customHeight="false" outlineLevel="0" collapsed="false">
      <c r="B814" s="1" t="s">
        <v>1822</v>
      </c>
      <c r="C814" s="1" t="s">
        <v>30</v>
      </c>
      <c r="D814" s="1" t="s">
        <v>446</v>
      </c>
      <c r="F814" s="1" t="s">
        <v>1823</v>
      </c>
      <c r="G814" s="16" t="n">
        <v>45756</v>
      </c>
      <c r="H814" s="6" t="s">
        <v>1827</v>
      </c>
      <c r="J814" s="1" t="s">
        <v>34</v>
      </c>
      <c r="K814" s="1" t="s">
        <v>35</v>
      </c>
      <c r="L814" s="1" t="s">
        <v>1828</v>
      </c>
      <c r="M814" s="17"/>
      <c r="N814" s="17" t="str">
        <f aca="false">IF(COUNTIF(поверки!$L$6:$L$3175,поверки!$L814)&gt;1,"Дубликат","")</f>
        <v/>
      </c>
      <c r="O814" s="18" t="n">
        <v>809</v>
      </c>
      <c r="P814" s="17" t="str">
        <f aca="false">CONCATENATE(TEXT(MONTH(поверки!$G814),"00"),"/",TEXT(поверки!$O814,"000"), "/",TEXT(YEAR(поверки!$G814)-2000,"00"))</f>
        <v>04/809/25</v>
      </c>
      <c r="Q814" s="17" t="str">
        <f aca="false">VLOOKUP(поверки!$F814,'соответстиви ОТ типу'!$K$4:$M$344,2,FALSE())</f>
        <v>Термометр биметаллический</v>
      </c>
      <c r="R814" s="17" t="s">
        <v>52</v>
      </c>
      <c r="S814" s="17" t="s">
        <v>1829</v>
      </c>
      <c r="T814" s="17" t="n">
        <v>4</v>
      </c>
      <c r="U814" s="19" t="n">
        <f aca="false">VLOOKUP(поверки!$T814,'Акты п-п'!$C$5:$I$57,2,FALSE())</f>
        <v>45755</v>
      </c>
      <c r="V814" s="19" t="n">
        <f aca="false">VLOOKUP(поверки!$T814,'Акты п-п'!$C$5:$I$57,3,FALSE())</f>
        <v>45757</v>
      </c>
      <c r="W814" s="17" t="str">
        <f aca="false">VLOOKUP(поверки!$T814,'Акты п-п'!$C$5:$I$57,5,FALSE())</f>
        <v>Манджеев А.А.</v>
      </c>
      <c r="X814" s="17" t="n">
        <f aca="false">поверки!$G814-поверки!$U814</f>
        <v>1</v>
      </c>
      <c r="Y814" s="17" t="n">
        <f aca="false">поверки!$V814-поверки!$G814</f>
        <v>1</v>
      </c>
      <c r="Z814" s="17" t="str">
        <f aca="false">CONCATENATE(поверки!$Q814," ",поверки!$S814," номер ",поверки!$H814)</f>
        <v>Термометр биметаллический S55 номер 1106I4Y8</v>
      </c>
    </row>
    <row r="815" customFormat="false" ht="17.9" hidden="true" customHeight="false" outlineLevel="0" collapsed="false">
      <c r="B815" s="1" t="s">
        <v>1822</v>
      </c>
      <c r="C815" s="1" t="s">
        <v>30</v>
      </c>
      <c r="D815" s="1" t="s">
        <v>446</v>
      </c>
      <c r="F815" s="1" t="s">
        <v>1823</v>
      </c>
      <c r="G815" s="16" t="n">
        <v>45756</v>
      </c>
      <c r="H815" s="6" t="s">
        <v>1830</v>
      </c>
      <c r="J815" s="1" t="s">
        <v>34</v>
      </c>
      <c r="K815" s="1" t="s">
        <v>35</v>
      </c>
      <c r="L815" s="1" t="s">
        <v>1831</v>
      </c>
      <c r="M815" s="17"/>
      <c r="N815" s="17" t="str">
        <f aca="false">IF(COUNTIF(поверки!$L$6:$L$3175,поверки!$L815)&gt;1,"Дубликат","")</f>
        <v/>
      </c>
      <c r="O815" s="18" t="n">
        <v>810</v>
      </c>
      <c r="P815" s="17" t="str">
        <f aca="false">CONCATENATE(TEXT(MONTH(поверки!$G815),"00"),"/",TEXT(поверки!$O815,"000"), "/",TEXT(YEAR(поверки!$G815)-2000,"00"))</f>
        <v>04/810/25</v>
      </c>
      <c r="Q815" s="17" t="str">
        <f aca="false">VLOOKUP(поверки!$F815,'соответстиви ОТ типу'!$K$4:$M$344,2,FALSE())</f>
        <v>Термометр биметаллический</v>
      </c>
      <c r="R815" s="17" t="s">
        <v>52</v>
      </c>
      <c r="S815" s="17" t="s">
        <v>1829</v>
      </c>
      <c r="T815" s="17" t="n">
        <v>4</v>
      </c>
      <c r="U815" s="19" t="n">
        <f aca="false">VLOOKUP(поверки!$T815,'Акты п-п'!$C$5:$I$57,2,FALSE())</f>
        <v>45755</v>
      </c>
      <c r="V815" s="19" t="n">
        <f aca="false">VLOOKUP(поверки!$T815,'Акты п-п'!$C$5:$I$57,3,FALSE())</f>
        <v>45757</v>
      </c>
      <c r="W815" s="17" t="str">
        <f aca="false">VLOOKUP(поверки!$T815,'Акты п-п'!$C$5:$I$57,5,FALSE())</f>
        <v>Манджеев А.А.</v>
      </c>
      <c r="X815" s="17" t="n">
        <f aca="false">поверки!$G815-поверки!$U815</f>
        <v>1</v>
      </c>
      <c r="Y815" s="17" t="n">
        <f aca="false">поверки!$V815-поверки!$G815</f>
        <v>1</v>
      </c>
      <c r="Z815" s="17" t="str">
        <f aca="false">CONCATENATE(поверки!$Q815," ",поверки!$S815," номер ",поверки!$H815)</f>
        <v>Термометр биметаллический S55 номер 1107АD6B</v>
      </c>
    </row>
    <row r="816" customFormat="false" ht="17.9" hidden="true" customHeight="false" outlineLevel="0" collapsed="false">
      <c r="B816" s="1" t="s">
        <v>1822</v>
      </c>
      <c r="C816" s="1" t="s">
        <v>30</v>
      </c>
      <c r="D816" s="1" t="s">
        <v>446</v>
      </c>
      <c r="F816" s="1" t="s">
        <v>1823</v>
      </c>
      <c r="G816" s="16" t="n">
        <v>45756</v>
      </c>
      <c r="H816" s="6" t="s">
        <v>1832</v>
      </c>
      <c r="J816" s="1" t="s">
        <v>34</v>
      </c>
      <c r="K816" s="1" t="s">
        <v>35</v>
      </c>
      <c r="L816" s="1" t="s">
        <v>1833</v>
      </c>
      <c r="M816" s="17"/>
      <c r="N816" s="17" t="str">
        <f aca="false">IF(COUNTIF(поверки!$L$6:$L$3175,поверки!$L816)&gt;1,"Дубликат","")</f>
        <v/>
      </c>
      <c r="O816" s="18" t="n">
        <v>811</v>
      </c>
      <c r="P816" s="17" t="str">
        <f aca="false">CONCATENATE(TEXT(MONTH(поверки!$G816),"00"),"/",TEXT(поверки!$O816,"000"), "/",TEXT(YEAR(поверки!$G816)-2000,"00"))</f>
        <v>04/811/25</v>
      </c>
      <c r="Q816" s="17" t="str">
        <f aca="false">VLOOKUP(поверки!$F816,'соответстиви ОТ типу'!$K$4:$M$344,2,FALSE())</f>
        <v>Термометр биметаллический</v>
      </c>
      <c r="R816" s="17" t="s">
        <v>52</v>
      </c>
      <c r="S816" s="17" t="s">
        <v>1826</v>
      </c>
      <c r="T816" s="17" t="n">
        <v>4</v>
      </c>
      <c r="U816" s="19" t="n">
        <f aca="false">VLOOKUP(поверки!$T816,'Акты п-п'!$C$5:$I$57,2,FALSE())</f>
        <v>45755</v>
      </c>
      <c r="V816" s="19" t="n">
        <f aca="false">VLOOKUP(поверки!$T816,'Акты п-п'!$C$5:$I$57,3,FALSE())</f>
        <v>45757</v>
      </c>
      <c r="W816" s="17" t="str">
        <f aca="false">VLOOKUP(поверки!$T816,'Акты п-п'!$C$5:$I$57,5,FALSE())</f>
        <v>Манджеев А.А.</v>
      </c>
      <c r="X816" s="17" t="n">
        <f aca="false">поверки!$G816-поверки!$U816</f>
        <v>1</v>
      </c>
      <c r="Y816" s="17" t="n">
        <f aca="false">поверки!$V816-поверки!$G816</f>
        <v>1</v>
      </c>
      <c r="Z816" s="17" t="str">
        <f aca="false">CONCATENATE(поверки!$Q816," ",поверки!$S816," номер ",поверки!$H816)</f>
        <v>Термометр биметаллический S5500 номер 1107335159</v>
      </c>
    </row>
    <row r="817" customFormat="false" ht="17.9" hidden="true" customHeight="false" outlineLevel="0" collapsed="false">
      <c r="B817" s="1" t="s">
        <v>1822</v>
      </c>
      <c r="C817" s="1" t="s">
        <v>30</v>
      </c>
      <c r="D817" s="1" t="s">
        <v>446</v>
      </c>
      <c r="F817" s="1" t="s">
        <v>1823</v>
      </c>
      <c r="G817" s="16" t="n">
        <v>45756</v>
      </c>
      <c r="H817" s="6" t="s">
        <v>1834</v>
      </c>
      <c r="J817" s="1" t="s">
        <v>34</v>
      </c>
      <c r="K817" s="1" t="s">
        <v>35</v>
      </c>
      <c r="L817" s="1" t="s">
        <v>1835</v>
      </c>
      <c r="M817" s="17"/>
      <c r="N817" s="17" t="str">
        <f aca="false">IF(COUNTIF(поверки!$L$6:$L$3175,поверки!$L817)&gt;1,"Дубликат","")</f>
        <v/>
      </c>
      <c r="O817" s="18" t="n">
        <v>812</v>
      </c>
      <c r="P817" s="17" t="str">
        <f aca="false">CONCATENATE(TEXT(MONTH(поверки!$G817),"00"),"/",TEXT(поверки!$O817,"000"), "/",TEXT(YEAR(поверки!$G817)-2000,"00"))</f>
        <v>04/812/25</v>
      </c>
      <c r="Q817" s="17" t="str">
        <f aca="false">VLOOKUP(поверки!$F817,'соответстиви ОТ типу'!$K$4:$M$344,2,FALSE())</f>
        <v>Термометр биметаллический</v>
      </c>
      <c r="R817" s="17" t="s">
        <v>52</v>
      </c>
      <c r="S817" s="17" t="s">
        <v>1829</v>
      </c>
      <c r="T817" s="17" t="n">
        <v>4</v>
      </c>
      <c r="U817" s="19" t="n">
        <f aca="false">VLOOKUP(поверки!$T817,'Акты п-п'!$C$5:$I$57,2,FALSE())</f>
        <v>45755</v>
      </c>
      <c r="V817" s="19" t="n">
        <f aca="false">VLOOKUP(поверки!$T817,'Акты п-п'!$C$5:$I$57,3,FALSE())</f>
        <v>45757</v>
      </c>
      <c r="W817" s="17" t="str">
        <f aca="false">VLOOKUP(поверки!$T817,'Акты п-п'!$C$5:$I$57,5,FALSE())</f>
        <v>Манджеев А.А.</v>
      </c>
      <c r="X817" s="17" t="n">
        <f aca="false">поверки!$G817-поверки!$U817</f>
        <v>1</v>
      </c>
      <c r="Y817" s="17" t="n">
        <f aca="false">поверки!$V817-поверки!$G817</f>
        <v>1</v>
      </c>
      <c r="Z817" s="17" t="str">
        <f aca="false">CONCATENATE(поверки!$Q817," ",поверки!$S817," номер ",поверки!$H817)</f>
        <v>Термометр биметаллический S55 номер 1107335158</v>
      </c>
    </row>
    <row r="818" customFormat="false" ht="17.9" hidden="true" customHeight="false" outlineLevel="0" collapsed="false">
      <c r="B818" s="1" t="s">
        <v>1198</v>
      </c>
      <c r="C818" s="1" t="s">
        <v>30</v>
      </c>
      <c r="D818" s="1" t="s">
        <v>446</v>
      </c>
      <c r="F818" s="1" t="s">
        <v>297</v>
      </c>
      <c r="G818" s="16" t="n">
        <v>45756</v>
      </c>
      <c r="H818" s="6" t="s">
        <v>1836</v>
      </c>
      <c r="J818" s="1" t="s">
        <v>34</v>
      </c>
      <c r="K818" s="1" t="s">
        <v>35</v>
      </c>
      <c r="L818" s="1" t="s">
        <v>1837</v>
      </c>
      <c r="M818" s="17" t="str">
        <f aca="false">IF(COUNTIF(поверки!$H$6:$H$3175,поверки!$H818)&gt;1,"Дубликат","")</f>
        <v/>
      </c>
      <c r="N818" s="17" t="str">
        <f aca="false">IF(COUNTIF(поверки!$L$6:$L$3175,поверки!$L818)&gt;1,"Дубликат","")</f>
        <v/>
      </c>
      <c r="O818" s="18" t="n">
        <v>813</v>
      </c>
      <c r="P818" s="17" t="str">
        <f aca="false">CONCATENATE(TEXT(MONTH(поверки!$G818),"00"),"/",TEXT(поверки!$O818,"000"), "/",TEXT(YEAR(поверки!$G818)-2000,"00"))</f>
        <v>04/813/25</v>
      </c>
      <c r="Q818" s="17" t="str">
        <f aca="false">VLOOKUP(поверки!$F818,'соответстиви ОТ типу'!$K$4:$M$344,2,FALSE())</f>
        <v>Манометр</v>
      </c>
      <c r="R818" s="17" t="s">
        <v>52</v>
      </c>
      <c r="S818" s="17" t="s">
        <v>464</v>
      </c>
      <c r="T818" s="17" t="n">
        <v>4</v>
      </c>
      <c r="U818" s="19" t="n">
        <f aca="false">VLOOKUP(поверки!$T818,'Акты п-п'!$C$5:$I$57,2,FALSE())</f>
        <v>45755</v>
      </c>
      <c r="V818" s="19" t="n">
        <f aca="false">VLOOKUP(поверки!$T818,'Акты п-п'!$C$5:$I$57,3,FALSE())</f>
        <v>45757</v>
      </c>
      <c r="W818" s="17" t="str">
        <f aca="false">VLOOKUP(поверки!$T818,'Акты п-п'!$C$5:$I$57,5,FALSE())</f>
        <v>Манджеев А.А.</v>
      </c>
      <c r="X818" s="17" t="n">
        <f aca="false">поверки!$G818-поверки!$U818</f>
        <v>1</v>
      </c>
      <c r="Y818" s="17" t="n">
        <f aca="false">поверки!$V818-поверки!$G818</f>
        <v>1</v>
      </c>
      <c r="Z818" s="17" t="str">
        <f aca="false">CONCATENATE(поверки!$Q818," ",поверки!$S818," номер ",поверки!$H818)</f>
        <v>Манометр ТМ серия 20 номер 3017026</v>
      </c>
    </row>
    <row r="819" customFormat="false" ht="17.9" hidden="true" customHeight="false" outlineLevel="0" collapsed="false">
      <c r="B819" s="1" t="s">
        <v>1198</v>
      </c>
      <c r="C819" s="1" t="s">
        <v>30</v>
      </c>
      <c r="D819" s="1" t="s">
        <v>446</v>
      </c>
      <c r="F819" s="1" t="s">
        <v>297</v>
      </c>
      <c r="G819" s="16" t="n">
        <v>45756</v>
      </c>
      <c r="H819" s="6" t="s">
        <v>1838</v>
      </c>
      <c r="J819" s="1" t="s">
        <v>34</v>
      </c>
      <c r="K819" s="1" t="s">
        <v>35</v>
      </c>
      <c r="L819" s="1" t="s">
        <v>1839</v>
      </c>
      <c r="M819" s="17" t="str">
        <f aca="false">IF(COUNTIF(поверки!$H$6:$H$3175,поверки!$H819)&gt;1,"Дубликат","")</f>
        <v/>
      </c>
      <c r="N819" s="17" t="str">
        <f aca="false">IF(COUNTIF(поверки!$L$6:$L$3175,поверки!$L819)&gt;1,"Дубликат","")</f>
        <v/>
      </c>
      <c r="O819" s="18" t="n">
        <v>814</v>
      </c>
      <c r="P819" s="17" t="str">
        <f aca="false">CONCATENATE(TEXT(MONTH(поверки!$G819),"00"),"/",TEXT(поверки!$O819,"000"), "/",TEXT(YEAR(поверки!$G819)-2000,"00"))</f>
        <v>04/814/25</v>
      </c>
      <c r="Q819" s="17" t="str">
        <f aca="false">VLOOKUP(поверки!$F819,'соответстиви ОТ типу'!$K$4:$M$344,2,FALSE())</f>
        <v>Манометр</v>
      </c>
      <c r="R819" s="17" t="s">
        <v>52</v>
      </c>
      <c r="S819" s="17" t="s">
        <v>464</v>
      </c>
      <c r="T819" s="17" t="n">
        <v>4</v>
      </c>
      <c r="U819" s="19" t="n">
        <f aca="false">VLOOKUP(поверки!$T819,'Акты п-п'!$C$5:$I$57,2,FALSE())</f>
        <v>45755</v>
      </c>
      <c r="V819" s="19" t="n">
        <f aca="false">VLOOKUP(поверки!$T819,'Акты п-п'!$C$5:$I$57,3,FALSE())</f>
        <v>45757</v>
      </c>
      <c r="W819" s="17" t="str">
        <f aca="false">VLOOKUP(поверки!$T819,'Акты п-п'!$C$5:$I$57,5,FALSE())</f>
        <v>Манджеев А.А.</v>
      </c>
      <c r="X819" s="17" t="n">
        <f aca="false">поверки!$G819-поверки!$U819</f>
        <v>1</v>
      </c>
      <c r="Y819" s="17" t="n">
        <f aca="false">поверки!$V819-поверки!$G819</f>
        <v>1</v>
      </c>
      <c r="Z819" s="17" t="str">
        <f aca="false">CONCATENATE(поверки!$Q819," ",поверки!$S819," номер ",поверки!$H819)</f>
        <v>Манометр ТМ серия 20 номер 3017021</v>
      </c>
    </row>
    <row r="820" customFormat="false" ht="17.9" hidden="true" customHeight="false" outlineLevel="0" collapsed="false">
      <c r="B820" s="1" t="s">
        <v>1198</v>
      </c>
      <c r="C820" s="1" t="s">
        <v>30</v>
      </c>
      <c r="D820" s="1" t="s">
        <v>446</v>
      </c>
      <c r="F820" s="1" t="s">
        <v>297</v>
      </c>
      <c r="G820" s="16" t="n">
        <v>45756</v>
      </c>
      <c r="H820" s="6" t="s">
        <v>1840</v>
      </c>
      <c r="J820" s="1" t="s">
        <v>34</v>
      </c>
      <c r="K820" s="1" t="s">
        <v>35</v>
      </c>
      <c r="L820" s="1" t="s">
        <v>1841</v>
      </c>
      <c r="M820" s="17" t="str">
        <f aca="false">IF(COUNTIF(поверки!$H$6:$H$3175,поверки!$H820)&gt;1,"Дубликат","")</f>
        <v/>
      </c>
      <c r="N820" s="17" t="str">
        <f aca="false">IF(COUNTIF(поверки!$L$6:$L$3175,поверки!$L820)&gt;1,"Дубликат","")</f>
        <v/>
      </c>
      <c r="O820" s="18" t="n">
        <v>815</v>
      </c>
      <c r="P820" s="17" t="str">
        <f aca="false">CONCATENATE(TEXT(MONTH(поверки!$G820),"00"),"/",TEXT(поверки!$O820,"000"), "/",TEXT(YEAR(поверки!$G820)-2000,"00"))</f>
        <v>04/815/25</v>
      </c>
      <c r="Q820" s="17" t="str">
        <f aca="false">VLOOKUP(поверки!$F820,'соответстиви ОТ типу'!$K$4:$M$344,2,FALSE())</f>
        <v>Манометр</v>
      </c>
      <c r="R820" s="17" t="s">
        <v>52</v>
      </c>
      <c r="S820" s="17" t="s">
        <v>464</v>
      </c>
      <c r="T820" s="17" t="n">
        <v>4</v>
      </c>
      <c r="U820" s="19" t="n">
        <f aca="false">VLOOKUP(поверки!$T820,'Акты п-п'!$C$5:$I$57,2,FALSE())</f>
        <v>45755</v>
      </c>
      <c r="V820" s="19" t="n">
        <f aca="false">VLOOKUP(поверки!$T820,'Акты п-п'!$C$5:$I$57,3,FALSE())</f>
        <v>45757</v>
      </c>
      <c r="W820" s="17" t="str">
        <f aca="false">VLOOKUP(поверки!$T820,'Акты п-п'!$C$5:$I$57,5,FALSE())</f>
        <v>Манджеев А.А.</v>
      </c>
      <c r="X820" s="17" t="n">
        <f aca="false">поверки!$G820-поверки!$U820</f>
        <v>1</v>
      </c>
      <c r="Y820" s="17" t="n">
        <f aca="false">поверки!$V820-поверки!$G820</f>
        <v>1</v>
      </c>
      <c r="Z820" s="17" t="str">
        <f aca="false">CONCATENATE(поверки!$Q820," ",поверки!$S820," номер ",поверки!$H820)</f>
        <v>Манометр ТМ серия 20 номер 3017196</v>
      </c>
    </row>
    <row r="821" customFormat="false" ht="17.9" hidden="true" customHeight="false" outlineLevel="0" collapsed="false">
      <c r="B821" s="1" t="s">
        <v>1198</v>
      </c>
      <c r="C821" s="1" t="s">
        <v>30</v>
      </c>
      <c r="D821" s="1" t="s">
        <v>446</v>
      </c>
      <c r="F821" s="1" t="s">
        <v>297</v>
      </c>
      <c r="G821" s="16" t="n">
        <v>45756</v>
      </c>
      <c r="H821" s="6" t="s">
        <v>1842</v>
      </c>
      <c r="J821" s="1" t="s">
        <v>34</v>
      </c>
      <c r="K821" s="1" t="s">
        <v>35</v>
      </c>
      <c r="L821" s="1" t="s">
        <v>1843</v>
      </c>
      <c r="M821" s="17" t="str">
        <f aca="false">IF(COUNTIF(поверки!$H$6:$H$3175,поверки!$H821)&gt;1,"Дубликат","")</f>
        <v/>
      </c>
      <c r="N821" s="17" t="str">
        <f aca="false">IF(COUNTIF(поверки!$L$6:$L$3175,поверки!$L821)&gt;1,"Дубликат","")</f>
        <v/>
      </c>
      <c r="O821" s="18" t="n">
        <v>816</v>
      </c>
      <c r="P821" s="17" t="str">
        <f aca="false">CONCATENATE(TEXT(MONTH(поверки!$G821),"00"),"/",TEXT(поверки!$O821,"000"), "/",TEXT(YEAR(поверки!$G821)-2000,"00"))</f>
        <v>04/816/25</v>
      </c>
      <c r="Q821" s="17" t="str">
        <f aca="false">VLOOKUP(поверки!$F821,'соответстиви ОТ типу'!$K$4:$M$344,2,FALSE())</f>
        <v>Манометр</v>
      </c>
      <c r="R821" s="17" t="s">
        <v>52</v>
      </c>
      <c r="S821" s="17" t="s">
        <v>464</v>
      </c>
      <c r="T821" s="17" t="n">
        <v>4</v>
      </c>
      <c r="U821" s="19" t="n">
        <f aca="false">VLOOKUP(поверки!$T821,'Акты п-п'!$C$5:$I$57,2,FALSE())</f>
        <v>45755</v>
      </c>
      <c r="V821" s="19" t="n">
        <f aca="false">VLOOKUP(поверки!$T821,'Акты п-п'!$C$5:$I$57,3,FALSE())</f>
        <v>45757</v>
      </c>
      <c r="W821" s="17" t="str">
        <f aca="false">VLOOKUP(поверки!$T821,'Акты п-п'!$C$5:$I$57,5,FALSE())</f>
        <v>Манджеев А.А.</v>
      </c>
      <c r="X821" s="17" t="n">
        <f aca="false">поверки!$G821-поверки!$U821</f>
        <v>1</v>
      </c>
      <c r="Y821" s="17" t="n">
        <f aca="false">поверки!$V821-поверки!$G821</f>
        <v>1</v>
      </c>
      <c r="Z821" s="17" t="str">
        <f aca="false">CONCATENATE(поверки!$Q821," ",поверки!$S821," номер ",поверки!$H821)</f>
        <v>Манометр ТМ серия 20 номер 3017188</v>
      </c>
    </row>
    <row r="822" customFormat="false" ht="17.9" hidden="true" customHeight="false" outlineLevel="0" collapsed="false">
      <c r="B822" s="1" t="s">
        <v>1198</v>
      </c>
      <c r="C822" s="1" t="s">
        <v>30</v>
      </c>
      <c r="D822" s="1" t="s">
        <v>446</v>
      </c>
      <c r="F822" s="1" t="s">
        <v>297</v>
      </c>
      <c r="G822" s="16" t="n">
        <v>45756</v>
      </c>
      <c r="H822" s="6" t="s">
        <v>1844</v>
      </c>
      <c r="J822" s="1" t="s">
        <v>34</v>
      </c>
      <c r="K822" s="1" t="s">
        <v>35</v>
      </c>
      <c r="L822" s="1" t="s">
        <v>1845</v>
      </c>
      <c r="M822" s="17" t="str">
        <f aca="false">IF(COUNTIF(поверки!$H$6:$H$3175,поверки!$H822)&gt;1,"Дубликат","")</f>
        <v/>
      </c>
      <c r="N822" s="17" t="str">
        <f aca="false">IF(COUNTIF(поверки!$L$6:$L$3175,поверки!$L822)&gt;1,"Дубликат","")</f>
        <v/>
      </c>
      <c r="O822" s="18" t="n">
        <v>817</v>
      </c>
      <c r="P822" s="17" t="str">
        <f aca="false">CONCATENATE(TEXT(MONTH(поверки!$G822),"00"),"/",TEXT(поверки!$O822,"000"), "/",TEXT(YEAR(поверки!$G822)-2000,"00"))</f>
        <v>04/817/25</v>
      </c>
      <c r="Q822" s="17" t="str">
        <f aca="false">VLOOKUP(поверки!$F822,'соответстиви ОТ типу'!$K$4:$M$344,2,FALSE())</f>
        <v>Манометр</v>
      </c>
      <c r="R822" s="17" t="s">
        <v>52</v>
      </c>
      <c r="S822" s="17" t="s">
        <v>464</v>
      </c>
      <c r="T822" s="17" t="n">
        <v>4</v>
      </c>
      <c r="U822" s="19" t="n">
        <f aca="false">VLOOKUP(поверки!$T822,'Акты п-п'!$C$5:$I$57,2,FALSE())</f>
        <v>45755</v>
      </c>
      <c r="V822" s="19" t="n">
        <f aca="false">VLOOKUP(поверки!$T822,'Акты п-п'!$C$5:$I$57,3,FALSE())</f>
        <v>45757</v>
      </c>
      <c r="W822" s="17" t="str">
        <f aca="false">VLOOKUP(поверки!$T822,'Акты п-п'!$C$5:$I$57,5,FALSE())</f>
        <v>Манджеев А.А.</v>
      </c>
      <c r="X822" s="17" t="n">
        <f aca="false">поверки!$G822-поверки!$U822</f>
        <v>1</v>
      </c>
      <c r="Y822" s="17" t="n">
        <f aca="false">поверки!$V822-поверки!$G822</f>
        <v>1</v>
      </c>
      <c r="Z822" s="17" t="str">
        <f aca="false">CONCATENATE(поверки!$Q822," ",поверки!$S822," номер ",поверки!$H822)</f>
        <v>Манометр ТМ серия 20 номер 3017181</v>
      </c>
    </row>
    <row r="823" customFormat="false" ht="17.9" hidden="true" customHeight="false" outlineLevel="0" collapsed="false">
      <c r="B823" s="1" t="s">
        <v>1198</v>
      </c>
      <c r="C823" s="1" t="s">
        <v>30</v>
      </c>
      <c r="D823" s="1" t="s">
        <v>446</v>
      </c>
      <c r="F823" s="1" t="s">
        <v>297</v>
      </c>
      <c r="G823" s="16" t="n">
        <v>45756</v>
      </c>
      <c r="H823" s="6" t="s">
        <v>1846</v>
      </c>
      <c r="J823" s="1" t="s">
        <v>34</v>
      </c>
      <c r="K823" s="1" t="s">
        <v>35</v>
      </c>
      <c r="L823" s="1" t="s">
        <v>1847</v>
      </c>
      <c r="M823" s="17" t="str">
        <f aca="false">IF(COUNTIF(поверки!$H$6:$H$3175,поверки!$H823)&gt;1,"Дубликат","")</f>
        <v/>
      </c>
      <c r="N823" s="17" t="str">
        <f aca="false">IF(COUNTIF(поверки!$L$6:$L$3175,поверки!$L823)&gt;1,"Дубликат","")</f>
        <v/>
      </c>
      <c r="O823" s="18" t="n">
        <v>818</v>
      </c>
      <c r="P823" s="17" t="str">
        <f aca="false">CONCATENATE(TEXT(MONTH(поверки!$G823),"00"),"/",TEXT(поверки!$O823,"000"), "/",TEXT(YEAR(поверки!$G823)-2000,"00"))</f>
        <v>04/818/25</v>
      </c>
      <c r="Q823" s="17" t="str">
        <f aca="false">VLOOKUP(поверки!$F823,'соответстиви ОТ типу'!$K$4:$M$344,2,FALSE())</f>
        <v>Манометр</v>
      </c>
      <c r="R823" s="17" t="s">
        <v>52</v>
      </c>
      <c r="S823" s="17" t="s">
        <v>464</v>
      </c>
      <c r="T823" s="17" t="n">
        <v>4</v>
      </c>
      <c r="U823" s="19" t="n">
        <f aca="false">VLOOKUP(поверки!$T823,'Акты п-п'!$C$5:$I$57,2,FALSE())</f>
        <v>45755</v>
      </c>
      <c r="V823" s="19" t="n">
        <f aca="false">VLOOKUP(поверки!$T823,'Акты п-п'!$C$5:$I$57,3,FALSE())</f>
        <v>45757</v>
      </c>
      <c r="W823" s="17" t="str">
        <f aca="false">VLOOKUP(поверки!$T823,'Акты п-п'!$C$5:$I$57,5,FALSE())</f>
        <v>Манджеев А.А.</v>
      </c>
      <c r="X823" s="17" t="n">
        <f aca="false">поверки!$G823-поверки!$U823</f>
        <v>1</v>
      </c>
      <c r="Y823" s="17" t="n">
        <f aca="false">поверки!$V823-поверки!$G823</f>
        <v>1</v>
      </c>
      <c r="Z823" s="17" t="str">
        <f aca="false">CONCATENATE(поверки!$Q823," ",поверки!$S823," номер ",поверки!$H823)</f>
        <v>Манометр ТМ серия 20 номер 3017190</v>
      </c>
    </row>
    <row r="824" customFormat="false" ht="17.9" hidden="true" customHeight="false" outlineLevel="0" collapsed="false">
      <c r="B824" s="1" t="s">
        <v>1198</v>
      </c>
      <c r="C824" s="1" t="s">
        <v>30</v>
      </c>
      <c r="D824" s="1" t="s">
        <v>446</v>
      </c>
      <c r="F824" s="1" t="s">
        <v>297</v>
      </c>
      <c r="G824" s="16" t="n">
        <v>45756</v>
      </c>
      <c r="H824" s="6" t="s">
        <v>1848</v>
      </c>
      <c r="J824" s="1" t="s">
        <v>34</v>
      </c>
      <c r="K824" s="1" t="s">
        <v>35</v>
      </c>
      <c r="L824" s="1" t="s">
        <v>1849</v>
      </c>
      <c r="M824" s="17" t="str">
        <f aca="false">IF(COUNTIF(поверки!$H$6:$H$3175,поверки!$H824)&gt;1,"Дубликат","")</f>
        <v/>
      </c>
      <c r="N824" s="17" t="str">
        <f aca="false">IF(COUNTIF(поверки!$L$6:$L$3175,поверки!$L824)&gt;1,"Дубликат","")</f>
        <v/>
      </c>
      <c r="O824" s="18" t="n">
        <v>819</v>
      </c>
      <c r="P824" s="17" t="str">
        <f aca="false">CONCATENATE(TEXT(MONTH(поверки!$G824),"00"),"/",TEXT(поверки!$O824,"000"), "/",TEXT(YEAR(поверки!$G824)-2000,"00"))</f>
        <v>04/819/25</v>
      </c>
      <c r="Q824" s="17" t="str">
        <f aca="false">VLOOKUP(поверки!$F824,'соответстиви ОТ типу'!$K$4:$M$344,2,FALSE())</f>
        <v>Манометр</v>
      </c>
      <c r="R824" s="17" t="s">
        <v>52</v>
      </c>
      <c r="S824" s="17" t="s">
        <v>464</v>
      </c>
      <c r="T824" s="17" t="n">
        <v>4</v>
      </c>
      <c r="U824" s="19" t="n">
        <f aca="false">VLOOKUP(поверки!$T824,'Акты п-п'!$C$5:$I$57,2,FALSE())</f>
        <v>45755</v>
      </c>
      <c r="V824" s="19" t="n">
        <f aca="false">VLOOKUP(поверки!$T824,'Акты п-п'!$C$5:$I$57,3,FALSE())</f>
        <v>45757</v>
      </c>
      <c r="W824" s="17" t="str">
        <f aca="false">VLOOKUP(поверки!$T824,'Акты п-п'!$C$5:$I$57,5,FALSE())</f>
        <v>Манджеев А.А.</v>
      </c>
      <c r="X824" s="17" t="n">
        <f aca="false">поверки!$G824-поверки!$U824</f>
        <v>1</v>
      </c>
      <c r="Y824" s="17" t="n">
        <f aca="false">поверки!$V824-поверки!$G824</f>
        <v>1</v>
      </c>
      <c r="Z824" s="17" t="str">
        <f aca="false">CONCATENATE(поверки!$Q824," ",поверки!$S824," номер ",поверки!$H824)</f>
        <v>Манометр ТМ серия 20 номер 3016942</v>
      </c>
    </row>
    <row r="825" customFormat="false" ht="17.9" hidden="true" customHeight="false" outlineLevel="0" collapsed="false">
      <c r="B825" s="1" t="s">
        <v>1198</v>
      </c>
      <c r="C825" s="1" t="s">
        <v>30</v>
      </c>
      <c r="D825" s="1" t="s">
        <v>446</v>
      </c>
      <c r="F825" s="1" t="s">
        <v>297</v>
      </c>
      <c r="G825" s="16" t="n">
        <v>45756</v>
      </c>
      <c r="H825" s="6" t="s">
        <v>1850</v>
      </c>
      <c r="J825" s="1" t="s">
        <v>34</v>
      </c>
      <c r="K825" s="1" t="s">
        <v>35</v>
      </c>
      <c r="L825" s="1" t="s">
        <v>1851</v>
      </c>
      <c r="M825" s="17" t="str">
        <f aca="false">IF(COUNTIF(поверки!$H$6:$H$3175,поверки!$H825)&gt;1,"Дубликат","")</f>
        <v/>
      </c>
      <c r="N825" s="17" t="str">
        <f aca="false">IF(COUNTIF(поверки!$L$6:$L$3175,поверки!$L825)&gt;1,"Дубликат","")</f>
        <v/>
      </c>
      <c r="O825" s="18" t="n">
        <v>820</v>
      </c>
      <c r="P825" s="17" t="str">
        <f aca="false">CONCATENATE(TEXT(MONTH(поверки!$G825),"00"),"/",TEXT(поверки!$O825,"000"), "/",TEXT(YEAR(поверки!$G825)-2000,"00"))</f>
        <v>04/820/25</v>
      </c>
      <c r="Q825" s="17" t="str">
        <f aca="false">VLOOKUP(поверки!$F825,'соответстиви ОТ типу'!$K$4:$M$344,2,FALSE())</f>
        <v>Манометр</v>
      </c>
      <c r="R825" s="17" t="s">
        <v>52</v>
      </c>
      <c r="S825" s="17" t="s">
        <v>464</v>
      </c>
      <c r="T825" s="17" t="n">
        <v>4</v>
      </c>
      <c r="U825" s="19" t="n">
        <f aca="false">VLOOKUP(поверки!$T825,'Акты п-п'!$C$5:$I$57,2,FALSE())</f>
        <v>45755</v>
      </c>
      <c r="V825" s="19" t="n">
        <f aca="false">VLOOKUP(поверки!$T825,'Акты п-п'!$C$5:$I$57,3,FALSE())</f>
        <v>45757</v>
      </c>
      <c r="W825" s="17" t="str">
        <f aca="false">VLOOKUP(поверки!$T825,'Акты п-п'!$C$5:$I$57,5,FALSE())</f>
        <v>Манджеев А.А.</v>
      </c>
      <c r="X825" s="17" t="n">
        <f aca="false">поверки!$G825-поверки!$U825</f>
        <v>1</v>
      </c>
      <c r="Y825" s="17" t="n">
        <f aca="false">поверки!$V825-поверки!$G825</f>
        <v>1</v>
      </c>
      <c r="Z825" s="17" t="str">
        <f aca="false">CONCATENATE(поверки!$Q825," ",поверки!$S825," номер ",поверки!$H825)</f>
        <v>Манометр ТМ серия 20 номер 3016975</v>
      </c>
    </row>
    <row r="826" customFormat="false" ht="17.9" hidden="true" customHeight="false" outlineLevel="0" collapsed="false">
      <c r="B826" s="1" t="s">
        <v>1198</v>
      </c>
      <c r="C826" s="1" t="s">
        <v>30</v>
      </c>
      <c r="D826" s="1" t="s">
        <v>446</v>
      </c>
      <c r="F826" s="1" t="s">
        <v>297</v>
      </c>
      <c r="G826" s="16" t="n">
        <v>45756</v>
      </c>
      <c r="H826" s="6" t="s">
        <v>1852</v>
      </c>
      <c r="J826" s="1" t="s">
        <v>34</v>
      </c>
      <c r="K826" s="1" t="s">
        <v>35</v>
      </c>
      <c r="L826" s="1" t="s">
        <v>1853</v>
      </c>
      <c r="M826" s="17" t="str">
        <f aca="false">IF(COUNTIF(поверки!$H$6:$H$3175,поверки!$H826)&gt;1,"Дубликат","")</f>
        <v/>
      </c>
      <c r="N826" s="17" t="str">
        <f aca="false">IF(COUNTIF(поверки!$L$6:$L$3175,поверки!$L826)&gt;1,"Дубликат","")</f>
        <v/>
      </c>
      <c r="O826" s="18" t="n">
        <v>821</v>
      </c>
      <c r="P826" s="17" t="str">
        <f aca="false">CONCATENATE(TEXT(MONTH(поверки!$G826),"00"),"/",TEXT(поверки!$O826,"000"), "/",TEXT(YEAR(поверки!$G826)-2000,"00"))</f>
        <v>04/821/25</v>
      </c>
      <c r="Q826" s="17" t="str">
        <f aca="false">VLOOKUP(поверки!$F826,'соответстиви ОТ типу'!$K$4:$M$344,2,FALSE())</f>
        <v>Манометр</v>
      </c>
      <c r="R826" s="17" t="s">
        <v>52</v>
      </c>
      <c r="S826" s="17" t="s">
        <v>464</v>
      </c>
      <c r="T826" s="17" t="n">
        <v>4</v>
      </c>
      <c r="U826" s="19" t="n">
        <f aca="false">VLOOKUP(поверки!$T826,'Акты п-п'!$C$5:$I$57,2,FALSE())</f>
        <v>45755</v>
      </c>
      <c r="V826" s="19" t="n">
        <f aca="false">VLOOKUP(поверки!$T826,'Акты п-п'!$C$5:$I$57,3,FALSE())</f>
        <v>45757</v>
      </c>
      <c r="W826" s="17" t="str">
        <f aca="false">VLOOKUP(поверки!$T826,'Акты п-п'!$C$5:$I$57,5,FALSE())</f>
        <v>Манджеев А.А.</v>
      </c>
      <c r="X826" s="17" t="n">
        <f aca="false">поверки!$G826-поверки!$U826</f>
        <v>1</v>
      </c>
      <c r="Y826" s="17" t="n">
        <f aca="false">поверки!$V826-поверки!$G826</f>
        <v>1</v>
      </c>
      <c r="Z826" s="17" t="str">
        <f aca="false">CONCATENATE(поверки!$Q826," ",поверки!$S826," номер ",поверки!$H826)</f>
        <v>Манометр ТМ серия 20 номер 3016956</v>
      </c>
    </row>
    <row r="827" customFormat="false" ht="17.9" hidden="true" customHeight="false" outlineLevel="0" collapsed="false">
      <c r="B827" s="1" t="s">
        <v>1198</v>
      </c>
      <c r="C827" s="1" t="s">
        <v>30</v>
      </c>
      <c r="D827" s="1" t="s">
        <v>446</v>
      </c>
      <c r="F827" s="1" t="s">
        <v>297</v>
      </c>
      <c r="G827" s="16" t="n">
        <v>45756</v>
      </c>
      <c r="H827" s="6" t="s">
        <v>1854</v>
      </c>
      <c r="J827" s="1" t="s">
        <v>34</v>
      </c>
      <c r="K827" s="1" t="s">
        <v>35</v>
      </c>
      <c r="L827" s="1" t="s">
        <v>1855</v>
      </c>
      <c r="M827" s="17" t="str">
        <f aca="false">IF(COUNTIF(поверки!$H$6:$H$3175,поверки!$H827)&gt;1,"Дубликат","")</f>
        <v/>
      </c>
      <c r="N827" s="17" t="str">
        <f aca="false">IF(COUNTIF(поверки!$L$6:$L$3175,поверки!$L827)&gt;1,"Дубликат","")</f>
        <v/>
      </c>
      <c r="O827" s="18" t="n">
        <v>822</v>
      </c>
      <c r="P827" s="17" t="str">
        <f aca="false">CONCATENATE(TEXT(MONTH(поверки!$G827),"00"),"/",TEXT(поверки!$O827,"000"), "/",TEXT(YEAR(поверки!$G827)-2000,"00"))</f>
        <v>04/822/25</v>
      </c>
      <c r="Q827" s="17" t="str">
        <f aca="false">VLOOKUP(поверки!$F827,'соответстиви ОТ типу'!$K$4:$M$344,2,FALSE())</f>
        <v>Манометр</v>
      </c>
      <c r="R827" s="17" t="s">
        <v>52</v>
      </c>
      <c r="S827" s="17" t="s">
        <v>464</v>
      </c>
      <c r="T827" s="17" t="n">
        <v>4</v>
      </c>
      <c r="U827" s="19" t="n">
        <f aca="false">VLOOKUP(поверки!$T827,'Акты п-п'!$C$5:$I$57,2,FALSE())</f>
        <v>45755</v>
      </c>
      <c r="V827" s="19" t="n">
        <f aca="false">VLOOKUP(поверки!$T827,'Акты п-п'!$C$5:$I$57,3,FALSE())</f>
        <v>45757</v>
      </c>
      <c r="W827" s="17" t="str">
        <f aca="false">VLOOKUP(поверки!$T827,'Акты п-п'!$C$5:$I$57,5,FALSE())</f>
        <v>Манджеев А.А.</v>
      </c>
      <c r="X827" s="17" t="n">
        <f aca="false">поверки!$G827-поверки!$U827</f>
        <v>1</v>
      </c>
      <c r="Y827" s="17" t="n">
        <f aca="false">поверки!$V827-поверки!$G827</f>
        <v>1</v>
      </c>
      <c r="Z827" s="17" t="str">
        <f aca="false">CONCATENATE(поверки!$Q827," ",поверки!$S827," номер ",поверки!$H827)</f>
        <v>Манометр ТМ серия 20 номер 3016952</v>
      </c>
    </row>
    <row r="828" customFormat="false" ht="17.9" hidden="true" customHeight="false" outlineLevel="0" collapsed="false">
      <c r="B828" s="1" t="s">
        <v>1198</v>
      </c>
      <c r="C828" s="1" t="s">
        <v>30</v>
      </c>
      <c r="D828" s="1" t="s">
        <v>446</v>
      </c>
      <c r="F828" s="1" t="s">
        <v>297</v>
      </c>
      <c r="G828" s="16" t="n">
        <v>45756</v>
      </c>
      <c r="H828" s="6" t="s">
        <v>1856</v>
      </c>
      <c r="J828" s="1" t="s">
        <v>34</v>
      </c>
      <c r="K828" s="1" t="s">
        <v>35</v>
      </c>
      <c r="L828" s="1" t="s">
        <v>1857</v>
      </c>
      <c r="M828" s="17" t="str">
        <f aca="false">IF(COUNTIF(поверки!$H$6:$H$3175,поверки!$H828)&gt;1,"Дубликат","")</f>
        <v/>
      </c>
      <c r="N828" s="17" t="str">
        <f aca="false">IF(COUNTIF(поверки!$L$6:$L$3175,поверки!$L828)&gt;1,"Дубликат","")</f>
        <v/>
      </c>
      <c r="O828" s="18" t="n">
        <v>823</v>
      </c>
      <c r="P828" s="17" t="str">
        <f aca="false">CONCATENATE(TEXT(MONTH(поверки!$G828),"00"),"/",TEXT(поверки!$O828,"000"), "/",TEXT(YEAR(поверки!$G828)-2000,"00"))</f>
        <v>04/823/25</v>
      </c>
      <c r="Q828" s="17" t="str">
        <f aca="false">VLOOKUP(поверки!$F828,'соответстиви ОТ типу'!$K$4:$M$344,2,FALSE())</f>
        <v>Манометр</v>
      </c>
      <c r="R828" s="17" t="s">
        <v>52</v>
      </c>
      <c r="S828" s="17" t="s">
        <v>464</v>
      </c>
      <c r="T828" s="17" t="n">
        <v>4</v>
      </c>
      <c r="U828" s="19" t="n">
        <f aca="false">VLOOKUP(поверки!$T828,'Акты п-п'!$C$5:$I$57,2,FALSE())</f>
        <v>45755</v>
      </c>
      <c r="V828" s="19" t="n">
        <f aca="false">VLOOKUP(поверки!$T828,'Акты п-п'!$C$5:$I$57,3,FALSE())</f>
        <v>45757</v>
      </c>
      <c r="W828" s="17" t="str">
        <f aca="false">VLOOKUP(поверки!$T828,'Акты п-п'!$C$5:$I$57,5,FALSE())</f>
        <v>Манджеев А.А.</v>
      </c>
      <c r="X828" s="17" t="n">
        <f aca="false">поверки!$G828-поверки!$U828</f>
        <v>1</v>
      </c>
      <c r="Y828" s="17" t="n">
        <f aca="false">поверки!$V828-поверки!$G828</f>
        <v>1</v>
      </c>
      <c r="Z828" s="17" t="str">
        <f aca="false">CONCATENATE(поверки!$Q828," ",поверки!$S828," номер ",поверки!$H828)</f>
        <v>Манометр ТМ серия 20 номер 3016978</v>
      </c>
    </row>
    <row r="829" customFormat="false" ht="17.9" hidden="true" customHeight="false" outlineLevel="0" collapsed="false">
      <c r="B829" s="1" t="s">
        <v>1198</v>
      </c>
      <c r="C829" s="1" t="s">
        <v>30</v>
      </c>
      <c r="D829" s="1" t="s">
        <v>446</v>
      </c>
      <c r="F829" s="1" t="s">
        <v>297</v>
      </c>
      <c r="G829" s="16" t="n">
        <v>45756</v>
      </c>
      <c r="H829" s="6" t="s">
        <v>1858</v>
      </c>
      <c r="J829" s="1" t="s">
        <v>34</v>
      </c>
      <c r="K829" s="1" t="s">
        <v>35</v>
      </c>
      <c r="L829" s="1" t="s">
        <v>1859</v>
      </c>
      <c r="M829" s="17"/>
      <c r="N829" s="17" t="str">
        <f aca="false">IF(COUNTIF(поверки!$L$6:$L$3175,поверки!$L829)&gt;1,"Дубликат","")</f>
        <v/>
      </c>
      <c r="O829" s="18" t="n">
        <v>824</v>
      </c>
      <c r="P829" s="17" t="str">
        <f aca="false">CONCATENATE(TEXT(MONTH(поверки!$G829),"00"),"/",TEXT(поверки!$O829,"000"), "/",TEXT(YEAR(поверки!$G829)-2000,"00"))</f>
        <v>04/824/25</v>
      </c>
      <c r="Q829" s="17" t="str">
        <f aca="false">VLOOKUP(поверки!$F829,'соответстиви ОТ типу'!$K$4:$M$344,2,FALSE())</f>
        <v>Манометр</v>
      </c>
      <c r="R829" s="17" t="s">
        <v>52</v>
      </c>
      <c r="S829" s="17" t="s">
        <v>464</v>
      </c>
      <c r="T829" s="17" t="n">
        <v>4</v>
      </c>
      <c r="U829" s="19" t="n">
        <f aca="false">VLOOKUP(поверки!$T829,'Акты п-п'!$C$5:$I$57,2,FALSE())</f>
        <v>45755</v>
      </c>
      <c r="V829" s="19" t="n">
        <f aca="false">VLOOKUP(поверки!$T829,'Акты п-п'!$C$5:$I$57,3,FALSE())</f>
        <v>45757</v>
      </c>
      <c r="W829" s="17" t="str">
        <f aca="false">VLOOKUP(поверки!$T829,'Акты п-п'!$C$5:$I$57,5,FALSE())</f>
        <v>Манджеев А.А.</v>
      </c>
      <c r="X829" s="17" t="n">
        <f aca="false">поверки!$G829-поверки!$U829</f>
        <v>1</v>
      </c>
      <c r="Y829" s="17" t="n">
        <f aca="false">поверки!$V829-поверки!$G829</f>
        <v>1</v>
      </c>
      <c r="Z829" s="17" t="str">
        <f aca="false">CONCATENATE(поверки!$Q829," ",поверки!$S829," номер ",поверки!$H829)</f>
        <v>Манометр ТМ серия 20 номер 3016953</v>
      </c>
    </row>
    <row r="830" customFormat="false" ht="17.9" hidden="true" customHeight="false" outlineLevel="0" collapsed="false">
      <c r="B830" s="1" t="s">
        <v>1198</v>
      </c>
      <c r="C830" s="1" t="s">
        <v>30</v>
      </c>
      <c r="D830" s="1" t="s">
        <v>446</v>
      </c>
      <c r="F830" s="1" t="s">
        <v>297</v>
      </c>
      <c r="G830" s="16" t="n">
        <v>45756</v>
      </c>
      <c r="H830" s="6" t="s">
        <v>1860</v>
      </c>
      <c r="J830" s="1" t="s">
        <v>34</v>
      </c>
      <c r="K830" s="1" t="s">
        <v>35</v>
      </c>
      <c r="L830" s="1" t="s">
        <v>1861</v>
      </c>
      <c r="M830" s="17"/>
      <c r="N830" s="17" t="str">
        <f aca="false">IF(COUNTIF(поверки!$L$6:$L$3175,поверки!$L830)&gt;1,"Дубликат","")</f>
        <v/>
      </c>
      <c r="O830" s="18" t="n">
        <v>825</v>
      </c>
      <c r="P830" s="17" t="str">
        <f aca="false">CONCATENATE(TEXT(MONTH(поверки!$G830),"00"),"/",TEXT(поверки!$O830,"000"), "/",TEXT(YEAR(поверки!$G830)-2000,"00"))</f>
        <v>04/825/25</v>
      </c>
      <c r="Q830" s="17" t="str">
        <f aca="false">VLOOKUP(поверки!$F830,'соответстиви ОТ типу'!$K$4:$M$344,2,FALSE())</f>
        <v>Манометр</v>
      </c>
      <c r="R830" s="17" t="s">
        <v>52</v>
      </c>
      <c r="S830" s="17" t="s">
        <v>464</v>
      </c>
      <c r="T830" s="17" t="n">
        <v>4</v>
      </c>
      <c r="U830" s="19" t="n">
        <f aca="false">VLOOKUP(поверки!$T830,'Акты п-п'!$C$5:$I$57,2,FALSE())</f>
        <v>45755</v>
      </c>
      <c r="V830" s="19" t="n">
        <f aca="false">VLOOKUP(поверки!$T830,'Акты п-п'!$C$5:$I$57,3,FALSE())</f>
        <v>45757</v>
      </c>
      <c r="W830" s="17" t="str">
        <f aca="false">VLOOKUP(поверки!$T830,'Акты п-п'!$C$5:$I$57,5,FALSE())</f>
        <v>Манджеев А.А.</v>
      </c>
      <c r="X830" s="17" t="n">
        <f aca="false">поверки!$G830-поверки!$U830</f>
        <v>1</v>
      </c>
      <c r="Y830" s="17" t="n">
        <f aca="false">поверки!$V830-поверки!$G830</f>
        <v>1</v>
      </c>
      <c r="Z830" s="17" t="str">
        <f aca="false">CONCATENATE(поверки!$Q830," ",поверки!$S830," номер ",поверки!$H830)</f>
        <v>Манометр ТМ серия 20 номер 3016981</v>
      </c>
    </row>
    <row r="831" customFormat="false" ht="17.9" hidden="true" customHeight="false" outlineLevel="0" collapsed="false">
      <c r="B831" s="1" t="s">
        <v>1198</v>
      </c>
      <c r="C831" s="1" t="s">
        <v>30</v>
      </c>
      <c r="D831" s="1" t="s">
        <v>446</v>
      </c>
      <c r="F831" s="1" t="s">
        <v>480</v>
      </c>
      <c r="G831" s="16" t="n">
        <v>45756</v>
      </c>
      <c r="H831" s="6" t="s">
        <v>1862</v>
      </c>
      <c r="J831" s="1" t="s">
        <v>34</v>
      </c>
      <c r="K831" s="1" t="s">
        <v>35</v>
      </c>
      <c r="L831" s="1" t="s">
        <v>1863</v>
      </c>
      <c r="M831" s="17"/>
      <c r="N831" s="17" t="str">
        <f aca="false">IF(COUNTIF(поверки!$L$6:$L$3175,поверки!$L831)&gt;1,"Дубликат","")</f>
        <v/>
      </c>
      <c r="O831" s="18" t="n">
        <v>826</v>
      </c>
      <c r="P831" s="17" t="str">
        <f aca="false">CONCATENATE(TEXT(MONTH(поверки!$G831),"00"),"/",TEXT(поверки!$O831,"000"), "/",TEXT(YEAR(поверки!$G831)-2000,"00"))</f>
        <v>04/826/25</v>
      </c>
      <c r="Q831" s="17" t="str">
        <f aca="false">VLOOKUP(поверки!$F831,'соответстиви ОТ типу'!$K$4:$M$344,2,FALSE())</f>
        <v>Манометр</v>
      </c>
      <c r="R831" s="17" t="s">
        <v>52</v>
      </c>
      <c r="S831" s="17" t="s">
        <v>483</v>
      </c>
      <c r="T831" s="17" t="n">
        <v>4</v>
      </c>
      <c r="U831" s="19" t="n">
        <f aca="false">VLOOKUP(поверки!$T831,'Акты п-п'!$C$5:$I$57,2,FALSE())</f>
        <v>45755</v>
      </c>
      <c r="V831" s="19" t="n">
        <f aca="false">VLOOKUP(поверки!$T831,'Акты п-п'!$C$5:$I$57,3,FALSE())</f>
        <v>45757</v>
      </c>
      <c r="W831" s="17" t="str">
        <f aca="false">VLOOKUP(поверки!$T831,'Акты п-п'!$C$5:$I$57,5,FALSE())</f>
        <v>Манджеев А.А.</v>
      </c>
      <c r="X831" s="17" t="n">
        <f aca="false">поверки!$G831-поверки!$U831</f>
        <v>1</v>
      </c>
      <c r="Y831" s="17" t="n">
        <f aca="false">поверки!$V831-поверки!$G831</f>
        <v>1</v>
      </c>
      <c r="Z831" s="17" t="str">
        <f aca="false">CONCATENATE(поверки!$Q831," ",поверки!$S831," номер ",поверки!$H831)</f>
        <v>Манометр М-4ВУКсУХЛ1 номер 212005885</v>
      </c>
    </row>
    <row r="832" customFormat="false" ht="17.9" hidden="true" customHeight="false" outlineLevel="0" collapsed="false">
      <c r="B832" s="1" t="s">
        <v>1198</v>
      </c>
      <c r="C832" s="1" t="s">
        <v>30</v>
      </c>
      <c r="D832" s="1" t="s">
        <v>446</v>
      </c>
      <c r="F832" s="1" t="s">
        <v>480</v>
      </c>
      <c r="G832" s="16" t="n">
        <v>45756</v>
      </c>
      <c r="H832" s="6" t="s">
        <v>1864</v>
      </c>
      <c r="J832" s="1" t="s">
        <v>34</v>
      </c>
      <c r="K832" s="1" t="s">
        <v>35</v>
      </c>
      <c r="L832" s="1" t="s">
        <v>1865</v>
      </c>
      <c r="M832" s="17"/>
      <c r="N832" s="17" t="str">
        <f aca="false">IF(COUNTIF(поверки!$L$6:$L$3175,поверки!$L832)&gt;1,"Дубликат","")</f>
        <v/>
      </c>
      <c r="O832" s="18" t="n">
        <v>827</v>
      </c>
      <c r="P832" s="17" t="str">
        <f aca="false">CONCATENATE(TEXT(MONTH(поверки!$G832),"00"),"/",TEXT(поверки!$O832,"000"), "/",TEXT(YEAR(поверки!$G832)-2000,"00"))</f>
        <v>04/827/25</v>
      </c>
      <c r="Q832" s="17" t="str">
        <f aca="false">VLOOKUP(поверки!$F832,'соответстиви ОТ типу'!$K$4:$M$344,2,FALSE())</f>
        <v>Манометр</v>
      </c>
      <c r="R832" s="17" t="s">
        <v>52</v>
      </c>
      <c r="S832" s="17" t="s">
        <v>483</v>
      </c>
      <c r="T832" s="17" t="n">
        <v>4</v>
      </c>
      <c r="U832" s="19" t="n">
        <f aca="false">VLOOKUP(поверки!$T832,'Акты п-п'!$C$5:$I$57,2,FALSE())</f>
        <v>45755</v>
      </c>
      <c r="V832" s="19" t="n">
        <f aca="false">VLOOKUP(поверки!$T832,'Акты п-п'!$C$5:$I$57,3,FALSE())</f>
        <v>45757</v>
      </c>
      <c r="W832" s="17" t="str">
        <f aca="false">VLOOKUP(поверки!$T832,'Акты п-п'!$C$5:$I$57,5,FALSE())</f>
        <v>Манджеев А.А.</v>
      </c>
      <c r="X832" s="17" t="n">
        <f aca="false">поверки!$G832-поверки!$U832</f>
        <v>1</v>
      </c>
      <c r="Y832" s="17" t="n">
        <f aca="false">поверки!$V832-поверки!$G832</f>
        <v>1</v>
      </c>
      <c r="Z832" s="17" t="str">
        <f aca="false">CONCATENATE(поверки!$Q832," ",поверки!$S832," номер ",поверки!$H832)</f>
        <v>Манометр М-4ВУКсУХЛ1 номер 212005886</v>
      </c>
    </row>
    <row r="833" customFormat="false" ht="17.9" hidden="true" customHeight="false" outlineLevel="0" collapsed="false">
      <c r="B833" s="1" t="s">
        <v>1198</v>
      </c>
      <c r="C833" s="1" t="s">
        <v>30</v>
      </c>
      <c r="D833" s="1" t="s">
        <v>446</v>
      </c>
      <c r="F833" s="1" t="s">
        <v>480</v>
      </c>
      <c r="G833" s="16" t="n">
        <v>45756</v>
      </c>
      <c r="H833" s="6" t="s">
        <v>1866</v>
      </c>
      <c r="J833" s="1" t="s">
        <v>34</v>
      </c>
      <c r="K833" s="1" t="s">
        <v>35</v>
      </c>
      <c r="L833" s="1" t="s">
        <v>1867</v>
      </c>
      <c r="M833" s="17"/>
      <c r="N833" s="17" t="str">
        <f aca="false">IF(COUNTIF(поверки!$L$6:$L$3175,поверки!$L833)&gt;1,"Дубликат","")</f>
        <v/>
      </c>
      <c r="O833" s="18" t="n">
        <v>828</v>
      </c>
      <c r="P833" s="17" t="str">
        <f aca="false">CONCATENATE(TEXT(MONTH(поверки!$G833),"00"),"/",TEXT(поверки!$O833,"000"), "/",TEXT(YEAR(поверки!$G833)-2000,"00"))</f>
        <v>04/828/25</v>
      </c>
      <c r="Q833" s="17" t="str">
        <f aca="false">VLOOKUP(поверки!$F833,'соответстиви ОТ типу'!$K$4:$M$344,2,FALSE())</f>
        <v>Манометр</v>
      </c>
      <c r="R833" s="17" t="s">
        <v>52</v>
      </c>
      <c r="S833" s="17" t="s">
        <v>483</v>
      </c>
      <c r="T833" s="17" t="n">
        <v>4</v>
      </c>
      <c r="U833" s="19" t="n">
        <f aca="false">VLOOKUP(поверки!$T833,'Акты п-п'!$C$5:$I$57,2,FALSE())</f>
        <v>45755</v>
      </c>
      <c r="V833" s="19" t="n">
        <f aca="false">VLOOKUP(поверки!$T833,'Акты п-п'!$C$5:$I$57,3,FALSE())</f>
        <v>45757</v>
      </c>
      <c r="W833" s="17" t="str">
        <f aca="false">VLOOKUP(поверки!$T833,'Акты п-п'!$C$5:$I$57,5,FALSE())</f>
        <v>Манджеев А.А.</v>
      </c>
      <c r="X833" s="17" t="n">
        <f aca="false">поверки!$G833-поверки!$U833</f>
        <v>1</v>
      </c>
      <c r="Y833" s="17" t="n">
        <f aca="false">поверки!$V833-поверки!$G833</f>
        <v>1</v>
      </c>
      <c r="Z833" s="17" t="str">
        <f aca="false">CONCATENATE(поверки!$Q833," ",поверки!$S833," номер ",поверки!$H833)</f>
        <v>Манометр М-4ВУКсУХЛ1 номер 212005889</v>
      </c>
    </row>
    <row r="834" customFormat="false" ht="17.9" hidden="true" customHeight="false" outlineLevel="0" collapsed="false">
      <c r="B834" s="1" t="s">
        <v>1198</v>
      </c>
      <c r="C834" s="1" t="s">
        <v>30</v>
      </c>
      <c r="D834" s="1" t="s">
        <v>446</v>
      </c>
      <c r="F834" s="1" t="s">
        <v>480</v>
      </c>
      <c r="G834" s="16" t="n">
        <v>45756</v>
      </c>
      <c r="H834" s="6" t="s">
        <v>1868</v>
      </c>
      <c r="J834" s="1" t="s">
        <v>34</v>
      </c>
      <c r="K834" s="1" t="s">
        <v>35</v>
      </c>
      <c r="L834" s="1" t="s">
        <v>1869</v>
      </c>
      <c r="M834" s="17"/>
      <c r="N834" s="17" t="str">
        <f aca="false">IF(COUNTIF(поверки!$L$6:$L$3175,поверки!$L834)&gt;1,"Дубликат","")</f>
        <v/>
      </c>
      <c r="O834" s="18" t="n">
        <v>829</v>
      </c>
      <c r="P834" s="17" t="str">
        <f aca="false">CONCATENATE(TEXT(MONTH(поверки!$G834),"00"),"/",TEXT(поверки!$O834,"000"), "/",TEXT(YEAR(поверки!$G834)-2000,"00"))</f>
        <v>04/829/25</v>
      </c>
      <c r="Q834" s="17" t="str">
        <f aca="false">VLOOKUP(поверки!$F834,'соответстиви ОТ типу'!$K$4:$M$344,2,FALSE())</f>
        <v>Манометр</v>
      </c>
      <c r="R834" s="17" t="s">
        <v>52</v>
      </c>
      <c r="S834" s="17" t="s">
        <v>483</v>
      </c>
      <c r="T834" s="17" t="n">
        <v>4</v>
      </c>
      <c r="U834" s="19" t="n">
        <f aca="false">VLOOKUP(поверки!$T834,'Акты п-п'!$C$5:$I$57,2,FALSE())</f>
        <v>45755</v>
      </c>
      <c r="V834" s="19" t="n">
        <f aca="false">VLOOKUP(поверки!$T834,'Акты п-п'!$C$5:$I$57,3,FALSE())</f>
        <v>45757</v>
      </c>
      <c r="W834" s="17" t="str">
        <f aca="false">VLOOKUP(поверки!$T834,'Акты п-п'!$C$5:$I$57,5,FALSE())</f>
        <v>Манджеев А.А.</v>
      </c>
      <c r="X834" s="17" t="n">
        <f aca="false">поверки!$G834-поверки!$U834</f>
        <v>1</v>
      </c>
      <c r="Y834" s="17" t="n">
        <f aca="false">поверки!$V834-поверки!$G834</f>
        <v>1</v>
      </c>
      <c r="Z834" s="17" t="str">
        <f aca="false">CONCATENATE(поверки!$Q834," ",поверки!$S834," номер ",поверки!$H834)</f>
        <v>Манометр М-4ВУКсУХЛ1 номер 212005839</v>
      </c>
    </row>
    <row r="835" customFormat="false" ht="17.9" hidden="true" customHeight="false" outlineLevel="0" collapsed="false">
      <c r="B835" s="1" t="s">
        <v>1198</v>
      </c>
      <c r="C835" s="1" t="s">
        <v>30</v>
      </c>
      <c r="D835" s="1" t="s">
        <v>446</v>
      </c>
      <c r="F835" s="1" t="s">
        <v>480</v>
      </c>
      <c r="G835" s="16" t="n">
        <v>45756</v>
      </c>
      <c r="H835" s="6" t="s">
        <v>1870</v>
      </c>
      <c r="J835" s="1" t="s">
        <v>34</v>
      </c>
      <c r="K835" s="1" t="s">
        <v>35</v>
      </c>
      <c r="L835" s="1" t="s">
        <v>1871</v>
      </c>
      <c r="M835" s="17"/>
      <c r="N835" s="17" t="str">
        <f aca="false">IF(COUNTIF(поверки!$L$6:$L$3175,поверки!$L835)&gt;1,"Дубликат","")</f>
        <v/>
      </c>
      <c r="O835" s="18" t="n">
        <v>830</v>
      </c>
      <c r="P835" s="17" t="str">
        <f aca="false">CONCATENATE(TEXT(MONTH(поверки!$G835),"00"),"/",TEXT(поверки!$O835,"000"), "/",TEXT(YEAR(поверки!$G835)-2000,"00"))</f>
        <v>04/830/25</v>
      </c>
      <c r="Q835" s="17" t="str">
        <f aca="false">VLOOKUP(поверки!$F835,'соответстиви ОТ типу'!$K$4:$M$344,2,FALSE())</f>
        <v>Манометр</v>
      </c>
      <c r="R835" s="17" t="s">
        <v>52</v>
      </c>
      <c r="S835" s="17" t="s">
        <v>483</v>
      </c>
      <c r="T835" s="17" t="n">
        <v>4</v>
      </c>
      <c r="U835" s="19" t="n">
        <f aca="false">VLOOKUP(поверки!$T835,'Акты п-п'!$C$5:$I$57,2,FALSE())</f>
        <v>45755</v>
      </c>
      <c r="V835" s="19" t="n">
        <f aca="false">VLOOKUP(поверки!$T835,'Акты п-п'!$C$5:$I$57,3,FALSE())</f>
        <v>45757</v>
      </c>
      <c r="W835" s="17" t="str">
        <f aca="false">VLOOKUP(поверки!$T835,'Акты п-п'!$C$5:$I$57,5,FALSE())</f>
        <v>Манджеев А.А.</v>
      </c>
      <c r="X835" s="17" t="n">
        <f aca="false">поверки!$G835-поверки!$U835</f>
        <v>1</v>
      </c>
      <c r="Y835" s="17" t="n">
        <f aca="false">поверки!$V835-поверки!$G835</f>
        <v>1</v>
      </c>
      <c r="Z835" s="17" t="str">
        <f aca="false">CONCATENATE(поверки!$Q835," ",поверки!$S835," номер ",поверки!$H835)</f>
        <v>Манометр М-4ВУКсУХЛ1 номер 212005841</v>
      </c>
    </row>
    <row r="836" customFormat="false" ht="17.9" hidden="true" customHeight="false" outlineLevel="0" collapsed="false">
      <c r="B836" s="1" t="s">
        <v>1198</v>
      </c>
      <c r="C836" s="1" t="s">
        <v>30</v>
      </c>
      <c r="D836" s="1" t="s">
        <v>446</v>
      </c>
      <c r="F836" s="1" t="s">
        <v>480</v>
      </c>
      <c r="G836" s="16" t="n">
        <v>45756</v>
      </c>
      <c r="H836" s="6" t="s">
        <v>1872</v>
      </c>
      <c r="J836" s="1" t="s">
        <v>34</v>
      </c>
      <c r="K836" s="1" t="s">
        <v>35</v>
      </c>
      <c r="L836" s="1" t="s">
        <v>1873</v>
      </c>
      <c r="M836" s="17"/>
      <c r="N836" s="17" t="str">
        <f aca="false">IF(COUNTIF(поверки!$L$6:$L$3175,поверки!$L836)&gt;1,"Дубликат","")</f>
        <v/>
      </c>
      <c r="O836" s="18" t="n">
        <v>831</v>
      </c>
      <c r="P836" s="17" t="str">
        <f aca="false">CONCATENATE(TEXT(MONTH(поверки!$G836),"00"),"/",TEXT(поверки!$O836,"000"), "/",TEXT(YEAR(поверки!$G836)-2000,"00"))</f>
        <v>04/831/25</v>
      </c>
      <c r="Q836" s="17" t="str">
        <f aca="false">VLOOKUP(поверки!$F836,'соответстиви ОТ типу'!$K$4:$M$344,2,FALSE())</f>
        <v>Манометр</v>
      </c>
      <c r="R836" s="17" t="s">
        <v>52</v>
      </c>
      <c r="S836" s="17" t="s">
        <v>483</v>
      </c>
      <c r="T836" s="17" t="n">
        <v>4</v>
      </c>
      <c r="U836" s="19" t="n">
        <f aca="false">VLOOKUP(поверки!$T836,'Акты п-п'!$C$5:$I$57,2,FALSE())</f>
        <v>45755</v>
      </c>
      <c r="V836" s="19" t="n">
        <f aca="false">VLOOKUP(поверки!$T836,'Акты п-п'!$C$5:$I$57,3,FALSE())</f>
        <v>45757</v>
      </c>
      <c r="W836" s="17" t="str">
        <f aca="false">VLOOKUP(поверки!$T836,'Акты п-п'!$C$5:$I$57,5,FALSE())</f>
        <v>Манджеев А.А.</v>
      </c>
      <c r="X836" s="17" t="n">
        <f aca="false">поверки!$G836-поверки!$U836</f>
        <v>1</v>
      </c>
      <c r="Y836" s="17" t="n">
        <f aca="false">поверки!$V836-поверки!$G836</f>
        <v>1</v>
      </c>
      <c r="Z836" s="17" t="str">
        <f aca="false">CONCATENATE(поверки!$Q836," ",поверки!$S836," номер ",поверки!$H836)</f>
        <v>Манометр М-4ВУКсУХЛ1 номер 211043444</v>
      </c>
    </row>
    <row r="837" customFormat="false" ht="17.9" hidden="true" customHeight="false" outlineLevel="0" collapsed="false">
      <c r="B837" s="1" t="s">
        <v>1198</v>
      </c>
      <c r="C837" s="1" t="s">
        <v>30</v>
      </c>
      <c r="D837" s="1" t="s">
        <v>446</v>
      </c>
      <c r="F837" s="1" t="s">
        <v>480</v>
      </c>
      <c r="G837" s="16" t="n">
        <v>45756</v>
      </c>
      <c r="H837" s="6" t="s">
        <v>1874</v>
      </c>
      <c r="J837" s="1" t="s">
        <v>34</v>
      </c>
      <c r="K837" s="1" t="s">
        <v>35</v>
      </c>
      <c r="L837" s="1" t="s">
        <v>1875</v>
      </c>
      <c r="M837" s="17"/>
      <c r="N837" s="17" t="str">
        <f aca="false">IF(COUNTIF(поверки!$L$6:$L$3175,поверки!$L837)&gt;1,"Дубликат","")</f>
        <v/>
      </c>
      <c r="O837" s="18" t="n">
        <v>832</v>
      </c>
      <c r="P837" s="17" t="str">
        <f aca="false">CONCATENATE(TEXT(MONTH(поверки!$G837),"00"),"/",TEXT(поверки!$O837,"000"), "/",TEXT(YEAR(поверки!$G837)-2000,"00"))</f>
        <v>04/832/25</v>
      </c>
      <c r="Q837" s="17" t="str">
        <f aca="false">VLOOKUP(поверки!$F837,'соответстиви ОТ типу'!$K$4:$M$344,2,FALSE())</f>
        <v>Манометр</v>
      </c>
      <c r="R837" s="17" t="s">
        <v>52</v>
      </c>
      <c r="S837" s="17" t="s">
        <v>483</v>
      </c>
      <c r="T837" s="17" t="n">
        <v>4</v>
      </c>
      <c r="U837" s="19" t="n">
        <f aca="false">VLOOKUP(поверки!$T837,'Акты п-п'!$C$5:$I$57,2,FALSE())</f>
        <v>45755</v>
      </c>
      <c r="V837" s="19" t="n">
        <f aca="false">VLOOKUP(поверки!$T837,'Акты п-п'!$C$5:$I$57,3,FALSE())</f>
        <v>45757</v>
      </c>
      <c r="W837" s="17" t="str">
        <f aca="false">VLOOKUP(поверки!$T837,'Акты п-п'!$C$5:$I$57,5,FALSE())</f>
        <v>Манджеев А.А.</v>
      </c>
      <c r="X837" s="17" t="n">
        <f aca="false">поверки!$G837-поверки!$U837</f>
        <v>1</v>
      </c>
      <c r="Y837" s="17" t="n">
        <f aca="false">поверки!$V837-поверки!$G837</f>
        <v>1</v>
      </c>
      <c r="Z837" s="17" t="str">
        <f aca="false">CONCATENATE(поверки!$Q837," ",поверки!$S837," номер ",поверки!$H837)</f>
        <v>Манометр М-4ВУКсУХЛ1 номер 212005840</v>
      </c>
    </row>
    <row r="838" customFormat="false" ht="17.9" hidden="true" customHeight="false" outlineLevel="0" collapsed="false">
      <c r="B838" s="1" t="s">
        <v>1198</v>
      </c>
      <c r="C838" s="1" t="s">
        <v>30</v>
      </c>
      <c r="D838" s="1" t="s">
        <v>446</v>
      </c>
      <c r="F838" s="1" t="s">
        <v>480</v>
      </c>
      <c r="G838" s="16" t="n">
        <v>45756</v>
      </c>
      <c r="H838" s="6" t="s">
        <v>1876</v>
      </c>
      <c r="J838" s="1" t="s">
        <v>34</v>
      </c>
      <c r="K838" s="1" t="s">
        <v>35</v>
      </c>
      <c r="L838" s="1" t="s">
        <v>1877</v>
      </c>
      <c r="M838" s="17"/>
      <c r="N838" s="17" t="str">
        <f aca="false">IF(COUNTIF(поверки!$L$6:$L$3175,поверки!$L838)&gt;1,"Дубликат","")</f>
        <v/>
      </c>
      <c r="O838" s="18" t="n">
        <v>833</v>
      </c>
      <c r="P838" s="17" t="str">
        <f aca="false">CONCATENATE(TEXT(MONTH(поверки!$G838),"00"),"/",TEXT(поверки!$O838,"000"), "/",TEXT(YEAR(поверки!$G838)-2000,"00"))</f>
        <v>04/833/25</v>
      </c>
      <c r="Q838" s="17" t="str">
        <f aca="false">VLOOKUP(поверки!$F838,'соответстиви ОТ типу'!$K$4:$M$344,2,FALSE())</f>
        <v>Манометр</v>
      </c>
      <c r="R838" s="17" t="s">
        <v>52</v>
      </c>
      <c r="S838" s="17" t="s">
        <v>483</v>
      </c>
      <c r="T838" s="17" t="n">
        <v>4</v>
      </c>
      <c r="U838" s="19" t="n">
        <f aca="false">VLOOKUP(поверки!$T838,'Акты п-п'!$C$5:$I$57,2,FALSE())</f>
        <v>45755</v>
      </c>
      <c r="V838" s="19" t="n">
        <f aca="false">VLOOKUP(поверки!$T838,'Акты п-п'!$C$5:$I$57,3,FALSE())</f>
        <v>45757</v>
      </c>
      <c r="W838" s="17" t="str">
        <f aca="false">VLOOKUP(поверки!$T838,'Акты п-п'!$C$5:$I$57,5,FALSE())</f>
        <v>Манджеев А.А.</v>
      </c>
      <c r="X838" s="17" t="n">
        <f aca="false">поверки!$G838-поверки!$U838</f>
        <v>1</v>
      </c>
      <c r="Y838" s="17" t="n">
        <f aca="false">поверки!$V838-поверки!$G838</f>
        <v>1</v>
      </c>
      <c r="Z838" s="17" t="str">
        <f aca="false">CONCATENATE(поверки!$Q838," ",поверки!$S838," номер ",поверки!$H838)</f>
        <v>Манометр М-4ВУКсУХЛ1 номер 212005850</v>
      </c>
    </row>
    <row r="839" customFormat="false" ht="17.9" hidden="true" customHeight="false" outlineLevel="0" collapsed="false">
      <c r="B839" s="1" t="s">
        <v>1198</v>
      </c>
      <c r="C839" s="1" t="s">
        <v>30</v>
      </c>
      <c r="D839" s="1" t="s">
        <v>446</v>
      </c>
      <c r="F839" s="1" t="s">
        <v>480</v>
      </c>
      <c r="G839" s="16" t="n">
        <v>45756</v>
      </c>
      <c r="H839" s="6" t="s">
        <v>1878</v>
      </c>
      <c r="J839" s="1" t="s">
        <v>34</v>
      </c>
      <c r="K839" s="1" t="s">
        <v>35</v>
      </c>
      <c r="L839" s="1" t="s">
        <v>1879</v>
      </c>
      <c r="M839" s="17"/>
      <c r="N839" s="17" t="str">
        <f aca="false">IF(COUNTIF(поверки!$L$6:$L$3175,поверки!$L839)&gt;1,"Дубликат","")</f>
        <v/>
      </c>
      <c r="O839" s="18" t="n">
        <v>834</v>
      </c>
      <c r="P839" s="17" t="str">
        <f aca="false">CONCATENATE(TEXT(MONTH(поверки!$G839),"00"),"/",TEXT(поверки!$O839,"000"), "/",TEXT(YEAR(поверки!$G839)-2000,"00"))</f>
        <v>04/834/25</v>
      </c>
      <c r="Q839" s="17" t="str">
        <f aca="false">VLOOKUP(поверки!$F839,'соответстиви ОТ типу'!$K$4:$M$344,2,FALSE())</f>
        <v>Манометр</v>
      </c>
      <c r="R839" s="17" t="s">
        <v>52</v>
      </c>
      <c r="S839" s="17" t="s">
        <v>483</v>
      </c>
      <c r="T839" s="17" t="n">
        <v>4</v>
      </c>
      <c r="U839" s="19" t="n">
        <f aca="false">VLOOKUP(поверки!$T839,'Акты п-п'!$C$5:$I$57,2,FALSE())</f>
        <v>45755</v>
      </c>
      <c r="V839" s="19" t="n">
        <f aca="false">VLOOKUP(поверки!$T839,'Акты п-п'!$C$5:$I$57,3,FALSE())</f>
        <v>45757</v>
      </c>
      <c r="W839" s="17" t="str">
        <f aca="false">VLOOKUP(поверки!$T839,'Акты п-п'!$C$5:$I$57,5,FALSE())</f>
        <v>Манджеев А.А.</v>
      </c>
      <c r="X839" s="17" t="n">
        <f aca="false">поверки!$G839-поверки!$U839</f>
        <v>1</v>
      </c>
      <c r="Y839" s="17" t="n">
        <f aca="false">поверки!$V839-поверки!$G839</f>
        <v>1</v>
      </c>
      <c r="Z839" s="17" t="str">
        <f aca="false">CONCATENATE(поверки!$Q839," ",поверки!$S839," номер ",поверки!$H839)</f>
        <v>Манометр М-4ВУКсУХЛ1 номер 212005843</v>
      </c>
    </row>
    <row r="840" customFormat="false" ht="17.9" hidden="true" customHeight="false" outlineLevel="0" collapsed="false">
      <c r="B840" s="1" t="s">
        <v>1198</v>
      </c>
      <c r="C840" s="1" t="s">
        <v>30</v>
      </c>
      <c r="D840" s="1" t="s">
        <v>446</v>
      </c>
      <c r="F840" s="1" t="s">
        <v>329</v>
      </c>
      <c r="G840" s="16" t="n">
        <v>45756</v>
      </c>
      <c r="H840" s="6" t="s">
        <v>1880</v>
      </c>
      <c r="J840" s="1" t="s">
        <v>34</v>
      </c>
      <c r="K840" s="1" t="s">
        <v>35</v>
      </c>
      <c r="L840" s="1" t="s">
        <v>1881</v>
      </c>
      <c r="M840" s="17"/>
      <c r="N840" s="17" t="str">
        <f aca="false">IF(COUNTIF(поверки!$L$6:$L$3175,поверки!$L840)&gt;1,"Дубликат","")</f>
        <v/>
      </c>
      <c r="O840" s="18" t="n">
        <v>835</v>
      </c>
      <c r="P840" s="17" t="str">
        <f aca="false">CONCATENATE(TEXT(MONTH(поверки!$G840),"00"),"/",TEXT(поверки!$O840,"000"), "/",TEXT(YEAR(поверки!$G840)-2000,"00"))</f>
        <v>04/835/25</v>
      </c>
      <c r="Q840" s="17" t="str">
        <f aca="false">VLOOKUP(поверки!$F840,'соответстиви ОТ типу'!$K$4:$M$344,2,FALSE())</f>
        <v>Манометр</v>
      </c>
      <c r="R840" s="17" t="s">
        <v>52</v>
      </c>
      <c r="S840" s="17" t="s">
        <v>499</v>
      </c>
      <c r="T840" s="17" t="n">
        <v>4</v>
      </c>
      <c r="U840" s="19" t="n">
        <f aca="false">VLOOKUP(поверки!$T840,'Акты п-п'!$C$5:$I$57,2,FALSE())</f>
        <v>45755</v>
      </c>
      <c r="V840" s="19" t="n">
        <f aca="false">VLOOKUP(поверки!$T840,'Акты п-п'!$C$5:$I$57,3,FALSE())</f>
        <v>45757</v>
      </c>
      <c r="W840" s="17" t="str">
        <f aca="false">VLOOKUP(поверки!$T840,'Акты п-п'!$C$5:$I$57,5,FALSE())</f>
        <v>Манджеев А.А.</v>
      </c>
      <c r="X840" s="17" t="n">
        <f aca="false">поверки!$G840-поверки!$U840</f>
        <v>1</v>
      </c>
      <c r="Y840" s="17" t="n">
        <f aca="false">поверки!$V840-поверки!$G840</f>
        <v>1</v>
      </c>
      <c r="Z840" s="17" t="str">
        <f aca="false">CONCATENATE(поверки!$Q840," ",поверки!$S840," номер ",поверки!$H840)</f>
        <v>Манометр ФТ ДМ8008-Вуф исп.2 номер 000919</v>
      </c>
    </row>
    <row r="841" customFormat="false" ht="17.9" hidden="true" customHeight="false" outlineLevel="0" collapsed="false">
      <c r="B841" s="1" t="s">
        <v>1198</v>
      </c>
      <c r="C841" s="1" t="s">
        <v>30</v>
      </c>
      <c r="D841" s="1" t="s">
        <v>446</v>
      </c>
      <c r="F841" s="1" t="s">
        <v>329</v>
      </c>
      <c r="G841" s="16" t="n">
        <v>45756</v>
      </c>
      <c r="H841" s="6" t="s">
        <v>1882</v>
      </c>
      <c r="J841" s="1" t="s">
        <v>34</v>
      </c>
      <c r="K841" s="1" t="s">
        <v>35</v>
      </c>
      <c r="L841" s="1" t="s">
        <v>1883</v>
      </c>
      <c r="M841" s="17"/>
      <c r="N841" s="17" t="str">
        <f aca="false">IF(COUNTIF(поверки!$L$6:$L$3175,поверки!$L841)&gt;1,"Дубликат","")</f>
        <v/>
      </c>
      <c r="O841" s="18" t="n">
        <v>836</v>
      </c>
      <c r="P841" s="17" t="str">
        <f aca="false">CONCATENATE(TEXT(MONTH(поверки!$G841),"00"),"/",TEXT(поверки!$O841,"000"), "/",TEXT(YEAR(поверки!$G841)-2000,"00"))</f>
        <v>04/836/25</v>
      </c>
      <c r="Q841" s="17" t="str">
        <f aca="false">VLOOKUP(поверки!$F841,'соответстиви ОТ типу'!$K$4:$M$344,2,FALSE())</f>
        <v>Манометр</v>
      </c>
      <c r="R841" s="17" t="s">
        <v>52</v>
      </c>
      <c r="S841" s="17" t="s">
        <v>499</v>
      </c>
      <c r="T841" s="17" t="n">
        <v>4</v>
      </c>
      <c r="U841" s="19" t="n">
        <f aca="false">VLOOKUP(поверки!$T841,'Акты п-п'!$C$5:$I$57,2,FALSE())</f>
        <v>45755</v>
      </c>
      <c r="V841" s="19" t="n">
        <f aca="false">VLOOKUP(поверки!$T841,'Акты п-п'!$C$5:$I$57,3,FALSE())</f>
        <v>45757</v>
      </c>
      <c r="W841" s="17" t="str">
        <f aca="false">VLOOKUP(поверки!$T841,'Акты п-п'!$C$5:$I$57,5,FALSE())</f>
        <v>Манджеев А.А.</v>
      </c>
      <c r="X841" s="17" t="n">
        <f aca="false">поверки!$G841-поверки!$U841</f>
        <v>1</v>
      </c>
      <c r="Y841" s="17" t="n">
        <f aca="false">поверки!$V841-поверки!$G841</f>
        <v>1</v>
      </c>
      <c r="Z841" s="17" t="str">
        <f aca="false">CONCATENATE(поверки!$Q841," ",поверки!$S841," номер ",поверки!$H841)</f>
        <v>Манометр ФТ ДМ8008-Вуф исп.2 номер 000913</v>
      </c>
    </row>
    <row r="842" customFormat="false" ht="17.9" hidden="true" customHeight="false" outlineLevel="0" collapsed="false">
      <c r="B842" s="1" t="s">
        <v>1198</v>
      </c>
      <c r="C842" s="1" t="s">
        <v>30</v>
      </c>
      <c r="D842" s="1" t="s">
        <v>446</v>
      </c>
      <c r="F842" s="1" t="s">
        <v>329</v>
      </c>
      <c r="G842" s="16" t="n">
        <v>45756</v>
      </c>
      <c r="H842" s="6" t="s">
        <v>1884</v>
      </c>
      <c r="J842" s="1" t="s">
        <v>34</v>
      </c>
      <c r="K842" s="1" t="s">
        <v>35</v>
      </c>
      <c r="L842" s="1" t="s">
        <v>1885</v>
      </c>
      <c r="M842" s="17"/>
      <c r="N842" s="17" t="str">
        <f aca="false">IF(COUNTIF(поверки!$L$6:$L$3175,поверки!$L842)&gt;1,"Дубликат","")</f>
        <v/>
      </c>
      <c r="O842" s="18" t="n">
        <v>837</v>
      </c>
      <c r="P842" s="17" t="str">
        <f aca="false">CONCATENATE(TEXT(MONTH(поверки!$G842),"00"),"/",TEXT(поверки!$O842,"000"), "/",TEXT(YEAR(поверки!$G842)-2000,"00"))</f>
        <v>04/837/25</v>
      </c>
      <c r="Q842" s="17" t="str">
        <f aca="false">VLOOKUP(поверки!$F842,'соответстиви ОТ типу'!$K$4:$M$344,2,FALSE())</f>
        <v>Манометр</v>
      </c>
      <c r="R842" s="17" t="s">
        <v>52</v>
      </c>
      <c r="S842" s="17" t="s">
        <v>450</v>
      </c>
      <c r="T842" s="17" t="n">
        <v>4</v>
      </c>
      <c r="U842" s="19" t="n">
        <f aca="false">VLOOKUP(поверки!$T842,'Акты п-п'!$C$5:$I$57,2,FALSE())</f>
        <v>45755</v>
      </c>
      <c r="V842" s="19" t="n">
        <f aca="false">VLOOKUP(поверки!$T842,'Акты п-п'!$C$5:$I$57,3,FALSE())</f>
        <v>45757</v>
      </c>
      <c r="W842" s="17" t="str">
        <f aca="false">VLOOKUP(поверки!$T842,'Акты п-п'!$C$5:$I$57,5,FALSE())</f>
        <v>Манджеев А.А.</v>
      </c>
      <c r="X842" s="17" t="n">
        <f aca="false">поверки!$G842-поверки!$U842</f>
        <v>1</v>
      </c>
      <c r="Y842" s="17" t="n">
        <f aca="false">поверки!$V842-поверки!$G842</f>
        <v>1</v>
      </c>
      <c r="Z842" s="17" t="str">
        <f aca="false">CONCATENATE(поверки!$Q842," ",поверки!$S842," номер ",поверки!$H842)</f>
        <v>Манометр ФТ МП4-Уф БС УХЛ1 номер 2177964</v>
      </c>
    </row>
    <row r="843" customFormat="false" ht="17.9" hidden="true" customHeight="false" outlineLevel="0" collapsed="false">
      <c r="B843" s="1" t="s">
        <v>1198</v>
      </c>
      <c r="C843" s="1" t="s">
        <v>30</v>
      </c>
      <c r="D843" s="1" t="s">
        <v>446</v>
      </c>
      <c r="F843" s="1" t="s">
        <v>329</v>
      </c>
      <c r="G843" s="16" t="n">
        <v>45756</v>
      </c>
      <c r="H843" s="6" t="s">
        <v>1886</v>
      </c>
      <c r="J843" s="1" t="s">
        <v>34</v>
      </c>
      <c r="K843" s="1" t="s">
        <v>35</v>
      </c>
      <c r="L843" s="1" t="s">
        <v>1887</v>
      </c>
      <c r="M843" s="17"/>
      <c r="N843" s="17" t="str">
        <f aca="false">IF(COUNTIF(поверки!$L$6:$L$3175,поверки!$L843)&gt;1,"Дубликат","")</f>
        <v/>
      </c>
      <c r="O843" s="18" t="n">
        <v>838</v>
      </c>
      <c r="P843" s="17" t="str">
        <f aca="false">CONCATENATE(TEXT(MONTH(поверки!$G843),"00"),"/",TEXT(поверки!$O843,"000"), "/",TEXT(YEAR(поверки!$G843)-2000,"00"))</f>
        <v>04/838/25</v>
      </c>
      <c r="Q843" s="17" t="str">
        <f aca="false">VLOOKUP(поверки!$F843,'соответстиви ОТ типу'!$K$4:$M$344,2,FALSE())</f>
        <v>Манометр</v>
      </c>
      <c r="R843" s="17" t="s">
        <v>52</v>
      </c>
      <c r="S843" s="17" t="s">
        <v>450</v>
      </c>
      <c r="T843" s="17" t="n">
        <v>4</v>
      </c>
      <c r="U843" s="19" t="n">
        <f aca="false">VLOOKUP(поверки!$T843,'Акты п-п'!$C$5:$I$57,2,FALSE())</f>
        <v>45755</v>
      </c>
      <c r="V843" s="19" t="n">
        <f aca="false">VLOOKUP(поверки!$T843,'Акты п-п'!$C$5:$I$57,3,FALSE())</f>
        <v>45757</v>
      </c>
      <c r="W843" s="17" t="str">
        <f aca="false">VLOOKUP(поверки!$T843,'Акты п-п'!$C$5:$I$57,5,FALSE())</f>
        <v>Манджеев А.А.</v>
      </c>
      <c r="X843" s="17" t="n">
        <f aca="false">поверки!$G843-поверки!$U843</f>
        <v>1</v>
      </c>
      <c r="Y843" s="17" t="n">
        <f aca="false">поверки!$V843-поверки!$G843</f>
        <v>1</v>
      </c>
      <c r="Z843" s="17" t="str">
        <f aca="false">CONCATENATE(поверки!$Q843," ",поверки!$S843," номер ",поверки!$H843)</f>
        <v>Манометр ФТ МП4-Уф БС УХЛ1 номер 065995</v>
      </c>
    </row>
    <row r="844" customFormat="false" ht="17.9" hidden="true" customHeight="false" outlineLevel="0" collapsed="false">
      <c r="B844" s="1" t="s">
        <v>1198</v>
      </c>
      <c r="C844" s="1" t="s">
        <v>30</v>
      </c>
      <c r="D844" s="1" t="s">
        <v>446</v>
      </c>
      <c r="F844" s="1" t="s">
        <v>329</v>
      </c>
      <c r="G844" s="16" t="n">
        <v>45756</v>
      </c>
      <c r="H844" s="6" t="s">
        <v>1888</v>
      </c>
      <c r="J844" s="1" t="s">
        <v>34</v>
      </c>
      <c r="K844" s="1" t="s">
        <v>35</v>
      </c>
      <c r="L844" s="1" t="s">
        <v>1889</v>
      </c>
      <c r="M844" s="17"/>
      <c r="N844" s="17" t="str">
        <f aca="false">IF(COUNTIF(поверки!$L$6:$L$3175,поверки!$L844)&gt;1,"Дубликат","")</f>
        <v/>
      </c>
      <c r="O844" s="18" t="n">
        <v>839</v>
      </c>
      <c r="P844" s="17" t="str">
        <f aca="false">CONCATENATE(TEXT(MONTH(поверки!$G844),"00"),"/",TEXT(поверки!$O844,"000"), "/",TEXT(YEAR(поверки!$G844)-2000,"00"))</f>
        <v>04/839/25</v>
      </c>
      <c r="Q844" s="17" t="str">
        <f aca="false">VLOOKUP(поверки!$F844,'соответстиви ОТ типу'!$K$4:$M$344,2,FALSE())</f>
        <v>Манометр</v>
      </c>
      <c r="R844" s="17" t="s">
        <v>52</v>
      </c>
      <c r="S844" s="17" t="s">
        <v>450</v>
      </c>
      <c r="T844" s="17" t="n">
        <v>4</v>
      </c>
      <c r="U844" s="19" t="n">
        <f aca="false">VLOOKUP(поверки!$T844,'Акты п-п'!$C$5:$I$57,2,FALSE())</f>
        <v>45755</v>
      </c>
      <c r="V844" s="19" t="n">
        <f aca="false">VLOOKUP(поверки!$T844,'Акты п-п'!$C$5:$I$57,3,FALSE())</f>
        <v>45757</v>
      </c>
      <c r="W844" s="17" t="str">
        <f aca="false">VLOOKUP(поверки!$T844,'Акты п-п'!$C$5:$I$57,5,FALSE())</f>
        <v>Манджеев А.А.</v>
      </c>
      <c r="X844" s="17" t="n">
        <f aca="false">поверки!$G844-поверки!$U844</f>
        <v>1</v>
      </c>
      <c r="Y844" s="17" t="n">
        <f aca="false">поверки!$V844-поверки!$G844</f>
        <v>1</v>
      </c>
      <c r="Z844" s="17" t="str">
        <f aca="false">CONCATENATE(поверки!$Q844," ",поверки!$S844," номер ",поверки!$H844)</f>
        <v>Манометр ФТ МП4-Уф БС УХЛ1 номер 066098</v>
      </c>
    </row>
    <row r="845" customFormat="false" ht="17.9" hidden="true" customHeight="false" outlineLevel="0" collapsed="false">
      <c r="B845" s="1" t="s">
        <v>1198</v>
      </c>
      <c r="C845" s="1" t="s">
        <v>30</v>
      </c>
      <c r="D845" s="1" t="s">
        <v>446</v>
      </c>
      <c r="F845" s="1" t="s">
        <v>329</v>
      </c>
      <c r="G845" s="16" t="n">
        <v>45756</v>
      </c>
      <c r="H845" s="6" t="s">
        <v>1890</v>
      </c>
      <c r="J845" s="1" t="s">
        <v>34</v>
      </c>
      <c r="K845" s="1" t="s">
        <v>35</v>
      </c>
      <c r="L845" s="1" t="s">
        <v>1891</v>
      </c>
      <c r="M845" s="17"/>
      <c r="N845" s="17" t="str">
        <f aca="false">IF(COUNTIF(поверки!$L$6:$L$3175,поверки!$L845)&gt;1,"Дубликат","")</f>
        <v/>
      </c>
      <c r="O845" s="18" t="n">
        <v>840</v>
      </c>
      <c r="P845" s="17" t="str">
        <f aca="false">CONCATENATE(TEXT(MONTH(поверки!$G845),"00"),"/",TEXT(поверки!$O845,"000"), "/",TEXT(YEAR(поверки!$G845)-2000,"00"))</f>
        <v>04/840/25</v>
      </c>
      <c r="Q845" s="17" t="str">
        <f aca="false">VLOOKUP(поверки!$F845,'соответстиви ОТ типу'!$K$4:$M$344,2,FALSE())</f>
        <v>Манометр</v>
      </c>
      <c r="R845" s="17" t="s">
        <v>52</v>
      </c>
      <c r="S845" s="17" t="s">
        <v>457</v>
      </c>
      <c r="T845" s="17" t="n">
        <v>4</v>
      </c>
      <c r="U845" s="19" t="n">
        <f aca="false">VLOOKUP(поверки!$T845,'Акты п-п'!$C$5:$I$57,2,FALSE())</f>
        <v>45755</v>
      </c>
      <c r="V845" s="19" t="n">
        <f aca="false">VLOOKUP(поверки!$T845,'Акты п-п'!$C$5:$I$57,3,FALSE())</f>
        <v>45757</v>
      </c>
      <c r="W845" s="17" t="str">
        <f aca="false">VLOOKUP(поверки!$T845,'Акты п-п'!$C$5:$I$57,5,FALSE())</f>
        <v>Манджеев А.А.</v>
      </c>
      <c r="X845" s="17" t="n">
        <f aca="false">поверки!$G845-поверки!$U845</f>
        <v>1</v>
      </c>
      <c r="Y845" s="17" t="n">
        <f aca="false">поверки!$V845-поверки!$G845</f>
        <v>1</v>
      </c>
      <c r="Z845" s="17" t="str">
        <f aca="false">CONCATENATE(поверки!$Q845," ",поверки!$S845," номер ",поверки!$H845)</f>
        <v>Манометр ФТ МП4-Уф номер 000759</v>
      </c>
    </row>
    <row r="846" customFormat="false" ht="17.9" hidden="true" customHeight="false" outlineLevel="0" collapsed="false">
      <c r="B846" s="1" t="s">
        <v>1198</v>
      </c>
      <c r="C846" s="1" t="s">
        <v>30</v>
      </c>
      <c r="D846" s="1" t="s">
        <v>446</v>
      </c>
      <c r="F846" s="1" t="s">
        <v>297</v>
      </c>
      <c r="G846" s="16" t="n">
        <v>45756</v>
      </c>
      <c r="H846" s="6" t="s">
        <v>1892</v>
      </c>
      <c r="J846" s="1" t="s">
        <v>34</v>
      </c>
      <c r="K846" s="1" t="s">
        <v>35</v>
      </c>
      <c r="L846" s="1" t="s">
        <v>1893</v>
      </c>
      <c r="M846" s="17"/>
      <c r="N846" s="17" t="str">
        <f aca="false">IF(COUNTIF(поверки!$L$6:$L$3175,поверки!$L846)&gt;1,"Дубликат","")</f>
        <v/>
      </c>
      <c r="O846" s="18" t="n">
        <v>841</v>
      </c>
      <c r="P846" s="17" t="str">
        <f aca="false">CONCATENATE(TEXT(MONTH(поверки!$G846),"00"),"/",TEXT(поверки!$O846,"000"), "/",TEXT(YEAR(поверки!$G846)-2000,"00"))</f>
        <v>04/841/25</v>
      </c>
      <c r="Q846" s="17" t="str">
        <f aca="false">VLOOKUP(поверки!$F846,'соответстиви ОТ типу'!$K$4:$M$344,2,FALSE())</f>
        <v>Манометр</v>
      </c>
      <c r="R846" s="17" t="s">
        <v>52</v>
      </c>
      <c r="S846" s="17" t="s">
        <v>460</v>
      </c>
      <c r="T846" s="17" t="n">
        <v>4</v>
      </c>
      <c r="U846" s="19" t="n">
        <f aca="false">VLOOKUP(поверки!$T846,'Акты п-п'!$C$5:$I$57,2,FALSE())</f>
        <v>45755</v>
      </c>
      <c r="V846" s="19" t="n">
        <f aca="false">VLOOKUP(поверки!$T846,'Акты п-п'!$C$5:$I$57,3,FALSE())</f>
        <v>45757</v>
      </c>
      <c r="W846" s="17" t="str">
        <f aca="false">VLOOKUP(поверки!$T846,'Акты п-п'!$C$5:$I$57,5,FALSE())</f>
        <v>Манджеев А.А.</v>
      </c>
      <c r="X846" s="17" t="n">
        <f aca="false">поверки!$G846-поверки!$U846</f>
        <v>1</v>
      </c>
      <c r="Y846" s="17" t="n">
        <f aca="false">поверки!$V846-поверки!$G846</f>
        <v>1</v>
      </c>
      <c r="Z846" s="17" t="str">
        <f aca="false">CONCATENATE(поверки!$Q846," ",поверки!$S846," номер ",поверки!$H846)</f>
        <v>Манометр ТМ серия 10 номер 3017729</v>
      </c>
    </row>
    <row r="847" customFormat="false" ht="17.9" hidden="true" customHeight="false" outlineLevel="0" collapsed="false">
      <c r="B847" s="1" t="s">
        <v>1198</v>
      </c>
      <c r="C847" s="1" t="s">
        <v>30</v>
      </c>
      <c r="D847" s="1" t="s">
        <v>446</v>
      </c>
      <c r="F847" s="1" t="s">
        <v>297</v>
      </c>
      <c r="G847" s="16" t="n">
        <v>45756</v>
      </c>
      <c r="H847" s="6" t="s">
        <v>1894</v>
      </c>
      <c r="J847" s="1" t="s">
        <v>34</v>
      </c>
      <c r="K847" s="1" t="s">
        <v>35</v>
      </c>
      <c r="L847" s="1" t="s">
        <v>1895</v>
      </c>
      <c r="M847" s="17"/>
      <c r="N847" s="17" t="str">
        <f aca="false">IF(COUNTIF(поверки!$L$6:$L$3175,поверки!$L847)&gt;1,"Дубликат","")</f>
        <v/>
      </c>
      <c r="O847" s="18" t="n">
        <v>842</v>
      </c>
      <c r="P847" s="17" t="str">
        <f aca="false">CONCATENATE(TEXT(MONTH(поверки!$G847),"00"),"/",TEXT(поверки!$O847,"000"), "/",TEXT(YEAR(поверки!$G847)-2000,"00"))</f>
        <v>04/842/25</v>
      </c>
      <c r="Q847" s="17" t="str">
        <f aca="false">VLOOKUP(поверки!$F847,'соответстиви ОТ типу'!$K$4:$M$344,2,FALSE())</f>
        <v>Манометр</v>
      </c>
      <c r="R847" s="17" t="s">
        <v>52</v>
      </c>
      <c r="S847" s="17" t="s">
        <v>460</v>
      </c>
      <c r="T847" s="17" t="n">
        <v>4</v>
      </c>
      <c r="U847" s="19" t="n">
        <f aca="false">VLOOKUP(поверки!$T847,'Акты п-п'!$C$5:$I$57,2,FALSE())</f>
        <v>45755</v>
      </c>
      <c r="V847" s="19" t="n">
        <f aca="false">VLOOKUP(поверки!$T847,'Акты п-п'!$C$5:$I$57,3,FALSE())</f>
        <v>45757</v>
      </c>
      <c r="W847" s="17" t="str">
        <f aca="false">VLOOKUP(поверки!$T847,'Акты п-п'!$C$5:$I$57,5,FALSE())</f>
        <v>Манджеев А.А.</v>
      </c>
      <c r="X847" s="17" t="n">
        <f aca="false">поверки!$G847-поверки!$U847</f>
        <v>1</v>
      </c>
      <c r="Y847" s="17" t="n">
        <f aca="false">поверки!$V847-поверки!$G847</f>
        <v>1</v>
      </c>
      <c r="Z847" s="17" t="str">
        <f aca="false">CONCATENATE(поверки!$Q847," ",поверки!$S847," номер ",поверки!$H847)</f>
        <v>Манометр ТМ серия 10 номер 3017727</v>
      </c>
    </row>
    <row r="848" customFormat="false" ht="17.9" hidden="true" customHeight="false" outlineLevel="0" collapsed="false">
      <c r="B848" s="1" t="s">
        <v>1198</v>
      </c>
      <c r="C848" s="1" t="s">
        <v>30</v>
      </c>
      <c r="D848" s="1" t="s">
        <v>446</v>
      </c>
      <c r="F848" s="1" t="s">
        <v>297</v>
      </c>
      <c r="G848" s="16" t="n">
        <v>45756</v>
      </c>
      <c r="H848" s="6" t="s">
        <v>1896</v>
      </c>
      <c r="J848" s="1" t="s">
        <v>34</v>
      </c>
      <c r="K848" s="1" t="s">
        <v>35</v>
      </c>
      <c r="L848" s="1" t="s">
        <v>1897</v>
      </c>
      <c r="M848" s="17"/>
      <c r="N848" s="17" t="str">
        <f aca="false">IF(COUNTIF(поверки!$L$6:$L$3175,поверки!$L848)&gt;1,"Дубликат","")</f>
        <v/>
      </c>
      <c r="O848" s="18" t="n">
        <v>843</v>
      </c>
      <c r="P848" s="17" t="str">
        <f aca="false">CONCATENATE(TEXT(MONTH(поверки!$G848),"00"),"/",TEXT(поверки!$O848,"000"), "/",TEXT(YEAR(поверки!$G848)-2000,"00"))</f>
        <v>04/843/25</v>
      </c>
      <c r="Q848" s="17" t="str">
        <f aca="false">VLOOKUP(поверки!$F848,'соответстиви ОТ типу'!$K$4:$M$344,2,FALSE())</f>
        <v>Манометр</v>
      </c>
      <c r="R848" s="17" t="s">
        <v>52</v>
      </c>
      <c r="S848" s="17" t="s">
        <v>460</v>
      </c>
      <c r="T848" s="17" t="n">
        <v>4</v>
      </c>
      <c r="U848" s="19" t="n">
        <f aca="false">VLOOKUP(поверки!$T848,'Акты п-п'!$C$5:$I$57,2,FALSE())</f>
        <v>45755</v>
      </c>
      <c r="V848" s="19" t="n">
        <f aca="false">VLOOKUP(поверки!$T848,'Акты п-п'!$C$5:$I$57,3,FALSE())</f>
        <v>45757</v>
      </c>
      <c r="W848" s="17" t="str">
        <f aca="false">VLOOKUP(поверки!$T848,'Акты п-п'!$C$5:$I$57,5,FALSE())</f>
        <v>Манджеев А.А.</v>
      </c>
      <c r="X848" s="17" t="n">
        <f aca="false">поверки!$G848-поверки!$U848</f>
        <v>1</v>
      </c>
      <c r="Y848" s="17" t="n">
        <f aca="false">поверки!$V848-поверки!$G848</f>
        <v>1</v>
      </c>
      <c r="Z848" s="17" t="str">
        <f aca="false">CONCATENATE(поверки!$Q848," ",поверки!$S848," номер ",поверки!$H848)</f>
        <v>Манометр ТМ серия 10 номер 3017738</v>
      </c>
    </row>
    <row r="849" customFormat="false" ht="17.9" hidden="true" customHeight="false" outlineLevel="0" collapsed="false">
      <c r="B849" s="1" t="s">
        <v>1198</v>
      </c>
      <c r="C849" s="1" t="s">
        <v>30</v>
      </c>
      <c r="D849" s="1" t="s">
        <v>446</v>
      </c>
      <c r="F849" s="1" t="s">
        <v>297</v>
      </c>
      <c r="G849" s="16" t="n">
        <v>45756</v>
      </c>
      <c r="H849" s="6" t="s">
        <v>1898</v>
      </c>
      <c r="J849" s="1" t="s">
        <v>34</v>
      </c>
      <c r="K849" s="1" t="s">
        <v>35</v>
      </c>
      <c r="L849" s="1" t="s">
        <v>1899</v>
      </c>
      <c r="M849" s="17"/>
      <c r="N849" s="17" t="str">
        <f aca="false">IF(COUNTIF(поверки!$L$6:$L$3175,поверки!$L849)&gt;1,"Дубликат","")</f>
        <v/>
      </c>
      <c r="O849" s="18" t="n">
        <v>844</v>
      </c>
      <c r="P849" s="17" t="str">
        <f aca="false">CONCATENATE(TEXT(MONTH(поверки!$G849),"00"),"/",TEXT(поверки!$O849,"000"), "/",TEXT(YEAR(поверки!$G849)-2000,"00"))</f>
        <v>04/844/25</v>
      </c>
      <c r="Q849" s="17" t="str">
        <f aca="false">VLOOKUP(поверки!$F849,'соответстиви ОТ типу'!$K$4:$M$344,2,FALSE())</f>
        <v>Манометр</v>
      </c>
      <c r="R849" s="17" t="s">
        <v>52</v>
      </c>
      <c r="S849" s="17" t="s">
        <v>460</v>
      </c>
      <c r="T849" s="17" t="n">
        <v>4</v>
      </c>
      <c r="U849" s="19" t="n">
        <f aca="false">VLOOKUP(поверки!$T849,'Акты п-п'!$C$5:$I$57,2,FALSE())</f>
        <v>45755</v>
      </c>
      <c r="V849" s="19" t="n">
        <f aca="false">VLOOKUP(поверки!$T849,'Акты п-п'!$C$5:$I$57,3,FALSE())</f>
        <v>45757</v>
      </c>
      <c r="W849" s="17" t="str">
        <f aca="false">VLOOKUP(поверки!$T849,'Акты п-п'!$C$5:$I$57,5,FALSE())</f>
        <v>Манджеев А.А.</v>
      </c>
      <c r="X849" s="17" t="n">
        <f aca="false">поверки!$G849-поверки!$U849</f>
        <v>1</v>
      </c>
      <c r="Y849" s="17" t="n">
        <f aca="false">поверки!$V849-поверки!$G849</f>
        <v>1</v>
      </c>
      <c r="Z849" s="17" t="str">
        <f aca="false">CONCATENATE(поверки!$Q849," ",поверки!$S849," номер ",поверки!$H849)</f>
        <v>Манометр ТМ серия 10 номер 3017731</v>
      </c>
    </row>
    <row r="850" customFormat="false" ht="17.9" hidden="true" customHeight="false" outlineLevel="0" collapsed="false">
      <c r="B850" s="1" t="s">
        <v>1198</v>
      </c>
      <c r="C850" s="1" t="s">
        <v>30</v>
      </c>
      <c r="D850" s="1" t="s">
        <v>446</v>
      </c>
      <c r="F850" s="1" t="s">
        <v>297</v>
      </c>
      <c r="G850" s="16" t="n">
        <v>45756</v>
      </c>
      <c r="H850" s="6" t="s">
        <v>1900</v>
      </c>
      <c r="J850" s="1" t="s">
        <v>34</v>
      </c>
      <c r="K850" s="1" t="s">
        <v>35</v>
      </c>
      <c r="L850" s="1" t="s">
        <v>1901</v>
      </c>
      <c r="M850" s="17"/>
      <c r="N850" s="17" t="str">
        <f aca="false">IF(COUNTIF(поверки!$L$6:$L$3175,поверки!$L850)&gt;1,"Дубликат","")</f>
        <v/>
      </c>
      <c r="O850" s="18" t="n">
        <v>845</v>
      </c>
      <c r="P850" s="17" t="str">
        <f aca="false">CONCATENATE(TEXT(MONTH(поверки!$G850),"00"),"/",TEXT(поверки!$O850,"000"), "/",TEXT(YEAR(поверки!$G850)-2000,"00"))</f>
        <v>04/845/25</v>
      </c>
      <c r="Q850" s="17" t="str">
        <f aca="false">VLOOKUP(поверки!$F850,'соответстиви ОТ типу'!$K$4:$M$344,2,FALSE())</f>
        <v>Манометр</v>
      </c>
      <c r="R850" s="17" t="s">
        <v>52</v>
      </c>
      <c r="S850" s="17" t="s">
        <v>460</v>
      </c>
      <c r="T850" s="17" t="n">
        <v>4</v>
      </c>
      <c r="U850" s="19" t="n">
        <f aca="false">VLOOKUP(поверки!$T850,'Акты п-п'!$C$5:$I$57,2,FALSE())</f>
        <v>45755</v>
      </c>
      <c r="V850" s="19" t="n">
        <f aca="false">VLOOKUP(поверки!$T850,'Акты п-п'!$C$5:$I$57,3,FALSE())</f>
        <v>45757</v>
      </c>
      <c r="W850" s="17" t="str">
        <f aca="false">VLOOKUP(поверки!$T850,'Акты п-п'!$C$5:$I$57,5,FALSE())</f>
        <v>Манджеев А.А.</v>
      </c>
      <c r="X850" s="17" t="n">
        <f aca="false">поверки!$G850-поверки!$U850</f>
        <v>1</v>
      </c>
      <c r="Y850" s="17" t="n">
        <f aca="false">поверки!$V850-поверки!$G850</f>
        <v>1</v>
      </c>
      <c r="Z850" s="17" t="str">
        <f aca="false">CONCATENATE(поверки!$Q850," ",поверки!$S850," номер ",поверки!$H850)</f>
        <v>Манометр ТМ серия 10 номер 3017720</v>
      </c>
    </row>
    <row r="851" customFormat="false" ht="17.9" hidden="true" customHeight="false" outlineLevel="0" collapsed="false">
      <c r="B851" s="1" t="s">
        <v>1198</v>
      </c>
      <c r="C851" s="1" t="s">
        <v>30</v>
      </c>
      <c r="D851" s="1" t="s">
        <v>446</v>
      </c>
      <c r="F851" s="1" t="s">
        <v>297</v>
      </c>
      <c r="G851" s="16" t="n">
        <v>45756</v>
      </c>
      <c r="H851" s="6" t="s">
        <v>1902</v>
      </c>
      <c r="J851" s="1" t="s">
        <v>34</v>
      </c>
      <c r="K851" s="1" t="s">
        <v>35</v>
      </c>
      <c r="L851" s="1" t="s">
        <v>1903</v>
      </c>
      <c r="M851" s="17"/>
      <c r="N851" s="17" t="str">
        <f aca="false">IF(COUNTIF(поверки!$L$6:$L$3175,поверки!$L851)&gt;1,"Дубликат","")</f>
        <v/>
      </c>
      <c r="O851" s="18" t="n">
        <v>846</v>
      </c>
      <c r="P851" s="17" t="str">
        <f aca="false">CONCATENATE(TEXT(MONTH(поверки!$G851),"00"),"/",TEXT(поверки!$O851,"000"), "/",TEXT(YEAR(поверки!$G851)-2000,"00"))</f>
        <v>04/846/25</v>
      </c>
      <c r="Q851" s="17" t="str">
        <f aca="false">VLOOKUP(поверки!$F851,'соответстиви ОТ типу'!$K$4:$M$344,2,FALSE())</f>
        <v>Манометр</v>
      </c>
      <c r="R851" s="17" t="s">
        <v>52</v>
      </c>
      <c r="S851" s="17" t="s">
        <v>460</v>
      </c>
      <c r="T851" s="17" t="n">
        <v>4</v>
      </c>
      <c r="U851" s="19" t="n">
        <f aca="false">VLOOKUP(поверки!$T851,'Акты п-п'!$C$5:$I$57,2,FALSE())</f>
        <v>45755</v>
      </c>
      <c r="V851" s="19" t="n">
        <f aca="false">VLOOKUP(поверки!$T851,'Акты п-п'!$C$5:$I$57,3,FALSE())</f>
        <v>45757</v>
      </c>
      <c r="W851" s="17" t="str">
        <f aca="false">VLOOKUP(поверки!$T851,'Акты п-п'!$C$5:$I$57,5,FALSE())</f>
        <v>Манджеев А.А.</v>
      </c>
      <c r="X851" s="17" t="n">
        <f aca="false">поверки!$G851-поверки!$U851</f>
        <v>1</v>
      </c>
      <c r="Y851" s="17" t="n">
        <f aca="false">поверки!$V851-поверки!$G851</f>
        <v>1</v>
      </c>
      <c r="Z851" s="17" t="str">
        <f aca="false">CONCATENATE(поверки!$Q851," ",поверки!$S851," номер ",поверки!$H851)</f>
        <v>Манометр ТМ серия 10 номер 3017736</v>
      </c>
    </row>
    <row r="852" customFormat="false" ht="17.9" hidden="true" customHeight="false" outlineLevel="0" collapsed="false">
      <c r="B852" s="1" t="s">
        <v>1198</v>
      </c>
      <c r="C852" s="1" t="s">
        <v>30</v>
      </c>
      <c r="D852" s="1" t="s">
        <v>446</v>
      </c>
      <c r="F852" s="1" t="s">
        <v>297</v>
      </c>
      <c r="G852" s="16" t="n">
        <v>45756</v>
      </c>
      <c r="H852" s="6" t="s">
        <v>1904</v>
      </c>
      <c r="J852" s="1" t="s">
        <v>34</v>
      </c>
      <c r="K852" s="1" t="s">
        <v>35</v>
      </c>
      <c r="L852" s="1" t="s">
        <v>1905</v>
      </c>
      <c r="M852" s="17"/>
      <c r="N852" s="17" t="str">
        <f aca="false">IF(COUNTIF(поверки!$L$6:$L$3175,поверки!$L852)&gt;1,"Дубликат","")</f>
        <v/>
      </c>
      <c r="O852" s="18" t="n">
        <v>847</v>
      </c>
      <c r="P852" s="17" t="str">
        <f aca="false">CONCATENATE(TEXT(MONTH(поверки!$G852),"00"),"/",TEXT(поверки!$O852,"000"), "/",TEXT(YEAR(поверки!$G852)-2000,"00"))</f>
        <v>04/847/25</v>
      </c>
      <c r="Q852" s="17" t="str">
        <f aca="false">VLOOKUP(поверки!$F852,'соответстиви ОТ типу'!$K$4:$M$344,2,FALSE())</f>
        <v>Манометр</v>
      </c>
      <c r="R852" s="17" t="s">
        <v>52</v>
      </c>
      <c r="S852" s="17" t="s">
        <v>460</v>
      </c>
      <c r="T852" s="17" t="n">
        <v>4</v>
      </c>
      <c r="U852" s="19" t="n">
        <f aca="false">VLOOKUP(поверки!$T852,'Акты п-п'!$C$5:$I$57,2,FALSE())</f>
        <v>45755</v>
      </c>
      <c r="V852" s="19" t="n">
        <f aca="false">VLOOKUP(поверки!$T852,'Акты п-п'!$C$5:$I$57,3,FALSE())</f>
        <v>45757</v>
      </c>
      <c r="W852" s="17" t="str">
        <f aca="false">VLOOKUP(поверки!$T852,'Акты п-п'!$C$5:$I$57,5,FALSE())</f>
        <v>Манджеев А.А.</v>
      </c>
      <c r="X852" s="17" t="n">
        <f aca="false">поверки!$G852-поверки!$U852</f>
        <v>1</v>
      </c>
      <c r="Y852" s="17" t="n">
        <f aca="false">поверки!$V852-поверки!$G852</f>
        <v>1</v>
      </c>
      <c r="Z852" s="17" t="str">
        <f aca="false">CONCATENATE(поверки!$Q852," ",поверки!$S852," номер ",поверки!$H852)</f>
        <v>Манометр ТМ серия 10 номер 3017730</v>
      </c>
    </row>
    <row r="853" customFormat="false" ht="17.9" hidden="true" customHeight="false" outlineLevel="0" collapsed="false">
      <c r="B853" s="1" t="s">
        <v>1198</v>
      </c>
      <c r="C853" s="1" t="s">
        <v>30</v>
      </c>
      <c r="D853" s="1" t="s">
        <v>446</v>
      </c>
      <c r="F853" s="1" t="s">
        <v>297</v>
      </c>
      <c r="G853" s="16" t="n">
        <v>45756</v>
      </c>
      <c r="H853" s="6" t="s">
        <v>1906</v>
      </c>
      <c r="J853" s="1" t="s">
        <v>34</v>
      </c>
      <c r="K853" s="1" t="s">
        <v>35</v>
      </c>
      <c r="L853" s="1" t="s">
        <v>1907</v>
      </c>
      <c r="M853" s="17"/>
      <c r="N853" s="17" t="str">
        <f aca="false">IF(COUNTIF(поверки!$L$6:$L$3175,поверки!$L853)&gt;1,"Дубликат","")</f>
        <v/>
      </c>
      <c r="O853" s="18" t="n">
        <v>848</v>
      </c>
      <c r="P853" s="17" t="str">
        <f aca="false">CONCATENATE(TEXT(MONTH(поверки!$G853),"00"),"/",TEXT(поверки!$O853,"000"), "/",TEXT(YEAR(поверки!$G853)-2000,"00"))</f>
        <v>04/848/25</v>
      </c>
      <c r="Q853" s="17" t="str">
        <f aca="false">VLOOKUP(поверки!$F853,'соответстиви ОТ типу'!$K$4:$M$344,2,FALSE())</f>
        <v>Манометр</v>
      </c>
      <c r="R853" s="17" t="s">
        <v>52</v>
      </c>
      <c r="S853" s="17" t="s">
        <v>460</v>
      </c>
      <c r="T853" s="17" t="n">
        <v>4</v>
      </c>
      <c r="U853" s="19" t="n">
        <f aca="false">VLOOKUP(поверки!$T853,'Акты п-п'!$C$5:$I$57,2,FALSE())</f>
        <v>45755</v>
      </c>
      <c r="V853" s="19" t="n">
        <f aca="false">VLOOKUP(поверки!$T853,'Акты п-п'!$C$5:$I$57,3,FALSE())</f>
        <v>45757</v>
      </c>
      <c r="W853" s="17" t="str">
        <f aca="false">VLOOKUP(поверки!$T853,'Акты п-п'!$C$5:$I$57,5,FALSE())</f>
        <v>Манджеев А.А.</v>
      </c>
      <c r="X853" s="17" t="n">
        <f aca="false">поверки!$G853-поверки!$U853</f>
        <v>1</v>
      </c>
      <c r="Y853" s="17" t="n">
        <f aca="false">поверки!$V853-поверки!$G853</f>
        <v>1</v>
      </c>
      <c r="Z853" s="17" t="str">
        <f aca="false">CONCATENATE(поверки!$Q853," ",поверки!$S853," номер ",поверки!$H853)</f>
        <v>Манометр ТМ серия 10 номер 3017719</v>
      </c>
    </row>
    <row r="854" customFormat="false" ht="17.9" hidden="true" customHeight="false" outlineLevel="0" collapsed="false">
      <c r="B854" s="1" t="s">
        <v>1198</v>
      </c>
      <c r="C854" s="1" t="s">
        <v>30</v>
      </c>
      <c r="D854" s="1" t="s">
        <v>446</v>
      </c>
      <c r="F854" s="1" t="s">
        <v>297</v>
      </c>
      <c r="G854" s="16" t="n">
        <v>45756</v>
      </c>
      <c r="H854" s="6" t="s">
        <v>1908</v>
      </c>
      <c r="J854" s="1" t="s">
        <v>34</v>
      </c>
      <c r="K854" s="1" t="s">
        <v>35</v>
      </c>
      <c r="L854" s="1" t="s">
        <v>1909</v>
      </c>
      <c r="M854" s="17"/>
      <c r="N854" s="17" t="str">
        <f aca="false">IF(COUNTIF(поверки!$L$6:$L$3175,поверки!$L854)&gt;1,"Дубликат","")</f>
        <v/>
      </c>
      <c r="O854" s="18" t="n">
        <v>849</v>
      </c>
      <c r="P854" s="17" t="str">
        <f aca="false">CONCATENATE(TEXT(MONTH(поверки!$G854),"00"),"/",TEXT(поверки!$O854,"000"), "/",TEXT(YEAR(поверки!$G854)-2000,"00"))</f>
        <v>04/849/25</v>
      </c>
      <c r="Q854" s="17" t="str">
        <f aca="false">VLOOKUP(поверки!$F854,'соответстиви ОТ типу'!$K$4:$M$344,2,FALSE())</f>
        <v>Манометр</v>
      </c>
      <c r="R854" s="17" t="s">
        <v>52</v>
      </c>
      <c r="S854" s="17" t="s">
        <v>460</v>
      </c>
      <c r="T854" s="17" t="n">
        <v>4</v>
      </c>
      <c r="U854" s="19" t="n">
        <f aca="false">VLOOKUP(поверки!$T854,'Акты п-п'!$C$5:$I$57,2,FALSE())</f>
        <v>45755</v>
      </c>
      <c r="V854" s="19" t="n">
        <f aca="false">VLOOKUP(поверки!$T854,'Акты п-п'!$C$5:$I$57,3,FALSE())</f>
        <v>45757</v>
      </c>
      <c r="W854" s="17" t="str">
        <f aca="false">VLOOKUP(поверки!$T854,'Акты п-п'!$C$5:$I$57,5,FALSE())</f>
        <v>Манджеев А.А.</v>
      </c>
      <c r="X854" s="17" t="n">
        <f aca="false">поверки!$G854-поверки!$U854</f>
        <v>1</v>
      </c>
      <c r="Y854" s="17" t="n">
        <f aca="false">поверки!$V854-поверки!$G854</f>
        <v>1</v>
      </c>
      <c r="Z854" s="17" t="str">
        <f aca="false">CONCATENATE(поверки!$Q854," ",поверки!$S854," номер ",поверки!$H854)</f>
        <v>Манометр ТМ серия 10 номер 3017735</v>
      </c>
    </row>
    <row r="855" customFormat="false" ht="17.9" hidden="true" customHeight="false" outlineLevel="0" collapsed="false">
      <c r="B855" s="1" t="s">
        <v>1198</v>
      </c>
      <c r="C855" s="1" t="s">
        <v>30</v>
      </c>
      <c r="D855" s="1" t="s">
        <v>446</v>
      </c>
      <c r="F855" s="1" t="s">
        <v>297</v>
      </c>
      <c r="G855" s="16" t="n">
        <v>45756</v>
      </c>
      <c r="H855" s="6" t="s">
        <v>1910</v>
      </c>
      <c r="J855" s="1" t="s">
        <v>34</v>
      </c>
      <c r="K855" s="1" t="s">
        <v>35</v>
      </c>
      <c r="L855" s="1" t="s">
        <v>1911</v>
      </c>
      <c r="M855" s="17"/>
      <c r="N855" s="17" t="str">
        <f aca="false">IF(COUNTIF(поверки!$L$6:$L$3175,поверки!$L855)&gt;1,"Дубликат","")</f>
        <v/>
      </c>
      <c r="O855" s="18" t="n">
        <v>850</v>
      </c>
      <c r="P855" s="17" t="str">
        <f aca="false">CONCATENATE(TEXT(MONTH(поверки!$G855),"00"),"/",TEXT(поверки!$O855,"000"), "/",TEXT(YEAR(поверки!$G855)-2000,"00"))</f>
        <v>04/850/25</v>
      </c>
      <c r="Q855" s="17" t="str">
        <f aca="false">VLOOKUP(поверки!$F855,'соответстиви ОТ типу'!$K$4:$M$344,2,FALSE())</f>
        <v>Манометр</v>
      </c>
      <c r="R855" s="17" t="s">
        <v>52</v>
      </c>
      <c r="S855" s="17" t="s">
        <v>460</v>
      </c>
      <c r="T855" s="17" t="n">
        <v>4</v>
      </c>
      <c r="U855" s="19" t="n">
        <f aca="false">VLOOKUP(поверки!$T855,'Акты п-п'!$C$5:$I$57,2,FALSE())</f>
        <v>45755</v>
      </c>
      <c r="V855" s="19" t="n">
        <f aca="false">VLOOKUP(поверки!$T855,'Акты п-п'!$C$5:$I$57,3,FALSE())</f>
        <v>45757</v>
      </c>
      <c r="W855" s="17" t="str">
        <f aca="false">VLOOKUP(поверки!$T855,'Акты п-п'!$C$5:$I$57,5,FALSE())</f>
        <v>Манджеев А.А.</v>
      </c>
      <c r="X855" s="17" t="n">
        <f aca="false">поверки!$G855-поверки!$U855</f>
        <v>1</v>
      </c>
      <c r="Y855" s="17" t="n">
        <f aca="false">поверки!$V855-поверки!$G855</f>
        <v>1</v>
      </c>
      <c r="Z855" s="17" t="str">
        <f aca="false">CONCATENATE(поверки!$Q855," ",поверки!$S855," номер ",поверки!$H855)</f>
        <v>Манометр ТМ серия 10 номер 3017721</v>
      </c>
    </row>
    <row r="856" customFormat="false" ht="17.9" hidden="true" customHeight="false" outlineLevel="0" collapsed="false">
      <c r="B856" s="1" t="s">
        <v>1198</v>
      </c>
      <c r="C856" s="1" t="s">
        <v>30</v>
      </c>
      <c r="D856" s="1" t="s">
        <v>446</v>
      </c>
      <c r="F856" s="1" t="s">
        <v>297</v>
      </c>
      <c r="G856" s="16" t="n">
        <v>45756</v>
      </c>
      <c r="H856" s="6" t="s">
        <v>1912</v>
      </c>
      <c r="J856" s="1" t="s">
        <v>34</v>
      </c>
      <c r="K856" s="1" t="s">
        <v>35</v>
      </c>
      <c r="L856" s="1" t="s">
        <v>1913</v>
      </c>
      <c r="M856" s="17"/>
      <c r="N856" s="17" t="str">
        <f aca="false">IF(COUNTIF(поверки!$L$6:$L$3175,поверки!$L856)&gt;1,"Дубликат","")</f>
        <v/>
      </c>
      <c r="O856" s="18" t="n">
        <v>851</v>
      </c>
      <c r="P856" s="17" t="str">
        <f aca="false">CONCATENATE(TEXT(MONTH(поверки!$G856),"00"),"/",TEXT(поверки!$O856,"000"), "/",TEXT(YEAR(поверки!$G856)-2000,"00"))</f>
        <v>04/851/25</v>
      </c>
      <c r="Q856" s="17" t="str">
        <f aca="false">VLOOKUP(поверки!$F856,'соответстиви ОТ типу'!$K$4:$M$344,2,FALSE())</f>
        <v>Манометр</v>
      </c>
      <c r="R856" s="17" t="s">
        <v>52</v>
      </c>
      <c r="S856" s="17" t="s">
        <v>460</v>
      </c>
      <c r="T856" s="17" t="n">
        <v>4</v>
      </c>
      <c r="U856" s="19" t="n">
        <f aca="false">VLOOKUP(поверки!$T856,'Акты п-п'!$C$5:$I$57,2,FALSE())</f>
        <v>45755</v>
      </c>
      <c r="V856" s="19" t="n">
        <f aca="false">VLOOKUP(поверки!$T856,'Акты п-п'!$C$5:$I$57,3,FALSE())</f>
        <v>45757</v>
      </c>
      <c r="W856" s="17" t="str">
        <f aca="false">VLOOKUP(поверки!$T856,'Акты п-п'!$C$5:$I$57,5,FALSE())</f>
        <v>Манджеев А.А.</v>
      </c>
      <c r="X856" s="17" t="n">
        <f aca="false">поверки!$G856-поверки!$U856</f>
        <v>1</v>
      </c>
      <c r="Y856" s="17" t="n">
        <f aca="false">поверки!$V856-поверки!$G856</f>
        <v>1</v>
      </c>
      <c r="Z856" s="17" t="str">
        <f aca="false">CONCATENATE(поверки!$Q856," ",поверки!$S856," номер ",поверки!$H856)</f>
        <v>Манометр ТМ серия 10 номер 3017723</v>
      </c>
    </row>
    <row r="857" customFormat="false" ht="17.9" hidden="true" customHeight="false" outlineLevel="0" collapsed="false">
      <c r="B857" s="1" t="s">
        <v>1198</v>
      </c>
      <c r="C857" s="1" t="s">
        <v>30</v>
      </c>
      <c r="D857" s="1" t="s">
        <v>446</v>
      </c>
      <c r="F857" s="1" t="s">
        <v>297</v>
      </c>
      <c r="G857" s="16" t="n">
        <v>45756</v>
      </c>
      <c r="H857" s="6" t="s">
        <v>1914</v>
      </c>
      <c r="J857" s="1" t="s">
        <v>34</v>
      </c>
      <c r="K857" s="1" t="s">
        <v>35</v>
      </c>
      <c r="L857" s="1" t="s">
        <v>1915</v>
      </c>
      <c r="M857" s="17" t="str">
        <f aca="false">IF(COUNTIF(поверки!$H$6:$H$3175,поверки!$H857)&gt;1,"Дубликат","")</f>
        <v/>
      </c>
      <c r="N857" s="17" t="str">
        <f aca="false">IF(COUNTIF(поверки!$L$6:$L$3175,поверки!$L857)&gt;1,"Дубликат","")</f>
        <v/>
      </c>
      <c r="O857" s="18" t="n">
        <v>852</v>
      </c>
      <c r="P857" s="17" t="str">
        <f aca="false">CONCATENATE(TEXT(MONTH(поверки!$G857),"00"),"/",TEXT(поверки!$O857,"000"), "/",TEXT(YEAR(поверки!$G857)-2000,"00"))</f>
        <v>04/852/25</v>
      </c>
      <c r="Q857" s="17" t="str">
        <f aca="false">VLOOKUP(поверки!$F857,'соответстиви ОТ типу'!$K$4:$M$344,2,FALSE())</f>
        <v>Манометр</v>
      </c>
      <c r="R857" s="17" t="s">
        <v>52</v>
      </c>
      <c r="S857" s="17" t="s">
        <v>460</v>
      </c>
      <c r="T857" s="17" t="n">
        <v>4</v>
      </c>
      <c r="U857" s="19" t="n">
        <f aca="false">VLOOKUP(поверки!$T857,'Акты п-п'!$C$5:$I$57,2,FALSE())</f>
        <v>45755</v>
      </c>
      <c r="V857" s="19" t="n">
        <f aca="false">VLOOKUP(поверки!$T857,'Акты п-п'!$C$5:$I$57,3,FALSE())</f>
        <v>45757</v>
      </c>
      <c r="W857" s="17" t="str">
        <f aca="false">VLOOKUP(поверки!$T857,'Акты п-п'!$C$5:$I$57,5,FALSE())</f>
        <v>Манджеев А.А.</v>
      </c>
      <c r="X857" s="17" t="n">
        <f aca="false">поверки!$G857-поверки!$U857</f>
        <v>1</v>
      </c>
      <c r="Y857" s="17" t="n">
        <f aca="false">поверки!$V857-поверки!$G857</f>
        <v>1</v>
      </c>
      <c r="Z857" s="17" t="str">
        <f aca="false">CONCATENATE(поверки!$Q857," ",поверки!$S857," номер ",поверки!$H857)</f>
        <v>Манометр ТМ серия 10 номер 3017722</v>
      </c>
    </row>
    <row r="858" customFormat="false" ht="17.9" hidden="true" customHeight="false" outlineLevel="0" collapsed="false">
      <c r="B858" s="1" t="s">
        <v>1198</v>
      </c>
      <c r="C858" s="1" t="s">
        <v>30</v>
      </c>
      <c r="D858" s="1" t="s">
        <v>446</v>
      </c>
      <c r="F858" s="1" t="s">
        <v>297</v>
      </c>
      <c r="G858" s="16" t="n">
        <v>45756</v>
      </c>
      <c r="H858" s="6" t="s">
        <v>1916</v>
      </c>
      <c r="J858" s="1" t="s">
        <v>34</v>
      </c>
      <c r="K858" s="1" t="s">
        <v>35</v>
      </c>
      <c r="L858" s="1" t="s">
        <v>1917</v>
      </c>
      <c r="M858" s="17" t="str">
        <f aca="false">IF(COUNTIF(поверки!$H$6:$H$3175,поверки!$H858)&gt;1,"Дубликат","")</f>
        <v/>
      </c>
      <c r="N858" s="17" t="str">
        <f aca="false">IF(COUNTIF(поверки!$L$6:$L$3175,поверки!$L858)&gt;1,"Дубликат","")</f>
        <v/>
      </c>
      <c r="O858" s="18" t="n">
        <v>853</v>
      </c>
      <c r="P858" s="17" t="str">
        <f aca="false">CONCATENATE(TEXT(MONTH(поверки!$G858),"00"),"/",TEXT(поверки!$O858,"000"), "/",TEXT(YEAR(поверки!$G858)-2000,"00"))</f>
        <v>04/853/25</v>
      </c>
      <c r="Q858" s="17" t="str">
        <f aca="false">VLOOKUP(поверки!$F858,'соответстиви ОТ типу'!$K$4:$M$344,2,FALSE())</f>
        <v>Манометр</v>
      </c>
      <c r="R858" s="17" t="s">
        <v>52</v>
      </c>
      <c r="S858" s="17" t="s">
        <v>460</v>
      </c>
      <c r="T858" s="17" t="n">
        <v>4</v>
      </c>
      <c r="U858" s="19" t="n">
        <f aca="false">VLOOKUP(поверки!$T858,'Акты п-п'!$C$5:$I$57,2,FALSE())</f>
        <v>45755</v>
      </c>
      <c r="V858" s="19" t="n">
        <f aca="false">VLOOKUP(поверки!$T858,'Акты п-п'!$C$5:$I$57,3,FALSE())</f>
        <v>45757</v>
      </c>
      <c r="W858" s="17" t="str">
        <f aca="false">VLOOKUP(поверки!$T858,'Акты п-п'!$C$5:$I$57,5,FALSE())</f>
        <v>Манджеев А.А.</v>
      </c>
      <c r="X858" s="17" t="n">
        <f aca="false">поверки!$G858-поверки!$U858</f>
        <v>1</v>
      </c>
      <c r="Y858" s="17" t="n">
        <f aca="false">поверки!$V858-поверки!$G858</f>
        <v>1</v>
      </c>
      <c r="Z858" s="17" t="str">
        <f aca="false">CONCATENATE(поверки!$Q858," ",поверки!$S858," номер ",поверки!$H858)</f>
        <v>Манометр ТМ серия 10 номер 3017725</v>
      </c>
    </row>
    <row r="859" customFormat="false" ht="17.9" hidden="true" customHeight="false" outlineLevel="0" collapsed="false">
      <c r="B859" s="1" t="s">
        <v>1198</v>
      </c>
      <c r="C859" s="1" t="s">
        <v>30</v>
      </c>
      <c r="D859" s="1" t="s">
        <v>446</v>
      </c>
      <c r="F859" s="1" t="s">
        <v>297</v>
      </c>
      <c r="G859" s="16" t="n">
        <v>45756</v>
      </c>
      <c r="H859" s="6" t="s">
        <v>1918</v>
      </c>
      <c r="J859" s="1" t="s">
        <v>34</v>
      </c>
      <c r="K859" s="1" t="s">
        <v>35</v>
      </c>
      <c r="L859" s="1" t="s">
        <v>1919</v>
      </c>
      <c r="M859" s="17" t="str">
        <f aca="false">IF(COUNTIF(поверки!$H$6:$H$3175,поверки!$H859)&gt;1,"Дубликат","")</f>
        <v/>
      </c>
      <c r="N859" s="17" t="str">
        <f aca="false">IF(COUNTIF(поверки!$L$6:$L$3175,поверки!$L859)&gt;1,"Дубликат","")</f>
        <v/>
      </c>
      <c r="O859" s="18" t="n">
        <v>854</v>
      </c>
      <c r="P859" s="17" t="str">
        <f aca="false">CONCATENATE(TEXT(MONTH(поверки!$G859),"00"),"/",TEXT(поверки!$O859,"000"), "/",TEXT(YEAR(поверки!$G859)-2000,"00"))</f>
        <v>04/854/25</v>
      </c>
      <c r="Q859" s="17" t="str">
        <f aca="false">VLOOKUP(поверки!$F859,'соответстиви ОТ типу'!$K$4:$M$344,2,FALSE())</f>
        <v>Манометр</v>
      </c>
      <c r="R859" s="17" t="s">
        <v>52</v>
      </c>
      <c r="S859" s="17" t="s">
        <v>460</v>
      </c>
      <c r="T859" s="17" t="n">
        <v>4</v>
      </c>
      <c r="U859" s="19" t="n">
        <f aca="false">VLOOKUP(поверки!$T859,'Акты п-п'!$C$5:$I$57,2,FALSE())</f>
        <v>45755</v>
      </c>
      <c r="V859" s="19" t="n">
        <f aca="false">VLOOKUP(поверки!$T859,'Акты п-п'!$C$5:$I$57,3,FALSE())</f>
        <v>45757</v>
      </c>
      <c r="W859" s="17" t="str">
        <f aca="false">VLOOKUP(поверки!$T859,'Акты п-п'!$C$5:$I$57,5,FALSE())</f>
        <v>Манджеев А.А.</v>
      </c>
      <c r="X859" s="17" t="n">
        <f aca="false">поверки!$G859-поверки!$U859</f>
        <v>1</v>
      </c>
      <c r="Y859" s="17" t="n">
        <f aca="false">поверки!$V859-поверки!$G859</f>
        <v>1</v>
      </c>
      <c r="Z859" s="17" t="str">
        <f aca="false">CONCATENATE(поверки!$Q859," ",поверки!$S859," номер ",поверки!$H859)</f>
        <v>Манометр ТМ серия 10 номер 3019886</v>
      </c>
    </row>
    <row r="860" customFormat="false" ht="17.9" hidden="true" customHeight="false" outlineLevel="0" collapsed="false">
      <c r="B860" s="1" t="s">
        <v>1198</v>
      </c>
      <c r="C860" s="1" t="s">
        <v>30</v>
      </c>
      <c r="D860" s="1" t="s">
        <v>446</v>
      </c>
      <c r="F860" s="1" t="s">
        <v>297</v>
      </c>
      <c r="G860" s="16" t="n">
        <v>45756</v>
      </c>
      <c r="H860" s="6" t="s">
        <v>1920</v>
      </c>
      <c r="J860" s="1" t="s">
        <v>34</v>
      </c>
      <c r="K860" s="1" t="s">
        <v>35</v>
      </c>
      <c r="L860" s="1" t="s">
        <v>1921</v>
      </c>
      <c r="M860" s="17" t="str">
        <f aca="false">IF(COUNTIF(поверки!$H$6:$H$3175,поверки!$H860)&gt;1,"Дубликат","")</f>
        <v/>
      </c>
      <c r="N860" s="17" t="str">
        <f aca="false">IF(COUNTIF(поверки!$L$6:$L$3175,поверки!$L860)&gt;1,"Дубликат","")</f>
        <v/>
      </c>
      <c r="O860" s="18" t="n">
        <v>855</v>
      </c>
      <c r="P860" s="17" t="str">
        <f aca="false">CONCATENATE(TEXT(MONTH(поверки!$G860),"00"),"/",TEXT(поверки!$O860,"000"), "/",TEXT(YEAR(поверки!$G860)-2000,"00"))</f>
        <v>04/855/25</v>
      </c>
      <c r="Q860" s="17" t="str">
        <f aca="false">VLOOKUP(поверки!$F860,'соответстиви ОТ типу'!$K$4:$M$344,2,FALSE())</f>
        <v>Манометр</v>
      </c>
      <c r="R860" s="17" t="s">
        <v>52</v>
      </c>
      <c r="S860" s="17" t="s">
        <v>460</v>
      </c>
      <c r="T860" s="17" t="n">
        <v>4</v>
      </c>
      <c r="U860" s="19" t="n">
        <f aca="false">VLOOKUP(поверки!$T860,'Акты п-п'!$C$5:$I$57,2,FALSE())</f>
        <v>45755</v>
      </c>
      <c r="V860" s="19" t="n">
        <f aca="false">VLOOKUP(поверки!$T860,'Акты п-п'!$C$5:$I$57,3,FALSE())</f>
        <v>45757</v>
      </c>
      <c r="W860" s="17" t="str">
        <f aca="false">VLOOKUP(поверки!$T860,'Акты п-п'!$C$5:$I$57,5,FALSE())</f>
        <v>Манджеев А.А.</v>
      </c>
      <c r="X860" s="17" t="n">
        <f aca="false">поверки!$G860-поверки!$U860</f>
        <v>1</v>
      </c>
      <c r="Y860" s="17" t="n">
        <f aca="false">поверки!$V860-поверки!$G860</f>
        <v>1</v>
      </c>
      <c r="Z860" s="17" t="str">
        <f aca="false">CONCATENATE(поверки!$Q860," ",поверки!$S860," номер ",поверки!$H860)</f>
        <v>Манометр ТМ серия 10 номер 3019913</v>
      </c>
    </row>
    <row r="861" customFormat="false" ht="17.9" hidden="true" customHeight="false" outlineLevel="0" collapsed="false">
      <c r="B861" s="1" t="s">
        <v>1198</v>
      </c>
      <c r="C861" s="1" t="s">
        <v>30</v>
      </c>
      <c r="D861" s="1" t="s">
        <v>446</v>
      </c>
      <c r="F861" s="1" t="s">
        <v>297</v>
      </c>
      <c r="G861" s="16" t="n">
        <v>45756</v>
      </c>
      <c r="H861" s="6" t="s">
        <v>1922</v>
      </c>
      <c r="J861" s="1" t="s">
        <v>34</v>
      </c>
      <c r="K861" s="1" t="s">
        <v>35</v>
      </c>
      <c r="L861" s="1" t="s">
        <v>1923</v>
      </c>
      <c r="M861" s="17" t="str">
        <f aca="false">IF(COUNTIF(поверки!$H$6:$H$3175,поверки!$H861)&gt;1,"Дубликат","")</f>
        <v/>
      </c>
      <c r="N861" s="17" t="str">
        <f aca="false">IF(COUNTIF(поверки!$L$6:$L$3175,поверки!$L861)&gt;1,"Дубликат","")</f>
        <v/>
      </c>
      <c r="O861" s="18" t="n">
        <v>856</v>
      </c>
      <c r="P861" s="17" t="str">
        <f aca="false">CONCATENATE(TEXT(MONTH(поверки!$G861),"00"),"/",TEXT(поверки!$O861,"000"), "/",TEXT(YEAR(поверки!$G861)-2000,"00"))</f>
        <v>04/856/25</v>
      </c>
      <c r="Q861" s="17" t="str">
        <f aca="false">VLOOKUP(поверки!$F861,'соответстиви ОТ типу'!$K$4:$M$344,2,FALSE())</f>
        <v>Манометр</v>
      </c>
      <c r="R861" s="17" t="s">
        <v>52</v>
      </c>
      <c r="S861" s="17" t="s">
        <v>460</v>
      </c>
      <c r="T861" s="17" t="n">
        <v>4</v>
      </c>
      <c r="U861" s="19" t="n">
        <f aca="false">VLOOKUP(поверки!$T861,'Акты п-п'!$C$5:$I$57,2,FALSE())</f>
        <v>45755</v>
      </c>
      <c r="V861" s="19" t="n">
        <f aca="false">VLOOKUP(поверки!$T861,'Акты п-п'!$C$5:$I$57,3,FALSE())</f>
        <v>45757</v>
      </c>
      <c r="W861" s="17" t="str">
        <f aca="false">VLOOKUP(поверки!$T861,'Акты п-п'!$C$5:$I$57,5,FALSE())</f>
        <v>Манджеев А.А.</v>
      </c>
      <c r="X861" s="17" t="n">
        <f aca="false">поверки!$G861-поверки!$U861</f>
        <v>1</v>
      </c>
      <c r="Y861" s="17" t="n">
        <f aca="false">поверки!$V861-поверки!$G861</f>
        <v>1</v>
      </c>
      <c r="Z861" s="17" t="str">
        <f aca="false">CONCATENATE(поверки!$Q861," ",поверки!$S861," номер ",поверки!$H861)</f>
        <v>Манометр ТМ серия 10 номер 3019895</v>
      </c>
    </row>
    <row r="862" customFormat="false" ht="17.9" hidden="true" customHeight="false" outlineLevel="0" collapsed="false">
      <c r="B862" s="1" t="s">
        <v>1198</v>
      </c>
      <c r="C862" s="1" t="s">
        <v>30</v>
      </c>
      <c r="D862" s="1" t="s">
        <v>446</v>
      </c>
      <c r="F862" s="1" t="s">
        <v>297</v>
      </c>
      <c r="G862" s="16" t="n">
        <v>45756</v>
      </c>
      <c r="H862" s="6" t="s">
        <v>1924</v>
      </c>
      <c r="J862" s="1" t="s">
        <v>34</v>
      </c>
      <c r="K862" s="1" t="s">
        <v>35</v>
      </c>
      <c r="L862" s="1" t="s">
        <v>1925</v>
      </c>
      <c r="M862" s="17" t="str">
        <f aca="false">IF(COUNTIF(поверки!$H$6:$H$3175,поверки!$H862)&gt;1,"Дубликат","")</f>
        <v/>
      </c>
      <c r="N862" s="17" t="str">
        <f aca="false">IF(COUNTIF(поверки!$L$6:$L$3175,поверки!$L862)&gt;1,"Дубликат","")</f>
        <v/>
      </c>
      <c r="O862" s="18" t="n">
        <v>857</v>
      </c>
      <c r="P862" s="17" t="str">
        <f aca="false">CONCATENATE(TEXT(MONTH(поверки!$G862),"00"),"/",TEXT(поверки!$O862,"000"), "/",TEXT(YEAR(поверки!$G862)-2000,"00"))</f>
        <v>04/857/25</v>
      </c>
      <c r="Q862" s="17" t="str">
        <f aca="false">VLOOKUP(поверки!$F862,'соответстиви ОТ типу'!$K$4:$M$344,2,FALSE())</f>
        <v>Манометр</v>
      </c>
      <c r="R862" s="17" t="s">
        <v>52</v>
      </c>
      <c r="S862" s="17" t="s">
        <v>460</v>
      </c>
      <c r="T862" s="17" t="n">
        <v>4</v>
      </c>
      <c r="U862" s="19" t="n">
        <f aca="false">VLOOKUP(поверки!$T862,'Акты п-п'!$C$5:$I$57,2,FALSE())</f>
        <v>45755</v>
      </c>
      <c r="V862" s="19" t="n">
        <f aca="false">VLOOKUP(поверки!$T862,'Акты п-п'!$C$5:$I$57,3,FALSE())</f>
        <v>45757</v>
      </c>
      <c r="W862" s="17" t="str">
        <f aca="false">VLOOKUP(поверки!$T862,'Акты п-п'!$C$5:$I$57,5,FALSE())</f>
        <v>Манджеев А.А.</v>
      </c>
      <c r="X862" s="17" t="n">
        <f aca="false">поверки!$G862-поверки!$U862</f>
        <v>1</v>
      </c>
      <c r="Y862" s="17" t="n">
        <f aca="false">поверки!$V862-поверки!$G862</f>
        <v>1</v>
      </c>
      <c r="Z862" s="17" t="str">
        <f aca="false">CONCATENATE(поверки!$Q862," ",поверки!$S862," номер ",поверки!$H862)</f>
        <v>Манометр ТМ серия 10 номер 3019919</v>
      </c>
    </row>
    <row r="863" customFormat="false" ht="17.9" hidden="true" customHeight="false" outlineLevel="0" collapsed="false">
      <c r="B863" s="1" t="s">
        <v>1198</v>
      </c>
      <c r="C863" s="1" t="s">
        <v>30</v>
      </c>
      <c r="D863" s="1" t="s">
        <v>446</v>
      </c>
      <c r="F863" s="1" t="s">
        <v>297</v>
      </c>
      <c r="G863" s="16" t="n">
        <v>45756</v>
      </c>
      <c r="H863" s="6" t="s">
        <v>1926</v>
      </c>
      <c r="J863" s="1" t="s">
        <v>34</v>
      </c>
      <c r="K863" s="1" t="s">
        <v>35</v>
      </c>
      <c r="L863" s="1" t="s">
        <v>1927</v>
      </c>
      <c r="M863" s="17" t="str">
        <f aca="false">IF(COUNTIF(поверки!$H$6:$H$3175,поверки!$H863)&gt;1,"Дубликат","")</f>
        <v/>
      </c>
      <c r="N863" s="17" t="str">
        <f aca="false">IF(COUNTIF(поверки!$L$6:$L$3175,поверки!$L863)&gt;1,"Дубликат","")</f>
        <v/>
      </c>
      <c r="O863" s="18" t="n">
        <v>858</v>
      </c>
      <c r="P863" s="17" t="str">
        <f aca="false">CONCATENATE(TEXT(MONTH(поверки!$G863),"00"),"/",TEXT(поверки!$O863,"000"), "/",TEXT(YEAR(поверки!$G863)-2000,"00"))</f>
        <v>04/858/25</v>
      </c>
      <c r="Q863" s="17" t="str">
        <f aca="false">VLOOKUP(поверки!$F863,'соответстиви ОТ типу'!$K$4:$M$344,2,FALSE())</f>
        <v>Манометр</v>
      </c>
      <c r="R863" s="17" t="s">
        <v>52</v>
      </c>
      <c r="S863" s="17" t="s">
        <v>460</v>
      </c>
      <c r="T863" s="17" t="n">
        <v>4</v>
      </c>
      <c r="U863" s="19" t="n">
        <f aca="false">VLOOKUP(поверки!$T863,'Акты п-п'!$C$5:$I$57,2,FALSE())</f>
        <v>45755</v>
      </c>
      <c r="V863" s="19" t="n">
        <f aca="false">VLOOKUP(поверки!$T863,'Акты п-п'!$C$5:$I$57,3,FALSE())</f>
        <v>45757</v>
      </c>
      <c r="W863" s="17" t="str">
        <f aca="false">VLOOKUP(поверки!$T863,'Акты п-п'!$C$5:$I$57,5,FALSE())</f>
        <v>Манджеев А.А.</v>
      </c>
      <c r="X863" s="17" t="n">
        <f aca="false">поверки!$G863-поверки!$U863</f>
        <v>1</v>
      </c>
      <c r="Y863" s="17" t="n">
        <f aca="false">поверки!$V863-поверки!$G863</f>
        <v>1</v>
      </c>
      <c r="Z863" s="17" t="str">
        <f aca="false">CONCATENATE(поверки!$Q863," ",поверки!$S863," номер ",поверки!$H863)</f>
        <v>Манометр ТМ серия 10 номер 3017260</v>
      </c>
    </row>
    <row r="864" customFormat="false" ht="17.9" hidden="true" customHeight="false" outlineLevel="0" collapsed="false">
      <c r="B864" s="1" t="s">
        <v>1198</v>
      </c>
      <c r="C864" s="1" t="s">
        <v>30</v>
      </c>
      <c r="D864" s="1" t="s">
        <v>446</v>
      </c>
      <c r="F864" s="1" t="s">
        <v>297</v>
      </c>
      <c r="G864" s="16" t="n">
        <v>45756</v>
      </c>
      <c r="H864" s="6" t="s">
        <v>1928</v>
      </c>
      <c r="J864" s="1" t="s">
        <v>34</v>
      </c>
      <c r="K864" s="1" t="s">
        <v>35</v>
      </c>
      <c r="L864" s="1" t="s">
        <v>1929</v>
      </c>
      <c r="M864" s="17" t="str">
        <f aca="false">IF(COUNTIF(поверки!$H$6:$H$3175,поверки!$H864)&gt;1,"Дубликат","")</f>
        <v/>
      </c>
      <c r="N864" s="17" t="str">
        <f aca="false">IF(COUNTIF(поверки!$L$6:$L$3175,поверки!$L864)&gt;1,"Дубликат","")</f>
        <v/>
      </c>
      <c r="O864" s="18" t="n">
        <v>859</v>
      </c>
      <c r="P864" s="17" t="str">
        <f aca="false">CONCATENATE(TEXT(MONTH(поверки!$G864),"00"),"/",TEXT(поверки!$O864,"000"), "/",TEXT(YEAR(поверки!$G864)-2000,"00"))</f>
        <v>04/859/25</v>
      </c>
      <c r="Q864" s="17" t="str">
        <f aca="false">VLOOKUP(поверки!$F864,'соответстиви ОТ типу'!$K$4:$M$344,2,FALSE())</f>
        <v>Манометр</v>
      </c>
      <c r="R864" s="17" t="s">
        <v>52</v>
      </c>
      <c r="S864" s="17" t="s">
        <v>460</v>
      </c>
      <c r="T864" s="17" t="n">
        <v>4</v>
      </c>
      <c r="U864" s="19" t="n">
        <f aca="false">VLOOKUP(поверки!$T864,'Акты п-п'!$C$5:$I$57,2,FALSE())</f>
        <v>45755</v>
      </c>
      <c r="V864" s="19" t="n">
        <f aca="false">VLOOKUP(поверки!$T864,'Акты п-п'!$C$5:$I$57,3,FALSE())</f>
        <v>45757</v>
      </c>
      <c r="W864" s="17" t="str">
        <f aca="false">VLOOKUP(поверки!$T864,'Акты п-п'!$C$5:$I$57,5,FALSE())</f>
        <v>Манджеев А.А.</v>
      </c>
      <c r="X864" s="17" t="n">
        <f aca="false">поверки!$G864-поверки!$U864</f>
        <v>1</v>
      </c>
      <c r="Y864" s="17" t="n">
        <f aca="false">поверки!$V864-поверки!$G864</f>
        <v>1</v>
      </c>
      <c r="Z864" s="17" t="str">
        <f aca="false">CONCATENATE(поверки!$Q864," ",поверки!$S864," номер ",поверки!$H864)</f>
        <v>Манометр ТМ серия 10 номер 12А9404</v>
      </c>
    </row>
    <row r="865" customFormat="false" ht="17.9" hidden="true" customHeight="false" outlineLevel="0" collapsed="false">
      <c r="B865" s="1" t="s">
        <v>1198</v>
      </c>
      <c r="C865" s="1" t="s">
        <v>30</v>
      </c>
      <c r="D865" s="1" t="s">
        <v>446</v>
      </c>
      <c r="F865" s="1" t="s">
        <v>297</v>
      </c>
      <c r="G865" s="16" t="n">
        <v>45756</v>
      </c>
      <c r="H865" s="6" t="s">
        <v>1930</v>
      </c>
      <c r="J865" s="1" t="s">
        <v>34</v>
      </c>
      <c r="K865" s="1" t="s">
        <v>35</v>
      </c>
      <c r="L865" s="1" t="s">
        <v>1931</v>
      </c>
      <c r="M865" s="17" t="str">
        <f aca="false">IF(COUNTIF(поверки!$H$6:$H$3175,поверки!$H865)&gt;1,"Дубликат","")</f>
        <v/>
      </c>
      <c r="N865" s="17" t="str">
        <f aca="false">IF(COUNTIF(поверки!$L$6:$L$3175,поверки!$L865)&gt;1,"Дубликат","")</f>
        <v/>
      </c>
      <c r="O865" s="18" t="n">
        <v>860</v>
      </c>
      <c r="P865" s="17" t="str">
        <f aca="false">CONCATENATE(TEXT(MONTH(поверки!$G865),"00"),"/",TEXT(поверки!$O865,"000"), "/",TEXT(YEAR(поверки!$G865)-2000,"00"))</f>
        <v>04/860/25</v>
      </c>
      <c r="Q865" s="17" t="str">
        <f aca="false">VLOOKUP(поверки!$F865,'соответстиви ОТ типу'!$K$4:$M$344,2,FALSE())</f>
        <v>Манометр</v>
      </c>
      <c r="R865" s="17" t="s">
        <v>52</v>
      </c>
      <c r="S865" s="17" t="s">
        <v>460</v>
      </c>
      <c r="T865" s="17" t="n">
        <v>4</v>
      </c>
      <c r="U865" s="19" t="n">
        <f aca="false">VLOOKUP(поверки!$T865,'Акты п-п'!$C$5:$I$57,2,FALSE())</f>
        <v>45755</v>
      </c>
      <c r="V865" s="19" t="n">
        <f aca="false">VLOOKUP(поверки!$T865,'Акты п-п'!$C$5:$I$57,3,FALSE())</f>
        <v>45757</v>
      </c>
      <c r="W865" s="17" t="str">
        <f aca="false">VLOOKUP(поверки!$T865,'Акты п-п'!$C$5:$I$57,5,FALSE())</f>
        <v>Манджеев А.А.</v>
      </c>
      <c r="X865" s="17" t="n">
        <f aca="false">поверки!$G865-поверки!$U865</f>
        <v>1</v>
      </c>
      <c r="Y865" s="17" t="n">
        <f aca="false">поверки!$V865-поверки!$G865</f>
        <v>1</v>
      </c>
      <c r="Z865" s="17" t="str">
        <f aca="false">CONCATENATE(поверки!$Q865," ",поверки!$S865," номер ",поверки!$H865)</f>
        <v>Манометр ТМ серия 10 номер 3017258</v>
      </c>
    </row>
    <row r="866" customFormat="false" ht="17.9" hidden="true" customHeight="false" outlineLevel="0" collapsed="false">
      <c r="B866" s="1" t="s">
        <v>1198</v>
      </c>
      <c r="C866" s="1" t="s">
        <v>30</v>
      </c>
      <c r="D866" s="1" t="s">
        <v>446</v>
      </c>
      <c r="F866" s="1" t="s">
        <v>297</v>
      </c>
      <c r="G866" s="16" t="n">
        <v>45756</v>
      </c>
      <c r="H866" s="6" t="s">
        <v>1932</v>
      </c>
      <c r="J866" s="1" t="s">
        <v>34</v>
      </c>
      <c r="K866" s="1" t="s">
        <v>35</v>
      </c>
      <c r="L866" s="1" t="s">
        <v>1933</v>
      </c>
      <c r="M866" s="17" t="str">
        <f aca="false">IF(COUNTIF(поверки!$H$6:$H$3175,поверки!$H866)&gt;1,"Дубликат","")</f>
        <v/>
      </c>
      <c r="N866" s="17" t="str">
        <f aca="false">IF(COUNTIF(поверки!$L$6:$L$3175,поверки!$L866)&gt;1,"Дубликат","")</f>
        <v/>
      </c>
      <c r="O866" s="18" t="n">
        <v>861</v>
      </c>
      <c r="P866" s="17" t="str">
        <f aca="false">CONCATENATE(TEXT(MONTH(поверки!$G866),"00"),"/",TEXT(поверки!$O866,"000"), "/",TEXT(YEAR(поверки!$G866)-2000,"00"))</f>
        <v>04/861/25</v>
      </c>
      <c r="Q866" s="17" t="str">
        <f aca="false">VLOOKUP(поверки!$F866,'соответстиви ОТ типу'!$K$4:$M$344,2,FALSE())</f>
        <v>Манометр</v>
      </c>
      <c r="R866" s="17" t="s">
        <v>52</v>
      </c>
      <c r="S866" s="17" t="s">
        <v>460</v>
      </c>
      <c r="T866" s="17" t="n">
        <v>4</v>
      </c>
      <c r="U866" s="19" t="n">
        <f aca="false">VLOOKUP(поверки!$T866,'Акты п-п'!$C$5:$I$57,2,FALSE())</f>
        <v>45755</v>
      </c>
      <c r="V866" s="19" t="n">
        <f aca="false">VLOOKUP(поверки!$T866,'Акты п-п'!$C$5:$I$57,3,FALSE())</f>
        <v>45757</v>
      </c>
      <c r="W866" s="17" t="str">
        <f aca="false">VLOOKUP(поверки!$T866,'Акты п-п'!$C$5:$I$57,5,FALSE())</f>
        <v>Манджеев А.А.</v>
      </c>
      <c r="X866" s="17" t="n">
        <f aca="false">поверки!$G866-поверки!$U866</f>
        <v>1</v>
      </c>
      <c r="Y866" s="17" t="n">
        <f aca="false">поверки!$V866-поверки!$G866</f>
        <v>1</v>
      </c>
      <c r="Z866" s="17" t="str">
        <f aca="false">CONCATENATE(поверки!$Q866," ",поверки!$S866," номер ",поверки!$H866)</f>
        <v>Манометр ТМ серия 10 номер 3017259</v>
      </c>
    </row>
    <row r="867" customFormat="false" ht="17.9" hidden="true" customHeight="false" outlineLevel="0" collapsed="false">
      <c r="B867" s="1" t="s">
        <v>1198</v>
      </c>
      <c r="C867" s="1" t="s">
        <v>30</v>
      </c>
      <c r="D867" s="1" t="s">
        <v>446</v>
      </c>
      <c r="F867" s="1" t="s">
        <v>297</v>
      </c>
      <c r="G867" s="16" t="n">
        <v>45756</v>
      </c>
      <c r="H867" s="6" t="s">
        <v>1934</v>
      </c>
      <c r="J867" s="1" t="s">
        <v>34</v>
      </c>
      <c r="K867" s="1" t="s">
        <v>35</v>
      </c>
      <c r="L867" s="1" t="s">
        <v>1935</v>
      </c>
      <c r="M867" s="17" t="str">
        <f aca="false">IF(COUNTIF(поверки!$H$6:$H$3175,поверки!$H867)&gt;1,"Дубликат","")</f>
        <v/>
      </c>
      <c r="N867" s="17" t="str">
        <f aca="false">IF(COUNTIF(поверки!$L$6:$L$3175,поверки!$L867)&gt;1,"Дубликат","")</f>
        <v/>
      </c>
      <c r="O867" s="18" t="n">
        <v>862</v>
      </c>
      <c r="P867" s="17" t="str">
        <f aca="false">CONCATENATE(TEXT(MONTH(поверки!$G867),"00"),"/",TEXT(поверки!$O867,"000"), "/",TEXT(YEAR(поверки!$G867)-2000,"00"))</f>
        <v>04/862/25</v>
      </c>
      <c r="Q867" s="17" t="str">
        <f aca="false">VLOOKUP(поверки!$F867,'соответстиви ОТ типу'!$K$4:$M$344,2,FALSE())</f>
        <v>Манометр</v>
      </c>
      <c r="R867" s="17" t="s">
        <v>52</v>
      </c>
      <c r="S867" s="17" t="s">
        <v>464</v>
      </c>
      <c r="T867" s="17" t="n">
        <v>4</v>
      </c>
      <c r="U867" s="19" t="n">
        <f aca="false">VLOOKUP(поверки!$T867,'Акты п-п'!$C$5:$I$57,2,FALSE())</f>
        <v>45755</v>
      </c>
      <c r="V867" s="19" t="n">
        <f aca="false">VLOOKUP(поверки!$T867,'Акты п-п'!$C$5:$I$57,3,FALSE())</f>
        <v>45757</v>
      </c>
      <c r="W867" s="17" t="str">
        <f aca="false">VLOOKUP(поверки!$T867,'Акты п-п'!$C$5:$I$57,5,FALSE())</f>
        <v>Манджеев А.А.</v>
      </c>
      <c r="X867" s="17" t="n">
        <f aca="false">поверки!$G867-поверки!$U867</f>
        <v>1</v>
      </c>
      <c r="Y867" s="17" t="n">
        <f aca="false">поверки!$V867-поверки!$G867</f>
        <v>1</v>
      </c>
      <c r="Z867" s="17" t="str">
        <f aca="false">CONCATENATE(поверки!$Q867," ",поверки!$S867," номер ",поверки!$H867)</f>
        <v>Манометр ТМ серия 20 номер 3017029</v>
      </c>
    </row>
    <row r="868" customFormat="false" ht="17.9" hidden="true" customHeight="false" outlineLevel="0" collapsed="false">
      <c r="B868" s="1" t="s">
        <v>1198</v>
      </c>
      <c r="C868" s="1" t="s">
        <v>30</v>
      </c>
      <c r="D868" s="1" t="s">
        <v>446</v>
      </c>
      <c r="F868" s="1" t="s">
        <v>297</v>
      </c>
      <c r="G868" s="16" t="n">
        <v>45756</v>
      </c>
      <c r="H868" s="6" t="s">
        <v>1936</v>
      </c>
      <c r="J868" s="1" t="s">
        <v>34</v>
      </c>
      <c r="K868" s="1" t="s">
        <v>35</v>
      </c>
      <c r="L868" s="1" t="s">
        <v>1937</v>
      </c>
      <c r="M868" s="17" t="str">
        <f aca="false">IF(COUNTIF(поверки!$H$6:$H$3175,поверки!$H868)&gt;1,"Дубликат","")</f>
        <v/>
      </c>
      <c r="N868" s="17" t="str">
        <f aca="false">IF(COUNTIF(поверки!$L$6:$L$3175,поверки!$L868)&gt;1,"Дубликат","")</f>
        <v/>
      </c>
      <c r="O868" s="18" t="n">
        <v>863</v>
      </c>
      <c r="P868" s="17" t="str">
        <f aca="false">CONCATENATE(TEXT(MONTH(поверки!$G868),"00"),"/",TEXT(поверки!$O868,"000"), "/",TEXT(YEAR(поверки!$G868)-2000,"00"))</f>
        <v>04/863/25</v>
      </c>
      <c r="Q868" s="17" t="str">
        <f aca="false">VLOOKUP(поверки!$F868,'соответстиви ОТ типу'!$K$4:$M$344,2,FALSE())</f>
        <v>Манометр</v>
      </c>
      <c r="R868" s="17" t="s">
        <v>52</v>
      </c>
      <c r="S868" s="17" t="s">
        <v>464</v>
      </c>
      <c r="T868" s="17" t="n">
        <v>4</v>
      </c>
      <c r="U868" s="19" t="n">
        <f aca="false">VLOOKUP(поверки!$T868,'Акты п-п'!$C$5:$I$57,2,FALSE())</f>
        <v>45755</v>
      </c>
      <c r="V868" s="19" t="n">
        <f aca="false">VLOOKUP(поверки!$T868,'Акты п-п'!$C$5:$I$57,3,FALSE())</f>
        <v>45757</v>
      </c>
      <c r="W868" s="17" t="str">
        <f aca="false">VLOOKUP(поверки!$T868,'Акты п-п'!$C$5:$I$57,5,FALSE())</f>
        <v>Манджеев А.А.</v>
      </c>
      <c r="X868" s="17" t="n">
        <f aca="false">поверки!$G868-поверки!$U868</f>
        <v>1</v>
      </c>
      <c r="Y868" s="17" t="n">
        <f aca="false">поверки!$V868-поверки!$G868</f>
        <v>1</v>
      </c>
      <c r="Z868" s="17" t="str">
        <f aca="false">CONCATENATE(поверки!$Q868," ",поверки!$S868," номер ",поверки!$H868)</f>
        <v>Манометр ТМ серия 20 номер 3016976</v>
      </c>
    </row>
    <row r="869" customFormat="false" ht="17.9" hidden="true" customHeight="false" outlineLevel="0" collapsed="false">
      <c r="B869" s="1" t="s">
        <v>1198</v>
      </c>
      <c r="C869" s="1" t="s">
        <v>30</v>
      </c>
      <c r="D869" s="1" t="s">
        <v>446</v>
      </c>
      <c r="F869" s="1" t="s">
        <v>297</v>
      </c>
      <c r="G869" s="16" t="n">
        <v>45756</v>
      </c>
      <c r="H869" s="6" t="s">
        <v>1938</v>
      </c>
      <c r="J869" s="1" t="s">
        <v>34</v>
      </c>
      <c r="K869" s="1" t="s">
        <v>35</v>
      </c>
      <c r="L869" s="1" t="s">
        <v>1939</v>
      </c>
      <c r="M869" s="17" t="str">
        <f aca="false">IF(COUNTIF(поверки!$H$6:$H$3175,поверки!$H869)&gt;1,"Дубликат","")</f>
        <v/>
      </c>
      <c r="N869" s="17" t="str">
        <f aca="false">IF(COUNTIF(поверки!$L$6:$L$3175,поверки!$L869)&gt;1,"Дубликат","")</f>
        <v/>
      </c>
      <c r="O869" s="18" t="n">
        <v>864</v>
      </c>
      <c r="P869" s="17" t="str">
        <f aca="false">CONCATENATE(TEXT(MONTH(поверки!$G869),"00"),"/",TEXT(поверки!$O869,"000"), "/",TEXT(YEAR(поверки!$G869)-2000,"00"))</f>
        <v>04/864/25</v>
      </c>
      <c r="Q869" s="17" t="str">
        <f aca="false">VLOOKUP(поверки!$F869,'соответстиви ОТ типу'!$K$4:$M$344,2,FALSE())</f>
        <v>Манометр</v>
      </c>
      <c r="R869" s="17" t="s">
        <v>52</v>
      </c>
      <c r="S869" s="17" t="s">
        <v>464</v>
      </c>
      <c r="T869" s="17" t="n">
        <v>4</v>
      </c>
      <c r="U869" s="19" t="n">
        <f aca="false">VLOOKUP(поверки!$T869,'Акты п-п'!$C$5:$I$57,2,FALSE())</f>
        <v>45755</v>
      </c>
      <c r="V869" s="19" t="n">
        <f aca="false">VLOOKUP(поверки!$T869,'Акты п-п'!$C$5:$I$57,3,FALSE())</f>
        <v>45757</v>
      </c>
      <c r="W869" s="17" t="str">
        <f aca="false">VLOOKUP(поверки!$T869,'Акты п-п'!$C$5:$I$57,5,FALSE())</f>
        <v>Манджеев А.А.</v>
      </c>
      <c r="X869" s="17" t="n">
        <f aca="false">поверки!$G869-поверки!$U869</f>
        <v>1</v>
      </c>
      <c r="Y869" s="17" t="n">
        <f aca="false">поверки!$V869-поверки!$G869</f>
        <v>1</v>
      </c>
      <c r="Z869" s="17" t="str">
        <f aca="false">CONCATENATE(поверки!$Q869," ",поверки!$S869," номер ",поверки!$H869)</f>
        <v>Манометр ТМ серия 20 номер 3016977</v>
      </c>
    </row>
    <row r="870" customFormat="false" ht="17.9" hidden="true" customHeight="false" outlineLevel="0" collapsed="false">
      <c r="B870" s="1" t="s">
        <v>1198</v>
      </c>
      <c r="C870" s="1" t="s">
        <v>30</v>
      </c>
      <c r="D870" s="1" t="s">
        <v>446</v>
      </c>
      <c r="F870" s="1" t="s">
        <v>297</v>
      </c>
      <c r="G870" s="16" t="n">
        <v>45756</v>
      </c>
      <c r="H870" s="6" t="s">
        <v>1940</v>
      </c>
      <c r="J870" s="1" t="s">
        <v>34</v>
      </c>
      <c r="K870" s="1" t="s">
        <v>35</v>
      </c>
      <c r="L870" s="1" t="s">
        <v>1941</v>
      </c>
      <c r="M870" s="17" t="str">
        <f aca="false">IF(COUNTIF(поверки!$H$6:$H$3175,поверки!$H870)&gt;1,"Дубликат","")</f>
        <v/>
      </c>
      <c r="N870" s="17" t="str">
        <f aca="false">IF(COUNTIF(поверки!$L$6:$L$3175,поверки!$L870)&gt;1,"Дубликат","")</f>
        <v/>
      </c>
      <c r="O870" s="18" t="n">
        <v>865</v>
      </c>
      <c r="P870" s="17" t="str">
        <f aca="false">CONCATENATE(TEXT(MONTH(поверки!$G870),"00"),"/",TEXT(поверки!$O870,"000"), "/",TEXT(YEAR(поверки!$G870)-2000,"00"))</f>
        <v>04/865/25</v>
      </c>
      <c r="Q870" s="17" t="str">
        <f aca="false">VLOOKUP(поверки!$F870,'соответстиви ОТ типу'!$K$4:$M$344,2,FALSE())</f>
        <v>Манометр</v>
      </c>
      <c r="R870" s="17" t="s">
        <v>52</v>
      </c>
      <c r="S870" s="17" t="s">
        <v>464</v>
      </c>
      <c r="T870" s="17" t="n">
        <v>4</v>
      </c>
      <c r="U870" s="19" t="n">
        <f aca="false">VLOOKUP(поверки!$T870,'Акты п-п'!$C$5:$I$57,2,FALSE())</f>
        <v>45755</v>
      </c>
      <c r="V870" s="19" t="n">
        <f aca="false">VLOOKUP(поверки!$T870,'Акты п-п'!$C$5:$I$57,3,FALSE())</f>
        <v>45757</v>
      </c>
      <c r="W870" s="17" t="str">
        <f aca="false">VLOOKUP(поверки!$T870,'Акты п-п'!$C$5:$I$57,5,FALSE())</f>
        <v>Манджеев А.А.</v>
      </c>
      <c r="X870" s="17" t="n">
        <f aca="false">поверки!$G870-поверки!$U870</f>
        <v>1</v>
      </c>
      <c r="Y870" s="17" t="n">
        <f aca="false">поверки!$V870-поверки!$G870</f>
        <v>1</v>
      </c>
      <c r="Z870" s="17" t="str">
        <f aca="false">CONCATENATE(поверки!$Q870," ",поверки!$S870," номер ",поверки!$H870)</f>
        <v>Манометр ТМ серия 20 номер 3016958</v>
      </c>
    </row>
    <row r="871" customFormat="false" ht="17.9" hidden="true" customHeight="false" outlineLevel="0" collapsed="false">
      <c r="B871" s="1" t="s">
        <v>1198</v>
      </c>
      <c r="C871" s="1" t="s">
        <v>30</v>
      </c>
      <c r="D871" s="1" t="s">
        <v>446</v>
      </c>
      <c r="F871" s="1" t="s">
        <v>297</v>
      </c>
      <c r="G871" s="16" t="n">
        <v>45756</v>
      </c>
      <c r="H871" s="6" t="s">
        <v>1942</v>
      </c>
      <c r="J871" s="1" t="s">
        <v>34</v>
      </c>
      <c r="K871" s="1" t="s">
        <v>35</v>
      </c>
      <c r="L871" s="1" t="s">
        <v>1943</v>
      </c>
      <c r="M871" s="17" t="str">
        <f aca="false">IF(COUNTIF(поверки!$H$6:$H$3175,поверки!$H871)&gt;1,"Дубликат","")</f>
        <v/>
      </c>
      <c r="N871" s="17" t="str">
        <f aca="false">IF(COUNTIF(поверки!$L$6:$L$3175,поверки!$L871)&gt;1,"Дубликат","")</f>
        <v/>
      </c>
      <c r="O871" s="18" t="n">
        <v>866</v>
      </c>
      <c r="P871" s="17" t="str">
        <f aca="false">CONCATENATE(TEXT(MONTH(поверки!$G871),"00"),"/",TEXT(поверки!$O871,"000"), "/",TEXT(YEAR(поверки!$G871)-2000,"00"))</f>
        <v>04/866/25</v>
      </c>
      <c r="Q871" s="17" t="str">
        <f aca="false">VLOOKUP(поверки!$F871,'соответстиви ОТ типу'!$K$4:$M$344,2,FALSE())</f>
        <v>Манометр</v>
      </c>
      <c r="R871" s="17" t="s">
        <v>52</v>
      </c>
      <c r="S871" s="17" t="s">
        <v>464</v>
      </c>
      <c r="T871" s="17" t="n">
        <v>4</v>
      </c>
      <c r="U871" s="19" t="n">
        <f aca="false">VLOOKUP(поверки!$T871,'Акты п-п'!$C$5:$I$57,2,FALSE())</f>
        <v>45755</v>
      </c>
      <c r="V871" s="19" t="n">
        <f aca="false">VLOOKUP(поверки!$T871,'Акты п-п'!$C$5:$I$57,3,FALSE())</f>
        <v>45757</v>
      </c>
      <c r="W871" s="17" t="str">
        <f aca="false">VLOOKUP(поверки!$T871,'Акты п-п'!$C$5:$I$57,5,FALSE())</f>
        <v>Манджеев А.А.</v>
      </c>
      <c r="X871" s="17" t="n">
        <f aca="false">поверки!$G871-поверки!$U871</f>
        <v>1</v>
      </c>
      <c r="Y871" s="17" t="n">
        <f aca="false">поверки!$V871-поверки!$G871</f>
        <v>1</v>
      </c>
      <c r="Z871" s="17" t="str">
        <f aca="false">CONCATENATE(поверки!$Q871," ",поверки!$S871," номер ",поверки!$H871)</f>
        <v>Манометр ТМ серия 20 номер 3016968</v>
      </c>
    </row>
    <row r="872" customFormat="false" ht="17.9" hidden="true" customHeight="false" outlineLevel="0" collapsed="false">
      <c r="B872" s="1" t="s">
        <v>1198</v>
      </c>
      <c r="C872" s="1" t="s">
        <v>30</v>
      </c>
      <c r="D872" s="1" t="s">
        <v>446</v>
      </c>
      <c r="F872" s="1" t="s">
        <v>297</v>
      </c>
      <c r="G872" s="16" t="n">
        <v>45756</v>
      </c>
      <c r="H872" s="6" t="s">
        <v>1944</v>
      </c>
      <c r="J872" s="1" t="s">
        <v>34</v>
      </c>
      <c r="K872" s="1" t="s">
        <v>35</v>
      </c>
      <c r="L872" s="1" t="s">
        <v>1945</v>
      </c>
      <c r="M872" s="17" t="str">
        <f aca="false">IF(COUNTIF(поверки!$H$6:$H$3175,поверки!$H872)&gt;1,"Дубликат","")</f>
        <v/>
      </c>
      <c r="N872" s="17" t="str">
        <f aca="false">IF(COUNTIF(поверки!$L$6:$L$3175,поверки!$L872)&gt;1,"Дубликат","")</f>
        <v/>
      </c>
      <c r="O872" s="18" t="n">
        <v>867</v>
      </c>
      <c r="P872" s="17" t="str">
        <f aca="false">CONCATENATE(TEXT(MONTH(поверки!$G872),"00"),"/",TEXT(поверки!$O872,"000"), "/",TEXT(YEAR(поверки!$G872)-2000,"00"))</f>
        <v>04/867/25</v>
      </c>
      <c r="Q872" s="17" t="str">
        <f aca="false">VLOOKUP(поверки!$F872,'соответстиви ОТ типу'!$K$4:$M$344,2,FALSE())</f>
        <v>Манометр</v>
      </c>
      <c r="R872" s="17" t="s">
        <v>52</v>
      </c>
      <c r="S872" s="17" t="s">
        <v>464</v>
      </c>
      <c r="T872" s="17" t="n">
        <v>4</v>
      </c>
      <c r="U872" s="19" t="n">
        <f aca="false">VLOOKUP(поверки!$T872,'Акты п-п'!$C$5:$I$57,2,FALSE())</f>
        <v>45755</v>
      </c>
      <c r="V872" s="19" t="n">
        <f aca="false">VLOOKUP(поверки!$T872,'Акты п-п'!$C$5:$I$57,3,FALSE())</f>
        <v>45757</v>
      </c>
      <c r="W872" s="17" t="str">
        <f aca="false">VLOOKUP(поверки!$T872,'Акты п-п'!$C$5:$I$57,5,FALSE())</f>
        <v>Манджеев А.А.</v>
      </c>
      <c r="X872" s="17" t="n">
        <f aca="false">поверки!$G872-поверки!$U872</f>
        <v>1</v>
      </c>
      <c r="Y872" s="17" t="n">
        <f aca="false">поверки!$V872-поверки!$G872</f>
        <v>1</v>
      </c>
      <c r="Z872" s="17" t="str">
        <f aca="false">CONCATENATE(поверки!$Q872," ",поверки!$S872," номер ",поверки!$H872)</f>
        <v>Манометр ТМ серия 20 номер 3016974</v>
      </c>
    </row>
    <row r="873" customFormat="false" ht="17.9" hidden="true" customHeight="false" outlineLevel="0" collapsed="false">
      <c r="B873" s="1" t="s">
        <v>1198</v>
      </c>
      <c r="C873" s="1" t="s">
        <v>30</v>
      </c>
      <c r="D873" s="1" t="s">
        <v>446</v>
      </c>
      <c r="F873" s="1" t="s">
        <v>297</v>
      </c>
      <c r="G873" s="16" t="n">
        <v>45756</v>
      </c>
      <c r="H873" s="6" t="s">
        <v>1946</v>
      </c>
      <c r="J873" s="1" t="s">
        <v>34</v>
      </c>
      <c r="K873" s="1" t="s">
        <v>35</v>
      </c>
      <c r="L873" s="1" t="s">
        <v>1947</v>
      </c>
      <c r="M873" s="17" t="str">
        <f aca="false">IF(COUNTIF(поверки!$H$6:$H$3175,поверки!$H873)&gt;1,"Дубликат","")</f>
        <v/>
      </c>
      <c r="N873" s="17" t="str">
        <f aca="false">IF(COUNTIF(поверки!$L$6:$L$3175,поверки!$L873)&gt;1,"Дубликат","")</f>
        <v/>
      </c>
      <c r="O873" s="18" t="n">
        <v>868</v>
      </c>
      <c r="P873" s="17" t="str">
        <f aca="false">CONCATENATE(TEXT(MONTH(поверки!$G873),"00"),"/",TEXT(поверки!$O873,"000"), "/",TEXT(YEAR(поверки!$G873)-2000,"00"))</f>
        <v>04/868/25</v>
      </c>
      <c r="Q873" s="17" t="str">
        <f aca="false">VLOOKUP(поверки!$F873,'соответстиви ОТ типу'!$K$4:$M$344,2,FALSE())</f>
        <v>Манометр</v>
      </c>
      <c r="R873" s="17" t="s">
        <v>52</v>
      </c>
      <c r="S873" s="17" t="s">
        <v>464</v>
      </c>
      <c r="T873" s="17" t="n">
        <v>4</v>
      </c>
      <c r="U873" s="19" t="n">
        <f aca="false">VLOOKUP(поверки!$T873,'Акты п-п'!$C$5:$I$57,2,FALSE())</f>
        <v>45755</v>
      </c>
      <c r="V873" s="19" t="n">
        <f aca="false">VLOOKUP(поверки!$T873,'Акты п-п'!$C$5:$I$57,3,FALSE())</f>
        <v>45757</v>
      </c>
      <c r="W873" s="17" t="str">
        <f aca="false">VLOOKUP(поверки!$T873,'Акты п-п'!$C$5:$I$57,5,FALSE())</f>
        <v>Манджеев А.А.</v>
      </c>
      <c r="X873" s="17" t="n">
        <f aca="false">поверки!$G873-поверки!$U873</f>
        <v>1</v>
      </c>
      <c r="Y873" s="17" t="n">
        <f aca="false">поверки!$V873-поверки!$G873</f>
        <v>1</v>
      </c>
      <c r="Z873" s="17" t="str">
        <f aca="false">CONCATENATE(поверки!$Q873," ",поверки!$S873," номер ",поверки!$H873)</f>
        <v>Манометр ТМ серия 20 номер 3016955</v>
      </c>
    </row>
    <row r="874" customFormat="false" ht="17.9" hidden="true" customHeight="false" outlineLevel="0" collapsed="false">
      <c r="B874" s="1" t="s">
        <v>1198</v>
      </c>
      <c r="C874" s="1" t="s">
        <v>30</v>
      </c>
      <c r="D874" s="1" t="s">
        <v>446</v>
      </c>
      <c r="F874" s="1" t="s">
        <v>297</v>
      </c>
      <c r="G874" s="16" t="n">
        <v>45756</v>
      </c>
      <c r="H874" s="6" t="s">
        <v>1948</v>
      </c>
      <c r="J874" s="1" t="s">
        <v>34</v>
      </c>
      <c r="K874" s="1" t="s">
        <v>35</v>
      </c>
      <c r="L874" s="1" t="s">
        <v>1949</v>
      </c>
      <c r="M874" s="17" t="str">
        <f aca="false">IF(COUNTIF(поверки!$H$6:$H$3175,поверки!$H874)&gt;1,"Дубликат","")</f>
        <v/>
      </c>
      <c r="N874" s="17" t="str">
        <f aca="false">IF(COUNTIF(поверки!$L$6:$L$3175,поверки!$L874)&gt;1,"Дубликат","")</f>
        <v/>
      </c>
      <c r="O874" s="18" t="n">
        <v>869</v>
      </c>
      <c r="P874" s="17" t="str">
        <f aca="false">CONCATENATE(TEXT(MONTH(поверки!$G874),"00"),"/",TEXT(поверки!$O874,"000"), "/",TEXT(YEAR(поверки!$G874)-2000,"00"))</f>
        <v>04/869/25</v>
      </c>
      <c r="Q874" s="17" t="str">
        <f aca="false">VLOOKUP(поверки!$F874,'соответстиви ОТ типу'!$K$4:$M$344,2,FALSE())</f>
        <v>Манометр</v>
      </c>
      <c r="R874" s="17" t="s">
        <v>52</v>
      </c>
      <c r="S874" s="17" t="s">
        <v>464</v>
      </c>
      <c r="T874" s="17" t="n">
        <v>4</v>
      </c>
      <c r="U874" s="19" t="n">
        <f aca="false">VLOOKUP(поверки!$T874,'Акты п-п'!$C$5:$I$57,2,FALSE())</f>
        <v>45755</v>
      </c>
      <c r="V874" s="19" t="n">
        <f aca="false">VLOOKUP(поверки!$T874,'Акты п-п'!$C$5:$I$57,3,FALSE())</f>
        <v>45757</v>
      </c>
      <c r="W874" s="17" t="str">
        <f aca="false">VLOOKUP(поверки!$T874,'Акты п-п'!$C$5:$I$57,5,FALSE())</f>
        <v>Манджеев А.А.</v>
      </c>
      <c r="X874" s="17" t="n">
        <f aca="false">поверки!$G874-поверки!$U874</f>
        <v>1</v>
      </c>
      <c r="Y874" s="17" t="n">
        <f aca="false">поверки!$V874-поверки!$G874</f>
        <v>1</v>
      </c>
      <c r="Z874" s="17" t="str">
        <f aca="false">CONCATENATE(поверки!$Q874," ",поверки!$S874," номер ",поверки!$H874)</f>
        <v>Манометр ТМ серия 20 номер 3016943</v>
      </c>
    </row>
    <row r="875" customFormat="false" ht="17.9" hidden="true" customHeight="false" outlineLevel="0" collapsed="false">
      <c r="B875" s="1" t="s">
        <v>1198</v>
      </c>
      <c r="C875" s="1" t="s">
        <v>30</v>
      </c>
      <c r="D875" s="1" t="s">
        <v>446</v>
      </c>
      <c r="F875" s="1" t="s">
        <v>297</v>
      </c>
      <c r="G875" s="16" t="n">
        <v>45756</v>
      </c>
      <c r="H875" s="6" t="s">
        <v>1950</v>
      </c>
      <c r="J875" s="1" t="s">
        <v>34</v>
      </c>
      <c r="K875" s="1" t="s">
        <v>35</v>
      </c>
      <c r="L875" s="1" t="s">
        <v>1951</v>
      </c>
      <c r="M875" s="17" t="str">
        <f aca="false">IF(COUNTIF(поверки!$H$6:$H$3175,поверки!$H875)&gt;1,"Дубликат","")</f>
        <v/>
      </c>
      <c r="N875" s="17" t="str">
        <f aca="false">IF(COUNTIF(поверки!$L$6:$L$3175,поверки!$L875)&gt;1,"Дубликат","")</f>
        <v/>
      </c>
      <c r="O875" s="18" t="n">
        <v>870</v>
      </c>
      <c r="P875" s="17" t="str">
        <f aca="false">CONCATENATE(TEXT(MONTH(поверки!$G875),"00"),"/",TEXT(поверки!$O875,"000"), "/",TEXT(YEAR(поверки!$G875)-2000,"00"))</f>
        <v>04/870/25</v>
      </c>
      <c r="Q875" s="17" t="str">
        <f aca="false">VLOOKUP(поверки!$F875,'соответстиви ОТ типу'!$K$4:$M$344,2,FALSE())</f>
        <v>Манометр</v>
      </c>
      <c r="R875" s="17" t="s">
        <v>52</v>
      </c>
      <c r="S875" s="17" t="s">
        <v>464</v>
      </c>
      <c r="T875" s="17" t="n">
        <v>4</v>
      </c>
      <c r="U875" s="19" t="n">
        <f aca="false">VLOOKUP(поверки!$T875,'Акты п-п'!$C$5:$I$57,2,FALSE())</f>
        <v>45755</v>
      </c>
      <c r="V875" s="19" t="n">
        <f aca="false">VLOOKUP(поверки!$T875,'Акты п-п'!$C$5:$I$57,3,FALSE())</f>
        <v>45757</v>
      </c>
      <c r="W875" s="17" t="str">
        <f aca="false">VLOOKUP(поверки!$T875,'Акты п-п'!$C$5:$I$57,5,FALSE())</f>
        <v>Манджеев А.А.</v>
      </c>
      <c r="X875" s="17" t="n">
        <f aca="false">поверки!$G875-поверки!$U875</f>
        <v>1</v>
      </c>
      <c r="Y875" s="17" t="n">
        <f aca="false">поверки!$V875-поверки!$G875</f>
        <v>1</v>
      </c>
      <c r="Z875" s="17" t="str">
        <f aca="false">CONCATENATE(поверки!$Q875," ",поверки!$S875," номер ",поверки!$H875)</f>
        <v>Манометр ТМ серия 20 номер 3016980</v>
      </c>
    </row>
    <row r="876" customFormat="false" ht="17.9" hidden="true" customHeight="false" outlineLevel="0" collapsed="false">
      <c r="B876" s="1" t="s">
        <v>1198</v>
      </c>
      <c r="C876" s="1" t="s">
        <v>30</v>
      </c>
      <c r="D876" s="1" t="s">
        <v>446</v>
      </c>
      <c r="F876" s="1" t="s">
        <v>323</v>
      </c>
      <c r="G876" s="16" t="n">
        <v>45756</v>
      </c>
      <c r="H876" s="6" t="s">
        <v>1952</v>
      </c>
      <c r="J876" s="1" t="s">
        <v>34</v>
      </c>
      <c r="K876" s="1" t="s">
        <v>35</v>
      </c>
      <c r="L876" s="1" t="s">
        <v>1953</v>
      </c>
      <c r="M876" s="17" t="str">
        <f aca="false">IF(COUNTIF(поверки!$H$6:$H$3175,поверки!$H876)&gt;1,"Дубликат","")</f>
        <v/>
      </c>
      <c r="N876" s="17" t="str">
        <f aca="false">IF(COUNTIF(поверки!$L$6:$L$3175,поверки!$L876)&gt;1,"Дубликат","")</f>
        <v/>
      </c>
      <c r="O876" s="18" t="n">
        <v>871</v>
      </c>
      <c r="P876" s="17" t="str">
        <f aca="false">CONCATENATE(TEXT(MONTH(поверки!$G876),"00"),"/",TEXT(поверки!$O876,"000"), "/",TEXT(YEAR(поверки!$G876)-2000,"00"))</f>
        <v>04/871/25</v>
      </c>
      <c r="Q876" s="17" t="str">
        <f aca="false">VLOOKUP(поверки!$F876,'соответстиви ОТ типу'!$K$4:$M$344,2,FALSE())</f>
        <v>Манометр</v>
      </c>
      <c r="R876" s="17" t="s">
        <v>52</v>
      </c>
      <c r="S876" s="17" t="s">
        <v>475</v>
      </c>
      <c r="T876" s="17" t="n">
        <v>4</v>
      </c>
      <c r="U876" s="19" t="n">
        <f aca="false">VLOOKUP(поверки!$T876,'Акты п-п'!$C$5:$I$57,2,FALSE())</f>
        <v>45755</v>
      </c>
      <c r="V876" s="19" t="n">
        <f aca="false">VLOOKUP(поверки!$T876,'Акты п-п'!$C$5:$I$57,3,FALSE())</f>
        <v>45757</v>
      </c>
      <c r="W876" s="17" t="str">
        <f aca="false">VLOOKUP(поверки!$T876,'Акты п-п'!$C$5:$I$57,5,FALSE())</f>
        <v>Манджеев А.А.</v>
      </c>
      <c r="X876" s="17" t="n">
        <f aca="false">поверки!$G876-поверки!$U876</f>
        <v>1</v>
      </c>
      <c r="Y876" s="17" t="n">
        <f aca="false">поверки!$V876-поверки!$G876</f>
        <v>1</v>
      </c>
      <c r="Z876" s="17" t="str">
        <f aca="false">CONCATENATE(поверки!$Q876," ",поверки!$S876," номер ",поверки!$H876)</f>
        <v>Манометр 232.50 номер 89702YBM</v>
      </c>
    </row>
    <row r="877" customFormat="false" ht="17.9" hidden="true" customHeight="false" outlineLevel="0" collapsed="false">
      <c r="B877" s="1" t="s">
        <v>1198</v>
      </c>
      <c r="C877" s="1" t="s">
        <v>30</v>
      </c>
      <c r="D877" s="1" t="s">
        <v>446</v>
      </c>
      <c r="F877" s="1" t="s">
        <v>323</v>
      </c>
      <c r="G877" s="16" t="n">
        <v>45756</v>
      </c>
      <c r="H877" s="6" t="s">
        <v>1954</v>
      </c>
      <c r="J877" s="1" t="s">
        <v>34</v>
      </c>
      <c r="K877" s="1" t="s">
        <v>35</v>
      </c>
      <c r="L877" s="1" t="s">
        <v>1955</v>
      </c>
      <c r="M877" s="17" t="str">
        <f aca="false">IF(COUNTIF(поверки!$H$6:$H$3175,поверки!$H877)&gt;1,"Дубликат","")</f>
        <v/>
      </c>
      <c r="N877" s="17" t="str">
        <f aca="false">IF(COUNTIF(поверки!$L$6:$L$3175,поверки!$L877)&gt;1,"Дубликат","")</f>
        <v/>
      </c>
      <c r="O877" s="18" t="n">
        <v>872</v>
      </c>
      <c r="P877" s="17" t="str">
        <f aca="false">CONCATENATE(TEXT(MONTH(поверки!$G877),"00"),"/",TEXT(поверки!$O877,"000"), "/",TEXT(YEAR(поверки!$G877)-2000,"00"))</f>
        <v>04/872/25</v>
      </c>
      <c r="Q877" s="17" t="str">
        <f aca="false">VLOOKUP(поверки!$F877,'соответстиви ОТ типу'!$K$4:$M$344,2,FALSE())</f>
        <v>Манометр</v>
      </c>
      <c r="R877" s="17" t="s">
        <v>52</v>
      </c>
      <c r="S877" s="17" t="s">
        <v>475</v>
      </c>
      <c r="T877" s="17" t="n">
        <v>4</v>
      </c>
      <c r="U877" s="19" t="n">
        <f aca="false">VLOOKUP(поверки!$T877,'Акты п-п'!$C$5:$I$57,2,FALSE())</f>
        <v>45755</v>
      </c>
      <c r="V877" s="19" t="n">
        <f aca="false">VLOOKUP(поверки!$T877,'Акты п-п'!$C$5:$I$57,3,FALSE())</f>
        <v>45757</v>
      </c>
      <c r="W877" s="17" t="str">
        <f aca="false">VLOOKUP(поверки!$T877,'Акты п-п'!$C$5:$I$57,5,FALSE())</f>
        <v>Манджеев А.А.</v>
      </c>
      <c r="X877" s="17" t="n">
        <f aca="false">поверки!$G877-поверки!$U877</f>
        <v>1</v>
      </c>
      <c r="Y877" s="17" t="n">
        <f aca="false">поверки!$V877-поверки!$G877</f>
        <v>1</v>
      </c>
      <c r="Z877" s="17" t="str">
        <f aca="false">CONCATENATE(поверки!$Q877," ",поверки!$S877," номер ",поверки!$H877)</f>
        <v>Манометр 232.50 номер 89702VBN</v>
      </c>
    </row>
    <row r="878" customFormat="false" ht="17.9" hidden="true" customHeight="false" outlineLevel="0" collapsed="false">
      <c r="B878" s="1" t="s">
        <v>1198</v>
      </c>
      <c r="C878" s="1" t="s">
        <v>30</v>
      </c>
      <c r="D878" s="1" t="s">
        <v>446</v>
      </c>
      <c r="F878" s="1" t="s">
        <v>323</v>
      </c>
      <c r="G878" s="16" t="n">
        <v>45756</v>
      </c>
      <c r="H878" s="6" t="s">
        <v>1956</v>
      </c>
      <c r="J878" s="1" t="s">
        <v>34</v>
      </c>
      <c r="K878" s="1" t="s">
        <v>35</v>
      </c>
      <c r="L878" s="1" t="s">
        <v>1957</v>
      </c>
      <c r="M878" s="17" t="str">
        <f aca="false">IF(COUNTIF(поверки!$H$6:$H$3175,поверки!$H878)&gt;1,"Дубликат","")</f>
        <v/>
      </c>
      <c r="N878" s="17" t="str">
        <f aca="false">IF(COUNTIF(поверки!$L$6:$L$3175,поверки!$L878)&gt;1,"Дубликат","")</f>
        <v/>
      </c>
      <c r="O878" s="18" t="n">
        <v>873</v>
      </c>
      <c r="P878" s="17" t="str">
        <f aca="false">CONCATENATE(TEXT(MONTH(поверки!$G878),"00"),"/",TEXT(поверки!$O878,"000"), "/",TEXT(YEAR(поверки!$G878)-2000,"00"))</f>
        <v>04/873/25</v>
      </c>
      <c r="Q878" s="17" t="str">
        <f aca="false">VLOOKUP(поверки!$F878,'соответстиви ОТ типу'!$K$4:$M$344,2,FALSE())</f>
        <v>Манометр</v>
      </c>
      <c r="R878" s="17" t="s">
        <v>52</v>
      </c>
      <c r="S878" s="17" t="s">
        <v>475</v>
      </c>
      <c r="T878" s="17" t="n">
        <v>4</v>
      </c>
      <c r="U878" s="19" t="n">
        <f aca="false">VLOOKUP(поверки!$T878,'Акты п-п'!$C$5:$I$57,2,FALSE())</f>
        <v>45755</v>
      </c>
      <c r="V878" s="19" t="n">
        <f aca="false">VLOOKUP(поверки!$T878,'Акты п-п'!$C$5:$I$57,3,FALSE())</f>
        <v>45757</v>
      </c>
      <c r="W878" s="17" t="str">
        <f aca="false">VLOOKUP(поверки!$T878,'Акты п-п'!$C$5:$I$57,5,FALSE())</f>
        <v>Манджеев А.А.</v>
      </c>
      <c r="X878" s="17" t="n">
        <f aca="false">поверки!$G878-поверки!$U878</f>
        <v>1</v>
      </c>
      <c r="Y878" s="17" t="n">
        <f aca="false">поверки!$V878-поверки!$G878</f>
        <v>1</v>
      </c>
      <c r="Z878" s="17" t="str">
        <f aca="false">CONCATENATE(поверки!$Q878," ",поверки!$S878," номер ",поверки!$H878)</f>
        <v>Манометр 232.50 номер 89703UOF</v>
      </c>
    </row>
    <row r="879" customFormat="false" ht="17.9" hidden="true" customHeight="false" outlineLevel="0" collapsed="false">
      <c r="B879" s="1" t="s">
        <v>1198</v>
      </c>
      <c r="C879" s="1" t="s">
        <v>30</v>
      </c>
      <c r="D879" s="1" t="s">
        <v>446</v>
      </c>
      <c r="F879" s="1" t="s">
        <v>1958</v>
      </c>
      <c r="G879" s="16" t="n">
        <v>45756</v>
      </c>
      <c r="H879" s="6" t="s">
        <v>1959</v>
      </c>
      <c r="J879" s="1" t="s">
        <v>34</v>
      </c>
      <c r="K879" s="1" t="s">
        <v>35</v>
      </c>
      <c r="L879" s="1" t="s">
        <v>1960</v>
      </c>
      <c r="M879" s="17" t="str">
        <f aca="false">IF(COUNTIF(поверки!$H$6:$H$3175,поверки!$H879)&gt;1,"Дубликат","")</f>
        <v/>
      </c>
      <c r="N879" s="17" t="str">
        <f aca="false">IF(COUNTIF(поверки!$L$6:$L$3175,поверки!$L879)&gt;1,"Дубликат","")</f>
        <v/>
      </c>
      <c r="O879" s="18" t="n">
        <v>874</v>
      </c>
      <c r="P879" s="17" t="str">
        <f aca="false">CONCATENATE(TEXT(MONTH(поверки!$G879),"00"),"/",TEXT(поверки!$O879,"000"), "/",TEXT(YEAR(поверки!$G879)-2000,"00"))</f>
        <v>04/874/25</v>
      </c>
      <c r="Q879" s="17" t="str">
        <f aca="false">VLOOKUP(поверки!$F879,'соответстиви ОТ типу'!$K$4:$M$344,2,FALSE())</f>
        <v>Манометр</v>
      </c>
      <c r="R879" s="17" t="s">
        <v>52</v>
      </c>
      <c r="S879" s="17" t="s">
        <v>1961</v>
      </c>
      <c r="T879" s="17" t="n">
        <v>4</v>
      </c>
      <c r="U879" s="19" t="n">
        <f aca="false">VLOOKUP(поверки!$T879,'Акты п-п'!$C$5:$I$57,2,FALSE())</f>
        <v>45755</v>
      </c>
      <c r="V879" s="19" t="n">
        <f aca="false">VLOOKUP(поверки!$T879,'Акты п-п'!$C$5:$I$57,3,FALSE())</f>
        <v>45757</v>
      </c>
      <c r="W879" s="17" t="str">
        <f aca="false">VLOOKUP(поверки!$T879,'Акты п-п'!$C$5:$I$57,5,FALSE())</f>
        <v>Манджеев А.А.</v>
      </c>
      <c r="X879" s="17" t="n">
        <f aca="false">поверки!$G879-поверки!$U879</f>
        <v>1</v>
      </c>
      <c r="Y879" s="17" t="n">
        <f aca="false">поверки!$V879-поверки!$G879</f>
        <v>1</v>
      </c>
      <c r="Z879" s="17" t="str">
        <f aca="false">CONCATENATE(поверки!$Q879," ",поверки!$S879," номер ",поверки!$H879)</f>
        <v>Манометр 732.14 номер 1106ICQ3</v>
      </c>
    </row>
    <row r="880" customFormat="false" ht="17.9" hidden="true" customHeight="false" outlineLevel="0" collapsed="false">
      <c r="B880" s="1" t="s">
        <v>1198</v>
      </c>
      <c r="C880" s="1" t="s">
        <v>30</v>
      </c>
      <c r="D880" s="1" t="s">
        <v>446</v>
      </c>
      <c r="F880" s="1" t="s">
        <v>1958</v>
      </c>
      <c r="G880" s="16" t="n">
        <v>45756</v>
      </c>
      <c r="H880" s="6" t="s">
        <v>1962</v>
      </c>
      <c r="J880" s="1" t="s">
        <v>34</v>
      </c>
      <c r="K880" s="1" t="s">
        <v>35</v>
      </c>
      <c r="L880" s="1" t="s">
        <v>1963</v>
      </c>
      <c r="M880" s="17" t="str">
        <f aca="false">IF(COUNTIF(поверки!$H$6:$H$3175,поверки!$H880)&gt;1,"Дубликат","")</f>
        <v/>
      </c>
      <c r="N880" s="17" t="str">
        <f aca="false">IF(COUNTIF(поверки!$L$6:$L$3175,поверки!$L880)&gt;1,"Дубликат","")</f>
        <v/>
      </c>
      <c r="O880" s="18" t="n">
        <v>875</v>
      </c>
      <c r="P880" s="17" t="str">
        <f aca="false">CONCATENATE(TEXT(MONTH(поверки!$G880),"00"),"/",TEXT(поверки!$O880,"000"), "/",TEXT(YEAR(поверки!$G880)-2000,"00"))</f>
        <v>04/875/25</v>
      </c>
      <c r="Q880" s="17" t="str">
        <f aca="false">VLOOKUP(поверки!$F880,'соответстиви ОТ типу'!$K$4:$M$344,2,FALSE())</f>
        <v>Манометр</v>
      </c>
      <c r="R880" s="17" t="s">
        <v>52</v>
      </c>
      <c r="S880" s="17" t="s">
        <v>1961</v>
      </c>
      <c r="T880" s="17" t="n">
        <v>4</v>
      </c>
      <c r="U880" s="19" t="n">
        <f aca="false">VLOOKUP(поверки!$T880,'Акты п-п'!$C$5:$I$57,2,FALSE())</f>
        <v>45755</v>
      </c>
      <c r="V880" s="19" t="n">
        <f aca="false">VLOOKUP(поверки!$T880,'Акты п-п'!$C$5:$I$57,3,FALSE())</f>
        <v>45757</v>
      </c>
      <c r="W880" s="17" t="str">
        <f aca="false">VLOOKUP(поверки!$T880,'Акты п-п'!$C$5:$I$57,5,FALSE())</f>
        <v>Манджеев А.А.</v>
      </c>
      <c r="X880" s="17" t="n">
        <f aca="false">поверки!$G880-поверки!$U880</f>
        <v>1</v>
      </c>
      <c r="Y880" s="17" t="n">
        <f aca="false">поверки!$V880-поверки!$G880</f>
        <v>1</v>
      </c>
      <c r="Z880" s="17" t="str">
        <f aca="false">CONCATENATE(поверки!$Q880," ",поверки!$S880," номер ",поверки!$H880)</f>
        <v>Манометр 732.14 номер 1106ICPY</v>
      </c>
    </row>
    <row r="881" customFormat="false" ht="17.9" hidden="true" customHeight="false" outlineLevel="0" collapsed="false">
      <c r="B881" s="1" t="s">
        <v>1198</v>
      </c>
      <c r="C881" s="1" t="s">
        <v>30</v>
      </c>
      <c r="D881" s="1" t="s">
        <v>446</v>
      </c>
      <c r="F881" s="1" t="s">
        <v>1964</v>
      </c>
      <c r="G881" s="16" t="n">
        <v>45756</v>
      </c>
      <c r="H881" s="6" t="s">
        <v>1965</v>
      </c>
      <c r="J881" s="1" t="s">
        <v>34</v>
      </c>
      <c r="K881" s="1" t="s">
        <v>35</v>
      </c>
      <c r="L881" s="1" t="s">
        <v>1966</v>
      </c>
      <c r="M881" s="17" t="str">
        <f aca="false">IF(COUNTIF(поверки!$H$6:$H$3175,поверки!$H881)&gt;1,"Дубликат","")</f>
        <v/>
      </c>
      <c r="N881" s="17" t="str">
        <f aca="false">IF(COUNTIF(поверки!$L$6:$L$3175,поверки!$L881)&gt;1,"Дубликат","")</f>
        <v/>
      </c>
      <c r="O881" s="18" t="n">
        <v>876</v>
      </c>
      <c r="P881" s="17" t="str">
        <f aca="false">CONCATENATE(TEXT(MONTH(поверки!$G881),"00"),"/",TEXT(поверки!$O881,"000"), "/",TEXT(YEAR(поверки!$G881)-2000,"00"))</f>
        <v>04/876/25</v>
      </c>
      <c r="Q881" s="17" t="str">
        <f aca="false">VLOOKUP(поверки!$F881,'соответстиви ОТ типу'!$K$4:$M$344,2,FALSE())</f>
        <v>Манометр</v>
      </c>
      <c r="R881" s="17" t="s">
        <v>52</v>
      </c>
      <c r="S881" s="17" t="s">
        <v>475</v>
      </c>
      <c r="T881" s="17" t="n">
        <v>4</v>
      </c>
      <c r="U881" s="19" t="n">
        <f aca="false">VLOOKUP(поверки!$T881,'Акты п-п'!$C$5:$I$57,2,FALSE())</f>
        <v>45755</v>
      </c>
      <c r="V881" s="19" t="n">
        <f aca="false">VLOOKUP(поверки!$T881,'Акты п-п'!$C$5:$I$57,3,FALSE())</f>
        <v>45757</v>
      </c>
      <c r="W881" s="17" t="str">
        <f aca="false">VLOOKUP(поверки!$T881,'Акты п-п'!$C$5:$I$57,5,FALSE())</f>
        <v>Манджеев А.А.</v>
      </c>
      <c r="X881" s="17" t="n">
        <f aca="false">поверки!$G881-поверки!$U881</f>
        <v>1</v>
      </c>
      <c r="Y881" s="17" t="n">
        <f aca="false">поверки!$V881-поверки!$G881</f>
        <v>1</v>
      </c>
      <c r="Z881" s="17" t="str">
        <f aca="false">CONCATENATE(поверки!$Q881," ",поверки!$S881," номер ",поверки!$H881)</f>
        <v>Манометр 232.50 номер 1106IU7X</v>
      </c>
    </row>
    <row r="882" customFormat="false" ht="17.9" hidden="true" customHeight="false" outlineLevel="0" collapsed="false">
      <c r="B882" s="1" t="s">
        <v>1198</v>
      </c>
      <c r="C882" s="1" t="s">
        <v>30</v>
      </c>
      <c r="D882" s="1" t="s">
        <v>446</v>
      </c>
      <c r="F882" s="1" t="s">
        <v>1964</v>
      </c>
      <c r="G882" s="16" t="n">
        <v>45756</v>
      </c>
      <c r="H882" s="6" t="s">
        <v>1967</v>
      </c>
      <c r="J882" s="1" t="s">
        <v>34</v>
      </c>
      <c r="K882" s="1" t="s">
        <v>35</v>
      </c>
      <c r="L882" s="1" t="s">
        <v>1968</v>
      </c>
      <c r="M882" s="17" t="str">
        <f aca="false">IF(COUNTIF(поверки!$H$6:$H$3175,поверки!$H882)&gt;1,"Дубликат","")</f>
        <v/>
      </c>
      <c r="N882" s="17" t="str">
        <f aca="false">IF(COUNTIF(поверки!$L$6:$L$3175,поверки!$L882)&gt;1,"Дубликат","")</f>
        <v/>
      </c>
      <c r="O882" s="18" t="n">
        <v>877</v>
      </c>
      <c r="P882" s="17" t="str">
        <f aca="false">CONCATENATE(TEXT(MONTH(поверки!$G882),"00"),"/",TEXT(поверки!$O882,"000"), "/",TEXT(YEAR(поверки!$G882)-2000,"00"))</f>
        <v>04/877/25</v>
      </c>
      <c r="Q882" s="17" t="str">
        <f aca="false">VLOOKUP(поверки!$F882,'соответстиви ОТ типу'!$K$4:$M$344,2,FALSE())</f>
        <v>Манометр</v>
      </c>
      <c r="R882" s="17" t="s">
        <v>52</v>
      </c>
      <c r="S882" s="17" t="s">
        <v>475</v>
      </c>
      <c r="T882" s="17" t="n">
        <v>4</v>
      </c>
      <c r="U882" s="19" t="n">
        <f aca="false">VLOOKUP(поверки!$T882,'Акты п-п'!$C$5:$I$57,2,FALSE())</f>
        <v>45755</v>
      </c>
      <c r="V882" s="19" t="n">
        <f aca="false">VLOOKUP(поверки!$T882,'Акты п-п'!$C$5:$I$57,3,FALSE())</f>
        <v>45757</v>
      </c>
      <c r="W882" s="17" t="str">
        <f aca="false">VLOOKUP(поверки!$T882,'Акты п-п'!$C$5:$I$57,5,FALSE())</f>
        <v>Манджеев А.А.</v>
      </c>
      <c r="X882" s="17" t="n">
        <f aca="false">поверки!$G882-поверки!$U882</f>
        <v>1</v>
      </c>
      <c r="Y882" s="17" t="n">
        <f aca="false">поверки!$V882-поверки!$G882</f>
        <v>1</v>
      </c>
      <c r="Z882" s="17" t="str">
        <f aca="false">CONCATENATE(поверки!$Q882," ",поверки!$S882," номер ",поверки!$H882)</f>
        <v>Манометр 232.50 номер 89701FH6</v>
      </c>
    </row>
    <row r="883" customFormat="false" ht="17.9" hidden="true" customHeight="false" outlineLevel="0" collapsed="false">
      <c r="B883" s="1" t="s">
        <v>1198</v>
      </c>
      <c r="C883" s="1" t="s">
        <v>30</v>
      </c>
      <c r="D883" s="1" t="s">
        <v>446</v>
      </c>
      <c r="F883" s="1" t="s">
        <v>1964</v>
      </c>
      <c r="G883" s="16" t="n">
        <v>45756</v>
      </c>
      <c r="H883" s="6" t="s">
        <v>1969</v>
      </c>
      <c r="J883" s="1" t="s">
        <v>34</v>
      </c>
      <c r="K883" s="1" t="s">
        <v>35</v>
      </c>
      <c r="L883" s="1" t="s">
        <v>1970</v>
      </c>
      <c r="M883" s="17" t="str">
        <f aca="false">IF(COUNTIF(поверки!$H$6:$H$3175,поверки!$H883)&gt;1,"Дубликат","")</f>
        <v/>
      </c>
      <c r="N883" s="17" t="str">
        <f aca="false">IF(COUNTIF(поверки!$L$6:$L$3175,поверки!$L883)&gt;1,"Дубликат","")</f>
        <v/>
      </c>
      <c r="O883" s="18" t="n">
        <v>878</v>
      </c>
      <c r="P883" s="17" t="str">
        <f aca="false">CONCATENATE(TEXT(MONTH(поверки!$G883),"00"),"/",TEXT(поверки!$O883,"000"), "/",TEXT(YEAR(поверки!$G883)-2000,"00"))</f>
        <v>04/878/25</v>
      </c>
      <c r="Q883" s="17" t="str">
        <f aca="false">VLOOKUP(поверки!$F883,'соответстиви ОТ типу'!$K$4:$M$344,2,FALSE())</f>
        <v>Манометр</v>
      </c>
      <c r="R883" s="17" t="s">
        <v>52</v>
      </c>
      <c r="S883" s="17" t="s">
        <v>475</v>
      </c>
      <c r="T883" s="17" t="n">
        <v>4</v>
      </c>
      <c r="U883" s="19" t="n">
        <f aca="false">VLOOKUP(поверки!$T883,'Акты п-п'!$C$5:$I$57,2,FALSE())</f>
        <v>45755</v>
      </c>
      <c r="V883" s="19" t="n">
        <f aca="false">VLOOKUP(поверки!$T883,'Акты п-п'!$C$5:$I$57,3,FALSE())</f>
        <v>45757</v>
      </c>
      <c r="W883" s="17" t="str">
        <f aca="false">VLOOKUP(поверки!$T883,'Акты п-п'!$C$5:$I$57,5,FALSE())</f>
        <v>Манджеев А.А.</v>
      </c>
      <c r="X883" s="17" t="n">
        <f aca="false">поверки!$G883-поверки!$U883</f>
        <v>1</v>
      </c>
      <c r="Y883" s="17" t="n">
        <f aca="false">поверки!$V883-поверки!$G883</f>
        <v>1</v>
      </c>
      <c r="Z883" s="17" t="str">
        <f aca="false">CONCATENATE(поверки!$Q883," ",поверки!$S883," номер ",поверки!$H883)</f>
        <v>Манометр 232.50 номер 89701FHА</v>
      </c>
    </row>
    <row r="884" customFormat="false" ht="17.9" hidden="true" customHeight="false" outlineLevel="0" collapsed="false">
      <c r="B884" s="1" t="s">
        <v>1198</v>
      </c>
      <c r="C884" s="1" t="s">
        <v>30</v>
      </c>
      <c r="D884" s="1" t="s">
        <v>446</v>
      </c>
      <c r="F884" s="1" t="s">
        <v>297</v>
      </c>
      <c r="G884" s="16" t="n">
        <v>45756</v>
      </c>
      <c r="H884" s="6" t="s">
        <v>1971</v>
      </c>
      <c r="J884" s="1" t="s">
        <v>34</v>
      </c>
      <c r="K884" s="1" t="s">
        <v>35</v>
      </c>
      <c r="L884" s="1" t="s">
        <v>1972</v>
      </c>
      <c r="M884" s="17" t="str">
        <f aca="false">IF(COUNTIF(поверки!$H$6:$H$3175,поверки!$H884)&gt;1,"Дубликат","")</f>
        <v/>
      </c>
      <c r="N884" s="17" t="str">
        <f aca="false">IF(COUNTIF(поверки!$L$6:$L$3175,поверки!$L884)&gt;1,"Дубликат","")</f>
        <v/>
      </c>
      <c r="O884" s="18" t="n">
        <v>879</v>
      </c>
      <c r="P884" s="17" t="str">
        <f aca="false">CONCATENATE(TEXT(MONTH(поверки!$G884),"00"),"/",TEXT(поверки!$O884,"000"), "/",TEXT(YEAR(поверки!$G884)-2000,"00"))</f>
        <v>04/879/25</v>
      </c>
      <c r="Q884" s="17" t="str">
        <f aca="false">VLOOKUP(поверки!$F884,'соответстиви ОТ типу'!$K$4:$M$344,2,FALSE())</f>
        <v>Манометр</v>
      </c>
      <c r="R884" s="17" t="s">
        <v>52</v>
      </c>
      <c r="S884" s="17" t="s">
        <v>464</v>
      </c>
      <c r="T884" s="17" t="n">
        <v>4</v>
      </c>
      <c r="U884" s="19" t="n">
        <f aca="false">VLOOKUP(поверки!$T884,'Акты п-п'!$C$5:$I$57,2,FALSE())</f>
        <v>45755</v>
      </c>
      <c r="V884" s="19" t="n">
        <f aca="false">VLOOKUP(поверки!$T884,'Акты п-п'!$C$5:$I$57,3,FALSE())</f>
        <v>45757</v>
      </c>
      <c r="W884" s="17" t="str">
        <f aca="false">VLOOKUP(поверки!$T884,'Акты п-п'!$C$5:$I$57,5,FALSE())</f>
        <v>Манджеев А.А.</v>
      </c>
      <c r="X884" s="17" t="n">
        <f aca="false">поверки!$G884-поверки!$U884</f>
        <v>1</v>
      </c>
      <c r="Y884" s="17" t="n">
        <f aca="false">поверки!$V884-поверки!$G884</f>
        <v>1</v>
      </c>
      <c r="Z884" s="17" t="str">
        <f aca="false">CONCATENATE(поверки!$Q884," ",поверки!$S884," номер ",поверки!$H884)</f>
        <v>Манометр ТМ серия 20 номер 10508</v>
      </c>
    </row>
    <row r="885" customFormat="false" ht="17.9" hidden="true" customHeight="false" outlineLevel="0" collapsed="false">
      <c r="B885" s="1" t="s">
        <v>1198</v>
      </c>
      <c r="C885" s="1" t="s">
        <v>30</v>
      </c>
      <c r="D885" s="1" t="s">
        <v>446</v>
      </c>
      <c r="F885" s="1" t="s">
        <v>1973</v>
      </c>
      <c r="G885" s="16" t="n">
        <v>45756</v>
      </c>
      <c r="H885" s="6" t="s">
        <v>1974</v>
      </c>
      <c r="J885" s="1" t="s">
        <v>34</v>
      </c>
      <c r="K885" s="1" t="s">
        <v>35</v>
      </c>
      <c r="L885" s="1" t="s">
        <v>1975</v>
      </c>
      <c r="M885" s="17" t="str">
        <f aca="false">IF(COUNTIF(поверки!$H$6:$H$3175,поверки!$H885)&gt;1,"Дубликат","")</f>
        <v/>
      </c>
      <c r="N885" s="17" t="str">
        <f aca="false">IF(COUNTIF(поверки!$L$6:$L$3175,поверки!$L885)&gt;1,"Дубликат","")</f>
        <v/>
      </c>
      <c r="O885" s="18" t="n">
        <v>880</v>
      </c>
      <c r="P885" s="17" t="str">
        <f aca="false">CONCATENATE(TEXT(MONTH(поверки!$G885),"00"),"/",TEXT(поверки!$O885,"000"), "/",TEXT(YEAR(поверки!$G885)-2000,"00"))</f>
        <v>04/880/25</v>
      </c>
      <c r="Q885" s="17" t="str">
        <f aca="false">VLOOKUP(поверки!$F885,'соответстиви ОТ типу'!$K$4:$M$344,2,FALSE())</f>
        <v>Манометр</v>
      </c>
      <c r="R885" s="17" t="s">
        <v>52</v>
      </c>
      <c r="S885" s="17" t="s">
        <v>1976</v>
      </c>
      <c r="T885" s="17" t="n">
        <v>4</v>
      </c>
      <c r="U885" s="19" t="n">
        <f aca="false">VLOOKUP(поверки!$T885,'Акты п-п'!$C$5:$I$57,2,FALSE())</f>
        <v>45755</v>
      </c>
      <c r="V885" s="19" t="n">
        <f aca="false">VLOOKUP(поверки!$T885,'Акты п-п'!$C$5:$I$57,3,FALSE())</f>
        <v>45757</v>
      </c>
      <c r="W885" s="17" t="str">
        <f aca="false">VLOOKUP(поверки!$T885,'Акты п-п'!$C$5:$I$57,5,FALSE())</f>
        <v>Манджеев А.А.</v>
      </c>
      <c r="X885" s="17" t="n">
        <f aca="false">поверки!$G885-поверки!$U885</f>
        <v>1</v>
      </c>
      <c r="Y885" s="17" t="n">
        <f aca="false">поверки!$V885-поверки!$G885</f>
        <v>1</v>
      </c>
      <c r="Z885" s="17" t="str">
        <f aca="false">CONCATENATE(поверки!$Q885," ",поверки!$S885," номер ",поверки!$H885)</f>
        <v>Манометр МП3-УМ номер 10755</v>
      </c>
    </row>
    <row r="886" customFormat="false" ht="17.9" hidden="true" customHeight="false" outlineLevel="0" collapsed="false">
      <c r="B886" s="1" t="s">
        <v>1198</v>
      </c>
      <c r="C886" s="1" t="s">
        <v>30</v>
      </c>
      <c r="D886" s="1" t="s">
        <v>446</v>
      </c>
      <c r="F886" s="1" t="s">
        <v>1964</v>
      </c>
      <c r="G886" s="16" t="n">
        <v>45756</v>
      </c>
      <c r="H886" s="6" t="s">
        <v>1977</v>
      </c>
      <c r="J886" s="1" t="s">
        <v>34</v>
      </c>
      <c r="K886" s="1" t="s">
        <v>35</v>
      </c>
      <c r="L886" s="1" t="s">
        <v>1978</v>
      </c>
      <c r="M886" s="17"/>
      <c r="N886" s="17" t="str">
        <f aca="false">IF(COUNTIF(поверки!$L$6:$L$3175,поверки!$L886)&gt;1,"Дубликат","")</f>
        <v/>
      </c>
      <c r="O886" s="18" t="n">
        <v>881</v>
      </c>
      <c r="P886" s="17" t="str">
        <f aca="false">CONCATENATE(TEXT(MONTH(поверки!$G886),"00"),"/",TEXT(поверки!$O886,"000"), "/",TEXT(YEAR(поверки!$G886)-2000,"00"))</f>
        <v>04/881/25</v>
      </c>
      <c r="Q886" s="17" t="str">
        <f aca="false">VLOOKUP(поверки!$F886,'соответстиви ОТ типу'!$K$4:$M$344,2,FALSE())</f>
        <v>Манометр</v>
      </c>
      <c r="R886" s="17" t="s">
        <v>52</v>
      </c>
      <c r="S886" s="17" t="s">
        <v>1979</v>
      </c>
      <c r="T886" s="17" t="n">
        <v>4</v>
      </c>
      <c r="U886" s="19" t="n">
        <f aca="false">VLOOKUP(поверки!$T886,'Акты п-п'!$C$5:$I$57,2,FALSE())</f>
        <v>45755</v>
      </c>
      <c r="V886" s="19" t="n">
        <f aca="false">VLOOKUP(поверки!$T886,'Акты п-п'!$C$5:$I$57,3,FALSE())</f>
        <v>45757</v>
      </c>
      <c r="W886" s="17" t="str">
        <f aca="false">VLOOKUP(поверки!$T886,'Акты п-п'!$C$5:$I$57,5,FALSE())</f>
        <v>Манджеев А.А.</v>
      </c>
      <c r="X886" s="17" t="n">
        <f aca="false">поверки!$G886-поверки!$U886</f>
        <v>1</v>
      </c>
      <c r="Y886" s="17" t="n">
        <f aca="false">поверки!$V886-поверки!$G886</f>
        <v>1</v>
      </c>
      <c r="Z886" s="17" t="str">
        <f aca="false">CONCATENATE(поверки!$Q886," ",поверки!$S886," номер ",поверки!$H886)</f>
        <v>Манометр 233.50 номер 27011</v>
      </c>
    </row>
    <row r="887" customFormat="false" ht="17.9" hidden="true" customHeight="false" outlineLevel="0" collapsed="false">
      <c r="B887" s="1" t="s">
        <v>1198</v>
      </c>
      <c r="C887" s="1" t="s">
        <v>30</v>
      </c>
      <c r="D887" s="1" t="s">
        <v>446</v>
      </c>
      <c r="F887" s="1" t="s">
        <v>1964</v>
      </c>
      <c r="G887" s="16" t="n">
        <v>45756</v>
      </c>
      <c r="H887" s="6" t="s">
        <v>1980</v>
      </c>
      <c r="J887" s="1" t="s">
        <v>34</v>
      </c>
      <c r="K887" s="1" t="s">
        <v>35</v>
      </c>
      <c r="L887" s="1" t="s">
        <v>1981</v>
      </c>
      <c r="M887" s="17"/>
      <c r="N887" s="17" t="str">
        <f aca="false">IF(COUNTIF(поверки!$L$6:$L$3175,поверки!$L887)&gt;1,"Дубликат","")</f>
        <v/>
      </c>
      <c r="O887" s="18" t="n">
        <v>882</v>
      </c>
      <c r="P887" s="17" t="str">
        <f aca="false">CONCATENATE(TEXT(MONTH(поверки!$G887),"00"),"/",TEXT(поверки!$O887,"000"), "/",TEXT(YEAR(поверки!$G887)-2000,"00"))</f>
        <v>04/882/25</v>
      </c>
      <c r="Q887" s="17" t="str">
        <f aca="false">VLOOKUP(поверки!$F887,'соответстиви ОТ типу'!$K$4:$M$344,2,FALSE())</f>
        <v>Манометр</v>
      </c>
      <c r="R887" s="17" t="s">
        <v>52</v>
      </c>
      <c r="S887" s="17" t="s">
        <v>1979</v>
      </c>
      <c r="T887" s="17" t="n">
        <v>4</v>
      </c>
      <c r="U887" s="19" t="n">
        <f aca="false">VLOOKUP(поверки!$T887,'Акты п-п'!$C$5:$I$57,2,FALSE())</f>
        <v>45755</v>
      </c>
      <c r="V887" s="19" t="n">
        <f aca="false">VLOOKUP(поверки!$T887,'Акты п-п'!$C$5:$I$57,3,FALSE())</f>
        <v>45757</v>
      </c>
      <c r="W887" s="17" t="str">
        <f aca="false">VLOOKUP(поверки!$T887,'Акты п-п'!$C$5:$I$57,5,FALSE())</f>
        <v>Манджеев А.А.</v>
      </c>
      <c r="X887" s="17" t="n">
        <f aca="false">поверки!$G887-поверки!$U887</f>
        <v>1</v>
      </c>
      <c r="Y887" s="17" t="n">
        <f aca="false">поверки!$V887-поверки!$G887</f>
        <v>1</v>
      </c>
      <c r="Z887" s="17" t="str">
        <f aca="false">CONCATENATE(поверки!$Q887," ",поверки!$S887," номер ",поверки!$H887)</f>
        <v>Манометр 233.50 номер 25165</v>
      </c>
    </row>
    <row r="888" customFormat="false" ht="17.9" hidden="true" customHeight="false" outlineLevel="0" collapsed="false">
      <c r="B888" s="1" t="s">
        <v>1198</v>
      </c>
      <c r="C888" s="1" t="s">
        <v>30</v>
      </c>
      <c r="D888" s="1" t="s">
        <v>446</v>
      </c>
      <c r="F888" s="1" t="s">
        <v>1964</v>
      </c>
      <c r="G888" s="16" t="n">
        <v>45756</v>
      </c>
      <c r="H888" s="6" t="s">
        <v>1982</v>
      </c>
      <c r="J888" s="1" t="s">
        <v>34</v>
      </c>
      <c r="K888" s="1" t="s">
        <v>35</v>
      </c>
      <c r="L888" s="1" t="s">
        <v>1983</v>
      </c>
      <c r="M888" s="17"/>
      <c r="N888" s="17" t="str">
        <f aca="false">IF(COUNTIF(поверки!$L$6:$L$3175,поверки!$L888)&gt;1,"Дубликат","")</f>
        <v/>
      </c>
      <c r="O888" s="18" t="n">
        <v>883</v>
      </c>
      <c r="P888" s="17" t="str">
        <f aca="false">CONCATENATE(TEXT(MONTH(поверки!$G888),"00"),"/",TEXT(поверки!$O888,"000"), "/",TEXT(YEAR(поверки!$G888)-2000,"00"))</f>
        <v>04/883/25</v>
      </c>
      <c r="Q888" s="17" t="str">
        <f aca="false">VLOOKUP(поверки!$F888,'соответстиви ОТ типу'!$K$4:$M$344,2,FALSE())</f>
        <v>Манометр</v>
      </c>
      <c r="R888" s="17" t="s">
        <v>52</v>
      </c>
      <c r="S888" s="17" t="s">
        <v>1984</v>
      </c>
      <c r="T888" s="17" t="n">
        <v>4</v>
      </c>
      <c r="U888" s="19" t="n">
        <f aca="false">VLOOKUP(поверки!$T888,'Акты п-п'!$C$5:$I$57,2,FALSE())</f>
        <v>45755</v>
      </c>
      <c r="V888" s="19" t="n">
        <f aca="false">VLOOKUP(поверки!$T888,'Акты п-п'!$C$5:$I$57,3,FALSE())</f>
        <v>45757</v>
      </c>
      <c r="W888" s="17" t="str">
        <f aca="false">VLOOKUP(поверки!$T888,'Акты п-п'!$C$5:$I$57,5,FALSE())</f>
        <v>Манджеев А.А.</v>
      </c>
      <c r="X888" s="17" t="n">
        <f aca="false">поверки!$G888-поверки!$U888</f>
        <v>1</v>
      </c>
      <c r="Y888" s="17" t="n">
        <f aca="false">поверки!$V888-поверки!$G888</f>
        <v>1</v>
      </c>
      <c r="Z888" s="17" t="str">
        <f aca="false">CONCATENATE(поверки!$Q888," ",поверки!$S888," номер ",поверки!$H888)</f>
        <v>Манометр 233.30 номер 11879UYX</v>
      </c>
    </row>
    <row r="889" customFormat="false" ht="17.9" hidden="true" customHeight="false" outlineLevel="0" collapsed="false">
      <c r="B889" s="1" t="s">
        <v>1198</v>
      </c>
      <c r="C889" s="1" t="s">
        <v>30</v>
      </c>
      <c r="D889" s="1" t="s">
        <v>446</v>
      </c>
      <c r="F889" s="1" t="s">
        <v>1964</v>
      </c>
      <c r="G889" s="16" t="n">
        <v>45756</v>
      </c>
      <c r="H889" s="6" t="s">
        <v>1985</v>
      </c>
      <c r="J889" s="1" t="s">
        <v>34</v>
      </c>
      <c r="K889" s="1" t="s">
        <v>35</v>
      </c>
      <c r="L889" s="1" t="s">
        <v>1986</v>
      </c>
      <c r="M889" s="17"/>
      <c r="N889" s="17" t="str">
        <f aca="false">IF(COUNTIF(поверки!$L$6:$L$3175,поверки!$L889)&gt;1,"Дубликат","")</f>
        <v/>
      </c>
      <c r="O889" s="18" t="n">
        <v>884</v>
      </c>
      <c r="P889" s="17" t="str">
        <f aca="false">CONCATENATE(TEXT(MONTH(поверки!$G889),"00"),"/",TEXT(поверки!$O889,"000"), "/",TEXT(YEAR(поверки!$G889)-2000,"00"))</f>
        <v>04/884/25</v>
      </c>
      <c r="Q889" s="17" t="str">
        <f aca="false">VLOOKUP(поверки!$F889,'соответстиви ОТ типу'!$K$4:$M$344,2,FALSE())</f>
        <v>Манометр</v>
      </c>
      <c r="R889" s="17" t="s">
        <v>52</v>
      </c>
      <c r="S889" s="17" t="s">
        <v>1984</v>
      </c>
      <c r="T889" s="17" t="n">
        <v>4</v>
      </c>
      <c r="U889" s="19" t="n">
        <f aca="false">VLOOKUP(поверки!$T889,'Акты п-п'!$C$5:$I$57,2,FALSE())</f>
        <v>45755</v>
      </c>
      <c r="V889" s="19" t="n">
        <f aca="false">VLOOKUP(поверки!$T889,'Акты п-п'!$C$5:$I$57,3,FALSE())</f>
        <v>45757</v>
      </c>
      <c r="W889" s="17" t="str">
        <f aca="false">VLOOKUP(поверки!$T889,'Акты п-п'!$C$5:$I$57,5,FALSE())</f>
        <v>Манджеев А.А.</v>
      </c>
      <c r="X889" s="17" t="n">
        <f aca="false">поверки!$G889-поверки!$U889</f>
        <v>1</v>
      </c>
      <c r="Y889" s="17" t="n">
        <f aca="false">поверки!$V889-поверки!$G889</f>
        <v>1</v>
      </c>
      <c r="Z889" s="17" t="str">
        <f aca="false">CONCATENATE(поверки!$Q889," ",поверки!$S889," номер ",поверки!$H889)</f>
        <v>Манометр 233.30 номер 11079UYW</v>
      </c>
    </row>
    <row r="890" customFormat="false" ht="17.9" hidden="true" customHeight="false" outlineLevel="0" collapsed="false">
      <c r="B890" s="1" t="s">
        <v>1198</v>
      </c>
      <c r="C890" s="1" t="s">
        <v>30</v>
      </c>
      <c r="D890" s="1" t="s">
        <v>446</v>
      </c>
      <c r="F890" s="1" t="s">
        <v>1964</v>
      </c>
      <c r="G890" s="16" t="n">
        <v>45756</v>
      </c>
      <c r="H890" s="6" t="s">
        <v>1987</v>
      </c>
      <c r="J890" s="1" t="s">
        <v>34</v>
      </c>
      <c r="K890" s="1" t="s">
        <v>35</v>
      </c>
      <c r="L890" s="1" t="s">
        <v>1988</v>
      </c>
      <c r="M890" s="17"/>
      <c r="N890" s="17" t="str">
        <f aca="false">IF(COUNTIF(поверки!$L$6:$L$3175,поверки!$L890)&gt;1,"Дубликат","")</f>
        <v/>
      </c>
      <c r="O890" s="18" t="n">
        <v>885</v>
      </c>
      <c r="P890" s="17" t="str">
        <f aca="false">CONCATENATE(TEXT(MONTH(поверки!$G890),"00"),"/",TEXT(поверки!$O890,"000"), "/",TEXT(YEAR(поверки!$G890)-2000,"00"))</f>
        <v>04/885/25</v>
      </c>
      <c r="Q890" s="17" t="str">
        <f aca="false">VLOOKUP(поверки!$F890,'соответстиви ОТ типу'!$K$4:$M$344,2,FALSE())</f>
        <v>Манометр</v>
      </c>
      <c r="R890" s="17" t="s">
        <v>52</v>
      </c>
      <c r="S890" s="17" t="s">
        <v>1979</v>
      </c>
      <c r="T890" s="17" t="n">
        <v>4</v>
      </c>
      <c r="U890" s="19" t="n">
        <f aca="false">VLOOKUP(поверки!$T890,'Акты п-п'!$C$5:$I$57,2,FALSE())</f>
        <v>45755</v>
      </c>
      <c r="V890" s="19" t="n">
        <f aca="false">VLOOKUP(поверки!$T890,'Акты п-п'!$C$5:$I$57,3,FALSE())</f>
        <v>45757</v>
      </c>
      <c r="W890" s="17" t="str">
        <f aca="false">VLOOKUP(поверки!$T890,'Акты п-п'!$C$5:$I$57,5,FALSE())</f>
        <v>Манджеев А.А.</v>
      </c>
      <c r="X890" s="17" t="n">
        <f aca="false">поверки!$G890-поверки!$U890</f>
        <v>1</v>
      </c>
      <c r="Y890" s="17" t="n">
        <f aca="false">поверки!$V890-поверки!$G890</f>
        <v>1</v>
      </c>
      <c r="Z890" s="17" t="str">
        <f aca="false">CONCATENATE(поверки!$Q890," ",поверки!$S890," номер ",поверки!$H890)</f>
        <v>Манометр 233.50 номер 697002038</v>
      </c>
    </row>
    <row r="891" customFormat="false" ht="17.9" hidden="true" customHeight="false" outlineLevel="0" collapsed="false">
      <c r="B891" s="1" t="s">
        <v>1198</v>
      </c>
      <c r="C891" s="1" t="s">
        <v>30</v>
      </c>
      <c r="D891" s="1" t="s">
        <v>446</v>
      </c>
      <c r="F891" s="1" t="s">
        <v>1964</v>
      </c>
      <c r="G891" s="16" t="n">
        <v>45756</v>
      </c>
      <c r="H891" s="6" t="s">
        <v>1989</v>
      </c>
      <c r="J891" s="1" t="s">
        <v>34</v>
      </c>
      <c r="K891" s="1" t="s">
        <v>35</v>
      </c>
      <c r="L891" s="1" t="s">
        <v>1990</v>
      </c>
      <c r="M891" s="17"/>
      <c r="N891" s="17" t="str">
        <f aca="false">IF(COUNTIF(поверки!$L$6:$L$3175,поверки!$L891)&gt;1,"Дубликат","")</f>
        <v/>
      </c>
      <c r="O891" s="18" t="n">
        <v>886</v>
      </c>
      <c r="P891" s="17" t="str">
        <f aca="false">CONCATENATE(TEXT(MONTH(поверки!$G891),"00"),"/",TEXT(поверки!$O891,"000"), "/",TEXT(YEAR(поверки!$G891)-2000,"00"))</f>
        <v>04/886/25</v>
      </c>
      <c r="Q891" s="17" t="str">
        <f aca="false">VLOOKUP(поверки!$F891,'соответстиви ОТ типу'!$K$4:$M$344,2,FALSE())</f>
        <v>Манометр</v>
      </c>
      <c r="R891" s="17" t="s">
        <v>52</v>
      </c>
      <c r="S891" s="17" t="s">
        <v>1979</v>
      </c>
      <c r="T891" s="17" t="n">
        <v>4</v>
      </c>
      <c r="U891" s="19" t="n">
        <f aca="false">VLOOKUP(поверки!$T891,'Акты п-п'!$C$5:$I$57,2,FALSE())</f>
        <v>45755</v>
      </c>
      <c r="V891" s="19" t="n">
        <f aca="false">VLOOKUP(поверки!$T891,'Акты п-п'!$C$5:$I$57,3,FALSE())</f>
        <v>45757</v>
      </c>
      <c r="W891" s="17" t="str">
        <f aca="false">VLOOKUP(поверки!$T891,'Акты п-п'!$C$5:$I$57,5,FALSE())</f>
        <v>Манджеев А.А.</v>
      </c>
      <c r="X891" s="17" t="n">
        <f aca="false">поверки!$G891-поверки!$U891</f>
        <v>1</v>
      </c>
      <c r="Y891" s="17" t="n">
        <f aca="false">поверки!$V891-поверки!$G891</f>
        <v>1</v>
      </c>
      <c r="Z891" s="17" t="str">
        <f aca="false">CONCATENATE(поверки!$Q891," ",поверки!$S891," номер ",поверки!$H891)</f>
        <v>Манометр 233.50 номер 89702UT9</v>
      </c>
    </row>
    <row r="892" customFormat="false" ht="17.9" hidden="true" customHeight="false" outlineLevel="0" collapsed="false">
      <c r="B892" s="1" t="s">
        <v>1198</v>
      </c>
      <c r="C892" s="1" t="s">
        <v>30</v>
      </c>
      <c r="D892" s="1" t="s">
        <v>446</v>
      </c>
      <c r="F892" s="1" t="s">
        <v>1964</v>
      </c>
      <c r="G892" s="16" t="n">
        <v>45756</v>
      </c>
      <c r="H892" s="6" t="s">
        <v>1991</v>
      </c>
      <c r="J892" s="1" t="s">
        <v>34</v>
      </c>
      <c r="K892" s="1" t="s">
        <v>35</v>
      </c>
      <c r="L892" s="1" t="s">
        <v>1992</v>
      </c>
      <c r="M892" s="17"/>
      <c r="N892" s="17" t="str">
        <f aca="false">IF(COUNTIF(поверки!$L$6:$L$3175,поверки!$L892)&gt;1,"Дубликат","")</f>
        <v/>
      </c>
      <c r="O892" s="18" t="n">
        <v>887</v>
      </c>
      <c r="P892" s="17" t="str">
        <f aca="false">CONCATENATE(TEXT(MONTH(поверки!$G892),"00"),"/",TEXT(поверки!$O892,"000"), "/",TEXT(YEAR(поверки!$G892)-2000,"00"))</f>
        <v>04/887/25</v>
      </c>
      <c r="Q892" s="17" t="str">
        <f aca="false">VLOOKUP(поверки!$F892,'соответстиви ОТ типу'!$K$4:$M$344,2,FALSE())</f>
        <v>Манометр</v>
      </c>
      <c r="R892" s="17" t="s">
        <v>52</v>
      </c>
      <c r="S892" s="17" t="s">
        <v>1979</v>
      </c>
      <c r="T892" s="17" t="n">
        <v>4</v>
      </c>
      <c r="U892" s="19" t="n">
        <f aca="false">VLOOKUP(поверки!$T892,'Акты п-п'!$C$5:$I$57,2,FALSE())</f>
        <v>45755</v>
      </c>
      <c r="V892" s="19" t="n">
        <f aca="false">VLOOKUP(поверки!$T892,'Акты п-п'!$C$5:$I$57,3,FALSE())</f>
        <v>45757</v>
      </c>
      <c r="W892" s="17" t="str">
        <f aca="false">VLOOKUP(поверки!$T892,'Акты п-п'!$C$5:$I$57,5,FALSE())</f>
        <v>Манджеев А.А.</v>
      </c>
      <c r="X892" s="17" t="n">
        <f aca="false">поверки!$G892-поверки!$U892</f>
        <v>1</v>
      </c>
      <c r="Y892" s="17" t="n">
        <f aca="false">поверки!$V892-поверки!$G892</f>
        <v>1</v>
      </c>
      <c r="Z892" s="17" t="str">
        <f aca="false">CONCATENATE(поверки!$Q892," ",поверки!$S892," номер ",поверки!$H892)</f>
        <v>Манометр 233.50 номер 89702UTF</v>
      </c>
    </row>
    <row r="893" customFormat="false" ht="17.9" hidden="true" customHeight="false" outlineLevel="0" collapsed="false">
      <c r="B893" s="1" t="s">
        <v>1198</v>
      </c>
      <c r="C893" s="1" t="s">
        <v>30</v>
      </c>
      <c r="D893" s="1" t="s">
        <v>446</v>
      </c>
      <c r="F893" s="1" t="s">
        <v>1964</v>
      </c>
      <c r="G893" s="16" t="n">
        <v>45756</v>
      </c>
      <c r="H893" s="6" t="s">
        <v>1993</v>
      </c>
      <c r="J893" s="1" t="s">
        <v>34</v>
      </c>
      <c r="K893" s="1" t="s">
        <v>35</v>
      </c>
      <c r="L893" s="1" t="s">
        <v>1994</v>
      </c>
      <c r="M893" s="17"/>
      <c r="N893" s="17" t="str">
        <f aca="false">IF(COUNTIF(поверки!$L$6:$L$3175,поверки!$L893)&gt;1,"Дубликат","")</f>
        <v/>
      </c>
      <c r="O893" s="18" t="n">
        <v>888</v>
      </c>
      <c r="P893" s="17" t="str">
        <f aca="false">CONCATENATE(TEXT(MONTH(поверки!$G893),"00"),"/",TEXT(поверки!$O893,"000"), "/",TEXT(YEAR(поверки!$G893)-2000,"00"))</f>
        <v>04/888/25</v>
      </c>
      <c r="Q893" s="17" t="str">
        <f aca="false">VLOOKUP(поверки!$F893,'соответстиви ОТ типу'!$K$4:$M$344,2,FALSE())</f>
        <v>Манометр</v>
      </c>
      <c r="R893" s="17" t="s">
        <v>52</v>
      </c>
      <c r="S893" s="17" t="s">
        <v>1979</v>
      </c>
      <c r="T893" s="17" t="n">
        <v>4</v>
      </c>
      <c r="U893" s="19" t="n">
        <f aca="false">VLOOKUP(поверки!$T893,'Акты п-п'!$C$5:$I$57,2,FALSE())</f>
        <v>45755</v>
      </c>
      <c r="V893" s="19" t="n">
        <f aca="false">VLOOKUP(поверки!$T893,'Акты п-п'!$C$5:$I$57,3,FALSE())</f>
        <v>45757</v>
      </c>
      <c r="W893" s="17" t="str">
        <f aca="false">VLOOKUP(поверки!$T893,'Акты п-п'!$C$5:$I$57,5,FALSE())</f>
        <v>Манджеев А.А.</v>
      </c>
      <c r="X893" s="17" t="n">
        <f aca="false">поверки!$G893-поверки!$U893</f>
        <v>1</v>
      </c>
      <c r="Y893" s="17" t="n">
        <f aca="false">поверки!$V893-поверки!$G893</f>
        <v>1</v>
      </c>
      <c r="Z893" s="17" t="str">
        <f aca="false">CONCATENATE(поверки!$Q893," ",поверки!$S893," номер ",поверки!$H893)</f>
        <v>Манометр 233.50 номер 00702UP6</v>
      </c>
    </row>
    <row r="894" customFormat="false" ht="17.9" hidden="true" customHeight="false" outlineLevel="0" collapsed="false">
      <c r="B894" s="1" t="s">
        <v>1632</v>
      </c>
      <c r="C894" s="1" t="s">
        <v>30</v>
      </c>
      <c r="D894" s="1" t="s">
        <v>31</v>
      </c>
      <c r="F894" s="1" t="s">
        <v>1633</v>
      </c>
      <c r="G894" s="16" t="n">
        <v>45757</v>
      </c>
      <c r="H894" s="6" t="s">
        <v>1995</v>
      </c>
      <c r="J894" s="1" t="s">
        <v>34</v>
      </c>
      <c r="K894" s="1" t="s">
        <v>35</v>
      </c>
      <c r="L894" s="1" t="s">
        <v>1996</v>
      </c>
      <c r="M894" s="17" t="str">
        <f aca="false">IF(COUNTIF(поверки!$H$6:$H$3175,поверки!$H894)&gt;1,"Дубликат","")</f>
        <v/>
      </c>
      <c r="N894" s="17" t="str">
        <f aca="false">IF(COUNTIF(поверки!$L$6:$L$3175,поверки!$L894)&gt;1,"Дубликат","")</f>
        <v/>
      </c>
      <c r="O894" s="18" t="n">
        <v>889</v>
      </c>
      <c r="P894" s="17" t="str">
        <f aca="false">CONCATENATE(TEXT(MONTH(поверки!$G894),"00"),"/",TEXT(поверки!$O894,"000"), "/",TEXT(YEAR(поверки!$G894)-2000,"00"))</f>
        <v>04/889/25</v>
      </c>
      <c r="Q894" s="17" t="str">
        <f aca="false">VLOOKUP(поверки!$F894,'соответстиви ОТ типу'!$K$4:$M$344,2,FALSE())</f>
        <v>Газоанализатор</v>
      </c>
      <c r="R894" s="17" t="s">
        <v>37</v>
      </c>
      <c r="S894" s="17" t="s">
        <v>1636</v>
      </c>
      <c r="T894" s="17" t="n">
        <v>3</v>
      </c>
      <c r="U894" s="19" t="n">
        <f aca="false">VLOOKUP(поверки!$T894,'Акты п-п'!$C$5:$I$57,2,FALSE())</f>
        <v>45754</v>
      </c>
      <c r="V894" s="19" t="n">
        <f aca="false">VLOOKUP(поверки!$T894,'Акты п-п'!$C$5:$I$57,3,FALSE())</f>
        <v>45758</v>
      </c>
      <c r="W894" s="17" t="str">
        <f aca="false">VLOOKUP(поверки!$T894,'Акты п-п'!$C$5:$I$57,5,FALSE())</f>
        <v>Большаков С.Н.</v>
      </c>
      <c r="X894" s="17" t="n">
        <f aca="false">поверки!$G894-поверки!$U894</f>
        <v>3</v>
      </c>
      <c r="Y894" s="17" t="n">
        <f aca="false">поверки!$V894-поверки!$G894</f>
        <v>1</v>
      </c>
      <c r="Z894" s="17" t="str">
        <f aca="false">CONCATENATE(поверки!$Q894," ",поверки!$S894," номер ",поверки!$H894)</f>
        <v>Газоанализатор СГОЭС номер 68764</v>
      </c>
    </row>
    <row r="895" customFormat="false" ht="17.9" hidden="true" customHeight="false" outlineLevel="0" collapsed="false">
      <c r="B895" s="1" t="s">
        <v>1632</v>
      </c>
      <c r="C895" s="1" t="s">
        <v>30</v>
      </c>
      <c r="D895" s="1" t="s">
        <v>31</v>
      </c>
      <c r="F895" s="1" t="s">
        <v>1633</v>
      </c>
      <c r="G895" s="16" t="n">
        <v>45757</v>
      </c>
      <c r="H895" s="6" t="s">
        <v>1997</v>
      </c>
      <c r="J895" s="1" t="s">
        <v>34</v>
      </c>
      <c r="K895" s="1" t="s">
        <v>35</v>
      </c>
      <c r="L895" s="1" t="s">
        <v>1998</v>
      </c>
      <c r="M895" s="17" t="str">
        <f aca="false">IF(COUNTIF(поверки!$H$6:$H$3175,поверки!$H895)&gt;1,"Дубликат","")</f>
        <v/>
      </c>
      <c r="N895" s="17" t="str">
        <f aca="false">IF(COUNTIF(поверки!$L$6:$L$3175,поверки!$L895)&gt;1,"Дубликат","")</f>
        <v/>
      </c>
      <c r="O895" s="18" t="n">
        <v>890</v>
      </c>
      <c r="P895" s="17" t="str">
        <f aca="false">CONCATENATE(TEXT(MONTH(поверки!$G895),"00"),"/",TEXT(поверки!$O895,"000"), "/",TEXT(YEAR(поверки!$G895)-2000,"00"))</f>
        <v>04/890/25</v>
      </c>
      <c r="Q895" s="17" t="str">
        <f aca="false">VLOOKUP(поверки!$F895,'соответстиви ОТ типу'!$K$4:$M$344,2,FALSE())</f>
        <v>Газоанализатор</v>
      </c>
      <c r="R895" s="17" t="s">
        <v>37</v>
      </c>
      <c r="S895" s="17" t="s">
        <v>1636</v>
      </c>
      <c r="T895" s="17" t="n">
        <v>3</v>
      </c>
      <c r="U895" s="19" t="n">
        <f aca="false">VLOOKUP(поверки!$T895,'Акты п-п'!$C$5:$I$57,2,FALSE())</f>
        <v>45754</v>
      </c>
      <c r="V895" s="19" t="n">
        <f aca="false">VLOOKUP(поверки!$T895,'Акты п-п'!$C$5:$I$57,3,FALSE())</f>
        <v>45758</v>
      </c>
      <c r="W895" s="17" t="str">
        <f aca="false">VLOOKUP(поверки!$T895,'Акты п-п'!$C$5:$I$57,5,FALSE())</f>
        <v>Большаков С.Н.</v>
      </c>
      <c r="X895" s="17" t="n">
        <f aca="false">поверки!$G895-поверки!$U895</f>
        <v>3</v>
      </c>
      <c r="Y895" s="17" t="n">
        <f aca="false">поверки!$V895-поверки!$G895</f>
        <v>1</v>
      </c>
      <c r="Z895" s="17" t="str">
        <f aca="false">CONCATENATE(поверки!$Q895," ",поверки!$S895," номер ",поверки!$H895)</f>
        <v>Газоанализатор СГОЭС номер 68727</v>
      </c>
    </row>
    <row r="896" customFormat="false" ht="17.9" hidden="true" customHeight="false" outlineLevel="0" collapsed="false">
      <c r="B896" s="1" t="s">
        <v>1632</v>
      </c>
      <c r="C896" s="1" t="s">
        <v>30</v>
      </c>
      <c r="D896" s="1" t="s">
        <v>31</v>
      </c>
      <c r="F896" s="1" t="s">
        <v>1633</v>
      </c>
      <c r="G896" s="16" t="n">
        <v>45757</v>
      </c>
      <c r="H896" s="6" t="s">
        <v>1999</v>
      </c>
      <c r="J896" s="1" t="s">
        <v>34</v>
      </c>
      <c r="K896" s="1" t="s">
        <v>35</v>
      </c>
      <c r="L896" s="1" t="s">
        <v>2000</v>
      </c>
      <c r="M896" s="17" t="str">
        <f aca="false">IF(COUNTIF(поверки!$H$6:$H$3175,поверки!$H896)&gt;1,"Дубликат","")</f>
        <v/>
      </c>
      <c r="N896" s="17" t="str">
        <f aca="false">IF(COUNTIF(поверки!$L$6:$L$3175,поверки!$L896)&gt;1,"Дубликат","")</f>
        <v/>
      </c>
      <c r="O896" s="18" t="n">
        <v>891</v>
      </c>
      <c r="P896" s="17" t="str">
        <f aca="false">CONCATENATE(TEXT(MONTH(поверки!$G896),"00"),"/",TEXT(поверки!$O896,"000"), "/",TEXT(YEAR(поверки!$G896)-2000,"00"))</f>
        <v>04/891/25</v>
      </c>
      <c r="Q896" s="17" t="str">
        <f aca="false">VLOOKUP(поверки!$F896,'соответстиви ОТ типу'!$K$4:$M$344,2,FALSE())</f>
        <v>Газоанализатор</v>
      </c>
      <c r="R896" s="17" t="s">
        <v>37</v>
      </c>
      <c r="S896" s="17" t="s">
        <v>1636</v>
      </c>
      <c r="T896" s="17" t="n">
        <v>3</v>
      </c>
      <c r="U896" s="19" t="n">
        <f aca="false">VLOOKUP(поверки!$T896,'Акты п-п'!$C$5:$I$57,2,FALSE())</f>
        <v>45754</v>
      </c>
      <c r="V896" s="19" t="n">
        <f aca="false">VLOOKUP(поверки!$T896,'Акты п-п'!$C$5:$I$57,3,FALSE())</f>
        <v>45758</v>
      </c>
      <c r="W896" s="17" t="str">
        <f aca="false">VLOOKUP(поверки!$T896,'Акты п-п'!$C$5:$I$57,5,FALSE())</f>
        <v>Большаков С.Н.</v>
      </c>
      <c r="X896" s="17" t="n">
        <f aca="false">поверки!$G896-поверки!$U896</f>
        <v>3</v>
      </c>
      <c r="Y896" s="17" t="n">
        <f aca="false">поверки!$V896-поверки!$G896</f>
        <v>1</v>
      </c>
      <c r="Z896" s="17" t="str">
        <f aca="false">CONCATENATE(поверки!$Q896," ",поверки!$S896," номер ",поверки!$H896)</f>
        <v>Газоанализатор СГОЭС номер 88657</v>
      </c>
    </row>
    <row r="897" customFormat="false" ht="17.9" hidden="true" customHeight="false" outlineLevel="0" collapsed="false">
      <c r="B897" s="1" t="s">
        <v>1632</v>
      </c>
      <c r="C897" s="1" t="s">
        <v>30</v>
      </c>
      <c r="D897" s="1" t="s">
        <v>31</v>
      </c>
      <c r="F897" s="1" t="s">
        <v>1633</v>
      </c>
      <c r="G897" s="16" t="n">
        <v>45757</v>
      </c>
      <c r="H897" s="6" t="s">
        <v>2001</v>
      </c>
      <c r="J897" s="1" t="s">
        <v>34</v>
      </c>
      <c r="K897" s="1" t="s">
        <v>35</v>
      </c>
      <c r="L897" s="1" t="s">
        <v>2002</v>
      </c>
      <c r="M897" s="17" t="str">
        <f aca="false">IF(COUNTIF(поверки!$H$6:$H$3175,поверки!$H897)&gt;1,"Дубликат","")</f>
        <v/>
      </c>
      <c r="N897" s="17" t="str">
        <f aca="false">IF(COUNTIF(поверки!$L$6:$L$3175,поверки!$L897)&gt;1,"Дубликат","")</f>
        <v/>
      </c>
      <c r="O897" s="18" t="n">
        <v>892</v>
      </c>
      <c r="P897" s="17" t="str">
        <f aca="false">CONCATENATE(TEXT(MONTH(поверки!$G897),"00"),"/",TEXT(поверки!$O897,"000"), "/",TEXT(YEAR(поверки!$G897)-2000,"00"))</f>
        <v>04/892/25</v>
      </c>
      <c r="Q897" s="17" t="str">
        <f aca="false">VLOOKUP(поверки!$F897,'соответстиви ОТ типу'!$K$4:$M$344,2,FALSE())</f>
        <v>Газоанализатор</v>
      </c>
      <c r="R897" s="17" t="s">
        <v>37</v>
      </c>
      <c r="S897" s="17" t="s">
        <v>1636</v>
      </c>
      <c r="T897" s="17" t="n">
        <v>3</v>
      </c>
      <c r="U897" s="19" t="n">
        <f aca="false">VLOOKUP(поверки!$T897,'Акты п-п'!$C$5:$I$57,2,FALSE())</f>
        <v>45754</v>
      </c>
      <c r="V897" s="19" t="n">
        <f aca="false">VLOOKUP(поверки!$T897,'Акты п-п'!$C$5:$I$57,3,FALSE())</f>
        <v>45758</v>
      </c>
      <c r="W897" s="17" t="str">
        <f aca="false">VLOOKUP(поверки!$T897,'Акты п-п'!$C$5:$I$57,5,FALSE())</f>
        <v>Большаков С.Н.</v>
      </c>
      <c r="X897" s="17" t="n">
        <f aca="false">поверки!$G897-поверки!$U897</f>
        <v>3</v>
      </c>
      <c r="Y897" s="17" t="n">
        <f aca="false">поверки!$V897-поверки!$G897</f>
        <v>1</v>
      </c>
      <c r="Z897" s="17" t="str">
        <f aca="false">CONCATENATE(поверки!$Q897," ",поверки!$S897," номер ",поверки!$H897)</f>
        <v>Газоанализатор СГОЭС номер 68729</v>
      </c>
    </row>
    <row r="898" customFormat="false" ht="17.9" hidden="true" customHeight="false" outlineLevel="0" collapsed="false">
      <c r="B898" s="1" t="s">
        <v>1632</v>
      </c>
      <c r="C898" s="1" t="s">
        <v>30</v>
      </c>
      <c r="D898" s="1" t="s">
        <v>31</v>
      </c>
      <c r="F898" s="1" t="s">
        <v>1633</v>
      </c>
      <c r="G898" s="16" t="n">
        <v>45757</v>
      </c>
      <c r="H898" s="6" t="s">
        <v>2003</v>
      </c>
      <c r="J898" s="1" t="s">
        <v>34</v>
      </c>
      <c r="K898" s="1" t="s">
        <v>35</v>
      </c>
      <c r="L898" s="1" t="s">
        <v>2004</v>
      </c>
      <c r="M898" s="17" t="str">
        <f aca="false">IF(COUNTIF(поверки!$H$6:$H$3175,поверки!$H898)&gt;1,"Дубликат","")</f>
        <v/>
      </c>
      <c r="N898" s="17" t="str">
        <f aca="false">IF(COUNTIF(поверки!$L$6:$L$3175,поверки!$L898)&gt;1,"Дубликат","")</f>
        <v/>
      </c>
      <c r="O898" s="18" t="n">
        <v>893</v>
      </c>
      <c r="P898" s="17" t="str">
        <f aca="false">CONCATENATE(TEXT(MONTH(поверки!$G898),"00"),"/",TEXT(поверки!$O898,"000"), "/",TEXT(YEAR(поверки!$G898)-2000,"00"))</f>
        <v>04/893/25</v>
      </c>
      <c r="Q898" s="17" t="str">
        <f aca="false">VLOOKUP(поверки!$F898,'соответстиви ОТ типу'!$K$4:$M$344,2,FALSE())</f>
        <v>Газоанализатор</v>
      </c>
      <c r="R898" s="17" t="s">
        <v>37</v>
      </c>
      <c r="S898" s="17" t="s">
        <v>1636</v>
      </c>
      <c r="T898" s="17" t="n">
        <v>3</v>
      </c>
      <c r="U898" s="19" t="n">
        <f aca="false">VLOOKUP(поверки!$T898,'Акты п-п'!$C$5:$I$57,2,FALSE())</f>
        <v>45754</v>
      </c>
      <c r="V898" s="19" t="n">
        <f aca="false">VLOOKUP(поверки!$T898,'Акты п-п'!$C$5:$I$57,3,FALSE())</f>
        <v>45758</v>
      </c>
      <c r="W898" s="17" t="str">
        <f aca="false">VLOOKUP(поверки!$T898,'Акты п-п'!$C$5:$I$57,5,FALSE())</f>
        <v>Большаков С.Н.</v>
      </c>
      <c r="X898" s="17" t="n">
        <f aca="false">поверки!$G898-поверки!$U898</f>
        <v>3</v>
      </c>
      <c r="Y898" s="17" t="n">
        <f aca="false">поверки!$V898-поверки!$G898</f>
        <v>1</v>
      </c>
      <c r="Z898" s="17" t="str">
        <f aca="false">CONCATENATE(поверки!$Q898," ",поверки!$S898," номер ",поверки!$H898)</f>
        <v>Газоанализатор СГОЭС номер 69990</v>
      </c>
    </row>
    <row r="899" customFormat="false" ht="17.9" hidden="true" customHeight="false" outlineLevel="0" collapsed="false">
      <c r="B899" s="1" t="s">
        <v>1632</v>
      </c>
      <c r="C899" s="1" t="s">
        <v>30</v>
      </c>
      <c r="D899" s="1" t="s">
        <v>31</v>
      </c>
      <c r="F899" s="1" t="s">
        <v>1633</v>
      </c>
      <c r="G899" s="16" t="n">
        <v>45757</v>
      </c>
      <c r="H899" s="6" t="s">
        <v>2005</v>
      </c>
      <c r="J899" s="1" t="s">
        <v>34</v>
      </c>
      <c r="K899" s="1" t="s">
        <v>35</v>
      </c>
      <c r="L899" s="1" t="s">
        <v>2006</v>
      </c>
      <c r="M899" s="17" t="str">
        <f aca="false">IF(COUNTIF(поверки!$H$6:$H$3175,поверки!$H899)&gt;1,"Дубликат","")</f>
        <v/>
      </c>
      <c r="N899" s="17" t="str">
        <f aca="false">IF(COUNTIF(поверки!$L$6:$L$3175,поверки!$L899)&gt;1,"Дубликат","")</f>
        <v/>
      </c>
      <c r="O899" s="18" t="n">
        <v>894</v>
      </c>
      <c r="P899" s="17" t="str">
        <f aca="false">CONCATENATE(TEXT(MONTH(поверки!$G899),"00"),"/",TEXT(поверки!$O899,"000"), "/",TEXT(YEAR(поверки!$G899)-2000,"00"))</f>
        <v>04/894/25</v>
      </c>
      <c r="Q899" s="17" t="str">
        <f aca="false">VLOOKUP(поверки!$F899,'соответстиви ОТ типу'!$K$4:$M$344,2,FALSE())</f>
        <v>Газоанализатор</v>
      </c>
      <c r="R899" s="17" t="s">
        <v>37</v>
      </c>
      <c r="S899" s="17" t="s">
        <v>1636</v>
      </c>
      <c r="T899" s="17" t="n">
        <v>3</v>
      </c>
      <c r="U899" s="19" t="n">
        <f aca="false">VLOOKUP(поверки!$T899,'Акты п-п'!$C$5:$I$57,2,FALSE())</f>
        <v>45754</v>
      </c>
      <c r="V899" s="19" t="n">
        <f aca="false">VLOOKUP(поверки!$T899,'Акты п-п'!$C$5:$I$57,3,FALSE())</f>
        <v>45758</v>
      </c>
      <c r="W899" s="17" t="str">
        <f aca="false">VLOOKUP(поверки!$T899,'Акты п-п'!$C$5:$I$57,5,FALSE())</f>
        <v>Большаков С.Н.</v>
      </c>
      <c r="X899" s="17" t="n">
        <f aca="false">поверки!$G899-поверки!$U899</f>
        <v>3</v>
      </c>
      <c r="Y899" s="17" t="n">
        <f aca="false">поверки!$V899-поверки!$G899</f>
        <v>1</v>
      </c>
      <c r="Z899" s="17" t="str">
        <f aca="false">CONCATENATE(поверки!$Q899," ",поверки!$S899," номер ",поверки!$H899)</f>
        <v>Газоанализатор СГОЭС номер 70970</v>
      </c>
    </row>
    <row r="900" customFormat="false" ht="17.9" hidden="true" customHeight="false" outlineLevel="0" collapsed="false">
      <c r="B900" s="1" t="s">
        <v>1632</v>
      </c>
      <c r="C900" s="1" t="s">
        <v>30</v>
      </c>
      <c r="D900" s="1" t="s">
        <v>31</v>
      </c>
      <c r="F900" s="1" t="s">
        <v>1633</v>
      </c>
      <c r="G900" s="16" t="n">
        <v>45757</v>
      </c>
      <c r="H900" s="6" t="s">
        <v>2007</v>
      </c>
      <c r="J900" s="1" t="s">
        <v>34</v>
      </c>
      <c r="K900" s="1" t="s">
        <v>35</v>
      </c>
      <c r="L900" s="1" t="s">
        <v>2008</v>
      </c>
      <c r="M900" s="17" t="str">
        <f aca="false">IF(COUNTIF(поверки!$H$6:$H$3175,поверки!$H900)&gt;1,"Дубликат","")</f>
        <v/>
      </c>
      <c r="N900" s="17" t="str">
        <f aca="false">IF(COUNTIF(поверки!$L$6:$L$3175,поверки!$L900)&gt;1,"Дубликат","")</f>
        <v/>
      </c>
      <c r="O900" s="18" t="n">
        <v>895</v>
      </c>
      <c r="P900" s="17" t="str">
        <f aca="false">CONCATENATE(TEXT(MONTH(поверки!$G900),"00"),"/",TEXT(поверки!$O900,"000"), "/",TEXT(YEAR(поверки!$G900)-2000,"00"))</f>
        <v>04/895/25</v>
      </c>
      <c r="Q900" s="17" t="str">
        <f aca="false">VLOOKUP(поверки!$F900,'соответстиви ОТ типу'!$K$4:$M$344,2,FALSE())</f>
        <v>Газоанализатор</v>
      </c>
      <c r="R900" s="17" t="s">
        <v>37</v>
      </c>
      <c r="S900" s="17" t="s">
        <v>1636</v>
      </c>
      <c r="T900" s="17" t="n">
        <v>3</v>
      </c>
      <c r="U900" s="19" t="n">
        <f aca="false">VLOOKUP(поверки!$T900,'Акты п-п'!$C$5:$I$57,2,FALSE())</f>
        <v>45754</v>
      </c>
      <c r="V900" s="19" t="n">
        <f aca="false">VLOOKUP(поверки!$T900,'Акты п-п'!$C$5:$I$57,3,FALSE())</f>
        <v>45758</v>
      </c>
      <c r="W900" s="17" t="str">
        <f aca="false">VLOOKUP(поверки!$T900,'Акты п-п'!$C$5:$I$57,5,FALSE())</f>
        <v>Большаков С.Н.</v>
      </c>
      <c r="X900" s="17" t="n">
        <f aca="false">поверки!$G900-поверки!$U900</f>
        <v>3</v>
      </c>
      <c r="Y900" s="17" t="n">
        <f aca="false">поверки!$V900-поверки!$G900</f>
        <v>1</v>
      </c>
      <c r="Z900" s="17" t="str">
        <f aca="false">CONCATENATE(поверки!$Q900," ",поверки!$S900," номер ",поверки!$H900)</f>
        <v>Газоанализатор СГОЭС номер 68768</v>
      </c>
    </row>
    <row r="901" customFormat="false" ht="17.9" hidden="true" customHeight="false" outlineLevel="0" collapsed="false">
      <c r="B901" s="1" t="s">
        <v>1632</v>
      </c>
      <c r="C901" s="1" t="s">
        <v>30</v>
      </c>
      <c r="D901" s="1" t="s">
        <v>31</v>
      </c>
      <c r="F901" s="1" t="s">
        <v>1633</v>
      </c>
      <c r="G901" s="16" t="n">
        <v>45757</v>
      </c>
      <c r="H901" s="6" t="s">
        <v>2009</v>
      </c>
      <c r="J901" s="1" t="s">
        <v>34</v>
      </c>
      <c r="K901" s="1" t="s">
        <v>35</v>
      </c>
      <c r="L901" s="1" t="s">
        <v>2010</v>
      </c>
      <c r="M901" s="17" t="str">
        <f aca="false">IF(COUNTIF(поверки!$H$6:$H$3175,поверки!$H901)&gt;1,"Дубликат","")</f>
        <v/>
      </c>
      <c r="N901" s="17" t="str">
        <f aca="false">IF(COUNTIF(поверки!$L$6:$L$3175,поверки!$L901)&gt;1,"Дубликат","")</f>
        <v/>
      </c>
      <c r="O901" s="18" t="n">
        <v>896</v>
      </c>
      <c r="P901" s="17" t="str">
        <f aca="false">CONCATENATE(TEXT(MONTH(поверки!$G901),"00"),"/",TEXT(поверки!$O901,"000"), "/",TEXT(YEAR(поверки!$G901)-2000,"00"))</f>
        <v>04/896/25</v>
      </c>
      <c r="Q901" s="17" t="str">
        <f aca="false">VLOOKUP(поверки!$F901,'соответстиви ОТ типу'!$K$4:$M$344,2,FALSE())</f>
        <v>Газоанализатор</v>
      </c>
      <c r="R901" s="17" t="s">
        <v>37</v>
      </c>
      <c r="S901" s="17" t="s">
        <v>1636</v>
      </c>
      <c r="T901" s="17" t="n">
        <v>3</v>
      </c>
      <c r="U901" s="19" t="n">
        <f aca="false">VLOOKUP(поверки!$T901,'Акты п-п'!$C$5:$I$57,2,FALSE())</f>
        <v>45754</v>
      </c>
      <c r="V901" s="19" t="n">
        <f aca="false">VLOOKUP(поверки!$T901,'Акты п-п'!$C$5:$I$57,3,FALSE())</f>
        <v>45758</v>
      </c>
      <c r="W901" s="17" t="str">
        <f aca="false">VLOOKUP(поверки!$T901,'Акты п-п'!$C$5:$I$57,5,FALSE())</f>
        <v>Большаков С.Н.</v>
      </c>
      <c r="X901" s="17" t="n">
        <f aca="false">поверки!$G901-поверки!$U901</f>
        <v>3</v>
      </c>
      <c r="Y901" s="17" t="n">
        <f aca="false">поверки!$V901-поверки!$G901</f>
        <v>1</v>
      </c>
      <c r="Z901" s="17" t="str">
        <f aca="false">CONCATENATE(поверки!$Q901," ",поверки!$S901," номер ",поверки!$H901)</f>
        <v>Газоанализатор СГОЭС номер 70667</v>
      </c>
    </row>
    <row r="902" customFormat="false" ht="17.9" hidden="true" customHeight="false" outlineLevel="0" collapsed="false">
      <c r="B902" s="1" t="s">
        <v>1632</v>
      </c>
      <c r="C902" s="1" t="s">
        <v>30</v>
      </c>
      <c r="D902" s="1" t="s">
        <v>31</v>
      </c>
      <c r="F902" s="1" t="s">
        <v>1633</v>
      </c>
      <c r="G902" s="16" t="n">
        <v>45757</v>
      </c>
      <c r="H902" s="6" t="s">
        <v>2011</v>
      </c>
      <c r="J902" s="1" t="s">
        <v>34</v>
      </c>
      <c r="K902" s="1" t="s">
        <v>35</v>
      </c>
      <c r="L902" s="1" t="s">
        <v>2012</v>
      </c>
      <c r="M902" s="17" t="str">
        <f aca="false">IF(COUNTIF(поверки!$H$6:$H$3175,поверки!$H902)&gt;1,"Дубликат","")</f>
        <v/>
      </c>
      <c r="N902" s="17" t="str">
        <f aca="false">IF(COUNTIF(поверки!$L$6:$L$3175,поверки!$L902)&gt;1,"Дубликат","")</f>
        <v/>
      </c>
      <c r="O902" s="18" t="n">
        <v>897</v>
      </c>
      <c r="P902" s="17" t="str">
        <f aca="false">CONCATENATE(TEXT(MONTH(поверки!$G902),"00"),"/",TEXT(поверки!$O902,"000"), "/",TEXT(YEAR(поверки!$G902)-2000,"00"))</f>
        <v>04/897/25</v>
      </c>
      <c r="Q902" s="17" t="str">
        <f aca="false">VLOOKUP(поверки!$F902,'соответстиви ОТ типу'!$K$4:$M$344,2,FALSE())</f>
        <v>Газоанализатор</v>
      </c>
      <c r="R902" s="17" t="s">
        <v>37</v>
      </c>
      <c r="S902" s="17" t="s">
        <v>1636</v>
      </c>
      <c r="T902" s="17" t="n">
        <v>3</v>
      </c>
      <c r="U902" s="19" t="n">
        <f aca="false">VLOOKUP(поверки!$T902,'Акты п-п'!$C$5:$I$57,2,FALSE())</f>
        <v>45754</v>
      </c>
      <c r="V902" s="19" t="n">
        <f aca="false">VLOOKUP(поверки!$T902,'Акты п-п'!$C$5:$I$57,3,FALSE())</f>
        <v>45758</v>
      </c>
      <c r="W902" s="17" t="str">
        <f aca="false">VLOOKUP(поверки!$T902,'Акты п-п'!$C$5:$I$57,5,FALSE())</f>
        <v>Большаков С.Н.</v>
      </c>
      <c r="X902" s="17" t="n">
        <f aca="false">поверки!$G902-поверки!$U902</f>
        <v>3</v>
      </c>
      <c r="Y902" s="17" t="n">
        <f aca="false">поверки!$V902-поверки!$G902</f>
        <v>1</v>
      </c>
      <c r="Z902" s="17" t="str">
        <f aca="false">CONCATENATE(поверки!$Q902," ",поверки!$S902," номер ",поверки!$H902)</f>
        <v>Газоанализатор СГОЭС номер 71113</v>
      </c>
    </row>
    <row r="903" customFormat="false" ht="17.9" hidden="true" customHeight="false" outlineLevel="0" collapsed="false">
      <c r="B903" s="1" t="s">
        <v>1632</v>
      </c>
      <c r="C903" s="1" t="s">
        <v>30</v>
      </c>
      <c r="D903" s="1" t="s">
        <v>31</v>
      </c>
      <c r="F903" s="1" t="s">
        <v>1633</v>
      </c>
      <c r="G903" s="16" t="n">
        <v>45757</v>
      </c>
      <c r="H903" s="6" t="s">
        <v>2013</v>
      </c>
      <c r="J903" s="1" t="s">
        <v>34</v>
      </c>
      <c r="K903" s="1" t="s">
        <v>35</v>
      </c>
      <c r="L903" s="1" t="s">
        <v>2014</v>
      </c>
      <c r="M903" s="17" t="str">
        <f aca="false">IF(COUNTIF(поверки!$H$6:$H$3175,поверки!$H903)&gt;1,"Дубликат","")</f>
        <v/>
      </c>
      <c r="N903" s="17" t="str">
        <f aca="false">IF(COUNTIF(поверки!$L$6:$L$3175,поверки!$L903)&gt;1,"Дубликат","")</f>
        <v/>
      </c>
      <c r="O903" s="18" t="n">
        <v>898</v>
      </c>
      <c r="P903" s="17" t="str">
        <f aca="false">CONCATENATE(TEXT(MONTH(поверки!$G903),"00"),"/",TEXT(поверки!$O903,"000"), "/",TEXT(YEAR(поверки!$G903)-2000,"00"))</f>
        <v>04/898/25</v>
      </c>
      <c r="Q903" s="17" t="str">
        <f aca="false">VLOOKUP(поверки!$F903,'соответстиви ОТ типу'!$K$4:$M$344,2,FALSE())</f>
        <v>Газоанализатор</v>
      </c>
      <c r="R903" s="17" t="s">
        <v>37</v>
      </c>
      <c r="S903" s="17" t="s">
        <v>1636</v>
      </c>
      <c r="T903" s="17" t="n">
        <v>3</v>
      </c>
      <c r="U903" s="19" t="n">
        <f aca="false">VLOOKUP(поверки!$T903,'Акты п-п'!$C$5:$I$57,2,FALSE())</f>
        <v>45754</v>
      </c>
      <c r="V903" s="19" t="n">
        <f aca="false">VLOOKUP(поверки!$T903,'Акты п-п'!$C$5:$I$57,3,FALSE())</f>
        <v>45758</v>
      </c>
      <c r="W903" s="17" t="str">
        <f aca="false">VLOOKUP(поверки!$T903,'Акты п-п'!$C$5:$I$57,5,FALSE())</f>
        <v>Большаков С.Н.</v>
      </c>
      <c r="X903" s="17" t="n">
        <f aca="false">поверки!$G903-поверки!$U903</f>
        <v>3</v>
      </c>
      <c r="Y903" s="17" t="n">
        <f aca="false">поверки!$V903-поверки!$G903</f>
        <v>1</v>
      </c>
      <c r="Z903" s="17" t="str">
        <f aca="false">CONCATENATE(поверки!$Q903," ",поверки!$S903," номер ",поверки!$H903)</f>
        <v>Газоанализатор СГОЭС номер 69855</v>
      </c>
    </row>
    <row r="904" customFormat="false" ht="17.9" hidden="true" customHeight="false" outlineLevel="0" collapsed="false">
      <c r="B904" s="1" t="s">
        <v>1632</v>
      </c>
      <c r="C904" s="1" t="s">
        <v>30</v>
      </c>
      <c r="D904" s="1" t="s">
        <v>31</v>
      </c>
      <c r="F904" s="1" t="s">
        <v>1633</v>
      </c>
      <c r="G904" s="16" t="n">
        <v>45757</v>
      </c>
      <c r="H904" s="6" t="s">
        <v>2015</v>
      </c>
      <c r="J904" s="1" t="s">
        <v>34</v>
      </c>
      <c r="K904" s="1" t="s">
        <v>35</v>
      </c>
      <c r="L904" s="1" t="s">
        <v>2016</v>
      </c>
      <c r="M904" s="17" t="str">
        <f aca="false">IF(COUNTIF(поверки!$H$6:$H$3175,поверки!$H904)&gt;1,"Дубликат","")</f>
        <v/>
      </c>
      <c r="N904" s="17" t="str">
        <f aca="false">IF(COUNTIF(поверки!$L$6:$L$3175,поверки!$L904)&gt;1,"Дубликат","")</f>
        <v/>
      </c>
      <c r="O904" s="18" t="n">
        <v>899</v>
      </c>
      <c r="P904" s="17" t="str">
        <f aca="false">CONCATENATE(TEXT(MONTH(поверки!$G904),"00"),"/",TEXT(поверки!$O904,"000"), "/",TEXT(YEAR(поверки!$G904)-2000,"00"))</f>
        <v>04/899/25</v>
      </c>
      <c r="Q904" s="17" t="str">
        <f aca="false">VLOOKUP(поверки!$F904,'соответстиви ОТ типу'!$K$4:$M$344,2,FALSE())</f>
        <v>Газоанализатор</v>
      </c>
      <c r="R904" s="17" t="s">
        <v>37</v>
      </c>
      <c r="S904" s="17" t="s">
        <v>1636</v>
      </c>
      <c r="T904" s="17" t="n">
        <v>3</v>
      </c>
      <c r="U904" s="19" t="n">
        <f aca="false">VLOOKUP(поверки!$T904,'Акты п-п'!$C$5:$I$57,2,FALSE())</f>
        <v>45754</v>
      </c>
      <c r="V904" s="19" t="n">
        <f aca="false">VLOOKUP(поверки!$T904,'Акты п-п'!$C$5:$I$57,3,FALSE())</f>
        <v>45758</v>
      </c>
      <c r="W904" s="17" t="str">
        <f aca="false">VLOOKUP(поверки!$T904,'Акты п-п'!$C$5:$I$57,5,FALSE())</f>
        <v>Большаков С.Н.</v>
      </c>
      <c r="X904" s="17" t="n">
        <f aca="false">поверки!$G904-поверки!$U904</f>
        <v>3</v>
      </c>
      <c r="Y904" s="17" t="n">
        <f aca="false">поверки!$V904-поверки!$G904</f>
        <v>1</v>
      </c>
      <c r="Z904" s="17" t="str">
        <f aca="false">CONCATENATE(поверки!$Q904," ",поверки!$S904," номер ",поверки!$H904)</f>
        <v>Газоанализатор СГОЭС номер 68840</v>
      </c>
    </row>
    <row r="905" customFormat="false" ht="17.9" hidden="true" customHeight="false" outlineLevel="0" collapsed="false">
      <c r="B905" s="1" t="s">
        <v>1632</v>
      </c>
      <c r="C905" s="1" t="s">
        <v>30</v>
      </c>
      <c r="D905" s="1" t="s">
        <v>31</v>
      </c>
      <c r="F905" s="1" t="s">
        <v>1633</v>
      </c>
      <c r="G905" s="16" t="n">
        <v>45757</v>
      </c>
      <c r="H905" s="6" t="s">
        <v>2017</v>
      </c>
      <c r="J905" s="1" t="s">
        <v>34</v>
      </c>
      <c r="K905" s="1" t="s">
        <v>35</v>
      </c>
      <c r="L905" s="1" t="s">
        <v>2018</v>
      </c>
      <c r="M905" s="17" t="str">
        <f aca="false">IF(COUNTIF(поверки!$H$6:$H$3175,поверки!$H905)&gt;1,"Дубликат","")</f>
        <v/>
      </c>
      <c r="N905" s="17" t="str">
        <f aca="false">IF(COUNTIF(поверки!$L$6:$L$3175,поверки!$L905)&gt;1,"Дубликат","")</f>
        <v/>
      </c>
      <c r="O905" s="18" t="n">
        <v>900</v>
      </c>
      <c r="P905" s="17" t="str">
        <f aca="false">CONCATENATE(TEXT(MONTH(поверки!$G905),"00"),"/",TEXT(поверки!$O905,"000"), "/",TEXT(YEAR(поверки!$G905)-2000,"00"))</f>
        <v>04/900/25</v>
      </c>
      <c r="Q905" s="17" t="str">
        <f aca="false">VLOOKUP(поверки!$F905,'соответстиви ОТ типу'!$K$4:$M$344,2,FALSE())</f>
        <v>Газоанализатор</v>
      </c>
      <c r="R905" s="17" t="s">
        <v>37</v>
      </c>
      <c r="S905" s="17" t="s">
        <v>1636</v>
      </c>
      <c r="T905" s="17" t="n">
        <v>3</v>
      </c>
      <c r="U905" s="19" t="n">
        <f aca="false">VLOOKUP(поверки!$T905,'Акты п-п'!$C$5:$I$57,2,FALSE())</f>
        <v>45754</v>
      </c>
      <c r="V905" s="19" t="n">
        <f aca="false">VLOOKUP(поверки!$T905,'Акты п-п'!$C$5:$I$57,3,FALSE())</f>
        <v>45758</v>
      </c>
      <c r="W905" s="17" t="str">
        <f aca="false">VLOOKUP(поверки!$T905,'Акты п-п'!$C$5:$I$57,5,FALSE())</f>
        <v>Большаков С.Н.</v>
      </c>
      <c r="X905" s="17" t="n">
        <f aca="false">поверки!$G905-поверки!$U905</f>
        <v>3</v>
      </c>
      <c r="Y905" s="17" t="n">
        <f aca="false">поверки!$V905-поверки!$G905</f>
        <v>1</v>
      </c>
      <c r="Z905" s="17" t="str">
        <f aca="false">CONCATENATE(поверки!$Q905," ",поверки!$S905," номер ",поверки!$H905)</f>
        <v>Газоанализатор СГОЭС номер 68854</v>
      </c>
    </row>
    <row r="906" customFormat="false" ht="17.9" hidden="true" customHeight="false" outlineLevel="0" collapsed="false">
      <c r="B906" s="1" t="s">
        <v>1632</v>
      </c>
      <c r="C906" s="1" t="s">
        <v>30</v>
      </c>
      <c r="D906" s="1" t="s">
        <v>31</v>
      </c>
      <c r="F906" s="1" t="s">
        <v>1633</v>
      </c>
      <c r="G906" s="16" t="n">
        <v>45757</v>
      </c>
      <c r="H906" s="6" t="s">
        <v>2019</v>
      </c>
      <c r="J906" s="1" t="s">
        <v>34</v>
      </c>
      <c r="K906" s="1" t="s">
        <v>35</v>
      </c>
      <c r="L906" s="1" t="s">
        <v>2020</v>
      </c>
      <c r="M906" s="17"/>
      <c r="N906" s="17" t="str">
        <f aca="false">IF(COUNTIF(поверки!$L$6:$L$3175,поверки!$L906)&gt;1,"Дубликат","")</f>
        <v/>
      </c>
      <c r="O906" s="18" t="n">
        <v>901</v>
      </c>
      <c r="P906" s="17" t="str">
        <f aca="false">CONCATENATE(TEXT(MONTH(поверки!$G906),"00"),"/",TEXT(поверки!$O906,"000"), "/",TEXT(YEAR(поверки!$G906)-2000,"00"))</f>
        <v>04/901/25</v>
      </c>
      <c r="Q906" s="17" t="str">
        <f aca="false">VLOOKUP(поверки!$F906,'соответстиви ОТ типу'!$K$4:$M$344,2,FALSE())</f>
        <v>Газоанализатор</v>
      </c>
      <c r="R906" s="17" t="s">
        <v>42</v>
      </c>
      <c r="S906" s="17" t="s">
        <v>1636</v>
      </c>
      <c r="T906" s="17" t="n">
        <v>3</v>
      </c>
      <c r="U906" s="19" t="n">
        <f aca="false">VLOOKUP(поверки!$T906,'Акты п-п'!$C$5:$I$57,2,FALSE())</f>
        <v>45754</v>
      </c>
      <c r="V906" s="19" t="n">
        <f aca="false">VLOOKUP(поверки!$T906,'Акты п-п'!$C$5:$I$57,3,FALSE())</f>
        <v>45758</v>
      </c>
      <c r="W906" s="17" t="str">
        <f aca="false">VLOOKUP(поверки!$T906,'Акты п-п'!$C$5:$I$57,5,FALSE())</f>
        <v>Большаков С.Н.</v>
      </c>
      <c r="X906" s="17" t="n">
        <f aca="false">поверки!$G906-поверки!$U906</f>
        <v>3</v>
      </c>
      <c r="Y906" s="17" t="n">
        <f aca="false">поверки!$V906-поверки!$G906</f>
        <v>1</v>
      </c>
      <c r="Z906" s="17" t="str">
        <f aca="false">CONCATENATE(поверки!$Q906," ",поверки!$S906," номер ",поверки!$H906)</f>
        <v>Газоанализатор СГОЭС номер 68722</v>
      </c>
    </row>
    <row r="907" customFormat="false" ht="17.9" hidden="true" customHeight="false" outlineLevel="0" collapsed="false">
      <c r="B907" s="1" t="s">
        <v>1632</v>
      </c>
      <c r="C907" s="1" t="s">
        <v>30</v>
      </c>
      <c r="D907" s="1" t="s">
        <v>31</v>
      </c>
      <c r="F907" s="1" t="s">
        <v>1633</v>
      </c>
      <c r="G907" s="16" t="n">
        <v>45757</v>
      </c>
      <c r="H907" s="6" t="s">
        <v>2021</v>
      </c>
      <c r="J907" s="1" t="s">
        <v>34</v>
      </c>
      <c r="K907" s="1" t="s">
        <v>35</v>
      </c>
      <c r="L907" s="1" t="s">
        <v>2022</v>
      </c>
      <c r="M907" s="17"/>
      <c r="N907" s="17" t="str">
        <f aca="false">IF(COUNTIF(поверки!$L$6:$L$3175,поверки!$L907)&gt;1,"Дубликат","")</f>
        <v/>
      </c>
      <c r="O907" s="18" t="n">
        <v>902</v>
      </c>
      <c r="P907" s="17" t="str">
        <f aca="false">CONCATENATE(TEXT(MONTH(поверки!$G907),"00"),"/",TEXT(поверки!$O907,"000"), "/",TEXT(YEAR(поверки!$G907)-2000,"00"))</f>
        <v>04/902/25</v>
      </c>
      <c r="Q907" s="17" t="str">
        <f aca="false">VLOOKUP(поверки!$F907,'соответстиви ОТ типу'!$K$4:$M$344,2,FALSE())</f>
        <v>Газоанализатор</v>
      </c>
      <c r="R907" s="17" t="s">
        <v>42</v>
      </c>
      <c r="S907" s="17" t="s">
        <v>1636</v>
      </c>
      <c r="T907" s="17" t="n">
        <v>3</v>
      </c>
      <c r="U907" s="19" t="n">
        <f aca="false">VLOOKUP(поверки!$T907,'Акты п-п'!$C$5:$I$57,2,FALSE())</f>
        <v>45754</v>
      </c>
      <c r="V907" s="19" t="n">
        <f aca="false">VLOOKUP(поверки!$T907,'Акты п-п'!$C$5:$I$57,3,FALSE())</f>
        <v>45758</v>
      </c>
      <c r="W907" s="17" t="str">
        <f aca="false">VLOOKUP(поверки!$T907,'Акты п-п'!$C$5:$I$57,5,FALSE())</f>
        <v>Большаков С.Н.</v>
      </c>
      <c r="X907" s="17" t="n">
        <f aca="false">поверки!$G907-поверки!$U907</f>
        <v>3</v>
      </c>
      <c r="Y907" s="17" t="n">
        <f aca="false">поверки!$V907-поверки!$G907</f>
        <v>1</v>
      </c>
      <c r="Z907" s="17" t="str">
        <f aca="false">CONCATENATE(поверки!$Q907," ",поверки!$S907," номер ",поверки!$H907)</f>
        <v>Газоанализатор СГОЭС номер 68810</v>
      </c>
    </row>
    <row r="908" customFormat="false" ht="17.9" hidden="true" customHeight="false" outlineLevel="0" collapsed="false">
      <c r="B908" s="1" t="s">
        <v>1632</v>
      </c>
      <c r="C908" s="1" t="s">
        <v>30</v>
      </c>
      <c r="D908" s="1" t="s">
        <v>31</v>
      </c>
      <c r="F908" s="1" t="s">
        <v>1633</v>
      </c>
      <c r="G908" s="16" t="n">
        <v>45757</v>
      </c>
      <c r="H908" s="6" t="s">
        <v>2023</v>
      </c>
      <c r="J908" s="1" t="s">
        <v>34</v>
      </c>
      <c r="K908" s="1" t="s">
        <v>35</v>
      </c>
      <c r="L908" s="1" t="s">
        <v>2024</v>
      </c>
      <c r="M908" s="17"/>
      <c r="N908" s="17" t="str">
        <f aca="false">IF(COUNTIF(поверки!$L$6:$L$3175,поверки!$L908)&gt;1,"Дубликат","")</f>
        <v/>
      </c>
      <c r="O908" s="18" t="n">
        <v>903</v>
      </c>
      <c r="P908" s="17" t="str">
        <f aca="false">CONCATENATE(TEXT(MONTH(поверки!$G908),"00"),"/",TEXT(поверки!$O908,"000"), "/",TEXT(YEAR(поверки!$G908)-2000,"00"))</f>
        <v>04/903/25</v>
      </c>
      <c r="Q908" s="17" t="str">
        <f aca="false">VLOOKUP(поверки!$F908,'соответстиви ОТ типу'!$K$4:$M$344,2,FALSE())</f>
        <v>Газоанализатор</v>
      </c>
      <c r="R908" s="17" t="s">
        <v>42</v>
      </c>
      <c r="S908" s="17" t="s">
        <v>1636</v>
      </c>
      <c r="T908" s="17" t="n">
        <v>3</v>
      </c>
      <c r="U908" s="19" t="n">
        <f aca="false">VLOOKUP(поверки!$T908,'Акты п-п'!$C$5:$I$57,2,FALSE())</f>
        <v>45754</v>
      </c>
      <c r="V908" s="19" t="n">
        <f aca="false">VLOOKUP(поверки!$T908,'Акты п-п'!$C$5:$I$57,3,FALSE())</f>
        <v>45758</v>
      </c>
      <c r="W908" s="17" t="str">
        <f aca="false">VLOOKUP(поверки!$T908,'Акты п-п'!$C$5:$I$57,5,FALSE())</f>
        <v>Большаков С.Н.</v>
      </c>
      <c r="X908" s="17" t="n">
        <f aca="false">поверки!$G908-поверки!$U908</f>
        <v>3</v>
      </c>
      <c r="Y908" s="17" t="n">
        <f aca="false">поверки!$V908-поверки!$G908</f>
        <v>1</v>
      </c>
      <c r="Z908" s="17" t="str">
        <f aca="false">CONCATENATE(поверки!$Q908," ",поверки!$S908," номер ",поверки!$H908)</f>
        <v>Газоанализатор СГОЭС номер 68776</v>
      </c>
    </row>
    <row r="909" customFormat="false" ht="17.9" hidden="true" customHeight="false" outlineLevel="0" collapsed="false">
      <c r="B909" s="1" t="s">
        <v>1632</v>
      </c>
      <c r="C909" s="1" t="s">
        <v>30</v>
      </c>
      <c r="D909" s="1" t="s">
        <v>31</v>
      </c>
      <c r="F909" s="1" t="s">
        <v>1633</v>
      </c>
      <c r="G909" s="16" t="n">
        <v>45757</v>
      </c>
      <c r="H909" s="6" t="s">
        <v>2025</v>
      </c>
      <c r="J909" s="1" t="s">
        <v>34</v>
      </c>
      <c r="K909" s="1" t="s">
        <v>35</v>
      </c>
      <c r="L909" s="1" t="s">
        <v>2026</v>
      </c>
      <c r="M909" s="17"/>
      <c r="N909" s="17" t="str">
        <f aca="false">IF(COUNTIF(поверки!$L$6:$L$3175,поверки!$L909)&gt;1,"Дубликат","")</f>
        <v/>
      </c>
      <c r="O909" s="18" t="n">
        <v>904</v>
      </c>
      <c r="P909" s="17" t="str">
        <f aca="false">CONCATENATE(TEXT(MONTH(поверки!$G909),"00"),"/",TEXT(поверки!$O909,"000"), "/",TEXT(YEAR(поверки!$G909)-2000,"00"))</f>
        <v>04/904/25</v>
      </c>
      <c r="Q909" s="17" t="str">
        <f aca="false">VLOOKUP(поверки!$F909,'соответстиви ОТ типу'!$K$4:$M$344,2,FALSE())</f>
        <v>Газоанализатор</v>
      </c>
      <c r="R909" s="17" t="s">
        <v>42</v>
      </c>
      <c r="S909" s="17" t="s">
        <v>1636</v>
      </c>
      <c r="T909" s="17" t="n">
        <v>3</v>
      </c>
      <c r="U909" s="19" t="n">
        <f aca="false">VLOOKUP(поверки!$T909,'Акты п-п'!$C$5:$I$57,2,FALSE())</f>
        <v>45754</v>
      </c>
      <c r="V909" s="19" t="n">
        <f aca="false">VLOOKUP(поверки!$T909,'Акты п-п'!$C$5:$I$57,3,FALSE())</f>
        <v>45758</v>
      </c>
      <c r="W909" s="17" t="str">
        <f aca="false">VLOOKUP(поверки!$T909,'Акты п-п'!$C$5:$I$57,5,FALSE())</f>
        <v>Большаков С.Н.</v>
      </c>
      <c r="X909" s="17" t="n">
        <f aca="false">поверки!$G909-поверки!$U909</f>
        <v>3</v>
      </c>
      <c r="Y909" s="17" t="n">
        <f aca="false">поверки!$V909-поверки!$G909</f>
        <v>1</v>
      </c>
      <c r="Z909" s="17" t="str">
        <f aca="false">CONCATENATE(поверки!$Q909," ",поверки!$S909," номер ",поверки!$H909)</f>
        <v>Газоанализатор СГОЭС номер 70696</v>
      </c>
    </row>
    <row r="910" customFormat="false" ht="17.9" hidden="true" customHeight="false" outlineLevel="0" collapsed="false">
      <c r="B910" s="1" t="s">
        <v>1632</v>
      </c>
      <c r="C910" s="1" t="s">
        <v>30</v>
      </c>
      <c r="D910" s="1" t="s">
        <v>31</v>
      </c>
      <c r="F910" s="1" t="s">
        <v>1633</v>
      </c>
      <c r="G910" s="16" t="n">
        <v>45757</v>
      </c>
      <c r="H910" s="6" t="s">
        <v>2027</v>
      </c>
      <c r="J910" s="1" t="s">
        <v>34</v>
      </c>
      <c r="K910" s="1" t="s">
        <v>35</v>
      </c>
      <c r="L910" s="1" t="s">
        <v>2028</v>
      </c>
      <c r="M910" s="17"/>
      <c r="N910" s="17" t="str">
        <f aca="false">IF(COUNTIF(поверки!$L$6:$L$3175,поверки!$L910)&gt;1,"Дубликат","")</f>
        <v/>
      </c>
      <c r="O910" s="18" t="n">
        <v>905</v>
      </c>
      <c r="P910" s="17" t="str">
        <f aca="false">CONCATENATE(TEXT(MONTH(поверки!$G910),"00"),"/",TEXT(поверки!$O910,"000"), "/",TEXT(YEAR(поверки!$G910)-2000,"00"))</f>
        <v>04/905/25</v>
      </c>
      <c r="Q910" s="17" t="str">
        <f aca="false">VLOOKUP(поверки!$F910,'соответстиви ОТ типу'!$K$4:$M$344,2,FALSE())</f>
        <v>Газоанализатор</v>
      </c>
      <c r="R910" s="17" t="s">
        <v>42</v>
      </c>
      <c r="S910" s="17" t="s">
        <v>1636</v>
      </c>
      <c r="T910" s="17" t="n">
        <v>3</v>
      </c>
      <c r="U910" s="19" t="n">
        <f aca="false">VLOOKUP(поверки!$T910,'Акты п-п'!$C$5:$I$57,2,FALSE())</f>
        <v>45754</v>
      </c>
      <c r="V910" s="19" t="n">
        <f aca="false">VLOOKUP(поверки!$T910,'Акты п-п'!$C$5:$I$57,3,FALSE())</f>
        <v>45758</v>
      </c>
      <c r="W910" s="17" t="str">
        <f aca="false">VLOOKUP(поверки!$T910,'Акты п-п'!$C$5:$I$57,5,FALSE())</f>
        <v>Большаков С.Н.</v>
      </c>
      <c r="X910" s="17" t="n">
        <f aca="false">поверки!$G910-поверки!$U910</f>
        <v>3</v>
      </c>
      <c r="Y910" s="17" t="n">
        <f aca="false">поверки!$V910-поверки!$G910</f>
        <v>1</v>
      </c>
      <c r="Z910" s="17" t="str">
        <f aca="false">CONCATENATE(поверки!$Q910," ",поверки!$S910," номер ",поверки!$H910)</f>
        <v>Газоанализатор СГОЭС номер 70908</v>
      </c>
    </row>
    <row r="911" customFormat="false" ht="17.9" hidden="true" customHeight="false" outlineLevel="0" collapsed="false">
      <c r="B911" s="1" t="s">
        <v>1632</v>
      </c>
      <c r="C911" s="1" t="s">
        <v>30</v>
      </c>
      <c r="D911" s="1" t="s">
        <v>31</v>
      </c>
      <c r="F911" s="1" t="s">
        <v>1633</v>
      </c>
      <c r="G911" s="16" t="n">
        <v>45757</v>
      </c>
      <c r="H911" s="6" t="s">
        <v>2029</v>
      </c>
      <c r="J911" s="1" t="s">
        <v>34</v>
      </c>
      <c r="K911" s="1" t="s">
        <v>35</v>
      </c>
      <c r="L911" s="1" t="s">
        <v>2030</v>
      </c>
      <c r="M911" s="17" t="str">
        <f aca="false">IF(COUNTIF(поверки!$H$6:$H$3175,поверки!$H911)&gt;1,"Дубликат","")</f>
        <v/>
      </c>
      <c r="N911" s="17" t="str">
        <f aca="false">IF(COUNTIF(поверки!$L$6:$L$3175,поверки!$L911)&gt;1,"Дубликат","")</f>
        <v/>
      </c>
      <c r="O911" s="18" t="n">
        <v>906</v>
      </c>
      <c r="P911" s="17" t="str">
        <f aca="false">CONCATENATE(TEXT(MONTH(поверки!$G911),"00"),"/",TEXT(поверки!$O911,"000"), "/",TEXT(YEAR(поверки!$G911)-2000,"00"))</f>
        <v>04/906/25</v>
      </c>
      <c r="Q911" s="17" t="str">
        <f aca="false">VLOOKUP(поверки!$F911,'соответстиви ОТ типу'!$K$4:$M$344,2,FALSE())</f>
        <v>Газоанализатор</v>
      </c>
      <c r="R911" s="17" t="s">
        <v>42</v>
      </c>
      <c r="S911" s="17" t="s">
        <v>1636</v>
      </c>
      <c r="T911" s="17" t="n">
        <v>3</v>
      </c>
      <c r="U911" s="19" t="n">
        <f aca="false">VLOOKUP(поверки!$T911,'Акты п-п'!$C$5:$I$57,2,FALSE())</f>
        <v>45754</v>
      </c>
      <c r="V911" s="19" t="n">
        <f aca="false">VLOOKUP(поверки!$T911,'Акты п-п'!$C$5:$I$57,3,FALSE())</f>
        <v>45758</v>
      </c>
      <c r="W911" s="17" t="str">
        <f aca="false">VLOOKUP(поверки!$T911,'Акты п-п'!$C$5:$I$57,5,FALSE())</f>
        <v>Большаков С.Н.</v>
      </c>
      <c r="X911" s="17" t="n">
        <f aca="false">поверки!$G911-поверки!$U911</f>
        <v>3</v>
      </c>
      <c r="Y911" s="17" t="n">
        <f aca="false">поверки!$V911-поверки!$G911</f>
        <v>1</v>
      </c>
      <c r="Z911" s="17" t="str">
        <f aca="false">CONCATENATE(поверки!$Q911," ",поверки!$S911," номер ",поверки!$H911)</f>
        <v>Газоанализатор СГОЭС номер 71167</v>
      </c>
    </row>
    <row r="912" customFormat="false" ht="17.9" hidden="true" customHeight="false" outlineLevel="0" collapsed="false">
      <c r="B912" s="1" t="s">
        <v>1632</v>
      </c>
      <c r="C912" s="1" t="s">
        <v>30</v>
      </c>
      <c r="D912" s="1" t="s">
        <v>31</v>
      </c>
      <c r="F912" s="1" t="s">
        <v>1633</v>
      </c>
      <c r="G912" s="16" t="n">
        <v>45757</v>
      </c>
      <c r="H912" s="6" t="s">
        <v>2031</v>
      </c>
      <c r="J912" s="1" t="s">
        <v>34</v>
      </c>
      <c r="K912" s="1" t="s">
        <v>35</v>
      </c>
      <c r="L912" s="1" t="s">
        <v>2032</v>
      </c>
      <c r="M912" s="17" t="str">
        <f aca="false">IF(COUNTIF(поверки!$H$6:$H$3175,поверки!$H912)&gt;1,"Дубликат","")</f>
        <v/>
      </c>
      <c r="N912" s="17" t="str">
        <f aca="false">IF(COUNTIF(поверки!$L$6:$L$3175,поверки!$L912)&gt;1,"Дубликат","")</f>
        <v/>
      </c>
      <c r="O912" s="18" t="n">
        <v>907</v>
      </c>
      <c r="P912" s="17" t="str">
        <f aca="false">CONCATENATE(TEXT(MONTH(поверки!$G912),"00"),"/",TEXT(поверки!$O912,"000"), "/",TEXT(YEAR(поверки!$G912)-2000,"00"))</f>
        <v>04/907/25</v>
      </c>
      <c r="Q912" s="17" t="str">
        <f aca="false">VLOOKUP(поверки!$F912,'соответстиви ОТ типу'!$K$4:$M$344,2,FALSE())</f>
        <v>Газоанализатор</v>
      </c>
      <c r="R912" s="17" t="s">
        <v>42</v>
      </c>
      <c r="S912" s="17" t="s">
        <v>1636</v>
      </c>
      <c r="T912" s="17" t="n">
        <v>3</v>
      </c>
      <c r="U912" s="19" t="n">
        <f aca="false">VLOOKUP(поверки!$T912,'Акты п-п'!$C$5:$I$57,2,FALSE())</f>
        <v>45754</v>
      </c>
      <c r="V912" s="19" t="n">
        <f aca="false">VLOOKUP(поверки!$T912,'Акты п-п'!$C$5:$I$57,3,FALSE())</f>
        <v>45758</v>
      </c>
      <c r="W912" s="17" t="str">
        <f aca="false">VLOOKUP(поверки!$T912,'Акты п-п'!$C$5:$I$57,5,FALSE())</f>
        <v>Большаков С.Н.</v>
      </c>
      <c r="X912" s="17" t="n">
        <f aca="false">поверки!$G912-поверки!$U912</f>
        <v>3</v>
      </c>
      <c r="Y912" s="17" t="n">
        <f aca="false">поверки!$V912-поверки!$G912</f>
        <v>1</v>
      </c>
      <c r="Z912" s="17" t="str">
        <f aca="false">CONCATENATE(поверки!$Q912," ",поверки!$S912," номер ",поверки!$H912)</f>
        <v>Газоанализатор СГОЭС номер 68721</v>
      </c>
    </row>
    <row r="913" customFormat="false" ht="17.9" hidden="true" customHeight="false" outlineLevel="0" collapsed="false">
      <c r="B913" s="1" t="s">
        <v>1632</v>
      </c>
      <c r="C913" s="1" t="s">
        <v>30</v>
      </c>
      <c r="D913" s="1" t="s">
        <v>31</v>
      </c>
      <c r="F913" s="1" t="s">
        <v>1633</v>
      </c>
      <c r="G913" s="16" t="n">
        <v>45757</v>
      </c>
      <c r="H913" s="6" t="s">
        <v>2033</v>
      </c>
      <c r="J913" s="1" t="s">
        <v>34</v>
      </c>
      <c r="K913" s="1" t="s">
        <v>35</v>
      </c>
      <c r="L913" s="1" t="s">
        <v>2034</v>
      </c>
      <c r="M913" s="17" t="str">
        <f aca="false">IF(COUNTIF(поверки!$H$6:$H$3175,поверки!$H913)&gt;1,"Дубликат","")</f>
        <v/>
      </c>
      <c r="N913" s="17" t="str">
        <f aca="false">IF(COUNTIF(поверки!$L$6:$L$3175,поверки!$L913)&gt;1,"Дубликат","")</f>
        <v/>
      </c>
      <c r="O913" s="18" t="n">
        <v>908</v>
      </c>
      <c r="P913" s="17" t="str">
        <f aca="false">CONCATENATE(TEXT(MONTH(поверки!$G913),"00"),"/",TEXT(поверки!$O913,"000"), "/",TEXT(YEAR(поверки!$G913)-2000,"00"))</f>
        <v>04/908/25</v>
      </c>
      <c r="Q913" s="17" t="str">
        <f aca="false">VLOOKUP(поверки!$F913,'соответстиви ОТ типу'!$K$4:$M$344,2,FALSE())</f>
        <v>Газоанализатор</v>
      </c>
      <c r="R913" s="17" t="s">
        <v>42</v>
      </c>
      <c r="S913" s="17" t="s">
        <v>1636</v>
      </c>
      <c r="T913" s="17" t="n">
        <v>3</v>
      </c>
      <c r="U913" s="19" t="n">
        <f aca="false">VLOOKUP(поверки!$T913,'Акты п-п'!$C$5:$I$57,2,FALSE())</f>
        <v>45754</v>
      </c>
      <c r="V913" s="19" t="n">
        <f aca="false">VLOOKUP(поверки!$T913,'Акты п-п'!$C$5:$I$57,3,FALSE())</f>
        <v>45758</v>
      </c>
      <c r="W913" s="17" t="str">
        <f aca="false">VLOOKUP(поверки!$T913,'Акты п-п'!$C$5:$I$57,5,FALSE())</f>
        <v>Большаков С.Н.</v>
      </c>
      <c r="X913" s="17" t="n">
        <f aca="false">поверки!$G913-поверки!$U913</f>
        <v>3</v>
      </c>
      <c r="Y913" s="17" t="n">
        <f aca="false">поверки!$V913-поверки!$G913</f>
        <v>1</v>
      </c>
      <c r="Z913" s="17" t="str">
        <f aca="false">CONCATENATE(поверки!$Q913," ",поверки!$S913," номер ",поверки!$H913)</f>
        <v>Газоанализатор СГОЭС номер 70179</v>
      </c>
    </row>
    <row r="914" customFormat="false" ht="17.9" hidden="true" customHeight="false" outlineLevel="0" collapsed="false">
      <c r="B914" s="1" t="s">
        <v>1632</v>
      </c>
      <c r="C914" s="1" t="s">
        <v>30</v>
      </c>
      <c r="D914" s="1" t="s">
        <v>31</v>
      </c>
      <c r="F914" s="1" t="s">
        <v>1633</v>
      </c>
      <c r="G914" s="16" t="n">
        <v>45757</v>
      </c>
      <c r="H914" s="6" t="s">
        <v>2035</v>
      </c>
      <c r="J914" s="1" t="s">
        <v>34</v>
      </c>
      <c r="K914" s="1" t="s">
        <v>35</v>
      </c>
      <c r="L914" s="1" t="s">
        <v>2036</v>
      </c>
      <c r="M914" s="17" t="str">
        <f aca="false">IF(COUNTIF(поверки!$H$6:$H$3175,поверки!$H914)&gt;1,"Дубликат","")</f>
        <v/>
      </c>
      <c r="N914" s="17" t="str">
        <f aca="false">IF(COUNTIF(поверки!$L$6:$L$3175,поверки!$L914)&gt;1,"Дубликат","")</f>
        <v/>
      </c>
      <c r="O914" s="18" t="n">
        <v>909</v>
      </c>
      <c r="P914" s="17" t="str">
        <f aca="false">CONCATENATE(TEXT(MONTH(поверки!$G914),"00"),"/",TEXT(поверки!$O914,"000"), "/",TEXT(YEAR(поверки!$G914)-2000,"00"))</f>
        <v>04/909/25</v>
      </c>
      <c r="Q914" s="17" t="str">
        <f aca="false">VLOOKUP(поверки!$F914,'соответстиви ОТ типу'!$K$4:$M$344,2,FALSE())</f>
        <v>Газоанализатор</v>
      </c>
      <c r="R914" s="17" t="s">
        <v>42</v>
      </c>
      <c r="S914" s="17" t="s">
        <v>1636</v>
      </c>
      <c r="T914" s="17" t="n">
        <v>3</v>
      </c>
      <c r="U914" s="19" t="n">
        <f aca="false">VLOOKUP(поверки!$T914,'Акты п-п'!$C$5:$I$57,2,FALSE())</f>
        <v>45754</v>
      </c>
      <c r="V914" s="19" t="n">
        <f aca="false">VLOOKUP(поверки!$T914,'Акты п-п'!$C$5:$I$57,3,FALSE())</f>
        <v>45758</v>
      </c>
      <c r="W914" s="17" t="str">
        <f aca="false">VLOOKUP(поверки!$T914,'Акты п-п'!$C$5:$I$57,5,FALSE())</f>
        <v>Большаков С.Н.</v>
      </c>
      <c r="X914" s="17" t="n">
        <f aca="false">поверки!$G914-поверки!$U914</f>
        <v>3</v>
      </c>
      <c r="Y914" s="17" t="n">
        <f aca="false">поверки!$V914-поверки!$G914</f>
        <v>1</v>
      </c>
      <c r="Z914" s="17" t="str">
        <f aca="false">CONCATENATE(поверки!$Q914," ",поверки!$S914," номер ",поверки!$H914)</f>
        <v>Газоанализатор СГОЭС номер 71058</v>
      </c>
    </row>
    <row r="915" customFormat="false" ht="17.9" hidden="true" customHeight="false" outlineLevel="0" collapsed="false">
      <c r="B915" s="1" t="s">
        <v>1632</v>
      </c>
      <c r="C915" s="1" t="s">
        <v>30</v>
      </c>
      <c r="D915" s="1" t="s">
        <v>31</v>
      </c>
      <c r="F915" s="1" t="s">
        <v>1633</v>
      </c>
      <c r="G915" s="16" t="n">
        <v>45757</v>
      </c>
      <c r="H915" s="6" t="s">
        <v>2037</v>
      </c>
      <c r="J915" s="1" t="s">
        <v>34</v>
      </c>
      <c r="K915" s="1" t="s">
        <v>35</v>
      </c>
      <c r="L915" s="1" t="s">
        <v>2038</v>
      </c>
      <c r="M915" s="17" t="str">
        <f aca="false">IF(COUNTIF(поверки!$H$6:$H$3175,поверки!$H915)&gt;1,"Дубликат","")</f>
        <v/>
      </c>
      <c r="N915" s="17" t="str">
        <f aca="false">IF(COUNTIF(поверки!$L$6:$L$3175,поверки!$L915)&gt;1,"Дубликат","")</f>
        <v/>
      </c>
      <c r="O915" s="18" t="n">
        <v>910</v>
      </c>
      <c r="P915" s="17" t="str">
        <f aca="false">CONCATENATE(TEXT(MONTH(поверки!$G915),"00"),"/",TEXT(поверки!$O915,"000"), "/",TEXT(YEAR(поверки!$G915)-2000,"00"))</f>
        <v>04/910/25</v>
      </c>
      <c r="Q915" s="17" t="str">
        <f aca="false">VLOOKUP(поверки!$F915,'соответстиви ОТ типу'!$K$4:$M$344,2,FALSE())</f>
        <v>Газоанализатор</v>
      </c>
      <c r="R915" s="17" t="s">
        <v>42</v>
      </c>
      <c r="S915" s="17" t="s">
        <v>1636</v>
      </c>
      <c r="T915" s="17" t="n">
        <v>3</v>
      </c>
      <c r="U915" s="19" t="n">
        <f aca="false">VLOOKUP(поверки!$T915,'Акты п-п'!$C$5:$I$57,2,FALSE())</f>
        <v>45754</v>
      </c>
      <c r="V915" s="19" t="n">
        <f aca="false">VLOOKUP(поверки!$T915,'Акты п-п'!$C$5:$I$57,3,FALSE())</f>
        <v>45758</v>
      </c>
      <c r="W915" s="17" t="str">
        <f aca="false">VLOOKUP(поверки!$T915,'Акты п-п'!$C$5:$I$57,5,FALSE())</f>
        <v>Большаков С.Н.</v>
      </c>
      <c r="X915" s="17" t="n">
        <f aca="false">поверки!$G915-поверки!$U915</f>
        <v>3</v>
      </c>
      <c r="Y915" s="17" t="n">
        <f aca="false">поверки!$V915-поверки!$G915</f>
        <v>1</v>
      </c>
      <c r="Z915" s="17" t="str">
        <f aca="false">CONCATENATE(поверки!$Q915," ",поверки!$S915," номер ",поверки!$H915)</f>
        <v>Газоанализатор СГОЭС номер 70627</v>
      </c>
    </row>
    <row r="916" customFormat="false" ht="17.9" hidden="true" customHeight="false" outlineLevel="0" collapsed="false">
      <c r="B916" s="1" t="s">
        <v>1632</v>
      </c>
      <c r="C916" s="1" t="s">
        <v>30</v>
      </c>
      <c r="D916" s="1" t="s">
        <v>31</v>
      </c>
      <c r="F916" s="1" t="s">
        <v>1633</v>
      </c>
      <c r="G916" s="16" t="n">
        <v>45757</v>
      </c>
      <c r="H916" s="6" t="s">
        <v>2039</v>
      </c>
      <c r="J916" s="1" t="s">
        <v>34</v>
      </c>
      <c r="K916" s="1" t="s">
        <v>35</v>
      </c>
      <c r="L916" s="1" t="s">
        <v>2040</v>
      </c>
      <c r="M916" s="17" t="str">
        <f aca="false">IF(COUNTIF(поверки!$H$6:$H$3175,поверки!$H916)&gt;1,"Дубликат","")</f>
        <v/>
      </c>
      <c r="N916" s="17" t="str">
        <f aca="false">IF(COUNTIF(поверки!$L$6:$L$3175,поверки!$L916)&gt;1,"Дубликат","")</f>
        <v/>
      </c>
      <c r="O916" s="18" t="n">
        <v>911</v>
      </c>
      <c r="P916" s="17" t="str">
        <f aca="false">CONCATENATE(TEXT(MONTH(поверки!$G916),"00"),"/",TEXT(поверки!$O916,"000"), "/",TEXT(YEAR(поверки!$G916)-2000,"00"))</f>
        <v>04/911/25</v>
      </c>
      <c r="Q916" s="17" t="str">
        <f aca="false">VLOOKUP(поверки!$F916,'соответстиви ОТ типу'!$K$4:$M$344,2,FALSE())</f>
        <v>Газоанализатор</v>
      </c>
      <c r="R916" s="17" t="s">
        <v>42</v>
      </c>
      <c r="S916" s="17" t="s">
        <v>1636</v>
      </c>
      <c r="T916" s="17" t="n">
        <v>3</v>
      </c>
      <c r="U916" s="19" t="n">
        <f aca="false">VLOOKUP(поверки!$T916,'Акты п-п'!$C$5:$I$57,2,FALSE())</f>
        <v>45754</v>
      </c>
      <c r="V916" s="19" t="n">
        <f aca="false">VLOOKUP(поверки!$T916,'Акты п-п'!$C$5:$I$57,3,FALSE())</f>
        <v>45758</v>
      </c>
      <c r="W916" s="17" t="str">
        <f aca="false">VLOOKUP(поверки!$T916,'Акты п-п'!$C$5:$I$57,5,FALSE())</f>
        <v>Большаков С.Н.</v>
      </c>
      <c r="X916" s="17" t="n">
        <f aca="false">поверки!$G916-поверки!$U916</f>
        <v>3</v>
      </c>
      <c r="Y916" s="17" t="n">
        <f aca="false">поверки!$V916-поверки!$G916</f>
        <v>1</v>
      </c>
      <c r="Z916" s="17" t="str">
        <f aca="false">CONCATENATE(поверки!$Q916," ",поверки!$S916," номер ",поверки!$H916)</f>
        <v>Газоанализатор СГОЭС номер 67632</v>
      </c>
    </row>
    <row r="917" customFormat="false" ht="17.9" hidden="true" customHeight="false" outlineLevel="0" collapsed="false">
      <c r="B917" s="1" t="s">
        <v>1632</v>
      </c>
      <c r="C917" s="1" t="s">
        <v>30</v>
      </c>
      <c r="D917" s="1" t="s">
        <v>31</v>
      </c>
      <c r="F917" s="1" t="s">
        <v>1633</v>
      </c>
      <c r="G917" s="16" t="n">
        <v>45757</v>
      </c>
      <c r="H917" s="6" t="s">
        <v>2041</v>
      </c>
      <c r="J917" s="1" t="s">
        <v>34</v>
      </c>
      <c r="K917" s="1" t="s">
        <v>35</v>
      </c>
      <c r="L917" s="1" t="s">
        <v>2042</v>
      </c>
      <c r="M917" s="17" t="str">
        <f aca="false">IF(COUNTIF(поверки!$H$6:$H$3175,поверки!$H917)&gt;1,"Дубликат","")</f>
        <v/>
      </c>
      <c r="N917" s="17" t="str">
        <f aca="false">IF(COUNTIF(поверки!$L$6:$L$3175,поверки!$L917)&gt;1,"Дубликат","")</f>
        <v/>
      </c>
      <c r="O917" s="18" t="n">
        <v>912</v>
      </c>
      <c r="P917" s="17" t="str">
        <f aca="false">CONCATENATE(TEXT(MONTH(поверки!$G917),"00"),"/",TEXT(поверки!$O917,"000"), "/",TEXT(YEAR(поверки!$G917)-2000,"00"))</f>
        <v>04/912/25</v>
      </c>
      <c r="Q917" s="17" t="str">
        <f aca="false">VLOOKUP(поверки!$F917,'соответстиви ОТ типу'!$K$4:$M$344,2,FALSE())</f>
        <v>Газоанализатор</v>
      </c>
      <c r="R917" s="17" t="s">
        <v>42</v>
      </c>
      <c r="S917" s="17" t="s">
        <v>1636</v>
      </c>
      <c r="T917" s="17" t="n">
        <v>3</v>
      </c>
      <c r="U917" s="19" t="n">
        <f aca="false">VLOOKUP(поверки!$T917,'Акты п-п'!$C$5:$I$57,2,FALSE())</f>
        <v>45754</v>
      </c>
      <c r="V917" s="19" t="n">
        <f aca="false">VLOOKUP(поверки!$T917,'Акты п-п'!$C$5:$I$57,3,FALSE())</f>
        <v>45758</v>
      </c>
      <c r="W917" s="17" t="str">
        <f aca="false">VLOOKUP(поверки!$T917,'Акты п-п'!$C$5:$I$57,5,FALSE())</f>
        <v>Большаков С.Н.</v>
      </c>
      <c r="X917" s="17" t="n">
        <f aca="false">поверки!$G917-поверки!$U917</f>
        <v>3</v>
      </c>
      <c r="Y917" s="17" t="n">
        <f aca="false">поверки!$V917-поверки!$G917</f>
        <v>1</v>
      </c>
      <c r="Z917" s="17" t="str">
        <f aca="false">CONCATENATE(поверки!$Q917," ",поверки!$S917," номер ",поверки!$H917)</f>
        <v>Газоанализатор СГОЭС номер 68824</v>
      </c>
    </row>
    <row r="918" customFormat="false" ht="17.9" hidden="true" customHeight="false" outlineLevel="0" collapsed="false">
      <c r="B918" s="1" t="s">
        <v>1632</v>
      </c>
      <c r="C918" s="1" t="s">
        <v>30</v>
      </c>
      <c r="D918" s="1" t="s">
        <v>31</v>
      </c>
      <c r="F918" s="1" t="s">
        <v>1633</v>
      </c>
      <c r="G918" s="16" t="n">
        <v>45757</v>
      </c>
      <c r="H918" s="6" t="s">
        <v>2043</v>
      </c>
      <c r="J918" s="1" t="s">
        <v>34</v>
      </c>
      <c r="K918" s="1" t="s">
        <v>35</v>
      </c>
      <c r="L918" s="1" t="s">
        <v>2044</v>
      </c>
      <c r="M918" s="17" t="str">
        <f aca="false">IF(COUNTIF(поверки!$H$6:$H$3175,поверки!$H918)&gt;1,"Дубликат","")</f>
        <v/>
      </c>
      <c r="N918" s="17" t="str">
        <f aca="false">IF(COUNTIF(поверки!$L$6:$L$3175,поверки!$L918)&gt;1,"Дубликат","")</f>
        <v/>
      </c>
      <c r="O918" s="18" t="n">
        <v>913</v>
      </c>
      <c r="P918" s="17" t="str">
        <f aca="false">CONCATENATE(TEXT(MONTH(поверки!$G918),"00"),"/",TEXT(поверки!$O918,"000"), "/",TEXT(YEAR(поверки!$G918)-2000,"00"))</f>
        <v>04/913/25</v>
      </c>
      <c r="Q918" s="17" t="str">
        <f aca="false">VLOOKUP(поверки!$F918,'соответстиви ОТ типу'!$K$4:$M$344,2,FALSE())</f>
        <v>Газоанализатор</v>
      </c>
      <c r="R918" s="17" t="s">
        <v>46</v>
      </c>
      <c r="S918" s="17" t="s">
        <v>1636</v>
      </c>
      <c r="T918" s="17" t="n">
        <v>3</v>
      </c>
      <c r="U918" s="19" t="n">
        <f aca="false">VLOOKUP(поверки!$T918,'Акты п-п'!$C$5:$I$57,2,FALSE())</f>
        <v>45754</v>
      </c>
      <c r="V918" s="19" t="n">
        <f aca="false">VLOOKUP(поверки!$T918,'Акты п-п'!$C$5:$I$57,3,FALSE())</f>
        <v>45758</v>
      </c>
      <c r="W918" s="17" t="str">
        <f aca="false">VLOOKUP(поверки!$T918,'Акты п-п'!$C$5:$I$57,5,FALSE())</f>
        <v>Большаков С.Н.</v>
      </c>
      <c r="X918" s="17" t="n">
        <f aca="false">поверки!$G918-поверки!$U918</f>
        <v>3</v>
      </c>
      <c r="Y918" s="17" t="n">
        <f aca="false">поверки!$V918-поверки!$G918</f>
        <v>1</v>
      </c>
      <c r="Z918" s="17" t="str">
        <f aca="false">CONCATENATE(поверки!$Q918," ",поверки!$S918," номер ",поверки!$H918)</f>
        <v>Газоанализатор СГОЭС номер 68818</v>
      </c>
    </row>
    <row r="919" customFormat="false" ht="17.9" hidden="true" customHeight="false" outlineLevel="0" collapsed="false">
      <c r="B919" s="1" t="s">
        <v>1632</v>
      </c>
      <c r="C919" s="1" t="s">
        <v>30</v>
      </c>
      <c r="D919" s="1" t="s">
        <v>31</v>
      </c>
      <c r="F919" s="1" t="s">
        <v>1633</v>
      </c>
      <c r="G919" s="16" t="n">
        <v>45757</v>
      </c>
      <c r="H919" s="6" t="s">
        <v>2045</v>
      </c>
      <c r="J919" s="1" t="s">
        <v>34</v>
      </c>
      <c r="K919" s="1" t="s">
        <v>35</v>
      </c>
      <c r="L919" s="1" t="s">
        <v>2046</v>
      </c>
      <c r="M919" s="17" t="str">
        <f aca="false">IF(COUNTIF(поверки!$H$6:$H$3175,поверки!$H919)&gt;1,"Дубликат","")</f>
        <v/>
      </c>
      <c r="N919" s="17" t="str">
        <f aca="false">IF(COUNTIF(поверки!$L$6:$L$3175,поверки!$L919)&gt;1,"Дубликат","")</f>
        <v/>
      </c>
      <c r="O919" s="18" t="n">
        <v>914</v>
      </c>
      <c r="P919" s="17" t="str">
        <f aca="false">CONCATENATE(TEXT(MONTH(поверки!$G919),"00"),"/",TEXT(поверки!$O919,"000"), "/",TEXT(YEAR(поверки!$G919)-2000,"00"))</f>
        <v>04/914/25</v>
      </c>
      <c r="Q919" s="17" t="str">
        <f aca="false">VLOOKUP(поверки!$F919,'соответстиви ОТ типу'!$K$4:$M$344,2,FALSE())</f>
        <v>Газоанализатор</v>
      </c>
      <c r="R919" s="17" t="s">
        <v>46</v>
      </c>
      <c r="S919" s="17" t="s">
        <v>1636</v>
      </c>
      <c r="T919" s="17" t="n">
        <v>3</v>
      </c>
      <c r="U919" s="19" t="n">
        <f aca="false">VLOOKUP(поверки!$T919,'Акты п-п'!$C$5:$I$57,2,FALSE())</f>
        <v>45754</v>
      </c>
      <c r="V919" s="19" t="n">
        <f aca="false">VLOOKUP(поверки!$T919,'Акты п-п'!$C$5:$I$57,3,FALSE())</f>
        <v>45758</v>
      </c>
      <c r="W919" s="17" t="str">
        <f aca="false">VLOOKUP(поверки!$T919,'Акты п-п'!$C$5:$I$57,5,FALSE())</f>
        <v>Большаков С.Н.</v>
      </c>
      <c r="X919" s="17" t="n">
        <f aca="false">поверки!$G919-поверки!$U919</f>
        <v>3</v>
      </c>
      <c r="Y919" s="17" t="n">
        <f aca="false">поверки!$V919-поверки!$G919</f>
        <v>1</v>
      </c>
      <c r="Z919" s="17" t="str">
        <f aca="false">CONCATENATE(поверки!$Q919," ",поверки!$S919," номер ",поверки!$H919)</f>
        <v>Газоанализатор СГОЭС номер 68800</v>
      </c>
    </row>
    <row r="920" customFormat="false" ht="17.9" hidden="true" customHeight="false" outlineLevel="0" collapsed="false">
      <c r="B920" s="1" t="s">
        <v>1632</v>
      </c>
      <c r="C920" s="1" t="s">
        <v>30</v>
      </c>
      <c r="D920" s="1" t="s">
        <v>31</v>
      </c>
      <c r="F920" s="1" t="s">
        <v>1633</v>
      </c>
      <c r="G920" s="16" t="n">
        <v>45757</v>
      </c>
      <c r="H920" s="6" t="s">
        <v>2047</v>
      </c>
      <c r="J920" s="1" t="s">
        <v>34</v>
      </c>
      <c r="K920" s="1" t="s">
        <v>35</v>
      </c>
      <c r="L920" s="1" t="s">
        <v>2048</v>
      </c>
      <c r="M920" s="17" t="str">
        <f aca="false">IF(COUNTIF(поверки!$H$6:$H$3175,поверки!$H920)&gt;1,"Дубликат","")</f>
        <v/>
      </c>
      <c r="N920" s="17" t="str">
        <f aca="false">IF(COUNTIF(поверки!$L$6:$L$3175,поверки!$L920)&gt;1,"Дубликат","")</f>
        <v/>
      </c>
      <c r="O920" s="18" t="n">
        <v>915</v>
      </c>
      <c r="P920" s="17" t="str">
        <f aca="false">CONCATENATE(TEXT(MONTH(поверки!$G920),"00"),"/",TEXT(поверки!$O920,"000"), "/",TEXT(YEAR(поверки!$G920)-2000,"00"))</f>
        <v>04/915/25</v>
      </c>
      <c r="Q920" s="17" t="str">
        <f aca="false">VLOOKUP(поверки!$F920,'соответстиви ОТ типу'!$K$4:$M$344,2,FALSE())</f>
        <v>Газоанализатор</v>
      </c>
      <c r="R920" s="17" t="s">
        <v>46</v>
      </c>
      <c r="S920" s="17" t="s">
        <v>1636</v>
      </c>
      <c r="T920" s="17" t="n">
        <v>3</v>
      </c>
      <c r="U920" s="19" t="n">
        <f aca="false">VLOOKUP(поверки!$T920,'Акты п-п'!$C$5:$I$57,2,FALSE())</f>
        <v>45754</v>
      </c>
      <c r="V920" s="19" t="n">
        <f aca="false">VLOOKUP(поверки!$T920,'Акты п-п'!$C$5:$I$57,3,FALSE())</f>
        <v>45758</v>
      </c>
      <c r="W920" s="17" t="str">
        <f aca="false">VLOOKUP(поверки!$T920,'Акты п-п'!$C$5:$I$57,5,FALSE())</f>
        <v>Большаков С.Н.</v>
      </c>
      <c r="X920" s="17" t="n">
        <f aca="false">поверки!$G920-поверки!$U920</f>
        <v>3</v>
      </c>
      <c r="Y920" s="17" t="n">
        <f aca="false">поверки!$V920-поверки!$G920</f>
        <v>1</v>
      </c>
      <c r="Z920" s="17" t="str">
        <f aca="false">CONCATENATE(поверки!$Q920," ",поверки!$S920," номер ",поверки!$H920)</f>
        <v>Газоанализатор СГОЭС номер 70915</v>
      </c>
    </row>
    <row r="921" customFormat="false" ht="17.9" hidden="true" customHeight="false" outlineLevel="0" collapsed="false">
      <c r="B921" s="1" t="s">
        <v>1632</v>
      </c>
      <c r="C921" s="1" t="s">
        <v>30</v>
      </c>
      <c r="D921" s="1" t="s">
        <v>31</v>
      </c>
      <c r="F921" s="1" t="s">
        <v>1633</v>
      </c>
      <c r="G921" s="16" t="n">
        <v>45757</v>
      </c>
      <c r="H921" s="6" t="s">
        <v>2049</v>
      </c>
      <c r="J921" s="1" t="s">
        <v>34</v>
      </c>
      <c r="K921" s="1" t="s">
        <v>35</v>
      </c>
      <c r="L921" s="1" t="s">
        <v>2050</v>
      </c>
      <c r="M921" s="17" t="str">
        <f aca="false">IF(COUNTIF(поверки!$H$6:$H$3175,поверки!$H921)&gt;1,"Дубликат","")</f>
        <v/>
      </c>
      <c r="N921" s="17" t="str">
        <f aca="false">IF(COUNTIF(поверки!$L$6:$L$3175,поверки!$L921)&gt;1,"Дубликат","")</f>
        <v/>
      </c>
      <c r="O921" s="18" t="n">
        <v>916</v>
      </c>
      <c r="P921" s="17" t="str">
        <f aca="false">CONCATENATE(TEXT(MONTH(поверки!$G921),"00"),"/",TEXT(поверки!$O921,"000"), "/",TEXT(YEAR(поверки!$G921)-2000,"00"))</f>
        <v>04/916/25</v>
      </c>
      <c r="Q921" s="17" t="str">
        <f aca="false">VLOOKUP(поверки!$F921,'соответстиви ОТ типу'!$K$4:$M$344,2,FALSE())</f>
        <v>Газоанализатор</v>
      </c>
      <c r="R921" s="17" t="s">
        <v>46</v>
      </c>
      <c r="S921" s="17" t="s">
        <v>1636</v>
      </c>
      <c r="T921" s="17" t="n">
        <v>3</v>
      </c>
      <c r="U921" s="19" t="n">
        <f aca="false">VLOOKUP(поверки!$T921,'Акты п-п'!$C$5:$I$57,2,FALSE())</f>
        <v>45754</v>
      </c>
      <c r="V921" s="19" t="n">
        <f aca="false">VLOOKUP(поверки!$T921,'Акты п-п'!$C$5:$I$57,3,FALSE())</f>
        <v>45758</v>
      </c>
      <c r="W921" s="17" t="str">
        <f aca="false">VLOOKUP(поверки!$T921,'Акты п-п'!$C$5:$I$57,5,FALSE())</f>
        <v>Большаков С.Н.</v>
      </c>
      <c r="X921" s="17" t="n">
        <f aca="false">поверки!$G921-поверки!$U921</f>
        <v>3</v>
      </c>
      <c r="Y921" s="17" t="n">
        <f aca="false">поверки!$V921-поверки!$G921</f>
        <v>1</v>
      </c>
      <c r="Z921" s="17" t="str">
        <f aca="false">CONCATENATE(поверки!$Q921," ",поверки!$S921," номер ",поверки!$H921)</f>
        <v>Газоанализатор СГОЭС номер 70976</v>
      </c>
    </row>
    <row r="922" customFormat="false" ht="17.9" hidden="true" customHeight="false" outlineLevel="0" collapsed="false">
      <c r="B922" s="1" t="s">
        <v>1632</v>
      </c>
      <c r="C922" s="1" t="s">
        <v>30</v>
      </c>
      <c r="D922" s="1" t="s">
        <v>31</v>
      </c>
      <c r="F922" s="1" t="s">
        <v>1633</v>
      </c>
      <c r="G922" s="16" t="n">
        <v>45757</v>
      </c>
      <c r="H922" s="6" t="s">
        <v>2051</v>
      </c>
      <c r="J922" s="1" t="s">
        <v>34</v>
      </c>
      <c r="K922" s="1" t="s">
        <v>35</v>
      </c>
      <c r="L922" s="1" t="s">
        <v>2052</v>
      </c>
      <c r="M922" s="17" t="str">
        <f aca="false">IF(COUNTIF(поверки!$H$6:$H$3175,поверки!$H922)&gt;1,"Дубликат","")</f>
        <v/>
      </c>
      <c r="N922" s="17" t="str">
        <f aca="false">IF(COUNTIF(поверки!$L$6:$L$3175,поверки!$L922)&gt;1,"Дубликат","")</f>
        <v/>
      </c>
      <c r="O922" s="18" t="n">
        <v>917</v>
      </c>
      <c r="P922" s="17" t="str">
        <f aca="false">CONCATENATE(TEXT(MONTH(поверки!$G922),"00"),"/",TEXT(поверки!$O922,"000"), "/",TEXT(YEAR(поверки!$G922)-2000,"00"))</f>
        <v>04/917/25</v>
      </c>
      <c r="Q922" s="17" t="str">
        <f aca="false">VLOOKUP(поверки!$F922,'соответстиви ОТ типу'!$K$4:$M$344,2,FALSE())</f>
        <v>Газоанализатор</v>
      </c>
      <c r="R922" s="17" t="s">
        <v>46</v>
      </c>
      <c r="S922" s="17" t="s">
        <v>1636</v>
      </c>
      <c r="T922" s="17" t="n">
        <v>3</v>
      </c>
      <c r="U922" s="19" t="n">
        <f aca="false">VLOOKUP(поверки!$T922,'Акты п-п'!$C$5:$I$57,2,FALSE())</f>
        <v>45754</v>
      </c>
      <c r="V922" s="19" t="n">
        <f aca="false">VLOOKUP(поверки!$T922,'Акты п-п'!$C$5:$I$57,3,FALSE())</f>
        <v>45758</v>
      </c>
      <c r="W922" s="17" t="str">
        <f aca="false">VLOOKUP(поверки!$T922,'Акты п-п'!$C$5:$I$57,5,FALSE())</f>
        <v>Большаков С.Н.</v>
      </c>
      <c r="X922" s="17" t="n">
        <f aca="false">поверки!$G922-поверки!$U922</f>
        <v>3</v>
      </c>
      <c r="Y922" s="17" t="n">
        <f aca="false">поверки!$V922-поверки!$G922</f>
        <v>1</v>
      </c>
      <c r="Z922" s="17" t="str">
        <f aca="false">CONCATENATE(поверки!$Q922," ",поверки!$S922," номер ",поверки!$H922)</f>
        <v>Газоанализатор СГОЭС номер 68732</v>
      </c>
    </row>
    <row r="923" customFormat="false" ht="17.9" hidden="true" customHeight="false" outlineLevel="0" collapsed="false">
      <c r="B923" s="1" t="s">
        <v>1632</v>
      </c>
      <c r="C923" s="1" t="s">
        <v>30</v>
      </c>
      <c r="D923" s="1" t="s">
        <v>31</v>
      </c>
      <c r="F923" s="1" t="s">
        <v>1633</v>
      </c>
      <c r="G923" s="16" t="n">
        <v>45757</v>
      </c>
      <c r="H923" s="6" t="s">
        <v>2053</v>
      </c>
      <c r="J923" s="1" t="s">
        <v>34</v>
      </c>
      <c r="K923" s="1" t="s">
        <v>35</v>
      </c>
      <c r="L923" s="1" t="s">
        <v>2054</v>
      </c>
      <c r="M923" s="17" t="str">
        <f aca="false">IF(COUNTIF(поверки!$H$6:$H$3175,поверки!$H923)&gt;1,"Дубликат","")</f>
        <v/>
      </c>
      <c r="N923" s="17" t="str">
        <f aca="false">IF(COUNTIF(поверки!$L$6:$L$3175,поверки!$L923)&gt;1,"Дубликат","")</f>
        <v/>
      </c>
      <c r="O923" s="18" t="n">
        <v>918</v>
      </c>
      <c r="P923" s="17" t="str">
        <f aca="false">CONCATENATE(TEXT(MONTH(поверки!$G923),"00"),"/",TEXT(поверки!$O923,"000"), "/",TEXT(YEAR(поверки!$G923)-2000,"00"))</f>
        <v>04/918/25</v>
      </c>
      <c r="Q923" s="17" t="str">
        <f aca="false">VLOOKUP(поверки!$F923,'соответстиви ОТ типу'!$K$4:$M$344,2,FALSE())</f>
        <v>Газоанализатор</v>
      </c>
      <c r="R923" s="17" t="s">
        <v>46</v>
      </c>
      <c r="S923" s="17" t="s">
        <v>1636</v>
      </c>
      <c r="T923" s="17" t="n">
        <v>3</v>
      </c>
      <c r="U923" s="19" t="n">
        <f aca="false">VLOOKUP(поверки!$T923,'Акты п-п'!$C$5:$I$57,2,FALSE())</f>
        <v>45754</v>
      </c>
      <c r="V923" s="19" t="n">
        <f aca="false">VLOOKUP(поверки!$T923,'Акты п-п'!$C$5:$I$57,3,FALSE())</f>
        <v>45758</v>
      </c>
      <c r="W923" s="17" t="str">
        <f aca="false">VLOOKUP(поверки!$T923,'Акты п-п'!$C$5:$I$57,5,FALSE())</f>
        <v>Большаков С.Н.</v>
      </c>
      <c r="X923" s="17" t="n">
        <f aca="false">поверки!$G923-поверки!$U923</f>
        <v>3</v>
      </c>
      <c r="Y923" s="17" t="n">
        <f aca="false">поверки!$V923-поверки!$G923</f>
        <v>1</v>
      </c>
      <c r="Z923" s="17" t="str">
        <f aca="false">CONCATENATE(поверки!$Q923," ",поверки!$S923," номер ",поверки!$H923)</f>
        <v>Газоанализатор СГОЭС номер 68396</v>
      </c>
    </row>
    <row r="924" customFormat="false" ht="17.9" hidden="true" customHeight="false" outlineLevel="0" collapsed="false">
      <c r="B924" s="1" t="s">
        <v>1632</v>
      </c>
      <c r="C924" s="1" t="s">
        <v>30</v>
      </c>
      <c r="D924" s="1" t="s">
        <v>31</v>
      </c>
      <c r="F924" s="1" t="s">
        <v>1633</v>
      </c>
      <c r="G924" s="16" t="n">
        <v>45757</v>
      </c>
      <c r="H924" s="6" t="s">
        <v>2055</v>
      </c>
      <c r="J924" s="1" t="s">
        <v>34</v>
      </c>
      <c r="K924" s="1" t="s">
        <v>35</v>
      </c>
      <c r="L924" s="1" t="s">
        <v>2056</v>
      </c>
      <c r="M924" s="17"/>
      <c r="N924" s="17" t="str">
        <f aca="false">IF(COUNTIF(поверки!$L$6:$L$3175,поверки!$L924)&gt;1,"Дубликат","")</f>
        <v/>
      </c>
      <c r="O924" s="18" t="n">
        <v>919</v>
      </c>
      <c r="P924" s="17" t="str">
        <f aca="false">CONCATENATE(TEXT(MONTH(поверки!$G924),"00"),"/",TEXT(поверки!$O924,"000"), "/",TEXT(YEAR(поверки!$G924)-2000,"00"))</f>
        <v>04/919/25</v>
      </c>
      <c r="Q924" s="17" t="str">
        <f aca="false">VLOOKUP(поверки!$F924,'соответстиви ОТ типу'!$K$4:$M$344,2,FALSE())</f>
        <v>Газоанализатор</v>
      </c>
      <c r="R924" s="17" t="s">
        <v>46</v>
      </c>
      <c r="S924" s="17" t="s">
        <v>1636</v>
      </c>
      <c r="T924" s="17" t="n">
        <v>3</v>
      </c>
      <c r="U924" s="19" t="n">
        <f aca="false">VLOOKUP(поверки!$T924,'Акты п-п'!$C$5:$I$57,2,FALSE())</f>
        <v>45754</v>
      </c>
      <c r="V924" s="19" t="n">
        <f aca="false">VLOOKUP(поверки!$T924,'Акты п-п'!$C$5:$I$57,3,FALSE())</f>
        <v>45758</v>
      </c>
      <c r="W924" s="17" t="str">
        <f aca="false">VLOOKUP(поверки!$T924,'Акты п-п'!$C$5:$I$57,5,FALSE())</f>
        <v>Большаков С.Н.</v>
      </c>
      <c r="X924" s="17" t="n">
        <f aca="false">поверки!$G924-поверки!$U924</f>
        <v>3</v>
      </c>
      <c r="Y924" s="17" t="n">
        <f aca="false">поверки!$V924-поверки!$G924</f>
        <v>1</v>
      </c>
      <c r="Z924" s="17" t="str">
        <f aca="false">CONCATENATE(поверки!$Q924," ",поверки!$S924," номер ",поверки!$H924)</f>
        <v>Газоанализатор СГОЭС номер 70187</v>
      </c>
    </row>
    <row r="925" customFormat="false" ht="17.9" hidden="true" customHeight="false" outlineLevel="0" collapsed="false">
      <c r="B925" s="1" t="s">
        <v>1632</v>
      </c>
      <c r="C925" s="1" t="s">
        <v>30</v>
      </c>
      <c r="D925" s="1" t="s">
        <v>31</v>
      </c>
      <c r="F925" s="1" t="s">
        <v>1633</v>
      </c>
      <c r="G925" s="16" t="n">
        <v>45757</v>
      </c>
      <c r="H925" s="6" t="s">
        <v>2057</v>
      </c>
      <c r="J925" s="1" t="s">
        <v>34</v>
      </c>
      <c r="K925" s="1" t="s">
        <v>35</v>
      </c>
      <c r="L925" s="1" t="s">
        <v>2058</v>
      </c>
      <c r="M925" s="17"/>
      <c r="N925" s="17" t="str">
        <f aca="false">IF(COUNTIF(поверки!$L$6:$L$3175,поверки!$L925)&gt;1,"Дубликат","")</f>
        <v/>
      </c>
      <c r="O925" s="18" t="n">
        <v>920</v>
      </c>
      <c r="P925" s="17" t="str">
        <f aca="false">CONCATENATE(TEXT(MONTH(поверки!$G925),"00"),"/",TEXT(поверки!$O925,"000"), "/",TEXT(YEAR(поверки!$G925)-2000,"00"))</f>
        <v>04/920/25</v>
      </c>
      <c r="Q925" s="17" t="str">
        <f aca="false">VLOOKUP(поверки!$F925,'соответстиви ОТ типу'!$K$4:$M$344,2,FALSE())</f>
        <v>Газоанализатор</v>
      </c>
      <c r="R925" s="17" t="s">
        <v>46</v>
      </c>
      <c r="S925" s="17" t="s">
        <v>1636</v>
      </c>
      <c r="T925" s="17" t="n">
        <v>3</v>
      </c>
      <c r="U925" s="19" t="n">
        <f aca="false">VLOOKUP(поверки!$T925,'Акты п-п'!$C$5:$I$57,2,FALSE())</f>
        <v>45754</v>
      </c>
      <c r="V925" s="19" t="n">
        <f aca="false">VLOOKUP(поверки!$T925,'Акты п-п'!$C$5:$I$57,3,FALSE())</f>
        <v>45758</v>
      </c>
      <c r="W925" s="17" t="str">
        <f aca="false">VLOOKUP(поверки!$T925,'Акты п-п'!$C$5:$I$57,5,FALSE())</f>
        <v>Большаков С.Н.</v>
      </c>
      <c r="X925" s="17" t="n">
        <f aca="false">поверки!$G925-поверки!$U925</f>
        <v>3</v>
      </c>
      <c r="Y925" s="17" t="n">
        <f aca="false">поверки!$V925-поверки!$G925</f>
        <v>1</v>
      </c>
      <c r="Z925" s="17" t="str">
        <f aca="false">CONCATENATE(поверки!$Q925," ",поверки!$S925," номер ",поверки!$H925)</f>
        <v>Газоанализатор СГОЭС номер 68395</v>
      </c>
    </row>
    <row r="926" customFormat="false" ht="17.9" hidden="true" customHeight="false" outlineLevel="0" collapsed="false">
      <c r="B926" s="1" t="s">
        <v>1632</v>
      </c>
      <c r="C926" s="1" t="s">
        <v>30</v>
      </c>
      <c r="D926" s="1" t="s">
        <v>31</v>
      </c>
      <c r="F926" s="1" t="s">
        <v>1633</v>
      </c>
      <c r="G926" s="16" t="n">
        <v>45757</v>
      </c>
      <c r="H926" s="6" t="s">
        <v>2059</v>
      </c>
      <c r="J926" s="1" t="s">
        <v>34</v>
      </c>
      <c r="K926" s="1" t="s">
        <v>35</v>
      </c>
      <c r="L926" s="1" t="s">
        <v>2060</v>
      </c>
      <c r="M926" s="17"/>
      <c r="N926" s="17" t="str">
        <f aca="false">IF(COUNTIF(поверки!$L$6:$L$3175,поверки!$L926)&gt;1,"Дубликат","")</f>
        <v/>
      </c>
      <c r="O926" s="18" t="n">
        <v>921</v>
      </c>
      <c r="P926" s="17" t="str">
        <f aca="false">CONCATENATE(TEXT(MONTH(поверки!$G926),"00"),"/",TEXT(поверки!$O926,"000"), "/",TEXT(YEAR(поверки!$G926)-2000,"00"))</f>
        <v>04/921/25</v>
      </c>
      <c r="Q926" s="17" t="str">
        <f aca="false">VLOOKUP(поверки!$F926,'соответстиви ОТ типу'!$K$4:$M$344,2,FALSE())</f>
        <v>Газоанализатор</v>
      </c>
      <c r="R926" s="17" t="s">
        <v>46</v>
      </c>
      <c r="S926" s="17" t="s">
        <v>1636</v>
      </c>
      <c r="T926" s="17" t="n">
        <v>3</v>
      </c>
      <c r="U926" s="19" t="n">
        <f aca="false">VLOOKUP(поверки!$T926,'Акты п-п'!$C$5:$I$57,2,FALSE())</f>
        <v>45754</v>
      </c>
      <c r="V926" s="19" t="n">
        <f aca="false">VLOOKUP(поверки!$T926,'Акты п-п'!$C$5:$I$57,3,FALSE())</f>
        <v>45758</v>
      </c>
      <c r="W926" s="17" t="str">
        <f aca="false">VLOOKUP(поверки!$T926,'Акты п-п'!$C$5:$I$57,5,FALSE())</f>
        <v>Большаков С.Н.</v>
      </c>
      <c r="X926" s="17" t="n">
        <f aca="false">поверки!$G926-поверки!$U926</f>
        <v>3</v>
      </c>
      <c r="Y926" s="17" t="n">
        <f aca="false">поверки!$V926-поверки!$G926</f>
        <v>1</v>
      </c>
      <c r="Z926" s="17" t="str">
        <f aca="false">CONCATENATE(поверки!$Q926," ",поверки!$S926," номер ",поверки!$H926)</f>
        <v>Газоанализатор СГОЭС номер 71053</v>
      </c>
    </row>
    <row r="927" customFormat="false" ht="17.9" hidden="true" customHeight="false" outlineLevel="0" collapsed="false">
      <c r="B927" s="1" t="s">
        <v>1632</v>
      </c>
      <c r="C927" s="1" t="s">
        <v>30</v>
      </c>
      <c r="D927" s="1" t="s">
        <v>31</v>
      </c>
      <c r="F927" s="1" t="s">
        <v>1633</v>
      </c>
      <c r="G927" s="16" t="n">
        <v>45757</v>
      </c>
      <c r="H927" s="6" t="s">
        <v>2061</v>
      </c>
      <c r="J927" s="1" t="s">
        <v>34</v>
      </c>
      <c r="K927" s="1" t="s">
        <v>35</v>
      </c>
      <c r="L927" s="1" t="s">
        <v>2062</v>
      </c>
      <c r="M927" s="17"/>
      <c r="N927" s="17" t="str">
        <f aca="false">IF(COUNTIF(поверки!$L$6:$L$3175,поверки!$L927)&gt;1,"Дубликат","")</f>
        <v/>
      </c>
      <c r="O927" s="18" t="n">
        <v>922</v>
      </c>
      <c r="P927" s="17" t="str">
        <f aca="false">CONCATENATE(TEXT(MONTH(поверки!$G927),"00"),"/",TEXT(поверки!$O927,"000"), "/",TEXT(YEAR(поверки!$G927)-2000,"00"))</f>
        <v>04/922/25</v>
      </c>
      <c r="Q927" s="17" t="str">
        <f aca="false">VLOOKUP(поверки!$F927,'соответстиви ОТ типу'!$K$4:$M$344,2,FALSE())</f>
        <v>Газоанализатор</v>
      </c>
      <c r="R927" s="17" t="s">
        <v>46</v>
      </c>
      <c r="S927" s="17" t="s">
        <v>1636</v>
      </c>
      <c r="T927" s="17" t="n">
        <v>3</v>
      </c>
      <c r="U927" s="19" t="n">
        <f aca="false">VLOOKUP(поверки!$T927,'Акты п-п'!$C$5:$I$57,2,FALSE())</f>
        <v>45754</v>
      </c>
      <c r="V927" s="19" t="n">
        <f aca="false">VLOOKUP(поверки!$T927,'Акты п-п'!$C$5:$I$57,3,FALSE())</f>
        <v>45758</v>
      </c>
      <c r="W927" s="17" t="str">
        <f aca="false">VLOOKUP(поверки!$T927,'Акты п-п'!$C$5:$I$57,5,FALSE())</f>
        <v>Большаков С.Н.</v>
      </c>
      <c r="X927" s="17" t="n">
        <f aca="false">поверки!$G927-поверки!$U927</f>
        <v>3</v>
      </c>
      <c r="Y927" s="17" t="n">
        <f aca="false">поверки!$V927-поверки!$G927</f>
        <v>1</v>
      </c>
      <c r="Z927" s="17" t="str">
        <f aca="false">CONCATENATE(поверки!$Q927," ",поверки!$S927," номер ",поверки!$H927)</f>
        <v>Газоанализатор СГОЭС номер 68766</v>
      </c>
    </row>
    <row r="928" customFormat="false" ht="17.9" hidden="true" customHeight="false" outlineLevel="0" collapsed="false">
      <c r="B928" s="1" t="s">
        <v>1632</v>
      </c>
      <c r="C928" s="1" t="s">
        <v>30</v>
      </c>
      <c r="D928" s="1" t="s">
        <v>31</v>
      </c>
      <c r="F928" s="1" t="s">
        <v>1633</v>
      </c>
      <c r="G928" s="16" t="n">
        <v>45757</v>
      </c>
      <c r="H928" s="6" t="s">
        <v>2063</v>
      </c>
      <c r="J928" s="1" t="s">
        <v>34</v>
      </c>
      <c r="K928" s="1" t="s">
        <v>35</v>
      </c>
      <c r="L928" s="1" t="s">
        <v>2064</v>
      </c>
      <c r="M928" s="17"/>
      <c r="N928" s="17" t="str">
        <f aca="false">IF(COUNTIF(поверки!$L$6:$L$3175,поверки!$L928)&gt;1,"Дубликат","")</f>
        <v/>
      </c>
      <c r="O928" s="18" t="n">
        <v>923</v>
      </c>
      <c r="P928" s="17" t="str">
        <f aca="false">CONCATENATE(TEXT(MONTH(поверки!$G928),"00"),"/",TEXT(поверки!$O928,"000"), "/",TEXT(YEAR(поверки!$G928)-2000,"00"))</f>
        <v>04/923/25</v>
      </c>
      <c r="Q928" s="17" t="str">
        <f aca="false">VLOOKUP(поверки!$F928,'соответстиви ОТ типу'!$K$4:$M$344,2,FALSE())</f>
        <v>Газоанализатор</v>
      </c>
      <c r="R928" s="17" t="s">
        <v>46</v>
      </c>
      <c r="S928" s="17" t="s">
        <v>1636</v>
      </c>
      <c r="T928" s="17" t="n">
        <v>3</v>
      </c>
      <c r="U928" s="19" t="n">
        <f aca="false">VLOOKUP(поверки!$T928,'Акты п-п'!$C$5:$I$57,2,FALSE())</f>
        <v>45754</v>
      </c>
      <c r="V928" s="19" t="n">
        <f aca="false">VLOOKUP(поверки!$T928,'Акты п-п'!$C$5:$I$57,3,FALSE())</f>
        <v>45758</v>
      </c>
      <c r="W928" s="17" t="str">
        <f aca="false">VLOOKUP(поверки!$T928,'Акты п-п'!$C$5:$I$57,5,FALSE())</f>
        <v>Большаков С.Н.</v>
      </c>
      <c r="X928" s="17" t="n">
        <f aca="false">поверки!$G928-поверки!$U928</f>
        <v>3</v>
      </c>
      <c r="Y928" s="17" t="n">
        <f aca="false">поверки!$V928-поверки!$G928</f>
        <v>1</v>
      </c>
      <c r="Z928" s="17" t="str">
        <f aca="false">CONCATENATE(поверки!$Q928," ",поверки!$S928," номер ",поверки!$H928)</f>
        <v>Газоанализатор СГОЭС номер 68751</v>
      </c>
    </row>
    <row r="929" customFormat="false" ht="17.9" hidden="true" customHeight="false" outlineLevel="0" collapsed="false">
      <c r="B929" s="1" t="s">
        <v>2065</v>
      </c>
      <c r="C929" s="1" t="s">
        <v>30</v>
      </c>
      <c r="D929" s="1" t="s">
        <v>31</v>
      </c>
      <c r="F929" s="1" t="s">
        <v>2066</v>
      </c>
      <c r="G929" s="16" t="n">
        <v>45758</v>
      </c>
      <c r="H929" s="6" t="s">
        <v>2067</v>
      </c>
      <c r="J929" s="1" t="s">
        <v>34</v>
      </c>
      <c r="K929" s="1" t="s">
        <v>35</v>
      </c>
      <c r="L929" s="1" t="s">
        <v>2068</v>
      </c>
      <c r="M929" s="17" t="str">
        <f aca="false">IF(COUNTIF(поверки!$H$6:$H$3175,поверки!$H929)&gt;1,"Дубликат","")</f>
        <v/>
      </c>
      <c r="N929" s="17" t="str">
        <f aca="false">IF(COUNTIF(поверки!$L$6:$L$3175,поверки!$L929)&gt;1,"Дубликат","")</f>
        <v/>
      </c>
      <c r="O929" s="18" t="n">
        <v>924</v>
      </c>
      <c r="P929" s="17" t="str">
        <f aca="false">CONCATENATE(TEXT(MONTH(поверки!$G929),"00"),"/",TEXT(поверки!$O929,"000"), "/",TEXT(YEAR(поверки!$G929)-2000,"00"))</f>
        <v>04/924/25</v>
      </c>
      <c r="Q929" s="17" t="str">
        <f aca="false">VLOOKUP(поверки!$F929,'соответстиви ОТ типу'!$K$4:$M$344,2,FALSE())</f>
        <v>Уровнемер</v>
      </c>
      <c r="R929" s="17" t="s">
        <v>42</v>
      </c>
      <c r="S929" s="17" t="s">
        <v>2069</v>
      </c>
      <c r="T929" s="17" t="n">
        <v>3</v>
      </c>
      <c r="U929" s="19" t="n">
        <f aca="false">VLOOKUP(поверки!$T929,'Акты п-п'!$C$5:$I$57,2,FALSE())</f>
        <v>45754</v>
      </c>
      <c r="V929" s="19" t="n">
        <f aca="false">VLOOKUP(поверки!$T929,'Акты п-п'!$C$5:$I$57,3,FALSE())</f>
        <v>45758</v>
      </c>
      <c r="W929" s="17" t="str">
        <f aca="false">VLOOKUP(поверки!$T929,'Акты п-п'!$C$5:$I$57,5,FALSE())</f>
        <v>Большаков С.Н.</v>
      </c>
      <c r="X929" s="17" t="n">
        <f aca="false">поверки!$G929-поверки!$U929</f>
        <v>4</v>
      </c>
      <c r="Y929" s="17" t="n">
        <f aca="false">поверки!$V929-поверки!$G929</f>
        <v>0</v>
      </c>
      <c r="Z929" s="17" t="str">
        <f aca="false">CONCATENATE(поверки!$Q929," ",поверки!$S929," номер ",поверки!$H929)</f>
        <v>Уровнемер Liquicap M FMI51 номер K802EC010F0</v>
      </c>
    </row>
    <row r="930" customFormat="false" ht="17.9" hidden="true" customHeight="false" outlineLevel="0" collapsed="false">
      <c r="B930" s="1" t="s">
        <v>2070</v>
      </c>
      <c r="C930" s="1" t="s">
        <v>30</v>
      </c>
      <c r="D930" s="1" t="s">
        <v>446</v>
      </c>
      <c r="E930" s="1" t="s">
        <v>2071</v>
      </c>
      <c r="F930" s="1" t="s">
        <v>2072</v>
      </c>
      <c r="G930" s="16" t="n">
        <v>45759</v>
      </c>
      <c r="H930" s="6" t="s">
        <v>2073</v>
      </c>
      <c r="J930" s="1" t="s">
        <v>34</v>
      </c>
      <c r="K930" s="1" t="s">
        <v>35</v>
      </c>
      <c r="L930" s="1" t="s">
        <v>2074</v>
      </c>
      <c r="M930" s="17" t="str">
        <f aca="false">IF(COUNTIF(поверки!$H$6:$H$3175,поверки!$H930)&gt;1,"Дубликат","")</f>
        <v/>
      </c>
      <c r="N930" s="17" t="str">
        <f aca="false">IF(COUNTIF(поверки!$L$6:$L$3175,поверки!$L930)&gt;1,"Дубликат","")</f>
        <v/>
      </c>
      <c r="O930" s="18" t="n">
        <v>925</v>
      </c>
      <c r="P930" s="17" t="str">
        <f aca="false">CONCATENATE(TEXT(MONTH(поверки!$G930),"00"),"/",TEXT(поверки!$O930,"000"), "/",TEXT(YEAR(поверки!$G930)-2000,"00"))</f>
        <v>04/925/25</v>
      </c>
      <c r="Q930" s="17" t="str">
        <f aca="false">VLOOKUP(поверки!$F930,'соответстиви ОТ типу'!$K$4:$M$344,2,FALSE())</f>
        <v>Газоанализатор</v>
      </c>
      <c r="R930" s="17" t="s">
        <v>52</v>
      </c>
      <c r="S930" s="17" t="s">
        <v>2075</v>
      </c>
      <c r="T930" s="17" t="n">
        <v>6</v>
      </c>
      <c r="U930" s="19" t="n">
        <f aca="false">VLOOKUP(поверки!$T930,'Акты п-п'!$C$5:$I$57,2,FALSE())</f>
        <v>45759</v>
      </c>
      <c r="V930" s="19" t="n">
        <f aca="false">VLOOKUP(поверки!$T930,'Акты п-п'!$C$5:$I$57,3,FALSE())</f>
        <v>45761</v>
      </c>
      <c r="W930" s="17" t="str">
        <f aca="false">VLOOKUP(поверки!$T930,'Акты п-п'!$C$5:$I$57,5,FALSE())</f>
        <v>Манджеев А.А.</v>
      </c>
      <c r="X930" s="17" t="n">
        <f aca="false">поверки!$G930-поверки!$U930</f>
        <v>0</v>
      </c>
      <c r="Y930" s="17" t="n">
        <f aca="false">поверки!$V930-поверки!$G930</f>
        <v>2</v>
      </c>
      <c r="Z930" s="17" t="str">
        <f aca="false">CONCATENATE(поверки!$Q930," ",поверки!$S930," номер ",поверки!$H930)</f>
        <v>Газоанализатор ДГС ЭРИС номер ER230170898</v>
      </c>
    </row>
    <row r="931" customFormat="false" ht="17.9" hidden="true" customHeight="false" outlineLevel="0" collapsed="false">
      <c r="B931" s="1" t="s">
        <v>2076</v>
      </c>
      <c r="C931" s="1" t="s">
        <v>30</v>
      </c>
      <c r="D931" s="1" t="s">
        <v>446</v>
      </c>
      <c r="E931" s="1" t="s">
        <v>2077</v>
      </c>
      <c r="F931" s="1" t="s">
        <v>2078</v>
      </c>
      <c r="G931" s="16" t="n">
        <v>45759</v>
      </c>
      <c r="H931" s="6" t="s">
        <v>2079</v>
      </c>
      <c r="J931" s="1" t="s">
        <v>34</v>
      </c>
      <c r="K931" s="1" t="s">
        <v>35</v>
      </c>
      <c r="L931" s="1" t="s">
        <v>2080</v>
      </c>
      <c r="M931" s="17" t="str">
        <f aca="false">IF(COUNTIF(поверки!$H$6:$H$3175,поверки!$H931)&gt;1,"Дубликат","")</f>
        <v/>
      </c>
      <c r="N931" s="17" t="str">
        <f aca="false">IF(COUNTIF(поверки!$L$6:$L$3175,поверки!$L931)&gt;1,"Дубликат","")</f>
        <v/>
      </c>
      <c r="O931" s="18" t="n">
        <v>926</v>
      </c>
      <c r="P931" s="17" t="str">
        <f aca="false">CONCATENATE(TEXT(MONTH(поверки!$G931),"00"),"/",TEXT(поверки!$O931,"000"), "/",TEXT(YEAR(поверки!$G931)-2000,"00"))</f>
        <v>04/926/25</v>
      </c>
      <c r="Q931" s="17" t="str">
        <f aca="false">VLOOKUP(поверки!$F931,'соответстиви ОТ типу'!$K$4:$M$344,2,FALSE())</f>
        <v>Преобразователь давления</v>
      </c>
      <c r="R931" s="17" t="s">
        <v>52</v>
      </c>
      <c r="S931" s="17" t="s">
        <v>2081</v>
      </c>
      <c r="T931" s="17" t="n">
        <v>6</v>
      </c>
      <c r="U931" s="19" t="n">
        <f aca="false">VLOOKUP(поверки!$T931,'Акты п-п'!$C$5:$I$57,2,FALSE())</f>
        <v>45759</v>
      </c>
      <c r="V931" s="19" t="n">
        <f aca="false">VLOOKUP(поверки!$T931,'Акты п-п'!$C$5:$I$57,3,FALSE())</f>
        <v>45761</v>
      </c>
      <c r="W931" s="17" t="str">
        <f aca="false">VLOOKUP(поверки!$T931,'Акты п-п'!$C$5:$I$57,5,FALSE())</f>
        <v>Манджеев А.А.</v>
      </c>
      <c r="X931" s="17" t="n">
        <f aca="false">поверки!$G931-поверки!$U931</f>
        <v>0</v>
      </c>
      <c r="Y931" s="17" t="n">
        <f aca="false">поверки!$V931-поверки!$G931</f>
        <v>2</v>
      </c>
      <c r="Z931" s="17" t="str">
        <f aca="false">CONCATENATE(поверки!$Q931," ",поверки!$S931," номер ",поверки!$H931)</f>
        <v>Преобразователь давления 3051S номер 09962558</v>
      </c>
    </row>
    <row r="932" customFormat="false" ht="17.9" hidden="true" customHeight="false" outlineLevel="0" collapsed="false">
      <c r="B932" s="1" t="s">
        <v>2076</v>
      </c>
      <c r="C932" s="1" t="s">
        <v>30</v>
      </c>
      <c r="D932" s="1" t="s">
        <v>446</v>
      </c>
      <c r="E932" s="1" t="s">
        <v>2077</v>
      </c>
      <c r="F932" s="1" t="s">
        <v>2078</v>
      </c>
      <c r="G932" s="16" t="n">
        <v>45759</v>
      </c>
      <c r="H932" s="6" t="s">
        <v>2082</v>
      </c>
      <c r="J932" s="1" t="s">
        <v>34</v>
      </c>
      <c r="K932" s="1" t="s">
        <v>35</v>
      </c>
      <c r="L932" s="1" t="s">
        <v>2083</v>
      </c>
      <c r="M932" s="17" t="str">
        <f aca="false">IF(COUNTIF(поверки!$H$6:$H$3175,поверки!$H932)&gt;1,"Дубликат","")</f>
        <v/>
      </c>
      <c r="N932" s="17" t="str">
        <f aca="false">IF(COUNTIF(поверки!$L$6:$L$3175,поверки!$L932)&gt;1,"Дубликат","")</f>
        <v/>
      </c>
      <c r="O932" s="18" t="n">
        <v>927</v>
      </c>
      <c r="P932" s="17" t="str">
        <f aca="false">CONCATENATE(TEXT(MONTH(поверки!$G932),"00"),"/",TEXT(поверки!$O932,"000"), "/",TEXT(YEAR(поверки!$G932)-2000,"00"))</f>
        <v>04/927/25</v>
      </c>
      <c r="Q932" s="17" t="str">
        <f aca="false">VLOOKUP(поверки!$F932,'соответстиви ОТ типу'!$K$4:$M$344,2,FALSE())</f>
        <v>Преобразователь давления</v>
      </c>
      <c r="R932" s="17" t="s">
        <v>52</v>
      </c>
      <c r="S932" s="17" t="s">
        <v>2081</v>
      </c>
      <c r="T932" s="17" t="n">
        <v>6</v>
      </c>
      <c r="U932" s="19" t="n">
        <f aca="false">VLOOKUP(поверки!$T932,'Акты п-п'!$C$5:$I$57,2,FALSE())</f>
        <v>45759</v>
      </c>
      <c r="V932" s="19" t="n">
        <f aca="false">VLOOKUP(поверки!$T932,'Акты п-п'!$C$5:$I$57,3,FALSE())</f>
        <v>45761</v>
      </c>
      <c r="W932" s="17" t="str">
        <f aca="false">VLOOKUP(поверки!$T932,'Акты п-п'!$C$5:$I$57,5,FALSE())</f>
        <v>Манджеев А.А.</v>
      </c>
      <c r="X932" s="17" t="n">
        <f aca="false">поверки!$G932-поверки!$U932</f>
        <v>0</v>
      </c>
      <c r="Y932" s="17" t="n">
        <f aca="false">поверки!$V932-поверки!$G932</f>
        <v>2</v>
      </c>
      <c r="Z932" s="17" t="str">
        <f aca="false">CONCATENATE(поверки!$Q932," ",поверки!$S932," номер ",поверки!$H932)</f>
        <v>Преобразователь давления 3051S номер 09779082</v>
      </c>
    </row>
    <row r="933" customFormat="false" ht="17.9" hidden="true" customHeight="false" outlineLevel="0" collapsed="false">
      <c r="B933" s="1" t="s">
        <v>2084</v>
      </c>
      <c r="C933" s="1" t="s">
        <v>30</v>
      </c>
      <c r="D933" s="1" t="s">
        <v>446</v>
      </c>
      <c r="E933" s="1" t="s">
        <v>2077</v>
      </c>
      <c r="F933" s="1" t="s">
        <v>2078</v>
      </c>
      <c r="G933" s="16" t="n">
        <v>45759</v>
      </c>
      <c r="H933" s="6" t="s">
        <v>2085</v>
      </c>
      <c r="J933" s="1" t="s">
        <v>34</v>
      </c>
      <c r="K933" s="1" t="s">
        <v>35</v>
      </c>
      <c r="L933" s="1" t="s">
        <v>2086</v>
      </c>
      <c r="M933" s="17" t="str">
        <f aca="false">IF(COUNTIF(поверки!$H$6:$H$3175,поверки!$H933)&gt;1,"Дубликат","")</f>
        <v/>
      </c>
      <c r="N933" s="17" t="str">
        <f aca="false">IF(COUNTIF(поверки!$L$6:$L$3175,поверки!$L933)&gt;1,"Дубликат","")</f>
        <v/>
      </c>
      <c r="O933" s="18" t="n">
        <v>928</v>
      </c>
      <c r="P933" s="17" t="str">
        <f aca="false">CONCATENATE(TEXT(MONTH(поверки!$G933),"00"),"/",TEXT(поверки!$O933,"000"), "/",TEXT(YEAR(поверки!$G933)-2000,"00"))</f>
        <v>04/928/25</v>
      </c>
      <c r="Q933" s="17" t="str">
        <f aca="false">VLOOKUP(поверки!$F933,'соответстиви ОТ типу'!$K$4:$M$344,2,FALSE())</f>
        <v>Преобразователь давления</v>
      </c>
      <c r="R933" s="17" t="s">
        <v>52</v>
      </c>
      <c r="S933" s="17" t="s">
        <v>2081</v>
      </c>
      <c r="T933" s="17" t="n">
        <v>6</v>
      </c>
      <c r="U933" s="19" t="n">
        <f aca="false">VLOOKUP(поверки!$T933,'Акты п-п'!$C$5:$I$57,2,FALSE())</f>
        <v>45759</v>
      </c>
      <c r="V933" s="19" t="n">
        <f aca="false">VLOOKUP(поверки!$T933,'Акты п-п'!$C$5:$I$57,3,FALSE())</f>
        <v>45761</v>
      </c>
      <c r="W933" s="17" t="str">
        <f aca="false">VLOOKUP(поверки!$T933,'Акты п-п'!$C$5:$I$57,5,FALSE())</f>
        <v>Манджеев А.А.</v>
      </c>
      <c r="X933" s="17" t="n">
        <f aca="false">поверки!$G933-поверки!$U933</f>
        <v>0</v>
      </c>
      <c r="Y933" s="17" t="n">
        <f aca="false">поверки!$V933-поверки!$G933</f>
        <v>2</v>
      </c>
      <c r="Z933" s="17" t="str">
        <f aca="false">CONCATENATE(поверки!$Q933," ",поверки!$S933," номер ",поверки!$H933)</f>
        <v>Преобразователь давления 3051S номер 09779075</v>
      </c>
    </row>
    <row r="934" customFormat="false" ht="17.9" hidden="true" customHeight="false" outlineLevel="0" collapsed="false">
      <c r="B934" s="1" t="s">
        <v>2087</v>
      </c>
      <c r="C934" s="1" t="s">
        <v>30</v>
      </c>
      <c r="D934" s="1" t="s">
        <v>446</v>
      </c>
      <c r="E934" s="1" t="s">
        <v>2077</v>
      </c>
      <c r="F934" s="1" t="s">
        <v>2078</v>
      </c>
      <c r="G934" s="16" t="n">
        <v>45759</v>
      </c>
      <c r="H934" s="6" t="s">
        <v>2088</v>
      </c>
      <c r="J934" s="1" t="s">
        <v>34</v>
      </c>
      <c r="K934" s="1" t="s">
        <v>35</v>
      </c>
      <c r="L934" s="1" t="s">
        <v>2089</v>
      </c>
      <c r="M934" s="17" t="str">
        <f aca="false">IF(COUNTIF(поверки!$H$6:$H$3175,поверки!$H934)&gt;1,"Дубликат","")</f>
        <v/>
      </c>
      <c r="N934" s="17" t="str">
        <f aca="false">IF(COUNTIF(поверки!$L$6:$L$3175,поверки!$L934)&gt;1,"Дубликат","")</f>
        <v/>
      </c>
      <c r="O934" s="18" t="n">
        <v>929</v>
      </c>
      <c r="P934" s="17" t="str">
        <f aca="false">CONCATENATE(TEXT(MONTH(поверки!$G934),"00"),"/",TEXT(поверки!$O934,"000"), "/",TEXT(YEAR(поверки!$G934)-2000,"00"))</f>
        <v>04/929/25</v>
      </c>
      <c r="Q934" s="17" t="str">
        <f aca="false">VLOOKUP(поверки!$F934,'соответстиви ОТ типу'!$K$4:$M$344,2,FALSE())</f>
        <v>Преобразователь давления</v>
      </c>
      <c r="R934" s="17" t="s">
        <v>52</v>
      </c>
      <c r="S934" s="17" t="s">
        <v>2081</v>
      </c>
      <c r="T934" s="17" t="n">
        <v>6</v>
      </c>
      <c r="U934" s="19" t="n">
        <f aca="false">VLOOKUP(поверки!$T934,'Акты п-п'!$C$5:$I$57,2,FALSE())</f>
        <v>45759</v>
      </c>
      <c r="V934" s="19" t="n">
        <f aca="false">VLOOKUP(поверки!$T934,'Акты п-п'!$C$5:$I$57,3,FALSE())</f>
        <v>45761</v>
      </c>
      <c r="W934" s="17" t="str">
        <f aca="false">VLOOKUP(поверки!$T934,'Акты п-п'!$C$5:$I$57,5,FALSE())</f>
        <v>Манджеев А.А.</v>
      </c>
      <c r="X934" s="17" t="n">
        <f aca="false">поверки!$G934-поверки!$U934</f>
        <v>0</v>
      </c>
      <c r="Y934" s="17" t="n">
        <f aca="false">поверки!$V934-поверки!$G934</f>
        <v>2</v>
      </c>
      <c r="Z934" s="17" t="str">
        <f aca="false">CONCATENATE(поверки!$Q934," ",поверки!$S934," номер ",поверки!$H934)</f>
        <v>Преобразователь давления 3051S номер 09889563</v>
      </c>
    </row>
    <row r="935" customFormat="false" ht="17.9" hidden="true" customHeight="false" outlineLevel="0" collapsed="false">
      <c r="B935" s="1" t="s">
        <v>2090</v>
      </c>
      <c r="C935" s="1" t="s">
        <v>30</v>
      </c>
      <c r="D935" s="1" t="s">
        <v>446</v>
      </c>
      <c r="E935" s="1" t="s">
        <v>2077</v>
      </c>
      <c r="F935" s="1" t="s">
        <v>2078</v>
      </c>
      <c r="G935" s="16" t="n">
        <v>45759</v>
      </c>
      <c r="H935" s="6" t="s">
        <v>2091</v>
      </c>
      <c r="J935" s="1" t="s">
        <v>34</v>
      </c>
      <c r="K935" s="1" t="s">
        <v>35</v>
      </c>
      <c r="L935" s="1" t="s">
        <v>2092</v>
      </c>
      <c r="M935" s="17" t="str">
        <f aca="false">IF(COUNTIF(поверки!$H$6:$H$3175,поверки!$H935)&gt;1,"Дубликат","")</f>
        <v/>
      </c>
      <c r="N935" s="17" t="str">
        <f aca="false">IF(COUNTIF(поверки!$L$6:$L$3175,поверки!$L935)&gt;1,"Дубликат","")</f>
        <v/>
      </c>
      <c r="O935" s="18" t="n">
        <v>930</v>
      </c>
      <c r="P935" s="17" t="str">
        <f aca="false">CONCATENATE(TEXT(MONTH(поверки!$G935),"00"),"/",TEXT(поверки!$O935,"000"), "/",TEXT(YEAR(поверки!$G935)-2000,"00"))</f>
        <v>04/930/25</v>
      </c>
      <c r="Q935" s="17" t="str">
        <f aca="false">VLOOKUP(поверки!$F935,'соответстиви ОТ типу'!$K$4:$M$344,2,FALSE())</f>
        <v>Преобразователь давления</v>
      </c>
      <c r="R935" s="17" t="s">
        <v>52</v>
      </c>
      <c r="S935" s="17" t="s">
        <v>2081</v>
      </c>
      <c r="T935" s="17" t="n">
        <v>6</v>
      </c>
      <c r="U935" s="19" t="n">
        <f aca="false">VLOOKUP(поверки!$T935,'Акты п-п'!$C$5:$I$57,2,FALSE())</f>
        <v>45759</v>
      </c>
      <c r="V935" s="19" t="n">
        <f aca="false">VLOOKUP(поверки!$T935,'Акты п-п'!$C$5:$I$57,3,FALSE())</f>
        <v>45761</v>
      </c>
      <c r="W935" s="17" t="str">
        <f aca="false">VLOOKUP(поверки!$T935,'Акты п-п'!$C$5:$I$57,5,FALSE())</f>
        <v>Манджеев А.А.</v>
      </c>
      <c r="X935" s="17" t="n">
        <f aca="false">поверки!$G935-поверки!$U935</f>
        <v>0</v>
      </c>
      <c r="Y935" s="17" t="n">
        <f aca="false">поверки!$V935-поверки!$G935</f>
        <v>2</v>
      </c>
      <c r="Z935" s="17" t="str">
        <f aca="false">CONCATENATE(поверки!$Q935," ",поверки!$S935," номер ",поверки!$H935)</f>
        <v>Преобразователь давления 3051S номер 09779087</v>
      </c>
    </row>
    <row r="936" customFormat="false" ht="17.9" hidden="true" customHeight="false" outlineLevel="0" collapsed="false">
      <c r="B936" s="1" t="s">
        <v>2093</v>
      </c>
      <c r="C936" s="1" t="s">
        <v>30</v>
      </c>
      <c r="D936" s="1" t="s">
        <v>446</v>
      </c>
      <c r="E936" s="1" t="s">
        <v>2094</v>
      </c>
      <c r="F936" s="1" t="s">
        <v>2095</v>
      </c>
      <c r="G936" s="16" t="n">
        <v>45759</v>
      </c>
      <c r="H936" s="6" t="s">
        <v>2096</v>
      </c>
      <c r="J936" s="1" t="s">
        <v>34</v>
      </c>
      <c r="K936" s="1" t="s">
        <v>35</v>
      </c>
      <c r="L936" s="1" t="s">
        <v>2097</v>
      </c>
      <c r="M936" s="17" t="str">
        <f aca="false">IF(COUNTIF(поверки!$H$6:$H$3175,поверки!$H936)&gt;1,"Дубликат","")</f>
        <v/>
      </c>
      <c r="N936" s="17" t="str">
        <f aca="false">IF(COUNTIF(поверки!$L$6:$L$3175,поверки!$L936)&gt;1,"Дубликат","")</f>
        <v/>
      </c>
      <c r="O936" s="18" t="n">
        <v>931</v>
      </c>
      <c r="P936" s="17" t="str">
        <f aca="false">CONCATENATE(TEXT(MONTH(поверки!$G936),"00"),"/",TEXT(поверки!$O936,"000"), "/",TEXT(YEAR(поверки!$G936)-2000,"00"))</f>
        <v>04/931/25</v>
      </c>
      <c r="Q936" s="17" t="str">
        <f aca="false">VLOOKUP(поверки!$F936,'соответстиви ОТ типу'!$K$4:$M$344,2,FALSE())</f>
        <v>Преобразователь давления</v>
      </c>
      <c r="R936" s="17" t="s">
        <v>52</v>
      </c>
      <c r="S936" s="17" t="s">
        <v>2098</v>
      </c>
      <c r="T936" s="17" t="n">
        <v>6</v>
      </c>
      <c r="U936" s="19" t="n">
        <f aca="false">VLOOKUP(поверки!$T936,'Акты п-п'!$C$5:$I$57,2,FALSE())</f>
        <v>45759</v>
      </c>
      <c r="V936" s="19" t="n">
        <f aca="false">VLOOKUP(поверки!$T936,'Акты п-п'!$C$5:$I$57,3,FALSE())</f>
        <v>45761</v>
      </c>
      <c r="W936" s="17" t="str">
        <f aca="false">VLOOKUP(поверки!$T936,'Акты п-п'!$C$5:$I$57,5,FALSE())</f>
        <v>Манджеев А.А.</v>
      </c>
      <c r="X936" s="17" t="n">
        <f aca="false">поверки!$G936-поверки!$U936</f>
        <v>0</v>
      </c>
      <c r="Y936" s="17" t="n">
        <f aca="false">поверки!$V936-поверки!$G936</f>
        <v>2</v>
      </c>
      <c r="Z936" s="17" t="str">
        <f aca="false">CONCATENATE(поверки!$Q936," ",поверки!$S936," номер ",поверки!$H936)</f>
        <v>Преобразователь давления Метран 150 номер 1437032</v>
      </c>
    </row>
    <row r="937" customFormat="false" ht="17.9" hidden="true" customHeight="false" outlineLevel="0" collapsed="false">
      <c r="B937" s="1" t="s">
        <v>2093</v>
      </c>
      <c r="C937" s="1" t="s">
        <v>30</v>
      </c>
      <c r="D937" s="1" t="s">
        <v>446</v>
      </c>
      <c r="E937" s="1" t="s">
        <v>2094</v>
      </c>
      <c r="F937" s="1" t="s">
        <v>2095</v>
      </c>
      <c r="G937" s="16" t="n">
        <v>45759</v>
      </c>
      <c r="H937" s="6" t="s">
        <v>2099</v>
      </c>
      <c r="J937" s="1" t="s">
        <v>34</v>
      </c>
      <c r="K937" s="1" t="s">
        <v>35</v>
      </c>
      <c r="L937" s="1" t="s">
        <v>2100</v>
      </c>
      <c r="M937" s="17" t="str">
        <f aca="false">IF(COUNTIF(поверки!$H$6:$H$3175,поверки!$H937)&gt;1,"Дубликат","")</f>
        <v/>
      </c>
      <c r="N937" s="17" t="str">
        <f aca="false">IF(COUNTIF(поверки!$L$6:$L$3175,поверки!$L937)&gt;1,"Дубликат","")</f>
        <v/>
      </c>
      <c r="O937" s="18" t="n">
        <v>932</v>
      </c>
      <c r="P937" s="17" t="str">
        <f aca="false">CONCATENATE(TEXT(MONTH(поверки!$G937),"00"),"/",TEXT(поверки!$O937,"000"), "/",TEXT(YEAR(поверки!$G937)-2000,"00"))</f>
        <v>04/932/25</v>
      </c>
      <c r="Q937" s="17" t="str">
        <f aca="false">VLOOKUP(поверки!$F937,'соответстиви ОТ типу'!$K$4:$M$344,2,FALSE())</f>
        <v>Преобразователь давления</v>
      </c>
      <c r="R937" s="17" t="s">
        <v>52</v>
      </c>
      <c r="S937" s="17" t="s">
        <v>2098</v>
      </c>
      <c r="T937" s="17" t="n">
        <v>6</v>
      </c>
      <c r="U937" s="19" t="n">
        <f aca="false">VLOOKUP(поверки!$T937,'Акты п-п'!$C$5:$I$57,2,FALSE())</f>
        <v>45759</v>
      </c>
      <c r="V937" s="19" t="n">
        <f aca="false">VLOOKUP(поверки!$T937,'Акты п-п'!$C$5:$I$57,3,FALSE())</f>
        <v>45761</v>
      </c>
      <c r="W937" s="17" t="str">
        <f aca="false">VLOOKUP(поверки!$T937,'Акты п-п'!$C$5:$I$57,5,FALSE())</f>
        <v>Манджеев А.А.</v>
      </c>
      <c r="X937" s="17" t="n">
        <f aca="false">поверки!$G937-поверки!$U937</f>
        <v>0</v>
      </c>
      <c r="Y937" s="17" t="n">
        <f aca="false">поверки!$V937-поверки!$G937</f>
        <v>2</v>
      </c>
      <c r="Z937" s="17" t="str">
        <f aca="false">CONCATENATE(поверки!$Q937," ",поверки!$S937," номер ",поверки!$H937)</f>
        <v>Преобразователь давления Метран 150 номер 1438751</v>
      </c>
    </row>
    <row r="938" customFormat="false" ht="17.9" hidden="true" customHeight="false" outlineLevel="0" collapsed="false">
      <c r="B938" s="1" t="s">
        <v>2093</v>
      </c>
      <c r="C938" s="1" t="s">
        <v>30</v>
      </c>
      <c r="D938" s="1" t="s">
        <v>446</v>
      </c>
      <c r="E938" s="1" t="s">
        <v>2094</v>
      </c>
      <c r="F938" s="1" t="s">
        <v>2095</v>
      </c>
      <c r="G938" s="16" t="n">
        <v>45759</v>
      </c>
      <c r="H938" s="6" t="s">
        <v>2101</v>
      </c>
      <c r="J938" s="1" t="s">
        <v>34</v>
      </c>
      <c r="K938" s="1" t="s">
        <v>35</v>
      </c>
      <c r="L938" s="1" t="s">
        <v>2102</v>
      </c>
      <c r="M938" s="17" t="str">
        <f aca="false">IF(COUNTIF(поверки!$H$6:$H$3175,поверки!$H938)&gt;1,"Дубликат","")</f>
        <v/>
      </c>
      <c r="N938" s="17" t="str">
        <f aca="false">IF(COUNTIF(поверки!$L$6:$L$3175,поверки!$L938)&gt;1,"Дубликат","")</f>
        <v/>
      </c>
      <c r="O938" s="18" t="n">
        <v>933</v>
      </c>
      <c r="P938" s="17" t="str">
        <f aca="false">CONCATENATE(TEXT(MONTH(поверки!$G938),"00"),"/",TEXT(поверки!$O938,"000"), "/",TEXT(YEAR(поверки!$G938)-2000,"00"))</f>
        <v>04/933/25</v>
      </c>
      <c r="Q938" s="17" t="str">
        <f aca="false">VLOOKUP(поверки!$F938,'соответстиви ОТ типу'!$K$4:$M$344,2,FALSE())</f>
        <v>Преобразователь давления</v>
      </c>
      <c r="R938" s="17" t="s">
        <v>52</v>
      </c>
      <c r="S938" s="17" t="s">
        <v>2098</v>
      </c>
      <c r="T938" s="17" t="n">
        <v>6</v>
      </c>
      <c r="U938" s="19" t="n">
        <f aca="false">VLOOKUP(поверки!$T938,'Акты п-п'!$C$5:$I$57,2,FALSE())</f>
        <v>45759</v>
      </c>
      <c r="V938" s="19" t="n">
        <f aca="false">VLOOKUP(поверки!$T938,'Акты п-п'!$C$5:$I$57,3,FALSE())</f>
        <v>45761</v>
      </c>
      <c r="W938" s="17" t="str">
        <f aca="false">VLOOKUP(поверки!$T938,'Акты п-п'!$C$5:$I$57,5,FALSE())</f>
        <v>Манджеев А.А.</v>
      </c>
      <c r="X938" s="17" t="n">
        <f aca="false">поверки!$G938-поверки!$U938</f>
        <v>0</v>
      </c>
      <c r="Y938" s="17" t="n">
        <f aca="false">поверки!$V938-поверки!$G938</f>
        <v>2</v>
      </c>
      <c r="Z938" s="17" t="str">
        <f aca="false">CONCATENATE(поверки!$Q938," ",поверки!$S938," номер ",поверки!$H938)</f>
        <v>Преобразователь давления Метран 150 номер 1438750</v>
      </c>
    </row>
    <row r="939" customFormat="false" ht="17.9" hidden="true" customHeight="false" outlineLevel="0" collapsed="false">
      <c r="B939" s="1" t="s">
        <v>1822</v>
      </c>
      <c r="C939" s="1" t="s">
        <v>30</v>
      </c>
      <c r="D939" s="1" t="s">
        <v>446</v>
      </c>
      <c r="F939" s="1" t="s">
        <v>2103</v>
      </c>
      <c r="G939" s="16" t="n">
        <v>45759</v>
      </c>
      <c r="H939" s="6" t="s">
        <v>2104</v>
      </c>
      <c r="J939" s="1" t="s">
        <v>34</v>
      </c>
      <c r="K939" s="1" t="s">
        <v>35</v>
      </c>
      <c r="L939" s="1" t="s">
        <v>2105</v>
      </c>
      <c r="M939" s="17" t="str">
        <f aca="false">IF(COUNTIF(поверки!$H$6:$H$3175,поверки!$H939)&gt;1,"Дубликат","")</f>
        <v/>
      </c>
      <c r="N939" s="17" t="str">
        <f aca="false">IF(COUNTIF(поверки!$L$6:$L$3175,поверки!$L939)&gt;1,"Дубликат","")</f>
        <v/>
      </c>
      <c r="O939" s="18" t="n">
        <v>934</v>
      </c>
      <c r="P939" s="17" t="str">
        <f aca="false">CONCATENATE(TEXT(MONTH(поверки!$G939),"00"),"/",TEXT(поверки!$O939,"000"), "/",TEXT(YEAR(поверки!$G939)-2000,"00"))</f>
        <v>04/934/25</v>
      </c>
      <c r="Q939" s="17" t="str">
        <f aca="false">VLOOKUP(поверки!$F939,'соответстиви ОТ типу'!$K$4:$M$344,2,FALSE())</f>
        <v>Датчик температуры</v>
      </c>
      <c r="R939" s="17" t="s">
        <v>52</v>
      </c>
      <c r="S939" s="17" t="s">
        <v>2106</v>
      </c>
      <c r="T939" s="17" t="n">
        <v>6</v>
      </c>
      <c r="U939" s="19" t="n">
        <f aca="false">VLOOKUP(поверки!$T939,'Акты п-п'!$C$5:$I$57,2,FALSE())</f>
        <v>45759</v>
      </c>
      <c r="V939" s="19" t="n">
        <f aca="false">VLOOKUP(поверки!$T939,'Акты п-п'!$C$5:$I$57,3,FALSE())</f>
        <v>45761</v>
      </c>
      <c r="W939" s="17" t="str">
        <f aca="false">VLOOKUP(поверки!$T939,'Акты п-п'!$C$5:$I$57,5,FALSE())</f>
        <v>Манджеев А.А.</v>
      </c>
      <c r="X939" s="17" t="n">
        <f aca="false">поверки!$G939-поверки!$U939</f>
        <v>0</v>
      </c>
      <c r="Y939" s="17" t="n">
        <f aca="false">поверки!$V939-поверки!$G939</f>
        <v>2</v>
      </c>
      <c r="Z939" s="17" t="str">
        <f aca="false">CONCATENATE(поверки!$Q939," ",поверки!$S939," номер ",поверки!$H939)</f>
        <v>Датчик температуры Rosemount 3144Р номер 2313846</v>
      </c>
    </row>
    <row r="940" customFormat="false" ht="17.9" hidden="true" customHeight="false" outlineLevel="0" collapsed="false">
      <c r="B940" s="1" t="s">
        <v>1822</v>
      </c>
      <c r="C940" s="1" t="s">
        <v>30</v>
      </c>
      <c r="D940" s="1" t="s">
        <v>446</v>
      </c>
      <c r="F940" s="1" t="s">
        <v>2103</v>
      </c>
      <c r="G940" s="16" t="n">
        <v>45759</v>
      </c>
      <c r="H940" s="6" t="s">
        <v>2107</v>
      </c>
      <c r="J940" s="1" t="s">
        <v>34</v>
      </c>
      <c r="K940" s="1" t="s">
        <v>35</v>
      </c>
      <c r="L940" s="1" t="s">
        <v>2108</v>
      </c>
      <c r="M940" s="17" t="str">
        <f aca="false">IF(COUNTIF(поверки!$H$6:$H$3175,поверки!$H940)&gt;1,"Дубликат","")</f>
        <v/>
      </c>
      <c r="N940" s="17" t="str">
        <f aca="false">IF(COUNTIF(поверки!$L$6:$L$3175,поверки!$L940)&gt;1,"Дубликат","")</f>
        <v/>
      </c>
      <c r="O940" s="18" t="n">
        <v>935</v>
      </c>
      <c r="P940" s="17" t="str">
        <f aca="false">CONCATENATE(TEXT(MONTH(поверки!$G940),"00"),"/",TEXT(поверки!$O940,"000"), "/",TEXT(YEAR(поверки!$G940)-2000,"00"))</f>
        <v>04/935/25</v>
      </c>
      <c r="Q940" s="17" t="str">
        <f aca="false">VLOOKUP(поверки!$F940,'соответстиви ОТ типу'!$K$4:$M$344,2,FALSE())</f>
        <v>Датчик температуры</v>
      </c>
      <c r="R940" s="17" t="s">
        <v>52</v>
      </c>
      <c r="S940" s="17" t="s">
        <v>2106</v>
      </c>
      <c r="T940" s="17" t="n">
        <v>6</v>
      </c>
      <c r="U940" s="19" t="n">
        <f aca="false">VLOOKUP(поверки!$T940,'Акты п-п'!$C$5:$I$57,2,FALSE())</f>
        <v>45759</v>
      </c>
      <c r="V940" s="19" t="n">
        <f aca="false">VLOOKUP(поверки!$T940,'Акты п-п'!$C$5:$I$57,3,FALSE())</f>
        <v>45761</v>
      </c>
      <c r="W940" s="17" t="str">
        <f aca="false">VLOOKUP(поверки!$T940,'Акты п-п'!$C$5:$I$57,5,FALSE())</f>
        <v>Манджеев А.А.</v>
      </c>
      <c r="X940" s="17" t="n">
        <f aca="false">поверки!$G940-поверки!$U940</f>
        <v>0</v>
      </c>
      <c r="Y940" s="17" t="n">
        <f aca="false">поверки!$V940-поверки!$G940</f>
        <v>2</v>
      </c>
      <c r="Z940" s="17" t="str">
        <f aca="false">CONCATENATE(поверки!$Q940," ",поверки!$S940," номер ",поверки!$H940)</f>
        <v>Датчик температуры Rosemount 3144Р номер 2313934</v>
      </c>
    </row>
    <row r="941" customFormat="false" ht="17.9" hidden="true" customHeight="false" outlineLevel="0" collapsed="false">
      <c r="B941" s="1" t="s">
        <v>1822</v>
      </c>
      <c r="C941" s="1" t="s">
        <v>30</v>
      </c>
      <c r="D941" s="1" t="s">
        <v>446</v>
      </c>
      <c r="F941" s="1" t="s">
        <v>2109</v>
      </c>
      <c r="G941" s="16" t="n">
        <v>45759</v>
      </c>
      <c r="H941" s="6" t="s">
        <v>2110</v>
      </c>
      <c r="J941" s="1" t="s">
        <v>34</v>
      </c>
      <c r="K941" s="1" t="s">
        <v>35</v>
      </c>
      <c r="L941" s="1" t="s">
        <v>2111</v>
      </c>
      <c r="M941" s="17" t="str">
        <f aca="false">IF(COUNTIF(поверки!$H$6:$H$3175,поверки!$H941)&gt;1,"Дубликат","")</f>
        <v/>
      </c>
      <c r="N941" s="17" t="str">
        <f aca="false">IF(COUNTIF(поверки!$L$6:$L$3175,поверки!$L941)&gt;1,"Дубликат","")</f>
        <v/>
      </c>
      <c r="O941" s="18" t="n">
        <v>936</v>
      </c>
      <c r="P941" s="17" t="str">
        <f aca="false">CONCATENATE(TEXT(MONTH(поверки!$G941),"00"),"/",TEXT(поверки!$O941,"000"), "/",TEXT(YEAR(поверки!$G941)-2000,"00"))</f>
        <v>04/936/25</v>
      </c>
      <c r="Q941" s="17" t="str">
        <f aca="false">VLOOKUP(поверки!$F941,'соответстиви ОТ типу'!$K$4:$M$344,2,FALSE())</f>
        <v>Датчик температуры</v>
      </c>
      <c r="R941" s="17" t="s">
        <v>52</v>
      </c>
      <c r="S941" s="17" t="s">
        <v>2112</v>
      </c>
      <c r="T941" s="17" t="n">
        <v>6</v>
      </c>
      <c r="U941" s="19" t="n">
        <f aca="false">VLOOKUP(поверки!$T941,'Акты п-п'!$C$5:$I$57,2,FALSE())</f>
        <v>45759</v>
      </c>
      <c r="V941" s="19" t="n">
        <f aca="false">VLOOKUP(поверки!$T941,'Акты п-п'!$C$5:$I$57,3,FALSE())</f>
        <v>45761</v>
      </c>
      <c r="W941" s="17" t="str">
        <f aca="false">VLOOKUP(поверки!$T941,'Акты п-п'!$C$5:$I$57,5,FALSE())</f>
        <v>Манджеев А.А.</v>
      </c>
      <c r="X941" s="17" t="n">
        <f aca="false">поверки!$G941-поверки!$U941</f>
        <v>0</v>
      </c>
      <c r="Y941" s="17" t="n">
        <f aca="false">поверки!$V941-поверки!$G941</f>
        <v>2</v>
      </c>
      <c r="Z941" s="17" t="str">
        <f aca="false">CONCATENATE(поверки!$Q941," ",поверки!$S941," номер ",поверки!$H941)</f>
        <v>Датчик температуры Метран-274-Ex номер 2597530</v>
      </c>
    </row>
    <row r="942" customFormat="false" ht="17.9" hidden="true" customHeight="false" outlineLevel="0" collapsed="false">
      <c r="B942" s="1" t="s">
        <v>2113</v>
      </c>
      <c r="C942" s="1" t="s">
        <v>30</v>
      </c>
      <c r="D942" s="1" t="s">
        <v>446</v>
      </c>
      <c r="F942" s="1" t="s">
        <v>2078</v>
      </c>
      <c r="G942" s="16" t="n">
        <v>45759</v>
      </c>
      <c r="H942" s="6" t="s">
        <v>2114</v>
      </c>
      <c r="J942" s="1" t="s">
        <v>34</v>
      </c>
      <c r="K942" s="1" t="s">
        <v>35</v>
      </c>
      <c r="L942" s="1" t="s">
        <v>2115</v>
      </c>
      <c r="M942" s="17" t="str">
        <f aca="false">IF(COUNTIF(поверки!$H$6:$H$3175,поверки!$H942)&gt;1,"Дубликат","")</f>
        <v/>
      </c>
      <c r="N942" s="17" t="str">
        <f aca="false">IF(COUNTIF(поверки!$L$6:$L$3175,поверки!$L942)&gt;1,"Дубликат","")</f>
        <v/>
      </c>
      <c r="O942" s="18" t="n">
        <v>937</v>
      </c>
      <c r="P942" s="17" t="str">
        <f aca="false">CONCATENATE(TEXT(MONTH(поверки!$G942),"00"),"/",TEXT(поверки!$O942,"000"), "/",TEXT(YEAR(поверки!$G942)-2000,"00"))</f>
        <v>04/937/25</v>
      </c>
      <c r="Q942" s="17" t="str">
        <f aca="false">VLOOKUP(поверки!$F942,'соответстиви ОТ типу'!$K$4:$M$344,2,FALSE())</f>
        <v>Преобразователь давления</v>
      </c>
      <c r="R942" s="17" t="s">
        <v>52</v>
      </c>
      <c r="S942" s="17" t="s">
        <v>2081</v>
      </c>
      <c r="T942" s="17" t="n">
        <v>6</v>
      </c>
      <c r="U942" s="19" t="n">
        <f aca="false">VLOOKUP(поверки!$T942,'Акты п-п'!$C$5:$I$57,2,FALSE())</f>
        <v>45759</v>
      </c>
      <c r="V942" s="19" t="n">
        <f aca="false">VLOOKUP(поверки!$T942,'Акты п-п'!$C$5:$I$57,3,FALSE())</f>
        <v>45761</v>
      </c>
      <c r="W942" s="17" t="str">
        <f aca="false">VLOOKUP(поверки!$T942,'Акты п-п'!$C$5:$I$57,5,FALSE())</f>
        <v>Манджеев А.А.</v>
      </c>
      <c r="X942" s="17" t="n">
        <f aca="false">поверки!$G942-поверки!$U942</f>
        <v>0</v>
      </c>
      <c r="Y942" s="17" t="n">
        <f aca="false">поверки!$V942-поверки!$G942</f>
        <v>2</v>
      </c>
      <c r="Z942" s="17" t="str">
        <f aca="false">CONCATENATE(поверки!$Q942," ",поверки!$S942," номер ",поверки!$H942)</f>
        <v>Преобразователь давления 3051S номер 09889574</v>
      </c>
    </row>
    <row r="943" customFormat="false" ht="17.9" hidden="true" customHeight="false" outlineLevel="0" collapsed="false">
      <c r="B943" s="1" t="s">
        <v>2113</v>
      </c>
      <c r="C943" s="1" t="s">
        <v>30</v>
      </c>
      <c r="D943" s="1" t="s">
        <v>446</v>
      </c>
      <c r="F943" s="1" t="s">
        <v>2078</v>
      </c>
      <c r="G943" s="16" t="n">
        <v>45759</v>
      </c>
      <c r="H943" s="6" t="s">
        <v>2116</v>
      </c>
      <c r="J943" s="1" t="s">
        <v>34</v>
      </c>
      <c r="K943" s="1" t="s">
        <v>35</v>
      </c>
      <c r="L943" s="1" t="s">
        <v>2117</v>
      </c>
      <c r="M943" s="17" t="str">
        <f aca="false">IF(COUNTIF(поверки!$H$6:$H$3175,поверки!$H943)&gt;1,"Дубликат","")</f>
        <v/>
      </c>
      <c r="N943" s="17" t="str">
        <f aca="false">IF(COUNTIF(поверки!$L$6:$L$3175,поверки!$L943)&gt;1,"Дубликат","")</f>
        <v/>
      </c>
      <c r="O943" s="18" t="n">
        <v>938</v>
      </c>
      <c r="P943" s="17" t="str">
        <f aca="false">CONCATENATE(TEXT(MONTH(поверки!$G943),"00"),"/",TEXT(поверки!$O943,"000"), "/",TEXT(YEAR(поверки!$G943)-2000,"00"))</f>
        <v>04/938/25</v>
      </c>
      <c r="Q943" s="17" t="str">
        <f aca="false">VLOOKUP(поверки!$F943,'соответстиви ОТ типу'!$K$4:$M$344,2,FALSE())</f>
        <v>Преобразователь давления</v>
      </c>
      <c r="R943" s="17" t="s">
        <v>52</v>
      </c>
      <c r="S943" s="17" t="s">
        <v>2081</v>
      </c>
      <c r="T943" s="17" t="n">
        <v>6</v>
      </c>
      <c r="U943" s="19" t="n">
        <f aca="false">VLOOKUP(поверки!$T943,'Акты п-п'!$C$5:$I$57,2,FALSE())</f>
        <v>45759</v>
      </c>
      <c r="V943" s="19" t="n">
        <f aca="false">VLOOKUP(поверки!$T943,'Акты п-п'!$C$5:$I$57,3,FALSE())</f>
        <v>45761</v>
      </c>
      <c r="W943" s="17" t="str">
        <f aca="false">VLOOKUP(поверки!$T943,'Акты п-п'!$C$5:$I$57,5,FALSE())</f>
        <v>Манджеев А.А.</v>
      </c>
      <c r="X943" s="17" t="n">
        <f aca="false">поверки!$G943-поверки!$U943</f>
        <v>0</v>
      </c>
      <c r="Y943" s="17" t="n">
        <f aca="false">поверки!$V943-поверки!$G943</f>
        <v>2</v>
      </c>
      <c r="Z943" s="17" t="str">
        <f aca="false">CONCATENATE(поверки!$Q943," ",поверки!$S943," номер ",поверки!$H943)</f>
        <v>Преобразователь давления 3051S номер 09779071</v>
      </c>
    </row>
    <row r="944" customFormat="false" ht="17.9" hidden="true" customHeight="false" outlineLevel="0" collapsed="false">
      <c r="B944" s="1" t="s">
        <v>2113</v>
      </c>
      <c r="C944" s="1" t="s">
        <v>30</v>
      </c>
      <c r="D944" s="1" t="s">
        <v>446</v>
      </c>
      <c r="F944" s="1" t="s">
        <v>2118</v>
      </c>
      <c r="G944" s="16" t="n">
        <v>45759</v>
      </c>
      <c r="H944" s="6" t="s">
        <v>2119</v>
      </c>
      <c r="J944" s="1" t="s">
        <v>34</v>
      </c>
      <c r="K944" s="1" t="s">
        <v>35</v>
      </c>
      <c r="L944" s="1" t="s">
        <v>2120</v>
      </c>
      <c r="M944" s="17" t="str">
        <f aca="false">IF(COUNTIF(поверки!$H$6:$H$3175,поверки!$H944)&gt;1,"Дубликат","")</f>
        <v/>
      </c>
      <c r="N944" s="17" t="str">
        <f aca="false">IF(COUNTIF(поверки!$L$6:$L$3175,поверки!$L944)&gt;1,"Дубликат","")</f>
        <v/>
      </c>
      <c r="O944" s="18" t="n">
        <v>939</v>
      </c>
      <c r="P944" s="17" t="str">
        <f aca="false">CONCATENATE(TEXT(MONTH(поверки!$G944),"00"),"/",TEXT(поверки!$O944,"000"), "/",TEXT(YEAR(поверки!$G944)-2000,"00"))</f>
        <v>04/939/25</v>
      </c>
      <c r="Q944" s="17" t="str">
        <f aca="false">VLOOKUP(поверки!$F944,'соответстиви ОТ типу'!$K$4:$M$344,2,FALSE())</f>
        <v>Преобразователь давления</v>
      </c>
      <c r="R944" s="17" t="s">
        <v>52</v>
      </c>
      <c r="S944" s="17" t="s">
        <v>2121</v>
      </c>
      <c r="T944" s="17" t="n">
        <v>6</v>
      </c>
      <c r="U944" s="19" t="n">
        <f aca="false">VLOOKUP(поверки!$T944,'Акты п-п'!$C$5:$I$57,2,FALSE())</f>
        <v>45759</v>
      </c>
      <c r="V944" s="19" t="n">
        <f aca="false">VLOOKUP(поверки!$T944,'Акты п-п'!$C$5:$I$57,3,FALSE())</f>
        <v>45761</v>
      </c>
      <c r="W944" s="17" t="str">
        <f aca="false">VLOOKUP(поверки!$T944,'Акты п-п'!$C$5:$I$57,5,FALSE())</f>
        <v>Манджеев А.А.</v>
      </c>
      <c r="X944" s="17" t="n">
        <f aca="false">поверки!$G944-поверки!$U944</f>
        <v>0</v>
      </c>
      <c r="Y944" s="17" t="n">
        <f aca="false">поверки!$V944-поверки!$G944</f>
        <v>2</v>
      </c>
      <c r="Z944" s="17" t="str">
        <f aca="false">CONCATENATE(поверки!$Q944," ",поверки!$S944," номер ",поверки!$H944)</f>
        <v>Преобразователь давления 3051TG номер 9667118</v>
      </c>
    </row>
    <row r="945" customFormat="false" ht="17.9" hidden="true" customHeight="false" outlineLevel="0" collapsed="false">
      <c r="B945" s="1" t="s">
        <v>2113</v>
      </c>
      <c r="C945" s="1" t="s">
        <v>30</v>
      </c>
      <c r="D945" s="1" t="s">
        <v>446</v>
      </c>
      <c r="F945" s="1" t="s">
        <v>2118</v>
      </c>
      <c r="G945" s="16" t="n">
        <v>45759</v>
      </c>
      <c r="H945" s="6" t="s">
        <v>2122</v>
      </c>
      <c r="J945" s="1" t="s">
        <v>34</v>
      </c>
      <c r="K945" s="1" t="s">
        <v>35</v>
      </c>
      <c r="L945" s="1" t="s">
        <v>2123</v>
      </c>
      <c r="M945" s="17" t="str">
        <f aca="false">IF(COUNTIF(поверки!$H$6:$H$3175,поверки!$H945)&gt;1,"Дубликат","")</f>
        <v/>
      </c>
      <c r="N945" s="17" t="str">
        <f aca="false">IF(COUNTIF(поверки!$L$6:$L$3175,поверки!$L945)&gt;1,"Дубликат","")</f>
        <v/>
      </c>
      <c r="O945" s="18" t="n">
        <v>940</v>
      </c>
      <c r="P945" s="17" t="str">
        <f aca="false">CONCATENATE(TEXT(MONTH(поверки!$G945),"00"),"/",TEXT(поверки!$O945,"000"), "/",TEXT(YEAR(поверки!$G945)-2000,"00"))</f>
        <v>04/940/25</v>
      </c>
      <c r="Q945" s="17" t="str">
        <f aca="false">VLOOKUP(поверки!$F945,'соответстиви ОТ типу'!$K$4:$M$344,2,FALSE())</f>
        <v>Преобразователь давления</v>
      </c>
      <c r="R945" s="17" t="s">
        <v>52</v>
      </c>
      <c r="S945" s="17" t="s">
        <v>2121</v>
      </c>
      <c r="T945" s="17" t="n">
        <v>6</v>
      </c>
      <c r="U945" s="19" t="n">
        <f aca="false">VLOOKUP(поверки!$T945,'Акты п-п'!$C$5:$I$57,2,FALSE())</f>
        <v>45759</v>
      </c>
      <c r="V945" s="19" t="n">
        <f aca="false">VLOOKUP(поверки!$T945,'Акты п-п'!$C$5:$I$57,3,FALSE())</f>
        <v>45761</v>
      </c>
      <c r="W945" s="17" t="str">
        <f aca="false">VLOOKUP(поверки!$T945,'Акты п-п'!$C$5:$I$57,5,FALSE())</f>
        <v>Манджеев А.А.</v>
      </c>
      <c r="X945" s="17" t="n">
        <f aca="false">поверки!$G945-поверки!$U945</f>
        <v>0</v>
      </c>
      <c r="Y945" s="17" t="n">
        <f aca="false">поверки!$V945-поверки!$G945</f>
        <v>2</v>
      </c>
      <c r="Z945" s="17" t="str">
        <f aca="false">CONCATENATE(поверки!$Q945," ",поверки!$S945," номер ",поверки!$H945)</f>
        <v>Преобразователь давления 3051TG номер 9667128</v>
      </c>
    </row>
    <row r="946" customFormat="false" ht="17.9" hidden="true" customHeight="false" outlineLevel="0" collapsed="false">
      <c r="B946" s="1" t="s">
        <v>2113</v>
      </c>
      <c r="C946" s="1" t="s">
        <v>30</v>
      </c>
      <c r="D946" s="1" t="s">
        <v>446</v>
      </c>
      <c r="F946" s="1" t="s">
        <v>2078</v>
      </c>
      <c r="G946" s="16" t="n">
        <v>45759</v>
      </c>
      <c r="H946" s="6" t="s">
        <v>2124</v>
      </c>
      <c r="J946" s="1" t="s">
        <v>34</v>
      </c>
      <c r="K946" s="1" t="s">
        <v>35</v>
      </c>
      <c r="L946" s="1" t="s">
        <v>2125</v>
      </c>
      <c r="M946" s="17" t="str">
        <f aca="false">IF(COUNTIF(поверки!$H$6:$H$3175,поверки!$H946)&gt;1,"Дубликат","")</f>
        <v/>
      </c>
      <c r="N946" s="17" t="str">
        <f aca="false">IF(COUNTIF(поверки!$L$6:$L$3175,поверки!$L946)&gt;1,"Дубликат","")</f>
        <v/>
      </c>
      <c r="O946" s="18" t="n">
        <v>941</v>
      </c>
      <c r="P946" s="17" t="str">
        <f aca="false">CONCATENATE(TEXT(MONTH(поверки!$G946),"00"),"/",TEXT(поверки!$O946,"000"), "/",TEXT(YEAR(поверки!$G946)-2000,"00"))</f>
        <v>04/941/25</v>
      </c>
      <c r="Q946" s="17" t="str">
        <f aca="false">VLOOKUP(поверки!$F946,'соответстиви ОТ типу'!$K$4:$M$344,2,FALSE())</f>
        <v>Преобразователь давления</v>
      </c>
      <c r="R946" s="17" t="s">
        <v>52</v>
      </c>
      <c r="S946" s="17" t="s">
        <v>2081</v>
      </c>
      <c r="T946" s="17" t="n">
        <v>6</v>
      </c>
      <c r="U946" s="19" t="n">
        <f aca="false">VLOOKUP(поверки!$T946,'Акты п-п'!$C$5:$I$57,2,FALSE())</f>
        <v>45759</v>
      </c>
      <c r="V946" s="19" t="n">
        <f aca="false">VLOOKUP(поверки!$T946,'Акты п-п'!$C$5:$I$57,3,FALSE())</f>
        <v>45761</v>
      </c>
      <c r="W946" s="17" t="str">
        <f aca="false">VLOOKUP(поверки!$T946,'Акты п-п'!$C$5:$I$57,5,FALSE())</f>
        <v>Манджеев А.А.</v>
      </c>
      <c r="X946" s="17" t="n">
        <f aca="false">поверки!$G946-поверки!$U946</f>
        <v>0</v>
      </c>
      <c r="Y946" s="17" t="n">
        <f aca="false">поверки!$V946-поверки!$G946</f>
        <v>2</v>
      </c>
      <c r="Z946" s="17" t="str">
        <f aca="false">CONCATENATE(поверки!$Q946," ",поверки!$S946," номер ",поверки!$H946)</f>
        <v>Преобразователь давления 3051S номер 09962548</v>
      </c>
    </row>
    <row r="947" customFormat="false" ht="17.9" hidden="true" customHeight="false" outlineLevel="0" collapsed="false">
      <c r="B947" s="1" t="s">
        <v>2113</v>
      </c>
      <c r="C947" s="1" t="s">
        <v>30</v>
      </c>
      <c r="D947" s="1" t="s">
        <v>446</v>
      </c>
      <c r="F947" s="1" t="s">
        <v>2078</v>
      </c>
      <c r="G947" s="16" t="n">
        <v>45759</v>
      </c>
      <c r="H947" s="6" t="s">
        <v>2126</v>
      </c>
      <c r="J947" s="1" t="s">
        <v>34</v>
      </c>
      <c r="K947" s="1" t="s">
        <v>35</v>
      </c>
      <c r="L947" s="1" t="s">
        <v>2127</v>
      </c>
      <c r="M947" s="17" t="str">
        <f aca="false">IF(COUNTIF(поверки!$H$6:$H$3175,поверки!$H947)&gt;1,"Дубликат","")</f>
        <v/>
      </c>
      <c r="N947" s="17" t="str">
        <f aca="false">IF(COUNTIF(поверки!$L$6:$L$3175,поверки!$L947)&gt;1,"Дубликат","")</f>
        <v/>
      </c>
      <c r="O947" s="18" t="n">
        <v>942</v>
      </c>
      <c r="P947" s="17" t="str">
        <f aca="false">CONCATENATE(TEXT(MONTH(поверки!$G947),"00"),"/",TEXT(поверки!$O947,"000"), "/",TEXT(YEAR(поверки!$G947)-2000,"00"))</f>
        <v>04/942/25</v>
      </c>
      <c r="Q947" s="17" t="str">
        <f aca="false">VLOOKUP(поверки!$F947,'соответстиви ОТ типу'!$K$4:$M$344,2,FALSE())</f>
        <v>Преобразователь давления</v>
      </c>
      <c r="R947" s="17" t="s">
        <v>52</v>
      </c>
      <c r="S947" s="17" t="s">
        <v>2081</v>
      </c>
      <c r="T947" s="17" t="n">
        <v>6</v>
      </c>
      <c r="U947" s="19" t="n">
        <f aca="false">VLOOKUP(поверки!$T947,'Акты п-п'!$C$5:$I$57,2,FALSE())</f>
        <v>45759</v>
      </c>
      <c r="V947" s="19" t="n">
        <f aca="false">VLOOKUP(поверки!$T947,'Акты п-п'!$C$5:$I$57,3,FALSE())</f>
        <v>45761</v>
      </c>
      <c r="W947" s="17" t="str">
        <f aca="false">VLOOKUP(поверки!$T947,'Акты п-п'!$C$5:$I$57,5,FALSE())</f>
        <v>Манджеев А.А.</v>
      </c>
      <c r="X947" s="17" t="n">
        <f aca="false">поверки!$G947-поверки!$U947</f>
        <v>0</v>
      </c>
      <c r="Y947" s="17" t="n">
        <f aca="false">поверки!$V947-поверки!$G947</f>
        <v>2</v>
      </c>
      <c r="Z947" s="17" t="str">
        <f aca="false">CONCATENATE(поверки!$Q947," ",поверки!$S947," номер ",поверки!$H947)</f>
        <v>Преобразователь давления 3051S номер 09962540</v>
      </c>
    </row>
    <row r="948" customFormat="false" ht="17.9" hidden="true" customHeight="false" outlineLevel="0" collapsed="false">
      <c r="B948" s="1" t="s">
        <v>2113</v>
      </c>
      <c r="C948" s="1" t="s">
        <v>30</v>
      </c>
      <c r="D948" s="1" t="s">
        <v>446</v>
      </c>
      <c r="F948" s="1" t="s">
        <v>2078</v>
      </c>
      <c r="G948" s="16" t="n">
        <v>45759</v>
      </c>
      <c r="H948" s="6" t="s">
        <v>2128</v>
      </c>
      <c r="J948" s="1" t="s">
        <v>34</v>
      </c>
      <c r="K948" s="1" t="s">
        <v>35</v>
      </c>
      <c r="L948" s="1" t="s">
        <v>2129</v>
      </c>
      <c r="M948" s="17" t="str">
        <f aca="false">IF(COUNTIF(поверки!$H$6:$H$3175,поверки!$H948)&gt;1,"Дубликат","")</f>
        <v/>
      </c>
      <c r="N948" s="17" t="str">
        <f aca="false">IF(COUNTIF(поверки!$L$6:$L$3175,поверки!$L948)&gt;1,"Дубликат","")</f>
        <v/>
      </c>
      <c r="O948" s="18" t="n">
        <v>943</v>
      </c>
      <c r="P948" s="17" t="str">
        <f aca="false">CONCATENATE(TEXT(MONTH(поверки!$G948),"00"),"/",TEXT(поверки!$O948,"000"), "/",TEXT(YEAR(поверки!$G948)-2000,"00"))</f>
        <v>04/943/25</v>
      </c>
      <c r="Q948" s="17" t="str">
        <f aca="false">VLOOKUP(поверки!$F948,'соответстиви ОТ типу'!$K$4:$M$344,2,FALSE())</f>
        <v>Преобразователь давления</v>
      </c>
      <c r="R948" s="17" t="s">
        <v>52</v>
      </c>
      <c r="S948" s="17" t="s">
        <v>2081</v>
      </c>
      <c r="T948" s="17" t="n">
        <v>6</v>
      </c>
      <c r="U948" s="19" t="n">
        <f aca="false">VLOOKUP(поверки!$T948,'Акты п-п'!$C$5:$I$57,2,FALSE())</f>
        <v>45759</v>
      </c>
      <c r="V948" s="19" t="n">
        <f aca="false">VLOOKUP(поверки!$T948,'Акты п-п'!$C$5:$I$57,3,FALSE())</f>
        <v>45761</v>
      </c>
      <c r="W948" s="17" t="str">
        <f aca="false">VLOOKUP(поверки!$T948,'Акты п-п'!$C$5:$I$57,5,FALSE())</f>
        <v>Манджеев А.А.</v>
      </c>
      <c r="X948" s="17" t="n">
        <f aca="false">поверки!$G948-поверки!$U948</f>
        <v>0</v>
      </c>
      <c r="Y948" s="17" t="n">
        <f aca="false">поверки!$V948-поверки!$G948</f>
        <v>2</v>
      </c>
      <c r="Z948" s="17" t="str">
        <f aca="false">CONCATENATE(поверки!$Q948," ",поверки!$S948," номер ",поверки!$H948)</f>
        <v>Преобразователь давления 3051S номер 09962591</v>
      </c>
    </row>
    <row r="949" customFormat="false" ht="17.9" hidden="true" customHeight="false" outlineLevel="0" collapsed="false">
      <c r="B949" s="1" t="s">
        <v>2113</v>
      </c>
      <c r="C949" s="1" t="s">
        <v>30</v>
      </c>
      <c r="D949" s="1" t="s">
        <v>446</v>
      </c>
      <c r="F949" s="1" t="s">
        <v>2078</v>
      </c>
      <c r="G949" s="16" t="n">
        <v>45759</v>
      </c>
      <c r="H949" s="6" t="s">
        <v>2130</v>
      </c>
      <c r="J949" s="1" t="s">
        <v>34</v>
      </c>
      <c r="K949" s="1" t="s">
        <v>35</v>
      </c>
      <c r="L949" s="1" t="s">
        <v>2131</v>
      </c>
      <c r="M949" s="17" t="str">
        <f aca="false">IF(COUNTIF(поверки!$H$6:$H$3175,поверки!$H949)&gt;1,"Дубликат","")</f>
        <v/>
      </c>
      <c r="N949" s="17" t="str">
        <f aca="false">IF(COUNTIF(поверки!$L$6:$L$3175,поверки!$L949)&gt;1,"Дубликат","")</f>
        <v/>
      </c>
      <c r="O949" s="18" t="n">
        <v>944</v>
      </c>
      <c r="P949" s="17" t="str">
        <f aca="false">CONCATENATE(TEXT(MONTH(поверки!$G949),"00"),"/",TEXT(поверки!$O949,"000"), "/",TEXT(YEAR(поверки!$G949)-2000,"00"))</f>
        <v>04/944/25</v>
      </c>
      <c r="Q949" s="17" t="str">
        <f aca="false">VLOOKUP(поверки!$F949,'соответстиви ОТ типу'!$K$4:$M$344,2,FALSE())</f>
        <v>Преобразователь давления</v>
      </c>
      <c r="R949" s="17" t="s">
        <v>52</v>
      </c>
      <c r="S949" s="17" t="s">
        <v>2081</v>
      </c>
      <c r="T949" s="17" t="n">
        <v>6</v>
      </c>
      <c r="U949" s="19" t="n">
        <f aca="false">VLOOKUP(поверки!$T949,'Акты п-п'!$C$5:$I$57,2,FALSE())</f>
        <v>45759</v>
      </c>
      <c r="V949" s="19" t="n">
        <f aca="false">VLOOKUP(поверки!$T949,'Акты п-п'!$C$5:$I$57,3,FALSE())</f>
        <v>45761</v>
      </c>
      <c r="W949" s="17" t="str">
        <f aca="false">VLOOKUP(поверки!$T949,'Акты п-п'!$C$5:$I$57,5,FALSE())</f>
        <v>Манджеев А.А.</v>
      </c>
      <c r="X949" s="17" t="n">
        <f aca="false">поверки!$G949-поверки!$U949</f>
        <v>0</v>
      </c>
      <c r="Y949" s="17" t="n">
        <f aca="false">поверки!$V949-поверки!$G949</f>
        <v>2</v>
      </c>
      <c r="Z949" s="17" t="str">
        <f aca="false">CONCATENATE(поверки!$Q949," ",поверки!$S949," номер ",поверки!$H949)</f>
        <v>Преобразователь давления 3051S номер 09962603</v>
      </c>
    </row>
    <row r="950" customFormat="false" ht="17.9" hidden="true" customHeight="false" outlineLevel="0" collapsed="false">
      <c r="B950" s="1" t="s">
        <v>2113</v>
      </c>
      <c r="C950" s="1" t="s">
        <v>30</v>
      </c>
      <c r="D950" s="1" t="s">
        <v>446</v>
      </c>
      <c r="F950" s="1" t="s">
        <v>2078</v>
      </c>
      <c r="G950" s="16" t="n">
        <v>45759</v>
      </c>
      <c r="H950" s="6" t="s">
        <v>2132</v>
      </c>
      <c r="J950" s="1" t="s">
        <v>34</v>
      </c>
      <c r="K950" s="1" t="s">
        <v>35</v>
      </c>
      <c r="L950" s="1" t="s">
        <v>2133</v>
      </c>
      <c r="M950" s="17" t="str">
        <f aca="false">IF(COUNTIF(поверки!$H$6:$H$3175,поверки!$H950)&gt;1,"Дубликат","")</f>
        <v/>
      </c>
      <c r="N950" s="17" t="str">
        <f aca="false">IF(COUNTIF(поверки!$L$6:$L$3175,поверки!$L950)&gt;1,"Дубликат","")</f>
        <v/>
      </c>
      <c r="O950" s="18" t="n">
        <v>945</v>
      </c>
      <c r="P950" s="17" t="str">
        <f aca="false">CONCATENATE(TEXT(MONTH(поверки!$G950),"00"),"/",TEXT(поверки!$O950,"000"), "/",TEXT(YEAR(поверки!$G950)-2000,"00"))</f>
        <v>04/945/25</v>
      </c>
      <c r="Q950" s="17" t="str">
        <f aca="false">VLOOKUP(поверки!$F950,'соответстиви ОТ типу'!$K$4:$M$344,2,FALSE())</f>
        <v>Преобразователь давления</v>
      </c>
      <c r="R950" s="17" t="s">
        <v>52</v>
      </c>
      <c r="S950" s="17" t="s">
        <v>2081</v>
      </c>
      <c r="T950" s="17" t="n">
        <v>6</v>
      </c>
      <c r="U950" s="19" t="n">
        <f aca="false">VLOOKUP(поверки!$T950,'Акты п-п'!$C$5:$I$57,2,FALSE())</f>
        <v>45759</v>
      </c>
      <c r="V950" s="19" t="n">
        <f aca="false">VLOOKUP(поверки!$T950,'Акты п-п'!$C$5:$I$57,3,FALSE())</f>
        <v>45761</v>
      </c>
      <c r="W950" s="17" t="str">
        <f aca="false">VLOOKUP(поверки!$T950,'Акты п-п'!$C$5:$I$57,5,FALSE())</f>
        <v>Манджеев А.А.</v>
      </c>
      <c r="X950" s="17" t="n">
        <f aca="false">поверки!$G950-поверки!$U950</f>
        <v>0</v>
      </c>
      <c r="Y950" s="17" t="n">
        <f aca="false">поверки!$V950-поверки!$G950</f>
        <v>2</v>
      </c>
      <c r="Z950" s="17" t="str">
        <f aca="false">CONCATENATE(поверки!$Q950," ",поверки!$S950," номер ",поверки!$H950)</f>
        <v>Преобразователь давления 3051S номер 09962608</v>
      </c>
    </row>
    <row r="951" customFormat="false" ht="17.9" hidden="true" customHeight="false" outlineLevel="0" collapsed="false">
      <c r="B951" s="1" t="s">
        <v>2113</v>
      </c>
      <c r="C951" s="1" t="s">
        <v>30</v>
      </c>
      <c r="D951" s="1" t="s">
        <v>446</v>
      </c>
      <c r="F951" s="1" t="s">
        <v>2078</v>
      </c>
      <c r="G951" s="16" t="n">
        <v>45759</v>
      </c>
      <c r="H951" s="6" t="s">
        <v>2134</v>
      </c>
      <c r="J951" s="1" t="s">
        <v>34</v>
      </c>
      <c r="K951" s="1" t="s">
        <v>35</v>
      </c>
      <c r="L951" s="1" t="s">
        <v>2135</v>
      </c>
      <c r="M951" s="17" t="str">
        <f aca="false">IF(COUNTIF(поверки!$H$6:$H$3175,поверки!$H951)&gt;1,"Дубликат","")</f>
        <v/>
      </c>
      <c r="N951" s="17" t="str">
        <f aca="false">IF(COUNTIF(поверки!$L$6:$L$3175,поверки!$L951)&gt;1,"Дубликат","")</f>
        <v/>
      </c>
      <c r="O951" s="18" t="n">
        <v>946</v>
      </c>
      <c r="P951" s="17" t="str">
        <f aca="false">CONCATENATE(TEXT(MONTH(поверки!$G951),"00"),"/",TEXT(поверки!$O951,"000"), "/",TEXT(YEAR(поверки!$G951)-2000,"00"))</f>
        <v>04/946/25</v>
      </c>
      <c r="Q951" s="17" t="str">
        <f aca="false">VLOOKUP(поверки!$F951,'соответстиви ОТ типу'!$K$4:$M$344,2,FALSE())</f>
        <v>Преобразователь давления</v>
      </c>
      <c r="R951" s="17" t="s">
        <v>52</v>
      </c>
      <c r="S951" s="17" t="s">
        <v>2081</v>
      </c>
      <c r="T951" s="17" t="n">
        <v>6</v>
      </c>
      <c r="U951" s="19" t="n">
        <f aca="false">VLOOKUP(поверки!$T951,'Акты п-п'!$C$5:$I$57,2,FALSE())</f>
        <v>45759</v>
      </c>
      <c r="V951" s="19" t="n">
        <f aca="false">VLOOKUP(поверки!$T951,'Акты п-п'!$C$5:$I$57,3,FALSE())</f>
        <v>45761</v>
      </c>
      <c r="W951" s="17" t="str">
        <f aca="false">VLOOKUP(поверки!$T951,'Акты п-п'!$C$5:$I$57,5,FALSE())</f>
        <v>Манджеев А.А.</v>
      </c>
      <c r="X951" s="17" t="n">
        <f aca="false">поверки!$G951-поверки!$U951</f>
        <v>0</v>
      </c>
      <c r="Y951" s="17" t="n">
        <f aca="false">поверки!$V951-поверки!$G951</f>
        <v>2</v>
      </c>
      <c r="Z951" s="17" t="str">
        <f aca="false">CONCATENATE(поверки!$Q951," ",поверки!$S951," номер ",поверки!$H951)</f>
        <v>Преобразователь давления 3051S номер 09962611</v>
      </c>
    </row>
    <row r="952" customFormat="false" ht="17.9" hidden="true" customHeight="false" outlineLevel="0" collapsed="false">
      <c r="B952" s="1" t="s">
        <v>2113</v>
      </c>
      <c r="C952" s="1" t="s">
        <v>30</v>
      </c>
      <c r="D952" s="1" t="s">
        <v>446</v>
      </c>
      <c r="F952" s="1" t="s">
        <v>2078</v>
      </c>
      <c r="G952" s="16" t="n">
        <v>45759</v>
      </c>
      <c r="H952" s="6" t="s">
        <v>2136</v>
      </c>
      <c r="J952" s="1" t="s">
        <v>34</v>
      </c>
      <c r="K952" s="1" t="s">
        <v>35</v>
      </c>
      <c r="L952" s="1" t="s">
        <v>2137</v>
      </c>
      <c r="M952" s="17" t="str">
        <f aca="false">IF(COUNTIF(поверки!$H$6:$H$3175,поверки!$H952)&gt;1,"Дубликат","")</f>
        <v/>
      </c>
      <c r="N952" s="17" t="str">
        <f aca="false">IF(COUNTIF(поверки!$L$6:$L$3175,поверки!$L952)&gt;1,"Дубликат","")</f>
        <v/>
      </c>
      <c r="O952" s="18" t="n">
        <v>947</v>
      </c>
      <c r="P952" s="17" t="str">
        <f aca="false">CONCATENATE(TEXT(MONTH(поверки!$G952),"00"),"/",TEXT(поверки!$O952,"000"), "/",TEXT(YEAR(поверки!$G952)-2000,"00"))</f>
        <v>04/947/25</v>
      </c>
      <c r="Q952" s="17" t="str">
        <f aca="false">VLOOKUP(поверки!$F952,'соответстиви ОТ типу'!$K$4:$M$344,2,FALSE())</f>
        <v>Преобразователь давления</v>
      </c>
      <c r="R952" s="17" t="s">
        <v>52</v>
      </c>
      <c r="S952" s="17" t="s">
        <v>2081</v>
      </c>
      <c r="T952" s="17" t="n">
        <v>6</v>
      </c>
      <c r="U952" s="19" t="n">
        <f aca="false">VLOOKUP(поверки!$T952,'Акты п-п'!$C$5:$I$57,2,FALSE())</f>
        <v>45759</v>
      </c>
      <c r="V952" s="19" t="n">
        <f aca="false">VLOOKUP(поверки!$T952,'Акты п-п'!$C$5:$I$57,3,FALSE())</f>
        <v>45761</v>
      </c>
      <c r="W952" s="17" t="str">
        <f aca="false">VLOOKUP(поверки!$T952,'Акты п-п'!$C$5:$I$57,5,FALSE())</f>
        <v>Манджеев А.А.</v>
      </c>
      <c r="X952" s="17" t="n">
        <f aca="false">поверки!$G952-поверки!$U952</f>
        <v>0</v>
      </c>
      <c r="Y952" s="17" t="n">
        <f aca="false">поверки!$V952-поверки!$G952</f>
        <v>2</v>
      </c>
      <c r="Z952" s="17" t="str">
        <f aca="false">CONCATENATE(поверки!$Q952," ",поверки!$S952," номер ",поверки!$H952)</f>
        <v>Преобразователь давления 3051S номер 09962620</v>
      </c>
    </row>
    <row r="953" customFormat="false" ht="17.9" hidden="true" customHeight="false" outlineLevel="0" collapsed="false">
      <c r="B953" s="1" t="s">
        <v>2113</v>
      </c>
      <c r="C953" s="1" t="s">
        <v>30</v>
      </c>
      <c r="D953" s="1" t="s">
        <v>446</v>
      </c>
      <c r="F953" s="1" t="s">
        <v>2078</v>
      </c>
      <c r="G953" s="16" t="n">
        <v>45759</v>
      </c>
      <c r="H953" s="6" t="s">
        <v>2138</v>
      </c>
      <c r="J953" s="1" t="s">
        <v>34</v>
      </c>
      <c r="K953" s="1" t="s">
        <v>35</v>
      </c>
      <c r="L953" s="1" t="s">
        <v>2139</v>
      </c>
      <c r="M953" s="17" t="str">
        <f aca="false">IF(COUNTIF(поверки!$H$6:$H$3175,поверки!$H953)&gt;1,"Дубликат","")</f>
        <v/>
      </c>
      <c r="N953" s="17" t="str">
        <f aca="false">IF(COUNTIF(поверки!$L$6:$L$3175,поверки!$L953)&gt;1,"Дубликат","")</f>
        <v/>
      </c>
      <c r="O953" s="18" t="n">
        <v>948</v>
      </c>
      <c r="P953" s="17" t="str">
        <f aca="false">CONCATENATE(TEXT(MONTH(поверки!$G953),"00"),"/",TEXT(поверки!$O953,"000"), "/",TEXT(YEAR(поверки!$G953)-2000,"00"))</f>
        <v>04/948/25</v>
      </c>
      <c r="Q953" s="17" t="str">
        <f aca="false">VLOOKUP(поверки!$F953,'соответстиви ОТ типу'!$K$4:$M$344,2,FALSE())</f>
        <v>Преобразователь давления</v>
      </c>
      <c r="R953" s="17" t="s">
        <v>52</v>
      </c>
      <c r="S953" s="17" t="s">
        <v>2081</v>
      </c>
      <c r="T953" s="17" t="n">
        <v>6</v>
      </c>
      <c r="U953" s="19" t="n">
        <f aca="false">VLOOKUP(поверки!$T953,'Акты п-п'!$C$5:$I$57,2,FALSE())</f>
        <v>45759</v>
      </c>
      <c r="V953" s="19" t="n">
        <f aca="false">VLOOKUP(поверки!$T953,'Акты п-п'!$C$5:$I$57,3,FALSE())</f>
        <v>45761</v>
      </c>
      <c r="W953" s="17" t="str">
        <f aca="false">VLOOKUP(поверки!$T953,'Акты п-п'!$C$5:$I$57,5,FALSE())</f>
        <v>Манджеев А.А.</v>
      </c>
      <c r="X953" s="17" t="n">
        <f aca="false">поверки!$G953-поверки!$U953</f>
        <v>0</v>
      </c>
      <c r="Y953" s="17" t="n">
        <f aca="false">поверки!$V953-поверки!$G953</f>
        <v>2</v>
      </c>
      <c r="Z953" s="17" t="str">
        <f aca="false">CONCATENATE(поверки!$Q953," ",поверки!$S953," номер ",поверки!$H953)</f>
        <v>Преобразователь давления 3051S номер 09962623</v>
      </c>
    </row>
    <row r="954" customFormat="false" ht="17.9" hidden="true" customHeight="false" outlineLevel="0" collapsed="false">
      <c r="B954" s="1" t="s">
        <v>2113</v>
      </c>
      <c r="C954" s="1" t="s">
        <v>30</v>
      </c>
      <c r="D954" s="1" t="s">
        <v>446</v>
      </c>
      <c r="F954" s="1" t="s">
        <v>2118</v>
      </c>
      <c r="G954" s="16" t="n">
        <v>45759</v>
      </c>
      <c r="H954" s="6" t="s">
        <v>2140</v>
      </c>
      <c r="J954" s="1" t="s">
        <v>34</v>
      </c>
      <c r="K954" s="1" t="s">
        <v>35</v>
      </c>
      <c r="L954" s="1" t="s">
        <v>2141</v>
      </c>
      <c r="M954" s="17" t="str">
        <f aca="false">IF(COUNTIF(поверки!$H$6:$H$3175,поверки!$H954)&gt;1,"Дубликат","")</f>
        <v/>
      </c>
      <c r="N954" s="17" t="str">
        <f aca="false">IF(COUNTIF(поверки!$L$6:$L$3175,поверки!$L954)&gt;1,"Дубликат","")</f>
        <v/>
      </c>
      <c r="O954" s="18" t="n">
        <v>949</v>
      </c>
      <c r="P954" s="17" t="str">
        <f aca="false">CONCATENATE(TEXT(MONTH(поверки!$G954),"00"),"/",TEXT(поверки!$O954,"000"), "/",TEXT(YEAR(поверки!$G954)-2000,"00"))</f>
        <v>04/949/25</v>
      </c>
      <c r="Q954" s="17" t="str">
        <f aca="false">VLOOKUP(поверки!$F954,'соответстиви ОТ типу'!$K$4:$M$344,2,FALSE())</f>
        <v>Преобразователь давления</v>
      </c>
      <c r="R954" s="17" t="s">
        <v>52</v>
      </c>
      <c r="S954" s="17" t="s">
        <v>2142</v>
      </c>
      <c r="T954" s="17" t="n">
        <v>6</v>
      </c>
      <c r="U954" s="19" t="n">
        <f aca="false">VLOOKUP(поверки!$T954,'Акты п-п'!$C$5:$I$57,2,FALSE())</f>
        <v>45759</v>
      </c>
      <c r="V954" s="19" t="n">
        <f aca="false">VLOOKUP(поверки!$T954,'Акты п-п'!$C$5:$I$57,3,FALSE())</f>
        <v>45761</v>
      </c>
      <c r="W954" s="17" t="str">
        <f aca="false">VLOOKUP(поверки!$T954,'Акты п-п'!$C$5:$I$57,5,FALSE())</f>
        <v>Манджеев А.А.</v>
      </c>
      <c r="X954" s="17" t="n">
        <f aca="false">поверки!$G954-поверки!$U954</f>
        <v>0</v>
      </c>
      <c r="Y954" s="17" t="n">
        <f aca="false">поверки!$V954-поверки!$G954</f>
        <v>2</v>
      </c>
      <c r="Z954" s="17" t="str">
        <f aca="false">CONCATENATE(поверки!$Q954," ",поверки!$S954," номер ",поверки!$H954)</f>
        <v>Преобразователь давления 3051CD номер 9717986</v>
      </c>
    </row>
    <row r="955" customFormat="false" ht="17.9" hidden="true" customHeight="false" outlineLevel="0" collapsed="false">
      <c r="B955" s="1" t="s">
        <v>2113</v>
      </c>
      <c r="C955" s="1" t="s">
        <v>30</v>
      </c>
      <c r="D955" s="1" t="s">
        <v>446</v>
      </c>
      <c r="F955" s="1" t="s">
        <v>2118</v>
      </c>
      <c r="G955" s="16" t="n">
        <v>45759</v>
      </c>
      <c r="H955" s="6" t="s">
        <v>2143</v>
      </c>
      <c r="J955" s="1" t="s">
        <v>34</v>
      </c>
      <c r="K955" s="1" t="s">
        <v>35</v>
      </c>
      <c r="L955" s="1" t="s">
        <v>2144</v>
      </c>
      <c r="M955" s="17" t="str">
        <f aca="false">IF(COUNTIF(поверки!$H$6:$H$3175,поверки!$H955)&gt;1,"Дубликат","")</f>
        <v/>
      </c>
      <c r="N955" s="17" t="str">
        <f aca="false">IF(COUNTIF(поверки!$L$6:$L$3175,поверки!$L955)&gt;1,"Дубликат","")</f>
        <v/>
      </c>
      <c r="O955" s="18" t="n">
        <v>950</v>
      </c>
      <c r="P955" s="17" t="str">
        <f aca="false">CONCATENATE(TEXT(MONTH(поверки!$G955),"00"),"/",TEXT(поверки!$O955,"000"), "/",TEXT(YEAR(поверки!$G955)-2000,"00"))</f>
        <v>04/950/25</v>
      </c>
      <c r="Q955" s="17" t="str">
        <f aca="false">VLOOKUP(поверки!$F955,'соответстиви ОТ типу'!$K$4:$M$344,2,FALSE())</f>
        <v>Преобразователь давления</v>
      </c>
      <c r="R955" s="17" t="s">
        <v>52</v>
      </c>
      <c r="S955" s="17" t="s">
        <v>2142</v>
      </c>
      <c r="T955" s="17" t="n">
        <v>6</v>
      </c>
      <c r="U955" s="19" t="n">
        <f aca="false">VLOOKUP(поверки!$T955,'Акты п-п'!$C$5:$I$57,2,FALSE())</f>
        <v>45759</v>
      </c>
      <c r="V955" s="19" t="n">
        <f aca="false">VLOOKUP(поверки!$T955,'Акты п-п'!$C$5:$I$57,3,FALSE())</f>
        <v>45761</v>
      </c>
      <c r="W955" s="17" t="str">
        <f aca="false">VLOOKUP(поверки!$T955,'Акты п-п'!$C$5:$I$57,5,FALSE())</f>
        <v>Манджеев А.А.</v>
      </c>
      <c r="X955" s="17" t="n">
        <f aca="false">поверки!$G955-поверки!$U955</f>
        <v>0</v>
      </c>
      <c r="Y955" s="17" t="n">
        <f aca="false">поверки!$V955-поверки!$G955</f>
        <v>2</v>
      </c>
      <c r="Z955" s="17" t="str">
        <f aca="false">CONCATENATE(поверки!$Q955," ",поверки!$S955," номер ",поверки!$H955)</f>
        <v>Преобразователь давления 3051CD номер 09962543</v>
      </c>
    </row>
    <row r="956" customFormat="false" ht="17.9" hidden="true" customHeight="false" outlineLevel="0" collapsed="false">
      <c r="B956" s="1" t="s">
        <v>2113</v>
      </c>
      <c r="C956" s="1" t="s">
        <v>30</v>
      </c>
      <c r="D956" s="1" t="s">
        <v>446</v>
      </c>
      <c r="F956" s="1" t="s">
        <v>2078</v>
      </c>
      <c r="G956" s="16" t="n">
        <v>45759</v>
      </c>
      <c r="H956" s="6" t="s">
        <v>2145</v>
      </c>
      <c r="J956" s="1" t="s">
        <v>34</v>
      </c>
      <c r="K956" s="1" t="s">
        <v>35</v>
      </c>
      <c r="L956" s="1" t="s">
        <v>2146</v>
      </c>
      <c r="M956" s="17" t="str">
        <f aca="false">IF(COUNTIF(поверки!$H$6:$H$3175,поверки!$H956)&gt;1,"Дубликат","")</f>
        <v/>
      </c>
      <c r="N956" s="17" t="str">
        <f aca="false">IF(COUNTIF(поверки!$L$6:$L$3175,поверки!$L956)&gt;1,"Дубликат","")</f>
        <v/>
      </c>
      <c r="O956" s="18" t="n">
        <v>951</v>
      </c>
      <c r="P956" s="17" t="str">
        <f aca="false">CONCATENATE(TEXT(MONTH(поверки!$G956),"00"),"/",TEXT(поверки!$O956,"000"), "/",TEXT(YEAR(поверки!$G956)-2000,"00"))</f>
        <v>04/951/25</v>
      </c>
      <c r="Q956" s="17" t="str">
        <f aca="false">VLOOKUP(поверки!$F956,'соответстиви ОТ типу'!$K$4:$M$344,2,FALSE())</f>
        <v>Преобразователь давления</v>
      </c>
      <c r="R956" s="17" t="s">
        <v>52</v>
      </c>
      <c r="S956" s="17" t="s">
        <v>2081</v>
      </c>
      <c r="T956" s="17" t="n">
        <v>6</v>
      </c>
      <c r="U956" s="19" t="n">
        <f aca="false">VLOOKUP(поверки!$T956,'Акты п-п'!$C$5:$I$57,2,FALSE())</f>
        <v>45759</v>
      </c>
      <c r="V956" s="19" t="n">
        <f aca="false">VLOOKUP(поверки!$T956,'Акты п-п'!$C$5:$I$57,3,FALSE())</f>
        <v>45761</v>
      </c>
      <c r="W956" s="17" t="str">
        <f aca="false">VLOOKUP(поверки!$T956,'Акты п-п'!$C$5:$I$57,5,FALSE())</f>
        <v>Манджеев А.А.</v>
      </c>
      <c r="X956" s="17" t="n">
        <f aca="false">поверки!$G956-поверки!$U956</f>
        <v>0</v>
      </c>
      <c r="Y956" s="17" t="n">
        <f aca="false">поверки!$V956-поверки!$G956</f>
        <v>2</v>
      </c>
      <c r="Z956" s="17" t="str">
        <f aca="false">CONCATENATE(поверки!$Q956," ",поверки!$S956," номер ",поверки!$H956)</f>
        <v>Преобразователь давления 3051S номер 09962594</v>
      </c>
    </row>
    <row r="957" customFormat="false" ht="17.9" hidden="true" customHeight="false" outlineLevel="0" collapsed="false">
      <c r="B957" s="1" t="s">
        <v>2113</v>
      </c>
      <c r="C957" s="1" t="s">
        <v>30</v>
      </c>
      <c r="D957" s="1" t="s">
        <v>446</v>
      </c>
      <c r="F957" s="1" t="s">
        <v>2078</v>
      </c>
      <c r="G957" s="16" t="n">
        <v>45759</v>
      </c>
      <c r="H957" s="6" t="s">
        <v>2147</v>
      </c>
      <c r="J957" s="1" t="s">
        <v>34</v>
      </c>
      <c r="K957" s="1" t="s">
        <v>35</v>
      </c>
      <c r="L957" s="1" t="s">
        <v>2148</v>
      </c>
      <c r="M957" s="17" t="str">
        <f aca="false">IF(COUNTIF(поверки!$H$6:$H$3175,поверки!$H957)&gt;1,"Дубликат","")</f>
        <v/>
      </c>
      <c r="N957" s="17" t="str">
        <f aca="false">IF(COUNTIF(поверки!$L$6:$L$3175,поверки!$L957)&gt;1,"Дубликат","")</f>
        <v/>
      </c>
      <c r="O957" s="18" t="n">
        <v>952</v>
      </c>
      <c r="P957" s="17" t="str">
        <f aca="false">CONCATENATE(TEXT(MONTH(поверки!$G957),"00"),"/",TEXT(поверки!$O957,"000"), "/",TEXT(YEAR(поверки!$G957)-2000,"00"))</f>
        <v>04/952/25</v>
      </c>
      <c r="Q957" s="17" t="str">
        <f aca="false">VLOOKUP(поверки!$F957,'соответстиви ОТ типу'!$K$4:$M$344,2,FALSE())</f>
        <v>Преобразователь давления</v>
      </c>
      <c r="R957" s="17" t="s">
        <v>52</v>
      </c>
      <c r="S957" s="17" t="s">
        <v>2081</v>
      </c>
      <c r="T957" s="17" t="n">
        <v>6</v>
      </c>
      <c r="U957" s="19" t="n">
        <f aca="false">VLOOKUP(поверки!$T957,'Акты п-п'!$C$5:$I$57,2,FALSE())</f>
        <v>45759</v>
      </c>
      <c r="V957" s="19" t="n">
        <f aca="false">VLOOKUP(поверки!$T957,'Акты п-п'!$C$5:$I$57,3,FALSE())</f>
        <v>45761</v>
      </c>
      <c r="W957" s="17" t="str">
        <f aca="false">VLOOKUP(поверки!$T957,'Акты п-п'!$C$5:$I$57,5,FALSE())</f>
        <v>Манджеев А.А.</v>
      </c>
      <c r="X957" s="17" t="n">
        <f aca="false">поверки!$G957-поверки!$U957</f>
        <v>0</v>
      </c>
      <c r="Y957" s="17" t="n">
        <f aca="false">поверки!$V957-поверки!$G957</f>
        <v>2</v>
      </c>
      <c r="Z957" s="17" t="str">
        <f aca="false">CONCATENATE(поверки!$Q957," ",поверки!$S957," номер ",поверки!$H957)</f>
        <v>Преобразователь давления 3051S номер 09962626</v>
      </c>
    </row>
    <row r="958" customFormat="false" ht="17.9" hidden="true" customHeight="false" outlineLevel="0" collapsed="false">
      <c r="B958" s="1" t="s">
        <v>2113</v>
      </c>
      <c r="C958" s="1" t="s">
        <v>30</v>
      </c>
      <c r="D958" s="1" t="s">
        <v>446</v>
      </c>
      <c r="F958" s="1" t="s">
        <v>2078</v>
      </c>
      <c r="G958" s="16" t="n">
        <v>45759</v>
      </c>
      <c r="H958" s="6" t="s">
        <v>2149</v>
      </c>
      <c r="J958" s="1" t="s">
        <v>34</v>
      </c>
      <c r="K958" s="1" t="s">
        <v>35</v>
      </c>
      <c r="L958" s="1" t="s">
        <v>2150</v>
      </c>
      <c r="M958" s="17" t="str">
        <f aca="false">IF(COUNTIF(поверки!$H$6:$H$3175,поверки!$H958)&gt;1,"Дубликат","")</f>
        <v/>
      </c>
      <c r="N958" s="17" t="str">
        <f aca="false">IF(COUNTIF(поверки!$L$6:$L$3175,поверки!$L958)&gt;1,"Дубликат","")</f>
        <v/>
      </c>
      <c r="O958" s="18" t="n">
        <v>953</v>
      </c>
      <c r="P958" s="17" t="str">
        <f aca="false">CONCATENATE(TEXT(MONTH(поверки!$G958),"00"),"/",TEXT(поверки!$O958,"000"), "/",TEXT(YEAR(поверки!$G958)-2000,"00"))</f>
        <v>04/953/25</v>
      </c>
      <c r="Q958" s="17" t="str">
        <f aca="false">VLOOKUP(поверки!$F958,'соответстиви ОТ типу'!$K$4:$M$344,2,FALSE())</f>
        <v>Преобразователь давления</v>
      </c>
      <c r="R958" s="17" t="s">
        <v>52</v>
      </c>
      <c r="S958" s="17" t="s">
        <v>2081</v>
      </c>
      <c r="T958" s="17" t="n">
        <v>6</v>
      </c>
      <c r="U958" s="19" t="n">
        <f aca="false">VLOOKUP(поверки!$T958,'Акты п-п'!$C$5:$I$57,2,FALSE())</f>
        <v>45759</v>
      </c>
      <c r="V958" s="19" t="n">
        <f aca="false">VLOOKUP(поверки!$T958,'Акты п-п'!$C$5:$I$57,3,FALSE())</f>
        <v>45761</v>
      </c>
      <c r="W958" s="17" t="str">
        <f aca="false">VLOOKUP(поверки!$T958,'Акты п-п'!$C$5:$I$57,5,FALSE())</f>
        <v>Манджеев А.А.</v>
      </c>
      <c r="X958" s="17" t="n">
        <f aca="false">поверки!$G958-поверки!$U958</f>
        <v>0</v>
      </c>
      <c r="Y958" s="17" t="n">
        <f aca="false">поверки!$V958-поверки!$G958</f>
        <v>2</v>
      </c>
      <c r="Z958" s="17" t="str">
        <f aca="false">CONCATENATE(поверки!$Q958," ",поверки!$S958," номер ",поверки!$H958)</f>
        <v>Преобразователь давления 3051S номер 09962625</v>
      </c>
    </row>
    <row r="959" customFormat="false" ht="17.9" hidden="true" customHeight="false" outlineLevel="0" collapsed="false">
      <c r="B959" s="1" t="s">
        <v>2113</v>
      </c>
      <c r="C959" s="1" t="s">
        <v>30</v>
      </c>
      <c r="D959" s="1" t="s">
        <v>446</v>
      </c>
      <c r="F959" s="1" t="s">
        <v>2118</v>
      </c>
      <c r="G959" s="16" t="n">
        <v>45759</v>
      </c>
      <c r="H959" s="6" t="s">
        <v>2151</v>
      </c>
      <c r="J959" s="1" t="s">
        <v>34</v>
      </c>
      <c r="K959" s="1" t="s">
        <v>35</v>
      </c>
      <c r="L959" s="1" t="s">
        <v>2152</v>
      </c>
      <c r="M959" s="17" t="str">
        <f aca="false">IF(COUNTIF(поверки!$H$6:$H$3175,поверки!$H959)&gt;1,"Дубликат","")</f>
        <v/>
      </c>
      <c r="N959" s="17" t="str">
        <f aca="false">IF(COUNTIF(поверки!$L$6:$L$3175,поверки!$L959)&gt;1,"Дубликат","")</f>
        <v/>
      </c>
      <c r="O959" s="18" t="n">
        <v>954</v>
      </c>
      <c r="P959" s="17" t="str">
        <f aca="false">CONCATENATE(TEXT(MONTH(поверки!$G959),"00"),"/",TEXT(поверки!$O959,"000"), "/",TEXT(YEAR(поверки!$G959)-2000,"00"))</f>
        <v>04/954/25</v>
      </c>
      <c r="Q959" s="17" t="str">
        <f aca="false">VLOOKUP(поверки!$F959,'соответстиви ОТ типу'!$K$4:$M$344,2,FALSE())</f>
        <v>Преобразователь давления</v>
      </c>
      <c r="R959" s="17" t="s">
        <v>52</v>
      </c>
      <c r="S959" s="17" t="s">
        <v>2142</v>
      </c>
      <c r="T959" s="17" t="n">
        <v>6</v>
      </c>
      <c r="U959" s="19" t="n">
        <f aca="false">VLOOKUP(поверки!$T959,'Акты п-п'!$C$5:$I$57,2,FALSE())</f>
        <v>45759</v>
      </c>
      <c r="V959" s="19" t="n">
        <f aca="false">VLOOKUP(поверки!$T959,'Акты п-п'!$C$5:$I$57,3,FALSE())</f>
        <v>45761</v>
      </c>
      <c r="W959" s="17" t="str">
        <f aca="false">VLOOKUP(поверки!$T959,'Акты п-п'!$C$5:$I$57,5,FALSE())</f>
        <v>Манджеев А.А.</v>
      </c>
      <c r="X959" s="17" t="n">
        <f aca="false">поверки!$G959-поверки!$U959</f>
        <v>0</v>
      </c>
      <c r="Y959" s="17" t="n">
        <f aca="false">поверки!$V959-поверки!$G959</f>
        <v>2</v>
      </c>
      <c r="Z959" s="17" t="str">
        <f aca="false">CONCATENATE(поверки!$Q959," ",поверки!$S959," номер ",поверки!$H959)</f>
        <v>Преобразователь давления 3051CD номер 9717993</v>
      </c>
    </row>
    <row r="960" customFormat="false" ht="17.9" hidden="true" customHeight="false" outlineLevel="0" collapsed="false">
      <c r="B960" s="1" t="s">
        <v>2113</v>
      </c>
      <c r="C960" s="1" t="s">
        <v>30</v>
      </c>
      <c r="D960" s="1" t="s">
        <v>446</v>
      </c>
      <c r="F960" s="1" t="s">
        <v>2153</v>
      </c>
      <c r="G960" s="16" t="n">
        <v>45759</v>
      </c>
      <c r="H960" s="6" t="s">
        <v>2154</v>
      </c>
      <c r="J960" s="1" t="s">
        <v>34</v>
      </c>
      <c r="K960" s="1" t="s">
        <v>35</v>
      </c>
      <c r="L960" s="1" t="s">
        <v>2155</v>
      </c>
      <c r="M960" s="17" t="str">
        <f aca="false">IF(COUNTIF(поверки!$H$6:$H$3175,поверки!$H960)&gt;1,"Дубликат","")</f>
        <v/>
      </c>
      <c r="N960" s="17" t="str">
        <f aca="false">IF(COUNTIF(поверки!$L$6:$L$3175,поверки!$L960)&gt;1,"Дубликат","")</f>
        <v/>
      </c>
      <c r="O960" s="18" t="n">
        <v>955</v>
      </c>
      <c r="P960" s="17" t="str">
        <f aca="false">CONCATENATE(TEXT(MONTH(поверки!$G960),"00"),"/",TEXT(поверки!$O960,"000"), "/",TEXT(YEAR(поверки!$G960)-2000,"00"))</f>
        <v>04/955/25</v>
      </c>
      <c r="Q960" s="17" t="str">
        <f aca="false">VLOOKUP(поверки!$F960,'соответстиви ОТ типу'!$K$4:$M$344,2,FALSE())</f>
        <v>Преобразователь давления</v>
      </c>
      <c r="R960" s="17" t="s">
        <v>52</v>
      </c>
      <c r="S960" s="17" t="s">
        <v>2121</v>
      </c>
      <c r="T960" s="17" t="n">
        <v>6</v>
      </c>
      <c r="U960" s="19" t="n">
        <f aca="false">VLOOKUP(поверки!$T960,'Акты п-п'!$C$5:$I$57,2,FALSE())</f>
        <v>45759</v>
      </c>
      <c r="V960" s="19" t="n">
        <f aca="false">VLOOKUP(поверки!$T960,'Акты п-п'!$C$5:$I$57,3,FALSE())</f>
        <v>45761</v>
      </c>
      <c r="W960" s="17" t="str">
        <f aca="false">VLOOKUP(поверки!$T960,'Акты п-п'!$C$5:$I$57,5,FALSE())</f>
        <v>Манджеев А.А.</v>
      </c>
      <c r="X960" s="17" t="n">
        <f aca="false">поверки!$G960-поверки!$U960</f>
        <v>0</v>
      </c>
      <c r="Y960" s="17" t="n">
        <f aca="false">поверки!$V960-поверки!$G960</f>
        <v>2</v>
      </c>
      <c r="Z960" s="17" t="str">
        <f aca="false">CONCATENATE(поверки!$Q960," ",поверки!$S960," номер ",поверки!$H960)</f>
        <v>Преобразователь давления 3051TG номер 4026701</v>
      </c>
    </row>
    <row r="961" customFormat="false" ht="17.9" hidden="true" customHeight="false" outlineLevel="0" collapsed="false">
      <c r="B961" s="1" t="s">
        <v>2113</v>
      </c>
      <c r="C961" s="1" t="s">
        <v>30</v>
      </c>
      <c r="D961" s="1" t="s">
        <v>446</v>
      </c>
      <c r="F961" s="1" t="s">
        <v>2153</v>
      </c>
      <c r="G961" s="16" t="n">
        <v>45759</v>
      </c>
      <c r="H961" s="6" t="s">
        <v>2156</v>
      </c>
      <c r="J961" s="1" t="s">
        <v>34</v>
      </c>
      <c r="K961" s="1" t="s">
        <v>35</v>
      </c>
      <c r="L961" s="1" t="s">
        <v>2157</v>
      </c>
      <c r="M961" s="17" t="str">
        <f aca="false">IF(COUNTIF(поверки!$H$6:$H$3175,поверки!$H961)&gt;1,"Дубликат","")</f>
        <v/>
      </c>
      <c r="N961" s="17" t="str">
        <f aca="false">IF(COUNTIF(поверки!$L$6:$L$3175,поверки!$L961)&gt;1,"Дубликат","")</f>
        <v/>
      </c>
      <c r="O961" s="18" t="n">
        <v>956</v>
      </c>
      <c r="P961" s="17" t="str">
        <f aca="false">CONCATENATE(TEXT(MONTH(поверки!$G961),"00"),"/",TEXT(поверки!$O961,"000"), "/",TEXT(YEAR(поверки!$G961)-2000,"00"))</f>
        <v>04/956/25</v>
      </c>
      <c r="Q961" s="17" t="str">
        <f aca="false">VLOOKUP(поверки!$F961,'соответстиви ОТ типу'!$K$4:$M$344,2,FALSE())</f>
        <v>Преобразователь давления</v>
      </c>
      <c r="R961" s="17" t="s">
        <v>52</v>
      </c>
      <c r="S961" s="17" t="s">
        <v>2121</v>
      </c>
      <c r="T961" s="17" t="n">
        <v>6</v>
      </c>
      <c r="U961" s="19" t="n">
        <f aca="false">VLOOKUP(поверки!$T961,'Акты п-п'!$C$5:$I$57,2,FALSE())</f>
        <v>45759</v>
      </c>
      <c r="V961" s="19" t="n">
        <f aca="false">VLOOKUP(поверки!$T961,'Акты п-п'!$C$5:$I$57,3,FALSE())</f>
        <v>45761</v>
      </c>
      <c r="W961" s="17" t="str">
        <f aca="false">VLOOKUP(поверки!$T961,'Акты п-п'!$C$5:$I$57,5,FALSE())</f>
        <v>Манджеев А.А.</v>
      </c>
      <c r="X961" s="17" t="n">
        <f aca="false">поверки!$G961-поверки!$U961</f>
        <v>0</v>
      </c>
      <c r="Y961" s="17" t="n">
        <f aca="false">поверки!$V961-поверки!$G961</f>
        <v>2</v>
      </c>
      <c r="Z961" s="17" t="str">
        <f aca="false">CONCATENATE(поверки!$Q961," ",поверки!$S961," номер ",поверки!$H961)</f>
        <v>Преобразователь давления 3051TG номер 4026707</v>
      </c>
    </row>
    <row r="962" customFormat="false" ht="17.9" hidden="true" customHeight="false" outlineLevel="0" collapsed="false">
      <c r="B962" s="1" t="s">
        <v>2113</v>
      </c>
      <c r="C962" s="1" t="s">
        <v>30</v>
      </c>
      <c r="D962" s="1" t="s">
        <v>446</v>
      </c>
      <c r="F962" s="1" t="s">
        <v>2153</v>
      </c>
      <c r="G962" s="16" t="n">
        <v>45759</v>
      </c>
      <c r="H962" s="6" t="s">
        <v>2158</v>
      </c>
      <c r="J962" s="1" t="s">
        <v>34</v>
      </c>
      <c r="K962" s="1" t="s">
        <v>35</v>
      </c>
      <c r="L962" s="1" t="s">
        <v>2159</v>
      </c>
      <c r="M962" s="17" t="str">
        <f aca="false">IF(COUNTIF(поверки!$H$6:$H$3175,поверки!$H962)&gt;1,"Дубликат","")</f>
        <v/>
      </c>
      <c r="N962" s="17" t="str">
        <f aca="false">IF(COUNTIF(поверки!$L$6:$L$3175,поверки!$L962)&gt;1,"Дубликат","")</f>
        <v/>
      </c>
      <c r="O962" s="18" t="n">
        <v>957</v>
      </c>
      <c r="P962" s="17" t="str">
        <f aca="false">CONCATENATE(TEXT(MONTH(поверки!$G962),"00"),"/",TEXT(поверки!$O962,"000"), "/",TEXT(YEAR(поверки!$G962)-2000,"00"))</f>
        <v>04/957/25</v>
      </c>
      <c r="Q962" s="17" t="str">
        <f aca="false">VLOOKUP(поверки!$F962,'соответстиви ОТ типу'!$K$4:$M$344,2,FALSE())</f>
        <v>Преобразователь давления</v>
      </c>
      <c r="R962" s="17" t="s">
        <v>52</v>
      </c>
      <c r="S962" s="17" t="s">
        <v>2121</v>
      </c>
      <c r="T962" s="17" t="n">
        <v>6</v>
      </c>
      <c r="U962" s="19" t="n">
        <f aca="false">VLOOKUP(поверки!$T962,'Акты п-п'!$C$5:$I$57,2,FALSE())</f>
        <v>45759</v>
      </c>
      <c r="V962" s="19" t="n">
        <f aca="false">VLOOKUP(поверки!$T962,'Акты п-п'!$C$5:$I$57,3,FALSE())</f>
        <v>45761</v>
      </c>
      <c r="W962" s="17" t="str">
        <f aca="false">VLOOKUP(поверки!$T962,'Акты п-п'!$C$5:$I$57,5,FALSE())</f>
        <v>Манджеев А.А.</v>
      </c>
      <c r="X962" s="17" t="n">
        <f aca="false">поверки!$G962-поверки!$U962</f>
        <v>0</v>
      </c>
      <c r="Y962" s="17" t="n">
        <f aca="false">поверки!$V962-поверки!$G962</f>
        <v>2</v>
      </c>
      <c r="Z962" s="17" t="str">
        <f aca="false">CONCATENATE(поверки!$Q962," ",поверки!$S962," номер ",поверки!$H962)</f>
        <v>Преобразователь давления 3051TG номер 4026710</v>
      </c>
    </row>
    <row r="963" customFormat="false" ht="17.9" hidden="true" customHeight="false" outlineLevel="0" collapsed="false">
      <c r="B963" s="1" t="s">
        <v>2160</v>
      </c>
      <c r="C963" s="1" t="s">
        <v>30</v>
      </c>
      <c r="D963" s="1" t="s">
        <v>446</v>
      </c>
      <c r="F963" s="1" t="s">
        <v>2072</v>
      </c>
      <c r="G963" s="16" t="n">
        <v>45759</v>
      </c>
      <c r="H963" s="6" t="s">
        <v>2161</v>
      </c>
      <c r="J963" s="1" t="s">
        <v>34</v>
      </c>
      <c r="K963" s="1" t="s">
        <v>35</v>
      </c>
      <c r="L963" s="1" t="s">
        <v>2162</v>
      </c>
      <c r="M963" s="17" t="str">
        <f aca="false">IF(COUNTIF(поверки!$H$6:$H$3175,поверки!$H963)&gt;1,"Дубликат","")</f>
        <v/>
      </c>
      <c r="N963" s="17" t="str">
        <f aca="false">IF(COUNTIF(поверки!$L$6:$L$3175,поверки!$L963)&gt;1,"Дубликат","")</f>
        <v/>
      </c>
      <c r="O963" s="18" t="n">
        <v>958</v>
      </c>
      <c r="P963" s="17" t="str">
        <f aca="false">CONCATENATE(TEXT(MONTH(поверки!$G963),"00"),"/",TEXT(поверки!$O963,"000"), "/",TEXT(YEAR(поверки!$G963)-2000,"00"))</f>
        <v>04/958/25</v>
      </c>
      <c r="Q963" s="17" t="str">
        <f aca="false">VLOOKUP(поверки!$F963,'соответстиви ОТ типу'!$K$4:$M$344,2,FALSE())</f>
        <v>Газоанализатор</v>
      </c>
      <c r="R963" s="17" t="s">
        <v>52</v>
      </c>
      <c r="S963" s="17" t="s">
        <v>2075</v>
      </c>
      <c r="T963" s="17" t="n">
        <v>6</v>
      </c>
      <c r="U963" s="19" t="n">
        <f aca="false">VLOOKUP(поверки!$T963,'Акты п-п'!$C$5:$I$57,2,FALSE())</f>
        <v>45759</v>
      </c>
      <c r="V963" s="19" t="n">
        <f aca="false">VLOOKUP(поверки!$T963,'Акты п-п'!$C$5:$I$57,3,FALSE())</f>
        <v>45761</v>
      </c>
      <c r="W963" s="17" t="str">
        <f aca="false">VLOOKUP(поверки!$T963,'Акты п-п'!$C$5:$I$57,5,FALSE())</f>
        <v>Манджеев А.А.</v>
      </c>
      <c r="X963" s="17" t="n">
        <f aca="false">поверки!$G963-поверки!$U963</f>
        <v>0</v>
      </c>
      <c r="Y963" s="17" t="n">
        <f aca="false">поверки!$V963-поверки!$G963</f>
        <v>2</v>
      </c>
      <c r="Z963" s="17" t="str">
        <f aca="false">CONCATENATE(поверки!$Q963," ",поверки!$S963," номер ",поверки!$H963)</f>
        <v>Газоанализатор ДГС ЭРИС номер ER230170952</v>
      </c>
    </row>
    <row r="964" customFormat="false" ht="17.9" hidden="true" customHeight="false" outlineLevel="0" collapsed="false">
      <c r="B964" s="1" t="s">
        <v>2160</v>
      </c>
      <c r="C964" s="1" t="s">
        <v>30</v>
      </c>
      <c r="D964" s="1" t="s">
        <v>446</v>
      </c>
      <c r="F964" s="1" t="s">
        <v>2072</v>
      </c>
      <c r="G964" s="16" t="n">
        <v>45759</v>
      </c>
      <c r="H964" s="6" t="s">
        <v>2163</v>
      </c>
      <c r="J964" s="1" t="s">
        <v>34</v>
      </c>
      <c r="K964" s="1" t="s">
        <v>35</v>
      </c>
      <c r="L964" s="1" t="s">
        <v>2164</v>
      </c>
      <c r="M964" s="17" t="str">
        <f aca="false">IF(COUNTIF(поверки!$H$6:$H$3175,поверки!$H964)&gt;1,"Дубликат","")</f>
        <v/>
      </c>
      <c r="N964" s="17" t="str">
        <f aca="false">IF(COUNTIF(поверки!$L$6:$L$3175,поверки!$L964)&gt;1,"Дубликат","")</f>
        <v/>
      </c>
      <c r="O964" s="18" t="n">
        <v>959</v>
      </c>
      <c r="P964" s="17" t="str">
        <f aca="false">CONCATENATE(TEXT(MONTH(поверки!$G964),"00"),"/",TEXT(поверки!$O964,"000"), "/",TEXT(YEAR(поверки!$G964)-2000,"00"))</f>
        <v>04/959/25</v>
      </c>
      <c r="Q964" s="17" t="str">
        <f aca="false">VLOOKUP(поверки!$F964,'соответстиви ОТ типу'!$K$4:$M$344,2,FALSE())</f>
        <v>Газоанализатор</v>
      </c>
      <c r="R964" s="17" t="s">
        <v>52</v>
      </c>
      <c r="S964" s="17" t="s">
        <v>2075</v>
      </c>
      <c r="T964" s="17" t="n">
        <v>6</v>
      </c>
      <c r="U964" s="19" t="n">
        <f aca="false">VLOOKUP(поверки!$T964,'Акты п-п'!$C$5:$I$57,2,FALSE())</f>
        <v>45759</v>
      </c>
      <c r="V964" s="19" t="n">
        <f aca="false">VLOOKUP(поверки!$T964,'Акты п-п'!$C$5:$I$57,3,FALSE())</f>
        <v>45761</v>
      </c>
      <c r="W964" s="17" t="str">
        <f aca="false">VLOOKUP(поверки!$T964,'Акты п-п'!$C$5:$I$57,5,FALSE())</f>
        <v>Манджеев А.А.</v>
      </c>
      <c r="X964" s="17" t="n">
        <f aca="false">поверки!$G964-поверки!$U964</f>
        <v>0</v>
      </c>
      <c r="Y964" s="17" t="n">
        <f aca="false">поверки!$V964-поверки!$G964</f>
        <v>2</v>
      </c>
      <c r="Z964" s="17" t="str">
        <f aca="false">CONCATENATE(поверки!$Q964," ",поверки!$S964," номер ",поверки!$H964)</f>
        <v>Газоанализатор ДГС ЭРИС номер ER230170892</v>
      </c>
    </row>
    <row r="965" customFormat="false" ht="17.9" hidden="true" customHeight="false" outlineLevel="0" collapsed="false">
      <c r="B965" s="1" t="s">
        <v>2160</v>
      </c>
      <c r="C965" s="1" t="s">
        <v>30</v>
      </c>
      <c r="D965" s="1" t="s">
        <v>446</v>
      </c>
      <c r="F965" s="1" t="s">
        <v>2072</v>
      </c>
      <c r="G965" s="16" t="n">
        <v>45759</v>
      </c>
      <c r="H965" s="6" t="s">
        <v>2165</v>
      </c>
      <c r="J965" s="1" t="s">
        <v>34</v>
      </c>
      <c r="K965" s="1" t="s">
        <v>35</v>
      </c>
      <c r="L965" s="1" t="s">
        <v>2166</v>
      </c>
      <c r="M965" s="17" t="str">
        <f aca="false">IF(COUNTIF(поверки!$H$6:$H$3175,поверки!$H965)&gt;1,"Дубликат","")</f>
        <v/>
      </c>
      <c r="N965" s="17" t="str">
        <f aca="false">IF(COUNTIF(поверки!$L$6:$L$3175,поверки!$L965)&gt;1,"Дубликат","")</f>
        <v/>
      </c>
      <c r="O965" s="18" t="n">
        <v>960</v>
      </c>
      <c r="P965" s="17" t="str">
        <f aca="false">CONCATENATE(TEXT(MONTH(поверки!$G965),"00"),"/",TEXT(поверки!$O965,"000"), "/",TEXT(YEAR(поверки!$G965)-2000,"00"))</f>
        <v>04/960/25</v>
      </c>
      <c r="Q965" s="17" t="str">
        <f aca="false">VLOOKUP(поверки!$F965,'соответстиви ОТ типу'!$K$4:$M$344,2,FALSE())</f>
        <v>Газоанализатор</v>
      </c>
      <c r="R965" s="17" t="s">
        <v>52</v>
      </c>
      <c r="S965" s="17" t="s">
        <v>2075</v>
      </c>
      <c r="T965" s="17" t="n">
        <v>6</v>
      </c>
      <c r="U965" s="19" t="n">
        <f aca="false">VLOOKUP(поверки!$T965,'Акты п-п'!$C$5:$I$57,2,FALSE())</f>
        <v>45759</v>
      </c>
      <c r="V965" s="19" t="n">
        <f aca="false">VLOOKUP(поверки!$T965,'Акты п-п'!$C$5:$I$57,3,FALSE())</f>
        <v>45761</v>
      </c>
      <c r="W965" s="17" t="str">
        <f aca="false">VLOOKUP(поверки!$T965,'Акты п-п'!$C$5:$I$57,5,FALSE())</f>
        <v>Манджеев А.А.</v>
      </c>
      <c r="X965" s="17" t="n">
        <f aca="false">поверки!$G965-поверки!$U965</f>
        <v>0</v>
      </c>
      <c r="Y965" s="17" t="n">
        <f aca="false">поверки!$V965-поверки!$G965</f>
        <v>2</v>
      </c>
      <c r="Z965" s="17" t="str">
        <f aca="false">CONCATENATE(поверки!$Q965," ",поверки!$S965," номер ",поверки!$H965)</f>
        <v>Газоанализатор ДГС ЭРИС номер ER230170938</v>
      </c>
    </row>
    <row r="966" customFormat="false" ht="17.9" hidden="true" customHeight="false" outlineLevel="0" collapsed="false">
      <c r="B966" s="1" t="s">
        <v>2160</v>
      </c>
      <c r="C966" s="1" t="s">
        <v>30</v>
      </c>
      <c r="D966" s="1" t="s">
        <v>446</v>
      </c>
      <c r="F966" s="1" t="s">
        <v>2072</v>
      </c>
      <c r="G966" s="16" t="n">
        <v>45759</v>
      </c>
      <c r="H966" s="6" t="s">
        <v>2167</v>
      </c>
      <c r="J966" s="1" t="s">
        <v>34</v>
      </c>
      <c r="K966" s="1" t="s">
        <v>35</v>
      </c>
      <c r="L966" s="1" t="s">
        <v>2168</v>
      </c>
      <c r="M966" s="17" t="str">
        <f aca="false">IF(COUNTIF(поверки!$H$6:$H$3175,поверки!$H966)&gt;1,"Дубликат","")</f>
        <v/>
      </c>
      <c r="N966" s="17" t="str">
        <f aca="false">IF(COUNTIF(поверки!$L$6:$L$3175,поверки!$L966)&gt;1,"Дубликат","")</f>
        <v/>
      </c>
      <c r="O966" s="18" t="n">
        <v>961</v>
      </c>
      <c r="P966" s="17" t="str">
        <f aca="false">CONCATENATE(TEXT(MONTH(поверки!$G966),"00"),"/",TEXT(поверки!$O966,"000"), "/",TEXT(YEAR(поверки!$G966)-2000,"00"))</f>
        <v>04/961/25</v>
      </c>
      <c r="Q966" s="17" t="str">
        <f aca="false">VLOOKUP(поверки!$F966,'соответстиви ОТ типу'!$K$4:$M$344,2,FALSE())</f>
        <v>Газоанализатор</v>
      </c>
      <c r="R966" s="17" t="s">
        <v>52</v>
      </c>
      <c r="S966" s="17" t="s">
        <v>2075</v>
      </c>
      <c r="T966" s="17" t="n">
        <v>6</v>
      </c>
      <c r="U966" s="19" t="n">
        <f aca="false">VLOOKUP(поверки!$T966,'Акты п-п'!$C$5:$I$57,2,FALSE())</f>
        <v>45759</v>
      </c>
      <c r="V966" s="19" t="n">
        <f aca="false">VLOOKUP(поверки!$T966,'Акты п-п'!$C$5:$I$57,3,FALSE())</f>
        <v>45761</v>
      </c>
      <c r="W966" s="17" t="str">
        <f aca="false">VLOOKUP(поверки!$T966,'Акты п-п'!$C$5:$I$57,5,FALSE())</f>
        <v>Манджеев А.А.</v>
      </c>
      <c r="X966" s="17" t="n">
        <f aca="false">поверки!$G966-поверки!$U966</f>
        <v>0</v>
      </c>
      <c r="Y966" s="17" t="n">
        <f aca="false">поверки!$V966-поверки!$G966</f>
        <v>2</v>
      </c>
      <c r="Z966" s="17" t="str">
        <f aca="false">CONCATENATE(поверки!$Q966," ",поверки!$S966," номер ",поверки!$H966)</f>
        <v>Газоанализатор ДГС ЭРИС номер ER230170956</v>
      </c>
    </row>
    <row r="967" customFormat="false" ht="17.9" hidden="true" customHeight="false" outlineLevel="0" collapsed="false">
      <c r="B967" s="1" t="s">
        <v>2160</v>
      </c>
      <c r="C967" s="1" t="s">
        <v>30</v>
      </c>
      <c r="D967" s="1" t="s">
        <v>446</v>
      </c>
      <c r="F967" s="1" t="s">
        <v>2072</v>
      </c>
      <c r="G967" s="16" t="n">
        <v>45759</v>
      </c>
      <c r="H967" s="6" t="s">
        <v>2169</v>
      </c>
      <c r="J967" s="1" t="s">
        <v>34</v>
      </c>
      <c r="K967" s="1" t="s">
        <v>35</v>
      </c>
      <c r="L967" s="1" t="s">
        <v>2170</v>
      </c>
      <c r="M967" s="17" t="str">
        <f aca="false">IF(COUNTIF(поверки!$H$6:$H$3175,поверки!$H967)&gt;1,"Дубликат","")</f>
        <v/>
      </c>
      <c r="N967" s="17" t="str">
        <f aca="false">IF(COUNTIF(поверки!$L$6:$L$3175,поверки!$L967)&gt;1,"Дубликат","")</f>
        <v/>
      </c>
      <c r="O967" s="18" t="n">
        <v>962</v>
      </c>
      <c r="P967" s="17" t="str">
        <f aca="false">CONCATENATE(TEXT(MONTH(поверки!$G967),"00"),"/",TEXT(поверки!$O967,"000"), "/",TEXT(YEAR(поверки!$G967)-2000,"00"))</f>
        <v>04/962/25</v>
      </c>
      <c r="Q967" s="17" t="str">
        <f aca="false">VLOOKUP(поверки!$F967,'соответстиви ОТ типу'!$K$4:$M$344,2,FALSE())</f>
        <v>Газоанализатор</v>
      </c>
      <c r="R967" s="17" t="s">
        <v>52</v>
      </c>
      <c r="S967" s="17" t="s">
        <v>2075</v>
      </c>
      <c r="T967" s="17" t="n">
        <v>6</v>
      </c>
      <c r="U967" s="19" t="n">
        <f aca="false">VLOOKUP(поверки!$T967,'Акты п-п'!$C$5:$I$57,2,FALSE())</f>
        <v>45759</v>
      </c>
      <c r="V967" s="19" t="n">
        <f aca="false">VLOOKUP(поверки!$T967,'Акты п-п'!$C$5:$I$57,3,FALSE())</f>
        <v>45761</v>
      </c>
      <c r="W967" s="17" t="str">
        <f aca="false">VLOOKUP(поверки!$T967,'Акты п-п'!$C$5:$I$57,5,FALSE())</f>
        <v>Манджеев А.А.</v>
      </c>
      <c r="X967" s="17" t="n">
        <f aca="false">поверки!$G967-поверки!$U967</f>
        <v>0</v>
      </c>
      <c r="Y967" s="17" t="n">
        <f aca="false">поверки!$V967-поверки!$G967</f>
        <v>2</v>
      </c>
      <c r="Z967" s="17" t="str">
        <f aca="false">CONCATENATE(поверки!$Q967," ",поверки!$S967," номер ",поверки!$H967)</f>
        <v>Газоанализатор ДГС ЭРИС номер ER230170936</v>
      </c>
    </row>
    <row r="968" customFormat="false" ht="17.9" hidden="true" customHeight="false" outlineLevel="0" collapsed="false">
      <c r="B968" s="1" t="s">
        <v>2160</v>
      </c>
      <c r="C968" s="1" t="s">
        <v>30</v>
      </c>
      <c r="D968" s="1" t="s">
        <v>446</v>
      </c>
      <c r="F968" s="1" t="s">
        <v>2072</v>
      </c>
      <c r="G968" s="16" t="n">
        <v>45759</v>
      </c>
      <c r="H968" s="6" t="s">
        <v>2171</v>
      </c>
      <c r="J968" s="1" t="s">
        <v>34</v>
      </c>
      <c r="K968" s="1" t="s">
        <v>35</v>
      </c>
      <c r="L968" s="1" t="s">
        <v>2172</v>
      </c>
      <c r="M968" s="17" t="str">
        <f aca="false">IF(COUNTIF(поверки!$H$6:$H$3175,поверки!$H968)&gt;1,"Дубликат","")</f>
        <v/>
      </c>
      <c r="N968" s="17" t="str">
        <f aca="false">IF(COUNTIF(поверки!$L$6:$L$3175,поверки!$L968)&gt;1,"Дубликат","")</f>
        <v/>
      </c>
      <c r="O968" s="18" t="n">
        <v>963</v>
      </c>
      <c r="P968" s="17" t="str">
        <f aca="false">CONCATENATE(TEXT(MONTH(поверки!$G968),"00"),"/",TEXT(поверки!$O968,"000"), "/",TEXT(YEAR(поверки!$G968)-2000,"00"))</f>
        <v>04/963/25</v>
      </c>
      <c r="Q968" s="17" t="str">
        <f aca="false">VLOOKUP(поверки!$F968,'соответстиви ОТ типу'!$K$4:$M$344,2,FALSE())</f>
        <v>Газоанализатор</v>
      </c>
      <c r="R968" s="17" t="s">
        <v>52</v>
      </c>
      <c r="S968" s="17" t="s">
        <v>2075</v>
      </c>
      <c r="T968" s="17" t="n">
        <v>6</v>
      </c>
      <c r="U968" s="19" t="n">
        <f aca="false">VLOOKUP(поверки!$T968,'Акты п-п'!$C$5:$I$57,2,FALSE())</f>
        <v>45759</v>
      </c>
      <c r="V968" s="19" t="n">
        <f aca="false">VLOOKUP(поверки!$T968,'Акты п-п'!$C$5:$I$57,3,FALSE())</f>
        <v>45761</v>
      </c>
      <c r="W968" s="17" t="str">
        <f aca="false">VLOOKUP(поверки!$T968,'Акты п-п'!$C$5:$I$57,5,FALSE())</f>
        <v>Манджеев А.А.</v>
      </c>
      <c r="X968" s="17" t="n">
        <f aca="false">поверки!$G968-поверки!$U968</f>
        <v>0</v>
      </c>
      <c r="Y968" s="17" t="n">
        <f aca="false">поверки!$V968-поверки!$G968</f>
        <v>2</v>
      </c>
      <c r="Z968" s="17" t="str">
        <f aca="false">CONCATENATE(поверки!$Q968," ",поверки!$S968," номер ",поверки!$H968)</f>
        <v>Газоанализатор ДГС ЭРИС номер ER230170946</v>
      </c>
    </row>
    <row r="969" customFormat="false" ht="17.9" hidden="true" customHeight="false" outlineLevel="0" collapsed="false">
      <c r="B969" s="1" t="s">
        <v>2160</v>
      </c>
      <c r="C969" s="1" t="s">
        <v>30</v>
      </c>
      <c r="D969" s="1" t="s">
        <v>446</v>
      </c>
      <c r="F969" s="1" t="s">
        <v>2072</v>
      </c>
      <c r="G969" s="16" t="n">
        <v>45759</v>
      </c>
      <c r="H969" s="6" t="s">
        <v>2173</v>
      </c>
      <c r="J969" s="1" t="s">
        <v>34</v>
      </c>
      <c r="K969" s="1" t="s">
        <v>35</v>
      </c>
      <c r="L969" s="1" t="s">
        <v>2174</v>
      </c>
      <c r="M969" s="17" t="str">
        <f aca="false">IF(COUNTIF(поверки!$H$6:$H$3175,поверки!$H969)&gt;1,"Дубликат","")</f>
        <v/>
      </c>
      <c r="N969" s="17" t="str">
        <f aca="false">IF(COUNTIF(поверки!$L$6:$L$3175,поверки!$L969)&gt;1,"Дубликат","")</f>
        <v/>
      </c>
      <c r="O969" s="18" t="n">
        <v>964</v>
      </c>
      <c r="P969" s="17" t="str">
        <f aca="false">CONCATENATE(TEXT(MONTH(поверки!$G969),"00"),"/",TEXT(поверки!$O969,"000"), "/",TEXT(YEAR(поверки!$G969)-2000,"00"))</f>
        <v>04/964/25</v>
      </c>
      <c r="Q969" s="17" t="str">
        <f aca="false">VLOOKUP(поверки!$F969,'соответстиви ОТ типу'!$K$4:$M$344,2,FALSE())</f>
        <v>Газоанализатор</v>
      </c>
      <c r="R969" s="17" t="s">
        <v>52</v>
      </c>
      <c r="S969" s="17" t="s">
        <v>2075</v>
      </c>
      <c r="T969" s="17" t="n">
        <v>6</v>
      </c>
      <c r="U969" s="19" t="n">
        <f aca="false">VLOOKUP(поверки!$T969,'Акты п-п'!$C$5:$I$57,2,FALSE())</f>
        <v>45759</v>
      </c>
      <c r="V969" s="19" t="n">
        <f aca="false">VLOOKUP(поверки!$T969,'Акты п-п'!$C$5:$I$57,3,FALSE())</f>
        <v>45761</v>
      </c>
      <c r="W969" s="17" t="str">
        <f aca="false">VLOOKUP(поверки!$T969,'Акты п-п'!$C$5:$I$57,5,FALSE())</f>
        <v>Манджеев А.А.</v>
      </c>
      <c r="X969" s="17" t="n">
        <f aca="false">поверки!$G969-поверки!$U969</f>
        <v>0</v>
      </c>
      <c r="Y969" s="17" t="n">
        <f aca="false">поверки!$V969-поверки!$G969</f>
        <v>2</v>
      </c>
      <c r="Z969" s="17" t="str">
        <f aca="false">CONCATENATE(поверки!$Q969," ",поверки!$S969," номер ",поверки!$H969)</f>
        <v>Газоанализатор ДГС ЭРИС номер ER230170961</v>
      </c>
    </row>
    <row r="970" customFormat="false" ht="17.9" hidden="true" customHeight="false" outlineLevel="0" collapsed="false">
      <c r="B970" s="1" t="s">
        <v>2160</v>
      </c>
      <c r="C970" s="1" t="s">
        <v>30</v>
      </c>
      <c r="D970" s="1" t="s">
        <v>446</v>
      </c>
      <c r="F970" s="1" t="s">
        <v>2072</v>
      </c>
      <c r="G970" s="16" t="n">
        <v>45759</v>
      </c>
      <c r="H970" s="6" t="s">
        <v>2175</v>
      </c>
      <c r="J970" s="1" t="s">
        <v>34</v>
      </c>
      <c r="K970" s="1" t="s">
        <v>35</v>
      </c>
      <c r="L970" s="1" t="s">
        <v>2176</v>
      </c>
      <c r="M970" s="17" t="str">
        <f aca="false">IF(COUNTIF(поверки!$H$6:$H$3175,поверки!$H970)&gt;1,"Дубликат","")</f>
        <v/>
      </c>
      <c r="N970" s="17" t="str">
        <f aca="false">IF(COUNTIF(поверки!$L$6:$L$3175,поверки!$L970)&gt;1,"Дубликат","")</f>
        <v/>
      </c>
      <c r="O970" s="18" t="n">
        <v>965</v>
      </c>
      <c r="P970" s="17" t="str">
        <f aca="false">CONCATENATE(TEXT(MONTH(поверки!$G970),"00"),"/",TEXT(поверки!$O970,"000"), "/",TEXT(YEAR(поверки!$G970)-2000,"00"))</f>
        <v>04/965/25</v>
      </c>
      <c r="Q970" s="17" t="str">
        <f aca="false">VLOOKUP(поверки!$F970,'соответстиви ОТ типу'!$K$4:$M$344,2,FALSE())</f>
        <v>Газоанализатор</v>
      </c>
      <c r="R970" s="17" t="s">
        <v>52</v>
      </c>
      <c r="S970" s="17" t="s">
        <v>2075</v>
      </c>
      <c r="T970" s="17" t="n">
        <v>6</v>
      </c>
      <c r="U970" s="19" t="n">
        <f aca="false">VLOOKUP(поверки!$T970,'Акты п-п'!$C$5:$I$57,2,FALSE())</f>
        <v>45759</v>
      </c>
      <c r="V970" s="19" t="n">
        <f aca="false">VLOOKUP(поверки!$T970,'Акты п-п'!$C$5:$I$57,3,FALSE())</f>
        <v>45761</v>
      </c>
      <c r="W970" s="17" t="str">
        <f aca="false">VLOOKUP(поверки!$T970,'Акты п-п'!$C$5:$I$57,5,FALSE())</f>
        <v>Манджеев А.А.</v>
      </c>
      <c r="X970" s="17" t="n">
        <f aca="false">поверки!$G970-поверки!$U970</f>
        <v>0</v>
      </c>
      <c r="Y970" s="17" t="n">
        <f aca="false">поверки!$V970-поверки!$G970</f>
        <v>2</v>
      </c>
      <c r="Z970" s="17" t="str">
        <f aca="false">CONCATENATE(поверки!$Q970," ",поверки!$S970," номер ",поверки!$H970)</f>
        <v>Газоанализатор ДГС ЭРИС номер ER230170953</v>
      </c>
    </row>
    <row r="971" customFormat="false" ht="17.9" hidden="true" customHeight="false" outlineLevel="0" collapsed="false">
      <c r="B971" s="1" t="s">
        <v>2160</v>
      </c>
      <c r="C971" s="1" t="s">
        <v>30</v>
      </c>
      <c r="D971" s="1" t="s">
        <v>446</v>
      </c>
      <c r="F971" s="1" t="s">
        <v>2072</v>
      </c>
      <c r="G971" s="16" t="n">
        <v>45759</v>
      </c>
      <c r="H971" s="6" t="s">
        <v>2177</v>
      </c>
      <c r="J971" s="1" t="s">
        <v>34</v>
      </c>
      <c r="K971" s="1" t="s">
        <v>35</v>
      </c>
      <c r="L971" s="1" t="s">
        <v>2178</v>
      </c>
      <c r="M971" s="17" t="str">
        <f aca="false">IF(COUNTIF(поверки!$H$6:$H$3175,поверки!$H971)&gt;1,"Дубликат","")</f>
        <v/>
      </c>
      <c r="N971" s="17" t="str">
        <f aca="false">IF(COUNTIF(поверки!$L$6:$L$3175,поверки!$L971)&gt;1,"Дубликат","")</f>
        <v/>
      </c>
      <c r="O971" s="18" t="n">
        <v>966</v>
      </c>
      <c r="P971" s="17" t="str">
        <f aca="false">CONCATENATE(TEXT(MONTH(поверки!$G971),"00"),"/",TEXT(поверки!$O971,"000"), "/",TEXT(YEAR(поверки!$G971)-2000,"00"))</f>
        <v>04/966/25</v>
      </c>
      <c r="Q971" s="17" t="str">
        <f aca="false">VLOOKUP(поверки!$F971,'соответстиви ОТ типу'!$K$4:$M$344,2,FALSE())</f>
        <v>Газоанализатор</v>
      </c>
      <c r="R971" s="17" t="s">
        <v>52</v>
      </c>
      <c r="S971" s="17" t="s">
        <v>2075</v>
      </c>
      <c r="T971" s="17" t="n">
        <v>6</v>
      </c>
      <c r="U971" s="19" t="n">
        <f aca="false">VLOOKUP(поверки!$T971,'Акты п-п'!$C$5:$I$57,2,FALSE())</f>
        <v>45759</v>
      </c>
      <c r="V971" s="19" t="n">
        <f aca="false">VLOOKUP(поверки!$T971,'Акты п-п'!$C$5:$I$57,3,FALSE())</f>
        <v>45761</v>
      </c>
      <c r="W971" s="17" t="str">
        <f aca="false">VLOOKUP(поверки!$T971,'Акты п-п'!$C$5:$I$57,5,FALSE())</f>
        <v>Манджеев А.А.</v>
      </c>
      <c r="X971" s="17" t="n">
        <f aca="false">поверки!$G971-поверки!$U971</f>
        <v>0</v>
      </c>
      <c r="Y971" s="17" t="n">
        <f aca="false">поверки!$V971-поверки!$G971</f>
        <v>2</v>
      </c>
      <c r="Z971" s="17" t="str">
        <f aca="false">CONCATENATE(поверки!$Q971," ",поверки!$S971," номер ",поверки!$H971)</f>
        <v>Газоанализатор ДГС ЭРИС номер ER230170964</v>
      </c>
    </row>
    <row r="972" customFormat="false" ht="17.9" hidden="true" customHeight="false" outlineLevel="0" collapsed="false">
      <c r="B972" s="1" t="s">
        <v>2160</v>
      </c>
      <c r="C972" s="1" t="s">
        <v>30</v>
      </c>
      <c r="D972" s="1" t="s">
        <v>446</v>
      </c>
      <c r="F972" s="1" t="s">
        <v>2072</v>
      </c>
      <c r="G972" s="16" t="n">
        <v>45759</v>
      </c>
      <c r="H972" s="6" t="s">
        <v>2179</v>
      </c>
      <c r="J972" s="1" t="s">
        <v>34</v>
      </c>
      <c r="K972" s="1" t="s">
        <v>35</v>
      </c>
      <c r="L972" s="1" t="s">
        <v>2180</v>
      </c>
      <c r="M972" s="17" t="str">
        <f aca="false">IF(COUNTIF(поверки!$H$6:$H$3175,поверки!$H972)&gt;1,"Дубликат","")</f>
        <v/>
      </c>
      <c r="N972" s="17" t="str">
        <f aca="false">IF(COUNTIF(поверки!$L$6:$L$3175,поверки!$L972)&gt;1,"Дубликат","")</f>
        <v/>
      </c>
      <c r="O972" s="18" t="n">
        <v>967</v>
      </c>
      <c r="P972" s="17" t="str">
        <f aca="false">CONCATENATE(TEXT(MONTH(поверки!$G972),"00"),"/",TEXT(поверки!$O972,"000"), "/",TEXT(YEAR(поверки!$G972)-2000,"00"))</f>
        <v>04/967/25</v>
      </c>
      <c r="Q972" s="17" t="str">
        <f aca="false">VLOOKUP(поверки!$F972,'соответстиви ОТ типу'!$K$4:$M$344,2,FALSE())</f>
        <v>Газоанализатор</v>
      </c>
      <c r="R972" s="17" t="s">
        <v>52</v>
      </c>
      <c r="S972" s="17" t="s">
        <v>2075</v>
      </c>
      <c r="T972" s="17" t="n">
        <v>6</v>
      </c>
      <c r="U972" s="19" t="n">
        <f aca="false">VLOOKUP(поверки!$T972,'Акты п-п'!$C$5:$I$57,2,FALSE())</f>
        <v>45759</v>
      </c>
      <c r="V972" s="19" t="n">
        <f aca="false">VLOOKUP(поверки!$T972,'Акты п-п'!$C$5:$I$57,3,FALSE())</f>
        <v>45761</v>
      </c>
      <c r="W972" s="17" t="str">
        <f aca="false">VLOOKUP(поверки!$T972,'Акты п-п'!$C$5:$I$57,5,FALSE())</f>
        <v>Манджеев А.А.</v>
      </c>
      <c r="X972" s="17" t="n">
        <f aca="false">поверки!$G972-поверки!$U972</f>
        <v>0</v>
      </c>
      <c r="Y972" s="17" t="n">
        <f aca="false">поверки!$V972-поверки!$G972</f>
        <v>2</v>
      </c>
      <c r="Z972" s="17" t="str">
        <f aca="false">CONCATENATE(поверки!$Q972," ",поверки!$S972," номер ",поверки!$H972)</f>
        <v>Газоанализатор ДГС ЭРИС номер ER230170966</v>
      </c>
    </row>
    <row r="973" customFormat="false" ht="17.9" hidden="true" customHeight="false" outlineLevel="0" collapsed="false">
      <c r="B973" s="1" t="s">
        <v>2181</v>
      </c>
      <c r="C973" s="1" t="s">
        <v>30</v>
      </c>
      <c r="D973" s="1" t="s">
        <v>446</v>
      </c>
      <c r="E973" s="1" t="s">
        <v>2182</v>
      </c>
      <c r="F973" s="1" t="s">
        <v>2183</v>
      </c>
      <c r="G973" s="16" t="n">
        <v>45760</v>
      </c>
      <c r="H973" s="6" t="s">
        <v>2184</v>
      </c>
      <c r="J973" s="1" t="s">
        <v>34</v>
      </c>
      <c r="K973" s="1" t="s">
        <v>35</v>
      </c>
      <c r="L973" s="1" t="s">
        <v>2185</v>
      </c>
      <c r="M973" s="17" t="str">
        <f aca="false">IF(COUNTIF(поверки!$H$6:$H$3175,поверки!$H973)&gt;1,"Дубликат","")</f>
        <v/>
      </c>
      <c r="N973" s="17" t="str">
        <f aca="false">IF(COUNTIF(поверки!$L$6:$L$3175,поверки!$L973)&gt;1,"Дубликат","")</f>
        <v/>
      </c>
      <c r="O973" s="18" t="n">
        <v>968</v>
      </c>
      <c r="P973" s="17" t="str">
        <f aca="false">CONCATENATE(TEXT(MONTH(поверки!$G973),"00"),"/",TEXT(поверки!$O973,"000"), "/",TEXT(YEAR(поверки!$G973)-2000,"00"))</f>
        <v>04/968/25</v>
      </c>
      <c r="Q973" s="17" t="str">
        <f aca="false">VLOOKUP(поверки!$F973,'соответстиви ОТ типу'!$K$4:$M$344,2,FALSE())</f>
        <v>Газоанализатор ИДК-10</v>
      </c>
      <c r="R973" s="17" t="s">
        <v>52</v>
      </c>
      <c r="S973" s="17" t="s">
        <v>2186</v>
      </c>
      <c r="T973" s="17" t="n">
        <v>6</v>
      </c>
      <c r="U973" s="19" t="n">
        <f aca="false">VLOOKUP(поверки!$T973,'Акты п-п'!$C$5:$I$57,2,FALSE())</f>
        <v>45759</v>
      </c>
      <c r="V973" s="19" t="n">
        <f aca="false">VLOOKUP(поверки!$T973,'Акты п-п'!$C$5:$I$57,3,FALSE())</f>
        <v>45761</v>
      </c>
      <c r="W973" s="17" t="str">
        <f aca="false">VLOOKUP(поверки!$T973,'Акты п-п'!$C$5:$I$57,5,FALSE())</f>
        <v>Манджеев А.А.</v>
      </c>
      <c r="X973" s="17" t="n">
        <f aca="false">поверки!$G973-поверки!$U973</f>
        <v>1</v>
      </c>
      <c r="Y973" s="17" t="n">
        <f aca="false">поверки!$V973-поверки!$G973</f>
        <v>1</v>
      </c>
      <c r="Z973" s="17" t="str">
        <f aca="false">CONCATENATE(поверки!$Q973," ",поверки!$S973," номер ",поверки!$H973)</f>
        <v>Газоанализатор ИДК-10 ИДК-10 номер 21176</v>
      </c>
    </row>
    <row r="974" customFormat="false" ht="17.9" hidden="true" customHeight="false" outlineLevel="0" collapsed="false">
      <c r="B974" s="1" t="s">
        <v>2187</v>
      </c>
      <c r="C974" s="1" t="s">
        <v>30</v>
      </c>
      <c r="D974" s="1" t="s">
        <v>446</v>
      </c>
      <c r="E974" s="1" t="s">
        <v>2182</v>
      </c>
      <c r="F974" s="1" t="s">
        <v>2183</v>
      </c>
      <c r="G974" s="16" t="n">
        <v>45760</v>
      </c>
      <c r="H974" s="6" t="s">
        <v>2188</v>
      </c>
      <c r="J974" s="1" t="s">
        <v>34</v>
      </c>
      <c r="K974" s="1" t="s">
        <v>35</v>
      </c>
      <c r="L974" s="1" t="s">
        <v>2189</v>
      </c>
      <c r="M974" s="17" t="str">
        <f aca="false">IF(COUNTIF(поверки!$H$6:$H$3175,поверки!$H974)&gt;1,"Дубликат","")</f>
        <v/>
      </c>
      <c r="N974" s="17" t="str">
        <f aca="false">IF(COUNTIF(поверки!$L$6:$L$3175,поверки!$L974)&gt;1,"Дубликат","")</f>
        <v/>
      </c>
      <c r="O974" s="18" t="n">
        <v>969</v>
      </c>
      <c r="P974" s="17" t="str">
        <f aca="false">CONCATENATE(TEXT(MONTH(поверки!$G974),"00"),"/",TEXT(поверки!$O974,"000"), "/",TEXT(YEAR(поверки!$G974)-2000,"00"))</f>
        <v>04/969/25</v>
      </c>
      <c r="Q974" s="17" t="str">
        <f aca="false">VLOOKUP(поверки!$F974,'соответстиви ОТ типу'!$K$4:$M$344,2,FALSE())</f>
        <v>Газоанализатор ИДК-10</v>
      </c>
      <c r="R974" s="17" t="s">
        <v>52</v>
      </c>
      <c r="S974" s="17" t="s">
        <v>2186</v>
      </c>
      <c r="T974" s="17" t="n">
        <v>6</v>
      </c>
      <c r="U974" s="19" t="n">
        <f aca="false">VLOOKUP(поверки!$T974,'Акты п-п'!$C$5:$I$57,2,FALSE())</f>
        <v>45759</v>
      </c>
      <c r="V974" s="19" t="n">
        <f aca="false">VLOOKUP(поверки!$T974,'Акты п-п'!$C$5:$I$57,3,FALSE())</f>
        <v>45761</v>
      </c>
      <c r="W974" s="17" t="str">
        <f aca="false">VLOOKUP(поверки!$T974,'Акты п-п'!$C$5:$I$57,5,FALSE())</f>
        <v>Манджеев А.А.</v>
      </c>
      <c r="X974" s="17" t="n">
        <f aca="false">поверки!$G974-поверки!$U974</f>
        <v>1</v>
      </c>
      <c r="Y974" s="17" t="n">
        <f aca="false">поверки!$V974-поверки!$G974</f>
        <v>1</v>
      </c>
      <c r="Z974" s="17" t="str">
        <f aca="false">CONCATENATE(поверки!$Q974," ",поверки!$S974," номер ",поверки!$H974)</f>
        <v>Газоанализатор ИДК-10 ИДК-10 номер 21195</v>
      </c>
    </row>
    <row r="975" customFormat="false" ht="17.9" hidden="true" customHeight="false" outlineLevel="0" collapsed="false">
      <c r="B975" s="1" t="s">
        <v>2160</v>
      </c>
      <c r="C975" s="1" t="s">
        <v>30</v>
      </c>
      <c r="D975" s="1" t="s">
        <v>446</v>
      </c>
      <c r="F975" s="1" t="s">
        <v>2183</v>
      </c>
      <c r="G975" s="16" t="n">
        <v>45760</v>
      </c>
      <c r="H975" s="6" t="s">
        <v>2190</v>
      </c>
      <c r="J975" s="1" t="s">
        <v>34</v>
      </c>
      <c r="K975" s="1" t="s">
        <v>35</v>
      </c>
      <c r="L975" s="1" t="s">
        <v>2191</v>
      </c>
      <c r="M975" s="17" t="str">
        <f aca="false">IF(COUNTIF(поверки!$H$6:$H$3175,поверки!$H975)&gt;1,"Дубликат","")</f>
        <v/>
      </c>
      <c r="N975" s="17" t="str">
        <f aca="false">IF(COUNTIF(поверки!$L$6:$L$3175,поверки!$L975)&gt;1,"Дубликат","")</f>
        <v/>
      </c>
      <c r="O975" s="18" t="n">
        <v>970</v>
      </c>
      <c r="P975" s="17" t="str">
        <f aca="false">CONCATENATE(TEXT(MONTH(поверки!$G975),"00"),"/",TEXT(поверки!$O975,"000"), "/",TEXT(YEAR(поверки!$G975)-2000,"00"))</f>
        <v>04/970/25</v>
      </c>
      <c r="Q975" s="17" t="str">
        <f aca="false">VLOOKUP(поверки!$F975,'соответстиви ОТ типу'!$K$4:$M$344,2,FALSE())</f>
        <v>Газоанализатор ИДК-10</v>
      </c>
      <c r="R975" s="17" t="s">
        <v>52</v>
      </c>
      <c r="S975" s="17" t="s">
        <v>2192</v>
      </c>
      <c r="T975" s="17" t="n">
        <v>6</v>
      </c>
      <c r="U975" s="19" t="n">
        <f aca="false">VLOOKUP(поверки!$T975,'Акты п-п'!$C$5:$I$57,2,FALSE())</f>
        <v>45759</v>
      </c>
      <c r="V975" s="19" t="n">
        <f aca="false">VLOOKUP(поверки!$T975,'Акты п-п'!$C$5:$I$57,3,FALSE())</f>
        <v>45761</v>
      </c>
      <c r="W975" s="17" t="str">
        <f aca="false">VLOOKUP(поверки!$T975,'Акты п-п'!$C$5:$I$57,5,FALSE())</f>
        <v>Манджеев А.А.</v>
      </c>
      <c r="X975" s="17" t="n">
        <f aca="false">поверки!$G975-поверки!$U975</f>
        <v>1</v>
      </c>
      <c r="Y975" s="17" t="n">
        <f aca="false">поверки!$V975-поверки!$G975</f>
        <v>1</v>
      </c>
      <c r="Z975" s="17" t="str">
        <f aca="false">CONCATENATE(поверки!$Q975," ",поверки!$S975," номер ",поверки!$H975)</f>
        <v>Газоанализатор ИДК-10 ИДК-10-01 номер 21201</v>
      </c>
    </row>
    <row r="976" customFormat="false" ht="17.9" hidden="true" customHeight="false" outlineLevel="0" collapsed="false">
      <c r="B976" s="1" t="s">
        <v>2160</v>
      </c>
      <c r="C976" s="1" t="s">
        <v>30</v>
      </c>
      <c r="D976" s="1" t="s">
        <v>446</v>
      </c>
      <c r="F976" s="1" t="s">
        <v>2183</v>
      </c>
      <c r="G976" s="16" t="n">
        <v>45760</v>
      </c>
      <c r="H976" s="6" t="s">
        <v>2193</v>
      </c>
      <c r="J976" s="1" t="s">
        <v>34</v>
      </c>
      <c r="K976" s="1" t="s">
        <v>35</v>
      </c>
      <c r="L976" s="1" t="s">
        <v>2194</v>
      </c>
      <c r="M976" s="17" t="str">
        <f aca="false">IF(COUNTIF(поверки!$H$6:$H$3175,поверки!$H976)&gt;1,"Дубликат","")</f>
        <v/>
      </c>
      <c r="N976" s="17" t="str">
        <f aca="false">IF(COUNTIF(поверки!$L$6:$L$3175,поверки!$L976)&gt;1,"Дубликат","")</f>
        <v/>
      </c>
      <c r="O976" s="18" t="n">
        <v>971</v>
      </c>
      <c r="P976" s="17" t="str">
        <f aca="false">CONCATENATE(TEXT(MONTH(поверки!$G976),"00"),"/",TEXT(поверки!$O976,"000"), "/",TEXT(YEAR(поверки!$G976)-2000,"00"))</f>
        <v>04/971/25</v>
      </c>
      <c r="Q976" s="17" t="str">
        <f aca="false">VLOOKUP(поверки!$F976,'соответстиви ОТ типу'!$K$4:$M$344,2,FALSE())</f>
        <v>Газоанализатор ИДК-10</v>
      </c>
      <c r="R976" s="17" t="s">
        <v>52</v>
      </c>
      <c r="S976" s="17" t="s">
        <v>2192</v>
      </c>
      <c r="T976" s="17" t="n">
        <v>6</v>
      </c>
      <c r="U976" s="19" t="n">
        <f aca="false">VLOOKUP(поверки!$T976,'Акты п-п'!$C$5:$I$57,2,FALSE())</f>
        <v>45759</v>
      </c>
      <c r="V976" s="19" t="n">
        <f aca="false">VLOOKUP(поверки!$T976,'Акты п-п'!$C$5:$I$57,3,FALSE())</f>
        <v>45761</v>
      </c>
      <c r="W976" s="17" t="str">
        <f aca="false">VLOOKUP(поверки!$T976,'Акты п-п'!$C$5:$I$57,5,FALSE())</f>
        <v>Манджеев А.А.</v>
      </c>
      <c r="X976" s="17" t="n">
        <f aca="false">поверки!$G976-поверки!$U976</f>
        <v>1</v>
      </c>
      <c r="Y976" s="17" t="n">
        <f aca="false">поверки!$V976-поверки!$G976</f>
        <v>1</v>
      </c>
      <c r="Z976" s="17" t="str">
        <f aca="false">CONCATENATE(поверки!$Q976," ",поверки!$S976," номер ",поверки!$H976)</f>
        <v>Газоанализатор ИДК-10 ИДК-10-01 номер 21197</v>
      </c>
    </row>
    <row r="977" customFormat="false" ht="17.9" hidden="true" customHeight="false" outlineLevel="0" collapsed="false">
      <c r="B977" s="1" t="s">
        <v>2160</v>
      </c>
      <c r="C977" s="1" t="s">
        <v>30</v>
      </c>
      <c r="D977" s="1" t="s">
        <v>446</v>
      </c>
      <c r="F977" s="1" t="s">
        <v>2183</v>
      </c>
      <c r="G977" s="16" t="n">
        <v>45760</v>
      </c>
      <c r="H977" s="6" t="s">
        <v>2195</v>
      </c>
      <c r="J977" s="1" t="s">
        <v>34</v>
      </c>
      <c r="K977" s="1" t="s">
        <v>35</v>
      </c>
      <c r="L977" s="1" t="s">
        <v>2196</v>
      </c>
      <c r="M977" s="17" t="str">
        <f aca="false">IF(COUNTIF(поверки!$H$6:$H$3175,поверки!$H977)&gt;1,"Дубликат","")</f>
        <v/>
      </c>
      <c r="N977" s="17" t="str">
        <f aca="false">IF(COUNTIF(поверки!$L$6:$L$3175,поверки!$L977)&gt;1,"Дубликат","")</f>
        <v/>
      </c>
      <c r="O977" s="18" t="n">
        <v>972</v>
      </c>
      <c r="P977" s="17" t="str">
        <f aca="false">CONCATENATE(TEXT(MONTH(поверки!$G977),"00"),"/",TEXT(поверки!$O977,"000"), "/",TEXT(YEAR(поверки!$G977)-2000,"00"))</f>
        <v>04/972/25</v>
      </c>
      <c r="Q977" s="17" t="str">
        <f aca="false">VLOOKUP(поверки!$F977,'соответстиви ОТ типу'!$K$4:$M$344,2,FALSE())</f>
        <v>Газоанализатор ИДК-10</v>
      </c>
      <c r="R977" s="17" t="s">
        <v>52</v>
      </c>
      <c r="S977" s="17" t="s">
        <v>2192</v>
      </c>
      <c r="T977" s="17" t="n">
        <v>6</v>
      </c>
      <c r="U977" s="19" t="n">
        <f aca="false">VLOOKUP(поверки!$T977,'Акты п-п'!$C$5:$I$57,2,FALSE())</f>
        <v>45759</v>
      </c>
      <c r="V977" s="19" t="n">
        <f aca="false">VLOOKUP(поверки!$T977,'Акты п-п'!$C$5:$I$57,3,FALSE())</f>
        <v>45761</v>
      </c>
      <c r="W977" s="17" t="str">
        <f aca="false">VLOOKUP(поверки!$T977,'Акты п-п'!$C$5:$I$57,5,FALSE())</f>
        <v>Манджеев А.А.</v>
      </c>
      <c r="X977" s="17" t="n">
        <f aca="false">поверки!$G977-поверки!$U977</f>
        <v>1</v>
      </c>
      <c r="Y977" s="17" t="n">
        <f aca="false">поверки!$V977-поверки!$G977</f>
        <v>1</v>
      </c>
      <c r="Z977" s="17" t="str">
        <f aca="false">CONCATENATE(поверки!$Q977," ",поверки!$S977," номер ",поверки!$H977)</f>
        <v>Газоанализатор ИДК-10 ИДК-10-01 номер 21186</v>
      </c>
    </row>
    <row r="978" customFormat="false" ht="17.9" hidden="true" customHeight="false" outlineLevel="0" collapsed="false">
      <c r="B978" s="1" t="s">
        <v>2160</v>
      </c>
      <c r="C978" s="1" t="s">
        <v>30</v>
      </c>
      <c r="D978" s="1" t="s">
        <v>446</v>
      </c>
      <c r="F978" s="1" t="s">
        <v>2183</v>
      </c>
      <c r="G978" s="16" t="n">
        <v>45760</v>
      </c>
      <c r="H978" s="6" t="s">
        <v>2197</v>
      </c>
      <c r="J978" s="1" t="s">
        <v>34</v>
      </c>
      <c r="K978" s="1" t="s">
        <v>35</v>
      </c>
      <c r="L978" s="1" t="s">
        <v>2198</v>
      </c>
      <c r="M978" s="17" t="str">
        <f aca="false">IF(COUNTIF(поверки!$H$6:$H$3175,поверки!$H978)&gt;1,"Дубликат","")</f>
        <v/>
      </c>
      <c r="N978" s="17" t="str">
        <f aca="false">IF(COUNTIF(поверки!$L$6:$L$3175,поверки!$L978)&gt;1,"Дубликат","")</f>
        <v/>
      </c>
      <c r="O978" s="18" t="n">
        <v>973</v>
      </c>
      <c r="P978" s="17" t="str">
        <f aca="false">CONCATENATE(TEXT(MONTH(поверки!$G978),"00"),"/",TEXT(поверки!$O978,"000"), "/",TEXT(YEAR(поверки!$G978)-2000,"00"))</f>
        <v>04/973/25</v>
      </c>
      <c r="Q978" s="17" t="str">
        <f aca="false">VLOOKUP(поверки!$F978,'соответстиви ОТ типу'!$K$4:$M$344,2,FALSE())</f>
        <v>Газоанализатор ИДК-10</v>
      </c>
      <c r="R978" s="17" t="s">
        <v>52</v>
      </c>
      <c r="S978" s="17" t="s">
        <v>2192</v>
      </c>
      <c r="T978" s="17" t="n">
        <v>6</v>
      </c>
      <c r="U978" s="19" t="n">
        <f aca="false">VLOOKUP(поверки!$T978,'Акты п-п'!$C$5:$I$57,2,FALSE())</f>
        <v>45759</v>
      </c>
      <c r="V978" s="19" t="n">
        <f aca="false">VLOOKUP(поверки!$T978,'Акты п-п'!$C$5:$I$57,3,FALSE())</f>
        <v>45761</v>
      </c>
      <c r="W978" s="17" t="str">
        <f aca="false">VLOOKUP(поверки!$T978,'Акты п-п'!$C$5:$I$57,5,FALSE())</f>
        <v>Манджеев А.А.</v>
      </c>
      <c r="X978" s="17" t="n">
        <f aca="false">поверки!$G978-поверки!$U978</f>
        <v>1</v>
      </c>
      <c r="Y978" s="17" t="n">
        <f aca="false">поверки!$V978-поверки!$G978</f>
        <v>1</v>
      </c>
      <c r="Z978" s="17" t="str">
        <f aca="false">CONCATENATE(поверки!$Q978," ",поверки!$S978," номер ",поверки!$H978)</f>
        <v>Газоанализатор ИДК-10 ИДК-10-01 номер 21189</v>
      </c>
    </row>
    <row r="979" customFormat="false" ht="17.9" hidden="true" customHeight="false" outlineLevel="0" collapsed="false">
      <c r="B979" s="1" t="s">
        <v>2160</v>
      </c>
      <c r="C979" s="1" t="s">
        <v>30</v>
      </c>
      <c r="D979" s="1" t="s">
        <v>446</v>
      </c>
      <c r="F979" s="1" t="s">
        <v>2199</v>
      </c>
      <c r="G979" s="16" t="n">
        <v>45760</v>
      </c>
      <c r="H979" s="6" t="s">
        <v>2200</v>
      </c>
      <c r="J979" s="1" t="s">
        <v>34</v>
      </c>
      <c r="K979" s="1" t="s">
        <v>35</v>
      </c>
      <c r="L979" s="1" t="s">
        <v>2201</v>
      </c>
      <c r="M979" s="17" t="str">
        <f aca="false">IF(COUNTIF(поверки!$H$6:$H$3175,поверки!$H979)&gt;1,"Дубликат","")</f>
        <v/>
      </c>
      <c r="N979" s="17" t="str">
        <f aca="false">IF(COUNTIF(поверки!$L$6:$L$3175,поверки!$L979)&gt;1,"Дубликат","")</f>
        <v/>
      </c>
      <c r="O979" s="18" t="n">
        <v>974</v>
      </c>
      <c r="P979" s="17" t="str">
        <f aca="false">CONCATENATE(TEXT(MONTH(поверки!$G979),"00"),"/",TEXT(поверки!$O979,"000"), "/",TEXT(YEAR(поверки!$G979)-2000,"00"))</f>
        <v>04/974/25</v>
      </c>
      <c r="Q979" s="17" t="str">
        <f aca="false">VLOOKUP(поверки!$F979,'соответстиви ОТ типу'!$K$4:$M$344,2,FALSE())</f>
        <v>Газоанализатор</v>
      </c>
      <c r="R979" s="17" t="s">
        <v>52</v>
      </c>
      <c r="S979" s="17" t="s">
        <v>2202</v>
      </c>
      <c r="T979" s="17" t="n">
        <v>6</v>
      </c>
      <c r="U979" s="19" t="n">
        <f aca="false">VLOOKUP(поверки!$T979,'Акты п-п'!$C$5:$I$57,2,FALSE())</f>
        <v>45759</v>
      </c>
      <c r="V979" s="19" t="n">
        <f aca="false">VLOOKUP(поверки!$T979,'Акты п-п'!$C$5:$I$57,3,FALSE())</f>
        <v>45761</v>
      </c>
      <c r="W979" s="17" t="str">
        <f aca="false">VLOOKUP(поверки!$T979,'Акты п-п'!$C$5:$I$57,5,FALSE())</f>
        <v>Манджеев А.А.</v>
      </c>
      <c r="X979" s="17" t="n">
        <f aca="false">поверки!$G979-поверки!$U979</f>
        <v>1</v>
      </c>
      <c r="Y979" s="17" t="n">
        <f aca="false">поверки!$V979-поверки!$G979</f>
        <v>1</v>
      </c>
      <c r="Z979" s="17" t="str">
        <f aca="false">CONCATENATE(поверки!$Q979," ",поверки!$S979," номер ",поверки!$H979)</f>
        <v>Газоанализатор ИГМ-13М номер 09602409</v>
      </c>
    </row>
    <row r="980" customFormat="false" ht="17.9" hidden="true" customHeight="false" outlineLevel="0" collapsed="false">
      <c r="B980" s="1" t="s">
        <v>2160</v>
      </c>
      <c r="C980" s="1" t="s">
        <v>30</v>
      </c>
      <c r="D980" s="1" t="s">
        <v>446</v>
      </c>
      <c r="F980" s="1" t="s">
        <v>2199</v>
      </c>
      <c r="G980" s="16" t="n">
        <v>45760</v>
      </c>
      <c r="H980" s="6" t="s">
        <v>2203</v>
      </c>
      <c r="J980" s="1" t="s">
        <v>34</v>
      </c>
      <c r="K980" s="1" t="s">
        <v>35</v>
      </c>
      <c r="L980" s="1" t="s">
        <v>2204</v>
      </c>
      <c r="M980" s="17" t="str">
        <f aca="false">IF(COUNTIF(поверки!$H$6:$H$3175,поверки!$H980)&gt;1,"Дубликат","")</f>
        <v/>
      </c>
      <c r="N980" s="17" t="str">
        <f aca="false">IF(COUNTIF(поверки!$L$6:$L$3175,поверки!$L980)&gt;1,"Дубликат","")</f>
        <v/>
      </c>
      <c r="O980" s="18" t="n">
        <v>975</v>
      </c>
      <c r="P980" s="17" t="str">
        <f aca="false">CONCATENATE(TEXT(MONTH(поверки!$G980),"00"),"/",TEXT(поверки!$O980,"000"), "/",TEXT(YEAR(поверки!$G980)-2000,"00"))</f>
        <v>04/975/25</v>
      </c>
      <c r="Q980" s="17" t="str">
        <f aca="false">VLOOKUP(поверки!$F980,'соответстиви ОТ типу'!$K$4:$M$344,2,FALSE())</f>
        <v>Газоанализатор</v>
      </c>
      <c r="R980" s="17" t="s">
        <v>52</v>
      </c>
      <c r="S980" s="17" t="s">
        <v>2202</v>
      </c>
      <c r="T980" s="17" t="n">
        <v>6</v>
      </c>
      <c r="U980" s="19" t="n">
        <f aca="false">VLOOKUP(поверки!$T980,'Акты п-п'!$C$5:$I$57,2,FALSE())</f>
        <v>45759</v>
      </c>
      <c r="V980" s="19" t="n">
        <f aca="false">VLOOKUP(поверки!$T980,'Акты п-п'!$C$5:$I$57,3,FALSE())</f>
        <v>45761</v>
      </c>
      <c r="W980" s="17" t="str">
        <f aca="false">VLOOKUP(поверки!$T980,'Акты п-п'!$C$5:$I$57,5,FALSE())</f>
        <v>Манджеев А.А.</v>
      </c>
      <c r="X980" s="17" t="n">
        <f aca="false">поверки!$G980-поверки!$U980</f>
        <v>1</v>
      </c>
      <c r="Y980" s="17" t="n">
        <f aca="false">поверки!$V980-поверки!$G980</f>
        <v>1</v>
      </c>
      <c r="Z980" s="17" t="str">
        <f aca="false">CONCATENATE(поверки!$Q980," ",поверки!$S980," номер ",поверки!$H980)</f>
        <v>Газоанализатор ИГМ-13М номер 09602407</v>
      </c>
    </row>
    <row r="981" customFormat="false" ht="17.9" hidden="true" customHeight="false" outlineLevel="0" collapsed="false">
      <c r="B981" s="1" t="s">
        <v>2160</v>
      </c>
      <c r="C981" s="1" t="s">
        <v>30</v>
      </c>
      <c r="D981" s="1" t="s">
        <v>446</v>
      </c>
      <c r="F981" s="1" t="s">
        <v>2205</v>
      </c>
      <c r="G981" s="16" t="n">
        <v>45760</v>
      </c>
      <c r="H981" s="6" t="s">
        <v>2206</v>
      </c>
      <c r="J981" s="1" t="s">
        <v>34</v>
      </c>
      <c r="K981" s="1" t="s">
        <v>35</v>
      </c>
      <c r="L981" s="1" t="s">
        <v>2207</v>
      </c>
      <c r="M981" s="17" t="str">
        <f aca="false">IF(COUNTIF(поверки!$H$6:$H$3175,поверки!$H981)&gt;1,"Дубликат","")</f>
        <v/>
      </c>
      <c r="N981" s="17" t="str">
        <f aca="false">IF(COUNTIF(поверки!$L$6:$L$3175,поверки!$L981)&gt;1,"Дубликат","")</f>
        <v/>
      </c>
      <c r="O981" s="18" t="n">
        <v>976</v>
      </c>
      <c r="P981" s="17" t="str">
        <f aca="false">CONCATENATE(TEXT(MONTH(поверки!$G981),"00"),"/",TEXT(поверки!$O981,"000"), "/",TEXT(YEAR(поверки!$G981)-2000,"00"))</f>
        <v>04/976/25</v>
      </c>
      <c r="Q981" s="17" t="str">
        <f aca="false">VLOOKUP(поверки!$F981,'соответстиви ОТ типу'!$K$4:$M$344,2,FALSE())</f>
        <v>Газоанализатор ДАК</v>
      </c>
      <c r="R981" s="17" t="s">
        <v>52</v>
      </c>
      <c r="S981" s="17" t="s">
        <v>2208</v>
      </c>
      <c r="T981" s="17" t="n">
        <v>6</v>
      </c>
      <c r="U981" s="19" t="n">
        <f aca="false">VLOOKUP(поверки!$T981,'Акты п-п'!$C$5:$I$57,2,FALSE())</f>
        <v>45759</v>
      </c>
      <c r="V981" s="19" t="n">
        <f aca="false">VLOOKUP(поверки!$T981,'Акты п-п'!$C$5:$I$57,3,FALSE())</f>
        <v>45761</v>
      </c>
      <c r="W981" s="17" t="str">
        <f aca="false">VLOOKUP(поверки!$T981,'Акты п-п'!$C$5:$I$57,5,FALSE())</f>
        <v>Манджеев А.А.</v>
      </c>
      <c r="X981" s="17" t="n">
        <f aca="false">поверки!$G981-поверки!$U981</f>
        <v>1</v>
      </c>
      <c r="Y981" s="17" t="n">
        <f aca="false">поверки!$V981-поверки!$G981</f>
        <v>1</v>
      </c>
      <c r="Z981" s="17" t="str">
        <f aca="false">CONCATENATE(поверки!$Q981," ",поверки!$S981," номер ",поверки!$H981)</f>
        <v>Газоанализатор ДАК ДАК- СН4-129 ИБЯЛ.418414.071-129 номер 220602</v>
      </c>
    </row>
    <row r="982" customFormat="false" ht="17.9" hidden="true" customHeight="false" outlineLevel="0" collapsed="false">
      <c r="B982" s="1" t="s">
        <v>2160</v>
      </c>
      <c r="C982" s="1" t="s">
        <v>30</v>
      </c>
      <c r="D982" s="1" t="s">
        <v>446</v>
      </c>
      <c r="F982" s="1" t="s">
        <v>2205</v>
      </c>
      <c r="G982" s="16" t="n">
        <v>45760</v>
      </c>
      <c r="H982" s="6" t="s">
        <v>2209</v>
      </c>
      <c r="J982" s="1" t="s">
        <v>34</v>
      </c>
      <c r="K982" s="1" t="s">
        <v>35</v>
      </c>
      <c r="L982" s="1" t="s">
        <v>2210</v>
      </c>
      <c r="M982" s="17" t="str">
        <f aca="false">IF(COUNTIF(поверки!$H$6:$H$3175,поверки!$H982)&gt;1,"Дубликат","")</f>
        <v/>
      </c>
      <c r="N982" s="17" t="str">
        <f aca="false">IF(COUNTIF(поверки!$L$6:$L$3175,поверки!$L982)&gt;1,"Дубликат","")</f>
        <v/>
      </c>
      <c r="O982" s="18" t="n">
        <v>977</v>
      </c>
      <c r="P982" s="17" t="str">
        <f aca="false">CONCATENATE(TEXT(MONTH(поверки!$G982),"00"),"/",TEXT(поверки!$O982,"000"), "/",TEXT(YEAR(поверки!$G982)-2000,"00"))</f>
        <v>04/977/25</v>
      </c>
      <c r="Q982" s="17" t="str">
        <f aca="false">VLOOKUP(поверки!$F982,'соответстиви ОТ типу'!$K$4:$M$344,2,FALSE())</f>
        <v>Газоанализатор ДАК</v>
      </c>
      <c r="R982" s="17" t="s">
        <v>52</v>
      </c>
      <c r="S982" s="17" t="s">
        <v>2208</v>
      </c>
      <c r="T982" s="17" t="n">
        <v>6</v>
      </c>
      <c r="U982" s="19" t="n">
        <f aca="false">VLOOKUP(поверки!$T982,'Акты п-п'!$C$5:$I$57,2,FALSE())</f>
        <v>45759</v>
      </c>
      <c r="V982" s="19" t="n">
        <f aca="false">VLOOKUP(поверки!$T982,'Акты п-п'!$C$5:$I$57,3,FALSE())</f>
        <v>45761</v>
      </c>
      <c r="W982" s="17" t="str">
        <f aca="false">VLOOKUP(поверки!$T982,'Акты п-п'!$C$5:$I$57,5,FALSE())</f>
        <v>Манджеев А.А.</v>
      </c>
      <c r="X982" s="17" t="n">
        <f aca="false">поверки!$G982-поверки!$U982</f>
        <v>1</v>
      </c>
      <c r="Y982" s="17" t="n">
        <f aca="false">поверки!$V982-поверки!$G982</f>
        <v>1</v>
      </c>
      <c r="Z982" s="17" t="str">
        <f aca="false">CONCATENATE(поверки!$Q982," ",поверки!$S982," номер ",поверки!$H982)</f>
        <v>Газоанализатор ДАК ДАК- СН4-129 ИБЯЛ.418414.071-129 номер 220604</v>
      </c>
    </row>
    <row r="983" customFormat="false" ht="17.9" hidden="true" customHeight="false" outlineLevel="0" collapsed="false">
      <c r="B983" s="1" t="s">
        <v>2160</v>
      </c>
      <c r="C983" s="1" t="s">
        <v>30</v>
      </c>
      <c r="D983" s="1" t="s">
        <v>446</v>
      </c>
      <c r="F983" s="1" t="s">
        <v>2205</v>
      </c>
      <c r="G983" s="16" t="n">
        <v>45760</v>
      </c>
      <c r="H983" s="6" t="s">
        <v>2211</v>
      </c>
      <c r="J983" s="1" t="s">
        <v>34</v>
      </c>
      <c r="K983" s="1" t="s">
        <v>35</v>
      </c>
      <c r="L983" s="1" t="s">
        <v>2212</v>
      </c>
      <c r="M983" s="17" t="str">
        <f aca="false">IF(COUNTIF(поверки!$H$6:$H$3175,поверки!$H983)&gt;1,"Дубликат","")</f>
        <v/>
      </c>
      <c r="N983" s="17" t="str">
        <f aca="false">IF(COUNTIF(поверки!$L$6:$L$3175,поверки!$L983)&gt;1,"Дубликат","")</f>
        <v/>
      </c>
      <c r="O983" s="18" t="n">
        <v>978</v>
      </c>
      <c r="P983" s="17" t="str">
        <f aca="false">CONCATENATE(TEXT(MONTH(поверки!$G983),"00"),"/",TEXT(поверки!$O983,"000"), "/",TEXT(YEAR(поверки!$G983)-2000,"00"))</f>
        <v>04/978/25</v>
      </c>
      <c r="Q983" s="17" t="str">
        <f aca="false">VLOOKUP(поверки!$F983,'соответстиви ОТ типу'!$K$4:$M$344,2,FALSE())</f>
        <v>Газоанализатор ДАК</v>
      </c>
      <c r="R983" s="17" t="s">
        <v>52</v>
      </c>
      <c r="S983" s="17" t="s">
        <v>2208</v>
      </c>
      <c r="T983" s="17" t="n">
        <v>6</v>
      </c>
      <c r="U983" s="19" t="n">
        <f aca="false">VLOOKUP(поверки!$T983,'Акты п-п'!$C$5:$I$57,2,FALSE())</f>
        <v>45759</v>
      </c>
      <c r="V983" s="19" t="n">
        <f aca="false">VLOOKUP(поверки!$T983,'Акты п-п'!$C$5:$I$57,3,FALSE())</f>
        <v>45761</v>
      </c>
      <c r="W983" s="17" t="str">
        <f aca="false">VLOOKUP(поверки!$T983,'Акты п-п'!$C$5:$I$57,5,FALSE())</f>
        <v>Манджеев А.А.</v>
      </c>
      <c r="X983" s="17" t="n">
        <f aca="false">поверки!$G983-поверки!$U983</f>
        <v>1</v>
      </c>
      <c r="Y983" s="17" t="n">
        <f aca="false">поверки!$V983-поверки!$G983</f>
        <v>1</v>
      </c>
      <c r="Z983" s="17" t="str">
        <f aca="false">CONCATENATE(поверки!$Q983," ",поверки!$S983," номер ",поверки!$H983)</f>
        <v>Газоанализатор ДАК ДАК- СН4-129 ИБЯЛ.418414.071-129 номер 220639</v>
      </c>
    </row>
    <row r="984" customFormat="false" ht="17.9" hidden="true" customHeight="false" outlineLevel="0" collapsed="false">
      <c r="B984" s="1" t="s">
        <v>2160</v>
      </c>
      <c r="C984" s="1" t="s">
        <v>30</v>
      </c>
      <c r="D984" s="1" t="s">
        <v>446</v>
      </c>
      <c r="F984" s="1" t="s">
        <v>2205</v>
      </c>
      <c r="G984" s="16" t="n">
        <v>45760</v>
      </c>
      <c r="H984" s="6" t="s">
        <v>2213</v>
      </c>
      <c r="J984" s="1" t="s">
        <v>34</v>
      </c>
      <c r="K984" s="1" t="s">
        <v>35</v>
      </c>
      <c r="L984" s="1" t="s">
        <v>2214</v>
      </c>
      <c r="M984" s="17" t="str">
        <f aca="false">IF(COUNTIF(поверки!$H$6:$H$3175,поверки!$H984)&gt;1,"Дубликат","")</f>
        <v/>
      </c>
      <c r="N984" s="17" t="str">
        <f aca="false">IF(COUNTIF(поверки!$L$6:$L$3175,поверки!$L984)&gt;1,"Дубликат","")</f>
        <v/>
      </c>
      <c r="O984" s="18" t="n">
        <v>979</v>
      </c>
      <c r="P984" s="17" t="str">
        <f aca="false">CONCATENATE(TEXT(MONTH(поверки!$G984),"00"),"/",TEXT(поверки!$O984,"000"), "/",TEXT(YEAR(поверки!$G984)-2000,"00"))</f>
        <v>04/979/25</v>
      </c>
      <c r="Q984" s="17" t="str">
        <f aca="false">VLOOKUP(поверки!$F984,'соответстиви ОТ типу'!$K$4:$M$344,2,FALSE())</f>
        <v>Газоанализатор ДАК</v>
      </c>
      <c r="R984" s="17" t="s">
        <v>52</v>
      </c>
      <c r="S984" s="17" t="s">
        <v>2208</v>
      </c>
      <c r="T984" s="17" t="n">
        <v>6</v>
      </c>
      <c r="U984" s="19" t="n">
        <f aca="false">VLOOKUP(поверки!$T984,'Акты п-п'!$C$5:$I$57,2,FALSE())</f>
        <v>45759</v>
      </c>
      <c r="V984" s="19" t="n">
        <f aca="false">VLOOKUP(поверки!$T984,'Акты п-п'!$C$5:$I$57,3,FALSE())</f>
        <v>45761</v>
      </c>
      <c r="W984" s="17" t="str">
        <f aca="false">VLOOKUP(поверки!$T984,'Акты п-п'!$C$5:$I$57,5,FALSE())</f>
        <v>Манджеев А.А.</v>
      </c>
      <c r="X984" s="17" t="n">
        <f aca="false">поверки!$G984-поверки!$U984</f>
        <v>1</v>
      </c>
      <c r="Y984" s="17" t="n">
        <f aca="false">поверки!$V984-поверки!$G984</f>
        <v>1</v>
      </c>
      <c r="Z984" s="17" t="str">
        <f aca="false">CONCATENATE(поверки!$Q984," ",поверки!$S984," номер ",поверки!$H984)</f>
        <v>Газоанализатор ДАК ДАК- СН4-129 ИБЯЛ.418414.071-129 номер 221078</v>
      </c>
    </row>
    <row r="985" customFormat="false" ht="17.9" hidden="true" customHeight="false" outlineLevel="0" collapsed="false">
      <c r="B985" s="1" t="s">
        <v>2160</v>
      </c>
      <c r="C985" s="1" t="s">
        <v>30</v>
      </c>
      <c r="D985" s="1" t="s">
        <v>446</v>
      </c>
      <c r="F985" s="1" t="s">
        <v>2205</v>
      </c>
      <c r="G985" s="16" t="n">
        <v>45760</v>
      </c>
      <c r="H985" s="6" t="s">
        <v>2215</v>
      </c>
      <c r="J985" s="1" t="s">
        <v>34</v>
      </c>
      <c r="K985" s="1" t="s">
        <v>35</v>
      </c>
      <c r="L985" s="1" t="s">
        <v>2216</v>
      </c>
      <c r="M985" s="17" t="str">
        <f aca="false">IF(COUNTIF(поверки!$H$6:$H$3175,поверки!$H985)&gt;1,"Дубликат","")</f>
        <v/>
      </c>
      <c r="N985" s="17" t="str">
        <f aca="false">IF(COUNTIF(поверки!$L$6:$L$3175,поверки!$L985)&gt;1,"Дубликат","")</f>
        <v/>
      </c>
      <c r="O985" s="18" t="n">
        <v>980</v>
      </c>
      <c r="P985" s="17" t="str">
        <f aca="false">CONCATENATE(TEXT(MONTH(поверки!$G985),"00"),"/",TEXT(поверки!$O985,"000"), "/",TEXT(YEAR(поверки!$G985)-2000,"00"))</f>
        <v>04/980/25</v>
      </c>
      <c r="Q985" s="17" t="str">
        <f aca="false">VLOOKUP(поверки!$F985,'соответстиви ОТ типу'!$K$4:$M$344,2,FALSE())</f>
        <v>Газоанализатор ДАК</v>
      </c>
      <c r="R985" s="17" t="s">
        <v>52</v>
      </c>
      <c r="S985" s="17" t="s">
        <v>2208</v>
      </c>
      <c r="T985" s="17" t="n">
        <v>6</v>
      </c>
      <c r="U985" s="19" t="n">
        <f aca="false">VLOOKUP(поверки!$T985,'Акты п-п'!$C$5:$I$57,2,FALSE())</f>
        <v>45759</v>
      </c>
      <c r="V985" s="19" t="n">
        <f aca="false">VLOOKUP(поверки!$T985,'Акты п-п'!$C$5:$I$57,3,FALSE())</f>
        <v>45761</v>
      </c>
      <c r="W985" s="17" t="str">
        <f aca="false">VLOOKUP(поверки!$T985,'Акты п-п'!$C$5:$I$57,5,FALSE())</f>
        <v>Манджеев А.А.</v>
      </c>
      <c r="X985" s="17" t="n">
        <f aca="false">поверки!$G985-поверки!$U985</f>
        <v>1</v>
      </c>
      <c r="Y985" s="17" t="n">
        <f aca="false">поверки!$V985-поверки!$G985</f>
        <v>1</v>
      </c>
      <c r="Z985" s="17" t="str">
        <f aca="false">CONCATENATE(поверки!$Q985," ",поверки!$S985," номер ",поверки!$H985)</f>
        <v>Газоанализатор ДАК ДАК- СН4-129 ИБЯЛ.418414.071-129 номер 220637</v>
      </c>
    </row>
    <row r="986" customFormat="false" ht="17.9" hidden="true" customHeight="false" outlineLevel="0" collapsed="false">
      <c r="B986" s="1" t="s">
        <v>290</v>
      </c>
      <c r="C986" s="1" t="s">
        <v>30</v>
      </c>
      <c r="D986" s="1" t="s">
        <v>31</v>
      </c>
      <c r="F986" s="1" t="s">
        <v>329</v>
      </c>
      <c r="G986" s="16" t="n">
        <v>45761</v>
      </c>
      <c r="H986" s="6" t="s">
        <v>2217</v>
      </c>
      <c r="J986" s="1" t="s">
        <v>34</v>
      </c>
      <c r="K986" s="1" t="s">
        <v>35</v>
      </c>
      <c r="L986" s="1" t="s">
        <v>2218</v>
      </c>
      <c r="M986" s="17" t="str">
        <f aca="false">IF(COUNTIF(поверки!$H$6:$H$3175,поверки!$H986)&gt;1,"Дубликат","")</f>
        <v/>
      </c>
      <c r="N986" s="17" t="str">
        <f aca="false">IF(COUNTIF(поверки!$L$6:$L$3175,поверки!$L986)&gt;1,"Дубликат","")</f>
        <v/>
      </c>
      <c r="O986" s="18" t="n">
        <v>981</v>
      </c>
      <c r="P986" s="17" t="str">
        <f aca="false">CONCATENATE(TEXT(MONTH(поверки!$G986),"00"),"/",TEXT(поверки!$O986,"000"), "/",TEXT(YEAR(поверки!$G986)-2000,"00"))</f>
        <v>04/981/25</v>
      </c>
      <c r="Q986" s="17" t="str">
        <f aca="false">VLOOKUP(поверки!$F986,'соответстиви ОТ типу'!$K$4:$M$344,2,FALSE())</f>
        <v>Манометр</v>
      </c>
      <c r="R986" s="17" t="s">
        <v>46</v>
      </c>
      <c r="S986" s="17" t="s">
        <v>2219</v>
      </c>
      <c r="T986" s="17" t="n">
        <v>5</v>
      </c>
      <c r="U986" s="19" t="n">
        <f aca="false">VLOOKUP(поверки!$T986,'Акты п-п'!$C$5:$I$57,2,FALSE())</f>
        <v>45761</v>
      </c>
      <c r="V986" s="19" t="n">
        <f aca="false">VLOOKUP(поверки!$T986,'Акты п-п'!$C$5:$I$57,3,FALSE())</f>
        <v>45765</v>
      </c>
      <c r="W986" s="17" t="str">
        <f aca="false">VLOOKUP(поверки!$T986,'Акты п-п'!$C$5:$I$57,5,FALSE())</f>
        <v>Кадыков П.Ю.</v>
      </c>
      <c r="X986" s="17" t="n">
        <f aca="false">поверки!$G986-поверки!$U986</f>
        <v>0</v>
      </c>
      <c r="Y986" s="17" t="n">
        <f aca="false">поверки!$V986-поверки!$G986</f>
        <v>4</v>
      </c>
      <c r="Z986" s="17" t="str">
        <f aca="false">CONCATENATE(поверки!$Q986," ",поверки!$S986," номер ",поверки!$H986)</f>
        <v>Манометр МТИф номер 919422</v>
      </c>
    </row>
    <row r="987" customFormat="false" ht="17.9" hidden="true" customHeight="false" outlineLevel="0" collapsed="false">
      <c r="B987" s="1" t="s">
        <v>290</v>
      </c>
      <c r="C987" s="1" t="s">
        <v>30</v>
      </c>
      <c r="D987" s="1" t="s">
        <v>31</v>
      </c>
      <c r="F987" s="1" t="s">
        <v>2220</v>
      </c>
      <c r="G987" s="16" t="n">
        <v>45761</v>
      </c>
      <c r="H987" s="6" t="s">
        <v>2221</v>
      </c>
      <c r="J987" s="1" t="s">
        <v>34</v>
      </c>
      <c r="K987" s="1" t="s">
        <v>35</v>
      </c>
      <c r="L987" s="1" t="s">
        <v>2222</v>
      </c>
      <c r="M987" s="17" t="str">
        <f aca="false">IF(COUNTIF(поверки!$H$6:$H$3175,поверки!$H987)&gt;1,"Дубликат","")</f>
        <v/>
      </c>
      <c r="N987" s="17" t="str">
        <f aca="false">IF(COUNTIF(поверки!$L$6:$L$3175,поверки!$L987)&gt;1,"Дубликат","")</f>
        <v/>
      </c>
      <c r="O987" s="18" t="n">
        <v>982</v>
      </c>
      <c r="P987" s="17" t="str">
        <f aca="false">CONCATENATE(TEXT(MONTH(поверки!$G987),"00"),"/",TEXT(поверки!$O987,"000"), "/",TEXT(YEAR(поверки!$G987)-2000,"00"))</f>
        <v>04/982/25</v>
      </c>
      <c r="Q987" s="17" t="str">
        <f aca="false">VLOOKUP(поверки!$F987,'соответстиви ОТ типу'!$K$4:$M$344,2,FALSE())</f>
        <v>Манометр</v>
      </c>
      <c r="R987" s="17" t="s">
        <v>46</v>
      </c>
      <c r="S987" s="17" t="s">
        <v>415</v>
      </c>
      <c r="T987" s="17" t="n">
        <v>5</v>
      </c>
      <c r="U987" s="19" t="n">
        <f aca="false">VLOOKUP(поверки!$T987,'Акты п-п'!$C$5:$I$57,2,FALSE())</f>
        <v>45761</v>
      </c>
      <c r="V987" s="19" t="n">
        <f aca="false">VLOOKUP(поверки!$T987,'Акты п-п'!$C$5:$I$57,3,FALSE())</f>
        <v>45765</v>
      </c>
      <c r="W987" s="17" t="str">
        <f aca="false">VLOOKUP(поверки!$T987,'Акты п-п'!$C$5:$I$57,5,FALSE())</f>
        <v>Кадыков П.Ю.</v>
      </c>
      <c r="X987" s="17" t="n">
        <f aca="false">поверки!$G987-поверки!$U987</f>
        <v>0</v>
      </c>
      <c r="Y987" s="17" t="n">
        <f aca="false">поверки!$V987-поверки!$G987</f>
        <v>4</v>
      </c>
      <c r="Z987" s="17" t="str">
        <f aca="false">CONCATENATE(поверки!$Q987," ",поверки!$S987," номер ",поверки!$H987)</f>
        <v>Манометр МП3-Уф номер 1014826</v>
      </c>
    </row>
    <row r="988" customFormat="false" ht="17.9" hidden="true" customHeight="false" outlineLevel="0" collapsed="false">
      <c r="B988" s="1" t="s">
        <v>290</v>
      </c>
      <c r="C988" s="1" t="s">
        <v>30</v>
      </c>
      <c r="D988" s="1" t="s">
        <v>31</v>
      </c>
      <c r="F988" s="1" t="s">
        <v>2220</v>
      </c>
      <c r="G988" s="16" t="n">
        <v>45761</v>
      </c>
      <c r="H988" s="6" t="s">
        <v>2223</v>
      </c>
      <c r="J988" s="1" t="s">
        <v>34</v>
      </c>
      <c r="K988" s="1" t="s">
        <v>35</v>
      </c>
      <c r="L988" s="1" t="s">
        <v>2224</v>
      </c>
      <c r="M988" s="17" t="str">
        <f aca="false">IF(COUNTIF(поверки!$H$6:$H$3175,поверки!$H988)&gt;1,"Дубликат","")</f>
        <v/>
      </c>
      <c r="N988" s="17" t="str">
        <f aca="false">IF(COUNTIF(поверки!$L$6:$L$3175,поверки!$L988)&gt;1,"Дубликат","")</f>
        <v/>
      </c>
      <c r="O988" s="18" t="n">
        <v>983</v>
      </c>
      <c r="P988" s="17" t="str">
        <f aca="false">CONCATENATE(TEXT(MONTH(поверки!$G988),"00"),"/",TEXT(поверки!$O988,"000"), "/",TEXT(YEAR(поверки!$G988)-2000,"00"))</f>
        <v>04/983/25</v>
      </c>
      <c r="Q988" s="17" t="str">
        <f aca="false">VLOOKUP(поверки!$F988,'соответстиви ОТ типу'!$K$4:$M$344,2,FALSE())</f>
        <v>Манометр</v>
      </c>
      <c r="R988" s="17" t="s">
        <v>46</v>
      </c>
      <c r="S988" s="17" t="s">
        <v>332</v>
      </c>
      <c r="T988" s="17" t="n">
        <v>5</v>
      </c>
      <c r="U988" s="19" t="n">
        <f aca="false">VLOOKUP(поверки!$T988,'Акты п-п'!$C$5:$I$57,2,FALSE())</f>
        <v>45761</v>
      </c>
      <c r="V988" s="19" t="n">
        <f aca="false">VLOOKUP(поверки!$T988,'Акты п-п'!$C$5:$I$57,3,FALSE())</f>
        <v>45765</v>
      </c>
      <c r="W988" s="17" t="str">
        <f aca="false">VLOOKUP(поверки!$T988,'Акты п-п'!$C$5:$I$57,5,FALSE())</f>
        <v>Кадыков П.Ю.</v>
      </c>
      <c r="X988" s="17" t="n">
        <f aca="false">поверки!$G988-поверки!$U988</f>
        <v>0</v>
      </c>
      <c r="Y988" s="17" t="n">
        <f aca="false">поверки!$V988-поверки!$G988</f>
        <v>4</v>
      </c>
      <c r="Z988" s="17" t="str">
        <f aca="false">CONCATENATE(поверки!$Q988," ",поверки!$S988," номер ",поверки!$H988)</f>
        <v>Манометр МП4-Уф номер 007766</v>
      </c>
    </row>
    <row r="989" customFormat="false" ht="17.9" hidden="true" customHeight="false" outlineLevel="0" collapsed="false">
      <c r="B989" s="1" t="s">
        <v>290</v>
      </c>
      <c r="C989" s="1" t="s">
        <v>30</v>
      </c>
      <c r="D989" s="1" t="s">
        <v>31</v>
      </c>
      <c r="F989" s="1" t="s">
        <v>291</v>
      </c>
      <c r="G989" s="16" t="n">
        <v>45761</v>
      </c>
      <c r="H989" s="6" t="s">
        <v>2225</v>
      </c>
      <c r="J989" s="1" t="s">
        <v>34</v>
      </c>
      <c r="K989" s="1" t="s">
        <v>35</v>
      </c>
      <c r="L989" s="1" t="s">
        <v>2226</v>
      </c>
      <c r="M989" s="17" t="str">
        <f aca="false">IF(COUNTIF(поверки!$H$6:$H$3175,поверки!$H989)&gt;1,"Дубликат","")</f>
        <v/>
      </c>
      <c r="N989" s="17" t="str">
        <f aca="false">IF(COUNTIF(поверки!$L$6:$L$3175,поверки!$L989)&gt;1,"Дубликат","")</f>
        <v/>
      </c>
      <c r="O989" s="18" t="n">
        <v>984</v>
      </c>
      <c r="P989" s="17" t="str">
        <f aca="false">CONCATENATE(TEXT(MONTH(поверки!$G989),"00"),"/",TEXT(поверки!$O989,"000"), "/",TEXT(YEAR(поверки!$G989)-2000,"00"))</f>
        <v>04/984/25</v>
      </c>
      <c r="Q989" s="17" t="str">
        <f aca="false">VLOOKUP(поверки!$F989,'соответстиви ОТ типу'!$K$4:$M$344,2,FALSE())</f>
        <v>Манометр</v>
      </c>
      <c r="R989" s="17" t="s">
        <v>46</v>
      </c>
      <c r="S989" s="17" t="s">
        <v>404</v>
      </c>
      <c r="T989" s="17" t="n">
        <v>5</v>
      </c>
      <c r="U989" s="19" t="n">
        <f aca="false">VLOOKUP(поверки!$T989,'Акты п-п'!$C$5:$I$57,2,FALSE())</f>
        <v>45761</v>
      </c>
      <c r="V989" s="19" t="n">
        <f aca="false">VLOOKUP(поверки!$T989,'Акты п-п'!$C$5:$I$57,3,FALSE())</f>
        <v>45765</v>
      </c>
      <c r="W989" s="17" t="str">
        <f aca="false">VLOOKUP(поверки!$T989,'Акты п-п'!$C$5:$I$57,5,FALSE())</f>
        <v>Кадыков П.Ю.</v>
      </c>
      <c r="X989" s="17" t="n">
        <f aca="false">поверки!$G989-поверки!$U989</f>
        <v>0</v>
      </c>
      <c r="Y989" s="17" t="n">
        <f aca="false">поверки!$V989-поверки!$G989</f>
        <v>4</v>
      </c>
      <c r="Z989" s="17" t="str">
        <f aca="false">CONCATENATE(поверки!$Q989," ",поверки!$S989," номер ",поверки!$H989)</f>
        <v>Манометр МП4-УУ2 номер Р00079</v>
      </c>
    </row>
    <row r="990" customFormat="false" ht="17.9" hidden="true" customHeight="false" outlineLevel="0" collapsed="false">
      <c r="B990" s="1" t="s">
        <v>290</v>
      </c>
      <c r="C990" s="1" t="s">
        <v>30</v>
      </c>
      <c r="D990" s="1" t="s">
        <v>31</v>
      </c>
      <c r="F990" s="1" t="s">
        <v>291</v>
      </c>
      <c r="G990" s="16" t="n">
        <v>45761</v>
      </c>
      <c r="H990" s="6" t="s">
        <v>2227</v>
      </c>
      <c r="J990" s="1" t="s">
        <v>34</v>
      </c>
      <c r="K990" s="1" t="s">
        <v>35</v>
      </c>
      <c r="L990" s="1" t="s">
        <v>2228</v>
      </c>
      <c r="M990" s="17" t="str">
        <f aca="false">IF(COUNTIF(поверки!$H$6:$H$3175,поверки!$H990)&gt;1,"Дубликат","")</f>
        <v/>
      </c>
      <c r="N990" s="17" t="str">
        <f aca="false">IF(COUNTIF(поверки!$L$6:$L$3175,поверки!$L990)&gt;1,"Дубликат","")</f>
        <v/>
      </c>
      <c r="O990" s="18" t="n">
        <v>985</v>
      </c>
      <c r="P990" s="17" t="str">
        <f aca="false">CONCATENATE(TEXT(MONTH(поверки!$G990),"00"),"/",TEXT(поверки!$O990,"000"), "/",TEXT(YEAR(поверки!$G990)-2000,"00"))</f>
        <v>04/985/25</v>
      </c>
      <c r="Q990" s="17" t="str">
        <f aca="false">VLOOKUP(поверки!$F990,'соответстиви ОТ типу'!$K$4:$M$344,2,FALSE())</f>
        <v>Манометр</v>
      </c>
      <c r="R990" s="17" t="s">
        <v>46</v>
      </c>
      <c r="S990" s="17" t="s">
        <v>404</v>
      </c>
      <c r="T990" s="17" t="n">
        <v>5</v>
      </c>
      <c r="U990" s="19" t="n">
        <f aca="false">VLOOKUP(поверки!$T990,'Акты п-п'!$C$5:$I$57,2,FALSE())</f>
        <v>45761</v>
      </c>
      <c r="V990" s="19" t="n">
        <f aca="false">VLOOKUP(поверки!$T990,'Акты п-п'!$C$5:$I$57,3,FALSE())</f>
        <v>45765</v>
      </c>
      <c r="W990" s="17" t="str">
        <f aca="false">VLOOKUP(поверки!$T990,'Акты п-п'!$C$5:$I$57,5,FALSE())</f>
        <v>Кадыков П.Ю.</v>
      </c>
      <c r="X990" s="17" t="n">
        <f aca="false">поверки!$G990-поверки!$U990</f>
        <v>0</v>
      </c>
      <c r="Y990" s="17" t="n">
        <f aca="false">поверки!$V990-поверки!$G990</f>
        <v>4</v>
      </c>
      <c r="Z990" s="17" t="str">
        <f aca="false">CONCATENATE(поверки!$Q990," ",поверки!$S990," номер ",поверки!$H990)</f>
        <v>Манометр МП4-УУ2 номер Р00163</v>
      </c>
    </row>
    <row r="991" customFormat="false" ht="17.9" hidden="true" customHeight="false" outlineLevel="0" collapsed="false">
      <c r="B991" s="1" t="s">
        <v>290</v>
      </c>
      <c r="C991" s="1" t="s">
        <v>30</v>
      </c>
      <c r="D991" s="1" t="s">
        <v>31</v>
      </c>
      <c r="F991" s="1" t="s">
        <v>724</v>
      </c>
      <c r="G991" s="16" t="n">
        <v>45761</v>
      </c>
      <c r="H991" s="6" t="s">
        <v>2229</v>
      </c>
      <c r="J991" s="1" t="s">
        <v>34</v>
      </c>
      <c r="K991" s="1" t="s">
        <v>35</v>
      </c>
      <c r="L991" s="1" t="s">
        <v>2230</v>
      </c>
      <c r="M991" s="17" t="str">
        <f aca="false">IF(COUNTIF(поверки!$H$6:$H$3175,поверки!$H991)&gt;1,"Дубликат","")</f>
        <v/>
      </c>
      <c r="N991" s="17" t="str">
        <f aca="false">IF(COUNTIF(поверки!$L$6:$L$3175,поверки!$L991)&gt;1,"Дубликат","")</f>
        <v/>
      </c>
      <c r="O991" s="18" t="n">
        <v>986</v>
      </c>
      <c r="P991" s="17" t="str">
        <f aca="false">CONCATENATE(TEXT(MONTH(поверки!$G991),"00"),"/",TEXT(поверки!$O991,"000"), "/",TEXT(YEAR(поверки!$G991)-2000,"00"))</f>
        <v>04/986/25</v>
      </c>
      <c r="Q991" s="17" t="str">
        <f aca="false">VLOOKUP(поверки!$F991,'соответстиви ОТ типу'!$K$4:$M$344,2,FALSE())</f>
        <v>Манометр</v>
      </c>
      <c r="R991" s="17" t="s">
        <v>46</v>
      </c>
      <c r="S991" s="17" t="s">
        <v>332</v>
      </c>
      <c r="T991" s="17" t="n">
        <v>5</v>
      </c>
      <c r="U991" s="19" t="n">
        <f aca="false">VLOOKUP(поверки!$T991,'Акты п-п'!$C$5:$I$57,2,FALSE())</f>
        <v>45761</v>
      </c>
      <c r="V991" s="19" t="n">
        <f aca="false">VLOOKUP(поверки!$T991,'Акты п-п'!$C$5:$I$57,3,FALSE())</f>
        <v>45765</v>
      </c>
      <c r="W991" s="17" t="str">
        <f aca="false">VLOOKUP(поверки!$T991,'Акты п-п'!$C$5:$I$57,5,FALSE())</f>
        <v>Кадыков П.Ю.</v>
      </c>
      <c r="X991" s="17" t="n">
        <f aca="false">поверки!$G991-поверки!$U991</f>
        <v>0</v>
      </c>
      <c r="Y991" s="17" t="n">
        <f aca="false">поверки!$V991-поверки!$G991</f>
        <v>4</v>
      </c>
      <c r="Z991" s="17" t="str">
        <f aca="false">CONCATENATE(поверки!$Q991," ",поверки!$S991," номер ",поверки!$H991)</f>
        <v>Манометр МП4-Уф номер 01310</v>
      </c>
    </row>
    <row r="992" customFormat="false" ht="17.9" hidden="true" customHeight="false" outlineLevel="0" collapsed="false">
      <c r="B992" s="1" t="s">
        <v>290</v>
      </c>
      <c r="C992" s="1" t="s">
        <v>30</v>
      </c>
      <c r="D992" s="1" t="s">
        <v>31</v>
      </c>
      <c r="F992" s="1" t="s">
        <v>323</v>
      </c>
      <c r="G992" s="16" t="n">
        <v>45761</v>
      </c>
      <c r="H992" s="6" t="s">
        <v>2231</v>
      </c>
      <c r="J992" s="1" t="s">
        <v>34</v>
      </c>
      <c r="K992" s="1" t="s">
        <v>35</v>
      </c>
      <c r="L992" s="1" t="s">
        <v>2232</v>
      </c>
      <c r="M992" s="17" t="str">
        <f aca="false">IF(COUNTIF(поверки!$H$6:$H$3175,поверки!$H992)&gt;1,"Дубликат","")</f>
        <v/>
      </c>
      <c r="N992" s="17" t="str">
        <f aca="false">IF(COUNTIF(поверки!$L$6:$L$3175,поверки!$L992)&gt;1,"Дубликат","")</f>
        <v/>
      </c>
      <c r="O992" s="18" t="n">
        <v>987</v>
      </c>
      <c r="P992" s="17" t="str">
        <f aca="false">CONCATENATE(TEXT(MONTH(поверки!$G992),"00"),"/",TEXT(поверки!$O992,"000"), "/",TEXT(YEAR(поверки!$G992)-2000,"00"))</f>
        <v>04/987/25</v>
      </c>
      <c r="Q992" s="17" t="str">
        <f aca="false">VLOOKUP(поверки!$F992,'соответстиви ОТ типу'!$K$4:$M$344,2,FALSE())</f>
        <v>Манометр</v>
      </c>
      <c r="R992" s="17" t="s">
        <v>46</v>
      </c>
      <c r="S992" s="17" t="s">
        <v>763</v>
      </c>
      <c r="T992" s="17" t="n">
        <v>5</v>
      </c>
      <c r="U992" s="19" t="n">
        <f aca="false">VLOOKUP(поверки!$T992,'Акты п-п'!$C$5:$I$57,2,FALSE())</f>
        <v>45761</v>
      </c>
      <c r="V992" s="19" t="n">
        <f aca="false">VLOOKUP(поверки!$T992,'Акты п-п'!$C$5:$I$57,3,FALSE())</f>
        <v>45765</v>
      </c>
      <c r="W992" s="17" t="str">
        <f aca="false">VLOOKUP(поверки!$T992,'Акты п-п'!$C$5:$I$57,5,FALSE())</f>
        <v>Кадыков П.Ю.</v>
      </c>
      <c r="X992" s="17" t="n">
        <f aca="false">поверки!$G992-поверки!$U992</f>
        <v>0</v>
      </c>
      <c r="Y992" s="17" t="n">
        <f aca="false">поверки!$V992-поверки!$G992</f>
        <v>4</v>
      </c>
      <c r="Z992" s="17" t="str">
        <f aca="false">CONCATENATE(поверки!$Q992," ",поверки!$S992," номер ",поверки!$H992)</f>
        <v>Манометр 232.50.160 номер 02386</v>
      </c>
    </row>
    <row r="993" customFormat="false" ht="17.9" hidden="true" customHeight="false" outlineLevel="0" collapsed="false">
      <c r="B993" s="1" t="s">
        <v>290</v>
      </c>
      <c r="C993" s="1" t="s">
        <v>30</v>
      </c>
      <c r="D993" s="1" t="s">
        <v>31</v>
      </c>
      <c r="F993" s="1" t="s">
        <v>291</v>
      </c>
      <c r="G993" s="16" t="n">
        <v>45761</v>
      </c>
      <c r="H993" s="6" t="s">
        <v>2233</v>
      </c>
      <c r="J993" s="1" t="s">
        <v>34</v>
      </c>
      <c r="K993" s="1" t="s">
        <v>35</v>
      </c>
      <c r="L993" s="1" t="s">
        <v>2234</v>
      </c>
      <c r="M993" s="17" t="str">
        <f aca="false">IF(COUNTIF(поверки!$H$6:$H$3175,поверки!$H993)&gt;1,"Дубликат","")</f>
        <v/>
      </c>
      <c r="N993" s="17" t="str">
        <f aca="false">IF(COUNTIF(поверки!$L$6:$L$3175,поверки!$L993)&gt;1,"Дубликат","")</f>
        <v/>
      </c>
      <c r="O993" s="18" t="n">
        <v>988</v>
      </c>
      <c r="P993" s="17" t="str">
        <f aca="false">CONCATENATE(TEXT(MONTH(поверки!$G993),"00"),"/",TEXT(поверки!$O993,"000"), "/",TEXT(YEAR(поверки!$G993)-2000,"00"))</f>
        <v>04/988/25</v>
      </c>
      <c r="Q993" s="17" t="str">
        <f aca="false">VLOOKUP(поверки!$F993,'соответстиви ОТ типу'!$K$4:$M$344,2,FALSE())</f>
        <v>Манометр</v>
      </c>
      <c r="R993" s="17" t="s">
        <v>46</v>
      </c>
      <c r="S993" s="17" t="s">
        <v>404</v>
      </c>
      <c r="T993" s="17" t="n">
        <v>5</v>
      </c>
      <c r="U993" s="19" t="n">
        <f aca="false">VLOOKUP(поверки!$T993,'Акты п-п'!$C$5:$I$57,2,FALSE())</f>
        <v>45761</v>
      </c>
      <c r="V993" s="19" t="n">
        <f aca="false">VLOOKUP(поверки!$T993,'Акты п-п'!$C$5:$I$57,3,FALSE())</f>
        <v>45765</v>
      </c>
      <c r="W993" s="17" t="str">
        <f aca="false">VLOOKUP(поверки!$T993,'Акты п-п'!$C$5:$I$57,5,FALSE())</f>
        <v>Кадыков П.Ю.</v>
      </c>
      <c r="X993" s="17" t="n">
        <f aca="false">поверки!$G993-поверки!$U993</f>
        <v>0</v>
      </c>
      <c r="Y993" s="17" t="n">
        <f aca="false">поверки!$V993-поверки!$G993</f>
        <v>4</v>
      </c>
      <c r="Z993" s="17" t="str">
        <f aca="false">CONCATENATE(поверки!$Q993," ",поверки!$S993," номер ",поверки!$H993)</f>
        <v>Манометр МП4-УУ2 номер 02423</v>
      </c>
    </row>
    <row r="994" customFormat="false" ht="17.9" hidden="true" customHeight="false" outlineLevel="0" collapsed="false">
      <c r="B994" s="1" t="s">
        <v>290</v>
      </c>
      <c r="C994" s="1" t="s">
        <v>30</v>
      </c>
      <c r="D994" s="1" t="s">
        <v>31</v>
      </c>
      <c r="F994" s="1" t="s">
        <v>724</v>
      </c>
      <c r="G994" s="16" t="n">
        <v>45761</v>
      </c>
      <c r="H994" s="6" t="s">
        <v>2235</v>
      </c>
      <c r="J994" s="1" t="s">
        <v>34</v>
      </c>
      <c r="K994" s="1" t="s">
        <v>35</v>
      </c>
      <c r="L994" s="1" t="s">
        <v>2236</v>
      </c>
      <c r="M994" s="17" t="str">
        <f aca="false">IF(COUNTIF(поверки!$H$6:$H$3175,поверки!$H994)&gt;1,"Дубликат","")</f>
        <v/>
      </c>
      <c r="N994" s="17" t="str">
        <f aca="false">IF(COUNTIF(поверки!$L$6:$L$3175,поверки!$L994)&gt;1,"Дубликат","")</f>
        <v/>
      </c>
      <c r="O994" s="18" t="n">
        <v>989</v>
      </c>
      <c r="P994" s="17" t="str">
        <f aca="false">CONCATENATE(TEXT(MONTH(поверки!$G994),"00"),"/",TEXT(поверки!$O994,"000"), "/",TEXT(YEAR(поверки!$G994)-2000,"00"))</f>
        <v>04/989/25</v>
      </c>
      <c r="Q994" s="17" t="str">
        <f aca="false">VLOOKUP(поверки!$F994,'соответстиви ОТ типу'!$K$4:$M$344,2,FALSE())</f>
        <v>Манометр</v>
      </c>
      <c r="R994" s="17" t="s">
        <v>46</v>
      </c>
      <c r="S994" s="17" t="s">
        <v>332</v>
      </c>
      <c r="T994" s="17" t="n">
        <v>5</v>
      </c>
      <c r="U994" s="19" t="n">
        <f aca="false">VLOOKUP(поверки!$T994,'Акты п-п'!$C$5:$I$57,2,FALSE())</f>
        <v>45761</v>
      </c>
      <c r="V994" s="19" t="n">
        <f aca="false">VLOOKUP(поверки!$T994,'Акты п-п'!$C$5:$I$57,3,FALSE())</f>
        <v>45765</v>
      </c>
      <c r="W994" s="17" t="str">
        <f aca="false">VLOOKUP(поверки!$T994,'Акты п-п'!$C$5:$I$57,5,FALSE())</f>
        <v>Кадыков П.Ю.</v>
      </c>
      <c r="X994" s="17" t="n">
        <f aca="false">поверки!$G994-поверки!$U994</f>
        <v>0</v>
      </c>
      <c r="Y994" s="17" t="n">
        <f aca="false">поверки!$V994-поверки!$G994</f>
        <v>4</v>
      </c>
      <c r="Z994" s="17" t="str">
        <f aca="false">CONCATENATE(поверки!$Q994," ",поверки!$S994," номер ",поверки!$H994)</f>
        <v>Манометр МП4-Уф номер 02424</v>
      </c>
    </row>
    <row r="995" customFormat="false" ht="17.9" hidden="true" customHeight="false" outlineLevel="0" collapsed="false">
      <c r="B995" s="1" t="s">
        <v>290</v>
      </c>
      <c r="C995" s="1" t="s">
        <v>30</v>
      </c>
      <c r="D995" s="1" t="s">
        <v>31</v>
      </c>
      <c r="F995" s="1" t="s">
        <v>724</v>
      </c>
      <c r="G995" s="16" t="n">
        <v>45761</v>
      </c>
      <c r="H995" s="6" t="s">
        <v>2237</v>
      </c>
      <c r="J995" s="1" t="s">
        <v>34</v>
      </c>
      <c r="K995" s="1" t="s">
        <v>35</v>
      </c>
      <c r="L995" s="1" t="s">
        <v>2238</v>
      </c>
      <c r="M995" s="17" t="str">
        <f aca="false">IF(COUNTIF(поверки!$H$6:$H$3175,поверки!$H995)&gt;1,"Дубликат","")</f>
        <v/>
      </c>
      <c r="N995" s="17" t="str">
        <f aca="false">IF(COUNTIF(поверки!$L$6:$L$3175,поверки!$L995)&gt;1,"Дубликат","")</f>
        <v/>
      </c>
      <c r="O995" s="18" t="n">
        <v>990</v>
      </c>
      <c r="P995" s="17" t="str">
        <f aca="false">CONCATENATE(TEXT(MONTH(поверки!$G995),"00"),"/",TEXT(поверки!$O995,"000"), "/",TEXT(YEAR(поверки!$G995)-2000,"00"))</f>
        <v>04/990/25</v>
      </c>
      <c r="Q995" s="17" t="str">
        <f aca="false">VLOOKUP(поверки!$F995,'соответстиви ОТ типу'!$K$4:$M$344,2,FALSE())</f>
        <v>Манометр</v>
      </c>
      <c r="R995" s="17" t="s">
        <v>46</v>
      </c>
      <c r="S995" s="17" t="s">
        <v>332</v>
      </c>
      <c r="T995" s="17" t="n">
        <v>5</v>
      </c>
      <c r="U995" s="19" t="n">
        <f aca="false">VLOOKUP(поверки!$T995,'Акты п-п'!$C$5:$I$57,2,FALSE())</f>
        <v>45761</v>
      </c>
      <c r="V995" s="19" t="n">
        <f aca="false">VLOOKUP(поверки!$T995,'Акты п-п'!$C$5:$I$57,3,FALSE())</f>
        <v>45765</v>
      </c>
      <c r="W995" s="17" t="str">
        <f aca="false">VLOOKUP(поверки!$T995,'Акты п-п'!$C$5:$I$57,5,FALSE())</f>
        <v>Кадыков П.Ю.</v>
      </c>
      <c r="X995" s="17" t="n">
        <f aca="false">поверки!$G995-поверки!$U995</f>
        <v>0</v>
      </c>
      <c r="Y995" s="17" t="n">
        <f aca="false">поверки!$V995-поверки!$G995</f>
        <v>4</v>
      </c>
      <c r="Z995" s="17" t="str">
        <f aca="false">CONCATENATE(поверки!$Q995," ",поверки!$S995," номер ",поверки!$H995)</f>
        <v>Манометр МП4-Уф номер 02425</v>
      </c>
    </row>
    <row r="996" customFormat="false" ht="17.9" hidden="true" customHeight="false" outlineLevel="0" collapsed="false">
      <c r="B996" s="1" t="s">
        <v>290</v>
      </c>
      <c r="C996" s="1" t="s">
        <v>30</v>
      </c>
      <c r="D996" s="1" t="s">
        <v>31</v>
      </c>
      <c r="F996" s="1" t="s">
        <v>323</v>
      </c>
      <c r="G996" s="16" t="n">
        <v>45761</v>
      </c>
      <c r="H996" s="6" t="s">
        <v>2239</v>
      </c>
      <c r="J996" s="1" t="s">
        <v>34</v>
      </c>
      <c r="K996" s="1" t="s">
        <v>35</v>
      </c>
      <c r="L996" s="1" t="s">
        <v>2240</v>
      </c>
      <c r="M996" s="17" t="str">
        <f aca="false">IF(COUNTIF(поверки!$H$6:$H$3175,поверки!$H996)&gt;1,"Дубликат","")</f>
        <v/>
      </c>
      <c r="N996" s="17" t="str">
        <f aca="false">IF(COUNTIF(поверки!$L$6:$L$3175,поверки!$L996)&gt;1,"Дубликат","")</f>
        <v/>
      </c>
      <c r="O996" s="18" t="n">
        <v>991</v>
      </c>
      <c r="P996" s="17" t="str">
        <f aca="false">CONCATENATE(TEXT(MONTH(поверки!$G996),"00"),"/",TEXT(поверки!$O996,"000"), "/",TEXT(YEAR(поверки!$G996)-2000,"00"))</f>
        <v>04/991/25</v>
      </c>
      <c r="Q996" s="17" t="str">
        <f aca="false">VLOOKUP(поверки!$F996,'соответстиви ОТ типу'!$K$4:$M$344,2,FALSE())</f>
        <v>Манометр</v>
      </c>
      <c r="R996" s="17" t="s">
        <v>46</v>
      </c>
      <c r="S996" s="17" t="s">
        <v>763</v>
      </c>
      <c r="T996" s="17" t="n">
        <v>5</v>
      </c>
      <c r="U996" s="19" t="n">
        <f aca="false">VLOOKUP(поверки!$T996,'Акты п-п'!$C$5:$I$57,2,FALSE())</f>
        <v>45761</v>
      </c>
      <c r="V996" s="19" t="n">
        <f aca="false">VLOOKUP(поверки!$T996,'Акты п-п'!$C$5:$I$57,3,FALSE())</f>
        <v>45765</v>
      </c>
      <c r="W996" s="17" t="str">
        <f aca="false">VLOOKUP(поверки!$T996,'Акты п-п'!$C$5:$I$57,5,FALSE())</f>
        <v>Кадыков П.Ю.</v>
      </c>
      <c r="X996" s="17" t="n">
        <f aca="false">поверки!$G996-поверки!$U996</f>
        <v>0</v>
      </c>
      <c r="Y996" s="17" t="n">
        <f aca="false">поверки!$V996-поверки!$G996</f>
        <v>4</v>
      </c>
      <c r="Z996" s="17" t="str">
        <f aca="false">CONCATENATE(поверки!$Q996," ",поверки!$S996," номер ",поверки!$H996)</f>
        <v>Манометр 232.50.160 номер 03622</v>
      </c>
    </row>
    <row r="997" customFormat="false" ht="17.9" hidden="true" customHeight="false" outlineLevel="0" collapsed="false">
      <c r="B997" s="1" t="s">
        <v>290</v>
      </c>
      <c r="C997" s="1" t="s">
        <v>30</v>
      </c>
      <c r="D997" s="1" t="s">
        <v>31</v>
      </c>
      <c r="F997" s="1" t="s">
        <v>724</v>
      </c>
      <c r="G997" s="16" t="n">
        <v>45761</v>
      </c>
      <c r="H997" s="6" t="s">
        <v>2241</v>
      </c>
      <c r="J997" s="1" t="s">
        <v>34</v>
      </c>
      <c r="K997" s="1" t="s">
        <v>35</v>
      </c>
      <c r="L997" s="1" t="s">
        <v>2242</v>
      </c>
      <c r="M997" s="17" t="str">
        <f aca="false">IF(COUNTIF(поверки!$H$6:$H$3175,поверки!$H997)&gt;1,"Дубликат","")</f>
        <v/>
      </c>
      <c r="N997" s="17" t="str">
        <f aca="false">IF(COUNTIF(поверки!$L$6:$L$3175,поверки!$L997)&gt;1,"Дубликат","")</f>
        <v/>
      </c>
      <c r="O997" s="18" t="n">
        <v>992</v>
      </c>
      <c r="P997" s="17" t="str">
        <f aca="false">CONCATENATE(TEXT(MONTH(поверки!$G997),"00"),"/",TEXT(поверки!$O997,"000"), "/",TEXT(YEAR(поверки!$G997)-2000,"00"))</f>
        <v>04/992/25</v>
      </c>
      <c r="Q997" s="17" t="str">
        <f aca="false">VLOOKUP(поверки!$F997,'соответстиви ОТ типу'!$K$4:$M$344,2,FALSE())</f>
        <v>Манометр</v>
      </c>
      <c r="R997" s="17" t="s">
        <v>46</v>
      </c>
      <c r="S997" s="17" t="s">
        <v>332</v>
      </c>
      <c r="T997" s="17" t="n">
        <v>5</v>
      </c>
      <c r="U997" s="19" t="n">
        <f aca="false">VLOOKUP(поверки!$T997,'Акты п-п'!$C$5:$I$57,2,FALSE())</f>
        <v>45761</v>
      </c>
      <c r="V997" s="19" t="n">
        <f aca="false">VLOOKUP(поверки!$T997,'Акты п-п'!$C$5:$I$57,3,FALSE())</f>
        <v>45765</v>
      </c>
      <c r="W997" s="17" t="str">
        <f aca="false">VLOOKUP(поверки!$T997,'Акты п-п'!$C$5:$I$57,5,FALSE())</f>
        <v>Кадыков П.Ю.</v>
      </c>
      <c r="X997" s="17" t="n">
        <f aca="false">поверки!$G997-поверки!$U997</f>
        <v>0</v>
      </c>
      <c r="Y997" s="17" t="n">
        <f aca="false">поверки!$V997-поверки!$G997</f>
        <v>4</v>
      </c>
      <c r="Z997" s="17" t="str">
        <f aca="false">CONCATENATE(поверки!$Q997," ",поверки!$S997," номер ",поверки!$H997)</f>
        <v>Манометр МП4-Уф номер 03631</v>
      </c>
    </row>
    <row r="998" customFormat="false" ht="17.9" hidden="true" customHeight="false" outlineLevel="0" collapsed="false">
      <c r="B998" s="1" t="s">
        <v>290</v>
      </c>
      <c r="C998" s="1" t="s">
        <v>30</v>
      </c>
      <c r="D998" s="1" t="s">
        <v>31</v>
      </c>
      <c r="F998" s="1" t="s">
        <v>724</v>
      </c>
      <c r="G998" s="16" t="n">
        <v>45761</v>
      </c>
      <c r="H998" s="6" t="s">
        <v>2243</v>
      </c>
      <c r="J998" s="1" t="s">
        <v>34</v>
      </c>
      <c r="K998" s="1" t="s">
        <v>35</v>
      </c>
      <c r="L998" s="1" t="s">
        <v>2244</v>
      </c>
      <c r="M998" s="17" t="str">
        <f aca="false">IF(COUNTIF(поверки!$H$6:$H$3175,поверки!$H998)&gt;1,"Дубликат","")</f>
        <v/>
      </c>
      <c r="N998" s="17" t="str">
        <f aca="false">IF(COUNTIF(поверки!$L$6:$L$3175,поверки!$L998)&gt;1,"Дубликат","")</f>
        <v/>
      </c>
      <c r="O998" s="18" t="n">
        <v>993</v>
      </c>
      <c r="P998" s="17" t="str">
        <f aca="false">CONCATENATE(TEXT(MONTH(поверки!$G998),"00"),"/",TEXT(поверки!$O998,"000"), "/",TEXT(YEAR(поверки!$G998)-2000,"00"))</f>
        <v>04/993/25</v>
      </c>
      <c r="Q998" s="17" t="str">
        <f aca="false">VLOOKUP(поверки!$F998,'соответстиви ОТ типу'!$K$4:$M$344,2,FALSE())</f>
        <v>Манометр</v>
      </c>
      <c r="R998" s="17" t="s">
        <v>46</v>
      </c>
      <c r="S998" s="17" t="s">
        <v>332</v>
      </c>
      <c r="T998" s="17" t="n">
        <v>5</v>
      </c>
      <c r="U998" s="19" t="n">
        <f aca="false">VLOOKUP(поверки!$T998,'Акты п-п'!$C$5:$I$57,2,FALSE())</f>
        <v>45761</v>
      </c>
      <c r="V998" s="19" t="n">
        <f aca="false">VLOOKUP(поверки!$T998,'Акты п-п'!$C$5:$I$57,3,FALSE())</f>
        <v>45765</v>
      </c>
      <c r="W998" s="17" t="str">
        <f aca="false">VLOOKUP(поверки!$T998,'Акты п-п'!$C$5:$I$57,5,FALSE())</f>
        <v>Кадыков П.Ю.</v>
      </c>
      <c r="X998" s="17" t="n">
        <f aca="false">поверки!$G998-поверки!$U998</f>
        <v>0</v>
      </c>
      <c r="Y998" s="17" t="n">
        <f aca="false">поверки!$V998-поверки!$G998</f>
        <v>4</v>
      </c>
      <c r="Z998" s="17" t="str">
        <f aca="false">CONCATENATE(поверки!$Q998," ",поверки!$S998," номер ",поверки!$H998)</f>
        <v>Манометр МП4-Уф номер 03633</v>
      </c>
    </row>
    <row r="999" customFormat="false" ht="17.9" hidden="true" customHeight="false" outlineLevel="0" collapsed="false">
      <c r="B999" s="1" t="s">
        <v>290</v>
      </c>
      <c r="C999" s="1" t="s">
        <v>30</v>
      </c>
      <c r="D999" s="1" t="s">
        <v>31</v>
      </c>
      <c r="F999" s="1" t="s">
        <v>291</v>
      </c>
      <c r="G999" s="16" t="n">
        <v>45761</v>
      </c>
      <c r="H999" s="6" t="s">
        <v>2245</v>
      </c>
      <c r="J999" s="1" t="s">
        <v>34</v>
      </c>
      <c r="K999" s="1" t="s">
        <v>35</v>
      </c>
      <c r="L999" s="1" t="s">
        <v>2246</v>
      </c>
      <c r="M999" s="17" t="str">
        <f aca="false">IF(COUNTIF(поверки!$H$6:$H$3175,поверки!$H999)&gt;1,"Дубликат","")</f>
        <v/>
      </c>
      <c r="N999" s="17" t="str">
        <f aca="false">IF(COUNTIF(поверки!$L$6:$L$3175,поверки!$L999)&gt;1,"Дубликат","")</f>
        <v/>
      </c>
      <c r="O999" s="18" t="n">
        <v>994</v>
      </c>
      <c r="P999" s="17" t="str">
        <f aca="false">CONCATENATE(TEXT(MONTH(поверки!$G999),"00"),"/",TEXT(поверки!$O999,"000"), "/",TEXT(YEAR(поверки!$G999)-2000,"00"))</f>
        <v>04/994/25</v>
      </c>
      <c r="Q999" s="17" t="str">
        <f aca="false">VLOOKUP(поверки!$F999,'соответстиви ОТ типу'!$K$4:$M$344,2,FALSE())</f>
        <v>Манометр</v>
      </c>
      <c r="R999" s="17" t="s">
        <v>46</v>
      </c>
      <c r="S999" s="17" t="s">
        <v>404</v>
      </c>
      <c r="T999" s="17" t="n">
        <v>5</v>
      </c>
      <c r="U999" s="19" t="n">
        <f aca="false">VLOOKUP(поверки!$T999,'Акты п-п'!$C$5:$I$57,2,FALSE())</f>
        <v>45761</v>
      </c>
      <c r="V999" s="19" t="n">
        <f aca="false">VLOOKUP(поверки!$T999,'Акты п-п'!$C$5:$I$57,3,FALSE())</f>
        <v>45765</v>
      </c>
      <c r="W999" s="17" t="str">
        <f aca="false">VLOOKUP(поверки!$T999,'Акты п-п'!$C$5:$I$57,5,FALSE())</f>
        <v>Кадыков П.Ю.</v>
      </c>
      <c r="X999" s="17" t="n">
        <f aca="false">поверки!$G999-поверки!$U999</f>
        <v>0</v>
      </c>
      <c r="Y999" s="17" t="n">
        <f aca="false">поверки!$V999-поверки!$G999</f>
        <v>4</v>
      </c>
      <c r="Z999" s="17" t="str">
        <f aca="false">CONCATENATE(поверки!$Q999," ",поверки!$S999," номер ",поверки!$H999)</f>
        <v>Манометр МП4-УУ2 номер 03638</v>
      </c>
    </row>
    <row r="1000" customFormat="false" ht="17.9" hidden="true" customHeight="false" outlineLevel="0" collapsed="false">
      <c r="B1000" s="1" t="s">
        <v>290</v>
      </c>
      <c r="C1000" s="1" t="s">
        <v>30</v>
      </c>
      <c r="D1000" s="1" t="s">
        <v>31</v>
      </c>
      <c r="F1000" s="1" t="s">
        <v>323</v>
      </c>
      <c r="G1000" s="16" t="n">
        <v>45761</v>
      </c>
      <c r="H1000" s="6" t="s">
        <v>2247</v>
      </c>
      <c r="J1000" s="1" t="s">
        <v>34</v>
      </c>
      <c r="K1000" s="1" t="s">
        <v>35</v>
      </c>
      <c r="L1000" s="1" t="s">
        <v>2248</v>
      </c>
      <c r="M1000" s="17" t="str">
        <f aca="false">IF(COUNTIF(поверки!$H$6:$H$3175,поверки!$H1000)&gt;1,"Дубликат","")</f>
        <v/>
      </c>
      <c r="N1000" s="17" t="str">
        <f aca="false">IF(COUNTIF(поверки!$L$6:$L$3175,поверки!$L1000)&gt;1,"Дубликат","")</f>
        <v/>
      </c>
      <c r="O1000" s="18" t="n">
        <v>995</v>
      </c>
      <c r="P1000" s="17" t="str">
        <f aca="false">CONCATENATE(TEXT(MONTH(поверки!$G1000),"00"),"/",TEXT(поверки!$O1000,"000"), "/",TEXT(YEAR(поверки!$G1000)-2000,"00"))</f>
        <v>04/995/25</v>
      </c>
      <c r="Q1000" s="17" t="str">
        <f aca="false">VLOOKUP(поверки!$F1000,'соответстиви ОТ типу'!$K$4:$M$344,2,FALSE())</f>
        <v>Манометр</v>
      </c>
      <c r="R1000" s="17" t="s">
        <v>46</v>
      </c>
      <c r="S1000" s="17" t="s">
        <v>763</v>
      </c>
      <c r="T1000" s="17" t="n">
        <v>5</v>
      </c>
      <c r="U1000" s="19" t="n">
        <f aca="false">VLOOKUP(поверки!$T1000,'Акты п-п'!$C$5:$I$57,2,FALSE())</f>
        <v>45761</v>
      </c>
      <c r="V1000" s="19" t="n">
        <f aca="false">VLOOKUP(поверки!$T1000,'Акты п-п'!$C$5:$I$57,3,FALSE())</f>
        <v>45765</v>
      </c>
      <c r="W1000" s="17" t="str">
        <f aca="false">VLOOKUP(поверки!$T1000,'Акты п-п'!$C$5:$I$57,5,FALSE())</f>
        <v>Кадыков П.Ю.</v>
      </c>
      <c r="X1000" s="17" t="n">
        <f aca="false">поверки!$G1000-поверки!$U1000</f>
        <v>0</v>
      </c>
      <c r="Y1000" s="17" t="n">
        <f aca="false">поверки!$V1000-поверки!$G1000</f>
        <v>4</v>
      </c>
      <c r="Z1000" s="17" t="str">
        <f aca="false">CONCATENATE(поверки!$Q1000," ",поверки!$S1000," номер ",поверки!$H1000)</f>
        <v>Манометр 232.50.160 номер 03651</v>
      </c>
    </row>
    <row r="1001" customFormat="false" ht="17.9" hidden="true" customHeight="false" outlineLevel="0" collapsed="false">
      <c r="B1001" s="1" t="s">
        <v>290</v>
      </c>
      <c r="C1001" s="1" t="s">
        <v>30</v>
      </c>
      <c r="D1001" s="1" t="s">
        <v>31</v>
      </c>
      <c r="F1001" s="1" t="s">
        <v>323</v>
      </c>
      <c r="G1001" s="16" t="n">
        <v>45761</v>
      </c>
      <c r="H1001" s="6" t="s">
        <v>2249</v>
      </c>
      <c r="J1001" s="1" t="s">
        <v>34</v>
      </c>
      <c r="K1001" s="1" t="s">
        <v>35</v>
      </c>
      <c r="L1001" s="1" t="s">
        <v>2250</v>
      </c>
      <c r="M1001" s="17" t="str">
        <f aca="false">IF(COUNTIF(поверки!$H$6:$H$3175,поверки!$H1001)&gt;1,"Дубликат","")</f>
        <v/>
      </c>
      <c r="N1001" s="17" t="str">
        <f aca="false">IF(COUNTIF(поверки!$L$6:$L$3175,поверки!$L1001)&gt;1,"Дубликат","")</f>
        <v/>
      </c>
      <c r="O1001" s="18" t="n">
        <v>996</v>
      </c>
      <c r="P1001" s="17" t="str">
        <f aca="false">CONCATENATE(TEXT(MONTH(поверки!$G1001),"00"),"/",TEXT(поверки!$O1001,"000"), "/",TEXT(YEAR(поверки!$G1001)-2000,"00"))</f>
        <v>04/996/25</v>
      </c>
      <c r="Q1001" s="17" t="str">
        <f aca="false">VLOOKUP(поверки!$F1001,'соответстиви ОТ типу'!$K$4:$M$344,2,FALSE())</f>
        <v>Манометр</v>
      </c>
      <c r="R1001" s="17" t="s">
        <v>46</v>
      </c>
      <c r="S1001" s="17" t="s">
        <v>763</v>
      </c>
      <c r="T1001" s="17" t="n">
        <v>5</v>
      </c>
      <c r="U1001" s="19" t="n">
        <f aca="false">VLOOKUP(поверки!$T1001,'Акты п-п'!$C$5:$I$57,2,FALSE())</f>
        <v>45761</v>
      </c>
      <c r="V1001" s="19" t="n">
        <f aca="false">VLOOKUP(поверки!$T1001,'Акты п-п'!$C$5:$I$57,3,FALSE())</f>
        <v>45765</v>
      </c>
      <c r="W1001" s="17" t="str">
        <f aca="false">VLOOKUP(поверки!$T1001,'Акты п-п'!$C$5:$I$57,5,FALSE())</f>
        <v>Кадыков П.Ю.</v>
      </c>
      <c r="X1001" s="17" t="n">
        <f aca="false">поверки!$G1001-поверки!$U1001</f>
        <v>0</v>
      </c>
      <c r="Y1001" s="17" t="n">
        <f aca="false">поверки!$V1001-поверки!$G1001</f>
        <v>4</v>
      </c>
      <c r="Z1001" s="17" t="str">
        <f aca="false">CONCATENATE(поверки!$Q1001," ",поверки!$S1001," номер ",поверки!$H1001)</f>
        <v>Манометр 232.50.160 номер 03656</v>
      </c>
    </row>
    <row r="1002" customFormat="false" ht="17.9" hidden="true" customHeight="false" outlineLevel="0" collapsed="false">
      <c r="B1002" s="1" t="s">
        <v>290</v>
      </c>
      <c r="C1002" s="1" t="s">
        <v>30</v>
      </c>
      <c r="D1002" s="1" t="s">
        <v>31</v>
      </c>
      <c r="F1002" s="1" t="s">
        <v>323</v>
      </c>
      <c r="G1002" s="16" t="n">
        <v>45761</v>
      </c>
      <c r="H1002" s="6" t="s">
        <v>2251</v>
      </c>
      <c r="J1002" s="1" t="s">
        <v>34</v>
      </c>
      <c r="K1002" s="1" t="s">
        <v>35</v>
      </c>
      <c r="L1002" s="1" t="s">
        <v>2252</v>
      </c>
      <c r="M1002" s="17" t="str">
        <f aca="false">IF(COUNTIF(поверки!$H$6:$H$3175,поверки!$H1002)&gt;1,"Дубликат","")</f>
        <v/>
      </c>
      <c r="N1002" s="17" t="str">
        <f aca="false">IF(COUNTIF(поверки!$L$6:$L$3175,поверки!$L1002)&gt;1,"Дубликат","")</f>
        <v/>
      </c>
      <c r="O1002" s="18" t="n">
        <v>997</v>
      </c>
      <c r="P1002" s="17" t="str">
        <f aca="false">CONCATENATE(TEXT(MONTH(поверки!$G1002),"00"),"/",TEXT(поверки!$O1002,"000"), "/",TEXT(YEAR(поверки!$G1002)-2000,"00"))</f>
        <v>04/997/25</v>
      </c>
      <c r="Q1002" s="17" t="str">
        <f aca="false">VLOOKUP(поверки!$F1002,'соответстиви ОТ типу'!$K$4:$M$344,2,FALSE())</f>
        <v>Манометр</v>
      </c>
      <c r="R1002" s="17" t="s">
        <v>46</v>
      </c>
      <c r="S1002" s="17" t="s">
        <v>326</v>
      </c>
      <c r="T1002" s="17" t="n">
        <v>5</v>
      </c>
      <c r="U1002" s="19" t="n">
        <f aca="false">VLOOKUP(поверки!$T1002,'Акты п-п'!$C$5:$I$57,2,FALSE())</f>
        <v>45761</v>
      </c>
      <c r="V1002" s="19" t="n">
        <f aca="false">VLOOKUP(поверки!$T1002,'Акты п-п'!$C$5:$I$57,3,FALSE())</f>
        <v>45765</v>
      </c>
      <c r="W1002" s="17" t="str">
        <f aca="false">VLOOKUP(поверки!$T1002,'Акты п-п'!$C$5:$I$57,5,FALSE())</f>
        <v>Кадыков П.Ю.</v>
      </c>
      <c r="X1002" s="17" t="n">
        <f aca="false">поверки!$G1002-поверки!$U1002</f>
        <v>0</v>
      </c>
      <c r="Y1002" s="17" t="n">
        <f aca="false">поверки!$V1002-поверки!$G1002</f>
        <v>4</v>
      </c>
      <c r="Z1002" s="17" t="str">
        <f aca="false">CONCATENATE(поверки!$Q1002," ",поверки!$S1002," номер ",поверки!$H1002)</f>
        <v>Манометр 233.50.160 номер 04319</v>
      </c>
    </row>
    <row r="1003" customFormat="false" ht="17.9" hidden="true" customHeight="false" outlineLevel="0" collapsed="false">
      <c r="B1003" s="1" t="s">
        <v>290</v>
      </c>
      <c r="C1003" s="1" t="s">
        <v>30</v>
      </c>
      <c r="D1003" s="1" t="s">
        <v>31</v>
      </c>
      <c r="F1003" s="1" t="s">
        <v>724</v>
      </c>
      <c r="G1003" s="16" t="n">
        <v>45761</v>
      </c>
      <c r="H1003" s="6" t="s">
        <v>2253</v>
      </c>
      <c r="J1003" s="1" t="s">
        <v>34</v>
      </c>
      <c r="K1003" s="1" t="s">
        <v>35</v>
      </c>
      <c r="L1003" s="1" t="s">
        <v>2254</v>
      </c>
      <c r="M1003" s="17" t="str">
        <f aca="false">IF(COUNTIF(поверки!$H$6:$H$3175,поверки!$H1003)&gt;1,"Дубликат","")</f>
        <v/>
      </c>
      <c r="N1003" s="17" t="str">
        <f aca="false">IF(COUNTIF(поверки!$L$6:$L$3175,поверки!$L1003)&gt;1,"Дубликат","")</f>
        <v/>
      </c>
      <c r="O1003" s="18" t="n">
        <v>998</v>
      </c>
      <c r="P1003" s="17" t="str">
        <f aca="false">CONCATENATE(TEXT(MONTH(поверки!$G1003),"00"),"/",TEXT(поверки!$O1003,"000"), "/",TEXT(YEAR(поверки!$G1003)-2000,"00"))</f>
        <v>04/998/25</v>
      </c>
      <c r="Q1003" s="17" t="str">
        <f aca="false">VLOOKUP(поверки!$F1003,'соответстиви ОТ типу'!$K$4:$M$344,2,FALSE())</f>
        <v>Манометр</v>
      </c>
      <c r="R1003" s="17" t="s">
        <v>46</v>
      </c>
      <c r="S1003" s="17" t="s">
        <v>332</v>
      </c>
      <c r="T1003" s="17" t="n">
        <v>5</v>
      </c>
      <c r="U1003" s="19" t="n">
        <f aca="false">VLOOKUP(поверки!$T1003,'Акты п-п'!$C$5:$I$57,2,FALSE())</f>
        <v>45761</v>
      </c>
      <c r="V1003" s="19" t="n">
        <f aca="false">VLOOKUP(поверки!$T1003,'Акты п-п'!$C$5:$I$57,3,FALSE())</f>
        <v>45765</v>
      </c>
      <c r="W1003" s="17" t="str">
        <f aca="false">VLOOKUP(поверки!$T1003,'Акты п-п'!$C$5:$I$57,5,FALSE())</f>
        <v>Кадыков П.Ю.</v>
      </c>
      <c r="X1003" s="17" t="n">
        <f aca="false">поверки!$G1003-поверки!$U1003</f>
        <v>0</v>
      </c>
      <c r="Y1003" s="17" t="n">
        <f aca="false">поверки!$V1003-поверки!$G1003</f>
        <v>4</v>
      </c>
      <c r="Z1003" s="17" t="str">
        <f aca="false">CONCATENATE(поверки!$Q1003," ",поверки!$S1003," номер ",поверки!$H1003)</f>
        <v>Манометр МП4-Уф номер 04361</v>
      </c>
    </row>
    <row r="1004" customFormat="false" ht="17.9" hidden="true" customHeight="false" outlineLevel="0" collapsed="false">
      <c r="B1004" s="1" t="s">
        <v>290</v>
      </c>
      <c r="C1004" s="1" t="s">
        <v>30</v>
      </c>
      <c r="D1004" s="1" t="s">
        <v>31</v>
      </c>
      <c r="F1004" s="1" t="s">
        <v>323</v>
      </c>
      <c r="G1004" s="16" t="n">
        <v>45761</v>
      </c>
      <c r="H1004" s="6" t="s">
        <v>2255</v>
      </c>
      <c r="J1004" s="1" t="s">
        <v>34</v>
      </c>
      <c r="K1004" s="1" t="s">
        <v>35</v>
      </c>
      <c r="L1004" s="1" t="s">
        <v>2256</v>
      </c>
      <c r="M1004" s="17" t="str">
        <f aca="false">IF(COUNTIF(поверки!$H$6:$H$3175,поверки!$H1004)&gt;1,"Дубликат","")</f>
        <v/>
      </c>
      <c r="N1004" s="17" t="str">
        <f aca="false">IF(COUNTIF(поверки!$L$6:$L$3175,поверки!$L1004)&gt;1,"Дубликат","")</f>
        <v/>
      </c>
      <c r="O1004" s="18" t="n">
        <v>999</v>
      </c>
      <c r="P1004" s="17" t="str">
        <f aca="false">CONCATENATE(TEXT(MONTH(поверки!$G1004),"00"),"/",TEXT(поверки!$O1004,"000"), "/",TEXT(YEAR(поверки!$G1004)-2000,"00"))</f>
        <v>04/999/25</v>
      </c>
      <c r="Q1004" s="17" t="str">
        <f aca="false">VLOOKUP(поверки!$F1004,'соответстиви ОТ типу'!$K$4:$M$344,2,FALSE())</f>
        <v>Манометр</v>
      </c>
      <c r="R1004" s="17" t="s">
        <v>46</v>
      </c>
      <c r="S1004" s="17" t="s">
        <v>763</v>
      </c>
      <c r="T1004" s="17" t="n">
        <v>5</v>
      </c>
      <c r="U1004" s="19" t="n">
        <f aca="false">VLOOKUP(поверки!$T1004,'Акты п-п'!$C$5:$I$57,2,FALSE())</f>
        <v>45761</v>
      </c>
      <c r="V1004" s="19" t="n">
        <f aca="false">VLOOKUP(поверки!$T1004,'Акты п-п'!$C$5:$I$57,3,FALSE())</f>
        <v>45765</v>
      </c>
      <c r="W1004" s="17" t="str">
        <f aca="false">VLOOKUP(поверки!$T1004,'Акты п-п'!$C$5:$I$57,5,FALSE())</f>
        <v>Кадыков П.Ю.</v>
      </c>
      <c r="X1004" s="17" t="n">
        <f aca="false">поверки!$G1004-поверки!$U1004</f>
        <v>0</v>
      </c>
      <c r="Y1004" s="17" t="n">
        <f aca="false">поверки!$V1004-поверки!$G1004</f>
        <v>4</v>
      </c>
      <c r="Z1004" s="17" t="str">
        <f aca="false">CONCATENATE(поверки!$Q1004," ",поверки!$S1004," номер ",поверки!$H1004)</f>
        <v>Манометр 232.50.160 номер 04986</v>
      </c>
    </row>
    <row r="1005" customFormat="false" ht="17.9" hidden="true" customHeight="false" outlineLevel="0" collapsed="false">
      <c r="B1005" s="1" t="s">
        <v>290</v>
      </c>
      <c r="C1005" s="1" t="s">
        <v>30</v>
      </c>
      <c r="D1005" s="1" t="s">
        <v>31</v>
      </c>
      <c r="F1005" s="1" t="s">
        <v>2257</v>
      </c>
      <c r="G1005" s="16" t="n">
        <v>45761</v>
      </c>
      <c r="H1005" s="6" t="s">
        <v>2258</v>
      </c>
      <c r="J1005" s="1" t="s">
        <v>34</v>
      </c>
      <c r="K1005" s="1" t="s">
        <v>35</v>
      </c>
      <c r="L1005" s="1" t="s">
        <v>2259</v>
      </c>
      <c r="M1005" s="17" t="str">
        <f aca="false">IF(COUNTIF(поверки!$H$6:$H$3175,поверки!$H1005)&gt;1,"Дубликат","")</f>
        <v/>
      </c>
      <c r="N1005" s="17" t="str">
        <f aca="false">IF(COUNTIF(поверки!$L$6:$L$3175,поверки!$L1005)&gt;1,"Дубликат","")</f>
        <v/>
      </c>
      <c r="O1005" s="18" t="n">
        <v>1000</v>
      </c>
      <c r="P1005" s="17" t="str">
        <f aca="false">CONCATENATE(TEXT(MONTH(поверки!$G1005),"00"),"/",TEXT(поверки!$O1005,"000"), "/",TEXT(YEAR(поверки!$G1005)-2000,"00"))</f>
        <v>04/1000/25</v>
      </c>
      <c r="Q1005" s="17" t="str">
        <f aca="false">VLOOKUP(поверки!$F1005,'соответстиви ОТ типу'!$K$4:$M$344,2,FALSE())</f>
        <v>Манометр</v>
      </c>
      <c r="R1005" s="17" t="s">
        <v>46</v>
      </c>
      <c r="S1005" s="17" t="s">
        <v>2260</v>
      </c>
      <c r="T1005" s="17" t="n">
        <v>5</v>
      </c>
      <c r="U1005" s="19" t="n">
        <f aca="false">VLOOKUP(поверки!$T1005,'Акты п-п'!$C$5:$I$57,2,FALSE())</f>
        <v>45761</v>
      </c>
      <c r="V1005" s="19" t="n">
        <f aca="false">VLOOKUP(поверки!$T1005,'Акты п-п'!$C$5:$I$57,3,FALSE())</f>
        <v>45765</v>
      </c>
      <c r="W1005" s="17" t="str">
        <f aca="false">VLOOKUP(поверки!$T1005,'Акты п-п'!$C$5:$I$57,5,FALSE())</f>
        <v>Кадыков П.Ю.</v>
      </c>
      <c r="X1005" s="17" t="n">
        <f aca="false">поверки!$G1005-поверки!$U1005</f>
        <v>0</v>
      </c>
      <c r="Y1005" s="17" t="n">
        <f aca="false">поверки!$V1005-поверки!$G1005</f>
        <v>4</v>
      </c>
      <c r="Z1005" s="17" t="str">
        <f aca="false">CONCATENATE(поверки!$Q1005," ",поверки!$S1005," номер ",поверки!$H1005)</f>
        <v>Манометр 111.10.100 номер 00723</v>
      </c>
    </row>
    <row r="1006" customFormat="false" ht="17.9" hidden="true" customHeight="false" outlineLevel="0" collapsed="false">
      <c r="B1006" s="1" t="s">
        <v>290</v>
      </c>
      <c r="C1006" s="1" t="s">
        <v>30</v>
      </c>
      <c r="D1006" s="1" t="s">
        <v>31</v>
      </c>
      <c r="F1006" s="1" t="s">
        <v>828</v>
      </c>
      <c r="G1006" s="16" t="n">
        <v>45761</v>
      </c>
      <c r="H1006" s="6" t="s">
        <v>2261</v>
      </c>
      <c r="J1006" s="1" t="s">
        <v>34</v>
      </c>
      <c r="K1006" s="1" t="s">
        <v>35</v>
      </c>
      <c r="L1006" s="1" t="s">
        <v>2262</v>
      </c>
      <c r="M1006" s="17" t="str">
        <f aca="false">IF(COUNTIF(поверки!$H$6:$H$3175,поверки!$H1006)&gt;1,"Дубликат","")</f>
        <v/>
      </c>
      <c r="N1006" s="17" t="str">
        <f aca="false">IF(COUNTIF(поверки!$L$6:$L$3175,поверки!$L1006)&gt;1,"Дубликат","")</f>
        <v/>
      </c>
      <c r="O1006" s="18" t="n">
        <v>1001</v>
      </c>
      <c r="P1006" s="17" t="str">
        <f aca="false">CONCATENATE(TEXT(MONTH(поверки!$G1006),"00"),"/",TEXT(поверки!$O1006,"000"), "/",TEXT(YEAR(поверки!$G1006)-2000,"00"))</f>
        <v>04/1001/25</v>
      </c>
      <c r="Q1006" s="17" t="str">
        <f aca="false">VLOOKUP(поверки!$F1006,'соответстиви ОТ типу'!$K$4:$M$344,2,FALSE())</f>
        <v>Манометр</v>
      </c>
      <c r="R1006" s="17" t="s">
        <v>46</v>
      </c>
      <c r="S1006" s="17" t="s">
        <v>404</v>
      </c>
      <c r="T1006" s="17" t="n">
        <v>5</v>
      </c>
      <c r="U1006" s="19" t="n">
        <f aca="false">VLOOKUP(поверки!$T1006,'Акты п-п'!$C$5:$I$57,2,FALSE())</f>
        <v>45761</v>
      </c>
      <c r="V1006" s="19" t="n">
        <f aca="false">VLOOKUP(поверки!$T1006,'Акты п-п'!$C$5:$I$57,3,FALSE())</f>
        <v>45765</v>
      </c>
      <c r="W1006" s="17" t="str">
        <f aca="false">VLOOKUP(поверки!$T1006,'Акты п-п'!$C$5:$I$57,5,FALSE())</f>
        <v>Кадыков П.Ю.</v>
      </c>
      <c r="X1006" s="17" t="n">
        <f aca="false">поверки!$G1006-поверки!$U1006</f>
        <v>0</v>
      </c>
      <c r="Y1006" s="17" t="n">
        <f aca="false">поверки!$V1006-поверки!$G1006</f>
        <v>4</v>
      </c>
      <c r="Z1006" s="17" t="str">
        <f aca="false">CONCATENATE(поверки!$Q1006," ",поверки!$S1006," номер ",поверки!$H1006)</f>
        <v>Манометр МП4-УУ2 номер 01162</v>
      </c>
    </row>
    <row r="1007" customFormat="false" ht="17.9" hidden="true" customHeight="false" outlineLevel="0" collapsed="false">
      <c r="B1007" s="1" t="s">
        <v>290</v>
      </c>
      <c r="C1007" s="1" t="s">
        <v>30</v>
      </c>
      <c r="D1007" s="1" t="s">
        <v>31</v>
      </c>
      <c r="F1007" s="1" t="s">
        <v>291</v>
      </c>
      <c r="G1007" s="16" t="n">
        <v>45761</v>
      </c>
      <c r="H1007" s="6" t="s">
        <v>2263</v>
      </c>
      <c r="J1007" s="1" t="s">
        <v>34</v>
      </c>
      <c r="K1007" s="1" t="s">
        <v>35</v>
      </c>
      <c r="L1007" s="1" t="s">
        <v>2264</v>
      </c>
      <c r="M1007" s="17" t="str">
        <f aca="false">IF(COUNTIF(поверки!$H$6:$H$3175,поверки!$H1007)&gt;1,"Дубликат","")</f>
        <v/>
      </c>
      <c r="N1007" s="17" t="str">
        <f aca="false">IF(COUNTIF(поверки!$L$6:$L$3175,поверки!$L1007)&gt;1,"Дубликат","")</f>
        <v/>
      </c>
      <c r="O1007" s="18" t="n">
        <v>1002</v>
      </c>
      <c r="P1007" s="17" t="str">
        <f aca="false">CONCATENATE(TEXT(MONTH(поверки!$G1007),"00"),"/",TEXT(поверки!$O1007,"000"), "/",TEXT(YEAR(поверки!$G1007)-2000,"00"))</f>
        <v>04/1002/25</v>
      </c>
      <c r="Q1007" s="17" t="str">
        <f aca="false">VLOOKUP(поверки!$F1007,'соответстиви ОТ типу'!$K$4:$M$344,2,FALSE())</f>
        <v>Манометр</v>
      </c>
      <c r="R1007" s="17" t="s">
        <v>46</v>
      </c>
      <c r="S1007" s="17" t="s">
        <v>404</v>
      </c>
      <c r="T1007" s="17" t="n">
        <v>5</v>
      </c>
      <c r="U1007" s="19" t="n">
        <f aca="false">VLOOKUP(поверки!$T1007,'Акты п-п'!$C$5:$I$57,2,FALSE())</f>
        <v>45761</v>
      </c>
      <c r="V1007" s="19" t="n">
        <f aca="false">VLOOKUP(поверки!$T1007,'Акты п-п'!$C$5:$I$57,3,FALSE())</f>
        <v>45765</v>
      </c>
      <c r="W1007" s="17" t="str">
        <f aca="false">VLOOKUP(поверки!$T1007,'Акты п-п'!$C$5:$I$57,5,FALSE())</f>
        <v>Кадыков П.Ю.</v>
      </c>
      <c r="X1007" s="17" t="n">
        <f aca="false">поверки!$G1007-поверки!$U1007</f>
        <v>0</v>
      </c>
      <c r="Y1007" s="17" t="n">
        <f aca="false">поверки!$V1007-поверки!$G1007</f>
        <v>4</v>
      </c>
      <c r="Z1007" s="17" t="str">
        <f aca="false">CONCATENATE(поверки!$Q1007," ",поверки!$S1007," номер ",поверки!$H1007)</f>
        <v>Манометр МП4-УУ2 номер 01242</v>
      </c>
    </row>
    <row r="1008" customFormat="false" ht="17.9" hidden="true" customHeight="false" outlineLevel="0" collapsed="false">
      <c r="B1008" s="1" t="s">
        <v>290</v>
      </c>
      <c r="C1008" s="1" t="s">
        <v>30</v>
      </c>
      <c r="D1008" s="1" t="s">
        <v>31</v>
      </c>
      <c r="F1008" s="1" t="s">
        <v>2257</v>
      </c>
      <c r="G1008" s="16" t="n">
        <v>45761</v>
      </c>
      <c r="H1008" s="6" t="s">
        <v>2265</v>
      </c>
      <c r="J1008" s="1" t="s">
        <v>34</v>
      </c>
      <c r="K1008" s="1" t="s">
        <v>35</v>
      </c>
      <c r="L1008" s="1" t="s">
        <v>2266</v>
      </c>
      <c r="M1008" s="17" t="str">
        <f aca="false">IF(COUNTIF(поверки!$H$6:$H$3175,поверки!$H1008)&gt;1,"Дубликат","")</f>
        <v/>
      </c>
      <c r="N1008" s="17" t="str">
        <f aca="false">IF(COUNTIF(поверки!$L$6:$L$3175,поверки!$L1008)&gt;1,"Дубликат","")</f>
        <v/>
      </c>
      <c r="O1008" s="18" t="n">
        <v>1003</v>
      </c>
      <c r="P1008" s="17" t="str">
        <f aca="false">CONCATENATE(TEXT(MONTH(поверки!$G1008),"00"),"/",TEXT(поверки!$O1008,"000"), "/",TEXT(YEAR(поверки!$G1008)-2000,"00"))</f>
        <v>04/1003/25</v>
      </c>
      <c r="Q1008" s="17" t="str">
        <f aca="false">VLOOKUP(поверки!$F1008,'соответстиви ОТ типу'!$K$4:$M$344,2,FALSE())</f>
        <v>Манометр</v>
      </c>
      <c r="R1008" s="17" t="s">
        <v>46</v>
      </c>
      <c r="S1008" s="17" t="s">
        <v>2260</v>
      </c>
      <c r="T1008" s="17" t="n">
        <v>5</v>
      </c>
      <c r="U1008" s="19" t="n">
        <f aca="false">VLOOKUP(поверки!$T1008,'Акты п-п'!$C$5:$I$57,2,FALSE())</f>
        <v>45761</v>
      </c>
      <c r="V1008" s="19" t="n">
        <f aca="false">VLOOKUP(поверки!$T1008,'Акты п-п'!$C$5:$I$57,3,FALSE())</f>
        <v>45765</v>
      </c>
      <c r="W1008" s="17" t="str">
        <f aca="false">VLOOKUP(поверки!$T1008,'Акты п-п'!$C$5:$I$57,5,FALSE())</f>
        <v>Кадыков П.Ю.</v>
      </c>
      <c r="X1008" s="17" t="n">
        <f aca="false">поверки!$G1008-поверки!$U1008</f>
        <v>0</v>
      </c>
      <c r="Y1008" s="17" t="n">
        <f aca="false">поверки!$V1008-поверки!$G1008</f>
        <v>4</v>
      </c>
      <c r="Z1008" s="17" t="str">
        <f aca="false">CONCATENATE(поверки!$Q1008," ",поверки!$S1008," номер ",поверки!$H1008)</f>
        <v>Манометр 111.10.100 номер 02256</v>
      </c>
    </row>
    <row r="1009" customFormat="false" ht="17.9" hidden="true" customHeight="false" outlineLevel="0" collapsed="false">
      <c r="B1009" s="1" t="s">
        <v>290</v>
      </c>
      <c r="C1009" s="1" t="s">
        <v>30</v>
      </c>
      <c r="D1009" s="1" t="s">
        <v>31</v>
      </c>
      <c r="F1009" s="1" t="s">
        <v>428</v>
      </c>
      <c r="G1009" s="16" t="n">
        <v>45761</v>
      </c>
      <c r="H1009" s="6" t="s">
        <v>2267</v>
      </c>
      <c r="J1009" s="1" t="s">
        <v>34</v>
      </c>
      <c r="K1009" s="1" t="s">
        <v>35</v>
      </c>
      <c r="L1009" s="1" t="s">
        <v>2268</v>
      </c>
      <c r="M1009" s="17" t="str">
        <f aca="false">IF(COUNTIF(поверки!$H$6:$H$3175,поверки!$H1009)&gt;1,"Дубликат","")</f>
        <v/>
      </c>
      <c r="N1009" s="17" t="str">
        <f aca="false">IF(COUNTIF(поверки!$L$6:$L$3175,поверки!$L1009)&gt;1,"Дубликат","")</f>
        <v/>
      </c>
      <c r="O1009" s="18" t="n">
        <v>1004</v>
      </c>
      <c r="P1009" s="17" t="str">
        <f aca="false">CONCATENATE(TEXT(MONTH(поверки!$G1009),"00"),"/",TEXT(поверки!$O1009,"000"), "/",TEXT(YEAR(поверки!$G1009)-2000,"00"))</f>
        <v>04/1004/25</v>
      </c>
      <c r="Q1009" s="17" t="str">
        <f aca="false">VLOOKUP(поверки!$F1009,'соответстиви ОТ типу'!$K$4:$M$344,2,FALSE())</f>
        <v>Манометр</v>
      </c>
      <c r="R1009" s="17" t="s">
        <v>46</v>
      </c>
      <c r="S1009" s="17" t="s">
        <v>404</v>
      </c>
      <c r="T1009" s="17" t="n">
        <v>5</v>
      </c>
      <c r="U1009" s="19" t="n">
        <f aca="false">VLOOKUP(поверки!$T1009,'Акты п-п'!$C$5:$I$57,2,FALSE())</f>
        <v>45761</v>
      </c>
      <c r="V1009" s="19" t="n">
        <f aca="false">VLOOKUP(поверки!$T1009,'Акты п-п'!$C$5:$I$57,3,FALSE())</f>
        <v>45765</v>
      </c>
      <c r="W1009" s="17" t="str">
        <f aca="false">VLOOKUP(поверки!$T1009,'Акты п-п'!$C$5:$I$57,5,FALSE())</f>
        <v>Кадыков П.Ю.</v>
      </c>
      <c r="X1009" s="17" t="n">
        <f aca="false">поверки!$G1009-поверки!$U1009</f>
        <v>0</v>
      </c>
      <c r="Y1009" s="17" t="n">
        <f aca="false">поверки!$V1009-поверки!$G1009</f>
        <v>4</v>
      </c>
      <c r="Z1009" s="17" t="str">
        <f aca="false">CONCATENATE(поверки!$Q1009," ",поверки!$S1009," номер ",поверки!$H1009)</f>
        <v>Манометр МП4-УУ2 номер 01457</v>
      </c>
    </row>
    <row r="1010" customFormat="false" ht="17.9" hidden="true" customHeight="false" outlineLevel="0" collapsed="false">
      <c r="B1010" s="1" t="s">
        <v>290</v>
      </c>
      <c r="C1010" s="1" t="s">
        <v>30</v>
      </c>
      <c r="D1010" s="1" t="s">
        <v>31</v>
      </c>
      <c r="F1010" s="1" t="s">
        <v>828</v>
      </c>
      <c r="G1010" s="16" t="n">
        <v>45761</v>
      </c>
      <c r="H1010" s="6" t="s">
        <v>2269</v>
      </c>
      <c r="J1010" s="1" t="s">
        <v>34</v>
      </c>
      <c r="K1010" s="1" t="s">
        <v>35</v>
      </c>
      <c r="L1010" s="1" t="s">
        <v>2270</v>
      </c>
      <c r="M1010" s="17" t="str">
        <f aca="false">IF(COUNTIF(поверки!$H$6:$H$3175,поверки!$H1010)&gt;1,"Дубликат","")</f>
        <v/>
      </c>
      <c r="N1010" s="17" t="str">
        <f aca="false">IF(COUNTIF(поверки!$L$6:$L$3175,поверки!$L1010)&gt;1,"Дубликат","")</f>
        <v/>
      </c>
      <c r="O1010" s="18" t="n">
        <v>1005</v>
      </c>
      <c r="P1010" s="17" t="str">
        <f aca="false">CONCATENATE(TEXT(MONTH(поверки!$G1010),"00"),"/",TEXT(поверки!$O1010,"000"), "/",TEXT(YEAR(поверки!$G1010)-2000,"00"))</f>
        <v>04/1005/25</v>
      </c>
      <c r="Q1010" s="17" t="str">
        <f aca="false">VLOOKUP(поверки!$F1010,'соответстиви ОТ типу'!$K$4:$M$344,2,FALSE())</f>
        <v>Манометр</v>
      </c>
      <c r="R1010" s="17" t="s">
        <v>46</v>
      </c>
      <c r="S1010" s="17" t="s">
        <v>404</v>
      </c>
      <c r="T1010" s="17" t="n">
        <v>5</v>
      </c>
      <c r="U1010" s="19" t="n">
        <f aca="false">VLOOKUP(поверки!$T1010,'Акты п-п'!$C$5:$I$57,2,FALSE())</f>
        <v>45761</v>
      </c>
      <c r="V1010" s="19" t="n">
        <f aca="false">VLOOKUP(поверки!$T1010,'Акты п-п'!$C$5:$I$57,3,FALSE())</f>
        <v>45765</v>
      </c>
      <c r="W1010" s="17" t="str">
        <f aca="false">VLOOKUP(поверки!$T1010,'Акты п-п'!$C$5:$I$57,5,FALSE())</f>
        <v>Кадыков П.Ю.</v>
      </c>
      <c r="X1010" s="17" t="n">
        <f aca="false">поверки!$G1010-поверки!$U1010</f>
        <v>0</v>
      </c>
      <c r="Y1010" s="17" t="n">
        <f aca="false">поверки!$V1010-поверки!$G1010</f>
        <v>4</v>
      </c>
      <c r="Z1010" s="17" t="str">
        <f aca="false">CONCATENATE(поверки!$Q1010," ",поверки!$S1010," номер ",поверки!$H1010)</f>
        <v>Манометр МП4-УУ2 номер 01458</v>
      </c>
    </row>
    <row r="1011" customFormat="false" ht="17.9" hidden="true" customHeight="false" outlineLevel="0" collapsed="false">
      <c r="B1011" s="1" t="s">
        <v>290</v>
      </c>
      <c r="C1011" s="1" t="s">
        <v>30</v>
      </c>
      <c r="D1011" s="1" t="s">
        <v>31</v>
      </c>
      <c r="F1011" s="1" t="s">
        <v>428</v>
      </c>
      <c r="G1011" s="16" t="n">
        <v>45761</v>
      </c>
      <c r="H1011" s="6" t="s">
        <v>2271</v>
      </c>
      <c r="J1011" s="1" t="s">
        <v>34</v>
      </c>
      <c r="K1011" s="1" t="s">
        <v>35</v>
      </c>
      <c r="L1011" s="1" t="s">
        <v>2272</v>
      </c>
      <c r="M1011" s="17" t="str">
        <f aca="false">IF(COUNTIF(поверки!$H$6:$H$3175,поверки!$H1011)&gt;1,"Дубликат","")</f>
        <v/>
      </c>
      <c r="N1011" s="17" t="str">
        <f aca="false">IF(COUNTIF(поверки!$L$6:$L$3175,поверки!$L1011)&gt;1,"Дубликат","")</f>
        <v/>
      </c>
      <c r="O1011" s="18" t="n">
        <v>1006</v>
      </c>
      <c r="P1011" s="17" t="str">
        <f aca="false">CONCATENATE(TEXT(MONTH(поверки!$G1011),"00"),"/",TEXT(поверки!$O1011,"000"), "/",TEXT(YEAR(поверки!$G1011)-2000,"00"))</f>
        <v>04/1006/25</v>
      </c>
      <c r="Q1011" s="17" t="str">
        <f aca="false">VLOOKUP(поверки!$F1011,'соответстиви ОТ типу'!$K$4:$M$344,2,FALSE())</f>
        <v>Манометр</v>
      </c>
      <c r="R1011" s="17" t="s">
        <v>46</v>
      </c>
      <c r="S1011" s="17" t="s">
        <v>404</v>
      </c>
      <c r="T1011" s="17" t="n">
        <v>5</v>
      </c>
      <c r="U1011" s="19" t="n">
        <f aca="false">VLOOKUP(поверки!$T1011,'Акты п-п'!$C$5:$I$57,2,FALSE())</f>
        <v>45761</v>
      </c>
      <c r="V1011" s="19" t="n">
        <f aca="false">VLOOKUP(поверки!$T1011,'Акты п-п'!$C$5:$I$57,3,FALSE())</f>
        <v>45765</v>
      </c>
      <c r="W1011" s="17" t="str">
        <f aca="false">VLOOKUP(поверки!$T1011,'Акты п-п'!$C$5:$I$57,5,FALSE())</f>
        <v>Кадыков П.Ю.</v>
      </c>
      <c r="X1011" s="17" t="n">
        <f aca="false">поверки!$G1011-поверки!$U1011</f>
        <v>0</v>
      </c>
      <c r="Y1011" s="17" t="n">
        <f aca="false">поверки!$V1011-поверки!$G1011</f>
        <v>4</v>
      </c>
      <c r="Z1011" s="17" t="str">
        <f aca="false">CONCATENATE(поверки!$Q1011," ",поверки!$S1011," номер ",поверки!$H1011)</f>
        <v>Манометр МП4-УУ2 номер 01459</v>
      </c>
    </row>
    <row r="1012" customFormat="false" ht="17.9" hidden="true" customHeight="false" outlineLevel="0" collapsed="false">
      <c r="B1012" s="1" t="s">
        <v>290</v>
      </c>
      <c r="C1012" s="1" t="s">
        <v>30</v>
      </c>
      <c r="D1012" s="1" t="s">
        <v>31</v>
      </c>
      <c r="F1012" s="1" t="s">
        <v>291</v>
      </c>
      <c r="G1012" s="16" t="n">
        <v>45761</v>
      </c>
      <c r="H1012" s="6" t="s">
        <v>2273</v>
      </c>
      <c r="J1012" s="1" t="s">
        <v>34</v>
      </c>
      <c r="K1012" s="1" t="s">
        <v>35</v>
      </c>
      <c r="L1012" s="1" t="s">
        <v>2274</v>
      </c>
      <c r="M1012" s="17" t="str">
        <f aca="false">IF(COUNTIF(поверки!$H$6:$H$3175,поверки!$H1012)&gt;1,"Дубликат","")</f>
        <v/>
      </c>
      <c r="N1012" s="17" t="str">
        <f aca="false">IF(COUNTIF(поверки!$L$6:$L$3175,поверки!$L1012)&gt;1,"Дубликат","")</f>
        <v/>
      </c>
      <c r="O1012" s="18" t="n">
        <v>1007</v>
      </c>
      <c r="P1012" s="17" t="str">
        <f aca="false">CONCATENATE(TEXT(MONTH(поверки!$G1012),"00"),"/",TEXT(поверки!$O1012,"000"), "/",TEXT(YEAR(поверки!$G1012)-2000,"00"))</f>
        <v>04/1007/25</v>
      </c>
      <c r="Q1012" s="17" t="str">
        <f aca="false">VLOOKUP(поверки!$F1012,'соответстиви ОТ типу'!$K$4:$M$344,2,FALSE())</f>
        <v>Манометр</v>
      </c>
      <c r="R1012" s="17" t="s">
        <v>46</v>
      </c>
      <c r="S1012" s="17" t="s">
        <v>294</v>
      </c>
      <c r="T1012" s="17" t="n">
        <v>5</v>
      </c>
      <c r="U1012" s="19" t="n">
        <f aca="false">VLOOKUP(поверки!$T1012,'Акты п-п'!$C$5:$I$57,2,FALSE())</f>
        <v>45761</v>
      </c>
      <c r="V1012" s="19" t="n">
        <f aca="false">VLOOKUP(поверки!$T1012,'Акты п-п'!$C$5:$I$57,3,FALSE())</f>
        <v>45765</v>
      </c>
      <c r="W1012" s="17" t="str">
        <f aca="false">VLOOKUP(поверки!$T1012,'Акты п-п'!$C$5:$I$57,5,FALSE())</f>
        <v>Кадыков П.Ю.</v>
      </c>
      <c r="X1012" s="17" t="n">
        <f aca="false">поверки!$G1012-поверки!$U1012</f>
        <v>0</v>
      </c>
      <c r="Y1012" s="17" t="n">
        <f aca="false">поверки!$V1012-поверки!$G1012</f>
        <v>4</v>
      </c>
      <c r="Z1012" s="17" t="str">
        <f aca="false">CONCATENATE(поверки!$Q1012," ",поверки!$S1012," номер ",поверки!$H1012)</f>
        <v>Манометр МП3-УУ2 номер Р01021</v>
      </c>
    </row>
    <row r="1013" customFormat="false" ht="17.9" hidden="true" customHeight="false" outlineLevel="0" collapsed="false">
      <c r="B1013" s="1" t="s">
        <v>290</v>
      </c>
      <c r="C1013" s="1" t="s">
        <v>30</v>
      </c>
      <c r="D1013" s="1" t="s">
        <v>31</v>
      </c>
      <c r="F1013" s="1" t="s">
        <v>323</v>
      </c>
      <c r="G1013" s="16" t="n">
        <v>45761</v>
      </c>
      <c r="H1013" s="6" t="s">
        <v>2275</v>
      </c>
      <c r="J1013" s="1" t="s">
        <v>34</v>
      </c>
      <c r="K1013" s="1" t="s">
        <v>35</v>
      </c>
      <c r="L1013" s="1" t="s">
        <v>2276</v>
      </c>
      <c r="M1013" s="17" t="str">
        <f aca="false">IF(COUNTIF(поверки!$H$6:$H$3175,поверки!$H1013)&gt;1,"Дубликат","")</f>
        <v/>
      </c>
      <c r="N1013" s="17" t="str">
        <f aca="false">IF(COUNTIF(поверки!$L$6:$L$3175,поверки!$L1013)&gt;1,"Дубликат","")</f>
        <v/>
      </c>
      <c r="O1013" s="18" t="n">
        <v>1008</v>
      </c>
      <c r="P1013" s="17" t="str">
        <f aca="false">CONCATENATE(TEXT(MONTH(поверки!$G1013),"00"),"/",TEXT(поверки!$O1013,"000"), "/",TEXT(YEAR(поверки!$G1013)-2000,"00"))</f>
        <v>04/1008/25</v>
      </c>
      <c r="Q1013" s="17" t="str">
        <f aca="false">VLOOKUP(поверки!$F1013,'соответстиви ОТ типу'!$K$4:$M$344,2,FALSE())</f>
        <v>Манометр</v>
      </c>
      <c r="R1013" s="17" t="s">
        <v>46</v>
      </c>
      <c r="S1013" s="17" t="s">
        <v>815</v>
      </c>
      <c r="T1013" s="17" t="n">
        <v>5</v>
      </c>
      <c r="U1013" s="19" t="n">
        <f aca="false">VLOOKUP(поверки!$T1013,'Акты п-п'!$C$5:$I$57,2,FALSE())</f>
        <v>45761</v>
      </c>
      <c r="V1013" s="19" t="n">
        <f aca="false">VLOOKUP(поверки!$T1013,'Акты п-п'!$C$5:$I$57,3,FALSE())</f>
        <v>45765</v>
      </c>
      <c r="W1013" s="17" t="str">
        <f aca="false">VLOOKUP(поверки!$T1013,'Акты п-п'!$C$5:$I$57,5,FALSE())</f>
        <v>Кадыков П.Ю.</v>
      </c>
      <c r="X1013" s="17" t="n">
        <f aca="false">поверки!$G1013-поверки!$U1013</f>
        <v>0</v>
      </c>
      <c r="Y1013" s="17" t="n">
        <f aca="false">поверки!$V1013-поверки!$G1013</f>
        <v>4</v>
      </c>
      <c r="Z1013" s="17" t="str">
        <f aca="false">CONCATENATE(поверки!$Q1013," ",поверки!$S1013," номер ",поверки!$H1013)</f>
        <v>Манометр 233.50.100 номер 00411</v>
      </c>
    </row>
    <row r="1014" customFormat="false" ht="17.9" hidden="true" customHeight="false" outlineLevel="0" collapsed="false">
      <c r="B1014" s="1" t="s">
        <v>290</v>
      </c>
      <c r="C1014" s="1" t="s">
        <v>30</v>
      </c>
      <c r="D1014" s="1" t="s">
        <v>31</v>
      </c>
      <c r="F1014" s="1" t="s">
        <v>323</v>
      </c>
      <c r="G1014" s="16" t="n">
        <v>45761</v>
      </c>
      <c r="H1014" s="6" t="s">
        <v>2277</v>
      </c>
      <c r="J1014" s="1" t="s">
        <v>34</v>
      </c>
      <c r="K1014" s="1" t="s">
        <v>35</v>
      </c>
      <c r="L1014" s="1" t="s">
        <v>2278</v>
      </c>
      <c r="M1014" s="17" t="str">
        <f aca="false">IF(COUNTIF(поверки!$H$6:$H$3175,поверки!$H1014)&gt;1,"Дубликат","")</f>
        <v/>
      </c>
      <c r="N1014" s="17" t="str">
        <f aca="false">IF(COUNTIF(поверки!$L$6:$L$3175,поверки!$L1014)&gt;1,"Дубликат","")</f>
        <v/>
      </c>
      <c r="O1014" s="18" t="n">
        <v>1009</v>
      </c>
      <c r="P1014" s="17" t="str">
        <f aca="false">CONCATENATE(TEXT(MONTH(поверки!$G1014),"00"),"/",TEXT(поверки!$O1014,"000"), "/",TEXT(YEAR(поверки!$G1014)-2000,"00"))</f>
        <v>04/1009/25</v>
      </c>
      <c r="Q1014" s="17" t="str">
        <f aca="false">VLOOKUP(поверки!$F1014,'соответстиви ОТ типу'!$K$4:$M$344,2,FALSE())</f>
        <v>Манометр</v>
      </c>
      <c r="R1014" s="17" t="s">
        <v>46</v>
      </c>
      <c r="S1014" s="17" t="s">
        <v>2279</v>
      </c>
      <c r="T1014" s="17" t="n">
        <v>5</v>
      </c>
      <c r="U1014" s="19" t="n">
        <f aca="false">VLOOKUP(поверки!$T1014,'Акты п-п'!$C$5:$I$57,2,FALSE())</f>
        <v>45761</v>
      </c>
      <c r="V1014" s="19" t="n">
        <f aca="false">VLOOKUP(поверки!$T1014,'Акты п-п'!$C$5:$I$57,3,FALSE())</f>
        <v>45765</v>
      </c>
      <c r="W1014" s="17" t="str">
        <f aca="false">VLOOKUP(поверки!$T1014,'Акты п-п'!$C$5:$I$57,5,FALSE())</f>
        <v>Кадыков П.Ю.</v>
      </c>
      <c r="X1014" s="17" t="n">
        <f aca="false">поверки!$G1014-поверки!$U1014</f>
        <v>0</v>
      </c>
      <c r="Y1014" s="17" t="n">
        <f aca="false">поверки!$V1014-поверки!$G1014</f>
        <v>4</v>
      </c>
      <c r="Z1014" s="17" t="str">
        <f aca="false">CONCATENATE(поверки!$Q1014," ",поверки!$S1014," номер ",поверки!$H1014)</f>
        <v>Манометр 233.30.160 номер 00426</v>
      </c>
    </row>
    <row r="1015" customFormat="false" ht="17.9" hidden="true" customHeight="false" outlineLevel="0" collapsed="false">
      <c r="B1015" s="1" t="s">
        <v>290</v>
      </c>
      <c r="C1015" s="1" t="s">
        <v>30</v>
      </c>
      <c r="D1015" s="1" t="s">
        <v>31</v>
      </c>
      <c r="F1015" s="1" t="s">
        <v>428</v>
      </c>
      <c r="G1015" s="16" t="n">
        <v>45761</v>
      </c>
      <c r="H1015" s="6" t="s">
        <v>2280</v>
      </c>
      <c r="J1015" s="1" t="s">
        <v>34</v>
      </c>
      <c r="K1015" s="1" t="s">
        <v>35</v>
      </c>
      <c r="L1015" s="1" t="s">
        <v>2281</v>
      </c>
      <c r="M1015" s="17" t="str">
        <f aca="false">IF(COUNTIF(поверки!$H$6:$H$3175,поверки!$H1015)&gt;1,"Дубликат","")</f>
        <v/>
      </c>
      <c r="N1015" s="17" t="str">
        <f aca="false">IF(COUNTIF(поверки!$L$6:$L$3175,поверки!$L1015)&gt;1,"Дубликат","")</f>
        <v/>
      </c>
      <c r="O1015" s="18" t="n">
        <v>1010</v>
      </c>
      <c r="P1015" s="17" t="str">
        <f aca="false">CONCATENATE(TEXT(MONTH(поверки!$G1015),"00"),"/",TEXT(поверки!$O1015,"000"), "/",TEXT(YEAR(поверки!$G1015)-2000,"00"))</f>
        <v>04/1010/25</v>
      </c>
      <c r="Q1015" s="17" t="str">
        <f aca="false">VLOOKUP(поверки!$F1015,'соответстиви ОТ типу'!$K$4:$M$344,2,FALSE())</f>
        <v>Манометр</v>
      </c>
      <c r="R1015" s="17" t="s">
        <v>46</v>
      </c>
      <c r="S1015" s="17" t="s">
        <v>294</v>
      </c>
      <c r="T1015" s="17" t="n">
        <v>5</v>
      </c>
      <c r="U1015" s="19" t="n">
        <f aca="false">VLOOKUP(поверки!$T1015,'Акты п-п'!$C$5:$I$57,2,FALSE())</f>
        <v>45761</v>
      </c>
      <c r="V1015" s="19" t="n">
        <f aca="false">VLOOKUP(поверки!$T1015,'Акты п-п'!$C$5:$I$57,3,FALSE())</f>
        <v>45765</v>
      </c>
      <c r="W1015" s="17" t="str">
        <f aca="false">VLOOKUP(поверки!$T1015,'Акты п-п'!$C$5:$I$57,5,FALSE())</f>
        <v>Кадыков П.Ю.</v>
      </c>
      <c r="X1015" s="17" t="n">
        <f aca="false">поверки!$G1015-поверки!$U1015</f>
        <v>0</v>
      </c>
      <c r="Y1015" s="17" t="n">
        <f aca="false">поверки!$V1015-поверки!$G1015</f>
        <v>4</v>
      </c>
      <c r="Z1015" s="17" t="str">
        <f aca="false">CONCATENATE(поверки!$Q1015," ",поверки!$S1015," номер ",поверки!$H1015)</f>
        <v>Манометр МП3-УУ2 номер Т00429</v>
      </c>
    </row>
    <row r="1016" customFormat="false" ht="17.9" hidden="true" customHeight="false" outlineLevel="0" collapsed="false">
      <c r="B1016" s="1" t="s">
        <v>290</v>
      </c>
      <c r="C1016" s="1" t="s">
        <v>30</v>
      </c>
      <c r="D1016" s="1" t="s">
        <v>31</v>
      </c>
      <c r="F1016" s="1" t="s">
        <v>428</v>
      </c>
      <c r="G1016" s="16" t="n">
        <v>45761</v>
      </c>
      <c r="H1016" s="6" t="s">
        <v>2282</v>
      </c>
      <c r="J1016" s="1" t="s">
        <v>34</v>
      </c>
      <c r="K1016" s="1" t="s">
        <v>35</v>
      </c>
      <c r="L1016" s="1" t="s">
        <v>2283</v>
      </c>
      <c r="M1016" s="17" t="str">
        <f aca="false">IF(COUNTIF(поверки!$H$6:$H$3175,поверки!$H1016)&gt;1,"Дубликат","")</f>
        <v/>
      </c>
      <c r="N1016" s="17" t="str">
        <f aca="false">IF(COUNTIF(поверки!$L$6:$L$3175,поверки!$L1016)&gt;1,"Дубликат","")</f>
        <v/>
      </c>
      <c r="O1016" s="18" t="n">
        <v>1011</v>
      </c>
      <c r="P1016" s="17" t="str">
        <f aca="false">CONCATENATE(TEXT(MONTH(поверки!$G1016),"00"),"/",TEXT(поверки!$O1016,"000"), "/",TEXT(YEAR(поверки!$G1016)-2000,"00"))</f>
        <v>04/1011/25</v>
      </c>
      <c r="Q1016" s="17" t="str">
        <f aca="false">VLOOKUP(поверки!$F1016,'соответстиви ОТ типу'!$K$4:$M$344,2,FALSE())</f>
        <v>Манометр</v>
      </c>
      <c r="R1016" s="17" t="s">
        <v>46</v>
      </c>
      <c r="S1016" s="17" t="s">
        <v>404</v>
      </c>
      <c r="T1016" s="17" t="n">
        <v>5</v>
      </c>
      <c r="U1016" s="19" t="n">
        <f aca="false">VLOOKUP(поверки!$T1016,'Акты п-п'!$C$5:$I$57,2,FALSE())</f>
        <v>45761</v>
      </c>
      <c r="V1016" s="19" t="n">
        <f aca="false">VLOOKUP(поверки!$T1016,'Акты п-п'!$C$5:$I$57,3,FALSE())</f>
        <v>45765</v>
      </c>
      <c r="W1016" s="17" t="str">
        <f aca="false">VLOOKUP(поверки!$T1016,'Акты п-п'!$C$5:$I$57,5,FALSE())</f>
        <v>Кадыков П.Ю.</v>
      </c>
      <c r="X1016" s="17" t="n">
        <f aca="false">поверки!$G1016-поверки!$U1016</f>
        <v>0</v>
      </c>
      <c r="Y1016" s="17" t="n">
        <f aca="false">поверки!$V1016-поверки!$G1016</f>
        <v>4</v>
      </c>
      <c r="Z1016" s="17" t="str">
        <f aca="false">CONCATENATE(поверки!$Q1016," ",поверки!$S1016," номер ",поверки!$H1016)</f>
        <v>Манометр МП4-УУ2 номер 01200</v>
      </c>
    </row>
    <row r="1017" customFormat="false" ht="17.9" hidden="true" customHeight="false" outlineLevel="0" collapsed="false">
      <c r="B1017" s="1" t="s">
        <v>290</v>
      </c>
      <c r="C1017" s="1" t="s">
        <v>30</v>
      </c>
      <c r="D1017" s="1" t="s">
        <v>31</v>
      </c>
      <c r="F1017" s="1" t="s">
        <v>428</v>
      </c>
      <c r="G1017" s="16" t="n">
        <v>45761</v>
      </c>
      <c r="H1017" s="6" t="s">
        <v>2284</v>
      </c>
      <c r="J1017" s="1" t="s">
        <v>34</v>
      </c>
      <c r="K1017" s="1" t="s">
        <v>35</v>
      </c>
      <c r="L1017" s="1" t="s">
        <v>2285</v>
      </c>
      <c r="M1017" s="17" t="str">
        <f aca="false">IF(COUNTIF(поверки!$H$6:$H$3175,поверки!$H1017)&gt;1,"Дубликат","")</f>
        <v/>
      </c>
      <c r="N1017" s="17" t="str">
        <f aca="false">IF(COUNTIF(поверки!$L$6:$L$3175,поверки!$L1017)&gt;1,"Дубликат","")</f>
        <v/>
      </c>
      <c r="O1017" s="18" t="n">
        <v>1012</v>
      </c>
      <c r="P1017" s="17" t="str">
        <f aca="false">CONCATENATE(TEXT(MONTH(поверки!$G1017),"00"),"/",TEXT(поверки!$O1017,"000"), "/",TEXT(YEAR(поверки!$G1017)-2000,"00"))</f>
        <v>04/1012/25</v>
      </c>
      <c r="Q1017" s="17" t="str">
        <f aca="false">VLOOKUP(поверки!$F1017,'соответстиви ОТ типу'!$K$4:$M$344,2,FALSE())</f>
        <v>Манометр</v>
      </c>
      <c r="R1017" s="17" t="s">
        <v>46</v>
      </c>
      <c r="S1017" s="17" t="s">
        <v>404</v>
      </c>
      <c r="T1017" s="17" t="n">
        <v>5</v>
      </c>
      <c r="U1017" s="19" t="n">
        <f aca="false">VLOOKUP(поверки!$T1017,'Акты п-п'!$C$5:$I$57,2,FALSE())</f>
        <v>45761</v>
      </c>
      <c r="V1017" s="19" t="n">
        <f aca="false">VLOOKUP(поверки!$T1017,'Акты п-п'!$C$5:$I$57,3,FALSE())</f>
        <v>45765</v>
      </c>
      <c r="W1017" s="17" t="str">
        <f aca="false">VLOOKUP(поверки!$T1017,'Акты п-п'!$C$5:$I$57,5,FALSE())</f>
        <v>Кадыков П.Ю.</v>
      </c>
      <c r="X1017" s="17" t="n">
        <f aca="false">поверки!$G1017-поверки!$U1017</f>
        <v>0</v>
      </c>
      <c r="Y1017" s="17" t="n">
        <f aca="false">поверки!$V1017-поверки!$G1017</f>
        <v>4</v>
      </c>
      <c r="Z1017" s="17" t="str">
        <f aca="false">CONCATENATE(поверки!$Q1017," ",поверки!$S1017," номер ",поверки!$H1017)</f>
        <v>Манометр МП4-УУ2 номер 01203</v>
      </c>
    </row>
    <row r="1018" customFormat="false" ht="17.9" hidden="true" customHeight="false" outlineLevel="0" collapsed="false">
      <c r="B1018" s="1" t="s">
        <v>290</v>
      </c>
      <c r="C1018" s="1" t="s">
        <v>30</v>
      </c>
      <c r="D1018" s="1" t="s">
        <v>31</v>
      </c>
      <c r="F1018" s="1" t="s">
        <v>428</v>
      </c>
      <c r="G1018" s="16" t="n">
        <v>45761</v>
      </c>
      <c r="H1018" s="6" t="s">
        <v>2286</v>
      </c>
      <c r="J1018" s="1" t="s">
        <v>34</v>
      </c>
      <c r="K1018" s="1" t="s">
        <v>35</v>
      </c>
      <c r="L1018" s="1" t="s">
        <v>2287</v>
      </c>
      <c r="M1018" s="17" t="str">
        <f aca="false">IF(COUNTIF(поверки!$H$6:$H$3175,поверки!$H1018)&gt;1,"Дубликат","")</f>
        <v/>
      </c>
      <c r="N1018" s="17" t="str">
        <f aca="false">IF(COUNTIF(поверки!$L$6:$L$3175,поверки!$L1018)&gt;1,"Дубликат","")</f>
        <v/>
      </c>
      <c r="O1018" s="18" t="n">
        <v>1013</v>
      </c>
      <c r="P1018" s="17" t="str">
        <f aca="false">CONCATENATE(TEXT(MONTH(поверки!$G1018),"00"),"/",TEXT(поверки!$O1018,"000"), "/",TEXT(YEAR(поверки!$G1018)-2000,"00"))</f>
        <v>04/1013/25</v>
      </c>
      <c r="Q1018" s="17" t="str">
        <f aca="false">VLOOKUP(поверки!$F1018,'соответстиви ОТ типу'!$K$4:$M$344,2,FALSE())</f>
        <v>Манометр</v>
      </c>
      <c r="R1018" s="17" t="s">
        <v>46</v>
      </c>
      <c r="S1018" s="17" t="s">
        <v>294</v>
      </c>
      <c r="T1018" s="17" t="n">
        <v>5</v>
      </c>
      <c r="U1018" s="19" t="n">
        <f aca="false">VLOOKUP(поверки!$T1018,'Акты п-п'!$C$5:$I$57,2,FALSE())</f>
        <v>45761</v>
      </c>
      <c r="V1018" s="19" t="n">
        <f aca="false">VLOOKUP(поверки!$T1018,'Акты п-п'!$C$5:$I$57,3,FALSE())</f>
        <v>45765</v>
      </c>
      <c r="W1018" s="17" t="str">
        <f aca="false">VLOOKUP(поверки!$T1018,'Акты п-п'!$C$5:$I$57,5,FALSE())</f>
        <v>Кадыков П.Ю.</v>
      </c>
      <c r="X1018" s="17" t="n">
        <f aca="false">поверки!$G1018-поверки!$U1018</f>
        <v>0</v>
      </c>
      <c r="Y1018" s="17" t="n">
        <f aca="false">поверки!$V1018-поверки!$G1018</f>
        <v>4</v>
      </c>
      <c r="Z1018" s="17" t="str">
        <f aca="false">CONCATENATE(поверки!$Q1018," ",поверки!$S1018," номер ",поверки!$H1018)</f>
        <v>Манометр МП3-УУ2 номер 01217</v>
      </c>
    </row>
    <row r="1019" customFormat="false" ht="17.9" hidden="true" customHeight="false" outlineLevel="0" collapsed="false">
      <c r="B1019" s="1" t="s">
        <v>290</v>
      </c>
      <c r="C1019" s="1" t="s">
        <v>30</v>
      </c>
      <c r="D1019" s="1" t="s">
        <v>31</v>
      </c>
      <c r="F1019" s="1" t="s">
        <v>323</v>
      </c>
      <c r="G1019" s="16" t="n">
        <v>45761</v>
      </c>
      <c r="H1019" s="6" t="s">
        <v>2288</v>
      </c>
      <c r="J1019" s="1" t="s">
        <v>34</v>
      </c>
      <c r="K1019" s="1" t="s">
        <v>35</v>
      </c>
      <c r="L1019" s="1" t="s">
        <v>2289</v>
      </c>
      <c r="M1019" s="17" t="str">
        <f aca="false">IF(COUNTIF(поверки!$H$6:$H$3175,поверки!$H1019)&gt;1,"Дубликат","")</f>
        <v/>
      </c>
      <c r="N1019" s="17" t="str">
        <f aca="false">IF(COUNTIF(поверки!$L$6:$L$3175,поверки!$L1019)&gt;1,"Дубликат","")</f>
        <v/>
      </c>
      <c r="O1019" s="18" t="n">
        <v>1014</v>
      </c>
      <c r="P1019" s="17" t="str">
        <f aca="false">CONCATENATE(TEXT(MONTH(поверки!$G1019),"00"),"/",TEXT(поверки!$O1019,"000"), "/",TEXT(YEAR(поверки!$G1019)-2000,"00"))</f>
        <v>04/1014/25</v>
      </c>
      <c r="Q1019" s="17" t="str">
        <f aca="false">VLOOKUP(поверки!$F1019,'соответстиви ОТ типу'!$K$4:$M$344,2,FALSE())</f>
        <v>Манометр</v>
      </c>
      <c r="R1019" s="17" t="s">
        <v>46</v>
      </c>
      <c r="S1019" s="17" t="s">
        <v>2290</v>
      </c>
      <c r="T1019" s="17" t="n">
        <v>5</v>
      </c>
      <c r="U1019" s="19" t="n">
        <f aca="false">VLOOKUP(поверки!$T1019,'Акты п-п'!$C$5:$I$57,2,FALSE())</f>
        <v>45761</v>
      </c>
      <c r="V1019" s="19" t="n">
        <f aca="false">VLOOKUP(поверки!$T1019,'Акты п-п'!$C$5:$I$57,3,FALSE())</f>
        <v>45765</v>
      </c>
      <c r="W1019" s="17" t="str">
        <f aca="false">VLOOKUP(поверки!$T1019,'Акты п-п'!$C$5:$I$57,5,FALSE())</f>
        <v>Кадыков П.Ю.</v>
      </c>
      <c r="X1019" s="17" t="n">
        <f aca="false">поверки!$G1019-поверки!$U1019</f>
        <v>0</v>
      </c>
      <c r="Y1019" s="17" t="n">
        <f aca="false">поверки!$V1019-поверки!$G1019</f>
        <v>4</v>
      </c>
      <c r="Z1019" s="17" t="str">
        <f aca="false">CONCATENATE(поверки!$Q1019," ",поверки!$S1019," номер ",поверки!$H1019)</f>
        <v>Манометр 232.30.160 номер 01222</v>
      </c>
    </row>
    <row r="1020" customFormat="false" ht="17.9" hidden="true" customHeight="false" outlineLevel="0" collapsed="false">
      <c r="B1020" s="1" t="s">
        <v>290</v>
      </c>
      <c r="C1020" s="1" t="s">
        <v>30</v>
      </c>
      <c r="D1020" s="1" t="s">
        <v>31</v>
      </c>
      <c r="F1020" s="1" t="s">
        <v>323</v>
      </c>
      <c r="G1020" s="16" t="n">
        <v>45761</v>
      </c>
      <c r="H1020" s="6" t="s">
        <v>2291</v>
      </c>
      <c r="J1020" s="1" t="s">
        <v>34</v>
      </c>
      <c r="K1020" s="1" t="s">
        <v>35</v>
      </c>
      <c r="L1020" s="1" t="s">
        <v>2292</v>
      </c>
      <c r="M1020" s="17" t="str">
        <f aca="false">IF(COUNTIF(поверки!$H$6:$H$3175,поверки!$H1020)&gt;1,"Дубликат","")</f>
        <v/>
      </c>
      <c r="N1020" s="17" t="str">
        <f aca="false">IF(COUNTIF(поверки!$L$6:$L$3175,поверки!$L1020)&gt;1,"Дубликат","")</f>
        <v/>
      </c>
      <c r="O1020" s="18" t="n">
        <v>1015</v>
      </c>
      <c r="P1020" s="17" t="str">
        <f aca="false">CONCATENATE(TEXT(MONTH(поверки!$G1020),"00"),"/",TEXT(поверки!$O1020,"000"), "/",TEXT(YEAR(поверки!$G1020)-2000,"00"))</f>
        <v>04/1015/25</v>
      </c>
      <c r="Q1020" s="17" t="str">
        <f aca="false">VLOOKUP(поверки!$F1020,'соответстиви ОТ типу'!$K$4:$M$344,2,FALSE())</f>
        <v>Манометр</v>
      </c>
      <c r="R1020" s="17" t="s">
        <v>46</v>
      </c>
      <c r="S1020" s="17" t="s">
        <v>763</v>
      </c>
      <c r="T1020" s="17" t="n">
        <v>5</v>
      </c>
      <c r="U1020" s="19" t="n">
        <f aca="false">VLOOKUP(поверки!$T1020,'Акты п-п'!$C$5:$I$57,2,FALSE())</f>
        <v>45761</v>
      </c>
      <c r="V1020" s="19" t="n">
        <f aca="false">VLOOKUP(поверки!$T1020,'Акты п-п'!$C$5:$I$57,3,FALSE())</f>
        <v>45765</v>
      </c>
      <c r="W1020" s="17" t="str">
        <f aca="false">VLOOKUP(поверки!$T1020,'Акты п-п'!$C$5:$I$57,5,FALSE())</f>
        <v>Кадыков П.Ю.</v>
      </c>
      <c r="X1020" s="17" t="n">
        <f aca="false">поверки!$G1020-поверки!$U1020</f>
        <v>0</v>
      </c>
      <c r="Y1020" s="17" t="n">
        <f aca="false">поверки!$V1020-поверки!$G1020</f>
        <v>4</v>
      </c>
      <c r="Z1020" s="17" t="str">
        <f aca="false">CONCATENATE(поверки!$Q1020," ",поверки!$S1020," номер ",поверки!$H1020)</f>
        <v>Манометр 232.50.160 номер 01223</v>
      </c>
    </row>
    <row r="1021" customFormat="false" ht="17.9" hidden="true" customHeight="false" outlineLevel="0" collapsed="false">
      <c r="B1021" s="1" t="s">
        <v>290</v>
      </c>
      <c r="C1021" s="1" t="s">
        <v>30</v>
      </c>
      <c r="D1021" s="1" t="s">
        <v>31</v>
      </c>
      <c r="F1021" s="1" t="s">
        <v>323</v>
      </c>
      <c r="G1021" s="16" t="n">
        <v>45761</v>
      </c>
      <c r="H1021" s="6" t="s">
        <v>2293</v>
      </c>
      <c r="J1021" s="1" t="s">
        <v>34</v>
      </c>
      <c r="K1021" s="1" t="s">
        <v>35</v>
      </c>
      <c r="L1021" s="1" t="s">
        <v>2294</v>
      </c>
      <c r="M1021" s="17" t="str">
        <f aca="false">IF(COUNTIF(поверки!$H$6:$H$3175,поверки!$H1021)&gt;1,"Дубликат","")</f>
        <v/>
      </c>
      <c r="N1021" s="17" t="str">
        <f aca="false">IF(COUNTIF(поверки!$L$6:$L$3175,поверки!$L1021)&gt;1,"Дубликат","")</f>
        <v/>
      </c>
      <c r="O1021" s="18" t="n">
        <v>1016</v>
      </c>
      <c r="P1021" s="17" t="str">
        <f aca="false">CONCATENATE(TEXT(MONTH(поверки!$G1021),"00"),"/",TEXT(поверки!$O1021,"000"), "/",TEXT(YEAR(поверки!$G1021)-2000,"00"))</f>
        <v>04/1016/25</v>
      </c>
      <c r="Q1021" s="17" t="str">
        <f aca="false">VLOOKUP(поверки!$F1021,'соответстиви ОТ типу'!$K$4:$M$344,2,FALSE())</f>
        <v>Манометр</v>
      </c>
      <c r="R1021" s="17" t="s">
        <v>46</v>
      </c>
      <c r="S1021" s="17" t="s">
        <v>2290</v>
      </c>
      <c r="T1021" s="17" t="n">
        <v>5</v>
      </c>
      <c r="U1021" s="19" t="n">
        <f aca="false">VLOOKUP(поверки!$T1021,'Акты п-п'!$C$5:$I$57,2,FALSE())</f>
        <v>45761</v>
      </c>
      <c r="V1021" s="19" t="n">
        <f aca="false">VLOOKUP(поверки!$T1021,'Акты п-п'!$C$5:$I$57,3,FALSE())</f>
        <v>45765</v>
      </c>
      <c r="W1021" s="17" t="str">
        <f aca="false">VLOOKUP(поверки!$T1021,'Акты п-п'!$C$5:$I$57,5,FALSE())</f>
        <v>Кадыков П.Ю.</v>
      </c>
      <c r="X1021" s="17" t="n">
        <f aca="false">поверки!$G1021-поверки!$U1021</f>
        <v>0</v>
      </c>
      <c r="Y1021" s="17" t="n">
        <f aca="false">поверки!$V1021-поверки!$G1021</f>
        <v>4</v>
      </c>
      <c r="Z1021" s="17" t="str">
        <f aca="false">CONCATENATE(поверки!$Q1021," ",поверки!$S1021," номер ",поверки!$H1021)</f>
        <v>Манометр 232.30.160 номер 01225</v>
      </c>
    </row>
    <row r="1022" customFormat="false" ht="17.9" hidden="true" customHeight="false" outlineLevel="0" collapsed="false">
      <c r="B1022" s="1" t="s">
        <v>290</v>
      </c>
      <c r="C1022" s="1" t="s">
        <v>30</v>
      </c>
      <c r="D1022" s="1" t="s">
        <v>31</v>
      </c>
      <c r="F1022" s="1" t="s">
        <v>428</v>
      </c>
      <c r="G1022" s="16" t="n">
        <v>45761</v>
      </c>
      <c r="H1022" s="6" t="s">
        <v>2295</v>
      </c>
      <c r="J1022" s="1" t="s">
        <v>34</v>
      </c>
      <c r="K1022" s="1" t="s">
        <v>35</v>
      </c>
      <c r="L1022" s="1" t="s">
        <v>2296</v>
      </c>
      <c r="M1022" s="17" t="str">
        <f aca="false">IF(COUNTIF(поверки!$H$6:$H$3175,поверки!$H1022)&gt;1,"Дубликат","")</f>
        <v/>
      </c>
      <c r="N1022" s="17" t="str">
        <f aca="false">IF(COUNTIF(поверки!$L$6:$L$3175,поверки!$L1022)&gt;1,"Дубликат","")</f>
        <v/>
      </c>
      <c r="O1022" s="18" t="n">
        <v>1017</v>
      </c>
      <c r="P1022" s="17" t="str">
        <f aca="false">CONCATENATE(TEXT(MONTH(поверки!$G1022),"00"),"/",TEXT(поверки!$O1022,"000"), "/",TEXT(YEAR(поверки!$G1022)-2000,"00"))</f>
        <v>04/1017/25</v>
      </c>
      <c r="Q1022" s="17" t="str">
        <f aca="false">VLOOKUP(поверки!$F1022,'соответстиви ОТ типу'!$K$4:$M$344,2,FALSE())</f>
        <v>Манометр</v>
      </c>
      <c r="R1022" s="17" t="s">
        <v>46</v>
      </c>
      <c r="S1022" s="17" t="s">
        <v>404</v>
      </c>
      <c r="T1022" s="17" t="n">
        <v>5</v>
      </c>
      <c r="U1022" s="19" t="n">
        <f aca="false">VLOOKUP(поверки!$T1022,'Акты п-п'!$C$5:$I$57,2,FALSE())</f>
        <v>45761</v>
      </c>
      <c r="V1022" s="19" t="n">
        <f aca="false">VLOOKUP(поверки!$T1022,'Акты п-п'!$C$5:$I$57,3,FALSE())</f>
        <v>45765</v>
      </c>
      <c r="W1022" s="17" t="str">
        <f aca="false">VLOOKUP(поверки!$T1022,'Акты п-п'!$C$5:$I$57,5,FALSE())</f>
        <v>Кадыков П.Ю.</v>
      </c>
      <c r="X1022" s="17" t="n">
        <f aca="false">поверки!$G1022-поверки!$U1022</f>
        <v>0</v>
      </c>
      <c r="Y1022" s="17" t="n">
        <f aca="false">поверки!$V1022-поверки!$G1022</f>
        <v>4</v>
      </c>
      <c r="Z1022" s="17" t="str">
        <f aca="false">CONCATENATE(поверки!$Q1022," ",поверки!$S1022," номер ",поверки!$H1022)</f>
        <v>Манометр МП4-УУ2 номер 02060</v>
      </c>
    </row>
    <row r="1023" customFormat="false" ht="17.9" hidden="true" customHeight="false" outlineLevel="0" collapsed="false">
      <c r="B1023" s="1" t="s">
        <v>290</v>
      </c>
      <c r="C1023" s="1" t="s">
        <v>30</v>
      </c>
      <c r="D1023" s="1" t="s">
        <v>31</v>
      </c>
      <c r="F1023" s="1" t="s">
        <v>323</v>
      </c>
      <c r="G1023" s="16" t="n">
        <v>45761</v>
      </c>
      <c r="H1023" s="6" t="s">
        <v>2297</v>
      </c>
      <c r="J1023" s="1" t="s">
        <v>34</v>
      </c>
      <c r="K1023" s="1" t="s">
        <v>35</v>
      </c>
      <c r="L1023" s="1" t="s">
        <v>2298</v>
      </c>
      <c r="M1023" s="17" t="str">
        <f aca="false">IF(COUNTIF(поверки!$H$6:$H$3175,поверки!$H1023)&gt;1,"Дубликат","")</f>
        <v/>
      </c>
      <c r="N1023" s="17" t="str">
        <f aca="false">IF(COUNTIF(поверки!$L$6:$L$3175,поверки!$L1023)&gt;1,"Дубликат","")</f>
        <v/>
      </c>
      <c r="O1023" s="18" t="n">
        <v>1018</v>
      </c>
      <c r="P1023" s="17" t="str">
        <f aca="false">CONCATENATE(TEXT(MONTH(поверки!$G1023),"00"),"/",TEXT(поверки!$O1023,"000"), "/",TEXT(YEAR(поверки!$G1023)-2000,"00"))</f>
        <v>04/1018/25</v>
      </c>
      <c r="Q1023" s="17" t="str">
        <f aca="false">VLOOKUP(поверки!$F1023,'соответстиви ОТ типу'!$K$4:$M$344,2,FALSE())</f>
        <v>Манометр</v>
      </c>
      <c r="R1023" s="17" t="s">
        <v>46</v>
      </c>
      <c r="S1023" s="17" t="s">
        <v>815</v>
      </c>
      <c r="T1023" s="17" t="n">
        <v>5</v>
      </c>
      <c r="U1023" s="19" t="n">
        <f aca="false">VLOOKUP(поверки!$T1023,'Акты п-п'!$C$5:$I$57,2,FALSE())</f>
        <v>45761</v>
      </c>
      <c r="V1023" s="19" t="n">
        <f aca="false">VLOOKUP(поверки!$T1023,'Акты п-п'!$C$5:$I$57,3,FALSE())</f>
        <v>45765</v>
      </c>
      <c r="W1023" s="17" t="str">
        <f aca="false">VLOOKUP(поверки!$T1023,'Акты п-п'!$C$5:$I$57,5,FALSE())</f>
        <v>Кадыков П.Ю.</v>
      </c>
      <c r="X1023" s="17" t="n">
        <f aca="false">поверки!$G1023-поверки!$U1023</f>
        <v>0</v>
      </c>
      <c r="Y1023" s="17" t="n">
        <f aca="false">поверки!$V1023-поверки!$G1023</f>
        <v>4</v>
      </c>
      <c r="Z1023" s="17" t="str">
        <f aca="false">CONCATENATE(поверки!$Q1023," ",поверки!$S1023," номер ",поверки!$H1023)</f>
        <v>Манометр 233.50.100 номер 02086</v>
      </c>
    </row>
    <row r="1024" customFormat="false" ht="17.9" hidden="true" customHeight="false" outlineLevel="0" collapsed="false">
      <c r="B1024" s="1" t="s">
        <v>290</v>
      </c>
      <c r="C1024" s="1" t="s">
        <v>30</v>
      </c>
      <c r="D1024" s="1" t="s">
        <v>31</v>
      </c>
      <c r="F1024" s="1" t="s">
        <v>323</v>
      </c>
      <c r="G1024" s="16" t="n">
        <v>45761</v>
      </c>
      <c r="H1024" s="6" t="s">
        <v>2299</v>
      </c>
      <c r="J1024" s="1" t="s">
        <v>34</v>
      </c>
      <c r="K1024" s="1" t="s">
        <v>35</v>
      </c>
      <c r="L1024" s="1" t="s">
        <v>2300</v>
      </c>
      <c r="M1024" s="17" t="str">
        <f aca="false">IF(COUNTIF(поверки!$H$6:$H$3175,поверки!$H1024)&gt;1,"Дубликат","")</f>
        <v/>
      </c>
      <c r="N1024" s="17" t="str">
        <f aca="false">IF(COUNTIF(поверки!$L$6:$L$3175,поверки!$L1024)&gt;1,"Дубликат","")</f>
        <v/>
      </c>
      <c r="O1024" s="18" t="n">
        <v>1019</v>
      </c>
      <c r="P1024" s="17" t="str">
        <f aca="false">CONCATENATE(TEXT(MONTH(поверки!$G1024),"00"),"/",TEXT(поверки!$O1024,"000"), "/",TEXT(YEAR(поверки!$G1024)-2000,"00"))</f>
        <v>04/1019/25</v>
      </c>
      <c r="Q1024" s="17" t="str">
        <f aca="false">VLOOKUP(поверки!$F1024,'соответстиви ОТ типу'!$K$4:$M$344,2,FALSE())</f>
        <v>Манометр</v>
      </c>
      <c r="R1024" s="17" t="s">
        <v>46</v>
      </c>
      <c r="S1024" s="17" t="s">
        <v>2290</v>
      </c>
      <c r="T1024" s="17" t="n">
        <v>5</v>
      </c>
      <c r="U1024" s="19" t="n">
        <f aca="false">VLOOKUP(поверки!$T1024,'Акты п-п'!$C$5:$I$57,2,FALSE())</f>
        <v>45761</v>
      </c>
      <c r="V1024" s="19" t="n">
        <f aca="false">VLOOKUP(поверки!$T1024,'Акты п-п'!$C$5:$I$57,3,FALSE())</f>
        <v>45765</v>
      </c>
      <c r="W1024" s="17" t="str">
        <f aca="false">VLOOKUP(поверки!$T1024,'Акты п-п'!$C$5:$I$57,5,FALSE())</f>
        <v>Кадыков П.Ю.</v>
      </c>
      <c r="X1024" s="17" t="n">
        <f aca="false">поверки!$G1024-поверки!$U1024</f>
        <v>0</v>
      </c>
      <c r="Y1024" s="17" t="n">
        <f aca="false">поверки!$V1024-поверки!$G1024</f>
        <v>4</v>
      </c>
      <c r="Z1024" s="17" t="str">
        <f aca="false">CONCATENATE(поверки!$Q1024," ",поверки!$S1024," номер ",поверки!$H1024)</f>
        <v>Манометр 232.30.160 номер 02858</v>
      </c>
    </row>
    <row r="1025" customFormat="false" ht="17.9" hidden="true" customHeight="false" outlineLevel="0" collapsed="false">
      <c r="B1025" s="1" t="s">
        <v>290</v>
      </c>
      <c r="C1025" s="1" t="s">
        <v>30</v>
      </c>
      <c r="D1025" s="1" t="s">
        <v>31</v>
      </c>
      <c r="F1025" s="1" t="s">
        <v>323</v>
      </c>
      <c r="G1025" s="16" t="n">
        <v>45761</v>
      </c>
      <c r="H1025" s="6" t="s">
        <v>2301</v>
      </c>
      <c r="J1025" s="1" t="s">
        <v>34</v>
      </c>
      <c r="K1025" s="1" t="s">
        <v>35</v>
      </c>
      <c r="L1025" s="1" t="s">
        <v>2302</v>
      </c>
      <c r="M1025" s="17" t="str">
        <f aca="false">IF(COUNTIF(поверки!$H$6:$H$3175,поверки!$H1025)&gt;1,"Дубликат","")</f>
        <v/>
      </c>
      <c r="N1025" s="17" t="str">
        <f aca="false">IF(COUNTIF(поверки!$L$6:$L$3175,поверки!$L1025)&gt;1,"Дубликат","")</f>
        <v/>
      </c>
      <c r="O1025" s="18" t="n">
        <v>1020</v>
      </c>
      <c r="P1025" s="17" t="str">
        <f aca="false">CONCATENATE(TEXT(MONTH(поверки!$G1025),"00"),"/",TEXT(поверки!$O1025,"000"), "/",TEXT(YEAR(поверки!$G1025)-2000,"00"))</f>
        <v>04/1020/25</v>
      </c>
      <c r="Q1025" s="17" t="str">
        <f aca="false">VLOOKUP(поверки!$F1025,'соответстиви ОТ типу'!$K$4:$M$344,2,FALSE())</f>
        <v>Манометр</v>
      </c>
      <c r="R1025" s="17" t="s">
        <v>46</v>
      </c>
      <c r="S1025" s="17" t="s">
        <v>2279</v>
      </c>
      <c r="T1025" s="17" t="n">
        <v>5</v>
      </c>
      <c r="U1025" s="19" t="n">
        <f aca="false">VLOOKUP(поверки!$T1025,'Акты п-п'!$C$5:$I$57,2,FALSE())</f>
        <v>45761</v>
      </c>
      <c r="V1025" s="19" t="n">
        <f aca="false">VLOOKUP(поверки!$T1025,'Акты п-п'!$C$5:$I$57,3,FALSE())</f>
        <v>45765</v>
      </c>
      <c r="W1025" s="17" t="str">
        <f aca="false">VLOOKUP(поверки!$T1025,'Акты п-п'!$C$5:$I$57,5,FALSE())</f>
        <v>Кадыков П.Ю.</v>
      </c>
      <c r="X1025" s="17" t="n">
        <f aca="false">поверки!$G1025-поверки!$U1025</f>
        <v>0</v>
      </c>
      <c r="Y1025" s="17" t="n">
        <f aca="false">поверки!$V1025-поверки!$G1025</f>
        <v>4</v>
      </c>
      <c r="Z1025" s="17" t="str">
        <f aca="false">CONCATENATE(поверки!$Q1025," ",поверки!$S1025," номер ",поверки!$H1025)</f>
        <v>Манометр 233.30.160 номер 02859</v>
      </c>
    </row>
    <row r="1026" customFormat="false" ht="17.9" hidden="true" customHeight="false" outlineLevel="0" collapsed="false">
      <c r="B1026" s="1" t="s">
        <v>290</v>
      </c>
      <c r="C1026" s="1" t="s">
        <v>30</v>
      </c>
      <c r="D1026" s="1" t="s">
        <v>31</v>
      </c>
      <c r="F1026" s="1" t="s">
        <v>323</v>
      </c>
      <c r="G1026" s="16" t="n">
        <v>45761</v>
      </c>
      <c r="H1026" s="6" t="s">
        <v>2303</v>
      </c>
      <c r="J1026" s="1" t="s">
        <v>34</v>
      </c>
      <c r="K1026" s="1" t="s">
        <v>35</v>
      </c>
      <c r="L1026" s="1" t="s">
        <v>2304</v>
      </c>
      <c r="M1026" s="17" t="str">
        <f aca="false">IF(COUNTIF(поверки!$H$6:$H$3175,поверки!$H1026)&gt;1,"Дубликат","")</f>
        <v/>
      </c>
      <c r="N1026" s="17" t="str">
        <f aca="false">IF(COUNTIF(поверки!$L$6:$L$3175,поверки!$L1026)&gt;1,"Дубликат","")</f>
        <v/>
      </c>
      <c r="O1026" s="18" t="n">
        <v>1021</v>
      </c>
      <c r="P1026" s="17" t="str">
        <f aca="false">CONCATENATE(TEXT(MONTH(поверки!$G1026),"00"),"/",TEXT(поверки!$O1026,"000"), "/",TEXT(YEAR(поверки!$G1026)-2000,"00"))</f>
        <v>04/1021/25</v>
      </c>
      <c r="Q1026" s="17" t="str">
        <f aca="false">VLOOKUP(поверки!$F1026,'соответстиви ОТ типу'!$K$4:$M$344,2,FALSE())</f>
        <v>Манометр</v>
      </c>
      <c r="R1026" s="17" t="s">
        <v>46</v>
      </c>
      <c r="S1026" s="17" t="s">
        <v>2279</v>
      </c>
      <c r="T1026" s="17" t="n">
        <v>5</v>
      </c>
      <c r="U1026" s="19" t="n">
        <f aca="false">VLOOKUP(поверки!$T1026,'Акты п-п'!$C$5:$I$57,2,FALSE())</f>
        <v>45761</v>
      </c>
      <c r="V1026" s="19" t="n">
        <f aca="false">VLOOKUP(поверки!$T1026,'Акты п-п'!$C$5:$I$57,3,FALSE())</f>
        <v>45765</v>
      </c>
      <c r="W1026" s="17" t="str">
        <f aca="false">VLOOKUP(поверки!$T1026,'Акты п-п'!$C$5:$I$57,5,FALSE())</f>
        <v>Кадыков П.Ю.</v>
      </c>
      <c r="X1026" s="17" t="n">
        <f aca="false">поверки!$G1026-поверки!$U1026</f>
        <v>0</v>
      </c>
      <c r="Y1026" s="17" t="n">
        <f aca="false">поверки!$V1026-поверки!$G1026</f>
        <v>4</v>
      </c>
      <c r="Z1026" s="17" t="str">
        <f aca="false">CONCATENATE(поверки!$Q1026," ",поверки!$S1026," номер ",поверки!$H1026)</f>
        <v>Манометр 233.30.160 номер 02860</v>
      </c>
    </row>
    <row r="1027" customFormat="false" ht="17.9" hidden="true" customHeight="false" outlineLevel="0" collapsed="false">
      <c r="B1027" s="1" t="s">
        <v>290</v>
      </c>
      <c r="C1027" s="1" t="s">
        <v>30</v>
      </c>
      <c r="D1027" s="1" t="s">
        <v>31</v>
      </c>
      <c r="F1027" s="1" t="s">
        <v>323</v>
      </c>
      <c r="G1027" s="16" t="n">
        <v>45761</v>
      </c>
      <c r="H1027" s="6" t="s">
        <v>2305</v>
      </c>
      <c r="J1027" s="1" t="s">
        <v>34</v>
      </c>
      <c r="K1027" s="1" t="s">
        <v>35</v>
      </c>
      <c r="L1027" s="1" t="s">
        <v>2306</v>
      </c>
      <c r="M1027" s="17" t="str">
        <f aca="false">IF(COUNTIF(поверки!$H$6:$H$3175,поверки!$H1027)&gt;1,"Дубликат","")</f>
        <v/>
      </c>
      <c r="N1027" s="17" t="str">
        <f aca="false">IF(COUNTIF(поверки!$L$6:$L$3175,поверки!$L1027)&gt;1,"Дубликат","")</f>
        <v/>
      </c>
      <c r="O1027" s="18" t="n">
        <v>1022</v>
      </c>
      <c r="P1027" s="17" t="str">
        <f aca="false">CONCATENATE(TEXT(MONTH(поверки!$G1027),"00"),"/",TEXT(поверки!$O1027,"000"), "/",TEXT(YEAR(поверки!$G1027)-2000,"00"))</f>
        <v>04/1022/25</v>
      </c>
      <c r="Q1027" s="17" t="str">
        <f aca="false">VLOOKUP(поверки!$F1027,'соответстиви ОТ типу'!$K$4:$M$344,2,FALSE())</f>
        <v>Манометр</v>
      </c>
      <c r="R1027" s="17" t="s">
        <v>46</v>
      </c>
      <c r="S1027" s="17" t="s">
        <v>763</v>
      </c>
      <c r="T1027" s="17" t="n">
        <v>5</v>
      </c>
      <c r="U1027" s="19" t="n">
        <f aca="false">VLOOKUP(поверки!$T1027,'Акты п-п'!$C$5:$I$57,2,FALSE())</f>
        <v>45761</v>
      </c>
      <c r="V1027" s="19" t="n">
        <f aca="false">VLOOKUP(поверки!$T1027,'Акты п-п'!$C$5:$I$57,3,FALSE())</f>
        <v>45765</v>
      </c>
      <c r="W1027" s="17" t="str">
        <f aca="false">VLOOKUP(поверки!$T1027,'Акты п-п'!$C$5:$I$57,5,FALSE())</f>
        <v>Кадыков П.Ю.</v>
      </c>
      <c r="X1027" s="17" t="n">
        <f aca="false">поверки!$G1027-поверки!$U1027</f>
        <v>0</v>
      </c>
      <c r="Y1027" s="17" t="n">
        <f aca="false">поверки!$V1027-поверки!$G1027</f>
        <v>4</v>
      </c>
      <c r="Z1027" s="17" t="str">
        <f aca="false">CONCATENATE(поверки!$Q1027," ",поверки!$S1027," номер ",поверки!$H1027)</f>
        <v>Манометр 232.50.160 номер 02863</v>
      </c>
    </row>
    <row r="1028" customFormat="false" ht="17.9" hidden="true" customHeight="false" outlineLevel="0" collapsed="false">
      <c r="B1028" s="1" t="s">
        <v>290</v>
      </c>
      <c r="C1028" s="1" t="s">
        <v>30</v>
      </c>
      <c r="D1028" s="1" t="s">
        <v>31</v>
      </c>
      <c r="F1028" s="1" t="s">
        <v>2307</v>
      </c>
      <c r="G1028" s="16" t="n">
        <v>45761</v>
      </c>
      <c r="H1028" s="6" t="s">
        <v>2308</v>
      </c>
      <c r="J1028" s="1" t="s">
        <v>34</v>
      </c>
      <c r="K1028" s="1" t="s">
        <v>35</v>
      </c>
      <c r="L1028" s="1" t="s">
        <v>2309</v>
      </c>
      <c r="M1028" s="17" t="str">
        <f aca="false">IF(COUNTIF(поверки!$H$6:$H$3175,поверки!$H1028)&gt;1,"Дубликат","")</f>
        <v/>
      </c>
      <c r="N1028" s="17" t="str">
        <f aca="false">IF(COUNTIF(поверки!$L$6:$L$3175,поверки!$L1028)&gt;1,"Дубликат","")</f>
        <v/>
      </c>
      <c r="O1028" s="18" t="n">
        <v>1023</v>
      </c>
      <c r="P1028" s="17" t="str">
        <f aca="false">CONCATENATE(TEXT(MONTH(поверки!$G1028),"00"),"/",TEXT(поверки!$O1028,"000"), "/",TEXT(YEAR(поверки!$G1028)-2000,"00"))</f>
        <v>04/1023/25</v>
      </c>
      <c r="Q1028" s="17" t="str">
        <f aca="false">VLOOKUP(поверки!$F1028,'соответстиви ОТ типу'!$K$4:$M$344,2,FALSE())</f>
        <v>Манометр</v>
      </c>
      <c r="R1028" s="17" t="s">
        <v>46</v>
      </c>
      <c r="S1028" s="17" t="s">
        <v>2279</v>
      </c>
      <c r="T1028" s="17" t="n">
        <v>5</v>
      </c>
      <c r="U1028" s="19" t="n">
        <f aca="false">VLOOKUP(поверки!$T1028,'Акты п-п'!$C$5:$I$57,2,FALSE())</f>
        <v>45761</v>
      </c>
      <c r="V1028" s="19" t="n">
        <f aca="false">VLOOKUP(поверки!$T1028,'Акты п-п'!$C$5:$I$57,3,FALSE())</f>
        <v>45765</v>
      </c>
      <c r="W1028" s="17" t="str">
        <f aca="false">VLOOKUP(поверки!$T1028,'Акты п-п'!$C$5:$I$57,5,FALSE())</f>
        <v>Кадыков П.Ю.</v>
      </c>
      <c r="X1028" s="17" t="n">
        <f aca="false">поверки!$G1028-поверки!$U1028</f>
        <v>0</v>
      </c>
      <c r="Y1028" s="17" t="n">
        <f aca="false">поверки!$V1028-поверки!$G1028</f>
        <v>4</v>
      </c>
      <c r="Z1028" s="17" t="str">
        <f aca="false">CONCATENATE(поверки!$Q1028," ",поверки!$S1028," номер ",поверки!$H1028)</f>
        <v>Манометр 233.30.160 номер 02864</v>
      </c>
    </row>
    <row r="1029" customFormat="false" ht="17.9" hidden="true" customHeight="false" outlineLevel="0" collapsed="false">
      <c r="B1029" s="1" t="s">
        <v>290</v>
      </c>
      <c r="C1029" s="1" t="s">
        <v>30</v>
      </c>
      <c r="D1029" s="1" t="s">
        <v>31</v>
      </c>
      <c r="F1029" s="1" t="s">
        <v>2307</v>
      </c>
      <c r="G1029" s="16" t="n">
        <v>45761</v>
      </c>
      <c r="H1029" s="6" t="s">
        <v>2310</v>
      </c>
      <c r="J1029" s="1" t="s">
        <v>34</v>
      </c>
      <c r="K1029" s="1" t="s">
        <v>35</v>
      </c>
      <c r="L1029" s="1" t="s">
        <v>2311</v>
      </c>
      <c r="M1029" s="17" t="str">
        <f aca="false">IF(COUNTIF(поверки!$H$6:$H$3175,поверки!$H1029)&gt;1,"Дубликат","")</f>
        <v/>
      </c>
      <c r="N1029" s="17" t="str">
        <f aca="false">IF(COUNTIF(поверки!$L$6:$L$3175,поверки!$L1029)&gt;1,"Дубликат","")</f>
        <v/>
      </c>
      <c r="O1029" s="18" t="n">
        <v>1024</v>
      </c>
      <c r="P1029" s="17" t="str">
        <f aca="false">CONCATENATE(TEXT(MONTH(поверки!$G1029),"00"),"/",TEXT(поверки!$O1029,"000"), "/",TEXT(YEAR(поверки!$G1029)-2000,"00"))</f>
        <v>04/1024/25</v>
      </c>
      <c r="Q1029" s="17" t="str">
        <f aca="false">VLOOKUP(поверки!$F1029,'соответстиви ОТ типу'!$K$4:$M$344,2,FALSE())</f>
        <v>Манометр</v>
      </c>
      <c r="R1029" s="17" t="s">
        <v>46</v>
      </c>
      <c r="S1029" s="17" t="s">
        <v>2279</v>
      </c>
      <c r="T1029" s="17" t="n">
        <v>5</v>
      </c>
      <c r="U1029" s="19" t="n">
        <f aca="false">VLOOKUP(поверки!$T1029,'Акты п-п'!$C$5:$I$57,2,FALSE())</f>
        <v>45761</v>
      </c>
      <c r="V1029" s="19" t="n">
        <f aca="false">VLOOKUP(поверки!$T1029,'Акты п-п'!$C$5:$I$57,3,FALSE())</f>
        <v>45765</v>
      </c>
      <c r="W1029" s="17" t="str">
        <f aca="false">VLOOKUP(поверки!$T1029,'Акты п-п'!$C$5:$I$57,5,FALSE())</f>
        <v>Кадыков П.Ю.</v>
      </c>
      <c r="X1029" s="17" t="n">
        <f aca="false">поверки!$G1029-поверки!$U1029</f>
        <v>0</v>
      </c>
      <c r="Y1029" s="17" t="n">
        <f aca="false">поверки!$V1029-поверки!$G1029</f>
        <v>4</v>
      </c>
      <c r="Z1029" s="17" t="str">
        <f aca="false">CONCATENATE(поверки!$Q1029," ",поверки!$S1029," номер ",поверки!$H1029)</f>
        <v>Манометр 233.30.160 номер 02865</v>
      </c>
    </row>
    <row r="1030" customFormat="false" ht="17.9" hidden="true" customHeight="false" outlineLevel="0" collapsed="false">
      <c r="B1030" s="1" t="s">
        <v>290</v>
      </c>
      <c r="C1030" s="1" t="s">
        <v>30</v>
      </c>
      <c r="D1030" s="1" t="s">
        <v>31</v>
      </c>
      <c r="F1030" s="1" t="s">
        <v>323</v>
      </c>
      <c r="G1030" s="16" t="n">
        <v>45761</v>
      </c>
      <c r="H1030" s="6" t="s">
        <v>2312</v>
      </c>
      <c r="J1030" s="1" t="s">
        <v>34</v>
      </c>
      <c r="K1030" s="1" t="s">
        <v>35</v>
      </c>
      <c r="L1030" s="1" t="s">
        <v>2313</v>
      </c>
      <c r="M1030" s="17" t="str">
        <f aca="false">IF(COUNTIF(поверки!$H$6:$H$3175,поверки!$H1030)&gt;1,"Дубликат","")</f>
        <v/>
      </c>
      <c r="N1030" s="17" t="str">
        <f aca="false">IF(COUNTIF(поверки!$L$6:$L$3175,поверки!$L1030)&gt;1,"Дубликат","")</f>
        <v/>
      </c>
      <c r="O1030" s="18" t="n">
        <v>1025</v>
      </c>
      <c r="P1030" s="17" t="str">
        <f aca="false">CONCATENATE(TEXT(MONTH(поверки!$G1030),"00"),"/",TEXT(поверки!$O1030,"000"), "/",TEXT(YEAR(поверки!$G1030)-2000,"00"))</f>
        <v>04/1025/25</v>
      </c>
      <c r="Q1030" s="17" t="str">
        <f aca="false">VLOOKUP(поверки!$F1030,'соответстиви ОТ типу'!$K$4:$M$344,2,FALSE())</f>
        <v>Манометр</v>
      </c>
      <c r="R1030" s="17" t="s">
        <v>46</v>
      </c>
      <c r="S1030" s="17" t="s">
        <v>763</v>
      </c>
      <c r="T1030" s="17" t="n">
        <v>5</v>
      </c>
      <c r="U1030" s="19" t="n">
        <f aca="false">VLOOKUP(поверки!$T1030,'Акты п-п'!$C$5:$I$57,2,FALSE())</f>
        <v>45761</v>
      </c>
      <c r="V1030" s="19" t="n">
        <f aca="false">VLOOKUP(поверки!$T1030,'Акты п-п'!$C$5:$I$57,3,FALSE())</f>
        <v>45765</v>
      </c>
      <c r="W1030" s="17" t="str">
        <f aca="false">VLOOKUP(поверки!$T1030,'Акты п-п'!$C$5:$I$57,5,FALSE())</f>
        <v>Кадыков П.Ю.</v>
      </c>
      <c r="X1030" s="17" t="n">
        <f aca="false">поверки!$G1030-поверки!$U1030</f>
        <v>0</v>
      </c>
      <c r="Y1030" s="17" t="n">
        <f aca="false">поверки!$V1030-поверки!$G1030</f>
        <v>4</v>
      </c>
      <c r="Z1030" s="17" t="str">
        <f aca="false">CONCATENATE(поверки!$Q1030," ",поверки!$S1030," номер ",поверки!$H1030)</f>
        <v>Манометр 232.50.160 номер 02868</v>
      </c>
    </row>
    <row r="1031" customFormat="false" ht="17.9" hidden="true" customHeight="false" outlineLevel="0" collapsed="false">
      <c r="B1031" s="1" t="s">
        <v>290</v>
      </c>
      <c r="C1031" s="1" t="s">
        <v>30</v>
      </c>
      <c r="D1031" s="1" t="s">
        <v>31</v>
      </c>
      <c r="F1031" s="1" t="s">
        <v>323</v>
      </c>
      <c r="G1031" s="16" t="n">
        <v>45761</v>
      </c>
      <c r="H1031" s="6" t="s">
        <v>2314</v>
      </c>
      <c r="J1031" s="1" t="s">
        <v>34</v>
      </c>
      <c r="K1031" s="1" t="s">
        <v>35</v>
      </c>
      <c r="L1031" s="1" t="s">
        <v>2315</v>
      </c>
      <c r="M1031" s="17" t="str">
        <f aca="false">IF(COUNTIF(поверки!$H$6:$H$3175,поверки!$H1031)&gt;1,"Дубликат","")</f>
        <v/>
      </c>
      <c r="N1031" s="17" t="str">
        <f aca="false">IF(COUNTIF(поверки!$L$6:$L$3175,поверки!$L1031)&gt;1,"Дубликат","")</f>
        <v/>
      </c>
      <c r="O1031" s="18" t="n">
        <v>1026</v>
      </c>
      <c r="P1031" s="17" t="str">
        <f aca="false">CONCATENATE(TEXT(MONTH(поверки!$G1031),"00"),"/",TEXT(поверки!$O1031,"000"), "/",TEXT(YEAR(поверки!$G1031)-2000,"00"))</f>
        <v>04/1026/25</v>
      </c>
      <c r="Q1031" s="17" t="str">
        <f aca="false">VLOOKUP(поверки!$F1031,'соответстиви ОТ типу'!$K$4:$M$344,2,FALSE())</f>
        <v>Манометр</v>
      </c>
      <c r="R1031" s="17" t="s">
        <v>46</v>
      </c>
      <c r="S1031" s="17" t="s">
        <v>2290</v>
      </c>
      <c r="T1031" s="17" t="n">
        <v>5</v>
      </c>
      <c r="U1031" s="19" t="n">
        <f aca="false">VLOOKUP(поверки!$T1031,'Акты п-п'!$C$5:$I$57,2,FALSE())</f>
        <v>45761</v>
      </c>
      <c r="V1031" s="19" t="n">
        <f aca="false">VLOOKUP(поверки!$T1031,'Акты п-п'!$C$5:$I$57,3,FALSE())</f>
        <v>45765</v>
      </c>
      <c r="W1031" s="17" t="str">
        <f aca="false">VLOOKUP(поверки!$T1031,'Акты п-п'!$C$5:$I$57,5,FALSE())</f>
        <v>Кадыков П.Ю.</v>
      </c>
      <c r="X1031" s="17" t="n">
        <f aca="false">поверки!$G1031-поверки!$U1031</f>
        <v>0</v>
      </c>
      <c r="Y1031" s="17" t="n">
        <f aca="false">поверки!$V1031-поверки!$G1031</f>
        <v>4</v>
      </c>
      <c r="Z1031" s="17" t="str">
        <f aca="false">CONCATENATE(поверки!$Q1031," ",поверки!$S1031," номер ",поверки!$H1031)</f>
        <v>Манометр 232.30.160 номер 02871</v>
      </c>
    </row>
    <row r="1032" customFormat="false" ht="17.9" hidden="true" customHeight="false" outlineLevel="0" collapsed="false">
      <c r="B1032" s="1" t="s">
        <v>290</v>
      </c>
      <c r="C1032" s="1" t="s">
        <v>30</v>
      </c>
      <c r="D1032" s="1" t="s">
        <v>31</v>
      </c>
      <c r="F1032" s="1" t="s">
        <v>323</v>
      </c>
      <c r="G1032" s="16" t="n">
        <v>45761</v>
      </c>
      <c r="H1032" s="6" t="s">
        <v>2316</v>
      </c>
      <c r="J1032" s="1" t="s">
        <v>34</v>
      </c>
      <c r="K1032" s="1" t="s">
        <v>35</v>
      </c>
      <c r="L1032" s="1" t="s">
        <v>2317</v>
      </c>
      <c r="M1032" s="17" t="str">
        <f aca="false">IF(COUNTIF(поверки!$H$6:$H$3175,поверки!$H1032)&gt;1,"Дубликат","")</f>
        <v/>
      </c>
      <c r="N1032" s="17" t="str">
        <f aca="false">IF(COUNTIF(поверки!$L$6:$L$3175,поверки!$L1032)&gt;1,"Дубликат","")</f>
        <v/>
      </c>
      <c r="O1032" s="18" t="n">
        <v>1027</v>
      </c>
      <c r="P1032" s="17" t="str">
        <f aca="false">CONCATENATE(TEXT(MONTH(поверки!$G1032),"00"),"/",TEXT(поверки!$O1032,"000"), "/",TEXT(YEAR(поверки!$G1032)-2000,"00"))</f>
        <v>04/1027/25</v>
      </c>
      <c r="Q1032" s="17" t="str">
        <f aca="false">VLOOKUP(поверки!$F1032,'соответстиви ОТ типу'!$K$4:$M$344,2,FALSE())</f>
        <v>Манометр</v>
      </c>
      <c r="R1032" s="17" t="s">
        <v>46</v>
      </c>
      <c r="S1032" s="17" t="s">
        <v>815</v>
      </c>
      <c r="T1032" s="17" t="n">
        <v>5</v>
      </c>
      <c r="U1032" s="19" t="n">
        <f aca="false">VLOOKUP(поверки!$T1032,'Акты п-п'!$C$5:$I$57,2,FALSE())</f>
        <v>45761</v>
      </c>
      <c r="V1032" s="19" t="n">
        <f aca="false">VLOOKUP(поверки!$T1032,'Акты п-п'!$C$5:$I$57,3,FALSE())</f>
        <v>45765</v>
      </c>
      <c r="W1032" s="17" t="str">
        <f aca="false">VLOOKUP(поверки!$T1032,'Акты п-п'!$C$5:$I$57,5,FALSE())</f>
        <v>Кадыков П.Ю.</v>
      </c>
      <c r="X1032" s="17" t="n">
        <f aca="false">поверки!$G1032-поверки!$U1032</f>
        <v>0</v>
      </c>
      <c r="Y1032" s="17" t="n">
        <f aca="false">поверки!$V1032-поверки!$G1032</f>
        <v>4</v>
      </c>
      <c r="Z1032" s="17" t="str">
        <f aca="false">CONCATENATE(поверки!$Q1032," ",поверки!$S1032," номер ",поверки!$H1032)</f>
        <v>Манометр 233.50.100 номер 02874</v>
      </c>
    </row>
    <row r="1033" customFormat="false" ht="17.9" hidden="true" customHeight="false" outlineLevel="0" collapsed="false">
      <c r="B1033" s="1" t="s">
        <v>290</v>
      </c>
      <c r="C1033" s="1" t="s">
        <v>30</v>
      </c>
      <c r="D1033" s="1" t="s">
        <v>31</v>
      </c>
      <c r="F1033" s="1" t="s">
        <v>428</v>
      </c>
      <c r="G1033" s="16" t="n">
        <v>45761</v>
      </c>
      <c r="H1033" s="6" t="s">
        <v>2318</v>
      </c>
      <c r="J1033" s="1" t="s">
        <v>34</v>
      </c>
      <c r="K1033" s="1" t="s">
        <v>35</v>
      </c>
      <c r="L1033" s="1" t="s">
        <v>2319</v>
      </c>
      <c r="M1033" s="17" t="str">
        <f aca="false">IF(COUNTIF(поверки!$H$6:$H$3175,поверки!$H1033)&gt;1,"Дубликат","")</f>
        <v/>
      </c>
      <c r="N1033" s="17" t="str">
        <f aca="false">IF(COUNTIF(поверки!$L$6:$L$3175,поверки!$L1033)&gt;1,"Дубликат","")</f>
        <v/>
      </c>
      <c r="O1033" s="18" t="n">
        <v>1028</v>
      </c>
      <c r="P1033" s="17" t="str">
        <f aca="false">CONCATENATE(TEXT(MONTH(поверки!$G1033),"00"),"/",TEXT(поверки!$O1033,"000"), "/",TEXT(YEAR(поверки!$G1033)-2000,"00"))</f>
        <v>04/1028/25</v>
      </c>
      <c r="Q1033" s="17" t="str">
        <f aca="false">VLOOKUP(поверки!$F1033,'соответстиви ОТ типу'!$K$4:$M$344,2,FALSE())</f>
        <v>Манометр</v>
      </c>
      <c r="R1033" s="17" t="s">
        <v>46</v>
      </c>
      <c r="S1033" s="17" t="s">
        <v>404</v>
      </c>
      <c r="T1033" s="17" t="n">
        <v>5</v>
      </c>
      <c r="U1033" s="19" t="n">
        <f aca="false">VLOOKUP(поверки!$T1033,'Акты п-п'!$C$5:$I$57,2,FALSE())</f>
        <v>45761</v>
      </c>
      <c r="V1033" s="19" t="n">
        <f aca="false">VLOOKUP(поверки!$T1033,'Акты п-п'!$C$5:$I$57,3,FALSE())</f>
        <v>45765</v>
      </c>
      <c r="W1033" s="17" t="str">
        <f aca="false">VLOOKUP(поверки!$T1033,'Акты п-п'!$C$5:$I$57,5,FALSE())</f>
        <v>Кадыков П.Ю.</v>
      </c>
      <c r="X1033" s="17" t="n">
        <f aca="false">поверки!$G1033-поверки!$U1033</f>
        <v>0</v>
      </c>
      <c r="Y1033" s="17" t="n">
        <f aca="false">поверки!$V1033-поверки!$G1033</f>
        <v>4</v>
      </c>
      <c r="Z1033" s="17" t="str">
        <f aca="false">CONCATENATE(поверки!$Q1033," ",поверки!$S1033," номер ",поверки!$H1033)</f>
        <v>Манометр МП4-УУ2 номер 02882</v>
      </c>
    </row>
    <row r="1034" customFormat="false" ht="17.9" hidden="true" customHeight="false" outlineLevel="0" collapsed="false">
      <c r="B1034" s="1" t="s">
        <v>1632</v>
      </c>
      <c r="C1034" s="1" t="s">
        <v>30</v>
      </c>
      <c r="D1034" s="1" t="s">
        <v>31</v>
      </c>
      <c r="F1034" s="1" t="s">
        <v>1633</v>
      </c>
      <c r="G1034" s="16" t="n">
        <v>45761</v>
      </c>
      <c r="H1034" s="6" t="s">
        <v>2320</v>
      </c>
      <c r="J1034" s="1" t="s">
        <v>34</v>
      </c>
      <c r="K1034" s="1" t="s">
        <v>35</v>
      </c>
      <c r="L1034" s="1" t="s">
        <v>2321</v>
      </c>
      <c r="M1034" s="17" t="str">
        <f aca="false">IF(COUNTIF(поверки!$H$6:$H$3175,поверки!$H1034)&gt;1,"Дубликат","")</f>
        <v/>
      </c>
      <c r="N1034" s="17" t="str">
        <f aca="false">IF(COUNTIF(поверки!$L$6:$L$3175,поверки!$L1034)&gt;1,"Дубликат","")</f>
        <v/>
      </c>
      <c r="O1034" s="18" t="n">
        <v>1029</v>
      </c>
      <c r="P1034" s="17" t="str">
        <f aca="false">CONCATENATE(TEXT(MONTH(поверки!$G1034),"00"),"/",TEXT(поверки!$O1034,"000"), "/",TEXT(YEAR(поверки!$G1034)-2000,"00"))</f>
        <v>04/1029/25</v>
      </c>
      <c r="Q1034" s="17" t="str">
        <f aca="false">VLOOKUP(поверки!$F1034,'соответстиви ОТ типу'!$K$4:$M$344,2,FALSE())</f>
        <v>Газоанализатор</v>
      </c>
      <c r="R1034" s="17" t="s">
        <v>42</v>
      </c>
      <c r="S1034" s="17" t="s">
        <v>1636</v>
      </c>
      <c r="T1034" s="17" t="n">
        <v>5</v>
      </c>
      <c r="U1034" s="19" t="n">
        <f aca="false">VLOOKUP(поверки!$T1034,'Акты п-п'!$C$5:$I$57,2,FALSE())</f>
        <v>45761</v>
      </c>
      <c r="V1034" s="19" t="n">
        <f aca="false">VLOOKUP(поверки!$T1034,'Акты п-п'!$C$5:$I$57,3,FALSE())</f>
        <v>45765</v>
      </c>
      <c r="W1034" s="17" t="str">
        <f aca="false">VLOOKUP(поверки!$T1034,'Акты п-п'!$C$5:$I$57,5,FALSE())</f>
        <v>Кадыков П.Ю.</v>
      </c>
      <c r="X1034" s="17" t="n">
        <f aca="false">поверки!$G1034-поверки!$U1034</f>
        <v>0</v>
      </c>
      <c r="Y1034" s="17" t="n">
        <f aca="false">поверки!$V1034-поверки!$G1034</f>
        <v>4</v>
      </c>
      <c r="Z1034" s="17" t="str">
        <f aca="false">CONCATENATE(поверки!$Q1034," ",поверки!$S1034," номер ",поверки!$H1034)</f>
        <v>Газоанализатор СГОЭС номер 68584</v>
      </c>
    </row>
    <row r="1035" customFormat="false" ht="17.9" hidden="true" customHeight="false" outlineLevel="0" collapsed="false">
      <c r="B1035" s="1" t="s">
        <v>1632</v>
      </c>
      <c r="C1035" s="1" t="s">
        <v>30</v>
      </c>
      <c r="D1035" s="1" t="s">
        <v>31</v>
      </c>
      <c r="F1035" s="1" t="s">
        <v>1633</v>
      </c>
      <c r="G1035" s="16" t="n">
        <v>45761</v>
      </c>
      <c r="H1035" s="6" t="s">
        <v>2322</v>
      </c>
      <c r="J1035" s="1" t="s">
        <v>34</v>
      </c>
      <c r="K1035" s="1" t="s">
        <v>35</v>
      </c>
      <c r="L1035" s="1" t="s">
        <v>2323</v>
      </c>
      <c r="M1035" s="17" t="str">
        <f aca="false">IF(COUNTIF(поверки!$H$6:$H$3175,поверки!$H1035)&gt;1,"Дубликат","")</f>
        <v/>
      </c>
      <c r="N1035" s="17" t="str">
        <f aca="false">IF(COUNTIF(поверки!$L$6:$L$3175,поверки!$L1035)&gt;1,"Дубликат","")</f>
        <v/>
      </c>
      <c r="O1035" s="18" t="n">
        <v>1030</v>
      </c>
      <c r="P1035" s="17" t="str">
        <f aca="false">CONCATENATE(TEXT(MONTH(поверки!$G1035),"00"),"/",TEXT(поверки!$O1035,"000"), "/",TEXT(YEAR(поверки!$G1035)-2000,"00"))</f>
        <v>04/1030/25</v>
      </c>
      <c r="Q1035" s="17" t="str">
        <f aca="false">VLOOKUP(поверки!$F1035,'соответстиви ОТ типу'!$K$4:$M$344,2,FALSE())</f>
        <v>Газоанализатор</v>
      </c>
      <c r="R1035" s="17" t="s">
        <v>42</v>
      </c>
      <c r="S1035" s="17" t="s">
        <v>1636</v>
      </c>
      <c r="T1035" s="17" t="n">
        <v>5</v>
      </c>
      <c r="U1035" s="19" t="n">
        <f aca="false">VLOOKUP(поверки!$T1035,'Акты п-п'!$C$5:$I$57,2,FALSE())</f>
        <v>45761</v>
      </c>
      <c r="V1035" s="19" t="n">
        <f aca="false">VLOOKUP(поверки!$T1035,'Акты п-п'!$C$5:$I$57,3,FALSE())</f>
        <v>45765</v>
      </c>
      <c r="W1035" s="17" t="str">
        <f aca="false">VLOOKUP(поверки!$T1035,'Акты п-п'!$C$5:$I$57,5,FALSE())</f>
        <v>Кадыков П.Ю.</v>
      </c>
      <c r="X1035" s="17" t="n">
        <f aca="false">поверки!$G1035-поверки!$U1035</f>
        <v>0</v>
      </c>
      <c r="Y1035" s="17" t="n">
        <f aca="false">поверки!$V1035-поверки!$G1035</f>
        <v>4</v>
      </c>
      <c r="Z1035" s="17" t="str">
        <f aca="false">CONCATENATE(поверки!$Q1035," ",поверки!$S1035," номер ",поверки!$H1035)</f>
        <v>Газоанализатор СГОЭС номер 68735</v>
      </c>
    </row>
    <row r="1036" customFormat="false" ht="17.9" hidden="true" customHeight="false" outlineLevel="0" collapsed="false">
      <c r="B1036" s="1" t="s">
        <v>1632</v>
      </c>
      <c r="C1036" s="1" t="s">
        <v>30</v>
      </c>
      <c r="D1036" s="1" t="s">
        <v>31</v>
      </c>
      <c r="F1036" s="1" t="s">
        <v>1633</v>
      </c>
      <c r="G1036" s="16" t="n">
        <v>45761</v>
      </c>
      <c r="H1036" s="6" t="s">
        <v>2324</v>
      </c>
      <c r="J1036" s="1" t="s">
        <v>34</v>
      </c>
      <c r="K1036" s="1" t="s">
        <v>35</v>
      </c>
      <c r="L1036" s="1" t="s">
        <v>2325</v>
      </c>
      <c r="M1036" s="17" t="str">
        <f aca="false">IF(COUNTIF(поверки!$H$6:$H$3175,поверки!$H1036)&gt;1,"Дубликат","")</f>
        <v/>
      </c>
      <c r="N1036" s="17" t="str">
        <f aca="false">IF(COUNTIF(поверки!$L$6:$L$3175,поверки!$L1036)&gt;1,"Дубликат","")</f>
        <v/>
      </c>
      <c r="O1036" s="18" t="n">
        <v>1031</v>
      </c>
      <c r="P1036" s="17" t="str">
        <f aca="false">CONCATENATE(TEXT(MONTH(поверки!$G1036),"00"),"/",TEXT(поверки!$O1036,"000"), "/",TEXT(YEAR(поверки!$G1036)-2000,"00"))</f>
        <v>04/1031/25</v>
      </c>
      <c r="Q1036" s="17" t="str">
        <f aca="false">VLOOKUP(поверки!$F1036,'соответстиви ОТ типу'!$K$4:$M$344,2,FALSE())</f>
        <v>Газоанализатор</v>
      </c>
      <c r="R1036" s="17" t="s">
        <v>42</v>
      </c>
      <c r="S1036" s="17" t="s">
        <v>1636</v>
      </c>
      <c r="T1036" s="17" t="n">
        <v>5</v>
      </c>
      <c r="U1036" s="19" t="n">
        <f aca="false">VLOOKUP(поверки!$T1036,'Акты п-п'!$C$5:$I$57,2,FALSE())</f>
        <v>45761</v>
      </c>
      <c r="V1036" s="19" t="n">
        <f aca="false">VLOOKUP(поверки!$T1036,'Акты п-п'!$C$5:$I$57,3,FALSE())</f>
        <v>45765</v>
      </c>
      <c r="W1036" s="17" t="str">
        <f aca="false">VLOOKUP(поверки!$T1036,'Акты п-п'!$C$5:$I$57,5,FALSE())</f>
        <v>Кадыков П.Ю.</v>
      </c>
      <c r="X1036" s="17" t="n">
        <f aca="false">поверки!$G1036-поверки!$U1036</f>
        <v>0</v>
      </c>
      <c r="Y1036" s="17" t="n">
        <f aca="false">поверки!$V1036-поверки!$G1036</f>
        <v>4</v>
      </c>
      <c r="Z1036" s="17" t="str">
        <f aca="false">CONCATENATE(поверки!$Q1036," ",поверки!$S1036," номер ",поверки!$H1036)</f>
        <v>Газоанализатор СГОЭС номер 68806</v>
      </c>
    </row>
    <row r="1037" customFormat="false" ht="17.9" hidden="true" customHeight="false" outlineLevel="0" collapsed="false">
      <c r="B1037" s="1" t="s">
        <v>1632</v>
      </c>
      <c r="C1037" s="1" t="s">
        <v>30</v>
      </c>
      <c r="D1037" s="1" t="s">
        <v>31</v>
      </c>
      <c r="F1037" s="1" t="s">
        <v>1633</v>
      </c>
      <c r="G1037" s="16" t="n">
        <v>45761</v>
      </c>
      <c r="H1037" s="6" t="s">
        <v>2326</v>
      </c>
      <c r="J1037" s="1" t="s">
        <v>34</v>
      </c>
      <c r="K1037" s="1" t="s">
        <v>35</v>
      </c>
      <c r="L1037" s="1" t="s">
        <v>2327</v>
      </c>
      <c r="M1037" s="17" t="str">
        <f aca="false">IF(COUNTIF(поверки!$H$6:$H$3175,поверки!$H1037)&gt;1,"Дубликат","")</f>
        <v/>
      </c>
      <c r="N1037" s="17" t="str">
        <f aca="false">IF(COUNTIF(поверки!$L$6:$L$3175,поверки!$L1037)&gt;1,"Дубликат","")</f>
        <v/>
      </c>
      <c r="O1037" s="18" t="n">
        <v>1032</v>
      </c>
      <c r="P1037" s="17" t="str">
        <f aca="false">CONCATENATE(TEXT(MONTH(поверки!$G1037),"00"),"/",TEXT(поверки!$O1037,"000"), "/",TEXT(YEAR(поверки!$G1037)-2000,"00"))</f>
        <v>04/1032/25</v>
      </c>
      <c r="Q1037" s="17" t="str">
        <f aca="false">VLOOKUP(поверки!$F1037,'соответстиви ОТ типу'!$K$4:$M$344,2,FALSE())</f>
        <v>Газоанализатор</v>
      </c>
      <c r="R1037" s="17" t="s">
        <v>42</v>
      </c>
      <c r="S1037" s="17" t="s">
        <v>1636</v>
      </c>
      <c r="T1037" s="17" t="n">
        <v>5</v>
      </c>
      <c r="U1037" s="19" t="n">
        <f aca="false">VLOOKUP(поверки!$T1037,'Акты п-п'!$C$5:$I$57,2,FALSE())</f>
        <v>45761</v>
      </c>
      <c r="V1037" s="19" t="n">
        <f aca="false">VLOOKUP(поверки!$T1037,'Акты п-п'!$C$5:$I$57,3,FALSE())</f>
        <v>45765</v>
      </c>
      <c r="W1037" s="17" t="str">
        <f aca="false">VLOOKUP(поверки!$T1037,'Акты п-п'!$C$5:$I$57,5,FALSE())</f>
        <v>Кадыков П.Ю.</v>
      </c>
      <c r="X1037" s="17" t="n">
        <f aca="false">поверки!$G1037-поверки!$U1037</f>
        <v>0</v>
      </c>
      <c r="Y1037" s="17" t="n">
        <f aca="false">поверки!$V1037-поверки!$G1037</f>
        <v>4</v>
      </c>
      <c r="Z1037" s="17" t="str">
        <f aca="false">CONCATENATE(поверки!$Q1037," ",поверки!$S1037," номер ",поверки!$H1037)</f>
        <v>Газоанализатор СГОЭС номер 88648</v>
      </c>
    </row>
    <row r="1038" customFormat="false" ht="17.9" hidden="true" customHeight="false" outlineLevel="0" collapsed="false">
      <c r="B1038" s="1" t="s">
        <v>1632</v>
      </c>
      <c r="C1038" s="1" t="s">
        <v>30</v>
      </c>
      <c r="D1038" s="1" t="s">
        <v>31</v>
      </c>
      <c r="F1038" s="1" t="s">
        <v>1633</v>
      </c>
      <c r="G1038" s="16" t="n">
        <v>45761</v>
      </c>
      <c r="H1038" s="6" t="s">
        <v>2328</v>
      </c>
      <c r="J1038" s="1" t="s">
        <v>34</v>
      </c>
      <c r="K1038" s="1" t="s">
        <v>35</v>
      </c>
      <c r="L1038" s="1" t="s">
        <v>2329</v>
      </c>
      <c r="M1038" s="17" t="str">
        <f aca="false">IF(COUNTIF(поверки!$H$6:$H$3175,поверки!$H1038)&gt;1,"Дубликат","")</f>
        <v/>
      </c>
      <c r="N1038" s="17" t="str">
        <f aca="false">IF(COUNTIF(поверки!$L$6:$L$3175,поверки!$L1038)&gt;1,"Дубликат","")</f>
        <v/>
      </c>
      <c r="O1038" s="18" t="n">
        <v>1033</v>
      </c>
      <c r="P1038" s="17" t="str">
        <f aca="false">CONCATENATE(TEXT(MONTH(поверки!$G1038),"00"),"/",TEXT(поверки!$O1038,"000"), "/",TEXT(YEAR(поверки!$G1038)-2000,"00"))</f>
        <v>04/1033/25</v>
      </c>
      <c r="Q1038" s="17" t="str">
        <f aca="false">VLOOKUP(поверки!$F1038,'соответстиви ОТ типу'!$K$4:$M$344,2,FALSE())</f>
        <v>Газоанализатор</v>
      </c>
      <c r="R1038" s="17" t="s">
        <v>42</v>
      </c>
      <c r="S1038" s="17" t="s">
        <v>1636</v>
      </c>
      <c r="T1038" s="17" t="n">
        <v>5</v>
      </c>
      <c r="U1038" s="19" t="n">
        <f aca="false">VLOOKUP(поверки!$T1038,'Акты п-п'!$C$5:$I$57,2,FALSE())</f>
        <v>45761</v>
      </c>
      <c r="V1038" s="19" t="n">
        <f aca="false">VLOOKUP(поверки!$T1038,'Акты п-п'!$C$5:$I$57,3,FALSE())</f>
        <v>45765</v>
      </c>
      <c r="W1038" s="17" t="str">
        <f aca="false">VLOOKUP(поверки!$T1038,'Акты п-п'!$C$5:$I$57,5,FALSE())</f>
        <v>Кадыков П.Ю.</v>
      </c>
      <c r="X1038" s="17" t="n">
        <f aca="false">поверки!$G1038-поверки!$U1038</f>
        <v>0</v>
      </c>
      <c r="Y1038" s="17" t="n">
        <f aca="false">поверки!$V1038-поверки!$G1038</f>
        <v>4</v>
      </c>
      <c r="Z1038" s="17" t="str">
        <f aca="false">CONCATENATE(поверки!$Q1038," ",поверки!$S1038," номер ",поверки!$H1038)</f>
        <v>Газоанализатор СГОЭС номер 68807</v>
      </c>
    </row>
    <row r="1039" customFormat="false" ht="17.9" hidden="true" customHeight="false" outlineLevel="0" collapsed="false">
      <c r="B1039" s="1" t="s">
        <v>1632</v>
      </c>
      <c r="C1039" s="1" t="s">
        <v>30</v>
      </c>
      <c r="D1039" s="1" t="s">
        <v>31</v>
      </c>
      <c r="F1039" s="1" t="s">
        <v>1633</v>
      </c>
      <c r="G1039" s="16" t="n">
        <v>45761</v>
      </c>
      <c r="H1039" s="6" t="s">
        <v>2330</v>
      </c>
      <c r="J1039" s="1" t="s">
        <v>34</v>
      </c>
      <c r="K1039" s="1" t="s">
        <v>35</v>
      </c>
      <c r="L1039" s="1" t="s">
        <v>2331</v>
      </c>
      <c r="M1039" s="17" t="str">
        <f aca="false">IF(COUNTIF(поверки!$H$6:$H$3175,поверки!$H1039)&gt;1,"Дубликат","")</f>
        <v/>
      </c>
      <c r="N1039" s="17" t="str">
        <f aca="false">IF(COUNTIF(поверки!$L$6:$L$3175,поверки!$L1039)&gt;1,"Дубликат","")</f>
        <v/>
      </c>
      <c r="O1039" s="18" t="n">
        <v>1034</v>
      </c>
      <c r="P1039" s="17" t="str">
        <f aca="false">CONCATENATE(TEXT(MONTH(поверки!$G1039),"00"),"/",TEXT(поверки!$O1039,"000"), "/",TEXT(YEAR(поверки!$G1039)-2000,"00"))</f>
        <v>04/1034/25</v>
      </c>
      <c r="Q1039" s="17" t="str">
        <f aca="false">VLOOKUP(поверки!$F1039,'соответстиви ОТ типу'!$K$4:$M$344,2,FALSE())</f>
        <v>Газоанализатор</v>
      </c>
      <c r="R1039" s="17" t="s">
        <v>42</v>
      </c>
      <c r="S1039" s="17" t="s">
        <v>1636</v>
      </c>
      <c r="T1039" s="17" t="n">
        <v>5</v>
      </c>
      <c r="U1039" s="19" t="n">
        <f aca="false">VLOOKUP(поверки!$T1039,'Акты п-п'!$C$5:$I$57,2,FALSE())</f>
        <v>45761</v>
      </c>
      <c r="V1039" s="19" t="n">
        <f aca="false">VLOOKUP(поверки!$T1039,'Акты п-п'!$C$5:$I$57,3,FALSE())</f>
        <v>45765</v>
      </c>
      <c r="W1039" s="17" t="str">
        <f aca="false">VLOOKUP(поверки!$T1039,'Акты п-п'!$C$5:$I$57,5,FALSE())</f>
        <v>Кадыков П.Ю.</v>
      </c>
      <c r="X1039" s="17" t="n">
        <f aca="false">поверки!$G1039-поверки!$U1039</f>
        <v>0</v>
      </c>
      <c r="Y1039" s="17" t="n">
        <f aca="false">поверки!$V1039-поверки!$G1039</f>
        <v>4</v>
      </c>
      <c r="Z1039" s="17" t="str">
        <f aca="false">CONCATENATE(поверки!$Q1039," ",поверки!$S1039," номер ",поверки!$H1039)</f>
        <v>Газоанализатор СГОЭС номер 68802</v>
      </c>
    </row>
    <row r="1040" customFormat="false" ht="17.9" hidden="true" customHeight="false" outlineLevel="0" collapsed="false">
      <c r="B1040" s="1" t="s">
        <v>1632</v>
      </c>
      <c r="C1040" s="1" t="s">
        <v>30</v>
      </c>
      <c r="D1040" s="1" t="s">
        <v>31</v>
      </c>
      <c r="F1040" s="1" t="s">
        <v>1633</v>
      </c>
      <c r="G1040" s="16" t="n">
        <v>45761</v>
      </c>
      <c r="H1040" s="6" t="s">
        <v>2332</v>
      </c>
      <c r="J1040" s="1" t="s">
        <v>34</v>
      </c>
      <c r="K1040" s="1" t="s">
        <v>35</v>
      </c>
      <c r="L1040" s="1" t="s">
        <v>2333</v>
      </c>
      <c r="M1040" s="17" t="str">
        <f aca="false">IF(COUNTIF(поверки!$H$6:$H$3175,поверки!$H1040)&gt;1,"Дубликат","")</f>
        <v/>
      </c>
      <c r="N1040" s="17" t="str">
        <f aca="false">IF(COUNTIF(поверки!$L$6:$L$3175,поверки!$L1040)&gt;1,"Дубликат","")</f>
        <v/>
      </c>
      <c r="O1040" s="18" t="n">
        <v>1035</v>
      </c>
      <c r="P1040" s="17" t="str">
        <f aca="false">CONCATENATE(TEXT(MONTH(поверки!$G1040),"00"),"/",TEXT(поверки!$O1040,"000"), "/",TEXT(YEAR(поверки!$G1040)-2000,"00"))</f>
        <v>04/1035/25</v>
      </c>
      <c r="Q1040" s="17" t="str">
        <f aca="false">VLOOKUP(поверки!$F1040,'соответстиви ОТ типу'!$K$4:$M$344,2,FALSE())</f>
        <v>Газоанализатор</v>
      </c>
      <c r="R1040" s="17" t="s">
        <v>42</v>
      </c>
      <c r="S1040" s="17" t="s">
        <v>1636</v>
      </c>
      <c r="T1040" s="17" t="n">
        <v>5</v>
      </c>
      <c r="U1040" s="19" t="n">
        <f aca="false">VLOOKUP(поверки!$T1040,'Акты п-п'!$C$5:$I$57,2,FALSE())</f>
        <v>45761</v>
      </c>
      <c r="V1040" s="19" t="n">
        <f aca="false">VLOOKUP(поверки!$T1040,'Акты п-п'!$C$5:$I$57,3,FALSE())</f>
        <v>45765</v>
      </c>
      <c r="W1040" s="17" t="str">
        <f aca="false">VLOOKUP(поверки!$T1040,'Акты п-п'!$C$5:$I$57,5,FALSE())</f>
        <v>Кадыков П.Ю.</v>
      </c>
      <c r="X1040" s="17" t="n">
        <f aca="false">поверки!$G1040-поверки!$U1040</f>
        <v>0</v>
      </c>
      <c r="Y1040" s="17" t="n">
        <f aca="false">поверки!$V1040-поверки!$G1040</f>
        <v>4</v>
      </c>
      <c r="Z1040" s="17" t="str">
        <f aca="false">CONCATENATE(поверки!$Q1040," ",поверки!$S1040," номер ",поверки!$H1040)</f>
        <v>Газоанализатор СГОЭС номер 68813</v>
      </c>
    </row>
    <row r="1041" customFormat="false" ht="17.9" hidden="true" customHeight="false" outlineLevel="0" collapsed="false">
      <c r="B1041" s="1" t="s">
        <v>1632</v>
      </c>
      <c r="C1041" s="1" t="s">
        <v>30</v>
      </c>
      <c r="D1041" s="1" t="s">
        <v>31</v>
      </c>
      <c r="F1041" s="1" t="s">
        <v>1633</v>
      </c>
      <c r="G1041" s="16" t="n">
        <v>45761</v>
      </c>
      <c r="H1041" s="6" t="s">
        <v>2334</v>
      </c>
      <c r="J1041" s="1" t="s">
        <v>34</v>
      </c>
      <c r="K1041" s="1" t="s">
        <v>35</v>
      </c>
      <c r="L1041" s="1" t="s">
        <v>2335</v>
      </c>
      <c r="M1041" s="17" t="str">
        <f aca="false">IF(COUNTIF(поверки!$H$6:$H$3175,поверки!$H1041)&gt;1,"Дубликат","")</f>
        <v/>
      </c>
      <c r="N1041" s="17" t="str">
        <f aca="false">IF(COUNTIF(поверки!$L$6:$L$3175,поверки!$L1041)&gt;1,"Дубликат","")</f>
        <v/>
      </c>
      <c r="O1041" s="18" t="n">
        <v>1036</v>
      </c>
      <c r="P1041" s="17" t="str">
        <f aca="false">CONCATENATE(TEXT(MONTH(поверки!$G1041),"00"),"/",TEXT(поверки!$O1041,"000"), "/",TEXT(YEAR(поверки!$G1041)-2000,"00"))</f>
        <v>04/1036/25</v>
      </c>
      <c r="Q1041" s="17" t="str">
        <f aca="false">VLOOKUP(поверки!$F1041,'соответстиви ОТ типу'!$K$4:$M$344,2,FALSE())</f>
        <v>Газоанализатор</v>
      </c>
      <c r="R1041" s="17" t="s">
        <v>42</v>
      </c>
      <c r="S1041" s="17" t="s">
        <v>1636</v>
      </c>
      <c r="T1041" s="17" t="n">
        <v>5</v>
      </c>
      <c r="U1041" s="19" t="n">
        <f aca="false">VLOOKUP(поверки!$T1041,'Акты п-п'!$C$5:$I$57,2,FALSE())</f>
        <v>45761</v>
      </c>
      <c r="V1041" s="19" t="n">
        <f aca="false">VLOOKUP(поверки!$T1041,'Акты п-п'!$C$5:$I$57,3,FALSE())</f>
        <v>45765</v>
      </c>
      <c r="W1041" s="17" t="str">
        <f aca="false">VLOOKUP(поверки!$T1041,'Акты п-п'!$C$5:$I$57,5,FALSE())</f>
        <v>Кадыков П.Ю.</v>
      </c>
      <c r="X1041" s="17" t="n">
        <f aca="false">поверки!$G1041-поверки!$U1041</f>
        <v>0</v>
      </c>
      <c r="Y1041" s="17" t="n">
        <f aca="false">поверки!$V1041-поверки!$G1041</f>
        <v>4</v>
      </c>
      <c r="Z1041" s="17" t="str">
        <f aca="false">CONCATENATE(поверки!$Q1041," ",поверки!$S1041," номер ",поверки!$H1041)</f>
        <v>Газоанализатор СГОЭС номер 71180</v>
      </c>
    </row>
    <row r="1042" customFormat="false" ht="17.9" hidden="true" customHeight="false" outlineLevel="0" collapsed="false">
      <c r="B1042" s="1" t="s">
        <v>1632</v>
      </c>
      <c r="C1042" s="1" t="s">
        <v>30</v>
      </c>
      <c r="D1042" s="1" t="s">
        <v>31</v>
      </c>
      <c r="F1042" s="1" t="s">
        <v>1633</v>
      </c>
      <c r="G1042" s="16" t="n">
        <v>45761</v>
      </c>
      <c r="H1042" s="6" t="s">
        <v>2336</v>
      </c>
      <c r="J1042" s="1" t="s">
        <v>34</v>
      </c>
      <c r="K1042" s="1" t="s">
        <v>35</v>
      </c>
      <c r="L1042" s="1" t="s">
        <v>2337</v>
      </c>
      <c r="M1042" s="17" t="str">
        <f aca="false">IF(COUNTIF(поверки!$H$6:$H$3175,поверки!$H1042)&gt;1,"Дубликат","")</f>
        <v/>
      </c>
      <c r="N1042" s="17" t="str">
        <f aca="false">IF(COUNTIF(поверки!$L$6:$L$3175,поверки!$L1042)&gt;1,"Дубликат","")</f>
        <v/>
      </c>
      <c r="O1042" s="18" t="n">
        <v>1037</v>
      </c>
      <c r="P1042" s="17" t="str">
        <f aca="false">CONCATENATE(TEXT(MONTH(поверки!$G1042),"00"),"/",TEXT(поверки!$O1042,"000"), "/",TEXT(YEAR(поверки!$G1042)-2000,"00"))</f>
        <v>04/1037/25</v>
      </c>
      <c r="Q1042" s="17" t="str">
        <f aca="false">VLOOKUP(поверки!$F1042,'соответстиви ОТ типу'!$K$4:$M$344,2,FALSE())</f>
        <v>Газоанализатор</v>
      </c>
      <c r="R1042" s="17" t="s">
        <v>46</v>
      </c>
      <c r="S1042" s="17" t="s">
        <v>1636</v>
      </c>
      <c r="T1042" s="17" t="n">
        <v>5</v>
      </c>
      <c r="U1042" s="19" t="n">
        <f aca="false">VLOOKUP(поверки!$T1042,'Акты п-п'!$C$5:$I$57,2,FALSE())</f>
        <v>45761</v>
      </c>
      <c r="V1042" s="19" t="n">
        <f aca="false">VLOOKUP(поверки!$T1042,'Акты п-п'!$C$5:$I$57,3,FALSE())</f>
        <v>45765</v>
      </c>
      <c r="W1042" s="17" t="str">
        <f aca="false">VLOOKUP(поверки!$T1042,'Акты п-п'!$C$5:$I$57,5,FALSE())</f>
        <v>Кадыков П.Ю.</v>
      </c>
      <c r="X1042" s="17" t="n">
        <f aca="false">поверки!$G1042-поверки!$U1042</f>
        <v>0</v>
      </c>
      <c r="Y1042" s="17" t="n">
        <f aca="false">поверки!$V1042-поверки!$G1042</f>
        <v>4</v>
      </c>
      <c r="Z1042" s="17" t="str">
        <f aca="false">CONCATENATE(поверки!$Q1042," ",поверки!$S1042," номер ",поверки!$H1042)</f>
        <v>Газоанализатор СГОЭС номер 68832</v>
      </c>
    </row>
    <row r="1043" customFormat="false" ht="17.9" hidden="true" customHeight="false" outlineLevel="0" collapsed="false">
      <c r="B1043" s="1" t="s">
        <v>1632</v>
      </c>
      <c r="C1043" s="1" t="s">
        <v>30</v>
      </c>
      <c r="D1043" s="1" t="s">
        <v>31</v>
      </c>
      <c r="F1043" s="1" t="s">
        <v>1633</v>
      </c>
      <c r="G1043" s="16" t="n">
        <v>45761</v>
      </c>
      <c r="H1043" s="6" t="s">
        <v>2338</v>
      </c>
      <c r="J1043" s="1" t="s">
        <v>34</v>
      </c>
      <c r="K1043" s="1" t="s">
        <v>35</v>
      </c>
      <c r="L1043" s="1" t="s">
        <v>2339</v>
      </c>
      <c r="M1043" s="17" t="str">
        <f aca="false">IF(COUNTIF(поверки!$H$6:$H$3175,поверки!$H1043)&gt;1,"Дубликат","")</f>
        <v/>
      </c>
      <c r="N1043" s="17" t="str">
        <f aca="false">IF(COUNTIF(поверки!$L$6:$L$3175,поверки!$L1043)&gt;1,"Дубликат","")</f>
        <v/>
      </c>
      <c r="O1043" s="18" t="n">
        <v>1038</v>
      </c>
      <c r="P1043" s="17" t="str">
        <f aca="false">CONCATENATE(TEXT(MONTH(поверки!$G1043),"00"),"/",TEXT(поверки!$O1043,"000"), "/",TEXT(YEAR(поверки!$G1043)-2000,"00"))</f>
        <v>04/1038/25</v>
      </c>
      <c r="Q1043" s="17" t="str">
        <f aca="false">VLOOKUP(поверки!$F1043,'соответстиви ОТ типу'!$K$4:$M$344,2,FALSE())</f>
        <v>Газоанализатор</v>
      </c>
      <c r="R1043" s="17" t="s">
        <v>46</v>
      </c>
      <c r="S1043" s="17" t="s">
        <v>1636</v>
      </c>
      <c r="T1043" s="17" t="n">
        <v>5</v>
      </c>
      <c r="U1043" s="19" t="n">
        <f aca="false">VLOOKUP(поверки!$T1043,'Акты п-п'!$C$5:$I$57,2,FALSE())</f>
        <v>45761</v>
      </c>
      <c r="V1043" s="19" t="n">
        <f aca="false">VLOOKUP(поверки!$T1043,'Акты п-п'!$C$5:$I$57,3,FALSE())</f>
        <v>45765</v>
      </c>
      <c r="W1043" s="17" t="str">
        <f aca="false">VLOOKUP(поверки!$T1043,'Акты п-п'!$C$5:$I$57,5,FALSE())</f>
        <v>Кадыков П.Ю.</v>
      </c>
      <c r="X1043" s="17" t="n">
        <f aca="false">поверки!$G1043-поверки!$U1043</f>
        <v>0</v>
      </c>
      <c r="Y1043" s="17" t="n">
        <f aca="false">поверки!$V1043-поверки!$G1043</f>
        <v>4</v>
      </c>
      <c r="Z1043" s="17" t="str">
        <f aca="false">CONCATENATE(поверки!$Q1043," ",поверки!$S1043," номер ",поверки!$H1043)</f>
        <v>Газоанализатор СГОЭС номер 70684</v>
      </c>
    </row>
    <row r="1044" customFormat="false" ht="17.9" hidden="true" customHeight="false" outlineLevel="0" collapsed="false">
      <c r="B1044" s="1" t="s">
        <v>1632</v>
      </c>
      <c r="C1044" s="1" t="s">
        <v>30</v>
      </c>
      <c r="D1044" s="1" t="s">
        <v>31</v>
      </c>
      <c r="F1044" s="1" t="s">
        <v>1633</v>
      </c>
      <c r="G1044" s="16" t="n">
        <v>45761</v>
      </c>
      <c r="H1044" s="6" t="s">
        <v>2340</v>
      </c>
      <c r="J1044" s="1" t="s">
        <v>34</v>
      </c>
      <c r="K1044" s="1" t="s">
        <v>35</v>
      </c>
      <c r="L1044" s="1" t="s">
        <v>2341</v>
      </c>
      <c r="M1044" s="17" t="str">
        <f aca="false">IF(COUNTIF(поверки!$H$6:$H$3175,поверки!$H1044)&gt;1,"Дубликат","")</f>
        <v/>
      </c>
      <c r="N1044" s="17" t="str">
        <f aca="false">IF(COUNTIF(поверки!$L$6:$L$3175,поверки!$L1044)&gt;1,"Дубликат","")</f>
        <v/>
      </c>
      <c r="O1044" s="18" t="n">
        <v>1039</v>
      </c>
      <c r="P1044" s="17" t="str">
        <f aca="false">CONCATENATE(TEXT(MONTH(поверки!$G1044),"00"),"/",TEXT(поверки!$O1044,"000"), "/",TEXT(YEAR(поверки!$G1044)-2000,"00"))</f>
        <v>04/1039/25</v>
      </c>
      <c r="Q1044" s="17" t="str">
        <f aca="false">VLOOKUP(поверки!$F1044,'соответстиви ОТ типу'!$K$4:$M$344,2,FALSE())</f>
        <v>Газоанализатор</v>
      </c>
      <c r="R1044" s="17" t="s">
        <v>46</v>
      </c>
      <c r="S1044" s="17" t="s">
        <v>1636</v>
      </c>
      <c r="T1044" s="17" t="n">
        <v>5</v>
      </c>
      <c r="U1044" s="19" t="n">
        <f aca="false">VLOOKUP(поверки!$T1044,'Акты п-п'!$C$5:$I$57,2,FALSE())</f>
        <v>45761</v>
      </c>
      <c r="V1044" s="19" t="n">
        <f aca="false">VLOOKUP(поверки!$T1044,'Акты п-п'!$C$5:$I$57,3,FALSE())</f>
        <v>45765</v>
      </c>
      <c r="W1044" s="17" t="str">
        <f aca="false">VLOOKUP(поверки!$T1044,'Акты п-п'!$C$5:$I$57,5,FALSE())</f>
        <v>Кадыков П.Ю.</v>
      </c>
      <c r="X1044" s="17" t="n">
        <f aca="false">поверки!$G1044-поверки!$U1044</f>
        <v>0</v>
      </c>
      <c r="Y1044" s="17" t="n">
        <f aca="false">поверки!$V1044-поверки!$G1044</f>
        <v>4</v>
      </c>
      <c r="Z1044" s="17" t="str">
        <f aca="false">CONCATENATE(поверки!$Q1044," ",поверки!$S1044," номер ",поверки!$H1044)</f>
        <v>Газоанализатор СГОЭС номер 68848</v>
      </c>
    </row>
    <row r="1045" customFormat="false" ht="17.9" hidden="true" customHeight="false" outlineLevel="0" collapsed="false">
      <c r="B1045" s="1" t="s">
        <v>1632</v>
      </c>
      <c r="C1045" s="1" t="s">
        <v>30</v>
      </c>
      <c r="D1045" s="1" t="s">
        <v>31</v>
      </c>
      <c r="F1045" s="1" t="s">
        <v>1633</v>
      </c>
      <c r="G1045" s="16" t="n">
        <v>45761</v>
      </c>
      <c r="H1045" s="6" t="s">
        <v>2342</v>
      </c>
      <c r="J1045" s="1" t="s">
        <v>34</v>
      </c>
      <c r="K1045" s="1" t="s">
        <v>35</v>
      </c>
      <c r="L1045" s="1" t="s">
        <v>2343</v>
      </c>
      <c r="M1045" s="17" t="str">
        <f aca="false">IF(COUNTIF(поверки!$H$6:$H$3175,поверки!$H1045)&gt;1,"Дубликат","")</f>
        <v/>
      </c>
      <c r="N1045" s="17" t="str">
        <f aca="false">IF(COUNTIF(поверки!$L$6:$L$3175,поверки!$L1045)&gt;1,"Дубликат","")</f>
        <v/>
      </c>
      <c r="O1045" s="18" t="n">
        <v>1040</v>
      </c>
      <c r="P1045" s="17" t="str">
        <f aca="false">CONCATENATE(TEXT(MONTH(поверки!$G1045),"00"),"/",TEXT(поверки!$O1045,"000"), "/",TEXT(YEAR(поверки!$G1045)-2000,"00"))</f>
        <v>04/1040/25</v>
      </c>
      <c r="Q1045" s="17" t="str">
        <f aca="false">VLOOKUP(поверки!$F1045,'соответстиви ОТ типу'!$K$4:$M$344,2,FALSE())</f>
        <v>Газоанализатор</v>
      </c>
      <c r="R1045" s="17" t="s">
        <v>46</v>
      </c>
      <c r="S1045" s="17" t="s">
        <v>1636</v>
      </c>
      <c r="T1045" s="17" t="n">
        <v>5</v>
      </c>
      <c r="U1045" s="19" t="n">
        <f aca="false">VLOOKUP(поверки!$T1045,'Акты п-п'!$C$5:$I$57,2,FALSE())</f>
        <v>45761</v>
      </c>
      <c r="V1045" s="19" t="n">
        <f aca="false">VLOOKUP(поверки!$T1045,'Акты п-п'!$C$5:$I$57,3,FALSE())</f>
        <v>45765</v>
      </c>
      <c r="W1045" s="17" t="str">
        <f aca="false">VLOOKUP(поверки!$T1045,'Акты п-п'!$C$5:$I$57,5,FALSE())</f>
        <v>Кадыков П.Ю.</v>
      </c>
      <c r="X1045" s="17" t="n">
        <f aca="false">поверки!$G1045-поверки!$U1045</f>
        <v>0</v>
      </c>
      <c r="Y1045" s="17" t="n">
        <f aca="false">поверки!$V1045-поверки!$G1045</f>
        <v>4</v>
      </c>
      <c r="Z1045" s="17" t="str">
        <f aca="false">CONCATENATE(поверки!$Q1045," ",поверки!$S1045," номер ",поверки!$H1045)</f>
        <v>Газоанализатор СГОЭС номер 68717</v>
      </c>
    </row>
    <row r="1046" customFormat="false" ht="17.9" hidden="true" customHeight="false" outlineLevel="0" collapsed="false">
      <c r="B1046" s="1" t="s">
        <v>2344</v>
      </c>
      <c r="C1046" s="1" t="s">
        <v>30</v>
      </c>
      <c r="D1046" s="1" t="s">
        <v>446</v>
      </c>
      <c r="F1046" s="1" t="s">
        <v>1823</v>
      </c>
      <c r="G1046" s="16" t="n">
        <v>45761</v>
      </c>
      <c r="H1046" s="6" t="s">
        <v>2345</v>
      </c>
      <c r="J1046" s="1" t="s">
        <v>34</v>
      </c>
      <c r="K1046" s="1" t="s">
        <v>35</v>
      </c>
      <c r="L1046" s="1" t="s">
        <v>2346</v>
      </c>
      <c r="M1046" s="17" t="str">
        <f aca="false">IF(COUNTIF(поверки!$H$6:$H$3175,поверки!$H1046)&gt;1,"Дубликат","")</f>
        <v/>
      </c>
      <c r="N1046" s="17" t="str">
        <f aca="false">IF(COUNTIF(поверки!$L$6:$L$3175,поверки!$L1046)&gt;1,"Дубликат","")</f>
        <v/>
      </c>
      <c r="O1046" s="18" t="n">
        <v>1041</v>
      </c>
      <c r="P1046" s="17" t="str">
        <f aca="false">CONCATENATE(TEXT(MONTH(поверки!$G1046),"00"),"/",TEXT(поверки!$O1046,"000"), "/",TEXT(YEAR(поверки!$G1046)-2000,"00"))</f>
        <v>04/1041/25</v>
      </c>
      <c r="Q1046" s="17" t="str">
        <f aca="false">VLOOKUP(поверки!$F1046,'соответстиви ОТ типу'!$K$4:$M$344,2,FALSE())</f>
        <v>Термометр биметаллический</v>
      </c>
      <c r="R1046" s="17" t="s">
        <v>52</v>
      </c>
      <c r="S1046" s="17" t="s">
        <v>1826</v>
      </c>
      <c r="T1046" s="17" t="n">
        <v>6</v>
      </c>
      <c r="U1046" s="19" t="n">
        <f aca="false">VLOOKUP(поверки!$T1046,'Акты п-п'!$C$5:$I$57,2,FALSE())</f>
        <v>45759</v>
      </c>
      <c r="V1046" s="19" t="n">
        <f aca="false">VLOOKUP(поверки!$T1046,'Акты п-п'!$C$5:$I$57,3,FALSE())</f>
        <v>45761</v>
      </c>
      <c r="W1046" s="17" t="str">
        <f aca="false">VLOOKUP(поверки!$T1046,'Акты п-п'!$C$5:$I$57,5,FALSE())</f>
        <v>Манджеев А.А.</v>
      </c>
      <c r="X1046" s="17" t="n">
        <f aca="false">поверки!$G1046-поверки!$U1046</f>
        <v>2</v>
      </c>
      <c r="Y1046" s="17" t="n">
        <f aca="false">поверки!$V1046-поверки!$G1046</f>
        <v>0</v>
      </c>
      <c r="Z1046" s="17" t="str">
        <f aca="false">CONCATENATE(поверки!$Q1046," ",поверки!$S1046," номер ",поверки!$H1046)</f>
        <v>Термометр биметаллический S5500 номер 1106IUML</v>
      </c>
    </row>
    <row r="1047" customFormat="false" ht="17.9" hidden="true" customHeight="false" outlineLevel="0" collapsed="false">
      <c r="B1047" s="1" t="s">
        <v>2344</v>
      </c>
      <c r="C1047" s="1" t="s">
        <v>30</v>
      </c>
      <c r="D1047" s="1" t="s">
        <v>446</v>
      </c>
      <c r="F1047" s="1" t="s">
        <v>1823</v>
      </c>
      <c r="G1047" s="16" t="n">
        <v>45761</v>
      </c>
      <c r="H1047" s="6" t="s">
        <v>2347</v>
      </c>
      <c r="J1047" s="1" t="s">
        <v>34</v>
      </c>
      <c r="K1047" s="1" t="s">
        <v>35</v>
      </c>
      <c r="L1047" s="1" t="s">
        <v>2348</v>
      </c>
      <c r="M1047" s="17" t="str">
        <f aca="false">IF(COUNTIF(поверки!$H$6:$H$3175,поверки!$H1047)&gt;1,"Дубликат","")</f>
        <v/>
      </c>
      <c r="N1047" s="17" t="str">
        <f aca="false">IF(COUNTIF(поверки!$L$6:$L$3175,поверки!$L1047)&gt;1,"Дубликат","")</f>
        <v/>
      </c>
      <c r="O1047" s="18" t="n">
        <v>1042</v>
      </c>
      <c r="P1047" s="17" t="str">
        <f aca="false">CONCATENATE(TEXT(MONTH(поверки!$G1047),"00"),"/",TEXT(поверки!$O1047,"000"), "/",TEXT(YEAR(поверки!$G1047)-2000,"00"))</f>
        <v>04/1042/25</v>
      </c>
      <c r="Q1047" s="17" t="str">
        <f aca="false">VLOOKUP(поверки!$F1047,'соответстиви ОТ типу'!$K$4:$M$344,2,FALSE())</f>
        <v>Термометр биметаллический</v>
      </c>
      <c r="R1047" s="17" t="s">
        <v>52</v>
      </c>
      <c r="S1047" s="17" t="s">
        <v>1826</v>
      </c>
      <c r="T1047" s="17" t="n">
        <v>6</v>
      </c>
      <c r="U1047" s="19" t="n">
        <f aca="false">VLOOKUP(поверки!$T1047,'Акты п-п'!$C$5:$I$57,2,FALSE())</f>
        <v>45759</v>
      </c>
      <c r="V1047" s="19" t="n">
        <f aca="false">VLOOKUP(поверки!$T1047,'Акты п-п'!$C$5:$I$57,3,FALSE())</f>
        <v>45761</v>
      </c>
      <c r="W1047" s="17" t="str">
        <f aca="false">VLOOKUP(поверки!$T1047,'Акты п-п'!$C$5:$I$57,5,FALSE())</f>
        <v>Манджеев А.А.</v>
      </c>
      <c r="X1047" s="17" t="n">
        <f aca="false">поверки!$G1047-поверки!$U1047</f>
        <v>2</v>
      </c>
      <c r="Y1047" s="17" t="n">
        <f aca="false">поверки!$V1047-поверки!$G1047</f>
        <v>0</v>
      </c>
      <c r="Z1047" s="17" t="str">
        <f aca="false">CONCATENATE(поверки!$Q1047," ",поверки!$S1047," номер ",поверки!$H1047)</f>
        <v>Термометр биметаллический S5500 номер 1106P0I8</v>
      </c>
    </row>
    <row r="1048" customFormat="false" ht="17.9" hidden="true" customHeight="false" outlineLevel="0" collapsed="false">
      <c r="B1048" s="1" t="s">
        <v>2344</v>
      </c>
      <c r="C1048" s="1" t="s">
        <v>30</v>
      </c>
      <c r="D1048" s="1" t="s">
        <v>446</v>
      </c>
      <c r="F1048" s="1" t="s">
        <v>1823</v>
      </c>
      <c r="G1048" s="16" t="n">
        <v>45761</v>
      </c>
      <c r="H1048" s="6" t="s">
        <v>2349</v>
      </c>
      <c r="J1048" s="1" t="s">
        <v>34</v>
      </c>
      <c r="K1048" s="1" t="s">
        <v>35</v>
      </c>
      <c r="L1048" s="1" t="s">
        <v>2350</v>
      </c>
      <c r="M1048" s="17" t="str">
        <f aca="false">IF(COUNTIF(поверки!$H$6:$H$3175,поверки!$H1048)&gt;1,"Дубликат","")</f>
        <v/>
      </c>
      <c r="N1048" s="17" t="str">
        <f aca="false">IF(COUNTIF(поверки!$L$6:$L$3175,поверки!$L1048)&gt;1,"Дубликат","")</f>
        <v/>
      </c>
      <c r="O1048" s="18" t="n">
        <v>1043</v>
      </c>
      <c r="P1048" s="17" t="str">
        <f aca="false">CONCATENATE(TEXT(MONTH(поверки!$G1048),"00"),"/",TEXT(поверки!$O1048,"000"), "/",TEXT(YEAR(поверки!$G1048)-2000,"00"))</f>
        <v>04/1043/25</v>
      </c>
      <c r="Q1048" s="17" t="str">
        <f aca="false">VLOOKUP(поверки!$F1048,'соответстиви ОТ типу'!$K$4:$M$344,2,FALSE())</f>
        <v>Термометр биметаллический</v>
      </c>
      <c r="R1048" s="17" t="s">
        <v>52</v>
      </c>
      <c r="S1048" s="17" t="s">
        <v>1826</v>
      </c>
      <c r="T1048" s="17" t="n">
        <v>6</v>
      </c>
      <c r="U1048" s="19" t="n">
        <f aca="false">VLOOKUP(поверки!$T1048,'Акты п-п'!$C$5:$I$57,2,FALSE())</f>
        <v>45759</v>
      </c>
      <c r="V1048" s="19" t="n">
        <f aca="false">VLOOKUP(поверки!$T1048,'Акты п-п'!$C$5:$I$57,3,FALSE())</f>
        <v>45761</v>
      </c>
      <c r="W1048" s="17" t="str">
        <f aca="false">VLOOKUP(поверки!$T1048,'Акты п-п'!$C$5:$I$57,5,FALSE())</f>
        <v>Манджеев А.А.</v>
      </c>
      <c r="X1048" s="17" t="n">
        <f aca="false">поверки!$G1048-поверки!$U1048</f>
        <v>2</v>
      </c>
      <c r="Y1048" s="17" t="n">
        <f aca="false">поверки!$V1048-поверки!$G1048</f>
        <v>0</v>
      </c>
      <c r="Z1048" s="17" t="str">
        <f aca="false">CONCATENATE(поверки!$Q1048," ",поверки!$S1048," номер ",поверки!$H1048)</f>
        <v>Термометр биметаллический S5500 номер 1106829268</v>
      </c>
    </row>
    <row r="1049" customFormat="false" ht="17.9" hidden="true" customHeight="false" outlineLevel="0" collapsed="false">
      <c r="B1049" s="1" t="s">
        <v>2344</v>
      </c>
      <c r="C1049" s="1" t="s">
        <v>30</v>
      </c>
      <c r="D1049" s="1" t="s">
        <v>446</v>
      </c>
      <c r="F1049" s="1" t="s">
        <v>1823</v>
      </c>
      <c r="G1049" s="16" t="n">
        <v>45761</v>
      </c>
      <c r="H1049" s="6" t="s">
        <v>2351</v>
      </c>
      <c r="J1049" s="1" t="s">
        <v>34</v>
      </c>
      <c r="K1049" s="1" t="s">
        <v>35</v>
      </c>
      <c r="L1049" s="1" t="s">
        <v>2352</v>
      </c>
      <c r="M1049" s="17" t="str">
        <f aca="false">IF(COUNTIF(поверки!$H$6:$H$3175,поверки!$H1049)&gt;1,"Дубликат","")</f>
        <v/>
      </c>
      <c r="N1049" s="17" t="str">
        <f aca="false">IF(COUNTIF(поверки!$L$6:$L$3175,поверки!$L1049)&gt;1,"Дубликат","")</f>
        <v/>
      </c>
      <c r="O1049" s="18" t="n">
        <v>1044</v>
      </c>
      <c r="P1049" s="17" t="str">
        <f aca="false">CONCATENATE(TEXT(MONTH(поверки!$G1049),"00"),"/",TEXT(поверки!$O1049,"000"), "/",TEXT(YEAR(поверки!$G1049)-2000,"00"))</f>
        <v>04/1044/25</v>
      </c>
      <c r="Q1049" s="17" t="str">
        <f aca="false">VLOOKUP(поверки!$F1049,'соответстиви ОТ типу'!$K$4:$M$344,2,FALSE())</f>
        <v>Термометр биметаллический</v>
      </c>
      <c r="R1049" s="17" t="s">
        <v>52</v>
      </c>
      <c r="S1049" s="17" t="s">
        <v>1826</v>
      </c>
      <c r="T1049" s="17" t="n">
        <v>6</v>
      </c>
      <c r="U1049" s="19" t="n">
        <f aca="false">VLOOKUP(поверки!$T1049,'Акты п-п'!$C$5:$I$57,2,FALSE())</f>
        <v>45759</v>
      </c>
      <c r="V1049" s="19" t="n">
        <f aca="false">VLOOKUP(поверки!$T1049,'Акты п-п'!$C$5:$I$57,3,FALSE())</f>
        <v>45761</v>
      </c>
      <c r="W1049" s="17" t="str">
        <f aca="false">VLOOKUP(поверки!$T1049,'Акты п-п'!$C$5:$I$57,5,FALSE())</f>
        <v>Манджеев А.А.</v>
      </c>
      <c r="X1049" s="17" t="n">
        <f aca="false">поверки!$G1049-поверки!$U1049</f>
        <v>2</v>
      </c>
      <c r="Y1049" s="17" t="n">
        <f aca="false">поверки!$V1049-поверки!$G1049</f>
        <v>0</v>
      </c>
      <c r="Z1049" s="17" t="str">
        <f aca="false">CONCATENATE(поверки!$Q1049," ",поверки!$S1049," номер ",поверки!$H1049)</f>
        <v>Термометр биметаллический S5500 номер 1107OXN6</v>
      </c>
    </row>
    <row r="1050" customFormat="false" ht="17.9" hidden="true" customHeight="false" outlineLevel="0" collapsed="false">
      <c r="B1050" s="1" t="s">
        <v>2344</v>
      </c>
      <c r="C1050" s="1" t="s">
        <v>30</v>
      </c>
      <c r="D1050" s="1" t="s">
        <v>446</v>
      </c>
      <c r="F1050" s="1" t="s">
        <v>1823</v>
      </c>
      <c r="G1050" s="16" t="n">
        <v>45761</v>
      </c>
      <c r="H1050" s="6" t="s">
        <v>2353</v>
      </c>
      <c r="J1050" s="1" t="s">
        <v>34</v>
      </c>
      <c r="K1050" s="1" t="s">
        <v>35</v>
      </c>
      <c r="L1050" s="1" t="s">
        <v>2354</v>
      </c>
      <c r="M1050" s="17" t="str">
        <f aca="false">IF(COUNTIF(поверки!$H$6:$H$3175,поверки!$H1050)&gt;1,"Дубликат","")</f>
        <v/>
      </c>
      <c r="N1050" s="17" t="str">
        <f aca="false">IF(COUNTIF(поверки!$L$6:$L$3175,поверки!$L1050)&gt;1,"Дубликат","")</f>
        <v/>
      </c>
      <c r="O1050" s="18" t="n">
        <v>1045</v>
      </c>
      <c r="P1050" s="17" t="str">
        <f aca="false">CONCATENATE(TEXT(MONTH(поверки!$G1050),"00"),"/",TEXT(поверки!$O1050,"000"), "/",TEXT(YEAR(поверки!$G1050)-2000,"00"))</f>
        <v>04/1045/25</v>
      </c>
      <c r="Q1050" s="17" t="str">
        <f aca="false">VLOOKUP(поверки!$F1050,'соответстиви ОТ типу'!$K$4:$M$344,2,FALSE())</f>
        <v>Термометр биметаллический</v>
      </c>
      <c r="R1050" s="17" t="s">
        <v>52</v>
      </c>
      <c r="S1050" s="17" t="s">
        <v>1826</v>
      </c>
      <c r="T1050" s="17" t="n">
        <v>6</v>
      </c>
      <c r="U1050" s="19" t="n">
        <f aca="false">VLOOKUP(поверки!$T1050,'Акты п-п'!$C$5:$I$57,2,FALSE())</f>
        <v>45759</v>
      </c>
      <c r="V1050" s="19" t="n">
        <f aca="false">VLOOKUP(поверки!$T1050,'Акты п-п'!$C$5:$I$57,3,FALSE())</f>
        <v>45761</v>
      </c>
      <c r="W1050" s="17" t="str">
        <f aca="false">VLOOKUP(поверки!$T1050,'Акты п-п'!$C$5:$I$57,5,FALSE())</f>
        <v>Манджеев А.А.</v>
      </c>
      <c r="X1050" s="17" t="n">
        <f aca="false">поверки!$G1050-поверки!$U1050</f>
        <v>2</v>
      </c>
      <c r="Y1050" s="17" t="n">
        <f aca="false">поверки!$V1050-поверки!$G1050</f>
        <v>0</v>
      </c>
      <c r="Z1050" s="17" t="str">
        <f aca="false">CONCATENATE(поверки!$Q1050," ",поверки!$S1050," номер ",поверки!$H1050)</f>
        <v>Термометр биметаллический S5500 номер 1107CYSG</v>
      </c>
    </row>
    <row r="1051" customFormat="false" ht="17.9" hidden="true" customHeight="false" outlineLevel="0" collapsed="false">
      <c r="B1051" s="1" t="s">
        <v>2344</v>
      </c>
      <c r="C1051" s="1" t="s">
        <v>30</v>
      </c>
      <c r="D1051" s="1" t="s">
        <v>446</v>
      </c>
      <c r="F1051" s="1" t="s">
        <v>1823</v>
      </c>
      <c r="G1051" s="16" t="n">
        <v>45761</v>
      </c>
      <c r="H1051" s="6" t="s">
        <v>2355</v>
      </c>
      <c r="J1051" s="1" t="s">
        <v>34</v>
      </c>
      <c r="K1051" s="1" t="s">
        <v>35</v>
      </c>
      <c r="L1051" s="1" t="s">
        <v>2356</v>
      </c>
      <c r="M1051" s="17" t="str">
        <f aca="false">IF(COUNTIF(поверки!$H$6:$H$3175,поверки!$H1051)&gt;1,"Дубликат","")</f>
        <v/>
      </c>
      <c r="N1051" s="17" t="str">
        <f aca="false">IF(COUNTIF(поверки!$L$6:$L$3175,поверки!$L1051)&gt;1,"Дубликат","")</f>
        <v/>
      </c>
      <c r="O1051" s="18" t="n">
        <v>1046</v>
      </c>
      <c r="P1051" s="17" t="str">
        <f aca="false">CONCATENATE(TEXT(MONTH(поверки!$G1051),"00"),"/",TEXT(поверки!$O1051,"000"), "/",TEXT(YEAR(поверки!$G1051)-2000,"00"))</f>
        <v>04/1046/25</v>
      </c>
      <c r="Q1051" s="17" t="str">
        <f aca="false">VLOOKUP(поверки!$F1051,'соответстиви ОТ типу'!$K$4:$M$344,2,FALSE())</f>
        <v>Термометр биметаллический</v>
      </c>
      <c r="R1051" s="17" t="s">
        <v>52</v>
      </c>
      <c r="S1051" s="17" t="s">
        <v>1826</v>
      </c>
      <c r="T1051" s="17" t="n">
        <v>6</v>
      </c>
      <c r="U1051" s="19" t="n">
        <f aca="false">VLOOKUP(поверки!$T1051,'Акты п-п'!$C$5:$I$57,2,FALSE())</f>
        <v>45759</v>
      </c>
      <c r="V1051" s="19" t="n">
        <f aca="false">VLOOKUP(поверки!$T1051,'Акты п-п'!$C$5:$I$57,3,FALSE())</f>
        <v>45761</v>
      </c>
      <c r="W1051" s="17" t="str">
        <f aca="false">VLOOKUP(поверки!$T1051,'Акты п-п'!$C$5:$I$57,5,FALSE())</f>
        <v>Манджеев А.А.</v>
      </c>
      <c r="X1051" s="17" t="n">
        <f aca="false">поверки!$G1051-поверки!$U1051</f>
        <v>2</v>
      </c>
      <c r="Y1051" s="17" t="n">
        <f aca="false">поверки!$V1051-поверки!$G1051</f>
        <v>0</v>
      </c>
      <c r="Z1051" s="17" t="str">
        <f aca="false">CONCATENATE(поверки!$Q1051," ",поверки!$S1051," номер ",поверки!$H1051)</f>
        <v>Термометр биметаллический S5500 номер 8970RTRK</v>
      </c>
    </row>
    <row r="1052" customFormat="false" ht="17.9" hidden="true" customHeight="false" outlineLevel="0" collapsed="false">
      <c r="B1052" s="1" t="s">
        <v>2344</v>
      </c>
      <c r="C1052" s="1" t="s">
        <v>30</v>
      </c>
      <c r="D1052" s="1" t="s">
        <v>446</v>
      </c>
      <c r="F1052" s="1" t="s">
        <v>1823</v>
      </c>
      <c r="G1052" s="16" t="n">
        <v>45761</v>
      </c>
      <c r="H1052" s="6" t="s">
        <v>2357</v>
      </c>
      <c r="J1052" s="1" t="s">
        <v>34</v>
      </c>
      <c r="K1052" s="1" t="s">
        <v>35</v>
      </c>
      <c r="L1052" s="1" t="s">
        <v>2358</v>
      </c>
      <c r="M1052" s="17" t="str">
        <f aca="false">IF(COUNTIF(поверки!$H$6:$H$3175,поверки!$H1052)&gt;1,"Дубликат","")</f>
        <v/>
      </c>
      <c r="N1052" s="17" t="str">
        <f aca="false">IF(COUNTIF(поверки!$L$6:$L$3175,поверки!$L1052)&gt;1,"Дубликат","")</f>
        <v/>
      </c>
      <c r="O1052" s="18" t="n">
        <v>1047</v>
      </c>
      <c r="P1052" s="17" t="str">
        <f aca="false">CONCATENATE(TEXT(MONTH(поверки!$G1052),"00"),"/",TEXT(поверки!$O1052,"000"), "/",TEXT(YEAR(поверки!$G1052)-2000,"00"))</f>
        <v>04/1047/25</v>
      </c>
      <c r="Q1052" s="17" t="str">
        <f aca="false">VLOOKUP(поверки!$F1052,'соответстиви ОТ типу'!$K$4:$M$344,2,FALSE())</f>
        <v>Термометр биметаллический</v>
      </c>
      <c r="R1052" s="17" t="s">
        <v>52</v>
      </c>
      <c r="S1052" s="17" t="s">
        <v>1826</v>
      </c>
      <c r="T1052" s="17" t="n">
        <v>6</v>
      </c>
      <c r="U1052" s="19" t="n">
        <f aca="false">VLOOKUP(поверки!$T1052,'Акты п-п'!$C$5:$I$57,2,FALSE())</f>
        <v>45759</v>
      </c>
      <c r="V1052" s="19" t="n">
        <f aca="false">VLOOKUP(поверки!$T1052,'Акты п-п'!$C$5:$I$57,3,FALSE())</f>
        <v>45761</v>
      </c>
      <c r="W1052" s="17" t="str">
        <f aca="false">VLOOKUP(поверки!$T1052,'Акты п-п'!$C$5:$I$57,5,FALSE())</f>
        <v>Манджеев А.А.</v>
      </c>
      <c r="X1052" s="17" t="n">
        <f aca="false">поверки!$G1052-поверки!$U1052</f>
        <v>2</v>
      </c>
      <c r="Y1052" s="17" t="n">
        <f aca="false">поверки!$V1052-поверки!$G1052</f>
        <v>0</v>
      </c>
      <c r="Z1052" s="17" t="str">
        <f aca="false">CONCATENATE(поверки!$Q1052," ",поверки!$S1052," номер ",поверки!$H1052)</f>
        <v>Термометр биметаллический S5500 номер 1107D4JC</v>
      </c>
    </row>
    <row r="1053" customFormat="false" ht="17.9" hidden="true" customHeight="false" outlineLevel="0" collapsed="false">
      <c r="B1053" s="1" t="s">
        <v>2344</v>
      </c>
      <c r="C1053" s="1" t="s">
        <v>30</v>
      </c>
      <c r="D1053" s="1" t="s">
        <v>446</v>
      </c>
      <c r="F1053" s="1" t="s">
        <v>1823</v>
      </c>
      <c r="G1053" s="16" t="n">
        <v>45761</v>
      </c>
      <c r="H1053" s="6" t="s">
        <v>2359</v>
      </c>
      <c r="J1053" s="1" t="s">
        <v>34</v>
      </c>
      <c r="K1053" s="1" t="s">
        <v>35</v>
      </c>
      <c r="L1053" s="1" t="s">
        <v>2360</v>
      </c>
      <c r="M1053" s="17" t="str">
        <f aca="false">IF(COUNTIF(поверки!$H$6:$H$3175,поверки!$H1053)&gt;1,"Дубликат","")</f>
        <v/>
      </c>
      <c r="N1053" s="17" t="str">
        <f aca="false">IF(COUNTIF(поверки!$L$6:$L$3175,поверки!$L1053)&gt;1,"Дубликат","")</f>
        <v/>
      </c>
      <c r="O1053" s="18" t="n">
        <v>1048</v>
      </c>
      <c r="P1053" s="17" t="str">
        <f aca="false">CONCATENATE(TEXT(MONTH(поверки!$G1053),"00"),"/",TEXT(поверки!$O1053,"000"), "/",TEXT(YEAR(поверки!$G1053)-2000,"00"))</f>
        <v>04/1048/25</v>
      </c>
      <c r="Q1053" s="17" t="str">
        <f aca="false">VLOOKUP(поверки!$F1053,'соответстиви ОТ типу'!$K$4:$M$344,2,FALSE())</f>
        <v>Термометр биметаллический</v>
      </c>
      <c r="R1053" s="17" t="s">
        <v>52</v>
      </c>
      <c r="S1053" s="17" t="s">
        <v>1826</v>
      </c>
      <c r="T1053" s="17" t="n">
        <v>6</v>
      </c>
      <c r="U1053" s="19" t="n">
        <f aca="false">VLOOKUP(поверки!$T1053,'Акты п-п'!$C$5:$I$57,2,FALSE())</f>
        <v>45759</v>
      </c>
      <c r="V1053" s="19" t="n">
        <f aca="false">VLOOKUP(поверки!$T1053,'Акты п-п'!$C$5:$I$57,3,FALSE())</f>
        <v>45761</v>
      </c>
      <c r="W1053" s="17" t="str">
        <f aca="false">VLOOKUP(поверки!$T1053,'Акты п-п'!$C$5:$I$57,5,FALSE())</f>
        <v>Манджеев А.А.</v>
      </c>
      <c r="X1053" s="17" t="n">
        <f aca="false">поверки!$G1053-поверки!$U1053</f>
        <v>2</v>
      </c>
      <c r="Y1053" s="17" t="n">
        <f aca="false">поверки!$V1053-поверки!$G1053</f>
        <v>0</v>
      </c>
      <c r="Z1053" s="17" t="str">
        <f aca="false">CONCATENATE(поверки!$Q1053," ",поверки!$S1053," номер ",поверки!$H1053)</f>
        <v>Термометр биметаллический S5500 номер 1107DBGN</v>
      </c>
    </row>
    <row r="1054" customFormat="false" ht="17.9" hidden="true" customHeight="false" outlineLevel="0" collapsed="false">
      <c r="B1054" s="1" t="s">
        <v>2361</v>
      </c>
      <c r="C1054" s="1" t="s">
        <v>30</v>
      </c>
      <c r="D1054" s="1" t="s">
        <v>446</v>
      </c>
      <c r="F1054" s="1" t="s">
        <v>2362</v>
      </c>
      <c r="G1054" s="16" t="n">
        <v>45761</v>
      </c>
      <c r="H1054" s="6" t="s">
        <v>2363</v>
      </c>
      <c r="J1054" s="1" t="s">
        <v>34</v>
      </c>
      <c r="K1054" s="1" t="s">
        <v>35</v>
      </c>
      <c r="L1054" s="1" t="s">
        <v>2364</v>
      </c>
      <c r="M1054" s="17" t="str">
        <f aca="false">IF(COUNTIF(поверки!$H$6:$H$3175,поверки!$H1054)&gt;1,"Дубликат","")</f>
        <v/>
      </c>
      <c r="N1054" s="17" t="str">
        <f aca="false">IF(COUNTIF(поверки!$L$6:$L$3175,поверки!$L1054)&gt;1,"Дубликат","")</f>
        <v/>
      </c>
      <c r="O1054" s="18" t="n">
        <v>1049</v>
      </c>
      <c r="P1054" s="17" t="str">
        <f aca="false">CONCATENATE(TEXT(MONTH(поверки!$G1054),"00"),"/",TEXT(поверки!$O1054,"000"), "/",TEXT(YEAR(поверки!$G1054)-2000,"00"))</f>
        <v>04/1049/25</v>
      </c>
      <c r="Q1054" s="17" t="str">
        <f aca="false">VLOOKUP(поверки!$F1054,'соответстиви ОТ типу'!$K$4:$M$344,2,FALSE())</f>
        <v>Манометр деформационный</v>
      </c>
      <c r="R1054" s="17" t="s">
        <v>52</v>
      </c>
      <c r="S1054" s="17" t="s">
        <v>2365</v>
      </c>
      <c r="T1054" s="17" t="n">
        <v>6</v>
      </c>
      <c r="U1054" s="19" t="n">
        <f aca="false">VLOOKUP(поверки!$T1054,'Акты п-п'!$C$5:$I$57,2,FALSE())</f>
        <v>45759</v>
      </c>
      <c r="V1054" s="19" t="n">
        <f aca="false">VLOOKUP(поверки!$T1054,'Акты п-п'!$C$5:$I$57,3,FALSE())</f>
        <v>45761</v>
      </c>
      <c r="W1054" s="17" t="str">
        <f aca="false">VLOOKUP(поверки!$T1054,'Акты п-п'!$C$5:$I$57,5,FALSE())</f>
        <v>Манджеев А.А.</v>
      </c>
      <c r="X1054" s="17" t="n">
        <f aca="false">поверки!$G1054-поверки!$U1054</f>
        <v>2</v>
      </c>
      <c r="Y1054" s="17" t="n">
        <f aca="false">поверки!$V1054-поверки!$G1054</f>
        <v>0</v>
      </c>
      <c r="Z1054" s="17" t="str">
        <f aca="false">CONCATENATE(поверки!$Q1054," ",поверки!$S1054," номер ",поверки!$H1054)</f>
        <v>Манометр деформационный 111.10 номер 12А1013</v>
      </c>
    </row>
    <row r="1055" customFormat="false" ht="17.9" hidden="true" customHeight="false" outlineLevel="0" collapsed="false">
      <c r="B1055" s="1" t="s">
        <v>2361</v>
      </c>
      <c r="C1055" s="1" t="s">
        <v>30</v>
      </c>
      <c r="D1055" s="1" t="s">
        <v>446</v>
      </c>
      <c r="F1055" s="1" t="s">
        <v>2362</v>
      </c>
      <c r="G1055" s="16" t="n">
        <v>45761</v>
      </c>
      <c r="H1055" s="6" t="s">
        <v>2366</v>
      </c>
      <c r="J1055" s="1" t="s">
        <v>34</v>
      </c>
      <c r="K1055" s="1" t="s">
        <v>35</v>
      </c>
      <c r="L1055" s="1" t="s">
        <v>2367</v>
      </c>
      <c r="M1055" s="17" t="str">
        <f aca="false">IF(COUNTIF(поверки!$H$6:$H$3175,поверки!$H1055)&gt;1,"Дубликат","")</f>
        <v/>
      </c>
      <c r="N1055" s="17" t="str">
        <f aca="false">IF(COUNTIF(поверки!$L$6:$L$3175,поверки!$L1055)&gt;1,"Дубликат","")</f>
        <v/>
      </c>
      <c r="O1055" s="18" t="n">
        <v>1050</v>
      </c>
      <c r="P1055" s="17" t="str">
        <f aca="false">CONCATENATE(TEXT(MONTH(поверки!$G1055),"00"),"/",TEXT(поверки!$O1055,"000"), "/",TEXT(YEAR(поверки!$G1055)-2000,"00"))</f>
        <v>04/1050/25</v>
      </c>
      <c r="Q1055" s="17" t="str">
        <f aca="false">VLOOKUP(поверки!$F1055,'соответстиви ОТ типу'!$K$4:$M$344,2,FALSE())</f>
        <v>Манометр деформационный</v>
      </c>
      <c r="R1055" s="17" t="s">
        <v>52</v>
      </c>
      <c r="S1055" s="17" t="s">
        <v>2365</v>
      </c>
      <c r="T1055" s="17" t="n">
        <v>6</v>
      </c>
      <c r="U1055" s="19" t="n">
        <f aca="false">VLOOKUP(поверки!$T1055,'Акты п-п'!$C$5:$I$57,2,FALSE())</f>
        <v>45759</v>
      </c>
      <c r="V1055" s="19" t="n">
        <f aca="false">VLOOKUP(поверки!$T1055,'Акты п-п'!$C$5:$I$57,3,FALSE())</f>
        <v>45761</v>
      </c>
      <c r="W1055" s="17" t="str">
        <f aca="false">VLOOKUP(поверки!$T1055,'Акты п-п'!$C$5:$I$57,5,FALSE())</f>
        <v>Манджеев А.А.</v>
      </c>
      <c r="X1055" s="17" t="n">
        <f aca="false">поверки!$G1055-поверки!$U1055</f>
        <v>2</v>
      </c>
      <c r="Y1055" s="17" t="n">
        <f aca="false">поверки!$V1055-поверки!$G1055</f>
        <v>0</v>
      </c>
      <c r="Z1055" s="17" t="str">
        <f aca="false">CONCATENATE(поверки!$Q1055," ",поверки!$S1055," номер ",поверки!$H1055)</f>
        <v>Манометр деформационный 111.10 номер 12A1014</v>
      </c>
    </row>
    <row r="1056" customFormat="false" ht="17.9" hidden="true" customHeight="false" outlineLevel="0" collapsed="false">
      <c r="B1056" s="1" t="s">
        <v>2361</v>
      </c>
      <c r="C1056" s="1" t="s">
        <v>30</v>
      </c>
      <c r="D1056" s="1" t="s">
        <v>446</v>
      </c>
      <c r="F1056" s="1" t="s">
        <v>2362</v>
      </c>
      <c r="G1056" s="16" t="n">
        <v>45761</v>
      </c>
      <c r="H1056" s="6" t="s">
        <v>2368</v>
      </c>
      <c r="J1056" s="1" t="s">
        <v>34</v>
      </c>
      <c r="K1056" s="1" t="s">
        <v>35</v>
      </c>
      <c r="L1056" s="1" t="s">
        <v>2369</v>
      </c>
      <c r="M1056" s="17" t="str">
        <f aca="false">IF(COUNTIF(поверки!$H$6:$H$3175,поверки!$H1056)&gt;1,"Дубликат","")</f>
        <v/>
      </c>
      <c r="N1056" s="17" t="str">
        <f aca="false">IF(COUNTIF(поверки!$L$6:$L$3175,поверки!$L1056)&gt;1,"Дубликат","")</f>
        <v/>
      </c>
      <c r="O1056" s="18" t="n">
        <v>1051</v>
      </c>
      <c r="P1056" s="17" t="str">
        <f aca="false">CONCATENATE(TEXT(MONTH(поверки!$G1056),"00"),"/",TEXT(поверки!$O1056,"000"), "/",TEXT(YEAR(поверки!$G1056)-2000,"00"))</f>
        <v>04/1051/25</v>
      </c>
      <c r="Q1056" s="17" t="str">
        <f aca="false">VLOOKUP(поверки!$F1056,'соответстиви ОТ типу'!$K$4:$M$344,2,FALSE())</f>
        <v>Манометр деформационный</v>
      </c>
      <c r="R1056" s="17" t="s">
        <v>52</v>
      </c>
      <c r="S1056" s="17" t="s">
        <v>2365</v>
      </c>
      <c r="T1056" s="17" t="n">
        <v>6</v>
      </c>
      <c r="U1056" s="19" t="n">
        <f aca="false">VLOOKUP(поверки!$T1056,'Акты п-п'!$C$5:$I$57,2,FALSE())</f>
        <v>45759</v>
      </c>
      <c r="V1056" s="19" t="n">
        <f aca="false">VLOOKUP(поверки!$T1056,'Акты п-п'!$C$5:$I$57,3,FALSE())</f>
        <v>45761</v>
      </c>
      <c r="W1056" s="17" t="str">
        <f aca="false">VLOOKUP(поверки!$T1056,'Акты п-п'!$C$5:$I$57,5,FALSE())</f>
        <v>Манджеев А.А.</v>
      </c>
      <c r="X1056" s="17" t="n">
        <f aca="false">поверки!$G1056-поверки!$U1056</f>
        <v>2</v>
      </c>
      <c r="Y1056" s="17" t="n">
        <f aca="false">поверки!$V1056-поверки!$G1056</f>
        <v>0</v>
      </c>
      <c r="Z1056" s="17" t="str">
        <f aca="false">CONCATENATE(поверки!$Q1056," ",поверки!$S1056," номер ",поверки!$H1056)</f>
        <v>Манометр деформационный 111.10 номер 12A1090</v>
      </c>
    </row>
    <row r="1057" customFormat="false" ht="17.9" hidden="true" customHeight="false" outlineLevel="0" collapsed="false">
      <c r="B1057" s="1" t="s">
        <v>2361</v>
      </c>
      <c r="C1057" s="1" t="s">
        <v>30</v>
      </c>
      <c r="D1057" s="1" t="s">
        <v>446</v>
      </c>
      <c r="F1057" s="1" t="s">
        <v>2362</v>
      </c>
      <c r="G1057" s="16" t="n">
        <v>45761</v>
      </c>
      <c r="H1057" s="6" t="s">
        <v>2370</v>
      </c>
      <c r="J1057" s="1" t="s">
        <v>34</v>
      </c>
      <c r="K1057" s="1" t="s">
        <v>35</v>
      </c>
      <c r="L1057" s="1" t="s">
        <v>2371</v>
      </c>
      <c r="M1057" s="17" t="str">
        <f aca="false">IF(COUNTIF(поверки!$H$6:$H$3175,поверки!$H1057)&gt;1,"Дубликат","")</f>
        <v/>
      </c>
      <c r="N1057" s="17" t="str">
        <f aca="false">IF(COUNTIF(поверки!$L$6:$L$3175,поверки!$L1057)&gt;1,"Дубликат","")</f>
        <v/>
      </c>
      <c r="O1057" s="18" t="n">
        <v>1052</v>
      </c>
      <c r="P1057" s="17" t="str">
        <f aca="false">CONCATENATE(TEXT(MONTH(поверки!$G1057),"00"),"/",TEXT(поверки!$O1057,"000"), "/",TEXT(YEAR(поверки!$G1057)-2000,"00"))</f>
        <v>04/1052/25</v>
      </c>
      <c r="Q1057" s="17" t="str">
        <f aca="false">VLOOKUP(поверки!$F1057,'соответстиви ОТ типу'!$K$4:$M$344,2,FALSE())</f>
        <v>Манометр деформационный</v>
      </c>
      <c r="R1057" s="17" t="s">
        <v>52</v>
      </c>
      <c r="S1057" s="17" t="s">
        <v>2365</v>
      </c>
      <c r="T1057" s="17" t="n">
        <v>6</v>
      </c>
      <c r="U1057" s="19" t="n">
        <f aca="false">VLOOKUP(поверки!$T1057,'Акты п-п'!$C$5:$I$57,2,FALSE())</f>
        <v>45759</v>
      </c>
      <c r="V1057" s="19" t="n">
        <f aca="false">VLOOKUP(поверки!$T1057,'Акты п-п'!$C$5:$I$57,3,FALSE())</f>
        <v>45761</v>
      </c>
      <c r="W1057" s="17" t="str">
        <f aca="false">VLOOKUP(поверки!$T1057,'Акты п-п'!$C$5:$I$57,5,FALSE())</f>
        <v>Манджеев А.А.</v>
      </c>
      <c r="X1057" s="17" t="n">
        <f aca="false">поверки!$G1057-поверки!$U1057</f>
        <v>2</v>
      </c>
      <c r="Y1057" s="17" t="n">
        <f aca="false">поверки!$V1057-поверки!$G1057</f>
        <v>0</v>
      </c>
      <c r="Z1057" s="17" t="str">
        <f aca="false">CONCATENATE(поверки!$Q1057," ",поверки!$S1057," номер ",поверки!$H1057)</f>
        <v>Манометр деформационный 111.10 номер 12A1242</v>
      </c>
    </row>
    <row r="1058" customFormat="false" ht="17.9" hidden="true" customHeight="false" outlineLevel="0" collapsed="false">
      <c r="B1058" s="1" t="s">
        <v>2361</v>
      </c>
      <c r="C1058" s="1" t="s">
        <v>30</v>
      </c>
      <c r="D1058" s="1" t="s">
        <v>446</v>
      </c>
      <c r="F1058" s="1" t="s">
        <v>2362</v>
      </c>
      <c r="G1058" s="16" t="n">
        <v>45761</v>
      </c>
      <c r="H1058" s="6" t="s">
        <v>2372</v>
      </c>
      <c r="J1058" s="1" t="s">
        <v>34</v>
      </c>
      <c r="K1058" s="1" t="s">
        <v>35</v>
      </c>
      <c r="L1058" s="1" t="s">
        <v>2373</v>
      </c>
      <c r="M1058" s="17" t="str">
        <f aca="false">IF(COUNTIF(поверки!$H$6:$H$3175,поверки!$H1058)&gt;1,"Дубликат","")</f>
        <v/>
      </c>
      <c r="N1058" s="17" t="str">
        <f aca="false">IF(COUNTIF(поверки!$L$6:$L$3175,поверки!$L1058)&gt;1,"Дубликат","")</f>
        <v/>
      </c>
      <c r="O1058" s="18" t="n">
        <v>1053</v>
      </c>
      <c r="P1058" s="17" t="str">
        <f aca="false">CONCATENATE(TEXT(MONTH(поверки!$G1058),"00"),"/",TEXT(поверки!$O1058,"000"), "/",TEXT(YEAR(поверки!$G1058)-2000,"00"))</f>
        <v>04/1053/25</v>
      </c>
      <c r="Q1058" s="17" t="str">
        <f aca="false">VLOOKUP(поверки!$F1058,'соответстиви ОТ типу'!$K$4:$M$344,2,FALSE())</f>
        <v>Манометр деформационный</v>
      </c>
      <c r="R1058" s="17" t="s">
        <v>52</v>
      </c>
      <c r="S1058" s="17" t="s">
        <v>2365</v>
      </c>
      <c r="T1058" s="17" t="n">
        <v>6</v>
      </c>
      <c r="U1058" s="19" t="n">
        <f aca="false">VLOOKUP(поверки!$T1058,'Акты п-п'!$C$5:$I$57,2,FALSE())</f>
        <v>45759</v>
      </c>
      <c r="V1058" s="19" t="n">
        <f aca="false">VLOOKUP(поверки!$T1058,'Акты п-п'!$C$5:$I$57,3,FALSE())</f>
        <v>45761</v>
      </c>
      <c r="W1058" s="17" t="str">
        <f aca="false">VLOOKUP(поверки!$T1058,'Акты п-п'!$C$5:$I$57,5,FALSE())</f>
        <v>Манджеев А.А.</v>
      </c>
      <c r="X1058" s="17" t="n">
        <f aca="false">поверки!$G1058-поверки!$U1058</f>
        <v>2</v>
      </c>
      <c r="Y1058" s="17" t="n">
        <f aca="false">поверки!$V1058-поверки!$G1058</f>
        <v>0</v>
      </c>
      <c r="Z1058" s="17" t="str">
        <f aca="false">CONCATENATE(поверки!$Q1058," ",поверки!$S1058," номер ",поверки!$H1058)</f>
        <v>Манометр деформационный 111.10 номер 12А1167</v>
      </c>
    </row>
    <row r="1059" customFormat="false" ht="17.9" hidden="true" customHeight="false" outlineLevel="0" collapsed="false">
      <c r="B1059" s="1" t="s">
        <v>2361</v>
      </c>
      <c r="C1059" s="1" t="s">
        <v>30</v>
      </c>
      <c r="D1059" s="1" t="s">
        <v>446</v>
      </c>
      <c r="F1059" s="1" t="s">
        <v>2362</v>
      </c>
      <c r="G1059" s="16" t="n">
        <v>45761</v>
      </c>
      <c r="H1059" s="6" t="s">
        <v>2374</v>
      </c>
      <c r="J1059" s="1" t="s">
        <v>34</v>
      </c>
      <c r="K1059" s="1" t="s">
        <v>35</v>
      </c>
      <c r="L1059" s="1" t="s">
        <v>2375</v>
      </c>
      <c r="M1059" s="17" t="str">
        <f aca="false">IF(COUNTIF(поверки!$H$6:$H$3175,поверки!$H1059)&gt;1,"Дубликат","")</f>
        <v/>
      </c>
      <c r="N1059" s="17" t="str">
        <f aca="false">IF(COUNTIF(поверки!$L$6:$L$3175,поверки!$L1059)&gt;1,"Дубликат","")</f>
        <v/>
      </c>
      <c r="O1059" s="18" t="n">
        <v>1054</v>
      </c>
      <c r="P1059" s="17" t="str">
        <f aca="false">CONCATENATE(TEXT(MONTH(поверки!$G1059),"00"),"/",TEXT(поверки!$O1059,"000"), "/",TEXT(YEAR(поверки!$G1059)-2000,"00"))</f>
        <v>04/1054/25</v>
      </c>
      <c r="Q1059" s="17" t="str">
        <f aca="false">VLOOKUP(поверки!$F1059,'соответстиви ОТ типу'!$K$4:$M$344,2,FALSE())</f>
        <v>Манометр деформационный</v>
      </c>
      <c r="R1059" s="17" t="s">
        <v>52</v>
      </c>
      <c r="S1059" s="17" t="s">
        <v>2365</v>
      </c>
      <c r="T1059" s="17" t="n">
        <v>6</v>
      </c>
      <c r="U1059" s="19" t="n">
        <f aca="false">VLOOKUP(поверки!$T1059,'Акты п-п'!$C$5:$I$57,2,FALSE())</f>
        <v>45759</v>
      </c>
      <c r="V1059" s="19" t="n">
        <f aca="false">VLOOKUP(поверки!$T1059,'Акты п-п'!$C$5:$I$57,3,FALSE())</f>
        <v>45761</v>
      </c>
      <c r="W1059" s="17" t="str">
        <f aca="false">VLOOKUP(поверки!$T1059,'Акты п-п'!$C$5:$I$57,5,FALSE())</f>
        <v>Манджеев А.А.</v>
      </c>
      <c r="X1059" s="17" t="n">
        <f aca="false">поверки!$G1059-поверки!$U1059</f>
        <v>2</v>
      </c>
      <c r="Y1059" s="17" t="n">
        <f aca="false">поверки!$V1059-поверки!$G1059</f>
        <v>0</v>
      </c>
      <c r="Z1059" s="17" t="str">
        <f aca="false">CONCATENATE(поверки!$Q1059," ",поверки!$S1059," номер ",поверки!$H1059)</f>
        <v>Манометр деформационный 111.10 номер 12А1166</v>
      </c>
    </row>
    <row r="1060" customFormat="false" ht="17.9" hidden="true" customHeight="false" outlineLevel="0" collapsed="false">
      <c r="B1060" s="1" t="s">
        <v>2361</v>
      </c>
      <c r="C1060" s="1" t="s">
        <v>30</v>
      </c>
      <c r="D1060" s="1" t="s">
        <v>446</v>
      </c>
      <c r="F1060" s="1" t="s">
        <v>2362</v>
      </c>
      <c r="G1060" s="16" t="n">
        <v>45761</v>
      </c>
      <c r="H1060" s="6" t="s">
        <v>2376</v>
      </c>
      <c r="J1060" s="1" t="s">
        <v>34</v>
      </c>
      <c r="K1060" s="1" t="s">
        <v>35</v>
      </c>
      <c r="L1060" s="1" t="s">
        <v>2377</v>
      </c>
      <c r="M1060" s="17" t="str">
        <f aca="false">IF(COUNTIF(поверки!$H$6:$H$3175,поверки!$H1060)&gt;1,"Дубликат","")</f>
        <v/>
      </c>
      <c r="N1060" s="17" t="str">
        <f aca="false">IF(COUNTIF(поверки!$L$6:$L$3175,поверки!$L1060)&gt;1,"Дубликат","")</f>
        <v/>
      </c>
      <c r="O1060" s="18" t="n">
        <v>1055</v>
      </c>
      <c r="P1060" s="17" t="str">
        <f aca="false">CONCATENATE(TEXT(MONTH(поверки!$G1060),"00"),"/",TEXT(поверки!$O1060,"000"), "/",TEXT(YEAR(поверки!$G1060)-2000,"00"))</f>
        <v>04/1055/25</v>
      </c>
      <c r="Q1060" s="17" t="str">
        <f aca="false">VLOOKUP(поверки!$F1060,'соответстиви ОТ типу'!$K$4:$M$344,2,FALSE())</f>
        <v>Манометр деформационный</v>
      </c>
      <c r="R1060" s="17" t="s">
        <v>52</v>
      </c>
      <c r="S1060" s="17" t="s">
        <v>2365</v>
      </c>
      <c r="T1060" s="17" t="n">
        <v>6</v>
      </c>
      <c r="U1060" s="19" t="n">
        <f aca="false">VLOOKUP(поверки!$T1060,'Акты п-п'!$C$5:$I$57,2,FALSE())</f>
        <v>45759</v>
      </c>
      <c r="V1060" s="19" t="n">
        <f aca="false">VLOOKUP(поверки!$T1060,'Акты п-п'!$C$5:$I$57,3,FALSE())</f>
        <v>45761</v>
      </c>
      <c r="W1060" s="17" t="str">
        <f aca="false">VLOOKUP(поверки!$T1060,'Акты п-п'!$C$5:$I$57,5,FALSE())</f>
        <v>Манджеев А.А.</v>
      </c>
      <c r="X1060" s="17" t="n">
        <f aca="false">поверки!$G1060-поверки!$U1060</f>
        <v>2</v>
      </c>
      <c r="Y1060" s="17" t="n">
        <f aca="false">поверки!$V1060-поверки!$G1060</f>
        <v>0</v>
      </c>
      <c r="Z1060" s="17" t="str">
        <f aca="false">CONCATENATE(поверки!$Q1060," ",поверки!$S1060," номер ",поверки!$H1060)</f>
        <v>Манометр деформационный 111.10 номер 12А1089</v>
      </c>
    </row>
    <row r="1061" customFormat="false" ht="17.9" hidden="true" customHeight="false" outlineLevel="0" collapsed="false">
      <c r="B1061" s="1" t="s">
        <v>2361</v>
      </c>
      <c r="C1061" s="1" t="s">
        <v>30</v>
      </c>
      <c r="D1061" s="1" t="s">
        <v>446</v>
      </c>
      <c r="F1061" s="1" t="s">
        <v>2362</v>
      </c>
      <c r="G1061" s="16" t="n">
        <v>45761</v>
      </c>
      <c r="H1061" s="6" t="s">
        <v>2378</v>
      </c>
      <c r="J1061" s="1" t="s">
        <v>34</v>
      </c>
      <c r="K1061" s="1" t="s">
        <v>35</v>
      </c>
      <c r="L1061" s="1" t="s">
        <v>2379</v>
      </c>
      <c r="M1061" s="17" t="str">
        <f aca="false">IF(COUNTIF(поверки!$H$6:$H$3175,поверки!$H1061)&gt;1,"Дубликат","")</f>
        <v/>
      </c>
      <c r="N1061" s="17" t="str">
        <f aca="false">IF(COUNTIF(поверки!$L$6:$L$3175,поверки!$L1061)&gt;1,"Дубликат","")</f>
        <v/>
      </c>
      <c r="O1061" s="18" t="n">
        <v>1056</v>
      </c>
      <c r="P1061" s="17" t="str">
        <f aca="false">CONCATENATE(TEXT(MONTH(поверки!$G1061),"00"),"/",TEXT(поверки!$O1061,"000"), "/",TEXT(YEAR(поверки!$G1061)-2000,"00"))</f>
        <v>04/1056/25</v>
      </c>
      <c r="Q1061" s="17" t="str">
        <f aca="false">VLOOKUP(поверки!$F1061,'соответстиви ОТ типу'!$K$4:$M$344,2,FALSE())</f>
        <v>Манометр деформационный</v>
      </c>
      <c r="R1061" s="17" t="s">
        <v>52</v>
      </c>
      <c r="S1061" s="17" t="s">
        <v>2365</v>
      </c>
      <c r="T1061" s="17" t="n">
        <v>6</v>
      </c>
      <c r="U1061" s="19" t="n">
        <f aca="false">VLOOKUP(поверки!$T1061,'Акты п-п'!$C$5:$I$57,2,FALSE())</f>
        <v>45759</v>
      </c>
      <c r="V1061" s="19" t="n">
        <f aca="false">VLOOKUP(поверки!$T1061,'Акты п-п'!$C$5:$I$57,3,FALSE())</f>
        <v>45761</v>
      </c>
      <c r="W1061" s="17" t="str">
        <f aca="false">VLOOKUP(поверки!$T1061,'Акты п-п'!$C$5:$I$57,5,FALSE())</f>
        <v>Манджеев А.А.</v>
      </c>
      <c r="X1061" s="17" t="n">
        <f aca="false">поверки!$G1061-поверки!$U1061</f>
        <v>2</v>
      </c>
      <c r="Y1061" s="17" t="n">
        <f aca="false">поверки!$V1061-поверки!$G1061</f>
        <v>0</v>
      </c>
      <c r="Z1061" s="17" t="str">
        <f aca="false">CONCATENATE(поверки!$Q1061," ",поверки!$S1061," номер ",поверки!$H1061)</f>
        <v>Манометр деформационный 111.10 номер 1107DVDF</v>
      </c>
    </row>
    <row r="1062" customFormat="false" ht="17.9" hidden="true" customHeight="false" outlineLevel="0" collapsed="false">
      <c r="B1062" s="1" t="s">
        <v>2361</v>
      </c>
      <c r="C1062" s="1" t="s">
        <v>30</v>
      </c>
      <c r="D1062" s="1" t="s">
        <v>446</v>
      </c>
      <c r="F1062" s="1" t="s">
        <v>2362</v>
      </c>
      <c r="G1062" s="16" t="n">
        <v>45761</v>
      </c>
      <c r="H1062" s="6" t="s">
        <v>2380</v>
      </c>
      <c r="J1062" s="1" t="s">
        <v>34</v>
      </c>
      <c r="K1062" s="1" t="s">
        <v>35</v>
      </c>
      <c r="L1062" s="1" t="s">
        <v>2381</v>
      </c>
      <c r="M1062" s="17" t="str">
        <f aca="false">IF(COUNTIF(поверки!$H$6:$H$3175,поверки!$H1062)&gt;1,"Дубликат","")</f>
        <v/>
      </c>
      <c r="N1062" s="17" t="str">
        <f aca="false">IF(COUNTIF(поверки!$L$6:$L$3175,поверки!$L1062)&gt;1,"Дубликат","")</f>
        <v/>
      </c>
      <c r="O1062" s="18" t="n">
        <v>1057</v>
      </c>
      <c r="P1062" s="17" t="str">
        <f aca="false">CONCATENATE(TEXT(MONTH(поверки!$G1062),"00"),"/",TEXT(поверки!$O1062,"000"), "/",TEXT(YEAR(поверки!$G1062)-2000,"00"))</f>
        <v>04/1057/25</v>
      </c>
      <c r="Q1062" s="17" t="str">
        <f aca="false">VLOOKUP(поверки!$F1062,'соответстиви ОТ типу'!$K$4:$M$344,2,FALSE())</f>
        <v>Манометр деформационный</v>
      </c>
      <c r="R1062" s="17" t="s">
        <v>52</v>
      </c>
      <c r="S1062" s="17" t="s">
        <v>2365</v>
      </c>
      <c r="T1062" s="17" t="n">
        <v>6</v>
      </c>
      <c r="U1062" s="19" t="n">
        <f aca="false">VLOOKUP(поверки!$T1062,'Акты п-п'!$C$5:$I$57,2,FALSE())</f>
        <v>45759</v>
      </c>
      <c r="V1062" s="19" t="n">
        <f aca="false">VLOOKUP(поверки!$T1062,'Акты п-п'!$C$5:$I$57,3,FALSE())</f>
        <v>45761</v>
      </c>
      <c r="W1062" s="17" t="str">
        <f aca="false">VLOOKUP(поверки!$T1062,'Акты п-п'!$C$5:$I$57,5,FALSE())</f>
        <v>Манджеев А.А.</v>
      </c>
      <c r="X1062" s="17" t="n">
        <f aca="false">поверки!$G1062-поверки!$U1062</f>
        <v>2</v>
      </c>
      <c r="Y1062" s="17" t="n">
        <f aca="false">поверки!$V1062-поверки!$G1062</f>
        <v>0</v>
      </c>
      <c r="Z1062" s="17" t="str">
        <f aca="false">CONCATENATE(поверки!$Q1062," ",поверки!$S1062," номер ",поверки!$H1062)</f>
        <v>Манометр деформационный 111.10 номер 8970002583</v>
      </c>
    </row>
    <row r="1063" customFormat="false" ht="17.9" hidden="true" customHeight="false" outlineLevel="0" collapsed="false">
      <c r="B1063" s="1" t="s">
        <v>2361</v>
      </c>
      <c r="C1063" s="1" t="s">
        <v>30</v>
      </c>
      <c r="D1063" s="1" t="s">
        <v>446</v>
      </c>
      <c r="F1063" s="1" t="s">
        <v>2362</v>
      </c>
      <c r="G1063" s="16" t="n">
        <v>45761</v>
      </c>
      <c r="H1063" s="6" t="s">
        <v>2382</v>
      </c>
      <c r="J1063" s="1" t="s">
        <v>34</v>
      </c>
      <c r="K1063" s="1" t="s">
        <v>35</v>
      </c>
      <c r="L1063" s="1" t="s">
        <v>2383</v>
      </c>
      <c r="M1063" s="17" t="str">
        <f aca="false">IF(COUNTIF(поверки!$H$6:$H$3175,поверки!$H1063)&gt;1,"Дубликат","")</f>
        <v/>
      </c>
      <c r="N1063" s="17" t="str">
        <f aca="false">IF(COUNTIF(поверки!$L$6:$L$3175,поверки!$L1063)&gt;1,"Дубликат","")</f>
        <v/>
      </c>
      <c r="O1063" s="18" t="n">
        <v>1058</v>
      </c>
      <c r="P1063" s="17" t="str">
        <f aca="false">CONCATENATE(TEXT(MONTH(поверки!$G1063),"00"),"/",TEXT(поверки!$O1063,"000"), "/",TEXT(YEAR(поверки!$G1063)-2000,"00"))</f>
        <v>04/1058/25</v>
      </c>
      <c r="Q1063" s="17" t="str">
        <f aca="false">VLOOKUP(поверки!$F1063,'соответстиви ОТ типу'!$K$4:$M$344,2,FALSE())</f>
        <v>Манометр деформационный</v>
      </c>
      <c r="R1063" s="17" t="s">
        <v>52</v>
      </c>
      <c r="S1063" s="17" t="s">
        <v>2365</v>
      </c>
      <c r="T1063" s="17" t="n">
        <v>6</v>
      </c>
      <c r="U1063" s="19" t="n">
        <f aca="false">VLOOKUP(поверки!$T1063,'Акты п-п'!$C$5:$I$57,2,FALSE())</f>
        <v>45759</v>
      </c>
      <c r="V1063" s="19" t="n">
        <f aca="false">VLOOKUP(поверки!$T1063,'Акты п-п'!$C$5:$I$57,3,FALSE())</f>
        <v>45761</v>
      </c>
      <c r="W1063" s="17" t="str">
        <f aca="false">VLOOKUP(поверки!$T1063,'Акты п-п'!$C$5:$I$57,5,FALSE())</f>
        <v>Манджеев А.А.</v>
      </c>
      <c r="X1063" s="17" t="n">
        <f aca="false">поверки!$G1063-поверки!$U1063</f>
        <v>2</v>
      </c>
      <c r="Y1063" s="17" t="n">
        <f aca="false">поверки!$V1063-поверки!$G1063</f>
        <v>0</v>
      </c>
      <c r="Z1063" s="17" t="str">
        <f aca="false">CONCATENATE(поверки!$Q1063," ",поверки!$S1063," номер ",поверки!$H1063)</f>
        <v>Манометр деформационный 111.10 номер 89701KCI</v>
      </c>
    </row>
    <row r="1064" customFormat="false" ht="17.9" hidden="true" customHeight="false" outlineLevel="0" collapsed="false">
      <c r="B1064" s="1" t="s">
        <v>2361</v>
      </c>
      <c r="C1064" s="1" t="s">
        <v>30</v>
      </c>
      <c r="D1064" s="1" t="s">
        <v>446</v>
      </c>
      <c r="F1064" s="1" t="s">
        <v>2362</v>
      </c>
      <c r="G1064" s="16" t="n">
        <v>45761</v>
      </c>
      <c r="H1064" s="6" t="s">
        <v>2384</v>
      </c>
      <c r="J1064" s="1" t="s">
        <v>34</v>
      </c>
      <c r="K1064" s="1" t="s">
        <v>35</v>
      </c>
      <c r="L1064" s="1" t="s">
        <v>2385</v>
      </c>
      <c r="M1064" s="17" t="str">
        <f aca="false">IF(COUNTIF(поверки!$H$6:$H$3175,поверки!$H1064)&gt;1,"Дубликат","")</f>
        <v/>
      </c>
      <c r="N1064" s="17" t="str">
        <f aca="false">IF(COUNTIF(поверки!$L$6:$L$3175,поверки!$L1064)&gt;1,"Дубликат","")</f>
        <v/>
      </c>
      <c r="O1064" s="18" t="n">
        <v>1059</v>
      </c>
      <c r="P1064" s="17" t="str">
        <f aca="false">CONCATENATE(TEXT(MONTH(поверки!$G1064),"00"),"/",TEXT(поверки!$O1064,"000"), "/",TEXT(YEAR(поверки!$G1064)-2000,"00"))</f>
        <v>04/1059/25</v>
      </c>
      <c r="Q1064" s="17" t="str">
        <f aca="false">VLOOKUP(поверки!$F1064,'соответстиви ОТ типу'!$K$4:$M$344,2,FALSE())</f>
        <v>Манометр деформационный</v>
      </c>
      <c r="R1064" s="17" t="s">
        <v>52</v>
      </c>
      <c r="S1064" s="17" t="s">
        <v>2365</v>
      </c>
      <c r="T1064" s="17" t="n">
        <v>6</v>
      </c>
      <c r="U1064" s="19" t="n">
        <f aca="false">VLOOKUP(поверки!$T1064,'Акты п-п'!$C$5:$I$57,2,FALSE())</f>
        <v>45759</v>
      </c>
      <c r="V1064" s="19" t="n">
        <f aca="false">VLOOKUP(поверки!$T1064,'Акты п-п'!$C$5:$I$57,3,FALSE())</f>
        <v>45761</v>
      </c>
      <c r="W1064" s="17" t="str">
        <f aca="false">VLOOKUP(поверки!$T1064,'Акты п-п'!$C$5:$I$57,5,FALSE())</f>
        <v>Манджеев А.А.</v>
      </c>
      <c r="X1064" s="17" t="n">
        <f aca="false">поверки!$G1064-поверки!$U1064</f>
        <v>2</v>
      </c>
      <c r="Y1064" s="17" t="n">
        <f aca="false">поверки!$V1064-поверки!$G1064</f>
        <v>0</v>
      </c>
      <c r="Z1064" s="17" t="str">
        <f aca="false">CONCATENATE(поверки!$Q1064," ",поверки!$S1064," номер ",поверки!$H1064)</f>
        <v>Манометр деформационный 111.10 номер 89701JSO</v>
      </c>
    </row>
    <row r="1065" customFormat="false" ht="17.9" hidden="true" customHeight="false" outlineLevel="0" collapsed="false">
      <c r="B1065" s="1" t="s">
        <v>2361</v>
      </c>
      <c r="C1065" s="1" t="s">
        <v>30</v>
      </c>
      <c r="D1065" s="1" t="s">
        <v>446</v>
      </c>
      <c r="F1065" s="1" t="s">
        <v>828</v>
      </c>
      <c r="G1065" s="16" t="n">
        <v>45761</v>
      </c>
      <c r="H1065" s="6" t="s">
        <v>2386</v>
      </c>
      <c r="J1065" s="1" t="s">
        <v>34</v>
      </c>
      <c r="K1065" s="1" t="s">
        <v>35</v>
      </c>
      <c r="L1065" s="1" t="s">
        <v>2387</v>
      </c>
      <c r="M1065" s="17" t="str">
        <f aca="false">IF(COUNTIF(поверки!$H$6:$H$3175,поверки!$H1065)&gt;1,"Дубликат","")</f>
        <v/>
      </c>
      <c r="N1065" s="17" t="str">
        <f aca="false">IF(COUNTIF(поверки!$L$6:$L$3175,поверки!$L1065)&gt;1,"Дубликат","")</f>
        <v/>
      </c>
      <c r="O1065" s="18" t="n">
        <v>1060</v>
      </c>
      <c r="P1065" s="17" t="str">
        <f aca="false">CONCATENATE(TEXT(MONTH(поверки!$G1065),"00"),"/",TEXT(поверки!$O1065,"000"), "/",TEXT(YEAR(поверки!$G1065)-2000,"00"))</f>
        <v>04/1060/25</v>
      </c>
      <c r="Q1065" s="17" t="str">
        <f aca="false">VLOOKUP(поверки!$F1065,'соответстиви ОТ типу'!$K$4:$M$344,2,FALSE())</f>
        <v>Манометр</v>
      </c>
      <c r="R1065" s="17" t="s">
        <v>52</v>
      </c>
      <c r="S1065" s="17" t="s">
        <v>2388</v>
      </c>
      <c r="T1065" s="17" t="n">
        <v>6</v>
      </c>
      <c r="U1065" s="19" t="n">
        <f aca="false">VLOOKUP(поверки!$T1065,'Акты п-п'!$C$5:$I$57,2,FALSE())</f>
        <v>45759</v>
      </c>
      <c r="V1065" s="19" t="n">
        <f aca="false">VLOOKUP(поверки!$T1065,'Акты п-п'!$C$5:$I$57,3,FALSE())</f>
        <v>45761</v>
      </c>
      <c r="W1065" s="17" t="str">
        <f aca="false">VLOOKUP(поверки!$T1065,'Акты п-п'!$C$5:$I$57,5,FALSE())</f>
        <v>Манджеев А.А.</v>
      </c>
      <c r="X1065" s="17" t="n">
        <f aca="false">поверки!$G1065-поверки!$U1065</f>
        <v>2</v>
      </c>
      <c r="Y1065" s="17" t="n">
        <f aca="false">поверки!$V1065-поверки!$G1065</f>
        <v>0</v>
      </c>
      <c r="Z1065" s="17" t="str">
        <f aca="false">CONCATENATE(поверки!$Q1065," ",поверки!$S1065," номер ",поверки!$H1065)</f>
        <v>Манометр МП-У номер 12А7673</v>
      </c>
    </row>
    <row r="1066" customFormat="false" ht="17.9" hidden="true" customHeight="false" outlineLevel="0" collapsed="false">
      <c r="B1066" s="1" t="s">
        <v>2361</v>
      </c>
      <c r="C1066" s="1" t="s">
        <v>30</v>
      </c>
      <c r="D1066" s="1" t="s">
        <v>446</v>
      </c>
      <c r="F1066" s="1" t="s">
        <v>329</v>
      </c>
      <c r="G1066" s="16" t="n">
        <v>45761</v>
      </c>
      <c r="H1066" s="6" t="s">
        <v>2389</v>
      </c>
      <c r="J1066" s="1" t="s">
        <v>34</v>
      </c>
      <c r="K1066" s="1" t="s">
        <v>35</v>
      </c>
      <c r="L1066" s="1" t="s">
        <v>2390</v>
      </c>
      <c r="M1066" s="17" t="str">
        <f aca="false">IF(COUNTIF(поверки!$H$6:$H$3175,поверки!$H1066)&gt;1,"Дубликат","")</f>
        <v/>
      </c>
      <c r="N1066" s="17" t="str">
        <f aca="false">IF(COUNTIF(поверки!$L$6:$L$3175,поверки!$L1066)&gt;1,"Дубликат","")</f>
        <v/>
      </c>
      <c r="O1066" s="18" t="n">
        <v>1061</v>
      </c>
      <c r="P1066" s="17" t="str">
        <f aca="false">CONCATENATE(TEXT(MONTH(поверки!$G1066),"00"),"/",TEXT(поверки!$O1066,"000"), "/",TEXT(YEAR(поверки!$G1066)-2000,"00"))</f>
        <v>04/1061/25</v>
      </c>
      <c r="Q1066" s="17" t="str">
        <f aca="false">VLOOKUP(поверки!$F1066,'соответстиви ОТ типу'!$K$4:$M$344,2,FALSE())</f>
        <v>Манометр</v>
      </c>
      <c r="R1066" s="17" t="s">
        <v>52</v>
      </c>
      <c r="S1066" s="17" t="s">
        <v>2391</v>
      </c>
      <c r="T1066" s="17" t="n">
        <v>6</v>
      </c>
      <c r="U1066" s="19" t="n">
        <f aca="false">VLOOKUP(поверки!$T1066,'Акты п-п'!$C$5:$I$57,2,FALSE())</f>
        <v>45759</v>
      </c>
      <c r="V1066" s="19" t="n">
        <f aca="false">VLOOKUP(поверки!$T1066,'Акты п-п'!$C$5:$I$57,3,FALSE())</f>
        <v>45761</v>
      </c>
      <c r="W1066" s="17" t="str">
        <f aca="false">VLOOKUP(поверки!$T1066,'Акты п-п'!$C$5:$I$57,5,FALSE())</f>
        <v>Манджеев А.А.</v>
      </c>
      <c r="X1066" s="17" t="n">
        <f aca="false">поверки!$G1066-поверки!$U1066</f>
        <v>2</v>
      </c>
      <c r="Y1066" s="17" t="n">
        <f aca="false">поверки!$V1066-поверки!$G1066</f>
        <v>0</v>
      </c>
      <c r="Z1066" s="17" t="str">
        <f aca="false">CONCATENATE(поверки!$Q1066," ",поверки!$S1066," номер ",поверки!$H1066)</f>
        <v>Манометр ФТ номер А0169711</v>
      </c>
    </row>
    <row r="1067" customFormat="false" ht="17.9" hidden="true" customHeight="false" outlineLevel="0" collapsed="false">
      <c r="B1067" s="1" t="s">
        <v>1198</v>
      </c>
      <c r="C1067" s="1" t="s">
        <v>30</v>
      </c>
      <c r="D1067" s="1" t="s">
        <v>446</v>
      </c>
      <c r="F1067" s="1" t="s">
        <v>323</v>
      </c>
      <c r="G1067" s="16" t="n">
        <v>45761</v>
      </c>
      <c r="H1067" s="6" t="s">
        <v>2392</v>
      </c>
      <c r="J1067" s="1" t="s">
        <v>34</v>
      </c>
      <c r="K1067" s="1" t="s">
        <v>35</v>
      </c>
      <c r="L1067" s="1" t="s">
        <v>2393</v>
      </c>
      <c r="M1067" s="17" t="str">
        <f aca="false">IF(COUNTIF(поверки!$H$6:$H$3175,поверки!$H1067)&gt;1,"Дубликат","")</f>
        <v/>
      </c>
      <c r="N1067" s="17" t="str">
        <f aca="false">IF(COUNTIF(поверки!$L$6:$L$3175,поверки!$L1067)&gt;1,"Дубликат","")</f>
        <v/>
      </c>
      <c r="O1067" s="18" t="n">
        <v>1062</v>
      </c>
      <c r="P1067" s="17" t="str">
        <f aca="false">CONCATENATE(TEXT(MONTH(поверки!$G1067),"00"),"/",TEXT(поверки!$O1067,"000"), "/",TEXT(YEAR(поверки!$G1067)-2000,"00"))</f>
        <v>04/1062/25</v>
      </c>
      <c r="Q1067" s="17" t="str">
        <f aca="false">VLOOKUP(поверки!$F1067,'соответстиви ОТ типу'!$K$4:$M$344,2,FALSE())</f>
        <v>Манометр</v>
      </c>
      <c r="R1067" s="17" t="s">
        <v>52</v>
      </c>
      <c r="S1067" s="17" t="s">
        <v>2394</v>
      </c>
      <c r="T1067" s="17" t="n">
        <v>6</v>
      </c>
      <c r="U1067" s="19" t="n">
        <f aca="false">VLOOKUP(поверки!$T1067,'Акты п-п'!$C$5:$I$57,2,FALSE())</f>
        <v>45759</v>
      </c>
      <c r="V1067" s="19" t="n">
        <f aca="false">VLOOKUP(поверки!$T1067,'Акты п-п'!$C$5:$I$57,3,FALSE())</f>
        <v>45761</v>
      </c>
      <c r="W1067" s="17" t="str">
        <f aca="false">VLOOKUP(поверки!$T1067,'Акты п-п'!$C$5:$I$57,5,FALSE())</f>
        <v>Манджеев А.А.</v>
      </c>
      <c r="X1067" s="17" t="n">
        <f aca="false">поверки!$G1067-поверки!$U1067</f>
        <v>2</v>
      </c>
      <c r="Y1067" s="17" t="n">
        <f aca="false">поверки!$V1067-поверки!$G1067</f>
        <v>0</v>
      </c>
      <c r="Z1067" s="17" t="str">
        <f aca="false">CONCATENATE(поверки!$Q1067," ",поверки!$S1067," номер ",поверки!$H1067)</f>
        <v>Манометр 233.36 номер 4131373975</v>
      </c>
    </row>
    <row r="1068" customFormat="false" ht="17.9" hidden="true" customHeight="false" outlineLevel="0" collapsed="false">
      <c r="B1068" s="1" t="s">
        <v>1198</v>
      </c>
      <c r="C1068" s="1" t="s">
        <v>30</v>
      </c>
      <c r="D1068" s="1" t="s">
        <v>446</v>
      </c>
      <c r="F1068" s="1" t="s">
        <v>323</v>
      </c>
      <c r="G1068" s="16" t="n">
        <v>45761</v>
      </c>
      <c r="H1068" s="6" t="s">
        <v>2395</v>
      </c>
      <c r="J1068" s="1" t="s">
        <v>34</v>
      </c>
      <c r="K1068" s="1" t="s">
        <v>35</v>
      </c>
      <c r="L1068" s="1" t="s">
        <v>2396</v>
      </c>
      <c r="M1068" s="17" t="str">
        <f aca="false">IF(COUNTIF(поверки!$H$6:$H$3175,поверки!$H1068)&gt;1,"Дубликат","")</f>
        <v/>
      </c>
      <c r="N1068" s="17" t="str">
        <f aca="false">IF(COUNTIF(поверки!$L$6:$L$3175,поверки!$L1068)&gt;1,"Дубликат","")</f>
        <v/>
      </c>
      <c r="O1068" s="18" t="n">
        <v>1063</v>
      </c>
      <c r="P1068" s="17" t="str">
        <f aca="false">CONCATENATE(TEXT(MONTH(поверки!$G1068),"00"),"/",TEXT(поверки!$O1068,"000"), "/",TEXT(YEAR(поверки!$G1068)-2000,"00"))</f>
        <v>04/1063/25</v>
      </c>
      <c r="Q1068" s="17" t="str">
        <f aca="false">VLOOKUP(поверки!$F1068,'соответстиви ОТ типу'!$K$4:$M$344,2,FALSE())</f>
        <v>Манометр</v>
      </c>
      <c r="R1068" s="17" t="s">
        <v>52</v>
      </c>
      <c r="S1068" s="17" t="s">
        <v>2394</v>
      </c>
      <c r="T1068" s="17" t="n">
        <v>6</v>
      </c>
      <c r="U1068" s="19" t="n">
        <f aca="false">VLOOKUP(поверки!$T1068,'Акты п-п'!$C$5:$I$57,2,FALSE())</f>
        <v>45759</v>
      </c>
      <c r="V1068" s="19" t="n">
        <f aca="false">VLOOKUP(поверки!$T1068,'Акты п-п'!$C$5:$I$57,3,FALSE())</f>
        <v>45761</v>
      </c>
      <c r="W1068" s="17" t="str">
        <f aca="false">VLOOKUP(поверки!$T1068,'Акты п-п'!$C$5:$I$57,5,FALSE())</f>
        <v>Манджеев А.А.</v>
      </c>
      <c r="X1068" s="17" t="n">
        <f aca="false">поверки!$G1068-поверки!$U1068</f>
        <v>2</v>
      </c>
      <c r="Y1068" s="17" t="n">
        <f aca="false">поверки!$V1068-поверки!$G1068</f>
        <v>0</v>
      </c>
      <c r="Z1068" s="17" t="str">
        <f aca="false">CONCATENATE(поверки!$Q1068," ",поверки!$S1068," номер ",поверки!$H1068)</f>
        <v>Манометр 233.36 номер 4131213704</v>
      </c>
    </row>
    <row r="1069" customFormat="false" ht="17.9" hidden="true" customHeight="false" outlineLevel="0" collapsed="false">
      <c r="B1069" s="1" t="s">
        <v>1198</v>
      </c>
      <c r="C1069" s="1" t="s">
        <v>30</v>
      </c>
      <c r="D1069" s="1" t="s">
        <v>446</v>
      </c>
      <c r="F1069" s="1" t="s">
        <v>323</v>
      </c>
      <c r="G1069" s="16" t="n">
        <v>45761</v>
      </c>
      <c r="H1069" s="6" t="s">
        <v>2397</v>
      </c>
      <c r="J1069" s="1" t="s">
        <v>34</v>
      </c>
      <c r="K1069" s="1" t="s">
        <v>35</v>
      </c>
      <c r="L1069" s="1" t="s">
        <v>2398</v>
      </c>
      <c r="M1069" s="17" t="str">
        <f aca="false">IF(COUNTIF(поверки!$H$6:$H$3175,поверки!$H1069)&gt;1,"Дубликат","")</f>
        <v/>
      </c>
      <c r="N1069" s="17" t="str">
        <f aca="false">IF(COUNTIF(поверки!$L$6:$L$3175,поверки!$L1069)&gt;1,"Дубликат","")</f>
        <v/>
      </c>
      <c r="O1069" s="18" t="n">
        <v>1064</v>
      </c>
      <c r="P1069" s="17" t="str">
        <f aca="false">CONCATENATE(TEXT(MONTH(поверки!$G1069),"00"),"/",TEXT(поверки!$O1069,"000"), "/",TEXT(YEAR(поверки!$G1069)-2000,"00"))</f>
        <v>04/1064/25</v>
      </c>
      <c r="Q1069" s="17" t="str">
        <f aca="false">VLOOKUP(поверки!$F1069,'соответстиви ОТ типу'!$K$4:$M$344,2,FALSE())</f>
        <v>Манометр</v>
      </c>
      <c r="R1069" s="17" t="s">
        <v>52</v>
      </c>
      <c r="S1069" s="17" t="s">
        <v>2394</v>
      </c>
      <c r="T1069" s="17" t="n">
        <v>6</v>
      </c>
      <c r="U1069" s="19" t="n">
        <f aca="false">VLOOKUP(поверки!$T1069,'Акты п-п'!$C$5:$I$57,2,FALSE())</f>
        <v>45759</v>
      </c>
      <c r="V1069" s="19" t="n">
        <f aca="false">VLOOKUP(поверки!$T1069,'Акты п-п'!$C$5:$I$57,3,FALSE())</f>
        <v>45761</v>
      </c>
      <c r="W1069" s="17" t="str">
        <f aca="false">VLOOKUP(поверки!$T1069,'Акты п-п'!$C$5:$I$57,5,FALSE())</f>
        <v>Манджеев А.А.</v>
      </c>
      <c r="X1069" s="17" t="n">
        <f aca="false">поверки!$G1069-поверки!$U1069</f>
        <v>2</v>
      </c>
      <c r="Y1069" s="17" t="n">
        <f aca="false">поверки!$V1069-поверки!$G1069</f>
        <v>0</v>
      </c>
      <c r="Z1069" s="17" t="str">
        <f aca="false">CONCATENATE(поверки!$Q1069," ",поверки!$S1069," номер ",поверки!$H1069)</f>
        <v>Манометр 233.36 номер 4131373982</v>
      </c>
    </row>
    <row r="1070" customFormat="false" ht="17.9" hidden="true" customHeight="false" outlineLevel="0" collapsed="false">
      <c r="B1070" s="1" t="s">
        <v>2399</v>
      </c>
      <c r="C1070" s="1" t="s">
        <v>30</v>
      </c>
      <c r="D1070" s="1" t="s">
        <v>446</v>
      </c>
      <c r="F1070" s="1" t="s">
        <v>2400</v>
      </c>
      <c r="G1070" s="16" t="n">
        <v>45761</v>
      </c>
      <c r="H1070" s="6" t="s">
        <v>2401</v>
      </c>
      <c r="J1070" s="1" t="s">
        <v>34</v>
      </c>
      <c r="K1070" s="1" t="s">
        <v>35</v>
      </c>
      <c r="L1070" s="1" t="s">
        <v>2402</v>
      </c>
      <c r="M1070" s="17" t="str">
        <f aca="false">IF(COUNTIF(поверки!$H$6:$H$3175,поверки!$H1070)&gt;1,"Дубликат","")</f>
        <v/>
      </c>
      <c r="N1070" s="17" t="str">
        <f aca="false">IF(COUNTIF(поверки!$L$6:$L$3175,поверки!$L1070)&gt;1,"Дубликат","")</f>
        <v/>
      </c>
      <c r="O1070" s="18" t="n">
        <v>1065</v>
      </c>
      <c r="P1070" s="17" t="str">
        <f aca="false">CONCATENATE(TEXT(MONTH(поверки!$G1070),"00"),"/",TEXT(поверки!$O1070,"000"), "/",TEXT(YEAR(поверки!$G1070)-2000,"00"))</f>
        <v>04/1065/25</v>
      </c>
      <c r="Q1070" s="17" t="str">
        <f aca="false">VLOOKUP(поверки!$F1070,'соответстиви ОТ типу'!$K$4:$M$344,2,FALSE())</f>
        <v>Газоанализатор</v>
      </c>
      <c r="R1070" s="17" t="s">
        <v>52</v>
      </c>
      <c r="S1070" s="17" t="s">
        <v>2403</v>
      </c>
      <c r="T1070" s="17" t="n">
        <v>6</v>
      </c>
      <c r="U1070" s="19" t="n">
        <f aca="false">VLOOKUP(поверки!$T1070,'Акты п-п'!$C$5:$I$57,2,FALSE())</f>
        <v>45759</v>
      </c>
      <c r="V1070" s="19" t="n">
        <f aca="false">VLOOKUP(поверки!$T1070,'Акты п-п'!$C$5:$I$57,3,FALSE())</f>
        <v>45761</v>
      </c>
      <c r="W1070" s="17" t="str">
        <f aca="false">VLOOKUP(поверки!$T1070,'Акты п-п'!$C$5:$I$57,5,FALSE())</f>
        <v>Манджеев А.А.</v>
      </c>
      <c r="X1070" s="17" t="n">
        <f aca="false">поверки!$G1070-поверки!$U1070</f>
        <v>2</v>
      </c>
      <c r="Y1070" s="17" t="n">
        <f aca="false">поверки!$V1070-поверки!$G1070</f>
        <v>0</v>
      </c>
      <c r="Z1070" s="17" t="str">
        <f aca="false">CONCATENATE(поверки!$Q1070," ",поверки!$S1070," номер ",поверки!$H1070)</f>
        <v>Газоанализатор ТГА мод. PIRECL 21M номер 1411047</v>
      </c>
    </row>
    <row r="1071" customFormat="false" ht="17.9" hidden="true" customHeight="false" outlineLevel="0" collapsed="false">
      <c r="B1071" s="1" t="s">
        <v>2399</v>
      </c>
      <c r="C1071" s="1" t="s">
        <v>30</v>
      </c>
      <c r="D1071" s="1" t="s">
        <v>446</v>
      </c>
      <c r="F1071" s="1" t="s">
        <v>2400</v>
      </c>
      <c r="G1071" s="16" t="n">
        <v>45761</v>
      </c>
      <c r="H1071" s="6" t="s">
        <v>2404</v>
      </c>
      <c r="J1071" s="1" t="s">
        <v>34</v>
      </c>
      <c r="K1071" s="1" t="s">
        <v>35</v>
      </c>
      <c r="L1071" s="1" t="s">
        <v>2405</v>
      </c>
      <c r="M1071" s="17" t="str">
        <f aca="false">IF(COUNTIF(поверки!$H$6:$H$3175,поверки!$H1071)&gt;1,"Дубликат","")</f>
        <v/>
      </c>
      <c r="N1071" s="17" t="str">
        <f aca="false">IF(COUNTIF(поверки!$L$6:$L$3175,поверки!$L1071)&gt;1,"Дубликат","")</f>
        <v/>
      </c>
      <c r="O1071" s="18" t="n">
        <v>1066</v>
      </c>
      <c r="P1071" s="17" t="str">
        <f aca="false">CONCATENATE(TEXT(MONTH(поверки!$G1071),"00"),"/",TEXT(поверки!$O1071,"000"), "/",TEXT(YEAR(поверки!$G1071)-2000,"00"))</f>
        <v>04/1066/25</v>
      </c>
      <c r="Q1071" s="17" t="str">
        <f aca="false">VLOOKUP(поверки!$F1071,'соответстиви ОТ типу'!$K$4:$M$344,2,FALSE())</f>
        <v>Газоанализатор</v>
      </c>
      <c r="R1071" s="17" t="s">
        <v>52</v>
      </c>
      <c r="S1071" s="17" t="s">
        <v>2403</v>
      </c>
      <c r="T1071" s="17" t="n">
        <v>6</v>
      </c>
      <c r="U1071" s="19" t="n">
        <f aca="false">VLOOKUP(поверки!$T1071,'Акты п-п'!$C$5:$I$57,2,FALSE())</f>
        <v>45759</v>
      </c>
      <c r="V1071" s="19" t="n">
        <f aca="false">VLOOKUP(поверки!$T1071,'Акты п-п'!$C$5:$I$57,3,FALSE())</f>
        <v>45761</v>
      </c>
      <c r="W1071" s="17" t="str">
        <f aca="false">VLOOKUP(поверки!$T1071,'Акты п-п'!$C$5:$I$57,5,FALSE())</f>
        <v>Манджеев А.А.</v>
      </c>
      <c r="X1071" s="17" t="n">
        <f aca="false">поверки!$G1071-поверки!$U1071</f>
        <v>2</v>
      </c>
      <c r="Y1071" s="17" t="n">
        <f aca="false">поверки!$V1071-поверки!$G1071</f>
        <v>0</v>
      </c>
      <c r="Z1071" s="17" t="str">
        <f aca="false">CONCATENATE(поверки!$Q1071," ",поверки!$S1071," номер ",поверки!$H1071)</f>
        <v>Газоанализатор ТГА мод. PIRECL 21M номер 1411051</v>
      </c>
    </row>
    <row r="1072" customFormat="false" ht="17.9" hidden="true" customHeight="false" outlineLevel="0" collapsed="false">
      <c r="B1072" s="1" t="s">
        <v>2399</v>
      </c>
      <c r="C1072" s="1" t="s">
        <v>30</v>
      </c>
      <c r="D1072" s="1" t="s">
        <v>446</v>
      </c>
      <c r="F1072" s="1" t="s">
        <v>2400</v>
      </c>
      <c r="G1072" s="16" t="n">
        <v>45761</v>
      </c>
      <c r="H1072" s="6" t="s">
        <v>2406</v>
      </c>
      <c r="J1072" s="1" t="s">
        <v>34</v>
      </c>
      <c r="K1072" s="1" t="s">
        <v>35</v>
      </c>
      <c r="L1072" s="1" t="s">
        <v>2407</v>
      </c>
      <c r="M1072" s="17" t="str">
        <f aca="false">IF(COUNTIF(поверки!$H$6:$H$3175,поверки!$H1072)&gt;1,"Дубликат","")</f>
        <v/>
      </c>
      <c r="N1072" s="17" t="str">
        <f aca="false">IF(COUNTIF(поверки!$L$6:$L$3175,поверки!$L1072)&gt;1,"Дубликат","")</f>
        <v/>
      </c>
      <c r="O1072" s="18" t="n">
        <v>1067</v>
      </c>
      <c r="P1072" s="17" t="str">
        <f aca="false">CONCATENATE(TEXT(MONTH(поверки!$G1072),"00"),"/",TEXT(поверки!$O1072,"000"), "/",TEXT(YEAR(поверки!$G1072)-2000,"00"))</f>
        <v>04/1067/25</v>
      </c>
      <c r="Q1072" s="17" t="str">
        <f aca="false">VLOOKUP(поверки!$F1072,'соответстиви ОТ типу'!$K$4:$M$344,2,FALSE())</f>
        <v>Газоанализатор</v>
      </c>
      <c r="R1072" s="17" t="s">
        <v>52</v>
      </c>
      <c r="S1072" s="17" t="s">
        <v>2403</v>
      </c>
      <c r="T1072" s="17" t="n">
        <v>6</v>
      </c>
      <c r="U1072" s="19" t="n">
        <f aca="false">VLOOKUP(поверки!$T1072,'Акты п-п'!$C$5:$I$57,2,FALSE())</f>
        <v>45759</v>
      </c>
      <c r="V1072" s="19" t="n">
        <f aca="false">VLOOKUP(поверки!$T1072,'Акты п-п'!$C$5:$I$57,3,FALSE())</f>
        <v>45761</v>
      </c>
      <c r="W1072" s="17" t="str">
        <f aca="false">VLOOKUP(поверки!$T1072,'Акты п-п'!$C$5:$I$57,5,FALSE())</f>
        <v>Манджеев А.А.</v>
      </c>
      <c r="X1072" s="17" t="n">
        <f aca="false">поверки!$G1072-поверки!$U1072</f>
        <v>2</v>
      </c>
      <c r="Y1072" s="17" t="n">
        <f aca="false">поверки!$V1072-поверки!$G1072</f>
        <v>0</v>
      </c>
      <c r="Z1072" s="17" t="str">
        <f aca="false">CONCATENATE(поверки!$Q1072," ",поверки!$S1072," номер ",поверки!$H1072)</f>
        <v>Газоанализатор ТГА мод. PIRECL 21M номер 1411053</v>
      </c>
    </row>
    <row r="1073" customFormat="false" ht="17.9" hidden="true" customHeight="false" outlineLevel="0" collapsed="false">
      <c r="B1073" s="1" t="s">
        <v>2399</v>
      </c>
      <c r="C1073" s="1" t="s">
        <v>30</v>
      </c>
      <c r="D1073" s="1" t="s">
        <v>446</v>
      </c>
      <c r="F1073" s="1" t="s">
        <v>2400</v>
      </c>
      <c r="G1073" s="16" t="n">
        <v>45761</v>
      </c>
      <c r="H1073" s="6" t="s">
        <v>2408</v>
      </c>
      <c r="J1073" s="1" t="s">
        <v>34</v>
      </c>
      <c r="K1073" s="1" t="s">
        <v>35</v>
      </c>
      <c r="L1073" s="1" t="s">
        <v>2409</v>
      </c>
      <c r="M1073" s="17" t="str">
        <f aca="false">IF(COUNTIF(поверки!$H$6:$H$3175,поверки!$H1073)&gt;1,"Дубликат","")</f>
        <v/>
      </c>
      <c r="N1073" s="17" t="str">
        <f aca="false">IF(COUNTIF(поверки!$L$6:$L$3175,поверки!$L1073)&gt;1,"Дубликат","")</f>
        <v/>
      </c>
      <c r="O1073" s="18" t="n">
        <v>1068</v>
      </c>
      <c r="P1073" s="17" t="str">
        <f aca="false">CONCATENATE(TEXT(MONTH(поверки!$G1073),"00"),"/",TEXT(поверки!$O1073,"000"), "/",TEXT(YEAR(поверки!$G1073)-2000,"00"))</f>
        <v>04/1068/25</v>
      </c>
      <c r="Q1073" s="17" t="str">
        <f aca="false">VLOOKUP(поверки!$F1073,'соответстиви ОТ типу'!$K$4:$M$344,2,FALSE())</f>
        <v>Газоанализатор</v>
      </c>
      <c r="R1073" s="17" t="s">
        <v>52</v>
      </c>
      <c r="S1073" s="17" t="s">
        <v>2403</v>
      </c>
      <c r="T1073" s="17" t="n">
        <v>6</v>
      </c>
      <c r="U1073" s="19" t="n">
        <f aca="false">VLOOKUP(поверки!$T1073,'Акты п-п'!$C$5:$I$57,2,FALSE())</f>
        <v>45759</v>
      </c>
      <c r="V1073" s="19" t="n">
        <f aca="false">VLOOKUP(поверки!$T1073,'Акты п-п'!$C$5:$I$57,3,FALSE())</f>
        <v>45761</v>
      </c>
      <c r="W1073" s="17" t="str">
        <f aca="false">VLOOKUP(поверки!$T1073,'Акты п-п'!$C$5:$I$57,5,FALSE())</f>
        <v>Манджеев А.А.</v>
      </c>
      <c r="X1073" s="17" t="n">
        <f aca="false">поверки!$G1073-поверки!$U1073</f>
        <v>2</v>
      </c>
      <c r="Y1073" s="17" t="n">
        <f aca="false">поверки!$V1073-поверки!$G1073</f>
        <v>0</v>
      </c>
      <c r="Z1073" s="17" t="str">
        <f aca="false">CONCATENATE(поверки!$Q1073," ",поверки!$S1073," номер ",поверки!$H1073)</f>
        <v>Газоанализатор ТГА мод. PIRECL 21M номер 1411060</v>
      </c>
    </row>
    <row r="1074" customFormat="false" ht="17.9" hidden="true" customHeight="false" outlineLevel="0" collapsed="false">
      <c r="B1074" s="1" t="s">
        <v>2399</v>
      </c>
      <c r="C1074" s="1" t="s">
        <v>30</v>
      </c>
      <c r="D1074" s="1" t="s">
        <v>446</v>
      </c>
      <c r="F1074" s="1" t="s">
        <v>2400</v>
      </c>
      <c r="G1074" s="16" t="n">
        <v>45761</v>
      </c>
      <c r="H1074" s="6" t="s">
        <v>2410</v>
      </c>
      <c r="J1074" s="1" t="s">
        <v>34</v>
      </c>
      <c r="K1074" s="1" t="s">
        <v>35</v>
      </c>
      <c r="L1074" s="1" t="s">
        <v>2411</v>
      </c>
      <c r="M1074" s="17" t="str">
        <f aca="false">IF(COUNTIF(поверки!$H$6:$H$3175,поверки!$H1074)&gt;1,"Дубликат","")</f>
        <v/>
      </c>
      <c r="N1074" s="17" t="str">
        <f aca="false">IF(COUNTIF(поверки!$L$6:$L$3175,поверки!$L1074)&gt;1,"Дубликат","")</f>
        <v/>
      </c>
      <c r="O1074" s="18" t="n">
        <v>1069</v>
      </c>
      <c r="P1074" s="17" t="str">
        <f aca="false">CONCATENATE(TEXT(MONTH(поверки!$G1074),"00"),"/",TEXT(поверки!$O1074,"000"), "/",TEXT(YEAR(поверки!$G1074)-2000,"00"))</f>
        <v>04/1069/25</v>
      </c>
      <c r="Q1074" s="17" t="str">
        <f aca="false">VLOOKUP(поверки!$F1074,'соответстиви ОТ типу'!$K$4:$M$344,2,FALSE())</f>
        <v>Газоанализатор</v>
      </c>
      <c r="R1074" s="17" t="s">
        <v>52</v>
      </c>
      <c r="S1074" s="17" t="s">
        <v>2403</v>
      </c>
      <c r="T1074" s="17" t="n">
        <v>6</v>
      </c>
      <c r="U1074" s="19" t="n">
        <f aca="false">VLOOKUP(поверки!$T1074,'Акты п-п'!$C$5:$I$57,2,FALSE())</f>
        <v>45759</v>
      </c>
      <c r="V1074" s="19" t="n">
        <f aca="false">VLOOKUP(поверки!$T1074,'Акты п-п'!$C$5:$I$57,3,FALSE())</f>
        <v>45761</v>
      </c>
      <c r="W1074" s="17" t="str">
        <f aca="false">VLOOKUP(поверки!$T1074,'Акты п-п'!$C$5:$I$57,5,FALSE())</f>
        <v>Манджеев А.А.</v>
      </c>
      <c r="X1074" s="17" t="n">
        <f aca="false">поверки!$G1074-поверки!$U1074</f>
        <v>2</v>
      </c>
      <c r="Y1074" s="17" t="n">
        <f aca="false">поверки!$V1074-поверки!$G1074</f>
        <v>0</v>
      </c>
      <c r="Z1074" s="17" t="str">
        <f aca="false">CONCATENATE(поверки!$Q1074," ",поверки!$S1074," номер ",поверки!$H1074)</f>
        <v>Газоанализатор ТГА мод. PIRECL 21M номер 1411054</v>
      </c>
    </row>
    <row r="1075" customFormat="false" ht="17.9" hidden="true" customHeight="false" outlineLevel="0" collapsed="false">
      <c r="B1075" s="1" t="s">
        <v>2399</v>
      </c>
      <c r="C1075" s="1" t="s">
        <v>30</v>
      </c>
      <c r="D1075" s="1" t="s">
        <v>446</v>
      </c>
      <c r="F1075" s="1" t="s">
        <v>2400</v>
      </c>
      <c r="G1075" s="16" t="n">
        <v>45761</v>
      </c>
      <c r="H1075" s="6" t="s">
        <v>2412</v>
      </c>
      <c r="J1075" s="1" t="s">
        <v>34</v>
      </c>
      <c r="K1075" s="1" t="s">
        <v>35</v>
      </c>
      <c r="L1075" s="1" t="s">
        <v>2413</v>
      </c>
      <c r="M1075" s="17" t="str">
        <f aca="false">IF(COUNTIF(поверки!$H$6:$H$3175,поверки!$H1075)&gt;1,"Дубликат","")</f>
        <v/>
      </c>
      <c r="N1075" s="17" t="str">
        <f aca="false">IF(COUNTIF(поверки!$L$6:$L$3175,поверки!$L1075)&gt;1,"Дубликат","")</f>
        <v/>
      </c>
      <c r="O1075" s="18" t="n">
        <v>1070</v>
      </c>
      <c r="P1075" s="17" t="str">
        <f aca="false">CONCATENATE(TEXT(MONTH(поверки!$G1075),"00"),"/",TEXT(поверки!$O1075,"000"), "/",TEXT(YEAR(поверки!$G1075)-2000,"00"))</f>
        <v>04/1070/25</v>
      </c>
      <c r="Q1075" s="17" t="str">
        <f aca="false">VLOOKUP(поверки!$F1075,'соответстиви ОТ типу'!$K$4:$M$344,2,FALSE())</f>
        <v>Газоанализатор</v>
      </c>
      <c r="R1075" s="17" t="s">
        <v>52</v>
      </c>
      <c r="S1075" s="17" t="s">
        <v>2403</v>
      </c>
      <c r="T1075" s="17" t="n">
        <v>6</v>
      </c>
      <c r="U1075" s="19" t="n">
        <f aca="false">VLOOKUP(поверки!$T1075,'Акты п-п'!$C$5:$I$57,2,FALSE())</f>
        <v>45759</v>
      </c>
      <c r="V1075" s="19" t="n">
        <f aca="false">VLOOKUP(поверки!$T1075,'Акты п-п'!$C$5:$I$57,3,FALSE())</f>
        <v>45761</v>
      </c>
      <c r="W1075" s="17" t="str">
        <f aca="false">VLOOKUP(поверки!$T1075,'Акты п-п'!$C$5:$I$57,5,FALSE())</f>
        <v>Манджеев А.А.</v>
      </c>
      <c r="X1075" s="17" t="n">
        <f aca="false">поверки!$G1075-поверки!$U1075</f>
        <v>2</v>
      </c>
      <c r="Y1075" s="17" t="n">
        <f aca="false">поверки!$V1075-поверки!$G1075</f>
        <v>0</v>
      </c>
      <c r="Z1075" s="17" t="str">
        <f aca="false">CONCATENATE(поверки!$Q1075," ",поверки!$S1075," номер ",поверки!$H1075)</f>
        <v>Газоанализатор ТГА мод. PIRECL 21M номер 1411063</v>
      </c>
    </row>
    <row r="1076" customFormat="false" ht="17.9" hidden="true" customHeight="false" outlineLevel="0" collapsed="false">
      <c r="B1076" s="1" t="s">
        <v>2399</v>
      </c>
      <c r="C1076" s="1" t="s">
        <v>30</v>
      </c>
      <c r="D1076" s="1" t="s">
        <v>446</v>
      </c>
      <c r="F1076" s="1" t="s">
        <v>2400</v>
      </c>
      <c r="G1076" s="16" t="n">
        <v>45761</v>
      </c>
      <c r="H1076" s="6" t="s">
        <v>2414</v>
      </c>
      <c r="J1076" s="1" t="s">
        <v>34</v>
      </c>
      <c r="K1076" s="1" t="s">
        <v>35</v>
      </c>
      <c r="L1076" s="1" t="s">
        <v>2415</v>
      </c>
      <c r="M1076" s="17" t="str">
        <f aca="false">IF(COUNTIF(поверки!$H$6:$H$3175,поверки!$H1076)&gt;1,"Дубликат","")</f>
        <v/>
      </c>
      <c r="N1076" s="17" t="str">
        <f aca="false">IF(COUNTIF(поверки!$L$6:$L$3175,поверки!$L1076)&gt;1,"Дубликат","")</f>
        <v/>
      </c>
      <c r="O1076" s="18" t="n">
        <v>1071</v>
      </c>
      <c r="P1076" s="17" t="str">
        <f aca="false">CONCATENATE(TEXT(MONTH(поверки!$G1076),"00"),"/",TEXT(поверки!$O1076,"000"), "/",TEXT(YEAR(поверки!$G1076)-2000,"00"))</f>
        <v>04/1071/25</v>
      </c>
      <c r="Q1076" s="17" t="str">
        <f aca="false">VLOOKUP(поверки!$F1076,'соответстиви ОТ типу'!$K$4:$M$344,2,FALSE())</f>
        <v>Газоанализатор</v>
      </c>
      <c r="R1076" s="17" t="s">
        <v>52</v>
      </c>
      <c r="S1076" s="17" t="s">
        <v>2403</v>
      </c>
      <c r="T1076" s="17" t="n">
        <v>6</v>
      </c>
      <c r="U1076" s="19" t="n">
        <f aca="false">VLOOKUP(поверки!$T1076,'Акты п-п'!$C$5:$I$57,2,FALSE())</f>
        <v>45759</v>
      </c>
      <c r="V1076" s="19" t="n">
        <f aca="false">VLOOKUP(поверки!$T1076,'Акты п-п'!$C$5:$I$57,3,FALSE())</f>
        <v>45761</v>
      </c>
      <c r="W1076" s="17" t="str">
        <f aca="false">VLOOKUP(поверки!$T1076,'Акты п-п'!$C$5:$I$57,5,FALSE())</f>
        <v>Манджеев А.А.</v>
      </c>
      <c r="X1076" s="17" t="n">
        <f aca="false">поверки!$G1076-поверки!$U1076</f>
        <v>2</v>
      </c>
      <c r="Y1076" s="17" t="n">
        <f aca="false">поверки!$V1076-поверки!$G1076</f>
        <v>0</v>
      </c>
      <c r="Z1076" s="17" t="str">
        <f aca="false">CONCATENATE(поверки!$Q1076," ",поверки!$S1076," номер ",поверки!$H1076)</f>
        <v>Газоанализатор ТГА мод. PIRECL 21M номер 1409006</v>
      </c>
    </row>
    <row r="1077" customFormat="false" ht="17.9" hidden="true" customHeight="false" outlineLevel="0" collapsed="false">
      <c r="B1077" s="1" t="s">
        <v>2399</v>
      </c>
      <c r="C1077" s="1" t="s">
        <v>30</v>
      </c>
      <c r="D1077" s="1" t="s">
        <v>446</v>
      </c>
      <c r="F1077" s="1" t="s">
        <v>2400</v>
      </c>
      <c r="G1077" s="16" t="n">
        <v>45761</v>
      </c>
      <c r="H1077" s="6" t="s">
        <v>2416</v>
      </c>
      <c r="J1077" s="1" t="s">
        <v>34</v>
      </c>
      <c r="K1077" s="1" t="s">
        <v>35</v>
      </c>
      <c r="L1077" s="1" t="s">
        <v>2417</v>
      </c>
      <c r="M1077" s="17" t="str">
        <f aca="false">IF(COUNTIF(поверки!$H$6:$H$3175,поверки!$H1077)&gt;1,"Дубликат","")</f>
        <v/>
      </c>
      <c r="N1077" s="17" t="str">
        <f aca="false">IF(COUNTIF(поверки!$L$6:$L$3175,поверки!$L1077)&gt;1,"Дубликат","")</f>
        <v/>
      </c>
      <c r="O1077" s="18" t="n">
        <v>1072</v>
      </c>
      <c r="P1077" s="17" t="str">
        <f aca="false">CONCATENATE(TEXT(MONTH(поверки!$G1077),"00"),"/",TEXT(поверки!$O1077,"000"), "/",TEXT(YEAR(поверки!$G1077)-2000,"00"))</f>
        <v>04/1072/25</v>
      </c>
      <c r="Q1077" s="17" t="str">
        <f aca="false">VLOOKUP(поверки!$F1077,'соответстиви ОТ типу'!$K$4:$M$344,2,FALSE())</f>
        <v>Газоанализатор</v>
      </c>
      <c r="R1077" s="17" t="s">
        <v>52</v>
      </c>
      <c r="S1077" s="17" t="s">
        <v>2403</v>
      </c>
      <c r="T1077" s="17" t="n">
        <v>6</v>
      </c>
      <c r="U1077" s="19" t="n">
        <f aca="false">VLOOKUP(поверки!$T1077,'Акты п-п'!$C$5:$I$57,2,FALSE())</f>
        <v>45759</v>
      </c>
      <c r="V1077" s="19" t="n">
        <f aca="false">VLOOKUP(поверки!$T1077,'Акты п-п'!$C$5:$I$57,3,FALSE())</f>
        <v>45761</v>
      </c>
      <c r="W1077" s="17" t="str">
        <f aca="false">VLOOKUP(поверки!$T1077,'Акты п-п'!$C$5:$I$57,5,FALSE())</f>
        <v>Манджеев А.А.</v>
      </c>
      <c r="X1077" s="17" t="n">
        <f aca="false">поверки!$G1077-поверки!$U1077</f>
        <v>2</v>
      </c>
      <c r="Y1077" s="17" t="n">
        <f aca="false">поверки!$V1077-поверки!$G1077</f>
        <v>0</v>
      </c>
      <c r="Z1077" s="17" t="str">
        <f aca="false">CONCATENATE(поверки!$Q1077," ",поверки!$S1077," номер ",поверки!$H1077)</f>
        <v>Газоанализатор ТГА мод. PIRECL 21M номер 1409012</v>
      </c>
    </row>
    <row r="1078" customFormat="false" ht="17.9" hidden="true" customHeight="false" outlineLevel="0" collapsed="false">
      <c r="B1078" s="1" t="s">
        <v>2399</v>
      </c>
      <c r="C1078" s="1" t="s">
        <v>30</v>
      </c>
      <c r="D1078" s="1" t="s">
        <v>446</v>
      </c>
      <c r="F1078" s="1" t="s">
        <v>2205</v>
      </c>
      <c r="G1078" s="16" t="n">
        <v>45761</v>
      </c>
      <c r="H1078" s="6" t="s">
        <v>2418</v>
      </c>
      <c r="J1078" s="1" t="s">
        <v>34</v>
      </c>
      <c r="K1078" s="1" t="s">
        <v>35</v>
      </c>
      <c r="L1078" s="1" t="s">
        <v>2419</v>
      </c>
      <c r="M1078" s="17" t="str">
        <f aca="false">IF(COUNTIF(поверки!$H$6:$H$3175,поверки!$H1078)&gt;1,"Дубликат","")</f>
        <v/>
      </c>
      <c r="N1078" s="17" t="str">
        <f aca="false">IF(COUNTIF(поверки!$L$6:$L$3175,поверки!$L1078)&gt;1,"Дубликат","")</f>
        <v/>
      </c>
      <c r="O1078" s="18" t="n">
        <v>1073</v>
      </c>
      <c r="P1078" s="17" t="str">
        <f aca="false">CONCATENATE(TEXT(MONTH(поверки!$G1078),"00"),"/",TEXT(поверки!$O1078,"000"), "/",TEXT(YEAR(поверки!$G1078)-2000,"00"))</f>
        <v>04/1073/25</v>
      </c>
      <c r="Q1078" s="17" t="str">
        <f aca="false">VLOOKUP(поверки!$F1078,'соответстиви ОТ типу'!$K$4:$M$344,2,FALSE())</f>
        <v>Газоанализатор ДАК</v>
      </c>
      <c r="R1078" s="17" t="s">
        <v>52</v>
      </c>
      <c r="S1078" s="17" t="s">
        <v>2420</v>
      </c>
      <c r="T1078" s="17" t="n">
        <v>6</v>
      </c>
      <c r="U1078" s="19" t="n">
        <f aca="false">VLOOKUP(поверки!$T1078,'Акты п-п'!$C$5:$I$57,2,FALSE())</f>
        <v>45759</v>
      </c>
      <c r="V1078" s="19" t="n">
        <f aca="false">VLOOKUP(поверки!$T1078,'Акты п-п'!$C$5:$I$57,3,FALSE())</f>
        <v>45761</v>
      </c>
      <c r="W1078" s="17" t="str">
        <f aca="false">VLOOKUP(поверки!$T1078,'Акты п-п'!$C$5:$I$57,5,FALSE())</f>
        <v>Манджеев А.А.</v>
      </c>
      <c r="X1078" s="17" t="n">
        <f aca="false">поверки!$G1078-поверки!$U1078</f>
        <v>2</v>
      </c>
      <c r="Y1078" s="17" t="n">
        <f aca="false">поверки!$V1078-поверки!$G1078</f>
        <v>0</v>
      </c>
      <c r="Z1078" s="17" t="str">
        <f aca="false">CONCATENATE(поверки!$Q1078," ",поверки!$S1078," номер ",поверки!$H1078)</f>
        <v>Газоанализатор ДАК ДАК-СН4-129 ИБЯЛ.418414.071-129 номер 220600</v>
      </c>
    </row>
    <row r="1079" customFormat="false" ht="17.9" hidden="true" customHeight="false" outlineLevel="0" collapsed="false">
      <c r="B1079" s="1" t="s">
        <v>290</v>
      </c>
      <c r="C1079" s="1" t="s">
        <v>30</v>
      </c>
      <c r="D1079" s="1" t="s">
        <v>31</v>
      </c>
      <c r="F1079" s="1" t="s">
        <v>428</v>
      </c>
      <c r="G1079" s="16" t="n">
        <v>45762</v>
      </c>
      <c r="H1079" s="6" t="s">
        <v>2421</v>
      </c>
      <c r="J1079" s="1" t="s">
        <v>34</v>
      </c>
      <c r="K1079" s="1" t="s">
        <v>35</v>
      </c>
      <c r="L1079" s="1" t="s">
        <v>2422</v>
      </c>
      <c r="M1079" s="17" t="str">
        <f aca="false">IF(COUNTIF(поверки!$H$6:$H$3175,поверки!$H1079)&gt;1,"Дубликат","")</f>
        <v/>
      </c>
      <c r="N1079" s="17" t="str">
        <f aca="false">IF(COUNTIF(поверки!$L$6:$L$3175,поверки!$L1079)&gt;1,"Дубликат","")</f>
        <v/>
      </c>
      <c r="O1079" s="18" t="n">
        <v>1074</v>
      </c>
      <c r="P1079" s="17" t="str">
        <f aca="false">CONCATENATE(TEXT(MONTH(поверки!$G1079),"00"),"/",TEXT(поверки!$O1079,"000"), "/",TEXT(YEAR(поверки!$G1079)-2000,"00"))</f>
        <v>04/1074/25</v>
      </c>
      <c r="Q1079" s="17" t="str">
        <f aca="false">VLOOKUP(поверки!$F1079,'соответстиви ОТ типу'!$K$4:$M$344,2,FALSE())</f>
        <v>Манометр</v>
      </c>
      <c r="R1079" s="17" t="s">
        <v>46</v>
      </c>
      <c r="S1079" s="17" t="s">
        <v>404</v>
      </c>
      <c r="T1079" s="17" t="n">
        <v>5</v>
      </c>
      <c r="U1079" s="19" t="n">
        <f aca="false">VLOOKUP(поверки!$T1079,'Акты п-п'!$C$5:$I$57,2,FALSE())</f>
        <v>45761</v>
      </c>
      <c r="V1079" s="19" t="n">
        <f aca="false">VLOOKUP(поверки!$T1079,'Акты п-п'!$C$5:$I$57,3,FALSE())</f>
        <v>45765</v>
      </c>
      <c r="W1079" s="17" t="str">
        <f aca="false">VLOOKUP(поверки!$T1079,'Акты п-п'!$C$5:$I$57,5,FALSE())</f>
        <v>Кадыков П.Ю.</v>
      </c>
      <c r="X1079" s="17" t="n">
        <f aca="false">поверки!$G1079-поверки!$U1079</f>
        <v>1</v>
      </c>
      <c r="Y1079" s="17" t="n">
        <f aca="false">поверки!$V1079-поверки!$G1079</f>
        <v>3</v>
      </c>
      <c r="Z1079" s="17" t="str">
        <f aca="false">CONCATENATE(поверки!$Q1079," ",поверки!$S1079," номер ",поверки!$H1079)</f>
        <v>Манометр МП4-УУ2 номер 02883</v>
      </c>
    </row>
    <row r="1080" customFormat="false" ht="17.9" hidden="true" customHeight="false" outlineLevel="0" collapsed="false">
      <c r="B1080" s="1" t="s">
        <v>290</v>
      </c>
      <c r="C1080" s="1" t="s">
        <v>30</v>
      </c>
      <c r="D1080" s="1" t="s">
        <v>31</v>
      </c>
      <c r="F1080" s="1" t="s">
        <v>428</v>
      </c>
      <c r="G1080" s="16" t="n">
        <v>45762</v>
      </c>
      <c r="H1080" s="6" t="s">
        <v>2423</v>
      </c>
      <c r="J1080" s="1" t="s">
        <v>34</v>
      </c>
      <c r="K1080" s="1" t="s">
        <v>35</v>
      </c>
      <c r="L1080" s="1" t="s">
        <v>2424</v>
      </c>
      <c r="M1080" s="17" t="str">
        <f aca="false">IF(COUNTIF(поверки!$H$6:$H$3175,поверки!$H1080)&gt;1,"Дубликат","")</f>
        <v/>
      </c>
      <c r="N1080" s="17" t="str">
        <f aca="false">IF(COUNTIF(поверки!$L$6:$L$3175,поверки!$L1080)&gt;1,"Дубликат","")</f>
        <v/>
      </c>
      <c r="O1080" s="18" t="n">
        <v>1075</v>
      </c>
      <c r="P1080" s="17" t="str">
        <f aca="false">CONCATENATE(TEXT(MONTH(поверки!$G1080),"00"),"/",TEXT(поверки!$O1080,"000"), "/",TEXT(YEAR(поверки!$G1080)-2000,"00"))</f>
        <v>04/1075/25</v>
      </c>
      <c r="Q1080" s="17" t="str">
        <f aca="false">VLOOKUP(поверки!$F1080,'соответстиви ОТ типу'!$K$4:$M$344,2,FALSE())</f>
        <v>Манометр</v>
      </c>
      <c r="R1080" s="17" t="s">
        <v>46</v>
      </c>
      <c r="S1080" s="17" t="s">
        <v>404</v>
      </c>
      <c r="T1080" s="17" t="n">
        <v>5</v>
      </c>
      <c r="U1080" s="19" t="n">
        <f aca="false">VLOOKUP(поверки!$T1080,'Акты п-п'!$C$5:$I$57,2,FALSE())</f>
        <v>45761</v>
      </c>
      <c r="V1080" s="19" t="n">
        <f aca="false">VLOOKUP(поверки!$T1080,'Акты п-п'!$C$5:$I$57,3,FALSE())</f>
        <v>45765</v>
      </c>
      <c r="W1080" s="17" t="str">
        <f aca="false">VLOOKUP(поверки!$T1080,'Акты п-п'!$C$5:$I$57,5,FALSE())</f>
        <v>Кадыков П.Ю.</v>
      </c>
      <c r="X1080" s="17" t="n">
        <f aca="false">поверки!$G1080-поверки!$U1080</f>
        <v>1</v>
      </c>
      <c r="Y1080" s="17" t="n">
        <f aca="false">поверки!$V1080-поверки!$G1080</f>
        <v>3</v>
      </c>
      <c r="Z1080" s="17" t="str">
        <f aca="false">CONCATENATE(поверки!$Q1080," ",поверки!$S1080," номер ",поверки!$H1080)</f>
        <v>Манометр МП4-УУ2 номер 02884</v>
      </c>
    </row>
    <row r="1081" customFormat="false" ht="17.9" hidden="true" customHeight="false" outlineLevel="0" collapsed="false">
      <c r="B1081" s="1" t="s">
        <v>290</v>
      </c>
      <c r="C1081" s="1" t="s">
        <v>30</v>
      </c>
      <c r="D1081" s="1" t="s">
        <v>31</v>
      </c>
      <c r="F1081" s="1" t="s">
        <v>428</v>
      </c>
      <c r="G1081" s="16" t="n">
        <v>45762</v>
      </c>
      <c r="H1081" s="6" t="s">
        <v>2425</v>
      </c>
      <c r="J1081" s="1" t="s">
        <v>34</v>
      </c>
      <c r="K1081" s="1" t="s">
        <v>35</v>
      </c>
      <c r="L1081" s="1" t="s">
        <v>2426</v>
      </c>
      <c r="M1081" s="17" t="str">
        <f aca="false">IF(COUNTIF(поверки!$H$6:$H$3175,поверки!$H1081)&gt;1,"Дубликат","")</f>
        <v/>
      </c>
      <c r="N1081" s="17" t="str">
        <f aca="false">IF(COUNTIF(поверки!$L$6:$L$3175,поверки!$L1081)&gt;1,"Дубликат","")</f>
        <v/>
      </c>
      <c r="O1081" s="18" t="n">
        <v>1076</v>
      </c>
      <c r="P1081" s="17" t="str">
        <f aca="false">CONCATENATE(TEXT(MONTH(поверки!$G1081),"00"),"/",TEXT(поверки!$O1081,"000"), "/",TEXT(YEAR(поверки!$G1081)-2000,"00"))</f>
        <v>04/1076/25</v>
      </c>
      <c r="Q1081" s="17" t="str">
        <f aca="false">VLOOKUP(поверки!$F1081,'соответстиви ОТ типу'!$K$4:$M$344,2,FALSE())</f>
        <v>Манометр</v>
      </c>
      <c r="R1081" s="17" t="s">
        <v>46</v>
      </c>
      <c r="S1081" s="17" t="s">
        <v>404</v>
      </c>
      <c r="T1081" s="17" t="n">
        <v>5</v>
      </c>
      <c r="U1081" s="19" t="n">
        <f aca="false">VLOOKUP(поверки!$T1081,'Акты п-п'!$C$5:$I$57,2,FALSE())</f>
        <v>45761</v>
      </c>
      <c r="V1081" s="19" t="n">
        <f aca="false">VLOOKUP(поверки!$T1081,'Акты п-п'!$C$5:$I$57,3,FALSE())</f>
        <v>45765</v>
      </c>
      <c r="W1081" s="17" t="str">
        <f aca="false">VLOOKUP(поверки!$T1081,'Акты п-п'!$C$5:$I$57,5,FALSE())</f>
        <v>Кадыков П.Ю.</v>
      </c>
      <c r="X1081" s="17" t="n">
        <f aca="false">поверки!$G1081-поверки!$U1081</f>
        <v>1</v>
      </c>
      <c r="Y1081" s="17" t="n">
        <f aca="false">поверки!$V1081-поверки!$G1081</f>
        <v>3</v>
      </c>
      <c r="Z1081" s="17" t="str">
        <f aca="false">CONCATENATE(поверки!$Q1081," ",поверки!$S1081," номер ",поверки!$H1081)</f>
        <v>Манометр МП4-УУ2 номер 02886</v>
      </c>
    </row>
    <row r="1082" customFormat="false" ht="17.9" hidden="true" customHeight="false" outlineLevel="0" collapsed="false">
      <c r="B1082" s="1" t="s">
        <v>290</v>
      </c>
      <c r="C1082" s="1" t="s">
        <v>30</v>
      </c>
      <c r="D1082" s="1" t="s">
        <v>31</v>
      </c>
      <c r="F1082" s="1" t="s">
        <v>428</v>
      </c>
      <c r="G1082" s="16" t="n">
        <v>45762</v>
      </c>
      <c r="H1082" s="6" t="s">
        <v>2427</v>
      </c>
      <c r="J1082" s="1" t="s">
        <v>34</v>
      </c>
      <c r="K1082" s="1" t="s">
        <v>35</v>
      </c>
      <c r="L1082" s="1" t="s">
        <v>2428</v>
      </c>
      <c r="M1082" s="17" t="str">
        <f aca="false">IF(COUNTIF(поверки!$H$6:$H$3175,поверки!$H1082)&gt;1,"Дубликат","")</f>
        <v/>
      </c>
      <c r="N1082" s="17" t="str">
        <f aca="false">IF(COUNTIF(поверки!$L$6:$L$3175,поверки!$L1082)&gt;1,"Дубликат","")</f>
        <v/>
      </c>
      <c r="O1082" s="18" t="n">
        <v>1077</v>
      </c>
      <c r="P1082" s="17" t="str">
        <f aca="false">CONCATENATE(TEXT(MONTH(поверки!$G1082),"00"),"/",TEXT(поверки!$O1082,"000"), "/",TEXT(YEAR(поверки!$G1082)-2000,"00"))</f>
        <v>04/1077/25</v>
      </c>
      <c r="Q1082" s="17" t="str">
        <f aca="false">VLOOKUP(поверки!$F1082,'соответстиви ОТ типу'!$K$4:$M$344,2,FALSE())</f>
        <v>Манометр</v>
      </c>
      <c r="R1082" s="17" t="s">
        <v>46</v>
      </c>
      <c r="S1082" s="17" t="s">
        <v>404</v>
      </c>
      <c r="T1082" s="17" t="n">
        <v>5</v>
      </c>
      <c r="U1082" s="19" t="n">
        <f aca="false">VLOOKUP(поверки!$T1082,'Акты п-п'!$C$5:$I$57,2,FALSE())</f>
        <v>45761</v>
      </c>
      <c r="V1082" s="19" t="n">
        <f aca="false">VLOOKUP(поверки!$T1082,'Акты п-п'!$C$5:$I$57,3,FALSE())</f>
        <v>45765</v>
      </c>
      <c r="W1082" s="17" t="str">
        <f aca="false">VLOOKUP(поверки!$T1082,'Акты п-п'!$C$5:$I$57,5,FALSE())</f>
        <v>Кадыков П.Ю.</v>
      </c>
      <c r="X1082" s="17" t="n">
        <f aca="false">поверки!$G1082-поверки!$U1082</f>
        <v>1</v>
      </c>
      <c r="Y1082" s="17" t="n">
        <f aca="false">поверки!$V1082-поверки!$G1082</f>
        <v>3</v>
      </c>
      <c r="Z1082" s="17" t="str">
        <f aca="false">CONCATENATE(поверки!$Q1082," ",поверки!$S1082," номер ",поверки!$H1082)</f>
        <v>Манометр МП4-УУ2 номер 02887</v>
      </c>
    </row>
    <row r="1083" customFormat="false" ht="17.9" hidden="true" customHeight="false" outlineLevel="0" collapsed="false">
      <c r="B1083" s="1" t="s">
        <v>290</v>
      </c>
      <c r="C1083" s="1" t="s">
        <v>30</v>
      </c>
      <c r="D1083" s="1" t="s">
        <v>31</v>
      </c>
      <c r="F1083" s="1" t="s">
        <v>428</v>
      </c>
      <c r="G1083" s="16" t="n">
        <v>45762</v>
      </c>
      <c r="H1083" s="6" t="s">
        <v>2429</v>
      </c>
      <c r="J1083" s="1" t="s">
        <v>34</v>
      </c>
      <c r="K1083" s="1" t="s">
        <v>35</v>
      </c>
      <c r="L1083" s="1" t="s">
        <v>2430</v>
      </c>
      <c r="M1083" s="17" t="str">
        <f aca="false">IF(COUNTIF(поверки!$H$6:$H$3175,поверки!$H1083)&gt;1,"Дубликат","")</f>
        <v/>
      </c>
      <c r="N1083" s="17" t="str">
        <f aca="false">IF(COUNTIF(поверки!$L$6:$L$3175,поверки!$L1083)&gt;1,"Дубликат","")</f>
        <v/>
      </c>
      <c r="O1083" s="18" t="n">
        <v>1078</v>
      </c>
      <c r="P1083" s="17" t="str">
        <f aca="false">CONCATENATE(TEXT(MONTH(поверки!$G1083),"00"),"/",TEXT(поверки!$O1083,"000"), "/",TEXT(YEAR(поверки!$G1083)-2000,"00"))</f>
        <v>04/1078/25</v>
      </c>
      <c r="Q1083" s="17" t="str">
        <f aca="false">VLOOKUP(поверки!$F1083,'соответстиви ОТ типу'!$K$4:$M$344,2,FALSE())</f>
        <v>Манометр</v>
      </c>
      <c r="R1083" s="17" t="s">
        <v>46</v>
      </c>
      <c r="S1083" s="17" t="s">
        <v>404</v>
      </c>
      <c r="T1083" s="17" t="n">
        <v>5</v>
      </c>
      <c r="U1083" s="19" t="n">
        <f aca="false">VLOOKUP(поверки!$T1083,'Акты п-п'!$C$5:$I$57,2,FALSE())</f>
        <v>45761</v>
      </c>
      <c r="V1083" s="19" t="n">
        <f aca="false">VLOOKUP(поверки!$T1083,'Акты п-п'!$C$5:$I$57,3,FALSE())</f>
        <v>45765</v>
      </c>
      <c r="W1083" s="17" t="str">
        <f aca="false">VLOOKUP(поверки!$T1083,'Акты п-п'!$C$5:$I$57,5,FALSE())</f>
        <v>Кадыков П.Ю.</v>
      </c>
      <c r="X1083" s="17" t="n">
        <f aca="false">поверки!$G1083-поверки!$U1083</f>
        <v>1</v>
      </c>
      <c r="Y1083" s="17" t="n">
        <f aca="false">поверки!$V1083-поверки!$G1083</f>
        <v>3</v>
      </c>
      <c r="Z1083" s="17" t="str">
        <f aca="false">CONCATENATE(поверки!$Q1083," ",поверки!$S1083," номер ",поверки!$H1083)</f>
        <v>Манометр МП4-УУ2 номер 02890</v>
      </c>
    </row>
    <row r="1084" customFormat="false" ht="17.9" hidden="true" customHeight="false" outlineLevel="0" collapsed="false">
      <c r="B1084" s="1" t="s">
        <v>290</v>
      </c>
      <c r="C1084" s="1" t="s">
        <v>30</v>
      </c>
      <c r="D1084" s="1" t="s">
        <v>31</v>
      </c>
      <c r="F1084" s="1" t="s">
        <v>323</v>
      </c>
      <c r="G1084" s="16" t="n">
        <v>45762</v>
      </c>
      <c r="H1084" s="6" t="s">
        <v>2431</v>
      </c>
      <c r="J1084" s="1" t="s">
        <v>34</v>
      </c>
      <c r="K1084" s="1" t="s">
        <v>35</v>
      </c>
      <c r="L1084" s="1" t="s">
        <v>2432</v>
      </c>
      <c r="M1084" s="17" t="str">
        <f aca="false">IF(COUNTIF(поверки!$H$6:$H$3175,поверки!$H1084)&gt;1,"Дубликат","")</f>
        <v/>
      </c>
      <c r="N1084" s="17" t="str">
        <f aca="false">IF(COUNTIF(поверки!$L$6:$L$3175,поверки!$L1084)&gt;1,"Дубликат","")</f>
        <v/>
      </c>
      <c r="O1084" s="18" t="n">
        <v>1079</v>
      </c>
      <c r="P1084" s="17" t="str">
        <f aca="false">CONCATENATE(TEXT(MONTH(поверки!$G1084),"00"),"/",TEXT(поверки!$O1084,"000"), "/",TEXT(YEAR(поверки!$G1084)-2000,"00"))</f>
        <v>04/1079/25</v>
      </c>
      <c r="Q1084" s="17" t="str">
        <f aca="false">VLOOKUP(поверки!$F1084,'соответстиви ОТ типу'!$K$4:$M$344,2,FALSE())</f>
        <v>Манометр</v>
      </c>
      <c r="R1084" s="17" t="s">
        <v>46</v>
      </c>
      <c r="S1084" s="17" t="s">
        <v>815</v>
      </c>
      <c r="T1084" s="17" t="n">
        <v>5</v>
      </c>
      <c r="U1084" s="19" t="n">
        <f aca="false">VLOOKUP(поверки!$T1084,'Акты п-п'!$C$5:$I$57,2,FALSE())</f>
        <v>45761</v>
      </c>
      <c r="V1084" s="19" t="n">
        <f aca="false">VLOOKUP(поверки!$T1084,'Акты п-п'!$C$5:$I$57,3,FALSE())</f>
        <v>45765</v>
      </c>
      <c r="W1084" s="17" t="str">
        <f aca="false">VLOOKUP(поверки!$T1084,'Акты п-п'!$C$5:$I$57,5,FALSE())</f>
        <v>Кадыков П.Ю.</v>
      </c>
      <c r="X1084" s="17" t="n">
        <f aca="false">поверки!$G1084-поверки!$U1084</f>
        <v>1</v>
      </c>
      <c r="Y1084" s="17" t="n">
        <f aca="false">поверки!$V1084-поверки!$G1084</f>
        <v>3</v>
      </c>
      <c r="Z1084" s="17" t="str">
        <f aca="false">CONCATENATE(поверки!$Q1084," ",поверки!$S1084," номер ",поверки!$H1084)</f>
        <v>Манометр 233.50.100 номер 02899</v>
      </c>
    </row>
    <row r="1085" customFormat="false" ht="17.9" hidden="true" customHeight="false" outlineLevel="0" collapsed="false">
      <c r="B1085" s="1" t="s">
        <v>290</v>
      </c>
      <c r="C1085" s="1" t="s">
        <v>30</v>
      </c>
      <c r="D1085" s="1" t="s">
        <v>31</v>
      </c>
      <c r="F1085" s="1" t="s">
        <v>323</v>
      </c>
      <c r="G1085" s="16" t="n">
        <v>45762</v>
      </c>
      <c r="H1085" s="6" t="s">
        <v>2433</v>
      </c>
      <c r="J1085" s="1" t="s">
        <v>34</v>
      </c>
      <c r="K1085" s="1" t="s">
        <v>35</v>
      </c>
      <c r="L1085" s="1" t="s">
        <v>2434</v>
      </c>
      <c r="M1085" s="17" t="str">
        <f aca="false">IF(COUNTIF(поверки!$H$6:$H$3175,поверки!$H1085)&gt;1,"Дубликат","")</f>
        <v/>
      </c>
      <c r="N1085" s="17" t="str">
        <f aca="false">IF(COUNTIF(поверки!$L$6:$L$3175,поверки!$L1085)&gt;1,"Дубликат","")</f>
        <v/>
      </c>
      <c r="O1085" s="18" t="n">
        <v>1080</v>
      </c>
      <c r="P1085" s="17" t="str">
        <f aca="false">CONCATENATE(TEXT(MONTH(поверки!$G1085),"00"),"/",TEXT(поверки!$O1085,"000"), "/",TEXT(YEAR(поверки!$G1085)-2000,"00"))</f>
        <v>04/1080/25</v>
      </c>
      <c r="Q1085" s="17" t="str">
        <f aca="false">VLOOKUP(поверки!$F1085,'соответстиви ОТ типу'!$K$4:$M$344,2,FALSE())</f>
        <v>Манометр</v>
      </c>
      <c r="R1085" s="17" t="s">
        <v>46</v>
      </c>
      <c r="S1085" s="17" t="s">
        <v>815</v>
      </c>
      <c r="T1085" s="17" t="n">
        <v>5</v>
      </c>
      <c r="U1085" s="19" t="n">
        <f aca="false">VLOOKUP(поверки!$T1085,'Акты п-п'!$C$5:$I$57,2,FALSE())</f>
        <v>45761</v>
      </c>
      <c r="V1085" s="19" t="n">
        <f aca="false">VLOOKUP(поверки!$T1085,'Акты п-п'!$C$5:$I$57,3,FALSE())</f>
        <v>45765</v>
      </c>
      <c r="W1085" s="17" t="str">
        <f aca="false">VLOOKUP(поверки!$T1085,'Акты п-п'!$C$5:$I$57,5,FALSE())</f>
        <v>Кадыков П.Ю.</v>
      </c>
      <c r="X1085" s="17" t="n">
        <f aca="false">поверки!$G1085-поверки!$U1085</f>
        <v>1</v>
      </c>
      <c r="Y1085" s="17" t="n">
        <f aca="false">поверки!$V1085-поверки!$G1085</f>
        <v>3</v>
      </c>
      <c r="Z1085" s="17" t="str">
        <f aca="false">CONCATENATE(поверки!$Q1085," ",поверки!$S1085," номер ",поверки!$H1085)</f>
        <v>Манометр 233.50.100 номер 02901</v>
      </c>
    </row>
    <row r="1086" customFormat="false" ht="17.9" hidden="true" customHeight="false" outlineLevel="0" collapsed="false">
      <c r="B1086" s="1" t="s">
        <v>290</v>
      </c>
      <c r="C1086" s="1" t="s">
        <v>30</v>
      </c>
      <c r="D1086" s="1" t="s">
        <v>31</v>
      </c>
      <c r="F1086" s="1" t="s">
        <v>428</v>
      </c>
      <c r="G1086" s="16" t="n">
        <v>45762</v>
      </c>
      <c r="H1086" s="6" t="s">
        <v>2435</v>
      </c>
      <c r="J1086" s="1" t="s">
        <v>34</v>
      </c>
      <c r="K1086" s="1" t="s">
        <v>35</v>
      </c>
      <c r="L1086" s="1" t="s">
        <v>2436</v>
      </c>
      <c r="M1086" s="17" t="str">
        <f aca="false">IF(COUNTIF(поверки!$H$6:$H$3175,поверки!$H1086)&gt;1,"Дубликат","")</f>
        <v/>
      </c>
      <c r="N1086" s="17" t="str">
        <f aca="false">IF(COUNTIF(поверки!$L$6:$L$3175,поверки!$L1086)&gt;1,"Дубликат","")</f>
        <v/>
      </c>
      <c r="O1086" s="18" t="n">
        <v>1081</v>
      </c>
      <c r="P1086" s="17" t="str">
        <f aca="false">CONCATENATE(TEXT(MONTH(поверки!$G1086),"00"),"/",TEXT(поверки!$O1086,"000"), "/",TEXT(YEAR(поверки!$G1086)-2000,"00"))</f>
        <v>04/1081/25</v>
      </c>
      <c r="Q1086" s="17" t="str">
        <f aca="false">VLOOKUP(поверки!$F1086,'соответстиви ОТ типу'!$K$4:$M$344,2,FALSE())</f>
        <v>Манометр</v>
      </c>
      <c r="R1086" s="17" t="s">
        <v>46</v>
      </c>
      <c r="S1086" s="17" t="s">
        <v>404</v>
      </c>
      <c r="T1086" s="17" t="n">
        <v>5</v>
      </c>
      <c r="U1086" s="19" t="n">
        <f aca="false">VLOOKUP(поверки!$T1086,'Акты п-п'!$C$5:$I$57,2,FALSE())</f>
        <v>45761</v>
      </c>
      <c r="V1086" s="19" t="n">
        <f aca="false">VLOOKUP(поверки!$T1086,'Акты п-п'!$C$5:$I$57,3,FALSE())</f>
        <v>45765</v>
      </c>
      <c r="W1086" s="17" t="str">
        <f aca="false">VLOOKUP(поверки!$T1086,'Акты п-п'!$C$5:$I$57,5,FALSE())</f>
        <v>Кадыков П.Ю.</v>
      </c>
      <c r="X1086" s="17" t="n">
        <f aca="false">поверки!$G1086-поверки!$U1086</f>
        <v>1</v>
      </c>
      <c r="Y1086" s="17" t="n">
        <f aca="false">поверки!$V1086-поверки!$G1086</f>
        <v>3</v>
      </c>
      <c r="Z1086" s="17" t="str">
        <f aca="false">CONCATENATE(поверки!$Q1086," ",поверки!$S1086," номер ",поверки!$H1086)</f>
        <v>Манометр МП4-УУ2 номер 03366</v>
      </c>
    </row>
    <row r="1087" customFormat="false" ht="17.9" hidden="true" customHeight="false" outlineLevel="0" collapsed="false">
      <c r="B1087" s="1" t="s">
        <v>290</v>
      </c>
      <c r="C1087" s="1" t="s">
        <v>30</v>
      </c>
      <c r="D1087" s="1" t="s">
        <v>31</v>
      </c>
      <c r="F1087" s="1" t="s">
        <v>323</v>
      </c>
      <c r="G1087" s="16" t="n">
        <v>45762</v>
      </c>
      <c r="H1087" s="6" t="s">
        <v>2437</v>
      </c>
      <c r="J1087" s="1" t="s">
        <v>34</v>
      </c>
      <c r="K1087" s="1" t="s">
        <v>35</v>
      </c>
      <c r="L1087" s="1" t="s">
        <v>2438</v>
      </c>
      <c r="M1087" s="17" t="str">
        <f aca="false">IF(COUNTIF(поверки!$H$6:$H$3175,поверки!$H1087)&gt;1,"Дубликат","")</f>
        <v/>
      </c>
      <c r="N1087" s="17" t="str">
        <f aca="false">IF(COUNTIF(поверки!$L$6:$L$3175,поверки!$L1087)&gt;1,"Дубликат","")</f>
        <v/>
      </c>
      <c r="O1087" s="18" t="n">
        <v>1082</v>
      </c>
      <c r="P1087" s="17" t="str">
        <f aca="false">CONCATENATE(TEXT(MONTH(поверки!$G1087),"00"),"/",TEXT(поверки!$O1087,"000"), "/",TEXT(YEAR(поверки!$G1087)-2000,"00"))</f>
        <v>04/1082/25</v>
      </c>
      <c r="Q1087" s="17" t="str">
        <f aca="false">VLOOKUP(поверки!$F1087,'соответстиви ОТ типу'!$K$4:$M$344,2,FALSE())</f>
        <v>Манометр</v>
      </c>
      <c r="R1087" s="17" t="s">
        <v>46</v>
      </c>
      <c r="S1087" s="17" t="s">
        <v>763</v>
      </c>
      <c r="T1087" s="17" t="n">
        <v>5</v>
      </c>
      <c r="U1087" s="19" t="n">
        <f aca="false">VLOOKUP(поверки!$T1087,'Акты п-п'!$C$5:$I$57,2,FALSE())</f>
        <v>45761</v>
      </c>
      <c r="V1087" s="19" t="n">
        <f aca="false">VLOOKUP(поверки!$T1087,'Акты п-п'!$C$5:$I$57,3,FALSE())</f>
        <v>45765</v>
      </c>
      <c r="W1087" s="17" t="str">
        <f aca="false">VLOOKUP(поверки!$T1087,'Акты п-п'!$C$5:$I$57,5,FALSE())</f>
        <v>Кадыков П.Ю.</v>
      </c>
      <c r="X1087" s="17" t="n">
        <f aca="false">поверки!$G1087-поверки!$U1087</f>
        <v>1</v>
      </c>
      <c r="Y1087" s="17" t="n">
        <f aca="false">поверки!$V1087-поверки!$G1087</f>
        <v>3</v>
      </c>
      <c r="Z1087" s="17" t="str">
        <f aca="false">CONCATENATE(поверки!$Q1087," ",поверки!$S1087," номер ",поверки!$H1087)</f>
        <v>Манометр 232.50.160 номер 03577</v>
      </c>
    </row>
    <row r="1088" customFormat="false" ht="17.9" hidden="true" customHeight="false" outlineLevel="0" collapsed="false">
      <c r="B1088" s="1" t="s">
        <v>290</v>
      </c>
      <c r="C1088" s="1" t="s">
        <v>30</v>
      </c>
      <c r="D1088" s="1" t="s">
        <v>31</v>
      </c>
      <c r="F1088" s="1" t="s">
        <v>323</v>
      </c>
      <c r="G1088" s="16" t="n">
        <v>45762</v>
      </c>
      <c r="H1088" s="6" t="s">
        <v>2439</v>
      </c>
      <c r="J1088" s="1" t="s">
        <v>34</v>
      </c>
      <c r="K1088" s="1" t="s">
        <v>35</v>
      </c>
      <c r="L1088" s="1" t="s">
        <v>2440</v>
      </c>
      <c r="M1088" s="17" t="str">
        <f aca="false">IF(COUNTIF(поверки!$H$6:$H$3175,поверки!$H1088)&gt;1,"Дубликат","")</f>
        <v/>
      </c>
      <c r="N1088" s="17" t="str">
        <f aca="false">IF(COUNTIF(поверки!$L$6:$L$3175,поверки!$L1088)&gt;1,"Дубликат","")</f>
        <v/>
      </c>
      <c r="O1088" s="18" t="n">
        <v>1083</v>
      </c>
      <c r="P1088" s="17" t="str">
        <f aca="false">CONCATENATE(TEXT(MONTH(поверки!$G1088),"00"),"/",TEXT(поверки!$O1088,"000"), "/",TEXT(YEAR(поверки!$G1088)-2000,"00"))</f>
        <v>04/1083/25</v>
      </c>
      <c r="Q1088" s="17" t="str">
        <f aca="false">VLOOKUP(поверки!$F1088,'соответстиви ОТ типу'!$K$4:$M$344,2,FALSE())</f>
        <v>Манометр</v>
      </c>
      <c r="R1088" s="17" t="s">
        <v>46</v>
      </c>
      <c r="S1088" s="17" t="s">
        <v>2290</v>
      </c>
      <c r="T1088" s="17" t="n">
        <v>5</v>
      </c>
      <c r="U1088" s="19" t="n">
        <f aca="false">VLOOKUP(поверки!$T1088,'Акты п-п'!$C$5:$I$57,2,FALSE())</f>
        <v>45761</v>
      </c>
      <c r="V1088" s="19" t="n">
        <f aca="false">VLOOKUP(поверки!$T1088,'Акты п-п'!$C$5:$I$57,3,FALSE())</f>
        <v>45765</v>
      </c>
      <c r="W1088" s="17" t="str">
        <f aca="false">VLOOKUP(поверки!$T1088,'Акты п-п'!$C$5:$I$57,5,FALSE())</f>
        <v>Кадыков П.Ю.</v>
      </c>
      <c r="X1088" s="17" t="n">
        <f aca="false">поверки!$G1088-поверки!$U1088</f>
        <v>1</v>
      </c>
      <c r="Y1088" s="17" t="n">
        <f aca="false">поверки!$V1088-поверки!$G1088</f>
        <v>3</v>
      </c>
      <c r="Z1088" s="17" t="str">
        <f aca="false">CONCATENATE(поверки!$Q1088," ",поверки!$S1088," номер ",поверки!$H1088)</f>
        <v>Манометр 232.30.160 номер 03579</v>
      </c>
    </row>
    <row r="1089" customFormat="false" ht="17.9" hidden="true" customHeight="false" outlineLevel="0" collapsed="false">
      <c r="B1089" s="1" t="s">
        <v>290</v>
      </c>
      <c r="C1089" s="1" t="s">
        <v>30</v>
      </c>
      <c r="D1089" s="1" t="s">
        <v>31</v>
      </c>
      <c r="F1089" s="1" t="s">
        <v>323</v>
      </c>
      <c r="G1089" s="16" t="n">
        <v>45762</v>
      </c>
      <c r="H1089" s="6" t="s">
        <v>2441</v>
      </c>
      <c r="J1089" s="1" t="s">
        <v>34</v>
      </c>
      <c r="K1089" s="1" t="s">
        <v>35</v>
      </c>
      <c r="L1089" s="1" t="s">
        <v>2442</v>
      </c>
      <c r="M1089" s="17" t="str">
        <f aca="false">IF(COUNTIF(поверки!$H$6:$H$3175,поверки!$H1089)&gt;1,"Дубликат","")</f>
        <v/>
      </c>
      <c r="N1089" s="17" t="str">
        <f aca="false">IF(COUNTIF(поверки!$L$6:$L$3175,поверки!$L1089)&gt;1,"Дубликат","")</f>
        <v/>
      </c>
      <c r="O1089" s="18" t="n">
        <v>1084</v>
      </c>
      <c r="P1089" s="17" t="str">
        <f aca="false">CONCATENATE(TEXT(MONTH(поверки!$G1089),"00"),"/",TEXT(поверки!$O1089,"000"), "/",TEXT(YEAR(поверки!$G1089)-2000,"00"))</f>
        <v>04/1084/25</v>
      </c>
      <c r="Q1089" s="17" t="str">
        <f aca="false">VLOOKUP(поверки!$F1089,'соответстиви ОТ типу'!$K$4:$M$344,2,FALSE())</f>
        <v>Манометр</v>
      </c>
      <c r="R1089" s="17" t="s">
        <v>46</v>
      </c>
      <c r="S1089" s="17" t="s">
        <v>2279</v>
      </c>
      <c r="T1089" s="17" t="n">
        <v>5</v>
      </c>
      <c r="U1089" s="19" t="n">
        <f aca="false">VLOOKUP(поверки!$T1089,'Акты п-п'!$C$5:$I$57,2,FALSE())</f>
        <v>45761</v>
      </c>
      <c r="V1089" s="19" t="n">
        <f aca="false">VLOOKUP(поверки!$T1089,'Акты п-п'!$C$5:$I$57,3,FALSE())</f>
        <v>45765</v>
      </c>
      <c r="W1089" s="17" t="str">
        <f aca="false">VLOOKUP(поверки!$T1089,'Акты п-п'!$C$5:$I$57,5,FALSE())</f>
        <v>Кадыков П.Ю.</v>
      </c>
      <c r="X1089" s="17" t="n">
        <f aca="false">поверки!$G1089-поверки!$U1089</f>
        <v>1</v>
      </c>
      <c r="Y1089" s="17" t="n">
        <f aca="false">поверки!$V1089-поверки!$G1089</f>
        <v>3</v>
      </c>
      <c r="Z1089" s="17" t="str">
        <f aca="false">CONCATENATE(поверки!$Q1089," ",поверки!$S1089," номер ",поверки!$H1089)</f>
        <v>Манометр 233.30.160 номер 03580</v>
      </c>
    </row>
    <row r="1090" customFormat="false" ht="17.9" hidden="true" customHeight="false" outlineLevel="0" collapsed="false">
      <c r="B1090" s="1" t="s">
        <v>290</v>
      </c>
      <c r="C1090" s="1" t="s">
        <v>30</v>
      </c>
      <c r="D1090" s="1" t="s">
        <v>31</v>
      </c>
      <c r="F1090" s="1" t="s">
        <v>323</v>
      </c>
      <c r="G1090" s="16" t="n">
        <v>45762</v>
      </c>
      <c r="H1090" s="6" t="s">
        <v>2443</v>
      </c>
      <c r="J1090" s="1" t="s">
        <v>34</v>
      </c>
      <c r="K1090" s="1" t="s">
        <v>35</v>
      </c>
      <c r="L1090" s="1" t="s">
        <v>2444</v>
      </c>
      <c r="M1090" s="17" t="str">
        <f aca="false">IF(COUNTIF(поверки!$H$6:$H$3175,поверки!$H1090)&gt;1,"Дубликат","")</f>
        <v/>
      </c>
      <c r="N1090" s="17" t="str">
        <f aca="false">IF(COUNTIF(поверки!$L$6:$L$3175,поверки!$L1090)&gt;1,"Дубликат","")</f>
        <v/>
      </c>
      <c r="O1090" s="18" t="n">
        <v>1085</v>
      </c>
      <c r="P1090" s="17" t="str">
        <f aca="false">CONCATENATE(TEXT(MONTH(поверки!$G1090),"00"),"/",TEXT(поверки!$O1090,"000"), "/",TEXT(YEAR(поверки!$G1090)-2000,"00"))</f>
        <v>04/1085/25</v>
      </c>
      <c r="Q1090" s="17" t="str">
        <f aca="false">VLOOKUP(поверки!$F1090,'соответстиви ОТ типу'!$K$4:$M$344,2,FALSE())</f>
        <v>Манометр</v>
      </c>
      <c r="R1090" s="17" t="s">
        <v>46</v>
      </c>
      <c r="S1090" s="17" t="s">
        <v>2279</v>
      </c>
      <c r="T1090" s="17" t="n">
        <v>5</v>
      </c>
      <c r="U1090" s="19" t="n">
        <f aca="false">VLOOKUP(поверки!$T1090,'Акты п-п'!$C$5:$I$57,2,FALSE())</f>
        <v>45761</v>
      </c>
      <c r="V1090" s="19" t="n">
        <f aca="false">VLOOKUP(поверки!$T1090,'Акты п-п'!$C$5:$I$57,3,FALSE())</f>
        <v>45765</v>
      </c>
      <c r="W1090" s="17" t="str">
        <f aca="false">VLOOKUP(поверки!$T1090,'Акты п-п'!$C$5:$I$57,5,FALSE())</f>
        <v>Кадыков П.Ю.</v>
      </c>
      <c r="X1090" s="17" t="n">
        <f aca="false">поверки!$G1090-поверки!$U1090</f>
        <v>1</v>
      </c>
      <c r="Y1090" s="17" t="n">
        <f aca="false">поверки!$V1090-поверки!$G1090</f>
        <v>3</v>
      </c>
      <c r="Z1090" s="17" t="str">
        <f aca="false">CONCATENATE(поверки!$Q1090," ",поверки!$S1090," номер ",поверки!$H1090)</f>
        <v>Манометр 233.30.160 номер 03582</v>
      </c>
    </row>
    <row r="1091" customFormat="false" ht="17.9" hidden="true" customHeight="false" outlineLevel="0" collapsed="false">
      <c r="B1091" s="1" t="s">
        <v>290</v>
      </c>
      <c r="C1091" s="1" t="s">
        <v>30</v>
      </c>
      <c r="D1091" s="1" t="s">
        <v>31</v>
      </c>
      <c r="F1091" s="1" t="s">
        <v>323</v>
      </c>
      <c r="G1091" s="16" t="n">
        <v>45762</v>
      </c>
      <c r="H1091" s="6" t="s">
        <v>2445</v>
      </c>
      <c r="J1091" s="1" t="s">
        <v>34</v>
      </c>
      <c r="K1091" s="1" t="s">
        <v>35</v>
      </c>
      <c r="L1091" s="1" t="s">
        <v>2446</v>
      </c>
      <c r="M1091" s="17" t="str">
        <f aca="false">IF(COUNTIF(поверки!$H$6:$H$3175,поверки!$H1091)&gt;1,"Дубликат","")</f>
        <v/>
      </c>
      <c r="N1091" s="17" t="str">
        <f aca="false">IF(COUNTIF(поверки!$L$6:$L$3175,поверки!$L1091)&gt;1,"Дубликат","")</f>
        <v/>
      </c>
      <c r="O1091" s="18" t="n">
        <v>1086</v>
      </c>
      <c r="P1091" s="17" t="str">
        <f aca="false">CONCATENATE(TEXT(MONTH(поверки!$G1091),"00"),"/",TEXT(поверки!$O1091,"000"), "/",TEXT(YEAR(поверки!$G1091)-2000,"00"))</f>
        <v>04/1086/25</v>
      </c>
      <c r="Q1091" s="17" t="str">
        <f aca="false">VLOOKUP(поверки!$F1091,'соответстиви ОТ типу'!$K$4:$M$344,2,FALSE())</f>
        <v>Манометр</v>
      </c>
      <c r="R1091" s="17" t="s">
        <v>46</v>
      </c>
      <c r="S1091" s="17" t="s">
        <v>2447</v>
      </c>
      <c r="T1091" s="17" t="n">
        <v>5</v>
      </c>
      <c r="U1091" s="19" t="n">
        <f aca="false">VLOOKUP(поверки!$T1091,'Акты п-п'!$C$5:$I$57,2,FALSE())</f>
        <v>45761</v>
      </c>
      <c r="V1091" s="19" t="n">
        <f aca="false">VLOOKUP(поверки!$T1091,'Акты п-п'!$C$5:$I$57,3,FALSE())</f>
        <v>45765</v>
      </c>
      <c r="W1091" s="17" t="str">
        <f aca="false">VLOOKUP(поверки!$T1091,'Акты п-п'!$C$5:$I$57,5,FALSE())</f>
        <v>Кадыков П.Ю.</v>
      </c>
      <c r="X1091" s="17" t="n">
        <f aca="false">поверки!$G1091-поверки!$U1091</f>
        <v>1</v>
      </c>
      <c r="Y1091" s="17" t="n">
        <f aca="false">поверки!$V1091-поверки!$G1091</f>
        <v>3</v>
      </c>
      <c r="Z1091" s="17" t="str">
        <f aca="false">CONCATENATE(поверки!$Q1091," ",поверки!$S1091," номер ",поверки!$H1091)</f>
        <v>Манометр 213.53.100 номер 03583</v>
      </c>
    </row>
    <row r="1092" customFormat="false" ht="17.9" hidden="true" customHeight="false" outlineLevel="0" collapsed="false">
      <c r="B1092" s="1" t="s">
        <v>290</v>
      </c>
      <c r="C1092" s="1" t="s">
        <v>30</v>
      </c>
      <c r="D1092" s="1" t="s">
        <v>31</v>
      </c>
      <c r="F1092" s="1" t="s">
        <v>323</v>
      </c>
      <c r="G1092" s="16" t="n">
        <v>45762</v>
      </c>
      <c r="H1092" s="6" t="s">
        <v>2448</v>
      </c>
      <c r="J1092" s="1" t="s">
        <v>34</v>
      </c>
      <c r="K1092" s="1" t="s">
        <v>35</v>
      </c>
      <c r="L1092" s="1" t="s">
        <v>2449</v>
      </c>
      <c r="M1092" s="17" t="str">
        <f aca="false">IF(COUNTIF(поверки!$H$6:$H$3175,поверки!$H1092)&gt;1,"Дубликат","")</f>
        <v/>
      </c>
      <c r="N1092" s="17" t="str">
        <f aca="false">IF(COUNTIF(поверки!$L$6:$L$3175,поверки!$L1092)&gt;1,"Дубликат","")</f>
        <v/>
      </c>
      <c r="O1092" s="18" t="n">
        <v>1087</v>
      </c>
      <c r="P1092" s="17" t="str">
        <f aca="false">CONCATENATE(TEXT(MONTH(поверки!$G1092),"00"),"/",TEXT(поверки!$O1092,"000"), "/",TEXT(YEAR(поверки!$G1092)-2000,"00"))</f>
        <v>04/1087/25</v>
      </c>
      <c r="Q1092" s="17" t="str">
        <f aca="false">VLOOKUP(поверки!$F1092,'соответстиви ОТ типу'!$K$4:$M$344,2,FALSE())</f>
        <v>Манометр</v>
      </c>
      <c r="R1092" s="17" t="s">
        <v>46</v>
      </c>
      <c r="S1092" s="17" t="s">
        <v>2279</v>
      </c>
      <c r="T1092" s="17" t="n">
        <v>5</v>
      </c>
      <c r="U1092" s="19" t="n">
        <f aca="false">VLOOKUP(поверки!$T1092,'Акты п-п'!$C$5:$I$57,2,FALSE())</f>
        <v>45761</v>
      </c>
      <c r="V1092" s="19" t="n">
        <f aca="false">VLOOKUP(поверки!$T1092,'Акты п-п'!$C$5:$I$57,3,FALSE())</f>
        <v>45765</v>
      </c>
      <c r="W1092" s="17" t="str">
        <f aca="false">VLOOKUP(поверки!$T1092,'Акты п-п'!$C$5:$I$57,5,FALSE())</f>
        <v>Кадыков П.Ю.</v>
      </c>
      <c r="X1092" s="17" t="n">
        <f aca="false">поверки!$G1092-поверки!$U1092</f>
        <v>1</v>
      </c>
      <c r="Y1092" s="17" t="n">
        <f aca="false">поверки!$V1092-поверки!$G1092</f>
        <v>3</v>
      </c>
      <c r="Z1092" s="17" t="str">
        <f aca="false">CONCATENATE(поверки!$Q1092," ",поверки!$S1092," номер ",поверки!$H1092)</f>
        <v>Манометр 233.30.160 номер 03593</v>
      </c>
    </row>
    <row r="1093" customFormat="false" ht="17.9" hidden="true" customHeight="false" outlineLevel="0" collapsed="false">
      <c r="B1093" s="1" t="s">
        <v>290</v>
      </c>
      <c r="C1093" s="1" t="s">
        <v>30</v>
      </c>
      <c r="D1093" s="1" t="s">
        <v>31</v>
      </c>
      <c r="F1093" s="1" t="s">
        <v>291</v>
      </c>
      <c r="G1093" s="16" t="n">
        <v>45762</v>
      </c>
      <c r="H1093" s="6" t="s">
        <v>2450</v>
      </c>
      <c r="J1093" s="1" t="s">
        <v>34</v>
      </c>
      <c r="K1093" s="1" t="s">
        <v>35</v>
      </c>
      <c r="L1093" s="1" t="s">
        <v>2451</v>
      </c>
      <c r="M1093" s="17" t="str">
        <f aca="false">IF(COUNTIF(поверки!$H$6:$H$3175,поверки!$H1093)&gt;1,"Дубликат","")</f>
        <v/>
      </c>
      <c r="N1093" s="17" t="str">
        <f aca="false">IF(COUNTIF(поверки!$L$6:$L$3175,поверки!$L1093)&gt;1,"Дубликат","")</f>
        <v/>
      </c>
      <c r="O1093" s="18" t="n">
        <v>1088</v>
      </c>
      <c r="P1093" s="17" t="str">
        <f aca="false">CONCATENATE(TEXT(MONTH(поверки!$G1093),"00"),"/",TEXT(поверки!$O1093,"000"), "/",TEXT(YEAR(поверки!$G1093)-2000,"00"))</f>
        <v>04/1088/25</v>
      </c>
      <c r="Q1093" s="17" t="str">
        <f aca="false">VLOOKUP(поверки!$F1093,'соответстиви ОТ типу'!$K$4:$M$344,2,FALSE())</f>
        <v>Манометр</v>
      </c>
      <c r="R1093" s="17" t="s">
        <v>46</v>
      </c>
      <c r="S1093" s="17" t="s">
        <v>404</v>
      </c>
      <c r="T1093" s="17" t="n">
        <v>5</v>
      </c>
      <c r="U1093" s="19" t="n">
        <f aca="false">VLOOKUP(поверки!$T1093,'Акты п-п'!$C$5:$I$57,2,FALSE())</f>
        <v>45761</v>
      </c>
      <c r="V1093" s="19" t="n">
        <f aca="false">VLOOKUP(поверки!$T1093,'Акты п-п'!$C$5:$I$57,3,FALSE())</f>
        <v>45765</v>
      </c>
      <c r="W1093" s="17" t="str">
        <f aca="false">VLOOKUP(поверки!$T1093,'Акты п-п'!$C$5:$I$57,5,FALSE())</f>
        <v>Кадыков П.Ю.</v>
      </c>
      <c r="X1093" s="17" t="n">
        <f aca="false">поверки!$G1093-поверки!$U1093</f>
        <v>1</v>
      </c>
      <c r="Y1093" s="17" t="n">
        <f aca="false">поверки!$V1093-поверки!$G1093</f>
        <v>3</v>
      </c>
      <c r="Z1093" s="17" t="str">
        <f aca="false">CONCATENATE(поверки!$Q1093," ",поверки!$S1093," номер ",поверки!$H1093)</f>
        <v>Манометр МП4-УУ2 номер 03595</v>
      </c>
    </row>
    <row r="1094" customFormat="false" ht="17.9" hidden="true" customHeight="false" outlineLevel="0" collapsed="false">
      <c r="B1094" s="1" t="s">
        <v>290</v>
      </c>
      <c r="C1094" s="1" t="s">
        <v>30</v>
      </c>
      <c r="D1094" s="1" t="s">
        <v>31</v>
      </c>
      <c r="F1094" s="1" t="s">
        <v>428</v>
      </c>
      <c r="G1094" s="16" t="n">
        <v>45762</v>
      </c>
      <c r="H1094" s="6" t="s">
        <v>2452</v>
      </c>
      <c r="J1094" s="1" t="s">
        <v>34</v>
      </c>
      <c r="K1094" s="1" t="s">
        <v>35</v>
      </c>
      <c r="L1094" s="1" t="s">
        <v>2453</v>
      </c>
      <c r="M1094" s="17" t="str">
        <f aca="false">IF(COUNTIF(поверки!$H$6:$H$3175,поверки!$H1094)&gt;1,"Дубликат","")</f>
        <v/>
      </c>
      <c r="N1094" s="17" t="str">
        <f aca="false">IF(COUNTIF(поверки!$L$6:$L$3175,поверки!$L1094)&gt;1,"Дубликат","")</f>
        <v/>
      </c>
      <c r="O1094" s="18" t="n">
        <v>1089</v>
      </c>
      <c r="P1094" s="17" t="str">
        <f aca="false">CONCATENATE(TEXT(MONTH(поверки!$G1094),"00"),"/",TEXT(поверки!$O1094,"000"), "/",TEXT(YEAR(поверки!$G1094)-2000,"00"))</f>
        <v>04/1089/25</v>
      </c>
      <c r="Q1094" s="17" t="str">
        <f aca="false">VLOOKUP(поверки!$F1094,'соответстиви ОТ типу'!$K$4:$M$344,2,FALSE())</f>
        <v>Манометр</v>
      </c>
      <c r="R1094" s="17" t="s">
        <v>46</v>
      </c>
      <c r="S1094" s="17" t="s">
        <v>294</v>
      </c>
      <c r="T1094" s="17" t="n">
        <v>5</v>
      </c>
      <c r="U1094" s="19" t="n">
        <f aca="false">VLOOKUP(поверки!$T1094,'Акты п-п'!$C$5:$I$57,2,FALSE())</f>
        <v>45761</v>
      </c>
      <c r="V1094" s="19" t="n">
        <f aca="false">VLOOKUP(поверки!$T1094,'Акты п-п'!$C$5:$I$57,3,FALSE())</f>
        <v>45765</v>
      </c>
      <c r="W1094" s="17" t="str">
        <f aca="false">VLOOKUP(поверки!$T1094,'Акты п-п'!$C$5:$I$57,5,FALSE())</f>
        <v>Кадыков П.Ю.</v>
      </c>
      <c r="X1094" s="17" t="n">
        <f aca="false">поверки!$G1094-поверки!$U1094</f>
        <v>1</v>
      </c>
      <c r="Y1094" s="17" t="n">
        <f aca="false">поверки!$V1094-поверки!$G1094</f>
        <v>3</v>
      </c>
      <c r="Z1094" s="17" t="str">
        <f aca="false">CONCATENATE(поверки!$Q1094," ",поверки!$S1094," номер ",поверки!$H1094)</f>
        <v>Манометр МП3-УУ2 номер 05075</v>
      </c>
    </row>
    <row r="1095" customFormat="false" ht="17.9" hidden="true" customHeight="false" outlineLevel="0" collapsed="false">
      <c r="B1095" s="1" t="s">
        <v>290</v>
      </c>
      <c r="C1095" s="1" t="s">
        <v>30</v>
      </c>
      <c r="D1095" s="1" t="s">
        <v>31</v>
      </c>
      <c r="F1095" s="1" t="s">
        <v>323</v>
      </c>
      <c r="G1095" s="16" t="n">
        <v>45762</v>
      </c>
      <c r="H1095" s="6" t="s">
        <v>2454</v>
      </c>
      <c r="J1095" s="1" t="s">
        <v>34</v>
      </c>
      <c r="K1095" s="1" t="s">
        <v>35</v>
      </c>
      <c r="L1095" s="1" t="s">
        <v>2455</v>
      </c>
      <c r="M1095" s="17" t="str">
        <f aca="false">IF(COUNTIF(поверки!$H$6:$H$3175,поверки!$H1095)&gt;1,"Дубликат","")</f>
        <v/>
      </c>
      <c r="N1095" s="17" t="str">
        <f aca="false">IF(COUNTIF(поверки!$L$6:$L$3175,поверки!$L1095)&gt;1,"Дубликат","")</f>
        <v/>
      </c>
      <c r="O1095" s="18" t="n">
        <v>1090</v>
      </c>
      <c r="P1095" s="17" t="str">
        <f aca="false">CONCATENATE(TEXT(MONTH(поверки!$G1095),"00"),"/",TEXT(поверки!$O1095,"000"), "/",TEXT(YEAR(поверки!$G1095)-2000,"00"))</f>
        <v>04/1090/25</v>
      </c>
      <c r="Q1095" s="17" t="str">
        <f aca="false">VLOOKUP(поверки!$F1095,'соответстиви ОТ типу'!$K$4:$M$344,2,FALSE())</f>
        <v>Манометр</v>
      </c>
      <c r="R1095" s="17" t="s">
        <v>46</v>
      </c>
      <c r="S1095" s="17" t="s">
        <v>2290</v>
      </c>
      <c r="T1095" s="17" t="n">
        <v>5</v>
      </c>
      <c r="U1095" s="19" t="n">
        <f aca="false">VLOOKUP(поверки!$T1095,'Акты п-п'!$C$5:$I$57,2,FALSE())</f>
        <v>45761</v>
      </c>
      <c r="V1095" s="19" t="n">
        <f aca="false">VLOOKUP(поверки!$T1095,'Акты п-п'!$C$5:$I$57,3,FALSE())</f>
        <v>45765</v>
      </c>
      <c r="W1095" s="17" t="str">
        <f aca="false">VLOOKUP(поверки!$T1095,'Акты п-п'!$C$5:$I$57,5,FALSE())</f>
        <v>Кадыков П.Ю.</v>
      </c>
      <c r="X1095" s="17" t="n">
        <f aca="false">поверки!$G1095-поверки!$U1095</f>
        <v>1</v>
      </c>
      <c r="Y1095" s="17" t="n">
        <f aca="false">поверки!$V1095-поверки!$G1095</f>
        <v>3</v>
      </c>
      <c r="Z1095" s="17" t="str">
        <f aca="false">CONCATENATE(поверки!$Q1095," ",поверки!$S1095," номер ",поверки!$H1095)</f>
        <v>Манометр 232.30.160 номер 05079</v>
      </c>
    </row>
    <row r="1096" customFormat="false" ht="17.9" hidden="true" customHeight="false" outlineLevel="0" collapsed="false">
      <c r="B1096" s="1" t="s">
        <v>290</v>
      </c>
      <c r="C1096" s="1" t="s">
        <v>30</v>
      </c>
      <c r="D1096" s="1" t="s">
        <v>31</v>
      </c>
      <c r="F1096" s="1" t="s">
        <v>323</v>
      </c>
      <c r="G1096" s="16" t="n">
        <v>45762</v>
      </c>
      <c r="H1096" s="6" t="s">
        <v>2456</v>
      </c>
      <c r="J1096" s="1" t="s">
        <v>34</v>
      </c>
      <c r="K1096" s="1" t="s">
        <v>35</v>
      </c>
      <c r="L1096" s="1" t="s">
        <v>2457</v>
      </c>
      <c r="M1096" s="17" t="str">
        <f aca="false">IF(COUNTIF(поверки!$H$6:$H$3175,поверки!$H1096)&gt;1,"Дубликат","")</f>
        <v/>
      </c>
      <c r="N1096" s="17" t="str">
        <f aca="false">IF(COUNTIF(поверки!$L$6:$L$3175,поверки!$L1096)&gt;1,"Дубликат","")</f>
        <v/>
      </c>
      <c r="O1096" s="18" t="n">
        <v>1091</v>
      </c>
      <c r="P1096" s="17" t="str">
        <f aca="false">CONCATENATE(TEXT(MONTH(поверки!$G1096),"00"),"/",TEXT(поверки!$O1096,"000"), "/",TEXT(YEAR(поверки!$G1096)-2000,"00"))</f>
        <v>04/1091/25</v>
      </c>
      <c r="Q1096" s="17" t="str">
        <f aca="false">VLOOKUP(поверки!$F1096,'соответстиви ОТ типу'!$K$4:$M$344,2,FALSE())</f>
        <v>Манометр</v>
      </c>
      <c r="R1096" s="17" t="s">
        <v>46</v>
      </c>
      <c r="S1096" s="17" t="s">
        <v>2279</v>
      </c>
      <c r="T1096" s="17" t="n">
        <v>5</v>
      </c>
      <c r="U1096" s="19" t="n">
        <f aca="false">VLOOKUP(поверки!$T1096,'Акты п-п'!$C$5:$I$57,2,FALSE())</f>
        <v>45761</v>
      </c>
      <c r="V1096" s="19" t="n">
        <f aca="false">VLOOKUP(поверки!$T1096,'Акты п-п'!$C$5:$I$57,3,FALSE())</f>
        <v>45765</v>
      </c>
      <c r="W1096" s="17" t="str">
        <f aca="false">VLOOKUP(поверки!$T1096,'Акты п-п'!$C$5:$I$57,5,FALSE())</f>
        <v>Кадыков П.Ю.</v>
      </c>
      <c r="X1096" s="17" t="n">
        <f aca="false">поверки!$G1096-поверки!$U1096</f>
        <v>1</v>
      </c>
      <c r="Y1096" s="17" t="n">
        <f aca="false">поверки!$V1096-поверки!$G1096</f>
        <v>3</v>
      </c>
      <c r="Z1096" s="17" t="str">
        <f aca="false">CONCATENATE(поверки!$Q1096," ",поверки!$S1096," номер ",поверки!$H1096)</f>
        <v>Манометр 233.30.160 номер 05080</v>
      </c>
    </row>
    <row r="1097" customFormat="false" ht="17.9" hidden="true" customHeight="false" outlineLevel="0" collapsed="false">
      <c r="B1097" s="1" t="s">
        <v>290</v>
      </c>
      <c r="C1097" s="1" t="s">
        <v>30</v>
      </c>
      <c r="D1097" s="1" t="s">
        <v>31</v>
      </c>
      <c r="F1097" s="1" t="s">
        <v>323</v>
      </c>
      <c r="G1097" s="16" t="n">
        <v>45762</v>
      </c>
      <c r="H1097" s="6" t="s">
        <v>2458</v>
      </c>
      <c r="J1097" s="1" t="s">
        <v>34</v>
      </c>
      <c r="K1097" s="1" t="s">
        <v>35</v>
      </c>
      <c r="L1097" s="1" t="s">
        <v>2459</v>
      </c>
      <c r="M1097" s="17" t="str">
        <f aca="false">IF(COUNTIF(поверки!$H$6:$H$3175,поверки!$H1097)&gt;1,"Дубликат","")</f>
        <v/>
      </c>
      <c r="N1097" s="17" t="str">
        <f aca="false">IF(COUNTIF(поверки!$L$6:$L$3175,поверки!$L1097)&gt;1,"Дубликат","")</f>
        <v/>
      </c>
      <c r="O1097" s="18" t="n">
        <v>1092</v>
      </c>
      <c r="P1097" s="17" t="str">
        <f aca="false">CONCATENATE(TEXT(MONTH(поверки!$G1097),"00"),"/",TEXT(поверки!$O1097,"000"), "/",TEXT(YEAR(поверки!$G1097)-2000,"00"))</f>
        <v>04/1092/25</v>
      </c>
      <c r="Q1097" s="17" t="str">
        <f aca="false">VLOOKUP(поверки!$F1097,'соответстиви ОТ типу'!$K$4:$M$344,2,FALSE())</f>
        <v>Манометр</v>
      </c>
      <c r="R1097" s="17" t="s">
        <v>46</v>
      </c>
      <c r="S1097" s="17" t="s">
        <v>2290</v>
      </c>
      <c r="T1097" s="17" t="n">
        <v>5</v>
      </c>
      <c r="U1097" s="19" t="n">
        <f aca="false">VLOOKUP(поверки!$T1097,'Акты п-п'!$C$5:$I$57,2,FALSE())</f>
        <v>45761</v>
      </c>
      <c r="V1097" s="19" t="n">
        <f aca="false">VLOOKUP(поверки!$T1097,'Акты п-п'!$C$5:$I$57,3,FALSE())</f>
        <v>45765</v>
      </c>
      <c r="W1097" s="17" t="str">
        <f aca="false">VLOOKUP(поверки!$T1097,'Акты п-п'!$C$5:$I$57,5,FALSE())</f>
        <v>Кадыков П.Ю.</v>
      </c>
      <c r="X1097" s="17" t="n">
        <f aca="false">поверки!$G1097-поверки!$U1097</f>
        <v>1</v>
      </c>
      <c r="Y1097" s="17" t="n">
        <f aca="false">поверки!$V1097-поверки!$G1097</f>
        <v>3</v>
      </c>
      <c r="Z1097" s="17" t="str">
        <f aca="false">CONCATENATE(поверки!$Q1097," ",поверки!$S1097," номер ",поверки!$H1097)</f>
        <v>Манометр 232.30.160 номер 05245</v>
      </c>
    </row>
    <row r="1098" customFormat="false" ht="17.9" hidden="true" customHeight="false" outlineLevel="0" collapsed="false">
      <c r="B1098" s="1" t="s">
        <v>290</v>
      </c>
      <c r="C1098" s="1" t="s">
        <v>30</v>
      </c>
      <c r="D1098" s="1" t="s">
        <v>31</v>
      </c>
      <c r="F1098" s="1" t="s">
        <v>387</v>
      </c>
      <c r="G1098" s="16" t="n">
        <v>45762</v>
      </c>
      <c r="H1098" s="6" t="s">
        <v>2460</v>
      </c>
      <c r="J1098" s="1" t="s">
        <v>34</v>
      </c>
      <c r="K1098" s="1" t="s">
        <v>35</v>
      </c>
      <c r="L1098" s="1" t="s">
        <v>2461</v>
      </c>
      <c r="M1098" s="17" t="str">
        <f aca="false">IF(COUNTIF(поверки!$H$6:$H$3175,поверки!$H1098)&gt;1,"Дубликат","")</f>
        <v/>
      </c>
      <c r="N1098" s="17" t="str">
        <f aca="false">IF(COUNTIF(поверки!$L$6:$L$3175,поверки!$L1098)&gt;1,"Дубликат","")</f>
        <v/>
      </c>
      <c r="O1098" s="18" t="n">
        <v>1093</v>
      </c>
      <c r="P1098" s="17" t="str">
        <f aca="false">CONCATENATE(TEXT(MONTH(поверки!$G1098),"00"),"/",TEXT(поверки!$O1098,"000"), "/",TEXT(YEAR(поверки!$G1098)-2000,"00"))</f>
        <v>04/1093/25</v>
      </c>
      <c r="Q1098" s="17" t="str">
        <f aca="false">VLOOKUP(поверки!$F1098,'соответстиви ОТ типу'!$K$4:$M$344,2,FALSE())</f>
        <v>Манометр</v>
      </c>
      <c r="R1098" s="17" t="s">
        <v>46</v>
      </c>
      <c r="S1098" s="17" t="s">
        <v>366</v>
      </c>
      <c r="T1098" s="17" t="n">
        <v>5</v>
      </c>
      <c r="U1098" s="19" t="n">
        <f aca="false">VLOOKUP(поверки!$T1098,'Акты п-п'!$C$5:$I$57,2,FALSE())</f>
        <v>45761</v>
      </c>
      <c r="V1098" s="19" t="n">
        <f aca="false">VLOOKUP(поверки!$T1098,'Акты п-п'!$C$5:$I$57,3,FALSE())</f>
        <v>45765</v>
      </c>
      <c r="W1098" s="17" t="str">
        <f aca="false">VLOOKUP(поверки!$T1098,'Акты п-п'!$C$5:$I$57,5,FALSE())</f>
        <v>Кадыков П.Ю.</v>
      </c>
      <c r="X1098" s="17" t="n">
        <f aca="false">поверки!$G1098-поверки!$U1098</f>
        <v>1</v>
      </c>
      <c r="Y1098" s="17" t="n">
        <f aca="false">поверки!$V1098-поверки!$G1098</f>
        <v>3</v>
      </c>
      <c r="Z1098" s="17" t="str">
        <f aca="false">CONCATENATE(поверки!$Q1098," ",поверки!$S1098," номер ",поверки!$H1098)</f>
        <v>Манометр МП4-У номер 3301</v>
      </c>
    </row>
    <row r="1099" customFormat="false" ht="17.9" hidden="true" customHeight="false" outlineLevel="0" collapsed="false">
      <c r="B1099" s="1" t="s">
        <v>290</v>
      </c>
      <c r="C1099" s="1" t="s">
        <v>30</v>
      </c>
      <c r="D1099" s="1" t="s">
        <v>31</v>
      </c>
      <c r="F1099" s="1" t="s">
        <v>329</v>
      </c>
      <c r="G1099" s="16" t="n">
        <v>45762</v>
      </c>
      <c r="H1099" s="6" t="s">
        <v>2462</v>
      </c>
      <c r="J1099" s="1" t="s">
        <v>34</v>
      </c>
      <c r="K1099" s="1" t="s">
        <v>35</v>
      </c>
      <c r="L1099" s="1" t="s">
        <v>2463</v>
      </c>
      <c r="M1099" s="17" t="str">
        <f aca="false">IF(COUNTIF(поверки!$H$6:$H$3175,поверки!$H1099)&gt;1,"Дубликат","")</f>
        <v/>
      </c>
      <c r="N1099" s="17" t="str">
        <f aca="false">IF(COUNTIF(поверки!$L$6:$L$3175,поверки!$L1099)&gt;1,"Дубликат","")</f>
        <v/>
      </c>
      <c r="O1099" s="18" t="n">
        <v>1094</v>
      </c>
      <c r="P1099" s="17" t="str">
        <f aca="false">CONCATENATE(TEXT(MONTH(поверки!$G1099),"00"),"/",TEXT(поверки!$O1099,"000"), "/",TEXT(YEAR(поверки!$G1099)-2000,"00"))</f>
        <v>04/1094/25</v>
      </c>
      <c r="Q1099" s="17" t="str">
        <f aca="false">VLOOKUP(поверки!$F1099,'соответстиви ОТ типу'!$K$4:$M$344,2,FALSE())</f>
        <v>Манометр</v>
      </c>
      <c r="R1099" s="17" t="s">
        <v>46</v>
      </c>
      <c r="S1099" s="17" t="s">
        <v>415</v>
      </c>
      <c r="T1099" s="17" t="n">
        <v>5</v>
      </c>
      <c r="U1099" s="19" t="n">
        <f aca="false">VLOOKUP(поверки!$T1099,'Акты п-п'!$C$5:$I$57,2,FALSE())</f>
        <v>45761</v>
      </c>
      <c r="V1099" s="19" t="n">
        <f aca="false">VLOOKUP(поверки!$T1099,'Акты п-п'!$C$5:$I$57,3,FALSE())</f>
        <v>45765</v>
      </c>
      <c r="W1099" s="17" t="str">
        <f aca="false">VLOOKUP(поверки!$T1099,'Акты п-п'!$C$5:$I$57,5,FALSE())</f>
        <v>Кадыков П.Ю.</v>
      </c>
      <c r="X1099" s="17" t="n">
        <f aca="false">поверки!$G1099-поверки!$U1099</f>
        <v>1</v>
      </c>
      <c r="Y1099" s="17" t="n">
        <f aca="false">поверки!$V1099-поверки!$G1099</f>
        <v>3</v>
      </c>
      <c r="Z1099" s="17" t="str">
        <f aca="false">CONCATENATE(поверки!$Q1099," ",поверки!$S1099," номер ",поверки!$H1099)</f>
        <v>Манометр МП3-Уф номер 1014602</v>
      </c>
    </row>
    <row r="1100" customFormat="false" ht="17.9" hidden="true" customHeight="false" outlineLevel="0" collapsed="false">
      <c r="B1100" s="1" t="s">
        <v>290</v>
      </c>
      <c r="C1100" s="1" t="s">
        <v>30</v>
      </c>
      <c r="D1100" s="1" t="s">
        <v>31</v>
      </c>
      <c r="F1100" s="1" t="s">
        <v>393</v>
      </c>
      <c r="G1100" s="16" t="n">
        <v>45762</v>
      </c>
      <c r="H1100" s="6" t="s">
        <v>2464</v>
      </c>
      <c r="J1100" s="1" t="s">
        <v>34</v>
      </c>
      <c r="K1100" s="1" t="s">
        <v>35</v>
      </c>
      <c r="L1100" s="1" t="s">
        <v>2465</v>
      </c>
      <c r="M1100" s="17" t="str">
        <f aca="false">IF(COUNTIF(поверки!$H$6:$H$3175,поверки!$H1100)&gt;1,"Дубликат","")</f>
        <v/>
      </c>
      <c r="N1100" s="17" t="str">
        <f aca="false">IF(COUNTIF(поверки!$L$6:$L$3175,поверки!$L1100)&gt;1,"Дубликат","")</f>
        <v/>
      </c>
      <c r="O1100" s="18" t="n">
        <v>1095</v>
      </c>
      <c r="P1100" s="17" t="str">
        <f aca="false">CONCATENATE(TEXT(MONTH(поверки!$G1100),"00"),"/",TEXT(поверки!$O1100,"000"), "/",TEXT(YEAR(поверки!$G1100)-2000,"00"))</f>
        <v>04/1095/25</v>
      </c>
      <c r="Q1100" s="17" t="str">
        <f aca="false">VLOOKUP(поверки!$F1100,'соответстиви ОТ типу'!$K$4:$M$344,2,FALSE())</f>
        <v>Манометр</v>
      </c>
      <c r="R1100" s="17" t="s">
        <v>46</v>
      </c>
      <c r="S1100" s="17" t="s">
        <v>2466</v>
      </c>
      <c r="T1100" s="17" t="n">
        <v>5</v>
      </c>
      <c r="U1100" s="19" t="n">
        <f aca="false">VLOOKUP(поверки!$T1100,'Акты п-п'!$C$5:$I$57,2,FALSE())</f>
        <v>45761</v>
      </c>
      <c r="V1100" s="19" t="n">
        <f aca="false">VLOOKUP(поверки!$T1100,'Акты п-п'!$C$5:$I$57,3,FALSE())</f>
        <v>45765</v>
      </c>
      <c r="W1100" s="17" t="str">
        <f aca="false">VLOOKUP(поверки!$T1100,'Акты п-п'!$C$5:$I$57,5,FALSE())</f>
        <v>Кадыков П.Ю.</v>
      </c>
      <c r="X1100" s="17" t="n">
        <f aca="false">поверки!$G1100-поверки!$U1100</f>
        <v>1</v>
      </c>
      <c r="Y1100" s="17" t="n">
        <f aca="false">поверки!$V1100-поверки!$G1100</f>
        <v>3</v>
      </c>
      <c r="Z1100" s="17" t="str">
        <f aca="false">CONCATENATE(поверки!$Q1100," ",поверки!$S1100," номер ",поверки!$H1100)</f>
        <v>Манометр МП100 номер 011811188</v>
      </c>
    </row>
    <row r="1101" customFormat="false" ht="17.9" hidden="true" customHeight="false" outlineLevel="0" collapsed="false">
      <c r="B1101" s="1" t="s">
        <v>290</v>
      </c>
      <c r="C1101" s="1" t="s">
        <v>30</v>
      </c>
      <c r="D1101" s="1" t="s">
        <v>31</v>
      </c>
      <c r="F1101" s="1" t="s">
        <v>393</v>
      </c>
      <c r="G1101" s="16" t="n">
        <v>45762</v>
      </c>
      <c r="H1101" s="6" t="s">
        <v>2467</v>
      </c>
      <c r="J1101" s="1" t="s">
        <v>34</v>
      </c>
      <c r="K1101" s="1" t="s">
        <v>35</v>
      </c>
      <c r="L1101" s="1" t="s">
        <v>2468</v>
      </c>
      <c r="M1101" s="17" t="str">
        <f aca="false">IF(COUNTIF(поверки!$H$6:$H$3175,поверки!$H1101)&gt;1,"Дубликат","")</f>
        <v/>
      </c>
      <c r="N1101" s="17" t="str">
        <f aca="false">IF(COUNTIF(поверки!$L$6:$L$3175,поверки!$L1101)&gt;1,"Дубликат","")</f>
        <v/>
      </c>
      <c r="O1101" s="18" t="n">
        <v>1096</v>
      </c>
      <c r="P1101" s="17" t="str">
        <f aca="false">CONCATENATE(TEXT(MONTH(поверки!$G1101),"00"),"/",TEXT(поверки!$O1101,"000"), "/",TEXT(YEAR(поверки!$G1101)-2000,"00"))</f>
        <v>04/1096/25</v>
      </c>
      <c r="Q1101" s="17" t="str">
        <f aca="false">VLOOKUP(поверки!$F1101,'соответстиви ОТ типу'!$K$4:$M$344,2,FALSE())</f>
        <v>Манометр</v>
      </c>
      <c r="R1101" s="17" t="s">
        <v>46</v>
      </c>
      <c r="S1101" s="17" t="s">
        <v>396</v>
      </c>
      <c r="T1101" s="17" t="n">
        <v>5</v>
      </c>
      <c r="U1101" s="19" t="n">
        <f aca="false">VLOOKUP(поверки!$T1101,'Акты п-п'!$C$5:$I$57,2,FALSE())</f>
        <v>45761</v>
      </c>
      <c r="V1101" s="19" t="n">
        <f aca="false">VLOOKUP(поверки!$T1101,'Акты п-п'!$C$5:$I$57,3,FALSE())</f>
        <v>45765</v>
      </c>
      <c r="W1101" s="17" t="str">
        <f aca="false">VLOOKUP(поверки!$T1101,'Акты п-п'!$C$5:$I$57,5,FALSE())</f>
        <v>Кадыков П.Ю.</v>
      </c>
      <c r="X1101" s="17" t="n">
        <f aca="false">поверки!$G1101-поверки!$U1101</f>
        <v>1</v>
      </c>
      <c r="Y1101" s="17" t="n">
        <f aca="false">поверки!$V1101-поверки!$G1101</f>
        <v>3</v>
      </c>
      <c r="Z1101" s="17" t="str">
        <f aca="false">CONCATENATE(поверки!$Q1101," ",поверки!$S1101," номер ",поверки!$H1101)</f>
        <v>Манометр МП160 номер 22001982485</v>
      </c>
    </row>
    <row r="1102" customFormat="false" ht="17.9" hidden="true" customHeight="false" outlineLevel="0" collapsed="false">
      <c r="B1102" s="1" t="s">
        <v>290</v>
      </c>
      <c r="C1102" s="1" t="s">
        <v>30</v>
      </c>
      <c r="D1102" s="1" t="s">
        <v>31</v>
      </c>
      <c r="F1102" s="1" t="s">
        <v>291</v>
      </c>
      <c r="G1102" s="16" t="n">
        <v>45762</v>
      </c>
      <c r="H1102" s="6" t="s">
        <v>2469</v>
      </c>
      <c r="J1102" s="1" t="s">
        <v>34</v>
      </c>
      <c r="K1102" s="1" t="s">
        <v>35</v>
      </c>
      <c r="L1102" s="1" t="s">
        <v>2470</v>
      </c>
      <c r="M1102" s="17" t="str">
        <f aca="false">IF(COUNTIF(поверки!$H$6:$H$3175,поверки!$H1102)&gt;1,"Дубликат","")</f>
        <v/>
      </c>
      <c r="N1102" s="17" t="str">
        <f aca="false">IF(COUNTIF(поверки!$L$6:$L$3175,поверки!$L1102)&gt;1,"Дубликат","")</f>
        <v/>
      </c>
      <c r="O1102" s="18" t="n">
        <v>1097</v>
      </c>
      <c r="P1102" s="17" t="str">
        <f aca="false">CONCATENATE(TEXT(MONTH(поверки!$G1102),"00"),"/",TEXT(поверки!$O1102,"000"), "/",TEXT(YEAR(поверки!$G1102)-2000,"00"))</f>
        <v>04/1097/25</v>
      </c>
      <c r="Q1102" s="17" t="str">
        <f aca="false">VLOOKUP(поверки!$F1102,'соответстиви ОТ типу'!$K$4:$M$344,2,FALSE())</f>
        <v>Манометр</v>
      </c>
      <c r="R1102" s="17" t="s">
        <v>46</v>
      </c>
      <c r="S1102" s="17" t="s">
        <v>2471</v>
      </c>
      <c r="T1102" s="17" t="n">
        <v>5</v>
      </c>
      <c r="U1102" s="19" t="n">
        <f aca="false">VLOOKUP(поверки!$T1102,'Акты п-п'!$C$5:$I$57,2,FALSE())</f>
        <v>45761</v>
      </c>
      <c r="V1102" s="19" t="n">
        <f aca="false">VLOOKUP(поверки!$T1102,'Акты п-п'!$C$5:$I$57,3,FALSE())</f>
        <v>45765</v>
      </c>
      <c r="W1102" s="17" t="str">
        <f aca="false">VLOOKUP(поверки!$T1102,'Акты п-п'!$C$5:$I$57,5,FALSE())</f>
        <v>Кадыков П.Ю.</v>
      </c>
      <c r="X1102" s="17" t="n">
        <f aca="false">поверки!$G1102-поверки!$U1102</f>
        <v>1</v>
      </c>
      <c r="Y1102" s="17" t="n">
        <f aca="false">поверки!$V1102-поверки!$G1102</f>
        <v>3</v>
      </c>
      <c r="Z1102" s="17" t="str">
        <f aca="false">CONCATENATE(поверки!$Q1102," ",поверки!$S1102," номер ",поверки!$H1102)</f>
        <v>Манометр МВП4-УУ2 номер Р00833</v>
      </c>
    </row>
    <row r="1103" customFormat="false" ht="17.9" hidden="true" customHeight="false" outlineLevel="0" collapsed="false">
      <c r="B1103" s="1" t="s">
        <v>290</v>
      </c>
      <c r="C1103" s="1" t="s">
        <v>30</v>
      </c>
      <c r="D1103" s="1" t="s">
        <v>31</v>
      </c>
      <c r="F1103" s="1" t="s">
        <v>1753</v>
      </c>
      <c r="G1103" s="16" t="n">
        <v>45762</v>
      </c>
      <c r="H1103" s="6" t="s">
        <v>2472</v>
      </c>
      <c r="J1103" s="1" t="s">
        <v>34</v>
      </c>
      <c r="K1103" s="1" t="s">
        <v>35</v>
      </c>
      <c r="L1103" s="1" t="s">
        <v>2473</v>
      </c>
      <c r="M1103" s="17" t="str">
        <f aca="false">IF(COUNTIF(поверки!$H$6:$H$3175,поверки!$H1103)&gt;1,"Дубликат","")</f>
        <v/>
      </c>
      <c r="N1103" s="17" t="str">
        <f aca="false">IF(COUNTIF(поверки!$L$6:$L$3175,поверки!$L1103)&gt;1,"Дубликат","")</f>
        <v/>
      </c>
      <c r="O1103" s="18" t="n">
        <v>1098</v>
      </c>
      <c r="P1103" s="17" t="str">
        <f aca="false">CONCATENATE(TEXT(MONTH(поверки!$G1103),"00"),"/",TEXT(поверки!$O1103,"000"), "/",TEXT(YEAR(поверки!$G1103)-2000,"00"))</f>
        <v>04/1098/25</v>
      </c>
      <c r="Q1103" s="17" t="str">
        <f aca="false">VLOOKUP(поверки!$F1103,'соответстиви ОТ типу'!$K$4:$M$344,2,FALSE())</f>
        <v>Манометр</v>
      </c>
      <c r="R1103" s="17" t="s">
        <v>46</v>
      </c>
      <c r="S1103" s="17" t="s">
        <v>1756</v>
      </c>
      <c r="T1103" s="17" t="n">
        <v>5</v>
      </c>
      <c r="U1103" s="19" t="n">
        <f aca="false">VLOOKUP(поверки!$T1103,'Акты п-п'!$C$5:$I$57,2,FALSE())</f>
        <v>45761</v>
      </c>
      <c r="V1103" s="19" t="n">
        <f aca="false">VLOOKUP(поверки!$T1103,'Акты п-п'!$C$5:$I$57,3,FALSE())</f>
        <v>45765</v>
      </c>
      <c r="W1103" s="17" t="str">
        <f aca="false">VLOOKUP(поверки!$T1103,'Акты п-п'!$C$5:$I$57,5,FALSE())</f>
        <v>Кадыков П.Ю.</v>
      </c>
      <c r="X1103" s="17" t="n">
        <f aca="false">поверки!$G1103-поверки!$U1103</f>
        <v>1</v>
      </c>
      <c r="Y1103" s="17" t="n">
        <f aca="false">поверки!$V1103-поверки!$G1103</f>
        <v>3</v>
      </c>
      <c r="Z1103" s="17" t="str">
        <f aca="false">CONCATENATE(поверки!$Q1103," ",поверки!$S1103," номер ",поверки!$H1103)</f>
        <v>Манометр 433.50.160 номер 00199</v>
      </c>
    </row>
    <row r="1104" customFormat="false" ht="17.9" hidden="true" customHeight="false" outlineLevel="0" collapsed="false">
      <c r="B1104" s="1" t="s">
        <v>290</v>
      </c>
      <c r="C1104" s="1" t="s">
        <v>30</v>
      </c>
      <c r="D1104" s="1" t="s">
        <v>31</v>
      </c>
      <c r="F1104" s="1" t="s">
        <v>323</v>
      </c>
      <c r="G1104" s="16" t="n">
        <v>45762</v>
      </c>
      <c r="H1104" s="6" t="s">
        <v>2474</v>
      </c>
      <c r="J1104" s="1" t="s">
        <v>34</v>
      </c>
      <c r="K1104" s="1" t="s">
        <v>35</v>
      </c>
      <c r="L1104" s="1" t="s">
        <v>2475</v>
      </c>
      <c r="M1104" s="17" t="str">
        <f aca="false">IF(COUNTIF(поверки!$H$6:$H$3175,поверки!$H1104)&gt;1,"Дубликат","")</f>
        <v/>
      </c>
      <c r="N1104" s="17" t="str">
        <f aca="false">IF(COUNTIF(поверки!$L$6:$L$3175,поверки!$L1104)&gt;1,"Дубликат","")</f>
        <v/>
      </c>
      <c r="O1104" s="18" t="n">
        <v>1099</v>
      </c>
      <c r="P1104" s="17" t="str">
        <f aca="false">CONCATENATE(TEXT(MONTH(поверки!$G1104),"00"),"/",TEXT(поверки!$O1104,"000"), "/",TEXT(YEAR(поверки!$G1104)-2000,"00"))</f>
        <v>04/1099/25</v>
      </c>
      <c r="Q1104" s="17" t="str">
        <f aca="false">VLOOKUP(поверки!$F1104,'соответстиви ОТ типу'!$K$4:$M$344,2,FALSE())</f>
        <v>Манометр</v>
      </c>
      <c r="R1104" s="17" t="s">
        <v>46</v>
      </c>
      <c r="S1104" s="17" t="s">
        <v>782</v>
      </c>
      <c r="T1104" s="17" t="n">
        <v>5</v>
      </c>
      <c r="U1104" s="19" t="n">
        <f aca="false">VLOOKUP(поверки!$T1104,'Акты п-п'!$C$5:$I$57,2,FALSE())</f>
        <v>45761</v>
      </c>
      <c r="V1104" s="19" t="n">
        <f aca="false">VLOOKUP(поверки!$T1104,'Акты п-п'!$C$5:$I$57,3,FALSE())</f>
        <v>45765</v>
      </c>
      <c r="W1104" s="17" t="str">
        <f aca="false">VLOOKUP(поверки!$T1104,'Акты п-п'!$C$5:$I$57,5,FALSE())</f>
        <v>Кадыков П.Ю.</v>
      </c>
      <c r="X1104" s="17" t="n">
        <f aca="false">поверки!$G1104-поверки!$U1104</f>
        <v>1</v>
      </c>
      <c r="Y1104" s="17" t="n">
        <f aca="false">поверки!$V1104-поверки!$G1104</f>
        <v>3</v>
      </c>
      <c r="Z1104" s="17" t="str">
        <f aca="false">CONCATENATE(поверки!$Q1104," ",поверки!$S1104," номер ",поверки!$H1104)</f>
        <v>Манометр 232.50.100 номер 00230</v>
      </c>
    </row>
    <row r="1105" customFormat="false" ht="17.9" hidden="true" customHeight="false" outlineLevel="0" collapsed="false">
      <c r="B1105" s="1" t="s">
        <v>290</v>
      </c>
      <c r="C1105" s="1" t="s">
        <v>30</v>
      </c>
      <c r="D1105" s="1" t="s">
        <v>31</v>
      </c>
      <c r="F1105" s="1" t="s">
        <v>323</v>
      </c>
      <c r="G1105" s="16" t="n">
        <v>45762</v>
      </c>
      <c r="H1105" s="6" t="s">
        <v>2476</v>
      </c>
      <c r="J1105" s="1" t="s">
        <v>34</v>
      </c>
      <c r="K1105" s="1" t="s">
        <v>35</v>
      </c>
      <c r="L1105" s="1" t="s">
        <v>2477</v>
      </c>
      <c r="M1105" s="17" t="str">
        <f aca="false">IF(COUNTIF(поверки!$H$6:$H$3175,поверки!$H1105)&gt;1,"Дубликат","")</f>
        <v/>
      </c>
      <c r="N1105" s="17" t="str">
        <f aca="false">IF(COUNTIF(поверки!$L$6:$L$3175,поверки!$L1105)&gt;1,"Дубликат","")</f>
        <v/>
      </c>
      <c r="O1105" s="18" t="n">
        <v>1100</v>
      </c>
      <c r="P1105" s="17" t="str">
        <f aca="false">CONCATENATE(TEXT(MONTH(поверки!$G1105),"00"),"/",TEXT(поверки!$O1105,"000"), "/",TEXT(YEAR(поверки!$G1105)-2000,"00"))</f>
        <v>04/1100/25</v>
      </c>
      <c r="Q1105" s="17" t="str">
        <f aca="false">VLOOKUP(поверки!$F1105,'соответстиви ОТ типу'!$K$4:$M$344,2,FALSE())</f>
        <v>Манометр</v>
      </c>
      <c r="R1105" s="17" t="s">
        <v>46</v>
      </c>
      <c r="S1105" s="17" t="s">
        <v>782</v>
      </c>
      <c r="T1105" s="17" t="n">
        <v>5</v>
      </c>
      <c r="U1105" s="19" t="n">
        <f aca="false">VLOOKUP(поверки!$T1105,'Акты п-п'!$C$5:$I$57,2,FALSE())</f>
        <v>45761</v>
      </c>
      <c r="V1105" s="19" t="n">
        <f aca="false">VLOOKUP(поверки!$T1105,'Акты п-п'!$C$5:$I$57,3,FALSE())</f>
        <v>45765</v>
      </c>
      <c r="W1105" s="17" t="str">
        <f aca="false">VLOOKUP(поверки!$T1105,'Акты п-п'!$C$5:$I$57,5,FALSE())</f>
        <v>Кадыков П.Ю.</v>
      </c>
      <c r="X1105" s="17" t="n">
        <f aca="false">поверки!$G1105-поверки!$U1105</f>
        <v>1</v>
      </c>
      <c r="Y1105" s="17" t="n">
        <f aca="false">поверки!$V1105-поверки!$G1105</f>
        <v>3</v>
      </c>
      <c r="Z1105" s="17" t="str">
        <f aca="false">CONCATENATE(поверки!$Q1105," ",поверки!$S1105," номер ",поверки!$H1105)</f>
        <v>Манометр 232.50.100 номер 00231</v>
      </c>
    </row>
    <row r="1106" customFormat="false" ht="17.9" hidden="true" customHeight="false" outlineLevel="0" collapsed="false">
      <c r="B1106" s="1" t="s">
        <v>290</v>
      </c>
      <c r="C1106" s="1" t="s">
        <v>30</v>
      </c>
      <c r="D1106" s="1" t="s">
        <v>31</v>
      </c>
      <c r="F1106" s="1" t="s">
        <v>291</v>
      </c>
      <c r="G1106" s="16" t="n">
        <v>45762</v>
      </c>
      <c r="H1106" s="6" t="s">
        <v>2478</v>
      </c>
      <c r="J1106" s="1" t="s">
        <v>34</v>
      </c>
      <c r="K1106" s="1" t="s">
        <v>35</v>
      </c>
      <c r="L1106" s="1" t="s">
        <v>2479</v>
      </c>
      <c r="M1106" s="17" t="str">
        <f aca="false">IF(COUNTIF(поверки!$H$6:$H$3175,поверки!$H1106)&gt;1,"Дубликат","")</f>
        <v/>
      </c>
      <c r="N1106" s="17" t="str">
        <f aca="false">IF(COUNTIF(поверки!$L$6:$L$3175,поверки!$L1106)&gt;1,"Дубликат","")</f>
        <v/>
      </c>
      <c r="O1106" s="18" t="n">
        <v>1101</v>
      </c>
      <c r="P1106" s="17" t="str">
        <f aca="false">CONCATENATE(TEXT(MONTH(поверки!$G1106),"00"),"/",TEXT(поверки!$O1106,"000"), "/",TEXT(YEAR(поверки!$G1106)-2000,"00"))</f>
        <v>04/1101/25</v>
      </c>
      <c r="Q1106" s="17" t="str">
        <f aca="false">VLOOKUP(поверки!$F1106,'соответстиви ОТ типу'!$K$4:$M$344,2,FALSE())</f>
        <v>Манометр</v>
      </c>
      <c r="R1106" s="17" t="s">
        <v>46</v>
      </c>
      <c r="S1106" s="17" t="s">
        <v>404</v>
      </c>
      <c r="T1106" s="17" t="n">
        <v>5</v>
      </c>
      <c r="U1106" s="19" t="n">
        <f aca="false">VLOOKUP(поверки!$T1106,'Акты п-п'!$C$5:$I$57,2,FALSE())</f>
        <v>45761</v>
      </c>
      <c r="V1106" s="19" t="n">
        <f aca="false">VLOOKUP(поверки!$T1106,'Акты п-п'!$C$5:$I$57,3,FALSE())</f>
        <v>45765</v>
      </c>
      <c r="W1106" s="17" t="str">
        <f aca="false">VLOOKUP(поверки!$T1106,'Акты п-п'!$C$5:$I$57,5,FALSE())</f>
        <v>Кадыков П.Ю.</v>
      </c>
      <c r="X1106" s="17" t="n">
        <f aca="false">поверки!$G1106-поверки!$U1106</f>
        <v>1</v>
      </c>
      <c r="Y1106" s="17" t="n">
        <f aca="false">поверки!$V1106-поверки!$G1106</f>
        <v>3</v>
      </c>
      <c r="Z1106" s="17" t="str">
        <f aca="false">CONCATENATE(поверки!$Q1106," ",поверки!$S1106," номер ",поверки!$H1106)</f>
        <v>Манометр МП4-УУ2 номер 00236</v>
      </c>
    </row>
    <row r="1107" customFormat="false" ht="17.9" hidden="true" customHeight="false" outlineLevel="0" collapsed="false">
      <c r="B1107" s="1" t="s">
        <v>290</v>
      </c>
      <c r="C1107" s="1" t="s">
        <v>30</v>
      </c>
      <c r="D1107" s="1" t="s">
        <v>31</v>
      </c>
      <c r="F1107" s="1" t="s">
        <v>428</v>
      </c>
      <c r="G1107" s="16" t="n">
        <v>45762</v>
      </c>
      <c r="H1107" s="6" t="s">
        <v>2480</v>
      </c>
      <c r="J1107" s="1" t="s">
        <v>34</v>
      </c>
      <c r="K1107" s="1" t="s">
        <v>35</v>
      </c>
      <c r="L1107" s="1" t="s">
        <v>2481</v>
      </c>
      <c r="M1107" s="17" t="str">
        <f aca="false">IF(COUNTIF(поверки!$H$6:$H$3175,поверки!$H1107)&gt;1,"Дубликат","")</f>
        <v/>
      </c>
      <c r="N1107" s="17" t="str">
        <f aca="false">IF(COUNTIF(поверки!$L$6:$L$3175,поверки!$L1107)&gt;1,"Дубликат","")</f>
        <v/>
      </c>
      <c r="O1107" s="18" t="n">
        <v>1102</v>
      </c>
      <c r="P1107" s="17" t="str">
        <f aca="false">CONCATENATE(TEXT(MONTH(поверки!$G1107),"00"),"/",TEXT(поверки!$O1107,"000"), "/",TEXT(YEAR(поверки!$G1107)-2000,"00"))</f>
        <v>04/1102/25</v>
      </c>
      <c r="Q1107" s="17" t="str">
        <f aca="false">VLOOKUP(поверки!$F1107,'соответстиви ОТ типу'!$K$4:$M$344,2,FALSE())</f>
        <v>Манометр</v>
      </c>
      <c r="R1107" s="17" t="s">
        <v>46</v>
      </c>
      <c r="S1107" s="17" t="s">
        <v>404</v>
      </c>
      <c r="T1107" s="17" t="n">
        <v>5</v>
      </c>
      <c r="U1107" s="19" t="n">
        <f aca="false">VLOOKUP(поверки!$T1107,'Акты п-п'!$C$5:$I$57,2,FALSE())</f>
        <v>45761</v>
      </c>
      <c r="V1107" s="19" t="n">
        <f aca="false">VLOOKUP(поверки!$T1107,'Акты п-п'!$C$5:$I$57,3,FALSE())</f>
        <v>45765</v>
      </c>
      <c r="W1107" s="17" t="str">
        <f aca="false">VLOOKUP(поверки!$T1107,'Акты п-п'!$C$5:$I$57,5,FALSE())</f>
        <v>Кадыков П.Ю.</v>
      </c>
      <c r="X1107" s="17" t="n">
        <f aca="false">поверки!$G1107-поверки!$U1107</f>
        <v>1</v>
      </c>
      <c r="Y1107" s="17" t="n">
        <f aca="false">поверки!$V1107-поверки!$G1107</f>
        <v>3</v>
      </c>
      <c r="Z1107" s="17" t="str">
        <f aca="false">CONCATENATE(поверки!$Q1107," ",поверки!$S1107," номер ",поверки!$H1107)</f>
        <v>Манометр МП4-УУ2 номер 00448</v>
      </c>
    </row>
    <row r="1108" customFormat="false" ht="17.9" hidden="true" customHeight="false" outlineLevel="0" collapsed="false">
      <c r="B1108" s="1" t="s">
        <v>290</v>
      </c>
      <c r="C1108" s="1" t="s">
        <v>30</v>
      </c>
      <c r="D1108" s="1" t="s">
        <v>31</v>
      </c>
      <c r="F1108" s="1" t="s">
        <v>323</v>
      </c>
      <c r="G1108" s="16" t="n">
        <v>45762</v>
      </c>
      <c r="H1108" s="6" t="s">
        <v>324</v>
      </c>
      <c r="J1108" s="1" t="s">
        <v>34</v>
      </c>
      <c r="K1108" s="1" t="s">
        <v>35</v>
      </c>
      <c r="L1108" s="1" t="s">
        <v>2482</v>
      </c>
      <c r="M1108" s="17" t="str">
        <f aca="false">IF(COUNTIF(поверки!$H$6:$H$3175,поверки!$H1108)&gt;1,"Дубликат","")</f>
        <v>Дубликат</v>
      </c>
      <c r="N1108" s="17" t="str">
        <f aca="false">IF(COUNTIF(поверки!$L$6:$L$3175,поверки!$L1108)&gt;1,"Дубликат","")</f>
        <v/>
      </c>
      <c r="O1108" s="18" t="n">
        <v>1103</v>
      </c>
      <c r="P1108" s="17" t="str">
        <f aca="false">CONCATENATE(TEXT(MONTH(поверки!$G1108),"00"),"/",TEXT(поверки!$O1108,"000"), "/",TEXT(YEAR(поверки!$G1108)-2000,"00"))</f>
        <v>04/1103/25</v>
      </c>
      <c r="Q1108" s="17" t="str">
        <f aca="false">VLOOKUP(поверки!$F1108,'соответстиви ОТ типу'!$K$4:$M$344,2,FALSE())</f>
        <v>Манометр</v>
      </c>
      <c r="R1108" s="17" t="s">
        <v>46</v>
      </c>
      <c r="S1108" s="17" t="s">
        <v>326</v>
      </c>
      <c r="T1108" s="17" t="n">
        <v>5</v>
      </c>
      <c r="U1108" s="19" t="n">
        <f aca="false">VLOOKUP(поверки!$T1108,'Акты п-п'!$C$5:$I$57,2,FALSE())</f>
        <v>45761</v>
      </c>
      <c r="V1108" s="19" t="n">
        <f aca="false">VLOOKUP(поверки!$T1108,'Акты п-п'!$C$5:$I$57,3,FALSE())</f>
        <v>45765</v>
      </c>
      <c r="W1108" s="17" t="str">
        <f aca="false">VLOOKUP(поверки!$T1108,'Акты п-п'!$C$5:$I$57,5,FALSE())</f>
        <v>Кадыков П.Ю.</v>
      </c>
      <c r="X1108" s="17" t="n">
        <f aca="false">поверки!$G1108-поверки!$U1108</f>
        <v>1</v>
      </c>
      <c r="Y1108" s="17" t="n">
        <f aca="false">поверки!$V1108-поверки!$G1108</f>
        <v>3</v>
      </c>
      <c r="Z1108" s="17" t="str">
        <f aca="false">CONCATENATE(поверки!$Q1108," ",поверки!$S1108," номер ",поверки!$H1108)</f>
        <v>Манометр 233.50.160 номер 00489</v>
      </c>
    </row>
    <row r="1109" customFormat="false" ht="17.9" hidden="true" customHeight="false" outlineLevel="0" collapsed="false">
      <c r="B1109" s="1" t="s">
        <v>290</v>
      </c>
      <c r="C1109" s="1" t="s">
        <v>30</v>
      </c>
      <c r="D1109" s="1" t="s">
        <v>31</v>
      </c>
      <c r="F1109" s="1" t="s">
        <v>428</v>
      </c>
      <c r="G1109" s="16" t="n">
        <v>45762</v>
      </c>
      <c r="H1109" s="6" t="s">
        <v>2483</v>
      </c>
      <c r="J1109" s="1" t="s">
        <v>34</v>
      </c>
      <c r="K1109" s="1" t="s">
        <v>35</v>
      </c>
      <c r="L1109" s="1" t="s">
        <v>2484</v>
      </c>
      <c r="M1109" s="17" t="str">
        <f aca="false">IF(COUNTIF(поверки!$H$6:$H$3175,поверки!$H1109)&gt;1,"Дубликат","")</f>
        <v/>
      </c>
      <c r="N1109" s="17" t="str">
        <f aca="false">IF(COUNTIF(поверки!$L$6:$L$3175,поверки!$L1109)&gt;1,"Дубликат","")</f>
        <v/>
      </c>
      <c r="O1109" s="18" t="n">
        <v>1104</v>
      </c>
      <c r="P1109" s="17" t="str">
        <f aca="false">CONCATENATE(TEXT(MONTH(поверки!$G1109),"00"),"/",TEXT(поверки!$O1109,"000"), "/",TEXT(YEAR(поверки!$G1109)-2000,"00"))</f>
        <v>04/1104/25</v>
      </c>
      <c r="Q1109" s="17" t="str">
        <f aca="false">VLOOKUP(поверки!$F1109,'соответстиви ОТ типу'!$K$4:$M$344,2,FALSE())</f>
        <v>Манометр</v>
      </c>
      <c r="R1109" s="17" t="s">
        <v>46</v>
      </c>
      <c r="S1109" s="17" t="s">
        <v>2471</v>
      </c>
      <c r="T1109" s="17" t="n">
        <v>5</v>
      </c>
      <c r="U1109" s="19" t="n">
        <f aca="false">VLOOKUP(поверки!$T1109,'Акты п-п'!$C$5:$I$57,2,FALSE())</f>
        <v>45761</v>
      </c>
      <c r="V1109" s="19" t="n">
        <f aca="false">VLOOKUP(поверки!$T1109,'Акты п-п'!$C$5:$I$57,3,FALSE())</f>
        <v>45765</v>
      </c>
      <c r="W1109" s="17" t="str">
        <f aca="false">VLOOKUP(поверки!$T1109,'Акты п-п'!$C$5:$I$57,5,FALSE())</f>
        <v>Кадыков П.Ю.</v>
      </c>
      <c r="X1109" s="17" t="n">
        <f aca="false">поверки!$G1109-поверки!$U1109</f>
        <v>1</v>
      </c>
      <c r="Y1109" s="17" t="n">
        <f aca="false">поверки!$V1109-поверки!$G1109</f>
        <v>3</v>
      </c>
      <c r="Z1109" s="17" t="str">
        <f aca="false">CONCATENATE(поверки!$Q1109," ",поверки!$S1109," номер ",поверки!$H1109)</f>
        <v>Манометр МВП4-УУ2 номер 00506</v>
      </c>
    </row>
    <row r="1110" customFormat="false" ht="17.9" hidden="true" customHeight="false" outlineLevel="0" collapsed="false">
      <c r="B1110" s="1" t="s">
        <v>290</v>
      </c>
      <c r="C1110" s="1" t="s">
        <v>30</v>
      </c>
      <c r="D1110" s="1" t="s">
        <v>31</v>
      </c>
      <c r="F1110" s="1" t="s">
        <v>323</v>
      </c>
      <c r="G1110" s="16" t="n">
        <v>45762</v>
      </c>
      <c r="H1110" s="6" t="s">
        <v>327</v>
      </c>
      <c r="J1110" s="1" t="s">
        <v>34</v>
      </c>
      <c r="K1110" s="1" t="s">
        <v>35</v>
      </c>
      <c r="L1110" s="1" t="s">
        <v>2485</v>
      </c>
      <c r="M1110" s="17" t="str">
        <f aca="false">IF(COUNTIF(поверки!$H$6:$H$3175,поверки!$H1110)&gt;1,"Дубликат","")</f>
        <v>Дубликат</v>
      </c>
      <c r="N1110" s="17" t="str">
        <f aca="false">IF(COUNTIF(поверки!$L$6:$L$3175,поверки!$L1110)&gt;1,"Дубликат","")</f>
        <v/>
      </c>
      <c r="O1110" s="18" t="n">
        <v>1105</v>
      </c>
      <c r="P1110" s="17" t="str">
        <f aca="false">CONCATENATE(TEXT(MONTH(поверки!$G1110),"00"),"/",TEXT(поверки!$O1110,"000"), "/",TEXT(YEAR(поверки!$G1110)-2000,"00"))</f>
        <v>04/1105/25</v>
      </c>
      <c r="Q1110" s="17" t="str">
        <f aca="false">VLOOKUP(поверки!$F1110,'соответстиви ОТ типу'!$K$4:$M$344,2,FALSE())</f>
        <v>Манометр</v>
      </c>
      <c r="R1110" s="17" t="s">
        <v>46</v>
      </c>
      <c r="S1110" s="17" t="s">
        <v>326</v>
      </c>
      <c r="T1110" s="17" t="n">
        <v>5</v>
      </c>
      <c r="U1110" s="19" t="n">
        <f aca="false">VLOOKUP(поверки!$T1110,'Акты п-п'!$C$5:$I$57,2,FALSE())</f>
        <v>45761</v>
      </c>
      <c r="V1110" s="19" t="n">
        <f aca="false">VLOOKUP(поверки!$T1110,'Акты п-п'!$C$5:$I$57,3,FALSE())</f>
        <v>45765</v>
      </c>
      <c r="W1110" s="17" t="str">
        <f aca="false">VLOOKUP(поверки!$T1110,'Акты п-п'!$C$5:$I$57,5,FALSE())</f>
        <v>Кадыков П.Ю.</v>
      </c>
      <c r="X1110" s="17" t="n">
        <f aca="false">поверки!$G1110-поверки!$U1110</f>
        <v>1</v>
      </c>
      <c r="Y1110" s="17" t="n">
        <f aca="false">поверки!$V1110-поверки!$G1110</f>
        <v>3</v>
      </c>
      <c r="Z1110" s="17" t="str">
        <f aca="false">CONCATENATE(поверки!$Q1110," ",поверки!$S1110," номер ",поверки!$H1110)</f>
        <v>Манометр 233.50.160 номер 00593</v>
      </c>
    </row>
    <row r="1111" customFormat="false" ht="17.9" hidden="true" customHeight="false" outlineLevel="0" collapsed="false">
      <c r="B1111" s="1" t="s">
        <v>290</v>
      </c>
      <c r="C1111" s="1" t="s">
        <v>30</v>
      </c>
      <c r="D1111" s="1" t="s">
        <v>31</v>
      </c>
      <c r="F1111" s="1" t="s">
        <v>428</v>
      </c>
      <c r="G1111" s="16" t="n">
        <v>45762</v>
      </c>
      <c r="H1111" s="6" t="s">
        <v>2486</v>
      </c>
      <c r="J1111" s="1" t="s">
        <v>34</v>
      </c>
      <c r="K1111" s="1" t="s">
        <v>35</v>
      </c>
      <c r="L1111" s="1" t="s">
        <v>2487</v>
      </c>
      <c r="M1111" s="17" t="str">
        <f aca="false">IF(COUNTIF(поверки!$H$6:$H$3175,поверки!$H1111)&gt;1,"Дубликат","")</f>
        <v/>
      </c>
      <c r="N1111" s="17" t="str">
        <f aca="false">IF(COUNTIF(поверки!$L$6:$L$3175,поверки!$L1111)&gt;1,"Дубликат","")</f>
        <v/>
      </c>
      <c r="O1111" s="18" t="n">
        <v>1106</v>
      </c>
      <c r="P1111" s="17" t="str">
        <f aca="false">CONCATENATE(TEXT(MONTH(поверки!$G1111),"00"),"/",TEXT(поверки!$O1111,"000"), "/",TEXT(YEAR(поверки!$G1111)-2000,"00"))</f>
        <v>04/1106/25</v>
      </c>
      <c r="Q1111" s="17" t="str">
        <f aca="false">VLOOKUP(поверки!$F1111,'соответстиви ОТ типу'!$K$4:$M$344,2,FALSE())</f>
        <v>Манометр</v>
      </c>
      <c r="R1111" s="17" t="s">
        <v>46</v>
      </c>
      <c r="S1111" s="17" t="s">
        <v>2471</v>
      </c>
      <c r="T1111" s="17" t="n">
        <v>5</v>
      </c>
      <c r="U1111" s="19" t="n">
        <f aca="false">VLOOKUP(поверки!$T1111,'Акты п-п'!$C$5:$I$57,2,FALSE())</f>
        <v>45761</v>
      </c>
      <c r="V1111" s="19" t="n">
        <f aca="false">VLOOKUP(поверки!$T1111,'Акты п-п'!$C$5:$I$57,3,FALSE())</f>
        <v>45765</v>
      </c>
      <c r="W1111" s="17" t="str">
        <f aca="false">VLOOKUP(поверки!$T1111,'Акты п-п'!$C$5:$I$57,5,FALSE())</f>
        <v>Кадыков П.Ю.</v>
      </c>
      <c r="X1111" s="17" t="n">
        <f aca="false">поверки!$G1111-поверки!$U1111</f>
        <v>1</v>
      </c>
      <c r="Y1111" s="17" t="n">
        <f aca="false">поверки!$V1111-поверки!$G1111</f>
        <v>3</v>
      </c>
      <c r="Z1111" s="17" t="str">
        <f aca="false">CONCATENATE(поверки!$Q1111," ",поверки!$S1111," номер ",поверки!$H1111)</f>
        <v>Манометр МВП4-УУ2 номер 00598</v>
      </c>
    </row>
    <row r="1112" customFormat="false" ht="17.9" hidden="true" customHeight="false" outlineLevel="0" collapsed="false">
      <c r="B1112" s="1" t="s">
        <v>290</v>
      </c>
      <c r="C1112" s="1" t="s">
        <v>30</v>
      </c>
      <c r="D1112" s="1" t="s">
        <v>31</v>
      </c>
      <c r="F1112" s="1" t="s">
        <v>428</v>
      </c>
      <c r="G1112" s="16" t="n">
        <v>45762</v>
      </c>
      <c r="H1112" s="6" t="s">
        <v>2488</v>
      </c>
      <c r="J1112" s="1" t="s">
        <v>34</v>
      </c>
      <c r="K1112" s="1" t="s">
        <v>35</v>
      </c>
      <c r="L1112" s="1" t="s">
        <v>2489</v>
      </c>
      <c r="M1112" s="17" t="str">
        <f aca="false">IF(COUNTIF(поверки!$H$6:$H$3175,поверки!$H1112)&gt;1,"Дубликат","")</f>
        <v/>
      </c>
      <c r="N1112" s="17" t="str">
        <f aca="false">IF(COUNTIF(поверки!$L$6:$L$3175,поверки!$L1112)&gt;1,"Дубликат","")</f>
        <v/>
      </c>
      <c r="O1112" s="18" t="n">
        <v>1107</v>
      </c>
      <c r="P1112" s="17" t="str">
        <f aca="false">CONCATENATE(TEXT(MONTH(поверки!$G1112),"00"),"/",TEXT(поверки!$O1112,"000"), "/",TEXT(YEAR(поверки!$G1112)-2000,"00"))</f>
        <v>04/1107/25</v>
      </c>
      <c r="Q1112" s="17" t="str">
        <f aca="false">VLOOKUP(поверки!$F1112,'соответстиви ОТ типу'!$K$4:$M$344,2,FALSE())</f>
        <v>Манометр</v>
      </c>
      <c r="R1112" s="17" t="s">
        <v>46</v>
      </c>
      <c r="S1112" s="17" t="s">
        <v>2471</v>
      </c>
      <c r="T1112" s="17" t="n">
        <v>5</v>
      </c>
      <c r="U1112" s="19" t="n">
        <f aca="false">VLOOKUP(поверки!$T1112,'Акты п-п'!$C$5:$I$57,2,FALSE())</f>
        <v>45761</v>
      </c>
      <c r="V1112" s="19" t="n">
        <f aca="false">VLOOKUP(поверки!$T1112,'Акты п-п'!$C$5:$I$57,3,FALSE())</f>
        <v>45765</v>
      </c>
      <c r="W1112" s="17" t="str">
        <f aca="false">VLOOKUP(поверки!$T1112,'Акты п-п'!$C$5:$I$57,5,FALSE())</f>
        <v>Кадыков П.Ю.</v>
      </c>
      <c r="X1112" s="17" t="n">
        <f aca="false">поверки!$G1112-поверки!$U1112</f>
        <v>1</v>
      </c>
      <c r="Y1112" s="17" t="n">
        <f aca="false">поверки!$V1112-поверки!$G1112</f>
        <v>3</v>
      </c>
      <c r="Z1112" s="17" t="str">
        <f aca="false">CONCATENATE(поверки!$Q1112," ",поверки!$S1112," номер ",поверки!$H1112)</f>
        <v>Манометр МВП4-УУ2 номер 00599</v>
      </c>
    </row>
    <row r="1113" customFormat="false" ht="17.9" hidden="true" customHeight="false" outlineLevel="0" collapsed="false">
      <c r="B1113" s="1" t="s">
        <v>290</v>
      </c>
      <c r="C1113" s="1" t="s">
        <v>30</v>
      </c>
      <c r="D1113" s="1" t="s">
        <v>31</v>
      </c>
      <c r="F1113" s="1" t="s">
        <v>323</v>
      </c>
      <c r="G1113" s="16" t="n">
        <v>45762</v>
      </c>
      <c r="H1113" s="6" t="s">
        <v>2490</v>
      </c>
      <c r="J1113" s="1" t="s">
        <v>34</v>
      </c>
      <c r="K1113" s="1" t="s">
        <v>35</v>
      </c>
      <c r="L1113" s="1" t="s">
        <v>2491</v>
      </c>
      <c r="M1113" s="17" t="str">
        <f aca="false">IF(COUNTIF(поверки!$H$6:$H$3175,поверки!$H1113)&gt;1,"Дубликат","")</f>
        <v/>
      </c>
      <c r="N1113" s="17" t="str">
        <f aca="false">IF(COUNTIF(поверки!$L$6:$L$3175,поверки!$L1113)&gt;1,"Дубликат","")</f>
        <v/>
      </c>
      <c r="O1113" s="18" t="n">
        <v>1108</v>
      </c>
      <c r="P1113" s="17" t="str">
        <f aca="false">CONCATENATE(TEXT(MONTH(поверки!$G1113),"00"),"/",TEXT(поверки!$O1113,"000"), "/",TEXT(YEAR(поверки!$G1113)-2000,"00"))</f>
        <v>04/1108/25</v>
      </c>
      <c r="Q1113" s="17" t="str">
        <f aca="false">VLOOKUP(поверки!$F1113,'соответстиви ОТ типу'!$K$4:$M$344,2,FALSE())</f>
        <v>Манометр</v>
      </c>
      <c r="R1113" s="17" t="s">
        <v>46</v>
      </c>
      <c r="S1113" s="17" t="s">
        <v>326</v>
      </c>
      <c r="T1113" s="17" t="n">
        <v>5</v>
      </c>
      <c r="U1113" s="19" t="n">
        <f aca="false">VLOOKUP(поверки!$T1113,'Акты п-п'!$C$5:$I$57,2,FALSE())</f>
        <v>45761</v>
      </c>
      <c r="V1113" s="19" t="n">
        <f aca="false">VLOOKUP(поверки!$T1113,'Акты п-п'!$C$5:$I$57,3,FALSE())</f>
        <v>45765</v>
      </c>
      <c r="W1113" s="17" t="str">
        <f aca="false">VLOOKUP(поверки!$T1113,'Акты п-п'!$C$5:$I$57,5,FALSE())</f>
        <v>Кадыков П.Ю.</v>
      </c>
      <c r="X1113" s="17" t="n">
        <f aca="false">поверки!$G1113-поверки!$U1113</f>
        <v>1</v>
      </c>
      <c r="Y1113" s="17" t="n">
        <f aca="false">поверки!$V1113-поверки!$G1113</f>
        <v>3</v>
      </c>
      <c r="Z1113" s="17" t="str">
        <f aca="false">CONCATENATE(поверки!$Q1113," ",поверки!$S1113," номер ",поверки!$H1113)</f>
        <v>Манометр 233.50.160 номер 02271</v>
      </c>
    </row>
    <row r="1114" customFormat="false" ht="17.9" hidden="true" customHeight="false" outlineLevel="0" collapsed="false">
      <c r="B1114" s="1" t="s">
        <v>290</v>
      </c>
      <c r="C1114" s="1" t="s">
        <v>30</v>
      </c>
      <c r="D1114" s="1" t="s">
        <v>31</v>
      </c>
      <c r="F1114" s="1" t="s">
        <v>323</v>
      </c>
      <c r="G1114" s="16" t="n">
        <v>45762</v>
      </c>
      <c r="H1114" s="6" t="s">
        <v>2492</v>
      </c>
      <c r="J1114" s="1" t="s">
        <v>34</v>
      </c>
      <c r="K1114" s="1" t="s">
        <v>35</v>
      </c>
      <c r="L1114" s="1" t="s">
        <v>2493</v>
      </c>
      <c r="M1114" s="17" t="str">
        <f aca="false">IF(COUNTIF(поверки!$H$6:$H$3175,поверки!$H1114)&gt;1,"Дубликат","")</f>
        <v/>
      </c>
      <c r="N1114" s="17" t="str">
        <f aca="false">IF(COUNTIF(поверки!$L$6:$L$3175,поверки!$L1114)&gt;1,"Дубликат","")</f>
        <v/>
      </c>
      <c r="O1114" s="18" t="n">
        <v>1109</v>
      </c>
      <c r="P1114" s="17" t="str">
        <f aca="false">CONCATENATE(TEXT(MONTH(поверки!$G1114),"00"),"/",TEXT(поверки!$O1114,"000"), "/",TEXT(YEAR(поверки!$G1114)-2000,"00"))</f>
        <v>04/1109/25</v>
      </c>
      <c r="Q1114" s="17" t="str">
        <f aca="false">VLOOKUP(поверки!$F1114,'соответстиви ОТ типу'!$K$4:$M$344,2,FALSE())</f>
        <v>Манометр</v>
      </c>
      <c r="R1114" s="17" t="s">
        <v>46</v>
      </c>
      <c r="S1114" s="17" t="s">
        <v>782</v>
      </c>
      <c r="T1114" s="17" t="n">
        <v>5</v>
      </c>
      <c r="U1114" s="19" t="n">
        <f aca="false">VLOOKUP(поверки!$T1114,'Акты п-п'!$C$5:$I$57,2,FALSE())</f>
        <v>45761</v>
      </c>
      <c r="V1114" s="19" t="n">
        <f aca="false">VLOOKUP(поверки!$T1114,'Акты п-п'!$C$5:$I$57,3,FALSE())</f>
        <v>45765</v>
      </c>
      <c r="W1114" s="17" t="str">
        <f aca="false">VLOOKUP(поверки!$T1114,'Акты п-п'!$C$5:$I$57,5,FALSE())</f>
        <v>Кадыков П.Ю.</v>
      </c>
      <c r="X1114" s="17" t="n">
        <f aca="false">поверки!$G1114-поверки!$U1114</f>
        <v>1</v>
      </c>
      <c r="Y1114" s="17" t="n">
        <f aca="false">поверки!$V1114-поверки!$G1114</f>
        <v>3</v>
      </c>
      <c r="Z1114" s="17" t="str">
        <f aca="false">CONCATENATE(поверки!$Q1114," ",поверки!$S1114," номер ",поверки!$H1114)</f>
        <v>Манометр 232.50.100 номер 02534</v>
      </c>
    </row>
    <row r="1115" customFormat="false" ht="17.9" hidden="true" customHeight="false" outlineLevel="0" collapsed="false">
      <c r="B1115" s="1" t="s">
        <v>290</v>
      </c>
      <c r="C1115" s="1" t="s">
        <v>30</v>
      </c>
      <c r="D1115" s="1" t="s">
        <v>31</v>
      </c>
      <c r="F1115" s="1" t="s">
        <v>1753</v>
      </c>
      <c r="G1115" s="16" t="n">
        <v>45762</v>
      </c>
      <c r="H1115" s="6" t="s">
        <v>2494</v>
      </c>
      <c r="J1115" s="1" t="s">
        <v>34</v>
      </c>
      <c r="K1115" s="1" t="s">
        <v>35</v>
      </c>
      <c r="L1115" s="1" t="s">
        <v>2495</v>
      </c>
      <c r="M1115" s="17" t="str">
        <f aca="false">IF(COUNTIF(поверки!$H$6:$H$3175,поверки!$H1115)&gt;1,"Дубликат","")</f>
        <v/>
      </c>
      <c r="N1115" s="17" t="str">
        <f aca="false">IF(COUNTIF(поверки!$L$6:$L$3175,поверки!$L1115)&gt;1,"Дубликат","")</f>
        <v/>
      </c>
      <c r="O1115" s="18" t="n">
        <v>1110</v>
      </c>
      <c r="P1115" s="17" t="str">
        <f aca="false">CONCATENATE(TEXT(MONTH(поверки!$G1115),"00"),"/",TEXT(поверки!$O1115,"000"), "/",TEXT(YEAR(поверки!$G1115)-2000,"00"))</f>
        <v>04/1110/25</v>
      </c>
      <c r="Q1115" s="17" t="str">
        <f aca="false">VLOOKUP(поверки!$F1115,'соответстиви ОТ типу'!$K$4:$M$344,2,FALSE())</f>
        <v>Манометр</v>
      </c>
      <c r="R1115" s="17" t="s">
        <v>46</v>
      </c>
      <c r="S1115" s="17" t="s">
        <v>1756</v>
      </c>
      <c r="T1115" s="17" t="n">
        <v>5</v>
      </c>
      <c r="U1115" s="19" t="n">
        <f aca="false">VLOOKUP(поверки!$T1115,'Акты п-п'!$C$5:$I$57,2,FALSE())</f>
        <v>45761</v>
      </c>
      <c r="V1115" s="19" t="n">
        <f aca="false">VLOOKUP(поверки!$T1115,'Акты п-п'!$C$5:$I$57,3,FALSE())</f>
        <v>45765</v>
      </c>
      <c r="W1115" s="17" t="str">
        <f aca="false">VLOOKUP(поверки!$T1115,'Акты п-п'!$C$5:$I$57,5,FALSE())</f>
        <v>Кадыков П.Ю.</v>
      </c>
      <c r="X1115" s="17" t="n">
        <f aca="false">поверки!$G1115-поверки!$U1115</f>
        <v>1</v>
      </c>
      <c r="Y1115" s="17" t="n">
        <f aca="false">поверки!$V1115-поверки!$G1115</f>
        <v>3</v>
      </c>
      <c r="Z1115" s="17" t="str">
        <f aca="false">CONCATENATE(поверки!$Q1115," ",поверки!$S1115," номер ",поверки!$H1115)</f>
        <v>Манометр 433.50.160 номер 02568</v>
      </c>
    </row>
    <row r="1116" customFormat="false" ht="17.9" hidden="true" customHeight="false" outlineLevel="0" collapsed="false">
      <c r="B1116" s="1" t="s">
        <v>290</v>
      </c>
      <c r="C1116" s="1" t="s">
        <v>30</v>
      </c>
      <c r="D1116" s="1" t="s">
        <v>31</v>
      </c>
      <c r="F1116" s="1" t="s">
        <v>2496</v>
      </c>
      <c r="G1116" s="16" t="n">
        <v>45762</v>
      </c>
      <c r="H1116" s="6" t="s">
        <v>2497</v>
      </c>
      <c r="J1116" s="1" t="s">
        <v>34</v>
      </c>
      <c r="K1116" s="1" t="s">
        <v>35</v>
      </c>
      <c r="L1116" s="1" t="s">
        <v>2498</v>
      </c>
      <c r="M1116" s="17" t="str">
        <f aca="false">IF(COUNTIF(поверки!$H$6:$H$3175,поверки!$H1116)&gt;1,"Дубликат","")</f>
        <v/>
      </c>
      <c r="N1116" s="17" t="str">
        <f aca="false">IF(COUNTIF(поверки!$L$6:$L$3175,поверки!$L1116)&gt;1,"Дубликат","")</f>
        <v/>
      </c>
      <c r="O1116" s="18" t="n">
        <v>1111</v>
      </c>
      <c r="P1116" s="17" t="str">
        <f aca="false">CONCATENATE(TEXT(MONTH(поверки!$G1116),"00"),"/",TEXT(поверки!$O1116,"000"), "/",TEXT(YEAR(поверки!$G1116)-2000,"00"))</f>
        <v>04/1111/25</v>
      </c>
      <c r="Q1116" s="17" t="str">
        <f aca="false">VLOOKUP(поверки!$F1116,'соответстиви ОТ типу'!$K$4:$M$344,2,FALSE())</f>
        <v>Манометр</v>
      </c>
      <c r="R1116" s="17" t="s">
        <v>46</v>
      </c>
      <c r="S1116" s="17" t="s">
        <v>2499</v>
      </c>
      <c r="T1116" s="17" t="n">
        <v>5</v>
      </c>
      <c r="U1116" s="19" t="n">
        <f aca="false">VLOOKUP(поверки!$T1116,'Акты п-п'!$C$5:$I$57,2,FALSE())</f>
        <v>45761</v>
      </c>
      <c r="V1116" s="19" t="n">
        <f aca="false">VLOOKUP(поверки!$T1116,'Акты п-п'!$C$5:$I$57,3,FALSE())</f>
        <v>45765</v>
      </c>
      <c r="W1116" s="17" t="str">
        <f aca="false">VLOOKUP(поверки!$T1116,'Акты п-п'!$C$5:$I$57,5,FALSE())</f>
        <v>Кадыков П.Ю.</v>
      </c>
      <c r="X1116" s="17" t="n">
        <f aca="false">поверки!$G1116-поверки!$U1116</f>
        <v>1</v>
      </c>
      <c r="Y1116" s="17" t="n">
        <f aca="false">поверки!$V1116-поверки!$G1116</f>
        <v>3</v>
      </c>
      <c r="Z1116" s="17" t="str">
        <f aca="false">CONCATENATE(поверки!$Q1116," ",поверки!$S1116," номер ",поверки!$H1116)</f>
        <v>Манометр МТПсg-100-ОМ2 номер 02573</v>
      </c>
    </row>
    <row r="1117" customFormat="false" ht="17.9" hidden="true" customHeight="false" outlineLevel="0" collapsed="false">
      <c r="B1117" s="1" t="s">
        <v>290</v>
      </c>
      <c r="C1117" s="1" t="s">
        <v>30</v>
      </c>
      <c r="D1117" s="1" t="s">
        <v>31</v>
      </c>
      <c r="F1117" s="1" t="s">
        <v>428</v>
      </c>
      <c r="G1117" s="16" t="n">
        <v>45762</v>
      </c>
      <c r="H1117" s="6" t="s">
        <v>2500</v>
      </c>
      <c r="J1117" s="1" t="s">
        <v>34</v>
      </c>
      <c r="K1117" s="1" t="s">
        <v>35</v>
      </c>
      <c r="L1117" s="1" t="s">
        <v>2501</v>
      </c>
      <c r="M1117" s="17" t="str">
        <f aca="false">IF(COUNTIF(поверки!$H$6:$H$3175,поверки!$H1117)&gt;1,"Дубликат","")</f>
        <v/>
      </c>
      <c r="N1117" s="17" t="str">
        <f aca="false">IF(COUNTIF(поверки!$L$6:$L$3175,поверки!$L1117)&gt;1,"Дубликат","")</f>
        <v/>
      </c>
      <c r="O1117" s="18" t="n">
        <v>1112</v>
      </c>
      <c r="P1117" s="17" t="str">
        <f aca="false">CONCATENATE(TEXT(MONTH(поверки!$G1117),"00"),"/",TEXT(поверки!$O1117,"000"), "/",TEXT(YEAR(поверки!$G1117)-2000,"00"))</f>
        <v>04/1112/25</v>
      </c>
      <c r="Q1117" s="17" t="str">
        <f aca="false">VLOOKUP(поверки!$F1117,'соответстиви ОТ типу'!$K$4:$M$344,2,FALSE())</f>
        <v>Манометр</v>
      </c>
      <c r="R1117" s="17" t="s">
        <v>46</v>
      </c>
      <c r="S1117" s="17" t="s">
        <v>2471</v>
      </c>
      <c r="T1117" s="17" t="n">
        <v>5</v>
      </c>
      <c r="U1117" s="19" t="n">
        <f aca="false">VLOOKUP(поверки!$T1117,'Акты п-п'!$C$5:$I$57,2,FALSE())</f>
        <v>45761</v>
      </c>
      <c r="V1117" s="19" t="n">
        <f aca="false">VLOOKUP(поверки!$T1117,'Акты п-п'!$C$5:$I$57,3,FALSE())</f>
        <v>45765</v>
      </c>
      <c r="W1117" s="17" t="str">
        <f aca="false">VLOOKUP(поверки!$T1117,'Акты п-п'!$C$5:$I$57,5,FALSE())</f>
        <v>Кадыков П.Ю.</v>
      </c>
      <c r="X1117" s="17" t="n">
        <f aca="false">поверки!$G1117-поверки!$U1117</f>
        <v>1</v>
      </c>
      <c r="Y1117" s="17" t="n">
        <f aca="false">поверки!$V1117-поверки!$G1117</f>
        <v>3</v>
      </c>
      <c r="Z1117" s="17" t="str">
        <f aca="false">CONCATENATE(поверки!$Q1117," ",поверки!$S1117," номер ",поверки!$H1117)</f>
        <v>Манометр МВП4-УУ2 номер 03741</v>
      </c>
    </row>
    <row r="1118" customFormat="false" ht="17.9" hidden="true" customHeight="false" outlineLevel="0" collapsed="false">
      <c r="B1118" s="1" t="s">
        <v>290</v>
      </c>
      <c r="C1118" s="1" t="s">
        <v>30</v>
      </c>
      <c r="D1118" s="1" t="s">
        <v>31</v>
      </c>
      <c r="F1118" s="1" t="s">
        <v>323</v>
      </c>
      <c r="G1118" s="16" t="n">
        <v>45762</v>
      </c>
      <c r="H1118" s="6" t="s">
        <v>2502</v>
      </c>
      <c r="J1118" s="1" t="s">
        <v>34</v>
      </c>
      <c r="K1118" s="1" t="s">
        <v>35</v>
      </c>
      <c r="L1118" s="1" t="s">
        <v>2503</v>
      </c>
      <c r="M1118" s="17" t="str">
        <f aca="false">IF(COUNTIF(поверки!$H$6:$H$3175,поверки!$H1118)&gt;1,"Дубликат","")</f>
        <v/>
      </c>
      <c r="N1118" s="17" t="str">
        <f aca="false">IF(COUNTIF(поверки!$L$6:$L$3175,поверки!$L1118)&gt;1,"Дубликат","")</f>
        <v/>
      </c>
      <c r="O1118" s="18" t="n">
        <v>1113</v>
      </c>
      <c r="P1118" s="17" t="str">
        <f aca="false">CONCATENATE(TEXT(MONTH(поверки!$G1118),"00"),"/",TEXT(поверки!$O1118,"000"), "/",TEXT(YEAR(поверки!$G1118)-2000,"00"))</f>
        <v>04/1113/25</v>
      </c>
      <c r="Q1118" s="17" t="str">
        <f aca="false">VLOOKUP(поверки!$F1118,'соответстиви ОТ типу'!$K$4:$M$344,2,FALSE())</f>
        <v>Манометр</v>
      </c>
      <c r="R1118" s="17" t="s">
        <v>46</v>
      </c>
      <c r="S1118" s="17" t="s">
        <v>326</v>
      </c>
      <c r="T1118" s="17" t="n">
        <v>5</v>
      </c>
      <c r="U1118" s="19" t="n">
        <f aca="false">VLOOKUP(поверки!$T1118,'Акты п-п'!$C$5:$I$57,2,FALSE())</f>
        <v>45761</v>
      </c>
      <c r="V1118" s="19" t="n">
        <f aca="false">VLOOKUP(поверки!$T1118,'Акты п-п'!$C$5:$I$57,3,FALSE())</f>
        <v>45765</v>
      </c>
      <c r="W1118" s="17" t="str">
        <f aca="false">VLOOKUP(поверки!$T1118,'Акты п-п'!$C$5:$I$57,5,FALSE())</f>
        <v>Кадыков П.Ю.</v>
      </c>
      <c r="X1118" s="17" t="n">
        <f aca="false">поверки!$G1118-поверки!$U1118</f>
        <v>1</v>
      </c>
      <c r="Y1118" s="17" t="n">
        <f aca="false">поверки!$V1118-поверки!$G1118</f>
        <v>3</v>
      </c>
      <c r="Z1118" s="17" t="str">
        <f aca="false">CONCATENATE(поверки!$Q1118," ",поверки!$S1118," номер ",поверки!$H1118)</f>
        <v>Манометр 233.50.160 номер 03744</v>
      </c>
    </row>
    <row r="1119" customFormat="false" ht="17.9" hidden="true" customHeight="false" outlineLevel="0" collapsed="false">
      <c r="B1119" s="1" t="s">
        <v>290</v>
      </c>
      <c r="C1119" s="1" t="s">
        <v>30</v>
      </c>
      <c r="D1119" s="1" t="s">
        <v>31</v>
      </c>
      <c r="F1119" s="1" t="s">
        <v>428</v>
      </c>
      <c r="G1119" s="16" t="n">
        <v>45762</v>
      </c>
      <c r="H1119" s="6" t="s">
        <v>2504</v>
      </c>
      <c r="J1119" s="1" t="s">
        <v>34</v>
      </c>
      <c r="K1119" s="1" t="s">
        <v>35</v>
      </c>
      <c r="L1119" s="1" t="s">
        <v>2505</v>
      </c>
      <c r="M1119" s="17" t="str">
        <f aca="false">IF(COUNTIF(поверки!$H$6:$H$3175,поверки!$H1119)&gt;1,"Дубликат","")</f>
        <v/>
      </c>
      <c r="N1119" s="17" t="str">
        <f aca="false">IF(COUNTIF(поверки!$L$6:$L$3175,поверки!$L1119)&gt;1,"Дубликат","")</f>
        <v/>
      </c>
      <c r="O1119" s="18" t="n">
        <v>1114</v>
      </c>
      <c r="P1119" s="17" t="str">
        <f aca="false">CONCATENATE(TEXT(MONTH(поверки!$G1119),"00"),"/",TEXT(поверки!$O1119,"000"), "/",TEXT(YEAR(поверки!$G1119)-2000,"00"))</f>
        <v>04/1114/25</v>
      </c>
      <c r="Q1119" s="17" t="str">
        <f aca="false">VLOOKUP(поверки!$F1119,'соответстиви ОТ типу'!$K$4:$M$344,2,FALSE())</f>
        <v>Манометр</v>
      </c>
      <c r="R1119" s="17" t="s">
        <v>46</v>
      </c>
      <c r="S1119" s="17" t="s">
        <v>2471</v>
      </c>
      <c r="T1119" s="17" t="n">
        <v>5</v>
      </c>
      <c r="U1119" s="19" t="n">
        <f aca="false">VLOOKUP(поверки!$T1119,'Акты п-п'!$C$5:$I$57,2,FALSE())</f>
        <v>45761</v>
      </c>
      <c r="V1119" s="19" t="n">
        <f aca="false">VLOOKUP(поверки!$T1119,'Акты п-п'!$C$5:$I$57,3,FALSE())</f>
        <v>45765</v>
      </c>
      <c r="W1119" s="17" t="str">
        <f aca="false">VLOOKUP(поверки!$T1119,'Акты п-п'!$C$5:$I$57,5,FALSE())</f>
        <v>Кадыков П.Ю.</v>
      </c>
      <c r="X1119" s="17" t="n">
        <f aca="false">поверки!$G1119-поверки!$U1119</f>
        <v>1</v>
      </c>
      <c r="Y1119" s="17" t="n">
        <f aca="false">поверки!$V1119-поверки!$G1119</f>
        <v>3</v>
      </c>
      <c r="Z1119" s="17" t="str">
        <f aca="false">CONCATENATE(поверки!$Q1119," ",поверки!$S1119," номер ",поверки!$H1119)</f>
        <v>Манометр МВП4-УУ2 номер 04752</v>
      </c>
    </row>
    <row r="1120" customFormat="false" ht="17.9" hidden="true" customHeight="false" outlineLevel="0" collapsed="false">
      <c r="B1120" s="1" t="s">
        <v>290</v>
      </c>
      <c r="C1120" s="1" t="s">
        <v>30</v>
      </c>
      <c r="D1120" s="1" t="s">
        <v>31</v>
      </c>
      <c r="F1120" s="1" t="s">
        <v>828</v>
      </c>
      <c r="G1120" s="16" t="n">
        <v>45762</v>
      </c>
      <c r="H1120" s="6" t="s">
        <v>2506</v>
      </c>
      <c r="J1120" s="1" t="s">
        <v>34</v>
      </c>
      <c r="K1120" s="1" t="s">
        <v>35</v>
      </c>
      <c r="L1120" s="1" t="s">
        <v>2507</v>
      </c>
      <c r="M1120" s="17" t="str">
        <f aca="false">IF(COUNTIF(поверки!$H$6:$H$3175,поверки!$H1120)&gt;1,"Дубликат","")</f>
        <v/>
      </c>
      <c r="N1120" s="17" t="str">
        <f aca="false">IF(COUNTIF(поверки!$L$6:$L$3175,поверки!$L1120)&gt;1,"Дубликат","")</f>
        <v/>
      </c>
      <c r="O1120" s="18" t="n">
        <v>1115</v>
      </c>
      <c r="P1120" s="17" t="str">
        <f aca="false">CONCATENATE(TEXT(MONTH(поверки!$G1120),"00"),"/",TEXT(поверки!$O1120,"000"), "/",TEXT(YEAR(поверки!$G1120)-2000,"00"))</f>
        <v>04/1115/25</v>
      </c>
      <c r="Q1120" s="17" t="str">
        <f aca="false">VLOOKUP(поверки!$F1120,'соответстиви ОТ типу'!$K$4:$M$344,2,FALSE())</f>
        <v>Манометр</v>
      </c>
      <c r="R1120" s="17" t="s">
        <v>46</v>
      </c>
      <c r="S1120" s="17" t="s">
        <v>404</v>
      </c>
      <c r="T1120" s="17" t="n">
        <v>5</v>
      </c>
      <c r="U1120" s="19" t="n">
        <f aca="false">VLOOKUP(поверки!$T1120,'Акты п-п'!$C$5:$I$57,2,FALSE())</f>
        <v>45761</v>
      </c>
      <c r="V1120" s="19" t="n">
        <f aca="false">VLOOKUP(поверки!$T1120,'Акты п-п'!$C$5:$I$57,3,FALSE())</f>
        <v>45765</v>
      </c>
      <c r="W1120" s="17" t="str">
        <f aca="false">VLOOKUP(поверки!$T1120,'Акты п-п'!$C$5:$I$57,5,FALSE())</f>
        <v>Кадыков П.Ю.</v>
      </c>
      <c r="X1120" s="17" t="n">
        <f aca="false">поверки!$G1120-поверки!$U1120</f>
        <v>1</v>
      </c>
      <c r="Y1120" s="17" t="n">
        <f aca="false">поверки!$V1120-поверки!$G1120</f>
        <v>3</v>
      </c>
      <c r="Z1120" s="17" t="str">
        <f aca="false">CONCATENATE(поверки!$Q1120," ",поверки!$S1120," номер ",поверки!$H1120)</f>
        <v>Манометр МП4-УУ2 номер 06435</v>
      </c>
    </row>
    <row r="1121" customFormat="false" ht="17.9" hidden="true" customHeight="false" outlineLevel="0" collapsed="false">
      <c r="B1121" s="1" t="s">
        <v>290</v>
      </c>
      <c r="C1121" s="1" t="s">
        <v>30</v>
      </c>
      <c r="D1121" s="1" t="s">
        <v>31</v>
      </c>
      <c r="F1121" s="1" t="s">
        <v>393</v>
      </c>
      <c r="G1121" s="16" t="n">
        <v>45762</v>
      </c>
      <c r="H1121" s="6" t="s">
        <v>2508</v>
      </c>
      <c r="J1121" s="1" t="s">
        <v>34</v>
      </c>
      <c r="K1121" s="1" t="s">
        <v>35</v>
      </c>
      <c r="L1121" s="1" t="s">
        <v>2509</v>
      </c>
      <c r="M1121" s="17" t="str">
        <f aca="false">IF(COUNTIF(поверки!$H$6:$H$3175,поверки!$H1121)&gt;1,"Дубликат","")</f>
        <v/>
      </c>
      <c r="N1121" s="17" t="str">
        <f aca="false">IF(COUNTIF(поверки!$L$6:$L$3175,поверки!$L1121)&gt;1,"Дубликат","")</f>
        <v/>
      </c>
      <c r="O1121" s="18" t="n">
        <v>1116</v>
      </c>
      <c r="P1121" s="17" t="str">
        <f aca="false">CONCATENATE(TEXT(MONTH(поверки!$G1121),"00"),"/",TEXT(поверки!$O1121,"000"), "/",TEXT(YEAR(поверки!$G1121)-2000,"00"))</f>
        <v>04/1116/25</v>
      </c>
      <c r="Q1121" s="17" t="str">
        <f aca="false">VLOOKUP(поверки!$F1121,'соответстиви ОТ типу'!$K$4:$M$344,2,FALSE())</f>
        <v>Манометр</v>
      </c>
      <c r="R1121" s="17" t="s">
        <v>46</v>
      </c>
      <c r="S1121" s="17" t="s">
        <v>2466</v>
      </c>
      <c r="T1121" s="17" t="n">
        <v>5</v>
      </c>
      <c r="U1121" s="19" t="n">
        <f aca="false">VLOOKUP(поверки!$T1121,'Акты п-п'!$C$5:$I$57,2,FALSE())</f>
        <v>45761</v>
      </c>
      <c r="V1121" s="19" t="n">
        <f aca="false">VLOOKUP(поверки!$T1121,'Акты п-п'!$C$5:$I$57,3,FALSE())</f>
        <v>45765</v>
      </c>
      <c r="W1121" s="17" t="str">
        <f aca="false">VLOOKUP(поверки!$T1121,'Акты п-п'!$C$5:$I$57,5,FALSE())</f>
        <v>Кадыков П.Ю.</v>
      </c>
      <c r="X1121" s="17" t="n">
        <f aca="false">поверки!$G1121-поверки!$U1121</f>
        <v>1</v>
      </c>
      <c r="Y1121" s="17" t="n">
        <f aca="false">поверки!$V1121-поверки!$G1121</f>
        <v>3</v>
      </c>
      <c r="Z1121" s="17" t="str">
        <f aca="false">CONCATENATE(поверки!$Q1121," ",поверки!$S1121," номер ",поверки!$H1121)</f>
        <v>Манометр МП100 номер 000648</v>
      </c>
    </row>
    <row r="1122" customFormat="false" ht="17.9" hidden="true" customHeight="false" outlineLevel="0" collapsed="false">
      <c r="B1122" s="1" t="s">
        <v>290</v>
      </c>
      <c r="C1122" s="1" t="s">
        <v>30</v>
      </c>
      <c r="D1122" s="1" t="s">
        <v>31</v>
      </c>
      <c r="F1122" s="1" t="s">
        <v>291</v>
      </c>
      <c r="G1122" s="16" t="n">
        <v>45762</v>
      </c>
      <c r="H1122" s="6" t="s">
        <v>2510</v>
      </c>
      <c r="J1122" s="1" t="s">
        <v>34</v>
      </c>
      <c r="K1122" s="1" t="s">
        <v>35</v>
      </c>
      <c r="L1122" s="1" t="s">
        <v>2511</v>
      </c>
      <c r="M1122" s="17" t="str">
        <f aca="false">IF(COUNTIF(поверки!$H$6:$H$3175,поверки!$H1122)&gt;1,"Дубликат","")</f>
        <v/>
      </c>
      <c r="N1122" s="17" t="str">
        <f aca="false">IF(COUNTIF(поверки!$L$6:$L$3175,поверки!$L1122)&gt;1,"Дубликат","")</f>
        <v/>
      </c>
      <c r="O1122" s="18" t="n">
        <v>1117</v>
      </c>
      <c r="P1122" s="17" t="str">
        <f aca="false">CONCATENATE(TEXT(MONTH(поверки!$G1122),"00"),"/",TEXT(поверки!$O1122,"000"), "/",TEXT(YEAR(поверки!$G1122)-2000,"00"))</f>
        <v>04/1117/25</v>
      </c>
      <c r="Q1122" s="17" t="str">
        <f aca="false">VLOOKUP(поверки!$F1122,'соответстиви ОТ типу'!$K$4:$M$344,2,FALSE())</f>
        <v>Манометр</v>
      </c>
      <c r="R1122" s="17" t="s">
        <v>46</v>
      </c>
      <c r="S1122" s="17" t="s">
        <v>404</v>
      </c>
      <c r="T1122" s="17" t="n">
        <v>5</v>
      </c>
      <c r="U1122" s="19" t="n">
        <f aca="false">VLOOKUP(поверки!$T1122,'Акты п-п'!$C$5:$I$57,2,FALSE())</f>
        <v>45761</v>
      </c>
      <c r="V1122" s="19" t="n">
        <f aca="false">VLOOKUP(поверки!$T1122,'Акты п-п'!$C$5:$I$57,3,FALSE())</f>
        <v>45765</v>
      </c>
      <c r="W1122" s="17" t="str">
        <f aca="false">VLOOKUP(поверки!$T1122,'Акты п-п'!$C$5:$I$57,5,FALSE())</f>
        <v>Кадыков П.Ю.</v>
      </c>
      <c r="X1122" s="17" t="n">
        <f aca="false">поверки!$G1122-поверки!$U1122</f>
        <v>1</v>
      </c>
      <c r="Y1122" s="17" t="n">
        <f aca="false">поверки!$V1122-поверки!$G1122</f>
        <v>3</v>
      </c>
      <c r="Z1122" s="17" t="str">
        <f aca="false">CONCATENATE(поверки!$Q1122," ",поверки!$S1122," номер ",поверки!$H1122)</f>
        <v>Манометр МП4-УУ2 номер Р00297</v>
      </c>
    </row>
    <row r="1123" customFormat="false" ht="17.9" hidden="true" customHeight="false" outlineLevel="0" collapsed="false">
      <c r="B1123" s="1" t="s">
        <v>290</v>
      </c>
      <c r="C1123" s="1" t="s">
        <v>30</v>
      </c>
      <c r="D1123" s="1" t="s">
        <v>31</v>
      </c>
      <c r="F1123" s="1" t="s">
        <v>291</v>
      </c>
      <c r="G1123" s="16" t="n">
        <v>45762</v>
      </c>
      <c r="H1123" s="6" t="s">
        <v>2512</v>
      </c>
      <c r="J1123" s="1" t="s">
        <v>34</v>
      </c>
      <c r="K1123" s="1" t="s">
        <v>35</v>
      </c>
      <c r="L1123" s="1" t="s">
        <v>2513</v>
      </c>
      <c r="M1123" s="17" t="str">
        <f aca="false">IF(COUNTIF(поверки!$H$6:$H$3175,поверки!$H1123)&gt;1,"Дубликат","")</f>
        <v/>
      </c>
      <c r="N1123" s="17" t="str">
        <f aca="false">IF(COUNTIF(поверки!$L$6:$L$3175,поверки!$L1123)&gt;1,"Дубликат","")</f>
        <v/>
      </c>
      <c r="O1123" s="18" t="n">
        <v>1118</v>
      </c>
      <c r="P1123" s="17" t="str">
        <f aca="false">CONCATENATE(TEXT(MONTH(поверки!$G1123),"00"),"/",TEXT(поверки!$O1123,"000"), "/",TEXT(YEAR(поверки!$G1123)-2000,"00"))</f>
        <v>04/1118/25</v>
      </c>
      <c r="Q1123" s="17" t="str">
        <f aca="false">VLOOKUP(поверки!$F1123,'соответстиви ОТ типу'!$K$4:$M$344,2,FALSE())</f>
        <v>Манометр</v>
      </c>
      <c r="R1123" s="17" t="s">
        <v>46</v>
      </c>
      <c r="S1123" s="17" t="s">
        <v>404</v>
      </c>
      <c r="T1123" s="17" t="n">
        <v>5</v>
      </c>
      <c r="U1123" s="19" t="n">
        <f aca="false">VLOOKUP(поверки!$T1123,'Акты п-п'!$C$5:$I$57,2,FALSE())</f>
        <v>45761</v>
      </c>
      <c r="V1123" s="19" t="n">
        <f aca="false">VLOOKUP(поверки!$T1123,'Акты п-п'!$C$5:$I$57,3,FALSE())</f>
        <v>45765</v>
      </c>
      <c r="W1123" s="17" t="str">
        <f aca="false">VLOOKUP(поверки!$T1123,'Акты п-п'!$C$5:$I$57,5,FALSE())</f>
        <v>Кадыков П.Ю.</v>
      </c>
      <c r="X1123" s="17" t="n">
        <f aca="false">поверки!$G1123-поверки!$U1123</f>
        <v>1</v>
      </c>
      <c r="Y1123" s="17" t="n">
        <f aca="false">поверки!$V1123-поверки!$G1123</f>
        <v>3</v>
      </c>
      <c r="Z1123" s="17" t="str">
        <f aca="false">CONCATENATE(поверки!$Q1123," ",поверки!$S1123," номер ",поверки!$H1123)</f>
        <v>Манометр МП4-УУ2 номер Р00946</v>
      </c>
    </row>
    <row r="1124" customFormat="false" ht="17.9" hidden="true" customHeight="false" outlineLevel="0" collapsed="false">
      <c r="B1124" s="1" t="s">
        <v>290</v>
      </c>
      <c r="C1124" s="1" t="s">
        <v>30</v>
      </c>
      <c r="D1124" s="1" t="s">
        <v>31</v>
      </c>
      <c r="F1124" s="1" t="s">
        <v>428</v>
      </c>
      <c r="G1124" s="16" t="n">
        <v>45762</v>
      </c>
      <c r="H1124" s="6" t="s">
        <v>2514</v>
      </c>
      <c r="J1124" s="1" t="s">
        <v>34</v>
      </c>
      <c r="K1124" s="1" t="s">
        <v>35</v>
      </c>
      <c r="L1124" s="1" t="s">
        <v>2515</v>
      </c>
      <c r="M1124" s="17" t="str">
        <f aca="false">IF(COUNTIF(поверки!$H$6:$H$3175,поверки!$H1124)&gt;1,"Дубликат","")</f>
        <v/>
      </c>
      <c r="N1124" s="17" t="str">
        <f aca="false">IF(COUNTIF(поверки!$L$6:$L$3175,поверки!$L1124)&gt;1,"Дубликат","")</f>
        <v/>
      </c>
      <c r="O1124" s="18" t="n">
        <v>1119</v>
      </c>
      <c r="P1124" s="17" t="str">
        <f aca="false">CONCATENATE(TEXT(MONTH(поверки!$G1124),"00"),"/",TEXT(поверки!$O1124,"000"), "/",TEXT(YEAR(поверки!$G1124)-2000,"00"))</f>
        <v>04/1119/25</v>
      </c>
      <c r="Q1124" s="17" t="str">
        <f aca="false">VLOOKUP(поверки!$F1124,'соответстиви ОТ типу'!$K$4:$M$344,2,FALSE())</f>
        <v>Манометр</v>
      </c>
      <c r="R1124" s="17" t="s">
        <v>46</v>
      </c>
      <c r="S1124" s="17" t="s">
        <v>404</v>
      </c>
      <c r="T1124" s="17" t="n">
        <v>5</v>
      </c>
      <c r="U1124" s="19" t="n">
        <f aca="false">VLOOKUP(поверки!$T1124,'Акты п-п'!$C$5:$I$57,2,FALSE())</f>
        <v>45761</v>
      </c>
      <c r="V1124" s="19" t="n">
        <f aca="false">VLOOKUP(поверки!$T1124,'Акты п-п'!$C$5:$I$57,3,FALSE())</f>
        <v>45765</v>
      </c>
      <c r="W1124" s="17" t="str">
        <f aca="false">VLOOKUP(поверки!$T1124,'Акты п-п'!$C$5:$I$57,5,FALSE())</f>
        <v>Кадыков П.Ю.</v>
      </c>
      <c r="X1124" s="17" t="n">
        <f aca="false">поверки!$G1124-поверки!$U1124</f>
        <v>1</v>
      </c>
      <c r="Y1124" s="17" t="n">
        <f aca="false">поверки!$V1124-поверки!$G1124</f>
        <v>3</v>
      </c>
      <c r="Z1124" s="17" t="str">
        <f aca="false">CONCATENATE(поверки!$Q1124," ",поверки!$S1124," номер ",поверки!$H1124)</f>
        <v>Манометр МП4-УУ2 номер 00098</v>
      </c>
    </row>
    <row r="1125" customFormat="false" ht="17.9" hidden="true" customHeight="false" outlineLevel="0" collapsed="false">
      <c r="B1125" s="1" t="s">
        <v>290</v>
      </c>
      <c r="C1125" s="1" t="s">
        <v>30</v>
      </c>
      <c r="D1125" s="1" t="s">
        <v>31</v>
      </c>
      <c r="F1125" s="1" t="s">
        <v>428</v>
      </c>
      <c r="G1125" s="16" t="n">
        <v>45762</v>
      </c>
      <c r="H1125" s="6" t="s">
        <v>2516</v>
      </c>
      <c r="J1125" s="1" t="s">
        <v>34</v>
      </c>
      <c r="K1125" s="1" t="s">
        <v>35</v>
      </c>
      <c r="L1125" s="1" t="s">
        <v>2517</v>
      </c>
      <c r="M1125" s="17" t="str">
        <f aca="false">IF(COUNTIF(поверки!$H$6:$H$3175,поверки!$H1125)&gt;1,"Дубликат","")</f>
        <v/>
      </c>
      <c r="N1125" s="17" t="str">
        <f aca="false">IF(COUNTIF(поверки!$L$6:$L$3175,поверки!$L1125)&gt;1,"Дубликат","")</f>
        <v/>
      </c>
      <c r="O1125" s="18" t="n">
        <v>1120</v>
      </c>
      <c r="P1125" s="17" t="str">
        <f aca="false">CONCATENATE(TEXT(MONTH(поверки!$G1125),"00"),"/",TEXT(поверки!$O1125,"000"), "/",TEXT(YEAR(поверки!$G1125)-2000,"00"))</f>
        <v>04/1120/25</v>
      </c>
      <c r="Q1125" s="17" t="str">
        <f aca="false">VLOOKUP(поверки!$F1125,'соответстиви ОТ типу'!$K$4:$M$344,2,FALSE())</f>
        <v>Манометр</v>
      </c>
      <c r="R1125" s="17" t="s">
        <v>46</v>
      </c>
      <c r="S1125" s="17" t="s">
        <v>404</v>
      </c>
      <c r="T1125" s="17" t="n">
        <v>5</v>
      </c>
      <c r="U1125" s="19" t="n">
        <f aca="false">VLOOKUP(поверки!$T1125,'Акты п-п'!$C$5:$I$57,2,FALSE())</f>
        <v>45761</v>
      </c>
      <c r="V1125" s="19" t="n">
        <f aca="false">VLOOKUP(поверки!$T1125,'Акты п-п'!$C$5:$I$57,3,FALSE())</f>
        <v>45765</v>
      </c>
      <c r="W1125" s="17" t="str">
        <f aca="false">VLOOKUP(поверки!$T1125,'Акты п-п'!$C$5:$I$57,5,FALSE())</f>
        <v>Кадыков П.Ю.</v>
      </c>
      <c r="X1125" s="17" t="n">
        <f aca="false">поверки!$G1125-поверки!$U1125</f>
        <v>1</v>
      </c>
      <c r="Y1125" s="17" t="n">
        <f aca="false">поверки!$V1125-поверки!$G1125</f>
        <v>3</v>
      </c>
      <c r="Z1125" s="17" t="str">
        <f aca="false">CONCATENATE(поверки!$Q1125," ",поверки!$S1125," номер ",поверки!$H1125)</f>
        <v>Манометр МП4-УУ2 номер 01716</v>
      </c>
    </row>
    <row r="1126" customFormat="false" ht="17.9" hidden="true" customHeight="false" outlineLevel="0" collapsed="false">
      <c r="B1126" s="1" t="s">
        <v>290</v>
      </c>
      <c r="C1126" s="1" t="s">
        <v>30</v>
      </c>
      <c r="D1126" s="1" t="s">
        <v>31</v>
      </c>
      <c r="F1126" s="1" t="s">
        <v>291</v>
      </c>
      <c r="G1126" s="16" t="n">
        <v>45762</v>
      </c>
      <c r="H1126" s="6" t="s">
        <v>2518</v>
      </c>
      <c r="J1126" s="1" t="s">
        <v>34</v>
      </c>
      <c r="K1126" s="1" t="s">
        <v>35</v>
      </c>
      <c r="L1126" s="1" t="s">
        <v>2519</v>
      </c>
      <c r="M1126" s="17" t="str">
        <f aca="false">IF(COUNTIF(поверки!$H$6:$H$3175,поверки!$H1126)&gt;1,"Дубликат","")</f>
        <v/>
      </c>
      <c r="N1126" s="17" t="str">
        <f aca="false">IF(COUNTIF(поверки!$L$6:$L$3175,поверки!$L1126)&gt;1,"Дубликат","")</f>
        <v/>
      </c>
      <c r="O1126" s="18" t="n">
        <v>1121</v>
      </c>
      <c r="P1126" s="17" t="str">
        <f aca="false">CONCATENATE(TEXT(MONTH(поверки!$G1126),"00"),"/",TEXT(поверки!$O1126,"000"), "/",TEXT(YEAR(поверки!$G1126)-2000,"00"))</f>
        <v>04/1121/25</v>
      </c>
      <c r="Q1126" s="17" t="str">
        <f aca="false">VLOOKUP(поверки!$F1126,'соответстиви ОТ типу'!$K$4:$M$344,2,FALSE())</f>
        <v>Манометр</v>
      </c>
      <c r="R1126" s="17" t="s">
        <v>46</v>
      </c>
      <c r="S1126" s="17" t="s">
        <v>404</v>
      </c>
      <c r="T1126" s="17" t="n">
        <v>5</v>
      </c>
      <c r="U1126" s="19" t="n">
        <f aca="false">VLOOKUP(поверки!$T1126,'Акты п-п'!$C$5:$I$57,2,FALSE())</f>
        <v>45761</v>
      </c>
      <c r="V1126" s="19" t="n">
        <f aca="false">VLOOKUP(поверки!$T1126,'Акты п-п'!$C$5:$I$57,3,FALSE())</f>
        <v>45765</v>
      </c>
      <c r="W1126" s="17" t="str">
        <f aca="false">VLOOKUP(поверки!$T1126,'Акты п-п'!$C$5:$I$57,5,FALSE())</f>
        <v>Кадыков П.Ю.</v>
      </c>
      <c r="X1126" s="17" t="n">
        <f aca="false">поверки!$G1126-поверки!$U1126</f>
        <v>1</v>
      </c>
      <c r="Y1126" s="17" t="n">
        <f aca="false">поверки!$V1126-поверки!$G1126</f>
        <v>3</v>
      </c>
      <c r="Z1126" s="17" t="str">
        <f aca="false">CONCATENATE(поверки!$Q1126," ",поверки!$S1126," номер ",поверки!$H1126)</f>
        <v>Манометр МП4-УУ2 номер 03139</v>
      </c>
    </row>
    <row r="1127" customFormat="false" ht="17.9" hidden="true" customHeight="false" outlineLevel="0" collapsed="false">
      <c r="B1127" s="1" t="s">
        <v>290</v>
      </c>
      <c r="C1127" s="1" t="s">
        <v>30</v>
      </c>
      <c r="D1127" s="1" t="s">
        <v>31</v>
      </c>
      <c r="F1127" s="1" t="s">
        <v>724</v>
      </c>
      <c r="G1127" s="16" t="n">
        <v>45762</v>
      </c>
      <c r="H1127" s="6" t="s">
        <v>2520</v>
      </c>
      <c r="J1127" s="1" t="s">
        <v>34</v>
      </c>
      <c r="K1127" s="1" t="s">
        <v>35</v>
      </c>
      <c r="L1127" s="1" t="s">
        <v>2521</v>
      </c>
      <c r="M1127" s="17" t="str">
        <f aca="false">IF(COUNTIF(поверки!$H$6:$H$3175,поверки!$H1127)&gt;1,"Дубликат","")</f>
        <v/>
      </c>
      <c r="N1127" s="17" t="str">
        <f aca="false">IF(COUNTIF(поверки!$L$6:$L$3175,поверки!$L1127)&gt;1,"Дубликат","")</f>
        <v/>
      </c>
      <c r="O1127" s="18" t="n">
        <v>1122</v>
      </c>
      <c r="P1127" s="17" t="str">
        <f aca="false">CONCATENATE(TEXT(MONTH(поверки!$G1127),"00"),"/",TEXT(поверки!$O1127,"000"), "/",TEXT(YEAR(поверки!$G1127)-2000,"00"))</f>
        <v>04/1122/25</v>
      </c>
      <c r="Q1127" s="17" t="str">
        <f aca="false">VLOOKUP(поверки!$F1127,'соответстиви ОТ типу'!$K$4:$M$344,2,FALSE())</f>
        <v>Манометр</v>
      </c>
      <c r="R1127" s="17" t="s">
        <v>46</v>
      </c>
      <c r="S1127" s="17" t="s">
        <v>332</v>
      </c>
      <c r="T1127" s="17" t="n">
        <v>5</v>
      </c>
      <c r="U1127" s="19" t="n">
        <f aca="false">VLOOKUP(поверки!$T1127,'Акты п-п'!$C$5:$I$57,2,FALSE())</f>
        <v>45761</v>
      </c>
      <c r="V1127" s="19" t="n">
        <f aca="false">VLOOKUP(поверки!$T1127,'Акты п-п'!$C$5:$I$57,3,FALSE())</f>
        <v>45765</v>
      </c>
      <c r="W1127" s="17" t="str">
        <f aca="false">VLOOKUP(поверки!$T1127,'Акты п-п'!$C$5:$I$57,5,FALSE())</f>
        <v>Кадыков П.Ю.</v>
      </c>
      <c r="X1127" s="17" t="n">
        <f aca="false">поверки!$G1127-поверки!$U1127</f>
        <v>1</v>
      </c>
      <c r="Y1127" s="17" t="n">
        <f aca="false">поверки!$V1127-поверки!$G1127</f>
        <v>3</v>
      </c>
      <c r="Z1127" s="17" t="str">
        <f aca="false">CONCATENATE(поверки!$Q1127," ",поверки!$S1127," номер ",поверки!$H1127)</f>
        <v>Манометр МП4-Уф номер 04408</v>
      </c>
    </row>
    <row r="1128" customFormat="false" ht="17.9" hidden="true" customHeight="false" outlineLevel="0" collapsed="false">
      <c r="B1128" s="1" t="s">
        <v>290</v>
      </c>
      <c r="C1128" s="1" t="s">
        <v>30</v>
      </c>
      <c r="D1128" s="1" t="s">
        <v>31</v>
      </c>
      <c r="F1128" s="1" t="s">
        <v>297</v>
      </c>
      <c r="G1128" s="16" t="n">
        <v>45762</v>
      </c>
      <c r="H1128" s="6" t="s">
        <v>2522</v>
      </c>
      <c r="J1128" s="1" t="s">
        <v>34</v>
      </c>
      <c r="K1128" s="1" t="s">
        <v>35</v>
      </c>
      <c r="L1128" s="1" t="s">
        <v>2523</v>
      </c>
      <c r="M1128" s="17" t="str">
        <f aca="false">IF(COUNTIF(поверки!$H$6:$H$3175,поверки!$H1128)&gt;1,"Дубликат","")</f>
        <v/>
      </c>
      <c r="N1128" s="17" t="str">
        <f aca="false">IF(COUNTIF(поверки!$L$6:$L$3175,поверки!$L1128)&gt;1,"Дубликат","")</f>
        <v/>
      </c>
      <c r="O1128" s="18" t="n">
        <v>1123</v>
      </c>
      <c r="P1128" s="17" t="str">
        <f aca="false">CONCATENATE(TEXT(MONTH(поверки!$G1128),"00"),"/",TEXT(поверки!$O1128,"000"), "/",TEXT(YEAR(поверки!$G1128)-2000,"00"))</f>
        <v>04/1123/25</v>
      </c>
      <c r="Q1128" s="17" t="str">
        <f aca="false">VLOOKUP(поверки!$F1128,'соответстиви ОТ типу'!$K$4:$M$344,2,FALSE())</f>
        <v>Манометр</v>
      </c>
      <c r="R1128" s="17" t="s">
        <v>46</v>
      </c>
      <c r="S1128" s="17" t="s">
        <v>2524</v>
      </c>
      <c r="T1128" s="17" t="n">
        <v>5</v>
      </c>
      <c r="U1128" s="19" t="n">
        <f aca="false">VLOOKUP(поверки!$T1128,'Акты п-п'!$C$5:$I$57,2,FALSE())</f>
        <v>45761</v>
      </c>
      <c r="V1128" s="19" t="n">
        <f aca="false">VLOOKUP(поверки!$T1128,'Акты п-п'!$C$5:$I$57,3,FALSE())</f>
        <v>45765</v>
      </c>
      <c r="W1128" s="17" t="str">
        <f aca="false">VLOOKUP(поверки!$T1128,'Акты п-п'!$C$5:$I$57,5,FALSE())</f>
        <v>Кадыков П.Ю.</v>
      </c>
      <c r="X1128" s="17" t="n">
        <f aca="false">поверки!$G1128-поверки!$U1128</f>
        <v>1</v>
      </c>
      <c r="Y1128" s="17" t="n">
        <f aca="false">поверки!$V1128-поверки!$G1128</f>
        <v>3</v>
      </c>
      <c r="Z1128" s="17" t="str">
        <f aca="false">CONCATENATE(поверки!$Q1128," ",поверки!$S1128," номер ",поверки!$H1128)</f>
        <v>Манометр ТМ6 номер 05433</v>
      </c>
    </row>
    <row r="1129" customFormat="false" ht="17.9" hidden="true" customHeight="false" outlineLevel="0" collapsed="false">
      <c r="B1129" s="1" t="s">
        <v>290</v>
      </c>
      <c r="C1129" s="1" t="s">
        <v>30</v>
      </c>
      <c r="D1129" s="1" t="s">
        <v>31</v>
      </c>
      <c r="F1129" s="1" t="s">
        <v>428</v>
      </c>
      <c r="G1129" s="16" t="n">
        <v>45762</v>
      </c>
      <c r="H1129" s="6" t="s">
        <v>2525</v>
      </c>
      <c r="J1129" s="1" t="s">
        <v>34</v>
      </c>
      <c r="K1129" s="1" t="s">
        <v>35</v>
      </c>
      <c r="L1129" s="1" t="s">
        <v>2526</v>
      </c>
      <c r="M1129" s="17" t="str">
        <f aca="false">IF(COUNTIF(поверки!$H$6:$H$3175,поверки!$H1129)&gt;1,"Дубликат","")</f>
        <v/>
      </c>
      <c r="N1129" s="17" t="str">
        <f aca="false">IF(COUNTIF(поверки!$L$6:$L$3175,поверки!$L1129)&gt;1,"Дубликат","")</f>
        <v/>
      </c>
      <c r="O1129" s="18" t="n">
        <v>1124</v>
      </c>
      <c r="P1129" s="17" t="str">
        <f aca="false">CONCATENATE(TEXT(MONTH(поверки!$G1129),"00"),"/",TEXT(поверки!$O1129,"000"), "/",TEXT(YEAR(поверки!$G1129)-2000,"00"))</f>
        <v>04/1124/25</v>
      </c>
      <c r="Q1129" s="17" t="str">
        <f aca="false">VLOOKUP(поверки!$F1129,'соответстиви ОТ типу'!$K$4:$M$344,2,FALSE())</f>
        <v>Манометр</v>
      </c>
      <c r="R1129" s="17" t="s">
        <v>46</v>
      </c>
      <c r="S1129" s="17" t="s">
        <v>294</v>
      </c>
      <c r="T1129" s="17" t="n">
        <v>5</v>
      </c>
      <c r="U1129" s="19" t="n">
        <f aca="false">VLOOKUP(поверки!$T1129,'Акты п-п'!$C$5:$I$57,2,FALSE())</f>
        <v>45761</v>
      </c>
      <c r="V1129" s="19" t="n">
        <f aca="false">VLOOKUP(поверки!$T1129,'Акты п-п'!$C$5:$I$57,3,FALSE())</f>
        <v>45765</v>
      </c>
      <c r="W1129" s="17" t="str">
        <f aca="false">VLOOKUP(поверки!$T1129,'Акты п-п'!$C$5:$I$57,5,FALSE())</f>
        <v>Кадыков П.Ю.</v>
      </c>
      <c r="X1129" s="17" t="n">
        <f aca="false">поверки!$G1129-поверки!$U1129</f>
        <v>1</v>
      </c>
      <c r="Y1129" s="17" t="n">
        <f aca="false">поверки!$V1129-поверки!$G1129</f>
        <v>3</v>
      </c>
      <c r="Z1129" s="17" t="str">
        <f aca="false">CONCATENATE(поверки!$Q1129," ",поверки!$S1129," номер ",поверки!$H1129)</f>
        <v>Манометр МП3-УУ2 номер 01817</v>
      </c>
    </row>
    <row r="1130" customFormat="false" ht="17.9" hidden="true" customHeight="false" outlineLevel="0" collapsed="false">
      <c r="B1130" s="1" t="s">
        <v>290</v>
      </c>
      <c r="C1130" s="1" t="s">
        <v>30</v>
      </c>
      <c r="D1130" s="1" t="s">
        <v>31</v>
      </c>
      <c r="F1130" s="1" t="s">
        <v>323</v>
      </c>
      <c r="G1130" s="16" t="n">
        <v>45762</v>
      </c>
      <c r="H1130" s="6" t="s">
        <v>2527</v>
      </c>
      <c r="J1130" s="1" t="s">
        <v>34</v>
      </c>
      <c r="K1130" s="1" t="s">
        <v>35</v>
      </c>
      <c r="L1130" s="1" t="s">
        <v>2528</v>
      </c>
      <c r="M1130" s="17" t="str">
        <f aca="false">IF(COUNTIF(поверки!$H$6:$H$3175,поверки!$H1130)&gt;1,"Дубликат","")</f>
        <v/>
      </c>
      <c r="N1130" s="17" t="str">
        <f aca="false">IF(COUNTIF(поверки!$L$6:$L$3175,поверки!$L1130)&gt;1,"Дубликат","")</f>
        <v/>
      </c>
      <c r="O1130" s="18" t="n">
        <v>1125</v>
      </c>
      <c r="P1130" s="17" t="str">
        <f aca="false">CONCATENATE(TEXT(MONTH(поверки!$G1130),"00"),"/",TEXT(поверки!$O1130,"000"), "/",TEXT(YEAR(поверки!$G1130)-2000,"00"))</f>
        <v>04/1125/25</v>
      </c>
      <c r="Q1130" s="17" t="str">
        <f aca="false">VLOOKUP(поверки!$F1130,'соответстиви ОТ типу'!$K$4:$M$344,2,FALSE())</f>
        <v>Манометр</v>
      </c>
      <c r="R1130" s="17" t="s">
        <v>46</v>
      </c>
      <c r="S1130" s="17" t="s">
        <v>763</v>
      </c>
      <c r="T1130" s="17" t="n">
        <v>5</v>
      </c>
      <c r="U1130" s="19" t="n">
        <f aca="false">VLOOKUP(поверки!$T1130,'Акты п-п'!$C$5:$I$57,2,FALSE())</f>
        <v>45761</v>
      </c>
      <c r="V1130" s="19" t="n">
        <f aca="false">VLOOKUP(поверки!$T1130,'Акты п-п'!$C$5:$I$57,3,FALSE())</f>
        <v>45765</v>
      </c>
      <c r="W1130" s="17" t="str">
        <f aca="false">VLOOKUP(поверки!$T1130,'Акты п-п'!$C$5:$I$57,5,FALSE())</f>
        <v>Кадыков П.Ю.</v>
      </c>
      <c r="X1130" s="17" t="n">
        <f aca="false">поверки!$G1130-поверки!$U1130</f>
        <v>1</v>
      </c>
      <c r="Y1130" s="17" t="n">
        <f aca="false">поверки!$V1130-поверки!$G1130</f>
        <v>3</v>
      </c>
      <c r="Z1130" s="17" t="str">
        <f aca="false">CONCATENATE(поверки!$Q1130," ",поверки!$S1130," номер ",поверки!$H1130)</f>
        <v>Манометр 232.50.160 номер 02391</v>
      </c>
    </row>
    <row r="1131" customFormat="false" ht="17.9" hidden="true" customHeight="false" outlineLevel="0" collapsed="false">
      <c r="B1131" s="1" t="s">
        <v>290</v>
      </c>
      <c r="C1131" s="1" t="s">
        <v>30</v>
      </c>
      <c r="D1131" s="1" t="s">
        <v>31</v>
      </c>
      <c r="F1131" s="1" t="s">
        <v>428</v>
      </c>
      <c r="G1131" s="16" t="n">
        <v>45762</v>
      </c>
      <c r="H1131" s="6" t="s">
        <v>2529</v>
      </c>
      <c r="J1131" s="1" t="s">
        <v>34</v>
      </c>
      <c r="K1131" s="1" t="s">
        <v>35</v>
      </c>
      <c r="L1131" s="1" t="s">
        <v>2530</v>
      </c>
      <c r="M1131" s="17" t="str">
        <f aca="false">IF(COUNTIF(поверки!$H$6:$H$3175,поверки!$H1131)&gt;1,"Дубликат","")</f>
        <v/>
      </c>
      <c r="N1131" s="17" t="str">
        <f aca="false">IF(COUNTIF(поверки!$L$6:$L$3175,поверки!$L1131)&gt;1,"Дубликат","")</f>
        <v/>
      </c>
      <c r="O1131" s="18" t="n">
        <v>1126</v>
      </c>
      <c r="P1131" s="17" t="str">
        <f aca="false">CONCATENATE(TEXT(MONTH(поверки!$G1131),"00"),"/",TEXT(поверки!$O1131,"000"), "/",TEXT(YEAR(поверки!$G1131)-2000,"00"))</f>
        <v>04/1126/25</v>
      </c>
      <c r="Q1131" s="17" t="str">
        <f aca="false">VLOOKUP(поверки!$F1131,'соответстиви ОТ типу'!$K$4:$M$344,2,FALSE())</f>
        <v>Манометр</v>
      </c>
      <c r="R1131" s="17" t="s">
        <v>46</v>
      </c>
      <c r="S1131" s="17" t="s">
        <v>404</v>
      </c>
      <c r="T1131" s="17" t="n">
        <v>5</v>
      </c>
      <c r="U1131" s="19" t="n">
        <f aca="false">VLOOKUP(поверки!$T1131,'Акты п-п'!$C$5:$I$57,2,FALSE())</f>
        <v>45761</v>
      </c>
      <c r="V1131" s="19" t="n">
        <f aca="false">VLOOKUP(поверки!$T1131,'Акты п-п'!$C$5:$I$57,3,FALSE())</f>
        <v>45765</v>
      </c>
      <c r="W1131" s="17" t="str">
        <f aca="false">VLOOKUP(поверки!$T1131,'Акты п-п'!$C$5:$I$57,5,FALSE())</f>
        <v>Кадыков П.Ю.</v>
      </c>
      <c r="X1131" s="17" t="n">
        <f aca="false">поверки!$G1131-поверки!$U1131</f>
        <v>1</v>
      </c>
      <c r="Y1131" s="17" t="n">
        <f aca="false">поверки!$V1131-поверки!$G1131</f>
        <v>3</v>
      </c>
      <c r="Z1131" s="17" t="str">
        <f aca="false">CONCATENATE(поверки!$Q1131," ",поверки!$S1131," номер ",поверки!$H1131)</f>
        <v>Манометр МП4-УУ2 номер 06545</v>
      </c>
    </row>
    <row r="1132" customFormat="false" ht="17.9" hidden="true" customHeight="false" outlineLevel="0" collapsed="false">
      <c r="B1132" s="1" t="s">
        <v>1632</v>
      </c>
      <c r="C1132" s="1" t="s">
        <v>30</v>
      </c>
      <c r="D1132" s="1" t="s">
        <v>31</v>
      </c>
      <c r="F1132" s="1" t="s">
        <v>1633</v>
      </c>
      <c r="G1132" s="16" t="n">
        <v>45762</v>
      </c>
      <c r="H1132" s="6" t="s">
        <v>2531</v>
      </c>
      <c r="J1132" s="1" t="s">
        <v>34</v>
      </c>
      <c r="K1132" s="1" t="s">
        <v>35</v>
      </c>
      <c r="L1132" s="1" t="s">
        <v>2532</v>
      </c>
      <c r="M1132" s="17" t="str">
        <f aca="false">IF(COUNTIF(поверки!$H$6:$H$3175,поверки!$H1132)&gt;1,"Дубликат","")</f>
        <v/>
      </c>
      <c r="N1132" s="17" t="str">
        <f aca="false">IF(COUNTIF(поверки!$L$6:$L$3175,поверки!$L1132)&gt;1,"Дубликат","")</f>
        <v/>
      </c>
      <c r="O1132" s="18" t="n">
        <v>1127</v>
      </c>
      <c r="P1132" s="17" t="str">
        <f aca="false">CONCATENATE(TEXT(MONTH(поверки!$G1132),"00"),"/",TEXT(поверки!$O1132,"000"), "/",TEXT(YEAR(поверки!$G1132)-2000,"00"))</f>
        <v>04/1127/25</v>
      </c>
      <c r="Q1132" s="17" t="str">
        <f aca="false">VLOOKUP(поверки!$F1132,'соответстиви ОТ типу'!$K$4:$M$344,2,FALSE())</f>
        <v>Газоанализатор</v>
      </c>
      <c r="R1132" s="17" t="s">
        <v>42</v>
      </c>
      <c r="S1132" s="17" t="s">
        <v>1636</v>
      </c>
      <c r="T1132" s="17" t="n">
        <v>5</v>
      </c>
      <c r="U1132" s="19" t="n">
        <f aca="false">VLOOKUP(поверки!$T1132,'Акты п-п'!$C$5:$I$57,2,FALSE())</f>
        <v>45761</v>
      </c>
      <c r="V1132" s="19" t="n">
        <f aca="false">VLOOKUP(поверки!$T1132,'Акты п-п'!$C$5:$I$57,3,FALSE())</f>
        <v>45765</v>
      </c>
      <c r="W1132" s="17" t="str">
        <f aca="false">VLOOKUP(поверки!$T1132,'Акты п-п'!$C$5:$I$57,5,FALSE())</f>
        <v>Кадыков П.Ю.</v>
      </c>
      <c r="X1132" s="17" t="n">
        <f aca="false">поверки!$G1132-поверки!$U1132</f>
        <v>1</v>
      </c>
      <c r="Y1132" s="17" t="n">
        <f aca="false">поверки!$V1132-поверки!$G1132</f>
        <v>3</v>
      </c>
      <c r="Z1132" s="17" t="str">
        <f aca="false">CONCATENATE(поверки!$Q1132," ",поверки!$S1132," номер ",поверки!$H1132)</f>
        <v>Газоанализатор СГОЭС номер 68752</v>
      </c>
    </row>
    <row r="1133" customFormat="false" ht="17.9" hidden="true" customHeight="false" outlineLevel="0" collapsed="false">
      <c r="B1133" s="1" t="s">
        <v>1632</v>
      </c>
      <c r="C1133" s="1" t="s">
        <v>30</v>
      </c>
      <c r="D1133" s="1" t="s">
        <v>31</v>
      </c>
      <c r="F1133" s="1" t="s">
        <v>1633</v>
      </c>
      <c r="G1133" s="16" t="n">
        <v>45762</v>
      </c>
      <c r="H1133" s="6" t="s">
        <v>2533</v>
      </c>
      <c r="J1133" s="1" t="s">
        <v>34</v>
      </c>
      <c r="K1133" s="1" t="s">
        <v>35</v>
      </c>
      <c r="L1133" s="1" t="s">
        <v>2534</v>
      </c>
      <c r="M1133" s="17" t="str">
        <f aca="false">IF(COUNTIF(поверки!$H$6:$H$3175,поверки!$H1133)&gt;1,"Дубликат","")</f>
        <v/>
      </c>
      <c r="N1133" s="17" t="str">
        <f aca="false">IF(COUNTIF(поверки!$L$6:$L$3175,поверки!$L1133)&gt;1,"Дубликат","")</f>
        <v/>
      </c>
      <c r="O1133" s="18" t="n">
        <v>1128</v>
      </c>
      <c r="P1133" s="17" t="str">
        <f aca="false">CONCATENATE(TEXT(MONTH(поверки!$G1133),"00"),"/",TEXT(поверки!$O1133,"000"), "/",TEXT(YEAR(поверки!$G1133)-2000,"00"))</f>
        <v>04/1128/25</v>
      </c>
      <c r="Q1133" s="17" t="str">
        <f aca="false">VLOOKUP(поверки!$F1133,'соответстиви ОТ типу'!$K$4:$M$344,2,FALSE())</f>
        <v>Газоанализатор</v>
      </c>
      <c r="R1133" s="17" t="s">
        <v>42</v>
      </c>
      <c r="S1133" s="17" t="s">
        <v>1636</v>
      </c>
      <c r="T1133" s="17" t="n">
        <v>5</v>
      </c>
      <c r="U1133" s="19" t="n">
        <f aca="false">VLOOKUP(поверки!$T1133,'Акты п-п'!$C$5:$I$57,2,FALSE())</f>
        <v>45761</v>
      </c>
      <c r="V1133" s="19" t="n">
        <f aca="false">VLOOKUP(поверки!$T1133,'Акты п-п'!$C$5:$I$57,3,FALSE())</f>
        <v>45765</v>
      </c>
      <c r="W1133" s="17" t="str">
        <f aca="false">VLOOKUP(поверки!$T1133,'Акты п-п'!$C$5:$I$57,5,FALSE())</f>
        <v>Кадыков П.Ю.</v>
      </c>
      <c r="X1133" s="17" t="n">
        <f aca="false">поверки!$G1133-поверки!$U1133</f>
        <v>1</v>
      </c>
      <c r="Y1133" s="17" t="n">
        <f aca="false">поверки!$V1133-поверки!$G1133</f>
        <v>3</v>
      </c>
      <c r="Z1133" s="17" t="str">
        <f aca="false">CONCATENATE(поверки!$Q1133," ",поверки!$S1133," номер ",поверки!$H1133)</f>
        <v>Газоанализатор СГОЭС номер 68767</v>
      </c>
    </row>
    <row r="1134" customFormat="false" ht="17.9" hidden="true" customHeight="false" outlineLevel="0" collapsed="false">
      <c r="B1134" s="1" t="s">
        <v>1632</v>
      </c>
      <c r="C1134" s="1" t="s">
        <v>30</v>
      </c>
      <c r="D1134" s="1" t="s">
        <v>31</v>
      </c>
      <c r="F1134" s="1" t="s">
        <v>1633</v>
      </c>
      <c r="G1134" s="16" t="n">
        <v>45762</v>
      </c>
      <c r="H1134" s="6" t="s">
        <v>2535</v>
      </c>
      <c r="J1134" s="1" t="s">
        <v>34</v>
      </c>
      <c r="K1134" s="1" t="s">
        <v>35</v>
      </c>
      <c r="L1134" s="1" t="s">
        <v>2536</v>
      </c>
      <c r="M1134" s="17" t="str">
        <f aca="false">IF(COUNTIF(поверки!$H$6:$H$3175,поверки!$H1134)&gt;1,"Дубликат","")</f>
        <v/>
      </c>
      <c r="N1134" s="17" t="str">
        <f aca="false">IF(COUNTIF(поверки!$L$6:$L$3175,поверки!$L1134)&gt;1,"Дубликат","")</f>
        <v/>
      </c>
      <c r="O1134" s="18" t="n">
        <v>1129</v>
      </c>
      <c r="P1134" s="17" t="str">
        <f aca="false">CONCATENATE(TEXT(MONTH(поверки!$G1134),"00"),"/",TEXT(поверки!$O1134,"000"), "/",TEXT(YEAR(поверки!$G1134)-2000,"00"))</f>
        <v>04/1129/25</v>
      </c>
      <c r="Q1134" s="17" t="str">
        <f aca="false">VLOOKUP(поверки!$F1134,'соответстиви ОТ типу'!$K$4:$M$344,2,FALSE())</f>
        <v>Газоанализатор</v>
      </c>
      <c r="R1134" s="17" t="s">
        <v>42</v>
      </c>
      <c r="S1134" s="17" t="s">
        <v>1636</v>
      </c>
      <c r="T1134" s="17" t="n">
        <v>5</v>
      </c>
      <c r="U1134" s="19" t="n">
        <f aca="false">VLOOKUP(поверки!$T1134,'Акты п-п'!$C$5:$I$57,2,FALSE())</f>
        <v>45761</v>
      </c>
      <c r="V1134" s="19" t="n">
        <f aca="false">VLOOKUP(поверки!$T1134,'Акты п-п'!$C$5:$I$57,3,FALSE())</f>
        <v>45765</v>
      </c>
      <c r="W1134" s="17" t="str">
        <f aca="false">VLOOKUP(поверки!$T1134,'Акты п-п'!$C$5:$I$57,5,FALSE())</f>
        <v>Кадыков П.Ю.</v>
      </c>
      <c r="X1134" s="17" t="n">
        <f aca="false">поверки!$G1134-поверки!$U1134</f>
        <v>1</v>
      </c>
      <c r="Y1134" s="17" t="n">
        <f aca="false">поверки!$V1134-поверки!$G1134</f>
        <v>3</v>
      </c>
      <c r="Z1134" s="17" t="str">
        <f aca="false">CONCATENATE(поверки!$Q1134," ",поверки!$S1134," номер ",поверки!$H1134)</f>
        <v>Газоанализатор СГОЭС номер 68833</v>
      </c>
    </row>
    <row r="1135" customFormat="false" ht="17.9" hidden="true" customHeight="false" outlineLevel="0" collapsed="false">
      <c r="B1135" s="1" t="s">
        <v>1632</v>
      </c>
      <c r="C1135" s="1" t="s">
        <v>30</v>
      </c>
      <c r="D1135" s="1" t="s">
        <v>31</v>
      </c>
      <c r="F1135" s="1" t="s">
        <v>1633</v>
      </c>
      <c r="G1135" s="16" t="n">
        <v>45762</v>
      </c>
      <c r="H1135" s="6" t="s">
        <v>2537</v>
      </c>
      <c r="J1135" s="1" t="s">
        <v>34</v>
      </c>
      <c r="K1135" s="1" t="s">
        <v>35</v>
      </c>
      <c r="L1135" s="1" t="s">
        <v>2538</v>
      </c>
      <c r="M1135" s="17" t="str">
        <f aca="false">IF(COUNTIF(поверки!$H$6:$H$3175,поверки!$H1135)&gt;1,"Дубликат","")</f>
        <v/>
      </c>
      <c r="N1135" s="17" t="str">
        <f aca="false">IF(COUNTIF(поверки!$L$6:$L$3175,поверки!$L1135)&gt;1,"Дубликат","")</f>
        <v/>
      </c>
      <c r="O1135" s="18" t="n">
        <v>1130</v>
      </c>
      <c r="P1135" s="17" t="str">
        <f aca="false">CONCATENATE(TEXT(MONTH(поверки!$G1135),"00"),"/",TEXT(поверки!$O1135,"000"), "/",TEXT(YEAR(поверки!$G1135)-2000,"00"))</f>
        <v>04/1130/25</v>
      </c>
      <c r="Q1135" s="17" t="str">
        <f aca="false">VLOOKUP(поверки!$F1135,'соответстиви ОТ типу'!$K$4:$M$344,2,FALSE())</f>
        <v>Газоанализатор</v>
      </c>
      <c r="R1135" s="17" t="s">
        <v>42</v>
      </c>
      <c r="S1135" s="17" t="s">
        <v>1636</v>
      </c>
      <c r="T1135" s="17" t="n">
        <v>5</v>
      </c>
      <c r="U1135" s="19" t="n">
        <f aca="false">VLOOKUP(поверки!$T1135,'Акты п-п'!$C$5:$I$57,2,FALSE())</f>
        <v>45761</v>
      </c>
      <c r="V1135" s="19" t="n">
        <f aca="false">VLOOKUP(поверки!$T1135,'Акты п-п'!$C$5:$I$57,3,FALSE())</f>
        <v>45765</v>
      </c>
      <c r="W1135" s="17" t="str">
        <f aca="false">VLOOKUP(поверки!$T1135,'Акты п-п'!$C$5:$I$57,5,FALSE())</f>
        <v>Кадыков П.Ю.</v>
      </c>
      <c r="X1135" s="17" t="n">
        <f aca="false">поверки!$G1135-поверки!$U1135</f>
        <v>1</v>
      </c>
      <c r="Y1135" s="17" t="n">
        <f aca="false">поверки!$V1135-поверки!$G1135</f>
        <v>3</v>
      </c>
      <c r="Z1135" s="17" t="str">
        <f aca="false">CONCATENATE(поверки!$Q1135," ",поверки!$S1135," номер ",поверки!$H1135)</f>
        <v>Газоанализатор СГОЭС номер 68771</v>
      </c>
    </row>
    <row r="1136" customFormat="false" ht="17.9" hidden="true" customHeight="false" outlineLevel="0" collapsed="false">
      <c r="B1136" s="1" t="s">
        <v>1632</v>
      </c>
      <c r="C1136" s="1" t="s">
        <v>30</v>
      </c>
      <c r="D1136" s="1" t="s">
        <v>31</v>
      </c>
      <c r="F1136" s="1" t="s">
        <v>1633</v>
      </c>
      <c r="G1136" s="16" t="n">
        <v>45762</v>
      </c>
      <c r="H1136" s="6" t="s">
        <v>2539</v>
      </c>
      <c r="J1136" s="1" t="s">
        <v>34</v>
      </c>
      <c r="K1136" s="1" t="s">
        <v>35</v>
      </c>
      <c r="L1136" s="1" t="s">
        <v>2540</v>
      </c>
      <c r="M1136" s="17" t="str">
        <f aca="false">IF(COUNTIF(поверки!$H$6:$H$3175,поверки!$H1136)&gt;1,"Дубликат","")</f>
        <v/>
      </c>
      <c r="N1136" s="17" t="str">
        <f aca="false">IF(COUNTIF(поверки!$L$6:$L$3175,поверки!$L1136)&gt;1,"Дубликат","")</f>
        <v/>
      </c>
      <c r="O1136" s="18" t="n">
        <v>1131</v>
      </c>
      <c r="P1136" s="17" t="str">
        <f aca="false">CONCATENATE(TEXT(MONTH(поверки!$G1136),"00"),"/",TEXT(поверки!$O1136,"000"), "/",TEXT(YEAR(поверки!$G1136)-2000,"00"))</f>
        <v>04/1131/25</v>
      </c>
      <c r="Q1136" s="17" t="str">
        <f aca="false">VLOOKUP(поверки!$F1136,'соответстиви ОТ типу'!$K$4:$M$344,2,FALSE())</f>
        <v>Газоанализатор</v>
      </c>
      <c r="R1136" s="17" t="s">
        <v>42</v>
      </c>
      <c r="S1136" s="17" t="s">
        <v>1636</v>
      </c>
      <c r="T1136" s="17" t="n">
        <v>5</v>
      </c>
      <c r="U1136" s="19" t="n">
        <f aca="false">VLOOKUP(поверки!$T1136,'Акты п-п'!$C$5:$I$57,2,FALSE())</f>
        <v>45761</v>
      </c>
      <c r="V1136" s="19" t="n">
        <f aca="false">VLOOKUP(поверки!$T1136,'Акты п-п'!$C$5:$I$57,3,FALSE())</f>
        <v>45765</v>
      </c>
      <c r="W1136" s="17" t="str">
        <f aca="false">VLOOKUP(поверки!$T1136,'Акты п-п'!$C$5:$I$57,5,FALSE())</f>
        <v>Кадыков П.Ю.</v>
      </c>
      <c r="X1136" s="17" t="n">
        <f aca="false">поверки!$G1136-поверки!$U1136</f>
        <v>1</v>
      </c>
      <c r="Y1136" s="17" t="n">
        <f aca="false">поверки!$V1136-поверки!$G1136</f>
        <v>3</v>
      </c>
      <c r="Z1136" s="17" t="str">
        <f aca="false">CONCATENATE(поверки!$Q1136," ",поверки!$S1136," номер ",поверки!$H1136)</f>
        <v>Газоанализатор СГОЭС номер 71173</v>
      </c>
    </row>
    <row r="1137" customFormat="false" ht="17.9" hidden="true" customHeight="false" outlineLevel="0" collapsed="false">
      <c r="B1137" s="1" t="s">
        <v>1632</v>
      </c>
      <c r="C1137" s="1" t="s">
        <v>30</v>
      </c>
      <c r="D1137" s="1" t="s">
        <v>31</v>
      </c>
      <c r="F1137" s="1" t="s">
        <v>1633</v>
      </c>
      <c r="G1137" s="16" t="n">
        <v>45762</v>
      </c>
      <c r="H1137" s="6" t="s">
        <v>2541</v>
      </c>
      <c r="J1137" s="1" t="s">
        <v>34</v>
      </c>
      <c r="K1137" s="1" t="s">
        <v>35</v>
      </c>
      <c r="L1137" s="1" t="s">
        <v>2542</v>
      </c>
      <c r="M1137" s="17" t="str">
        <f aca="false">IF(COUNTIF(поверки!$H$6:$H$3175,поверки!$H1137)&gt;1,"Дубликат","")</f>
        <v/>
      </c>
      <c r="N1137" s="17" t="str">
        <f aca="false">IF(COUNTIF(поверки!$L$6:$L$3175,поверки!$L1137)&gt;1,"Дубликат","")</f>
        <v/>
      </c>
      <c r="O1137" s="18" t="n">
        <v>1132</v>
      </c>
      <c r="P1137" s="17" t="str">
        <f aca="false">CONCATENATE(TEXT(MONTH(поверки!$G1137),"00"),"/",TEXT(поверки!$O1137,"000"), "/",TEXT(YEAR(поверки!$G1137)-2000,"00"))</f>
        <v>04/1132/25</v>
      </c>
      <c r="Q1137" s="17" t="str">
        <f aca="false">VLOOKUP(поверки!$F1137,'соответстиви ОТ типу'!$K$4:$M$344,2,FALSE())</f>
        <v>Газоанализатор</v>
      </c>
      <c r="R1137" s="17" t="s">
        <v>42</v>
      </c>
      <c r="S1137" s="17" t="s">
        <v>1636</v>
      </c>
      <c r="T1137" s="17" t="n">
        <v>5</v>
      </c>
      <c r="U1137" s="19" t="n">
        <f aca="false">VLOOKUP(поверки!$T1137,'Акты п-п'!$C$5:$I$57,2,FALSE())</f>
        <v>45761</v>
      </c>
      <c r="V1137" s="19" t="n">
        <f aca="false">VLOOKUP(поверки!$T1137,'Акты п-п'!$C$5:$I$57,3,FALSE())</f>
        <v>45765</v>
      </c>
      <c r="W1137" s="17" t="str">
        <f aca="false">VLOOKUP(поверки!$T1137,'Акты п-п'!$C$5:$I$57,5,FALSE())</f>
        <v>Кадыков П.Ю.</v>
      </c>
      <c r="X1137" s="17" t="n">
        <f aca="false">поверки!$G1137-поверки!$U1137</f>
        <v>1</v>
      </c>
      <c r="Y1137" s="17" t="n">
        <f aca="false">поверки!$V1137-поверки!$G1137</f>
        <v>3</v>
      </c>
      <c r="Z1137" s="17" t="str">
        <f aca="false">CONCATENATE(поверки!$Q1137," ",поверки!$S1137," номер ",поверки!$H1137)</f>
        <v>Газоанализатор СГОЭС номер 67682</v>
      </c>
    </row>
    <row r="1138" customFormat="false" ht="17.9" hidden="true" customHeight="false" outlineLevel="0" collapsed="false">
      <c r="B1138" s="1" t="s">
        <v>1632</v>
      </c>
      <c r="C1138" s="1" t="s">
        <v>30</v>
      </c>
      <c r="D1138" s="1" t="s">
        <v>31</v>
      </c>
      <c r="F1138" s="1" t="s">
        <v>1633</v>
      </c>
      <c r="G1138" s="16" t="n">
        <v>45762</v>
      </c>
      <c r="H1138" s="6" t="s">
        <v>2543</v>
      </c>
      <c r="J1138" s="1" t="s">
        <v>34</v>
      </c>
      <c r="K1138" s="1" t="s">
        <v>35</v>
      </c>
      <c r="L1138" s="1" t="s">
        <v>2544</v>
      </c>
      <c r="M1138" s="17" t="str">
        <f aca="false">IF(COUNTIF(поверки!$H$6:$H$3175,поверки!$H1138)&gt;1,"Дубликат","")</f>
        <v/>
      </c>
      <c r="N1138" s="17" t="str">
        <f aca="false">IF(COUNTIF(поверки!$L$6:$L$3175,поверки!$L1138)&gt;1,"Дубликат","")</f>
        <v/>
      </c>
      <c r="O1138" s="18" t="n">
        <v>1133</v>
      </c>
      <c r="P1138" s="17" t="str">
        <f aca="false">CONCATENATE(TEXT(MONTH(поверки!$G1138),"00"),"/",TEXT(поверки!$O1138,"000"), "/",TEXT(YEAR(поверки!$G1138)-2000,"00"))</f>
        <v>04/1133/25</v>
      </c>
      <c r="Q1138" s="17" t="str">
        <f aca="false">VLOOKUP(поверки!$F1138,'соответстиви ОТ типу'!$K$4:$M$344,2,FALSE())</f>
        <v>Газоанализатор</v>
      </c>
      <c r="R1138" s="17" t="s">
        <v>42</v>
      </c>
      <c r="S1138" s="17" t="s">
        <v>1636</v>
      </c>
      <c r="T1138" s="17" t="n">
        <v>5</v>
      </c>
      <c r="U1138" s="19" t="n">
        <f aca="false">VLOOKUP(поверки!$T1138,'Акты п-п'!$C$5:$I$57,2,FALSE())</f>
        <v>45761</v>
      </c>
      <c r="V1138" s="19" t="n">
        <f aca="false">VLOOKUP(поверки!$T1138,'Акты п-п'!$C$5:$I$57,3,FALSE())</f>
        <v>45765</v>
      </c>
      <c r="W1138" s="17" t="str">
        <f aca="false">VLOOKUP(поверки!$T1138,'Акты п-п'!$C$5:$I$57,5,FALSE())</f>
        <v>Кадыков П.Ю.</v>
      </c>
      <c r="X1138" s="17" t="n">
        <f aca="false">поверки!$G1138-поверки!$U1138</f>
        <v>1</v>
      </c>
      <c r="Y1138" s="17" t="n">
        <f aca="false">поверки!$V1138-поверки!$G1138</f>
        <v>3</v>
      </c>
      <c r="Z1138" s="17" t="str">
        <f aca="false">CONCATENATE(поверки!$Q1138," ",поверки!$S1138," номер ",поверки!$H1138)</f>
        <v>Газоанализатор СГОЭС номер 70736</v>
      </c>
    </row>
    <row r="1139" customFormat="false" ht="17.9" hidden="true" customHeight="false" outlineLevel="0" collapsed="false">
      <c r="B1139" s="1" t="s">
        <v>1632</v>
      </c>
      <c r="C1139" s="1" t="s">
        <v>30</v>
      </c>
      <c r="D1139" s="1" t="s">
        <v>31</v>
      </c>
      <c r="F1139" s="1" t="s">
        <v>1633</v>
      </c>
      <c r="G1139" s="16" t="n">
        <v>45762</v>
      </c>
      <c r="H1139" s="6" t="s">
        <v>2545</v>
      </c>
      <c r="J1139" s="1" t="s">
        <v>34</v>
      </c>
      <c r="K1139" s="1" t="s">
        <v>35</v>
      </c>
      <c r="L1139" s="1" t="s">
        <v>2546</v>
      </c>
      <c r="M1139" s="17" t="str">
        <f aca="false">IF(COUNTIF(поверки!$H$6:$H$3175,поверки!$H1139)&gt;1,"Дубликат","")</f>
        <v/>
      </c>
      <c r="N1139" s="17" t="str">
        <f aca="false">IF(COUNTIF(поверки!$L$6:$L$3175,поверки!$L1139)&gt;1,"Дубликат","")</f>
        <v/>
      </c>
      <c r="O1139" s="18" t="n">
        <v>1134</v>
      </c>
      <c r="P1139" s="17" t="str">
        <f aca="false">CONCATENATE(TEXT(MONTH(поверки!$G1139),"00"),"/",TEXT(поверки!$O1139,"000"), "/",TEXT(YEAR(поверки!$G1139)-2000,"00"))</f>
        <v>04/1134/25</v>
      </c>
      <c r="Q1139" s="17" t="str">
        <f aca="false">VLOOKUP(поверки!$F1139,'соответстиви ОТ типу'!$K$4:$M$344,2,FALSE())</f>
        <v>Газоанализатор</v>
      </c>
      <c r="R1139" s="17" t="s">
        <v>42</v>
      </c>
      <c r="S1139" s="17" t="s">
        <v>1636</v>
      </c>
      <c r="T1139" s="17" t="n">
        <v>5</v>
      </c>
      <c r="U1139" s="19" t="n">
        <f aca="false">VLOOKUP(поверки!$T1139,'Акты п-п'!$C$5:$I$57,2,FALSE())</f>
        <v>45761</v>
      </c>
      <c r="V1139" s="19" t="n">
        <f aca="false">VLOOKUP(поверки!$T1139,'Акты п-п'!$C$5:$I$57,3,FALSE())</f>
        <v>45765</v>
      </c>
      <c r="W1139" s="17" t="str">
        <f aca="false">VLOOKUP(поверки!$T1139,'Акты п-п'!$C$5:$I$57,5,FALSE())</f>
        <v>Кадыков П.Ю.</v>
      </c>
      <c r="X1139" s="17" t="n">
        <f aca="false">поверки!$G1139-поверки!$U1139</f>
        <v>1</v>
      </c>
      <c r="Y1139" s="17" t="n">
        <f aca="false">поверки!$V1139-поверки!$G1139</f>
        <v>3</v>
      </c>
      <c r="Z1139" s="17" t="str">
        <f aca="false">CONCATENATE(поверки!$Q1139," ",поверки!$S1139," номер ",поверки!$H1139)</f>
        <v>Газоанализатор СГОЭС номер 67649</v>
      </c>
    </row>
    <row r="1140" customFormat="false" ht="17.9" hidden="true" customHeight="false" outlineLevel="0" collapsed="false">
      <c r="B1140" s="1" t="s">
        <v>1632</v>
      </c>
      <c r="C1140" s="1" t="s">
        <v>30</v>
      </c>
      <c r="D1140" s="1" t="s">
        <v>31</v>
      </c>
      <c r="F1140" s="1" t="s">
        <v>1633</v>
      </c>
      <c r="G1140" s="16" t="n">
        <v>45762</v>
      </c>
      <c r="H1140" s="6" t="s">
        <v>2547</v>
      </c>
      <c r="J1140" s="1" t="s">
        <v>34</v>
      </c>
      <c r="K1140" s="1" t="s">
        <v>35</v>
      </c>
      <c r="L1140" s="1" t="s">
        <v>2548</v>
      </c>
      <c r="M1140" s="17" t="str">
        <f aca="false">IF(COUNTIF(поверки!$H$6:$H$3175,поверки!$H1140)&gt;1,"Дубликат","")</f>
        <v/>
      </c>
      <c r="N1140" s="17" t="str">
        <f aca="false">IF(COUNTIF(поверки!$L$6:$L$3175,поверки!$L1140)&gt;1,"Дубликат","")</f>
        <v/>
      </c>
      <c r="O1140" s="18" t="n">
        <v>1135</v>
      </c>
      <c r="P1140" s="17" t="str">
        <f aca="false">CONCATENATE(TEXT(MONTH(поверки!$G1140),"00"),"/",TEXT(поверки!$O1140,"000"), "/",TEXT(YEAR(поверки!$G1140)-2000,"00"))</f>
        <v>04/1135/25</v>
      </c>
      <c r="Q1140" s="17" t="str">
        <f aca="false">VLOOKUP(поверки!$F1140,'соответстиви ОТ типу'!$K$4:$M$344,2,FALSE())</f>
        <v>Газоанализатор</v>
      </c>
      <c r="R1140" s="17" t="s">
        <v>37</v>
      </c>
      <c r="S1140" s="17" t="s">
        <v>1636</v>
      </c>
      <c r="T1140" s="17" t="n">
        <v>5</v>
      </c>
      <c r="U1140" s="19" t="n">
        <f aca="false">VLOOKUP(поверки!$T1140,'Акты п-п'!$C$5:$I$57,2,FALSE())</f>
        <v>45761</v>
      </c>
      <c r="V1140" s="19" t="n">
        <f aca="false">VLOOKUP(поверки!$T1140,'Акты п-п'!$C$5:$I$57,3,FALSE())</f>
        <v>45765</v>
      </c>
      <c r="W1140" s="17" t="str">
        <f aca="false">VLOOKUP(поверки!$T1140,'Акты п-п'!$C$5:$I$57,5,FALSE())</f>
        <v>Кадыков П.Ю.</v>
      </c>
      <c r="X1140" s="17" t="n">
        <f aca="false">поверки!$G1140-поверки!$U1140</f>
        <v>1</v>
      </c>
      <c r="Y1140" s="17" t="n">
        <f aca="false">поверки!$V1140-поверки!$G1140</f>
        <v>3</v>
      </c>
      <c r="Z1140" s="17" t="str">
        <f aca="false">CONCATENATE(поверки!$Q1140," ",поверки!$S1140," номер ",поверки!$H1140)</f>
        <v>Газоанализатор СГОЭС номер 68756</v>
      </c>
    </row>
    <row r="1141" customFormat="false" ht="17.9" hidden="true" customHeight="false" outlineLevel="0" collapsed="false">
      <c r="B1141" s="1" t="s">
        <v>1632</v>
      </c>
      <c r="C1141" s="1" t="s">
        <v>30</v>
      </c>
      <c r="D1141" s="1" t="s">
        <v>31</v>
      </c>
      <c r="F1141" s="1" t="s">
        <v>1633</v>
      </c>
      <c r="G1141" s="16" t="n">
        <v>45762</v>
      </c>
      <c r="H1141" s="6" t="s">
        <v>2549</v>
      </c>
      <c r="J1141" s="1" t="s">
        <v>34</v>
      </c>
      <c r="K1141" s="1" t="s">
        <v>35</v>
      </c>
      <c r="L1141" s="1" t="s">
        <v>2550</v>
      </c>
      <c r="M1141" s="17" t="str">
        <f aca="false">IF(COUNTIF(поверки!$H$6:$H$3175,поверки!$H1141)&gt;1,"Дубликат","")</f>
        <v/>
      </c>
      <c r="N1141" s="17" t="str">
        <f aca="false">IF(COUNTIF(поверки!$L$6:$L$3175,поверки!$L1141)&gt;1,"Дубликат","")</f>
        <v/>
      </c>
      <c r="O1141" s="18" t="n">
        <v>1136</v>
      </c>
      <c r="P1141" s="17" t="str">
        <f aca="false">CONCATENATE(TEXT(MONTH(поверки!$G1141),"00"),"/",TEXT(поверки!$O1141,"000"), "/",TEXT(YEAR(поверки!$G1141)-2000,"00"))</f>
        <v>04/1136/25</v>
      </c>
      <c r="Q1141" s="17" t="str">
        <f aca="false">VLOOKUP(поверки!$F1141,'соответстиви ОТ типу'!$K$4:$M$344,2,FALSE())</f>
        <v>Газоанализатор</v>
      </c>
      <c r="R1141" s="17" t="s">
        <v>37</v>
      </c>
      <c r="S1141" s="17" t="s">
        <v>1636</v>
      </c>
      <c r="T1141" s="17" t="n">
        <v>5</v>
      </c>
      <c r="U1141" s="19" t="n">
        <f aca="false">VLOOKUP(поверки!$T1141,'Акты п-п'!$C$5:$I$57,2,FALSE())</f>
        <v>45761</v>
      </c>
      <c r="V1141" s="19" t="n">
        <f aca="false">VLOOKUP(поверки!$T1141,'Акты п-п'!$C$5:$I$57,3,FALSE())</f>
        <v>45765</v>
      </c>
      <c r="W1141" s="17" t="str">
        <f aca="false">VLOOKUP(поверки!$T1141,'Акты п-п'!$C$5:$I$57,5,FALSE())</f>
        <v>Кадыков П.Ю.</v>
      </c>
      <c r="X1141" s="17" t="n">
        <f aca="false">поверки!$G1141-поверки!$U1141</f>
        <v>1</v>
      </c>
      <c r="Y1141" s="17" t="n">
        <f aca="false">поверки!$V1141-поверки!$G1141</f>
        <v>3</v>
      </c>
      <c r="Z1141" s="17" t="str">
        <f aca="false">CONCATENATE(поверки!$Q1141," ",поверки!$S1141," номер ",поверки!$H1141)</f>
        <v>Газоанализатор СГОЭС номер 68816</v>
      </c>
    </row>
    <row r="1142" customFormat="false" ht="17.9" hidden="true" customHeight="false" outlineLevel="0" collapsed="false">
      <c r="B1142" s="1" t="s">
        <v>1632</v>
      </c>
      <c r="C1142" s="1" t="s">
        <v>30</v>
      </c>
      <c r="D1142" s="1" t="s">
        <v>31</v>
      </c>
      <c r="F1142" s="1" t="s">
        <v>1633</v>
      </c>
      <c r="G1142" s="16" t="n">
        <v>45762</v>
      </c>
      <c r="H1142" s="6" t="s">
        <v>2551</v>
      </c>
      <c r="J1142" s="1" t="s">
        <v>34</v>
      </c>
      <c r="K1142" s="1" t="s">
        <v>35</v>
      </c>
      <c r="L1142" s="1" t="s">
        <v>2552</v>
      </c>
      <c r="M1142" s="17" t="str">
        <f aca="false">IF(COUNTIF(поверки!$H$6:$H$3175,поверки!$H1142)&gt;1,"Дубликат","")</f>
        <v/>
      </c>
      <c r="N1142" s="17" t="str">
        <f aca="false">IF(COUNTIF(поверки!$L$6:$L$3175,поверки!$L1142)&gt;1,"Дубликат","")</f>
        <v/>
      </c>
      <c r="O1142" s="18" t="n">
        <v>1137</v>
      </c>
      <c r="P1142" s="17" t="str">
        <f aca="false">CONCATENATE(TEXT(MONTH(поверки!$G1142),"00"),"/",TEXT(поверки!$O1142,"000"), "/",TEXT(YEAR(поверки!$G1142)-2000,"00"))</f>
        <v>04/1137/25</v>
      </c>
      <c r="Q1142" s="17" t="str">
        <f aca="false">VLOOKUP(поверки!$F1142,'соответстиви ОТ типу'!$K$4:$M$344,2,FALSE())</f>
        <v>Газоанализатор</v>
      </c>
      <c r="R1142" s="17" t="s">
        <v>37</v>
      </c>
      <c r="S1142" s="17" t="s">
        <v>1636</v>
      </c>
      <c r="T1142" s="17" t="n">
        <v>5</v>
      </c>
      <c r="U1142" s="19" t="n">
        <f aca="false">VLOOKUP(поверки!$T1142,'Акты п-п'!$C$5:$I$57,2,FALSE())</f>
        <v>45761</v>
      </c>
      <c r="V1142" s="19" t="n">
        <f aca="false">VLOOKUP(поверки!$T1142,'Акты п-п'!$C$5:$I$57,3,FALSE())</f>
        <v>45765</v>
      </c>
      <c r="W1142" s="17" t="str">
        <f aca="false">VLOOKUP(поверки!$T1142,'Акты п-п'!$C$5:$I$57,5,FALSE())</f>
        <v>Кадыков П.Ю.</v>
      </c>
      <c r="X1142" s="17" t="n">
        <f aca="false">поверки!$G1142-поверки!$U1142</f>
        <v>1</v>
      </c>
      <c r="Y1142" s="17" t="n">
        <f aca="false">поверки!$V1142-поверки!$G1142</f>
        <v>3</v>
      </c>
      <c r="Z1142" s="17" t="str">
        <f aca="false">CONCATENATE(поверки!$Q1142," ",поверки!$S1142," номер ",поверки!$H1142)</f>
        <v>Газоанализатор СГОЭС номер 68383</v>
      </c>
    </row>
    <row r="1143" customFormat="false" ht="17.9" hidden="true" customHeight="false" outlineLevel="0" collapsed="false">
      <c r="B1143" s="1" t="s">
        <v>1632</v>
      </c>
      <c r="C1143" s="1" t="s">
        <v>30</v>
      </c>
      <c r="D1143" s="1" t="s">
        <v>31</v>
      </c>
      <c r="F1143" s="1" t="s">
        <v>1633</v>
      </c>
      <c r="G1143" s="16" t="n">
        <v>45762</v>
      </c>
      <c r="H1143" s="6" t="s">
        <v>2553</v>
      </c>
      <c r="J1143" s="1" t="s">
        <v>34</v>
      </c>
      <c r="K1143" s="1" t="s">
        <v>35</v>
      </c>
      <c r="L1143" s="1" t="s">
        <v>2554</v>
      </c>
      <c r="M1143" s="17" t="str">
        <f aca="false">IF(COUNTIF(поверки!$H$6:$H$3175,поверки!$H1143)&gt;1,"Дубликат","")</f>
        <v/>
      </c>
      <c r="N1143" s="17" t="str">
        <f aca="false">IF(COUNTIF(поверки!$L$6:$L$3175,поверки!$L1143)&gt;1,"Дубликат","")</f>
        <v/>
      </c>
      <c r="O1143" s="18" t="n">
        <v>1138</v>
      </c>
      <c r="P1143" s="17" t="str">
        <f aca="false">CONCATENATE(TEXT(MONTH(поверки!$G1143),"00"),"/",TEXT(поверки!$O1143,"000"), "/",TEXT(YEAR(поверки!$G1143)-2000,"00"))</f>
        <v>04/1138/25</v>
      </c>
      <c r="Q1143" s="17" t="str">
        <f aca="false">VLOOKUP(поверки!$F1143,'соответстиви ОТ типу'!$K$4:$M$344,2,FALSE())</f>
        <v>Газоанализатор</v>
      </c>
      <c r="R1143" s="17" t="s">
        <v>37</v>
      </c>
      <c r="S1143" s="17" t="s">
        <v>1636</v>
      </c>
      <c r="T1143" s="17" t="n">
        <v>5</v>
      </c>
      <c r="U1143" s="19" t="n">
        <f aca="false">VLOOKUP(поверки!$T1143,'Акты п-п'!$C$5:$I$57,2,FALSE())</f>
        <v>45761</v>
      </c>
      <c r="V1143" s="19" t="n">
        <f aca="false">VLOOKUP(поверки!$T1143,'Акты п-п'!$C$5:$I$57,3,FALSE())</f>
        <v>45765</v>
      </c>
      <c r="W1143" s="17" t="str">
        <f aca="false">VLOOKUP(поверки!$T1143,'Акты п-п'!$C$5:$I$57,5,FALSE())</f>
        <v>Кадыков П.Ю.</v>
      </c>
      <c r="X1143" s="17" t="n">
        <f aca="false">поверки!$G1143-поверки!$U1143</f>
        <v>1</v>
      </c>
      <c r="Y1143" s="17" t="n">
        <f aca="false">поверки!$V1143-поверки!$G1143</f>
        <v>3</v>
      </c>
      <c r="Z1143" s="17" t="str">
        <f aca="false">CONCATENATE(поверки!$Q1143," ",поверки!$S1143," номер ",поверки!$H1143)</f>
        <v>Газоанализатор СГОЭС номер 70199</v>
      </c>
    </row>
    <row r="1144" customFormat="false" ht="17.9" hidden="true" customHeight="false" outlineLevel="0" collapsed="false">
      <c r="B1144" s="1" t="s">
        <v>1632</v>
      </c>
      <c r="C1144" s="1" t="s">
        <v>30</v>
      </c>
      <c r="D1144" s="1" t="s">
        <v>31</v>
      </c>
      <c r="F1144" s="1" t="s">
        <v>1633</v>
      </c>
      <c r="G1144" s="16" t="n">
        <v>45762</v>
      </c>
      <c r="H1144" s="6" t="s">
        <v>2555</v>
      </c>
      <c r="J1144" s="1" t="s">
        <v>34</v>
      </c>
      <c r="K1144" s="1" t="s">
        <v>35</v>
      </c>
      <c r="L1144" s="1" t="s">
        <v>2556</v>
      </c>
      <c r="M1144" s="17" t="str">
        <f aca="false">IF(COUNTIF(поверки!$H$6:$H$3175,поверки!$H1144)&gt;1,"Дубликат","")</f>
        <v/>
      </c>
      <c r="N1144" s="17" t="str">
        <f aca="false">IF(COUNTIF(поверки!$L$6:$L$3175,поверки!$L1144)&gt;1,"Дубликат","")</f>
        <v/>
      </c>
      <c r="O1144" s="18" t="n">
        <v>1139</v>
      </c>
      <c r="P1144" s="17" t="str">
        <f aca="false">CONCATENATE(TEXT(MONTH(поверки!$G1144),"00"),"/",TEXT(поверки!$O1144,"000"), "/",TEXT(YEAR(поверки!$G1144)-2000,"00"))</f>
        <v>04/1139/25</v>
      </c>
      <c r="Q1144" s="17" t="str">
        <f aca="false">VLOOKUP(поверки!$F1144,'соответстиви ОТ типу'!$K$4:$M$344,2,FALSE())</f>
        <v>Газоанализатор</v>
      </c>
      <c r="R1144" s="17" t="s">
        <v>37</v>
      </c>
      <c r="S1144" s="17" t="s">
        <v>1636</v>
      </c>
      <c r="T1144" s="17" t="n">
        <v>5</v>
      </c>
      <c r="U1144" s="19" t="n">
        <f aca="false">VLOOKUP(поверки!$T1144,'Акты п-п'!$C$5:$I$57,2,FALSE())</f>
        <v>45761</v>
      </c>
      <c r="V1144" s="19" t="n">
        <f aca="false">VLOOKUP(поверки!$T1144,'Акты п-п'!$C$5:$I$57,3,FALSE())</f>
        <v>45765</v>
      </c>
      <c r="W1144" s="17" t="str">
        <f aca="false">VLOOKUP(поверки!$T1144,'Акты п-п'!$C$5:$I$57,5,FALSE())</f>
        <v>Кадыков П.Ю.</v>
      </c>
      <c r="X1144" s="17" t="n">
        <f aca="false">поверки!$G1144-поверки!$U1144</f>
        <v>1</v>
      </c>
      <c r="Y1144" s="17" t="n">
        <f aca="false">поверки!$V1144-поверки!$G1144</f>
        <v>3</v>
      </c>
      <c r="Z1144" s="17" t="str">
        <f aca="false">CONCATENATE(поверки!$Q1144," ",поверки!$S1144," номер ",поверки!$H1144)</f>
        <v>Газоанализатор СГОЭС номер 69992</v>
      </c>
    </row>
    <row r="1145" customFormat="false" ht="17.9" hidden="true" customHeight="false" outlineLevel="0" collapsed="false">
      <c r="B1145" s="1" t="s">
        <v>1632</v>
      </c>
      <c r="C1145" s="1" t="s">
        <v>30</v>
      </c>
      <c r="D1145" s="1" t="s">
        <v>31</v>
      </c>
      <c r="F1145" s="1" t="s">
        <v>1633</v>
      </c>
      <c r="G1145" s="16" t="n">
        <v>45762</v>
      </c>
      <c r="H1145" s="6" t="s">
        <v>2557</v>
      </c>
      <c r="J1145" s="1" t="s">
        <v>34</v>
      </c>
      <c r="K1145" s="1" t="s">
        <v>35</v>
      </c>
      <c r="L1145" s="1" t="s">
        <v>2558</v>
      </c>
      <c r="M1145" s="17" t="str">
        <f aca="false">IF(COUNTIF(поверки!$H$6:$H$3175,поверки!$H1145)&gt;1,"Дубликат","")</f>
        <v/>
      </c>
      <c r="N1145" s="17" t="str">
        <f aca="false">IF(COUNTIF(поверки!$L$6:$L$3175,поверки!$L1145)&gt;1,"Дубликат","")</f>
        <v/>
      </c>
      <c r="O1145" s="18" t="n">
        <v>1140</v>
      </c>
      <c r="P1145" s="17" t="str">
        <f aca="false">CONCATENATE(TEXT(MONTH(поверки!$G1145),"00"),"/",TEXT(поверки!$O1145,"000"), "/",TEXT(YEAR(поверки!$G1145)-2000,"00"))</f>
        <v>04/1140/25</v>
      </c>
      <c r="Q1145" s="17" t="str">
        <f aca="false">VLOOKUP(поверки!$F1145,'соответстиви ОТ типу'!$K$4:$M$344,2,FALSE())</f>
        <v>Газоанализатор</v>
      </c>
      <c r="R1145" s="17" t="s">
        <v>37</v>
      </c>
      <c r="S1145" s="17" t="s">
        <v>1636</v>
      </c>
      <c r="T1145" s="17" t="n">
        <v>5</v>
      </c>
      <c r="U1145" s="19" t="n">
        <f aca="false">VLOOKUP(поверки!$T1145,'Акты п-п'!$C$5:$I$57,2,FALSE())</f>
        <v>45761</v>
      </c>
      <c r="V1145" s="19" t="n">
        <f aca="false">VLOOKUP(поверки!$T1145,'Акты п-п'!$C$5:$I$57,3,FALSE())</f>
        <v>45765</v>
      </c>
      <c r="W1145" s="17" t="str">
        <f aca="false">VLOOKUP(поверки!$T1145,'Акты п-п'!$C$5:$I$57,5,FALSE())</f>
        <v>Кадыков П.Ю.</v>
      </c>
      <c r="X1145" s="17" t="n">
        <f aca="false">поверки!$G1145-поверки!$U1145</f>
        <v>1</v>
      </c>
      <c r="Y1145" s="17" t="n">
        <f aca="false">поверки!$V1145-поверки!$G1145</f>
        <v>3</v>
      </c>
      <c r="Z1145" s="17" t="str">
        <f aca="false">CONCATENATE(поверки!$Q1145," ",поверки!$S1145," номер ",поверки!$H1145)</f>
        <v>Газоанализатор СГОЭС номер 71206</v>
      </c>
    </row>
    <row r="1146" customFormat="false" ht="17.9" hidden="true" customHeight="false" outlineLevel="0" collapsed="false">
      <c r="B1146" s="1" t="s">
        <v>1632</v>
      </c>
      <c r="C1146" s="1" t="s">
        <v>30</v>
      </c>
      <c r="D1146" s="1" t="s">
        <v>31</v>
      </c>
      <c r="F1146" s="1" t="s">
        <v>1633</v>
      </c>
      <c r="G1146" s="16" t="n">
        <v>45762</v>
      </c>
      <c r="H1146" s="6" t="s">
        <v>2559</v>
      </c>
      <c r="J1146" s="1" t="s">
        <v>34</v>
      </c>
      <c r="K1146" s="1" t="s">
        <v>35</v>
      </c>
      <c r="L1146" s="1" t="s">
        <v>2560</v>
      </c>
      <c r="M1146" s="17" t="str">
        <f aca="false">IF(COUNTIF(поверки!$H$6:$H$3175,поверки!$H1146)&gt;1,"Дубликат","")</f>
        <v/>
      </c>
      <c r="N1146" s="17" t="str">
        <f aca="false">IF(COUNTIF(поверки!$L$6:$L$3175,поверки!$L1146)&gt;1,"Дубликат","")</f>
        <v/>
      </c>
      <c r="O1146" s="18" t="n">
        <v>1141</v>
      </c>
      <c r="P1146" s="17" t="str">
        <f aca="false">CONCATENATE(TEXT(MONTH(поверки!$G1146),"00"),"/",TEXT(поверки!$O1146,"000"), "/",TEXT(YEAR(поверки!$G1146)-2000,"00"))</f>
        <v>04/1141/25</v>
      </c>
      <c r="Q1146" s="17" t="str">
        <f aca="false">VLOOKUP(поверки!$F1146,'соответстиви ОТ типу'!$K$4:$M$344,2,FALSE())</f>
        <v>Газоанализатор</v>
      </c>
      <c r="R1146" s="17" t="s">
        <v>37</v>
      </c>
      <c r="S1146" s="17" t="s">
        <v>1636</v>
      </c>
      <c r="T1146" s="17" t="n">
        <v>5</v>
      </c>
      <c r="U1146" s="19" t="n">
        <f aca="false">VLOOKUP(поверки!$T1146,'Акты п-п'!$C$5:$I$57,2,FALSE())</f>
        <v>45761</v>
      </c>
      <c r="V1146" s="19" t="n">
        <f aca="false">VLOOKUP(поверки!$T1146,'Акты п-п'!$C$5:$I$57,3,FALSE())</f>
        <v>45765</v>
      </c>
      <c r="W1146" s="17" t="str">
        <f aca="false">VLOOKUP(поверки!$T1146,'Акты п-п'!$C$5:$I$57,5,FALSE())</f>
        <v>Кадыков П.Ю.</v>
      </c>
      <c r="X1146" s="17" t="n">
        <f aca="false">поверки!$G1146-поверки!$U1146</f>
        <v>1</v>
      </c>
      <c r="Y1146" s="17" t="n">
        <f aca="false">поверки!$V1146-поверки!$G1146</f>
        <v>3</v>
      </c>
      <c r="Z1146" s="17" t="str">
        <f aca="false">CONCATENATE(поверки!$Q1146," ",поверки!$S1146," номер ",поверки!$H1146)</f>
        <v>Газоанализатор СГОЭС номер 68831</v>
      </c>
    </row>
    <row r="1147" customFormat="false" ht="17.9" hidden="true" customHeight="false" outlineLevel="0" collapsed="false">
      <c r="B1147" s="1" t="s">
        <v>1632</v>
      </c>
      <c r="C1147" s="1" t="s">
        <v>30</v>
      </c>
      <c r="D1147" s="1" t="s">
        <v>31</v>
      </c>
      <c r="F1147" s="1" t="s">
        <v>1633</v>
      </c>
      <c r="G1147" s="16" t="n">
        <v>45762</v>
      </c>
      <c r="H1147" s="6" t="s">
        <v>2561</v>
      </c>
      <c r="J1147" s="1" t="s">
        <v>34</v>
      </c>
      <c r="K1147" s="1" t="s">
        <v>35</v>
      </c>
      <c r="L1147" s="1" t="s">
        <v>2562</v>
      </c>
      <c r="M1147" s="17" t="str">
        <f aca="false">IF(COUNTIF(поверки!$H$6:$H$3175,поверки!$H1147)&gt;1,"Дубликат","")</f>
        <v/>
      </c>
      <c r="N1147" s="17" t="str">
        <f aca="false">IF(COUNTIF(поверки!$L$6:$L$3175,поверки!$L1147)&gt;1,"Дубликат","")</f>
        <v/>
      </c>
      <c r="O1147" s="18" t="n">
        <v>1142</v>
      </c>
      <c r="P1147" s="17" t="str">
        <f aca="false">CONCATENATE(TEXT(MONTH(поверки!$G1147),"00"),"/",TEXT(поверки!$O1147,"000"), "/",TEXT(YEAR(поверки!$G1147)-2000,"00"))</f>
        <v>04/1142/25</v>
      </c>
      <c r="Q1147" s="17" t="str">
        <f aca="false">VLOOKUP(поверки!$F1147,'соответстиви ОТ типу'!$K$4:$M$344,2,FALSE())</f>
        <v>Газоанализатор</v>
      </c>
      <c r="R1147" s="17" t="s">
        <v>37</v>
      </c>
      <c r="S1147" s="17" t="s">
        <v>1636</v>
      </c>
      <c r="T1147" s="17" t="n">
        <v>5</v>
      </c>
      <c r="U1147" s="19" t="n">
        <f aca="false">VLOOKUP(поверки!$T1147,'Акты п-п'!$C$5:$I$57,2,FALSE())</f>
        <v>45761</v>
      </c>
      <c r="V1147" s="19" t="n">
        <f aca="false">VLOOKUP(поверки!$T1147,'Акты п-п'!$C$5:$I$57,3,FALSE())</f>
        <v>45765</v>
      </c>
      <c r="W1147" s="17" t="str">
        <f aca="false">VLOOKUP(поверки!$T1147,'Акты п-п'!$C$5:$I$57,5,FALSE())</f>
        <v>Кадыков П.Ю.</v>
      </c>
      <c r="X1147" s="17" t="n">
        <f aca="false">поверки!$G1147-поверки!$U1147</f>
        <v>1</v>
      </c>
      <c r="Y1147" s="17" t="n">
        <f aca="false">поверки!$V1147-поверки!$G1147</f>
        <v>3</v>
      </c>
      <c r="Z1147" s="17" t="str">
        <f aca="false">CONCATENATE(поверки!$Q1147," ",поверки!$S1147," номер ",поверки!$H1147)</f>
        <v>Газоанализатор СГОЭС номер 70707</v>
      </c>
    </row>
    <row r="1148" customFormat="false" ht="17.9" hidden="true" customHeight="false" outlineLevel="0" collapsed="false">
      <c r="B1148" s="1" t="s">
        <v>1632</v>
      </c>
      <c r="C1148" s="1" t="s">
        <v>30</v>
      </c>
      <c r="D1148" s="1" t="s">
        <v>31</v>
      </c>
      <c r="F1148" s="1" t="s">
        <v>1633</v>
      </c>
      <c r="G1148" s="16" t="n">
        <v>45762</v>
      </c>
      <c r="H1148" s="6" t="s">
        <v>2563</v>
      </c>
      <c r="J1148" s="1" t="s">
        <v>34</v>
      </c>
      <c r="K1148" s="1" t="s">
        <v>35</v>
      </c>
      <c r="L1148" s="1" t="s">
        <v>2564</v>
      </c>
      <c r="M1148" s="17" t="str">
        <f aca="false">IF(COUNTIF(поверки!$H$6:$H$3175,поверки!$H1148)&gt;1,"Дубликат","")</f>
        <v/>
      </c>
      <c r="N1148" s="17" t="str">
        <f aca="false">IF(COUNTIF(поверки!$L$6:$L$3175,поверки!$L1148)&gt;1,"Дубликат","")</f>
        <v/>
      </c>
      <c r="O1148" s="18" t="n">
        <v>1143</v>
      </c>
      <c r="P1148" s="17" t="str">
        <f aca="false">CONCATENATE(TEXT(MONTH(поверки!$G1148),"00"),"/",TEXT(поверки!$O1148,"000"), "/",TEXT(YEAR(поверки!$G1148)-2000,"00"))</f>
        <v>04/1143/25</v>
      </c>
      <c r="Q1148" s="17" t="str">
        <f aca="false">VLOOKUP(поверки!$F1148,'соответстиви ОТ типу'!$K$4:$M$344,2,FALSE())</f>
        <v>Газоанализатор</v>
      </c>
      <c r="R1148" s="17" t="s">
        <v>37</v>
      </c>
      <c r="S1148" s="17" t="s">
        <v>1636</v>
      </c>
      <c r="T1148" s="17" t="n">
        <v>5</v>
      </c>
      <c r="U1148" s="19" t="n">
        <f aca="false">VLOOKUP(поверки!$T1148,'Акты п-п'!$C$5:$I$57,2,FALSE())</f>
        <v>45761</v>
      </c>
      <c r="V1148" s="19" t="n">
        <f aca="false">VLOOKUP(поверки!$T1148,'Акты п-п'!$C$5:$I$57,3,FALSE())</f>
        <v>45765</v>
      </c>
      <c r="W1148" s="17" t="str">
        <f aca="false">VLOOKUP(поверки!$T1148,'Акты п-п'!$C$5:$I$57,5,FALSE())</f>
        <v>Кадыков П.Ю.</v>
      </c>
      <c r="X1148" s="17" t="n">
        <f aca="false">поверки!$G1148-поверки!$U1148</f>
        <v>1</v>
      </c>
      <c r="Y1148" s="17" t="n">
        <f aca="false">поверки!$V1148-поверки!$G1148</f>
        <v>3</v>
      </c>
      <c r="Z1148" s="17" t="str">
        <f aca="false">CONCATENATE(поверки!$Q1148," ",поверки!$S1148," номер ",поверки!$H1148)</f>
        <v>Газоанализатор СГОЭС номер 68739</v>
      </c>
    </row>
    <row r="1149" customFormat="false" ht="17.9" hidden="true" customHeight="false" outlineLevel="0" collapsed="false">
      <c r="B1149" s="1" t="s">
        <v>66</v>
      </c>
      <c r="C1149" s="1" t="s">
        <v>30</v>
      </c>
      <c r="D1149" s="1" t="s">
        <v>31</v>
      </c>
      <c r="F1149" s="1" t="s">
        <v>146</v>
      </c>
      <c r="G1149" s="16" t="n">
        <v>45763</v>
      </c>
      <c r="H1149" s="6" t="s">
        <v>2565</v>
      </c>
      <c r="J1149" s="1" t="s">
        <v>34</v>
      </c>
      <c r="K1149" s="1" t="s">
        <v>35</v>
      </c>
      <c r="L1149" s="1" t="s">
        <v>2566</v>
      </c>
      <c r="M1149" s="17" t="str">
        <f aca="false">IF(COUNTIF(поверки!$H$6:$H$3175,поверки!$H1149)&gt;1,"Дубликат","")</f>
        <v/>
      </c>
      <c r="N1149" s="17" t="str">
        <f aca="false">IF(COUNTIF(поверки!$L$6:$L$3175,поверки!$L1149)&gt;1,"Дубликат","")</f>
        <v/>
      </c>
      <c r="O1149" s="18" t="n">
        <v>1144</v>
      </c>
      <c r="P1149" s="17" t="str">
        <f aca="false">CONCATENATE(TEXT(MONTH(поверки!$G1149),"00"),"/",TEXT(поверки!$O1149,"000"), "/",TEXT(YEAR(поверки!$G1149)-2000,"00"))</f>
        <v>04/1144/25</v>
      </c>
      <c r="Q1149" s="17" t="str">
        <f aca="false">VLOOKUP(поверки!$F1149,'соответстиви ОТ типу'!$K$4:$M$344,2,FALSE())</f>
        <v>Преобразователь измерительный</v>
      </c>
      <c r="R1149" s="17" t="s">
        <v>37</v>
      </c>
      <c r="S1149" s="17" t="n">
        <v>248</v>
      </c>
      <c r="T1149" s="17" t="n">
        <v>5</v>
      </c>
      <c r="U1149" s="19" t="n">
        <f aca="false">VLOOKUP(поверки!$T1149,'Акты п-п'!$C$5:$I$57,2,FALSE())</f>
        <v>45761</v>
      </c>
      <c r="V1149" s="19" t="n">
        <f aca="false">VLOOKUP(поверки!$T1149,'Акты п-п'!$C$5:$I$57,3,FALSE())</f>
        <v>45765</v>
      </c>
      <c r="W1149" s="17" t="str">
        <f aca="false">VLOOKUP(поверки!$T1149,'Акты п-п'!$C$5:$I$57,5,FALSE())</f>
        <v>Кадыков П.Ю.</v>
      </c>
      <c r="X1149" s="17" t="n">
        <f aca="false">поверки!$G1149-поверки!$U1149</f>
        <v>2</v>
      </c>
      <c r="Y1149" s="17" t="n">
        <f aca="false">поверки!$V1149-поверки!$G1149</f>
        <v>2</v>
      </c>
      <c r="Z1149" s="17" t="str">
        <f aca="false">CONCATENATE(поверки!$Q1149," ",поверки!$S1149," номер ",поверки!$H1149)</f>
        <v>Преобразователь измерительный 248 номер 2980661</v>
      </c>
    </row>
    <row r="1150" customFormat="false" ht="17.9" hidden="true" customHeight="false" outlineLevel="0" collapsed="false">
      <c r="B1150" s="1" t="s">
        <v>66</v>
      </c>
      <c r="C1150" s="1" t="s">
        <v>30</v>
      </c>
      <c r="D1150" s="1" t="s">
        <v>31</v>
      </c>
      <c r="F1150" s="1" t="s">
        <v>2567</v>
      </c>
      <c r="G1150" s="16" t="n">
        <v>45763</v>
      </c>
      <c r="H1150" s="6" t="s">
        <v>2568</v>
      </c>
      <c r="J1150" s="1" t="s">
        <v>34</v>
      </c>
      <c r="K1150" s="1" t="s">
        <v>35</v>
      </c>
      <c r="L1150" s="1" t="s">
        <v>2569</v>
      </c>
      <c r="M1150" s="17" t="str">
        <f aca="false">IF(COUNTIF(поверки!$H$6:$H$3175,поверки!$H1150)&gt;1,"Дубликат","")</f>
        <v/>
      </c>
      <c r="N1150" s="17" t="str">
        <f aca="false">IF(COUNTIF(поверки!$L$6:$L$3175,поверки!$L1150)&gt;1,"Дубликат","")</f>
        <v/>
      </c>
      <c r="O1150" s="18" t="n">
        <v>1145</v>
      </c>
      <c r="P1150" s="17" t="str">
        <f aca="false">CONCATENATE(TEXT(MONTH(поверки!$G1150),"00"),"/",TEXT(поверки!$O1150,"000"), "/",TEXT(YEAR(поверки!$G1150)-2000,"00"))</f>
        <v>04/1145/25</v>
      </c>
      <c r="Q1150" s="17" t="str">
        <f aca="false">VLOOKUP(поверки!$F1150,'соответстиви ОТ типу'!$K$4:$M$344,2,FALSE())</f>
        <v>ТСП</v>
      </c>
      <c r="R1150" s="17" t="s">
        <v>37</v>
      </c>
      <c r="S1150" s="17" t="s">
        <v>2570</v>
      </c>
      <c r="T1150" s="17" t="n">
        <v>5</v>
      </c>
      <c r="U1150" s="19" t="n">
        <f aca="false">VLOOKUP(поверки!$T1150,'Акты п-п'!$C$5:$I$57,2,FALSE())</f>
        <v>45761</v>
      </c>
      <c r="V1150" s="19" t="n">
        <f aca="false">VLOOKUP(поверки!$T1150,'Акты п-п'!$C$5:$I$57,3,FALSE())</f>
        <v>45765</v>
      </c>
      <c r="W1150" s="17" t="str">
        <f aca="false">VLOOKUP(поверки!$T1150,'Акты п-п'!$C$5:$I$57,5,FALSE())</f>
        <v>Кадыков П.Ю.</v>
      </c>
      <c r="X1150" s="17" t="n">
        <f aca="false">поверки!$G1150-поверки!$U1150</f>
        <v>2</v>
      </c>
      <c r="Y1150" s="17" t="n">
        <f aca="false">поверки!$V1150-поверки!$G1150</f>
        <v>2</v>
      </c>
      <c r="Z1150" s="17" t="str">
        <f aca="false">CONCATENATE(поверки!$Q1150," ",поверки!$S1150," номер ",поверки!$H1150)</f>
        <v>ТСП ДТС035 номер 10378171007345776</v>
      </c>
    </row>
    <row r="1151" customFormat="false" ht="17.9" hidden="true" customHeight="false" outlineLevel="0" collapsed="false">
      <c r="B1151" s="1" t="s">
        <v>66</v>
      </c>
      <c r="C1151" s="1" t="s">
        <v>30</v>
      </c>
      <c r="D1151" s="1" t="s">
        <v>31</v>
      </c>
      <c r="F1151" s="1" t="s">
        <v>114</v>
      </c>
      <c r="G1151" s="16" t="n">
        <v>45763</v>
      </c>
      <c r="H1151" s="6" t="s">
        <v>2571</v>
      </c>
      <c r="J1151" s="1" t="s">
        <v>34</v>
      </c>
      <c r="K1151" s="1" t="s">
        <v>35</v>
      </c>
      <c r="L1151" s="1" t="s">
        <v>2572</v>
      </c>
      <c r="M1151" s="17" t="str">
        <f aca="false">IF(COUNTIF(поверки!$H$6:$H$3175,поверки!$H1151)&gt;1,"Дубликат","")</f>
        <v/>
      </c>
      <c r="N1151" s="17" t="str">
        <f aca="false">IF(COUNTIF(поверки!$L$6:$L$3175,поверки!$L1151)&gt;1,"Дубликат","")</f>
        <v/>
      </c>
      <c r="O1151" s="18" t="n">
        <v>1146</v>
      </c>
      <c r="P1151" s="17" t="str">
        <f aca="false">CONCATENATE(TEXT(MONTH(поверки!$G1151),"00"),"/",TEXT(поверки!$O1151,"000"), "/",TEXT(YEAR(поверки!$G1151)-2000,"00"))</f>
        <v>04/1146/25</v>
      </c>
      <c r="Q1151" s="17" t="str">
        <f aca="false">VLOOKUP(поверки!$F1151,'соответстиви ОТ типу'!$K$4:$M$344,2,FALSE())</f>
        <v>Преобразователь измерительный</v>
      </c>
      <c r="R1151" s="17" t="s">
        <v>46</v>
      </c>
      <c r="S1151" s="17" t="s">
        <v>117</v>
      </c>
      <c r="T1151" s="17" t="n">
        <v>5</v>
      </c>
      <c r="U1151" s="19" t="n">
        <f aca="false">VLOOKUP(поверки!$T1151,'Акты п-п'!$C$5:$I$57,2,FALSE())</f>
        <v>45761</v>
      </c>
      <c r="V1151" s="19" t="n">
        <f aca="false">VLOOKUP(поверки!$T1151,'Акты п-п'!$C$5:$I$57,3,FALSE())</f>
        <v>45765</v>
      </c>
      <c r="W1151" s="17" t="str">
        <f aca="false">VLOOKUP(поверки!$T1151,'Акты п-п'!$C$5:$I$57,5,FALSE())</f>
        <v>Кадыков П.Ю.</v>
      </c>
      <c r="X1151" s="17" t="n">
        <f aca="false">поверки!$G1151-поверки!$U1151</f>
        <v>2</v>
      </c>
      <c r="Y1151" s="17" t="n">
        <f aca="false">поверки!$V1151-поверки!$G1151</f>
        <v>2</v>
      </c>
      <c r="Z1151" s="17" t="str">
        <f aca="false">CONCATENATE(поверки!$Q1151," ",поверки!$S1151," номер ",поверки!$H1151)</f>
        <v>Преобразователь измерительный iTEMP мод.TMT82 номер FA02C01426C</v>
      </c>
    </row>
    <row r="1152" customFormat="false" ht="17.9" hidden="true" customHeight="false" outlineLevel="0" collapsed="false">
      <c r="B1152" s="1" t="s">
        <v>66</v>
      </c>
      <c r="C1152" s="1" t="s">
        <v>30</v>
      </c>
      <c r="D1152" s="1" t="s">
        <v>31</v>
      </c>
      <c r="F1152" s="1" t="s">
        <v>118</v>
      </c>
      <c r="G1152" s="16" t="n">
        <v>45763</v>
      </c>
      <c r="H1152" s="6" t="s">
        <v>2573</v>
      </c>
      <c r="J1152" s="1" t="s">
        <v>34</v>
      </c>
      <c r="K1152" s="1" t="s">
        <v>35</v>
      </c>
      <c r="L1152" s="1" t="s">
        <v>2574</v>
      </c>
      <c r="M1152" s="17" t="str">
        <f aca="false">IF(COUNTIF(поверки!$H$6:$H$3175,поверки!$H1152)&gt;1,"Дубликат","")</f>
        <v/>
      </c>
      <c r="N1152" s="17" t="str">
        <f aca="false">IF(COUNTIF(поверки!$L$6:$L$3175,поверки!$L1152)&gt;1,"Дубликат","")</f>
        <v/>
      </c>
      <c r="O1152" s="18" t="n">
        <v>1147</v>
      </c>
      <c r="P1152" s="17" t="str">
        <f aca="false">CONCATENATE(TEXT(MONTH(поверки!$G1152),"00"),"/",TEXT(поверки!$O1152,"000"), "/",TEXT(YEAR(поверки!$G1152)-2000,"00"))</f>
        <v>04/1147/25</v>
      </c>
      <c r="Q1152" s="17" t="str">
        <f aca="false">VLOOKUP(поверки!$F1152,'соответстиви ОТ типу'!$K$4:$M$344,2,FALSE())</f>
        <v>ТСП</v>
      </c>
      <c r="R1152" s="17" t="s">
        <v>46</v>
      </c>
      <c r="S1152" s="17" t="s">
        <v>121</v>
      </c>
      <c r="T1152" s="17" t="n">
        <v>5</v>
      </c>
      <c r="U1152" s="19" t="n">
        <f aca="false">VLOOKUP(поверки!$T1152,'Акты п-п'!$C$5:$I$57,2,FALSE())</f>
        <v>45761</v>
      </c>
      <c r="V1152" s="19" t="n">
        <f aca="false">VLOOKUP(поверки!$T1152,'Акты п-п'!$C$5:$I$57,3,FALSE())</f>
        <v>45765</v>
      </c>
      <c r="W1152" s="17" t="str">
        <f aca="false">VLOOKUP(поверки!$T1152,'Акты п-п'!$C$5:$I$57,5,FALSE())</f>
        <v>Кадыков П.Ю.</v>
      </c>
      <c r="X1152" s="17" t="n">
        <f aca="false">поверки!$G1152-поверки!$U1152</f>
        <v>2</v>
      </c>
      <c r="Y1152" s="17" t="n">
        <f aca="false">поверки!$V1152-поверки!$G1152</f>
        <v>2</v>
      </c>
      <c r="Z1152" s="17" t="str">
        <f aca="false">CONCATENATE(поверки!$Q1152," ",поверки!$S1152," номер ",поверки!$H1152)</f>
        <v>ТСП TR65 номер F600361430B</v>
      </c>
    </row>
    <row r="1153" customFormat="false" ht="17.9" hidden="true" customHeight="false" outlineLevel="0" collapsed="false">
      <c r="B1153" s="1" t="s">
        <v>66</v>
      </c>
      <c r="C1153" s="1" t="s">
        <v>30</v>
      </c>
      <c r="D1153" s="1" t="s">
        <v>31</v>
      </c>
      <c r="F1153" s="1" t="s">
        <v>114</v>
      </c>
      <c r="G1153" s="16" t="n">
        <v>45763</v>
      </c>
      <c r="H1153" s="6" t="s">
        <v>2575</v>
      </c>
      <c r="J1153" s="1" t="s">
        <v>34</v>
      </c>
      <c r="K1153" s="1" t="s">
        <v>35</v>
      </c>
      <c r="L1153" s="1" t="s">
        <v>2576</v>
      </c>
      <c r="M1153" s="17" t="str">
        <f aca="false">IF(COUNTIF(поверки!$H$6:$H$3175,поверки!$H1153)&gt;1,"Дубликат","")</f>
        <v/>
      </c>
      <c r="N1153" s="17" t="str">
        <f aca="false">IF(COUNTIF(поверки!$L$6:$L$3175,поверки!$L1153)&gt;1,"Дубликат","")</f>
        <v/>
      </c>
      <c r="O1153" s="18" t="n">
        <v>1148</v>
      </c>
      <c r="P1153" s="17" t="str">
        <f aca="false">CONCATENATE(TEXT(MONTH(поверки!$G1153),"00"),"/",TEXT(поверки!$O1153,"000"), "/",TEXT(YEAR(поверки!$G1153)-2000,"00"))</f>
        <v>04/1148/25</v>
      </c>
      <c r="Q1153" s="17" t="str">
        <f aca="false">VLOOKUP(поверки!$F1153,'соответстиви ОТ типу'!$K$4:$M$344,2,FALSE())</f>
        <v>Преобразователь измерительный</v>
      </c>
      <c r="R1153" s="17" t="s">
        <v>46</v>
      </c>
      <c r="S1153" s="17" t="s">
        <v>117</v>
      </c>
      <c r="T1153" s="17" t="n">
        <v>5</v>
      </c>
      <c r="U1153" s="19" t="n">
        <f aca="false">VLOOKUP(поверки!$T1153,'Акты п-п'!$C$5:$I$57,2,FALSE())</f>
        <v>45761</v>
      </c>
      <c r="V1153" s="19" t="n">
        <f aca="false">VLOOKUP(поверки!$T1153,'Акты п-п'!$C$5:$I$57,3,FALSE())</f>
        <v>45765</v>
      </c>
      <c r="W1153" s="17" t="str">
        <f aca="false">VLOOKUP(поверки!$T1153,'Акты п-п'!$C$5:$I$57,5,FALSE())</f>
        <v>Кадыков П.Ю.</v>
      </c>
      <c r="X1153" s="17" t="n">
        <f aca="false">поверки!$G1153-поверки!$U1153</f>
        <v>2</v>
      </c>
      <c r="Y1153" s="17" t="n">
        <f aca="false">поверки!$V1153-поверки!$G1153</f>
        <v>2</v>
      </c>
      <c r="Z1153" s="17" t="str">
        <f aca="false">CONCATENATE(поверки!$Q1153," ",поверки!$S1153," номер ",поверки!$H1153)</f>
        <v>Преобразователь измерительный iTEMP мод.TMT82 номер F6003E1426C</v>
      </c>
    </row>
    <row r="1154" customFormat="false" ht="17.9" hidden="true" customHeight="false" outlineLevel="0" collapsed="false">
      <c r="B1154" s="1" t="s">
        <v>66</v>
      </c>
      <c r="C1154" s="1" t="s">
        <v>30</v>
      </c>
      <c r="D1154" s="1" t="s">
        <v>31</v>
      </c>
      <c r="F1154" s="1" t="s">
        <v>118</v>
      </c>
      <c r="G1154" s="16" t="n">
        <v>45763</v>
      </c>
      <c r="H1154" s="6" t="s">
        <v>2577</v>
      </c>
      <c r="J1154" s="1" t="s">
        <v>34</v>
      </c>
      <c r="K1154" s="1" t="s">
        <v>35</v>
      </c>
      <c r="L1154" s="1" t="s">
        <v>2578</v>
      </c>
      <c r="M1154" s="17" t="str">
        <f aca="false">IF(COUNTIF(поверки!$H$6:$H$3175,поверки!$H1154)&gt;1,"Дубликат","")</f>
        <v/>
      </c>
      <c r="N1154" s="17" t="str">
        <f aca="false">IF(COUNTIF(поверки!$L$6:$L$3175,поверки!$L1154)&gt;1,"Дубликат","")</f>
        <v/>
      </c>
      <c r="O1154" s="18" t="n">
        <v>1149</v>
      </c>
      <c r="P1154" s="17" t="str">
        <f aca="false">CONCATENATE(TEXT(MONTH(поверки!$G1154),"00"),"/",TEXT(поверки!$O1154,"000"), "/",TEXT(YEAR(поверки!$G1154)-2000,"00"))</f>
        <v>04/1149/25</v>
      </c>
      <c r="Q1154" s="17" t="str">
        <f aca="false">VLOOKUP(поверки!$F1154,'соответстиви ОТ типу'!$K$4:$M$344,2,FALSE())</f>
        <v>ТСП</v>
      </c>
      <c r="R1154" s="17" t="s">
        <v>46</v>
      </c>
      <c r="S1154" s="17" t="s">
        <v>121</v>
      </c>
      <c r="T1154" s="17" t="n">
        <v>5</v>
      </c>
      <c r="U1154" s="19" t="n">
        <f aca="false">VLOOKUP(поверки!$T1154,'Акты п-п'!$C$5:$I$57,2,FALSE())</f>
        <v>45761</v>
      </c>
      <c r="V1154" s="19" t="n">
        <f aca="false">VLOOKUP(поверки!$T1154,'Акты п-п'!$C$5:$I$57,3,FALSE())</f>
        <v>45765</v>
      </c>
      <c r="W1154" s="17" t="str">
        <f aca="false">VLOOKUP(поверки!$T1154,'Акты п-п'!$C$5:$I$57,5,FALSE())</f>
        <v>Кадыков П.Ю.</v>
      </c>
      <c r="X1154" s="17" t="n">
        <f aca="false">поверки!$G1154-поверки!$U1154</f>
        <v>2</v>
      </c>
      <c r="Y1154" s="17" t="n">
        <f aca="false">поверки!$V1154-поверки!$G1154</f>
        <v>2</v>
      </c>
      <c r="Z1154" s="17" t="str">
        <f aca="false">CONCATENATE(поверки!$Q1154," ",поверки!$S1154," номер ",поверки!$H1154)</f>
        <v>ТСП TR65 номер F600511430B</v>
      </c>
    </row>
    <row r="1155" customFormat="false" ht="17.9" hidden="true" customHeight="false" outlineLevel="0" collapsed="false">
      <c r="B1155" s="1" t="s">
        <v>66</v>
      </c>
      <c r="C1155" s="1" t="s">
        <v>30</v>
      </c>
      <c r="D1155" s="1" t="s">
        <v>31</v>
      </c>
      <c r="F1155" s="1" t="s">
        <v>1716</v>
      </c>
      <c r="G1155" s="16" t="n">
        <v>45763</v>
      </c>
      <c r="H1155" s="6" t="s">
        <v>2579</v>
      </c>
      <c r="J1155" s="1" t="s">
        <v>34</v>
      </c>
      <c r="K1155" s="1" t="s">
        <v>35</v>
      </c>
      <c r="L1155" s="1" t="s">
        <v>2580</v>
      </c>
      <c r="M1155" s="17" t="str">
        <f aca="false">IF(COUNTIF(поверки!$H$6:$H$3175,поверки!$H1155)&gt;1,"Дубликат","")</f>
        <v/>
      </c>
      <c r="N1155" s="17" t="str">
        <f aca="false">IF(COUNTIF(поверки!$L$6:$L$3175,поверки!$L1155)&gt;1,"Дубликат","")</f>
        <v/>
      </c>
      <c r="O1155" s="18" t="n">
        <v>1150</v>
      </c>
      <c r="P1155" s="17" t="str">
        <f aca="false">CONCATENATE(TEXT(MONTH(поверки!$G1155),"00"),"/",TEXT(поверки!$O1155,"000"), "/",TEXT(YEAR(поверки!$G1155)-2000,"00"))</f>
        <v>04/1150/25</v>
      </c>
      <c r="Q1155" s="17" t="str">
        <f aca="false">VLOOKUP(поверки!$F1155,'соответстиви ОТ типу'!$K$4:$M$344,2,FALSE())</f>
        <v>Преобразователь измерительный</v>
      </c>
      <c r="R1155" s="17" t="s">
        <v>46</v>
      </c>
      <c r="S1155" s="17" t="s">
        <v>1719</v>
      </c>
      <c r="T1155" s="17" t="n">
        <v>5</v>
      </c>
      <c r="U1155" s="19" t="n">
        <f aca="false">VLOOKUP(поверки!$T1155,'Акты п-п'!$C$5:$I$57,2,FALSE())</f>
        <v>45761</v>
      </c>
      <c r="V1155" s="19" t="n">
        <f aca="false">VLOOKUP(поверки!$T1155,'Акты п-п'!$C$5:$I$57,3,FALSE())</f>
        <v>45765</v>
      </c>
      <c r="W1155" s="17" t="str">
        <f aca="false">VLOOKUP(поверки!$T1155,'Акты п-п'!$C$5:$I$57,5,FALSE())</f>
        <v>Кадыков П.Ю.</v>
      </c>
      <c r="X1155" s="17" t="n">
        <f aca="false">поверки!$G1155-поверки!$U1155</f>
        <v>2</v>
      </c>
      <c r="Y1155" s="17" t="n">
        <f aca="false">поверки!$V1155-поверки!$G1155</f>
        <v>2</v>
      </c>
      <c r="Z1155" s="17" t="str">
        <f aca="false">CONCATENATE(поверки!$Q1155," ",поверки!$S1155," номер ",поверки!$H1155)</f>
        <v>Преобразователь измерительный iTemp HART TMT182 номер 86039E04125</v>
      </c>
    </row>
    <row r="1156" customFormat="false" ht="17.9" hidden="true" customHeight="false" outlineLevel="0" collapsed="false">
      <c r="B1156" s="1" t="s">
        <v>66</v>
      </c>
      <c r="C1156" s="1" t="s">
        <v>30</v>
      </c>
      <c r="D1156" s="1" t="s">
        <v>31</v>
      </c>
      <c r="F1156" s="1" t="s">
        <v>128</v>
      </c>
      <c r="G1156" s="16" t="n">
        <v>45763</v>
      </c>
      <c r="H1156" s="6" t="s">
        <v>2581</v>
      </c>
      <c r="J1156" s="1" t="s">
        <v>34</v>
      </c>
      <c r="K1156" s="1" t="s">
        <v>35</v>
      </c>
      <c r="L1156" s="1" t="s">
        <v>2582</v>
      </c>
      <c r="M1156" s="17" t="str">
        <f aca="false">IF(COUNTIF(поверки!$H$6:$H$3175,поверки!$H1156)&gt;1,"Дубликат","")</f>
        <v/>
      </c>
      <c r="N1156" s="17" t="str">
        <f aca="false">IF(COUNTIF(поверки!$L$6:$L$3175,поверки!$L1156)&gt;1,"Дубликат","")</f>
        <v/>
      </c>
      <c r="O1156" s="18" t="n">
        <v>1151</v>
      </c>
      <c r="P1156" s="17" t="str">
        <f aca="false">CONCATENATE(TEXT(MONTH(поверки!$G1156),"00"),"/",TEXT(поверки!$O1156,"000"), "/",TEXT(YEAR(поверки!$G1156)-2000,"00"))</f>
        <v>04/1151/25</v>
      </c>
      <c r="Q1156" s="17" t="str">
        <f aca="false">VLOOKUP(поверки!$F1156,'соответстиви ОТ типу'!$K$4:$M$344,2,FALSE())</f>
        <v>ТСП</v>
      </c>
      <c r="R1156" s="17" t="s">
        <v>46</v>
      </c>
      <c r="S1156" s="17" t="s">
        <v>1722</v>
      </c>
      <c r="T1156" s="17" t="n">
        <v>5</v>
      </c>
      <c r="U1156" s="19" t="n">
        <f aca="false">VLOOKUP(поверки!$T1156,'Акты п-п'!$C$5:$I$57,2,FALSE())</f>
        <v>45761</v>
      </c>
      <c r="V1156" s="19" t="n">
        <f aca="false">VLOOKUP(поверки!$T1156,'Акты п-п'!$C$5:$I$57,3,FALSE())</f>
        <v>45765</v>
      </c>
      <c r="W1156" s="17" t="str">
        <f aca="false">VLOOKUP(поверки!$T1156,'Акты п-п'!$C$5:$I$57,5,FALSE())</f>
        <v>Кадыков П.Ю.</v>
      </c>
      <c r="X1156" s="17" t="n">
        <f aca="false">поверки!$G1156-поверки!$U1156</f>
        <v>2</v>
      </c>
      <c r="Y1156" s="17" t="n">
        <f aca="false">поверки!$V1156-поверки!$G1156</f>
        <v>2</v>
      </c>
      <c r="Z1156" s="17" t="str">
        <f aca="false">CONCATENATE(поверки!$Q1156," ",поверки!$S1156," номер ",поверки!$H1156)</f>
        <v>ТСП TR11 номер 8700A6142FD</v>
      </c>
    </row>
    <row r="1157" customFormat="false" ht="17.9" hidden="true" customHeight="false" outlineLevel="0" collapsed="false">
      <c r="B1157" s="1" t="s">
        <v>66</v>
      </c>
      <c r="C1157" s="1" t="s">
        <v>30</v>
      </c>
      <c r="D1157" s="1" t="s">
        <v>31</v>
      </c>
      <c r="F1157" s="1" t="s">
        <v>1716</v>
      </c>
      <c r="G1157" s="16" t="n">
        <v>45763</v>
      </c>
      <c r="H1157" s="6" t="s">
        <v>2583</v>
      </c>
      <c r="J1157" s="1" t="s">
        <v>34</v>
      </c>
      <c r="K1157" s="1" t="s">
        <v>35</v>
      </c>
      <c r="L1157" s="1" t="s">
        <v>2584</v>
      </c>
      <c r="M1157" s="17" t="str">
        <f aca="false">IF(COUNTIF(поверки!$H$6:$H$3175,поверки!$H1157)&gt;1,"Дубликат","")</f>
        <v/>
      </c>
      <c r="N1157" s="17" t="str">
        <f aca="false">IF(COUNTIF(поверки!$L$6:$L$3175,поверки!$L1157)&gt;1,"Дубликат","")</f>
        <v/>
      </c>
      <c r="O1157" s="18" t="n">
        <v>1152</v>
      </c>
      <c r="P1157" s="17" t="str">
        <f aca="false">CONCATENATE(TEXT(MONTH(поверки!$G1157),"00"),"/",TEXT(поверки!$O1157,"000"), "/",TEXT(YEAR(поверки!$G1157)-2000,"00"))</f>
        <v>04/1152/25</v>
      </c>
      <c r="Q1157" s="17" t="str">
        <f aca="false">VLOOKUP(поверки!$F1157,'соответстиви ОТ типу'!$K$4:$M$344,2,FALSE())</f>
        <v>Преобразователь измерительный</v>
      </c>
      <c r="R1157" s="17" t="s">
        <v>42</v>
      </c>
      <c r="S1157" s="17" t="s">
        <v>1719</v>
      </c>
      <c r="T1157" s="17" t="n">
        <v>5</v>
      </c>
      <c r="U1157" s="19" t="n">
        <f aca="false">VLOOKUP(поверки!$T1157,'Акты п-п'!$C$5:$I$57,2,FALSE())</f>
        <v>45761</v>
      </c>
      <c r="V1157" s="19" t="n">
        <f aca="false">VLOOKUP(поверки!$T1157,'Акты п-п'!$C$5:$I$57,3,FALSE())</f>
        <v>45765</v>
      </c>
      <c r="W1157" s="17" t="str">
        <f aca="false">VLOOKUP(поверки!$T1157,'Акты п-п'!$C$5:$I$57,5,FALSE())</f>
        <v>Кадыков П.Ю.</v>
      </c>
      <c r="X1157" s="17" t="n">
        <f aca="false">поверки!$G1157-поверки!$U1157</f>
        <v>2</v>
      </c>
      <c r="Y1157" s="17" t="n">
        <f aca="false">поверки!$V1157-поверки!$G1157</f>
        <v>2</v>
      </c>
      <c r="Z1157" s="17" t="str">
        <f aca="false">CONCATENATE(поверки!$Q1157," ",поверки!$S1157," номер ",поверки!$H1157)</f>
        <v>Преобразователь измерительный iTemp HART TMT182 номер 86039F04125</v>
      </c>
    </row>
    <row r="1158" customFormat="false" ht="17.9" hidden="true" customHeight="false" outlineLevel="0" collapsed="false">
      <c r="B1158" s="1" t="s">
        <v>66</v>
      </c>
      <c r="C1158" s="1" t="s">
        <v>30</v>
      </c>
      <c r="D1158" s="1" t="s">
        <v>31</v>
      </c>
      <c r="F1158" s="1" t="s">
        <v>128</v>
      </c>
      <c r="G1158" s="16" t="n">
        <v>45763</v>
      </c>
      <c r="H1158" s="6" t="s">
        <v>2585</v>
      </c>
      <c r="J1158" s="1" t="s">
        <v>34</v>
      </c>
      <c r="K1158" s="1" t="s">
        <v>35</v>
      </c>
      <c r="L1158" s="1" t="s">
        <v>2586</v>
      </c>
      <c r="M1158" s="17" t="str">
        <f aca="false">IF(COUNTIF(поверки!$H$6:$H$3175,поверки!$H1158)&gt;1,"Дубликат","")</f>
        <v/>
      </c>
      <c r="N1158" s="17" t="str">
        <f aca="false">IF(COUNTIF(поверки!$L$6:$L$3175,поверки!$L1158)&gt;1,"Дубликат","")</f>
        <v/>
      </c>
      <c r="O1158" s="18" t="n">
        <v>1153</v>
      </c>
      <c r="P1158" s="17" t="str">
        <f aca="false">CONCATENATE(TEXT(MONTH(поверки!$G1158),"00"),"/",TEXT(поверки!$O1158,"000"), "/",TEXT(YEAR(поверки!$G1158)-2000,"00"))</f>
        <v>04/1153/25</v>
      </c>
      <c r="Q1158" s="17" t="str">
        <f aca="false">VLOOKUP(поверки!$F1158,'соответстиви ОТ типу'!$K$4:$M$344,2,FALSE())</f>
        <v>ТСП</v>
      </c>
      <c r="R1158" s="17" t="s">
        <v>42</v>
      </c>
      <c r="S1158" s="17" t="s">
        <v>1722</v>
      </c>
      <c r="T1158" s="17" t="n">
        <v>5</v>
      </c>
      <c r="U1158" s="19" t="n">
        <f aca="false">VLOOKUP(поверки!$T1158,'Акты п-п'!$C$5:$I$57,2,FALSE())</f>
        <v>45761</v>
      </c>
      <c r="V1158" s="19" t="n">
        <f aca="false">VLOOKUP(поверки!$T1158,'Акты п-п'!$C$5:$I$57,3,FALSE())</f>
        <v>45765</v>
      </c>
      <c r="W1158" s="17" t="str">
        <f aca="false">VLOOKUP(поверки!$T1158,'Акты п-п'!$C$5:$I$57,5,FALSE())</f>
        <v>Кадыков П.Ю.</v>
      </c>
      <c r="X1158" s="17" t="n">
        <f aca="false">поверки!$G1158-поверки!$U1158</f>
        <v>2</v>
      </c>
      <c r="Y1158" s="17" t="n">
        <f aca="false">поверки!$V1158-поверки!$G1158</f>
        <v>2</v>
      </c>
      <c r="Z1158" s="17" t="str">
        <f aca="false">CONCATENATE(поверки!$Q1158," ",поверки!$S1158," номер ",поверки!$H1158)</f>
        <v>ТСП TR11 номер 8700A7142FD</v>
      </c>
    </row>
    <row r="1159" customFormat="false" ht="17.9" hidden="true" customHeight="false" outlineLevel="0" collapsed="false">
      <c r="B1159" s="1" t="s">
        <v>66</v>
      </c>
      <c r="C1159" s="1" t="s">
        <v>30</v>
      </c>
      <c r="D1159" s="1" t="s">
        <v>31</v>
      </c>
      <c r="F1159" s="1" t="s">
        <v>1716</v>
      </c>
      <c r="G1159" s="16" t="n">
        <v>45763</v>
      </c>
      <c r="H1159" s="6" t="s">
        <v>2587</v>
      </c>
      <c r="J1159" s="1" t="s">
        <v>34</v>
      </c>
      <c r="K1159" s="1" t="s">
        <v>35</v>
      </c>
      <c r="L1159" s="1" t="s">
        <v>2588</v>
      </c>
      <c r="M1159" s="17" t="str">
        <f aca="false">IF(COUNTIF(поверки!$H$6:$H$3175,поверки!$H1159)&gt;1,"Дубликат","")</f>
        <v/>
      </c>
      <c r="N1159" s="17" t="str">
        <f aca="false">IF(COUNTIF(поверки!$L$6:$L$3175,поверки!$L1159)&gt;1,"Дубликат","")</f>
        <v/>
      </c>
      <c r="O1159" s="18" t="n">
        <v>1154</v>
      </c>
      <c r="P1159" s="17" t="str">
        <f aca="false">CONCATENATE(TEXT(MONTH(поверки!$G1159),"00"),"/",TEXT(поверки!$O1159,"000"), "/",TEXT(YEAR(поверки!$G1159)-2000,"00"))</f>
        <v>04/1154/25</v>
      </c>
      <c r="Q1159" s="17" t="str">
        <f aca="false">VLOOKUP(поверки!$F1159,'соответстиви ОТ типу'!$K$4:$M$344,2,FALSE())</f>
        <v>Преобразователь измерительный</v>
      </c>
      <c r="R1159" s="17" t="s">
        <v>42</v>
      </c>
      <c r="S1159" s="17" t="s">
        <v>1719</v>
      </c>
      <c r="T1159" s="17" t="n">
        <v>5</v>
      </c>
      <c r="U1159" s="19" t="n">
        <f aca="false">VLOOKUP(поверки!$T1159,'Акты п-п'!$C$5:$I$57,2,FALSE())</f>
        <v>45761</v>
      </c>
      <c r="V1159" s="19" t="n">
        <f aca="false">VLOOKUP(поверки!$T1159,'Акты п-п'!$C$5:$I$57,3,FALSE())</f>
        <v>45765</v>
      </c>
      <c r="W1159" s="17" t="str">
        <f aca="false">VLOOKUP(поверки!$T1159,'Акты п-п'!$C$5:$I$57,5,FALSE())</f>
        <v>Кадыков П.Ю.</v>
      </c>
      <c r="X1159" s="17" t="n">
        <f aca="false">поверки!$G1159-поверки!$U1159</f>
        <v>2</v>
      </c>
      <c r="Y1159" s="17" t="n">
        <f aca="false">поверки!$V1159-поверки!$G1159</f>
        <v>2</v>
      </c>
      <c r="Z1159" s="17" t="str">
        <f aca="false">CONCATENATE(поверки!$Q1159," ",поверки!$S1159," номер ",поверки!$H1159)</f>
        <v>Преобразователь измерительный iTemp HART TMT182 номер 8603A204125</v>
      </c>
    </row>
    <row r="1160" customFormat="false" ht="17.9" hidden="true" customHeight="false" outlineLevel="0" collapsed="false">
      <c r="B1160" s="1" t="s">
        <v>66</v>
      </c>
      <c r="C1160" s="1" t="s">
        <v>30</v>
      </c>
      <c r="D1160" s="1" t="s">
        <v>31</v>
      </c>
      <c r="F1160" s="1" t="s">
        <v>128</v>
      </c>
      <c r="G1160" s="16" t="n">
        <v>45763</v>
      </c>
      <c r="H1160" s="6" t="s">
        <v>2589</v>
      </c>
      <c r="J1160" s="1" t="s">
        <v>34</v>
      </c>
      <c r="K1160" s="1" t="s">
        <v>35</v>
      </c>
      <c r="L1160" s="1" t="s">
        <v>2590</v>
      </c>
      <c r="M1160" s="17" t="str">
        <f aca="false">IF(COUNTIF(поверки!$H$6:$H$3175,поверки!$H1160)&gt;1,"Дубликат","")</f>
        <v/>
      </c>
      <c r="N1160" s="17" t="str">
        <f aca="false">IF(COUNTIF(поверки!$L$6:$L$3175,поверки!$L1160)&gt;1,"Дубликат","")</f>
        <v/>
      </c>
      <c r="O1160" s="18" t="n">
        <v>1155</v>
      </c>
      <c r="P1160" s="17" t="str">
        <f aca="false">CONCATENATE(TEXT(MONTH(поверки!$G1160),"00"),"/",TEXT(поверки!$O1160,"000"), "/",TEXT(YEAR(поверки!$G1160)-2000,"00"))</f>
        <v>04/1155/25</v>
      </c>
      <c r="Q1160" s="17" t="str">
        <f aca="false">VLOOKUP(поверки!$F1160,'соответстиви ОТ типу'!$K$4:$M$344,2,FALSE())</f>
        <v>ТСП</v>
      </c>
      <c r="R1160" s="17" t="s">
        <v>42</v>
      </c>
      <c r="S1160" s="17" t="s">
        <v>1722</v>
      </c>
      <c r="T1160" s="17" t="n">
        <v>5</v>
      </c>
      <c r="U1160" s="19" t="n">
        <f aca="false">VLOOKUP(поверки!$T1160,'Акты п-п'!$C$5:$I$57,2,FALSE())</f>
        <v>45761</v>
      </c>
      <c r="V1160" s="19" t="n">
        <f aca="false">VLOOKUP(поверки!$T1160,'Акты п-п'!$C$5:$I$57,3,FALSE())</f>
        <v>45765</v>
      </c>
      <c r="W1160" s="17" t="str">
        <f aca="false">VLOOKUP(поверки!$T1160,'Акты п-п'!$C$5:$I$57,5,FALSE())</f>
        <v>Кадыков П.Ю.</v>
      </c>
      <c r="X1160" s="17" t="n">
        <f aca="false">поверки!$G1160-поверки!$U1160</f>
        <v>2</v>
      </c>
      <c r="Y1160" s="17" t="n">
        <f aca="false">поверки!$V1160-поверки!$G1160</f>
        <v>2</v>
      </c>
      <c r="Z1160" s="17" t="str">
        <f aca="false">CONCATENATE(поверки!$Q1160," ",поверки!$S1160," номер ",поверки!$H1160)</f>
        <v>ТСП TR11 номер 8700A8142FD</v>
      </c>
    </row>
    <row r="1161" customFormat="false" ht="17.9" hidden="true" customHeight="false" outlineLevel="0" collapsed="false">
      <c r="B1161" s="1" t="s">
        <v>66</v>
      </c>
      <c r="C1161" s="1" t="s">
        <v>30</v>
      </c>
      <c r="D1161" s="1" t="s">
        <v>31</v>
      </c>
      <c r="F1161" s="1" t="s">
        <v>1716</v>
      </c>
      <c r="G1161" s="16" t="n">
        <v>45763</v>
      </c>
      <c r="H1161" s="6" t="s">
        <v>2591</v>
      </c>
      <c r="J1161" s="1" t="s">
        <v>34</v>
      </c>
      <c r="K1161" s="1" t="s">
        <v>35</v>
      </c>
      <c r="L1161" s="1" t="s">
        <v>2592</v>
      </c>
      <c r="M1161" s="17" t="str">
        <f aca="false">IF(COUNTIF(поверки!$H$6:$H$3175,поверки!$H1161)&gt;1,"Дубликат","")</f>
        <v/>
      </c>
      <c r="N1161" s="17" t="str">
        <f aca="false">IF(COUNTIF(поверки!$L$6:$L$3175,поверки!$L1161)&gt;1,"Дубликат","")</f>
        <v/>
      </c>
      <c r="O1161" s="18" t="n">
        <v>1156</v>
      </c>
      <c r="P1161" s="17" t="str">
        <f aca="false">CONCATENATE(TEXT(MONTH(поверки!$G1161),"00"),"/",TEXT(поверки!$O1161,"000"), "/",TEXT(YEAR(поверки!$G1161)-2000,"00"))</f>
        <v>04/1156/25</v>
      </c>
      <c r="Q1161" s="17" t="str">
        <f aca="false">VLOOKUP(поверки!$F1161,'соответстиви ОТ типу'!$K$4:$M$344,2,FALSE())</f>
        <v>Преобразователь измерительный</v>
      </c>
      <c r="R1161" s="17" t="s">
        <v>42</v>
      </c>
      <c r="S1161" s="17" t="s">
        <v>1719</v>
      </c>
      <c r="T1161" s="17" t="n">
        <v>5</v>
      </c>
      <c r="U1161" s="19" t="n">
        <f aca="false">VLOOKUP(поверки!$T1161,'Акты п-п'!$C$5:$I$57,2,FALSE())</f>
        <v>45761</v>
      </c>
      <c r="V1161" s="19" t="n">
        <f aca="false">VLOOKUP(поверки!$T1161,'Акты п-п'!$C$5:$I$57,3,FALSE())</f>
        <v>45765</v>
      </c>
      <c r="W1161" s="17" t="str">
        <f aca="false">VLOOKUP(поверки!$T1161,'Акты п-п'!$C$5:$I$57,5,FALSE())</f>
        <v>Кадыков П.Ю.</v>
      </c>
      <c r="X1161" s="17" t="n">
        <f aca="false">поверки!$G1161-поверки!$U1161</f>
        <v>2</v>
      </c>
      <c r="Y1161" s="17" t="n">
        <f aca="false">поверки!$V1161-поверки!$G1161</f>
        <v>2</v>
      </c>
      <c r="Z1161" s="17" t="str">
        <f aca="false">CONCATENATE(поверки!$Q1161," ",поверки!$S1161," номер ",поверки!$H1161)</f>
        <v>Преобразователь измерительный iTemp HART TMT182 номер 86039C04125</v>
      </c>
    </row>
    <row r="1162" customFormat="false" ht="17.9" hidden="true" customHeight="false" outlineLevel="0" collapsed="false">
      <c r="B1162" s="1" t="s">
        <v>66</v>
      </c>
      <c r="C1162" s="1" t="s">
        <v>30</v>
      </c>
      <c r="D1162" s="1" t="s">
        <v>31</v>
      </c>
      <c r="F1162" s="1" t="s">
        <v>128</v>
      </c>
      <c r="G1162" s="16" t="n">
        <v>45763</v>
      </c>
      <c r="H1162" s="6" t="s">
        <v>2593</v>
      </c>
      <c r="J1162" s="1" t="s">
        <v>34</v>
      </c>
      <c r="K1162" s="1" t="s">
        <v>35</v>
      </c>
      <c r="L1162" s="1" t="s">
        <v>2594</v>
      </c>
      <c r="M1162" s="17" t="str">
        <f aca="false">IF(COUNTIF(поверки!$H$6:$H$3175,поверки!$H1162)&gt;1,"Дубликат","")</f>
        <v/>
      </c>
      <c r="N1162" s="17" t="str">
        <f aca="false">IF(COUNTIF(поверки!$L$6:$L$3175,поверки!$L1162)&gt;1,"Дубликат","")</f>
        <v/>
      </c>
      <c r="O1162" s="18" t="n">
        <v>1157</v>
      </c>
      <c r="P1162" s="17" t="str">
        <f aca="false">CONCATENATE(TEXT(MONTH(поверки!$G1162),"00"),"/",TEXT(поверки!$O1162,"000"), "/",TEXT(YEAR(поверки!$G1162)-2000,"00"))</f>
        <v>04/1157/25</v>
      </c>
      <c r="Q1162" s="17" t="str">
        <f aca="false">VLOOKUP(поверки!$F1162,'соответстиви ОТ типу'!$K$4:$M$344,2,FALSE())</f>
        <v>ТСП</v>
      </c>
      <c r="R1162" s="17" t="s">
        <v>42</v>
      </c>
      <c r="S1162" s="17" t="s">
        <v>1722</v>
      </c>
      <c r="T1162" s="17" t="n">
        <v>5</v>
      </c>
      <c r="U1162" s="19" t="n">
        <f aca="false">VLOOKUP(поверки!$T1162,'Акты п-п'!$C$5:$I$57,2,FALSE())</f>
        <v>45761</v>
      </c>
      <c r="V1162" s="19" t="n">
        <f aca="false">VLOOKUP(поверки!$T1162,'Акты п-п'!$C$5:$I$57,3,FALSE())</f>
        <v>45765</v>
      </c>
      <c r="W1162" s="17" t="str">
        <f aca="false">VLOOKUP(поверки!$T1162,'Акты п-п'!$C$5:$I$57,5,FALSE())</f>
        <v>Кадыков П.Ю.</v>
      </c>
      <c r="X1162" s="17" t="n">
        <f aca="false">поверки!$G1162-поверки!$U1162</f>
        <v>2</v>
      </c>
      <c r="Y1162" s="17" t="n">
        <f aca="false">поверки!$V1162-поверки!$G1162</f>
        <v>2</v>
      </c>
      <c r="Z1162" s="17" t="str">
        <f aca="false">CONCATENATE(поверки!$Q1162," ",поверки!$S1162," номер ",поверки!$H1162)</f>
        <v>ТСП TR11 номер 8700AC142FC</v>
      </c>
    </row>
    <row r="1163" customFormat="false" ht="17.9" hidden="true" customHeight="false" outlineLevel="0" collapsed="false">
      <c r="B1163" s="1" t="s">
        <v>66</v>
      </c>
      <c r="C1163" s="1" t="s">
        <v>30</v>
      </c>
      <c r="D1163" s="1" t="s">
        <v>31</v>
      </c>
      <c r="F1163" s="1" t="s">
        <v>146</v>
      </c>
      <c r="G1163" s="16" t="n">
        <v>45763</v>
      </c>
      <c r="H1163" s="6" t="s">
        <v>2595</v>
      </c>
      <c r="J1163" s="1" t="s">
        <v>34</v>
      </c>
      <c r="K1163" s="1" t="s">
        <v>35</v>
      </c>
      <c r="L1163" s="1" t="s">
        <v>2596</v>
      </c>
      <c r="M1163" s="17" t="str">
        <f aca="false">IF(COUNTIF(поверки!$H$6:$H$3175,поверки!$H1163)&gt;1,"Дубликат","")</f>
        <v/>
      </c>
      <c r="N1163" s="17" t="str">
        <f aca="false">IF(COUNTIF(поверки!$L$6:$L$3175,поверки!$L1163)&gt;1,"Дубликат","")</f>
        <v/>
      </c>
      <c r="O1163" s="18" t="n">
        <v>1158</v>
      </c>
      <c r="P1163" s="17" t="str">
        <f aca="false">CONCATENATE(TEXT(MONTH(поверки!$G1163),"00"),"/",TEXT(поверки!$O1163,"000"), "/",TEXT(YEAR(поверки!$G1163)-2000,"00"))</f>
        <v>04/1158/25</v>
      </c>
      <c r="Q1163" s="17" t="str">
        <f aca="false">VLOOKUP(поверки!$F1163,'соответстиви ОТ типу'!$K$4:$M$344,2,FALSE())</f>
        <v>Преобразователь измерительный</v>
      </c>
      <c r="R1163" s="17" t="s">
        <v>37</v>
      </c>
      <c r="S1163" s="17" t="n">
        <v>248</v>
      </c>
      <c r="T1163" s="17" t="n">
        <v>5</v>
      </c>
      <c r="U1163" s="19" t="n">
        <f aca="false">VLOOKUP(поверки!$T1163,'Акты п-п'!$C$5:$I$57,2,FALSE())</f>
        <v>45761</v>
      </c>
      <c r="V1163" s="19" t="n">
        <f aca="false">VLOOKUP(поверки!$T1163,'Акты п-п'!$C$5:$I$57,3,FALSE())</f>
        <v>45765</v>
      </c>
      <c r="W1163" s="17" t="str">
        <f aca="false">VLOOKUP(поверки!$T1163,'Акты п-п'!$C$5:$I$57,5,FALSE())</f>
        <v>Кадыков П.Ю.</v>
      </c>
      <c r="X1163" s="17" t="n">
        <f aca="false">поверки!$G1163-поверки!$U1163</f>
        <v>2</v>
      </c>
      <c r="Y1163" s="17" t="n">
        <f aca="false">поверки!$V1163-поверки!$G1163</f>
        <v>2</v>
      </c>
      <c r="Z1163" s="17" t="str">
        <f aca="false">CONCATENATE(поверки!$Q1163," ",поверки!$S1163," номер ",поверки!$H1163)</f>
        <v>Преобразователь измерительный 248 номер 2980659</v>
      </c>
    </row>
    <row r="1164" customFormat="false" ht="17.9" hidden="true" customHeight="false" outlineLevel="0" collapsed="false">
      <c r="B1164" s="1" t="s">
        <v>66</v>
      </c>
      <c r="C1164" s="1" t="s">
        <v>30</v>
      </c>
      <c r="D1164" s="1" t="s">
        <v>31</v>
      </c>
      <c r="F1164" s="1" t="s">
        <v>146</v>
      </c>
      <c r="G1164" s="16" t="n">
        <v>45763</v>
      </c>
      <c r="H1164" s="6" t="s">
        <v>2597</v>
      </c>
      <c r="J1164" s="1" t="s">
        <v>34</v>
      </c>
      <c r="K1164" s="1" t="s">
        <v>35</v>
      </c>
      <c r="L1164" s="1" t="s">
        <v>2598</v>
      </c>
      <c r="M1164" s="17" t="str">
        <f aca="false">IF(COUNTIF(поверки!$H$6:$H$3175,поверки!$H1164)&gt;1,"Дубликат","")</f>
        <v/>
      </c>
      <c r="N1164" s="17" t="str">
        <f aca="false">IF(COUNTIF(поверки!$L$6:$L$3175,поверки!$L1164)&gt;1,"Дубликат","")</f>
        <v/>
      </c>
      <c r="O1164" s="18" t="n">
        <v>1159</v>
      </c>
      <c r="P1164" s="17" t="str">
        <f aca="false">CONCATENATE(TEXT(MONTH(поверки!$G1164),"00"),"/",TEXT(поверки!$O1164,"000"), "/",TEXT(YEAR(поверки!$G1164)-2000,"00"))</f>
        <v>04/1159/25</v>
      </c>
      <c r="Q1164" s="17" t="str">
        <f aca="false">VLOOKUP(поверки!$F1164,'соответстиви ОТ типу'!$K$4:$M$344,2,FALSE())</f>
        <v>Преобразователь измерительный</v>
      </c>
      <c r="R1164" s="17" t="s">
        <v>37</v>
      </c>
      <c r="S1164" s="17" t="n">
        <v>248</v>
      </c>
      <c r="T1164" s="17" t="n">
        <v>5</v>
      </c>
      <c r="U1164" s="19" t="n">
        <f aca="false">VLOOKUP(поверки!$T1164,'Акты п-п'!$C$5:$I$57,2,FALSE())</f>
        <v>45761</v>
      </c>
      <c r="V1164" s="19" t="n">
        <f aca="false">VLOOKUP(поверки!$T1164,'Акты п-п'!$C$5:$I$57,3,FALSE())</f>
        <v>45765</v>
      </c>
      <c r="W1164" s="17" t="str">
        <f aca="false">VLOOKUP(поверки!$T1164,'Акты п-п'!$C$5:$I$57,5,FALSE())</f>
        <v>Кадыков П.Ю.</v>
      </c>
      <c r="X1164" s="17" t="n">
        <f aca="false">поверки!$G1164-поверки!$U1164</f>
        <v>2</v>
      </c>
      <c r="Y1164" s="17" t="n">
        <f aca="false">поверки!$V1164-поверки!$G1164</f>
        <v>2</v>
      </c>
      <c r="Z1164" s="17" t="str">
        <f aca="false">CONCATENATE(поверки!$Q1164," ",поверки!$S1164," номер ",поверки!$H1164)</f>
        <v>Преобразователь измерительный 248 номер 2980660</v>
      </c>
    </row>
    <row r="1165" customFormat="false" ht="17.9" hidden="true" customHeight="false" outlineLevel="0" collapsed="false">
      <c r="B1165" s="1" t="s">
        <v>66</v>
      </c>
      <c r="C1165" s="1" t="s">
        <v>30</v>
      </c>
      <c r="D1165" s="1" t="s">
        <v>31</v>
      </c>
      <c r="F1165" s="1" t="s">
        <v>146</v>
      </c>
      <c r="G1165" s="16" t="n">
        <v>45763</v>
      </c>
      <c r="H1165" s="6" t="s">
        <v>2599</v>
      </c>
      <c r="J1165" s="1" t="s">
        <v>34</v>
      </c>
      <c r="K1165" s="1" t="s">
        <v>35</v>
      </c>
      <c r="L1165" s="1" t="s">
        <v>2600</v>
      </c>
      <c r="M1165" s="17" t="str">
        <f aca="false">IF(COUNTIF(поверки!$H$6:$H$3175,поверки!$H1165)&gt;1,"Дубликат","")</f>
        <v/>
      </c>
      <c r="N1165" s="17" t="str">
        <f aca="false">IF(COUNTIF(поверки!$L$6:$L$3175,поверки!$L1165)&gt;1,"Дубликат","")</f>
        <v/>
      </c>
      <c r="O1165" s="18" t="n">
        <v>1160</v>
      </c>
      <c r="P1165" s="17" t="str">
        <f aca="false">CONCATENATE(TEXT(MONTH(поверки!$G1165),"00"),"/",TEXT(поверки!$O1165,"000"), "/",TEXT(YEAR(поверки!$G1165)-2000,"00"))</f>
        <v>04/1160/25</v>
      </c>
      <c r="Q1165" s="17" t="str">
        <f aca="false">VLOOKUP(поверки!$F1165,'соответстиви ОТ типу'!$K$4:$M$344,2,FALSE())</f>
        <v>Преобразователь измерительный</v>
      </c>
      <c r="R1165" s="17" t="s">
        <v>37</v>
      </c>
      <c r="S1165" s="17" t="n">
        <v>248</v>
      </c>
      <c r="T1165" s="17" t="n">
        <v>5</v>
      </c>
      <c r="U1165" s="19" t="n">
        <f aca="false">VLOOKUP(поверки!$T1165,'Акты п-п'!$C$5:$I$57,2,FALSE())</f>
        <v>45761</v>
      </c>
      <c r="V1165" s="19" t="n">
        <f aca="false">VLOOKUP(поверки!$T1165,'Акты п-п'!$C$5:$I$57,3,FALSE())</f>
        <v>45765</v>
      </c>
      <c r="W1165" s="17" t="str">
        <f aca="false">VLOOKUP(поверки!$T1165,'Акты п-п'!$C$5:$I$57,5,FALSE())</f>
        <v>Кадыков П.Ю.</v>
      </c>
      <c r="X1165" s="17" t="n">
        <f aca="false">поверки!$G1165-поверки!$U1165</f>
        <v>2</v>
      </c>
      <c r="Y1165" s="17" t="n">
        <f aca="false">поверки!$V1165-поверки!$G1165</f>
        <v>2</v>
      </c>
      <c r="Z1165" s="17" t="str">
        <f aca="false">CONCATENATE(поверки!$Q1165," ",поверки!$S1165," номер ",поверки!$H1165)</f>
        <v>Преобразователь измерительный 248 номер 2980662</v>
      </c>
    </row>
    <row r="1166" customFormat="false" ht="17.9" hidden="true" customHeight="false" outlineLevel="0" collapsed="false">
      <c r="B1166" s="1" t="s">
        <v>66</v>
      </c>
      <c r="C1166" s="1" t="s">
        <v>30</v>
      </c>
      <c r="D1166" s="1" t="s">
        <v>31</v>
      </c>
      <c r="F1166" s="1" t="s">
        <v>146</v>
      </c>
      <c r="G1166" s="16" t="n">
        <v>45763</v>
      </c>
      <c r="H1166" s="6" t="s">
        <v>2601</v>
      </c>
      <c r="J1166" s="1" t="s">
        <v>34</v>
      </c>
      <c r="K1166" s="1" t="s">
        <v>35</v>
      </c>
      <c r="L1166" s="1" t="s">
        <v>2602</v>
      </c>
      <c r="M1166" s="17" t="str">
        <f aca="false">IF(COUNTIF(поверки!$H$6:$H$3175,поверки!$H1166)&gt;1,"Дубликат","")</f>
        <v/>
      </c>
      <c r="N1166" s="17" t="str">
        <f aca="false">IF(COUNTIF(поверки!$L$6:$L$3175,поверки!$L1166)&gt;1,"Дубликат","")</f>
        <v/>
      </c>
      <c r="O1166" s="18" t="n">
        <v>1161</v>
      </c>
      <c r="P1166" s="17" t="str">
        <f aca="false">CONCATENATE(TEXT(MONTH(поверки!$G1166),"00"),"/",TEXT(поверки!$O1166,"000"), "/",TEXT(YEAR(поверки!$G1166)-2000,"00"))</f>
        <v>04/1161/25</v>
      </c>
      <c r="Q1166" s="17" t="str">
        <f aca="false">VLOOKUP(поверки!$F1166,'соответстиви ОТ типу'!$K$4:$M$344,2,FALSE())</f>
        <v>Преобразователь измерительный</v>
      </c>
      <c r="R1166" s="17" t="s">
        <v>37</v>
      </c>
      <c r="S1166" s="17" t="n">
        <v>248</v>
      </c>
      <c r="T1166" s="17" t="n">
        <v>5</v>
      </c>
      <c r="U1166" s="19" t="n">
        <f aca="false">VLOOKUP(поверки!$T1166,'Акты п-п'!$C$5:$I$57,2,FALSE())</f>
        <v>45761</v>
      </c>
      <c r="V1166" s="19" t="n">
        <f aca="false">VLOOKUP(поверки!$T1166,'Акты п-п'!$C$5:$I$57,3,FALSE())</f>
        <v>45765</v>
      </c>
      <c r="W1166" s="17" t="str">
        <f aca="false">VLOOKUP(поверки!$T1166,'Акты п-п'!$C$5:$I$57,5,FALSE())</f>
        <v>Кадыков П.Ю.</v>
      </c>
      <c r="X1166" s="17" t="n">
        <f aca="false">поверки!$G1166-поверки!$U1166</f>
        <v>2</v>
      </c>
      <c r="Y1166" s="17" t="n">
        <f aca="false">поверки!$V1166-поверки!$G1166</f>
        <v>2</v>
      </c>
      <c r="Z1166" s="17" t="str">
        <f aca="false">CONCATENATE(поверки!$Q1166," ",поверки!$S1166," номер ",поверки!$H1166)</f>
        <v>Преобразователь измерительный 248 номер 2980663</v>
      </c>
    </row>
    <row r="1167" customFormat="false" ht="17.9" hidden="true" customHeight="false" outlineLevel="0" collapsed="false">
      <c r="B1167" s="1" t="s">
        <v>66</v>
      </c>
      <c r="C1167" s="1" t="s">
        <v>30</v>
      </c>
      <c r="D1167" s="1" t="s">
        <v>31</v>
      </c>
      <c r="F1167" s="1" t="s">
        <v>146</v>
      </c>
      <c r="G1167" s="16" t="n">
        <v>45763</v>
      </c>
      <c r="H1167" s="6" t="s">
        <v>2603</v>
      </c>
      <c r="J1167" s="1" t="s">
        <v>34</v>
      </c>
      <c r="K1167" s="1" t="s">
        <v>35</v>
      </c>
      <c r="L1167" s="1" t="s">
        <v>2604</v>
      </c>
      <c r="M1167" s="17" t="str">
        <f aca="false">IF(COUNTIF(поверки!$H$6:$H$3175,поверки!$H1167)&gt;1,"Дубликат","")</f>
        <v/>
      </c>
      <c r="N1167" s="17" t="str">
        <f aca="false">IF(COUNTIF(поверки!$L$6:$L$3175,поверки!$L1167)&gt;1,"Дубликат","")</f>
        <v/>
      </c>
      <c r="O1167" s="18" t="n">
        <v>1162</v>
      </c>
      <c r="P1167" s="17" t="str">
        <f aca="false">CONCATENATE(TEXT(MONTH(поверки!$G1167),"00"),"/",TEXT(поверки!$O1167,"000"), "/",TEXT(YEAR(поверки!$G1167)-2000,"00"))</f>
        <v>04/1162/25</v>
      </c>
      <c r="Q1167" s="17" t="str">
        <f aca="false">VLOOKUP(поверки!$F1167,'соответстиви ОТ типу'!$K$4:$M$344,2,FALSE())</f>
        <v>Преобразователь измерительный</v>
      </c>
      <c r="R1167" s="17" t="s">
        <v>42</v>
      </c>
      <c r="S1167" s="17" t="n">
        <v>248</v>
      </c>
      <c r="T1167" s="17" t="n">
        <v>5</v>
      </c>
      <c r="U1167" s="19" t="n">
        <f aca="false">VLOOKUP(поверки!$T1167,'Акты п-п'!$C$5:$I$57,2,FALSE())</f>
        <v>45761</v>
      </c>
      <c r="V1167" s="19" t="n">
        <f aca="false">VLOOKUP(поверки!$T1167,'Акты п-п'!$C$5:$I$57,3,FALSE())</f>
        <v>45765</v>
      </c>
      <c r="W1167" s="17" t="str">
        <f aca="false">VLOOKUP(поверки!$T1167,'Акты п-п'!$C$5:$I$57,5,FALSE())</f>
        <v>Кадыков П.Ю.</v>
      </c>
      <c r="X1167" s="17" t="n">
        <f aca="false">поверки!$G1167-поверки!$U1167</f>
        <v>2</v>
      </c>
      <c r="Y1167" s="17" t="n">
        <f aca="false">поверки!$V1167-поверки!$G1167</f>
        <v>2</v>
      </c>
      <c r="Z1167" s="17" t="str">
        <f aca="false">CONCATENATE(поверки!$Q1167," ",поверки!$S1167," номер ",поверки!$H1167)</f>
        <v>Преобразователь измерительный 248 номер 2980664</v>
      </c>
    </row>
    <row r="1168" customFormat="false" ht="17.9" hidden="true" customHeight="false" outlineLevel="0" collapsed="false">
      <c r="B1168" s="1" t="s">
        <v>66</v>
      </c>
      <c r="C1168" s="1" t="s">
        <v>30</v>
      </c>
      <c r="D1168" s="1" t="s">
        <v>31</v>
      </c>
      <c r="F1168" s="1" t="s">
        <v>146</v>
      </c>
      <c r="G1168" s="16" t="n">
        <v>45763</v>
      </c>
      <c r="H1168" s="6" t="s">
        <v>2605</v>
      </c>
      <c r="J1168" s="1" t="s">
        <v>34</v>
      </c>
      <c r="K1168" s="1" t="s">
        <v>35</v>
      </c>
      <c r="L1168" s="1" t="s">
        <v>2606</v>
      </c>
      <c r="M1168" s="17" t="str">
        <f aca="false">IF(COUNTIF(поверки!$H$6:$H$3175,поверки!$H1168)&gt;1,"Дубликат","")</f>
        <v/>
      </c>
      <c r="N1168" s="17" t="str">
        <f aca="false">IF(COUNTIF(поверки!$L$6:$L$3175,поверки!$L1168)&gt;1,"Дубликат","")</f>
        <v/>
      </c>
      <c r="O1168" s="18" t="n">
        <v>1163</v>
      </c>
      <c r="P1168" s="17" t="str">
        <f aca="false">CONCATENATE(TEXT(MONTH(поверки!$G1168),"00"),"/",TEXT(поверки!$O1168,"000"), "/",TEXT(YEAR(поверки!$G1168)-2000,"00"))</f>
        <v>04/1163/25</v>
      </c>
      <c r="Q1168" s="17" t="str">
        <f aca="false">VLOOKUP(поверки!$F1168,'соответстиви ОТ типу'!$K$4:$M$344,2,FALSE())</f>
        <v>Преобразователь измерительный</v>
      </c>
      <c r="R1168" s="17" t="s">
        <v>42</v>
      </c>
      <c r="S1168" s="17" t="n">
        <v>248</v>
      </c>
      <c r="T1168" s="17" t="n">
        <v>5</v>
      </c>
      <c r="U1168" s="19" t="n">
        <f aca="false">VLOOKUP(поверки!$T1168,'Акты п-п'!$C$5:$I$57,2,FALSE())</f>
        <v>45761</v>
      </c>
      <c r="V1168" s="19" t="n">
        <f aca="false">VLOOKUP(поверки!$T1168,'Акты п-п'!$C$5:$I$57,3,FALSE())</f>
        <v>45765</v>
      </c>
      <c r="W1168" s="17" t="str">
        <f aca="false">VLOOKUP(поверки!$T1168,'Акты п-п'!$C$5:$I$57,5,FALSE())</f>
        <v>Кадыков П.Ю.</v>
      </c>
      <c r="X1168" s="17" t="n">
        <f aca="false">поверки!$G1168-поверки!$U1168</f>
        <v>2</v>
      </c>
      <c r="Y1168" s="17" t="n">
        <f aca="false">поверки!$V1168-поверки!$G1168</f>
        <v>2</v>
      </c>
      <c r="Z1168" s="17" t="str">
        <f aca="false">CONCATENATE(поверки!$Q1168," ",поверки!$S1168," номер ",поверки!$H1168)</f>
        <v>Преобразователь измерительный 248 номер 2980665</v>
      </c>
    </row>
    <row r="1169" customFormat="false" ht="17.9" hidden="true" customHeight="false" outlineLevel="0" collapsed="false">
      <c r="B1169" s="1" t="s">
        <v>66</v>
      </c>
      <c r="C1169" s="1" t="s">
        <v>30</v>
      </c>
      <c r="D1169" s="1" t="s">
        <v>31</v>
      </c>
      <c r="F1169" s="1" t="s">
        <v>2607</v>
      </c>
      <c r="G1169" s="16" t="n">
        <v>45763</v>
      </c>
      <c r="H1169" s="6" t="s">
        <v>2608</v>
      </c>
      <c r="J1169" s="1" t="s">
        <v>34</v>
      </c>
      <c r="K1169" s="1" t="s">
        <v>35</v>
      </c>
      <c r="L1169" s="1" t="s">
        <v>2609</v>
      </c>
      <c r="M1169" s="17" t="str">
        <f aca="false">IF(COUNTIF(поверки!$H$6:$H$3175,поверки!$H1169)&gt;1,"Дубликат","")</f>
        <v/>
      </c>
      <c r="N1169" s="17" t="str">
        <f aca="false">IF(COUNTIF(поверки!$L$6:$L$3175,поверки!$L1169)&gt;1,"Дубликат","")</f>
        <v/>
      </c>
      <c r="O1169" s="18" t="n">
        <v>1164</v>
      </c>
      <c r="P1169" s="17" t="str">
        <f aca="false">CONCATENATE(TEXT(MONTH(поверки!$G1169),"00"),"/",TEXT(поверки!$O1169,"000"), "/",TEXT(YEAR(поверки!$G1169)-2000,"00"))</f>
        <v>04/1164/25</v>
      </c>
      <c r="Q1169" s="17" t="str">
        <f aca="false">VLOOKUP(поверки!$F1169,'соответстиви ОТ типу'!$K$4:$M$344,2,FALSE())</f>
        <v>Преобразователь измерительный</v>
      </c>
      <c r="R1169" s="17" t="s">
        <v>42</v>
      </c>
      <c r="S1169" s="17" t="s">
        <v>2610</v>
      </c>
      <c r="T1169" s="17" t="n">
        <v>5</v>
      </c>
      <c r="U1169" s="19" t="n">
        <f aca="false">VLOOKUP(поверки!$T1169,'Акты п-п'!$C$5:$I$57,2,FALSE())</f>
        <v>45761</v>
      </c>
      <c r="V1169" s="19" t="n">
        <f aca="false">VLOOKUP(поверки!$T1169,'Акты п-п'!$C$5:$I$57,3,FALSE())</f>
        <v>45765</v>
      </c>
      <c r="W1169" s="17" t="str">
        <f aca="false">VLOOKUP(поверки!$T1169,'Акты п-п'!$C$5:$I$57,5,FALSE())</f>
        <v>Кадыков П.Ю.</v>
      </c>
      <c r="X1169" s="17" t="n">
        <f aca="false">поверки!$G1169-поверки!$U1169</f>
        <v>2</v>
      </c>
      <c r="Y1169" s="17" t="n">
        <f aca="false">поверки!$V1169-поверки!$G1169</f>
        <v>2</v>
      </c>
      <c r="Z1169" s="17" t="str">
        <f aca="false">CONCATENATE(поверки!$Q1169," ",поверки!$S1169," номер ",поверки!$H1169)</f>
        <v>Преобразователь измерительный PR5335D номер 160928217</v>
      </c>
    </row>
    <row r="1170" customFormat="false" ht="17.9" hidden="true" customHeight="false" outlineLevel="0" collapsed="false">
      <c r="B1170" s="1" t="s">
        <v>66</v>
      </c>
      <c r="C1170" s="1" t="s">
        <v>30</v>
      </c>
      <c r="D1170" s="1" t="s">
        <v>31</v>
      </c>
      <c r="F1170" s="1" t="s">
        <v>2611</v>
      </c>
      <c r="G1170" s="16" t="n">
        <v>45763</v>
      </c>
      <c r="H1170" s="6" t="s">
        <v>2612</v>
      </c>
      <c r="J1170" s="1" t="s">
        <v>34</v>
      </c>
      <c r="K1170" s="1" t="s">
        <v>35</v>
      </c>
      <c r="L1170" s="1" t="s">
        <v>2613</v>
      </c>
      <c r="M1170" s="17" t="str">
        <f aca="false">IF(COUNTIF(поверки!$H$6:$H$3175,поверки!$H1170)&gt;1,"Дубликат","")</f>
        <v/>
      </c>
      <c r="N1170" s="17" t="str">
        <f aca="false">IF(COUNTIF(поверки!$L$6:$L$3175,поверки!$L1170)&gt;1,"Дубликат","")</f>
        <v/>
      </c>
      <c r="O1170" s="18" t="n">
        <v>1165</v>
      </c>
      <c r="P1170" s="17" t="str">
        <f aca="false">CONCATENATE(TEXT(MONTH(поверки!$G1170),"00"),"/",TEXT(поверки!$O1170,"000"), "/",TEXT(YEAR(поверки!$G1170)-2000,"00"))</f>
        <v>04/1165/25</v>
      </c>
      <c r="Q1170" s="17" t="str">
        <f aca="false">VLOOKUP(поверки!$F1170,'соответстиви ОТ типу'!$K$4:$M$344,2,FALSE())</f>
        <v>Датчик температуры</v>
      </c>
      <c r="R1170" s="17" t="s">
        <v>42</v>
      </c>
      <c r="S1170" s="17" t="s">
        <v>2614</v>
      </c>
      <c r="T1170" s="17" t="n">
        <v>5</v>
      </c>
      <c r="U1170" s="19" t="n">
        <f aca="false">VLOOKUP(поверки!$T1170,'Акты п-п'!$C$5:$I$57,2,FALSE())</f>
        <v>45761</v>
      </c>
      <c r="V1170" s="19" t="n">
        <f aca="false">VLOOKUP(поверки!$T1170,'Акты п-п'!$C$5:$I$57,3,FALSE())</f>
        <v>45765</v>
      </c>
      <c r="W1170" s="17" t="str">
        <f aca="false">VLOOKUP(поверки!$T1170,'Акты п-п'!$C$5:$I$57,5,FALSE())</f>
        <v>Кадыков П.Ю.</v>
      </c>
      <c r="X1170" s="17" t="n">
        <f aca="false">поверки!$G1170-поверки!$U1170</f>
        <v>2</v>
      </c>
      <c r="Y1170" s="17" t="n">
        <f aca="false">поверки!$V1170-поверки!$G1170</f>
        <v>2</v>
      </c>
      <c r="Z1170" s="17" t="str">
        <f aca="false">CONCATENATE(поверки!$Q1170," ",поверки!$S1170," номер ",поверки!$H1170)</f>
        <v>Датчик температуры ИП 0304Ех номер 12-5594</v>
      </c>
    </row>
    <row r="1171" customFormat="false" ht="17.9" hidden="true" customHeight="false" outlineLevel="0" collapsed="false">
      <c r="B1171" s="1" t="s">
        <v>290</v>
      </c>
      <c r="C1171" s="1" t="s">
        <v>30</v>
      </c>
      <c r="D1171" s="1" t="s">
        <v>31</v>
      </c>
      <c r="F1171" s="1" t="s">
        <v>428</v>
      </c>
      <c r="G1171" s="16" t="n">
        <v>45763</v>
      </c>
      <c r="H1171" s="6" t="s">
        <v>2615</v>
      </c>
      <c r="J1171" s="1" t="s">
        <v>34</v>
      </c>
      <c r="K1171" s="1" t="s">
        <v>35</v>
      </c>
      <c r="L1171" s="1" t="s">
        <v>2616</v>
      </c>
      <c r="M1171" s="17" t="str">
        <f aca="false">IF(COUNTIF(поверки!$H$6:$H$3175,поверки!$H1171)&gt;1,"Дубликат","")</f>
        <v/>
      </c>
      <c r="N1171" s="17" t="str">
        <f aca="false">IF(COUNTIF(поверки!$L$6:$L$3175,поверки!$L1171)&gt;1,"Дубликат","")</f>
        <v/>
      </c>
      <c r="O1171" s="18" t="n">
        <v>1166</v>
      </c>
      <c r="P1171" s="17" t="str">
        <f aca="false">CONCATENATE(TEXT(MONTH(поверки!$G1171),"00"),"/",TEXT(поверки!$O1171,"000"), "/",TEXT(YEAR(поверки!$G1171)-2000,"00"))</f>
        <v>04/1166/25</v>
      </c>
      <c r="Q1171" s="17" t="str">
        <f aca="false">VLOOKUP(поверки!$F1171,'соответстиви ОТ типу'!$K$4:$M$344,2,FALSE())</f>
        <v>Манометр</v>
      </c>
      <c r="R1171" s="17" t="s">
        <v>46</v>
      </c>
      <c r="S1171" s="17" t="s">
        <v>2617</v>
      </c>
      <c r="T1171" s="17" t="n">
        <v>5</v>
      </c>
      <c r="U1171" s="19" t="n">
        <f aca="false">VLOOKUP(поверки!$T1171,'Акты п-п'!$C$5:$I$57,2,FALSE())</f>
        <v>45761</v>
      </c>
      <c r="V1171" s="19" t="n">
        <f aca="false">VLOOKUP(поверки!$T1171,'Акты п-п'!$C$5:$I$57,3,FALSE())</f>
        <v>45765</v>
      </c>
      <c r="W1171" s="17" t="str">
        <f aca="false">VLOOKUP(поверки!$T1171,'Акты п-п'!$C$5:$I$57,5,FALSE())</f>
        <v>Кадыков П.Ю.</v>
      </c>
      <c r="X1171" s="17" t="n">
        <f aca="false">поверки!$G1171-поверки!$U1171</f>
        <v>2</v>
      </c>
      <c r="Y1171" s="17" t="n">
        <f aca="false">поверки!$V1171-поверки!$G1171</f>
        <v>2</v>
      </c>
      <c r="Z1171" s="17" t="str">
        <f aca="false">CONCATENATE(поверки!$Q1171," ",поверки!$S1171," номер ",поверки!$H1171)</f>
        <v>Манометр МВП3-УУ2 номер 01978</v>
      </c>
    </row>
    <row r="1172" customFormat="false" ht="17.9" hidden="true" customHeight="false" outlineLevel="0" collapsed="false">
      <c r="B1172" s="1" t="s">
        <v>290</v>
      </c>
      <c r="C1172" s="1" t="s">
        <v>30</v>
      </c>
      <c r="D1172" s="1" t="s">
        <v>31</v>
      </c>
      <c r="F1172" s="1" t="s">
        <v>323</v>
      </c>
      <c r="G1172" s="16" t="n">
        <v>45763</v>
      </c>
      <c r="H1172" s="6" t="s">
        <v>2618</v>
      </c>
      <c r="J1172" s="1" t="s">
        <v>34</v>
      </c>
      <c r="K1172" s="1" t="s">
        <v>35</v>
      </c>
      <c r="L1172" s="1" t="s">
        <v>2619</v>
      </c>
      <c r="M1172" s="17" t="str">
        <f aca="false">IF(COUNTIF(поверки!$H$6:$H$3175,поверки!$H1172)&gt;1,"Дубликат","")</f>
        <v/>
      </c>
      <c r="N1172" s="17" t="str">
        <f aca="false">IF(COUNTIF(поверки!$L$6:$L$3175,поверки!$L1172)&gt;1,"Дубликат","")</f>
        <v/>
      </c>
      <c r="O1172" s="18" t="n">
        <v>1167</v>
      </c>
      <c r="P1172" s="17" t="str">
        <f aca="false">CONCATENATE(TEXT(MONTH(поверки!$G1172),"00"),"/",TEXT(поверки!$O1172,"000"), "/",TEXT(YEAR(поверки!$G1172)-2000,"00"))</f>
        <v>04/1167/25</v>
      </c>
      <c r="Q1172" s="17" t="str">
        <f aca="false">VLOOKUP(поверки!$F1172,'соответстиви ОТ типу'!$K$4:$M$344,2,FALSE())</f>
        <v>Манометр</v>
      </c>
      <c r="R1172" s="17" t="s">
        <v>46</v>
      </c>
      <c r="S1172" s="17" t="s">
        <v>763</v>
      </c>
      <c r="T1172" s="17" t="n">
        <v>5</v>
      </c>
      <c r="U1172" s="19" t="n">
        <f aca="false">VLOOKUP(поверки!$T1172,'Акты п-п'!$C$5:$I$57,2,FALSE())</f>
        <v>45761</v>
      </c>
      <c r="V1172" s="19" t="n">
        <f aca="false">VLOOKUP(поверки!$T1172,'Акты п-п'!$C$5:$I$57,3,FALSE())</f>
        <v>45765</v>
      </c>
      <c r="W1172" s="17" t="str">
        <f aca="false">VLOOKUP(поверки!$T1172,'Акты п-п'!$C$5:$I$57,5,FALSE())</f>
        <v>Кадыков П.Ю.</v>
      </c>
      <c r="X1172" s="17" t="n">
        <f aca="false">поверки!$G1172-поверки!$U1172</f>
        <v>2</v>
      </c>
      <c r="Y1172" s="17" t="n">
        <f aca="false">поверки!$V1172-поверки!$G1172</f>
        <v>2</v>
      </c>
      <c r="Z1172" s="17" t="str">
        <f aca="false">CONCATENATE(поверки!$Q1172," ",поверки!$S1172," номер ",поверки!$H1172)</f>
        <v>Манометр 232.50.160 номер 02926</v>
      </c>
    </row>
    <row r="1173" customFormat="false" ht="17.9" hidden="true" customHeight="false" outlineLevel="0" collapsed="false">
      <c r="B1173" s="1" t="s">
        <v>290</v>
      </c>
      <c r="C1173" s="1" t="s">
        <v>30</v>
      </c>
      <c r="D1173" s="1" t="s">
        <v>31</v>
      </c>
      <c r="F1173" s="1" t="s">
        <v>323</v>
      </c>
      <c r="G1173" s="16" t="n">
        <v>45763</v>
      </c>
      <c r="H1173" s="6" t="s">
        <v>2620</v>
      </c>
      <c r="J1173" s="1" t="s">
        <v>34</v>
      </c>
      <c r="K1173" s="1" t="s">
        <v>35</v>
      </c>
      <c r="L1173" s="1" t="s">
        <v>2621</v>
      </c>
      <c r="M1173" s="17" t="str">
        <f aca="false">IF(COUNTIF(поверки!$H$6:$H$3175,поверки!$H1173)&gt;1,"Дубликат","")</f>
        <v/>
      </c>
      <c r="N1173" s="17" t="str">
        <f aca="false">IF(COUNTIF(поверки!$L$6:$L$3175,поверки!$L1173)&gt;1,"Дубликат","")</f>
        <v/>
      </c>
      <c r="O1173" s="18" t="n">
        <v>1168</v>
      </c>
      <c r="P1173" s="17" t="str">
        <f aca="false">CONCATENATE(TEXT(MONTH(поверки!$G1173),"00"),"/",TEXT(поверки!$O1173,"000"), "/",TEXT(YEAR(поверки!$G1173)-2000,"00"))</f>
        <v>04/1168/25</v>
      </c>
      <c r="Q1173" s="17" t="str">
        <f aca="false">VLOOKUP(поверки!$F1173,'соответстиви ОТ типу'!$K$4:$M$344,2,FALSE())</f>
        <v>Манометр</v>
      </c>
      <c r="R1173" s="17" t="s">
        <v>46</v>
      </c>
      <c r="S1173" s="17" t="s">
        <v>782</v>
      </c>
      <c r="T1173" s="17" t="n">
        <v>5</v>
      </c>
      <c r="U1173" s="19" t="n">
        <f aca="false">VLOOKUP(поверки!$T1173,'Акты п-п'!$C$5:$I$57,2,FALSE())</f>
        <v>45761</v>
      </c>
      <c r="V1173" s="19" t="n">
        <f aca="false">VLOOKUP(поверки!$T1173,'Акты п-п'!$C$5:$I$57,3,FALSE())</f>
        <v>45765</v>
      </c>
      <c r="W1173" s="17" t="str">
        <f aca="false">VLOOKUP(поверки!$T1173,'Акты п-п'!$C$5:$I$57,5,FALSE())</f>
        <v>Кадыков П.Ю.</v>
      </c>
      <c r="X1173" s="17" t="n">
        <f aca="false">поверки!$G1173-поверки!$U1173</f>
        <v>2</v>
      </c>
      <c r="Y1173" s="17" t="n">
        <f aca="false">поверки!$V1173-поверки!$G1173</f>
        <v>2</v>
      </c>
      <c r="Z1173" s="17" t="str">
        <f aca="false">CONCATENATE(поверки!$Q1173," ",поверки!$S1173," номер ",поверки!$H1173)</f>
        <v>Манометр 232.50.100 номер 02931</v>
      </c>
    </row>
    <row r="1174" customFormat="false" ht="17.9" hidden="true" customHeight="false" outlineLevel="0" collapsed="false">
      <c r="B1174" s="1" t="s">
        <v>290</v>
      </c>
      <c r="C1174" s="1" t="s">
        <v>30</v>
      </c>
      <c r="D1174" s="1" t="s">
        <v>31</v>
      </c>
      <c r="F1174" s="1" t="s">
        <v>323</v>
      </c>
      <c r="G1174" s="16" t="n">
        <v>45763</v>
      </c>
      <c r="H1174" s="6" t="s">
        <v>2622</v>
      </c>
      <c r="J1174" s="1" t="s">
        <v>34</v>
      </c>
      <c r="K1174" s="1" t="s">
        <v>35</v>
      </c>
      <c r="L1174" s="1" t="s">
        <v>2623</v>
      </c>
      <c r="M1174" s="17" t="str">
        <f aca="false">IF(COUNTIF(поверки!$H$6:$H$3175,поверки!$H1174)&gt;1,"Дубликат","")</f>
        <v/>
      </c>
      <c r="N1174" s="17" t="str">
        <f aca="false">IF(COUNTIF(поверки!$L$6:$L$3175,поверки!$L1174)&gt;1,"Дубликат","")</f>
        <v/>
      </c>
      <c r="O1174" s="18" t="n">
        <v>1169</v>
      </c>
      <c r="P1174" s="17" t="str">
        <f aca="false">CONCATENATE(TEXT(MONTH(поверки!$G1174),"00"),"/",TEXT(поверки!$O1174,"000"), "/",TEXT(YEAR(поверки!$G1174)-2000,"00"))</f>
        <v>04/1169/25</v>
      </c>
      <c r="Q1174" s="17" t="str">
        <f aca="false">VLOOKUP(поверки!$F1174,'соответстиви ОТ типу'!$K$4:$M$344,2,FALSE())</f>
        <v>Манометр</v>
      </c>
      <c r="R1174" s="17" t="s">
        <v>46</v>
      </c>
      <c r="S1174" s="17" t="s">
        <v>763</v>
      </c>
      <c r="T1174" s="17" t="n">
        <v>5</v>
      </c>
      <c r="U1174" s="19" t="n">
        <f aca="false">VLOOKUP(поверки!$T1174,'Акты п-п'!$C$5:$I$57,2,FALSE())</f>
        <v>45761</v>
      </c>
      <c r="V1174" s="19" t="n">
        <f aca="false">VLOOKUP(поверки!$T1174,'Акты п-п'!$C$5:$I$57,3,FALSE())</f>
        <v>45765</v>
      </c>
      <c r="W1174" s="17" t="str">
        <f aca="false">VLOOKUP(поверки!$T1174,'Акты п-п'!$C$5:$I$57,5,FALSE())</f>
        <v>Кадыков П.Ю.</v>
      </c>
      <c r="X1174" s="17" t="n">
        <f aca="false">поверки!$G1174-поверки!$U1174</f>
        <v>2</v>
      </c>
      <c r="Y1174" s="17" t="n">
        <f aca="false">поверки!$V1174-поверки!$G1174</f>
        <v>2</v>
      </c>
      <c r="Z1174" s="17" t="str">
        <f aca="false">CONCATENATE(поверки!$Q1174," ",поверки!$S1174," номер ",поверки!$H1174)</f>
        <v>Манометр 232.50.160 номер 02949</v>
      </c>
    </row>
    <row r="1175" customFormat="false" ht="17.9" hidden="true" customHeight="false" outlineLevel="0" collapsed="false">
      <c r="B1175" s="1" t="s">
        <v>290</v>
      </c>
      <c r="C1175" s="1" t="s">
        <v>30</v>
      </c>
      <c r="D1175" s="1" t="s">
        <v>31</v>
      </c>
      <c r="F1175" s="1" t="s">
        <v>323</v>
      </c>
      <c r="G1175" s="16" t="n">
        <v>45763</v>
      </c>
      <c r="H1175" s="6" t="s">
        <v>2624</v>
      </c>
      <c r="J1175" s="1" t="s">
        <v>34</v>
      </c>
      <c r="K1175" s="1" t="s">
        <v>35</v>
      </c>
      <c r="L1175" s="1" t="s">
        <v>2625</v>
      </c>
      <c r="M1175" s="17" t="str">
        <f aca="false">IF(COUNTIF(поверки!$H$6:$H$3175,поверки!$H1175)&gt;1,"Дубликат","")</f>
        <v/>
      </c>
      <c r="N1175" s="17" t="str">
        <f aca="false">IF(COUNTIF(поверки!$L$6:$L$3175,поверки!$L1175)&gt;1,"Дубликат","")</f>
        <v/>
      </c>
      <c r="O1175" s="18" t="n">
        <v>1170</v>
      </c>
      <c r="P1175" s="17" t="str">
        <f aca="false">CONCATENATE(TEXT(MONTH(поверки!$G1175),"00"),"/",TEXT(поверки!$O1175,"000"), "/",TEXT(YEAR(поверки!$G1175)-2000,"00"))</f>
        <v>04/1170/25</v>
      </c>
      <c r="Q1175" s="17" t="str">
        <f aca="false">VLOOKUP(поверки!$F1175,'соответстиви ОТ типу'!$K$4:$M$344,2,FALSE())</f>
        <v>Манометр</v>
      </c>
      <c r="R1175" s="17" t="s">
        <v>46</v>
      </c>
      <c r="S1175" s="17" t="s">
        <v>763</v>
      </c>
      <c r="T1175" s="17" t="n">
        <v>5</v>
      </c>
      <c r="U1175" s="19" t="n">
        <f aca="false">VLOOKUP(поверки!$T1175,'Акты п-п'!$C$5:$I$57,2,FALSE())</f>
        <v>45761</v>
      </c>
      <c r="V1175" s="19" t="n">
        <f aca="false">VLOOKUP(поверки!$T1175,'Акты п-п'!$C$5:$I$57,3,FALSE())</f>
        <v>45765</v>
      </c>
      <c r="W1175" s="17" t="str">
        <f aca="false">VLOOKUP(поверки!$T1175,'Акты п-п'!$C$5:$I$57,5,FALSE())</f>
        <v>Кадыков П.Ю.</v>
      </c>
      <c r="X1175" s="17" t="n">
        <f aca="false">поверки!$G1175-поверки!$U1175</f>
        <v>2</v>
      </c>
      <c r="Y1175" s="17" t="n">
        <f aca="false">поверки!$V1175-поверки!$G1175</f>
        <v>2</v>
      </c>
      <c r="Z1175" s="17" t="str">
        <f aca="false">CONCATENATE(поверки!$Q1175," ",поверки!$S1175," номер ",поверки!$H1175)</f>
        <v>Манометр 232.50.160 номер 02958</v>
      </c>
    </row>
    <row r="1176" customFormat="false" ht="17.9" hidden="true" customHeight="false" outlineLevel="0" collapsed="false">
      <c r="B1176" s="1" t="s">
        <v>290</v>
      </c>
      <c r="C1176" s="1" t="s">
        <v>30</v>
      </c>
      <c r="D1176" s="1" t="s">
        <v>31</v>
      </c>
      <c r="F1176" s="1" t="s">
        <v>724</v>
      </c>
      <c r="G1176" s="16" t="n">
        <v>45763</v>
      </c>
      <c r="H1176" s="6" t="s">
        <v>2626</v>
      </c>
      <c r="J1176" s="1" t="s">
        <v>34</v>
      </c>
      <c r="K1176" s="1" t="s">
        <v>35</v>
      </c>
      <c r="L1176" s="1" t="s">
        <v>2627</v>
      </c>
      <c r="M1176" s="17" t="str">
        <f aca="false">IF(COUNTIF(поверки!$H$6:$H$3175,поверки!$H1176)&gt;1,"Дубликат","")</f>
        <v/>
      </c>
      <c r="N1176" s="17" t="str">
        <f aca="false">IF(COUNTIF(поверки!$L$6:$L$3175,поверки!$L1176)&gt;1,"Дубликат","")</f>
        <v/>
      </c>
      <c r="O1176" s="18" t="n">
        <v>1171</v>
      </c>
      <c r="P1176" s="17" t="str">
        <f aca="false">CONCATENATE(TEXT(MONTH(поверки!$G1176),"00"),"/",TEXT(поверки!$O1176,"000"), "/",TEXT(YEAR(поверки!$G1176)-2000,"00"))</f>
        <v>04/1171/25</v>
      </c>
      <c r="Q1176" s="17" t="str">
        <f aca="false">VLOOKUP(поверки!$F1176,'соответстиви ОТ типу'!$K$4:$M$344,2,FALSE())</f>
        <v>Манометр</v>
      </c>
      <c r="R1176" s="17" t="s">
        <v>46</v>
      </c>
      <c r="S1176" s="17" t="s">
        <v>332</v>
      </c>
      <c r="T1176" s="17" t="n">
        <v>5</v>
      </c>
      <c r="U1176" s="19" t="n">
        <f aca="false">VLOOKUP(поверки!$T1176,'Акты п-п'!$C$5:$I$57,2,FALSE())</f>
        <v>45761</v>
      </c>
      <c r="V1176" s="19" t="n">
        <f aca="false">VLOOKUP(поверки!$T1176,'Акты п-п'!$C$5:$I$57,3,FALSE())</f>
        <v>45765</v>
      </c>
      <c r="W1176" s="17" t="str">
        <f aca="false">VLOOKUP(поверки!$T1176,'Акты п-п'!$C$5:$I$57,5,FALSE())</f>
        <v>Кадыков П.Ю.</v>
      </c>
      <c r="X1176" s="17" t="n">
        <f aca="false">поверки!$G1176-поверки!$U1176</f>
        <v>2</v>
      </c>
      <c r="Y1176" s="17" t="n">
        <f aca="false">поверки!$V1176-поверки!$G1176</f>
        <v>2</v>
      </c>
      <c r="Z1176" s="17" t="str">
        <f aca="false">CONCATENATE(поверки!$Q1176," ",поверки!$S1176," номер ",поверки!$H1176)</f>
        <v>Манометр МП4-Уф номер 02965</v>
      </c>
    </row>
    <row r="1177" customFormat="false" ht="17.9" hidden="true" customHeight="false" outlineLevel="0" collapsed="false">
      <c r="B1177" s="1" t="s">
        <v>290</v>
      </c>
      <c r="C1177" s="1" t="s">
        <v>30</v>
      </c>
      <c r="D1177" s="1" t="s">
        <v>31</v>
      </c>
      <c r="F1177" s="1" t="s">
        <v>323</v>
      </c>
      <c r="G1177" s="16" t="n">
        <v>45763</v>
      </c>
      <c r="H1177" s="6" t="s">
        <v>2628</v>
      </c>
      <c r="J1177" s="1" t="s">
        <v>34</v>
      </c>
      <c r="K1177" s="1" t="s">
        <v>35</v>
      </c>
      <c r="L1177" s="1" t="s">
        <v>2629</v>
      </c>
      <c r="M1177" s="17" t="str">
        <f aca="false">IF(COUNTIF(поверки!$H$6:$H$3175,поверки!$H1177)&gt;1,"Дубликат","")</f>
        <v/>
      </c>
      <c r="N1177" s="17" t="str">
        <f aca="false">IF(COUNTIF(поверки!$L$6:$L$3175,поверки!$L1177)&gt;1,"Дубликат","")</f>
        <v/>
      </c>
      <c r="O1177" s="18" t="n">
        <v>1172</v>
      </c>
      <c r="P1177" s="17" t="str">
        <f aca="false">CONCATENATE(TEXT(MONTH(поверки!$G1177),"00"),"/",TEXT(поверки!$O1177,"000"), "/",TEXT(YEAR(поверки!$G1177)-2000,"00"))</f>
        <v>04/1172/25</v>
      </c>
      <c r="Q1177" s="17" t="str">
        <f aca="false">VLOOKUP(поверки!$F1177,'соответстиви ОТ типу'!$K$4:$M$344,2,FALSE())</f>
        <v>Манометр</v>
      </c>
      <c r="R1177" s="17" t="s">
        <v>46</v>
      </c>
      <c r="S1177" s="17" t="s">
        <v>326</v>
      </c>
      <c r="T1177" s="17" t="n">
        <v>5</v>
      </c>
      <c r="U1177" s="19" t="n">
        <f aca="false">VLOOKUP(поверки!$T1177,'Акты п-п'!$C$5:$I$57,2,FALSE())</f>
        <v>45761</v>
      </c>
      <c r="V1177" s="19" t="n">
        <f aca="false">VLOOKUP(поверки!$T1177,'Акты п-п'!$C$5:$I$57,3,FALSE())</f>
        <v>45765</v>
      </c>
      <c r="W1177" s="17" t="str">
        <f aca="false">VLOOKUP(поверки!$T1177,'Акты п-п'!$C$5:$I$57,5,FALSE())</f>
        <v>Кадыков П.Ю.</v>
      </c>
      <c r="X1177" s="17" t="n">
        <f aca="false">поверки!$G1177-поверки!$U1177</f>
        <v>2</v>
      </c>
      <c r="Y1177" s="17" t="n">
        <f aca="false">поверки!$V1177-поверки!$G1177</f>
        <v>2</v>
      </c>
      <c r="Z1177" s="17" t="str">
        <f aca="false">CONCATENATE(поверки!$Q1177," ",поверки!$S1177," номер ",поверки!$H1177)</f>
        <v>Манометр 233.50.160 номер 03765</v>
      </c>
    </row>
    <row r="1178" customFormat="false" ht="17.9" hidden="true" customHeight="false" outlineLevel="0" collapsed="false">
      <c r="B1178" s="1" t="s">
        <v>290</v>
      </c>
      <c r="C1178" s="1" t="s">
        <v>30</v>
      </c>
      <c r="D1178" s="1" t="s">
        <v>31</v>
      </c>
      <c r="F1178" s="1" t="s">
        <v>323</v>
      </c>
      <c r="G1178" s="16" t="n">
        <v>45763</v>
      </c>
      <c r="H1178" s="6" t="s">
        <v>2630</v>
      </c>
      <c r="J1178" s="1" t="s">
        <v>34</v>
      </c>
      <c r="K1178" s="1" t="s">
        <v>35</v>
      </c>
      <c r="L1178" s="1" t="s">
        <v>2631</v>
      </c>
      <c r="M1178" s="17" t="str">
        <f aca="false">IF(COUNTIF(поверки!$H$6:$H$3175,поверки!$H1178)&gt;1,"Дубликат","")</f>
        <v/>
      </c>
      <c r="N1178" s="17" t="str">
        <f aca="false">IF(COUNTIF(поверки!$L$6:$L$3175,поверки!$L1178)&gt;1,"Дубликат","")</f>
        <v/>
      </c>
      <c r="O1178" s="18" t="n">
        <v>1173</v>
      </c>
      <c r="P1178" s="17" t="str">
        <f aca="false">CONCATENATE(TEXT(MONTH(поверки!$G1178),"00"),"/",TEXT(поверки!$O1178,"000"), "/",TEXT(YEAR(поверки!$G1178)-2000,"00"))</f>
        <v>04/1173/25</v>
      </c>
      <c r="Q1178" s="17" t="str">
        <f aca="false">VLOOKUP(поверки!$F1178,'соответстиви ОТ типу'!$K$4:$M$344,2,FALSE())</f>
        <v>Манометр</v>
      </c>
      <c r="R1178" s="17" t="s">
        <v>46</v>
      </c>
      <c r="S1178" s="17" t="s">
        <v>763</v>
      </c>
      <c r="T1178" s="17" t="n">
        <v>5</v>
      </c>
      <c r="U1178" s="19" t="n">
        <f aca="false">VLOOKUP(поверки!$T1178,'Акты п-п'!$C$5:$I$57,2,FALSE())</f>
        <v>45761</v>
      </c>
      <c r="V1178" s="19" t="n">
        <f aca="false">VLOOKUP(поверки!$T1178,'Акты п-п'!$C$5:$I$57,3,FALSE())</f>
        <v>45765</v>
      </c>
      <c r="W1178" s="17" t="str">
        <f aca="false">VLOOKUP(поверки!$T1178,'Акты п-п'!$C$5:$I$57,5,FALSE())</f>
        <v>Кадыков П.Ю.</v>
      </c>
      <c r="X1178" s="17" t="n">
        <f aca="false">поверки!$G1178-поверки!$U1178</f>
        <v>2</v>
      </c>
      <c r="Y1178" s="17" t="n">
        <f aca="false">поверки!$V1178-поверки!$G1178</f>
        <v>2</v>
      </c>
      <c r="Z1178" s="17" t="str">
        <f aca="false">CONCATENATE(поверки!$Q1178," ",поверки!$S1178," номер ",поверки!$H1178)</f>
        <v>Манометр 232.50.160 номер 03766</v>
      </c>
    </row>
    <row r="1179" customFormat="false" ht="17.9" hidden="true" customHeight="false" outlineLevel="0" collapsed="false">
      <c r="B1179" s="1" t="s">
        <v>290</v>
      </c>
      <c r="C1179" s="1" t="s">
        <v>30</v>
      </c>
      <c r="D1179" s="1" t="s">
        <v>31</v>
      </c>
      <c r="F1179" s="1" t="s">
        <v>323</v>
      </c>
      <c r="G1179" s="16" t="n">
        <v>45763</v>
      </c>
      <c r="H1179" s="6" t="s">
        <v>2632</v>
      </c>
      <c r="J1179" s="1" t="s">
        <v>34</v>
      </c>
      <c r="K1179" s="1" t="s">
        <v>35</v>
      </c>
      <c r="L1179" s="1" t="s">
        <v>2633</v>
      </c>
      <c r="M1179" s="17" t="str">
        <f aca="false">IF(COUNTIF(поверки!$H$6:$H$3175,поверки!$H1179)&gt;1,"Дубликат","")</f>
        <v/>
      </c>
      <c r="N1179" s="17" t="str">
        <f aca="false">IF(COUNTIF(поверки!$L$6:$L$3175,поверки!$L1179)&gt;1,"Дубликат","")</f>
        <v/>
      </c>
      <c r="O1179" s="18" t="n">
        <v>1174</v>
      </c>
      <c r="P1179" s="17" t="str">
        <f aca="false">CONCATENATE(TEXT(MONTH(поверки!$G1179),"00"),"/",TEXT(поверки!$O1179,"000"), "/",TEXT(YEAR(поверки!$G1179)-2000,"00"))</f>
        <v>04/1174/25</v>
      </c>
      <c r="Q1179" s="17" t="str">
        <f aca="false">VLOOKUP(поверки!$F1179,'соответстиви ОТ типу'!$K$4:$M$344,2,FALSE())</f>
        <v>Манометр</v>
      </c>
      <c r="R1179" s="17" t="s">
        <v>46</v>
      </c>
      <c r="S1179" s="17" t="s">
        <v>763</v>
      </c>
      <c r="T1179" s="17" t="n">
        <v>5</v>
      </c>
      <c r="U1179" s="19" t="n">
        <f aca="false">VLOOKUP(поверки!$T1179,'Акты п-п'!$C$5:$I$57,2,FALSE())</f>
        <v>45761</v>
      </c>
      <c r="V1179" s="19" t="n">
        <f aca="false">VLOOKUP(поверки!$T1179,'Акты п-п'!$C$5:$I$57,3,FALSE())</f>
        <v>45765</v>
      </c>
      <c r="W1179" s="17" t="str">
        <f aca="false">VLOOKUP(поверки!$T1179,'Акты п-п'!$C$5:$I$57,5,FALSE())</f>
        <v>Кадыков П.Ю.</v>
      </c>
      <c r="X1179" s="17" t="n">
        <f aca="false">поверки!$G1179-поверки!$U1179</f>
        <v>2</v>
      </c>
      <c r="Y1179" s="17" t="n">
        <f aca="false">поверки!$V1179-поверки!$G1179</f>
        <v>2</v>
      </c>
      <c r="Z1179" s="17" t="str">
        <f aca="false">CONCATENATE(поверки!$Q1179," ",поверки!$S1179," номер ",поверки!$H1179)</f>
        <v>Манометр 232.50.160 номер 03768</v>
      </c>
    </row>
    <row r="1180" customFormat="false" ht="17.9" hidden="true" customHeight="false" outlineLevel="0" collapsed="false">
      <c r="B1180" s="1" t="s">
        <v>290</v>
      </c>
      <c r="C1180" s="1" t="s">
        <v>30</v>
      </c>
      <c r="D1180" s="1" t="s">
        <v>31</v>
      </c>
      <c r="F1180" s="1" t="s">
        <v>323</v>
      </c>
      <c r="G1180" s="16" t="n">
        <v>45763</v>
      </c>
      <c r="H1180" s="6" t="s">
        <v>2634</v>
      </c>
      <c r="J1180" s="1" t="s">
        <v>34</v>
      </c>
      <c r="K1180" s="1" t="s">
        <v>35</v>
      </c>
      <c r="L1180" s="1" t="s">
        <v>2635</v>
      </c>
      <c r="M1180" s="17" t="str">
        <f aca="false">IF(COUNTIF(поверки!$H$6:$H$3175,поверки!$H1180)&gt;1,"Дубликат","")</f>
        <v/>
      </c>
      <c r="N1180" s="17" t="str">
        <f aca="false">IF(COUNTIF(поверки!$L$6:$L$3175,поверки!$L1180)&gt;1,"Дубликат","")</f>
        <v/>
      </c>
      <c r="O1180" s="18" t="n">
        <v>1175</v>
      </c>
      <c r="P1180" s="17" t="str">
        <f aca="false">CONCATENATE(TEXT(MONTH(поверки!$G1180),"00"),"/",TEXT(поверки!$O1180,"000"), "/",TEXT(YEAR(поверки!$G1180)-2000,"00"))</f>
        <v>04/1175/25</v>
      </c>
      <c r="Q1180" s="17" t="str">
        <f aca="false">VLOOKUP(поверки!$F1180,'соответстиви ОТ типу'!$K$4:$M$344,2,FALSE())</f>
        <v>Манометр</v>
      </c>
      <c r="R1180" s="17" t="s">
        <v>46</v>
      </c>
      <c r="S1180" s="17" t="s">
        <v>326</v>
      </c>
      <c r="T1180" s="17" t="n">
        <v>5</v>
      </c>
      <c r="U1180" s="19" t="n">
        <f aca="false">VLOOKUP(поверки!$T1180,'Акты п-п'!$C$5:$I$57,2,FALSE())</f>
        <v>45761</v>
      </c>
      <c r="V1180" s="19" t="n">
        <f aca="false">VLOOKUP(поверки!$T1180,'Акты п-п'!$C$5:$I$57,3,FALSE())</f>
        <v>45765</v>
      </c>
      <c r="W1180" s="17" t="str">
        <f aca="false">VLOOKUP(поверки!$T1180,'Акты п-п'!$C$5:$I$57,5,FALSE())</f>
        <v>Кадыков П.Ю.</v>
      </c>
      <c r="X1180" s="17" t="n">
        <f aca="false">поверки!$G1180-поверки!$U1180</f>
        <v>2</v>
      </c>
      <c r="Y1180" s="17" t="n">
        <f aca="false">поверки!$V1180-поверки!$G1180</f>
        <v>2</v>
      </c>
      <c r="Z1180" s="17" t="str">
        <f aca="false">CONCATENATE(поверки!$Q1180," ",поверки!$S1180," номер ",поверки!$H1180)</f>
        <v>Манометр 233.50.160 номер 03779</v>
      </c>
    </row>
    <row r="1181" customFormat="false" ht="17.9" hidden="true" customHeight="false" outlineLevel="0" collapsed="false">
      <c r="B1181" s="1" t="s">
        <v>290</v>
      </c>
      <c r="C1181" s="1" t="s">
        <v>30</v>
      </c>
      <c r="D1181" s="1" t="s">
        <v>31</v>
      </c>
      <c r="F1181" s="1" t="s">
        <v>291</v>
      </c>
      <c r="G1181" s="16" t="n">
        <v>45763</v>
      </c>
      <c r="H1181" s="6" t="s">
        <v>2636</v>
      </c>
      <c r="J1181" s="1" t="s">
        <v>34</v>
      </c>
      <c r="K1181" s="1" t="s">
        <v>35</v>
      </c>
      <c r="L1181" s="1" t="s">
        <v>2637</v>
      </c>
      <c r="M1181" s="17" t="str">
        <f aca="false">IF(COUNTIF(поверки!$H$6:$H$3175,поверки!$H1181)&gt;1,"Дубликат","")</f>
        <v/>
      </c>
      <c r="N1181" s="17" t="str">
        <f aca="false">IF(COUNTIF(поверки!$L$6:$L$3175,поверки!$L1181)&gt;1,"Дубликат","")</f>
        <v/>
      </c>
      <c r="O1181" s="18" t="n">
        <v>1176</v>
      </c>
      <c r="P1181" s="17" t="str">
        <f aca="false">CONCATENATE(TEXT(MONTH(поверки!$G1181),"00"),"/",TEXT(поверки!$O1181,"000"), "/",TEXT(YEAR(поверки!$G1181)-2000,"00"))</f>
        <v>04/1176/25</v>
      </c>
      <c r="Q1181" s="17" t="str">
        <f aca="false">VLOOKUP(поверки!$F1181,'соответстиви ОТ типу'!$K$4:$M$344,2,FALSE())</f>
        <v>Манометр</v>
      </c>
      <c r="R1181" s="17" t="s">
        <v>46</v>
      </c>
      <c r="S1181" s="17" t="s">
        <v>404</v>
      </c>
      <c r="T1181" s="17" t="n">
        <v>5</v>
      </c>
      <c r="U1181" s="19" t="n">
        <f aca="false">VLOOKUP(поверки!$T1181,'Акты п-п'!$C$5:$I$57,2,FALSE())</f>
        <v>45761</v>
      </c>
      <c r="V1181" s="19" t="n">
        <f aca="false">VLOOKUP(поверки!$T1181,'Акты п-п'!$C$5:$I$57,3,FALSE())</f>
        <v>45765</v>
      </c>
      <c r="W1181" s="17" t="str">
        <f aca="false">VLOOKUP(поверки!$T1181,'Акты п-п'!$C$5:$I$57,5,FALSE())</f>
        <v>Кадыков П.Ю.</v>
      </c>
      <c r="X1181" s="17" t="n">
        <f aca="false">поверки!$G1181-поверки!$U1181</f>
        <v>2</v>
      </c>
      <c r="Y1181" s="17" t="n">
        <f aca="false">поверки!$V1181-поверки!$G1181</f>
        <v>2</v>
      </c>
      <c r="Z1181" s="17" t="str">
        <f aca="false">CONCATENATE(поверки!$Q1181," ",поверки!$S1181," номер ",поверки!$H1181)</f>
        <v>Манометр МП4-УУ2 номер 03797</v>
      </c>
    </row>
    <row r="1182" customFormat="false" ht="17.9" hidden="true" customHeight="false" outlineLevel="0" collapsed="false">
      <c r="B1182" s="1" t="s">
        <v>290</v>
      </c>
      <c r="C1182" s="1" t="s">
        <v>30</v>
      </c>
      <c r="D1182" s="1" t="s">
        <v>31</v>
      </c>
      <c r="F1182" s="1" t="s">
        <v>724</v>
      </c>
      <c r="G1182" s="16" t="n">
        <v>45763</v>
      </c>
      <c r="H1182" s="6" t="s">
        <v>2638</v>
      </c>
      <c r="J1182" s="1" t="s">
        <v>34</v>
      </c>
      <c r="K1182" s="1" t="s">
        <v>35</v>
      </c>
      <c r="L1182" s="1" t="s">
        <v>2639</v>
      </c>
      <c r="M1182" s="17" t="str">
        <f aca="false">IF(COUNTIF(поверки!$H$6:$H$3175,поверки!$H1182)&gt;1,"Дубликат","")</f>
        <v/>
      </c>
      <c r="N1182" s="17" t="str">
        <f aca="false">IF(COUNTIF(поверки!$L$6:$L$3175,поверки!$L1182)&gt;1,"Дубликат","")</f>
        <v/>
      </c>
      <c r="O1182" s="18" t="n">
        <v>1177</v>
      </c>
      <c r="P1182" s="17" t="str">
        <f aca="false">CONCATENATE(TEXT(MONTH(поверки!$G1182),"00"),"/",TEXT(поверки!$O1182,"000"), "/",TEXT(YEAR(поверки!$G1182)-2000,"00"))</f>
        <v>04/1177/25</v>
      </c>
      <c r="Q1182" s="17" t="str">
        <f aca="false">VLOOKUP(поверки!$F1182,'соответстиви ОТ типу'!$K$4:$M$344,2,FALSE())</f>
        <v>Манометр</v>
      </c>
      <c r="R1182" s="17" t="s">
        <v>46</v>
      </c>
      <c r="S1182" s="17" t="s">
        <v>332</v>
      </c>
      <c r="T1182" s="17" t="n">
        <v>5</v>
      </c>
      <c r="U1182" s="19" t="n">
        <f aca="false">VLOOKUP(поверки!$T1182,'Акты п-п'!$C$5:$I$57,2,FALSE())</f>
        <v>45761</v>
      </c>
      <c r="V1182" s="19" t="n">
        <f aca="false">VLOOKUP(поверки!$T1182,'Акты п-п'!$C$5:$I$57,3,FALSE())</f>
        <v>45765</v>
      </c>
      <c r="W1182" s="17" t="str">
        <f aca="false">VLOOKUP(поверки!$T1182,'Акты п-п'!$C$5:$I$57,5,FALSE())</f>
        <v>Кадыков П.Ю.</v>
      </c>
      <c r="X1182" s="17" t="n">
        <f aca="false">поверки!$G1182-поверки!$U1182</f>
        <v>2</v>
      </c>
      <c r="Y1182" s="17" t="n">
        <f aca="false">поверки!$V1182-поверки!$G1182</f>
        <v>2</v>
      </c>
      <c r="Z1182" s="17" t="str">
        <f aca="false">CONCATENATE(поверки!$Q1182," ",поверки!$S1182," номер ",поверки!$H1182)</f>
        <v>Манометр МП4-Уф номер 03799</v>
      </c>
    </row>
    <row r="1183" customFormat="false" ht="17.9" hidden="true" customHeight="false" outlineLevel="0" collapsed="false">
      <c r="B1183" s="1" t="s">
        <v>290</v>
      </c>
      <c r="C1183" s="1" t="s">
        <v>30</v>
      </c>
      <c r="D1183" s="1" t="s">
        <v>31</v>
      </c>
      <c r="F1183" s="1" t="s">
        <v>323</v>
      </c>
      <c r="G1183" s="16" t="n">
        <v>45763</v>
      </c>
      <c r="H1183" s="6" t="s">
        <v>2640</v>
      </c>
      <c r="J1183" s="1" t="s">
        <v>34</v>
      </c>
      <c r="K1183" s="1" t="s">
        <v>35</v>
      </c>
      <c r="L1183" s="1" t="s">
        <v>2641</v>
      </c>
      <c r="M1183" s="17" t="str">
        <f aca="false">IF(COUNTIF(поверки!$H$6:$H$3175,поверки!$H1183)&gt;1,"Дубликат","")</f>
        <v/>
      </c>
      <c r="N1183" s="17" t="str">
        <f aca="false">IF(COUNTIF(поверки!$L$6:$L$3175,поверки!$L1183)&gt;1,"Дубликат","")</f>
        <v/>
      </c>
      <c r="O1183" s="18" t="n">
        <v>1178</v>
      </c>
      <c r="P1183" s="17" t="str">
        <f aca="false">CONCATENATE(TEXT(MONTH(поверки!$G1183),"00"),"/",TEXT(поверки!$O1183,"000"), "/",TEXT(YEAR(поверки!$G1183)-2000,"00"))</f>
        <v>04/1178/25</v>
      </c>
      <c r="Q1183" s="17" t="str">
        <f aca="false">VLOOKUP(поверки!$F1183,'соответстиви ОТ типу'!$K$4:$M$344,2,FALSE())</f>
        <v>Манометр</v>
      </c>
      <c r="R1183" s="17" t="s">
        <v>46</v>
      </c>
      <c r="S1183" s="17" t="s">
        <v>763</v>
      </c>
      <c r="T1183" s="17" t="n">
        <v>5</v>
      </c>
      <c r="U1183" s="19" t="n">
        <f aca="false">VLOOKUP(поверки!$T1183,'Акты п-п'!$C$5:$I$57,2,FALSE())</f>
        <v>45761</v>
      </c>
      <c r="V1183" s="19" t="n">
        <f aca="false">VLOOKUP(поверки!$T1183,'Акты п-п'!$C$5:$I$57,3,FALSE())</f>
        <v>45765</v>
      </c>
      <c r="W1183" s="17" t="str">
        <f aca="false">VLOOKUP(поверки!$T1183,'Акты п-п'!$C$5:$I$57,5,FALSE())</f>
        <v>Кадыков П.Ю.</v>
      </c>
      <c r="X1183" s="17" t="n">
        <f aca="false">поверки!$G1183-поверки!$U1183</f>
        <v>2</v>
      </c>
      <c r="Y1183" s="17" t="n">
        <f aca="false">поверки!$V1183-поверки!$G1183</f>
        <v>2</v>
      </c>
      <c r="Z1183" s="17" t="str">
        <f aca="false">CONCATENATE(поверки!$Q1183," ",поверки!$S1183," номер ",поверки!$H1183)</f>
        <v>Манометр 232.50.160 номер 04862</v>
      </c>
    </row>
    <row r="1184" customFormat="false" ht="17.9" hidden="true" customHeight="false" outlineLevel="0" collapsed="false">
      <c r="B1184" s="1" t="s">
        <v>290</v>
      </c>
      <c r="C1184" s="1" t="s">
        <v>30</v>
      </c>
      <c r="D1184" s="1" t="s">
        <v>31</v>
      </c>
      <c r="F1184" s="1" t="s">
        <v>323</v>
      </c>
      <c r="G1184" s="16" t="n">
        <v>45763</v>
      </c>
      <c r="H1184" s="6" t="s">
        <v>2642</v>
      </c>
      <c r="J1184" s="1" t="s">
        <v>34</v>
      </c>
      <c r="K1184" s="1" t="s">
        <v>35</v>
      </c>
      <c r="L1184" s="1" t="s">
        <v>2643</v>
      </c>
      <c r="M1184" s="17" t="str">
        <f aca="false">IF(COUNTIF(поверки!$H$6:$H$3175,поверки!$H1184)&gt;1,"Дубликат","")</f>
        <v/>
      </c>
      <c r="N1184" s="17" t="str">
        <f aca="false">IF(COUNTIF(поверки!$L$6:$L$3175,поверки!$L1184)&gt;1,"Дубликат","")</f>
        <v/>
      </c>
      <c r="O1184" s="18" t="n">
        <v>1179</v>
      </c>
      <c r="P1184" s="17" t="str">
        <f aca="false">CONCATENATE(TEXT(MONTH(поверки!$G1184),"00"),"/",TEXT(поверки!$O1184,"000"), "/",TEXT(YEAR(поверки!$G1184)-2000,"00"))</f>
        <v>04/1179/25</v>
      </c>
      <c r="Q1184" s="17" t="str">
        <f aca="false">VLOOKUP(поверки!$F1184,'соответстиви ОТ типу'!$K$4:$M$344,2,FALSE())</f>
        <v>Манометр</v>
      </c>
      <c r="R1184" s="17" t="s">
        <v>46</v>
      </c>
      <c r="S1184" s="17" t="s">
        <v>782</v>
      </c>
      <c r="T1184" s="17" t="n">
        <v>5</v>
      </c>
      <c r="U1184" s="19" t="n">
        <f aca="false">VLOOKUP(поверки!$T1184,'Акты п-п'!$C$5:$I$57,2,FALSE())</f>
        <v>45761</v>
      </c>
      <c r="V1184" s="19" t="n">
        <f aca="false">VLOOKUP(поверки!$T1184,'Акты п-п'!$C$5:$I$57,3,FALSE())</f>
        <v>45765</v>
      </c>
      <c r="W1184" s="17" t="str">
        <f aca="false">VLOOKUP(поверки!$T1184,'Акты п-п'!$C$5:$I$57,5,FALSE())</f>
        <v>Кадыков П.Ю.</v>
      </c>
      <c r="X1184" s="17" t="n">
        <f aca="false">поверки!$G1184-поверки!$U1184</f>
        <v>2</v>
      </c>
      <c r="Y1184" s="17" t="n">
        <f aca="false">поверки!$V1184-поверки!$G1184</f>
        <v>2</v>
      </c>
      <c r="Z1184" s="17" t="str">
        <f aca="false">CONCATENATE(поверки!$Q1184," ",поверки!$S1184," номер ",поверки!$H1184)</f>
        <v>Манометр 232.50.100 номер 04881</v>
      </c>
    </row>
    <row r="1185" customFormat="false" ht="17.9" hidden="true" customHeight="false" outlineLevel="0" collapsed="false">
      <c r="B1185" s="1" t="s">
        <v>290</v>
      </c>
      <c r="C1185" s="1" t="s">
        <v>30</v>
      </c>
      <c r="D1185" s="1" t="s">
        <v>31</v>
      </c>
      <c r="F1185" s="1" t="s">
        <v>828</v>
      </c>
      <c r="G1185" s="16" t="n">
        <v>45763</v>
      </c>
      <c r="H1185" s="6" t="s">
        <v>2644</v>
      </c>
      <c r="J1185" s="1" t="s">
        <v>34</v>
      </c>
      <c r="K1185" s="1" t="s">
        <v>35</v>
      </c>
      <c r="L1185" s="1" t="s">
        <v>2645</v>
      </c>
      <c r="M1185" s="17" t="str">
        <f aca="false">IF(COUNTIF(поверки!$H$6:$H$3175,поверки!$H1185)&gt;1,"Дубликат","")</f>
        <v/>
      </c>
      <c r="N1185" s="17" t="str">
        <f aca="false">IF(COUNTIF(поверки!$L$6:$L$3175,поверки!$L1185)&gt;1,"Дубликат","")</f>
        <v/>
      </c>
      <c r="O1185" s="18" t="n">
        <v>1180</v>
      </c>
      <c r="P1185" s="17" t="str">
        <f aca="false">CONCATENATE(TEXT(MONTH(поверки!$G1185),"00"),"/",TEXT(поверки!$O1185,"000"), "/",TEXT(YEAR(поверки!$G1185)-2000,"00"))</f>
        <v>04/1180/25</v>
      </c>
      <c r="Q1185" s="17" t="str">
        <f aca="false">VLOOKUP(поверки!$F1185,'соответстиви ОТ типу'!$K$4:$M$344,2,FALSE())</f>
        <v>Манометр</v>
      </c>
      <c r="R1185" s="17" t="s">
        <v>46</v>
      </c>
      <c r="S1185" s="17" t="s">
        <v>2617</v>
      </c>
      <c r="T1185" s="17" t="n">
        <v>5</v>
      </c>
      <c r="U1185" s="19" t="n">
        <f aca="false">VLOOKUP(поверки!$T1185,'Акты п-п'!$C$5:$I$57,2,FALSE())</f>
        <v>45761</v>
      </c>
      <c r="V1185" s="19" t="n">
        <f aca="false">VLOOKUP(поверки!$T1185,'Акты п-п'!$C$5:$I$57,3,FALSE())</f>
        <v>45765</v>
      </c>
      <c r="W1185" s="17" t="str">
        <f aca="false">VLOOKUP(поверки!$T1185,'Акты п-п'!$C$5:$I$57,5,FALSE())</f>
        <v>Кадыков П.Ю.</v>
      </c>
      <c r="X1185" s="17" t="n">
        <f aca="false">поверки!$G1185-поверки!$U1185</f>
        <v>2</v>
      </c>
      <c r="Y1185" s="17" t="n">
        <f aca="false">поверки!$V1185-поверки!$G1185</f>
        <v>2</v>
      </c>
      <c r="Z1185" s="17" t="str">
        <f aca="false">CONCATENATE(поверки!$Q1185," ",поверки!$S1185," номер ",поверки!$H1185)</f>
        <v>Манометр МВП3-УУ2 номер 05590</v>
      </c>
    </row>
    <row r="1186" customFormat="false" ht="17.9" hidden="true" customHeight="false" outlineLevel="0" collapsed="false">
      <c r="B1186" s="1" t="s">
        <v>290</v>
      </c>
      <c r="C1186" s="1" t="s">
        <v>30</v>
      </c>
      <c r="D1186" s="1" t="s">
        <v>31</v>
      </c>
      <c r="F1186" s="1" t="s">
        <v>323</v>
      </c>
      <c r="G1186" s="16" t="n">
        <v>45763</v>
      </c>
      <c r="H1186" s="6" t="s">
        <v>2646</v>
      </c>
      <c r="J1186" s="1" t="s">
        <v>34</v>
      </c>
      <c r="K1186" s="1" t="s">
        <v>35</v>
      </c>
      <c r="L1186" s="1" t="s">
        <v>2647</v>
      </c>
      <c r="M1186" s="17" t="str">
        <f aca="false">IF(COUNTIF(поверки!$H$6:$H$3175,поверки!$H1186)&gt;1,"Дубликат","")</f>
        <v/>
      </c>
      <c r="N1186" s="17" t="str">
        <f aca="false">IF(COUNTIF(поверки!$L$6:$L$3175,поверки!$L1186)&gt;1,"Дубликат","")</f>
        <v/>
      </c>
      <c r="O1186" s="18" t="n">
        <v>1181</v>
      </c>
      <c r="P1186" s="17" t="str">
        <f aca="false">CONCATENATE(TEXT(MONTH(поверки!$G1186),"00"),"/",TEXT(поверки!$O1186,"000"), "/",TEXT(YEAR(поверки!$G1186)-2000,"00"))</f>
        <v>04/1181/25</v>
      </c>
      <c r="Q1186" s="17" t="str">
        <f aca="false">VLOOKUP(поверки!$F1186,'соответстиви ОТ типу'!$K$4:$M$344,2,FALSE())</f>
        <v>Манометр</v>
      </c>
      <c r="R1186" s="17" t="s">
        <v>46</v>
      </c>
      <c r="S1186" s="17" t="s">
        <v>326</v>
      </c>
      <c r="T1186" s="17" t="n">
        <v>5</v>
      </c>
      <c r="U1186" s="19" t="n">
        <f aca="false">VLOOKUP(поверки!$T1186,'Акты п-п'!$C$5:$I$57,2,FALSE())</f>
        <v>45761</v>
      </c>
      <c r="V1186" s="19" t="n">
        <f aca="false">VLOOKUP(поверки!$T1186,'Акты п-п'!$C$5:$I$57,3,FALSE())</f>
        <v>45765</v>
      </c>
      <c r="W1186" s="17" t="str">
        <f aca="false">VLOOKUP(поверки!$T1186,'Акты п-п'!$C$5:$I$57,5,FALSE())</f>
        <v>Кадыков П.Ю.</v>
      </c>
      <c r="X1186" s="17" t="n">
        <f aca="false">поверки!$G1186-поверки!$U1186</f>
        <v>2</v>
      </c>
      <c r="Y1186" s="17" t="n">
        <f aca="false">поверки!$V1186-поверки!$G1186</f>
        <v>2</v>
      </c>
      <c r="Z1186" s="17" t="str">
        <f aca="false">CONCATENATE(поверки!$Q1186," ",поверки!$S1186," номер ",поверки!$H1186)</f>
        <v>Манометр 233.50.160 номер 06180</v>
      </c>
    </row>
    <row r="1187" customFormat="false" ht="17.9" hidden="true" customHeight="false" outlineLevel="0" collapsed="false">
      <c r="B1187" s="1" t="s">
        <v>290</v>
      </c>
      <c r="C1187" s="1" t="s">
        <v>30</v>
      </c>
      <c r="D1187" s="1" t="s">
        <v>31</v>
      </c>
      <c r="F1187" s="1" t="s">
        <v>323</v>
      </c>
      <c r="G1187" s="16" t="n">
        <v>45763</v>
      </c>
      <c r="H1187" s="6" t="s">
        <v>2648</v>
      </c>
      <c r="J1187" s="1" t="s">
        <v>34</v>
      </c>
      <c r="K1187" s="1" t="s">
        <v>35</v>
      </c>
      <c r="L1187" s="1" t="s">
        <v>2649</v>
      </c>
      <c r="M1187" s="17" t="str">
        <f aca="false">IF(COUNTIF(поверки!$H$6:$H$3175,поверки!$H1187)&gt;1,"Дубликат","")</f>
        <v/>
      </c>
      <c r="N1187" s="17" t="str">
        <f aca="false">IF(COUNTIF(поверки!$L$6:$L$3175,поверки!$L1187)&gt;1,"Дубликат","")</f>
        <v/>
      </c>
      <c r="O1187" s="18" t="n">
        <v>1182</v>
      </c>
      <c r="P1187" s="17" t="str">
        <f aca="false">CONCATENATE(TEXT(MONTH(поверки!$G1187),"00"),"/",TEXT(поверки!$O1187,"000"), "/",TEXT(YEAR(поверки!$G1187)-2000,"00"))</f>
        <v>04/1182/25</v>
      </c>
      <c r="Q1187" s="17" t="str">
        <f aca="false">VLOOKUP(поверки!$F1187,'соответстиви ОТ типу'!$K$4:$M$344,2,FALSE())</f>
        <v>Манометр</v>
      </c>
      <c r="R1187" s="17" t="s">
        <v>46</v>
      </c>
      <c r="S1187" s="17" t="s">
        <v>326</v>
      </c>
      <c r="T1187" s="17" t="n">
        <v>5</v>
      </c>
      <c r="U1187" s="19" t="n">
        <f aca="false">VLOOKUP(поверки!$T1187,'Акты п-п'!$C$5:$I$57,2,FALSE())</f>
        <v>45761</v>
      </c>
      <c r="V1187" s="19" t="n">
        <f aca="false">VLOOKUP(поверки!$T1187,'Акты п-п'!$C$5:$I$57,3,FALSE())</f>
        <v>45765</v>
      </c>
      <c r="W1187" s="17" t="str">
        <f aca="false">VLOOKUP(поверки!$T1187,'Акты п-п'!$C$5:$I$57,5,FALSE())</f>
        <v>Кадыков П.Ю.</v>
      </c>
      <c r="X1187" s="17" t="n">
        <f aca="false">поверки!$G1187-поверки!$U1187</f>
        <v>2</v>
      </c>
      <c r="Y1187" s="17" t="n">
        <f aca="false">поверки!$V1187-поверки!$G1187</f>
        <v>2</v>
      </c>
      <c r="Z1187" s="17" t="str">
        <f aca="false">CONCATENATE(поверки!$Q1187," ",поверки!$S1187," номер ",поверки!$H1187)</f>
        <v>Манометр 233.50.160 номер 06181</v>
      </c>
    </row>
    <row r="1188" customFormat="false" ht="17.9" hidden="true" customHeight="false" outlineLevel="0" collapsed="false">
      <c r="B1188" s="1" t="s">
        <v>290</v>
      </c>
      <c r="C1188" s="1" t="s">
        <v>30</v>
      </c>
      <c r="D1188" s="1" t="s">
        <v>31</v>
      </c>
      <c r="F1188" s="1" t="s">
        <v>323</v>
      </c>
      <c r="G1188" s="16" t="n">
        <v>45763</v>
      </c>
      <c r="H1188" s="6" t="s">
        <v>2650</v>
      </c>
      <c r="J1188" s="1" t="s">
        <v>34</v>
      </c>
      <c r="K1188" s="1" t="s">
        <v>35</v>
      </c>
      <c r="L1188" s="1" t="s">
        <v>2651</v>
      </c>
      <c r="M1188" s="17" t="str">
        <f aca="false">IF(COUNTIF(поверки!$H$6:$H$3175,поверки!$H1188)&gt;1,"Дубликат","")</f>
        <v/>
      </c>
      <c r="N1188" s="17" t="str">
        <f aca="false">IF(COUNTIF(поверки!$L$6:$L$3175,поверки!$L1188)&gt;1,"Дубликат","")</f>
        <v/>
      </c>
      <c r="O1188" s="18" t="n">
        <v>1183</v>
      </c>
      <c r="P1188" s="17" t="str">
        <f aca="false">CONCATENATE(TEXT(MONTH(поверки!$G1188),"00"),"/",TEXT(поверки!$O1188,"000"), "/",TEXT(YEAR(поверки!$G1188)-2000,"00"))</f>
        <v>04/1183/25</v>
      </c>
      <c r="Q1188" s="17" t="str">
        <f aca="false">VLOOKUP(поверки!$F1188,'соответстиви ОТ типу'!$K$4:$M$344,2,FALSE())</f>
        <v>Манометр</v>
      </c>
      <c r="R1188" s="17" t="s">
        <v>46</v>
      </c>
      <c r="S1188" s="17" t="s">
        <v>782</v>
      </c>
      <c r="T1188" s="17" t="n">
        <v>5</v>
      </c>
      <c r="U1188" s="19" t="n">
        <f aca="false">VLOOKUP(поверки!$T1188,'Акты п-п'!$C$5:$I$57,2,FALSE())</f>
        <v>45761</v>
      </c>
      <c r="V1188" s="19" t="n">
        <f aca="false">VLOOKUP(поверки!$T1188,'Акты п-п'!$C$5:$I$57,3,FALSE())</f>
        <v>45765</v>
      </c>
      <c r="W1188" s="17" t="str">
        <f aca="false">VLOOKUP(поверки!$T1188,'Акты п-п'!$C$5:$I$57,5,FALSE())</f>
        <v>Кадыков П.Ю.</v>
      </c>
      <c r="X1188" s="17" t="n">
        <f aca="false">поверки!$G1188-поверки!$U1188</f>
        <v>2</v>
      </c>
      <c r="Y1188" s="17" t="n">
        <f aca="false">поверки!$V1188-поверки!$G1188</f>
        <v>2</v>
      </c>
      <c r="Z1188" s="17" t="str">
        <f aca="false">CONCATENATE(поверки!$Q1188," ",поверки!$S1188," номер ",поверки!$H1188)</f>
        <v>Манометр 232.50.100 номер 04760</v>
      </c>
    </row>
    <row r="1189" customFormat="false" ht="17.9" hidden="true" customHeight="false" outlineLevel="0" collapsed="false">
      <c r="B1189" s="1" t="s">
        <v>290</v>
      </c>
      <c r="C1189" s="1" t="s">
        <v>30</v>
      </c>
      <c r="D1189" s="1" t="s">
        <v>31</v>
      </c>
      <c r="F1189" s="1" t="s">
        <v>323</v>
      </c>
      <c r="G1189" s="16" t="n">
        <v>45763</v>
      </c>
      <c r="H1189" s="6" t="s">
        <v>2652</v>
      </c>
      <c r="J1189" s="1" t="s">
        <v>34</v>
      </c>
      <c r="K1189" s="1" t="s">
        <v>35</v>
      </c>
      <c r="L1189" s="1" t="s">
        <v>2653</v>
      </c>
      <c r="M1189" s="17" t="str">
        <f aca="false">IF(COUNTIF(поверки!$H$6:$H$3175,поверки!$H1189)&gt;1,"Дубликат","")</f>
        <v/>
      </c>
      <c r="N1189" s="17" t="str">
        <f aca="false">IF(COUNTIF(поверки!$L$6:$L$3175,поверки!$L1189)&gt;1,"Дубликат","")</f>
        <v/>
      </c>
      <c r="O1189" s="18" t="n">
        <v>1184</v>
      </c>
      <c r="P1189" s="17" t="str">
        <f aca="false">CONCATENATE(TEXT(MONTH(поверки!$G1189),"00"),"/",TEXT(поверки!$O1189,"000"), "/",TEXT(YEAR(поверки!$G1189)-2000,"00"))</f>
        <v>04/1184/25</v>
      </c>
      <c r="Q1189" s="17" t="str">
        <f aca="false">VLOOKUP(поверки!$F1189,'соответстиви ОТ типу'!$K$4:$M$344,2,FALSE())</f>
        <v>Манометр</v>
      </c>
      <c r="R1189" s="17" t="s">
        <v>46</v>
      </c>
      <c r="S1189" s="17" t="s">
        <v>782</v>
      </c>
      <c r="T1189" s="17" t="n">
        <v>5</v>
      </c>
      <c r="U1189" s="19" t="n">
        <f aca="false">VLOOKUP(поверки!$T1189,'Акты п-п'!$C$5:$I$57,2,FALSE())</f>
        <v>45761</v>
      </c>
      <c r="V1189" s="19" t="n">
        <f aca="false">VLOOKUP(поверки!$T1189,'Акты п-п'!$C$5:$I$57,3,FALSE())</f>
        <v>45765</v>
      </c>
      <c r="W1189" s="17" t="str">
        <f aca="false">VLOOKUP(поверки!$T1189,'Акты п-п'!$C$5:$I$57,5,FALSE())</f>
        <v>Кадыков П.Ю.</v>
      </c>
      <c r="X1189" s="17" t="n">
        <f aca="false">поверки!$G1189-поверки!$U1189</f>
        <v>2</v>
      </c>
      <c r="Y1189" s="17" t="n">
        <f aca="false">поверки!$V1189-поверки!$G1189</f>
        <v>2</v>
      </c>
      <c r="Z1189" s="17" t="str">
        <f aca="false">CONCATENATE(поверки!$Q1189," ",поверки!$S1189," номер ",поверки!$H1189)</f>
        <v>Манометр 232.50.100 номер 05284</v>
      </c>
    </row>
    <row r="1190" customFormat="false" ht="17.9" hidden="true" customHeight="false" outlineLevel="0" collapsed="false">
      <c r="B1190" s="1" t="s">
        <v>290</v>
      </c>
      <c r="C1190" s="1" t="s">
        <v>30</v>
      </c>
      <c r="D1190" s="1" t="s">
        <v>31</v>
      </c>
      <c r="F1190" s="1" t="s">
        <v>329</v>
      </c>
      <c r="G1190" s="16" t="n">
        <v>45763</v>
      </c>
      <c r="H1190" s="6" t="s">
        <v>2654</v>
      </c>
      <c r="J1190" s="1" t="s">
        <v>34</v>
      </c>
      <c r="K1190" s="1" t="s">
        <v>35</v>
      </c>
      <c r="L1190" s="1" t="s">
        <v>2655</v>
      </c>
      <c r="M1190" s="17" t="str">
        <f aca="false">IF(COUNTIF(поверки!$H$6:$H$3175,поверки!$H1190)&gt;1,"Дубликат","")</f>
        <v/>
      </c>
      <c r="N1190" s="17" t="str">
        <f aca="false">IF(COUNTIF(поверки!$L$6:$L$3175,поверки!$L1190)&gt;1,"Дубликат","")</f>
        <v/>
      </c>
      <c r="O1190" s="18" t="n">
        <v>1185</v>
      </c>
      <c r="P1190" s="17" t="str">
        <f aca="false">CONCATENATE(TEXT(MONTH(поверки!$G1190),"00"),"/",TEXT(поверки!$O1190,"000"), "/",TEXT(YEAR(поверки!$G1190)-2000,"00"))</f>
        <v>04/1185/25</v>
      </c>
      <c r="Q1190" s="17" t="str">
        <f aca="false">VLOOKUP(поверки!$F1190,'соответстиви ОТ типу'!$K$4:$M$344,2,FALSE())</f>
        <v>Манометр</v>
      </c>
      <c r="R1190" s="17" t="s">
        <v>46</v>
      </c>
      <c r="S1190" s="17" t="s">
        <v>2656</v>
      </c>
      <c r="T1190" s="17" t="n">
        <v>5</v>
      </c>
      <c r="U1190" s="19" t="n">
        <f aca="false">VLOOKUP(поверки!$T1190,'Акты п-п'!$C$5:$I$57,2,FALSE())</f>
        <v>45761</v>
      </c>
      <c r="V1190" s="19" t="n">
        <f aca="false">VLOOKUP(поверки!$T1190,'Акты п-п'!$C$5:$I$57,3,FALSE())</f>
        <v>45765</v>
      </c>
      <c r="W1190" s="17" t="str">
        <f aca="false">VLOOKUP(поверки!$T1190,'Акты п-п'!$C$5:$I$57,5,FALSE())</f>
        <v>Кадыков П.Ю.</v>
      </c>
      <c r="X1190" s="17" t="n">
        <f aca="false">поверки!$G1190-поверки!$U1190</f>
        <v>2</v>
      </c>
      <c r="Y1190" s="17" t="n">
        <f aca="false">поверки!$V1190-поверки!$G1190</f>
        <v>2</v>
      </c>
      <c r="Z1190" s="17" t="str">
        <f aca="false">CONCATENATE(поверки!$Q1190," ",поверки!$S1190," номер ",поверки!$H1190)</f>
        <v>Манометр ДМ8008-Вуф номер 725827088A07</v>
      </c>
    </row>
    <row r="1191" customFormat="false" ht="17.9" hidden="true" customHeight="false" outlineLevel="0" collapsed="false">
      <c r="B1191" s="1" t="s">
        <v>290</v>
      </c>
      <c r="C1191" s="1" t="s">
        <v>30</v>
      </c>
      <c r="D1191" s="1" t="s">
        <v>31</v>
      </c>
      <c r="F1191" s="1" t="s">
        <v>329</v>
      </c>
      <c r="G1191" s="16" t="n">
        <v>45763</v>
      </c>
      <c r="H1191" s="6" t="s">
        <v>2657</v>
      </c>
      <c r="J1191" s="1" t="s">
        <v>34</v>
      </c>
      <c r="K1191" s="1" t="s">
        <v>35</v>
      </c>
      <c r="L1191" s="1" t="s">
        <v>2658</v>
      </c>
      <c r="M1191" s="17" t="str">
        <f aca="false">IF(COUNTIF(поверки!$H$6:$H$3175,поверки!$H1191)&gt;1,"Дубликат","")</f>
        <v/>
      </c>
      <c r="N1191" s="17" t="str">
        <f aca="false">IF(COUNTIF(поверки!$L$6:$L$3175,поверки!$L1191)&gt;1,"Дубликат","")</f>
        <v/>
      </c>
      <c r="O1191" s="18" t="n">
        <v>1186</v>
      </c>
      <c r="P1191" s="17" t="str">
        <f aca="false">CONCATENATE(TEXT(MONTH(поверки!$G1191),"00"),"/",TEXT(поверки!$O1191,"000"), "/",TEXT(YEAR(поверки!$G1191)-2000,"00"))</f>
        <v>04/1186/25</v>
      </c>
      <c r="Q1191" s="17" t="str">
        <f aca="false">VLOOKUP(поверки!$F1191,'соответстиви ОТ типу'!$K$4:$M$344,2,FALSE())</f>
        <v>Манометр</v>
      </c>
      <c r="R1191" s="17" t="s">
        <v>46</v>
      </c>
      <c r="S1191" s="17" t="s">
        <v>2656</v>
      </c>
      <c r="T1191" s="17" t="n">
        <v>5</v>
      </c>
      <c r="U1191" s="19" t="n">
        <f aca="false">VLOOKUP(поверки!$T1191,'Акты п-п'!$C$5:$I$57,2,FALSE())</f>
        <v>45761</v>
      </c>
      <c r="V1191" s="19" t="n">
        <f aca="false">VLOOKUP(поверки!$T1191,'Акты п-п'!$C$5:$I$57,3,FALSE())</f>
        <v>45765</v>
      </c>
      <c r="W1191" s="17" t="str">
        <f aca="false">VLOOKUP(поверки!$T1191,'Акты п-п'!$C$5:$I$57,5,FALSE())</f>
        <v>Кадыков П.Ю.</v>
      </c>
      <c r="X1191" s="17" t="n">
        <f aca="false">поверки!$G1191-поверки!$U1191</f>
        <v>2</v>
      </c>
      <c r="Y1191" s="17" t="n">
        <f aca="false">поверки!$V1191-поверки!$G1191</f>
        <v>2</v>
      </c>
      <c r="Z1191" s="17" t="str">
        <f aca="false">CONCATENATE(поверки!$Q1191," ",поверки!$S1191," номер ",поверки!$H1191)</f>
        <v>Манометр ДМ8008-Вуф номер 725827090A05</v>
      </c>
    </row>
    <row r="1192" customFormat="false" ht="17.9" hidden="true" customHeight="false" outlineLevel="0" collapsed="false">
      <c r="B1192" s="1" t="s">
        <v>290</v>
      </c>
      <c r="C1192" s="1" t="s">
        <v>30</v>
      </c>
      <c r="D1192" s="1" t="s">
        <v>31</v>
      </c>
      <c r="F1192" s="1" t="s">
        <v>329</v>
      </c>
      <c r="G1192" s="16" t="n">
        <v>45763</v>
      </c>
      <c r="H1192" s="6" t="s">
        <v>2659</v>
      </c>
      <c r="J1192" s="1" t="s">
        <v>34</v>
      </c>
      <c r="K1192" s="1" t="s">
        <v>35</v>
      </c>
      <c r="L1192" s="1" t="s">
        <v>2660</v>
      </c>
      <c r="M1192" s="17" t="str">
        <f aca="false">IF(COUNTIF(поверки!$H$6:$H$3175,поверки!$H1192)&gt;1,"Дубликат","")</f>
        <v/>
      </c>
      <c r="N1192" s="17" t="str">
        <f aca="false">IF(COUNTIF(поверки!$L$6:$L$3175,поверки!$L1192)&gt;1,"Дубликат","")</f>
        <v/>
      </c>
      <c r="O1192" s="18" t="n">
        <v>1187</v>
      </c>
      <c r="P1192" s="17" t="str">
        <f aca="false">CONCATENATE(TEXT(MONTH(поверки!$G1192),"00"),"/",TEXT(поверки!$O1192,"000"), "/",TEXT(YEAR(поверки!$G1192)-2000,"00"))</f>
        <v>04/1187/25</v>
      </c>
      <c r="Q1192" s="17" t="str">
        <f aca="false">VLOOKUP(поверки!$F1192,'соответстиви ОТ типу'!$K$4:$M$344,2,FALSE())</f>
        <v>Манометр</v>
      </c>
      <c r="R1192" s="17" t="s">
        <v>46</v>
      </c>
      <c r="S1192" s="17" t="s">
        <v>2656</v>
      </c>
      <c r="T1192" s="17" t="n">
        <v>5</v>
      </c>
      <c r="U1192" s="19" t="n">
        <f aca="false">VLOOKUP(поверки!$T1192,'Акты п-п'!$C$5:$I$57,2,FALSE())</f>
        <v>45761</v>
      </c>
      <c r="V1192" s="19" t="n">
        <f aca="false">VLOOKUP(поверки!$T1192,'Акты п-п'!$C$5:$I$57,3,FALSE())</f>
        <v>45765</v>
      </c>
      <c r="W1192" s="17" t="str">
        <f aca="false">VLOOKUP(поверки!$T1192,'Акты п-п'!$C$5:$I$57,5,FALSE())</f>
        <v>Кадыков П.Ю.</v>
      </c>
      <c r="X1192" s="17" t="n">
        <f aca="false">поверки!$G1192-поверки!$U1192</f>
        <v>2</v>
      </c>
      <c r="Y1192" s="17" t="n">
        <f aca="false">поверки!$V1192-поверки!$G1192</f>
        <v>2</v>
      </c>
      <c r="Z1192" s="17" t="str">
        <f aca="false">CONCATENATE(поверки!$Q1192," ",поверки!$S1192," номер ",поверки!$H1192)</f>
        <v>Манометр ДМ8008-Вуф номер 2476310</v>
      </c>
    </row>
    <row r="1193" customFormat="false" ht="17.9" hidden="true" customHeight="false" outlineLevel="0" collapsed="false">
      <c r="B1193" s="1" t="s">
        <v>290</v>
      </c>
      <c r="C1193" s="1" t="s">
        <v>30</v>
      </c>
      <c r="D1193" s="1" t="s">
        <v>31</v>
      </c>
      <c r="F1193" s="1" t="s">
        <v>329</v>
      </c>
      <c r="G1193" s="16" t="n">
        <v>45763</v>
      </c>
      <c r="H1193" s="6" t="s">
        <v>2661</v>
      </c>
      <c r="J1193" s="1" t="s">
        <v>34</v>
      </c>
      <c r="K1193" s="1" t="s">
        <v>35</v>
      </c>
      <c r="L1193" s="1" t="s">
        <v>2662</v>
      </c>
      <c r="M1193" s="17" t="str">
        <f aca="false">IF(COUNTIF(поверки!$H$6:$H$3175,поверки!$H1193)&gt;1,"Дубликат","")</f>
        <v/>
      </c>
      <c r="N1193" s="17" t="str">
        <f aca="false">IF(COUNTIF(поверки!$L$6:$L$3175,поверки!$L1193)&gt;1,"Дубликат","")</f>
        <v/>
      </c>
      <c r="O1193" s="18" t="n">
        <v>1188</v>
      </c>
      <c r="P1193" s="17" t="str">
        <f aca="false">CONCATENATE(TEXT(MONTH(поверки!$G1193),"00"),"/",TEXT(поверки!$O1193,"000"), "/",TEXT(YEAR(поверки!$G1193)-2000,"00"))</f>
        <v>04/1188/25</v>
      </c>
      <c r="Q1193" s="17" t="str">
        <f aca="false">VLOOKUP(поверки!$F1193,'соответстиви ОТ типу'!$K$4:$M$344,2,FALSE())</f>
        <v>Манометр</v>
      </c>
      <c r="R1193" s="17" t="s">
        <v>46</v>
      </c>
      <c r="S1193" s="17" t="s">
        <v>2656</v>
      </c>
      <c r="T1193" s="17" t="n">
        <v>5</v>
      </c>
      <c r="U1193" s="19" t="n">
        <f aca="false">VLOOKUP(поверки!$T1193,'Акты п-п'!$C$5:$I$57,2,FALSE())</f>
        <v>45761</v>
      </c>
      <c r="V1193" s="19" t="n">
        <f aca="false">VLOOKUP(поверки!$T1193,'Акты п-п'!$C$5:$I$57,3,FALSE())</f>
        <v>45765</v>
      </c>
      <c r="W1193" s="17" t="str">
        <f aca="false">VLOOKUP(поверки!$T1193,'Акты п-п'!$C$5:$I$57,5,FALSE())</f>
        <v>Кадыков П.Ю.</v>
      </c>
      <c r="X1193" s="17" t="n">
        <f aca="false">поверки!$G1193-поверки!$U1193</f>
        <v>2</v>
      </c>
      <c r="Y1193" s="17" t="n">
        <f aca="false">поверки!$V1193-поверки!$G1193</f>
        <v>2</v>
      </c>
      <c r="Z1193" s="17" t="str">
        <f aca="false">CONCATENATE(поверки!$Q1193," ",поверки!$S1193," номер ",поверки!$H1193)</f>
        <v>Манометр ДМ8008-Вуф номер 220403271B63</v>
      </c>
    </row>
    <row r="1194" customFormat="false" ht="17.9" hidden="true" customHeight="false" outlineLevel="0" collapsed="false">
      <c r="B1194" s="1" t="s">
        <v>290</v>
      </c>
      <c r="C1194" s="1" t="s">
        <v>30</v>
      </c>
      <c r="D1194" s="1" t="s">
        <v>31</v>
      </c>
      <c r="F1194" s="1" t="s">
        <v>329</v>
      </c>
      <c r="G1194" s="16" t="n">
        <v>45763</v>
      </c>
      <c r="H1194" s="6" t="s">
        <v>2663</v>
      </c>
      <c r="J1194" s="1" t="s">
        <v>34</v>
      </c>
      <c r="K1194" s="1" t="s">
        <v>35</v>
      </c>
      <c r="L1194" s="1" t="s">
        <v>2664</v>
      </c>
      <c r="M1194" s="17" t="str">
        <f aca="false">IF(COUNTIF(поверки!$H$6:$H$3175,поверки!$H1194)&gt;1,"Дубликат","")</f>
        <v/>
      </c>
      <c r="N1194" s="17" t="str">
        <f aca="false">IF(COUNTIF(поверки!$L$6:$L$3175,поверки!$L1194)&gt;1,"Дубликат","")</f>
        <v/>
      </c>
      <c r="O1194" s="18" t="n">
        <v>1189</v>
      </c>
      <c r="P1194" s="17" t="str">
        <f aca="false">CONCATENATE(TEXT(MONTH(поверки!$G1194),"00"),"/",TEXT(поверки!$O1194,"000"), "/",TEXT(YEAR(поверки!$G1194)-2000,"00"))</f>
        <v>04/1189/25</v>
      </c>
      <c r="Q1194" s="17" t="str">
        <f aca="false">VLOOKUP(поверки!$F1194,'соответстиви ОТ типу'!$K$4:$M$344,2,FALSE())</f>
        <v>Манометр</v>
      </c>
      <c r="R1194" s="17" t="s">
        <v>46</v>
      </c>
      <c r="S1194" s="17" t="s">
        <v>2656</v>
      </c>
      <c r="T1194" s="17" t="n">
        <v>5</v>
      </c>
      <c r="U1194" s="19" t="n">
        <f aca="false">VLOOKUP(поверки!$T1194,'Акты п-п'!$C$5:$I$57,2,FALSE())</f>
        <v>45761</v>
      </c>
      <c r="V1194" s="19" t="n">
        <f aca="false">VLOOKUP(поверки!$T1194,'Акты п-п'!$C$5:$I$57,3,FALSE())</f>
        <v>45765</v>
      </c>
      <c r="W1194" s="17" t="str">
        <f aca="false">VLOOKUP(поверки!$T1194,'Акты п-п'!$C$5:$I$57,5,FALSE())</f>
        <v>Кадыков П.Ю.</v>
      </c>
      <c r="X1194" s="17" t="n">
        <f aca="false">поверки!$G1194-поверки!$U1194</f>
        <v>2</v>
      </c>
      <c r="Y1194" s="17" t="n">
        <f aca="false">поверки!$V1194-поверки!$G1194</f>
        <v>2</v>
      </c>
      <c r="Z1194" s="17" t="str">
        <f aca="false">CONCATENATE(поверки!$Q1194," ",поверки!$S1194," номер ",поверки!$H1194)</f>
        <v>Манометр ДМ8008-Вуф номер 220403271B75</v>
      </c>
    </row>
    <row r="1195" customFormat="false" ht="17.9" hidden="true" customHeight="false" outlineLevel="0" collapsed="false">
      <c r="B1195" s="1" t="s">
        <v>290</v>
      </c>
      <c r="C1195" s="1" t="s">
        <v>30</v>
      </c>
      <c r="D1195" s="1" t="s">
        <v>31</v>
      </c>
      <c r="F1195" s="1" t="s">
        <v>329</v>
      </c>
      <c r="G1195" s="16" t="n">
        <v>45763</v>
      </c>
      <c r="H1195" s="6" t="s">
        <v>2665</v>
      </c>
      <c r="J1195" s="1" t="s">
        <v>34</v>
      </c>
      <c r="K1195" s="1" t="s">
        <v>35</v>
      </c>
      <c r="L1195" s="1" t="s">
        <v>2666</v>
      </c>
      <c r="M1195" s="17" t="str">
        <f aca="false">IF(COUNTIF(поверки!$H$6:$H$3175,поверки!$H1195)&gt;1,"Дубликат","")</f>
        <v/>
      </c>
      <c r="N1195" s="17" t="str">
        <f aca="false">IF(COUNTIF(поверки!$L$6:$L$3175,поверки!$L1195)&gt;1,"Дубликат","")</f>
        <v/>
      </c>
      <c r="O1195" s="18" t="n">
        <v>1190</v>
      </c>
      <c r="P1195" s="17" t="str">
        <f aca="false">CONCATENATE(TEXT(MONTH(поверки!$G1195),"00"),"/",TEXT(поверки!$O1195,"000"), "/",TEXT(YEAR(поверки!$G1195)-2000,"00"))</f>
        <v>04/1190/25</v>
      </c>
      <c r="Q1195" s="17" t="str">
        <f aca="false">VLOOKUP(поверки!$F1195,'соответстиви ОТ типу'!$K$4:$M$344,2,FALSE())</f>
        <v>Манометр</v>
      </c>
      <c r="R1195" s="17" t="s">
        <v>46</v>
      </c>
      <c r="S1195" s="17" t="s">
        <v>2656</v>
      </c>
      <c r="T1195" s="17" t="n">
        <v>5</v>
      </c>
      <c r="U1195" s="19" t="n">
        <f aca="false">VLOOKUP(поверки!$T1195,'Акты п-п'!$C$5:$I$57,2,FALSE())</f>
        <v>45761</v>
      </c>
      <c r="V1195" s="19" t="n">
        <f aca="false">VLOOKUP(поверки!$T1195,'Акты п-п'!$C$5:$I$57,3,FALSE())</f>
        <v>45765</v>
      </c>
      <c r="W1195" s="17" t="str">
        <f aca="false">VLOOKUP(поверки!$T1195,'Акты п-п'!$C$5:$I$57,5,FALSE())</f>
        <v>Кадыков П.Ю.</v>
      </c>
      <c r="X1195" s="17" t="n">
        <f aca="false">поверки!$G1195-поверки!$U1195</f>
        <v>2</v>
      </c>
      <c r="Y1195" s="17" t="n">
        <f aca="false">поверки!$V1195-поверки!$G1195</f>
        <v>2</v>
      </c>
      <c r="Z1195" s="17" t="str">
        <f aca="false">CONCATENATE(поверки!$Q1195," ",поверки!$S1195," номер ",поверки!$H1195)</f>
        <v>Манометр ДМ8008-Вуф номер 020617</v>
      </c>
    </row>
    <row r="1196" customFormat="false" ht="17.9" hidden="true" customHeight="false" outlineLevel="0" collapsed="false">
      <c r="B1196" s="1" t="s">
        <v>290</v>
      </c>
      <c r="C1196" s="1" t="s">
        <v>30</v>
      </c>
      <c r="D1196" s="1" t="s">
        <v>31</v>
      </c>
      <c r="F1196" s="1" t="s">
        <v>329</v>
      </c>
      <c r="G1196" s="16" t="n">
        <v>45763</v>
      </c>
      <c r="H1196" s="6" t="s">
        <v>2667</v>
      </c>
      <c r="J1196" s="1" t="s">
        <v>34</v>
      </c>
      <c r="K1196" s="1" t="s">
        <v>35</v>
      </c>
      <c r="L1196" s="1" t="s">
        <v>2668</v>
      </c>
      <c r="M1196" s="17" t="str">
        <f aca="false">IF(COUNTIF(поверки!$H$6:$H$3175,поверки!$H1196)&gt;1,"Дубликат","")</f>
        <v/>
      </c>
      <c r="N1196" s="17" t="str">
        <f aca="false">IF(COUNTIF(поверки!$L$6:$L$3175,поверки!$L1196)&gt;1,"Дубликат","")</f>
        <v/>
      </c>
      <c r="O1196" s="18" t="n">
        <v>1191</v>
      </c>
      <c r="P1196" s="17" t="str">
        <f aca="false">CONCATENATE(TEXT(MONTH(поверки!$G1196),"00"),"/",TEXT(поверки!$O1196,"000"), "/",TEXT(YEAR(поверки!$G1196)-2000,"00"))</f>
        <v>04/1191/25</v>
      </c>
      <c r="Q1196" s="17" t="str">
        <f aca="false">VLOOKUP(поверки!$F1196,'соответстиви ОТ типу'!$K$4:$M$344,2,FALSE())</f>
        <v>Манометр</v>
      </c>
      <c r="R1196" s="17" t="s">
        <v>46</v>
      </c>
      <c r="S1196" s="17" t="s">
        <v>2656</v>
      </c>
      <c r="T1196" s="17" t="n">
        <v>5</v>
      </c>
      <c r="U1196" s="19" t="n">
        <f aca="false">VLOOKUP(поверки!$T1196,'Акты п-п'!$C$5:$I$57,2,FALSE())</f>
        <v>45761</v>
      </c>
      <c r="V1196" s="19" t="n">
        <f aca="false">VLOOKUP(поверки!$T1196,'Акты п-п'!$C$5:$I$57,3,FALSE())</f>
        <v>45765</v>
      </c>
      <c r="W1196" s="17" t="str">
        <f aca="false">VLOOKUP(поверки!$T1196,'Акты п-п'!$C$5:$I$57,5,FALSE())</f>
        <v>Кадыков П.Ю.</v>
      </c>
      <c r="X1196" s="17" t="n">
        <f aca="false">поверки!$G1196-поверки!$U1196</f>
        <v>2</v>
      </c>
      <c r="Y1196" s="17" t="n">
        <f aca="false">поверки!$V1196-поверки!$G1196</f>
        <v>2</v>
      </c>
      <c r="Z1196" s="17" t="str">
        <f aca="false">CONCATENATE(поверки!$Q1196," ",поверки!$S1196," номер ",поверки!$H1196)</f>
        <v>Манометр ДМ8008-Вуф номер 020604</v>
      </c>
    </row>
    <row r="1197" customFormat="false" ht="17.9" hidden="true" customHeight="false" outlineLevel="0" collapsed="false">
      <c r="B1197" s="1" t="s">
        <v>290</v>
      </c>
      <c r="C1197" s="1" t="s">
        <v>30</v>
      </c>
      <c r="D1197" s="1" t="s">
        <v>31</v>
      </c>
      <c r="F1197" s="1" t="s">
        <v>329</v>
      </c>
      <c r="G1197" s="16" t="n">
        <v>45763</v>
      </c>
      <c r="H1197" s="6" t="s">
        <v>2669</v>
      </c>
      <c r="J1197" s="1" t="s">
        <v>34</v>
      </c>
      <c r="K1197" s="1" t="s">
        <v>35</v>
      </c>
      <c r="L1197" s="1" t="s">
        <v>2670</v>
      </c>
      <c r="M1197" s="17" t="str">
        <f aca="false">IF(COUNTIF(поверки!$H$6:$H$3175,поверки!$H1197)&gt;1,"Дубликат","")</f>
        <v/>
      </c>
      <c r="N1197" s="17" t="str">
        <f aca="false">IF(COUNTIF(поверки!$L$6:$L$3175,поверки!$L1197)&gt;1,"Дубликат","")</f>
        <v/>
      </c>
      <c r="O1197" s="18" t="n">
        <v>1192</v>
      </c>
      <c r="P1197" s="17" t="str">
        <f aca="false">CONCATENATE(TEXT(MONTH(поверки!$G1197),"00"),"/",TEXT(поверки!$O1197,"000"), "/",TEXT(YEAR(поверки!$G1197)-2000,"00"))</f>
        <v>04/1192/25</v>
      </c>
      <c r="Q1197" s="17" t="str">
        <f aca="false">VLOOKUP(поверки!$F1197,'соответстиви ОТ типу'!$K$4:$M$344,2,FALSE())</f>
        <v>Манометр</v>
      </c>
      <c r="R1197" s="17" t="s">
        <v>46</v>
      </c>
      <c r="S1197" s="17" t="s">
        <v>2656</v>
      </c>
      <c r="T1197" s="17" t="n">
        <v>5</v>
      </c>
      <c r="U1197" s="19" t="n">
        <f aca="false">VLOOKUP(поверки!$T1197,'Акты п-п'!$C$5:$I$57,2,FALSE())</f>
        <v>45761</v>
      </c>
      <c r="V1197" s="19" t="n">
        <f aca="false">VLOOKUP(поверки!$T1197,'Акты п-п'!$C$5:$I$57,3,FALSE())</f>
        <v>45765</v>
      </c>
      <c r="W1197" s="17" t="str">
        <f aca="false">VLOOKUP(поверки!$T1197,'Акты п-п'!$C$5:$I$57,5,FALSE())</f>
        <v>Кадыков П.Ю.</v>
      </c>
      <c r="X1197" s="17" t="n">
        <f aca="false">поверки!$G1197-поверки!$U1197</f>
        <v>2</v>
      </c>
      <c r="Y1197" s="17" t="n">
        <f aca="false">поверки!$V1197-поверки!$G1197</f>
        <v>2</v>
      </c>
      <c r="Z1197" s="17" t="str">
        <f aca="false">CONCATENATE(поверки!$Q1197," ",поверки!$S1197," номер ",поверки!$H1197)</f>
        <v>Манометр ДМ8008-Вуф номер 020615</v>
      </c>
    </row>
    <row r="1198" customFormat="false" ht="17.9" hidden="true" customHeight="false" outlineLevel="0" collapsed="false">
      <c r="B1198" s="1" t="s">
        <v>290</v>
      </c>
      <c r="C1198" s="1" t="s">
        <v>30</v>
      </c>
      <c r="D1198" s="1" t="s">
        <v>31</v>
      </c>
      <c r="F1198" s="1" t="s">
        <v>329</v>
      </c>
      <c r="G1198" s="16" t="n">
        <v>45763</v>
      </c>
      <c r="H1198" s="6" t="s">
        <v>2671</v>
      </c>
      <c r="J1198" s="1" t="s">
        <v>34</v>
      </c>
      <c r="K1198" s="1" t="s">
        <v>35</v>
      </c>
      <c r="L1198" s="1" t="s">
        <v>2672</v>
      </c>
      <c r="M1198" s="17" t="str">
        <f aca="false">IF(COUNTIF(поверки!$H$6:$H$3175,поверки!$H1198)&gt;1,"Дубликат","")</f>
        <v/>
      </c>
      <c r="N1198" s="17" t="str">
        <f aca="false">IF(COUNTIF(поверки!$L$6:$L$3175,поверки!$L1198)&gt;1,"Дубликат","")</f>
        <v/>
      </c>
      <c r="O1198" s="18" t="n">
        <v>1193</v>
      </c>
      <c r="P1198" s="17" t="str">
        <f aca="false">CONCATENATE(TEXT(MONTH(поверки!$G1198),"00"),"/",TEXT(поверки!$O1198,"000"), "/",TEXT(YEAR(поверки!$G1198)-2000,"00"))</f>
        <v>04/1193/25</v>
      </c>
      <c r="Q1198" s="17" t="str">
        <f aca="false">VLOOKUP(поверки!$F1198,'соответстиви ОТ типу'!$K$4:$M$344,2,FALSE())</f>
        <v>Манометр</v>
      </c>
      <c r="R1198" s="17" t="s">
        <v>46</v>
      </c>
      <c r="S1198" s="17" t="s">
        <v>2656</v>
      </c>
      <c r="T1198" s="17" t="n">
        <v>5</v>
      </c>
      <c r="U1198" s="19" t="n">
        <f aca="false">VLOOKUP(поверки!$T1198,'Акты п-п'!$C$5:$I$57,2,FALSE())</f>
        <v>45761</v>
      </c>
      <c r="V1198" s="19" t="n">
        <f aca="false">VLOOKUP(поверки!$T1198,'Акты п-п'!$C$5:$I$57,3,FALSE())</f>
        <v>45765</v>
      </c>
      <c r="W1198" s="17" t="str">
        <f aca="false">VLOOKUP(поверки!$T1198,'Акты п-п'!$C$5:$I$57,5,FALSE())</f>
        <v>Кадыков П.Ю.</v>
      </c>
      <c r="X1198" s="17" t="n">
        <f aca="false">поверки!$G1198-поверки!$U1198</f>
        <v>2</v>
      </c>
      <c r="Y1198" s="17" t="n">
        <f aca="false">поверки!$V1198-поверки!$G1198</f>
        <v>2</v>
      </c>
      <c r="Z1198" s="17" t="str">
        <f aca="false">CONCATENATE(поверки!$Q1198," ",поверки!$S1198," номер ",поверки!$H1198)</f>
        <v>Манометр ДМ8008-Вуф номер 020603</v>
      </c>
    </row>
    <row r="1199" customFormat="false" ht="17.9" hidden="true" customHeight="false" outlineLevel="0" collapsed="false">
      <c r="B1199" s="1" t="s">
        <v>290</v>
      </c>
      <c r="C1199" s="1" t="s">
        <v>30</v>
      </c>
      <c r="D1199" s="1" t="s">
        <v>31</v>
      </c>
      <c r="F1199" s="1" t="s">
        <v>329</v>
      </c>
      <c r="G1199" s="16" t="n">
        <v>45763</v>
      </c>
      <c r="H1199" s="6" t="s">
        <v>2673</v>
      </c>
      <c r="J1199" s="1" t="s">
        <v>34</v>
      </c>
      <c r="K1199" s="1" t="s">
        <v>35</v>
      </c>
      <c r="L1199" s="1" t="s">
        <v>2674</v>
      </c>
      <c r="M1199" s="17" t="str">
        <f aca="false">IF(COUNTIF(поверки!$H$6:$H$3175,поверки!$H1199)&gt;1,"Дубликат","")</f>
        <v/>
      </c>
      <c r="N1199" s="17" t="str">
        <f aca="false">IF(COUNTIF(поверки!$L$6:$L$3175,поверки!$L1199)&gt;1,"Дубликат","")</f>
        <v/>
      </c>
      <c r="O1199" s="18" t="n">
        <v>1194</v>
      </c>
      <c r="P1199" s="17" t="str">
        <f aca="false">CONCATENATE(TEXT(MONTH(поверки!$G1199),"00"),"/",TEXT(поверки!$O1199,"000"), "/",TEXT(YEAR(поверки!$G1199)-2000,"00"))</f>
        <v>04/1194/25</v>
      </c>
      <c r="Q1199" s="17" t="str">
        <f aca="false">VLOOKUP(поверки!$F1199,'соответстиви ОТ типу'!$K$4:$M$344,2,FALSE())</f>
        <v>Манометр</v>
      </c>
      <c r="R1199" s="17" t="s">
        <v>46</v>
      </c>
      <c r="S1199" s="17" t="s">
        <v>294</v>
      </c>
      <c r="T1199" s="17" t="n">
        <v>5</v>
      </c>
      <c r="U1199" s="19" t="n">
        <f aca="false">VLOOKUP(поверки!$T1199,'Акты п-п'!$C$5:$I$57,2,FALSE())</f>
        <v>45761</v>
      </c>
      <c r="V1199" s="19" t="n">
        <f aca="false">VLOOKUP(поверки!$T1199,'Акты п-п'!$C$5:$I$57,3,FALSE())</f>
        <v>45765</v>
      </c>
      <c r="W1199" s="17" t="str">
        <f aca="false">VLOOKUP(поверки!$T1199,'Акты п-п'!$C$5:$I$57,5,FALSE())</f>
        <v>Кадыков П.Ю.</v>
      </c>
      <c r="X1199" s="17" t="n">
        <f aca="false">поверки!$G1199-поверки!$U1199</f>
        <v>2</v>
      </c>
      <c r="Y1199" s="17" t="n">
        <f aca="false">поверки!$V1199-поверки!$G1199</f>
        <v>2</v>
      </c>
      <c r="Z1199" s="17" t="str">
        <f aca="false">CONCATENATE(поверки!$Q1199," ",поверки!$S1199," номер ",поверки!$H1199)</f>
        <v>Манометр МП3-УУ2 номер 726109062А45</v>
      </c>
    </row>
    <row r="1200" customFormat="false" ht="17.9" hidden="true" customHeight="false" outlineLevel="0" collapsed="false">
      <c r="B1200" s="1" t="s">
        <v>290</v>
      </c>
      <c r="C1200" s="1" t="s">
        <v>30</v>
      </c>
      <c r="D1200" s="1" t="s">
        <v>31</v>
      </c>
      <c r="F1200" s="1" t="s">
        <v>2675</v>
      </c>
      <c r="G1200" s="16" t="n">
        <v>45763</v>
      </c>
      <c r="H1200" s="6" t="s">
        <v>2676</v>
      </c>
      <c r="J1200" s="1" t="s">
        <v>34</v>
      </c>
      <c r="K1200" s="1" t="s">
        <v>35</v>
      </c>
      <c r="L1200" s="1" t="s">
        <v>2677</v>
      </c>
      <c r="M1200" s="17" t="str">
        <f aca="false">IF(COUNTIF(поверки!$H$6:$H$3175,поверки!$H1200)&gt;1,"Дубликат","")</f>
        <v/>
      </c>
      <c r="N1200" s="17" t="str">
        <f aca="false">IF(COUNTIF(поверки!$L$6:$L$3175,поверки!$L1200)&gt;1,"Дубликат","")</f>
        <v/>
      </c>
      <c r="O1200" s="18" t="n">
        <v>1195</v>
      </c>
      <c r="P1200" s="17" t="str">
        <f aca="false">CONCATENATE(TEXT(MONTH(поверки!$G1200),"00"),"/",TEXT(поверки!$O1200,"000"), "/",TEXT(YEAR(поверки!$G1200)-2000,"00"))</f>
        <v>04/1195/25</v>
      </c>
      <c r="Q1200" s="17" t="str">
        <f aca="false">VLOOKUP(поверки!$F1200,'соответстиви ОТ типу'!$K$4:$M$344,2,FALSE())</f>
        <v>Манометр</v>
      </c>
      <c r="R1200" s="17" t="s">
        <v>46</v>
      </c>
      <c r="S1200" s="17" t="s">
        <v>2678</v>
      </c>
      <c r="T1200" s="17" t="n">
        <v>5</v>
      </c>
      <c r="U1200" s="19" t="n">
        <f aca="false">VLOOKUP(поверки!$T1200,'Акты п-п'!$C$5:$I$57,2,FALSE())</f>
        <v>45761</v>
      </c>
      <c r="V1200" s="19" t="n">
        <f aca="false">VLOOKUP(поверки!$T1200,'Акты п-п'!$C$5:$I$57,3,FALSE())</f>
        <v>45765</v>
      </c>
      <c r="W1200" s="17" t="str">
        <f aca="false">VLOOKUP(поверки!$T1200,'Акты п-п'!$C$5:$I$57,5,FALSE())</f>
        <v>Кадыков П.Ю.</v>
      </c>
      <c r="X1200" s="17" t="n">
        <f aca="false">поверки!$G1200-поверки!$U1200</f>
        <v>2</v>
      </c>
      <c r="Y1200" s="17" t="n">
        <f aca="false">поверки!$V1200-поверки!$G1200</f>
        <v>2</v>
      </c>
      <c r="Z1200" s="17" t="str">
        <f aca="false">CONCATENATE(поверки!$Q1200," ",поверки!$S1200," номер ",поверки!$H1200)</f>
        <v>Манометр тип 421 номер 171401285</v>
      </c>
    </row>
    <row r="1201" customFormat="false" ht="17.9" hidden="true" customHeight="false" outlineLevel="0" collapsed="false">
      <c r="B1201" s="1" t="s">
        <v>290</v>
      </c>
      <c r="C1201" s="1" t="s">
        <v>30</v>
      </c>
      <c r="D1201" s="1" t="s">
        <v>31</v>
      </c>
      <c r="F1201" s="1" t="s">
        <v>724</v>
      </c>
      <c r="G1201" s="16" t="n">
        <v>45763</v>
      </c>
      <c r="H1201" s="6" t="s">
        <v>2679</v>
      </c>
      <c r="J1201" s="1" t="s">
        <v>34</v>
      </c>
      <c r="K1201" s="1" t="s">
        <v>35</v>
      </c>
      <c r="L1201" s="1" t="s">
        <v>2680</v>
      </c>
      <c r="M1201" s="17" t="str">
        <f aca="false">IF(COUNTIF(поверки!$H$6:$H$3175,поверки!$H1201)&gt;1,"Дубликат","")</f>
        <v/>
      </c>
      <c r="N1201" s="17" t="str">
        <f aca="false">IF(COUNTIF(поверки!$L$6:$L$3175,поверки!$L1201)&gt;1,"Дубликат","")</f>
        <v/>
      </c>
      <c r="O1201" s="18" t="n">
        <v>1196</v>
      </c>
      <c r="P1201" s="17" t="str">
        <f aca="false">CONCATENATE(TEXT(MONTH(поверки!$G1201),"00"),"/",TEXT(поверки!$O1201,"000"), "/",TEXT(YEAR(поверки!$G1201)-2000,"00"))</f>
        <v>04/1196/25</v>
      </c>
      <c r="Q1201" s="17" t="str">
        <f aca="false">VLOOKUP(поверки!$F1201,'соответстиви ОТ типу'!$K$4:$M$344,2,FALSE())</f>
        <v>Манометр</v>
      </c>
      <c r="R1201" s="17" t="s">
        <v>46</v>
      </c>
      <c r="S1201" s="17" t="s">
        <v>332</v>
      </c>
      <c r="T1201" s="17" t="n">
        <v>5</v>
      </c>
      <c r="U1201" s="19" t="n">
        <f aca="false">VLOOKUP(поверки!$T1201,'Акты п-п'!$C$5:$I$57,2,FALSE())</f>
        <v>45761</v>
      </c>
      <c r="V1201" s="19" t="n">
        <f aca="false">VLOOKUP(поверки!$T1201,'Акты п-п'!$C$5:$I$57,3,FALSE())</f>
        <v>45765</v>
      </c>
      <c r="W1201" s="17" t="str">
        <f aca="false">VLOOKUP(поверки!$T1201,'Акты п-п'!$C$5:$I$57,5,FALSE())</f>
        <v>Кадыков П.Ю.</v>
      </c>
      <c r="X1201" s="17" t="n">
        <f aca="false">поверки!$G1201-поверки!$U1201</f>
        <v>2</v>
      </c>
      <c r="Y1201" s="17" t="n">
        <f aca="false">поверки!$V1201-поверки!$G1201</f>
        <v>2</v>
      </c>
      <c r="Z1201" s="17" t="str">
        <f aca="false">CONCATENATE(поверки!$Q1201," ",поверки!$S1201," номер ",поверки!$H1201)</f>
        <v>Манометр МП4-Уф номер 00269</v>
      </c>
    </row>
    <row r="1202" customFormat="false" ht="17.9" hidden="true" customHeight="false" outlineLevel="0" collapsed="false">
      <c r="B1202" s="1" t="s">
        <v>290</v>
      </c>
      <c r="C1202" s="1" t="s">
        <v>30</v>
      </c>
      <c r="D1202" s="1" t="s">
        <v>31</v>
      </c>
      <c r="F1202" s="1" t="s">
        <v>323</v>
      </c>
      <c r="G1202" s="16" t="n">
        <v>45763</v>
      </c>
      <c r="H1202" s="6" t="s">
        <v>2681</v>
      </c>
      <c r="J1202" s="1" t="s">
        <v>34</v>
      </c>
      <c r="K1202" s="1" t="s">
        <v>35</v>
      </c>
      <c r="L1202" s="1" t="s">
        <v>2682</v>
      </c>
      <c r="M1202" s="17" t="str">
        <f aca="false">IF(COUNTIF(поверки!$H$6:$H$3175,поверки!$H1202)&gt;1,"Дубликат","")</f>
        <v/>
      </c>
      <c r="N1202" s="17" t="str">
        <f aca="false">IF(COUNTIF(поверки!$L$6:$L$3175,поверки!$L1202)&gt;1,"Дубликат","")</f>
        <v/>
      </c>
      <c r="O1202" s="18" t="n">
        <v>1197</v>
      </c>
      <c r="P1202" s="17" t="str">
        <f aca="false">CONCATENATE(TEXT(MONTH(поверки!$G1202),"00"),"/",TEXT(поверки!$O1202,"000"), "/",TEXT(YEAR(поверки!$G1202)-2000,"00"))</f>
        <v>04/1197/25</v>
      </c>
      <c r="Q1202" s="17" t="str">
        <f aca="false">VLOOKUP(поверки!$F1202,'соответстиви ОТ типу'!$K$4:$M$344,2,FALSE())</f>
        <v>Манометр</v>
      </c>
      <c r="R1202" s="17" t="s">
        <v>46</v>
      </c>
      <c r="S1202" s="17" t="s">
        <v>763</v>
      </c>
      <c r="T1202" s="17" t="n">
        <v>5</v>
      </c>
      <c r="U1202" s="19" t="n">
        <f aca="false">VLOOKUP(поверки!$T1202,'Акты п-п'!$C$5:$I$57,2,FALSE())</f>
        <v>45761</v>
      </c>
      <c r="V1202" s="19" t="n">
        <f aca="false">VLOOKUP(поверки!$T1202,'Акты п-п'!$C$5:$I$57,3,FALSE())</f>
        <v>45765</v>
      </c>
      <c r="W1202" s="17" t="str">
        <f aca="false">VLOOKUP(поверки!$T1202,'Акты п-п'!$C$5:$I$57,5,FALSE())</f>
        <v>Кадыков П.Ю.</v>
      </c>
      <c r="X1202" s="17" t="n">
        <f aca="false">поверки!$G1202-поверки!$U1202</f>
        <v>2</v>
      </c>
      <c r="Y1202" s="17" t="n">
        <f aca="false">поверки!$V1202-поверки!$G1202</f>
        <v>2</v>
      </c>
      <c r="Z1202" s="17" t="str">
        <f aca="false">CONCATENATE(поверки!$Q1202," ",поверки!$S1202," номер ",поверки!$H1202)</f>
        <v>Манометр 232.50.160 номер 00288</v>
      </c>
    </row>
    <row r="1203" customFormat="false" ht="17.9" hidden="true" customHeight="false" outlineLevel="0" collapsed="false">
      <c r="B1203" s="1" t="s">
        <v>290</v>
      </c>
      <c r="C1203" s="1" t="s">
        <v>30</v>
      </c>
      <c r="D1203" s="1" t="s">
        <v>31</v>
      </c>
      <c r="F1203" s="1" t="s">
        <v>323</v>
      </c>
      <c r="G1203" s="16" t="n">
        <v>45763</v>
      </c>
      <c r="H1203" s="6" t="s">
        <v>2683</v>
      </c>
      <c r="J1203" s="1" t="s">
        <v>34</v>
      </c>
      <c r="K1203" s="1" t="s">
        <v>35</v>
      </c>
      <c r="L1203" s="1" t="s">
        <v>2684</v>
      </c>
      <c r="M1203" s="17" t="str">
        <f aca="false">IF(COUNTIF(поверки!$H$6:$H$3175,поверки!$H1203)&gt;1,"Дубликат","")</f>
        <v/>
      </c>
      <c r="N1203" s="17" t="str">
        <f aca="false">IF(COUNTIF(поверки!$L$6:$L$3175,поверки!$L1203)&gt;1,"Дубликат","")</f>
        <v/>
      </c>
      <c r="O1203" s="18" t="n">
        <v>1198</v>
      </c>
      <c r="P1203" s="17" t="str">
        <f aca="false">CONCATENATE(TEXT(MONTH(поверки!$G1203),"00"),"/",TEXT(поверки!$O1203,"000"), "/",TEXT(YEAR(поверки!$G1203)-2000,"00"))</f>
        <v>04/1198/25</v>
      </c>
      <c r="Q1203" s="17" t="str">
        <f aca="false">VLOOKUP(поверки!$F1203,'соответстиви ОТ типу'!$K$4:$M$344,2,FALSE())</f>
        <v>Манометр</v>
      </c>
      <c r="R1203" s="17" t="s">
        <v>46</v>
      </c>
      <c r="S1203" s="17" t="s">
        <v>782</v>
      </c>
      <c r="T1203" s="17" t="n">
        <v>5</v>
      </c>
      <c r="U1203" s="19" t="n">
        <f aca="false">VLOOKUP(поверки!$T1203,'Акты п-п'!$C$5:$I$57,2,FALSE())</f>
        <v>45761</v>
      </c>
      <c r="V1203" s="19" t="n">
        <f aca="false">VLOOKUP(поверки!$T1203,'Акты п-п'!$C$5:$I$57,3,FALSE())</f>
        <v>45765</v>
      </c>
      <c r="W1203" s="17" t="str">
        <f aca="false">VLOOKUP(поверки!$T1203,'Акты п-п'!$C$5:$I$57,5,FALSE())</f>
        <v>Кадыков П.Ю.</v>
      </c>
      <c r="X1203" s="17" t="n">
        <f aca="false">поверки!$G1203-поверки!$U1203</f>
        <v>2</v>
      </c>
      <c r="Y1203" s="17" t="n">
        <f aca="false">поверки!$V1203-поверки!$G1203</f>
        <v>2</v>
      </c>
      <c r="Z1203" s="17" t="str">
        <f aca="false">CONCATENATE(поверки!$Q1203," ",поверки!$S1203," номер ",поверки!$H1203)</f>
        <v>Манометр 232.50.100 номер 00312</v>
      </c>
    </row>
    <row r="1204" customFormat="false" ht="17.9" hidden="true" customHeight="false" outlineLevel="0" collapsed="false">
      <c r="B1204" s="1" t="s">
        <v>290</v>
      </c>
      <c r="C1204" s="1" t="s">
        <v>30</v>
      </c>
      <c r="D1204" s="1" t="s">
        <v>31</v>
      </c>
      <c r="F1204" s="1" t="s">
        <v>297</v>
      </c>
      <c r="G1204" s="16" t="n">
        <v>45763</v>
      </c>
      <c r="H1204" s="6" t="s">
        <v>2685</v>
      </c>
      <c r="J1204" s="1" t="s">
        <v>34</v>
      </c>
      <c r="K1204" s="1" t="s">
        <v>35</v>
      </c>
      <c r="L1204" s="1" t="s">
        <v>2686</v>
      </c>
      <c r="M1204" s="17" t="str">
        <f aca="false">IF(COUNTIF(поверки!$H$6:$H$3175,поверки!$H1204)&gt;1,"Дубликат","")</f>
        <v/>
      </c>
      <c r="N1204" s="17" t="str">
        <f aca="false">IF(COUNTIF(поверки!$L$6:$L$3175,поверки!$L1204)&gt;1,"Дубликат","")</f>
        <v/>
      </c>
      <c r="O1204" s="18" t="n">
        <v>1199</v>
      </c>
      <c r="P1204" s="17" t="str">
        <f aca="false">CONCATENATE(TEXT(MONTH(поверки!$G1204),"00"),"/",TEXT(поверки!$O1204,"000"), "/",TEXT(YEAR(поверки!$G1204)-2000,"00"))</f>
        <v>04/1199/25</v>
      </c>
      <c r="Q1204" s="17" t="str">
        <f aca="false">VLOOKUP(поверки!$F1204,'соответстиви ОТ типу'!$K$4:$M$344,2,FALSE())</f>
        <v>Манометр</v>
      </c>
      <c r="R1204" s="17" t="s">
        <v>46</v>
      </c>
      <c r="S1204" s="17" t="s">
        <v>300</v>
      </c>
      <c r="T1204" s="17" t="n">
        <v>5</v>
      </c>
      <c r="U1204" s="19" t="n">
        <f aca="false">VLOOKUP(поверки!$T1204,'Акты п-п'!$C$5:$I$57,2,FALSE())</f>
        <v>45761</v>
      </c>
      <c r="V1204" s="19" t="n">
        <f aca="false">VLOOKUP(поверки!$T1204,'Акты п-п'!$C$5:$I$57,3,FALSE())</f>
        <v>45765</v>
      </c>
      <c r="W1204" s="17" t="str">
        <f aca="false">VLOOKUP(поверки!$T1204,'Акты п-п'!$C$5:$I$57,5,FALSE())</f>
        <v>Кадыков П.Ю.</v>
      </c>
      <c r="X1204" s="17" t="n">
        <f aca="false">поверки!$G1204-поверки!$U1204</f>
        <v>2</v>
      </c>
      <c r="Y1204" s="17" t="n">
        <f aca="false">поверки!$V1204-поверки!$G1204</f>
        <v>2</v>
      </c>
      <c r="Z1204" s="17" t="str">
        <f aca="false">CONCATENATE(поверки!$Q1204," ",поверки!$S1204," номер ",поверки!$H1204)</f>
        <v>Манометр ТМ5 номер 00560</v>
      </c>
    </row>
    <row r="1205" customFormat="false" ht="17.9" hidden="true" customHeight="false" outlineLevel="0" collapsed="false">
      <c r="B1205" s="1" t="s">
        <v>290</v>
      </c>
      <c r="C1205" s="1" t="s">
        <v>30</v>
      </c>
      <c r="D1205" s="1" t="s">
        <v>31</v>
      </c>
      <c r="F1205" s="1" t="s">
        <v>323</v>
      </c>
      <c r="G1205" s="16" t="n">
        <v>45763</v>
      </c>
      <c r="H1205" s="6" t="s">
        <v>2687</v>
      </c>
      <c r="J1205" s="1" t="s">
        <v>34</v>
      </c>
      <c r="K1205" s="1" t="s">
        <v>35</v>
      </c>
      <c r="L1205" s="1" t="s">
        <v>2688</v>
      </c>
      <c r="M1205" s="17" t="str">
        <f aca="false">IF(COUNTIF(поверки!$H$6:$H$3175,поверки!$H1205)&gt;1,"Дубликат","")</f>
        <v/>
      </c>
      <c r="N1205" s="17" t="str">
        <f aca="false">IF(COUNTIF(поверки!$L$6:$L$3175,поверки!$L1205)&gt;1,"Дубликат","")</f>
        <v/>
      </c>
      <c r="O1205" s="18" t="n">
        <v>1200</v>
      </c>
      <c r="P1205" s="17" t="str">
        <f aca="false">CONCATENATE(TEXT(MONTH(поверки!$G1205),"00"),"/",TEXT(поверки!$O1205,"000"), "/",TEXT(YEAR(поверки!$G1205)-2000,"00"))</f>
        <v>04/1200/25</v>
      </c>
      <c r="Q1205" s="17" t="str">
        <f aca="false">VLOOKUP(поверки!$F1205,'соответстиви ОТ типу'!$K$4:$M$344,2,FALSE())</f>
        <v>Манометр</v>
      </c>
      <c r="R1205" s="17" t="s">
        <v>46</v>
      </c>
      <c r="S1205" s="17" t="s">
        <v>763</v>
      </c>
      <c r="T1205" s="17" t="n">
        <v>5</v>
      </c>
      <c r="U1205" s="19" t="n">
        <f aca="false">VLOOKUP(поверки!$T1205,'Акты п-п'!$C$5:$I$57,2,FALSE())</f>
        <v>45761</v>
      </c>
      <c r="V1205" s="19" t="n">
        <f aca="false">VLOOKUP(поверки!$T1205,'Акты п-п'!$C$5:$I$57,3,FALSE())</f>
        <v>45765</v>
      </c>
      <c r="W1205" s="17" t="str">
        <f aca="false">VLOOKUP(поверки!$T1205,'Акты п-п'!$C$5:$I$57,5,FALSE())</f>
        <v>Кадыков П.Ю.</v>
      </c>
      <c r="X1205" s="17" t="n">
        <f aca="false">поверки!$G1205-поверки!$U1205</f>
        <v>2</v>
      </c>
      <c r="Y1205" s="17" t="n">
        <f aca="false">поверки!$V1205-поверки!$G1205</f>
        <v>2</v>
      </c>
      <c r="Z1205" s="17" t="str">
        <f aca="false">CONCATENATE(поверки!$Q1205," ",поверки!$S1205," номер ",поверки!$H1205)</f>
        <v>Манометр 232.50.160 номер 00573</v>
      </c>
    </row>
    <row r="1206" customFormat="false" ht="17.9" hidden="true" customHeight="false" outlineLevel="0" collapsed="false">
      <c r="B1206" s="1" t="s">
        <v>290</v>
      </c>
      <c r="C1206" s="1" t="s">
        <v>30</v>
      </c>
      <c r="D1206" s="1" t="s">
        <v>31</v>
      </c>
      <c r="F1206" s="1" t="s">
        <v>2689</v>
      </c>
      <c r="G1206" s="16" t="n">
        <v>45763</v>
      </c>
      <c r="H1206" s="6" t="s">
        <v>2690</v>
      </c>
      <c r="J1206" s="1" t="s">
        <v>34</v>
      </c>
      <c r="K1206" s="1" t="s">
        <v>35</v>
      </c>
      <c r="L1206" s="1" t="s">
        <v>2691</v>
      </c>
      <c r="M1206" s="17" t="str">
        <f aca="false">IF(COUNTIF(поверки!$H$6:$H$3175,поверки!$H1206)&gt;1,"Дубликат","")</f>
        <v/>
      </c>
      <c r="N1206" s="17" t="str">
        <f aca="false">IF(COUNTIF(поверки!$L$6:$L$3175,поверки!$L1206)&gt;1,"Дубликат","")</f>
        <v/>
      </c>
      <c r="O1206" s="18" t="n">
        <v>1201</v>
      </c>
      <c r="P1206" s="17" t="str">
        <f aca="false">CONCATENATE(TEXT(MONTH(поверки!$G1206),"00"),"/",TEXT(поверки!$O1206,"000"), "/",TEXT(YEAR(поверки!$G1206)-2000,"00"))</f>
        <v>04/1201/25</v>
      </c>
      <c r="Q1206" s="17" t="str">
        <f aca="false">VLOOKUP(поверки!$F1206,'соответстиви ОТ типу'!$K$4:$M$344,2,FALSE())</f>
        <v>Манометр</v>
      </c>
      <c r="R1206" s="17" t="s">
        <v>46</v>
      </c>
      <c r="S1206" s="17" t="s">
        <v>2692</v>
      </c>
      <c r="T1206" s="17" t="n">
        <v>5</v>
      </c>
      <c r="U1206" s="19" t="n">
        <f aca="false">VLOOKUP(поверки!$T1206,'Акты п-п'!$C$5:$I$57,2,FALSE())</f>
        <v>45761</v>
      </c>
      <c r="V1206" s="19" t="n">
        <f aca="false">VLOOKUP(поверки!$T1206,'Акты п-п'!$C$5:$I$57,3,FALSE())</f>
        <v>45765</v>
      </c>
      <c r="W1206" s="17" t="str">
        <f aca="false">VLOOKUP(поверки!$T1206,'Акты п-п'!$C$5:$I$57,5,FALSE())</f>
        <v>Кадыков П.Ю.</v>
      </c>
      <c r="X1206" s="17" t="n">
        <f aca="false">поверки!$G1206-поверки!$U1206</f>
        <v>2</v>
      </c>
      <c r="Y1206" s="17" t="n">
        <f aca="false">поверки!$V1206-поверки!$G1206</f>
        <v>2</v>
      </c>
      <c r="Z1206" s="17" t="str">
        <f aca="false">CONCATENATE(поверки!$Q1206," ",поверки!$S1206," номер ",поверки!$H1206)</f>
        <v>Манометр 632.50.160 номер 00586</v>
      </c>
    </row>
    <row r="1207" customFormat="false" ht="17.9" hidden="true" customHeight="false" outlineLevel="0" collapsed="false">
      <c r="B1207" s="1" t="s">
        <v>290</v>
      </c>
      <c r="C1207" s="1" t="s">
        <v>30</v>
      </c>
      <c r="D1207" s="1" t="s">
        <v>31</v>
      </c>
      <c r="F1207" s="1" t="s">
        <v>724</v>
      </c>
      <c r="G1207" s="16" t="n">
        <v>45763</v>
      </c>
      <c r="H1207" s="6" t="s">
        <v>2693</v>
      </c>
      <c r="J1207" s="1" t="s">
        <v>34</v>
      </c>
      <c r="K1207" s="1" t="s">
        <v>35</v>
      </c>
      <c r="L1207" s="1" t="s">
        <v>2694</v>
      </c>
      <c r="M1207" s="17" t="str">
        <f aca="false">IF(COUNTIF(поверки!$H$6:$H$3175,поверки!$H1207)&gt;1,"Дубликат","")</f>
        <v/>
      </c>
      <c r="N1207" s="17" t="str">
        <f aca="false">IF(COUNTIF(поверки!$L$6:$L$3175,поверки!$L1207)&gt;1,"Дубликат","")</f>
        <v/>
      </c>
      <c r="O1207" s="18" t="n">
        <v>1202</v>
      </c>
      <c r="P1207" s="17" t="str">
        <f aca="false">CONCATENATE(TEXT(MONTH(поверки!$G1207),"00"),"/",TEXT(поверки!$O1207,"000"), "/",TEXT(YEAR(поверки!$G1207)-2000,"00"))</f>
        <v>04/1202/25</v>
      </c>
      <c r="Q1207" s="17" t="str">
        <f aca="false">VLOOKUP(поверки!$F1207,'соответстиви ОТ типу'!$K$4:$M$344,2,FALSE())</f>
        <v>Манометр</v>
      </c>
      <c r="R1207" s="17" t="s">
        <v>46</v>
      </c>
      <c r="S1207" s="17" t="s">
        <v>332</v>
      </c>
      <c r="T1207" s="17" t="n">
        <v>5</v>
      </c>
      <c r="U1207" s="19" t="n">
        <f aca="false">VLOOKUP(поверки!$T1207,'Акты п-п'!$C$5:$I$57,2,FALSE())</f>
        <v>45761</v>
      </c>
      <c r="V1207" s="19" t="n">
        <f aca="false">VLOOKUP(поверки!$T1207,'Акты п-п'!$C$5:$I$57,3,FALSE())</f>
        <v>45765</v>
      </c>
      <c r="W1207" s="17" t="str">
        <f aca="false">VLOOKUP(поверки!$T1207,'Акты п-п'!$C$5:$I$57,5,FALSE())</f>
        <v>Кадыков П.Ю.</v>
      </c>
      <c r="X1207" s="17" t="n">
        <f aca="false">поверки!$G1207-поверки!$U1207</f>
        <v>2</v>
      </c>
      <c r="Y1207" s="17" t="n">
        <f aca="false">поверки!$V1207-поверки!$G1207</f>
        <v>2</v>
      </c>
      <c r="Z1207" s="17" t="str">
        <f aca="false">CONCATENATE(поверки!$Q1207," ",поверки!$S1207," номер ",поверки!$H1207)</f>
        <v>Манометр МП4-Уф номер 00787</v>
      </c>
    </row>
    <row r="1208" customFormat="false" ht="17.9" hidden="true" customHeight="false" outlineLevel="0" collapsed="false">
      <c r="B1208" s="1" t="s">
        <v>290</v>
      </c>
      <c r="C1208" s="1" t="s">
        <v>30</v>
      </c>
      <c r="D1208" s="1" t="s">
        <v>31</v>
      </c>
      <c r="F1208" s="1" t="s">
        <v>323</v>
      </c>
      <c r="G1208" s="16" t="n">
        <v>45763</v>
      </c>
      <c r="H1208" s="6" t="s">
        <v>2695</v>
      </c>
      <c r="J1208" s="1" t="s">
        <v>34</v>
      </c>
      <c r="K1208" s="1" t="s">
        <v>35</v>
      </c>
      <c r="L1208" s="1" t="s">
        <v>2696</v>
      </c>
      <c r="M1208" s="17" t="str">
        <f aca="false">IF(COUNTIF(поверки!$H$6:$H$3175,поверки!$H1208)&gt;1,"Дубликат","")</f>
        <v/>
      </c>
      <c r="N1208" s="17" t="str">
        <f aca="false">IF(COUNTIF(поверки!$L$6:$L$3175,поверки!$L1208)&gt;1,"Дубликат","")</f>
        <v/>
      </c>
      <c r="O1208" s="18" t="n">
        <v>1203</v>
      </c>
      <c r="P1208" s="17" t="str">
        <f aca="false">CONCATENATE(TEXT(MONTH(поверки!$G1208),"00"),"/",TEXT(поверки!$O1208,"000"), "/",TEXT(YEAR(поверки!$G1208)-2000,"00"))</f>
        <v>04/1203/25</v>
      </c>
      <c r="Q1208" s="17" t="str">
        <f aca="false">VLOOKUP(поверки!$F1208,'соответстиви ОТ типу'!$K$4:$M$344,2,FALSE())</f>
        <v>Манометр</v>
      </c>
      <c r="R1208" s="17" t="s">
        <v>46</v>
      </c>
      <c r="S1208" s="17" t="s">
        <v>326</v>
      </c>
      <c r="T1208" s="17" t="n">
        <v>5</v>
      </c>
      <c r="U1208" s="19" t="n">
        <f aca="false">VLOOKUP(поверки!$T1208,'Акты п-п'!$C$5:$I$57,2,FALSE())</f>
        <v>45761</v>
      </c>
      <c r="V1208" s="19" t="n">
        <f aca="false">VLOOKUP(поверки!$T1208,'Акты п-п'!$C$5:$I$57,3,FALSE())</f>
        <v>45765</v>
      </c>
      <c r="W1208" s="17" t="str">
        <f aca="false">VLOOKUP(поверки!$T1208,'Акты п-п'!$C$5:$I$57,5,FALSE())</f>
        <v>Кадыков П.Ю.</v>
      </c>
      <c r="X1208" s="17" t="n">
        <f aca="false">поверки!$G1208-поверки!$U1208</f>
        <v>2</v>
      </c>
      <c r="Y1208" s="17" t="n">
        <f aca="false">поверки!$V1208-поверки!$G1208</f>
        <v>2</v>
      </c>
      <c r="Z1208" s="17" t="str">
        <f aca="false">CONCATENATE(поверки!$Q1208," ",поверки!$S1208," номер ",поверки!$H1208)</f>
        <v>Манометр 233.50.160 номер 00790</v>
      </c>
    </row>
    <row r="1209" customFormat="false" ht="17.9" hidden="true" customHeight="false" outlineLevel="0" collapsed="false">
      <c r="B1209" s="1" t="s">
        <v>290</v>
      </c>
      <c r="C1209" s="1" t="s">
        <v>30</v>
      </c>
      <c r="D1209" s="1" t="s">
        <v>31</v>
      </c>
      <c r="F1209" s="1" t="s">
        <v>323</v>
      </c>
      <c r="G1209" s="16" t="n">
        <v>45763</v>
      </c>
      <c r="H1209" s="6" t="s">
        <v>2697</v>
      </c>
      <c r="J1209" s="1" t="s">
        <v>34</v>
      </c>
      <c r="K1209" s="1" t="s">
        <v>35</v>
      </c>
      <c r="L1209" s="1" t="s">
        <v>2698</v>
      </c>
      <c r="M1209" s="17" t="str">
        <f aca="false">IF(COUNTIF(поверки!$H$6:$H$3175,поверки!$H1209)&gt;1,"Дубликат","")</f>
        <v/>
      </c>
      <c r="N1209" s="17" t="str">
        <f aca="false">IF(COUNTIF(поверки!$L$6:$L$3175,поверки!$L1209)&gt;1,"Дубликат","")</f>
        <v/>
      </c>
      <c r="O1209" s="18" t="n">
        <v>1204</v>
      </c>
      <c r="P1209" s="17" t="str">
        <f aca="false">CONCATENATE(TEXT(MONTH(поверки!$G1209),"00"),"/",TEXT(поверки!$O1209,"000"), "/",TEXT(YEAR(поверки!$G1209)-2000,"00"))</f>
        <v>04/1204/25</v>
      </c>
      <c r="Q1209" s="17" t="str">
        <f aca="false">VLOOKUP(поверки!$F1209,'соответстиви ОТ типу'!$K$4:$M$344,2,FALSE())</f>
        <v>Манометр</v>
      </c>
      <c r="R1209" s="17" t="s">
        <v>46</v>
      </c>
      <c r="S1209" s="17" t="s">
        <v>763</v>
      </c>
      <c r="T1209" s="17" t="n">
        <v>5</v>
      </c>
      <c r="U1209" s="19" t="n">
        <f aca="false">VLOOKUP(поверки!$T1209,'Акты п-п'!$C$5:$I$57,2,FALSE())</f>
        <v>45761</v>
      </c>
      <c r="V1209" s="19" t="n">
        <f aca="false">VLOOKUP(поверки!$T1209,'Акты п-п'!$C$5:$I$57,3,FALSE())</f>
        <v>45765</v>
      </c>
      <c r="W1209" s="17" t="str">
        <f aca="false">VLOOKUP(поверки!$T1209,'Акты п-п'!$C$5:$I$57,5,FALSE())</f>
        <v>Кадыков П.Ю.</v>
      </c>
      <c r="X1209" s="17" t="n">
        <f aca="false">поверки!$G1209-поверки!$U1209</f>
        <v>2</v>
      </c>
      <c r="Y1209" s="17" t="n">
        <f aca="false">поверки!$V1209-поверки!$G1209</f>
        <v>2</v>
      </c>
      <c r="Z1209" s="17" t="str">
        <f aca="false">CONCATENATE(поверки!$Q1209," ",поверки!$S1209," номер ",поверки!$H1209)</f>
        <v>Манометр 232.50.160 номер 00793</v>
      </c>
    </row>
    <row r="1210" customFormat="false" ht="17.9" hidden="true" customHeight="false" outlineLevel="0" collapsed="false">
      <c r="B1210" s="1" t="s">
        <v>290</v>
      </c>
      <c r="C1210" s="1" t="s">
        <v>30</v>
      </c>
      <c r="D1210" s="1" t="s">
        <v>31</v>
      </c>
      <c r="F1210" s="1" t="s">
        <v>323</v>
      </c>
      <c r="G1210" s="16" t="n">
        <v>45763</v>
      </c>
      <c r="H1210" s="6" t="s">
        <v>2699</v>
      </c>
      <c r="J1210" s="1" t="s">
        <v>34</v>
      </c>
      <c r="K1210" s="1" t="s">
        <v>35</v>
      </c>
      <c r="L1210" s="1" t="s">
        <v>2700</v>
      </c>
      <c r="M1210" s="17" t="str">
        <f aca="false">IF(COUNTIF(поверки!$H$6:$H$3175,поверки!$H1210)&gt;1,"Дубликат","")</f>
        <v/>
      </c>
      <c r="N1210" s="17" t="str">
        <f aca="false">IF(COUNTIF(поверки!$L$6:$L$3175,поверки!$L1210)&gt;1,"Дубликат","")</f>
        <v/>
      </c>
      <c r="O1210" s="18" t="n">
        <v>1205</v>
      </c>
      <c r="P1210" s="17" t="str">
        <f aca="false">CONCATENATE(TEXT(MONTH(поверки!$G1210),"00"),"/",TEXT(поверки!$O1210,"000"), "/",TEXT(YEAR(поверки!$G1210)-2000,"00"))</f>
        <v>04/1205/25</v>
      </c>
      <c r="Q1210" s="17" t="str">
        <f aca="false">VLOOKUP(поверки!$F1210,'соответстиви ОТ типу'!$K$4:$M$344,2,FALSE())</f>
        <v>Манометр</v>
      </c>
      <c r="R1210" s="17" t="s">
        <v>46</v>
      </c>
      <c r="S1210" s="17" t="s">
        <v>763</v>
      </c>
      <c r="T1210" s="17" t="n">
        <v>5</v>
      </c>
      <c r="U1210" s="19" t="n">
        <f aca="false">VLOOKUP(поверки!$T1210,'Акты п-п'!$C$5:$I$57,2,FALSE())</f>
        <v>45761</v>
      </c>
      <c r="V1210" s="19" t="n">
        <f aca="false">VLOOKUP(поверки!$T1210,'Акты п-п'!$C$5:$I$57,3,FALSE())</f>
        <v>45765</v>
      </c>
      <c r="W1210" s="17" t="str">
        <f aca="false">VLOOKUP(поверки!$T1210,'Акты п-п'!$C$5:$I$57,5,FALSE())</f>
        <v>Кадыков П.Ю.</v>
      </c>
      <c r="X1210" s="17" t="n">
        <f aca="false">поверки!$G1210-поверки!$U1210</f>
        <v>2</v>
      </c>
      <c r="Y1210" s="17" t="n">
        <f aca="false">поверки!$V1210-поверки!$G1210</f>
        <v>2</v>
      </c>
      <c r="Z1210" s="17" t="str">
        <f aca="false">CONCATENATE(поверки!$Q1210," ",поверки!$S1210," номер ",поверки!$H1210)</f>
        <v>Манометр 232.50.160 номер 01323</v>
      </c>
    </row>
    <row r="1211" customFormat="false" ht="17.9" hidden="true" customHeight="false" outlineLevel="0" collapsed="false">
      <c r="B1211" s="1" t="s">
        <v>290</v>
      </c>
      <c r="C1211" s="1" t="s">
        <v>30</v>
      </c>
      <c r="D1211" s="1" t="s">
        <v>31</v>
      </c>
      <c r="F1211" s="1" t="s">
        <v>323</v>
      </c>
      <c r="G1211" s="16" t="n">
        <v>45763</v>
      </c>
      <c r="H1211" s="6" t="s">
        <v>2701</v>
      </c>
      <c r="J1211" s="1" t="s">
        <v>34</v>
      </c>
      <c r="K1211" s="1" t="s">
        <v>35</v>
      </c>
      <c r="L1211" s="1" t="s">
        <v>2702</v>
      </c>
      <c r="M1211" s="17" t="str">
        <f aca="false">IF(COUNTIF(поверки!$H$6:$H$3175,поверки!$H1211)&gt;1,"Дубликат","")</f>
        <v/>
      </c>
      <c r="N1211" s="17" t="str">
        <f aca="false">IF(COUNTIF(поверки!$L$6:$L$3175,поверки!$L1211)&gt;1,"Дубликат","")</f>
        <v/>
      </c>
      <c r="O1211" s="18" t="n">
        <v>1206</v>
      </c>
      <c r="P1211" s="17" t="str">
        <f aca="false">CONCATENATE(TEXT(MONTH(поверки!$G1211),"00"),"/",TEXT(поверки!$O1211,"000"), "/",TEXT(YEAR(поверки!$G1211)-2000,"00"))</f>
        <v>04/1206/25</v>
      </c>
      <c r="Q1211" s="17" t="str">
        <f aca="false">VLOOKUP(поверки!$F1211,'соответстиви ОТ типу'!$K$4:$M$344,2,FALSE())</f>
        <v>Манометр</v>
      </c>
      <c r="R1211" s="17" t="s">
        <v>46</v>
      </c>
      <c r="S1211" s="17" t="s">
        <v>326</v>
      </c>
      <c r="T1211" s="17" t="n">
        <v>5</v>
      </c>
      <c r="U1211" s="19" t="n">
        <f aca="false">VLOOKUP(поверки!$T1211,'Акты п-п'!$C$5:$I$57,2,FALSE())</f>
        <v>45761</v>
      </c>
      <c r="V1211" s="19" t="n">
        <f aca="false">VLOOKUP(поверки!$T1211,'Акты п-п'!$C$5:$I$57,3,FALSE())</f>
        <v>45765</v>
      </c>
      <c r="W1211" s="17" t="str">
        <f aca="false">VLOOKUP(поверки!$T1211,'Акты п-п'!$C$5:$I$57,5,FALSE())</f>
        <v>Кадыков П.Ю.</v>
      </c>
      <c r="X1211" s="17" t="n">
        <f aca="false">поверки!$G1211-поверки!$U1211</f>
        <v>2</v>
      </c>
      <c r="Y1211" s="17" t="n">
        <f aca="false">поверки!$V1211-поверки!$G1211</f>
        <v>2</v>
      </c>
      <c r="Z1211" s="17" t="str">
        <f aca="false">CONCATENATE(поверки!$Q1211," ",поверки!$S1211," номер ",поверки!$H1211)</f>
        <v>Манометр 233.50.160 номер 01325</v>
      </c>
    </row>
    <row r="1212" customFormat="false" ht="17.9" hidden="true" customHeight="false" outlineLevel="0" collapsed="false">
      <c r="B1212" s="1" t="s">
        <v>290</v>
      </c>
      <c r="C1212" s="1" t="s">
        <v>30</v>
      </c>
      <c r="D1212" s="1" t="s">
        <v>31</v>
      </c>
      <c r="F1212" s="1" t="s">
        <v>323</v>
      </c>
      <c r="G1212" s="16" t="n">
        <v>45763</v>
      </c>
      <c r="H1212" s="6" t="s">
        <v>2703</v>
      </c>
      <c r="J1212" s="1" t="s">
        <v>34</v>
      </c>
      <c r="K1212" s="1" t="s">
        <v>35</v>
      </c>
      <c r="L1212" s="1" t="s">
        <v>2704</v>
      </c>
      <c r="M1212" s="17" t="str">
        <f aca="false">IF(COUNTIF(поверки!$H$6:$H$3175,поверки!$H1212)&gt;1,"Дубликат","")</f>
        <v/>
      </c>
      <c r="N1212" s="17" t="str">
        <f aca="false">IF(COUNTIF(поверки!$L$6:$L$3175,поверки!$L1212)&gt;1,"Дубликат","")</f>
        <v/>
      </c>
      <c r="O1212" s="18" t="n">
        <v>1207</v>
      </c>
      <c r="P1212" s="17" t="str">
        <f aca="false">CONCATENATE(TEXT(MONTH(поверки!$G1212),"00"),"/",TEXT(поверки!$O1212,"000"), "/",TEXT(YEAR(поверки!$G1212)-2000,"00"))</f>
        <v>04/1207/25</v>
      </c>
      <c r="Q1212" s="17" t="str">
        <f aca="false">VLOOKUP(поверки!$F1212,'соответстиви ОТ типу'!$K$4:$M$344,2,FALSE())</f>
        <v>Манометр</v>
      </c>
      <c r="R1212" s="17" t="s">
        <v>46</v>
      </c>
      <c r="S1212" s="17" t="s">
        <v>326</v>
      </c>
      <c r="T1212" s="17" t="n">
        <v>5</v>
      </c>
      <c r="U1212" s="19" t="n">
        <f aca="false">VLOOKUP(поверки!$T1212,'Акты п-п'!$C$5:$I$57,2,FALSE())</f>
        <v>45761</v>
      </c>
      <c r="V1212" s="19" t="n">
        <f aca="false">VLOOKUP(поверки!$T1212,'Акты п-п'!$C$5:$I$57,3,FALSE())</f>
        <v>45765</v>
      </c>
      <c r="W1212" s="17" t="str">
        <f aca="false">VLOOKUP(поверки!$T1212,'Акты п-п'!$C$5:$I$57,5,FALSE())</f>
        <v>Кадыков П.Ю.</v>
      </c>
      <c r="X1212" s="17" t="n">
        <f aca="false">поверки!$G1212-поверки!$U1212</f>
        <v>2</v>
      </c>
      <c r="Y1212" s="17" t="n">
        <f aca="false">поверки!$V1212-поверки!$G1212</f>
        <v>2</v>
      </c>
      <c r="Z1212" s="17" t="str">
        <f aca="false">CONCATENATE(поверки!$Q1212," ",поверки!$S1212," номер ",поверки!$H1212)</f>
        <v>Манометр 233.50.160 номер 01326</v>
      </c>
    </row>
    <row r="1213" customFormat="false" ht="17.9" hidden="true" customHeight="false" outlineLevel="0" collapsed="false">
      <c r="B1213" s="1" t="s">
        <v>290</v>
      </c>
      <c r="C1213" s="1" t="s">
        <v>30</v>
      </c>
      <c r="D1213" s="1" t="s">
        <v>31</v>
      </c>
      <c r="F1213" s="1" t="s">
        <v>323</v>
      </c>
      <c r="G1213" s="16" t="n">
        <v>45763</v>
      </c>
      <c r="H1213" s="6" t="s">
        <v>2705</v>
      </c>
      <c r="J1213" s="1" t="s">
        <v>34</v>
      </c>
      <c r="K1213" s="1" t="s">
        <v>35</v>
      </c>
      <c r="L1213" s="1" t="s">
        <v>2706</v>
      </c>
      <c r="M1213" s="17" t="str">
        <f aca="false">IF(COUNTIF(поверки!$H$6:$H$3175,поверки!$H1213)&gt;1,"Дубликат","")</f>
        <v/>
      </c>
      <c r="N1213" s="17" t="str">
        <f aca="false">IF(COUNTIF(поверки!$L$6:$L$3175,поверки!$L1213)&gt;1,"Дубликат","")</f>
        <v/>
      </c>
      <c r="O1213" s="18" t="n">
        <v>1208</v>
      </c>
      <c r="P1213" s="17" t="str">
        <f aca="false">CONCATENATE(TEXT(MONTH(поверки!$G1213),"00"),"/",TEXT(поверки!$O1213,"000"), "/",TEXT(YEAR(поверки!$G1213)-2000,"00"))</f>
        <v>04/1208/25</v>
      </c>
      <c r="Q1213" s="17" t="str">
        <f aca="false">VLOOKUP(поверки!$F1213,'соответстиви ОТ типу'!$K$4:$M$344,2,FALSE())</f>
        <v>Манометр</v>
      </c>
      <c r="R1213" s="17" t="s">
        <v>46</v>
      </c>
      <c r="S1213" s="17" t="s">
        <v>326</v>
      </c>
      <c r="T1213" s="17" t="n">
        <v>5</v>
      </c>
      <c r="U1213" s="19" t="n">
        <f aca="false">VLOOKUP(поверки!$T1213,'Акты п-п'!$C$5:$I$57,2,FALSE())</f>
        <v>45761</v>
      </c>
      <c r="V1213" s="19" t="n">
        <f aca="false">VLOOKUP(поверки!$T1213,'Акты п-п'!$C$5:$I$57,3,FALSE())</f>
        <v>45765</v>
      </c>
      <c r="W1213" s="17" t="str">
        <f aca="false">VLOOKUP(поверки!$T1213,'Акты п-п'!$C$5:$I$57,5,FALSE())</f>
        <v>Кадыков П.Ю.</v>
      </c>
      <c r="X1213" s="17" t="n">
        <f aca="false">поверки!$G1213-поверки!$U1213</f>
        <v>2</v>
      </c>
      <c r="Y1213" s="17" t="n">
        <f aca="false">поверки!$V1213-поверки!$G1213</f>
        <v>2</v>
      </c>
      <c r="Z1213" s="17" t="str">
        <f aca="false">CONCATENATE(поверки!$Q1213," ",поверки!$S1213," номер ",поверки!$H1213)</f>
        <v>Манометр 233.50.160 номер 01687</v>
      </c>
    </row>
    <row r="1214" customFormat="false" ht="17.9" hidden="true" customHeight="false" outlineLevel="0" collapsed="false">
      <c r="B1214" s="1" t="s">
        <v>290</v>
      </c>
      <c r="C1214" s="1" t="s">
        <v>30</v>
      </c>
      <c r="D1214" s="1" t="s">
        <v>31</v>
      </c>
      <c r="F1214" s="1" t="s">
        <v>323</v>
      </c>
      <c r="G1214" s="16" t="n">
        <v>45763</v>
      </c>
      <c r="H1214" s="6" t="s">
        <v>2707</v>
      </c>
      <c r="J1214" s="1" t="s">
        <v>34</v>
      </c>
      <c r="K1214" s="1" t="s">
        <v>35</v>
      </c>
      <c r="L1214" s="1" t="s">
        <v>2708</v>
      </c>
      <c r="M1214" s="17" t="str">
        <f aca="false">IF(COUNTIF(поверки!$H$6:$H$3175,поверки!$H1214)&gt;1,"Дубликат","")</f>
        <v/>
      </c>
      <c r="N1214" s="17" t="str">
        <f aca="false">IF(COUNTIF(поверки!$L$6:$L$3175,поверки!$L1214)&gt;1,"Дубликат","")</f>
        <v/>
      </c>
      <c r="O1214" s="18" t="n">
        <v>1209</v>
      </c>
      <c r="P1214" s="17" t="str">
        <f aca="false">CONCATENATE(TEXT(MONTH(поверки!$G1214),"00"),"/",TEXT(поверки!$O1214,"000"), "/",TEXT(YEAR(поверки!$G1214)-2000,"00"))</f>
        <v>04/1209/25</v>
      </c>
      <c r="Q1214" s="17" t="str">
        <f aca="false">VLOOKUP(поверки!$F1214,'соответстиви ОТ типу'!$K$4:$M$344,2,FALSE())</f>
        <v>Манометр</v>
      </c>
      <c r="R1214" s="17" t="s">
        <v>46</v>
      </c>
      <c r="S1214" s="17" t="s">
        <v>763</v>
      </c>
      <c r="T1214" s="17" t="n">
        <v>5</v>
      </c>
      <c r="U1214" s="19" t="n">
        <f aca="false">VLOOKUP(поверки!$T1214,'Акты п-п'!$C$5:$I$57,2,FALSE())</f>
        <v>45761</v>
      </c>
      <c r="V1214" s="19" t="n">
        <f aca="false">VLOOKUP(поверки!$T1214,'Акты п-п'!$C$5:$I$57,3,FALSE())</f>
        <v>45765</v>
      </c>
      <c r="W1214" s="17" t="str">
        <f aca="false">VLOOKUP(поверки!$T1214,'Акты п-п'!$C$5:$I$57,5,FALSE())</f>
        <v>Кадыков П.Ю.</v>
      </c>
      <c r="X1214" s="17" t="n">
        <f aca="false">поверки!$G1214-поверки!$U1214</f>
        <v>2</v>
      </c>
      <c r="Y1214" s="17" t="n">
        <f aca="false">поверки!$V1214-поверки!$G1214</f>
        <v>2</v>
      </c>
      <c r="Z1214" s="17" t="str">
        <f aca="false">CONCATENATE(поверки!$Q1214," ",поверки!$S1214," номер ",поверки!$H1214)</f>
        <v>Манометр 232.50.160 номер 01935</v>
      </c>
    </row>
    <row r="1215" customFormat="false" ht="17.9" hidden="true" customHeight="false" outlineLevel="0" collapsed="false">
      <c r="B1215" s="1" t="s">
        <v>290</v>
      </c>
      <c r="C1215" s="1" t="s">
        <v>30</v>
      </c>
      <c r="D1215" s="1" t="s">
        <v>31</v>
      </c>
      <c r="F1215" s="1" t="s">
        <v>828</v>
      </c>
      <c r="G1215" s="16" t="n">
        <v>45763</v>
      </c>
      <c r="H1215" s="6" t="s">
        <v>2709</v>
      </c>
      <c r="J1215" s="1" t="s">
        <v>34</v>
      </c>
      <c r="K1215" s="1" t="s">
        <v>35</v>
      </c>
      <c r="L1215" s="1" t="s">
        <v>2710</v>
      </c>
      <c r="M1215" s="17" t="str">
        <f aca="false">IF(COUNTIF(поверки!$H$6:$H$3175,поверки!$H1215)&gt;1,"Дубликат","")</f>
        <v/>
      </c>
      <c r="N1215" s="17" t="str">
        <f aca="false">IF(COUNTIF(поверки!$L$6:$L$3175,поверки!$L1215)&gt;1,"Дубликат","")</f>
        <v/>
      </c>
      <c r="O1215" s="18" t="n">
        <v>1210</v>
      </c>
      <c r="P1215" s="17" t="str">
        <f aca="false">CONCATENATE(TEXT(MONTH(поверки!$G1215),"00"),"/",TEXT(поверки!$O1215,"000"), "/",TEXT(YEAR(поверки!$G1215)-2000,"00"))</f>
        <v>04/1210/25</v>
      </c>
      <c r="Q1215" s="17" t="str">
        <f aca="false">VLOOKUP(поверки!$F1215,'соответстиви ОТ типу'!$K$4:$M$344,2,FALSE())</f>
        <v>Манометр</v>
      </c>
      <c r="R1215" s="17" t="s">
        <v>46</v>
      </c>
      <c r="S1215" s="17" t="s">
        <v>404</v>
      </c>
      <c r="T1215" s="17" t="n">
        <v>5</v>
      </c>
      <c r="U1215" s="19" t="n">
        <f aca="false">VLOOKUP(поверки!$T1215,'Акты п-п'!$C$5:$I$57,2,FALSE())</f>
        <v>45761</v>
      </c>
      <c r="V1215" s="19" t="n">
        <f aca="false">VLOOKUP(поверки!$T1215,'Акты п-п'!$C$5:$I$57,3,FALSE())</f>
        <v>45765</v>
      </c>
      <c r="W1215" s="17" t="str">
        <f aca="false">VLOOKUP(поверки!$T1215,'Акты п-п'!$C$5:$I$57,5,FALSE())</f>
        <v>Кадыков П.Ю.</v>
      </c>
      <c r="X1215" s="17" t="n">
        <f aca="false">поверки!$G1215-поверки!$U1215</f>
        <v>2</v>
      </c>
      <c r="Y1215" s="17" t="n">
        <f aca="false">поверки!$V1215-поверки!$G1215</f>
        <v>2</v>
      </c>
      <c r="Z1215" s="17" t="str">
        <f aca="false">CONCATENATE(поверки!$Q1215," ",поверки!$S1215," номер ",поверки!$H1215)</f>
        <v>Манометр МП4-УУ2 номер 01964</v>
      </c>
    </row>
    <row r="1216" customFormat="false" ht="17.9" hidden="true" customHeight="false" outlineLevel="0" collapsed="false">
      <c r="B1216" s="1" t="s">
        <v>290</v>
      </c>
      <c r="C1216" s="1" t="s">
        <v>30</v>
      </c>
      <c r="D1216" s="1" t="s">
        <v>31</v>
      </c>
      <c r="F1216" s="1" t="s">
        <v>291</v>
      </c>
      <c r="G1216" s="16" t="n">
        <v>45763</v>
      </c>
      <c r="H1216" s="6" t="s">
        <v>2711</v>
      </c>
      <c r="J1216" s="1" t="s">
        <v>34</v>
      </c>
      <c r="K1216" s="1" t="s">
        <v>35</v>
      </c>
      <c r="L1216" s="1" t="s">
        <v>2712</v>
      </c>
      <c r="M1216" s="17" t="str">
        <f aca="false">IF(COUNTIF(поверки!$H$6:$H$3175,поверки!$H1216)&gt;1,"Дубликат","")</f>
        <v/>
      </c>
      <c r="N1216" s="17" t="str">
        <f aca="false">IF(COUNTIF(поверки!$L$6:$L$3175,поверки!$L1216)&gt;1,"Дубликат","")</f>
        <v/>
      </c>
      <c r="O1216" s="18" t="n">
        <v>1211</v>
      </c>
      <c r="P1216" s="17" t="str">
        <f aca="false">CONCATENATE(TEXT(MONTH(поверки!$G1216),"00"),"/",TEXT(поверки!$O1216,"000"), "/",TEXT(YEAR(поверки!$G1216)-2000,"00"))</f>
        <v>04/1211/25</v>
      </c>
      <c r="Q1216" s="17" t="str">
        <f aca="false">VLOOKUP(поверки!$F1216,'соответстиви ОТ типу'!$K$4:$M$344,2,FALSE())</f>
        <v>Манометр</v>
      </c>
      <c r="R1216" s="17" t="s">
        <v>46</v>
      </c>
      <c r="S1216" s="17" t="s">
        <v>404</v>
      </c>
      <c r="T1216" s="17" t="n">
        <v>5</v>
      </c>
      <c r="U1216" s="19" t="n">
        <f aca="false">VLOOKUP(поверки!$T1216,'Акты п-п'!$C$5:$I$57,2,FALSE())</f>
        <v>45761</v>
      </c>
      <c r="V1216" s="19" t="n">
        <f aca="false">VLOOKUP(поверки!$T1216,'Акты п-п'!$C$5:$I$57,3,FALSE())</f>
        <v>45765</v>
      </c>
      <c r="W1216" s="17" t="str">
        <f aca="false">VLOOKUP(поверки!$T1216,'Акты п-п'!$C$5:$I$57,5,FALSE())</f>
        <v>Кадыков П.Ю.</v>
      </c>
      <c r="X1216" s="17" t="n">
        <f aca="false">поверки!$G1216-поверки!$U1216</f>
        <v>2</v>
      </c>
      <c r="Y1216" s="17" t="n">
        <f aca="false">поверки!$V1216-поверки!$G1216</f>
        <v>2</v>
      </c>
      <c r="Z1216" s="17" t="str">
        <f aca="false">CONCATENATE(поверки!$Q1216," ",поверки!$S1216," номер ",поверки!$H1216)</f>
        <v>Манометр МП4-УУ2 номер 01966</v>
      </c>
    </row>
    <row r="1217" customFormat="false" ht="17.9" hidden="true" customHeight="false" outlineLevel="0" collapsed="false">
      <c r="B1217" s="1" t="s">
        <v>290</v>
      </c>
      <c r="C1217" s="1" t="s">
        <v>30</v>
      </c>
      <c r="D1217" s="1" t="s">
        <v>31</v>
      </c>
      <c r="F1217" s="1" t="s">
        <v>323</v>
      </c>
      <c r="G1217" s="16" t="n">
        <v>45763</v>
      </c>
      <c r="H1217" s="6" t="s">
        <v>2713</v>
      </c>
      <c r="J1217" s="1" t="s">
        <v>34</v>
      </c>
      <c r="K1217" s="1" t="s">
        <v>35</v>
      </c>
      <c r="L1217" s="1" t="s">
        <v>2714</v>
      </c>
      <c r="M1217" s="17" t="str">
        <f aca="false">IF(COUNTIF(поверки!$H$6:$H$3175,поверки!$H1217)&gt;1,"Дубликат","")</f>
        <v/>
      </c>
      <c r="N1217" s="17" t="str">
        <f aca="false">IF(COUNTIF(поверки!$L$6:$L$3175,поверки!$L1217)&gt;1,"Дубликат","")</f>
        <v/>
      </c>
      <c r="O1217" s="18" t="n">
        <v>1212</v>
      </c>
      <c r="P1217" s="17" t="str">
        <f aca="false">CONCATENATE(TEXT(MONTH(поверки!$G1217),"00"),"/",TEXT(поверки!$O1217,"000"), "/",TEXT(YEAR(поверки!$G1217)-2000,"00"))</f>
        <v>04/1212/25</v>
      </c>
      <c r="Q1217" s="17" t="str">
        <f aca="false">VLOOKUP(поверки!$F1217,'соответстиви ОТ типу'!$K$4:$M$344,2,FALSE())</f>
        <v>Манометр</v>
      </c>
      <c r="R1217" s="17" t="s">
        <v>46</v>
      </c>
      <c r="S1217" s="17" t="s">
        <v>763</v>
      </c>
      <c r="T1217" s="17" t="n">
        <v>5</v>
      </c>
      <c r="U1217" s="19" t="n">
        <f aca="false">VLOOKUP(поверки!$T1217,'Акты п-п'!$C$5:$I$57,2,FALSE())</f>
        <v>45761</v>
      </c>
      <c r="V1217" s="19" t="n">
        <f aca="false">VLOOKUP(поверки!$T1217,'Акты п-п'!$C$5:$I$57,3,FALSE())</f>
        <v>45765</v>
      </c>
      <c r="W1217" s="17" t="str">
        <f aca="false">VLOOKUP(поверки!$T1217,'Акты п-п'!$C$5:$I$57,5,FALSE())</f>
        <v>Кадыков П.Ю.</v>
      </c>
      <c r="X1217" s="17" t="n">
        <f aca="false">поверки!$G1217-поверки!$U1217</f>
        <v>2</v>
      </c>
      <c r="Y1217" s="17" t="n">
        <f aca="false">поверки!$V1217-поверки!$G1217</f>
        <v>2</v>
      </c>
      <c r="Z1217" s="17" t="str">
        <f aca="false">CONCATENATE(поверки!$Q1217," ",поверки!$S1217," номер ",поверки!$H1217)</f>
        <v>Манометр 232.50.160 номер 01968</v>
      </c>
    </row>
    <row r="1218" customFormat="false" ht="17.9" hidden="true" customHeight="false" outlineLevel="0" collapsed="false">
      <c r="B1218" s="1" t="s">
        <v>290</v>
      </c>
      <c r="C1218" s="1" t="s">
        <v>30</v>
      </c>
      <c r="D1218" s="1" t="s">
        <v>31</v>
      </c>
      <c r="F1218" s="1" t="s">
        <v>323</v>
      </c>
      <c r="G1218" s="16" t="n">
        <v>45763</v>
      </c>
      <c r="H1218" s="6" t="s">
        <v>2715</v>
      </c>
      <c r="J1218" s="1" t="s">
        <v>34</v>
      </c>
      <c r="K1218" s="1" t="s">
        <v>35</v>
      </c>
      <c r="L1218" s="1" t="s">
        <v>2716</v>
      </c>
      <c r="M1218" s="17" t="str">
        <f aca="false">IF(COUNTIF(поверки!$H$6:$H$3175,поверки!$H1218)&gt;1,"Дубликат","")</f>
        <v/>
      </c>
      <c r="N1218" s="17" t="str">
        <f aca="false">IF(COUNTIF(поверки!$L$6:$L$3175,поверки!$L1218)&gt;1,"Дубликат","")</f>
        <v/>
      </c>
      <c r="O1218" s="18" t="n">
        <v>1213</v>
      </c>
      <c r="P1218" s="17" t="str">
        <f aca="false">CONCATENATE(TEXT(MONTH(поверки!$G1218),"00"),"/",TEXT(поверки!$O1218,"000"), "/",TEXT(YEAR(поверки!$G1218)-2000,"00"))</f>
        <v>04/1213/25</v>
      </c>
      <c r="Q1218" s="17" t="str">
        <f aca="false">VLOOKUP(поверки!$F1218,'соответстиви ОТ типу'!$K$4:$M$344,2,FALSE())</f>
        <v>Манометр</v>
      </c>
      <c r="R1218" s="17" t="s">
        <v>46</v>
      </c>
      <c r="S1218" s="17" t="s">
        <v>782</v>
      </c>
      <c r="T1218" s="17" t="n">
        <v>5</v>
      </c>
      <c r="U1218" s="19" t="n">
        <f aca="false">VLOOKUP(поверки!$T1218,'Акты п-п'!$C$5:$I$57,2,FALSE())</f>
        <v>45761</v>
      </c>
      <c r="V1218" s="19" t="n">
        <f aca="false">VLOOKUP(поверки!$T1218,'Акты п-п'!$C$5:$I$57,3,FALSE())</f>
        <v>45765</v>
      </c>
      <c r="W1218" s="17" t="str">
        <f aca="false">VLOOKUP(поверки!$T1218,'Акты п-п'!$C$5:$I$57,5,FALSE())</f>
        <v>Кадыков П.Ю.</v>
      </c>
      <c r="X1218" s="17" t="n">
        <f aca="false">поверки!$G1218-поверки!$U1218</f>
        <v>2</v>
      </c>
      <c r="Y1218" s="17" t="n">
        <f aca="false">поверки!$V1218-поверки!$G1218</f>
        <v>2</v>
      </c>
      <c r="Z1218" s="17" t="str">
        <f aca="false">CONCATENATE(поверки!$Q1218," ",поверки!$S1218," номер ",поверки!$H1218)</f>
        <v>Манометр 232.50.100 номер 01973</v>
      </c>
    </row>
    <row r="1219" customFormat="false" ht="17.9" hidden="true" customHeight="false" outlineLevel="0" collapsed="false">
      <c r="B1219" s="1" t="s">
        <v>198</v>
      </c>
      <c r="C1219" s="1" t="s">
        <v>30</v>
      </c>
      <c r="D1219" s="1" t="s">
        <v>31</v>
      </c>
      <c r="F1219" s="1" t="s">
        <v>257</v>
      </c>
      <c r="G1219" s="16" t="n">
        <v>45763</v>
      </c>
      <c r="H1219" s="6" t="s">
        <v>2717</v>
      </c>
      <c r="J1219" s="1" t="s">
        <v>34</v>
      </c>
      <c r="K1219" s="1" t="s">
        <v>35</v>
      </c>
      <c r="L1219" s="1" t="s">
        <v>2718</v>
      </c>
      <c r="M1219" s="17" t="str">
        <f aca="false">IF(COUNTIF(поверки!$H$6:$H$3175,поверки!$H1219)&gt;1,"Дубликат","")</f>
        <v/>
      </c>
      <c r="N1219" s="17" t="str">
        <f aca="false">IF(COUNTIF(поверки!$L$6:$L$3175,поверки!$L1219)&gt;1,"Дубликат","")</f>
        <v/>
      </c>
      <c r="O1219" s="18" t="n">
        <v>1214</v>
      </c>
      <c r="P1219" s="17" t="str">
        <f aca="false">CONCATENATE(TEXT(MONTH(поверки!$G1219),"00"),"/",TEXT(поверки!$O1219,"000"), "/",TEXT(YEAR(поверки!$G1219)-2000,"00"))</f>
        <v>04/1214/25</v>
      </c>
      <c r="Q1219" s="17" t="str">
        <f aca="false">VLOOKUP(поверки!$F1219,'соответстиви ОТ типу'!$K$4:$M$344,2,FALSE())</f>
        <v>Преобразователь давления</v>
      </c>
      <c r="R1219" s="17" t="s">
        <v>37</v>
      </c>
      <c r="S1219" s="17" t="s">
        <v>260</v>
      </c>
      <c r="T1219" s="17" t="n">
        <v>5</v>
      </c>
      <c r="U1219" s="19" t="n">
        <f aca="false">VLOOKUP(поверки!$T1219,'Акты п-п'!$C$5:$I$57,2,FALSE())</f>
        <v>45761</v>
      </c>
      <c r="V1219" s="19" t="n">
        <f aca="false">VLOOKUP(поверки!$T1219,'Акты п-п'!$C$5:$I$57,3,FALSE())</f>
        <v>45765</v>
      </c>
      <c r="W1219" s="17" t="str">
        <f aca="false">VLOOKUP(поверки!$T1219,'Акты п-п'!$C$5:$I$57,5,FALSE())</f>
        <v>Кадыков П.Ю.</v>
      </c>
      <c r="X1219" s="17" t="n">
        <f aca="false">поверки!$G1219-поверки!$U1219</f>
        <v>2</v>
      </c>
      <c r="Y1219" s="17" t="n">
        <f aca="false">поверки!$V1219-поверки!$G1219</f>
        <v>2</v>
      </c>
      <c r="Z1219" s="17" t="str">
        <f aca="false">CONCATENATE(поверки!$Q1219," ",поверки!$S1219," номер ",поверки!$H1219)</f>
        <v>Преобразователь давления 2051TG3 номер 0160427</v>
      </c>
    </row>
    <row r="1220" customFormat="false" ht="17.9" hidden="true" customHeight="false" outlineLevel="0" collapsed="false">
      <c r="B1220" s="1" t="s">
        <v>198</v>
      </c>
      <c r="C1220" s="1" t="s">
        <v>30</v>
      </c>
      <c r="D1220" s="1" t="s">
        <v>31</v>
      </c>
      <c r="F1220" s="1" t="s">
        <v>207</v>
      </c>
      <c r="G1220" s="16" t="n">
        <v>45763</v>
      </c>
      <c r="H1220" s="6" t="s">
        <v>2719</v>
      </c>
      <c r="J1220" s="1" t="s">
        <v>34</v>
      </c>
      <c r="K1220" s="1" t="s">
        <v>35</v>
      </c>
      <c r="L1220" s="1" t="s">
        <v>2720</v>
      </c>
      <c r="M1220" s="17" t="str">
        <f aca="false">IF(COUNTIF(поверки!$H$6:$H$3175,поверки!$H1220)&gt;1,"Дубликат","")</f>
        <v/>
      </c>
      <c r="N1220" s="17" t="str">
        <f aca="false">IF(COUNTIF(поверки!$L$6:$L$3175,поверки!$L1220)&gt;1,"Дубликат","")</f>
        <v/>
      </c>
      <c r="O1220" s="18" t="n">
        <v>1215</v>
      </c>
      <c r="P1220" s="17" t="str">
        <f aca="false">CONCATENATE(TEXT(MONTH(поверки!$G1220),"00"),"/",TEXT(поверки!$O1220,"000"), "/",TEXT(YEAR(поверки!$G1220)-2000,"00"))</f>
        <v>04/1215/25</v>
      </c>
      <c r="Q1220" s="17" t="str">
        <f aca="false">VLOOKUP(поверки!$F1220,'соответстиви ОТ типу'!$K$4:$M$344,2,FALSE())</f>
        <v>Преобразователь давления</v>
      </c>
      <c r="R1220" s="17" t="s">
        <v>37</v>
      </c>
      <c r="S1220" s="17" t="s">
        <v>65</v>
      </c>
      <c r="T1220" s="17" t="n">
        <v>5</v>
      </c>
      <c r="U1220" s="19" t="n">
        <f aca="false">VLOOKUP(поверки!$T1220,'Акты п-п'!$C$5:$I$57,2,FALSE())</f>
        <v>45761</v>
      </c>
      <c r="V1220" s="19" t="n">
        <f aca="false">VLOOKUP(поверки!$T1220,'Акты п-п'!$C$5:$I$57,3,FALSE())</f>
        <v>45765</v>
      </c>
      <c r="W1220" s="17" t="str">
        <f aca="false">VLOOKUP(поверки!$T1220,'Акты п-п'!$C$5:$I$57,5,FALSE())</f>
        <v>Кадыков П.Ю.</v>
      </c>
      <c r="X1220" s="17" t="n">
        <f aca="false">поверки!$G1220-поверки!$U1220</f>
        <v>2</v>
      </c>
      <c r="Y1220" s="17" t="n">
        <f aca="false">поверки!$V1220-поверки!$G1220</f>
        <v>2</v>
      </c>
      <c r="Z1220" s="17" t="str">
        <f aca="false">CONCATENATE(поверки!$Q1220," ",поверки!$S1220," номер ",поверки!$H1220)</f>
        <v>Преобразователь давления EJX 530A номер 91J604243</v>
      </c>
    </row>
    <row r="1221" customFormat="false" ht="17.9" hidden="true" customHeight="false" outlineLevel="0" collapsed="false">
      <c r="B1221" s="1" t="s">
        <v>198</v>
      </c>
      <c r="C1221" s="1" t="s">
        <v>30</v>
      </c>
      <c r="D1221" s="1" t="s">
        <v>31</v>
      </c>
      <c r="F1221" s="1" t="s">
        <v>207</v>
      </c>
      <c r="G1221" s="16" t="n">
        <v>45763</v>
      </c>
      <c r="H1221" s="6" t="s">
        <v>2721</v>
      </c>
      <c r="J1221" s="1" t="s">
        <v>34</v>
      </c>
      <c r="K1221" s="1" t="s">
        <v>35</v>
      </c>
      <c r="L1221" s="1" t="s">
        <v>2722</v>
      </c>
      <c r="M1221" s="17" t="str">
        <f aca="false">IF(COUNTIF(поверки!$H$6:$H$3175,поверки!$H1221)&gt;1,"Дубликат","")</f>
        <v/>
      </c>
      <c r="N1221" s="17" t="str">
        <f aca="false">IF(COUNTIF(поверки!$L$6:$L$3175,поверки!$L1221)&gt;1,"Дубликат","")</f>
        <v/>
      </c>
      <c r="O1221" s="18" t="n">
        <v>1216</v>
      </c>
      <c r="P1221" s="17" t="str">
        <f aca="false">CONCATENATE(TEXT(MONTH(поверки!$G1221),"00"),"/",TEXT(поверки!$O1221,"000"), "/",TEXT(YEAR(поверки!$G1221)-2000,"00"))</f>
        <v>04/1216/25</v>
      </c>
      <c r="Q1221" s="17" t="str">
        <f aca="false">VLOOKUP(поверки!$F1221,'соответстиви ОТ типу'!$K$4:$M$344,2,FALSE())</f>
        <v>Преобразователь давления</v>
      </c>
      <c r="R1221" s="17" t="s">
        <v>37</v>
      </c>
      <c r="S1221" s="17" t="s">
        <v>65</v>
      </c>
      <c r="T1221" s="17" t="n">
        <v>5</v>
      </c>
      <c r="U1221" s="19" t="n">
        <f aca="false">VLOOKUP(поверки!$T1221,'Акты п-п'!$C$5:$I$57,2,FALSE())</f>
        <v>45761</v>
      </c>
      <c r="V1221" s="19" t="n">
        <f aca="false">VLOOKUP(поверки!$T1221,'Акты п-п'!$C$5:$I$57,3,FALSE())</f>
        <v>45765</v>
      </c>
      <c r="W1221" s="17" t="str">
        <f aca="false">VLOOKUP(поверки!$T1221,'Акты п-п'!$C$5:$I$57,5,FALSE())</f>
        <v>Кадыков П.Ю.</v>
      </c>
      <c r="X1221" s="17" t="n">
        <f aca="false">поверки!$G1221-поверки!$U1221</f>
        <v>2</v>
      </c>
      <c r="Y1221" s="17" t="n">
        <f aca="false">поверки!$V1221-поверки!$G1221</f>
        <v>2</v>
      </c>
      <c r="Z1221" s="17" t="str">
        <f aca="false">CONCATENATE(поверки!$Q1221," ",поверки!$S1221," номер ",поверки!$H1221)</f>
        <v>Преобразователь давления EJX 530A номер 91J622070</v>
      </c>
    </row>
    <row r="1222" customFormat="false" ht="17.9" hidden="true" customHeight="false" outlineLevel="0" collapsed="false">
      <c r="B1222" s="1" t="s">
        <v>198</v>
      </c>
      <c r="C1222" s="1" t="s">
        <v>30</v>
      </c>
      <c r="D1222" s="1" t="s">
        <v>31</v>
      </c>
      <c r="F1222" s="1" t="s">
        <v>2095</v>
      </c>
      <c r="G1222" s="16" t="n">
        <v>45763</v>
      </c>
      <c r="H1222" s="6" t="s">
        <v>2723</v>
      </c>
      <c r="J1222" s="1" t="s">
        <v>34</v>
      </c>
      <c r="K1222" s="1" t="s">
        <v>35</v>
      </c>
      <c r="L1222" s="1" t="s">
        <v>2724</v>
      </c>
      <c r="M1222" s="17" t="str">
        <f aca="false">IF(COUNTIF(поверки!$H$6:$H$3175,поверки!$H1222)&gt;1,"Дубликат","")</f>
        <v/>
      </c>
      <c r="N1222" s="17" t="str">
        <f aca="false">IF(COUNTIF(поверки!$L$6:$L$3175,поверки!$L1222)&gt;1,"Дубликат","")</f>
        <v/>
      </c>
      <c r="O1222" s="18" t="n">
        <v>1217</v>
      </c>
      <c r="P1222" s="17" t="str">
        <f aca="false">CONCATENATE(TEXT(MONTH(поверки!$G1222),"00"),"/",TEXT(поверки!$O1222,"000"), "/",TEXT(YEAR(поверки!$G1222)-2000,"00"))</f>
        <v>04/1217/25</v>
      </c>
      <c r="Q1222" s="17" t="str">
        <f aca="false">VLOOKUP(поверки!$F1222,'соответстиви ОТ типу'!$K$4:$M$344,2,FALSE())</f>
        <v>Преобразователь давления</v>
      </c>
      <c r="R1222" s="17" t="s">
        <v>37</v>
      </c>
      <c r="S1222" s="17" t="s">
        <v>1817</v>
      </c>
      <c r="T1222" s="17" t="n">
        <v>5</v>
      </c>
      <c r="U1222" s="19" t="n">
        <f aca="false">VLOOKUP(поверки!$T1222,'Акты п-п'!$C$5:$I$57,2,FALSE())</f>
        <v>45761</v>
      </c>
      <c r="V1222" s="19" t="n">
        <f aca="false">VLOOKUP(поверки!$T1222,'Акты п-п'!$C$5:$I$57,3,FALSE())</f>
        <v>45765</v>
      </c>
      <c r="W1222" s="17" t="str">
        <f aca="false">VLOOKUP(поверки!$T1222,'Акты п-п'!$C$5:$I$57,5,FALSE())</f>
        <v>Кадыков П.Ю.</v>
      </c>
      <c r="X1222" s="17" t="n">
        <f aca="false">поверки!$G1222-поверки!$U1222</f>
        <v>2</v>
      </c>
      <c r="Y1222" s="17" t="n">
        <f aca="false">поверки!$V1222-поверки!$G1222</f>
        <v>2</v>
      </c>
      <c r="Z1222" s="17" t="str">
        <f aca="false">CONCATENATE(поверки!$Q1222," ",поверки!$S1222," номер ",поверки!$H1222)</f>
        <v>Преобразователь давления Метран-150TGR номер 1394394</v>
      </c>
    </row>
    <row r="1223" customFormat="false" ht="17.9" hidden="true" customHeight="false" outlineLevel="0" collapsed="false">
      <c r="B1223" s="1" t="s">
        <v>198</v>
      </c>
      <c r="C1223" s="1" t="s">
        <v>30</v>
      </c>
      <c r="D1223" s="1" t="s">
        <v>31</v>
      </c>
      <c r="F1223" s="1" t="s">
        <v>2095</v>
      </c>
      <c r="G1223" s="16" t="n">
        <v>45763</v>
      </c>
      <c r="H1223" s="6" t="s">
        <v>2725</v>
      </c>
      <c r="J1223" s="1" t="s">
        <v>34</v>
      </c>
      <c r="K1223" s="1" t="s">
        <v>35</v>
      </c>
      <c r="L1223" s="1" t="s">
        <v>2726</v>
      </c>
      <c r="M1223" s="17" t="str">
        <f aca="false">IF(COUNTIF(поверки!$H$6:$H$3175,поверки!$H1223)&gt;1,"Дубликат","")</f>
        <v/>
      </c>
      <c r="N1223" s="17" t="str">
        <f aca="false">IF(COUNTIF(поверки!$L$6:$L$3175,поверки!$L1223)&gt;1,"Дубликат","")</f>
        <v/>
      </c>
      <c r="O1223" s="18" t="n">
        <v>1218</v>
      </c>
      <c r="P1223" s="17" t="str">
        <f aca="false">CONCATENATE(TEXT(MONTH(поверки!$G1223),"00"),"/",TEXT(поверки!$O1223,"000"), "/",TEXT(YEAR(поверки!$G1223)-2000,"00"))</f>
        <v>04/1218/25</v>
      </c>
      <c r="Q1223" s="17" t="str">
        <f aca="false">VLOOKUP(поверки!$F1223,'соответстиви ОТ типу'!$K$4:$M$344,2,FALSE())</f>
        <v>Преобразователь давления</v>
      </c>
      <c r="R1223" s="17" t="s">
        <v>37</v>
      </c>
      <c r="S1223" s="17" t="s">
        <v>1817</v>
      </c>
      <c r="T1223" s="17" t="n">
        <v>5</v>
      </c>
      <c r="U1223" s="19" t="n">
        <f aca="false">VLOOKUP(поверки!$T1223,'Акты п-п'!$C$5:$I$57,2,FALSE())</f>
        <v>45761</v>
      </c>
      <c r="V1223" s="19" t="n">
        <f aca="false">VLOOKUP(поверки!$T1223,'Акты п-п'!$C$5:$I$57,3,FALSE())</f>
        <v>45765</v>
      </c>
      <c r="W1223" s="17" t="str">
        <f aca="false">VLOOKUP(поверки!$T1223,'Акты п-п'!$C$5:$I$57,5,FALSE())</f>
        <v>Кадыков П.Ю.</v>
      </c>
      <c r="X1223" s="17" t="n">
        <f aca="false">поверки!$G1223-поверки!$U1223</f>
        <v>2</v>
      </c>
      <c r="Y1223" s="17" t="n">
        <f aca="false">поверки!$V1223-поверки!$G1223</f>
        <v>2</v>
      </c>
      <c r="Z1223" s="17" t="str">
        <f aca="false">CONCATENATE(поверки!$Q1223," ",поверки!$S1223," номер ",поверки!$H1223)</f>
        <v>Преобразователь давления Метран-150TGR номер 1394395</v>
      </c>
    </row>
    <row r="1224" customFormat="false" ht="17.9" hidden="true" customHeight="false" outlineLevel="0" collapsed="false">
      <c r="B1224" s="1" t="s">
        <v>198</v>
      </c>
      <c r="C1224" s="1" t="s">
        <v>30</v>
      </c>
      <c r="D1224" s="1" t="s">
        <v>31</v>
      </c>
      <c r="F1224" s="1" t="s">
        <v>2095</v>
      </c>
      <c r="G1224" s="16" t="n">
        <v>45763</v>
      </c>
      <c r="H1224" s="6" t="s">
        <v>2727</v>
      </c>
      <c r="J1224" s="1" t="s">
        <v>34</v>
      </c>
      <c r="K1224" s="1" t="s">
        <v>35</v>
      </c>
      <c r="L1224" s="1" t="s">
        <v>2728</v>
      </c>
      <c r="M1224" s="17" t="str">
        <f aca="false">IF(COUNTIF(поверки!$H$6:$H$3175,поверки!$H1224)&gt;1,"Дубликат","")</f>
        <v/>
      </c>
      <c r="N1224" s="17" t="str">
        <f aca="false">IF(COUNTIF(поверки!$L$6:$L$3175,поверки!$L1224)&gt;1,"Дубликат","")</f>
        <v/>
      </c>
      <c r="O1224" s="18" t="n">
        <v>1219</v>
      </c>
      <c r="P1224" s="17" t="str">
        <f aca="false">CONCATENATE(TEXT(MONTH(поверки!$G1224),"00"),"/",TEXT(поверки!$O1224,"000"), "/",TEXT(YEAR(поверки!$G1224)-2000,"00"))</f>
        <v>04/1219/25</v>
      </c>
      <c r="Q1224" s="17" t="str">
        <f aca="false">VLOOKUP(поверки!$F1224,'соответстиви ОТ типу'!$K$4:$M$344,2,FALSE())</f>
        <v>Преобразователь давления</v>
      </c>
      <c r="R1224" s="17" t="s">
        <v>37</v>
      </c>
      <c r="S1224" s="17" t="s">
        <v>1817</v>
      </c>
      <c r="T1224" s="17" t="n">
        <v>5</v>
      </c>
      <c r="U1224" s="19" t="n">
        <f aca="false">VLOOKUP(поверки!$T1224,'Акты п-п'!$C$5:$I$57,2,FALSE())</f>
        <v>45761</v>
      </c>
      <c r="V1224" s="19" t="n">
        <f aca="false">VLOOKUP(поверки!$T1224,'Акты п-п'!$C$5:$I$57,3,FALSE())</f>
        <v>45765</v>
      </c>
      <c r="W1224" s="17" t="str">
        <f aca="false">VLOOKUP(поверки!$T1224,'Акты п-п'!$C$5:$I$57,5,FALSE())</f>
        <v>Кадыков П.Ю.</v>
      </c>
      <c r="X1224" s="17" t="n">
        <f aca="false">поверки!$G1224-поверки!$U1224</f>
        <v>2</v>
      </c>
      <c r="Y1224" s="17" t="n">
        <f aca="false">поверки!$V1224-поверки!$G1224</f>
        <v>2</v>
      </c>
      <c r="Z1224" s="17" t="str">
        <f aca="false">CONCATENATE(поверки!$Q1224," ",поверки!$S1224," номер ",поверки!$H1224)</f>
        <v>Преобразователь давления Метран-150TGR номер 0001283589</v>
      </c>
    </row>
    <row r="1225" customFormat="false" ht="17.9" hidden="true" customHeight="false" outlineLevel="0" collapsed="false">
      <c r="B1225" s="1" t="s">
        <v>198</v>
      </c>
      <c r="C1225" s="1" t="s">
        <v>30</v>
      </c>
      <c r="D1225" s="1" t="s">
        <v>31</v>
      </c>
      <c r="F1225" s="1" t="s">
        <v>257</v>
      </c>
      <c r="G1225" s="16" t="n">
        <v>45763</v>
      </c>
      <c r="H1225" s="6" t="s">
        <v>2729</v>
      </c>
      <c r="J1225" s="1" t="s">
        <v>34</v>
      </c>
      <c r="K1225" s="1" t="s">
        <v>35</v>
      </c>
      <c r="L1225" s="1" t="s">
        <v>2730</v>
      </c>
      <c r="M1225" s="17" t="str">
        <f aca="false">IF(COUNTIF(поверки!$H$6:$H$3175,поверки!$H1225)&gt;1,"Дубликат","")</f>
        <v/>
      </c>
      <c r="N1225" s="17" t="str">
        <f aca="false">IF(COUNTIF(поверки!$L$6:$L$3175,поверки!$L1225)&gt;1,"Дубликат","")</f>
        <v/>
      </c>
      <c r="O1225" s="18" t="n">
        <v>1220</v>
      </c>
      <c r="P1225" s="17" t="str">
        <f aca="false">CONCATENATE(TEXT(MONTH(поверки!$G1225),"00"),"/",TEXT(поверки!$O1225,"000"), "/",TEXT(YEAR(поверки!$G1225)-2000,"00"))</f>
        <v>04/1220/25</v>
      </c>
      <c r="Q1225" s="17" t="str">
        <f aca="false">VLOOKUP(поверки!$F1225,'соответстиви ОТ типу'!$K$4:$M$344,2,FALSE())</f>
        <v>Преобразователь давления</v>
      </c>
      <c r="R1225" s="17" t="s">
        <v>37</v>
      </c>
      <c r="S1225" s="17" t="s">
        <v>260</v>
      </c>
      <c r="T1225" s="17" t="n">
        <v>5</v>
      </c>
      <c r="U1225" s="19" t="n">
        <f aca="false">VLOOKUP(поверки!$T1225,'Акты п-п'!$C$5:$I$57,2,FALSE())</f>
        <v>45761</v>
      </c>
      <c r="V1225" s="19" t="n">
        <f aca="false">VLOOKUP(поверки!$T1225,'Акты п-п'!$C$5:$I$57,3,FALSE())</f>
        <v>45765</v>
      </c>
      <c r="W1225" s="17" t="str">
        <f aca="false">VLOOKUP(поверки!$T1225,'Акты п-п'!$C$5:$I$57,5,FALSE())</f>
        <v>Кадыков П.Ю.</v>
      </c>
      <c r="X1225" s="17" t="n">
        <f aca="false">поверки!$G1225-поверки!$U1225</f>
        <v>2</v>
      </c>
      <c r="Y1225" s="17" t="n">
        <f aca="false">поверки!$V1225-поверки!$G1225</f>
        <v>2</v>
      </c>
      <c r="Z1225" s="17" t="str">
        <f aca="false">CONCATENATE(поверки!$Q1225," ",поверки!$S1225," номер ",поверки!$H1225)</f>
        <v>Преобразователь давления 2051TG3 номер 4030684</v>
      </c>
    </row>
    <row r="1226" customFormat="false" ht="17.9" hidden="true" customHeight="false" outlineLevel="0" collapsed="false">
      <c r="B1226" s="1" t="s">
        <v>198</v>
      </c>
      <c r="C1226" s="1" t="s">
        <v>30</v>
      </c>
      <c r="D1226" s="1" t="s">
        <v>31</v>
      </c>
      <c r="F1226" s="1" t="s">
        <v>216</v>
      </c>
      <c r="G1226" s="16" t="n">
        <v>45763</v>
      </c>
      <c r="H1226" s="6" t="s">
        <v>2731</v>
      </c>
      <c r="J1226" s="1" t="s">
        <v>34</v>
      </c>
      <c r="K1226" s="1" t="s">
        <v>35</v>
      </c>
      <c r="L1226" s="1" t="s">
        <v>2732</v>
      </c>
      <c r="M1226" s="17" t="str">
        <f aca="false">IF(COUNTIF(поверки!$H$6:$H$3175,поверки!$H1226)&gt;1,"Дубликат","")</f>
        <v/>
      </c>
      <c r="N1226" s="17" t="str">
        <f aca="false">IF(COUNTIF(поверки!$L$6:$L$3175,поверки!$L1226)&gt;1,"Дубликат","")</f>
        <v/>
      </c>
      <c r="O1226" s="18" t="n">
        <v>1221</v>
      </c>
      <c r="P1226" s="17" t="str">
        <f aca="false">CONCATENATE(TEXT(MONTH(поверки!$G1226),"00"),"/",TEXT(поверки!$O1226,"000"), "/",TEXT(YEAR(поверки!$G1226)-2000,"00"))</f>
        <v>04/1221/25</v>
      </c>
      <c r="Q1226" s="17" t="str">
        <f aca="false">VLOOKUP(поверки!$F1226,'соответстиви ОТ типу'!$K$4:$M$344,2,FALSE())</f>
        <v>Преобразователь давления</v>
      </c>
      <c r="R1226" s="17" t="s">
        <v>37</v>
      </c>
      <c r="S1226" s="17" t="s">
        <v>2733</v>
      </c>
      <c r="T1226" s="17" t="n">
        <v>5</v>
      </c>
      <c r="U1226" s="19" t="n">
        <f aca="false">VLOOKUP(поверки!$T1226,'Акты п-п'!$C$5:$I$57,2,FALSE())</f>
        <v>45761</v>
      </c>
      <c r="V1226" s="19" t="n">
        <f aca="false">VLOOKUP(поверки!$T1226,'Акты п-п'!$C$5:$I$57,3,FALSE())</f>
        <v>45765</v>
      </c>
      <c r="W1226" s="17" t="str">
        <f aca="false">VLOOKUP(поверки!$T1226,'Акты п-п'!$C$5:$I$57,5,FALSE())</f>
        <v>Кадыков П.Ю.</v>
      </c>
      <c r="X1226" s="17" t="n">
        <f aca="false">поверки!$G1226-поверки!$U1226</f>
        <v>2</v>
      </c>
      <c r="Y1226" s="17" t="n">
        <f aca="false">поверки!$V1226-поверки!$G1226</f>
        <v>2</v>
      </c>
      <c r="Z1226" s="17" t="str">
        <f aca="false">CONCATENATE(поверки!$Q1226," ",поверки!$S1226," номер ",поверки!$H1226)</f>
        <v>Преобразователь давления Deltabar S PMD75 номер L1013F0109D</v>
      </c>
    </row>
    <row r="1227" customFormat="false" ht="17.9" hidden="true" customHeight="false" outlineLevel="0" collapsed="false">
      <c r="B1227" s="1" t="s">
        <v>198</v>
      </c>
      <c r="C1227" s="1" t="s">
        <v>30</v>
      </c>
      <c r="D1227" s="1" t="s">
        <v>31</v>
      </c>
      <c r="F1227" s="1" t="s">
        <v>216</v>
      </c>
      <c r="G1227" s="16" t="n">
        <v>45763</v>
      </c>
      <c r="H1227" s="6" t="s">
        <v>2734</v>
      </c>
      <c r="J1227" s="1" t="s">
        <v>34</v>
      </c>
      <c r="K1227" s="1" t="s">
        <v>35</v>
      </c>
      <c r="L1227" s="1" t="s">
        <v>2735</v>
      </c>
      <c r="M1227" s="17" t="str">
        <f aca="false">IF(COUNTIF(поверки!$H$6:$H$3175,поверки!$H1227)&gt;1,"Дубликат","")</f>
        <v/>
      </c>
      <c r="N1227" s="17" t="str">
        <f aca="false">IF(COUNTIF(поверки!$L$6:$L$3175,поверки!$L1227)&gt;1,"Дубликат","")</f>
        <v/>
      </c>
      <c r="O1227" s="18" t="n">
        <v>1222</v>
      </c>
      <c r="P1227" s="17" t="str">
        <f aca="false">CONCATENATE(TEXT(MONTH(поверки!$G1227),"00"),"/",TEXT(поверки!$O1227,"000"), "/",TEXT(YEAR(поверки!$G1227)-2000,"00"))</f>
        <v>04/1222/25</v>
      </c>
      <c r="Q1227" s="17" t="str">
        <f aca="false">VLOOKUP(поверки!$F1227,'соответстиви ОТ типу'!$K$4:$M$344,2,FALSE())</f>
        <v>Преобразователь давления</v>
      </c>
      <c r="R1227" s="17" t="s">
        <v>222</v>
      </c>
      <c r="S1227" s="17" t="s">
        <v>2733</v>
      </c>
      <c r="T1227" s="17" t="n">
        <v>5</v>
      </c>
      <c r="U1227" s="19" t="n">
        <f aca="false">VLOOKUP(поверки!$T1227,'Акты п-п'!$C$5:$I$57,2,FALSE())</f>
        <v>45761</v>
      </c>
      <c r="V1227" s="19" t="n">
        <f aca="false">VLOOKUP(поверки!$T1227,'Акты п-п'!$C$5:$I$57,3,FALSE())</f>
        <v>45765</v>
      </c>
      <c r="W1227" s="17" t="str">
        <f aca="false">VLOOKUP(поверки!$T1227,'Акты п-п'!$C$5:$I$57,5,FALSE())</f>
        <v>Кадыков П.Ю.</v>
      </c>
      <c r="X1227" s="17" t="n">
        <f aca="false">поверки!$G1227-поверки!$U1227</f>
        <v>2</v>
      </c>
      <c r="Y1227" s="17" t="n">
        <f aca="false">поверки!$V1227-поверки!$G1227</f>
        <v>2</v>
      </c>
      <c r="Z1227" s="17" t="str">
        <f aca="false">CONCATENATE(поверки!$Q1227," ",поверки!$S1227," номер ",поверки!$H1227)</f>
        <v>Преобразователь давления Deltabar S PMD75 номер L101470109D</v>
      </c>
    </row>
    <row r="1228" customFormat="false" ht="17.9" hidden="true" customHeight="false" outlineLevel="0" collapsed="false">
      <c r="B1228" s="1" t="s">
        <v>198</v>
      </c>
      <c r="C1228" s="1" t="s">
        <v>30</v>
      </c>
      <c r="D1228" s="1" t="s">
        <v>31</v>
      </c>
      <c r="F1228" s="1" t="s">
        <v>216</v>
      </c>
      <c r="G1228" s="16" t="n">
        <v>45763</v>
      </c>
      <c r="H1228" s="6" t="s">
        <v>2736</v>
      </c>
      <c r="J1228" s="1" t="s">
        <v>34</v>
      </c>
      <c r="K1228" s="1" t="s">
        <v>35</v>
      </c>
      <c r="L1228" s="1" t="s">
        <v>2737</v>
      </c>
      <c r="M1228" s="17" t="str">
        <f aca="false">IF(COUNTIF(поверки!$H$6:$H$3175,поверки!$H1228)&gt;1,"Дубликат","")</f>
        <v/>
      </c>
      <c r="N1228" s="17" t="str">
        <f aca="false">IF(COUNTIF(поверки!$L$6:$L$3175,поверки!$L1228)&gt;1,"Дубликат","")</f>
        <v/>
      </c>
      <c r="O1228" s="18" t="n">
        <v>1223</v>
      </c>
      <c r="P1228" s="17" t="str">
        <f aca="false">CONCATENATE(TEXT(MONTH(поверки!$G1228),"00"),"/",TEXT(поверки!$O1228,"000"), "/",TEXT(YEAR(поверки!$G1228)-2000,"00"))</f>
        <v>04/1223/25</v>
      </c>
      <c r="Q1228" s="17" t="str">
        <f aca="false">VLOOKUP(поверки!$F1228,'соответстиви ОТ типу'!$K$4:$M$344,2,FALSE())</f>
        <v>Преобразователь давления</v>
      </c>
      <c r="R1228" s="17" t="s">
        <v>222</v>
      </c>
      <c r="S1228" s="17" t="s">
        <v>2738</v>
      </c>
      <c r="T1228" s="17" t="n">
        <v>5</v>
      </c>
      <c r="U1228" s="19" t="n">
        <f aca="false">VLOOKUP(поверки!$T1228,'Акты п-п'!$C$5:$I$57,2,FALSE())</f>
        <v>45761</v>
      </c>
      <c r="V1228" s="19" t="n">
        <f aca="false">VLOOKUP(поверки!$T1228,'Акты п-п'!$C$5:$I$57,3,FALSE())</f>
        <v>45765</v>
      </c>
      <c r="W1228" s="17" t="str">
        <f aca="false">VLOOKUP(поверки!$T1228,'Акты п-п'!$C$5:$I$57,5,FALSE())</f>
        <v>Кадыков П.Ю.</v>
      </c>
      <c r="X1228" s="17" t="n">
        <f aca="false">поверки!$G1228-поверки!$U1228</f>
        <v>2</v>
      </c>
      <c r="Y1228" s="17" t="n">
        <f aca="false">поверки!$V1228-поверки!$G1228</f>
        <v>2</v>
      </c>
      <c r="Z1228" s="17" t="str">
        <f aca="false">CONCATENATE(поверки!$Q1228," ",поверки!$S1228," номер ",поверки!$H1228)</f>
        <v>Преобразователь давления Cerabar S PMP71 номер L1022E0109C</v>
      </c>
    </row>
    <row r="1229" customFormat="false" ht="17.9" hidden="true" customHeight="false" outlineLevel="0" collapsed="false">
      <c r="B1229" s="1" t="s">
        <v>198</v>
      </c>
      <c r="C1229" s="1" t="s">
        <v>30</v>
      </c>
      <c r="D1229" s="1" t="s">
        <v>31</v>
      </c>
      <c r="F1229" s="1" t="s">
        <v>216</v>
      </c>
      <c r="G1229" s="16" t="n">
        <v>45763</v>
      </c>
      <c r="H1229" s="6" t="s">
        <v>2739</v>
      </c>
      <c r="J1229" s="1" t="s">
        <v>34</v>
      </c>
      <c r="K1229" s="1" t="s">
        <v>35</v>
      </c>
      <c r="L1229" s="1" t="s">
        <v>2740</v>
      </c>
      <c r="M1229" s="17" t="str">
        <f aca="false">IF(COUNTIF(поверки!$H$6:$H$3175,поверки!$H1229)&gt;1,"Дубликат","")</f>
        <v/>
      </c>
      <c r="N1229" s="17" t="str">
        <f aca="false">IF(COUNTIF(поверки!$L$6:$L$3175,поверки!$L1229)&gt;1,"Дубликат","")</f>
        <v/>
      </c>
      <c r="O1229" s="18" t="n">
        <v>1224</v>
      </c>
      <c r="P1229" s="17" t="str">
        <f aca="false">CONCATENATE(TEXT(MONTH(поверки!$G1229),"00"),"/",TEXT(поверки!$O1229,"000"), "/",TEXT(YEAR(поверки!$G1229)-2000,"00"))</f>
        <v>04/1224/25</v>
      </c>
      <c r="Q1229" s="17" t="str">
        <f aca="false">VLOOKUP(поверки!$F1229,'соответстиви ОТ типу'!$K$4:$M$344,2,FALSE())</f>
        <v>Преобразователь давления</v>
      </c>
      <c r="R1229" s="17" t="s">
        <v>222</v>
      </c>
      <c r="S1229" s="17" t="s">
        <v>2738</v>
      </c>
      <c r="T1229" s="17" t="n">
        <v>5</v>
      </c>
      <c r="U1229" s="19" t="n">
        <f aca="false">VLOOKUP(поверки!$T1229,'Акты п-п'!$C$5:$I$57,2,FALSE())</f>
        <v>45761</v>
      </c>
      <c r="V1229" s="19" t="n">
        <f aca="false">VLOOKUP(поверки!$T1229,'Акты п-п'!$C$5:$I$57,3,FALSE())</f>
        <v>45765</v>
      </c>
      <c r="W1229" s="17" t="str">
        <f aca="false">VLOOKUP(поверки!$T1229,'Акты п-п'!$C$5:$I$57,5,FALSE())</f>
        <v>Кадыков П.Ю.</v>
      </c>
      <c r="X1229" s="17" t="n">
        <f aca="false">поверки!$G1229-поверки!$U1229</f>
        <v>2</v>
      </c>
      <c r="Y1229" s="17" t="n">
        <f aca="false">поверки!$V1229-поверки!$G1229</f>
        <v>2</v>
      </c>
      <c r="Z1229" s="17" t="str">
        <f aca="false">CONCATENATE(поверки!$Q1229," ",поверки!$S1229," номер ",поверки!$H1229)</f>
        <v>Преобразователь давления Cerabar S PMP71 номер L1022D0109C</v>
      </c>
    </row>
    <row r="1230" customFormat="false" ht="17.9" hidden="true" customHeight="false" outlineLevel="0" collapsed="false">
      <c r="B1230" s="1" t="s">
        <v>198</v>
      </c>
      <c r="C1230" s="1" t="s">
        <v>30</v>
      </c>
      <c r="D1230" s="1" t="s">
        <v>31</v>
      </c>
      <c r="F1230" s="1" t="s">
        <v>216</v>
      </c>
      <c r="G1230" s="16" t="n">
        <v>45763</v>
      </c>
      <c r="H1230" s="6" t="s">
        <v>2741</v>
      </c>
      <c r="J1230" s="1" t="s">
        <v>34</v>
      </c>
      <c r="K1230" s="1" t="s">
        <v>35</v>
      </c>
      <c r="L1230" s="1" t="s">
        <v>2742</v>
      </c>
      <c r="M1230" s="17" t="str">
        <f aca="false">IF(COUNTIF(поверки!$H$6:$H$3175,поверки!$H1230)&gt;1,"Дубликат","")</f>
        <v/>
      </c>
      <c r="N1230" s="17" t="str">
        <f aca="false">IF(COUNTIF(поверки!$L$6:$L$3175,поверки!$L1230)&gt;1,"Дубликат","")</f>
        <v/>
      </c>
      <c r="O1230" s="18" t="n">
        <v>1225</v>
      </c>
      <c r="P1230" s="17" t="str">
        <f aca="false">CONCATENATE(TEXT(MONTH(поверки!$G1230),"00"),"/",TEXT(поверки!$O1230,"000"), "/",TEXT(YEAR(поверки!$G1230)-2000,"00"))</f>
        <v>04/1225/25</v>
      </c>
      <c r="Q1230" s="17" t="str">
        <f aca="false">VLOOKUP(поверки!$F1230,'соответстиви ОТ типу'!$K$4:$M$344,2,FALSE())</f>
        <v>Преобразователь давления</v>
      </c>
      <c r="R1230" s="17" t="s">
        <v>222</v>
      </c>
      <c r="S1230" s="17" t="s">
        <v>2738</v>
      </c>
      <c r="T1230" s="17" t="n">
        <v>5</v>
      </c>
      <c r="U1230" s="19" t="n">
        <f aca="false">VLOOKUP(поверки!$T1230,'Акты п-п'!$C$5:$I$57,2,FALSE())</f>
        <v>45761</v>
      </c>
      <c r="V1230" s="19" t="n">
        <f aca="false">VLOOKUP(поверки!$T1230,'Акты п-п'!$C$5:$I$57,3,FALSE())</f>
        <v>45765</v>
      </c>
      <c r="W1230" s="17" t="str">
        <f aca="false">VLOOKUP(поверки!$T1230,'Акты п-п'!$C$5:$I$57,5,FALSE())</f>
        <v>Кадыков П.Ю.</v>
      </c>
      <c r="X1230" s="17" t="n">
        <f aca="false">поверки!$G1230-поверки!$U1230</f>
        <v>2</v>
      </c>
      <c r="Y1230" s="17" t="n">
        <f aca="false">поверки!$V1230-поверки!$G1230</f>
        <v>2</v>
      </c>
      <c r="Z1230" s="17" t="str">
        <f aca="false">CONCATENATE(поверки!$Q1230," ",поверки!$S1230," номер ",поверки!$H1230)</f>
        <v>Преобразователь давления Cerabar S PMP71 номер L1022F0109C</v>
      </c>
    </row>
    <row r="1231" customFormat="false" ht="17.9" hidden="true" customHeight="false" outlineLevel="0" collapsed="false">
      <c r="B1231" s="1" t="s">
        <v>198</v>
      </c>
      <c r="C1231" s="1" t="s">
        <v>30</v>
      </c>
      <c r="D1231" s="1" t="s">
        <v>31</v>
      </c>
      <c r="F1231" s="1" t="s">
        <v>216</v>
      </c>
      <c r="G1231" s="16" t="n">
        <v>45763</v>
      </c>
      <c r="H1231" s="6" t="s">
        <v>2743</v>
      </c>
      <c r="J1231" s="1" t="s">
        <v>34</v>
      </c>
      <c r="K1231" s="1" t="s">
        <v>35</v>
      </c>
      <c r="L1231" s="1" t="s">
        <v>2744</v>
      </c>
      <c r="M1231" s="17" t="str">
        <f aca="false">IF(COUNTIF(поверки!$H$6:$H$3175,поверки!$H1231)&gt;1,"Дубликат","")</f>
        <v/>
      </c>
      <c r="N1231" s="17" t="str">
        <f aca="false">IF(COUNTIF(поверки!$L$6:$L$3175,поверки!$L1231)&gt;1,"Дубликат","")</f>
        <v/>
      </c>
      <c r="O1231" s="18" t="n">
        <v>1226</v>
      </c>
      <c r="P1231" s="17" t="str">
        <f aca="false">CONCATENATE(TEXT(MONTH(поверки!$G1231),"00"),"/",TEXT(поверки!$O1231,"000"), "/",TEXT(YEAR(поверки!$G1231)-2000,"00"))</f>
        <v>04/1226/25</v>
      </c>
      <c r="Q1231" s="17" t="str">
        <f aca="false">VLOOKUP(поверки!$F1231,'соответстиви ОТ типу'!$K$4:$M$344,2,FALSE())</f>
        <v>Преобразователь давления</v>
      </c>
      <c r="R1231" s="17" t="s">
        <v>222</v>
      </c>
      <c r="S1231" s="17" t="s">
        <v>2738</v>
      </c>
      <c r="T1231" s="17" t="n">
        <v>5</v>
      </c>
      <c r="U1231" s="19" t="n">
        <f aca="false">VLOOKUP(поверки!$T1231,'Акты п-п'!$C$5:$I$57,2,FALSE())</f>
        <v>45761</v>
      </c>
      <c r="V1231" s="19" t="n">
        <f aca="false">VLOOKUP(поверки!$T1231,'Акты п-п'!$C$5:$I$57,3,FALSE())</f>
        <v>45765</v>
      </c>
      <c r="W1231" s="17" t="str">
        <f aca="false">VLOOKUP(поверки!$T1231,'Акты п-п'!$C$5:$I$57,5,FALSE())</f>
        <v>Кадыков П.Ю.</v>
      </c>
      <c r="X1231" s="17" t="n">
        <f aca="false">поверки!$G1231-поверки!$U1231</f>
        <v>2</v>
      </c>
      <c r="Y1231" s="17" t="n">
        <f aca="false">поверки!$V1231-поверки!$G1231</f>
        <v>2</v>
      </c>
      <c r="Z1231" s="17" t="str">
        <f aca="false">CONCATENATE(поверки!$Q1231," ",поверки!$S1231," номер ",поверки!$H1231)</f>
        <v>Преобразователь давления Cerabar S PMP71 номер L102330109C</v>
      </c>
    </row>
    <row r="1232" customFormat="false" ht="17.9" hidden="true" customHeight="false" outlineLevel="0" collapsed="false">
      <c r="B1232" s="1" t="s">
        <v>198</v>
      </c>
      <c r="C1232" s="1" t="s">
        <v>30</v>
      </c>
      <c r="D1232" s="1" t="s">
        <v>31</v>
      </c>
      <c r="F1232" s="1" t="s">
        <v>216</v>
      </c>
      <c r="G1232" s="16" t="n">
        <v>45763</v>
      </c>
      <c r="H1232" s="6" t="s">
        <v>2745</v>
      </c>
      <c r="J1232" s="1" t="s">
        <v>34</v>
      </c>
      <c r="K1232" s="1" t="s">
        <v>35</v>
      </c>
      <c r="L1232" s="1" t="s">
        <v>2746</v>
      </c>
      <c r="M1232" s="17" t="str">
        <f aca="false">IF(COUNTIF(поверки!$H$6:$H$3175,поверки!$H1232)&gt;1,"Дубликат","")</f>
        <v/>
      </c>
      <c r="N1232" s="17" t="str">
        <f aca="false">IF(COUNTIF(поверки!$L$6:$L$3175,поверки!$L1232)&gt;1,"Дубликат","")</f>
        <v/>
      </c>
      <c r="O1232" s="18" t="n">
        <v>1227</v>
      </c>
      <c r="P1232" s="17" t="str">
        <f aca="false">CONCATENATE(TEXT(MONTH(поверки!$G1232),"00"),"/",TEXT(поверки!$O1232,"000"), "/",TEXT(YEAR(поверки!$G1232)-2000,"00"))</f>
        <v>04/1227/25</v>
      </c>
      <c r="Q1232" s="17" t="str">
        <f aca="false">VLOOKUP(поверки!$F1232,'соответстиви ОТ типу'!$K$4:$M$344,2,FALSE())</f>
        <v>Преобразователь давления</v>
      </c>
      <c r="R1232" s="17" t="s">
        <v>222</v>
      </c>
      <c r="S1232" s="17" t="s">
        <v>2738</v>
      </c>
      <c r="T1232" s="17" t="n">
        <v>5</v>
      </c>
      <c r="U1232" s="19" t="n">
        <f aca="false">VLOOKUP(поверки!$T1232,'Акты п-п'!$C$5:$I$57,2,FALSE())</f>
        <v>45761</v>
      </c>
      <c r="V1232" s="19" t="n">
        <f aca="false">VLOOKUP(поверки!$T1232,'Акты п-п'!$C$5:$I$57,3,FALSE())</f>
        <v>45765</v>
      </c>
      <c r="W1232" s="17" t="str">
        <f aca="false">VLOOKUP(поверки!$T1232,'Акты п-п'!$C$5:$I$57,5,FALSE())</f>
        <v>Кадыков П.Ю.</v>
      </c>
      <c r="X1232" s="17" t="n">
        <f aca="false">поверки!$G1232-поверки!$U1232</f>
        <v>2</v>
      </c>
      <c r="Y1232" s="17" t="n">
        <f aca="false">поверки!$V1232-поверки!$G1232</f>
        <v>2</v>
      </c>
      <c r="Z1232" s="17" t="str">
        <f aca="false">CONCATENATE(поверки!$Q1232," ",поверки!$S1232," номер ",поверки!$H1232)</f>
        <v>Преобразователь давления Cerabar S PMP71 номер L102300109C</v>
      </c>
    </row>
    <row r="1233" customFormat="false" ht="17.9" hidden="true" customHeight="false" outlineLevel="0" collapsed="false">
      <c r="B1233" s="1" t="s">
        <v>198</v>
      </c>
      <c r="C1233" s="1" t="s">
        <v>30</v>
      </c>
      <c r="D1233" s="1" t="s">
        <v>31</v>
      </c>
      <c r="F1233" s="1" t="s">
        <v>216</v>
      </c>
      <c r="G1233" s="16" t="n">
        <v>45763</v>
      </c>
      <c r="H1233" s="6" t="s">
        <v>2747</v>
      </c>
      <c r="J1233" s="1" t="s">
        <v>34</v>
      </c>
      <c r="K1233" s="1" t="s">
        <v>35</v>
      </c>
      <c r="L1233" s="1" t="s">
        <v>2748</v>
      </c>
      <c r="M1233" s="17" t="str">
        <f aca="false">IF(COUNTIF(поверки!$H$6:$H$3175,поверки!$H1233)&gt;1,"Дубликат","")</f>
        <v/>
      </c>
      <c r="N1233" s="17" t="str">
        <f aca="false">IF(COUNTIF(поверки!$L$6:$L$3175,поверки!$L1233)&gt;1,"Дубликат","")</f>
        <v/>
      </c>
      <c r="O1233" s="18" t="n">
        <v>1228</v>
      </c>
      <c r="P1233" s="17" t="str">
        <f aca="false">CONCATENATE(TEXT(MONTH(поверки!$G1233),"00"),"/",TEXT(поверки!$O1233,"000"), "/",TEXT(YEAR(поверки!$G1233)-2000,"00"))</f>
        <v>04/1228/25</v>
      </c>
      <c r="Q1233" s="17" t="str">
        <f aca="false">VLOOKUP(поверки!$F1233,'соответстиви ОТ типу'!$K$4:$M$344,2,FALSE())</f>
        <v>Преобразователь давления</v>
      </c>
      <c r="R1233" s="17" t="s">
        <v>222</v>
      </c>
      <c r="S1233" s="17" t="s">
        <v>2738</v>
      </c>
      <c r="T1233" s="17" t="n">
        <v>5</v>
      </c>
      <c r="U1233" s="19" t="n">
        <f aca="false">VLOOKUP(поверки!$T1233,'Акты п-п'!$C$5:$I$57,2,FALSE())</f>
        <v>45761</v>
      </c>
      <c r="V1233" s="19" t="n">
        <f aca="false">VLOOKUP(поверки!$T1233,'Акты п-п'!$C$5:$I$57,3,FALSE())</f>
        <v>45765</v>
      </c>
      <c r="W1233" s="17" t="str">
        <f aca="false">VLOOKUP(поверки!$T1233,'Акты п-п'!$C$5:$I$57,5,FALSE())</f>
        <v>Кадыков П.Ю.</v>
      </c>
      <c r="X1233" s="17" t="n">
        <f aca="false">поверки!$G1233-поверки!$U1233</f>
        <v>2</v>
      </c>
      <c r="Y1233" s="17" t="n">
        <f aca="false">поверки!$V1233-поверки!$G1233</f>
        <v>2</v>
      </c>
      <c r="Z1233" s="17" t="str">
        <f aca="false">CONCATENATE(поверки!$Q1233," ",поверки!$S1233," номер ",поверки!$H1233)</f>
        <v>Преобразователь давления Cerabar S PMP71 номер L102340109C</v>
      </c>
    </row>
    <row r="1234" customFormat="false" ht="17.9" hidden="true" customHeight="false" outlineLevel="0" collapsed="false">
      <c r="B1234" s="1" t="s">
        <v>198</v>
      </c>
      <c r="C1234" s="1" t="s">
        <v>30</v>
      </c>
      <c r="D1234" s="1" t="s">
        <v>31</v>
      </c>
      <c r="F1234" s="1" t="s">
        <v>216</v>
      </c>
      <c r="G1234" s="16" t="n">
        <v>45763</v>
      </c>
      <c r="H1234" s="6" t="s">
        <v>2749</v>
      </c>
      <c r="J1234" s="1" t="s">
        <v>34</v>
      </c>
      <c r="K1234" s="1" t="s">
        <v>35</v>
      </c>
      <c r="L1234" s="1" t="s">
        <v>2750</v>
      </c>
      <c r="M1234" s="17" t="str">
        <f aca="false">IF(COUNTIF(поверки!$H$6:$H$3175,поверки!$H1234)&gt;1,"Дубликат","")</f>
        <v/>
      </c>
      <c r="N1234" s="17" t="str">
        <f aca="false">IF(COUNTIF(поверки!$L$6:$L$3175,поверки!$L1234)&gt;1,"Дубликат","")</f>
        <v/>
      </c>
      <c r="O1234" s="18" t="n">
        <v>1229</v>
      </c>
      <c r="P1234" s="17" t="str">
        <f aca="false">CONCATENATE(TEXT(MONTH(поверки!$G1234),"00"),"/",TEXT(поверки!$O1234,"000"), "/",TEXT(YEAR(поверки!$G1234)-2000,"00"))</f>
        <v>04/1229/25</v>
      </c>
      <c r="Q1234" s="17" t="str">
        <f aca="false">VLOOKUP(поверки!$F1234,'соответстиви ОТ типу'!$K$4:$M$344,2,FALSE())</f>
        <v>Преобразователь давления</v>
      </c>
      <c r="R1234" s="17" t="s">
        <v>222</v>
      </c>
      <c r="S1234" s="17" t="s">
        <v>2738</v>
      </c>
      <c r="T1234" s="17" t="n">
        <v>5</v>
      </c>
      <c r="U1234" s="19" t="n">
        <f aca="false">VLOOKUP(поверки!$T1234,'Акты п-п'!$C$5:$I$57,2,FALSE())</f>
        <v>45761</v>
      </c>
      <c r="V1234" s="19" t="n">
        <f aca="false">VLOOKUP(поверки!$T1234,'Акты п-п'!$C$5:$I$57,3,FALSE())</f>
        <v>45765</v>
      </c>
      <c r="W1234" s="17" t="str">
        <f aca="false">VLOOKUP(поверки!$T1234,'Акты п-п'!$C$5:$I$57,5,FALSE())</f>
        <v>Кадыков П.Ю.</v>
      </c>
      <c r="X1234" s="17" t="n">
        <f aca="false">поверки!$G1234-поверки!$U1234</f>
        <v>2</v>
      </c>
      <c r="Y1234" s="17" t="n">
        <f aca="false">поверки!$V1234-поверки!$G1234</f>
        <v>2</v>
      </c>
      <c r="Z1234" s="17" t="str">
        <f aca="false">CONCATENATE(поверки!$Q1234," ",поверки!$S1234," номер ",поверки!$H1234)</f>
        <v>Преобразователь давления Cerabar S PMP71 номер L102310109C</v>
      </c>
    </row>
    <row r="1235" customFormat="false" ht="17.9" hidden="true" customHeight="false" outlineLevel="0" collapsed="false">
      <c r="B1235" s="1" t="s">
        <v>198</v>
      </c>
      <c r="C1235" s="1" t="s">
        <v>30</v>
      </c>
      <c r="D1235" s="1" t="s">
        <v>31</v>
      </c>
      <c r="F1235" s="1" t="s">
        <v>216</v>
      </c>
      <c r="G1235" s="16" t="n">
        <v>45763</v>
      </c>
      <c r="H1235" s="6" t="s">
        <v>2751</v>
      </c>
      <c r="J1235" s="1" t="s">
        <v>34</v>
      </c>
      <c r="K1235" s="1" t="s">
        <v>35</v>
      </c>
      <c r="L1235" s="1" t="s">
        <v>2752</v>
      </c>
      <c r="M1235" s="17" t="str">
        <f aca="false">IF(COUNTIF(поверки!$H$6:$H$3175,поверки!$H1235)&gt;1,"Дубликат","")</f>
        <v/>
      </c>
      <c r="N1235" s="17" t="str">
        <f aca="false">IF(COUNTIF(поверки!$L$6:$L$3175,поверки!$L1235)&gt;1,"Дубликат","")</f>
        <v/>
      </c>
      <c r="O1235" s="18" t="n">
        <v>1230</v>
      </c>
      <c r="P1235" s="17" t="str">
        <f aca="false">CONCATENATE(TEXT(MONTH(поверки!$G1235),"00"),"/",TEXT(поверки!$O1235,"000"), "/",TEXT(YEAR(поверки!$G1235)-2000,"00"))</f>
        <v>04/1230/25</v>
      </c>
      <c r="Q1235" s="17" t="str">
        <f aca="false">VLOOKUP(поверки!$F1235,'соответстиви ОТ типу'!$K$4:$M$344,2,FALSE())</f>
        <v>Преобразователь давления</v>
      </c>
      <c r="R1235" s="17" t="s">
        <v>46</v>
      </c>
      <c r="S1235" s="17" t="s">
        <v>2738</v>
      </c>
      <c r="T1235" s="17" t="n">
        <v>5</v>
      </c>
      <c r="U1235" s="19" t="n">
        <f aca="false">VLOOKUP(поверки!$T1235,'Акты п-п'!$C$5:$I$57,2,FALSE())</f>
        <v>45761</v>
      </c>
      <c r="V1235" s="19" t="n">
        <f aca="false">VLOOKUP(поверки!$T1235,'Акты п-п'!$C$5:$I$57,3,FALSE())</f>
        <v>45765</v>
      </c>
      <c r="W1235" s="17" t="str">
        <f aca="false">VLOOKUP(поверки!$T1235,'Акты п-п'!$C$5:$I$57,5,FALSE())</f>
        <v>Кадыков П.Ю.</v>
      </c>
      <c r="X1235" s="17" t="n">
        <f aca="false">поверки!$G1235-поверки!$U1235</f>
        <v>2</v>
      </c>
      <c r="Y1235" s="17" t="n">
        <f aca="false">поверки!$V1235-поверки!$G1235</f>
        <v>2</v>
      </c>
      <c r="Z1235" s="17" t="str">
        <f aca="false">CONCATENATE(поверки!$Q1235," ",поверки!$S1235," номер ",поверки!$H1235)</f>
        <v>Преобразователь давления Cerabar S PMP71 номер L102350109C</v>
      </c>
    </row>
    <row r="1236" customFormat="false" ht="17.9" hidden="true" customHeight="false" outlineLevel="0" collapsed="false">
      <c r="B1236" s="1" t="s">
        <v>198</v>
      </c>
      <c r="C1236" s="1" t="s">
        <v>30</v>
      </c>
      <c r="D1236" s="1" t="s">
        <v>31</v>
      </c>
      <c r="F1236" s="1" t="s">
        <v>216</v>
      </c>
      <c r="G1236" s="16" t="n">
        <v>45763</v>
      </c>
      <c r="H1236" s="6" t="s">
        <v>2753</v>
      </c>
      <c r="J1236" s="1" t="s">
        <v>34</v>
      </c>
      <c r="K1236" s="1" t="s">
        <v>35</v>
      </c>
      <c r="L1236" s="1" t="s">
        <v>2754</v>
      </c>
      <c r="M1236" s="17" t="str">
        <f aca="false">IF(COUNTIF(поверки!$H$6:$H$3175,поверки!$H1236)&gt;1,"Дубликат","")</f>
        <v/>
      </c>
      <c r="N1236" s="17" t="str">
        <f aca="false">IF(COUNTIF(поверки!$L$6:$L$3175,поверки!$L1236)&gt;1,"Дубликат","")</f>
        <v/>
      </c>
      <c r="O1236" s="18" t="n">
        <v>1231</v>
      </c>
      <c r="P1236" s="17" t="str">
        <f aca="false">CONCATENATE(TEXT(MONTH(поверки!$G1236),"00"),"/",TEXT(поверки!$O1236,"000"), "/",TEXT(YEAR(поверки!$G1236)-2000,"00"))</f>
        <v>04/1231/25</v>
      </c>
      <c r="Q1236" s="17" t="str">
        <f aca="false">VLOOKUP(поверки!$F1236,'соответстиви ОТ типу'!$K$4:$M$344,2,FALSE())</f>
        <v>Преобразователь давления</v>
      </c>
      <c r="R1236" s="17" t="s">
        <v>46</v>
      </c>
      <c r="S1236" s="17" t="s">
        <v>2738</v>
      </c>
      <c r="T1236" s="17" t="n">
        <v>5</v>
      </c>
      <c r="U1236" s="19" t="n">
        <f aca="false">VLOOKUP(поверки!$T1236,'Акты п-п'!$C$5:$I$57,2,FALSE())</f>
        <v>45761</v>
      </c>
      <c r="V1236" s="19" t="n">
        <f aca="false">VLOOKUP(поверки!$T1236,'Акты п-п'!$C$5:$I$57,3,FALSE())</f>
        <v>45765</v>
      </c>
      <c r="W1236" s="17" t="str">
        <f aca="false">VLOOKUP(поверки!$T1236,'Акты п-п'!$C$5:$I$57,5,FALSE())</f>
        <v>Кадыков П.Ю.</v>
      </c>
      <c r="X1236" s="17" t="n">
        <f aca="false">поверки!$G1236-поверки!$U1236</f>
        <v>2</v>
      </c>
      <c r="Y1236" s="17" t="n">
        <f aca="false">поверки!$V1236-поверки!$G1236</f>
        <v>2</v>
      </c>
      <c r="Z1236" s="17" t="str">
        <f aca="false">CONCATENATE(поверки!$Q1236," ",поверки!$S1236," номер ",поверки!$H1236)</f>
        <v>Преобразователь давления Cerabar S PMP71 номер L102320109C</v>
      </c>
    </row>
    <row r="1237" customFormat="false" ht="17.9" hidden="true" customHeight="false" outlineLevel="0" collapsed="false">
      <c r="B1237" s="1" t="s">
        <v>198</v>
      </c>
      <c r="C1237" s="1" t="s">
        <v>30</v>
      </c>
      <c r="D1237" s="1" t="s">
        <v>31</v>
      </c>
      <c r="F1237" s="1" t="s">
        <v>199</v>
      </c>
      <c r="G1237" s="16" t="n">
        <v>45763</v>
      </c>
      <c r="H1237" s="6" t="s">
        <v>2755</v>
      </c>
      <c r="J1237" s="1" t="s">
        <v>34</v>
      </c>
      <c r="K1237" s="1" t="s">
        <v>35</v>
      </c>
      <c r="L1237" s="1" t="s">
        <v>2756</v>
      </c>
      <c r="M1237" s="17" t="str">
        <f aca="false">IF(COUNTIF(поверки!$H$6:$H$3175,поверки!$H1237)&gt;1,"Дубликат","")</f>
        <v/>
      </c>
      <c r="N1237" s="17" t="str">
        <f aca="false">IF(COUNTIF(поверки!$L$6:$L$3175,поверки!$L1237)&gt;1,"Дубликат","")</f>
        <v/>
      </c>
      <c r="O1237" s="18" t="n">
        <v>1232</v>
      </c>
      <c r="P1237" s="17" t="str">
        <f aca="false">CONCATENATE(TEXT(MONTH(поверки!$G1237),"00"),"/",TEXT(поверки!$O1237,"000"), "/",TEXT(YEAR(поверки!$G1237)-2000,"00"))</f>
        <v>04/1232/25</v>
      </c>
      <c r="Q1237" s="17" t="str">
        <f aca="false">VLOOKUP(поверки!$F1237,'соответстиви ОТ типу'!$K$4:$M$344,2,FALSE())</f>
        <v>Преобразователь давления</v>
      </c>
      <c r="R1237" s="17" t="s">
        <v>46</v>
      </c>
      <c r="S1237" s="17" t="s">
        <v>1817</v>
      </c>
      <c r="T1237" s="17" t="n">
        <v>5</v>
      </c>
      <c r="U1237" s="19" t="n">
        <f aca="false">VLOOKUP(поверки!$T1237,'Акты п-п'!$C$5:$I$57,2,FALSE())</f>
        <v>45761</v>
      </c>
      <c r="V1237" s="19" t="n">
        <f aca="false">VLOOKUP(поверки!$T1237,'Акты п-п'!$C$5:$I$57,3,FALSE())</f>
        <v>45765</v>
      </c>
      <c r="W1237" s="17" t="str">
        <f aca="false">VLOOKUP(поверки!$T1237,'Акты п-п'!$C$5:$I$57,5,FALSE())</f>
        <v>Кадыков П.Ю.</v>
      </c>
      <c r="X1237" s="17" t="n">
        <f aca="false">поверки!$G1237-поверки!$U1237</f>
        <v>2</v>
      </c>
      <c r="Y1237" s="17" t="n">
        <f aca="false">поверки!$V1237-поверки!$G1237</f>
        <v>2</v>
      </c>
      <c r="Z1237" s="17" t="str">
        <f aca="false">CONCATENATE(поверки!$Q1237," ",поверки!$S1237," номер ",поверки!$H1237)</f>
        <v>Преобразователь давления Метран-150TGR номер 0001220435</v>
      </c>
    </row>
    <row r="1238" customFormat="false" ht="17.9" hidden="true" customHeight="false" outlineLevel="0" collapsed="false">
      <c r="B1238" s="1" t="s">
        <v>198</v>
      </c>
      <c r="C1238" s="1" t="s">
        <v>30</v>
      </c>
      <c r="D1238" s="1" t="s">
        <v>31</v>
      </c>
      <c r="F1238" s="1" t="s">
        <v>199</v>
      </c>
      <c r="G1238" s="16" t="n">
        <v>45763</v>
      </c>
      <c r="H1238" s="6" t="s">
        <v>2757</v>
      </c>
      <c r="J1238" s="1" t="s">
        <v>34</v>
      </c>
      <c r="K1238" s="1" t="s">
        <v>35</v>
      </c>
      <c r="L1238" s="1" t="s">
        <v>2758</v>
      </c>
      <c r="M1238" s="17" t="str">
        <f aca="false">IF(COUNTIF(поверки!$H$6:$H$3175,поверки!$H1238)&gt;1,"Дубликат","")</f>
        <v/>
      </c>
      <c r="N1238" s="17" t="str">
        <f aca="false">IF(COUNTIF(поверки!$L$6:$L$3175,поверки!$L1238)&gt;1,"Дубликат","")</f>
        <v/>
      </c>
      <c r="O1238" s="18" t="n">
        <v>1233</v>
      </c>
      <c r="P1238" s="17" t="str">
        <f aca="false">CONCATENATE(TEXT(MONTH(поверки!$G1238),"00"),"/",TEXT(поверки!$O1238,"000"), "/",TEXT(YEAR(поверки!$G1238)-2000,"00"))</f>
        <v>04/1233/25</v>
      </c>
      <c r="Q1238" s="17" t="str">
        <f aca="false">VLOOKUP(поверки!$F1238,'соответстиви ОТ типу'!$K$4:$M$344,2,FALSE())</f>
        <v>Преобразователь давления</v>
      </c>
      <c r="R1238" s="17" t="s">
        <v>46</v>
      </c>
      <c r="S1238" s="17" t="s">
        <v>1817</v>
      </c>
      <c r="T1238" s="17" t="n">
        <v>5</v>
      </c>
      <c r="U1238" s="19" t="n">
        <f aca="false">VLOOKUP(поверки!$T1238,'Акты п-п'!$C$5:$I$57,2,FALSE())</f>
        <v>45761</v>
      </c>
      <c r="V1238" s="19" t="n">
        <f aca="false">VLOOKUP(поверки!$T1238,'Акты п-п'!$C$5:$I$57,3,FALSE())</f>
        <v>45765</v>
      </c>
      <c r="W1238" s="17" t="str">
        <f aca="false">VLOOKUP(поверки!$T1238,'Акты п-п'!$C$5:$I$57,5,FALSE())</f>
        <v>Кадыков П.Ю.</v>
      </c>
      <c r="X1238" s="17" t="n">
        <f aca="false">поверки!$G1238-поверки!$U1238</f>
        <v>2</v>
      </c>
      <c r="Y1238" s="17" t="n">
        <f aca="false">поверки!$V1238-поверки!$G1238</f>
        <v>2</v>
      </c>
      <c r="Z1238" s="17" t="str">
        <f aca="false">CONCATENATE(поверки!$Q1238," ",поверки!$S1238," номер ",поверки!$H1238)</f>
        <v>Преобразователь давления Метран-150TGR номер 0001220437</v>
      </c>
    </row>
    <row r="1239" customFormat="false" ht="17.9" hidden="true" customHeight="false" outlineLevel="0" collapsed="false">
      <c r="B1239" s="1" t="s">
        <v>198</v>
      </c>
      <c r="C1239" s="1" t="s">
        <v>30</v>
      </c>
      <c r="D1239" s="1" t="s">
        <v>31</v>
      </c>
      <c r="F1239" s="1" t="s">
        <v>199</v>
      </c>
      <c r="G1239" s="16" t="n">
        <v>45763</v>
      </c>
      <c r="H1239" s="6" t="s">
        <v>2759</v>
      </c>
      <c r="J1239" s="1" t="s">
        <v>34</v>
      </c>
      <c r="K1239" s="1" t="s">
        <v>35</v>
      </c>
      <c r="L1239" s="1" t="s">
        <v>2760</v>
      </c>
      <c r="M1239" s="17" t="str">
        <f aca="false">IF(COUNTIF(поверки!$H$6:$H$3175,поверки!$H1239)&gt;1,"Дубликат","")</f>
        <v/>
      </c>
      <c r="N1239" s="17" t="str">
        <f aca="false">IF(COUNTIF(поверки!$L$6:$L$3175,поверки!$L1239)&gt;1,"Дубликат","")</f>
        <v/>
      </c>
      <c r="O1239" s="18" t="n">
        <v>1234</v>
      </c>
      <c r="P1239" s="17" t="str">
        <f aca="false">CONCATENATE(TEXT(MONTH(поверки!$G1239),"00"),"/",TEXT(поверки!$O1239,"000"), "/",TEXT(YEAR(поверки!$G1239)-2000,"00"))</f>
        <v>04/1234/25</v>
      </c>
      <c r="Q1239" s="17" t="str">
        <f aca="false">VLOOKUP(поверки!$F1239,'соответстиви ОТ типу'!$K$4:$M$344,2,FALSE())</f>
        <v>Преобразователь давления</v>
      </c>
      <c r="R1239" s="17" t="s">
        <v>46</v>
      </c>
      <c r="S1239" s="17" t="s">
        <v>1817</v>
      </c>
      <c r="T1239" s="17" t="n">
        <v>5</v>
      </c>
      <c r="U1239" s="19" t="n">
        <f aca="false">VLOOKUP(поверки!$T1239,'Акты п-п'!$C$5:$I$57,2,FALSE())</f>
        <v>45761</v>
      </c>
      <c r="V1239" s="19" t="n">
        <f aca="false">VLOOKUP(поверки!$T1239,'Акты п-п'!$C$5:$I$57,3,FALSE())</f>
        <v>45765</v>
      </c>
      <c r="W1239" s="17" t="str">
        <f aca="false">VLOOKUP(поверки!$T1239,'Акты п-п'!$C$5:$I$57,5,FALSE())</f>
        <v>Кадыков П.Ю.</v>
      </c>
      <c r="X1239" s="17" t="n">
        <f aca="false">поверки!$G1239-поверки!$U1239</f>
        <v>2</v>
      </c>
      <c r="Y1239" s="17" t="n">
        <f aca="false">поверки!$V1239-поверки!$G1239</f>
        <v>2</v>
      </c>
      <c r="Z1239" s="17" t="str">
        <f aca="false">CONCATENATE(поверки!$Q1239," ",поверки!$S1239," номер ",поверки!$H1239)</f>
        <v>Преобразователь давления Метран-150TGR номер 0001220438</v>
      </c>
    </row>
    <row r="1240" customFormat="false" ht="17.9" hidden="true" customHeight="false" outlineLevel="0" collapsed="false">
      <c r="B1240" s="1" t="s">
        <v>198</v>
      </c>
      <c r="C1240" s="1" t="s">
        <v>30</v>
      </c>
      <c r="D1240" s="1" t="s">
        <v>31</v>
      </c>
      <c r="F1240" s="1" t="s">
        <v>2761</v>
      </c>
      <c r="G1240" s="16" t="n">
        <v>45763</v>
      </c>
      <c r="H1240" s="6" t="s">
        <v>2762</v>
      </c>
      <c r="J1240" s="1" t="s">
        <v>34</v>
      </c>
      <c r="K1240" s="1" t="s">
        <v>35</v>
      </c>
      <c r="L1240" s="1" t="s">
        <v>2763</v>
      </c>
      <c r="M1240" s="17" t="str">
        <f aca="false">IF(COUNTIF(поверки!$H$6:$H$3175,поверки!$H1240)&gt;1,"Дубликат","")</f>
        <v/>
      </c>
      <c r="N1240" s="17" t="str">
        <f aca="false">IF(COUNTIF(поверки!$L$6:$L$3175,поверки!$L1240)&gt;1,"Дубликат","")</f>
        <v/>
      </c>
      <c r="O1240" s="18" t="n">
        <v>1235</v>
      </c>
      <c r="P1240" s="17" t="str">
        <f aca="false">CONCATENATE(TEXT(MONTH(поверки!$G1240),"00"),"/",TEXT(поверки!$O1240,"000"), "/",TEXT(YEAR(поверки!$G1240)-2000,"00"))</f>
        <v>04/1235/25</v>
      </c>
      <c r="Q1240" s="17" t="str">
        <f aca="false">VLOOKUP(поверки!$F1240,'соответстиви ОТ типу'!$K$4:$M$344,2,FALSE())</f>
        <v>Преобразователь давления</v>
      </c>
      <c r="R1240" s="17" t="s">
        <v>46</v>
      </c>
      <c r="S1240" s="17" t="s">
        <v>2764</v>
      </c>
      <c r="T1240" s="17" t="n">
        <v>5</v>
      </c>
      <c r="U1240" s="19" t="n">
        <f aca="false">VLOOKUP(поверки!$T1240,'Акты п-п'!$C$5:$I$57,2,FALSE())</f>
        <v>45761</v>
      </c>
      <c r="V1240" s="19" t="n">
        <f aca="false">VLOOKUP(поверки!$T1240,'Акты п-п'!$C$5:$I$57,3,FALSE())</f>
        <v>45765</v>
      </c>
      <c r="W1240" s="17" t="str">
        <f aca="false">VLOOKUP(поверки!$T1240,'Акты п-п'!$C$5:$I$57,5,FALSE())</f>
        <v>Кадыков П.Ю.</v>
      </c>
      <c r="X1240" s="17" t="n">
        <f aca="false">поверки!$G1240-поверки!$U1240</f>
        <v>2</v>
      </c>
      <c r="Y1240" s="17" t="n">
        <f aca="false">поверки!$V1240-поверки!$G1240</f>
        <v>2</v>
      </c>
      <c r="Z1240" s="17" t="str">
        <f aca="false">CONCATENATE(поверки!$Q1240," ",поверки!$S1240," номер ",поверки!$H1240)</f>
        <v>Преобразователь давления PC-28 номер 02134199</v>
      </c>
    </row>
    <row r="1241" customFormat="false" ht="17.9" hidden="true" customHeight="false" outlineLevel="0" collapsed="false">
      <c r="B1241" s="1" t="s">
        <v>198</v>
      </c>
      <c r="C1241" s="1" t="s">
        <v>30</v>
      </c>
      <c r="D1241" s="1" t="s">
        <v>31</v>
      </c>
      <c r="F1241" s="1" t="s">
        <v>2761</v>
      </c>
      <c r="G1241" s="16" t="n">
        <v>45763</v>
      </c>
      <c r="H1241" s="6" t="s">
        <v>2765</v>
      </c>
      <c r="J1241" s="1" t="s">
        <v>34</v>
      </c>
      <c r="K1241" s="1" t="s">
        <v>35</v>
      </c>
      <c r="L1241" s="1" t="s">
        <v>2766</v>
      </c>
      <c r="M1241" s="17" t="str">
        <f aca="false">IF(COUNTIF(поверки!$H$6:$H$3175,поверки!$H1241)&gt;1,"Дубликат","")</f>
        <v/>
      </c>
      <c r="N1241" s="17" t="str">
        <f aca="false">IF(COUNTIF(поверки!$L$6:$L$3175,поверки!$L1241)&gt;1,"Дубликат","")</f>
        <v/>
      </c>
      <c r="O1241" s="18" t="n">
        <v>1236</v>
      </c>
      <c r="P1241" s="17" t="str">
        <f aca="false">CONCATENATE(TEXT(MONTH(поверки!$G1241),"00"),"/",TEXT(поверки!$O1241,"000"), "/",TEXT(YEAR(поверки!$G1241)-2000,"00"))</f>
        <v>04/1236/25</v>
      </c>
      <c r="Q1241" s="17" t="str">
        <f aca="false">VLOOKUP(поверки!$F1241,'соответстиви ОТ типу'!$K$4:$M$344,2,FALSE())</f>
        <v>Преобразователь давления</v>
      </c>
      <c r="R1241" s="17" t="s">
        <v>46</v>
      </c>
      <c r="S1241" s="17" t="s">
        <v>2764</v>
      </c>
      <c r="T1241" s="17" t="n">
        <v>5</v>
      </c>
      <c r="U1241" s="19" t="n">
        <f aca="false">VLOOKUP(поверки!$T1241,'Акты п-п'!$C$5:$I$57,2,FALSE())</f>
        <v>45761</v>
      </c>
      <c r="V1241" s="19" t="n">
        <f aca="false">VLOOKUP(поверки!$T1241,'Акты п-п'!$C$5:$I$57,3,FALSE())</f>
        <v>45765</v>
      </c>
      <c r="W1241" s="17" t="str">
        <f aca="false">VLOOKUP(поверки!$T1241,'Акты п-п'!$C$5:$I$57,5,FALSE())</f>
        <v>Кадыков П.Ю.</v>
      </c>
      <c r="X1241" s="17" t="n">
        <f aca="false">поверки!$G1241-поверки!$U1241</f>
        <v>2</v>
      </c>
      <c r="Y1241" s="17" t="n">
        <f aca="false">поверки!$V1241-поверки!$G1241</f>
        <v>2</v>
      </c>
      <c r="Z1241" s="17" t="str">
        <f aca="false">CONCATENATE(поверки!$Q1241," ",поверки!$S1241," номер ",поверки!$H1241)</f>
        <v>Преобразователь давления PC-28 номер 02134202</v>
      </c>
    </row>
    <row r="1242" customFormat="false" ht="17.9" hidden="true" customHeight="false" outlineLevel="0" collapsed="false">
      <c r="B1242" s="1" t="s">
        <v>198</v>
      </c>
      <c r="C1242" s="1" t="s">
        <v>30</v>
      </c>
      <c r="D1242" s="1" t="s">
        <v>31</v>
      </c>
      <c r="F1242" s="1" t="s">
        <v>2761</v>
      </c>
      <c r="G1242" s="16" t="n">
        <v>45763</v>
      </c>
      <c r="H1242" s="6" t="s">
        <v>2767</v>
      </c>
      <c r="J1242" s="1" t="s">
        <v>34</v>
      </c>
      <c r="K1242" s="1" t="s">
        <v>35</v>
      </c>
      <c r="L1242" s="1" t="s">
        <v>2768</v>
      </c>
      <c r="M1242" s="17" t="str">
        <f aca="false">IF(COUNTIF(поверки!$H$6:$H$3175,поверки!$H1242)&gt;1,"Дубликат","")</f>
        <v/>
      </c>
      <c r="N1242" s="17" t="str">
        <f aca="false">IF(COUNTIF(поверки!$L$6:$L$3175,поверки!$L1242)&gt;1,"Дубликат","")</f>
        <v/>
      </c>
      <c r="O1242" s="18" t="n">
        <v>1237</v>
      </c>
      <c r="P1242" s="17" t="str">
        <f aca="false">CONCATENATE(TEXT(MONTH(поверки!$G1242),"00"),"/",TEXT(поверки!$O1242,"000"), "/",TEXT(YEAR(поверки!$G1242)-2000,"00"))</f>
        <v>04/1237/25</v>
      </c>
      <c r="Q1242" s="17" t="str">
        <f aca="false">VLOOKUP(поверки!$F1242,'соответстиви ОТ типу'!$K$4:$M$344,2,FALSE())</f>
        <v>Преобразователь давления</v>
      </c>
      <c r="R1242" s="17" t="s">
        <v>46</v>
      </c>
      <c r="S1242" s="17" t="s">
        <v>2764</v>
      </c>
      <c r="T1242" s="17" t="n">
        <v>5</v>
      </c>
      <c r="U1242" s="19" t="n">
        <f aca="false">VLOOKUP(поверки!$T1242,'Акты п-п'!$C$5:$I$57,2,FALSE())</f>
        <v>45761</v>
      </c>
      <c r="V1242" s="19" t="n">
        <f aca="false">VLOOKUP(поверки!$T1242,'Акты п-п'!$C$5:$I$57,3,FALSE())</f>
        <v>45765</v>
      </c>
      <c r="W1242" s="17" t="str">
        <f aca="false">VLOOKUP(поверки!$T1242,'Акты п-п'!$C$5:$I$57,5,FALSE())</f>
        <v>Кадыков П.Ю.</v>
      </c>
      <c r="X1242" s="17" t="n">
        <f aca="false">поверки!$G1242-поверки!$U1242</f>
        <v>2</v>
      </c>
      <c r="Y1242" s="17" t="n">
        <f aca="false">поверки!$V1242-поверки!$G1242</f>
        <v>2</v>
      </c>
      <c r="Z1242" s="17" t="str">
        <f aca="false">CONCATENATE(поверки!$Q1242," ",поверки!$S1242," номер ",поверки!$H1242)</f>
        <v>Преобразователь давления PC-28 номер 02134711</v>
      </c>
    </row>
    <row r="1243" customFormat="false" ht="17.9" hidden="true" customHeight="false" outlineLevel="0" collapsed="false">
      <c r="B1243" s="1" t="s">
        <v>198</v>
      </c>
      <c r="C1243" s="1" t="s">
        <v>30</v>
      </c>
      <c r="D1243" s="1" t="s">
        <v>31</v>
      </c>
      <c r="F1243" s="1" t="s">
        <v>207</v>
      </c>
      <c r="G1243" s="16" t="n">
        <v>45764</v>
      </c>
      <c r="H1243" s="6" t="s">
        <v>2769</v>
      </c>
      <c r="J1243" s="1" t="s">
        <v>34</v>
      </c>
      <c r="K1243" s="1" t="s">
        <v>35</v>
      </c>
      <c r="L1243" s="1" t="s">
        <v>2770</v>
      </c>
      <c r="M1243" s="17" t="str">
        <f aca="false">IF(COUNTIF(поверки!$H$6:$H$3175,поверки!$H1243)&gt;1,"Дубликат","")</f>
        <v/>
      </c>
      <c r="N1243" s="17" t="str">
        <f aca="false">IF(COUNTIF(поверки!$L$6:$L$3175,поверки!$L1243)&gt;1,"Дубликат","")</f>
        <v/>
      </c>
      <c r="O1243" s="18" t="n">
        <v>1238</v>
      </c>
      <c r="P1243" s="17" t="str">
        <f aca="false">CONCATENATE(TEXT(MONTH(поверки!$G1243),"00"),"/",TEXT(поверки!$O1243,"000"), "/",TEXT(YEAR(поверки!$G1243)-2000,"00"))</f>
        <v>04/1238/25</v>
      </c>
      <c r="Q1243" s="17" t="str">
        <f aca="false">VLOOKUP(поверки!$F1243,'соответстиви ОТ типу'!$K$4:$M$344,2,FALSE())</f>
        <v>Преобразователь давления</v>
      </c>
      <c r="R1243" s="17" t="s">
        <v>37</v>
      </c>
      <c r="S1243" s="17" t="s">
        <v>2771</v>
      </c>
      <c r="T1243" s="17" t="n">
        <v>5</v>
      </c>
      <c r="U1243" s="19" t="n">
        <f aca="false">VLOOKUP(поверки!$T1243,'Акты п-п'!$C$5:$I$57,2,FALSE())</f>
        <v>45761</v>
      </c>
      <c r="V1243" s="19" t="n">
        <f aca="false">VLOOKUP(поверки!$T1243,'Акты п-п'!$C$5:$I$57,3,FALSE())</f>
        <v>45765</v>
      </c>
      <c r="W1243" s="17" t="str">
        <f aca="false">VLOOKUP(поверки!$T1243,'Акты п-п'!$C$5:$I$57,5,FALSE())</f>
        <v>Кадыков П.Ю.</v>
      </c>
      <c r="X1243" s="17" t="n">
        <f aca="false">поверки!$G1243-поверки!$U1243</f>
        <v>3</v>
      </c>
      <c r="Y1243" s="17" t="n">
        <f aca="false">поверки!$V1243-поверки!$G1243</f>
        <v>1</v>
      </c>
      <c r="Z1243" s="17" t="str">
        <f aca="false">CONCATENATE(поверки!$Q1243," ",поверки!$S1243," номер ",поверки!$H1243)</f>
        <v>Преобразователь давления EJX 310A номер 91J604161</v>
      </c>
    </row>
    <row r="1244" customFormat="false" ht="17.9" hidden="true" customHeight="false" outlineLevel="0" collapsed="false">
      <c r="B1244" s="1" t="s">
        <v>198</v>
      </c>
      <c r="C1244" s="1" t="s">
        <v>30</v>
      </c>
      <c r="D1244" s="1" t="s">
        <v>31</v>
      </c>
      <c r="F1244" s="1" t="s">
        <v>2095</v>
      </c>
      <c r="G1244" s="16" t="n">
        <v>45764</v>
      </c>
      <c r="H1244" s="6" t="s">
        <v>2772</v>
      </c>
      <c r="J1244" s="1" t="s">
        <v>34</v>
      </c>
      <c r="K1244" s="1" t="s">
        <v>35</v>
      </c>
      <c r="L1244" s="1" t="s">
        <v>2773</v>
      </c>
      <c r="M1244" s="17" t="str">
        <f aca="false">IF(COUNTIF(поверки!$H$6:$H$3175,поверки!$H1244)&gt;1,"Дубликат","")</f>
        <v/>
      </c>
      <c r="N1244" s="17" t="str">
        <f aca="false">IF(COUNTIF(поверки!$L$6:$L$3175,поверки!$L1244)&gt;1,"Дубликат","")</f>
        <v/>
      </c>
      <c r="O1244" s="18" t="n">
        <v>1239</v>
      </c>
      <c r="P1244" s="17" t="str">
        <f aca="false">CONCATENATE(TEXT(MONTH(поверки!$G1244),"00"),"/",TEXT(поверки!$O1244,"000"), "/",TEXT(YEAR(поверки!$G1244)-2000,"00"))</f>
        <v>04/1239/25</v>
      </c>
      <c r="Q1244" s="17" t="str">
        <f aca="false">VLOOKUP(поверки!$F1244,'соответстиви ОТ типу'!$K$4:$M$344,2,FALSE())</f>
        <v>Преобразователь давления</v>
      </c>
      <c r="R1244" s="17" t="s">
        <v>37</v>
      </c>
      <c r="S1244" s="17" t="s">
        <v>2774</v>
      </c>
      <c r="T1244" s="17" t="n">
        <v>5</v>
      </c>
      <c r="U1244" s="19" t="n">
        <f aca="false">VLOOKUP(поверки!$T1244,'Акты п-п'!$C$5:$I$57,2,FALSE())</f>
        <v>45761</v>
      </c>
      <c r="V1244" s="19" t="n">
        <f aca="false">VLOOKUP(поверки!$T1244,'Акты п-п'!$C$5:$I$57,3,FALSE())</f>
        <v>45765</v>
      </c>
      <c r="W1244" s="17" t="str">
        <f aca="false">VLOOKUP(поверки!$T1244,'Акты п-п'!$C$5:$I$57,5,FALSE())</f>
        <v>Кадыков П.Ю.</v>
      </c>
      <c r="X1244" s="17" t="n">
        <f aca="false">поверки!$G1244-поверки!$U1244</f>
        <v>3</v>
      </c>
      <c r="Y1244" s="17" t="n">
        <f aca="false">поверки!$V1244-поверки!$G1244</f>
        <v>1</v>
      </c>
      <c r="Z1244" s="17" t="str">
        <f aca="false">CONCATENATE(поверки!$Q1244," ",поверки!$S1244," номер ",поверки!$H1244)</f>
        <v>Преобразователь давления Метран-150TG номер 1286112</v>
      </c>
    </row>
    <row r="1245" customFormat="false" ht="17.9" hidden="true" customHeight="false" outlineLevel="0" collapsed="false">
      <c r="B1245" s="1" t="s">
        <v>198</v>
      </c>
      <c r="C1245" s="1" t="s">
        <v>30</v>
      </c>
      <c r="D1245" s="1" t="s">
        <v>31</v>
      </c>
      <c r="F1245" s="1" t="s">
        <v>2095</v>
      </c>
      <c r="G1245" s="16" t="n">
        <v>45764</v>
      </c>
      <c r="H1245" s="6" t="s">
        <v>2775</v>
      </c>
      <c r="J1245" s="1" t="s">
        <v>34</v>
      </c>
      <c r="K1245" s="1" t="s">
        <v>35</v>
      </c>
      <c r="L1245" s="1" t="s">
        <v>2776</v>
      </c>
      <c r="M1245" s="17" t="str">
        <f aca="false">IF(COUNTIF(поверки!$H$6:$H$3175,поверки!$H1245)&gt;1,"Дубликат","")</f>
        <v/>
      </c>
      <c r="N1245" s="17" t="str">
        <f aca="false">IF(COUNTIF(поверки!$L$6:$L$3175,поверки!$L1245)&gt;1,"Дубликат","")</f>
        <v/>
      </c>
      <c r="O1245" s="18" t="n">
        <v>1240</v>
      </c>
      <c r="P1245" s="17" t="str">
        <f aca="false">CONCATENATE(TEXT(MONTH(поверки!$G1245),"00"),"/",TEXT(поверки!$O1245,"000"), "/",TEXT(YEAR(поверки!$G1245)-2000,"00"))</f>
        <v>04/1240/25</v>
      </c>
      <c r="Q1245" s="17" t="str">
        <f aca="false">VLOOKUP(поверки!$F1245,'соответстиви ОТ типу'!$K$4:$M$344,2,FALSE())</f>
        <v>Преобразователь давления</v>
      </c>
      <c r="R1245" s="17" t="s">
        <v>37</v>
      </c>
      <c r="S1245" s="17" t="s">
        <v>2774</v>
      </c>
      <c r="T1245" s="17" t="n">
        <v>5</v>
      </c>
      <c r="U1245" s="19" t="n">
        <f aca="false">VLOOKUP(поверки!$T1245,'Акты п-п'!$C$5:$I$57,2,FALSE())</f>
        <v>45761</v>
      </c>
      <c r="V1245" s="19" t="n">
        <f aca="false">VLOOKUP(поверки!$T1245,'Акты п-п'!$C$5:$I$57,3,FALSE())</f>
        <v>45765</v>
      </c>
      <c r="W1245" s="17" t="str">
        <f aca="false">VLOOKUP(поверки!$T1245,'Акты п-п'!$C$5:$I$57,5,FALSE())</f>
        <v>Кадыков П.Ю.</v>
      </c>
      <c r="X1245" s="17" t="n">
        <f aca="false">поверки!$G1245-поверки!$U1245</f>
        <v>3</v>
      </c>
      <c r="Y1245" s="17" t="n">
        <f aca="false">поверки!$V1245-поверки!$G1245</f>
        <v>1</v>
      </c>
      <c r="Z1245" s="17" t="str">
        <f aca="false">CONCATENATE(поверки!$Q1245," ",поверки!$S1245," номер ",поверки!$H1245)</f>
        <v>Преобразователь давления Метран-150TG номер 1286113</v>
      </c>
    </row>
    <row r="1246" customFormat="false" ht="17.9" hidden="true" customHeight="false" outlineLevel="0" collapsed="false">
      <c r="B1246" s="1" t="s">
        <v>198</v>
      </c>
      <c r="C1246" s="1" t="s">
        <v>30</v>
      </c>
      <c r="D1246" s="1" t="s">
        <v>31</v>
      </c>
      <c r="F1246" s="1" t="s">
        <v>2777</v>
      </c>
      <c r="G1246" s="16" t="n">
        <v>45764</v>
      </c>
      <c r="H1246" s="6" t="s">
        <v>2778</v>
      </c>
      <c r="J1246" s="1" t="s">
        <v>34</v>
      </c>
      <c r="K1246" s="1" t="s">
        <v>35</v>
      </c>
      <c r="L1246" s="1" t="s">
        <v>2779</v>
      </c>
      <c r="M1246" s="17" t="str">
        <f aca="false">IF(COUNTIF(поверки!$H$6:$H$3175,поверки!$H1246)&gt;1,"Дубликат","")</f>
        <v/>
      </c>
      <c r="N1246" s="17" t="str">
        <f aca="false">IF(COUNTIF(поверки!$L$6:$L$3175,поверки!$L1246)&gt;1,"Дубликат","")</f>
        <v/>
      </c>
      <c r="O1246" s="18" t="n">
        <v>1241</v>
      </c>
      <c r="P1246" s="17" t="str">
        <f aca="false">CONCATENATE(TEXT(MONTH(поверки!$G1246),"00"),"/",TEXT(поверки!$O1246,"000"), "/",TEXT(YEAR(поверки!$G1246)-2000,"00"))</f>
        <v>04/1241/25</v>
      </c>
      <c r="Q1246" s="17" t="str">
        <f aca="false">VLOOKUP(поверки!$F1246,'соответстиви ОТ типу'!$K$4:$M$344,2,FALSE())</f>
        <v>Преобразователь давления</v>
      </c>
      <c r="R1246" s="17" t="s">
        <v>37</v>
      </c>
      <c r="S1246" s="17" t="s">
        <v>2780</v>
      </c>
      <c r="T1246" s="17" t="n">
        <v>5</v>
      </c>
      <c r="U1246" s="19" t="n">
        <f aca="false">VLOOKUP(поверки!$T1246,'Акты п-п'!$C$5:$I$57,2,FALSE())</f>
        <v>45761</v>
      </c>
      <c r="V1246" s="19" t="n">
        <f aca="false">VLOOKUP(поверки!$T1246,'Акты п-п'!$C$5:$I$57,3,FALSE())</f>
        <v>45765</v>
      </c>
      <c r="W1246" s="17" t="str">
        <f aca="false">VLOOKUP(поверки!$T1246,'Акты п-п'!$C$5:$I$57,5,FALSE())</f>
        <v>Кадыков П.Ю.</v>
      </c>
      <c r="X1246" s="17" t="n">
        <f aca="false">поверки!$G1246-поверки!$U1246</f>
        <v>3</v>
      </c>
      <c r="Y1246" s="17" t="n">
        <f aca="false">поверки!$V1246-поверки!$G1246</f>
        <v>1</v>
      </c>
      <c r="Z1246" s="17" t="str">
        <f aca="false">CONCATENATE(поверки!$Q1246," ",поверки!$S1246," номер ",поверки!$H1246)</f>
        <v>Преобразователь давления VEGABAR 52 номер 16883211</v>
      </c>
    </row>
    <row r="1247" customFormat="false" ht="17.9" hidden="true" customHeight="false" outlineLevel="0" collapsed="false">
      <c r="B1247" s="1" t="s">
        <v>198</v>
      </c>
      <c r="C1247" s="1" t="s">
        <v>30</v>
      </c>
      <c r="D1247" s="1" t="s">
        <v>31</v>
      </c>
      <c r="F1247" s="1" t="s">
        <v>2777</v>
      </c>
      <c r="G1247" s="16" t="n">
        <v>45764</v>
      </c>
      <c r="H1247" s="6" t="s">
        <v>2781</v>
      </c>
      <c r="J1247" s="1" t="s">
        <v>34</v>
      </c>
      <c r="K1247" s="1" t="s">
        <v>35</v>
      </c>
      <c r="L1247" s="1" t="s">
        <v>2782</v>
      </c>
      <c r="M1247" s="17" t="str">
        <f aca="false">IF(COUNTIF(поверки!$H$6:$H$3175,поверки!$H1247)&gt;1,"Дубликат","")</f>
        <v/>
      </c>
      <c r="N1247" s="17" t="str">
        <f aca="false">IF(COUNTIF(поверки!$L$6:$L$3175,поверки!$L1247)&gt;1,"Дубликат","")</f>
        <v/>
      </c>
      <c r="O1247" s="18" t="n">
        <v>1242</v>
      </c>
      <c r="P1247" s="17" t="str">
        <f aca="false">CONCATENATE(TEXT(MONTH(поверки!$G1247),"00"),"/",TEXT(поверки!$O1247,"000"), "/",TEXT(YEAR(поверки!$G1247)-2000,"00"))</f>
        <v>04/1242/25</v>
      </c>
      <c r="Q1247" s="17" t="str">
        <f aca="false">VLOOKUP(поверки!$F1247,'соответстиви ОТ типу'!$K$4:$M$344,2,FALSE())</f>
        <v>Преобразователь давления</v>
      </c>
      <c r="R1247" s="17" t="s">
        <v>37</v>
      </c>
      <c r="S1247" s="17" t="s">
        <v>2780</v>
      </c>
      <c r="T1247" s="17" t="n">
        <v>5</v>
      </c>
      <c r="U1247" s="19" t="n">
        <f aca="false">VLOOKUP(поверки!$T1247,'Акты п-п'!$C$5:$I$57,2,FALSE())</f>
        <v>45761</v>
      </c>
      <c r="V1247" s="19" t="n">
        <f aca="false">VLOOKUP(поверки!$T1247,'Акты п-п'!$C$5:$I$57,3,FALSE())</f>
        <v>45765</v>
      </c>
      <c r="W1247" s="17" t="str">
        <f aca="false">VLOOKUP(поверки!$T1247,'Акты п-п'!$C$5:$I$57,5,FALSE())</f>
        <v>Кадыков П.Ю.</v>
      </c>
      <c r="X1247" s="17" t="n">
        <f aca="false">поверки!$G1247-поверки!$U1247</f>
        <v>3</v>
      </c>
      <c r="Y1247" s="17" t="n">
        <f aca="false">поверки!$V1247-поверки!$G1247</f>
        <v>1</v>
      </c>
      <c r="Z1247" s="17" t="str">
        <f aca="false">CONCATENATE(поверки!$Q1247," ",поверки!$S1247," номер ",поверки!$H1247)</f>
        <v>Преобразователь давления VEGABAR 52 номер 16843798</v>
      </c>
    </row>
    <row r="1248" customFormat="false" ht="17.9" hidden="true" customHeight="false" outlineLevel="0" collapsed="false">
      <c r="B1248" s="1" t="s">
        <v>198</v>
      </c>
      <c r="C1248" s="1" t="s">
        <v>30</v>
      </c>
      <c r="D1248" s="1" t="s">
        <v>31</v>
      </c>
      <c r="F1248" s="1" t="s">
        <v>2777</v>
      </c>
      <c r="G1248" s="16" t="n">
        <v>45764</v>
      </c>
      <c r="H1248" s="6" t="s">
        <v>2783</v>
      </c>
      <c r="J1248" s="1" t="s">
        <v>34</v>
      </c>
      <c r="K1248" s="1" t="s">
        <v>35</v>
      </c>
      <c r="L1248" s="1" t="s">
        <v>2784</v>
      </c>
      <c r="M1248" s="17" t="str">
        <f aca="false">IF(COUNTIF(поверки!$H$6:$H$3175,поверки!$H1248)&gt;1,"Дубликат","")</f>
        <v/>
      </c>
      <c r="N1248" s="17" t="str">
        <f aca="false">IF(COUNTIF(поверки!$L$6:$L$3175,поверки!$L1248)&gt;1,"Дубликат","")</f>
        <v/>
      </c>
      <c r="O1248" s="18" t="n">
        <v>1243</v>
      </c>
      <c r="P1248" s="17" t="str">
        <f aca="false">CONCATENATE(TEXT(MONTH(поверки!$G1248),"00"),"/",TEXT(поверки!$O1248,"000"), "/",TEXT(YEAR(поверки!$G1248)-2000,"00"))</f>
        <v>04/1243/25</v>
      </c>
      <c r="Q1248" s="17" t="str">
        <f aca="false">VLOOKUP(поверки!$F1248,'соответстиви ОТ типу'!$K$4:$M$344,2,FALSE())</f>
        <v>Преобразователь давления</v>
      </c>
      <c r="R1248" s="17" t="s">
        <v>37</v>
      </c>
      <c r="S1248" s="17" t="s">
        <v>2780</v>
      </c>
      <c r="T1248" s="17" t="n">
        <v>5</v>
      </c>
      <c r="U1248" s="19" t="n">
        <f aca="false">VLOOKUP(поверки!$T1248,'Акты п-п'!$C$5:$I$57,2,FALSE())</f>
        <v>45761</v>
      </c>
      <c r="V1248" s="19" t="n">
        <f aca="false">VLOOKUP(поверки!$T1248,'Акты п-п'!$C$5:$I$57,3,FALSE())</f>
        <v>45765</v>
      </c>
      <c r="W1248" s="17" t="str">
        <f aca="false">VLOOKUP(поверки!$T1248,'Акты п-п'!$C$5:$I$57,5,FALSE())</f>
        <v>Кадыков П.Ю.</v>
      </c>
      <c r="X1248" s="17" t="n">
        <f aca="false">поверки!$G1248-поверки!$U1248</f>
        <v>3</v>
      </c>
      <c r="Y1248" s="17" t="n">
        <f aca="false">поверки!$V1248-поверки!$G1248</f>
        <v>1</v>
      </c>
      <c r="Z1248" s="17" t="str">
        <f aca="false">CONCATENATE(поверки!$Q1248," ",поверки!$S1248," номер ",поверки!$H1248)</f>
        <v>Преобразователь давления VEGABAR 52 номер 16843815</v>
      </c>
    </row>
    <row r="1249" customFormat="false" ht="17.9" hidden="true" customHeight="false" outlineLevel="0" collapsed="false">
      <c r="B1249" s="1" t="s">
        <v>198</v>
      </c>
      <c r="C1249" s="1" t="s">
        <v>30</v>
      </c>
      <c r="D1249" s="1" t="s">
        <v>31</v>
      </c>
      <c r="F1249" s="1" t="s">
        <v>2777</v>
      </c>
      <c r="G1249" s="16" t="n">
        <v>45764</v>
      </c>
      <c r="H1249" s="6" t="s">
        <v>2785</v>
      </c>
      <c r="J1249" s="1" t="s">
        <v>34</v>
      </c>
      <c r="K1249" s="1" t="s">
        <v>35</v>
      </c>
      <c r="L1249" s="1" t="s">
        <v>2786</v>
      </c>
      <c r="M1249" s="17" t="str">
        <f aca="false">IF(COUNTIF(поверки!$H$6:$H$3175,поверки!$H1249)&gt;1,"Дубликат","")</f>
        <v/>
      </c>
      <c r="N1249" s="17" t="str">
        <f aca="false">IF(COUNTIF(поверки!$L$6:$L$3175,поверки!$L1249)&gt;1,"Дубликат","")</f>
        <v/>
      </c>
      <c r="O1249" s="18" t="n">
        <v>1244</v>
      </c>
      <c r="P1249" s="17" t="str">
        <f aca="false">CONCATENATE(TEXT(MONTH(поверки!$G1249),"00"),"/",TEXT(поверки!$O1249,"000"), "/",TEXT(YEAR(поверки!$G1249)-2000,"00"))</f>
        <v>04/1244/25</v>
      </c>
      <c r="Q1249" s="17" t="str">
        <f aca="false">VLOOKUP(поверки!$F1249,'соответстиви ОТ типу'!$K$4:$M$344,2,FALSE())</f>
        <v>Преобразователь давления</v>
      </c>
      <c r="R1249" s="17" t="s">
        <v>37</v>
      </c>
      <c r="S1249" s="17" t="s">
        <v>2780</v>
      </c>
      <c r="T1249" s="17" t="n">
        <v>5</v>
      </c>
      <c r="U1249" s="19" t="n">
        <f aca="false">VLOOKUP(поверки!$T1249,'Акты п-п'!$C$5:$I$57,2,FALSE())</f>
        <v>45761</v>
      </c>
      <c r="V1249" s="19" t="n">
        <f aca="false">VLOOKUP(поверки!$T1249,'Акты п-п'!$C$5:$I$57,3,FALSE())</f>
        <v>45765</v>
      </c>
      <c r="W1249" s="17" t="str">
        <f aca="false">VLOOKUP(поверки!$T1249,'Акты п-п'!$C$5:$I$57,5,FALSE())</f>
        <v>Кадыков П.Ю.</v>
      </c>
      <c r="X1249" s="17" t="n">
        <f aca="false">поверки!$G1249-поверки!$U1249</f>
        <v>3</v>
      </c>
      <c r="Y1249" s="17" t="n">
        <f aca="false">поверки!$V1249-поверки!$G1249</f>
        <v>1</v>
      </c>
      <c r="Z1249" s="17" t="str">
        <f aca="false">CONCATENATE(поверки!$Q1249," ",поверки!$S1249," номер ",поверки!$H1249)</f>
        <v>Преобразователь давления VEGABAR 52 номер 16843805</v>
      </c>
    </row>
    <row r="1250" customFormat="false" ht="17.9" hidden="true" customHeight="false" outlineLevel="0" collapsed="false">
      <c r="B1250" s="1" t="s">
        <v>198</v>
      </c>
      <c r="C1250" s="1" t="s">
        <v>30</v>
      </c>
      <c r="D1250" s="1" t="s">
        <v>31</v>
      </c>
      <c r="F1250" s="1" t="s">
        <v>2777</v>
      </c>
      <c r="G1250" s="16" t="n">
        <v>45764</v>
      </c>
      <c r="H1250" s="6" t="s">
        <v>2787</v>
      </c>
      <c r="J1250" s="1" t="s">
        <v>34</v>
      </c>
      <c r="K1250" s="1" t="s">
        <v>35</v>
      </c>
      <c r="L1250" s="1" t="s">
        <v>2788</v>
      </c>
      <c r="M1250" s="17" t="str">
        <f aca="false">IF(COUNTIF(поверки!$H$6:$H$3175,поверки!$H1250)&gt;1,"Дубликат","")</f>
        <v/>
      </c>
      <c r="N1250" s="17" t="str">
        <f aca="false">IF(COUNTIF(поверки!$L$6:$L$3175,поверки!$L1250)&gt;1,"Дубликат","")</f>
        <v/>
      </c>
      <c r="O1250" s="18" t="n">
        <v>1245</v>
      </c>
      <c r="P1250" s="17" t="str">
        <f aca="false">CONCATENATE(TEXT(MONTH(поверки!$G1250),"00"),"/",TEXT(поверки!$O1250,"000"), "/",TEXT(YEAR(поверки!$G1250)-2000,"00"))</f>
        <v>04/1245/25</v>
      </c>
      <c r="Q1250" s="17" t="str">
        <f aca="false">VLOOKUP(поверки!$F1250,'соответстиви ОТ типу'!$K$4:$M$344,2,FALSE())</f>
        <v>Преобразователь давления</v>
      </c>
      <c r="R1250" s="17" t="s">
        <v>37</v>
      </c>
      <c r="S1250" s="17" t="s">
        <v>2780</v>
      </c>
      <c r="T1250" s="17" t="n">
        <v>5</v>
      </c>
      <c r="U1250" s="19" t="n">
        <f aca="false">VLOOKUP(поверки!$T1250,'Акты п-п'!$C$5:$I$57,2,FALSE())</f>
        <v>45761</v>
      </c>
      <c r="V1250" s="19" t="n">
        <f aca="false">VLOOKUP(поверки!$T1250,'Акты п-п'!$C$5:$I$57,3,FALSE())</f>
        <v>45765</v>
      </c>
      <c r="W1250" s="17" t="str">
        <f aca="false">VLOOKUP(поверки!$T1250,'Акты п-п'!$C$5:$I$57,5,FALSE())</f>
        <v>Кадыков П.Ю.</v>
      </c>
      <c r="X1250" s="17" t="n">
        <f aca="false">поверки!$G1250-поверки!$U1250</f>
        <v>3</v>
      </c>
      <c r="Y1250" s="17" t="n">
        <f aca="false">поверки!$V1250-поверки!$G1250</f>
        <v>1</v>
      </c>
      <c r="Z1250" s="17" t="str">
        <f aca="false">CONCATENATE(поверки!$Q1250," ",поверки!$S1250," номер ",поверки!$H1250)</f>
        <v>Преобразователь давления VEGABAR 52 номер 16843819</v>
      </c>
    </row>
    <row r="1251" customFormat="false" ht="17.9" hidden="true" customHeight="false" outlineLevel="0" collapsed="false">
      <c r="B1251" s="1" t="s">
        <v>198</v>
      </c>
      <c r="C1251" s="1" t="s">
        <v>30</v>
      </c>
      <c r="D1251" s="1" t="s">
        <v>31</v>
      </c>
      <c r="F1251" s="1" t="s">
        <v>2777</v>
      </c>
      <c r="G1251" s="16" t="n">
        <v>45764</v>
      </c>
      <c r="H1251" s="6" t="s">
        <v>2789</v>
      </c>
      <c r="J1251" s="1" t="s">
        <v>34</v>
      </c>
      <c r="K1251" s="1" t="s">
        <v>35</v>
      </c>
      <c r="L1251" s="1" t="s">
        <v>2790</v>
      </c>
      <c r="M1251" s="17" t="str">
        <f aca="false">IF(COUNTIF(поверки!$H$6:$H$3175,поверки!$H1251)&gt;1,"Дубликат","")</f>
        <v/>
      </c>
      <c r="N1251" s="17" t="str">
        <f aca="false">IF(COUNTIF(поверки!$L$6:$L$3175,поверки!$L1251)&gt;1,"Дубликат","")</f>
        <v/>
      </c>
      <c r="O1251" s="18" t="n">
        <v>1246</v>
      </c>
      <c r="P1251" s="17" t="str">
        <f aca="false">CONCATENATE(TEXT(MONTH(поверки!$G1251),"00"),"/",TEXT(поверки!$O1251,"000"), "/",TEXT(YEAR(поверки!$G1251)-2000,"00"))</f>
        <v>04/1246/25</v>
      </c>
      <c r="Q1251" s="17" t="str">
        <f aca="false">VLOOKUP(поверки!$F1251,'соответстиви ОТ типу'!$K$4:$M$344,2,FALSE())</f>
        <v>Преобразователь давления</v>
      </c>
      <c r="R1251" s="17" t="s">
        <v>37</v>
      </c>
      <c r="S1251" s="17" t="s">
        <v>2780</v>
      </c>
      <c r="T1251" s="17" t="n">
        <v>5</v>
      </c>
      <c r="U1251" s="19" t="n">
        <f aca="false">VLOOKUP(поверки!$T1251,'Акты п-п'!$C$5:$I$57,2,FALSE())</f>
        <v>45761</v>
      </c>
      <c r="V1251" s="19" t="n">
        <f aca="false">VLOOKUP(поверки!$T1251,'Акты п-п'!$C$5:$I$57,3,FALSE())</f>
        <v>45765</v>
      </c>
      <c r="W1251" s="17" t="str">
        <f aca="false">VLOOKUP(поверки!$T1251,'Акты п-п'!$C$5:$I$57,5,FALSE())</f>
        <v>Кадыков П.Ю.</v>
      </c>
      <c r="X1251" s="17" t="n">
        <f aca="false">поверки!$G1251-поверки!$U1251</f>
        <v>3</v>
      </c>
      <c r="Y1251" s="17" t="n">
        <f aca="false">поверки!$V1251-поверки!$G1251</f>
        <v>1</v>
      </c>
      <c r="Z1251" s="17" t="str">
        <f aca="false">CONCATENATE(поверки!$Q1251," ",поверки!$S1251," номер ",поверки!$H1251)</f>
        <v>Преобразователь давления VEGABAR 52 номер 16843812</v>
      </c>
    </row>
    <row r="1252" customFormat="false" ht="17.9" hidden="true" customHeight="false" outlineLevel="0" collapsed="false">
      <c r="B1252" s="1" t="s">
        <v>198</v>
      </c>
      <c r="C1252" s="1" t="s">
        <v>30</v>
      </c>
      <c r="D1252" s="1" t="s">
        <v>31</v>
      </c>
      <c r="F1252" s="1" t="s">
        <v>2777</v>
      </c>
      <c r="G1252" s="16" t="n">
        <v>45764</v>
      </c>
      <c r="H1252" s="6" t="s">
        <v>2791</v>
      </c>
      <c r="J1252" s="1" t="s">
        <v>34</v>
      </c>
      <c r="K1252" s="1" t="s">
        <v>35</v>
      </c>
      <c r="L1252" s="1" t="s">
        <v>2792</v>
      </c>
      <c r="M1252" s="17" t="str">
        <f aca="false">IF(COUNTIF(поверки!$H$6:$H$3175,поверки!$H1252)&gt;1,"Дубликат","")</f>
        <v/>
      </c>
      <c r="N1252" s="17" t="str">
        <f aca="false">IF(COUNTIF(поверки!$L$6:$L$3175,поверки!$L1252)&gt;1,"Дубликат","")</f>
        <v/>
      </c>
      <c r="O1252" s="18" t="n">
        <v>1247</v>
      </c>
      <c r="P1252" s="17" t="str">
        <f aca="false">CONCATENATE(TEXT(MONTH(поверки!$G1252),"00"),"/",TEXT(поверки!$O1252,"000"), "/",TEXT(YEAR(поверки!$G1252)-2000,"00"))</f>
        <v>04/1247/25</v>
      </c>
      <c r="Q1252" s="17" t="str">
        <f aca="false">VLOOKUP(поверки!$F1252,'соответстиви ОТ типу'!$K$4:$M$344,2,FALSE())</f>
        <v>Преобразователь давления</v>
      </c>
      <c r="R1252" s="17" t="s">
        <v>37</v>
      </c>
      <c r="S1252" s="17" t="s">
        <v>2780</v>
      </c>
      <c r="T1252" s="17" t="n">
        <v>5</v>
      </c>
      <c r="U1252" s="19" t="n">
        <f aca="false">VLOOKUP(поверки!$T1252,'Акты п-п'!$C$5:$I$57,2,FALSE())</f>
        <v>45761</v>
      </c>
      <c r="V1252" s="19" t="n">
        <f aca="false">VLOOKUP(поверки!$T1252,'Акты п-п'!$C$5:$I$57,3,FALSE())</f>
        <v>45765</v>
      </c>
      <c r="W1252" s="17" t="str">
        <f aca="false">VLOOKUP(поверки!$T1252,'Акты п-п'!$C$5:$I$57,5,FALSE())</f>
        <v>Кадыков П.Ю.</v>
      </c>
      <c r="X1252" s="17" t="n">
        <f aca="false">поверки!$G1252-поверки!$U1252</f>
        <v>3</v>
      </c>
      <c r="Y1252" s="17" t="n">
        <f aca="false">поверки!$V1252-поверки!$G1252</f>
        <v>1</v>
      </c>
      <c r="Z1252" s="17" t="str">
        <f aca="false">CONCATENATE(поверки!$Q1252," ",поверки!$S1252," номер ",поверки!$H1252)</f>
        <v>Преобразователь давления VEGABAR 52 номер 16843789</v>
      </c>
    </row>
    <row r="1253" customFormat="false" ht="17.9" hidden="true" customHeight="false" outlineLevel="0" collapsed="false">
      <c r="B1253" s="1" t="s">
        <v>198</v>
      </c>
      <c r="C1253" s="1" t="s">
        <v>30</v>
      </c>
      <c r="D1253" s="1" t="s">
        <v>31</v>
      </c>
      <c r="F1253" s="1" t="s">
        <v>2777</v>
      </c>
      <c r="G1253" s="16" t="n">
        <v>45764</v>
      </c>
      <c r="H1253" s="6" t="s">
        <v>2793</v>
      </c>
      <c r="J1253" s="1" t="s">
        <v>34</v>
      </c>
      <c r="K1253" s="1" t="s">
        <v>35</v>
      </c>
      <c r="L1253" s="1" t="s">
        <v>2794</v>
      </c>
      <c r="M1253" s="17" t="str">
        <f aca="false">IF(COUNTIF(поверки!$H$6:$H$3175,поверки!$H1253)&gt;1,"Дубликат","")</f>
        <v/>
      </c>
      <c r="N1253" s="17" t="str">
        <f aca="false">IF(COUNTIF(поверки!$L$6:$L$3175,поверки!$L1253)&gt;1,"Дубликат","")</f>
        <v/>
      </c>
      <c r="O1253" s="18" t="n">
        <v>1248</v>
      </c>
      <c r="P1253" s="17" t="str">
        <f aca="false">CONCATENATE(TEXT(MONTH(поверки!$G1253),"00"),"/",TEXT(поверки!$O1253,"000"), "/",TEXT(YEAR(поверки!$G1253)-2000,"00"))</f>
        <v>04/1248/25</v>
      </c>
      <c r="Q1253" s="17" t="str">
        <f aca="false">VLOOKUP(поверки!$F1253,'соответстиви ОТ типу'!$K$4:$M$344,2,FALSE())</f>
        <v>Преобразователь давления</v>
      </c>
      <c r="R1253" s="17" t="s">
        <v>37</v>
      </c>
      <c r="S1253" s="17" t="s">
        <v>2780</v>
      </c>
      <c r="T1253" s="17" t="n">
        <v>5</v>
      </c>
      <c r="U1253" s="19" t="n">
        <f aca="false">VLOOKUP(поверки!$T1253,'Акты п-п'!$C$5:$I$57,2,FALSE())</f>
        <v>45761</v>
      </c>
      <c r="V1253" s="19" t="n">
        <f aca="false">VLOOKUP(поверки!$T1253,'Акты п-п'!$C$5:$I$57,3,FALSE())</f>
        <v>45765</v>
      </c>
      <c r="W1253" s="17" t="str">
        <f aca="false">VLOOKUP(поверки!$T1253,'Акты п-п'!$C$5:$I$57,5,FALSE())</f>
        <v>Кадыков П.Ю.</v>
      </c>
      <c r="X1253" s="17" t="n">
        <f aca="false">поверки!$G1253-поверки!$U1253</f>
        <v>3</v>
      </c>
      <c r="Y1253" s="17" t="n">
        <f aca="false">поверки!$V1253-поверки!$G1253</f>
        <v>1</v>
      </c>
      <c r="Z1253" s="17" t="str">
        <f aca="false">CONCATENATE(поверки!$Q1253," ",поверки!$S1253," номер ",поверки!$H1253)</f>
        <v>Преобразователь давления VEGABAR 52 номер 16843800</v>
      </c>
    </row>
    <row r="1254" customFormat="false" ht="17.9" hidden="true" customHeight="false" outlineLevel="0" collapsed="false">
      <c r="B1254" s="1" t="s">
        <v>198</v>
      </c>
      <c r="C1254" s="1" t="s">
        <v>30</v>
      </c>
      <c r="D1254" s="1" t="s">
        <v>31</v>
      </c>
      <c r="F1254" s="1" t="s">
        <v>2777</v>
      </c>
      <c r="G1254" s="16" t="n">
        <v>45764</v>
      </c>
      <c r="H1254" s="6" t="s">
        <v>2795</v>
      </c>
      <c r="J1254" s="1" t="s">
        <v>34</v>
      </c>
      <c r="K1254" s="1" t="s">
        <v>35</v>
      </c>
      <c r="L1254" s="1" t="s">
        <v>2796</v>
      </c>
      <c r="M1254" s="17" t="str">
        <f aca="false">IF(COUNTIF(поверки!$H$6:$H$3175,поверки!$H1254)&gt;1,"Дубликат","")</f>
        <v/>
      </c>
      <c r="N1254" s="17" t="str">
        <f aca="false">IF(COUNTIF(поверки!$L$6:$L$3175,поверки!$L1254)&gt;1,"Дубликат","")</f>
        <v/>
      </c>
      <c r="O1254" s="18" t="n">
        <v>1249</v>
      </c>
      <c r="P1254" s="17" t="str">
        <f aca="false">CONCATENATE(TEXT(MONTH(поверки!$G1254),"00"),"/",TEXT(поверки!$O1254,"000"), "/",TEXT(YEAR(поверки!$G1254)-2000,"00"))</f>
        <v>04/1249/25</v>
      </c>
      <c r="Q1254" s="17" t="str">
        <f aca="false">VLOOKUP(поверки!$F1254,'соответстиви ОТ типу'!$K$4:$M$344,2,FALSE())</f>
        <v>Преобразователь давления</v>
      </c>
      <c r="R1254" s="17" t="s">
        <v>37</v>
      </c>
      <c r="S1254" s="17" t="s">
        <v>2780</v>
      </c>
      <c r="T1254" s="17" t="n">
        <v>5</v>
      </c>
      <c r="U1254" s="19" t="n">
        <f aca="false">VLOOKUP(поверки!$T1254,'Акты п-п'!$C$5:$I$57,2,FALSE())</f>
        <v>45761</v>
      </c>
      <c r="V1254" s="19" t="n">
        <f aca="false">VLOOKUP(поверки!$T1254,'Акты п-п'!$C$5:$I$57,3,FALSE())</f>
        <v>45765</v>
      </c>
      <c r="W1254" s="17" t="str">
        <f aca="false">VLOOKUP(поверки!$T1254,'Акты п-п'!$C$5:$I$57,5,FALSE())</f>
        <v>Кадыков П.Ю.</v>
      </c>
      <c r="X1254" s="17" t="n">
        <f aca="false">поверки!$G1254-поверки!$U1254</f>
        <v>3</v>
      </c>
      <c r="Y1254" s="17" t="n">
        <f aca="false">поверки!$V1254-поверки!$G1254</f>
        <v>1</v>
      </c>
      <c r="Z1254" s="17" t="str">
        <f aca="false">CONCATENATE(поверки!$Q1254," ",поверки!$S1254," номер ",поверки!$H1254)</f>
        <v>Преобразователь давления VEGABAR 52 номер 16883217</v>
      </c>
    </row>
    <row r="1255" customFormat="false" ht="17.9" hidden="true" customHeight="false" outlineLevel="0" collapsed="false">
      <c r="B1255" s="1" t="s">
        <v>198</v>
      </c>
      <c r="C1255" s="1" t="s">
        <v>30</v>
      </c>
      <c r="D1255" s="1" t="s">
        <v>31</v>
      </c>
      <c r="F1255" s="1" t="s">
        <v>2777</v>
      </c>
      <c r="G1255" s="16" t="n">
        <v>45764</v>
      </c>
      <c r="H1255" s="6" t="s">
        <v>2797</v>
      </c>
      <c r="J1255" s="1" t="s">
        <v>34</v>
      </c>
      <c r="K1255" s="1" t="s">
        <v>35</v>
      </c>
      <c r="L1255" s="1" t="s">
        <v>2798</v>
      </c>
      <c r="M1255" s="17" t="str">
        <f aca="false">IF(COUNTIF(поверки!$H$6:$H$3175,поверки!$H1255)&gt;1,"Дубликат","")</f>
        <v/>
      </c>
      <c r="N1255" s="17" t="str">
        <f aca="false">IF(COUNTIF(поверки!$L$6:$L$3175,поверки!$L1255)&gt;1,"Дубликат","")</f>
        <v/>
      </c>
      <c r="O1255" s="18" t="n">
        <v>1250</v>
      </c>
      <c r="P1255" s="17" t="str">
        <f aca="false">CONCATENATE(TEXT(MONTH(поверки!$G1255),"00"),"/",TEXT(поверки!$O1255,"000"), "/",TEXT(YEAR(поверки!$G1255)-2000,"00"))</f>
        <v>04/1250/25</v>
      </c>
      <c r="Q1255" s="17" t="str">
        <f aca="false">VLOOKUP(поверки!$F1255,'соответстиви ОТ типу'!$K$4:$M$344,2,FALSE())</f>
        <v>Преобразователь давления</v>
      </c>
      <c r="R1255" s="17" t="s">
        <v>37</v>
      </c>
      <c r="S1255" s="17" t="s">
        <v>2780</v>
      </c>
      <c r="T1255" s="17" t="n">
        <v>5</v>
      </c>
      <c r="U1255" s="19" t="n">
        <f aca="false">VLOOKUP(поверки!$T1255,'Акты п-п'!$C$5:$I$57,2,FALSE())</f>
        <v>45761</v>
      </c>
      <c r="V1255" s="19" t="n">
        <f aca="false">VLOOKUP(поверки!$T1255,'Акты п-п'!$C$5:$I$57,3,FALSE())</f>
        <v>45765</v>
      </c>
      <c r="W1255" s="17" t="str">
        <f aca="false">VLOOKUP(поверки!$T1255,'Акты п-п'!$C$5:$I$57,5,FALSE())</f>
        <v>Кадыков П.Ю.</v>
      </c>
      <c r="X1255" s="17" t="n">
        <f aca="false">поверки!$G1255-поверки!$U1255</f>
        <v>3</v>
      </c>
      <c r="Y1255" s="17" t="n">
        <f aca="false">поверки!$V1255-поверки!$G1255</f>
        <v>1</v>
      </c>
      <c r="Z1255" s="17" t="str">
        <f aca="false">CONCATENATE(поверки!$Q1255," ",поверки!$S1255," номер ",поверки!$H1255)</f>
        <v>Преобразователь давления VEGABAR 52 номер 16843827</v>
      </c>
    </row>
    <row r="1256" customFormat="false" ht="17.9" hidden="true" customHeight="false" outlineLevel="0" collapsed="false">
      <c r="B1256" s="1" t="s">
        <v>198</v>
      </c>
      <c r="C1256" s="1" t="s">
        <v>30</v>
      </c>
      <c r="D1256" s="1" t="s">
        <v>31</v>
      </c>
      <c r="F1256" s="1" t="s">
        <v>2777</v>
      </c>
      <c r="G1256" s="16" t="n">
        <v>45764</v>
      </c>
      <c r="H1256" s="6" t="s">
        <v>2799</v>
      </c>
      <c r="J1256" s="1" t="s">
        <v>34</v>
      </c>
      <c r="K1256" s="1" t="s">
        <v>35</v>
      </c>
      <c r="L1256" s="1" t="s">
        <v>2800</v>
      </c>
      <c r="M1256" s="17" t="str">
        <f aca="false">IF(COUNTIF(поверки!$H$6:$H$3175,поверки!$H1256)&gt;1,"Дубликат","")</f>
        <v/>
      </c>
      <c r="N1256" s="17" t="str">
        <f aca="false">IF(COUNTIF(поверки!$L$6:$L$3175,поверки!$L1256)&gt;1,"Дубликат","")</f>
        <v/>
      </c>
      <c r="O1256" s="18" t="n">
        <v>1251</v>
      </c>
      <c r="P1256" s="17" t="str">
        <f aca="false">CONCATENATE(TEXT(MONTH(поверки!$G1256),"00"),"/",TEXT(поверки!$O1256,"000"), "/",TEXT(YEAR(поверки!$G1256)-2000,"00"))</f>
        <v>04/1251/25</v>
      </c>
      <c r="Q1256" s="17" t="str">
        <f aca="false">VLOOKUP(поверки!$F1256,'соответстиви ОТ типу'!$K$4:$M$344,2,FALSE())</f>
        <v>Преобразователь давления</v>
      </c>
      <c r="R1256" s="17" t="s">
        <v>37</v>
      </c>
      <c r="S1256" s="17" t="s">
        <v>2780</v>
      </c>
      <c r="T1256" s="17" t="n">
        <v>5</v>
      </c>
      <c r="U1256" s="19" t="n">
        <f aca="false">VLOOKUP(поверки!$T1256,'Акты п-п'!$C$5:$I$57,2,FALSE())</f>
        <v>45761</v>
      </c>
      <c r="V1256" s="19" t="n">
        <f aca="false">VLOOKUP(поверки!$T1256,'Акты п-п'!$C$5:$I$57,3,FALSE())</f>
        <v>45765</v>
      </c>
      <c r="W1256" s="17" t="str">
        <f aca="false">VLOOKUP(поверки!$T1256,'Акты п-п'!$C$5:$I$57,5,FALSE())</f>
        <v>Кадыков П.Ю.</v>
      </c>
      <c r="X1256" s="17" t="n">
        <f aca="false">поверки!$G1256-поверки!$U1256</f>
        <v>3</v>
      </c>
      <c r="Y1256" s="17" t="n">
        <f aca="false">поверки!$V1256-поверки!$G1256</f>
        <v>1</v>
      </c>
      <c r="Z1256" s="17" t="str">
        <f aca="false">CONCATENATE(поверки!$Q1256," ",поверки!$S1256," номер ",поверки!$H1256)</f>
        <v>Преобразователь давления VEGABAR 52 номер 16843796</v>
      </c>
    </row>
    <row r="1257" customFormat="false" ht="17.9" hidden="true" customHeight="false" outlineLevel="0" collapsed="false">
      <c r="B1257" s="1" t="s">
        <v>198</v>
      </c>
      <c r="C1257" s="1" t="s">
        <v>30</v>
      </c>
      <c r="D1257" s="1" t="s">
        <v>31</v>
      </c>
      <c r="F1257" s="1" t="s">
        <v>2777</v>
      </c>
      <c r="G1257" s="16" t="n">
        <v>45764</v>
      </c>
      <c r="H1257" s="6" t="s">
        <v>2801</v>
      </c>
      <c r="J1257" s="1" t="s">
        <v>34</v>
      </c>
      <c r="K1257" s="1" t="s">
        <v>35</v>
      </c>
      <c r="L1257" s="1" t="s">
        <v>2802</v>
      </c>
      <c r="M1257" s="17" t="str">
        <f aca="false">IF(COUNTIF(поверки!$H$6:$H$3175,поверки!$H1257)&gt;1,"Дубликат","")</f>
        <v/>
      </c>
      <c r="N1257" s="17" t="str">
        <f aca="false">IF(COUNTIF(поверки!$L$6:$L$3175,поверки!$L1257)&gt;1,"Дубликат","")</f>
        <v/>
      </c>
      <c r="O1257" s="18" t="n">
        <v>1252</v>
      </c>
      <c r="P1257" s="17" t="str">
        <f aca="false">CONCATENATE(TEXT(MONTH(поверки!$G1257),"00"),"/",TEXT(поверки!$O1257,"000"), "/",TEXT(YEAR(поверки!$G1257)-2000,"00"))</f>
        <v>04/1252/25</v>
      </c>
      <c r="Q1257" s="17" t="str">
        <f aca="false">VLOOKUP(поверки!$F1257,'соответстиви ОТ типу'!$K$4:$M$344,2,FALSE())</f>
        <v>Преобразователь давления</v>
      </c>
      <c r="R1257" s="17" t="s">
        <v>37</v>
      </c>
      <c r="S1257" s="17" t="s">
        <v>2780</v>
      </c>
      <c r="T1257" s="17" t="n">
        <v>5</v>
      </c>
      <c r="U1257" s="19" t="n">
        <f aca="false">VLOOKUP(поверки!$T1257,'Акты п-п'!$C$5:$I$57,2,FALSE())</f>
        <v>45761</v>
      </c>
      <c r="V1257" s="19" t="n">
        <f aca="false">VLOOKUP(поверки!$T1257,'Акты п-п'!$C$5:$I$57,3,FALSE())</f>
        <v>45765</v>
      </c>
      <c r="W1257" s="17" t="str">
        <f aca="false">VLOOKUP(поверки!$T1257,'Акты п-п'!$C$5:$I$57,5,FALSE())</f>
        <v>Кадыков П.Ю.</v>
      </c>
      <c r="X1257" s="17" t="n">
        <f aca="false">поверки!$G1257-поверки!$U1257</f>
        <v>3</v>
      </c>
      <c r="Y1257" s="17" t="n">
        <f aca="false">поверки!$V1257-поверки!$G1257</f>
        <v>1</v>
      </c>
      <c r="Z1257" s="17" t="str">
        <f aca="false">CONCATENATE(поверки!$Q1257," ",поверки!$S1257," номер ",поверки!$H1257)</f>
        <v>Преобразователь давления VEGABAR 52 номер 16843804</v>
      </c>
    </row>
    <row r="1258" customFormat="false" ht="17.9" hidden="true" customHeight="false" outlineLevel="0" collapsed="false">
      <c r="B1258" s="1" t="s">
        <v>198</v>
      </c>
      <c r="C1258" s="1" t="s">
        <v>30</v>
      </c>
      <c r="D1258" s="1" t="s">
        <v>31</v>
      </c>
      <c r="F1258" s="1" t="s">
        <v>2777</v>
      </c>
      <c r="G1258" s="16" t="n">
        <v>45764</v>
      </c>
      <c r="H1258" s="6" t="s">
        <v>2803</v>
      </c>
      <c r="J1258" s="1" t="s">
        <v>34</v>
      </c>
      <c r="K1258" s="1" t="s">
        <v>35</v>
      </c>
      <c r="L1258" s="1" t="s">
        <v>2804</v>
      </c>
      <c r="M1258" s="17" t="str">
        <f aca="false">IF(COUNTIF(поверки!$H$6:$H$3175,поверки!$H1258)&gt;1,"Дубликат","")</f>
        <v/>
      </c>
      <c r="N1258" s="17" t="str">
        <f aca="false">IF(COUNTIF(поверки!$L$6:$L$3175,поверки!$L1258)&gt;1,"Дубликат","")</f>
        <v/>
      </c>
      <c r="O1258" s="18" t="n">
        <v>1253</v>
      </c>
      <c r="P1258" s="17" t="str">
        <f aca="false">CONCATENATE(TEXT(MONTH(поверки!$G1258),"00"),"/",TEXT(поверки!$O1258,"000"), "/",TEXT(YEAR(поверки!$G1258)-2000,"00"))</f>
        <v>04/1253/25</v>
      </c>
      <c r="Q1258" s="17" t="str">
        <f aca="false">VLOOKUP(поверки!$F1258,'соответстиви ОТ типу'!$K$4:$M$344,2,FALSE())</f>
        <v>Преобразователь давления</v>
      </c>
      <c r="R1258" s="17" t="s">
        <v>37</v>
      </c>
      <c r="S1258" s="17" t="s">
        <v>2780</v>
      </c>
      <c r="T1258" s="17" t="n">
        <v>5</v>
      </c>
      <c r="U1258" s="19" t="n">
        <f aca="false">VLOOKUP(поверки!$T1258,'Акты п-п'!$C$5:$I$57,2,FALSE())</f>
        <v>45761</v>
      </c>
      <c r="V1258" s="19" t="n">
        <f aca="false">VLOOKUP(поверки!$T1258,'Акты п-п'!$C$5:$I$57,3,FALSE())</f>
        <v>45765</v>
      </c>
      <c r="W1258" s="17" t="str">
        <f aca="false">VLOOKUP(поверки!$T1258,'Акты п-п'!$C$5:$I$57,5,FALSE())</f>
        <v>Кадыков П.Ю.</v>
      </c>
      <c r="X1258" s="17" t="n">
        <f aca="false">поверки!$G1258-поверки!$U1258</f>
        <v>3</v>
      </c>
      <c r="Y1258" s="17" t="n">
        <f aca="false">поверки!$V1258-поверки!$G1258</f>
        <v>1</v>
      </c>
      <c r="Z1258" s="17" t="str">
        <f aca="false">CONCATENATE(поверки!$Q1258," ",поверки!$S1258," номер ",поверки!$H1258)</f>
        <v>Преобразователь давления VEGABAR 52 номер 16883140</v>
      </c>
    </row>
    <row r="1259" customFormat="false" ht="17.9" hidden="true" customHeight="false" outlineLevel="0" collapsed="false">
      <c r="B1259" s="1" t="s">
        <v>198</v>
      </c>
      <c r="C1259" s="1" t="s">
        <v>30</v>
      </c>
      <c r="D1259" s="1" t="s">
        <v>31</v>
      </c>
      <c r="F1259" s="1" t="s">
        <v>2777</v>
      </c>
      <c r="G1259" s="16" t="n">
        <v>45764</v>
      </c>
      <c r="H1259" s="6" t="s">
        <v>2805</v>
      </c>
      <c r="J1259" s="1" t="s">
        <v>34</v>
      </c>
      <c r="K1259" s="1" t="s">
        <v>35</v>
      </c>
      <c r="L1259" s="1" t="s">
        <v>2806</v>
      </c>
      <c r="M1259" s="17" t="str">
        <f aca="false">IF(COUNTIF(поверки!$H$6:$H$3175,поверки!$H1259)&gt;1,"Дубликат","")</f>
        <v/>
      </c>
      <c r="N1259" s="17" t="str">
        <f aca="false">IF(COUNTIF(поверки!$L$6:$L$3175,поверки!$L1259)&gt;1,"Дубликат","")</f>
        <v/>
      </c>
      <c r="O1259" s="18" t="n">
        <v>1254</v>
      </c>
      <c r="P1259" s="17" t="str">
        <f aca="false">CONCATENATE(TEXT(MONTH(поверки!$G1259),"00"),"/",TEXT(поверки!$O1259,"000"), "/",TEXT(YEAR(поверки!$G1259)-2000,"00"))</f>
        <v>04/1254/25</v>
      </c>
      <c r="Q1259" s="17" t="str">
        <f aca="false">VLOOKUP(поверки!$F1259,'соответстиви ОТ типу'!$K$4:$M$344,2,FALSE())</f>
        <v>Преобразователь давления</v>
      </c>
      <c r="R1259" s="17" t="s">
        <v>37</v>
      </c>
      <c r="S1259" s="17" t="s">
        <v>2780</v>
      </c>
      <c r="T1259" s="17" t="n">
        <v>5</v>
      </c>
      <c r="U1259" s="19" t="n">
        <f aca="false">VLOOKUP(поверки!$T1259,'Акты п-п'!$C$5:$I$57,2,FALSE())</f>
        <v>45761</v>
      </c>
      <c r="V1259" s="19" t="n">
        <f aca="false">VLOOKUP(поверки!$T1259,'Акты п-п'!$C$5:$I$57,3,FALSE())</f>
        <v>45765</v>
      </c>
      <c r="W1259" s="17" t="str">
        <f aca="false">VLOOKUP(поверки!$T1259,'Акты п-п'!$C$5:$I$57,5,FALSE())</f>
        <v>Кадыков П.Ю.</v>
      </c>
      <c r="X1259" s="17" t="n">
        <f aca="false">поверки!$G1259-поверки!$U1259</f>
        <v>3</v>
      </c>
      <c r="Y1259" s="17" t="n">
        <f aca="false">поверки!$V1259-поверки!$G1259</f>
        <v>1</v>
      </c>
      <c r="Z1259" s="17" t="str">
        <f aca="false">CONCATENATE(поверки!$Q1259," ",поверки!$S1259," номер ",поверки!$H1259)</f>
        <v>Преобразователь давления VEGABAR 52 номер 16843817</v>
      </c>
    </row>
    <row r="1260" customFormat="false" ht="17.9" hidden="true" customHeight="false" outlineLevel="0" collapsed="false">
      <c r="B1260" s="1" t="s">
        <v>198</v>
      </c>
      <c r="C1260" s="1" t="s">
        <v>30</v>
      </c>
      <c r="D1260" s="1" t="s">
        <v>31</v>
      </c>
      <c r="F1260" s="1" t="s">
        <v>2777</v>
      </c>
      <c r="G1260" s="16" t="n">
        <v>45764</v>
      </c>
      <c r="H1260" s="6" t="s">
        <v>2807</v>
      </c>
      <c r="J1260" s="1" t="s">
        <v>34</v>
      </c>
      <c r="K1260" s="1" t="s">
        <v>35</v>
      </c>
      <c r="L1260" s="1" t="s">
        <v>2808</v>
      </c>
      <c r="M1260" s="17" t="str">
        <f aca="false">IF(COUNTIF(поверки!$H$6:$H$3175,поверки!$H1260)&gt;1,"Дубликат","")</f>
        <v/>
      </c>
      <c r="N1260" s="17" t="str">
        <f aca="false">IF(COUNTIF(поверки!$L$6:$L$3175,поверки!$L1260)&gt;1,"Дубликат","")</f>
        <v/>
      </c>
      <c r="O1260" s="18" t="n">
        <v>1255</v>
      </c>
      <c r="P1260" s="17" t="str">
        <f aca="false">CONCATENATE(TEXT(MONTH(поверки!$G1260),"00"),"/",TEXT(поверки!$O1260,"000"), "/",TEXT(YEAR(поверки!$G1260)-2000,"00"))</f>
        <v>04/1255/25</v>
      </c>
      <c r="Q1260" s="17" t="str">
        <f aca="false">VLOOKUP(поверки!$F1260,'соответстиви ОТ типу'!$K$4:$M$344,2,FALSE())</f>
        <v>Преобразователь давления</v>
      </c>
      <c r="R1260" s="17" t="s">
        <v>37</v>
      </c>
      <c r="S1260" s="17" t="s">
        <v>2780</v>
      </c>
      <c r="T1260" s="17" t="n">
        <v>5</v>
      </c>
      <c r="U1260" s="19" t="n">
        <f aca="false">VLOOKUP(поверки!$T1260,'Акты п-п'!$C$5:$I$57,2,FALSE())</f>
        <v>45761</v>
      </c>
      <c r="V1260" s="19" t="n">
        <f aca="false">VLOOKUP(поверки!$T1260,'Акты п-п'!$C$5:$I$57,3,FALSE())</f>
        <v>45765</v>
      </c>
      <c r="W1260" s="17" t="str">
        <f aca="false">VLOOKUP(поверки!$T1260,'Акты п-п'!$C$5:$I$57,5,FALSE())</f>
        <v>Кадыков П.Ю.</v>
      </c>
      <c r="X1260" s="17" t="n">
        <f aca="false">поверки!$G1260-поверки!$U1260</f>
        <v>3</v>
      </c>
      <c r="Y1260" s="17" t="n">
        <f aca="false">поверки!$V1260-поверки!$G1260</f>
        <v>1</v>
      </c>
      <c r="Z1260" s="17" t="str">
        <f aca="false">CONCATENATE(поверки!$Q1260," ",поверки!$S1260," номер ",поверки!$H1260)</f>
        <v>Преобразователь давления VEGABAR 52 номер 16843797</v>
      </c>
    </row>
    <row r="1261" customFormat="false" ht="17.9" hidden="true" customHeight="false" outlineLevel="0" collapsed="false">
      <c r="B1261" s="1" t="s">
        <v>198</v>
      </c>
      <c r="C1261" s="1" t="s">
        <v>30</v>
      </c>
      <c r="D1261" s="1" t="s">
        <v>31</v>
      </c>
      <c r="F1261" s="1" t="s">
        <v>207</v>
      </c>
      <c r="G1261" s="16" t="n">
        <v>45764</v>
      </c>
      <c r="H1261" s="6" t="s">
        <v>2809</v>
      </c>
      <c r="J1261" s="1" t="s">
        <v>34</v>
      </c>
      <c r="K1261" s="1" t="s">
        <v>35</v>
      </c>
      <c r="L1261" s="1" t="s">
        <v>2810</v>
      </c>
      <c r="M1261" s="17" t="str">
        <f aca="false">IF(COUNTIF(поверки!$H$6:$H$3175,поверки!$H1261)&gt;1,"Дубликат","")</f>
        <v/>
      </c>
      <c r="N1261" s="17" t="str">
        <f aca="false">IF(COUNTIF(поверки!$L$6:$L$3175,поверки!$L1261)&gt;1,"Дубликат","")</f>
        <v/>
      </c>
      <c r="O1261" s="18" t="n">
        <v>1256</v>
      </c>
      <c r="P1261" s="17" t="str">
        <f aca="false">CONCATENATE(TEXT(MONTH(поверки!$G1261),"00"),"/",TEXT(поверки!$O1261,"000"), "/",TEXT(YEAR(поверки!$G1261)-2000,"00"))</f>
        <v>04/1256/25</v>
      </c>
      <c r="Q1261" s="17" t="str">
        <f aca="false">VLOOKUP(поверки!$F1261,'соответстиви ОТ типу'!$K$4:$M$344,2,FALSE())</f>
        <v>Преобразователь давления</v>
      </c>
      <c r="R1261" s="17" t="s">
        <v>37</v>
      </c>
      <c r="S1261" s="17" t="s">
        <v>65</v>
      </c>
      <c r="T1261" s="17" t="n">
        <v>5</v>
      </c>
      <c r="U1261" s="19" t="n">
        <f aca="false">VLOOKUP(поверки!$T1261,'Акты п-п'!$C$5:$I$57,2,FALSE())</f>
        <v>45761</v>
      </c>
      <c r="V1261" s="19" t="n">
        <f aca="false">VLOOKUP(поверки!$T1261,'Акты п-п'!$C$5:$I$57,3,FALSE())</f>
        <v>45765</v>
      </c>
      <c r="W1261" s="17" t="str">
        <f aca="false">VLOOKUP(поверки!$T1261,'Акты п-п'!$C$5:$I$57,5,FALSE())</f>
        <v>Кадыков П.Ю.</v>
      </c>
      <c r="X1261" s="17" t="n">
        <f aca="false">поверки!$G1261-поверки!$U1261</f>
        <v>3</v>
      </c>
      <c r="Y1261" s="17" t="n">
        <f aca="false">поверки!$V1261-поверки!$G1261</f>
        <v>1</v>
      </c>
      <c r="Z1261" s="17" t="str">
        <f aca="false">CONCATENATE(поверки!$Q1261," ",поверки!$S1261," номер ",поверки!$H1261)</f>
        <v>Преобразователь давления EJX 530A номер 91J604213</v>
      </c>
    </row>
    <row r="1262" customFormat="false" ht="17.9" hidden="true" customHeight="false" outlineLevel="0" collapsed="false">
      <c r="B1262" s="1" t="s">
        <v>198</v>
      </c>
      <c r="C1262" s="1" t="s">
        <v>30</v>
      </c>
      <c r="D1262" s="1" t="s">
        <v>31</v>
      </c>
      <c r="F1262" s="1" t="s">
        <v>207</v>
      </c>
      <c r="G1262" s="16" t="n">
        <v>45764</v>
      </c>
      <c r="H1262" s="6" t="s">
        <v>2811</v>
      </c>
      <c r="J1262" s="1" t="s">
        <v>34</v>
      </c>
      <c r="K1262" s="1" t="s">
        <v>35</v>
      </c>
      <c r="L1262" s="1" t="s">
        <v>2812</v>
      </c>
      <c r="M1262" s="17" t="str">
        <f aca="false">IF(COUNTIF(поверки!$H$6:$H$3175,поверки!$H1262)&gt;1,"Дубликат","")</f>
        <v/>
      </c>
      <c r="N1262" s="17" t="str">
        <f aca="false">IF(COUNTIF(поверки!$L$6:$L$3175,поверки!$L1262)&gt;1,"Дубликат","")</f>
        <v/>
      </c>
      <c r="O1262" s="18" t="n">
        <v>1257</v>
      </c>
      <c r="P1262" s="17" t="str">
        <f aca="false">CONCATENATE(TEXT(MONTH(поверки!$G1262),"00"),"/",TEXT(поверки!$O1262,"000"), "/",TEXT(YEAR(поверки!$G1262)-2000,"00"))</f>
        <v>04/1257/25</v>
      </c>
      <c r="Q1262" s="17" t="str">
        <f aca="false">VLOOKUP(поверки!$F1262,'соответстиви ОТ типу'!$K$4:$M$344,2,FALSE())</f>
        <v>Преобразователь давления</v>
      </c>
      <c r="R1262" s="17" t="s">
        <v>37</v>
      </c>
      <c r="S1262" s="17" t="s">
        <v>65</v>
      </c>
      <c r="T1262" s="17" t="n">
        <v>5</v>
      </c>
      <c r="U1262" s="19" t="n">
        <f aca="false">VLOOKUP(поверки!$T1262,'Акты п-п'!$C$5:$I$57,2,FALSE())</f>
        <v>45761</v>
      </c>
      <c r="V1262" s="19" t="n">
        <f aca="false">VLOOKUP(поверки!$T1262,'Акты п-п'!$C$5:$I$57,3,FALSE())</f>
        <v>45765</v>
      </c>
      <c r="W1262" s="17" t="str">
        <f aca="false">VLOOKUP(поверки!$T1262,'Акты п-п'!$C$5:$I$57,5,FALSE())</f>
        <v>Кадыков П.Ю.</v>
      </c>
      <c r="X1262" s="17" t="n">
        <f aca="false">поверки!$G1262-поверки!$U1262</f>
        <v>3</v>
      </c>
      <c r="Y1262" s="17" t="n">
        <f aca="false">поверки!$V1262-поверки!$G1262</f>
        <v>1</v>
      </c>
      <c r="Z1262" s="17" t="str">
        <f aca="false">CONCATENATE(поверки!$Q1262," ",поверки!$S1262," номер ",поверки!$H1262)</f>
        <v>Преобразователь давления EJX 530A номер 91J604234</v>
      </c>
    </row>
    <row r="1263" customFormat="false" ht="17.9" hidden="true" customHeight="false" outlineLevel="0" collapsed="false">
      <c r="B1263" s="1" t="s">
        <v>198</v>
      </c>
      <c r="C1263" s="1" t="s">
        <v>30</v>
      </c>
      <c r="D1263" s="1" t="s">
        <v>31</v>
      </c>
      <c r="F1263" s="1" t="s">
        <v>207</v>
      </c>
      <c r="G1263" s="16" t="n">
        <v>45764</v>
      </c>
      <c r="H1263" s="6" t="s">
        <v>2813</v>
      </c>
      <c r="J1263" s="1" t="s">
        <v>34</v>
      </c>
      <c r="K1263" s="1" t="s">
        <v>35</v>
      </c>
      <c r="L1263" s="1" t="s">
        <v>2814</v>
      </c>
      <c r="M1263" s="17" t="str">
        <f aca="false">IF(COUNTIF(поверки!$H$6:$H$3175,поверки!$H1263)&gt;1,"Дубликат","")</f>
        <v/>
      </c>
      <c r="N1263" s="17" t="str">
        <f aca="false">IF(COUNTIF(поверки!$L$6:$L$3175,поверки!$L1263)&gt;1,"Дубликат","")</f>
        <v/>
      </c>
      <c r="O1263" s="18" t="n">
        <v>1258</v>
      </c>
      <c r="P1263" s="17" t="str">
        <f aca="false">CONCATENATE(TEXT(MONTH(поверки!$G1263),"00"),"/",TEXT(поверки!$O1263,"000"), "/",TEXT(YEAR(поверки!$G1263)-2000,"00"))</f>
        <v>04/1258/25</v>
      </c>
      <c r="Q1263" s="17" t="str">
        <f aca="false">VLOOKUP(поверки!$F1263,'соответстиви ОТ типу'!$K$4:$M$344,2,FALSE())</f>
        <v>Преобразователь давления</v>
      </c>
      <c r="R1263" s="17" t="s">
        <v>37</v>
      </c>
      <c r="S1263" s="17" t="s">
        <v>65</v>
      </c>
      <c r="T1263" s="17" t="n">
        <v>5</v>
      </c>
      <c r="U1263" s="19" t="n">
        <f aca="false">VLOOKUP(поверки!$T1263,'Акты п-п'!$C$5:$I$57,2,FALSE())</f>
        <v>45761</v>
      </c>
      <c r="V1263" s="19" t="n">
        <f aca="false">VLOOKUP(поверки!$T1263,'Акты п-п'!$C$5:$I$57,3,FALSE())</f>
        <v>45765</v>
      </c>
      <c r="W1263" s="17" t="str">
        <f aca="false">VLOOKUP(поверки!$T1263,'Акты п-п'!$C$5:$I$57,5,FALSE())</f>
        <v>Кадыков П.Ю.</v>
      </c>
      <c r="X1263" s="17" t="n">
        <f aca="false">поверки!$G1263-поверки!$U1263</f>
        <v>3</v>
      </c>
      <c r="Y1263" s="17" t="n">
        <f aca="false">поверки!$V1263-поверки!$G1263</f>
        <v>1</v>
      </c>
      <c r="Z1263" s="17" t="str">
        <f aca="false">CONCATENATE(поверки!$Q1263," ",поверки!$S1263," номер ",поверки!$H1263)</f>
        <v>Преобразователь давления EJX 530A номер 91J604214</v>
      </c>
    </row>
    <row r="1264" customFormat="false" ht="17.9" hidden="true" customHeight="false" outlineLevel="0" collapsed="false">
      <c r="B1264" s="1" t="s">
        <v>198</v>
      </c>
      <c r="C1264" s="1" t="s">
        <v>30</v>
      </c>
      <c r="D1264" s="1" t="s">
        <v>31</v>
      </c>
      <c r="F1264" s="1" t="s">
        <v>207</v>
      </c>
      <c r="G1264" s="16" t="n">
        <v>45764</v>
      </c>
      <c r="H1264" s="6" t="s">
        <v>2815</v>
      </c>
      <c r="J1264" s="1" t="s">
        <v>34</v>
      </c>
      <c r="K1264" s="1" t="s">
        <v>35</v>
      </c>
      <c r="L1264" s="1" t="s">
        <v>2816</v>
      </c>
      <c r="M1264" s="17" t="str">
        <f aca="false">IF(COUNTIF(поверки!$H$6:$H$3175,поверки!$H1264)&gt;1,"Дубликат","")</f>
        <v/>
      </c>
      <c r="N1264" s="17" t="str">
        <f aca="false">IF(COUNTIF(поверки!$L$6:$L$3175,поверки!$L1264)&gt;1,"Дубликат","")</f>
        <v/>
      </c>
      <c r="O1264" s="18" t="n">
        <v>1259</v>
      </c>
      <c r="P1264" s="17" t="str">
        <f aca="false">CONCATENATE(TEXT(MONTH(поверки!$G1264),"00"),"/",TEXT(поверки!$O1264,"000"), "/",TEXT(YEAR(поверки!$G1264)-2000,"00"))</f>
        <v>04/1259/25</v>
      </c>
      <c r="Q1264" s="17" t="str">
        <f aca="false">VLOOKUP(поверки!$F1264,'соответстиви ОТ типу'!$K$4:$M$344,2,FALSE())</f>
        <v>Преобразователь давления</v>
      </c>
      <c r="R1264" s="17" t="s">
        <v>37</v>
      </c>
      <c r="S1264" s="17" t="s">
        <v>65</v>
      </c>
      <c r="T1264" s="17" t="n">
        <v>5</v>
      </c>
      <c r="U1264" s="19" t="n">
        <f aca="false">VLOOKUP(поверки!$T1264,'Акты п-п'!$C$5:$I$57,2,FALSE())</f>
        <v>45761</v>
      </c>
      <c r="V1264" s="19" t="n">
        <f aca="false">VLOOKUP(поверки!$T1264,'Акты п-п'!$C$5:$I$57,3,FALSE())</f>
        <v>45765</v>
      </c>
      <c r="W1264" s="17" t="str">
        <f aca="false">VLOOKUP(поверки!$T1264,'Акты п-п'!$C$5:$I$57,5,FALSE())</f>
        <v>Кадыков П.Ю.</v>
      </c>
      <c r="X1264" s="17" t="n">
        <f aca="false">поверки!$G1264-поверки!$U1264</f>
        <v>3</v>
      </c>
      <c r="Y1264" s="17" t="n">
        <f aca="false">поверки!$V1264-поверки!$G1264</f>
        <v>1</v>
      </c>
      <c r="Z1264" s="17" t="str">
        <f aca="false">CONCATENATE(поверки!$Q1264," ",поверки!$S1264," номер ",поверки!$H1264)</f>
        <v>Преобразователь давления EJX 530A номер 91J604235</v>
      </c>
    </row>
    <row r="1265" customFormat="false" ht="17.9" hidden="true" customHeight="false" outlineLevel="0" collapsed="false">
      <c r="B1265" s="1" t="s">
        <v>198</v>
      </c>
      <c r="C1265" s="1" t="s">
        <v>30</v>
      </c>
      <c r="D1265" s="1" t="s">
        <v>31</v>
      </c>
      <c r="F1265" s="1" t="s">
        <v>207</v>
      </c>
      <c r="G1265" s="16" t="n">
        <v>45764</v>
      </c>
      <c r="H1265" s="6" t="s">
        <v>2817</v>
      </c>
      <c r="J1265" s="1" t="s">
        <v>34</v>
      </c>
      <c r="K1265" s="1" t="s">
        <v>35</v>
      </c>
      <c r="L1265" s="1" t="s">
        <v>2818</v>
      </c>
      <c r="M1265" s="17" t="str">
        <f aca="false">IF(COUNTIF(поверки!$H$6:$H$3175,поверки!$H1265)&gt;1,"Дубликат","")</f>
        <v/>
      </c>
      <c r="N1265" s="17" t="str">
        <f aca="false">IF(COUNTIF(поверки!$L$6:$L$3175,поверки!$L1265)&gt;1,"Дубликат","")</f>
        <v/>
      </c>
      <c r="O1265" s="18" t="n">
        <v>1260</v>
      </c>
      <c r="P1265" s="17" t="str">
        <f aca="false">CONCATENATE(TEXT(MONTH(поверки!$G1265),"00"),"/",TEXT(поверки!$O1265,"000"), "/",TEXT(YEAR(поверки!$G1265)-2000,"00"))</f>
        <v>04/1260/25</v>
      </c>
      <c r="Q1265" s="17" t="str">
        <f aca="false">VLOOKUP(поверки!$F1265,'соответстиви ОТ типу'!$K$4:$M$344,2,FALSE())</f>
        <v>Преобразователь давления</v>
      </c>
      <c r="R1265" s="17" t="s">
        <v>37</v>
      </c>
      <c r="S1265" s="17" t="s">
        <v>65</v>
      </c>
      <c r="T1265" s="17" t="n">
        <v>5</v>
      </c>
      <c r="U1265" s="19" t="n">
        <f aca="false">VLOOKUP(поверки!$T1265,'Акты п-п'!$C$5:$I$57,2,FALSE())</f>
        <v>45761</v>
      </c>
      <c r="V1265" s="19" t="n">
        <f aca="false">VLOOKUP(поверки!$T1265,'Акты п-п'!$C$5:$I$57,3,FALSE())</f>
        <v>45765</v>
      </c>
      <c r="W1265" s="17" t="str">
        <f aca="false">VLOOKUP(поверки!$T1265,'Акты п-п'!$C$5:$I$57,5,FALSE())</f>
        <v>Кадыков П.Ю.</v>
      </c>
      <c r="X1265" s="17" t="n">
        <f aca="false">поверки!$G1265-поверки!$U1265</f>
        <v>3</v>
      </c>
      <c r="Y1265" s="17" t="n">
        <f aca="false">поверки!$V1265-поверки!$G1265</f>
        <v>1</v>
      </c>
      <c r="Z1265" s="17" t="str">
        <f aca="false">CONCATENATE(поверки!$Q1265," ",поверки!$S1265," номер ",поверки!$H1265)</f>
        <v>Преобразователь давления EJX 530A номер 91J604405</v>
      </c>
    </row>
    <row r="1266" customFormat="false" ht="17.9" hidden="true" customHeight="false" outlineLevel="0" collapsed="false">
      <c r="B1266" s="1" t="s">
        <v>198</v>
      </c>
      <c r="C1266" s="1" t="s">
        <v>30</v>
      </c>
      <c r="D1266" s="1" t="s">
        <v>31</v>
      </c>
      <c r="F1266" s="1" t="s">
        <v>207</v>
      </c>
      <c r="G1266" s="16" t="n">
        <v>45764</v>
      </c>
      <c r="H1266" s="6" t="s">
        <v>2819</v>
      </c>
      <c r="J1266" s="1" t="s">
        <v>34</v>
      </c>
      <c r="K1266" s="1" t="s">
        <v>35</v>
      </c>
      <c r="L1266" s="1" t="s">
        <v>2820</v>
      </c>
      <c r="M1266" s="17" t="str">
        <f aca="false">IF(COUNTIF(поверки!$H$6:$H$3175,поверки!$H1266)&gt;1,"Дубликат","")</f>
        <v/>
      </c>
      <c r="N1266" s="17" t="str">
        <f aca="false">IF(COUNTIF(поверки!$L$6:$L$3175,поверки!$L1266)&gt;1,"Дубликат","")</f>
        <v/>
      </c>
      <c r="O1266" s="18" t="n">
        <v>1261</v>
      </c>
      <c r="P1266" s="17" t="str">
        <f aca="false">CONCATENATE(TEXT(MONTH(поверки!$G1266),"00"),"/",TEXT(поверки!$O1266,"000"), "/",TEXT(YEAR(поверки!$G1266)-2000,"00"))</f>
        <v>04/1261/25</v>
      </c>
      <c r="Q1266" s="17" t="str">
        <f aca="false">VLOOKUP(поверки!$F1266,'соответстиви ОТ типу'!$K$4:$M$344,2,FALSE())</f>
        <v>Преобразователь давления</v>
      </c>
      <c r="R1266" s="17" t="s">
        <v>37</v>
      </c>
      <c r="S1266" s="17" t="s">
        <v>65</v>
      </c>
      <c r="T1266" s="17" t="n">
        <v>5</v>
      </c>
      <c r="U1266" s="19" t="n">
        <f aca="false">VLOOKUP(поверки!$T1266,'Акты п-п'!$C$5:$I$57,2,FALSE())</f>
        <v>45761</v>
      </c>
      <c r="V1266" s="19" t="n">
        <f aca="false">VLOOKUP(поверки!$T1266,'Акты п-п'!$C$5:$I$57,3,FALSE())</f>
        <v>45765</v>
      </c>
      <c r="W1266" s="17" t="str">
        <f aca="false">VLOOKUP(поверки!$T1266,'Акты п-п'!$C$5:$I$57,5,FALSE())</f>
        <v>Кадыков П.Ю.</v>
      </c>
      <c r="X1266" s="17" t="n">
        <f aca="false">поверки!$G1266-поверки!$U1266</f>
        <v>3</v>
      </c>
      <c r="Y1266" s="17" t="n">
        <f aca="false">поверки!$V1266-поверки!$G1266</f>
        <v>1</v>
      </c>
      <c r="Z1266" s="17" t="str">
        <f aca="false">CONCATENATE(поверки!$Q1266," ",поверки!$S1266," номер ",поверки!$H1266)</f>
        <v>Преобразователь давления EJX 530A номер 91J604406</v>
      </c>
    </row>
    <row r="1267" customFormat="false" ht="17.9" hidden="true" customHeight="false" outlineLevel="0" collapsed="false">
      <c r="B1267" s="1" t="s">
        <v>198</v>
      </c>
      <c r="C1267" s="1" t="s">
        <v>30</v>
      </c>
      <c r="D1267" s="1" t="s">
        <v>31</v>
      </c>
      <c r="F1267" s="1" t="s">
        <v>207</v>
      </c>
      <c r="G1267" s="16" t="n">
        <v>45764</v>
      </c>
      <c r="H1267" s="6" t="s">
        <v>2821</v>
      </c>
      <c r="J1267" s="1" t="s">
        <v>34</v>
      </c>
      <c r="K1267" s="1" t="s">
        <v>35</v>
      </c>
      <c r="L1267" s="1" t="s">
        <v>2822</v>
      </c>
      <c r="M1267" s="17" t="str">
        <f aca="false">IF(COUNTIF(поверки!$H$6:$H$3175,поверки!$H1267)&gt;1,"Дубликат","")</f>
        <v/>
      </c>
      <c r="N1267" s="17" t="str">
        <f aca="false">IF(COUNTIF(поверки!$L$6:$L$3175,поверки!$L1267)&gt;1,"Дубликат","")</f>
        <v/>
      </c>
      <c r="O1267" s="18" t="n">
        <v>1262</v>
      </c>
      <c r="P1267" s="17" t="str">
        <f aca="false">CONCATENATE(TEXT(MONTH(поверки!$G1267),"00"),"/",TEXT(поверки!$O1267,"000"), "/",TEXT(YEAR(поверки!$G1267)-2000,"00"))</f>
        <v>04/1262/25</v>
      </c>
      <c r="Q1267" s="17" t="str">
        <f aca="false">VLOOKUP(поверки!$F1267,'соответстиви ОТ типу'!$K$4:$M$344,2,FALSE())</f>
        <v>Преобразователь давления</v>
      </c>
      <c r="R1267" s="17" t="s">
        <v>37</v>
      </c>
      <c r="S1267" s="17" t="s">
        <v>65</v>
      </c>
      <c r="T1267" s="17" t="n">
        <v>5</v>
      </c>
      <c r="U1267" s="19" t="n">
        <f aca="false">VLOOKUP(поверки!$T1267,'Акты п-п'!$C$5:$I$57,2,FALSE())</f>
        <v>45761</v>
      </c>
      <c r="V1267" s="19" t="n">
        <f aca="false">VLOOKUP(поверки!$T1267,'Акты п-п'!$C$5:$I$57,3,FALSE())</f>
        <v>45765</v>
      </c>
      <c r="W1267" s="17" t="str">
        <f aca="false">VLOOKUP(поверки!$T1267,'Акты п-п'!$C$5:$I$57,5,FALSE())</f>
        <v>Кадыков П.Ю.</v>
      </c>
      <c r="X1267" s="17" t="n">
        <f aca="false">поверки!$G1267-поверки!$U1267</f>
        <v>3</v>
      </c>
      <c r="Y1267" s="17" t="n">
        <f aca="false">поверки!$V1267-поверки!$G1267</f>
        <v>1</v>
      </c>
      <c r="Z1267" s="17" t="str">
        <f aca="false">CONCATENATE(поверки!$Q1267," ",поверки!$S1267," номер ",поверки!$H1267)</f>
        <v>Преобразователь давления EJX 530A номер 91J604363</v>
      </c>
    </row>
    <row r="1268" customFormat="false" ht="17.9" hidden="true" customHeight="false" outlineLevel="0" collapsed="false">
      <c r="B1268" s="1" t="s">
        <v>198</v>
      </c>
      <c r="C1268" s="1" t="s">
        <v>30</v>
      </c>
      <c r="D1268" s="1" t="s">
        <v>31</v>
      </c>
      <c r="F1268" s="1" t="s">
        <v>207</v>
      </c>
      <c r="G1268" s="16" t="n">
        <v>45764</v>
      </c>
      <c r="H1268" s="6" t="s">
        <v>2823</v>
      </c>
      <c r="J1268" s="1" t="s">
        <v>34</v>
      </c>
      <c r="K1268" s="1" t="s">
        <v>35</v>
      </c>
      <c r="L1268" s="1" t="s">
        <v>2824</v>
      </c>
      <c r="M1268" s="17" t="str">
        <f aca="false">IF(COUNTIF(поверки!$H$6:$H$3175,поверки!$H1268)&gt;1,"Дубликат","")</f>
        <v/>
      </c>
      <c r="N1268" s="17" t="str">
        <f aca="false">IF(COUNTIF(поверки!$L$6:$L$3175,поверки!$L1268)&gt;1,"Дубликат","")</f>
        <v/>
      </c>
      <c r="O1268" s="18" t="n">
        <v>1263</v>
      </c>
      <c r="P1268" s="17" t="str">
        <f aca="false">CONCATENATE(TEXT(MONTH(поверки!$G1268),"00"),"/",TEXT(поверки!$O1268,"000"), "/",TEXT(YEAR(поверки!$G1268)-2000,"00"))</f>
        <v>04/1263/25</v>
      </c>
      <c r="Q1268" s="17" t="str">
        <f aca="false">VLOOKUP(поверки!$F1268,'соответстиви ОТ типу'!$K$4:$M$344,2,FALSE())</f>
        <v>Преобразователь давления</v>
      </c>
      <c r="R1268" s="17" t="s">
        <v>37</v>
      </c>
      <c r="S1268" s="17" t="s">
        <v>65</v>
      </c>
      <c r="T1268" s="17" t="n">
        <v>5</v>
      </c>
      <c r="U1268" s="19" t="n">
        <f aca="false">VLOOKUP(поверки!$T1268,'Акты п-п'!$C$5:$I$57,2,FALSE())</f>
        <v>45761</v>
      </c>
      <c r="V1268" s="19" t="n">
        <f aca="false">VLOOKUP(поверки!$T1268,'Акты п-п'!$C$5:$I$57,3,FALSE())</f>
        <v>45765</v>
      </c>
      <c r="W1268" s="17" t="str">
        <f aca="false">VLOOKUP(поверки!$T1268,'Акты п-п'!$C$5:$I$57,5,FALSE())</f>
        <v>Кадыков П.Ю.</v>
      </c>
      <c r="X1268" s="17" t="n">
        <f aca="false">поверки!$G1268-поверки!$U1268</f>
        <v>3</v>
      </c>
      <c r="Y1268" s="17" t="n">
        <f aca="false">поверки!$V1268-поверки!$G1268</f>
        <v>1</v>
      </c>
      <c r="Z1268" s="17" t="str">
        <f aca="false">CONCATENATE(поверки!$Q1268," ",поверки!$S1268," номер ",поверки!$H1268)</f>
        <v>Преобразователь давления EJX 530A номер 91J604395</v>
      </c>
    </row>
    <row r="1269" customFormat="false" ht="17.9" hidden="true" customHeight="false" outlineLevel="0" collapsed="false">
      <c r="B1269" s="1" t="s">
        <v>198</v>
      </c>
      <c r="C1269" s="1" t="s">
        <v>30</v>
      </c>
      <c r="D1269" s="1" t="s">
        <v>31</v>
      </c>
      <c r="F1269" s="1" t="s">
        <v>207</v>
      </c>
      <c r="G1269" s="16" t="n">
        <v>45764</v>
      </c>
      <c r="H1269" s="6" t="s">
        <v>2825</v>
      </c>
      <c r="J1269" s="1" t="s">
        <v>34</v>
      </c>
      <c r="K1269" s="1" t="s">
        <v>35</v>
      </c>
      <c r="L1269" s="1" t="s">
        <v>2826</v>
      </c>
      <c r="M1269" s="17" t="str">
        <f aca="false">IF(COUNTIF(поверки!$H$6:$H$3175,поверки!$H1269)&gt;1,"Дубликат","")</f>
        <v/>
      </c>
      <c r="N1269" s="17" t="str">
        <f aca="false">IF(COUNTIF(поверки!$L$6:$L$3175,поверки!$L1269)&gt;1,"Дубликат","")</f>
        <v/>
      </c>
      <c r="O1269" s="18" t="n">
        <v>1264</v>
      </c>
      <c r="P1269" s="17" t="str">
        <f aca="false">CONCATENATE(TEXT(MONTH(поверки!$G1269),"00"),"/",TEXT(поверки!$O1269,"000"), "/",TEXT(YEAR(поверки!$G1269)-2000,"00"))</f>
        <v>04/1264/25</v>
      </c>
      <c r="Q1269" s="17" t="str">
        <f aca="false">VLOOKUP(поверки!$F1269,'соответстиви ОТ типу'!$K$4:$M$344,2,FALSE())</f>
        <v>Преобразователь давления</v>
      </c>
      <c r="R1269" s="17" t="s">
        <v>37</v>
      </c>
      <c r="S1269" s="17" t="s">
        <v>65</v>
      </c>
      <c r="T1269" s="17" t="n">
        <v>5</v>
      </c>
      <c r="U1269" s="19" t="n">
        <f aca="false">VLOOKUP(поверки!$T1269,'Акты п-п'!$C$5:$I$57,2,FALSE())</f>
        <v>45761</v>
      </c>
      <c r="V1269" s="19" t="n">
        <f aca="false">VLOOKUP(поверки!$T1269,'Акты п-п'!$C$5:$I$57,3,FALSE())</f>
        <v>45765</v>
      </c>
      <c r="W1269" s="17" t="str">
        <f aca="false">VLOOKUP(поверки!$T1269,'Акты п-п'!$C$5:$I$57,5,FALSE())</f>
        <v>Кадыков П.Ю.</v>
      </c>
      <c r="X1269" s="17" t="n">
        <f aca="false">поверки!$G1269-поверки!$U1269</f>
        <v>3</v>
      </c>
      <c r="Y1269" s="17" t="n">
        <f aca="false">поверки!$V1269-поверки!$G1269</f>
        <v>1</v>
      </c>
      <c r="Z1269" s="17" t="str">
        <f aca="false">CONCATENATE(поверки!$Q1269," ",поверки!$S1269," номер ",поверки!$H1269)</f>
        <v>Преобразователь давления EJX 530A номер 91J604353</v>
      </c>
    </row>
    <row r="1270" customFormat="false" ht="17.9" hidden="true" customHeight="false" outlineLevel="0" collapsed="false">
      <c r="B1270" s="1" t="s">
        <v>198</v>
      </c>
      <c r="C1270" s="1" t="s">
        <v>30</v>
      </c>
      <c r="D1270" s="1" t="s">
        <v>31</v>
      </c>
      <c r="F1270" s="1" t="s">
        <v>207</v>
      </c>
      <c r="G1270" s="16" t="n">
        <v>45764</v>
      </c>
      <c r="H1270" s="6" t="s">
        <v>2827</v>
      </c>
      <c r="J1270" s="1" t="s">
        <v>34</v>
      </c>
      <c r="K1270" s="1" t="s">
        <v>35</v>
      </c>
      <c r="L1270" s="1" t="s">
        <v>2828</v>
      </c>
      <c r="M1270" s="17" t="str">
        <f aca="false">IF(COUNTIF(поверки!$H$6:$H$3175,поверки!$H1270)&gt;1,"Дубликат","")</f>
        <v/>
      </c>
      <c r="N1270" s="17" t="str">
        <f aca="false">IF(COUNTIF(поверки!$L$6:$L$3175,поверки!$L1270)&gt;1,"Дубликат","")</f>
        <v/>
      </c>
      <c r="O1270" s="18" t="n">
        <v>1265</v>
      </c>
      <c r="P1270" s="17" t="str">
        <f aca="false">CONCATENATE(TEXT(MONTH(поверки!$G1270),"00"),"/",TEXT(поверки!$O1270,"000"), "/",TEXT(YEAR(поверки!$G1270)-2000,"00"))</f>
        <v>04/1265/25</v>
      </c>
      <c r="Q1270" s="17" t="str">
        <f aca="false">VLOOKUP(поверки!$F1270,'соответстиви ОТ типу'!$K$4:$M$344,2,FALSE())</f>
        <v>Преобразователь давления</v>
      </c>
      <c r="R1270" s="17" t="s">
        <v>37</v>
      </c>
      <c r="S1270" s="17" t="s">
        <v>65</v>
      </c>
      <c r="T1270" s="17" t="n">
        <v>5</v>
      </c>
      <c r="U1270" s="19" t="n">
        <f aca="false">VLOOKUP(поверки!$T1270,'Акты п-п'!$C$5:$I$57,2,FALSE())</f>
        <v>45761</v>
      </c>
      <c r="V1270" s="19" t="n">
        <f aca="false">VLOOKUP(поверки!$T1270,'Акты п-п'!$C$5:$I$57,3,FALSE())</f>
        <v>45765</v>
      </c>
      <c r="W1270" s="17" t="str">
        <f aca="false">VLOOKUP(поверки!$T1270,'Акты п-п'!$C$5:$I$57,5,FALSE())</f>
        <v>Кадыков П.Ю.</v>
      </c>
      <c r="X1270" s="17" t="n">
        <f aca="false">поверки!$G1270-поверки!$U1270</f>
        <v>3</v>
      </c>
      <c r="Y1270" s="17" t="n">
        <f aca="false">поверки!$V1270-поверки!$G1270</f>
        <v>1</v>
      </c>
      <c r="Z1270" s="17" t="str">
        <f aca="false">CONCATENATE(поверки!$Q1270," ",поверки!$S1270," номер ",поверки!$H1270)</f>
        <v>Преобразователь давления EJX 530A номер 91J604354</v>
      </c>
    </row>
    <row r="1271" customFormat="false" ht="17.9" hidden="true" customHeight="false" outlineLevel="0" collapsed="false">
      <c r="B1271" s="1" t="s">
        <v>198</v>
      </c>
      <c r="C1271" s="1" t="s">
        <v>30</v>
      </c>
      <c r="D1271" s="1" t="s">
        <v>31</v>
      </c>
      <c r="F1271" s="1" t="s">
        <v>207</v>
      </c>
      <c r="G1271" s="16" t="n">
        <v>45764</v>
      </c>
      <c r="H1271" s="6" t="s">
        <v>2829</v>
      </c>
      <c r="J1271" s="1" t="s">
        <v>34</v>
      </c>
      <c r="K1271" s="1" t="s">
        <v>35</v>
      </c>
      <c r="L1271" s="1" t="s">
        <v>2830</v>
      </c>
      <c r="M1271" s="17" t="str">
        <f aca="false">IF(COUNTIF(поверки!$H$6:$H$3175,поверки!$H1271)&gt;1,"Дубликат","")</f>
        <v/>
      </c>
      <c r="N1271" s="17" t="str">
        <f aca="false">IF(COUNTIF(поверки!$L$6:$L$3175,поверки!$L1271)&gt;1,"Дубликат","")</f>
        <v/>
      </c>
      <c r="O1271" s="18" t="n">
        <v>1266</v>
      </c>
      <c r="P1271" s="17" t="str">
        <f aca="false">CONCATENATE(TEXT(MONTH(поверки!$G1271),"00"),"/",TEXT(поверки!$O1271,"000"), "/",TEXT(YEAR(поверки!$G1271)-2000,"00"))</f>
        <v>04/1266/25</v>
      </c>
      <c r="Q1271" s="17" t="str">
        <f aca="false">VLOOKUP(поверки!$F1271,'соответстиви ОТ типу'!$K$4:$M$344,2,FALSE())</f>
        <v>Преобразователь давления</v>
      </c>
      <c r="R1271" s="17" t="s">
        <v>37</v>
      </c>
      <c r="S1271" s="17" t="s">
        <v>65</v>
      </c>
      <c r="T1271" s="17" t="n">
        <v>5</v>
      </c>
      <c r="U1271" s="19" t="n">
        <f aca="false">VLOOKUP(поверки!$T1271,'Акты п-п'!$C$5:$I$57,2,FALSE())</f>
        <v>45761</v>
      </c>
      <c r="V1271" s="19" t="n">
        <f aca="false">VLOOKUP(поверки!$T1271,'Акты п-п'!$C$5:$I$57,3,FALSE())</f>
        <v>45765</v>
      </c>
      <c r="W1271" s="17" t="str">
        <f aca="false">VLOOKUP(поверки!$T1271,'Акты п-п'!$C$5:$I$57,5,FALSE())</f>
        <v>Кадыков П.Ю.</v>
      </c>
      <c r="X1271" s="17" t="n">
        <f aca="false">поверки!$G1271-поверки!$U1271</f>
        <v>3</v>
      </c>
      <c r="Y1271" s="17" t="n">
        <f aca="false">поверки!$V1271-поверки!$G1271</f>
        <v>1</v>
      </c>
      <c r="Z1271" s="17" t="str">
        <f aca="false">CONCATENATE(поверки!$Q1271," ",поверки!$S1271," номер ",поверки!$H1271)</f>
        <v>Преобразователь давления EJX 530A номер 91J604288</v>
      </c>
    </row>
    <row r="1272" customFormat="false" ht="17.9" hidden="true" customHeight="false" outlineLevel="0" collapsed="false">
      <c r="B1272" s="1" t="s">
        <v>198</v>
      </c>
      <c r="C1272" s="1" t="s">
        <v>30</v>
      </c>
      <c r="D1272" s="1" t="s">
        <v>31</v>
      </c>
      <c r="F1272" s="1" t="s">
        <v>207</v>
      </c>
      <c r="G1272" s="16" t="n">
        <v>45764</v>
      </c>
      <c r="H1272" s="6" t="s">
        <v>2831</v>
      </c>
      <c r="J1272" s="1" t="s">
        <v>34</v>
      </c>
      <c r="K1272" s="1" t="s">
        <v>35</v>
      </c>
      <c r="L1272" s="1" t="s">
        <v>2832</v>
      </c>
      <c r="M1272" s="17" t="str">
        <f aca="false">IF(COUNTIF(поверки!$H$6:$H$3175,поверки!$H1272)&gt;1,"Дубликат","")</f>
        <v/>
      </c>
      <c r="N1272" s="17" t="str">
        <f aca="false">IF(COUNTIF(поверки!$L$6:$L$3175,поверки!$L1272)&gt;1,"Дубликат","")</f>
        <v/>
      </c>
      <c r="O1272" s="18" t="n">
        <v>1267</v>
      </c>
      <c r="P1272" s="17" t="str">
        <f aca="false">CONCATENATE(TEXT(MONTH(поверки!$G1272),"00"),"/",TEXT(поверки!$O1272,"000"), "/",TEXT(YEAR(поверки!$G1272)-2000,"00"))</f>
        <v>04/1267/25</v>
      </c>
      <c r="Q1272" s="17" t="str">
        <f aca="false">VLOOKUP(поверки!$F1272,'соответстиви ОТ типу'!$K$4:$M$344,2,FALSE())</f>
        <v>Преобразователь давления</v>
      </c>
      <c r="R1272" s="17" t="s">
        <v>37</v>
      </c>
      <c r="S1272" s="17" t="s">
        <v>65</v>
      </c>
      <c r="T1272" s="17" t="n">
        <v>5</v>
      </c>
      <c r="U1272" s="19" t="n">
        <f aca="false">VLOOKUP(поверки!$T1272,'Акты п-п'!$C$5:$I$57,2,FALSE())</f>
        <v>45761</v>
      </c>
      <c r="V1272" s="19" t="n">
        <f aca="false">VLOOKUP(поверки!$T1272,'Акты п-п'!$C$5:$I$57,3,FALSE())</f>
        <v>45765</v>
      </c>
      <c r="W1272" s="17" t="str">
        <f aca="false">VLOOKUP(поверки!$T1272,'Акты п-п'!$C$5:$I$57,5,FALSE())</f>
        <v>Кадыков П.Ю.</v>
      </c>
      <c r="X1272" s="17" t="n">
        <f aca="false">поверки!$G1272-поверки!$U1272</f>
        <v>3</v>
      </c>
      <c r="Y1272" s="17" t="n">
        <f aca="false">поверки!$V1272-поверки!$G1272</f>
        <v>1</v>
      </c>
      <c r="Z1272" s="17" t="str">
        <f aca="false">CONCATENATE(поверки!$Q1272," ",поверки!$S1272," номер ",поверки!$H1272)</f>
        <v>Преобразователь давления EJX 530A номер 91J622054</v>
      </c>
    </row>
    <row r="1273" customFormat="false" ht="17.9" hidden="true" customHeight="false" outlineLevel="0" collapsed="false">
      <c r="B1273" s="1" t="s">
        <v>198</v>
      </c>
      <c r="C1273" s="1" t="s">
        <v>30</v>
      </c>
      <c r="D1273" s="1" t="s">
        <v>31</v>
      </c>
      <c r="F1273" s="1" t="s">
        <v>207</v>
      </c>
      <c r="G1273" s="16" t="n">
        <v>45764</v>
      </c>
      <c r="H1273" s="6" t="s">
        <v>2833</v>
      </c>
      <c r="J1273" s="1" t="s">
        <v>34</v>
      </c>
      <c r="K1273" s="1" t="s">
        <v>35</v>
      </c>
      <c r="L1273" s="1" t="s">
        <v>2834</v>
      </c>
      <c r="M1273" s="17" t="str">
        <f aca="false">IF(COUNTIF(поверки!$H$6:$H$3175,поверки!$H1273)&gt;1,"Дубликат","")</f>
        <v/>
      </c>
      <c r="N1273" s="17" t="str">
        <f aca="false">IF(COUNTIF(поверки!$L$6:$L$3175,поверки!$L1273)&gt;1,"Дубликат","")</f>
        <v/>
      </c>
      <c r="O1273" s="18" t="n">
        <v>1268</v>
      </c>
      <c r="P1273" s="17" t="str">
        <f aca="false">CONCATENATE(TEXT(MONTH(поверки!$G1273),"00"),"/",TEXT(поверки!$O1273,"000"), "/",TEXT(YEAR(поверки!$G1273)-2000,"00"))</f>
        <v>04/1268/25</v>
      </c>
      <c r="Q1273" s="17" t="str">
        <f aca="false">VLOOKUP(поверки!$F1273,'соответстиви ОТ типу'!$K$4:$M$344,2,FALSE())</f>
        <v>Преобразователь давления</v>
      </c>
      <c r="R1273" s="17" t="s">
        <v>37</v>
      </c>
      <c r="S1273" s="17" t="s">
        <v>65</v>
      </c>
      <c r="T1273" s="17" t="n">
        <v>5</v>
      </c>
      <c r="U1273" s="19" t="n">
        <f aca="false">VLOOKUP(поверки!$T1273,'Акты п-п'!$C$5:$I$57,2,FALSE())</f>
        <v>45761</v>
      </c>
      <c r="V1273" s="19" t="n">
        <f aca="false">VLOOKUP(поверки!$T1273,'Акты п-п'!$C$5:$I$57,3,FALSE())</f>
        <v>45765</v>
      </c>
      <c r="W1273" s="17" t="str">
        <f aca="false">VLOOKUP(поверки!$T1273,'Акты п-п'!$C$5:$I$57,5,FALSE())</f>
        <v>Кадыков П.Ю.</v>
      </c>
      <c r="X1273" s="17" t="n">
        <f aca="false">поверки!$G1273-поверки!$U1273</f>
        <v>3</v>
      </c>
      <c r="Y1273" s="17" t="n">
        <f aca="false">поверки!$V1273-поверки!$G1273</f>
        <v>1</v>
      </c>
      <c r="Z1273" s="17" t="str">
        <f aca="false">CONCATENATE(поверки!$Q1273," ",поверки!$S1273," номер ",поверки!$H1273)</f>
        <v>Преобразователь давления EJX 530A номер 91J604408</v>
      </c>
    </row>
    <row r="1274" customFormat="false" ht="17.9" hidden="true" customHeight="false" outlineLevel="0" collapsed="false">
      <c r="B1274" s="1" t="s">
        <v>198</v>
      </c>
      <c r="C1274" s="1" t="s">
        <v>30</v>
      </c>
      <c r="D1274" s="1" t="s">
        <v>31</v>
      </c>
      <c r="F1274" s="1" t="s">
        <v>207</v>
      </c>
      <c r="G1274" s="16" t="n">
        <v>45764</v>
      </c>
      <c r="H1274" s="6" t="s">
        <v>2835</v>
      </c>
      <c r="J1274" s="1" t="s">
        <v>34</v>
      </c>
      <c r="K1274" s="1" t="s">
        <v>35</v>
      </c>
      <c r="L1274" s="1" t="s">
        <v>2836</v>
      </c>
      <c r="M1274" s="17" t="str">
        <f aca="false">IF(COUNTIF(поверки!$H$6:$H$3175,поверки!$H1274)&gt;1,"Дубликат","")</f>
        <v/>
      </c>
      <c r="N1274" s="17" t="str">
        <f aca="false">IF(COUNTIF(поверки!$L$6:$L$3175,поверки!$L1274)&gt;1,"Дубликат","")</f>
        <v/>
      </c>
      <c r="O1274" s="18" t="n">
        <v>1269</v>
      </c>
      <c r="P1274" s="17" t="str">
        <f aca="false">CONCATENATE(TEXT(MONTH(поверки!$G1274),"00"),"/",TEXT(поверки!$O1274,"000"), "/",TEXT(YEAR(поверки!$G1274)-2000,"00"))</f>
        <v>04/1269/25</v>
      </c>
      <c r="Q1274" s="17" t="str">
        <f aca="false">VLOOKUP(поверки!$F1274,'соответстиви ОТ типу'!$K$4:$M$344,2,FALSE())</f>
        <v>Преобразователь давления</v>
      </c>
      <c r="R1274" s="17" t="s">
        <v>37</v>
      </c>
      <c r="S1274" s="17" t="s">
        <v>65</v>
      </c>
      <c r="T1274" s="17" t="n">
        <v>5</v>
      </c>
      <c r="U1274" s="19" t="n">
        <f aca="false">VLOOKUP(поверки!$T1274,'Акты п-п'!$C$5:$I$57,2,FALSE())</f>
        <v>45761</v>
      </c>
      <c r="V1274" s="19" t="n">
        <f aca="false">VLOOKUP(поверки!$T1274,'Акты п-п'!$C$5:$I$57,3,FALSE())</f>
        <v>45765</v>
      </c>
      <c r="W1274" s="17" t="str">
        <f aca="false">VLOOKUP(поверки!$T1274,'Акты п-п'!$C$5:$I$57,5,FALSE())</f>
        <v>Кадыков П.Ю.</v>
      </c>
      <c r="X1274" s="17" t="n">
        <f aca="false">поверки!$G1274-поверки!$U1274</f>
        <v>3</v>
      </c>
      <c r="Y1274" s="17" t="n">
        <f aca="false">поверки!$V1274-поверки!$G1274</f>
        <v>1</v>
      </c>
      <c r="Z1274" s="17" t="str">
        <f aca="false">CONCATENATE(поверки!$Q1274," ",поверки!$S1274," номер ",поверки!$H1274)</f>
        <v>Преобразователь давления EJX 530A номер 91J604407</v>
      </c>
    </row>
    <row r="1275" customFormat="false" ht="17.9" hidden="true" customHeight="false" outlineLevel="0" collapsed="false">
      <c r="B1275" s="1" t="s">
        <v>198</v>
      </c>
      <c r="C1275" s="1" t="s">
        <v>30</v>
      </c>
      <c r="D1275" s="1" t="s">
        <v>31</v>
      </c>
      <c r="F1275" s="1" t="s">
        <v>207</v>
      </c>
      <c r="G1275" s="16" t="n">
        <v>45764</v>
      </c>
      <c r="H1275" s="6" t="s">
        <v>2837</v>
      </c>
      <c r="J1275" s="1" t="s">
        <v>34</v>
      </c>
      <c r="K1275" s="1" t="s">
        <v>35</v>
      </c>
      <c r="L1275" s="1" t="s">
        <v>2838</v>
      </c>
      <c r="M1275" s="17" t="str">
        <f aca="false">IF(COUNTIF(поверки!$H$6:$H$3175,поверки!$H1275)&gt;1,"Дубликат","")</f>
        <v/>
      </c>
      <c r="N1275" s="17" t="str">
        <f aca="false">IF(COUNTIF(поверки!$L$6:$L$3175,поверки!$L1275)&gt;1,"Дубликат","")</f>
        <v/>
      </c>
      <c r="O1275" s="18" t="n">
        <v>1270</v>
      </c>
      <c r="P1275" s="17" t="str">
        <f aca="false">CONCATENATE(TEXT(MONTH(поверки!$G1275),"00"),"/",TEXT(поверки!$O1275,"000"), "/",TEXT(YEAR(поверки!$G1275)-2000,"00"))</f>
        <v>04/1270/25</v>
      </c>
      <c r="Q1275" s="17" t="str">
        <f aca="false">VLOOKUP(поверки!$F1275,'соответстиви ОТ типу'!$K$4:$M$344,2,FALSE())</f>
        <v>Преобразователь давления</v>
      </c>
      <c r="R1275" s="17" t="s">
        <v>37</v>
      </c>
      <c r="S1275" s="17" t="s">
        <v>65</v>
      </c>
      <c r="T1275" s="17" t="n">
        <v>5</v>
      </c>
      <c r="U1275" s="19" t="n">
        <f aca="false">VLOOKUP(поверки!$T1275,'Акты п-п'!$C$5:$I$57,2,FALSE())</f>
        <v>45761</v>
      </c>
      <c r="V1275" s="19" t="n">
        <f aca="false">VLOOKUP(поверки!$T1275,'Акты п-п'!$C$5:$I$57,3,FALSE())</f>
        <v>45765</v>
      </c>
      <c r="W1275" s="17" t="str">
        <f aca="false">VLOOKUP(поверки!$T1275,'Акты п-п'!$C$5:$I$57,5,FALSE())</f>
        <v>Кадыков П.Ю.</v>
      </c>
      <c r="X1275" s="17" t="n">
        <f aca="false">поверки!$G1275-поверки!$U1275</f>
        <v>3</v>
      </c>
      <c r="Y1275" s="17" t="n">
        <f aca="false">поверки!$V1275-поверки!$G1275</f>
        <v>1</v>
      </c>
      <c r="Z1275" s="17" t="str">
        <f aca="false">CONCATENATE(поверки!$Q1275," ",поверки!$S1275," номер ",поверки!$H1275)</f>
        <v>Преобразователь давления EJX 530A номер 91J604186</v>
      </c>
    </row>
    <row r="1276" customFormat="false" ht="17.9" hidden="true" customHeight="false" outlineLevel="0" collapsed="false">
      <c r="B1276" s="1" t="s">
        <v>198</v>
      </c>
      <c r="C1276" s="1" t="s">
        <v>30</v>
      </c>
      <c r="D1276" s="1" t="s">
        <v>31</v>
      </c>
      <c r="F1276" s="1" t="s">
        <v>207</v>
      </c>
      <c r="G1276" s="16" t="n">
        <v>45764</v>
      </c>
      <c r="H1276" s="6" t="s">
        <v>2839</v>
      </c>
      <c r="J1276" s="1" t="s">
        <v>34</v>
      </c>
      <c r="K1276" s="1" t="s">
        <v>35</v>
      </c>
      <c r="L1276" s="1" t="s">
        <v>2840</v>
      </c>
      <c r="M1276" s="17" t="str">
        <f aca="false">IF(COUNTIF(поверки!$H$6:$H$3175,поверки!$H1276)&gt;1,"Дубликат","")</f>
        <v/>
      </c>
      <c r="N1276" s="17" t="str">
        <f aca="false">IF(COUNTIF(поверки!$L$6:$L$3175,поверки!$L1276)&gt;1,"Дубликат","")</f>
        <v/>
      </c>
      <c r="O1276" s="18" t="n">
        <v>1271</v>
      </c>
      <c r="P1276" s="17" t="str">
        <f aca="false">CONCATENATE(TEXT(MONTH(поверки!$G1276),"00"),"/",TEXT(поверки!$O1276,"000"), "/",TEXT(YEAR(поверки!$G1276)-2000,"00"))</f>
        <v>04/1271/25</v>
      </c>
      <c r="Q1276" s="17" t="str">
        <f aca="false">VLOOKUP(поверки!$F1276,'соответстиви ОТ типу'!$K$4:$M$344,2,FALSE())</f>
        <v>Преобразователь давления</v>
      </c>
      <c r="R1276" s="17" t="s">
        <v>37</v>
      </c>
      <c r="S1276" s="17" t="s">
        <v>65</v>
      </c>
      <c r="T1276" s="17" t="n">
        <v>5</v>
      </c>
      <c r="U1276" s="19" t="n">
        <f aca="false">VLOOKUP(поверки!$T1276,'Акты п-п'!$C$5:$I$57,2,FALSE())</f>
        <v>45761</v>
      </c>
      <c r="V1276" s="19" t="n">
        <f aca="false">VLOOKUP(поверки!$T1276,'Акты п-п'!$C$5:$I$57,3,FALSE())</f>
        <v>45765</v>
      </c>
      <c r="W1276" s="17" t="str">
        <f aca="false">VLOOKUP(поверки!$T1276,'Акты п-п'!$C$5:$I$57,5,FALSE())</f>
        <v>Кадыков П.Ю.</v>
      </c>
      <c r="X1276" s="17" t="n">
        <f aca="false">поверки!$G1276-поверки!$U1276</f>
        <v>3</v>
      </c>
      <c r="Y1276" s="17" t="n">
        <f aca="false">поверки!$V1276-поверки!$G1276</f>
        <v>1</v>
      </c>
      <c r="Z1276" s="17" t="str">
        <f aca="false">CONCATENATE(поверки!$Q1276," ",поверки!$S1276," номер ",поверки!$H1276)</f>
        <v>Преобразователь давления EJX 530A номер 91J604384</v>
      </c>
    </row>
    <row r="1277" customFormat="false" ht="17.9" hidden="true" customHeight="false" outlineLevel="0" collapsed="false">
      <c r="B1277" s="1" t="s">
        <v>198</v>
      </c>
      <c r="C1277" s="1" t="s">
        <v>30</v>
      </c>
      <c r="D1277" s="1" t="s">
        <v>31</v>
      </c>
      <c r="F1277" s="1" t="s">
        <v>207</v>
      </c>
      <c r="G1277" s="16" t="n">
        <v>45764</v>
      </c>
      <c r="H1277" s="6" t="s">
        <v>2841</v>
      </c>
      <c r="J1277" s="1" t="s">
        <v>34</v>
      </c>
      <c r="K1277" s="1" t="s">
        <v>35</v>
      </c>
      <c r="L1277" s="1" t="s">
        <v>2842</v>
      </c>
      <c r="M1277" s="17" t="str">
        <f aca="false">IF(COUNTIF(поверки!$H$6:$H$3175,поверки!$H1277)&gt;1,"Дубликат","")</f>
        <v/>
      </c>
      <c r="N1277" s="17" t="str">
        <f aca="false">IF(COUNTIF(поверки!$L$6:$L$3175,поверки!$L1277)&gt;1,"Дубликат","")</f>
        <v/>
      </c>
      <c r="O1277" s="18" t="n">
        <v>1272</v>
      </c>
      <c r="P1277" s="17" t="str">
        <f aca="false">CONCATENATE(TEXT(MONTH(поверки!$G1277),"00"),"/",TEXT(поверки!$O1277,"000"), "/",TEXT(YEAR(поверки!$G1277)-2000,"00"))</f>
        <v>04/1272/25</v>
      </c>
      <c r="Q1277" s="17" t="str">
        <f aca="false">VLOOKUP(поверки!$F1277,'соответстиви ОТ типу'!$K$4:$M$344,2,FALSE())</f>
        <v>Преобразователь давления</v>
      </c>
      <c r="R1277" s="17" t="s">
        <v>222</v>
      </c>
      <c r="S1277" s="17" t="s">
        <v>65</v>
      </c>
      <c r="T1277" s="17" t="n">
        <v>5</v>
      </c>
      <c r="U1277" s="19" t="n">
        <f aca="false">VLOOKUP(поверки!$T1277,'Акты п-п'!$C$5:$I$57,2,FALSE())</f>
        <v>45761</v>
      </c>
      <c r="V1277" s="19" t="n">
        <f aca="false">VLOOKUP(поверки!$T1277,'Акты п-п'!$C$5:$I$57,3,FALSE())</f>
        <v>45765</v>
      </c>
      <c r="W1277" s="17" t="str">
        <f aca="false">VLOOKUP(поверки!$T1277,'Акты п-п'!$C$5:$I$57,5,FALSE())</f>
        <v>Кадыков П.Ю.</v>
      </c>
      <c r="X1277" s="17" t="n">
        <f aca="false">поверки!$G1277-поверки!$U1277</f>
        <v>3</v>
      </c>
      <c r="Y1277" s="17" t="n">
        <f aca="false">поверки!$V1277-поверки!$G1277</f>
        <v>1</v>
      </c>
      <c r="Z1277" s="17" t="str">
        <f aca="false">CONCATENATE(поверки!$Q1277," ",поверки!$S1277," номер ",поверки!$H1277)</f>
        <v>Преобразователь давления EJX 530A номер 91J604385</v>
      </c>
    </row>
    <row r="1278" customFormat="false" ht="17.9" hidden="true" customHeight="false" outlineLevel="0" collapsed="false">
      <c r="B1278" s="1" t="s">
        <v>198</v>
      </c>
      <c r="C1278" s="1" t="s">
        <v>30</v>
      </c>
      <c r="D1278" s="1" t="s">
        <v>31</v>
      </c>
      <c r="F1278" s="1" t="s">
        <v>207</v>
      </c>
      <c r="G1278" s="16" t="n">
        <v>45764</v>
      </c>
      <c r="H1278" s="6" t="s">
        <v>2843</v>
      </c>
      <c r="J1278" s="1" t="s">
        <v>34</v>
      </c>
      <c r="K1278" s="1" t="s">
        <v>35</v>
      </c>
      <c r="L1278" s="1" t="s">
        <v>2844</v>
      </c>
      <c r="M1278" s="17" t="str">
        <f aca="false">IF(COUNTIF(поверки!$H$6:$H$3175,поверки!$H1278)&gt;1,"Дубликат","")</f>
        <v/>
      </c>
      <c r="N1278" s="17" t="str">
        <f aca="false">IF(COUNTIF(поверки!$L$6:$L$3175,поверки!$L1278)&gt;1,"Дубликат","")</f>
        <v/>
      </c>
      <c r="O1278" s="18" t="n">
        <v>1273</v>
      </c>
      <c r="P1278" s="17" t="str">
        <f aca="false">CONCATENATE(TEXT(MONTH(поверки!$G1278),"00"),"/",TEXT(поверки!$O1278,"000"), "/",TEXT(YEAR(поверки!$G1278)-2000,"00"))</f>
        <v>04/1273/25</v>
      </c>
      <c r="Q1278" s="17" t="str">
        <f aca="false">VLOOKUP(поверки!$F1278,'соответстиви ОТ типу'!$K$4:$M$344,2,FALSE())</f>
        <v>Преобразователь давления</v>
      </c>
      <c r="R1278" s="17" t="s">
        <v>222</v>
      </c>
      <c r="S1278" s="17" t="s">
        <v>65</v>
      </c>
      <c r="T1278" s="17" t="n">
        <v>5</v>
      </c>
      <c r="U1278" s="19" t="n">
        <f aca="false">VLOOKUP(поверки!$T1278,'Акты п-п'!$C$5:$I$57,2,FALSE())</f>
        <v>45761</v>
      </c>
      <c r="V1278" s="19" t="n">
        <f aca="false">VLOOKUP(поверки!$T1278,'Акты п-п'!$C$5:$I$57,3,FALSE())</f>
        <v>45765</v>
      </c>
      <c r="W1278" s="17" t="str">
        <f aca="false">VLOOKUP(поверки!$T1278,'Акты п-п'!$C$5:$I$57,5,FALSE())</f>
        <v>Кадыков П.Ю.</v>
      </c>
      <c r="X1278" s="17" t="n">
        <f aca="false">поверки!$G1278-поверки!$U1278</f>
        <v>3</v>
      </c>
      <c r="Y1278" s="17" t="n">
        <f aca="false">поверки!$V1278-поверки!$G1278</f>
        <v>1</v>
      </c>
      <c r="Z1278" s="17" t="str">
        <f aca="false">CONCATENATE(поверки!$Q1278," ",поверки!$S1278," номер ",поверки!$H1278)</f>
        <v>Преобразователь давления EJX 530A номер 91J604388</v>
      </c>
    </row>
    <row r="1279" customFormat="false" ht="17.9" hidden="true" customHeight="false" outlineLevel="0" collapsed="false">
      <c r="B1279" s="1" t="s">
        <v>198</v>
      </c>
      <c r="C1279" s="1" t="s">
        <v>30</v>
      </c>
      <c r="D1279" s="1" t="s">
        <v>31</v>
      </c>
      <c r="F1279" s="1" t="s">
        <v>207</v>
      </c>
      <c r="G1279" s="16" t="n">
        <v>45764</v>
      </c>
      <c r="H1279" s="6" t="s">
        <v>2845</v>
      </c>
      <c r="J1279" s="1" t="s">
        <v>34</v>
      </c>
      <c r="K1279" s="1" t="s">
        <v>35</v>
      </c>
      <c r="L1279" s="1" t="s">
        <v>2846</v>
      </c>
      <c r="M1279" s="17" t="str">
        <f aca="false">IF(COUNTIF(поверки!$H$6:$H$3175,поверки!$H1279)&gt;1,"Дубликат","")</f>
        <v/>
      </c>
      <c r="N1279" s="17" t="str">
        <f aca="false">IF(COUNTIF(поверки!$L$6:$L$3175,поверки!$L1279)&gt;1,"Дубликат","")</f>
        <v/>
      </c>
      <c r="O1279" s="18" t="n">
        <v>1274</v>
      </c>
      <c r="P1279" s="17" t="str">
        <f aca="false">CONCATENATE(TEXT(MONTH(поверки!$G1279),"00"),"/",TEXT(поверки!$O1279,"000"), "/",TEXT(YEAR(поверки!$G1279)-2000,"00"))</f>
        <v>04/1274/25</v>
      </c>
      <c r="Q1279" s="17" t="str">
        <f aca="false">VLOOKUP(поверки!$F1279,'соответстиви ОТ типу'!$K$4:$M$344,2,FALSE())</f>
        <v>Преобразователь давления</v>
      </c>
      <c r="R1279" s="17" t="s">
        <v>222</v>
      </c>
      <c r="S1279" s="17" t="s">
        <v>65</v>
      </c>
      <c r="T1279" s="17" t="n">
        <v>5</v>
      </c>
      <c r="U1279" s="19" t="n">
        <f aca="false">VLOOKUP(поверки!$T1279,'Акты п-п'!$C$5:$I$57,2,FALSE())</f>
        <v>45761</v>
      </c>
      <c r="V1279" s="19" t="n">
        <f aca="false">VLOOKUP(поверки!$T1279,'Акты п-п'!$C$5:$I$57,3,FALSE())</f>
        <v>45765</v>
      </c>
      <c r="W1279" s="17" t="str">
        <f aca="false">VLOOKUP(поверки!$T1279,'Акты п-п'!$C$5:$I$57,5,FALSE())</f>
        <v>Кадыков П.Ю.</v>
      </c>
      <c r="X1279" s="17" t="n">
        <f aca="false">поверки!$G1279-поверки!$U1279</f>
        <v>3</v>
      </c>
      <c r="Y1279" s="17" t="n">
        <f aca="false">поверки!$V1279-поверки!$G1279</f>
        <v>1</v>
      </c>
      <c r="Z1279" s="17" t="str">
        <f aca="false">CONCATENATE(поверки!$Q1279," ",поверки!$S1279," номер ",поверки!$H1279)</f>
        <v>Преобразователь давления EJX 530A номер 91J604389</v>
      </c>
    </row>
    <row r="1280" customFormat="false" ht="17.9" hidden="true" customHeight="false" outlineLevel="0" collapsed="false">
      <c r="B1280" s="1" t="s">
        <v>198</v>
      </c>
      <c r="C1280" s="1" t="s">
        <v>30</v>
      </c>
      <c r="D1280" s="1" t="s">
        <v>31</v>
      </c>
      <c r="F1280" s="1" t="s">
        <v>207</v>
      </c>
      <c r="G1280" s="16" t="n">
        <v>45764</v>
      </c>
      <c r="H1280" s="6" t="s">
        <v>2847</v>
      </c>
      <c r="J1280" s="1" t="s">
        <v>34</v>
      </c>
      <c r="K1280" s="1" t="s">
        <v>35</v>
      </c>
      <c r="L1280" s="1" t="s">
        <v>2848</v>
      </c>
      <c r="M1280" s="17" t="str">
        <f aca="false">IF(COUNTIF(поверки!$H$6:$H$3175,поверки!$H1280)&gt;1,"Дубликат","")</f>
        <v/>
      </c>
      <c r="N1280" s="17" t="str">
        <f aca="false">IF(COUNTIF(поверки!$L$6:$L$3175,поверки!$L1280)&gt;1,"Дубликат","")</f>
        <v/>
      </c>
      <c r="O1280" s="18" t="n">
        <v>1275</v>
      </c>
      <c r="P1280" s="17" t="str">
        <f aca="false">CONCATENATE(TEXT(MONTH(поверки!$G1280),"00"),"/",TEXT(поверки!$O1280,"000"), "/",TEXT(YEAR(поверки!$G1280)-2000,"00"))</f>
        <v>04/1275/25</v>
      </c>
      <c r="Q1280" s="17" t="str">
        <f aca="false">VLOOKUP(поверки!$F1280,'соответстиви ОТ типу'!$K$4:$M$344,2,FALSE())</f>
        <v>Преобразователь давления</v>
      </c>
      <c r="R1280" s="17" t="s">
        <v>222</v>
      </c>
      <c r="S1280" s="17" t="s">
        <v>65</v>
      </c>
      <c r="T1280" s="17" t="n">
        <v>5</v>
      </c>
      <c r="U1280" s="19" t="n">
        <f aca="false">VLOOKUP(поверки!$T1280,'Акты п-п'!$C$5:$I$57,2,FALSE())</f>
        <v>45761</v>
      </c>
      <c r="V1280" s="19" t="n">
        <f aca="false">VLOOKUP(поверки!$T1280,'Акты п-п'!$C$5:$I$57,3,FALSE())</f>
        <v>45765</v>
      </c>
      <c r="W1280" s="17" t="str">
        <f aca="false">VLOOKUP(поверки!$T1280,'Акты п-п'!$C$5:$I$57,5,FALSE())</f>
        <v>Кадыков П.Ю.</v>
      </c>
      <c r="X1280" s="17" t="n">
        <f aca="false">поверки!$G1280-поверки!$U1280</f>
        <v>3</v>
      </c>
      <c r="Y1280" s="17" t="n">
        <f aca="false">поверки!$V1280-поверки!$G1280</f>
        <v>1</v>
      </c>
      <c r="Z1280" s="17" t="str">
        <f aca="false">CONCATENATE(поверки!$Q1280," ",поверки!$S1280," номер ",поверки!$H1280)</f>
        <v>Преобразователь давления EJX 530A номер 91J604390</v>
      </c>
    </row>
    <row r="1281" customFormat="false" ht="17.9" hidden="true" customHeight="false" outlineLevel="0" collapsed="false">
      <c r="B1281" s="1" t="s">
        <v>198</v>
      </c>
      <c r="C1281" s="1" t="s">
        <v>30</v>
      </c>
      <c r="D1281" s="1" t="s">
        <v>31</v>
      </c>
      <c r="F1281" s="1" t="s">
        <v>266</v>
      </c>
      <c r="G1281" s="16" t="n">
        <v>45764</v>
      </c>
      <c r="H1281" s="6" t="s">
        <v>2849</v>
      </c>
      <c r="J1281" s="1" t="s">
        <v>34</v>
      </c>
      <c r="K1281" s="1" t="s">
        <v>35</v>
      </c>
      <c r="L1281" s="1" t="s">
        <v>2850</v>
      </c>
      <c r="M1281" s="17" t="str">
        <f aca="false">IF(COUNTIF(поверки!$H$6:$H$3175,поверки!$H1281)&gt;1,"Дубликат","")</f>
        <v/>
      </c>
      <c r="N1281" s="17" t="str">
        <f aca="false">IF(COUNTIF(поверки!$L$6:$L$3175,поверки!$L1281)&gt;1,"Дубликат","")</f>
        <v/>
      </c>
      <c r="O1281" s="18" t="n">
        <v>1276</v>
      </c>
      <c r="P1281" s="17" t="str">
        <f aca="false">CONCATENATE(TEXT(MONTH(поверки!$G1281),"00"),"/",TEXT(поверки!$O1281,"000"), "/",TEXT(YEAR(поверки!$G1281)-2000,"00"))</f>
        <v>04/1276/25</v>
      </c>
      <c r="Q1281" s="17" t="str">
        <f aca="false">VLOOKUP(поверки!$F1281,'соответстиви ОТ типу'!$K$4:$M$344,2,FALSE())</f>
        <v>Преобразователь давления</v>
      </c>
      <c r="R1281" s="17" t="s">
        <v>222</v>
      </c>
      <c r="S1281" s="17" t="s">
        <v>65</v>
      </c>
      <c r="T1281" s="17" t="n">
        <v>5</v>
      </c>
      <c r="U1281" s="19" t="n">
        <f aca="false">VLOOKUP(поверки!$T1281,'Акты п-п'!$C$5:$I$57,2,FALSE())</f>
        <v>45761</v>
      </c>
      <c r="V1281" s="19" t="n">
        <f aca="false">VLOOKUP(поверки!$T1281,'Акты п-п'!$C$5:$I$57,3,FALSE())</f>
        <v>45765</v>
      </c>
      <c r="W1281" s="17" t="str">
        <f aca="false">VLOOKUP(поверки!$T1281,'Акты п-п'!$C$5:$I$57,5,FALSE())</f>
        <v>Кадыков П.Ю.</v>
      </c>
      <c r="X1281" s="17" t="n">
        <f aca="false">поверки!$G1281-поверки!$U1281</f>
        <v>3</v>
      </c>
      <c r="Y1281" s="17" t="n">
        <f aca="false">поверки!$V1281-поверки!$G1281</f>
        <v>1</v>
      </c>
      <c r="Z1281" s="17" t="str">
        <f aca="false">CONCATENATE(поверки!$Q1281," ",поверки!$S1281," номер ",поверки!$H1281)</f>
        <v>Преобразователь давления EJX 530A номер 91M825415</v>
      </c>
    </row>
    <row r="1282" customFormat="false" ht="17.9" hidden="true" customHeight="false" outlineLevel="0" collapsed="false">
      <c r="B1282" s="1" t="s">
        <v>198</v>
      </c>
      <c r="C1282" s="1" t="s">
        <v>30</v>
      </c>
      <c r="D1282" s="1" t="s">
        <v>31</v>
      </c>
      <c r="F1282" s="1" t="s">
        <v>207</v>
      </c>
      <c r="G1282" s="16" t="n">
        <v>45764</v>
      </c>
      <c r="H1282" s="6" t="s">
        <v>2851</v>
      </c>
      <c r="J1282" s="1" t="s">
        <v>34</v>
      </c>
      <c r="K1282" s="1" t="s">
        <v>35</v>
      </c>
      <c r="L1282" s="1" t="s">
        <v>2852</v>
      </c>
      <c r="M1282" s="17" t="str">
        <f aca="false">IF(COUNTIF(поверки!$H$6:$H$3175,поверки!$H1282)&gt;1,"Дубликат","")</f>
        <v/>
      </c>
      <c r="N1282" s="17" t="str">
        <f aca="false">IF(COUNTIF(поверки!$L$6:$L$3175,поверки!$L1282)&gt;1,"Дубликат","")</f>
        <v/>
      </c>
      <c r="O1282" s="18" t="n">
        <v>1277</v>
      </c>
      <c r="P1282" s="17" t="str">
        <f aca="false">CONCATENATE(TEXT(MONTH(поверки!$G1282),"00"),"/",TEXT(поверки!$O1282,"000"), "/",TEXT(YEAR(поверки!$G1282)-2000,"00"))</f>
        <v>04/1277/25</v>
      </c>
      <c r="Q1282" s="17" t="str">
        <f aca="false">VLOOKUP(поверки!$F1282,'соответстиви ОТ типу'!$K$4:$M$344,2,FALSE())</f>
        <v>Преобразователь давления</v>
      </c>
      <c r="R1282" s="17" t="s">
        <v>222</v>
      </c>
      <c r="S1282" s="17" t="s">
        <v>65</v>
      </c>
      <c r="T1282" s="17" t="n">
        <v>5</v>
      </c>
      <c r="U1282" s="19" t="n">
        <f aca="false">VLOOKUP(поверки!$T1282,'Акты п-п'!$C$5:$I$57,2,FALSE())</f>
        <v>45761</v>
      </c>
      <c r="V1282" s="19" t="n">
        <f aca="false">VLOOKUP(поверки!$T1282,'Акты п-п'!$C$5:$I$57,3,FALSE())</f>
        <v>45765</v>
      </c>
      <c r="W1282" s="17" t="str">
        <f aca="false">VLOOKUP(поверки!$T1282,'Акты п-п'!$C$5:$I$57,5,FALSE())</f>
        <v>Кадыков П.Ю.</v>
      </c>
      <c r="X1282" s="17" t="n">
        <f aca="false">поверки!$G1282-поверки!$U1282</f>
        <v>3</v>
      </c>
      <c r="Y1282" s="17" t="n">
        <f aca="false">поверки!$V1282-поверки!$G1282</f>
        <v>1</v>
      </c>
      <c r="Z1282" s="17" t="str">
        <f aca="false">CONCATENATE(поверки!$Q1282," ",поверки!$S1282," номер ",поверки!$H1282)</f>
        <v>Преобразователь давления EJX 530A номер 91J604392</v>
      </c>
    </row>
    <row r="1283" customFormat="false" ht="17.9" hidden="true" customHeight="false" outlineLevel="0" collapsed="false">
      <c r="B1283" s="1" t="s">
        <v>198</v>
      </c>
      <c r="C1283" s="1" t="s">
        <v>30</v>
      </c>
      <c r="D1283" s="1" t="s">
        <v>31</v>
      </c>
      <c r="F1283" s="1" t="s">
        <v>207</v>
      </c>
      <c r="G1283" s="16" t="n">
        <v>45764</v>
      </c>
      <c r="H1283" s="6" t="s">
        <v>2853</v>
      </c>
      <c r="J1283" s="1" t="s">
        <v>34</v>
      </c>
      <c r="K1283" s="1" t="s">
        <v>35</v>
      </c>
      <c r="L1283" s="1" t="s">
        <v>2854</v>
      </c>
      <c r="M1283" s="17" t="str">
        <f aca="false">IF(COUNTIF(поверки!$H$6:$H$3175,поверки!$H1283)&gt;1,"Дубликат","")</f>
        <v/>
      </c>
      <c r="N1283" s="17" t="str">
        <f aca="false">IF(COUNTIF(поверки!$L$6:$L$3175,поверки!$L1283)&gt;1,"Дубликат","")</f>
        <v/>
      </c>
      <c r="O1283" s="18" t="n">
        <v>1278</v>
      </c>
      <c r="P1283" s="17" t="str">
        <f aca="false">CONCATENATE(TEXT(MONTH(поверки!$G1283),"00"),"/",TEXT(поверки!$O1283,"000"), "/",TEXT(YEAR(поверки!$G1283)-2000,"00"))</f>
        <v>04/1278/25</v>
      </c>
      <c r="Q1283" s="17" t="str">
        <f aca="false">VLOOKUP(поверки!$F1283,'соответстиви ОТ типу'!$K$4:$M$344,2,FALSE())</f>
        <v>Преобразователь давления</v>
      </c>
      <c r="R1283" s="17" t="s">
        <v>222</v>
      </c>
      <c r="S1283" s="17" t="s">
        <v>65</v>
      </c>
      <c r="T1283" s="17" t="n">
        <v>5</v>
      </c>
      <c r="U1283" s="19" t="n">
        <f aca="false">VLOOKUP(поверки!$T1283,'Акты п-п'!$C$5:$I$57,2,FALSE())</f>
        <v>45761</v>
      </c>
      <c r="V1283" s="19" t="n">
        <f aca="false">VLOOKUP(поверки!$T1283,'Акты п-п'!$C$5:$I$57,3,FALSE())</f>
        <v>45765</v>
      </c>
      <c r="W1283" s="17" t="str">
        <f aca="false">VLOOKUP(поверки!$T1283,'Акты п-п'!$C$5:$I$57,5,FALSE())</f>
        <v>Кадыков П.Ю.</v>
      </c>
      <c r="X1283" s="17" t="n">
        <f aca="false">поверки!$G1283-поверки!$U1283</f>
        <v>3</v>
      </c>
      <c r="Y1283" s="17" t="n">
        <f aca="false">поверки!$V1283-поверки!$G1283</f>
        <v>1</v>
      </c>
      <c r="Z1283" s="17" t="str">
        <f aca="false">CONCATENATE(поверки!$Q1283," ",поверки!$S1283," номер ",поверки!$H1283)</f>
        <v>Преобразователь давления EJX 530A номер 91J604393</v>
      </c>
    </row>
    <row r="1284" customFormat="false" ht="17.9" hidden="true" customHeight="false" outlineLevel="0" collapsed="false">
      <c r="B1284" s="1" t="s">
        <v>198</v>
      </c>
      <c r="C1284" s="1" t="s">
        <v>30</v>
      </c>
      <c r="D1284" s="1" t="s">
        <v>31</v>
      </c>
      <c r="F1284" s="1" t="s">
        <v>207</v>
      </c>
      <c r="G1284" s="16" t="n">
        <v>45764</v>
      </c>
      <c r="H1284" s="6" t="s">
        <v>2855</v>
      </c>
      <c r="J1284" s="1" t="s">
        <v>34</v>
      </c>
      <c r="K1284" s="1" t="s">
        <v>35</v>
      </c>
      <c r="L1284" s="1" t="s">
        <v>2856</v>
      </c>
      <c r="M1284" s="17" t="str">
        <f aca="false">IF(COUNTIF(поверки!$H$6:$H$3175,поверки!$H1284)&gt;1,"Дубликат","")</f>
        <v/>
      </c>
      <c r="N1284" s="17" t="str">
        <f aca="false">IF(COUNTIF(поверки!$L$6:$L$3175,поверки!$L1284)&gt;1,"Дубликат","")</f>
        <v/>
      </c>
      <c r="O1284" s="18" t="n">
        <v>1279</v>
      </c>
      <c r="P1284" s="17" t="str">
        <f aca="false">CONCATENATE(TEXT(MONTH(поверки!$G1284),"00"),"/",TEXT(поверки!$O1284,"000"), "/",TEXT(YEAR(поверки!$G1284)-2000,"00"))</f>
        <v>04/1279/25</v>
      </c>
      <c r="Q1284" s="17" t="str">
        <f aca="false">VLOOKUP(поверки!$F1284,'соответстиви ОТ типу'!$K$4:$M$344,2,FALSE())</f>
        <v>Преобразователь давления</v>
      </c>
      <c r="R1284" s="17" t="s">
        <v>222</v>
      </c>
      <c r="S1284" s="17" t="s">
        <v>65</v>
      </c>
      <c r="T1284" s="17" t="n">
        <v>5</v>
      </c>
      <c r="U1284" s="19" t="n">
        <f aca="false">VLOOKUP(поверки!$T1284,'Акты п-п'!$C$5:$I$57,2,FALSE())</f>
        <v>45761</v>
      </c>
      <c r="V1284" s="19" t="n">
        <f aca="false">VLOOKUP(поверки!$T1284,'Акты п-п'!$C$5:$I$57,3,FALSE())</f>
        <v>45765</v>
      </c>
      <c r="W1284" s="17" t="str">
        <f aca="false">VLOOKUP(поверки!$T1284,'Акты п-п'!$C$5:$I$57,5,FALSE())</f>
        <v>Кадыков П.Ю.</v>
      </c>
      <c r="X1284" s="17" t="n">
        <f aca="false">поверки!$G1284-поверки!$U1284</f>
        <v>3</v>
      </c>
      <c r="Y1284" s="17" t="n">
        <f aca="false">поверки!$V1284-поверки!$G1284</f>
        <v>1</v>
      </c>
      <c r="Z1284" s="17" t="str">
        <f aca="false">CONCATENATE(поверки!$Q1284," ",поверки!$S1284," номер ",поверки!$H1284)</f>
        <v>Преобразователь давления EJX 530A номер 91J604379</v>
      </c>
    </row>
    <row r="1285" customFormat="false" ht="17.9" hidden="true" customHeight="false" outlineLevel="0" collapsed="false">
      <c r="B1285" s="1" t="s">
        <v>198</v>
      </c>
      <c r="C1285" s="1" t="s">
        <v>30</v>
      </c>
      <c r="D1285" s="1" t="s">
        <v>31</v>
      </c>
      <c r="F1285" s="1" t="s">
        <v>207</v>
      </c>
      <c r="G1285" s="16" t="n">
        <v>45764</v>
      </c>
      <c r="H1285" s="6" t="s">
        <v>2857</v>
      </c>
      <c r="J1285" s="1" t="s">
        <v>34</v>
      </c>
      <c r="K1285" s="1" t="s">
        <v>35</v>
      </c>
      <c r="L1285" s="1" t="s">
        <v>2858</v>
      </c>
      <c r="M1285" s="17" t="str">
        <f aca="false">IF(COUNTIF(поверки!$H$6:$H$3175,поверки!$H1285)&gt;1,"Дубликат","")</f>
        <v/>
      </c>
      <c r="N1285" s="17" t="str">
        <f aca="false">IF(COUNTIF(поверки!$L$6:$L$3175,поверки!$L1285)&gt;1,"Дубликат","")</f>
        <v/>
      </c>
      <c r="O1285" s="18" t="n">
        <v>1280</v>
      </c>
      <c r="P1285" s="17" t="str">
        <f aca="false">CONCATENATE(TEXT(MONTH(поверки!$G1285),"00"),"/",TEXT(поверки!$O1285,"000"), "/",TEXT(YEAR(поверки!$G1285)-2000,"00"))</f>
        <v>04/1280/25</v>
      </c>
      <c r="Q1285" s="17" t="str">
        <f aca="false">VLOOKUP(поверки!$F1285,'соответстиви ОТ типу'!$K$4:$M$344,2,FALSE())</f>
        <v>Преобразователь давления</v>
      </c>
      <c r="R1285" s="17" t="s">
        <v>222</v>
      </c>
      <c r="S1285" s="17" t="s">
        <v>65</v>
      </c>
      <c r="T1285" s="17" t="n">
        <v>5</v>
      </c>
      <c r="U1285" s="19" t="n">
        <f aca="false">VLOOKUP(поверки!$T1285,'Акты п-п'!$C$5:$I$57,2,FALSE())</f>
        <v>45761</v>
      </c>
      <c r="V1285" s="19" t="n">
        <f aca="false">VLOOKUP(поверки!$T1285,'Акты п-п'!$C$5:$I$57,3,FALSE())</f>
        <v>45765</v>
      </c>
      <c r="W1285" s="17" t="str">
        <f aca="false">VLOOKUP(поверки!$T1285,'Акты п-п'!$C$5:$I$57,5,FALSE())</f>
        <v>Кадыков П.Ю.</v>
      </c>
      <c r="X1285" s="17" t="n">
        <f aca="false">поверки!$G1285-поверки!$U1285</f>
        <v>3</v>
      </c>
      <c r="Y1285" s="17" t="n">
        <f aca="false">поверки!$V1285-поверки!$G1285</f>
        <v>1</v>
      </c>
      <c r="Z1285" s="17" t="str">
        <f aca="false">CONCATENATE(поверки!$Q1285," ",поверки!$S1285," номер ",поверки!$H1285)</f>
        <v>Преобразователь давления EJX 530A номер 91J604380</v>
      </c>
    </row>
    <row r="1286" customFormat="false" ht="17.9" hidden="true" customHeight="false" outlineLevel="0" collapsed="false">
      <c r="B1286" s="1" t="s">
        <v>198</v>
      </c>
      <c r="C1286" s="1" t="s">
        <v>30</v>
      </c>
      <c r="D1286" s="1" t="s">
        <v>31</v>
      </c>
      <c r="F1286" s="1" t="s">
        <v>207</v>
      </c>
      <c r="G1286" s="16" t="n">
        <v>45764</v>
      </c>
      <c r="H1286" s="6" t="s">
        <v>2859</v>
      </c>
      <c r="J1286" s="1" t="s">
        <v>34</v>
      </c>
      <c r="K1286" s="1" t="s">
        <v>35</v>
      </c>
      <c r="L1286" s="1" t="s">
        <v>2860</v>
      </c>
      <c r="M1286" s="17" t="str">
        <f aca="false">IF(COUNTIF(поверки!$H$6:$H$3175,поверки!$H1286)&gt;1,"Дубликат","")</f>
        <v/>
      </c>
      <c r="N1286" s="17" t="str">
        <f aca="false">IF(COUNTIF(поверки!$L$6:$L$3175,поверки!$L1286)&gt;1,"Дубликат","")</f>
        <v/>
      </c>
      <c r="O1286" s="18" t="n">
        <v>1281</v>
      </c>
      <c r="P1286" s="17" t="str">
        <f aca="false">CONCATENATE(TEXT(MONTH(поверки!$G1286),"00"),"/",TEXT(поверки!$O1286,"000"), "/",TEXT(YEAR(поверки!$G1286)-2000,"00"))</f>
        <v>04/1281/25</v>
      </c>
      <c r="Q1286" s="17" t="str">
        <f aca="false">VLOOKUP(поверки!$F1286,'соответстиви ОТ типу'!$K$4:$M$344,2,FALSE())</f>
        <v>Преобразователь давления</v>
      </c>
      <c r="R1286" s="17" t="s">
        <v>222</v>
      </c>
      <c r="S1286" s="17" t="s">
        <v>65</v>
      </c>
      <c r="T1286" s="17" t="n">
        <v>5</v>
      </c>
      <c r="U1286" s="19" t="n">
        <f aca="false">VLOOKUP(поверки!$T1286,'Акты п-п'!$C$5:$I$57,2,FALSE())</f>
        <v>45761</v>
      </c>
      <c r="V1286" s="19" t="n">
        <f aca="false">VLOOKUP(поверки!$T1286,'Акты п-п'!$C$5:$I$57,3,FALSE())</f>
        <v>45765</v>
      </c>
      <c r="W1286" s="17" t="str">
        <f aca="false">VLOOKUP(поверки!$T1286,'Акты п-п'!$C$5:$I$57,5,FALSE())</f>
        <v>Кадыков П.Ю.</v>
      </c>
      <c r="X1286" s="17" t="n">
        <f aca="false">поверки!$G1286-поверки!$U1286</f>
        <v>3</v>
      </c>
      <c r="Y1286" s="17" t="n">
        <f aca="false">поверки!$V1286-поверки!$G1286</f>
        <v>1</v>
      </c>
      <c r="Z1286" s="17" t="str">
        <f aca="false">CONCATENATE(поверки!$Q1286," ",поверки!$S1286," номер ",поверки!$H1286)</f>
        <v>Преобразователь давления EJX 530A номер 91J604394</v>
      </c>
    </row>
    <row r="1287" customFormat="false" ht="17.9" hidden="true" customHeight="false" outlineLevel="0" collapsed="false">
      <c r="B1287" s="1" t="s">
        <v>198</v>
      </c>
      <c r="C1287" s="1" t="s">
        <v>30</v>
      </c>
      <c r="D1287" s="1" t="s">
        <v>31</v>
      </c>
      <c r="F1287" s="1" t="s">
        <v>207</v>
      </c>
      <c r="G1287" s="16" t="n">
        <v>45764</v>
      </c>
      <c r="H1287" s="6" t="s">
        <v>2861</v>
      </c>
      <c r="J1287" s="1" t="s">
        <v>34</v>
      </c>
      <c r="K1287" s="1" t="s">
        <v>35</v>
      </c>
      <c r="L1287" s="1" t="s">
        <v>2862</v>
      </c>
      <c r="M1287" s="17" t="str">
        <f aca="false">IF(COUNTIF(поверки!$H$6:$H$3175,поверки!$H1287)&gt;1,"Дубликат","")</f>
        <v/>
      </c>
      <c r="N1287" s="17" t="str">
        <f aca="false">IF(COUNTIF(поверки!$L$6:$L$3175,поверки!$L1287)&gt;1,"Дубликат","")</f>
        <v/>
      </c>
      <c r="O1287" s="18" t="n">
        <v>1282</v>
      </c>
      <c r="P1287" s="17" t="str">
        <f aca="false">CONCATENATE(TEXT(MONTH(поверки!$G1287),"00"),"/",TEXT(поверки!$O1287,"000"), "/",TEXT(YEAR(поверки!$G1287)-2000,"00"))</f>
        <v>04/1282/25</v>
      </c>
      <c r="Q1287" s="17" t="str">
        <f aca="false">VLOOKUP(поверки!$F1287,'соответстиви ОТ типу'!$K$4:$M$344,2,FALSE())</f>
        <v>Преобразователь давления</v>
      </c>
      <c r="R1287" s="17" t="s">
        <v>222</v>
      </c>
      <c r="S1287" s="17" t="s">
        <v>65</v>
      </c>
      <c r="T1287" s="17" t="n">
        <v>5</v>
      </c>
      <c r="U1287" s="19" t="n">
        <f aca="false">VLOOKUP(поверки!$T1287,'Акты п-п'!$C$5:$I$57,2,FALSE())</f>
        <v>45761</v>
      </c>
      <c r="V1287" s="19" t="n">
        <f aca="false">VLOOKUP(поверки!$T1287,'Акты п-п'!$C$5:$I$57,3,FALSE())</f>
        <v>45765</v>
      </c>
      <c r="W1287" s="17" t="str">
        <f aca="false">VLOOKUP(поверки!$T1287,'Акты п-п'!$C$5:$I$57,5,FALSE())</f>
        <v>Кадыков П.Ю.</v>
      </c>
      <c r="X1287" s="17" t="n">
        <f aca="false">поверки!$G1287-поверки!$U1287</f>
        <v>3</v>
      </c>
      <c r="Y1287" s="17" t="n">
        <f aca="false">поверки!$V1287-поверки!$G1287</f>
        <v>1</v>
      </c>
      <c r="Z1287" s="17" t="str">
        <f aca="false">CONCATENATE(поверки!$Q1287," ",поверки!$S1287," номер ",поверки!$H1287)</f>
        <v>Преобразователь давления EJX 530A номер 91J604398</v>
      </c>
    </row>
    <row r="1288" customFormat="false" ht="17.9" hidden="true" customHeight="false" outlineLevel="0" collapsed="false">
      <c r="B1288" s="1" t="s">
        <v>198</v>
      </c>
      <c r="C1288" s="1" t="s">
        <v>30</v>
      </c>
      <c r="D1288" s="1" t="s">
        <v>31</v>
      </c>
      <c r="F1288" s="1" t="s">
        <v>207</v>
      </c>
      <c r="G1288" s="16" t="n">
        <v>45764</v>
      </c>
      <c r="H1288" s="6" t="s">
        <v>2863</v>
      </c>
      <c r="J1288" s="1" t="s">
        <v>34</v>
      </c>
      <c r="K1288" s="1" t="s">
        <v>35</v>
      </c>
      <c r="L1288" s="1" t="s">
        <v>2864</v>
      </c>
      <c r="M1288" s="17" t="str">
        <f aca="false">IF(COUNTIF(поверки!$H$6:$H$3175,поверки!$H1288)&gt;1,"Дубликат","")</f>
        <v/>
      </c>
      <c r="N1288" s="17" t="str">
        <f aca="false">IF(COUNTIF(поверки!$L$6:$L$3175,поверки!$L1288)&gt;1,"Дубликат","")</f>
        <v/>
      </c>
      <c r="O1288" s="18" t="n">
        <v>1283</v>
      </c>
      <c r="P1288" s="17" t="str">
        <f aca="false">CONCATENATE(TEXT(MONTH(поверки!$G1288),"00"),"/",TEXT(поверки!$O1288,"000"), "/",TEXT(YEAR(поверки!$G1288)-2000,"00"))</f>
        <v>04/1283/25</v>
      </c>
      <c r="Q1288" s="17" t="str">
        <f aca="false">VLOOKUP(поверки!$F1288,'соответстиви ОТ типу'!$K$4:$M$344,2,FALSE())</f>
        <v>Преобразователь давления</v>
      </c>
      <c r="R1288" s="17" t="s">
        <v>222</v>
      </c>
      <c r="S1288" s="17" t="s">
        <v>65</v>
      </c>
      <c r="T1288" s="17" t="n">
        <v>5</v>
      </c>
      <c r="U1288" s="19" t="n">
        <f aca="false">VLOOKUP(поверки!$T1288,'Акты п-п'!$C$5:$I$57,2,FALSE())</f>
        <v>45761</v>
      </c>
      <c r="V1288" s="19" t="n">
        <f aca="false">VLOOKUP(поверки!$T1288,'Акты п-п'!$C$5:$I$57,3,FALSE())</f>
        <v>45765</v>
      </c>
      <c r="W1288" s="17" t="str">
        <f aca="false">VLOOKUP(поверки!$T1288,'Акты п-п'!$C$5:$I$57,5,FALSE())</f>
        <v>Кадыков П.Ю.</v>
      </c>
      <c r="X1288" s="17" t="n">
        <f aca="false">поверки!$G1288-поверки!$U1288</f>
        <v>3</v>
      </c>
      <c r="Y1288" s="17" t="n">
        <f aca="false">поверки!$V1288-поверки!$G1288</f>
        <v>1</v>
      </c>
      <c r="Z1288" s="17" t="str">
        <f aca="false">CONCATENATE(поверки!$Q1288," ",поверки!$S1288," номер ",поверки!$H1288)</f>
        <v>Преобразователь давления EJX 530A номер 91J622047</v>
      </c>
    </row>
    <row r="1289" customFormat="false" ht="17.9" hidden="true" customHeight="false" outlineLevel="0" collapsed="false">
      <c r="B1289" s="1" t="s">
        <v>198</v>
      </c>
      <c r="C1289" s="1" t="s">
        <v>30</v>
      </c>
      <c r="D1289" s="1" t="s">
        <v>31</v>
      </c>
      <c r="F1289" s="1" t="s">
        <v>207</v>
      </c>
      <c r="G1289" s="16" t="n">
        <v>45764</v>
      </c>
      <c r="H1289" s="6" t="s">
        <v>2865</v>
      </c>
      <c r="J1289" s="1" t="s">
        <v>34</v>
      </c>
      <c r="K1289" s="1" t="s">
        <v>35</v>
      </c>
      <c r="L1289" s="1" t="s">
        <v>2866</v>
      </c>
      <c r="M1289" s="17" t="str">
        <f aca="false">IF(COUNTIF(поверки!$H$6:$H$3175,поверки!$H1289)&gt;1,"Дубликат","")</f>
        <v/>
      </c>
      <c r="N1289" s="17" t="str">
        <f aca="false">IF(COUNTIF(поверки!$L$6:$L$3175,поверки!$L1289)&gt;1,"Дубликат","")</f>
        <v/>
      </c>
      <c r="O1289" s="18" t="n">
        <v>1284</v>
      </c>
      <c r="P1289" s="17" t="str">
        <f aca="false">CONCATENATE(TEXT(MONTH(поверки!$G1289),"00"),"/",TEXT(поверки!$O1289,"000"), "/",TEXT(YEAR(поверки!$G1289)-2000,"00"))</f>
        <v>04/1284/25</v>
      </c>
      <c r="Q1289" s="17" t="str">
        <f aca="false">VLOOKUP(поверки!$F1289,'соответстиви ОТ типу'!$K$4:$M$344,2,FALSE())</f>
        <v>Преобразователь давления</v>
      </c>
      <c r="R1289" s="17" t="s">
        <v>222</v>
      </c>
      <c r="S1289" s="17" t="s">
        <v>65</v>
      </c>
      <c r="T1289" s="17" t="n">
        <v>5</v>
      </c>
      <c r="U1289" s="19" t="n">
        <f aca="false">VLOOKUP(поверки!$T1289,'Акты п-п'!$C$5:$I$57,2,FALSE())</f>
        <v>45761</v>
      </c>
      <c r="V1289" s="19" t="n">
        <f aca="false">VLOOKUP(поверки!$T1289,'Акты п-п'!$C$5:$I$57,3,FALSE())</f>
        <v>45765</v>
      </c>
      <c r="W1289" s="17" t="str">
        <f aca="false">VLOOKUP(поверки!$T1289,'Акты п-п'!$C$5:$I$57,5,FALSE())</f>
        <v>Кадыков П.Ю.</v>
      </c>
      <c r="X1289" s="17" t="n">
        <f aca="false">поверки!$G1289-поверки!$U1289</f>
        <v>3</v>
      </c>
      <c r="Y1289" s="17" t="n">
        <f aca="false">поверки!$V1289-поверки!$G1289</f>
        <v>1</v>
      </c>
      <c r="Z1289" s="17" t="str">
        <f aca="false">CONCATENATE(поверки!$Q1289," ",поверки!$S1289," номер ",поверки!$H1289)</f>
        <v>Преобразователь давления EJX 530A номер 91J604382</v>
      </c>
    </row>
    <row r="1290" customFormat="false" ht="17.9" hidden="true" customHeight="false" outlineLevel="0" collapsed="false">
      <c r="B1290" s="1" t="s">
        <v>198</v>
      </c>
      <c r="C1290" s="1" t="s">
        <v>30</v>
      </c>
      <c r="D1290" s="1" t="s">
        <v>31</v>
      </c>
      <c r="F1290" s="1" t="s">
        <v>207</v>
      </c>
      <c r="G1290" s="16" t="n">
        <v>45764</v>
      </c>
      <c r="H1290" s="6" t="s">
        <v>2867</v>
      </c>
      <c r="J1290" s="1" t="s">
        <v>34</v>
      </c>
      <c r="K1290" s="1" t="s">
        <v>35</v>
      </c>
      <c r="L1290" s="1" t="s">
        <v>2868</v>
      </c>
      <c r="M1290" s="17" t="str">
        <f aca="false">IF(COUNTIF(поверки!$H$6:$H$3175,поверки!$H1290)&gt;1,"Дубликат","")</f>
        <v/>
      </c>
      <c r="N1290" s="17" t="str">
        <f aca="false">IF(COUNTIF(поверки!$L$6:$L$3175,поверки!$L1290)&gt;1,"Дубликат","")</f>
        <v/>
      </c>
      <c r="O1290" s="18" t="n">
        <v>1285</v>
      </c>
      <c r="P1290" s="17" t="str">
        <f aca="false">CONCATENATE(TEXT(MONTH(поверки!$G1290),"00"),"/",TEXT(поверки!$O1290,"000"), "/",TEXT(YEAR(поверки!$G1290)-2000,"00"))</f>
        <v>04/1285/25</v>
      </c>
      <c r="Q1290" s="17" t="str">
        <f aca="false">VLOOKUP(поверки!$F1290,'соответстиви ОТ типу'!$K$4:$M$344,2,FALSE())</f>
        <v>Преобразователь давления</v>
      </c>
      <c r="R1290" s="17" t="s">
        <v>222</v>
      </c>
      <c r="S1290" s="17" t="s">
        <v>65</v>
      </c>
      <c r="T1290" s="17" t="n">
        <v>5</v>
      </c>
      <c r="U1290" s="19" t="n">
        <f aca="false">VLOOKUP(поверки!$T1290,'Акты п-п'!$C$5:$I$57,2,FALSE())</f>
        <v>45761</v>
      </c>
      <c r="V1290" s="19" t="n">
        <f aca="false">VLOOKUP(поверки!$T1290,'Акты п-п'!$C$5:$I$57,3,FALSE())</f>
        <v>45765</v>
      </c>
      <c r="W1290" s="17" t="str">
        <f aca="false">VLOOKUP(поверки!$T1290,'Акты п-п'!$C$5:$I$57,5,FALSE())</f>
        <v>Кадыков П.Ю.</v>
      </c>
      <c r="X1290" s="17" t="n">
        <f aca="false">поверки!$G1290-поверки!$U1290</f>
        <v>3</v>
      </c>
      <c r="Y1290" s="17" t="n">
        <f aca="false">поверки!$V1290-поверки!$G1290</f>
        <v>1</v>
      </c>
      <c r="Z1290" s="17" t="str">
        <f aca="false">CONCATENATE(поверки!$Q1290," ",поверки!$S1290," номер ",поверки!$H1290)</f>
        <v>Преобразователь давления EJX 530A номер 91J604386</v>
      </c>
    </row>
    <row r="1291" customFormat="false" ht="17.9" hidden="true" customHeight="false" outlineLevel="0" collapsed="false">
      <c r="B1291" s="1" t="s">
        <v>198</v>
      </c>
      <c r="C1291" s="1" t="s">
        <v>30</v>
      </c>
      <c r="D1291" s="1" t="s">
        <v>31</v>
      </c>
      <c r="F1291" s="1" t="s">
        <v>266</v>
      </c>
      <c r="G1291" s="16" t="n">
        <v>45764</v>
      </c>
      <c r="H1291" s="6" t="s">
        <v>2869</v>
      </c>
      <c r="J1291" s="1" t="s">
        <v>34</v>
      </c>
      <c r="K1291" s="1" t="s">
        <v>35</v>
      </c>
      <c r="L1291" s="1" t="s">
        <v>2870</v>
      </c>
      <c r="M1291" s="17" t="str">
        <f aca="false">IF(COUNTIF(поверки!$H$6:$H$3175,поверки!$H1291)&gt;1,"Дубликат","")</f>
        <v/>
      </c>
      <c r="N1291" s="17" t="str">
        <f aca="false">IF(COUNTIF(поверки!$L$6:$L$3175,поверки!$L1291)&gt;1,"Дубликат","")</f>
        <v/>
      </c>
      <c r="O1291" s="18" t="n">
        <v>1286</v>
      </c>
      <c r="P1291" s="17" t="str">
        <f aca="false">CONCATENATE(TEXT(MONTH(поверки!$G1291),"00"),"/",TEXT(поверки!$O1291,"000"), "/",TEXT(YEAR(поверки!$G1291)-2000,"00"))</f>
        <v>04/1286/25</v>
      </c>
      <c r="Q1291" s="17" t="str">
        <f aca="false">VLOOKUP(поверки!$F1291,'соответстиви ОТ типу'!$K$4:$M$344,2,FALSE())</f>
        <v>Преобразователь давления</v>
      </c>
      <c r="R1291" s="17" t="s">
        <v>222</v>
      </c>
      <c r="S1291" s="17" t="s">
        <v>65</v>
      </c>
      <c r="T1291" s="17" t="n">
        <v>5</v>
      </c>
      <c r="U1291" s="19" t="n">
        <f aca="false">VLOOKUP(поверки!$T1291,'Акты п-п'!$C$5:$I$57,2,FALSE())</f>
        <v>45761</v>
      </c>
      <c r="V1291" s="19" t="n">
        <f aca="false">VLOOKUP(поверки!$T1291,'Акты п-п'!$C$5:$I$57,3,FALSE())</f>
        <v>45765</v>
      </c>
      <c r="W1291" s="17" t="str">
        <f aca="false">VLOOKUP(поверки!$T1291,'Акты п-п'!$C$5:$I$57,5,FALSE())</f>
        <v>Кадыков П.Ю.</v>
      </c>
      <c r="X1291" s="17" t="n">
        <f aca="false">поверки!$G1291-поверки!$U1291</f>
        <v>3</v>
      </c>
      <c r="Y1291" s="17" t="n">
        <f aca="false">поверки!$V1291-поверки!$G1291</f>
        <v>1</v>
      </c>
      <c r="Z1291" s="17" t="str">
        <f aca="false">CONCATENATE(поверки!$Q1291," ",поверки!$S1291," номер ",поверки!$H1291)</f>
        <v>Преобразователь давления EJX 530A номер 91K411370</v>
      </c>
    </row>
    <row r="1292" customFormat="false" ht="17.9" hidden="true" customHeight="false" outlineLevel="0" collapsed="false">
      <c r="B1292" s="1" t="s">
        <v>198</v>
      </c>
      <c r="C1292" s="1" t="s">
        <v>30</v>
      </c>
      <c r="D1292" s="1" t="s">
        <v>31</v>
      </c>
      <c r="F1292" s="1" t="s">
        <v>207</v>
      </c>
      <c r="G1292" s="16" t="n">
        <v>45764</v>
      </c>
      <c r="H1292" s="6" t="s">
        <v>2871</v>
      </c>
      <c r="J1292" s="1" t="s">
        <v>34</v>
      </c>
      <c r="K1292" s="1" t="s">
        <v>35</v>
      </c>
      <c r="L1292" s="1" t="s">
        <v>2872</v>
      </c>
      <c r="M1292" s="17" t="str">
        <f aca="false">IF(COUNTIF(поверки!$H$6:$H$3175,поверки!$H1292)&gt;1,"Дубликат","")</f>
        <v/>
      </c>
      <c r="N1292" s="17" t="str">
        <f aca="false">IF(COUNTIF(поверки!$L$6:$L$3175,поверки!$L1292)&gt;1,"Дубликат","")</f>
        <v/>
      </c>
      <c r="O1292" s="18" t="n">
        <v>1287</v>
      </c>
      <c r="P1292" s="17" t="str">
        <f aca="false">CONCATENATE(TEXT(MONTH(поверки!$G1292),"00"),"/",TEXT(поверки!$O1292,"000"), "/",TEXT(YEAR(поверки!$G1292)-2000,"00"))</f>
        <v>04/1287/25</v>
      </c>
      <c r="Q1292" s="17" t="str">
        <f aca="false">VLOOKUP(поверки!$F1292,'соответстиви ОТ типу'!$K$4:$M$344,2,FALSE())</f>
        <v>Преобразователь давления</v>
      </c>
      <c r="R1292" s="17" t="s">
        <v>222</v>
      </c>
      <c r="S1292" s="17" t="s">
        <v>65</v>
      </c>
      <c r="T1292" s="17" t="n">
        <v>5</v>
      </c>
      <c r="U1292" s="19" t="n">
        <f aca="false">VLOOKUP(поверки!$T1292,'Акты п-п'!$C$5:$I$57,2,FALSE())</f>
        <v>45761</v>
      </c>
      <c r="V1292" s="19" t="n">
        <f aca="false">VLOOKUP(поверки!$T1292,'Акты п-п'!$C$5:$I$57,3,FALSE())</f>
        <v>45765</v>
      </c>
      <c r="W1292" s="17" t="str">
        <f aca="false">VLOOKUP(поверки!$T1292,'Акты п-п'!$C$5:$I$57,5,FALSE())</f>
        <v>Кадыков П.Ю.</v>
      </c>
      <c r="X1292" s="17" t="n">
        <f aca="false">поверки!$G1292-поверки!$U1292</f>
        <v>3</v>
      </c>
      <c r="Y1292" s="17" t="n">
        <f aca="false">поверки!$V1292-поверки!$G1292</f>
        <v>1</v>
      </c>
      <c r="Z1292" s="17" t="str">
        <f aca="false">CONCATENATE(поверки!$Q1292," ",поверки!$S1292," номер ",поверки!$H1292)</f>
        <v>Преобразователь давления EJX 530A номер 91J604399</v>
      </c>
    </row>
    <row r="1293" customFormat="false" ht="17.9" hidden="true" customHeight="false" outlineLevel="0" collapsed="false">
      <c r="B1293" s="1" t="s">
        <v>198</v>
      </c>
      <c r="C1293" s="1" t="s">
        <v>30</v>
      </c>
      <c r="D1293" s="1" t="s">
        <v>31</v>
      </c>
      <c r="F1293" s="1" t="s">
        <v>207</v>
      </c>
      <c r="G1293" s="16" t="n">
        <v>45764</v>
      </c>
      <c r="H1293" s="6" t="s">
        <v>2873</v>
      </c>
      <c r="J1293" s="1" t="s">
        <v>34</v>
      </c>
      <c r="K1293" s="1" t="s">
        <v>35</v>
      </c>
      <c r="L1293" s="1" t="s">
        <v>2874</v>
      </c>
      <c r="M1293" s="17" t="str">
        <f aca="false">IF(COUNTIF(поверки!$H$6:$H$3175,поверки!$H1293)&gt;1,"Дубликат","")</f>
        <v/>
      </c>
      <c r="N1293" s="17" t="str">
        <f aca="false">IF(COUNTIF(поверки!$L$6:$L$3175,поверки!$L1293)&gt;1,"Дубликат","")</f>
        <v/>
      </c>
      <c r="O1293" s="18" t="n">
        <v>1288</v>
      </c>
      <c r="P1293" s="17" t="str">
        <f aca="false">CONCATENATE(TEXT(MONTH(поверки!$G1293),"00"),"/",TEXT(поверки!$O1293,"000"), "/",TEXT(YEAR(поверки!$G1293)-2000,"00"))</f>
        <v>04/1288/25</v>
      </c>
      <c r="Q1293" s="17" t="str">
        <f aca="false">VLOOKUP(поверки!$F1293,'соответстиви ОТ типу'!$K$4:$M$344,2,FALSE())</f>
        <v>Преобразователь давления</v>
      </c>
      <c r="R1293" s="17" t="s">
        <v>222</v>
      </c>
      <c r="S1293" s="17" t="s">
        <v>65</v>
      </c>
      <c r="T1293" s="17" t="n">
        <v>5</v>
      </c>
      <c r="U1293" s="19" t="n">
        <f aca="false">VLOOKUP(поверки!$T1293,'Акты п-п'!$C$5:$I$57,2,FALSE())</f>
        <v>45761</v>
      </c>
      <c r="V1293" s="19" t="n">
        <f aca="false">VLOOKUP(поверки!$T1293,'Акты п-п'!$C$5:$I$57,3,FALSE())</f>
        <v>45765</v>
      </c>
      <c r="W1293" s="17" t="str">
        <f aca="false">VLOOKUP(поверки!$T1293,'Акты п-п'!$C$5:$I$57,5,FALSE())</f>
        <v>Кадыков П.Ю.</v>
      </c>
      <c r="X1293" s="17" t="n">
        <f aca="false">поверки!$G1293-поверки!$U1293</f>
        <v>3</v>
      </c>
      <c r="Y1293" s="17" t="n">
        <f aca="false">поверки!$V1293-поверки!$G1293</f>
        <v>1</v>
      </c>
      <c r="Z1293" s="17" t="str">
        <f aca="false">CONCATENATE(поверки!$Q1293," ",поверки!$S1293," номер ",поверки!$H1293)</f>
        <v>Преобразователь давления EJX 530A номер 91J604400</v>
      </c>
    </row>
    <row r="1294" customFormat="false" ht="17.9" hidden="true" customHeight="false" outlineLevel="0" collapsed="false">
      <c r="B1294" s="1" t="s">
        <v>198</v>
      </c>
      <c r="C1294" s="1" t="s">
        <v>30</v>
      </c>
      <c r="D1294" s="1" t="s">
        <v>31</v>
      </c>
      <c r="F1294" s="1" t="s">
        <v>207</v>
      </c>
      <c r="G1294" s="16" t="n">
        <v>45764</v>
      </c>
      <c r="H1294" s="6" t="s">
        <v>2875</v>
      </c>
      <c r="J1294" s="1" t="s">
        <v>34</v>
      </c>
      <c r="K1294" s="1" t="s">
        <v>35</v>
      </c>
      <c r="L1294" s="1" t="s">
        <v>2876</v>
      </c>
      <c r="M1294" s="17" t="str">
        <f aca="false">IF(COUNTIF(поверки!$H$6:$H$3175,поверки!$H1294)&gt;1,"Дубликат","")</f>
        <v/>
      </c>
      <c r="N1294" s="17" t="str">
        <f aca="false">IF(COUNTIF(поверки!$L$6:$L$3175,поверки!$L1294)&gt;1,"Дубликат","")</f>
        <v/>
      </c>
      <c r="O1294" s="18" t="n">
        <v>1289</v>
      </c>
      <c r="P1294" s="17" t="str">
        <f aca="false">CONCATENATE(TEXT(MONTH(поверки!$G1294),"00"),"/",TEXT(поверки!$O1294,"000"), "/",TEXT(YEAR(поверки!$G1294)-2000,"00"))</f>
        <v>04/1289/25</v>
      </c>
      <c r="Q1294" s="17" t="str">
        <f aca="false">VLOOKUP(поверки!$F1294,'соответстиви ОТ типу'!$K$4:$M$344,2,FALSE())</f>
        <v>Преобразователь давления</v>
      </c>
      <c r="R1294" s="17" t="s">
        <v>222</v>
      </c>
      <c r="S1294" s="17" t="s">
        <v>65</v>
      </c>
      <c r="T1294" s="17" t="n">
        <v>5</v>
      </c>
      <c r="U1294" s="19" t="n">
        <f aca="false">VLOOKUP(поверки!$T1294,'Акты п-п'!$C$5:$I$57,2,FALSE())</f>
        <v>45761</v>
      </c>
      <c r="V1294" s="19" t="n">
        <f aca="false">VLOOKUP(поверки!$T1294,'Акты п-п'!$C$5:$I$57,3,FALSE())</f>
        <v>45765</v>
      </c>
      <c r="W1294" s="17" t="str">
        <f aca="false">VLOOKUP(поверки!$T1294,'Акты п-п'!$C$5:$I$57,5,FALSE())</f>
        <v>Кадыков П.Ю.</v>
      </c>
      <c r="X1294" s="17" t="n">
        <f aca="false">поверки!$G1294-поверки!$U1294</f>
        <v>3</v>
      </c>
      <c r="Y1294" s="17" t="n">
        <f aca="false">поверки!$V1294-поверки!$G1294</f>
        <v>1</v>
      </c>
      <c r="Z1294" s="17" t="str">
        <f aca="false">CONCATENATE(поверки!$Q1294," ",поверки!$S1294," номер ",поверки!$H1294)</f>
        <v>Преобразователь давления EJX 530A номер 91J604401</v>
      </c>
    </row>
    <row r="1295" customFormat="false" ht="17.9" hidden="true" customHeight="false" outlineLevel="0" collapsed="false">
      <c r="B1295" s="1" t="s">
        <v>198</v>
      </c>
      <c r="C1295" s="1" t="s">
        <v>30</v>
      </c>
      <c r="D1295" s="1" t="s">
        <v>31</v>
      </c>
      <c r="F1295" s="1" t="s">
        <v>207</v>
      </c>
      <c r="G1295" s="16" t="n">
        <v>45764</v>
      </c>
      <c r="H1295" s="6" t="s">
        <v>2877</v>
      </c>
      <c r="J1295" s="1" t="s">
        <v>34</v>
      </c>
      <c r="K1295" s="1" t="s">
        <v>35</v>
      </c>
      <c r="L1295" s="1" t="s">
        <v>2878</v>
      </c>
      <c r="M1295" s="17" t="str">
        <f aca="false">IF(COUNTIF(поверки!$H$6:$H$3175,поверки!$H1295)&gt;1,"Дубликат","")</f>
        <v/>
      </c>
      <c r="N1295" s="17" t="str">
        <f aca="false">IF(COUNTIF(поверки!$L$6:$L$3175,поверки!$L1295)&gt;1,"Дубликат","")</f>
        <v/>
      </c>
      <c r="O1295" s="18" t="n">
        <v>1290</v>
      </c>
      <c r="P1295" s="17" t="str">
        <f aca="false">CONCATENATE(TEXT(MONTH(поверки!$G1295),"00"),"/",TEXT(поверки!$O1295,"000"), "/",TEXT(YEAR(поверки!$G1295)-2000,"00"))</f>
        <v>04/1290/25</v>
      </c>
      <c r="Q1295" s="17" t="str">
        <f aca="false">VLOOKUP(поверки!$F1295,'соответстиви ОТ типу'!$K$4:$M$344,2,FALSE())</f>
        <v>Преобразователь давления</v>
      </c>
      <c r="R1295" s="17" t="s">
        <v>222</v>
      </c>
      <c r="S1295" s="17" t="s">
        <v>65</v>
      </c>
      <c r="T1295" s="17" t="n">
        <v>5</v>
      </c>
      <c r="U1295" s="19" t="n">
        <f aca="false">VLOOKUP(поверки!$T1295,'Акты п-п'!$C$5:$I$57,2,FALSE())</f>
        <v>45761</v>
      </c>
      <c r="V1295" s="19" t="n">
        <f aca="false">VLOOKUP(поверки!$T1295,'Акты п-п'!$C$5:$I$57,3,FALSE())</f>
        <v>45765</v>
      </c>
      <c r="W1295" s="17" t="str">
        <f aca="false">VLOOKUP(поверки!$T1295,'Акты п-п'!$C$5:$I$57,5,FALSE())</f>
        <v>Кадыков П.Ю.</v>
      </c>
      <c r="X1295" s="17" t="n">
        <f aca="false">поверки!$G1295-поверки!$U1295</f>
        <v>3</v>
      </c>
      <c r="Y1295" s="17" t="n">
        <f aca="false">поверки!$V1295-поверки!$G1295</f>
        <v>1</v>
      </c>
      <c r="Z1295" s="17" t="str">
        <f aca="false">CONCATENATE(поверки!$Q1295," ",поверки!$S1295," номер ",поверки!$H1295)</f>
        <v>Преобразователь давления EJX 530A номер 91J604402</v>
      </c>
    </row>
    <row r="1296" customFormat="false" ht="17.9" hidden="true" customHeight="false" outlineLevel="0" collapsed="false">
      <c r="B1296" s="1" t="s">
        <v>198</v>
      </c>
      <c r="C1296" s="1" t="s">
        <v>30</v>
      </c>
      <c r="D1296" s="1" t="s">
        <v>31</v>
      </c>
      <c r="F1296" s="1" t="s">
        <v>207</v>
      </c>
      <c r="G1296" s="16" t="n">
        <v>45764</v>
      </c>
      <c r="H1296" s="6" t="s">
        <v>2879</v>
      </c>
      <c r="J1296" s="1" t="s">
        <v>34</v>
      </c>
      <c r="K1296" s="1" t="s">
        <v>35</v>
      </c>
      <c r="L1296" s="1" t="s">
        <v>2880</v>
      </c>
      <c r="M1296" s="17" t="str">
        <f aca="false">IF(COUNTIF(поверки!$H$6:$H$3175,поверки!$H1296)&gt;1,"Дубликат","")</f>
        <v/>
      </c>
      <c r="N1296" s="17" t="str">
        <f aca="false">IF(COUNTIF(поверки!$L$6:$L$3175,поверки!$L1296)&gt;1,"Дубликат","")</f>
        <v/>
      </c>
      <c r="O1296" s="18" t="n">
        <v>1291</v>
      </c>
      <c r="P1296" s="17" t="str">
        <f aca="false">CONCATENATE(TEXT(MONTH(поверки!$G1296),"00"),"/",TEXT(поверки!$O1296,"000"), "/",TEXT(YEAR(поверки!$G1296)-2000,"00"))</f>
        <v>04/1291/25</v>
      </c>
      <c r="Q1296" s="17" t="str">
        <f aca="false">VLOOKUP(поверки!$F1296,'соответстиви ОТ типу'!$K$4:$M$344,2,FALSE())</f>
        <v>Преобразователь давления</v>
      </c>
      <c r="R1296" s="17" t="s">
        <v>222</v>
      </c>
      <c r="S1296" s="17" t="s">
        <v>65</v>
      </c>
      <c r="T1296" s="17" t="n">
        <v>5</v>
      </c>
      <c r="U1296" s="19" t="n">
        <f aca="false">VLOOKUP(поверки!$T1296,'Акты п-п'!$C$5:$I$57,2,FALSE())</f>
        <v>45761</v>
      </c>
      <c r="V1296" s="19" t="n">
        <f aca="false">VLOOKUP(поверки!$T1296,'Акты п-п'!$C$5:$I$57,3,FALSE())</f>
        <v>45765</v>
      </c>
      <c r="W1296" s="17" t="str">
        <f aca="false">VLOOKUP(поверки!$T1296,'Акты п-п'!$C$5:$I$57,5,FALSE())</f>
        <v>Кадыков П.Ю.</v>
      </c>
      <c r="X1296" s="17" t="n">
        <f aca="false">поверки!$G1296-поверки!$U1296</f>
        <v>3</v>
      </c>
      <c r="Y1296" s="17" t="n">
        <f aca="false">поверки!$V1296-поверки!$G1296</f>
        <v>1</v>
      </c>
      <c r="Z1296" s="17" t="str">
        <f aca="false">CONCATENATE(поверки!$Q1296," ",поверки!$S1296," номер ",поверки!$H1296)</f>
        <v>Преобразователь давления EJX 530A номер 91J604403</v>
      </c>
    </row>
    <row r="1297" customFormat="false" ht="17.9" hidden="true" customHeight="false" outlineLevel="0" collapsed="false">
      <c r="B1297" s="1" t="s">
        <v>198</v>
      </c>
      <c r="C1297" s="1" t="s">
        <v>30</v>
      </c>
      <c r="D1297" s="1" t="s">
        <v>31</v>
      </c>
      <c r="F1297" s="1" t="s">
        <v>207</v>
      </c>
      <c r="G1297" s="16" t="n">
        <v>45764</v>
      </c>
      <c r="H1297" s="6" t="s">
        <v>2881</v>
      </c>
      <c r="J1297" s="1" t="s">
        <v>34</v>
      </c>
      <c r="K1297" s="1" t="s">
        <v>35</v>
      </c>
      <c r="L1297" s="1" t="s">
        <v>2882</v>
      </c>
      <c r="M1297" s="17" t="str">
        <f aca="false">IF(COUNTIF(поверки!$H$6:$H$3175,поверки!$H1297)&gt;1,"Дубликат","")</f>
        <v/>
      </c>
      <c r="N1297" s="17" t="str">
        <f aca="false">IF(COUNTIF(поверки!$L$6:$L$3175,поверки!$L1297)&gt;1,"Дубликат","")</f>
        <v/>
      </c>
      <c r="O1297" s="18" t="n">
        <v>1292</v>
      </c>
      <c r="P1297" s="17" t="str">
        <f aca="false">CONCATENATE(TEXT(MONTH(поверки!$G1297),"00"),"/",TEXT(поверки!$O1297,"000"), "/",TEXT(YEAR(поверки!$G1297)-2000,"00"))</f>
        <v>04/1292/25</v>
      </c>
      <c r="Q1297" s="17" t="str">
        <f aca="false">VLOOKUP(поверки!$F1297,'соответстиви ОТ типу'!$K$4:$M$344,2,FALSE())</f>
        <v>Преобразователь давления</v>
      </c>
      <c r="R1297" s="17" t="s">
        <v>222</v>
      </c>
      <c r="S1297" s="17" t="s">
        <v>65</v>
      </c>
      <c r="T1297" s="17" t="n">
        <v>5</v>
      </c>
      <c r="U1297" s="19" t="n">
        <f aca="false">VLOOKUP(поверки!$T1297,'Акты п-п'!$C$5:$I$57,2,FALSE())</f>
        <v>45761</v>
      </c>
      <c r="V1297" s="19" t="n">
        <f aca="false">VLOOKUP(поверки!$T1297,'Акты п-п'!$C$5:$I$57,3,FALSE())</f>
        <v>45765</v>
      </c>
      <c r="W1297" s="17" t="str">
        <f aca="false">VLOOKUP(поверки!$T1297,'Акты п-п'!$C$5:$I$57,5,FALSE())</f>
        <v>Кадыков П.Ю.</v>
      </c>
      <c r="X1297" s="17" t="n">
        <f aca="false">поверки!$G1297-поверки!$U1297</f>
        <v>3</v>
      </c>
      <c r="Y1297" s="17" t="n">
        <f aca="false">поверки!$V1297-поверки!$G1297</f>
        <v>1</v>
      </c>
      <c r="Z1297" s="17" t="str">
        <f aca="false">CONCATENATE(поверки!$Q1297," ",поверки!$S1297," номер ",поверки!$H1297)</f>
        <v>Преобразователь давления EJX 530A номер 91J604404</v>
      </c>
    </row>
    <row r="1298" customFormat="false" ht="17.9" hidden="true" customHeight="false" outlineLevel="0" collapsed="false">
      <c r="B1298" s="1" t="s">
        <v>198</v>
      </c>
      <c r="C1298" s="1" t="s">
        <v>30</v>
      </c>
      <c r="D1298" s="1" t="s">
        <v>31</v>
      </c>
      <c r="F1298" s="1" t="s">
        <v>207</v>
      </c>
      <c r="G1298" s="16" t="n">
        <v>45764</v>
      </c>
      <c r="H1298" s="6" t="s">
        <v>2883</v>
      </c>
      <c r="J1298" s="1" t="s">
        <v>34</v>
      </c>
      <c r="K1298" s="1" t="s">
        <v>35</v>
      </c>
      <c r="L1298" s="1" t="s">
        <v>2884</v>
      </c>
      <c r="M1298" s="17" t="str">
        <f aca="false">IF(COUNTIF(поверки!$H$6:$H$3175,поверки!$H1298)&gt;1,"Дубликат","")</f>
        <v/>
      </c>
      <c r="N1298" s="17" t="str">
        <f aca="false">IF(COUNTIF(поверки!$L$6:$L$3175,поверки!$L1298)&gt;1,"Дубликат","")</f>
        <v/>
      </c>
      <c r="O1298" s="18" t="n">
        <v>1293</v>
      </c>
      <c r="P1298" s="17" t="str">
        <f aca="false">CONCATENATE(TEXT(MONTH(поверки!$G1298),"00"),"/",TEXT(поверки!$O1298,"000"), "/",TEXT(YEAR(поверки!$G1298)-2000,"00"))</f>
        <v>04/1293/25</v>
      </c>
      <c r="Q1298" s="17" t="str">
        <f aca="false">VLOOKUP(поверки!$F1298,'соответстиви ОТ типу'!$K$4:$M$344,2,FALSE())</f>
        <v>Преобразователь давления</v>
      </c>
      <c r="R1298" s="17" t="s">
        <v>222</v>
      </c>
      <c r="S1298" s="17" t="s">
        <v>65</v>
      </c>
      <c r="T1298" s="17" t="n">
        <v>5</v>
      </c>
      <c r="U1298" s="19" t="n">
        <f aca="false">VLOOKUP(поверки!$T1298,'Акты п-п'!$C$5:$I$57,2,FALSE())</f>
        <v>45761</v>
      </c>
      <c r="V1298" s="19" t="n">
        <f aca="false">VLOOKUP(поверки!$T1298,'Акты п-п'!$C$5:$I$57,3,FALSE())</f>
        <v>45765</v>
      </c>
      <c r="W1298" s="17" t="str">
        <f aca="false">VLOOKUP(поверки!$T1298,'Акты п-п'!$C$5:$I$57,5,FALSE())</f>
        <v>Кадыков П.Ю.</v>
      </c>
      <c r="X1298" s="17" t="n">
        <f aca="false">поверки!$G1298-поверки!$U1298</f>
        <v>3</v>
      </c>
      <c r="Y1298" s="17" t="n">
        <f aca="false">поверки!$V1298-поверки!$G1298</f>
        <v>1</v>
      </c>
      <c r="Z1298" s="17" t="str">
        <f aca="false">CONCATENATE(поверки!$Q1298," ",поверки!$S1298," номер ",поверки!$H1298)</f>
        <v>Преобразователь давления EJX 530A номер 91J604377</v>
      </c>
    </row>
    <row r="1299" customFormat="false" ht="17.9" hidden="true" customHeight="false" outlineLevel="0" collapsed="false">
      <c r="B1299" s="1" t="s">
        <v>198</v>
      </c>
      <c r="C1299" s="1" t="s">
        <v>30</v>
      </c>
      <c r="D1299" s="1" t="s">
        <v>31</v>
      </c>
      <c r="F1299" s="1" t="s">
        <v>207</v>
      </c>
      <c r="G1299" s="16" t="n">
        <v>45764</v>
      </c>
      <c r="H1299" s="6" t="s">
        <v>2885</v>
      </c>
      <c r="J1299" s="1" t="s">
        <v>34</v>
      </c>
      <c r="K1299" s="1" t="s">
        <v>35</v>
      </c>
      <c r="L1299" s="1" t="s">
        <v>2886</v>
      </c>
      <c r="M1299" s="17" t="str">
        <f aca="false">IF(COUNTIF(поверки!$H$6:$H$3175,поверки!$H1299)&gt;1,"Дубликат","")</f>
        <v/>
      </c>
      <c r="N1299" s="17" t="str">
        <f aca="false">IF(COUNTIF(поверки!$L$6:$L$3175,поверки!$L1299)&gt;1,"Дубликат","")</f>
        <v/>
      </c>
      <c r="O1299" s="18" t="n">
        <v>1294</v>
      </c>
      <c r="P1299" s="17" t="str">
        <f aca="false">CONCATENATE(TEXT(MONTH(поверки!$G1299),"00"),"/",TEXT(поверки!$O1299,"000"), "/",TEXT(YEAR(поверки!$G1299)-2000,"00"))</f>
        <v>04/1294/25</v>
      </c>
      <c r="Q1299" s="17" t="str">
        <f aca="false">VLOOKUP(поверки!$F1299,'соответстиви ОТ типу'!$K$4:$M$344,2,FALSE())</f>
        <v>Преобразователь давления</v>
      </c>
      <c r="R1299" s="17" t="s">
        <v>222</v>
      </c>
      <c r="S1299" s="17" t="s">
        <v>65</v>
      </c>
      <c r="T1299" s="17" t="n">
        <v>5</v>
      </c>
      <c r="U1299" s="19" t="n">
        <f aca="false">VLOOKUP(поверки!$T1299,'Акты п-п'!$C$5:$I$57,2,FALSE())</f>
        <v>45761</v>
      </c>
      <c r="V1299" s="19" t="n">
        <f aca="false">VLOOKUP(поверки!$T1299,'Акты п-п'!$C$5:$I$57,3,FALSE())</f>
        <v>45765</v>
      </c>
      <c r="W1299" s="17" t="str">
        <f aca="false">VLOOKUP(поверки!$T1299,'Акты п-п'!$C$5:$I$57,5,FALSE())</f>
        <v>Кадыков П.Ю.</v>
      </c>
      <c r="X1299" s="17" t="n">
        <f aca="false">поверки!$G1299-поверки!$U1299</f>
        <v>3</v>
      </c>
      <c r="Y1299" s="17" t="n">
        <f aca="false">поверки!$V1299-поверки!$G1299</f>
        <v>1</v>
      </c>
      <c r="Z1299" s="17" t="str">
        <f aca="false">CONCATENATE(поверки!$Q1299," ",поверки!$S1299," номер ",поверки!$H1299)</f>
        <v>Преобразователь давления EJX 530A номер 91J604378</v>
      </c>
    </row>
    <row r="1300" customFormat="false" ht="17.9" hidden="true" customHeight="false" outlineLevel="0" collapsed="false">
      <c r="B1300" s="1" t="s">
        <v>198</v>
      </c>
      <c r="C1300" s="1" t="s">
        <v>30</v>
      </c>
      <c r="D1300" s="1" t="s">
        <v>31</v>
      </c>
      <c r="F1300" s="1" t="s">
        <v>207</v>
      </c>
      <c r="G1300" s="16" t="n">
        <v>45764</v>
      </c>
      <c r="H1300" s="6" t="s">
        <v>2887</v>
      </c>
      <c r="J1300" s="1" t="s">
        <v>34</v>
      </c>
      <c r="K1300" s="1" t="s">
        <v>35</v>
      </c>
      <c r="L1300" s="1" t="s">
        <v>2888</v>
      </c>
      <c r="M1300" s="17" t="str">
        <f aca="false">IF(COUNTIF(поверки!$H$6:$H$3175,поверки!$H1300)&gt;1,"Дубликат","")</f>
        <v/>
      </c>
      <c r="N1300" s="17" t="str">
        <f aca="false">IF(COUNTIF(поверки!$L$6:$L$3175,поверки!$L1300)&gt;1,"Дубликат","")</f>
        <v/>
      </c>
      <c r="O1300" s="18" t="n">
        <v>1295</v>
      </c>
      <c r="P1300" s="17" t="str">
        <f aca="false">CONCATENATE(TEXT(MONTH(поверки!$G1300),"00"),"/",TEXT(поверки!$O1300,"000"), "/",TEXT(YEAR(поверки!$G1300)-2000,"00"))</f>
        <v>04/1295/25</v>
      </c>
      <c r="Q1300" s="17" t="str">
        <f aca="false">VLOOKUP(поверки!$F1300,'соответстиви ОТ типу'!$K$4:$M$344,2,FALSE())</f>
        <v>Преобразователь давления</v>
      </c>
      <c r="R1300" s="17" t="s">
        <v>222</v>
      </c>
      <c r="S1300" s="17" t="s">
        <v>65</v>
      </c>
      <c r="T1300" s="17" t="n">
        <v>5</v>
      </c>
      <c r="U1300" s="19" t="n">
        <f aca="false">VLOOKUP(поверки!$T1300,'Акты п-п'!$C$5:$I$57,2,FALSE())</f>
        <v>45761</v>
      </c>
      <c r="V1300" s="19" t="n">
        <f aca="false">VLOOKUP(поверки!$T1300,'Акты п-п'!$C$5:$I$57,3,FALSE())</f>
        <v>45765</v>
      </c>
      <c r="W1300" s="17" t="str">
        <f aca="false">VLOOKUP(поверки!$T1300,'Акты п-п'!$C$5:$I$57,5,FALSE())</f>
        <v>Кадыков П.Ю.</v>
      </c>
      <c r="X1300" s="17" t="n">
        <f aca="false">поверки!$G1300-поверки!$U1300</f>
        <v>3</v>
      </c>
      <c r="Y1300" s="17" t="n">
        <f aca="false">поверки!$V1300-поверки!$G1300</f>
        <v>1</v>
      </c>
      <c r="Z1300" s="17" t="str">
        <f aca="false">CONCATENATE(поверки!$Q1300," ",поверки!$S1300," номер ",поверки!$H1300)</f>
        <v>Преобразователь давления EJX 530A номер 91J604376</v>
      </c>
    </row>
    <row r="1301" customFormat="false" ht="17.9" hidden="true" customHeight="false" outlineLevel="0" collapsed="false">
      <c r="B1301" s="1" t="s">
        <v>198</v>
      </c>
      <c r="C1301" s="1" t="s">
        <v>30</v>
      </c>
      <c r="D1301" s="1" t="s">
        <v>31</v>
      </c>
      <c r="F1301" s="1" t="s">
        <v>207</v>
      </c>
      <c r="G1301" s="16" t="n">
        <v>45764</v>
      </c>
      <c r="H1301" s="6" t="s">
        <v>2889</v>
      </c>
      <c r="J1301" s="1" t="s">
        <v>34</v>
      </c>
      <c r="K1301" s="1" t="s">
        <v>35</v>
      </c>
      <c r="L1301" s="1" t="s">
        <v>2890</v>
      </c>
      <c r="M1301" s="17" t="str">
        <f aca="false">IF(COUNTIF(поверки!$H$6:$H$3175,поверки!$H1301)&gt;1,"Дубликат","")</f>
        <v/>
      </c>
      <c r="N1301" s="17" t="str">
        <f aca="false">IF(COUNTIF(поверки!$L$6:$L$3175,поверки!$L1301)&gt;1,"Дубликат","")</f>
        <v/>
      </c>
      <c r="O1301" s="18" t="n">
        <v>1296</v>
      </c>
      <c r="P1301" s="17" t="str">
        <f aca="false">CONCATENATE(TEXT(MONTH(поверки!$G1301),"00"),"/",TEXT(поверки!$O1301,"000"), "/",TEXT(YEAR(поверки!$G1301)-2000,"00"))</f>
        <v>04/1296/25</v>
      </c>
      <c r="Q1301" s="17" t="str">
        <f aca="false">VLOOKUP(поверки!$F1301,'соответстиви ОТ типу'!$K$4:$M$344,2,FALSE())</f>
        <v>Преобразователь давления</v>
      </c>
      <c r="R1301" s="17" t="s">
        <v>222</v>
      </c>
      <c r="S1301" s="17" t="s">
        <v>65</v>
      </c>
      <c r="T1301" s="17" t="n">
        <v>5</v>
      </c>
      <c r="U1301" s="19" t="n">
        <f aca="false">VLOOKUP(поверки!$T1301,'Акты п-п'!$C$5:$I$57,2,FALSE())</f>
        <v>45761</v>
      </c>
      <c r="V1301" s="19" t="n">
        <f aca="false">VLOOKUP(поверки!$T1301,'Акты п-п'!$C$5:$I$57,3,FALSE())</f>
        <v>45765</v>
      </c>
      <c r="W1301" s="17" t="str">
        <f aca="false">VLOOKUP(поверки!$T1301,'Акты п-п'!$C$5:$I$57,5,FALSE())</f>
        <v>Кадыков П.Ю.</v>
      </c>
      <c r="X1301" s="17" t="n">
        <f aca="false">поверки!$G1301-поверки!$U1301</f>
        <v>3</v>
      </c>
      <c r="Y1301" s="17" t="n">
        <f aca="false">поверки!$V1301-поверки!$G1301</f>
        <v>1</v>
      </c>
      <c r="Z1301" s="17" t="str">
        <f aca="false">CONCATENATE(поверки!$Q1301," ",поверки!$S1301," номер ",поверки!$H1301)</f>
        <v>Преобразователь давления EJX 530A номер 91J604173</v>
      </c>
    </row>
    <row r="1302" customFormat="false" ht="17.9" hidden="true" customHeight="false" outlineLevel="0" collapsed="false">
      <c r="B1302" s="1" t="s">
        <v>198</v>
      </c>
      <c r="C1302" s="1" t="s">
        <v>30</v>
      </c>
      <c r="D1302" s="1" t="s">
        <v>31</v>
      </c>
      <c r="F1302" s="1" t="s">
        <v>207</v>
      </c>
      <c r="G1302" s="16" t="n">
        <v>45764</v>
      </c>
      <c r="H1302" s="6" t="s">
        <v>2891</v>
      </c>
      <c r="J1302" s="1" t="s">
        <v>34</v>
      </c>
      <c r="K1302" s="1" t="s">
        <v>35</v>
      </c>
      <c r="L1302" s="1" t="s">
        <v>2892</v>
      </c>
      <c r="M1302" s="17" t="str">
        <f aca="false">IF(COUNTIF(поверки!$H$6:$H$3175,поверки!$H1302)&gt;1,"Дубликат","")</f>
        <v/>
      </c>
      <c r="N1302" s="17" t="str">
        <f aca="false">IF(COUNTIF(поверки!$L$6:$L$3175,поверки!$L1302)&gt;1,"Дубликат","")</f>
        <v/>
      </c>
      <c r="O1302" s="18" t="n">
        <v>1297</v>
      </c>
      <c r="P1302" s="17" t="str">
        <f aca="false">CONCATENATE(TEXT(MONTH(поверки!$G1302),"00"),"/",TEXT(поверки!$O1302,"000"), "/",TEXT(YEAR(поверки!$G1302)-2000,"00"))</f>
        <v>04/1297/25</v>
      </c>
      <c r="Q1302" s="17" t="str">
        <f aca="false">VLOOKUP(поверки!$F1302,'соответстиви ОТ типу'!$K$4:$M$344,2,FALSE())</f>
        <v>Преобразователь давления</v>
      </c>
      <c r="R1302" s="17" t="s">
        <v>222</v>
      </c>
      <c r="S1302" s="17" t="s">
        <v>65</v>
      </c>
      <c r="T1302" s="17" t="n">
        <v>5</v>
      </c>
      <c r="U1302" s="19" t="n">
        <f aca="false">VLOOKUP(поверки!$T1302,'Акты п-п'!$C$5:$I$57,2,FALSE())</f>
        <v>45761</v>
      </c>
      <c r="V1302" s="19" t="n">
        <f aca="false">VLOOKUP(поверки!$T1302,'Акты п-п'!$C$5:$I$57,3,FALSE())</f>
        <v>45765</v>
      </c>
      <c r="W1302" s="17" t="str">
        <f aca="false">VLOOKUP(поверки!$T1302,'Акты п-п'!$C$5:$I$57,5,FALSE())</f>
        <v>Кадыков П.Ю.</v>
      </c>
      <c r="X1302" s="17" t="n">
        <f aca="false">поверки!$G1302-поверки!$U1302</f>
        <v>3</v>
      </c>
      <c r="Y1302" s="17" t="n">
        <f aca="false">поверки!$V1302-поверки!$G1302</f>
        <v>1</v>
      </c>
      <c r="Z1302" s="17" t="str">
        <f aca="false">CONCATENATE(поверки!$Q1302," ",поверки!$S1302," номер ",поверки!$H1302)</f>
        <v>Преобразователь давления EJX 530A номер 91J604175</v>
      </c>
    </row>
    <row r="1303" customFormat="false" ht="17.9" hidden="true" customHeight="false" outlineLevel="0" collapsed="false">
      <c r="B1303" s="1" t="s">
        <v>198</v>
      </c>
      <c r="C1303" s="1" t="s">
        <v>30</v>
      </c>
      <c r="D1303" s="1" t="s">
        <v>31</v>
      </c>
      <c r="F1303" s="1" t="s">
        <v>207</v>
      </c>
      <c r="G1303" s="16" t="n">
        <v>45764</v>
      </c>
      <c r="H1303" s="6" t="s">
        <v>2893</v>
      </c>
      <c r="J1303" s="1" t="s">
        <v>34</v>
      </c>
      <c r="K1303" s="1" t="s">
        <v>35</v>
      </c>
      <c r="L1303" s="1" t="s">
        <v>2894</v>
      </c>
      <c r="M1303" s="17" t="str">
        <f aca="false">IF(COUNTIF(поверки!$H$6:$H$3175,поверки!$H1303)&gt;1,"Дубликат","")</f>
        <v/>
      </c>
      <c r="N1303" s="17" t="str">
        <f aca="false">IF(COUNTIF(поверки!$L$6:$L$3175,поверки!$L1303)&gt;1,"Дубликат","")</f>
        <v/>
      </c>
      <c r="O1303" s="18" t="n">
        <v>1298</v>
      </c>
      <c r="P1303" s="17" t="str">
        <f aca="false">CONCATENATE(TEXT(MONTH(поверки!$G1303),"00"),"/",TEXT(поверки!$O1303,"000"), "/",TEXT(YEAR(поверки!$G1303)-2000,"00"))</f>
        <v>04/1298/25</v>
      </c>
      <c r="Q1303" s="17" t="str">
        <f aca="false">VLOOKUP(поверки!$F1303,'соответстиви ОТ типу'!$K$4:$M$344,2,FALSE())</f>
        <v>Преобразователь давления</v>
      </c>
      <c r="R1303" s="17" t="s">
        <v>222</v>
      </c>
      <c r="S1303" s="17" t="s">
        <v>65</v>
      </c>
      <c r="T1303" s="17" t="n">
        <v>5</v>
      </c>
      <c r="U1303" s="19" t="n">
        <f aca="false">VLOOKUP(поверки!$T1303,'Акты п-п'!$C$5:$I$57,2,FALSE())</f>
        <v>45761</v>
      </c>
      <c r="V1303" s="19" t="n">
        <f aca="false">VLOOKUP(поверки!$T1303,'Акты п-п'!$C$5:$I$57,3,FALSE())</f>
        <v>45765</v>
      </c>
      <c r="W1303" s="17" t="str">
        <f aca="false">VLOOKUP(поверки!$T1303,'Акты п-п'!$C$5:$I$57,5,FALSE())</f>
        <v>Кадыков П.Ю.</v>
      </c>
      <c r="X1303" s="17" t="n">
        <f aca="false">поверки!$G1303-поверки!$U1303</f>
        <v>3</v>
      </c>
      <c r="Y1303" s="17" t="n">
        <f aca="false">поверки!$V1303-поверки!$G1303</f>
        <v>1</v>
      </c>
      <c r="Z1303" s="17" t="str">
        <f aca="false">CONCATENATE(поверки!$Q1303," ",поверки!$S1303," номер ",поверки!$H1303)</f>
        <v>Преобразователь давления EJX 530A номер 91J604179</v>
      </c>
    </row>
    <row r="1304" customFormat="false" ht="17.9" hidden="true" customHeight="false" outlineLevel="0" collapsed="false">
      <c r="B1304" s="1" t="s">
        <v>198</v>
      </c>
      <c r="C1304" s="1" t="s">
        <v>30</v>
      </c>
      <c r="D1304" s="1" t="s">
        <v>31</v>
      </c>
      <c r="F1304" s="1" t="s">
        <v>207</v>
      </c>
      <c r="G1304" s="16" t="n">
        <v>45764</v>
      </c>
      <c r="H1304" s="6" t="s">
        <v>2895</v>
      </c>
      <c r="J1304" s="1" t="s">
        <v>34</v>
      </c>
      <c r="K1304" s="1" t="s">
        <v>35</v>
      </c>
      <c r="L1304" s="1" t="s">
        <v>2896</v>
      </c>
      <c r="M1304" s="17" t="str">
        <f aca="false">IF(COUNTIF(поверки!$H$6:$H$3175,поверки!$H1304)&gt;1,"Дубликат","")</f>
        <v/>
      </c>
      <c r="N1304" s="17" t="str">
        <f aca="false">IF(COUNTIF(поверки!$L$6:$L$3175,поверки!$L1304)&gt;1,"Дубликат","")</f>
        <v/>
      </c>
      <c r="O1304" s="18" t="n">
        <v>1299</v>
      </c>
      <c r="P1304" s="17" t="str">
        <f aca="false">CONCATENATE(TEXT(MONTH(поверки!$G1304),"00"),"/",TEXT(поверки!$O1304,"000"), "/",TEXT(YEAR(поверки!$G1304)-2000,"00"))</f>
        <v>04/1299/25</v>
      </c>
      <c r="Q1304" s="17" t="str">
        <f aca="false">VLOOKUP(поверки!$F1304,'соответстиви ОТ типу'!$K$4:$M$344,2,FALSE())</f>
        <v>Преобразователь давления</v>
      </c>
      <c r="R1304" s="17" t="s">
        <v>222</v>
      </c>
      <c r="S1304" s="17" t="s">
        <v>65</v>
      </c>
      <c r="T1304" s="17" t="n">
        <v>5</v>
      </c>
      <c r="U1304" s="19" t="n">
        <f aca="false">VLOOKUP(поверки!$T1304,'Акты п-п'!$C$5:$I$57,2,FALSE())</f>
        <v>45761</v>
      </c>
      <c r="V1304" s="19" t="n">
        <f aca="false">VLOOKUP(поверки!$T1304,'Акты п-п'!$C$5:$I$57,3,FALSE())</f>
        <v>45765</v>
      </c>
      <c r="W1304" s="17" t="str">
        <f aca="false">VLOOKUP(поверки!$T1304,'Акты п-п'!$C$5:$I$57,5,FALSE())</f>
        <v>Кадыков П.Ю.</v>
      </c>
      <c r="X1304" s="17" t="n">
        <f aca="false">поверки!$G1304-поверки!$U1304</f>
        <v>3</v>
      </c>
      <c r="Y1304" s="17" t="n">
        <f aca="false">поверки!$V1304-поверки!$G1304</f>
        <v>1</v>
      </c>
      <c r="Z1304" s="17" t="str">
        <f aca="false">CONCATENATE(поверки!$Q1304," ",поверки!$S1304," номер ",поверки!$H1304)</f>
        <v>Преобразователь давления EJX 530A номер 91J604165</v>
      </c>
    </row>
    <row r="1305" customFormat="false" ht="17.9" hidden="true" customHeight="false" outlineLevel="0" collapsed="false">
      <c r="B1305" s="1" t="s">
        <v>198</v>
      </c>
      <c r="C1305" s="1" t="s">
        <v>30</v>
      </c>
      <c r="D1305" s="1" t="s">
        <v>31</v>
      </c>
      <c r="F1305" s="1" t="s">
        <v>207</v>
      </c>
      <c r="G1305" s="16" t="n">
        <v>45764</v>
      </c>
      <c r="H1305" s="6" t="s">
        <v>2897</v>
      </c>
      <c r="J1305" s="1" t="s">
        <v>34</v>
      </c>
      <c r="K1305" s="1" t="s">
        <v>35</v>
      </c>
      <c r="L1305" s="1" t="s">
        <v>2898</v>
      </c>
      <c r="M1305" s="17" t="str">
        <f aca="false">IF(COUNTIF(поверки!$H$6:$H$3175,поверки!$H1305)&gt;1,"Дубликат","")</f>
        <v/>
      </c>
      <c r="N1305" s="17" t="str">
        <f aca="false">IF(COUNTIF(поверки!$L$6:$L$3175,поверки!$L1305)&gt;1,"Дубликат","")</f>
        <v/>
      </c>
      <c r="O1305" s="18" t="n">
        <v>1300</v>
      </c>
      <c r="P1305" s="17" t="str">
        <f aca="false">CONCATENATE(TEXT(MONTH(поверки!$G1305),"00"),"/",TEXT(поверки!$O1305,"000"), "/",TEXT(YEAR(поверки!$G1305)-2000,"00"))</f>
        <v>04/1300/25</v>
      </c>
      <c r="Q1305" s="17" t="str">
        <f aca="false">VLOOKUP(поверки!$F1305,'соответстиви ОТ типу'!$K$4:$M$344,2,FALSE())</f>
        <v>Преобразователь давления</v>
      </c>
      <c r="R1305" s="17" t="s">
        <v>222</v>
      </c>
      <c r="S1305" s="17" t="s">
        <v>2899</v>
      </c>
      <c r="T1305" s="17" t="n">
        <v>5</v>
      </c>
      <c r="U1305" s="19" t="n">
        <f aca="false">VLOOKUP(поверки!$T1305,'Акты п-п'!$C$5:$I$57,2,FALSE())</f>
        <v>45761</v>
      </c>
      <c r="V1305" s="19" t="n">
        <f aca="false">VLOOKUP(поверки!$T1305,'Акты п-п'!$C$5:$I$57,3,FALSE())</f>
        <v>45765</v>
      </c>
      <c r="W1305" s="17" t="str">
        <f aca="false">VLOOKUP(поверки!$T1305,'Акты п-п'!$C$5:$I$57,5,FALSE())</f>
        <v>Кадыков П.Ю.</v>
      </c>
      <c r="X1305" s="17" t="n">
        <f aca="false">поверки!$G1305-поверки!$U1305</f>
        <v>3</v>
      </c>
      <c r="Y1305" s="17" t="n">
        <f aca="false">поверки!$V1305-поверки!$G1305</f>
        <v>1</v>
      </c>
      <c r="Z1305" s="17" t="str">
        <f aca="false">CONCATENATE(поверки!$Q1305," ",поверки!$S1305," номер ",поверки!$H1305)</f>
        <v>Преобразователь давления EJX 110A номер 91J604409</v>
      </c>
    </row>
    <row r="1306" customFormat="false" ht="17.9" hidden="true" customHeight="false" outlineLevel="0" collapsed="false">
      <c r="B1306" s="1" t="s">
        <v>198</v>
      </c>
      <c r="C1306" s="1" t="s">
        <v>30</v>
      </c>
      <c r="D1306" s="1" t="s">
        <v>31</v>
      </c>
      <c r="F1306" s="1" t="s">
        <v>207</v>
      </c>
      <c r="G1306" s="16" t="n">
        <v>45764</v>
      </c>
      <c r="H1306" s="6" t="s">
        <v>2900</v>
      </c>
      <c r="J1306" s="1" t="s">
        <v>34</v>
      </c>
      <c r="K1306" s="1" t="s">
        <v>35</v>
      </c>
      <c r="L1306" s="1" t="s">
        <v>2901</v>
      </c>
      <c r="M1306" s="17" t="str">
        <f aca="false">IF(COUNTIF(поверки!$H$6:$H$3175,поверки!$H1306)&gt;1,"Дубликат","")</f>
        <v/>
      </c>
      <c r="N1306" s="17" t="str">
        <f aca="false">IF(COUNTIF(поверки!$L$6:$L$3175,поверки!$L1306)&gt;1,"Дубликат","")</f>
        <v/>
      </c>
      <c r="O1306" s="18" t="n">
        <v>1301</v>
      </c>
      <c r="P1306" s="17" t="str">
        <f aca="false">CONCATENATE(TEXT(MONTH(поверки!$G1306),"00"),"/",TEXT(поверки!$O1306,"000"), "/",TEXT(YEAR(поверки!$G1306)-2000,"00"))</f>
        <v>04/1301/25</v>
      </c>
      <c r="Q1306" s="17" t="str">
        <f aca="false">VLOOKUP(поверки!$F1306,'соответстиви ОТ типу'!$K$4:$M$344,2,FALSE())</f>
        <v>Преобразователь давления</v>
      </c>
      <c r="R1306" s="17" t="s">
        <v>222</v>
      </c>
      <c r="S1306" s="17" t="s">
        <v>65</v>
      </c>
      <c r="T1306" s="17" t="n">
        <v>5</v>
      </c>
      <c r="U1306" s="19" t="n">
        <f aca="false">VLOOKUP(поверки!$T1306,'Акты п-п'!$C$5:$I$57,2,FALSE())</f>
        <v>45761</v>
      </c>
      <c r="V1306" s="19" t="n">
        <f aca="false">VLOOKUP(поверки!$T1306,'Акты п-п'!$C$5:$I$57,3,FALSE())</f>
        <v>45765</v>
      </c>
      <c r="W1306" s="17" t="str">
        <f aca="false">VLOOKUP(поверки!$T1306,'Акты п-п'!$C$5:$I$57,5,FALSE())</f>
        <v>Кадыков П.Ю.</v>
      </c>
      <c r="X1306" s="17" t="n">
        <f aca="false">поверки!$G1306-поверки!$U1306</f>
        <v>3</v>
      </c>
      <c r="Y1306" s="17" t="n">
        <f aca="false">поверки!$V1306-поверки!$G1306</f>
        <v>1</v>
      </c>
      <c r="Z1306" s="17" t="str">
        <f aca="false">CONCATENATE(поверки!$Q1306," ",поверки!$S1306," номер ",поверки!$H1306)</f>
        <v>Преобразователь давления EJX 530A номер 91J604164</v>
      </c>
    </row>
    <row r="1307" customFormat="false" ht="17.9" hidden="true" customHeight="false" outlineLevel="0" collapsed="false">
      <c r="B1307" s="1" t="s">
        <v>198</v>
      </c>
      <c r="C1307" s="1" t="s">
        <v>30</v>
      </c>
      <c r="D1307" s="1" t="s">
        <v>31</v>
      </c>
      <c r="F1307" s="1" t="s">
        <v>207</v>
      </c>
      <c r="G1307" s="16" t="n">
        <v>45764</v>
      </c>
      <c r="H1307" s="6" t="s">
        <v>2902</v>
      </c>
      <c r="J1307" s="1" t="s">
        <v>34</v>
      </c>
      <c r="K1307" s="1" t="s">
        <v>35</v>
      </c>
      <c r="L1307" s="1" t="s">
        <v>2903</v>
      </c>
      <c r="M1307" s="17" t="str">
        <f aca="false">IF(COUNTIF(поверки!$H$6:$H$3175,поверки!$H1307)&gt;1,"Дубликат","")</f>
        <v/>
      </c>
      <c r="N1307" s="17" t="str">
        <f aca="false">IF(COUNTIF(поверки!$L$6:$L$3175,поверки!$L1307)&gt;1,"Дубликат","")</f>
        <v/>
      </c>
      <c r="O1307" s="18" t="n">
        <v>1302</v>
      </c>
      <c r="P1307" s="17" t="str">
        <f aca="false">CONCATENATE(TEXT(MONTH(поверки!$G1307),"00"),"/",TEXT(поверки!$O1307,"000"), "/",TEXT(YEAR(поверки!$G1307)-2000,"00"))</f>
        <v>04/1302/25</v>
      </c>
      <c r="Q1307" s="17" t="str">
        <f aca="false">VLOOKUP(поверки!$F1307,'соответстиви ОТ типу'!$K$4:$M$344,2,FALSE())</f>
        <v>Преобразователь давления</v>
      </c>
      <c r="R1307" s="17" t="s">
        <v>222</v>
      </c>
      <c r="S1307" s="17" t="s">
        <v>65</v>
      </c>
      <c r="T1307" s="17" t="n">
        <v>5</v>
      </c>
      <c r="U1307" s="19" t="n">
        <f aca="false">VLOOKUP(поверки!$T1307,'Акты п-п'!$C$5:$I$57,2,FALSE())</f>
        <v>45761</v>
      </c>
      <c r="V1307" s="19" t="n">
        <f aca="false">VLOOKUP(поверки!$T1307,'Акты п-п'!$C$5:$I$57,3,FALSE())</f>
        <v>45765</v>
      </c>
      <c r="W1307" s="17" t="str">
        <f aca="false">VLOOKUP(поверки!$T1307,'Акты п-п'!$C$5:$I$57,5,FALSE())</f>
        <v>Кадыков П.Ю.</v>
      </c>
      <c r="X1307" s="17" t="n">
        <f aca="false">поверки!$G1307-поверки!$U1307</f>
        <v>3</v>
      </c>
      <c r="Y1307" s="17" t="n">
        <f aca="false">поверки!$V1307-поверки!$G1307</f>
        <v>1</v>
      </c>
      <c r="Z1307" s="17" t="str">
        <f aca="false">CONCATENATE(поверки!$Q1307," ",поверки!$S1307," номер ",поверки!$H1307)</f>
        <v>Преобразователь давления EJX 530A номер 91J604372</v>
      </c>
    </row>
    <row r="1308" customFormat="false" ht="17.9" hidden="true" customHeight="false" outlineLevel="0" collapsed="false">
      <c r="B1308" s="1" t="s">
        <v>198</v>
      </c>
      <c r="C1308" s="1" t="s">
        <v>30</v>
      </c>
      <c r="D1308" s="1" t="s">
        <v>31</v>
      </c>
      <c r="F1308" s="1" t="s">
        <v>207</v>
      </c>
      <c r="G1308" s="16" t="n">
        <v>45764</v>
      </c>
      <c r="H1308" s="6" t="s">
        <v>2904</v>
      </c>
      <c r="J1308" s="1" t="s">
        <v>34</v>
      </c>
      <c r="K1308" s="1" t="s">
        <v>35</v>
      </c>
      <c r="L1308" s="1" t="s">
        <v>2905</v>
      </c>
      <c r="M1308" s="17" t="str">
        <f aca="false">IF(COUNTIF(поверки!$H$6:$H$3175,поверки!$H1308)&gt;1,"Дубликат","")</f>
        <v/>
      </c>
      <c r="N1308" s="17" t="str">
        <f aca="false">IF(COUNTIF(поверки!$L$6:$L$3175,поверки!$L1308)&gt;1,"Дубликат","")</f>
        <v/>
      </c>
      <c r="O1308" s="18" t="n">
        <v>1303</v>
      </c>
      <c r="P1308" s="17" t="str">
        <f aca="false">CONCATENATE(TEXT(MONTH(поверки!$G1308),"00"),"/",TEXT(поверки!$O1308,"000"), "/",TEXT(YEAR(поверки!$G1308)-2000,"00"))</f>
        <v>04/1303/25</v>
      </c>
      <c r="Q1308" s="17" t="str">
        <f aca="false">VLOOKUP(поверки!$F1308,'соответстиви ОТ типу'!$K$4:$M$344,2,FALSE())</f>
        <v>Преобразователь давления</v>
      </c>
      <c r="R1308" s="17" t="s">
        <v>222</v>
      </c>
      <c r="S1308" s="17" t="s">
        <v>65</v>
      </c>
      <c r="T1308" s="17" t="n">
        <v>5</v>
      </c>
      <c r="U1308" s="19" t="n">
        <f aca="false">VLOOKUP(поверки!$T1308,'Акты п-п'!$C$5:$I$57,2,FALSE())</f>
        <v>45761</v>
      </c>
      <c r="V1308" s="19" t="n">
        <f aca="false">VLOOKUP(поверки!$T1308,'Акты п-п'!$C$5:$I$57,3,FALSE())</f>
        <v>45765</v>
      </c>
      <c r="W1308" s="17" t="str">
        <f aca="false">VLOOKUP(поверки!$T1308,'Акты п-п'!$C$5:$I$57,5,FALSE())</f>
        <v>Кадыков П.Ю.</v>
      </c>
      <c r="X1308" s="17" t="n">
        <f aca="false">поверки!$G1308-поверки!$U1308</f>
        <v>3</v>
      </c>
      <c r="Y1308" s="17" t="n">
        <f aca="false">поверки!$V1308-поверки!$G1308</f>
        <v>1</v>
      </c>
      <c r="Z1308" s="17" t="str">
        <f aca="false">CONCATENATE(поверки!$Q1308," ",поверки!$S1308," номер ",поверки!$H1308)</f>
        <v>Преобразователь давления EJX 530A номер 91J604167</v>
      </c>
    </row>
    <row r="1309" customFormat="false" ht="17.9" hidden="true" customHeight="false" outlineLevel="0" collapsed="false">
      <c r="B1309" s="1" t="s">
        <v>198</v>
      </c>
      <c r="C1309" s="1" t="s">
        <v>30</v>
      </c>
      <c r="D1309" s="1" t="s">
        <v>31</v>
      </c>
      <c r="F1309" s="1" t="s">
        <v>207</v>
      </c>
      <c r="G1309" s="16" t="n">
        <v>45764</v>
      </c>
      <c r="H1309" s="6" t="s">
        <v>2906</v>
      </c>
      <c r="J1309" s="1" t="s">
        <v>34</v>
      </c>
      <c r="K1309" s="1" t="s">
        <v>35</v>
      </c>
      <c r="L1309" s="1" t="s">
        <v>2907</v>
      </c>
      <c r="M1309" s="17" t="str">
        <f aca="false">IF(COUNTIF(поверки!$H$6:$H$3175,поверки!$H1309)&gt;1,"Дубликат","")</f>
        <v/>
      </c>
      <c r="N1309" s="17" t="str">
        <f aca="false">IF(COUNTIF(поверки!$L$6:$L$3175,поверки!$L1309)&gt;1,"Дубликат","")</f>
        <v/>
      </c>
      <c r="O1309" s="18" t="n">
        <v>1304</v>
      </c>
      <c r="P1309" s="17" t="str">
        <f aca="false">CONCATENATE(TEXT(MONTH(поверки!$G1309),"00"),"/",TEXT(поверки!$O1309,"000"), "/",TEXT(YEAR(поверки!$G1309)-2000,"00"))</f>
        <v>04/1304/25</v>
      </c>
      <c r="Q1309" s="17" t="str">
        <f aca="false">VLOOKUP(поверки!$F1309,'соответстиви ОТ типу'!$K$4:$M$344,2,FALSE())</f>
        <v>Преобразователь давления</v>
      </c>
      <c r="R1309" s="17" t="s">
        <v>222</v>
      </c>
      <c r="S1309" s="17" t="s">
        <v>65</v>
      </c>
      <c r="T1309" s="17" t="n">
        <v>5</v>
      </c>
      <c r="U1309" s="19" t="n">
        <f aca="false">VLOOKUP(поверки!$T1309,'Акты п-п'!$C$5:$I$57,2,FALSE())</f>
        <v>45761</v>
      </c>
      <c r="V1309" s="19" t="n">
        <f aca="false">VLOOKUP(поверки!$T1309,'Акты п-п'!$C$5:$I$57,3,FALSE())</f>
        <v>45765</v>
      </c>
      <c r="W1309" s="17" t="str">
        <f aca="false">VLOOKUP(поверки!$T1309,'Акты п-п'!$C$5:$I$57,5,FALSE())</f>
        <v>Кадыков П.Ю.</v>
      </c>
      <c r="X1309" s="17" t="n">
        <f aca="false">поверки!$G1309-поверки!$U1309</f>
        <v>3</v>
      </c>
      <c r="Y1309" s="17" t="n">
        <f aca="false">поверки!$V1309-поверки!$G1309</f>
        <v>1</v>
      </c>
      <c r="Z1309" s="17" t="str">
        <f aca="false">CONCATENATE(поверки!$Q1309," ",поверки!$S1309," номер ",поверки!$H1309)</f>
        <v>Преобразователь давления EJX 530A номер 91J604166</v>
      </c>
    </row>
    <row r="1310" customFormat="false" ht="17.9" hidden="true" customHeight="false" outlineLevel="0" collapsed="false">
      <c r="B1310" s="1" t="s">
        <v>198</v>
      </c>
      <c r="C1310" s="1" t="s">
        <v>30</v>
      </c>
      <c r="D1310" s="1" t="s">
        <v>31</v>
      </c>
      <c r="F1310" s="1" t="s">
        <v>207</v>
      </c>
      <c r="G1310" s="16" t="n">
        <v>45764</v>
      </c>
      <c r="H1310" s="6" t="s">
        <v>2908</v>
      </c>
      <c r="J1310" s="1" t="s">
        <v>34</v>
      </c>
      <c r="K1310" s="1" t="s">
        <v>35</v>
      </c>
      <c r="L1310" s="1" t="s">
        <v>2909</v>
      </c>
      <c r="M1310" s="17" t="str">
        <f aca="false">IF(COUNTIF(поверки!$H$6:$H$3175,поверки!$H1310)&gt;1,"Дубликат","")</f>
        <v/>
      </c>
      <c r="N1310" s="17" t="str">
        <f aca="false">IF(COUNTIF(поверки!$L$6:$L$3175,поверки!$L1310)&gt;1,"Дубликат","")</f>
        <v/>
      </c>
      <c r="O1310" s="18" t="n">
        <v>1305</v>
      </c>
      <c r="P1310" s="17" t="str">
        <f aca="false">CONCATENATE(TEXT(MONTH(поверки!$G1310),"00"),"/",TEXT(поверки!$O1310,"000"), "/",TEXT(YEAR(поверки!$G1310)-2000,"00"))</f>
        <v>04/1305/25</v>
      </c>
      <c r="Q1310" s="17" t="str">
        <f aca="false">VLOOKUP(поверки!$F1310,'соответстиви ОТ типу'!$K$4:$M$344,2,FALSE())</f>
        <v>Преобразователь давления</v>
      </c>
      <c r="R1310" s="17" t="s">
        <v>222</v>
      </c>
      <c r="S1310" s="17" t="s">
        <v>65</v>
      </c>
      <c r="T1310" s="17" t="n">
        <v>5</v>
      </c>
      <c r="U1310" s="19" t="n">
        <f aca="false">VLOOKUP(поверки!$T1310,'Акты п-п'!$C$5:$I$57,2,FALSE())</f>
        <v>45761</v>
      </c>
      <c r="V1310" s="19" t="n">
        <f aca="false">VLOOKUP(поверки!$T1310,'Акты п-п'!$C$5:$I$57,3,FALSE())</f>
        <v>45765</v>
      </c>
      <c r="W1310" s="17" t="str">
        <f aca="false">VLOOKUP(поверки!$T1310,'Акты п-п'!$C$5:$I$57,5,FALSE())</f>
        <v>Кадыков П.Ю.</v>
      </c>
      <c r="X1310" s="17" t="n">
        <f aca="false">поверки!$G1310-поверки!$U1310</f>
        <v>3</v>
      </c>
      <c r="Y1310" s="17" t="n">
        <f aca="false">поверки!$V1310-поверки!$G1310</f>
        <v>1</v>
      </c>
      <c r="Z1310" s="17" t="str">
        <f aca="false">CONCATENATE(поверки!$Q1310," ",поверки!$S1310," номер ",поверки!$H1310)</f>
        <v>Преобразователь давления EJX 530A номер 91J604171</v>
      </c>
    </row>
    <row r="1311" customFormat="false" ht="17.9" hidden="true" customHeight="false" outlineLevel="0" collapsed="false">
      <c r="B1311" s="1" t="s">
        <v>198</v>
      </c>
      <c r="C1311" s="1" t="s">
        <v>30</v>
      </c>
      <c r="D1311" s="1" t="s">
        <v>31</v>
      </c>
      <c r="F1311" s="1" t="s">
        <v>207</v>
      </c>
      <c r="G1311" s="16" t="n">
        <v>45764</v>
      </c>
      <c r="H1311" s="6" t="s">
        <v>2910</v>
      </c>
      <c r="J1311" s="1" t="s">
        <v>34</v>
      </c>
      <c r="K1311" s="1" t="s">
        <v>35</v>
      </c>
      <c r="L1311" s="1" t="s">
        <v>2911</v>
      </c>
      <c r="M1311" s="17" t="str">
        <f aca="false">IF(COUNTIF(поверки!$H$6:$H$3175,поверки!$H1311)&gt;1,"Дубликат","")</f>
        <v/>
      </c>
      <c r="N1311" s="17" t="str">
        <f aca="false">IF(COUNTIF(поверки!$L$6:$L$3175,поверки!$L1311)&gt;1,"Дубликат","")</f>
        <v/>
      </c>
      <c r="O1311" s="18" t="n">
        <v>1306</v>
      </c>
      <c r="P1311" s="17" t="str">
        <f aca="false">CONCATENATE(TEXT(MONTH(поверки!$G1311),"00"),"/",TEXT(поверки!$O1311,"000"), "/",TEXT(YEAR(поверки!$G1311)-2000,"00"))</f>
        <v>04/1306/25</v>
      </c>
      <c r="Q1311" s="17" t="str">
        <f aca="false">VLOOKUP(поверки!$F1311,'соответстиви ОТ типу'!$K$4:$M$344,2,FALSE())</f>
        <v>Преобразователь давления</v>
      </c>
      <c r="R1311" s="17" t="s">
        <v>222</v>
      </c>
      <c r="S1311" s="17" t="s">
        <v>65</v>
      </c>
      <c r="T1311" s="17" t="n">
        <v>5</v>
      </c>
      <c r="U1311" s="19" t="n">
        <f aca="false">VLOOKUP(поверки!$T1311,'Акты п-п'!$C$5:$I$57,2,FALSE())</f>
        <v>45761</v>
      </c>
      <c r="V1311" s="19" t="n">
        <f aca="false">VLOOKUP(поверки!$T1311,'Акты п-п'!$C$5:$I$57,3,FALSE())</f>
        <v>45765</v>
      </c>
      <c r="W1311" s="17" t="str">
        <f aca="false">VLOOKUP(поверки!$T1311,'Акты п-п'!$C$5:$I$57,5,FALSE())</f>
        <v>Кадыков П.Ю.</v>
      </c>
      <c r="X1311" s="17" t="n">
        <f aca="false">поверки!$G1311-поверки!$U1311</f>
        <v>3</v>
      </c>
      <c r="Y1311" s="17" t="n">
        <f aca="false">поверки!$V1311-поверки!$G1311</f>
        <v>1</v>
      </c>
      <c r="Z1311" s="17" t="str">
        <f aca="false">CONCATENATE(поверки!$Q1311," ",поверки!$S1311," номер ",поверки!$H1311)</f>
        <v>Преобразователь давления EJX 530A номер 91J604183</v>
      </c>
    </row>
    <row r="1312" customFormat="false" ht="17.9" hidden="true" customHeight="false" outlineLevel="0" collapsed="false">
      <c r="B1312" s="1" t="s">
        <v>198</v>
      </c>
      <c r="C1312" s="1" t="s">
        <v>30</v>
      </c>
      <c r="D1312" s="1" t="s">
        <v>31</v>
      </c>
      <c r="F1312" s="1" t="s">
        <v>2912</v>
      </c>
      <c r="G1312" s="16" t="n">
        <v>45764</v>
      </c>
      <c r="H1312" s="6" t="s">
        <v>2913</v>
      </c>
      <c r="J1312" s="1" t="s">
        <v>34</v>
      </c>
      <c r="K1312" s="1" t="s">
        <v>35</v>
      </c>
      <c r="L1312" s="1" t="s">
        <v>2914</v>
      </c>
      <c r="M1312" s="17" t="str">
        <f aca="false">IF(COUNTIF(поверки!$H$6:$H$3175,поверки!$H1312)&gt;1,"Дубликат","")</f>
        <v/>
      </c>
      <c r="N1312" s="17" t="str">
        <f aca="false">IF(COUNTIF(поверки!$L$6:$L$3175,поверки!$L1312)&gt;1,"Дубликат","")</f>
        <v/>
      </c>
      <c r="O1312" s="18" t="n">
        <v>1307</v>
      </c>
      <c r="P1312" s="17" t="str">
        <f aca="false">CONCATENATE(TEXT(MONTH(поверки!$G1312),"00"),"/",TEXT(поверки!$O1312,"000"), "/",TEXT(YEAR(поверки!$G1312)-2000,"00"))</f>
        <v>04/1307/25</v>
      </c>
      <c r="Q1312" s="17" t="str">
        <f aca="false">VLOOKUP(поверки!$F1312,'соответстиви ОТ типу'!$K$4:$M$344,2,FALSE())</f>
        <v>Преобразователь давления</v>
      </c>
      <c r="R1312" s="17" t="s">
        <v>222</v>
      </c>
      <c r="S1312" s="17" t="s">
        <v>2915</v>
      </c>
      <c r="T1312" s="17" t="n">
        <v>5</v>
      </c>
      <c r="U1312" s="19" t="n">
        <f aca="false">VLOOKUP(поверки!$T1312,'Акты п-п'!$C$5:$I$57,2,FALSE())</f>
        <v>45761</v>
      </c>
      <c r="V1312" s="19" t="n">
        <f aca="false">VLOOKUP(поверки!$T1312,'Акты п-п'!$C$5:$I$57,3,FALSE())</f>
        <v>45765</v>
      </c>
      <c r="W1312" s="17" t="str">
        <f aca="false">VLOOKUP(поверки!$T1312,'Акты п-п'!$C$5:$I$57,5,FALSE())</f>
        <v>Кадыков П.Ю.</v>
      </c>
      <c r="X1312" s="17" t="n">
        <f aca="false">поверки!$G1312-поверки!$U1312</f>
        <v>3</v>
      </c>
      <c r="Y1312" s="17" t="n">
        <f aca="false">поверки!$V1312-поверки!$G1312</f>
        <v>1</v>
      </c>
      <c r="Z1312" s="17" t="str">
        <f aca="false">CONCATENATE(поверки!$Q1312," ",поверки!$S1312," номер ",поверки!$H1312)</f>
        <v>Преобразователь давления EJA 530A номер 91H723212</v>
      </c>
    </row>
    <row r="1313" customFormat="false" ht="17.9" hidden="true" customHeight="false" outlineLevel="0" collapsed="false">
      <c r="B1313" s="1" t="s">
        <v>198</v>
      </c>
      <c r="C1313" s="1" t="s">
        <v>30</v>
      </c>
      <c r="D1313" s="1" t="s">
        <v>31</v>
      </c>
      <c r="F1313" s="1" t="s">
        <v>2916</v>
      </c>
      <c r="G1313" s="16" t="n">
        <v>45764</v>
      </c>
      <c r="H1313" s="6" t="s">
        <v>2917</v>
      </c>
      <c r="J1313" s="1" t="s">
        <v>34</v>
      </c>
      <c r="K1313" s="1" t="s">
        <v>35</v>
      </c>
      <c r="L1313" s="1" t="s">
        <v>2918</v>
      </c>
      <c r="M1313" s="17" t="str">
        <f aca="false">IF(COUNTIF(поверки!$H$6:$H$3175,поверки!$H1313)&gt;1,"Дубликат","")</f>
        <v/>
      </c>
      <c r="N1313" s="17" t="str">
        <f aca="false">IF(COUNTIF(поверки!$L$6:$L$3175,поверки!$L1313)&gt;1,"Дубликат","")</f>
        <v/>
      </c>
      <c r="O1313" s="18" t="n">
        <v>1308</v>
      </c>
      <c r="P1313" s="17" t="str">
        <f aca="false">CONCATENATE(TEXT(MONTH(поверки!$G1313),"00"),"/",TEXT(поверки!$O1313,"000"), "/",TEXT(YEAR(поверки!$G1313)-2000,"00"))</f>
        <v>04/1308/25</v>
      </c>
      <c r="Q1313" s="17" t="str">
        <f aca="false">VLOOKUP(поверки!$F1313,'соответстиви ОТ типу'!$K$4:$M$344,2,FALSE())</f>
        <v>Датчик давления</v>
      </c>
      <c r="R1313" s="17" t="s">
        <v>46</v>
      </c>
      <c r="S1313" s="17" t="s">
        <v>2919</v>
      </c>
      <c r="T1313" s="17" t="n">
        <v>5</v>
      </c>
      <c r="U1313" s="19" t="n">
        <f aca="false">VLOOKUP(поверки!$T1313,'Акты п-п'!$C$5:$I$57,2,FALSE())</f>
        <v>45761</v>
      </c>
      <c r="V1313" s="19" t="n">
        <f aca="false">VLOOKUP(поверки!$T1313,'Акты п-п'!$C$5:$I$57,3,FALSE())</f>
        <v>45765</v>
      </c>
      <c r="W1313" s="17" t="str">
        <f aca="false">VLOOKUP(поверки!$T1313,'Акты п-п'!$C$5:$I$57,5,FALSE())</f>
        <v>Кадыков П.Ю.</v>
      </c>
      <c r="X1313" s="17" t="n">
        <f aca="false">поверки!$G1313-поверки!$U1313</f>
        <v>3</v>
      </c>
      <c r="Y1313" s="17" t="n">
        <f aca="false">поверки!$V1313-поверки!$G1313</f>
        <v>1</v>
      </c>
      <c r="Z1313" s="17" t="str">
        <f aca="false">CONCATENATE(поверки!$Q1313," ",поверки!$S1313," номер ",поверки!$H1313)</f>
        <v>Датчик давления Метран-75TG номер 1796956</v>
      </c>
    </row>
    <row r="1314" customFormat="false" ht="17.9" hidden="true" customHeight="false" outlineLevel="0" collapsed="false">
      <c r="B1314" s="1" t="s">
        <v>198</v>
      </c>
      <c r="C1314" s="1" t="s">
        <v>30</v>
      </c>
      <c r="D1314" s="1" t="s">
        <v>31</v>
      </c>
      <c r="F1314" s="1" t="s">
        <v>239</v>
      </c>
      <c r="G1314" s="16" t="n">
        <v>45764</v>
      </c>
      <c r="H1314" s="6" t="s">
        <v>2920</v>
      </c>
      <c r="J1314" s="1" t="s">
        <v>34</v>
      </c>
      <c r="K1314" s="1" t="s">
        <v>35</v>
      </c>
      <c r="L1314" s="1" t="s">
        <v>2921</v>
      </c>
      <c r="M1314" s="17" t="str">
        <f aca="false">IF(COUNTIF(поверки!$H$6:$H$3175,поверки!$H1314)&gt;1,"Дубликат","")</f>
        <v/>
      </c>
      <c r="N1314" s="17" t="str">
        <f aca="false">IF(COUNTIF(поверки!$L$6:$L$3175,поверки!$L1314)&gt;1,"Дубликат","")</f>
        <v/>
      </c>
      <c r="O1314" s="18" t="n">
        <v>1309</v>
      </c>
      <c r="P1314" s="17" t="str">
        <f aca="false">CONCATENATE(TEXT(MONTH(поверки!$G1314),"00"),"/",TEXT(поверки!$O1314,"000"), "/",TEXT(YEAR(поверки!$G1314)-2000,"00"))</f>
        <v>04/1309/25</v>
      </c>
      <c r="Q1314" s="17" t="str">
        <f aca="false">VLOOKUP(поверки!$F1314,'соответстиви ОТ типу'!$K$4:$M$344,2,FALSE())</f>
        <v>Преобразователь давления</v>
      </c>
      <c r="R1314" s="17" t="s">
        <v>46</v>
      </c>
      <c r="S1314" s="17" t="s">
        <v>2922</v>
      </c>
      <c r="T1314" s="17" t="n">
        <v>5</v>
      </c>
      <c r="U1314" s="19" t="n">
        <f aca="false">VLOOKUP(поверки!$T1314,'Акты п-п'!$C$5:$I$57,2,FALSE())</f>
        <v>45761</v>
      </c>
      <c r="V1314" s="19" t="n">
        <f aca="false">VLOOKUP(поверки!$T1314,'Акты п-п'!$C$5:$I$57,3,FALSE())</f>
        <v>45765</v>
      </c>
      <c r="W1314" s="17" t="str">
        <f aca="false">VLOOKUP(поверки!$T1314,'Акты п-п'!$C$5:$I$57,5,FALSE())</f>
        <v>Кадыков П.Ю.</v>
      </c>
      <c r="X1314" s="17" t="n">
        <f aca="false">поверки!$G1314-поверки!$U1314</f>
        <v>3</v>
      </c>
      <c r="Y1314" s="17" t="n">
        <f aca="false">поверки!$V1314-поверки!$G1314</f>
        <v>1</v>
      </c>
      <c r="Z1314" s="17" t="str">
        <f aca="false">CONCATENATE(поверки!$Q1314," ",поверки!$S1314," номер ",поверки!$H1314)</f>
        <v>Преобразователь давления АМ-2000 ТG6 номер 12217070833</v>
      </c>
    </row>
    <row r="1315" customFormat="false" ht="17.9" hidden="true" customHeight="false" outlineLevel="0" collapsed="false">
      <c r="B1315" s="1" t="s">
        <v>198</v>
      </c>
      <c r="C1315" s="1" t="s">
        <v>30</v>
      </c>
      <c r="D1315" s="1" t="s">
        <v>31</v>
      </c>
      <c r="F1315" s="1" t="s">
        <v>239</v>
      </c>
      <c r="G1315" s="16" t="n">
        <v>45764</v>
      </c>
      <c r="H1315" s="6" t="s">
        <v>2923</v>
      </c>
      <c r="J1315" s="1" t="s">
        <v>34</v>
      </c>
      <c r="K1315" s="1" t="s">
        <v>35</v>
      </c>
      <c r="L1315" s="1" t="s">
        <v>2924</v>
      </c>
      <c r="M1315" s="17" t="str">
        <f aca="false">IF(COUNTIF(поверки!$H$6:$H$3175,поверки!$H1315)&gt;1,"Дубликат","")</f>
        <v/>
      </c>
      <c r="N1315" s="17" t="str">
        <f aca="false">IF(COUNTIF(поверки!$L$6:$L$3175,поверки!$L1315)&gt;1,"Дубликат","")</f>
        <v/>
      </c>
      <c r="O1315" s="18" t="n">
        <v>1310</v>
      </c>
      <c r="P1315" s="17" t="str">
        <f aca="false">CONCATENATE(TEXT(MONTH(поверки!$G1315),"00"),"/",TEXT(поверки!$O1315,"000"), "/",TEXT(YEAR(поверки!$G1315)-2000,"00"))</f>
        <v>04/1310/25</v>
      </c>
      <c r="Q1315" s="17" t="str">
        <f aca="false">VLOOKUP(поверки!$F1315,'соответстиви ОТ типу'!$K$4:$M$344,2,FALSE())</f>
        <v>Преобразователь давления</v>
      </c>
      <c r="R1315" s="17" t="s">
        <v>46</v>
      </c>
      <c r="S1315" s="17" t="s">
        <v>2925</v>
      </c>
      <c r="T1315" s="17" t="n">
        <v>5</v>
      </c>
      <c r="U1315" s="19" t="n">
        <f aca="false">VLOOKUP(поверки!$T1315,'Акты п-п'!$C$5:$I$57,2,FALSE())</f>
        <v>45761</v>
      </c>
      <c r="V1315" s="19" t="n">
        <f aca="false">VLOOKUP(поверки!$T1315,'Акты п-п'!$C$5:$I$57,3,FALSE())</f>
        <v>45765</v>
      </c>
      <c r="W1315" s="17" t="str">
        <f aca="false">VLOOKUP(поверки!$T1315,'Акты п-п'!$C$5:$I$57,5,FALSE())</f>
        <v>Кадыков П.Ю.</v>
      </c>
      <c r="X1315" s="17" t="n">
        <f aca="false">поверки!$G1315-поверки!$U1315</f>
        <v>3</v>
      </c>
      <c r="Y1315" s="17" t="n">
        <f aca="false">поверки!$V1315-поверки!$G1315</f>
        <v>1</v>
      </c>
      <c r="Z1315" s="17" t="str">
        <f aca="false">CONCATENATE(поверки!$Q1315," ",поверки!$S1315," номер ",поверки!$H1315)</f>
        <v>Преобразователь давления АМ-2000-ТG7 номер 12217070892</v>
      </c>
    </row>
    <row r="1316" customFormat="false" ht="17.9" hidden="true" customHeight="false" outlineLevel="0" collapsed="false">
      <c r="B1316" s="1" t="s">
        <v>198</v>
      </c>
      <c r="C1316" s="1" t="s">
        <v>30</v>
      </c>
      <c r="D1316" s="1" t="s">
        <v>31</v>
      </c>
      <c r="F1316" s="1" t="s">
        <v>239</v>
      </c>
      <c r="G1316" s="16" t="n">
        <v>45764</v>
      </c>
      <c r="H1316" s="6" t="s">
        <v>2926</v>
      </c>
      <c r="J1316" s="1" t="s">
        <v>34</v>
      </c>
      <c r="K1316" s="1" t="s">
        <v>35</v>
      </c>
      <c r="L1316" s="1" t="s">
        <v>2927</v>
      </c>
      <c r="M1316" s="17" t="str">
        <f aca="false">IF(COUNTIF(поверки!$H$6:$H$3175,поверки!$H1316)&gt;1,"Дубликат","")</f>
        <v/>
      </c>
      <c r="N1316" s="17" t="str">
        <f aca="false">IF(COUNTIF(поверки!$L$6:$L$3175,поверки!$L1316)&gt;1,"Дубликат","")</f>
        <v/>
      </c>
      <c r="O1316" s="18" t="n">
        <v>1311</v>
      </c>
      <c r="P1316" s="17" t="str">
        <f aca="false">CONCATENATE(TEXT(MONTH(поверки!$G1316),"00"),"/",TEXT(поверки!$O1316,"000"), "/",TEXT(YEAR(поверки!$G1316)-2000,"00"))</f>
        <v>04/1311/25</v>
      </c>
      <c r="Q1316" s="17" t="str">
        <f aca="false">VLOOKUP(поверки!$F1316,'соответстиви ОТ типу'!$K$4:$M$344,2,FALSE())</f>
        <v>Преобразователь давления</v>
      </c>
      <c r="R1316" s="17" t="s">
        <v>46</v>
      </c>
      <c r="S1316" s="17" t="s">
        <v>2928</v>
      </c>
      <c r="T1316" s="17" t="n">
        <v>5</v>
      </c>
      <c r="U1316" s="19" t="n">
        <f aca="false">VLOOKUP(поверки!$T1316,'Акты п-п'!$C$5:$I$57,2,FALSE())</f>
        <v>45761</v>
      </c>
      <c r="V1316" s="19" t="n">
        <f aca="false">VLOOKUP(поверки!$T1316,'Акты п-п'!$C$5:$I$57,3,FALSE())</f>
        <v>45765</v>
      </c>
      <c r="W1316" s="17" t="str">
        <f aca="false">VLOOKUP(поверки!$T1316,'Акты п-п'!$C$5:$I$57,5,FALSE())</f>
        <v>Кадыков П.Ю.</v>
      </c>
      <c r="X1316" s="17" t="n">
        <f aca="false">поверки!$G1316-поверки!$U1316</f>
        <v>3</v>
      </c>
      <c r="Y1316" s="17" t="n">
        <f aca="false">поверки!$V1316-поверки!$G1316</f>
        <v>1</v>
      </c>
      <c r="Z1316" s="17" t="str">
        <f aca="false">CONCATENATE(поверки!$Q1316," ",поверки!$S1316," номер ",поверки!$H1316)</f>
        <v>Преобразователь давления АМ-2000-ТG9 номер 12217070842</v>
      </c>
    </row>
    <row r="1317" customFormat="false" ht="17.9" hidden="true" customHeight="false" outlineLevel="0" collapsed="false">
      <c r="B1317" s="1" t="s">
        <v>198</v>
      </c>
      <c r="C1317" s="1" t="s">
        <v>30</v>
      </c>
      <c r="D1317" s="1" t="s">
        <v>31</v>
      </c>
      <c r="F1317" s="1" t="s">
        <v>239</v>
      </c>
      <c r="G1317" s="16" t="n">
        <v>45764</v>
      </c>
      <c r="H1317" s="6" t="s">
        <v>2929</v>
      </c>
      <c r="J1317" s="1" t="s">
        <v>34</v>
      </c>
      <c r="K1317" s="1" t="s">
        <v>35</v>
      </c>
      <c r="L1317" s="1" t="s">
        <v>2930</v>
      </c>
      <c r="M1317" s="17" t="str">
        <f aca="false">IF(COUNTIF(поверки!$H$6:$H$3175,поверки!$H1317)&gt;1,"Дубликат","")</f>
        <v/>
      </c>
      <c r="N1317" s="17" t="str">
        <f aca="false">IF(COUNTIF(поверки!$L$6:$L$3175,поверки!$L1317)&gt;1,"Дубликат","")</f>
        <v/>
      </c>
      <c r="O1317" s="18" t="n">
        <v>1312</v>
      </c>
      <c r="P1317" s="17" t="str">
        <f aca="false">CONCATENATE(TEXT(MONTH(поверки!$G1317),"00"),"/",TEXT(поверки!$O1317,"000"), "/",TEXT(YEAR(поверки!$G1317)-2000,"00"))</f>
        <v>04/1312/25</v>
      </c>
      <c r="Q1317" s="17" t="str">
        <f aca="false">VLOOKUP(поверки!$F1317,'соответстиви ОТ типу'!$K$4:$M$344,2,FALSE())</f>
        <v>Преобразователь давления</v>
      </c>
      <c r="R1317" s="17" t="s">
        <v>46</v>
      </c>
      <c r="S1317" s="17" t="s">
        <v>2925</v>
      </c>
      <c r="T1317" s="17" t="n">
        <v>5</v>
      </c>
      <c r="U1317" s="19" t="n">
        <f aca="false">VLOOKUP(поверки!$T1317,'Акты п-п'!$C$5:$I$57,2,FALSE())</f>
        <v>45761</v>
      </c>
      <c r="V1317" s="19" t="n">
        <f aca="false">VLOOKUP(поверки!$T1317,'Акты п-п'!$C$5:$I$57,3,FALSE())</f>
        <v>45765</v>
      </c>
      <c r="W1317" s="17" t="str">
        <f aca="false">VLOOKUP(поверки!$T1317,'Акты п-п'!$C$5:$I$57,5,FALSE())</f>
        <v>Кадыков П.Ю.</v>
      </c>
      <c r="X1317" s="17" t="n">
        <f aca="false">поверки!$G1317-поверки!$U1317</f>
        <v>3</v>
      </c>
      <c r="Y1317" s="17" t="n">
        <f aca="false">поверки!$V1317-поверки!$G1317</f>
        <v>1</v>
      </c>
      <c r="Z1317" s="17" t="str">
        <f aca="false">CONCATENATE(поверки!$Q1317," ",поверки!$S1317," номер ",поверки!$H1317)</f>
        <v>Преобразователь давления АМ-2000-ТG7 номер 12217070893</v>
      </c>
    </row>
    <row r="1318" customFormat="false" ht="17.9" hidden="true" customHeight="false" outlineLevel="0" collapsed="false">
      <c r="B1318" s="1" t="s">
        <v>198</v>
      </c>
      <c r="C1318" s="1" t="s">
        <v>30</v>
      </c>
      <c r="D1318" s="1" t="s">
        <v>31</v>
      </c>
      <c r="F1318" s="1" t="s">
        <v>239</v>
      </c>
      <c r="G1318" s="16" t="n">
        <v>45764</v>
      </c>
      <c r="H1318" s="6" t="s">
        <v>2931</v>
      </c>
      <c r="J1318" s="1" t="s">
        <v>34</v>
      </c>
      <c r="K1318" s="1" t="s">
        <v>35</v>
      </c>
      <c r="L1318" s="1" t="s">
        <v>2932</v>
      </c>
      <c r="M1318" s="17" t="str">
        <f aca="false">IF(COUNTIF(поверки!$H$6:$H$3175,поверки!$H1318)&gt;1,"Дубликат","")</f>
        <v/>
      </c>
      <c r="N1318" s="17" t="str">
        <f aca="false">IF(COUNTIF(поверки!$L$6:$L$3175,поверки!$L1318)&gt;1,"Дубликат","")</f>
        <v/>
      </c>
      <c r="O1318" s="18" t="n">
        <v>1313</v>
      </c>
      <c r="P1318" s="17" t="str">
        <f aca="false">CONCATENATE(TEXT(MONTH(поверки!$G1318),"00"),"/",TEXT(поверки!$O1318,"000"), "/",TEXT(YEAR(поверки!$G1318)-2000,"00"))</f>
        <v>04/1313/25</v>
      </c>
      <c r="Q1318" s="17" t="str">
        <f aca="false">VLOOKUP(поверки!$F1318,'соответстиви ОТ типу'!$K$4:$M$344,2,FALSE())</f>
        <v>Преобразователь давления</v>
      </c>
      <c r="R1318" s="17" t="s">
        <v>46</v>
      </c>
      <c r="S1318" s="17" t="s">
        <v>2933</v>
      </c>
      <c r="T1318" s="17" t="n">
        <v>5</v>
      </c>
      <c r="U1318" s="19" t="n">
        <f aca="false">VLOOKUP(поверки!$T1318,'Акты п-п'!$C$5:$I$57,2,FALSE())</f>
        <v>45761</v>
      </c>
      <c r="V1318" s="19" t="n">
        <f aca="false">VLOOKUP(поверки!$T1318,'Акты п-п'!$C$5:$I$57,3,FALSE())</f>
        <v>45765</v>
      </c>
      <c r="W1318" s="17" t="str">
        <f aca="false">VLOOKUP(поверки!$T1318,'Акты п-п'!$C$5:$I$57,5,FALSE())</f>
        <v>Кадыков П.Ю.</v>
      </c>
      <c r="X1318" s="17" t="n">
        <f aca="false">поверки!$G1318-поверки!$U1318</f>
        <v>3</v>
      </c>
      <c r="Y1318" s="17" t="n">
        <f aca="false">поверки!$V1318-поверки!$G1318</f>
        <v>1</v>
      </c>
      <c r="Z1318" s="17" t="str">
        <f aca="false">CONCATENATE(поверки!$Q1318," ",поверки!$S1318," номер ",поверки!$H1318)</f>
        <v>Преобразователь давления АМ-2000-ТG5 номер 12217070857</v>
      </c>
    </row>
    <row r="1319" customFormat="false" ht="17.9" hidden="true" customHeight="false" outlineLevel="0" collapsed="false">
      <c r="B1319" s="1" t="s">
        <v>198</v>
      </c>
      <c r="C1319" s="1" t="s">
        <v>30</v>
      </c>
      <c r="D1319" s="1" t="s">
        <v>31</v>
      </c>
      <c r="F1319" s="1" t="s">
        <v>239</v>
      </c>
      <c r="G1319" s="16" t="n">
        <v>45764</v>
      </c>
      <c r="H1319" s="6" t="s">
        <v>2934</v>
      </c>
      <c r="J1319" s="1" t="s">
        <v>34</v>
      </c>
      <c r="K1319" s="1" t="s">
        <v>35</v>
      </c>
      <c r="L1319" s="1" t="s">
        <v>2935</v>
      </c>
      <c r="M1319" s="17" t="str">
        <f aca="false">IF(COUNTIF(поверки!$H$6:$H$3175,поверки!$H1319)&gt;1,"Дубликат","")</f>
        <v/>
      </c>
      <c r="N1319" s="17" t="str">
        <f aca="false">IF(COUNTIF(поверки!$L$6:$L$3175,поверки!$L1319)&gt;1,"Дубликат","")</f>
        <v/>
      </c>
      <c r="O1319" s="18" t="n">
        <v>1314</v>
      </c>
      <c r="P1319" s="17" t="str">
        <f aca="false">CONCATENATE(TEXT(MONTH(поверки!$G1319),"00"),"/",TEXT(поверки!$O1319,"000"), "/",TEXT(YEAR(поверки!$G1319)-2000,"00"))</f>
        <v>04/1314/25</v>
      </c>
      <c r="Q1319" s="17" t="str">
        <f aca="false">VLOOKUP(поверки!$F1319,'соответстиви ОТ типу'!$K$4:$M$344,2,FALSE())</f>
        <v>Преобразователь давления</v>
      </c>
      <c r="R1319" s="17" t="s">
        <v>46</v>
      </c>
      <c r="S1319" s="17" t="s">
        <v>2928</v>
      </c>
      <c r="T1319" s="17" t="n">
        <v>5</v>
      </c>
      <c r="U1319" s="19" t="n">
        <f aca="false">VLOOKUP(поверки!$T1319,'Акты п-п'!$C$5:$I$57,2,FALSE())</f>
        <v>45761</v>
      </c>
      <c r="V1319" s="19" t="n">
        <f aca="false">VLOOKUP(поверки!$T1319,'Акты п-п'!$C$5:$I$57,3,FALSE())</f>
        <v>45765</v>
      </c>
      <c r="W1319" s="17" t="str">
        <f aca="false">VLOOKUP(поверки!$T1319,'Акты п-п'!$C$5:$I$57,5,FALSE())</f>
        <v>Кадыков П.Ю.</v>
      </c>
      <c r="X1319" s="17" t="n">
        <f aca="false">поверки!$G1319-поверки!$U1319</f>
        <v>3</v>
      </c>
      <c r="Y1319" s="17" t="n">
        <f aca="false">поверки!$V1319-поверки!$G1319</f>
        <v>1</v>
      </c>
      <c r="Z1319" s="17" t="str">
        <f aca="false">CONCATENATE(поверки!$Q1319," ",поверки!$S1319," номер ",поверки!$H1319)</f>
        <v>Преобразователь давления АМ-2000-ТG9 номер 12217070843</v>
      </c>
    </row>
    <row r="1320" customFormat="false" ht="17.9" hidden="true" customHeight="false" outlineLevel="0" collapsed="false">
      <c r="B1320" s="1" t="s">
        <v>198</v>
      </c>
      <c r="C1320" s="1" t="s">
        <v>30</v>
      </c>
      <c r="D1320" s="1" t="s">
        <v>31</v>
      </c>
      <c r="F1320" s="1" t="s">
        <v>239</v>
      </c>
      <c r="G1320" s="16" t="n">
        <v>45764</v>
      </c>
      <c r="H1320" s="6" t="s">
        <v>2936</v>
      </c>
      <c r="J1320" s="1" t="s">
        <v>34</v>
      </c>
      <c r="K1320" s="1" t="s">
        <v>35</v>
      </c>
      <c r="L1320" s="1" t="s">
        <v>2937</v>
      </c>
      <c r="M1320" s="17" t="str">
        <f aca="false">IF(COUNTIF(поверки!$H$6:$H$3175,поверки!$H1320)&gt;1,"Дубликат","")</f>
        <v/>
      </c>
      <c r="N1320" s="17" t="str">
        <f aca="false">IF(COUNTIF(поверки!$L$6:$L$3175,поверки!$L1320)&gt;1,"Дубликат","")</f>
        <v/>
      </c>
      <c r="O1320" s="18" t="n">
        <v>1315</v>
      </c>
      <c r="P1320" s="17" t="str">
        <f aca="false">CONCATENATE(TEXT(MONTH(поверки!$G1320),"00"),"/",TEXT(поверки!$O1320,"000"), "/",TEXT(YEAR(поверки!$G1320)-2000,"00"))</f>
        <v>04/1315/25</v>
      </c>
      <c r="Q1320" s="17" t="str">
        <f aca="false">VLOOKUP(поверки!$F1320,'соответстиви ОТ типу'!$K$4:$M$344,2,FALSE())</f>
        <v>Преобразователь давления</v>
      </c>
      <c r="R1320" s="17" t="s">
        <v>46</v>
      </c>
      <c r="S1320" s="17" t="s">
        <v>2938</v>
      </c>
      <c r="T1320" s="17" t="n">
        <v>5</v>
      </c>
      <c r="U1320" s="19" t="n">
        <f aca="false">VLOOKUP(поверки!$T1320,'Акты п-п'!$C$5:$I$57,2,FALSE())</f>
        <v>45761</v>
      </c>
      <c r="V1320" s="19" t="n">
        <f aca="false">VLOOKUP(поверки!$T1320,'Акты п-п'!$C$5:$I$57,3,FALSE())</f>
        <v>45765</v>
      </c>
      <c r="W1320" s="17" t="str">
        <f aca="false">VLOOKUP(поверки!$T1320,'Акты п-п'!$C$5:$I$57,5,FALSE())</f>
        <v>Кадыков П.Ю.</v>
      </c>
      <c r="X1320" s="17" t="n">
        <f aca="false">поверки!$G1320-поверки!$U1320</f>
        <v>3</v>
      </c>
      <c r="Y1320" s="17" t="n">
        <f aca="false">поверки!$V1320-поверки!$G1320</f>
        <v>1</v>
      </c>
      <c r="Z1320" s="17" t="str">
        <f aca="false">CONCATENATE(поверки!$Q1320," ",поверки!$S1320," номер ",поверки!$H1320)</f>
        <v>Преобразователь давления АМ-2000 ТG8 номер 12217070869</v>
      </c>
    </row>
    <row r="1321" customFormat="false" ht="17.9" hidden="true" customHeight="false" outlineLevel="0" collapsed="false">
      <c r="B1321" s="1" t="s">
        <v>198</v>
      </c>
      <c r="C1321" s="1" t="s">
        <v>30</v>
      </c>
      <c r="D1321" s="1" t="s">
        <v>31</v>
      </c>
      <c r="F1321" s="1" t="s">
        <v>239</v>
      </c>
      <c r="G1321" s="16" t="n">
        <v>45764</v>
      </c>
      <c r="H1321" s="6" t="s">
        <v>2939</v>
      </c>
      <c r="J1321" s="1" t="s">
        <v>34</v>
      </c>
      <c r="K1321" s="1" t="s">
        <v>35</v>
      </c>
      <c r="L1321" s="1" t="s">
        <v>2940</v>
      </c>
      <c r="M1321" s="17" t="str">
        <f aca="false">IF(COUNTIF(поверки!$H$6:$H$3175,поверки!$H1321)&gt;1,"Дубликат","")</f>
        <v/>
      </c>
      <c r="N1321" s="17" t="str">
        <f aca="false">IF(COUNTIF(поверки!$L$6:$L$3175,поверки!$L1321)&gt;1,"Дубликат","")</f>
        <v/>
      </c>
      <c r="O1321" s="18" t="n">
        <v>1316</v>
      </c>
      <c r="P1321" s="17" t="str">
        <f aca="false">CONCATENATE(TEXT(MONTH(поверки!$G1321),"00"),"/",TEXT(поверки!$O1321,"000"), "/",TEXT(YEAR(поверки!$G1321)-2000,"00"))</f>
        <v>04/1316/25</v>
      </c>
      <c r="Q1321" s="17" t="str">
        <f aca="false">VLOOKUP(поверки!$F1321,'соответстиви ОТ типу'!$K$4:$M$344,2,FALSE())</f>
        <v>Преобразователь давления</v>
      </c>
      <c r="R1321" s="17" t="s">
        <v>46</v>
      </c>
      <c r="S1321" s="17" t="s">
        <v>2925</v>
      </c>
      <c r="T1321" s="17" t="n">
        <v>5</v>
      </c>
      <c r="U1321" s="19" t="n">
        <f aca="false">VLOOKUP(поверки!$T1321,'Акты п-п'!$C$5:$I$57,2,FALSE())</f>
        <v>45761</v>
      </c>
      <c r="V1321" s="19" t="n">
        <f aca="false">VLOOKUP(поверки!$T1321,'Акты п-п'!$C$5:$I$57,3,FALSE())</f>
        <v>45765</v>
      </c>
      <c r="W1321" s="17" t="str">
        <f aca="false">VLOOKUP(поверки!$T1321,'Акты п-п'!$C$5:$I$57,5,FALSE())</f>
        <v>Кадыков П.Ю.</v>
      </c>
      <c r="X1321" s="17" t="n">
        <f aca="false">поверки!$G1321-поверки!$U1321</f>
        <v>3</v>
      </c>
      <c r="Y1321" s="17" t="n">
        <f aca="false">поверки!$V1321-поверки!$G1321</f>
        <v>1</v>
      </c>
      <c r="Z1321" s="17" t="str">
        <f aca="false">CONCATENATE(поверки!$Q1321," ",поверки!$S1321," номер ",поверки!$H1321)</f>
        <v>Преобразователь давления АМ-2000-ТG7 номер 12217070895</v>
      </c>
    </row>
    <row r="1322" customFormat="false" ht="17.9" hidden="true" customHeight="false" outlineLevel="0" collapsed="false">
      <c r="B1322" s="1" t="s">
        <v>198</v>
      </c>
      <c r="C1322" s="1" t="s">
        <v>30</v>
      </c>
      <c r="D1322" s="1" t="s">
        <v>31</v>
      </c>
      <c r="F1322" s="1" t="s">
        <v>239</v>
      </c>
      <c r="G1322" s="16" t="n">
        <v>45764</v>
      </c>
      <c r="H1322" s="6" t="s">
        <v>2941</v>
      </c>
      <c r="J1322" s="1" t="s">
        <v>34</v>
      </c>
      <c r="K1322" s="1" t="s">
        <v>35</v>
      </c>
      <c r="L1322" s="1" t="s">
        <v>2942</v>
      </c>
      <c r="M1322" s="17" t="str">
        <f aca="false">IF(COUNTIF(поверки!$H$6:$H$3175,поверки!$H1322)&gt;1,"Дубликат","")</f>
        <v/>
      </c>
      <c r="N1322" s="17" t="str">
        <f aca="false">IF(COUNTIF(поверки!$L$6:$L$3175,поверки!$L1322)&gt;1,"Дубликат","")</f>
        <v/>
      </c>
      <c r="O1322" s="18" t="n">
        <v>1317</v>
      </c>
      <c r="P1322" s="17" t="str">
        <f aca="false">CONCATENATE(TEXT(MONTH(поверки!$G1322),"00"),"/",TEXT(поверки!$O1322,"000"), "/",TEXT(YEAR(поверки!$G1322)-2000,"00"))</f>
        <v>04/1317/25</v>
      </c>
      <c r="Q1322" s="17" t="str">
        <f aca="false">VLOOKUP(поверки!$F1322,'соответстиви ОТ типу'!$K$4:$M$344,2,FALSE())</f>
        <v>Преобразователь давления</v>
      </c>
      <c r="R1322" s="17" t="s">
        <v>46</v>
      </c>
      <c r="S1322" s="17" t="s">
        <v>2938</v>
      </c>
      <c r="T1322" s="17" t="n">
        <v>5</v>
      </c>
      <c r="U1322" s="19" t="n">
        <f aca="false">VLOOKUP(поверки!$T1322,'Акты п-п'!$C$5:$I$57,2,FALSE())</f>
        <v>45761</v>
      </c>
      <c r="V1322" s="19" t="n">
        <f aca="false">VLOOKUP(поверки!$T1322,'Акты п-п'!$C$5:$I$57,3,FALSE())</f>
        <v>45765</v>
      </c>
      <c r="W1322" s="17" t="str">
        <f aca="false">VLOOKUP(поверки!$T1322,'Акты п-п'!$C$5:$I$57,5,FALSE())</f>
        <v>Кадыков П.Ю.</v>
      </c>
      <c r="X1322" s="17" t="n">
        <f aca="false">поверки!$G1322-поверки!$U1322</f>
        <v>3</v>
      </c>
      <c r="Y1322" s="17" t="n">
        <f aca="false">поверки!$V1322-поверки!$G1322</f>
        <v>1</v>
      </c>
      <c r="Z1322" s="17" t="str">
        <f aca="false">CONCATENATE(поверки!$Q1322," ",поверки!$S1322," номер ",поверки!$H1322)</f>
        <v>Преобразователь давления АМ-2000 ТG8 номер 12217070872</v>
      </c>
    </row>
    <row r="1323" customFormat="false" ht="17.9" hidden="true" customHeight="false" outlineLevel="0" collapsed="false">
      <c r="B1323" s="1" t="s">
        <v>198</v>
      </c>
      <c r="C1323" s="1" t="s">
        <v>30</v>
      </c>
      <c r="D1323" s="1" t="s">
        <v>31</v>
      </c>
      <c r="F1323" s="1" t="s">
        <v>239</v>
      </c>
      <c r="G1323" s="16" t="n">
        <v>45764</v>
      </c>
      <c r="H1323" s="6" t="s">
        <v>2943</v>
      </c>
      <c r="J1323" s="1" t="s">
        <v>34</v>
      </c>
      <c r="K1323" s="1" t="s">
        <v>35</v>
      </c>
      <c r="L1323" s="1" t="s">
        <v>2944</v>
      </c>
      <c r="M1323" s="17" t="str">
        <f aca="false">IF(COUNTIF(поверки!$H$6:$H$3175,поверки!$H1323)&gt;1,"Дубликат","")</f>
        <v/>
      </c>
      <c r="N1323" s="17" t="str">
        <f aca="false">IF(COUNTIF(поверки!$L$6:$L$3175,поверки!$L1323)&gt;1,"Дубликат","")</f>
        <v/>
      </c>
      <c r="O1323" s="18" t="n">
        <v>1318</v>
      </c>
      <c r="P1323" s="17" t="str">
        <f aca="false">CONCATENATE(TEXT(MONTH(поверки!$G1323),"00"),"/",TEXT(поверки!$O1323,"000"), "/",TEXT(YEAR(поверки!$G1323)-2000,"00"))</f>
        <v>04/1318/25</v>
      </c>
      <c r="Q1323" s="17" t="str">
        <f aca="false">VLOOKUP(поверки!$F1323,'соответстиви ОТ типу'!$K$4:$M$344,2,FALSE())</f>
        <v>Преобразователь давления</v>
      </c>
      <c r="R1323" s="17" t="s">
        <v>46</v>
      </c>
      <c r="S1323" s="17" t="s">
        <v>2938</v>
      </c>
      <c r="T1323" s="17" t="n">
        <v>5</v>
      </c>
      <c r="U1323" s="19" t="n">
        <f aca="false">VLOOKUP(поверки!$T1323,'Акты п-п'!$C$5:$I$57,2,FALSE())</f>
        <v>45761</v>
      </c>
      <c r="V1323" s="19" t="n">
        <f aca="false">VLOOKUP(поверки!$T1323,'Акты п-п'!$C$5:$I$57,3,FALSE())</f>
        <v>45765</v>
      </c>
      <c r="W1323" s="17" t="str">
        <f aca="false">VLOOKUP(поверки!$T1323,'Акты п-п'!$C$5:$I$57,5,FALSE())</f>
        <v>Кадыков П.Ю.</v>
      </c>
      <c r="X1323" s="17" t="n">
        <f aca="false">поверки!$G1323-поверки!$U1323</f>
        <v>3</v>
      </c>
      <c r="Y1323" s="17" t="n">
        <f aca="false">поверки!$V1323-поверки!$G1323</f>
        <v>1</v>
      </c>
      <c r="Z1323" s="17" t="str">
        <f aca="false">CONCATENATE(поверки!$Q1323," ",поверки!$S1323," номер ",поверки!$H1323)</f>
        <v>Преобразователь давления АМ-2000 ТG8 номер 12217070876</v>
      </c>
    </row>
    <row r="1324" customFormat="false" ht="17.9" hidden="true" customHeight="false" outlineLevel="0" collapsed="false">
      <c r="B1324" s="1" t="s">
        <v>198</v>
      </c>
      <c r="C1324" s="1" t="s">
        <v>30</v>
      </c>
      <c r="D1324" s="1" t="s">
        <v>31</v>
      </c>
      <c r="F1324" s="1" t="s">
        <v>239</v>
      </c>
      <c r="G1324" s="16" t="n">
        <v>45764</v>
      </c>
      <c r="H1324" s="6" t="s">
        <v>2945</v>
      </c>
      <c r="J1324" s="1" t="s">
        <v>34</v>
      </c>
      <c r="K1324" s="1" t="s">
        <v>35</v>
      </c>
      <c r="L1324" s="1" t="s">
        <v>2946</v>
      </c>
      <c r="M1324" s="17" t="str">
        <f aca="false">IF(COUNTIF(поверки!$H$6:$H$3175,поверки!$H1324)&gt;1,"Дубликат","")</f>
        <v/>
      </c>
      <c r="N1324" s="17" t="str">
        <f aca="false">IF(COUNTIF(поверки!$L$6:$L$3175,поверки!$L1324)&gt;1,"Дубликат","")</f>
        <v/>
      </c>
      <c r="O1324" s="18" t="n">
        <v>1319</v>
      </c>
      <c r="P1324" s="17" t="str">
        <f aca="false">CONCATENATE(TEXT(MONTH(поверки!$G1324),"00"),"/",TEXT(поверки!$O1324,"000"), "/",TEXT(YEAR(поверки!$G1324)-2000,"00"))</f>
        <v>04/1319/25</v>
      </c>
      <c r="Q1324" s="17" t="str">
        <f aca="false">VLOOKUP(поверки!$F1324,'соответстиви ОТ типу'!$K$4:$M$344,2,FALSE())</f>
        <v>Преобразователь давления</v>
      </c>
      <c r="R1324" s="17" t="s">
        <v>46</v>
      </c>
      <c r="S1324" s="17" t="s">
        <v>2938</v>
      </c>
      <c r="T1324" s="17" t="n">
        <v>5</v>
      </c>
      <c r="U1324" s="19" t="n">
        <f aca="false">VLOOKUP(поверки!$T1324,'Акты п-п'!$C$5:$I$57,2,FALSE())</f>
        <v>45761</v>
      </c>
      <c r="V1324" s="19" t="n">
        <f aca="false">VLOOKUP(поверки!$T1324,'Акты п-п'!$C$5:$I$57,3,FALSE())</f>
        <v>45765</v>
      </c>
      <c r="W1324" s="17" t="str">
        <f aca="false">VLOOKUP(поверки!$T1324,'Акты п-п'!$C$5:$I$57,5,FALSE())</f>
        <v>Кадыков П.Ю.</v>
      </c>
      <c r="X1324" s="17" t="n">
        <f aca="false">поверки!$G1324-поверки!$U1324</f>
        <v>3</v>
      </c>
      <c r="Y1324" s="17" t="n">
        <f aca="false">поверки!$V1324-поверки!$G1324</f>
        <v>1</v>
      </c>
      <c r="Z1324" s="17" t="str">
        <f aca="false">CONCATENATE(поверки!$Q1324," ",поверки!$S1324," номер ",поверки!$H1324)</f>
        <v>Преобразователь давления АМ-2000 ТG8 номер 12217070878</v>
      </c>
    </row>
    <row r="1325" customFormat="false" ht="17.9" hidden="true" customHeight="false" outlineLevel="0" collapsed="false">
      <c r="B1325" s="1" t="s">
        <v>198</v>
      </c>
      <c r="C1325" s="1" t="s">
        <v>30</v>
      </c>
      <c r="D1325" s="1" t="s">
        <v>31</v>
      </c>
      <c r="F1325" s="1" t="s">
        <v>239</v>
      </c>
      <c r="G1325" s="16" t="n">
        <v>45764</v>
      </c>
      <c r="H1325" s="6" t="s">
        <v>2947</v>
      </c>
      <c r="J1325" s="1" t="s">
        <v>34</v>
      </c>
      <c r="K1325" s="1" t="s">
        <v>35</v>
      </c>
      <c r="L1325" s="1" t="s">
        <v>2948</v>
      </c>
      <c r="M1325" s="17" t="str">
        <f aca="false">IF(COUNTIF(поверки!$H$6:$H$3175,поверки!$H1325)&gt;1,"Дубликат","")</f>
        <v/>
      </c>
      <c r="N1325" s="17" t="str">
        <f aca="false">IF(COUNTIF(поверки!$L$6:$L$3175,поверки!$L1325)&gt;1,"Дубликат","")</f>
        <v/>
      </c>
      <c r="O1325" s="18" t="n">
        <v>1320</v>
      </c>
      <c r="P1325" s="17" t="str">
        <f aca="false">CONCATENATE(TEXT(MONTH(поверки!$G1325),"00"),"/",TEXT(поверки!$O1325,"000"), "/",TEXT(YEAR(поверки!$G1325)-2000,"00"))</f>
        <v>04/1320/25</v>
      </c>
      <c r="Q1325" s="17" t="str">
        <f aca="false">VLOOKUP(поверки!$F1325,'соответстиви ОТ типу'!$K$4:$M$344,2,FALSE())</f>
        <v>Преобразователь давления</v>
      </c>
      <c r="R1325" s="17" t="s">
        <v>46</v>
      </c>
      <c r="S1325" s="17" t="s">
        <v>2922</v>
      </c>
      <c r="T1325" s="17" t="n">
        <v>5</v>
      </c>
      <c r="U1325" s="19" t="n">
        <f aca="false">VLOOKUP(поверки!$T1325,'Акты п-п'!$C$5:$I$57,2,FALSE())</f>
        <v>45761</v>
      </c>
      <c r="V1325" s="19" t="n">
        <f aca="false">VLOOKUP(поверки!$T1325,'Акты п-п'!$C$5:$I$57,3,FALSE())</f>
        <v>45765</v>
      </c>
      <c r="W1325" s="17" t="str">
        <f aca="false">VLOOKUP(поверки!$T1325,'Акты п-п'!$C$5:$I$57,5,FALSE())</f>
        <v>Кадыков П.Ю.</v>
      </c>
      <c r="X1325" s="17" t="n">
        <f aca="false">поверки!$G1325-поверки!$U1325</f>
        <v>3</v>
      </c>
      <c r="Y1325" s="17" t="n">
        <f aca="false">поверки!$V1325-поверки!$G1325</f>
        <v>1</v>
      </c>
      <c r="Z1325" s="17" t="str">
        <f aca="false">CONCATENATE(поверки!$Q1325," ",поверки!$S1325," номер ",поверки!$H1325)</f>
        <v>Преобразователь давления АМ-2000 ТG6 номер 12217070835</v>
      </c>
    </row>
    <row r="1326" customFormat="false" ht="17.9" hidden="true" customHeight="false" outlineLevel="0" collapsed="false">
      <c r="B1326" s="1" t="s">
        <v>198</v>
      </c>
      <c r="C1326" s="1" t="s">
        <v>30</v>
      </c>
      <c r="D1326" s="1" t="s">
        <v>31</v>
      </c>
      <c r="F1326" s="1" t="s">
        <v>239</v>
      </c>
      <c r="G1326" s="16" t="n">
        <v>45764</v>
      </c>
      <c r="H1326" s="6" t="s">
        <v>2949</v>
      </c>
      <c r="J1326" s="1" t="s">
        <v>34</v>
      </c>
      <c r="K1326" s="1" t="s">
        <v>35</v>
      </c>
      <c r="L1326" s="1" t="s">
        <v>2950</v>
      </c>
      <c r="M1326" s="17" t="str">
        <f aca="false">IF(COUNTIF(поверки!$H$6:$H$3175,поверки!$H1326)&gt;1,"Дубликат","")</f>
        <v/>
      </c>
      <c r="N1326" s="17" t="str">
        <f aca="false">IF(COUNTIF(поверки!$L$6:$L$3175,поверки!$L1326)&gt;1,"Дубликат","")</f>
        <v/>
      </c>
      <c r="O1326" s="18" t="n">
        <v>1321</v>
      </c>
      <c r="P1326" s="17" t="str">
        <f aca="false">CONCATENATE(TEXT(MONTH(поверки!$G1326),"00"),"/",TEXT(поверки!$O1326,"000"), "/",TEXT(YEAR(поверки!$G1326)-2000,"00"))</f>
        <v>04/1321/25</v>
      </c>
      <c r="Q1326" s="17" t="str">
        <f aca="false">VLOOKUP(поверки!$F1326,'соответстиви ОТ типу'!$K$4:$M$344,2,FALSE())</f>
        <v>Преобразователь давления</v>
      </c>
      <c r="R1326" s="17" t="s">
        <v>46</v>
      </c>
      <c r="S1326" s="17" t="s">
        <v>2933</v>
      </c>
      <c r="T1326" s="17" t="n">
        <v>5</v>
      </c>
      <c r="U1326" s="19" t="n">
        <f aca="false">VLOOKUP(поверки!$T1326,'Акты п-п'!$C$5:$I$57,2,FALSE())</f>
        <v>45761</v>
      </c>
      <c r="V1326" s="19" t="n">
        <f aca="false">VLOOKUP(поверки!$T1326,'Акты п-п'!$C$5:$I$57,3,FALSE())</f>
        <v>45765</v>
      </c>
      <c r="W1326" s="17" t="str">
        <f aca="false">VLOOKUP(поверки!$T1326,'Акты п-п'!$C$5:$I$57,5,FALSE())</f>
        <v>Кадыков П.Ю.</v>
      </c>
      <c r="X1326" s="17" t="n">
        <f aca="false">поверки!$G1326-поверки!$U1326</f>
        <v>3</v>
      </c>
      <c r="Y1326" s="17" t="n">
        <f aca="false">поверки!$V1326-поверки!$G1326</f>
        <v>1</v>
      </c>
      <c r="Z1326" s="17" t="str">
        <f aca="false">CONCATENATE(поверки!$Q1326," ",поверки!$S1326," номер ",поверки!$H1326)</f>
        <v>Преобразователь давления АМ-2000-ТG5 номер 12217070858</v>
      </c>
    </row>
    <row r="1327" customFormat="false" ht="17.9" hidden="true" customHeight="false" outlineLevel="0" collapsed="false">
      <c r="B1327" s="1" t="s">
        <v>198</v>
      </c>
      <c r="C1327" s="1" t="s">
        <v>30</v>
      </c>
      <c r="D1327" s="1" t="s">
        <v>31</v>
      </c>
      <c r="F1327" s="1" t="s">
        <v>239</v>
      </c>
      <c r="G1327" s="16" t="n">
        <v>45764</v>
      </c>
      <c r="H1327" s="6" t="s">
        <v>2951</v>
      </c>
      <c r="J1327" s="1" t="s">
        <v>34</v>
      </c>
      <c r="K1327" s="1" t="s">
        <v>35</v>
      </c>
      <c r="L1327" s="1" t="s">
        <v>2952</v>
      </c>
      <c r="M1327" s="17" t="str">
        <f aca="false">IF(COUNTIF(поверки!$H$6:$H$3175,поверки!$H1327)&gt;1,"Дубликат","")</f>
        <v/>
      </c>
      <c r="N1327" s="17" t="str">
        <f aca="false">IF(COUNTIF(поверки!$L$6:$L$3175,поверки!$L1327)&gt;1,"Дубликат","")</f>
        <v/>
      </c>
      <c r="O1327" s="18" t="n">
        <v>1322</v>
      </c>
      <c r="P1327" s="17" t="str">
        <f aca="false">CONCATENATE(TEXT(MONTH(поверки!$G1327),"00"),"/",TEXT(поверки!$O1327,"000"), "/",TEXT(YEAR(поверки!$G1327)-2000,"00"))</f>
        <v>04/1322/25</v>
      </c>
      <c r="Q1327" s="17" t="str">
        <f aca="false">VLOOKUP(поверки!$F1327,'соответстиви ОТ типу'!$K$4:$M$344,2,FALSE())</f>
        <v>Преобразователь давления</v>
      </c>
      <c r="R1327" s="17" t="s">
        <v>46</v>
      </c>
      <c r="S1327" s="17" t="s">
        <v>2928</v>
      </c>
      <c r="T1327" s="17" t="n">
        <v>5</v>
      </c>
      <c r="U1327" s="19" t="n">
        <f aca="false">VLOOKUP(поверки!$T1327,'Акты п-п'!$C$5:$I$57,2,FALSE())</f>
        <v>45761</v>
      </c>
      <c r="V1327" s="19" t="n">
        <f aca="false">VLOOKUP(поверки!$T1327,'Акты п-п'!$C$5:$I$57,3,FALSE())</f>
        <v>45765</v>
      </c>
      <c r="W1327" s="17" t="str">
        <f aca="false">VLOOKUP(поверки!$T1327,'Акты п-п'!$C$5:$I$57,5,FALSE())</f>
        <v>Кадыков П.Ю.</v>
      </c>
      <c r="X1327" s="17" t="n">
        <f aca="false">поверки!$G1327-поверки!$U1327</f>
        <v>3</v>
      </c>
      <c r="Y1327" s="17" t="n">
        <f aca="false">поверки!$V1327-поверки!$G1327</f>
        <v>1</v>
      </c>
      <c r="Z1327" s="17" t="str">
        <f aca="false">CONCATENATE(поверки!$Q1327," ",поверки!$S1327," номер ",поверки!$H1327)</f>
        <v>Преобразователь давления АМ-2000-ТG9 номер 12217070847</v>
      </c>
    </row>
    <row r="1328" customFormat="false" ht="17.9" hidden="true" customHeight="false" outlineLevel="0" collapsed="false">
      <c r="B1328" s="1" t="s">
        <v>198</v>
      </c>
      <c r="C1328" s="1" t="s">
        <v>30</v>
      </c>
      <c r="D1328" s="1" t="s">
        <v>31</v>
      </c>
      <c r="F1328" s="1" t="s">
        <v>239</v>
      </c>
      <c r="G1328" s="16" t="n">
        <v>45764</v>
      </c>
      <c r="H1328" s="6" t="s">
        <v>2953</v>
      </c>
      <c r="J1328" s="1" t="s">
        <v>34</v>
      </c>
      <c r="K1328" s="1" t="s">
        <v>35</v>
      </c>
      <c r="L1328" s="1" t="s">
        <v>2954</v>
      </c>
      <c r="M1328" s="17" t="str">
        <f aca="false">IF(COUNTIF(поверки!$H$6:$H$3175,поверки!$H1328)&gt;1,"Дубликат","")</f>
        <v/>
      </c>
      <c r="N1328" s="17" t="str">
        <f aca="false">IF(COUNTIF(поверки!$L$6:$L$3175,поверки!$L1328)&gt;1,"Дубликат","")</f>
        <v/>
      </c>
      <c r="O1328" s="18" t="n">
        <v>1323</v>
      </c>
      <c r="P1328" s="17" t="str">
        <f aca="false">CONCATENATE(TEXT(MONTH(поверки!$G1328),"00"),"/",TEXT(поверки!$O1328,"000"), "/",TEXT(YEAR(поверки!$G1328)-2000,"00"))</f>
        <v>04/1323/25</v>
      </c>
      <c r="Q1328" s="17" t="str">
        <f aca="false">VLOOKUP(поверки!$F1328,'соответстиви ОТ типу'!$K$4:$M$344,2,FALSE())</f>
        <v>Преобразователь давления</v>
      </c>
      <c r="R1328" s="17" t="s">
        <v>46</v>
      </c>
      <c r="S1328" s="17" t="s">
        <v>2925</v>
      </c>
      <c r="T1328" s="17" t="n">
        <v>5</v>
      </c>
      <c r="U1328" s="19" t="n">
        <f aca="false">VLOOKUP(поверки!$T1328,'Акты п-п'!$C$5:$I$57,2,FALSE())</f>
        <v>45761</v>
      </c>
      <c r="V1328" s="19" t="n">
        <f aca="false">VLOOKUP(поверки!$T1328,'Акты п-п'!$C$5:$I$57,3,FALSE())</f>
        <v>45765</v>
      </c>
      <c r="W1328" s="17" t="str">
        <f aca="false">VLOOKUP(поверки!$T1328,'Акты п-п'!$C$5:$I$57,5,FALSE())</f>
        <v>Кадыков П.Ю.</v>
      </c>
      <c r="X1328" s="17" t="n">
        <f aca="false">поверки!$G1328-поверки!$U1328</f>
        <v>3</v>
      </c>
      <c r="Y1328" s="17" t="n">
        <f aca="false">поверки!$V1328-поверки!$G1328</f>
        <v>1</v>
      </c>
      <c r="Z1328" s="17" t="str">
        <f aca="false">CONCATENATE(поверки!$Q1328," ",поверки!$S1328," номер ",поверки!$H1328)</f>
        <v>Преобразователь давления АМ-2000-ТG7 номер 12217070897</v>
      </c>
    </row>
    <row r="1329" customFormat="false" ht="17.9" hidden="true" customHeight="false" outlineLevel="0" collapsed="false">
      <c r="B1329" s="1" t="s">
        <v>198</v>
      </c>
      <c r="C1329" s="1" t="s">
        <v>30</v>
      </c>
      <c r="D1329" s="1" t="s">
        <v>31</v>
      </c>
      <c r="F1329" s="1" t="s">
        <v>239</v>
      </c>
      <c r="G1329" s="16" t="n">
        <v>45764</v>
      </c>
      <c r="H1329" s="6" t="s">
        <v>2955</v>
      </c>
      <c r="J1329" s="1" t="s">
        <v>34</v>
      </c>
      <c r="K1329" s="1" t="s">
        <v>35</v>
      </c>
      <c r="L1329" s="1" t="s">
        <v>2956</v>
      </c>
      <c r="M1329" s="17" t="str">
        <f aca="false">IF(COUNTIF(поверки!$H$6:$H$3175,поверки!$H1329)&gt;1,"Дубликат","")</f>
        <v/>
      </c>
      <c r="N1329" s="17" t="str">
        <f aca="false">IF(COUNTIF(поверки!$L$6:$L$3175,поверки!$L1329)&gt;1,"Дубликат","")</f>
        <v/>
      </c>
      <c r="O1329" s="18" t="n">
        <v>1324</v>
      </c>
      <c r="P1329" s="17" t="str">
        <f aca="false">CONCATENATE(TEXT(MONTH(поверки!$G1329),"00"),"/",TEXT(поверки!$O1329,"000"), "/",TEXT(YEAR(поверки!$G1329)-2000,"00"))</f>
        <v>04/1324/25</v>
      </c>
      <c r="Q1329" s="17" t="str">
        <f aca="false">VLOOKUP(поверки!$F1329,'соответстиви ОТ типу'!$K$4:$M$344,2,FALSE())</f>
        <v>Преобразователь давления</v>
      </c>
      <c r="R1329" s="17" t="s">
        <v>46</v>
      </c>
      <c r="S1329" s="17" t="s">
        <v>2925</v>
      </c>
      <c r="T1329" s="17" t="n">
        <v>5</v>
      </c>
      <c r="U1329" s="19" t="n">
        <f aca="false">VLOOKUP(поверки!$T1329,'Акты п-п'!$C$5:$I$57,2,FALSE())</f>
        <v>45761</v>
      </c>
      <c r="V1329" s="19" t="n">
        <f aca="false">VLOOKUP(поверки!$T1329,'Акты п-п'!$C$5:$I$57,3,FALSE())</f>
        <v>45765</v>
      </c>
      <c r="W1329" s="17" t="str">
        <f aca="false">VLOOKUP(поверки!$T1329,'Акты п-п'!$C$5:$I$57,5,FALSE())</f>
        <v>Кадыков П.Ю.</v>
      </c>
      <c r="X1329" s="17" t="n">
        <f aca="false">поверки!$G1329-поверки!$U1329</f>
        <v>3</v>
      </c>
      <c r="Y1329" s="17" t="n">
        <f aca="false">поверки!$V1329-поверки!$G1329</f>
        <v>1</v>
      </c>
      <c r="Z1329" s="17" t="str">
        <f aca="false">CONCATENATE(поверки!$Q1329," ",поверки!$S1329," номер ",поверки!$H1329)</f>
        <v>Преобразователь давления АМ-2000-ТG7 номер 12219031066</v>
      </c>
    </row>
    <row r="1330" customFormat="false" ht="17.9" hidden="true" customHeight="false" outlineLevel="0" collapsed="false">
      <c r="B1330" s="1" t="s">
        <v>198</v>
      </c>
      <c r="C1330" s="1" t="s">
        <v>30</v>
      </c>
      <c r="D1330" s="1" t="s">
        <v>31</v>
      </c>
      <c r="F1330" s="1" t="s">
        <v>62</v>
      </c>
      <c r="G1330" s="16" t="n">
        <v>45764</v>
      </c>
      <c r="H1330" s="6" t="s">
        <v>2957</v>
      </c>
      <c r="J1330" s="1" t="s">
        <v>34</v>
      </c>
      <c r="K1330" s="1" t="s">
        <v>35</v>
      </c>
      <c r="L1330" s="1" t="s">
        <v>2958</v>
      </c>
      <c r="M1330" s="17" t="str">
        <f aca="false">IF(COUNTIF(поверки!$H$6:$H$3175,поверки!$H1330)&gt;1,"Дубликат","")</f>
        <v/>
      </c>
      <c r="N1330" s="17" t="str">
        <f aca="false">IF(COUNTIF(поверки!$L$6:$L$3175,поверки!$L1330)&gt;1,"Дубликат","")</f>
        <v/>
      </c>
      <c r="O1330" s="18" t="n">
        <v>1325</v>
      </c>
      <c r="P1330" s="17" t="str">
        <f aca="false">CONCATENATE(TEXT(MONTH(поверки!$G1330),"00"),"/",TEXT(поверки!$O1330,"000"), "/",TEXT(YEAR(поверки!$G1330)-2000,"00"))</f>
        <v>04/1325/25</v>
      </c>
      <c r="Q1330" s="17" t="str">
        <f aca="false">VLOOKUP(поверки!$F1330,'соответстиви ОТ типу'!$K$4:$M$344,2,FALSE())</f>
        <v>Преобразователь давления</v>
      </c>
      <c r="R1330" s="17" t="s">
        <v>46</v>
      </c>
      <c r="S1330" s="17" t="s">
        <v>2899</v>
      </c>
      <c r="T1330" s="17" t="n">
        <v>5</v>
      </c>
      <c r="U1330" s="19" t="n">
        <f aca="false">VLOOKUP(поверки!$T1330,'Акты п-п'!$C$5:$I$57,2,FALSE())</f>
        <v>45761</v>
      </c>
      <c r="V1330" s="19" t="n">
        <f aca="false">VLOOKUP(поверки!$T1330,'Акты п-п'!$C$5:$I$57,3,FALSE())</f>
        <v>45765</v>
      </c>
      <c r="W1330" s="17" t="str">
        <f aca="false">VLOOKUP(поверки!$T1330,'Акты п-п'!$C$5:$I$57,5,FALSE())</f>
        <v>Кадыков П.Ю.</v>
      </c>
      <c r="X1330" s="17" t="n">
        <f aca="false">поверки!$G1330-поверки!$U1330</f>
        <v>3</v>
      </c>
      <c r="Y1330" s="17" t="n">
        <f aca="false">поверки!$V1330-поверки!$G1330</f>
        <v>1</v>
      </c>
      <c r="Z1330" s="17" t="str">
        <f aca="false">CONCATENATE(поверки!$Q1330," ",поверки!$S1330," номер ",поверки!$H1330)</f>
        <v>Преобразователь давления EJX 110A номер 91R808350</v>
      </c>
    </row>
    <row r="1331" customFormat="false" ht="17.9" hidden="true" customHeight="false" outlineLevel="0" collapsed="false">
      <c r="B1331" s="1" t="s">
        <v>198</v>
      </c>
      <c r="C1331" s="1" t="s">
        <v>30</v>
      </c>
      <c r="D1331" s="1" t="s">
        <v>31</v>
      </c>
      <c r="F1331" s="1" t="s">
        <v>62</v>
      </c>
      <c r="G1331" s="16" t="n">
        <v>45764</v>
      </c>
      <c r="H1331" s="6" t="s">
        <v>2959</v>
      </c>
      <c r="J1331" s="1" t="s">
        <v>34</v>
      </c>
      <c r="K1331" s="1" t="s">
        <v>35</v>
      </c>
      <c r="L1331" s="1" t="s">
        <v>2960</v>
      </c>
      <c r="M1331" s="17" t="str">
        <f aca="false">IF(COUNTIF(поверки!$H$6:$H$3175,поверки!$H1331)&gt;1,"Дубликат","")</f>
        <v/>
      </c>
      <c r="N1331" s="17" t="str">
        <f aca="false">IF(COUNTIF(поверки!$L$6:$L$3175,поверки!$L1331)&gt;1,"Дубликат","")</f>
        <v/>
      </c>
      <c r="O1331" s="18" t="n">
        <v>1326</v>
      </c>
      <c r="P1331" s="17" t="str">
        <f aca="false">CONCATENATE(TEXT(MONTH(поверки!$G1331),"00"),"/",TEXT(поверки!$O1331,"000"), "/",TEXT(YEAR(поверки!$G1331)-2000,"00"))</f>
        <v>04/1326/25</v>
      </c>
      <c r="Q1331" s="17" t="str">
        <f aca="false">VLOOKUP(поверки!$F1331,'соответстиви ОТ типу'!$K$4:$M$344,2,FALSE())</f>
        <v>Преобразователь давления</v>
      </c>
      <c r="R1331" s="17" t="s">
        <v>46</v>
      </c>
      <c r="S1331" s="17" t="s">
        <v>65</v>
      </c>
      <c r="T1331" s="17" t="n">
        <v>5</v>
      </c>
      <c r="U1331" s="19" t="n">
        <f aca="false">VLOOKUP(поверки!$T1331,'Акты п-п'!$C$5:$I$57,2,FALSE())</f>
        <v>45761</v>
      </c>
      <c r="V1331" s="19" t="n">
        <f aca="false">VLOOKUP(поверки!$T1331,'Акты п-п'!$C$5:$I$57,3,FALSE())</f>
        <v>45765</v>
      </c>
      <c r="W1331" s="17" t="str">
        <f aca="false">VLOOKUP(поверки!$T1331,'Акты п-п'!$C$5:$I$57,5,FALSE())</f>
        <v>Кадыков П.Ю.</v>
      </c>
      <c r="X1331" s="17" t="n">
        <f aca="false">поверки!$G1331-поверки!$U1331</f>
        <v>3</v>
      </c>
      <c r="Y1331" s="17" t="n">
        <f aca="false">поверки!$V1331-поверки!$G1331</f>
        <v>1</v>
      </c>
      <c r="Z1331" s="17" t="str">
        <f aca="false">CONCATENATE(поверки!$Q1331," ",поверки!$S1331," номер ",поверки!$H1331)</f>
        <v>Преобразователь давления EJX 530A номер 91R808439</v>
      </c>
    </row>
    <row r="1332" customFormat="false" ht="17.9" hidden="true" customHeight="false" outlineLevel="0" collapsed="false">
      <c r="B1332" s="1" t="s">
        <v>198</v>
      </c>
      <c r="C1332" s="1" t="s">
        <v>30</v>
      </c>
      <c r="D1332" s="1" t="s">
        <v>31</v>
      </c>
      <c r="F1332" s="1" t="s">
        <v>266</v>
      </c>
      <c r="G1332" s="16" t="n">
        <v>45764</v>
      </c>
      <c r="H1332" s="6" t="s">
        <v>2961</v>
      </c>
      <c r="J1332" s="1" t="s">
        <v>34</v>
      </c>
      <c r="K1332" s="1" t="s">
        <v>35</v>
      </c>
      <c r="L1332" s="1" t="s">
        <v>2962</v>
      </c>
      <c r="M1332" s="17" t="str">
        <f aca="false">IF(COUNTIF(поверки!$H$6:$H$3175,поверки!$H1332)&gt;1,"Дубликат","")</f>
        <v/>
      </c>
      <c r="N1332" s="17" t="str">
        <f aca="false">IF(COUNTIF(поверки!$L$6:$L$3175,поверки!$L1332)&gt;1,"Дубликат","")</f>
        <v/>
      </c>
      <c r="O1332" s="18" t="n">
        <v>1327</v>
      </c>
      <c r="P1332" s="17" t="str">
        <f aca="false">CONCATENATE(TEXT(MONTH(поверки!$G1332),"00"),"/",TEXT(поверки!$O1332,"000"), "/",TEXT(YEAR(поверки!$G1332)-2000,"00"))</f>
        <v>04/1327/25</v>
      </c>
      <c r="Q1332" s="17" t="str">
        <f aca="false">VLOOKUP(поверки!$F1332,'соответстиви ОТ типу'!$K$4:$M$344,2,FALSE())</f>
        <v>Преобразователь давления</v>
      </c>
      <c r="R1332" s="17" t="s">
        <v>46</v>
      </c>
      <c r="S1332" s="17" t="s">
        <v>65</v>
      </c>
      <c r="T1332" s="17" t="n">
        <v>5</v>
      </c>
      <c r="U1332" s="19" t="n">
        <f aca="false">VLOOKUP(поверки!$T1332,'Акты п-п'!$C$5:$I$57,2,FALSE())</f>
        <v>45761</v>
      </c>
      <c r="V1332" s="19" t="n">
        <f aca="false">VLOOKUP(поверки!$T1332,'Акты п-п'!$C$5:$I$57,3,FALSE())</f>
        <v>45765</v>
      </c>
      <c r="W1332" s="17" t="str">
        <f aca="false">VLOOKUP(поверки!$T1332,'Акты п-п'!$C$5:$I$57,5,FALSE())</f>
        <v>Кадыков П.Ю.</v>
      </c>
      <c r="X1332" s="17" t="n">
        <f aca="false">поверки!$G1332-поверки!$U1332</f>
        <v>3</v>
      </c>
      <c r="Y1332" s="17" t="n">
        <f aca="false">поверки!$V1332-поверки!$G1332</f>
        <v>1</v>
      </c>
      <c r="Z1332" s="17" t="str">
        <f aca="false">CONCATENATE(поверки!$Q1332," ",поверки!$S1332," номер ",поверки!$H1332)</f>
        <v>Преобразователь давления EJX 530A номер 91P406340</v>
      </c>
    </row>
    <row r="1333" customFormat="false" ht="17.9" hidden="true" customHeight="false" outlineLevel="0" collapsed="false">
      <c r="B1333" s="1" t="s">
        <v>198</v>
      </c>
      <c r="C1333" s="1" t="s">
        <v>30</v>
      </c>
      <c r="D1333" s="1" t="s">
        <v>31</v>
      </c>
      <c r="F1333" s="1" t="s">
        <v>266</v>
      </c>
      <c r="G1333" s="16" t="n">
        <v>45764</v>
      </c>
      <c r="H1333" s="6" t="s">
        <v>2963</v>
      </c>
      <c r="J1333" s="1" t="s">
        <v>34</v>
      </c>
      <c r="K1333" s="1" t="s">
        <v>35</v>
      </c>
      <c r="L1333" s="1" t="s">
        <v>2964</v>
      </c>
      <c r="M1333" s="17" t="str">
        <f aca="false">IF(COUNTIF(поверки!$H$6:$H$3175,поверки!$H1333)&gt;1,"Дубликат","")</f>
        <v/>
      </c>
      <c r="N1333" s="17" t="str">
        <f aca="false">IF(COUNTIF(поверки!$L$6:$L$3175,поверки!$L1333)&gt;1,"Дубликат","")</f>
        <v/>
      </c>
      <c r="O1333" s="18" t="n">
        <v>1328</v>
      </c>
      <c r="P1333" s="17" t="str">
        <f aca="false">CONCATENATE(TEXT(MONTH(поверки!$G1333),"00"),"/",TEXT(поверки!$O1333,"000"), "/",TEXT(YEAR(поверки!$G1333)-2000,"00"))</f>
        <v>04/1328/25</v>
      </c>
      <c r="Q1333" s="17" t="str">
        <f aca="false">VLOOKUP(поверки!$F1333,'соответстиви ОТ типу'!$K$4:$M$344,2,FALSE())</f>
        <v>Преобразователь давления</v>
      </c>
      <c r="R1333" s="17" t="s">
        <v>46</v>
      </c>
      <c r="S1333" s="17" t="s">
        <v>65</v>
      </c>
      <c r="T1333" s="17" t="n">
        <v>5</v>
      </c>
      <c r="U1333" s="19" t="n">
        <f aca="false">VLOOKUP(поверки!$T1333,'Акты п-п'!$C$5:$I$57,2,FALSE())</f>
        <v>45761</v>
      </c>
      <c r="V1333" s="19" t="n">
        <f aca="false">VLOOKUP(поверки!$T1333,'Акты п-п'!$C$5:$I$57,3,FALSE())</f>
        <v>45765</v>
      </c>
      <c r="W1333" s="17" t="str">
        <f aca="false">VLOOKUP(поверки!$T1333,'Акты п-п'!$C$5:$I$57,5,FALSE())</f>
        <v>Кадыков П.Ю.</v>
      </c>
      <c r="X1333" s="17" t="n">
        <f aca="false">поверки!$G1333-поверки!$U1333</f>
        <v>3</v>
      </c>
      <c r="Y1333" s="17" t="n">
        <f aca="false">поверки!$V1333-поверки!$G1333</f>
        <v>1</v>
      </c>
      <c r="Z1333" s="17" t="str">
        <f aca="false">CONCATENATE(поверки!$Q1333," ",поверки!$S1333," номер ",поверки!$H1333)</f>
        <v>Преобразователь давления EJX 530A номер 91P406341</v>
      </c>
    </row>
    <row r="1334" customFormat="false" ht="17.9" hidden="true" customHeight="false" outlineLevel="0" collapsed="false">
      <c r="B1334" s="1" t="s">
        <v>198</v>
      </c>
      <c r="C1334" s="1" t="s">
        <v>30</v>
      </c>
      <c r="D1334" s="1" t="s">
        <v>31</v>
      </c>
      <c r="F1334" s="1" t="s">
        <v>266</v>
      </c>
      <c r="G1334" s="16" t="n">
        <v>45764</v>
      </c>
      <c r="H1334" s="6" t="s">
        <v>2965</v>
      </c>
      <c r="J1334" s="1" t="s">
        <v>34</v>
      </c>
      <c r="K1334" s="1" t="s">
        <v>35</v>
      </c>
      <c r="L1334" s="1" t="s">
        <v>2966</v>
      </c>
      <c r="M1334" s="17" t="str">
        <f aca="false">IF(COUNTIF(поверки!$H$6:$H$3175,поверки!$H1334)&gt;1,"Дубликат","")</f>
        <v/>
      </c>
      <c r="N1334" s="17" t="str">
        <f aca="false">IF(COUNTIF(поверки!$L$6:$L$3175,поверки!$L1334)&gt;1,"Дубликат","")</f>
        <v/>
      </c>
      <c r="O1334" s="18" t="n">
        <v>1329</v>
      </c>
      <c r="P1334" s="17" t="str">
        <f aca="false">CONCATENATE(TEXT(MONTH(поверки!$G1334),"00"),"/",TEXT(поверки!$O1334,"000"), "/",TEXT(YEAR(поверки!$G1334)-2000,"00"))</f>
        <v>04/1329/25</v>
      </c>
      <c r="Q1334" s="17" t="str">
        <f aca="false">VLOOKUP(поверки!$F1334,'соответстиви ОТ типу'!$K$4:$M$344,2,FALSE())</f>
        <v>Преобразователь давления</v>
      </c>
      <c r="R1334" s="17" t="s">
        <v>46</v>
      </c>
      <c r="S1334" s="17" t="s">
        <v>65</v>
      </c>
      <c r="T1334" s="17" t="n">
        <v>5</v>
      </c>
      <c r="U1334" s="19" t="n">
        <f aca="false">VLOOKUP(поверки!$T1334,'Акты п-п'!$C$5:$I$57,2,FALSE())</f>
        <v>45761</v>
      </c>
      <c r="V1334" s="19" t="n">
        <f aca="false">VLOOKUP(поверки!$T1334,'Акты п-п'!$C$5:$I$57,3,FALSE())</f>
        <v>45765</v>
      </c>
      <c r="W1334" s="17" t="str">
        <f aca="false">VLOOKUP(поверки!$T1334,'Акты п-п'!$C$5:$I$57,5,FALSE())</f>
        <v>Кадыков П.Ю.</v>
      </c>
      <c r="X1334" s="17" t="n">
        <f aca="false">поверки!$G1334-поверки!$U1334</f>
        <v>3</v>
      </c>
      <c r="Y1334" s="17" t="n">
        <f aca="false">поверки!$V1334-поверки!$G1334</f>
        <v>1</v>
      </c>
      <c r="Z1334" s="17" t="str">
        <f aca="false">CONCATENATE(поверки!$Q1334," ",поверки!$S1334," номер ",поверки!$H1334)</f>
        <v>Преобразователь давления EJX 530A номер 91P406342</v>
      </c>
    </row>
    <row r="1335" customFormat="false" ht="17.9" hidden="true" customHeight="false" outlineLevel="0" collapsed="false">
      <c r="B1335" s="1" t="s">
        <v>198</v>
      </c>
      <c r="C1335" s="1" t="s">
        <v>30</v>
      </c>
      <c r="D1335" s="1" t="s">
        <v>31</v>
      </c>
      <c r="F1335" s="1" t="s">
        <v>266</v>
      </c>
      <c r="G1335" s="16" t="n">
        <v>45764</v>
      </c>
      <c r="H1335" s="6" t="s">
        <v>2967</v>
      </c>
      <c r="J1335" s="1" t="s">
        <v>34</v>
      </c>
      <c r="K1335" s="1" t="s">
        <v>35</v>
      </c>
      <c r="L1335" s="1" t="s">
        <v>2968</v>
      </c>
      <c r="M1335" s="17" t="str">
        <f aca="false">IF(COUNTIF(поверки!$H$6:$H$3175,поверки!$H1335)&gt;1,"Дубликат","")</f>
        <v/>
      </c>
      <c r="N1335" s="17" t="str">
        <f aca="false">IF(COUNTIF(поверки!$L$6:$L$3175,поверки!$L1335)&gt;1,"Дубликат","")</f>
        <v/>
      </c>
      <c r="O1335" s="18" t="n">
        <v>1330</v>
      </c>
      <c r="P1335" s="17" t="str">
        <f aca="false">CONCATENATE(TEXT(MONTH(поверки!$G1335),"00"),"/",TEXT(поверки!$O1335,"000"), "/",TEXT(YEAR(поверки!$G1335)-2000,"00"))</f>
        <v>04/1330/25</v>
      </c>
      <c r="Q1335" s="17" t="str">
        <f aca="false">VLOOKUP(поверки!$F1335,'соответстиви ОТ типу'!$K$4:$M$344,2,FALSE())</f>
        <v>Преобразователь давления</v>
      </c>
      <c r="R1335" s="17" t="s">
        <v>46</v>
      </c>
      <c r="S1335" s="17" t="s">
        <v>65</v>
      </c>
      <c r="T1335" s="17" t="n">
        <v>5</v>
      </c>
      <c r="U1335" s="19" t="n">
        <f aca="false">VLOOKUP(поверки!$T1335,'Акты п-п'!$C$5:$I$57,2,FALSE())</f>
        <v>45761</v>
      </c>
      <c r="V1335" s="19" t="n">
        <f aca="false">VLOOKUP(поверки!$T1335,'Акты п-п'!$C$5:$I$57,3,FALSE())</f>
        <v>45765</v>
      </c>
      <c r="W1335" s="17" t="str">
        <f aca="false">VLOOKUP(поверки!$T1335,'Акты п-п'!$C$5:$I$57,5,FALSE())</f>
        <v>Кадыков П.Ю.</v>
      </c>
      <c r="X1335" s="17" t="n">
        <f aca="false">поверки!$G1335-поверки!$U1335</f>
        <v>3</v>
      </c>
      <c r="Y1335" s="17" t="n">
        <f aca="false">поверки!$V1335-поверки!$G1335</f>
        <v>1</v>
      </c>
      <c r="Z1335" s="17" t="str">
        <f aca="false">CONCATENATE(поверки!$Q1335," ",поверки!$S1335," номер ",поверки!$H1335)</f>
        <v>Преобразователь давления EJX 530A номер 91P406343</v>
      </c>
    </row>
    <row r="1336" customFormat="false" ht="17.9" hidden="true" customHeight="false" outlineLevel="0" collapsed="false">
      <c r="B1336" s="1" t="s">
        <v>198</v>
      </c>
      <c r="C1336" s="1" t="s">
        <v>30</v>
      </c>
      <c r="D1336" s="1" t="s">
        <v>31</v>
      </c>
      <c r="F1336" s="1" t="s">
        <v>266</v>
      </c>
      <c r="G1336" s="16" t="n">
        <v>45764</v>
      </c>
      <c r="H1336" s="6" t="s">
        <v>2969</v>
      </c>
      <c r="J1336" s="1" t="s">
        <v>34</v>
      </c>
      <c r="K1336" s="1" t="s">
        <v>35</v>
      </c>
      <c r="L1336" s="1" t="s">
        <v>2970</v>
      </c>
      <c r="M1336" s="17" t="str">
        <f aca="false">IF(COUNTIF(поверки!$H$6:$H$3175,поверки!$H1336)&gt;1,"Дубликат","")</f>
        <v/>
      </c>
      <c r="N1336" s="17" t="str">
        <f aca="false">IF(COUNTIF(поверки!$L$6:$L$3175,поверки!$L1336)&gt;1,"Дубликат","")</f>
        <v/>
      </c>
      <c r="O1336" s="18" t="n">
        <v>1331</v>
      </c>
      <c r="P1336" s="17" t="str">
        <f aca="false">CONCATENATE(TEXT(MONTH(поверки!$G1336),"00"),"/",TEXT(поверки!$O1336,"000"), "/",TEXT(YEAR(поверки!$G1336)-2000,"00"))</f>
        <v>04/1331/25</v>
      </c>
      <c r="Q1336" s="17" t="str">
        <f aca="false">VLOOKUP(поверки!$F1336,'соответстиви ОТ типу'!$K$4:$M$344,2,FALSE())</f>
        <v>Преобразователь давления</v>
      </c>
      <c r="R1336" s="17" t="s">
        <v>46</v>
      </c>
      <c r="S1336" s="17" t="s">
        <v>65</v>
      </c>
      <c r="T1336" s="17" t="n">
        <v>5</v>
      </c>
      <c r="U1336" s="19" t="n">
        <f aca="false">VLOOKUP(поверки!$T1336,'Акты п-п'!$C$5:$I$57,2,FALSE())</f>
        <v>45761</v>
      </c>
      <c r="V1336" s="19" t="n">
        <f aca="false">VLOOKUP(поверки!$T1336,'Акты п-п'!$C$5:$I$57,3,FALSE())</f>
        <v>45765</v>
      </c>
      <c r="W1336" s="17" t="str">
        <f aca="false">VLOOKUP(поверки!$T1336,'Акты п-п'!$C$5:$I$57,5,FALSE())</f>
        <v>Кадыков П.Ю.</v>
      </c>
      <c r="X1336" s="17" t="n">
        <f aca="false">поверки!$G1336-поверки!$U1336</f>
        <v>3</v>
      </c>
      <c r="Y1336" s="17" t="n">
        <f aca="false">поверки!$V1336-поверки!$G1336</f>
        <v>1</v>
      </c>
      <c r="Z1336" s="17" t="str">
        <f aca="false">CONCATENATE(поверки!$Q1336," ",поверки!$S1336," номер ",поверки!$H1336)</f>
        <v>Преобразователь давления EJX 530A номер 91P406522</v>
      </c>
    </row>
    <row r="1337" customFormat="false" ht="17.9" hidden="true" customHeight="false" outlineLevel="0" collapsed="false">
      <c r="B1337" s="1" t="s">
        <v>198</v>
      </c>
      <c r="C1337" s="1" t="s">
        <v>30</v>
      </c>
      <c r="D1337" s="1" t="s">
        <v>31</v>
      </c>
      <c r="F1337" s="1" t="s">
        <v>266</v>
      </c>
      <c r="G1337" s="16" t="n">
        <v>45764</v>
      </c>
      <c r="H1337" s="6" t="s">
        <v>2971</v>
      </c>
      <c r="J1337" s="1" t="s">
        <v>34</v>
      </c>
      <c r="K1337" s="1" t="s">
        <v>35</v>
      </c>
      <c r="L1337" s="1" t="s">
        <v>2972</v>
      </c>
      <c r="M1337" s="17" t="str">
        <f aca="false">IF(COUNTIF(поверки!$H$6:$H$3175,поверки!$H1337)&gt;1,"Дубликат","")</f>
        <v/>
      </c>
      <c r="N1337" s="17" t="str">
        <f aca="false">IF(COUNTIF(поверки!$L$6:$L$3175,поверки!$L1337)&gt;1,"Дубликат","")</f>
        <v/>
      </c>
      <c r="O1337" s="18" t="n">
        <v>1332</v>
      </c>
      <c r="P1337" s="17" t="str">
        <f aca="false">CONCATENATE(TEXT(MONTH(поверки!$G1337),"00"),"/",TEXT(поверки!$O1337,"000"), "/",TEXT(YEAR(поверки!$G1337)-2000,"00"))</f>
        <v>04/1332/25</v>
      </c>
      <c r="Q1337" s="17" t="str">
        <f aca="false">VLOOKUP(поверки!$F1337,'соответстиви ОТ типу'!$K$4:$M$344,2,FALSE())</f>
        <v>Преобразователь давления</v>
      </c>
      <c r="R1337" s="17" t="s">
        <v>46</v>
      </c>
      <c r="S1337" s="17" t="s">
        <v>65</v>
      </c>
      <c r="T1337" s="17" t="n">
        <v>5</v>
      </c>
      <c r="U1337" s="19" t="n">
        <f aca="false">VLOOKUP(поверки!$T1337,'Акты п-п'!$C$5:$I$57,2,FALSE())</f>
        <v>45761</v>
      </c>
      <c r="V1337" s="19" t="n">
        <f aca="false">VLOOKUP(поверки!$T1337,'Акты п-п'!$C$5:$I$57,3,FALSE())</f>
        <v>45765</v>
      </c>
      <c r="W1337" s="17" t="str">
        <f aca="false">VLOOKUP(поверки!$T1337,'Акты п-п'!$C$5:$I$57,5,FALSE())</f>
        <v>Кадыков П.Ю.</v>
      </c>
      <c r="X1337" s="17" t="n">
        <f aca="false">поверки!$G1337-поверки!$U1337</f>
        <v>3</v>
      </c>
      <c r="Y1337" s="17" t="n">
        <f aca="false">поверки!$V1337-поверки!$G1337</f>
        <v>1</v>
      </c>
      <c r="Z1337" s="17" t="str">
        <f aca="false">CONCATENATE(поверки!$Q1337," ",поверки!$S1337," номер ",поверки!$H1337)</f>
        <v>Преобразователь давления EJX 530A номер 91P406523</v>
      </c>
    </row>
    <row r="1338" customFormat="false" ht="17.9" hidden="true" customHeight="false" outlineLevel="0" collapsed="false">
      <c r="B1338" s="1" t="s">
        <v>198</v>
      </c>
      <c r="C1338" s="1" t="s">
        <v>30</v>
      </c>
      <c r="D1338" s="1" t="s">
        <v>31</v>
      </c>
      <c r="F1338" s="1" t="s">
        <v>266</v>
      </c>
      <c r="G1338" s="16" t="n">
        <v>45764</v>
      </c>
      <c r="H1338" s="6" t="s">
        <v>2973</v>
      </c>
      <c r="J1338" s="1" t="s">
        <v>34</v>
      </c>
      <c r="K1338" s="1" t="s">
        <v>35</v>
      </c>
      <c r="L1338" s="1" t="s">
        <v>2974</v>
      </c>
      <c r="M1338" s="17" t="str">
        <f aca="false">IF(COUNTIF(поверки!$H$6:$H$3175,поверки!$H1338)&gt;1,"Дубликат","")</f>
        <v/>
      </c>
      <c r="N1338" s="17" t="str">
        <f aca="false">IF(COUNTIF(поверки!$L$6:$L$3175,поверки!$L1338)&gt;1,"Дубликат","")</f>
        <v/>
      </c>
      <c r="O1338" s="18" t="n">
        <v>1333</v>
      </c>
      <c r="P1338" s="17" t="str">
        <f aca="false">CONCATENATE(TEXT(MONTH(поверки!$G1338),"00"),"/",TEXT(поверки!$O1338,"000"), "/",TEXT(YEAR(поверки!$G1338)-2000,"00"))</f>
        <v>04/1333/25</v>
      </c>
      <c r="Q1338" s="17" t="str">
        <f aca="false">VLOOKUP(поверки!$F1338,'соответстиви ОТ типу'!$K$4:$M$344,2,FALSE())</f>
        <v>Преобразователь давления</v>
      </c>
      <c r="R1338" s="17" t="s">
        <v>46</v>
      </c>
      <c r="S1338" s="17" t="s">
        <v>65</v>
      </c>
      <c r="T1338" s="17" t="n">
        <v>5</v>
      </c>
      <c r="U1338" s="19" t="n">
        <f aca="false">VLOOKUP(поверки!$T1338,'Акты п-п'!$C$5:$I$57,2,FALSE())</f>
        <v>45761</v>
      </c>
      <c r="V1338" s="19" t="n">
        <f aca="false">VLOOKUP(поверки!$T1338,'Акты п-п'!$C$5:$I$57,3,FALSE())</f>
        <v>45765</v>
      </c>
      <c r="W1338" s="17" t="str">
        <f aca="false">VLOOKUP(поверки!$T1338,'Акты п-п'!$C$5:$I$57,5,FALSE())</f>
        <v>Кадыков П.Ю.</v>
      </c>
      <c r="X1338" s="17" t="n">
        <f aca="false">поверки!$G1338-поверки!$U1338</f>
        <v>3</v>
      </c>
      <c r="Y1338" s="17" t="n">
        <f aca="false">поверки!$V1338-поверки!$G1338</f>
        <v>1</v>
      </c>
      <c r="Z1338" s="17" t="str">
        <f aca="false">CONCATENATE(поверки!$Q1338," ",поверки!$S1338," номер ",поверки!$H1338)</f>
        <v>Преобразователь давления EJX 530A номер 91P406524</v>
      </c>
    </row>
    <row r="1339" customFormat="false" ht="17.9" hidden="true" customHeight="false" outlineLevel="0" collapsed="false">
      <c r="B1339" s="1" t="s">
        <v>198</v>
      </c>
      <c r="C1339" s="1" t="s">
        <v>30</v>
      </c>
      <c r="D1339" s="1" t="s">
        <v>31</v>
      </c>
      <c r="F1339" s="1" t="s">
        <v>266</v>
      </c>
      <c r="G1339" s="16" t="n">
        <v>45764</v>
      </c>
      <c r="H1339" s="6" t="s">
        <v>2975</v>
      </c>
      <c r="J1339" s="1" t="s">
        <v>34</v>
      </c>
      <c r="K1339" s="1" t="s">
        <v>35</v>
      </c>
      <c r="L1339" s="1" t="s">
        <v>2976</v>
      </c>
      <c r="M1339" s="17" t="str">
        <f aca="false">IF(COUNTIF(поверки!$H$6:$H$3175,поверки!$H1339)&gt;1,"Дубликат","")</f>
        <v/>
      </c>
      <c r="N1339" s="17" t="str">
        <f aca="false">IF(COUNTIF(поверки!$L$6:$L$3175,поверки!$L1339)&gt;1,"Дубликат","")</f>
        <v/>
      </c>
      <c r="O1339" s="18" t="n">
        <v>1334</v>
      </c>
      <c r="P1339" s="17" t="str">
        <f aca="false">CONCATENATE(TEXT(MONTH(поверки!$G1339),"00"),"/",TEXT(поверки!$O1339,"000"), "/",TEXT(YEAR(поверки!$G1339)-2000,"00"))</f>
        <v>04/1334/25</v>
      </c>
      <c r="Q1339" s="17" t="str">
        <f aca="false">VLOOKUP(поверки!$F1339,'соответстиви ОТ типу'!$K$4:$M$344,2,FALSE())</f>
        <v>Преобразователь давления</v>
      </c>
      <c r="R1339" s="17" t="s">
        <v>46</v>
      </c>
      <c r="S1339" s="17" t="s">
        <v>65</v>
      </c>
      <c r="T1339" s="17" t="n">
        <v>5</v>
      </c>
      <c r="U1339" s="19" t="n">
        <f aca="false">VLOOKUP(поверки!$T1339,'Акты п-п'!$C$5:$I$57,2,FALSE())</f>
        <v>45761</v>
      </c>
      <c r="V1339" s="19" t="n">
        <f aca="false">VLOOKUP(поверки!$T1339,'Акты п-п'!$C$5:$I$57,3,FALSE())</f>
        <v>45765</v>
      </c>
      <c r="W1339" s="17" t="str">
        <f aca="false">VLOOKUP(поверки!$T1339,'Акты п-п'!$C$5:$I$57,5,FALSE())</f>
        <v>Кадыков П.Ю.</v>
      </c>
      <c r="X1339" s="17" t="n">
        <f aca="false">поверки!$G1339-поверки!$U1339</f>
        <v>3</v>
      </c>
      <c r="Y1339" s="17" t="n">
        <f aca="false">поверки!$V1339-поверки!$G1339</f>
        <v>1</v>
      </c>
      <c r="Z1339" s="17" t="str">
        <f aca="false">CONCATENATE(поверки!$Q1339," ",поверки!$S1339," номер ",поверки!$H1339)</f>
        <v>Преобразователь давления EJX 530A номер 91P406525</v>
      </c>
    </row>
    <row r="1340" customFormat="false" ht="17.9" hidden="true" customHeight="false" outlineLevel="0" collapsed="false">
      <c r="B1340" s="1" t="s">
        <v>198</v>
      </c>
      <c r="C1340" s="1" t="s">
        <v>30</v>
      </c>
      <c r="D1340" s="1" t="s">
        <v>31</v>
      </c>
      <c r="F1340" s="1" t="s">
        <v>266</v>
      </c>
      <c r="G1340" s="16" t="n">
        <v>45764</v>
      </c>
      <c r="H1340" s="6" t="s">
        <v>2977</v>
      </c>
      <c r="J1340" s="1" t="s">
        <v>34</v>
      </c>
      <c r="K1340" s="1" t="s">
        <v>35</v>
      </c>
      <c r="L1340" s="1" t="s">
        <v>2978</v>
      </c>
      <c r="M1340" s="17" t="str">
        <f aca="false">IF(COUNTIF(поверки!$H$6:$H$3175,поверки!$H1340)&gt;1,"Дубликат","")</f>
        <v/>
      </c>
      <c r="N1340" s="17" t="str">
        <f aca="false">IF(COUNTIF(поверки!$L$6:$L$3175,поверки!$L1340)&gt;1,"Дубликат","")</f>
        <v/>
      </c>
      <c r="O1340" s="18" t="n">
        <v>1335</v>
      </c>
      <c r="P1340" s="17" t="str">
        <f aca="false">CONCATENATE(TEXT(MONTH(поверки!$G1340),"00"),"/",TEXT(поверки!$O1340,"000"), "/",TEXT(YEAR(поверки!$G1340)-2000,"00"))</f>
        <v>04/1335/25</v>
      </c>
      <c r="Q1340" s="17" t="str">
        <f aca="false">VLOOKUP(поверки!$F1340,'соответстиви ОТ типу'!$K$4:$M$344,2,FALSE())</f>
        <v>Преобразователь давления</v>
      </c>
      <c r="R1340" s="17" t="s">
        <v>46</v>
      </c>
      <c r="S1340" s="17" t="s">
        <v>65</v>
      </c>
      <c r="T1340" s="17" t="n">
        <v>5</v>
      </c>
      <c r="U1340" s="19" t="n">
        <f aca="false">VLOOKUP(поверки!$T1340,'Акты п-п'!$C$5:$I$57,2,FALSE())</f>
        <v>45761</v>
      </c>
      <c r="V1340" s="19" t="n">
        <f aca="false">VLOOKUP(поверки!$T1340,'Акты п-п'!$C$5:$I$57,3,FALSE())</f>
        <v>45765</v>
      </c>
      <c r="W1340" s="17" t="str">
        <f aca="false">VLOOKUP(поверки!$T1340,'Акты п-п'!$C$5:$I$57,5,FALSE())</f>
        <v>Кадыков П.Ю.</v>
      </c>
      <c r="X1340" s="17" t="n">
        <f aca="false">поверки!$G1340-поверки!$U1340</f>
        <v>3</v>
      </c>
      <c r="Y1340" s="17" t="n">
        <f aca="false">поверки!$V1340-поверки!$G1340</f>
        <v>1</v>
      </c>
      <c r="Z1340" s="17" t="str">
        <f aca="false">CONCATENATE(поверки!$Q1340," ",поверки!$S1340," номер ",поверки!$H1340)</f>
        <v>Преобразователь давления EJX 530A номер 91P406333</v>
      </c>
    </row>
    <row r="1341" customFormat="false" ht="17.9" hidden="true" customHeight="false" outlineLevel="0" collapsed="false">
      <c r="B1341" s="1" t="s">
        <v>198</v>
      </c>
      <c r="C1341" s="1" t="s">
        <v>30</v>
      </c>
      <c r="D1341" s="1" t="s">
        <v>31</v>
      </c>
      <c r="F1341" s="1" t="s">
        <v>266</v>
      </c>
      <c r="G1341" s="16" t="n">
        <v>45764</v>
      </c>
      <c r="H1341" s="6" t="s">
        <v>2979</v>
      </c>
      <c r="J1341" s="1" t="s">
        <v>34</v>
      </c>
      <c r="K1341" s="1" t="s">
        <v>35</v>
      </c>
      <c r="L1341" s="1" t="s">
        <v>2980</v>
      </c>
      <c r="M1341" s="17" t="str">
        <f aca="false">IF(COUNTIF(поверки!$H$6:$H$3175,поверки!$H1341)&gt;1,"Дубликат","")</f>
        <v/>
      </c>
      <c r="N1341" s="17" t="str">
        <f aca="false">IF(COUNTIF(поверки!$L$6:$L$3175,поверки!$L1341)&gt;1,"Дубликат","")</f>
        <v/>
      </c>
      <c r="O1341" s="18" t="n">
        <v>1336</v>
      </c>
      <c r="P1341" s="17" t="str">
        <f aca="false">CONCATENATE(TEXT(MONTH(поверки!$G1341),"00"),"/",TEXT(поверки!$O1341,"000"), "/",TEXT(YEAR(поверки!$G1341)-2000,"00"))</f>
        <v>04/1336/25</v>
      </c>
      <c r="Q1341" s="17" t="str">
        <f aca="false">VLOOKUP(поверки!$F1341,'соответстиви ОТ типу'!$K$4:$M$344,2,FALSE())</f>
        <v>Преобразователь давления</v>
      </c>
      <c r="R1341" s="17" t="s">
        <v>46</v>
      </c>
      <c r="S1341" s="17" t="s">
        <v>65</v>
      </c>
      <c r="T1341" s="17" t="n">
        <v>5</v>
      </c>
      <c r="U1341" s="19" t="n">
        <f aca="false">VLOOKUP(поверки!$T1341,'Акты п-п'!$C$5:$I$57,2,FALSE())</f>
        <v>45761</v>
      </c>
      <c r="V1341" s="19" t="n">
        <f aca="false">VLOOKUP(поверки!$T1341,'Акты п-п'!$C$5:$I$57,3,FALSE())</f>
        <v>45765</v>
      </c>
      <c r="W1341" s="17" t="str">
        <f aca="false">VLOOKUP(поверки!$T1341,'Акты п-п'!$C$5:$I$57,5,FALSE())</f>
        <v>Кадыков П.Ю.</v>
      </c>
      <c r="X1341" s="17" t="n">
        <f aca="false">поверки!$G1341-поверки!$U1341</f>
        <v>3</v>
      </c>
      <c r="Y1341" s="17" t="n">
        <f aca="false">поверки!$V1341-поверки!$G1341</f>
        <v>1</v>
      </c>
      <c r="Z1341" s="17" t="str">
        <f aca="false">CONCATENATE(поверки!$Q1341," ",поверки!$S1341," номер ",поверки!$H1341)</f>
        <v>Преобразователь давления EJX 530A номер 91P406334</v>
      </c>
    </row>
    <row r="1342" customFormat="false" ht="17.9" hidden="true" customHeight="false" outlineLevel="0" collapsed="false">
      <c r="B1342" s="1" t="s">
        <v>198</v>
      </c>
      <c r="C1342" s="1" t="s">
        <v>30</v>
      </c>
      <c r="D1342" s="1" t="s">
        <v>31</v>
      </c>
      <c r="F1342" s="1" t="s">
        <v>266</v>
      </c>
      <c r="G1342" s="16" t="n">
        <v>45764</v>
      </c>
      <c r="H1342" s="6" t="s">
        <v>2981</v>
      </c>
      <c r="J1342" s="1" t="s">
        <v>34</v>
      </c>
      <c r="K1342" s="1" t="s">
        <v>35</v>
      </c>
      <c r="L1342" s="1" t="s">
        <v>2982</v>
      </c>
      <c r="M1342" s="17" t="str">
        <f aca="false">IF(COUNTIF(поверки!$H$6:$H$3175,поверки!$H1342)&gt;1,"Дубликат","")</f>
        <v/>
      </c>
      <c r="N1342" s="17" t="str">
        <f aca="false">IF(COUNTIF(поверки!$L$6:$L$3175,поверки!$L1342)&gt;1,"Дубликат","")</f>
        <v/>
      </c>
      <c r="O1342" s="18" t="n">
        <v>1337</v>
      </c>
      <c r="P1342" s="17" t="str">
        <f aca="false">CONCATENATE(TEXT(MONTH(поверки!$G1342),"00"),"/",TEXT(поверки!$O1342,"000"), "/",TEXT(YEAR(поверки!$G1342)-2000,"00"))</f>
        <v>04/1337/25</v>
      </c>
      <c r="Q1342" s="17" t="str">
        <f aca="false">VLOOKUP(поверки!$F1342,'соответстиви ОТ типу'!$K$4:$M$344,2,FALSE())</f>
        <v>Преобразователь давления</v>
      </c>
      <c r="R1342" s="17" t="s">
        <v>46</v>
      </c>
      <c r="S1342" s="17" t="s">
        <v>65</v>
      </c>
      <c r="T1342" s="17" t="n">
        <v>5</v>
      </c>
      <c r="U1342" s="19" t="n">
        <f aca="false">VLOOKUP(поверки!$T1342,'Акты п-п'!$C$5:$I$57,2,FALSE())</f>
        <v>45761</v>
      </c>
      <c r="V1342" s="19" t="n">
        <f aca="false">VLOOKUP(поверки!$T1342,'Акты п-п'!$C$5:$I$57,3,FALSE())</f>
        <v>45765</v>
      </c>
      <c r="W1342" s="17" t="str">
        <f aca="false">VLOOKUP(поверки!$T1342,'Акты п-п'!$C$5:$I$57,5,FALSE())</f>
        <v>Кадыков П.Ю.</v>
      </c>
      <c r="X1342" s="17" t="n">
        <f aca="false">поверки!$G1342-поверки!$U1342</f>
        <v>3</v>
      </c>
      <c r="Y1342" s="17" t="n">
        <f aca="false">поверки!$V1342-поверки!$G1342</f>
        <v>1</v>
      </c>
      <c r="Z1342" s="17" t="str">
        <f aca="false">CONCATENATE(поверки!$Q1342," ",поверки!$S1342," номер ",поверки!$H1342)</f>
        <v>Преобразователь давления EJX 530A номер 91P406335</v>
      </c>
    </row>
    <row r="1343" customFormat="false" ht="17.9" hidden="true" customHeight="false" outlineLevel="0" collapsed="false">
      <c r="B1343" s="1" t="s">
        <v>198</v>
      </c>
      <c r="C1343" s="1" t="s">
        <v>30</v>
      </c>
      <c r="D1343" s="1" t="s">
        <v>31</v>
      </c>
      <c r="F1343" s="1" t="s">
        <v>266</v>
      </c>
      <c r="G1343" s="16" t="n">
        <v>45764</v>
      </c>
      <c r="H1343" s="6" t="s">
        <v>2983</v>
      </c>
      <c r="J1343" s="1" t="s">
        <v>34</v>
      </c>
      <c r="K1343" s="1" t="s">
        <v>35</v>
      </c>
      <c r="L1343" s="1" t="s">
        <v>2984</v>
      </c>
      <c r="M1343" s="17" t="str">
        <f aca="false">IF(COUNTIF(поверки!$H$6:$H$3175,поверки!$H1343)&gt;1,"Дубликат","")</f>
        <v/>
      </c>
      <c r="N1343" s="17" t="str">
        <f aca="false">IF(COUNTIF(поверки!$L$6:$L$3175,поверки!$L1343)&gt;1,"Дубликат","")</f>
        <v/>
      </c>
      <c r="O1343" s="18" t="n">
        <v>1338</v>
      </c>
      <c r="P1343" s="17" t="str">
        <f aca="false">CONCATENATE(TEXT(MONTH(поверки!$G1343),"00"),"/",TEXT(поверки!$O1343,"000"), "/",TEXT(YEAR(поверки!$G1343)-2000,"00"))</f>
        <v>04/1338/25</v>
      </c>
      <c r="Q1343" s="17" t="str">
        <f aca="false">VLOOKUP(поверки!$F1343,'соответстиви ОТ типу'!$K$4:$M$344,2,FALSE())</f>
        <v>Преобразователь давления</v>
      </c>
      <c r="R1343" s="17" t="s">
        <v>46</v>
      </c>
      <c r="S1343" s="17" t="s">
        <v>65</v>
      </c>
      <c r="T1343" s="17" t="n">
        <v>5</v>
      </c>
      <c r="U1343" s="19" t="n">
        <f aca="false">VLOOKUP(поверки!$T1343,'Акты п-п'!$C$5:$I$57,2,FALSE())</f>
        <v>45761</v>
      </c>
      <c r="V1343" s="19" t="n">
        <f aca="false">VLOOKUP(поверки!$T1343,'Акты п-п'!$C$5:$I$57,3,FALSE())</f>
        <v>45765</v>
      </c>
      <c r="W1343" s="17" t="str">
        <f aca="false">VLOOKUP(поверки!$T1343,'Акты п-п'!$C$5:$I$57,5,FALSE())</f>
        <v>Кадыков П.Ю.</v>
      </c>
      <c r="X1343" s="17" t="n">
        <f aca="false">поверки!$G1343-поверки!$U1343</f>
        <v>3</v>
      </c>
      <c r="Y1343" s="17" t="n">
        <f aca="false">поверки!$V1343-поверки!$G1343</f>
        <v>1</v>
      </c>
      <c r="Z1343" s="17" t="str">
        <f aca="false">CONCATENATE(поверки!$Q1343," ",поверки!$S1343," номер ",поверки!$H1343)</f>
        <v>Преобразователь давления EJX 530A номер 91P406336</v>
      </c>
    </row>
    <row r="1344" customFormat="false" ht="17.9" hidden="true" customHeight="false" outlineLevel="0" collapsed="false">
      <c r="B1344" s="1" t="s">
        <v>198</v>
      </c>
      <c r="C1344" s="1" t="s">
        <v>30</v>
      </c>
      <c r="D1344" s="1" t="s">
        <v>31</v>
      </c>
      <c r="F1344" s="1" t="s">
        <v>266</v>
      </c>
      <c r="G1344" s="16" t="n">
        <v>45764</v>
      </c>
      <c r="H1344" s="6" t="s">
        <v>2985</v>
      </c>
      <c r="J1344" s="1" t="s">
        <v>34</v>
      </c>
      <c r="K1344" s="1" t="s">
        <v>35</v>
      </c>
      <c r="L1344" s="1" t="s">
        <v>2986</v>
      </c>
      <c r="M1344" s="17" t="str">
        <f aca="false">IF(COUNTIF(поверки!$H$6:$H$3175,поверки!$H1344)&gt;1,"Дубликат","")</f>
        <v/>
      </c>
      <c r="N1344" s="17" t="str">
        <f aca="false">IF(COUNTIF(поверки!$L$6:$L$3175,поверки!$L1344)&gt;1,"Дубликат","")</f>
        <v/>
      </c>
      <c r="O1344" s="18" t="n">
        <v>1339</v>
      </c>
      <c r="P1344" s="17" t="str">
        <f aca="false">CONCATENATE(TEXT(MONTH(поверки!$G1344),"00"),"/",TEXT(поверки!$O1344,"000"), "/",TEXT(YEAR(поверки!$G1344)-2000,"00"))</f>
        <v>04/1339/25</v>
      </c>
      <c r="Q1344" s="17" t="str">
        <f aca="false">VLOOKUP(поверки!$F1344,'соответстиви ОТ типу'!$K$4:$M$344,2,FALSE())</f>
        <v>Преобразователь давления</v>
      </c>
      <c r="R1344" s="17" t="s">
        <v>46</v>
      </c>
      <c r="S1344" s="17" t="s">
        <v>65</v>
      </c>
      <c r="T1344" s="17" t="n">
        <v>5</v>
      </c>
      <c r="U1344" s="19" t="n">
        <f aca="false">VLOOKUP(поверки!$T1344,'Акты п-п'!$C$5:$I$57,2,FALSE())</f>
        <v>45761</v>
      </c>
      <c r="V1344" s="19" t="n">
        <f aca="false">VLOOKUP(поверки!$T1344,'Акты п-п'!$C$5:$I$57,3,FALSE())</f>
        <v>45765</v>
      </c>
      <c r="W1344" s="17" t="str">
        <f aca="false">VLOOKUP(поверки!$T1344,'Акты п-п'!$C$5:$I$57,5,FALSE())</f>
        <v>Кадыков П.Ю.</v>
      </c>
      <c r="X1344" s="17" t="n">
        <f aca="false">поверки!$G1344-поверки!$U1344</f>
        <v>3</v>
      </c>
      <c r="Y1344" s="17" t="n">
        <f aca="false">поверки!$V1344-поверки!$G1344</f>
        <v>1</v>
      </c>
      <c r="Z1344" s="17" t="str">
        <f aca="false">CONCATENATE(поверки!$Q1344," ",поверки!$S1344," номер ",поверки!$H1344)</f>
        <v>Преобразователь давления EJX 530A номер 91P406337</v>
      </c>
    </row>
    <row r="1345" customFormat="false" ht="17.9" hidden="true" customHeight="false" outlineLevel="0" collapsed="false">
      <c r="B1345" s="1" t="s">
        <v>198</v>
      </c>
      <c r="C1345" s="1" t="s">
        <v>30</v>
      </c>
      <c r="D1345" s="1" t="s">
        <v>31</v>
      </c>
      <c r="F1345" s="1" t="s">
        <v>266</v>
      </c>
      <c r="G1345" s="16" t="n">
        <v>45764</v>
      </c>
      <c r="H1345" s="6" t="s">
        <v>2987</v>
      </c>
      <c r="J1345" s="1" t="s">
        <v>34</v>
      </c>
      <c r="K1345" s="1" t="s">
        <v>35</v>
      </c>
      <c r="L1345" s="1" t="s">
        <v>2988</v>
      </c>
      <c r="M1345" s="17" t="str">
        <f aca="false">IF(COUNTIF(поверки!$H$6:$H$3175,поверки!$H1345)&gt;1,"Дубликат","")</f>
        <v/>
      </c>
      <c r="N1345" s="17" t="str">
        <f aca="false">IF(COUNTIF(поверки!$L$6:$L$3175,поверки!$L1345)&gt;1,"Дубликат","")</f>
        <v/>
      </c>
      <c r="O1345" s="18" t="n">
        <v>1340</v>
      </c>
      <c r="P1345" s="17" t="str">
        <f aca="false">CONCATENATE(TEXT(MONTH(поверки!$G1345),"00"),"/",TEXT(поверки!$O1345,"000"), "/",TEXT(YEAR(поверки!$G1345)-2000,"00"))</f>
        <v>04/1340/25</v>
      </c>
      <c r="Q1345" s="17" t="str">
        <f aca="false">VLOOKUP(поверки!$F1345,'соответстиви ОТ типу'!$K$4:$M$344,2,FALSE())</f>
        <v>Преобразователь давления</v>
      </c>
      <c r="R1345" s="17" t="s">
        <v>46</v>
      </c>
      <c r="S1345" s="17" t="s">
        <v>65</v>
      </c>
      <c r="T1345" s="17" t="n">
        <v>5</v>
      </c>
      <c r="U1345" s="19" t="n">
        <f aca="false">VLOOKUP(поверки!$T1345,'Акты п-п'!$C$5:$I$57,2,FALSE())</f>
        <v>45761</v>
      </c>
      <c r="V1345" s="19" t="n">
        <f aca="false">VLOOKUP(поверки!$T1345,'Акты п-п'!$C$5:$I$57,3,FALSE())</f>
        <v>45765</v>
      </c>
      <c r="W1345" s="17" t="str">
        <f aca="false">VLOOKUP(поверки!$T1345,'Акты п-п'!$C$5:$I$57,5,FALSE())</f>
        <v>Кадыков П.Ю.</v>
      </c>
      <c r="X1345" s="17" t="n">
        <f aca="false">поверки!$G1345-поверки!$U1345</f>
        <v>3</v>
      </c>
      <c r="Y1345" s="17" t="n">
        <f aca="false">поверки!$V1345-поверки!$G1345</f>
        <v>1</v>
      </c>
      <c r="Z1345" s="17" t="str">
        <f aca="false">CONCATENATE(поверки!$Q1345," ",поверки!$S1345," номер ",поверки!$H1345)</f>
        <v>Преобразователь давления EJX 530A номер 91P406338</v>
      </c>
    </row>
    <row r="1346" customFormat="false" ht="17.9" hidden="true" customHeight="false" outlineLevel="0" collapsed="false">
      <c r="B1346" s="1" t="s">
        <v>198</v>
      </c>
      <c r="C1346" s="1" t="s">
        <v>30</v>
      </c>
      <c r="D1346" s="1" t="s">
        <v>31</v>
      </c>
      <c r="F1346" s="1" t="s">
        <v>266</v>
      </c>
      <c r="G1346" s="16" t="n">
        <v>45764</v>
      </c>
      <c r="H1346" s="6" t="s">
        <v>2989</v>
      </c>
      <c r="J1346" s="1" t="s">
        <v>34</v>
      </c>
      <c r="K1346" s="1" t="s">
        <v>35</v>
      </c>
      <c r="L1346" s="1" t="s">
        <v>2990</v>
      </c>
      <c r="M1346" s="17" t="str">
        <f aca="false">IF(COUNTIF(поверки!$H$6:$H$3175,поверки!$H1346)&gt;1,"Дубликат","")</f>
        <v/>
      </c>
      <c r="N1346" s="17" t="str">
        <f aca="false">IF(COUNTIF(поверки!$L$6:$L$3175,поверки!$L1346)&gt;1,"Дубликат","")</f>
        <v/>
      </c>
      <c r="O1346" s="18" t="n">
        <v>1341</v>
      </c>
      <c r="P1346" s="17" t="str">
        <f aca="false">CONCATENATE(TEXT(MONTH(поверки!$G1346),"00"),"/",TEXT(поверки!$O1346,"000"), "/",TEXT(YEAR(поверки!$G1346)-2000,"00"))</f>
        <v>04/1341/25</v>
      </c>
      <c r="Q1346" s="17" t="str">
        <f aca="false">VLOOKUP(поверки!$F1346,'соответстиви ОТ типу'!$K$4:$M$344,2,FALSE())</f>
        <v>Преобразователь давления</v>
      </c>
      <c r="R1346" s="17" t="s">
        <v>46</v>
      </c>
      <c r="S1346" s="17" t="s">
        <v>65</v>
      </c>
      <c r="T1346" s="17" t="n">
        <v>5</v>
      </c>
      <c r="U1346" s="19" t="n">
        <f aca="false">VLOOKUP(поверки!$T1346,'Акты п-п'!$C$5:$I$57,2,FALSE())</f>
        <v>45761</v>
      </c>
      <c r="V1346" s="19" t="n">
        <f aca="false">VLOOKUP(поверки!$T1346,'Акты п-п'!$C$5:$I$57,3,FALSE())</f>
        <v>45765</v>
      </c>
      <c r="W1346" s="17" t="str">
        <f aca="false">VLOOKUP(поверки!$T1346,'Акты п-п'!$C$5:$I$57,5,FALSE())</f>
        <v>Кадыков П.Ю.</v>
      </c>
      <c r="X1346" s="17" t="n">
        <f aca="false">поверки!$G1346-поверки!$U1346</f>
        <v>3</v>
      </c>
      <c r="Y1346" s="17" t="n">
        <f aca="false">поверки!$V1346-поверки!$G1346</f>
        <v>1</v>
      </c>
      <c r="Z1346" s="17" t="str">
        <f aca="false">CONCATENATE(поверки!$Q1346," ",поверки!$S1346," номер ",поверки!$H1346)</f>
        <v>Преобразователь давления EJX 530A номер 91P406339</v>
      </c>
    </row>
    <row r="1347" customFormat="false" ht="17.9" hidden="true" customHeight="false" outlineLevel="0" collapsed="false">
      <c r="B1347" s="1" t="s">
        <v>2991</v>
      </c>
      <c r="C1347" s="1" t="s">
        <v>30</v>
      </c>
      <c r="D1347" s="1" t="s">
        <v>31</v>
      </c>
      <c r="E1347" s="1" t="s">
        <v>2992</v>
      </c>
      <c r="F1347" s="1" t="s">
        <v>2103</v>
      </c>
      <c r="G1347" s="16" t="n">
        <v>45765</v>
      </c>
      <c r="H1347" s="6" t="s">
        <v>2993</v>
      </c>
      <c r="J1347" s="1" t="s">
        <v>34</v>
      </c>
      <c r="K1347" s="1" t="s">
        <v>35</v>
      </c>
      <c r="L1347" s="1" t="s">
        <v>2994</v>
      </c>
      <c r="M1347" s="17" t="str">
        <f aca="false">IF(COUNTIF(поверки!$H$6:$H$3175,поверки!$H1347)&gt;1,"Дубликат","")</f>
        <v/>
      </c>
      <c r="N1347" s="17" t="str">
        <f aca="false">IF(COUNTIF(поверки!$L$6:$L$3175,поверки!$L1347)&gt;1,"Дубликат","")</f>
        <v/>
      </c>
      <c r="O1347" s="18" t="n">
        <v>1342</v>
      </c>
      <c r="P1347" s="17" t="str">
        <f aca="false">CONCATENATE(TEXT(MONTH(поверки!$G1347),"00"),"/",TEXT(поверки!$O1347,"000"), "/",TEXT(YEAR(поверки!$G1347)-2000,"00"))</f>
        <v>04/1342/25</v>
      </c>
      <c r="Q1347" s="17" t="str">
        <f aca="false">VLOOKUP(поверки!$F1347,'соответстиви ОТ типу'!$K$4:$M$344,2,FALSE())</f>
        <v>Датчик температуры</v>
      </c>
      <c r="R1347" s="17" t="s">
        <v>46</v>
      </c>
      <c r="S1347" s="17" t="s">
        <v>2995</v>
      </c>
      <c r="T1347" s="17" t="n">
        <v>5</v>
      </c>
      <c r="U1347" s="19" t="n">
        <f aca="false">VLOOKUP(поверки!$T1347,'Акты п-п'!$C$5:$I$57,2,FALSE())</f>
        <v>45761</v>
      </c>
      <c r="V1347" s="19" t="n">
        <f aca="false">VLOOKUP(поверки!$T1347,'Акты п-п'!$C$5:$I$57,3,FALSE())</f>
        <v>45765</v>
      </c>
      <c r="W1347" s="17" t="str">
        <f aca="false">VLOOKUP(поверки!$T1347,'Акты п-п'!$C$5:$I$57,5,FALSE())</f>
        <v>Кадыков П.Ю.</v>
      </c>
      <c r="X1347" s="17" t="n">
        <f aca="false">поверки!$G1347-поверки!$U1347</f>
        <v>4</v>
      </c>
      <c r="Y1347" s="17" t="n">
        <f aca="false">поверки!$V1347-поверки!$G1347</f>
        <v>0</v>
      </c>
      <c r="Z1347" s="17" t="str">
        <f aca="false">CONCATENATE(поверки!$Q1347," ",поверки!$S1347," номер ",поверки!$H1347)</f>
        <v>Датчик температуры Rosemount 644 номер 0371383</v>
      </c>
    </row>
    <row r="1348" customFormat="false" ht="17.9" hidden="true" customHeight="false" outlineLevel="0" collapsed="false">
      <c r="B1348" s="1" t="s">
        <v>2996</v>
      </c>
      <c r="C1348" s="1" t="s">
        <v>30</v>
      </c>
      <c r="D1348" s="1" t="s">
        <v>31</v>
      </c>
      <c r="E1348" s="1" t="s">
        <v>2992</v>
      </c>
      <c r="F1348" s="1" t="s">
        <v>2103</v>
      </c>
      <c r="G1348" s="16" t="n">
        <v>45765</v>
      </c>
      <c r="H1348" s="6" t="s">
        <v>2997</v>
      </c>
      <c r="J1348" s="1" t="s">
        <v>34</v>
      </c>
      <c r="K1348" s="1" t="s">
        <v>35</v>
      </c>
      <c r="L1348" s="1" t="s">
        <v>2998</v>
      </c>
      <c r="M1348" s="17" t="str">
        <f aca="false">IF(COUNTIF(поверки!$H$6:$H$3175,поверки!$H1348)&gt;1,"Дубликат","")</f>
        <v/>
      </c>
      <c r="N1348" s="17" t="str">
        <f aca="false">IF(COUNTIF(поверки!$L$6:$L$3175,поверки!$L1348)&gt;1,"Дубликат","")</f>
        <v/>
      </c>
      <c r="O1348" s="18" t="n">
        <v>1343</v>
      </c>
      <c r="P1348" s="17" t="str">
        <f aca="false">CONCATENATE(TEXT(MONTH(поверки!$G1348),"00"),"/",TEXT(поверки!$O1348,"000"), "/",TEXT(YEAR(поверки!$G1348)-2000,"00"))</f>
        <v>04/1343/25</v>
      </c>
      <c r="Q1348" s="17" t="str">
        <f aca="false">VLOOKUP(поверки!$F1348,'соответстиви ОТ типу'!$K$4:$M$344,2,FALSE())</f>
        <v>Датчик температуры</v>
      </c>
      <c r="R1348" s="17" t="s">
        <v>46</v>
      </c>
      <c r="S1348" s="17" t="s">
        <v>2995</v>
      </c>
      <c r="T1348" s="17" t="n">
        <v>5</v>
      </c>
      <c r="U1348" s="19" t="n">
        <f aca="false">VLOOKUP(поверки!$T1348,'Акты п-п'!$C$5:$I$57,2,FALSE())</f>
        <v>45761</v>
      </c>
      <c r="V1348" s="19" t="n">
        <f aca="false">VLOOKUP(поверки!$T1348,'Акты п-п'!$C$5:$I$57,3,FALSE())</f>
        <v>45765</v>
      </c>
      <c r="W1348" s="17" t="str">
        <f aca="false">VLOOKUP(поверки!$T1348,'Акты п-п'!$C$5:$I$57,5,FALSE())</f>
        <v>Кадыков П.Ю.</v>
      </c>
      <c r="X1348" s="17" t="n">
        <f aca="false">поверки!$G1348-поверки!$U1348</f>
        <v>4</v>
      </c>
      <c r="Y1348" s="17" t="n">
        <f aca="false">поверки!$V1348-поверки!$G1348</f>
        <v>0</v>
      </c>
      <c r="Z1348" s="17" t="str">
        <f aca="false">CONCATENATE(поверки!$Q1348," ",поверки!$S1348," номер ",поверки!$H1348)</f>
        <v>Датчик температуры Rosemount 644 номер 0371353</v>
      </c>
    </row>
    <row r="1349" customFormat="false" ht="17.9" hidden="true" customHeight="false" outlineLevel="0" collapsed="false">
      <c r="B1349" s="1" t="s">
        <v>2996</v>
      </c>
      <c r="C1349" s="1" t="s">
        <v>30</v>
      </c>
      <c r="D1349" s="1" t="s">
        <v>31</v>
      </c>
      <c r="E1349" s="1" t="s">
        <v>2992</v>
      </c>
      <c r="F1349" s="1" t="s">
        <v>2103</v>
      </c>
      <c r="G1349" s="16" t="n">
        <v>45765</v>
      </c>
      <c r="H1349" s="6" t="s">
        <v>2999</v>
      </c>
      <c r="J1349" s="1" t="s">
        <v>34</v>
      </c>
      <c r="K1349" s="1" t="s">
        <v>35</v>
      </c>
      <c r="L1349" s="1" t="s">
        <v>3000</v>
      </c>
      <c r="M1349" s="17" t="str">
        <f aca="false">IF(COUNTIF(поверки!$H$6:$H$3175,поверки!$H1349)&gt;1,"Дубликат","")</f>
        <v/>
      </c>
      <c r="N1349" s="17" t="str">
        <f aca="false">IF(COUNTIF(поверки!$L$6:$L$3175,поверки!$L1349)&gt;1,"Дубликат","")</f>
        <v/>
      </c>
      <c r="O1349" s="18" t="n">
        <v>1344</v>
      </c>
      <c r="P1349" s="17" t="str">
        <f aca="false">CONCATENATE(TEXT(MONTH(поверки!$G1349),"00"),"/",TEXT(поверки!$O1349,"000"), "/",TEXT(YEAR(поверки!$G1349)-2000,"00"))</f>
        <v>04/1344/25</v>
      </c>
      <c r="Q1349" s="17" t="str">
        <f aca="false">VLOOKUP(поверки!$F1349,'соответстиви ОТ типу'!$K$4:$M$344,2,FALSE())</f>
        <v>Датчик температуры</v>
      </c>
      <c r="R1349" s="17" t="s">
        <v>46</v>
      </c>
      <c r="S1349" s="17" t="s">
        <v>2995</v>
      </c>
      <c r="T1349" s="17" t="n">
        <v>5</v>
      </c>
      <c r="U1349" s="19" t="n">
        <f aca="false">VLOOKUP(поверки!$T1349,'Акты п-п'!$C$5:$I$57,2,FALSE())</f>
        <v>45761</v>
      </c>
      <c r="V1349" s="19" t="n">
        <f aca="false">VLOOKUP(поверки!$T1349,'Акты п-п'!$C$5:$I$57,3,FALSE())</f>
        <v>45765</v>
      </c>
      <c r="W1349" s="17" t="str">
        <f aca="false">VLOOKUP(поверки!$T1349,'Акты п-п'!$C$5:$I$57,5,FALSE())</f>
        <v>Кадыков П.Ю.</v>
      </c>
      <c r="X1349" s="17" t="n">
        <f aca="false">поверки!$G1349-поверки!$U1349</f>
        <v>4</v>
      </c>
      <c r="Y1349" s="17" t="n">
        <f aca="false">поверки!$V1349-поверки!$G1349</f>
        <v>0</v>
      </c>
      <c r="Z1349" s="17" t="str">
        <f aca="false">CONCATENATE(поверки!$Q1349," ",поверки!$S1349," номер ",поверки!$H1349)</f>
        <v>Датчик температуры Rosemount 644 номер 03432489</v>
      </c>
    </row>
    <row r="1350" customFormat="false" ht="17.9" hidden="true" customHeight="false" outlineLevel="0" collapsed="false">
      <c r="B1350" s="1" t="s">
        <v>3001</v>
      </c>
      <c r="C1350" s="1" t="s">
        <v>30</v>
      </c>
      <c r="D1350" s="1" t="s">
        <v>31</v>
      </c>
      <c r="E1350" s="1" t="s">
        <v>2992</v>
      </c>
      <c r="F1350" s="1" t="s">
        <v>2103</v>
      </c>
      <c r="G1350" s="16" t="n">
        <v>45765</v>
      </c>
      <c r="H1350" s="6" t="s">
        <v>3002</v>
      </c>
      <c r="J1350" s="1" t="s">
        <v>34</v>
      </c>
      <c r="K1350" s="1" t="s">
        <v>35</v>
      </c>
      <c r="L1350" s="1" t="s">
        <v>3003</v>
      </c>
      <c r="M1350" s="17" t="str">
        <f aca="false">IF(COUNTIF(поверки!$H$6:$H$3175,поверки!$H1350)&gt;1,"Дубликат","")</f>
        <v/>
      </c>
      <c r="N1350" s="17" t="str">
        <f aca="false">IF(COUNTIF(поверки!$L$6:$L$3175,поверки!$L1350)&gt;1,"Дубликат","")</f>
        <v/>
      </c>
      <c r="O1350" s="18" t="n">
        <v>1345</v>
      </c>
      <c r="P1350" s="17" t="str">
        <f aca="false">CONCATENATE(TEXT(MONTH(поверки!$G1350),"00"),"/",TEXT(поверки!$O1350,"000"), "/",TEXT(YEAR(поверки!$G1350)-2000,"00"))</f>
        <v>04/1345/25</v>
      </c>
      <c r="Q1350" s="17" t="str">
        <f aca="false">VLOOKUP(поверки!$F1350,'соответстиви ОТ типу'!$K$4:$M$344,2,FALSE())</f>
        <v>Датчик температуры</v>
      </c>
      <c r="R1350" s="17" t="s">
        <v>46</v>
      </c>
      <c r="S1350" s="17" t="s">
        <v>2995</v>
      </c>
      <c r="T1350" s="17" t="n">
        <v>5</v>
      </c>
      <c r="U1350" s="19" t="n">
        <f aca="false">VLOOKUP(поверки!$T1350,'Акты п-п'!$C$5:$I$57,2,FALSE())</f>
        <v>45761</v>
      </c>
      <c r="V1350" s="19" t="n">
        <f aca="false">VLOOKUP(поверки!$T1350,'Акты п-п'!$C$5:$I$57,3,FALSE())</f>
        <v>45765</v>
      </c>
      <c r="W1350" s="17" t="str">
        <f aca="false">VLOOKUP(поверки!$T1350,'Акты п-п'!$C$5:$I$57,5,FALSE())</f>
        <v>Кадыков П.Ю.</v>
      </c>
      <c r="X1350" s="17" t="n">
        <f aca="false">поверки!$G1350-поверки!$U1350</f>
        <v>4</v>
      </c>
      <c r="Y1350" s="17" t="n">
        <f aca="false">поверки!$V1350-поверки!$G1350</f>
        <v>0</v>
      </c>
      <c r="Z1350" s="17" t="str">
        <f aca="false">CONCATENATE(поверки!$Q1350," ",поверки!$S1350," номер ",поверки!$H1350)</f>
        <v>Датчик температуры Rosemount 644 номер 0830543</v>
      </c>
    </row>
    <row r="1351" customFormat="false" ht="17.9" hidden="true" customHeight="false" outlineLevel="0" collapsed="false">
      <c r="B1351" s="1" t="s">
        <v>66</v>
      </c>
      <c r="C1351" s="1" t="s">
        <v>30</v>
      </c>
      <c r="D1351" s="1" t="s">
        <v>31</v>
      </c>
      <c r="F1351" s="1" t="s">
        <v>118</v>
      </c>
      <c r="G1351" s="16" t="n">
        <v>45765</v>
      </c>
      <c r="H1351" s="6" t="s">
        <v>3004</v>
      </c>
      <c r="J1351" s="1" t="s">
        <v>34</v>
      </c>
      <c r="K1351" s="1" t="s">
        <v>35</v>
      </c>
      <c r="L1351" s="1" t="s">
        <v>3005</v>
      </c>
      <c r="M1351" s="17" t="str">
        <f aca="false">IF(COUNTIF(поверки!$H$6:$H$3175,поверки!$H1351)&gt;1,"Дубликат","")</f>
        <v/>
      </c>
      <c r="N1351" s="17" t="str">
        <f aca="false">IF(COUNTIF(поверки!$L$6:$L$3175,поверки!$L1351)&gt;1,"Дубликат","")</f>
        <v/>
      </c>
      <c r="O1351" s="18" t="n">
        <v>1346</v>
      </c>
      <c r="P1351" s="17" t="str">
        <f aca="false">CONCATENATE(TEXT(MONTH(поверки!$G1351),"00"),"/",TEXT(поверки!$O1351,"000"), "/",TEXT(YEAR(поверки!$G1351)-2000,"00"))</f>
        <v>04/1346/25</v>
      </c>
      <c r="Q1351" s="17" t="str">
        <f aca="false">VLOOKUP(поверки!$F1351,'соответстиви ОТ типу'!$K$4:$M$344,2,FALSE())</f>
        <v>ТСП</v>
      </c>
      <c r="R1351" s="17" t="s">
        <v>37</v>
      </c>
      <c r="S1351" s="17" t="s">
        <v>3006</v>
      </c>
      <c r="T1351" s="17" t="n">
        <v>5</v>
      </c>
      <c r="U1351" s="19" t="n">
        <f aca="false">VLOOKUP(поверки!$T1351,'Акты п-п'!$C$5:$I$57,2,FALSE())</f>
        <v>45761</v>
      </c>
      <c r="V1351" s="19" t="n">
        <f aca="false">VLOOKUP(поверки!$T1351,'Акты п-п'!$C$5:$I$57,3,FALSE())</f>
        <v>45765</v>
      </c>
      <c r="W1351" s="17" t="str">
        <f aca="false">VLOOKUP(поверки!$T1351,'Акты п-п'!$C$5:$I$57,5,FALSE())</f>
        <v>Кадыков П.Ю.</v>
      </c>
      <c r="X1351" s="17" t="n">
        <f aca="false">поверки!$G1351-поверки!$U1351</f>
        <v>4</v>
      </c>
      <c r="Y1351" s="17" t="n">
        <f aca="false">поверки!$V1351-поверки!$G1351</f>
        <v>0</v>
      </c>
      <c r="Z1351" s="17" t="str">
        <f aca="false">CONCATENATE(поверки!$Q1351," ",поверки!$S1351," номер ",поверки!$H1351)</f>
        <v>ТСП Термопреобразователи сопротивления (E+H) TR24-GB2EXCB0C0 [2xPt100/А/3] номер H9026C14150</v>
      </c>
    </row>
    <row r="1352" customFormat="false" ht="17.9" hidden="true" customHeight="false" outlineLevel="0" collapsed="false">
      <c r="B1352" s="1" t="s">
        <v>66</v>
      </c>
      <c r="C1352" s="1" t="s">
        <v>30</v>
      </c>
      <c r="D1352" s="1" t="s">
        <v>31</v>
      </c>
      <c r="F1352" s="1" t="s">
        <v>118</v>
      </c>
      <c r="G1352" s="16" t="n">
        <v>45765</v>
      </c>
      <c r="H1352" s="6" t="s">
        <v>3007</v>
      </c>
      <c r="J1352" s="1" t="s">
        <v>34</v>
      </c>
      <c r="K1352" s="1" t="s">
        <v>35</v>
      </c>
      <c r="L1352" s="1" t="s">
        <v>3008</v>
      </c>
      <c r="M1352" s="17" t="str">
        <f aca="false">IF(COUNTIF(поверки!$H$6:$H$3175,поверки!$H1352)&gt;1,"Дубликат","")</f>
        <v/>
      </c>
      <c r="N1352" s="17" t="str">
        <f aca="false">IF(COUNTIF(поверки!$L$6:$L$3175,поверки!$L1352)&gt;1,"Дубликат","")</f>
        <v/>
      </c>
      <c r="O1352" s="18" t="n">
        <v>1347</v>
      </c>
      <c r="P1352" s="17" t="str">
        <f aca="false">CONCATENATE(TEXT(MONTH(поверки!$G1352),"00"),"/",TEXT(поверки!$O1352,"000"), "/",TEXT(YEAR(поверки!$G1352)-2000,"00"))</f>
        <v>04/1347/25</v>
      </c>
      <c r="Q1352" s="17" t="str">
        <f aca="false">VLOOKUP(поверки!$F1352,'соответстиви ОТ типу'!$K$4:$M$344,2,FALSE())</f>
        <v>ТСП</v>
      </c>
      <c r="R1352" s="17" t="s">
        <v>37</v>
      </c>
      <c r="S1352" s="17" t="s">
        <v>155</v>
      </c>
      <c r="T1352" s="17" t="n">
        <v>5</v>
      </c>
      <c r="U1352" s="19" t="n">
        <f aca="false">VLOOKUP(поверки!$T1352,'Акты п-п'!$C$5:$I$57,2,FALSE())</f>
        <v>45761</v>
      </c>
      <c r="V1352" s="19" t="n">
        <f aca="false">VLOOKUP(поверки!$T1352,'Акты п-п'!$C$5:$I$57,3,FALSE())</f>
        <v>45765</v>
      </c>
      <c r="W1352" s="17" t="str">
        <f aca="false">VLOOKUP(поверки!$T1352,'Акты п-п'!$C$5:$I$57,5,FALSE())</f>
        <v>Кадыков П.Ю.</v>
      </c>
      <c r="X1352" s="17" t="n">
        <f aca="false">поверки!$G1352-поверки!$U1352</f>
        <v>4</v>
      </c>
      <c r="Y1352" s="17" t="n">
        <f aca="false">поверки!$V1352-поверки!$G1352</f>
        <v>0</v>
      </c>
      <c r="Z1352" s="17" t="str">
        <f aca="false">CONCATENATE(поверки!$Q1352," ",поверки!$S1352," номер ",поверки!$H1352)</f>
        <v>ТСП TR24 номер J7019A14150</v>
      </c>
    </row>
    <row r="1353" customFormat="false" ht="17.9" hidden="true" customHeight="false" outlineLevel="0" collapsed="false">
      <c r="B1353" s="1" t="s">
        <v>66</v>
      </c>
      <c r="C1353" s="1" t="s">
        <v>30</v>
      </c>
      <c r="D1353" s="1" t="s">
        <v>31</v>
      </c>
      <c r="F1353" s="1" t="s">
        <v>3009</v>
      </c>
      <c r="G1353" s="16" t="n">
        <v>45765</v>
      </c>
      <c r="H1353" s="6" t="s">
        <v>3010</v>
      </c>
      <c r="J1353" s="1" t="s">
        <v>34</v>
      </c>
      <c r="K1353" s="1" t="s">
        <v>35</v>
      </c>
      <c r="L1353" s="1" t="s">
        <v>3011</v>
      </c>
      <c r="M1353" s="17" t="str">
        <f aca="false">IF(COUNTIF(поверки!$H$6:$H$3175,поверки!$H1353)&gt;1,"Дубликат","")</f>
        <v/>
      </c>
      <c r="N1353" s="17" t="str">
        <f aca="false">IF(COUNTIF(поверки!$L$6:$L$3175,поверки!$L1353)&gt;1,"Дубликат","")</f>
        <v/>
      </c>
      <c r="O1353" s="18" t="n">
        <v>1348</v>
      </c>
      <c r="P1353" s="17" t="str">
        <f aca="false">CONCATENATE(TEXT(MONTH(поверки!$G1353),"00"),"/",TEXT(поверки!$O1353,"000"), "/",TEXT(YEAR(поверки!$G1353)-2000,"00"))</f>
        <v>04/1348/25</v>
      </c>
      <c r="Q1353" s="17" t="str">
        <f aca="false">VLOOKUP(поверки!$F1353,'соответстиви ОТ типу'!$K$4:$M$344,2,FALSE())</f>
        <v>ТСП</v>
      </c>
      <c r="R1353" s="17" t="s">
        <v>37</v>
      </c>
      <c r="S1353" s="17" t="s">
        <v>3012</v>
      </c>
      <c r="T1353" s="17" t="n">
        <v>5</v>
      </c>
      <c r="U1353" s="19" t="n">
        <f aca="false">VLOOKUP(поверки!$T1353,'Акты п-п'!$C$5:$I$57,2,FALSE())</f>
        <v>45761</v>
      </c>
      <c r="V1353" s="19" t="n">
        <f aca="false">VLOOKUP(поверки!$T1353,'Акты п-п'!$C$5:$I$57,3,FALSE())</f>
        <v>45765</v>
      </c>
      <c r="W1353" s="17" t="str">
        <f aca="false">VLOOKUP(поверки!$T1353,'Акты п-п'!$C$5:$I$57,5,FALSE())</f>
        <v>Кадыков П.Ю.</v>
      </c>
      <c r="X1353" s="17" t="n">
        <f aca="false">поверки!$G1353-поверки!$U1353</f>
        <v>4</v>
      </c>
      <c r="Y1353" s="17" t="n">
        <f aca="false">поверки!$V1353-поверки!$G1353</f>
        <v>0</v>
      </c>
      <c r="Z1353" s="17" t="str">
        <f aca="false">CONCATENATE(поверки!$Q1353," ",поверки!$S1353," номер ",поверки!$H1353)</f>
        <v>ТСП Rosemount 0065 номер 2296391</v>
      </c>
    </row>
    <row r="1354" customFormat="false" ht="17.9" hidden="true" customHeight="false" outlineLevel="0" collapsed="false">
      <c r="B1354" s="1" t="s">
        <v>66</v>
      </c>
      <c r="C1354" s="1" t="s">
        <v>30</v>
      </c>
      <c r="D1354" s="1" t="s">
        <v>31</v>
      </c>
      <c r="F1354" s="1" t="s">
        <v>3013</v>
      </c>
      <c r="G1354" s="16" t="n">
        <v>45765</v>
      </c>
      <c r="H1354" s="6" t="s">
        <v>3014</v>
      </c>
      <c r="J1354" s="1" t="s">
        <v>34</v>
      </c>
      <c r="K1354" s="1" t="s">
        <v>35</v>
      </c>
      <c r="L1354" s="1" t="s">
        <v>3015</v>
      </c>
      <c r="M1354" s="17" t="str">
        <f aca="false">IF(COUNTIF(поверки!$H$6:$H$3175,поверки!$H1354)&gt;1,"Дубликат","")</f>
        <v/>
      </c>
      <c r="N1354" s="17" t="str">
        <f aca="false">IF(COUNTIF(поверки!$L$6:$L$3175,поверки!$L1354)&gt;1,"Дубликат","")</f>
        <v/>
      </c>
      <c r="O1354" s="18" t="n">
        <v>1349</v>
      </c>
      <c r="P1354" s="17" t="str">
        <f aca="false">CONCATENATE(TEXT(MONTH(поверки!$G1354),"00"),"/",TEXT(поверки!$O1354,"000"), "/",TEXT(YEAR(поверки!$G1354)-2000,"00"))</f>
        <v>04/1349/25</v>
      </c>
      <c r="Q1354" s="17" t="str">
        <f aca="false">VLOOKUP(поверки!$F1354,'соответстиви ОТ типу'!$K$4:$M$344,2,FALSE())</f>
        <v>ТСП</v>
      </c>
      <c r="R1354" s="17" t="s">
        <v>37</v>
      </c>
      <c r="S1354" s="17" t="s">
        <v>161</v>
      </c>
      <c r="T1354" s="17" t="n">
        <v>5</v>
      </c>
      <c r="U1354" s="19" t="n">
        <f aca="false">VLOOKUP(поверки!$T1354,'Акты п-п'!$C$5:$I$57,2,FALSE())</f>
        <v>45761</v>
      </c>
      <c r="V1354" s="19" t="n">
        <f aca="false">VLOOKUP(поверки!$T1354,'Акты п-п'!$C$5:$I$57,3,FALSE())</f>
        <v>45765</v>
      </c>
      <c r="W1354" s="17" t="str">
        <f aca="false">VLOOKUP(поверки!$T1354,'Акты п-п'!$C$5:$I$57,5,FALSE())</f>
        <v>Кадыков П.Ю.</v>
      </c>
      <c r="X1354" s="17" t="n">
        <f aca="false">поверки!$G1354-поверки!$U1354</f>
        <v>4</v>
      </c>
      <c r="Y1354" s="17" t="n">
        <f aca="false">поверки!$V1354-поверки!$G1354</f>
        <v>0</v>
      </c>
      <c r="Z1354" s="17" t="str">
        <f aca="false">CONCATENATE(поверки!$Q1354," ",поверки!$S1354," номер ",поверки!$H1354)</f>
        <v>ТСП серии 65 номер 09880047</v>
      </c>
    </row>
    <row r="1355" customFormat="false" ht="17.9" hidden="true" customHeight="false" outlineLevel="0" collapsed="false">
      <c r="B1355" s="1" t="s">
        <v>66</v>
      </c>
      <c r="C1355" s="1" t="s">
        <v>30</v>
      </c>
      <c r="D1355" s="1" t="s">
        <v>31</v>
      </c>
      <c r="F1355" s="1" t="s">
        <v>3016</v>
      </c>
      <c r="G1355" s="16" t="n">
        <v>45765</v>
      </c>
      <c r="H1355" s="6" t="s">
        <v>3017</v>
      </c>
      <c r="J1355" s="1" t="s">
        <v>34</v>
      </c>
      <c r="K1355" s="1" t="s">
        <v>35</v>
      </c>
      <c r="L1355" s="1" t="s">
        <v>3018</v>
      </c>
      <c r="M1355" s="17" t="str">
        <f aca="false">IF(COUNTIF(поверки!$H$6:$H$3175,поверки!$H1355)&gt;1,"Дубликат","")</f>
        <v/>
      </c>
      <c r="N1355" s="17" t="str">
        <f aca="false">IF(COUNTIF(поверки!$L$6:$L$3175,поверки!$L1355)&gt;1,"Дубликат","")</f>
        <v/>
      </c>
      <c r="O1355" s="18" t="n">
        <v>1350</v>
      </c>
      <c r="P1355" s="17" t="str">
        <f aca="false">CONCATENATE(TEXT(MONTH(поверки!$G1355),"00"),"/",TEXT(поверки!$O1355,"000"), "/",TEXT(YEAR(поверки!$G1355)-2000,"00"))</f>
        <v>04/1350/25</v>
      </c>
      <c r="Q1355" s="17" t="str">
        <f aca="false">VLOOKUP(поверки!$F1355,'соответстиви ОТ типу'!$K$4:$M$344,2,FALSE())</f>
        <v>ТСП</v>
      </c>
      <c r="R1355" s="17" t="s">
        <v>37</v>
      </c>
      <c r="S1355" s="17" t="s">
        <v>3019</v>
      </c>
      <c r="T1355" s="17" t="n">
        <v>5</v>
      </c>
      <c r="U1355" s="19" t="n">
        <f aca="false">VLOOKUP(поверки!$T1355,'Акты п-п'!$C$5:$I$57,2,FALSE())</f>
        <v>45761</v>
      </c>
      <c r="V1355" s="19" t="n">
        <f aca="false">VLOOKUP(поверки!$T1355,'Акты п-п'!$C$5:$I$57,3,FALSE())</f>
        <v>45765</v>
      </c>
      <c r="W1355" s="17" t="str">
        <f aca="false">VLOOKUP(поверки!$T1355,'Акты п-п'!$C$5:$I$57,5,FALSE())</f>
        <v>Кадыков П.Ю.</v>
      </c>
      <c r="X1355" s="17" t="n">
        <f aca="false">поверки!$G1355-поверки!$U1355</f>
        <v>4</v>
      </c>
      <c r="Y1355" s="17" t="n">
        <f aca="false">поверки!$V1355-поверки!$G1355</f>
        <v>0</v>
      </c>
      <c r="Z1355" s="17" t="str">
        <f aca="false">CONCATENATE(поверки!$Q1355," ",поверки!$S1355," номер ",поверки!$H1355)</f>
        <v>ТСП TS-CVO-RTD номер 119240216-01</v>
      </c>
    </row>
    <row r="1356" customFormat="false" ht="17.9" hidden="true" customHeight="false" outlineLevel="0" collapsed="false">
      <c r="B1356" s="1" t="s">
        <v>66</v>
      </c>
      <c r="C1356" s="1" t="s">
        <v>30</v>
      </c>
      <c r="D1356" s="1" t="s">
        <v>31</v>
      </c>
      <c r="F1356" s="1" t="s">
        <v>3016</v>
      </c>
      <c r="G1356" s="16" t="n">
        <v>45765</v>
      </c>
      <c r="H1356" s="6" t="s">
        <v>3020</v>
      </c>
      <c r="J1356" s="1" t="s">
        <v>34</v>
      </c>
      <c r="K1356" s="1" t="s">
        <v>35</v>
      </c>
      <c r="L1356" s="1" t="s">
        <v>3021</v>
      </c>
      <c r="M1356" s="17" t="str">
        <f aca="false">IF(COUNTIF(поверки!$H$6:$H$3175,поверки!$H1356)&gt;1,"Дубликат","")</f>
        <v/>
      </c>
      <c r="N1356" s="17" t="str">
        <f aca="false">IF(COUNTIF(поверки!$L$6:$L$3175,поверки!$L1356)&gt;1,"Дубликат","")</f>
        <v/>
      </c>
      <c r="O1356" s="18" t="n">
        <v>1351</v>
      </c>
      <c r="P1356" s="17" t="str">
        <f aca="false">CONCATENATE(TEXT(MONTH(поверки!$G1356),"00"),"/",TEXT(поверки!$O1356,"000"), "/",TEXT(YEAR(поверки!$G1356)-2000,"00"))</f>
        <v>04/1351/25</v>
      </c>
      <c r="Q1356" s="17" t="str">
        <f aca="false">VLOOKUP(поверки!$F1356,'соответстиви ОТ типу'!$K$4:$M$344,2,FALSE())</f>
        <v>ТСП</v>
      </c>
      <c r="R1356" s="17" t="s">
        <v>37</v>
      </c>
      <c r="S1356" s="17" t="s">
        <v>3019</v>
      </c>
      <c r="T1356" s="17" t="n">
        <v>5</v>
      </c>
      <c r="U1356" s="19" t="n">
        <f aca="false">VLOOKUP(поверки!$T1356,'Акты п-п'!$C$5:$I$57,2,FALSE())</f>
        <v>45761</v>
      </c>
      <c r="V1356" s="19" t="n">
        <f aca="false">VLOOKUP(поверки!$T1356,'Акты п-п'!$C$5:$I$57,3,FALSE())</f>
        <v>45765</v>
      </c>
      <c r="W1356" s="17" t="str">
        <f aca="false">VLOOKUP(поверки!$T1356,'Акты п-п'!$C$5:$I$57,5,FALSE())</f>
        <v>Кадыков П.Ю.</v>
      </c>
      <c r="X1356" s="17" t="n">
        <f aca="false">поверки!$G1356-поверки!$U1356</f>
        <v>4</v>
      </c>
      <c r="Y1356" s="17" t="n">
        <f aca="false">поверки!$V1356-поверки!$G1356</f>
        <v>0</v>
      </c>
      <c r="Z1356" s="17" t="str">
        <f aca="false">CONCATENATE(поверки!$Q1356," ",поверки!$S1356," номер ",поверки!$H1356)</f>
        <v>ТСП TS-CVO-RTD номер 119230216-02</v>
      </c>
    </row>
    <row r="1357" customFormat="false" ht="17.9" hidden="true" customHeight="false" outlineLevel="0" collapsed="false">
      <c r="B1357" s="1" t="s">
        <v>66</v>
      </c>
      <c r="C1357" s="1" t="s">
        <v>30</v>
      </c>
      <c r="D1357" s="1" t="s">
        <v>31</v>
      </c>
      <c r="F1357" s="1" t="s">
        <v>102</v>
      </c>
      <c r="G1357" s="16" t="n">
        <v>45765</v>
      </c>
      <c r="H1357" s="6" t="s">
        <v>3022</v>
      </c>
      <c r="J1357" s="1" t="s">
        <v>34</v>
      </c>
      <c r="K1357" s="1" t="s">
        <v>35</v>
      </c>
      <c r="L1357" s="1" t="s">
        <v>3023</v>
      </c>
      <c r="M1357" s="17" t="str">
        <f aca="false">IF(COUNTIF(поверки!$H$6:$H$3175,поверки!$H1357)&gt;1,"Дубликат","")</f>
        <v/>
      </c>
      <c r="N1357" s="17" t="str">
        <f aca="false">IF(COUNTIF(поверки!$L$6:$L$3175,поверки!$L1357)&gt;1,"Дубликат","")</f>
        <v/>
      </c>
      <c r="O1357" s="18" t="n">
        <v>1352</v>
      </c>
      <c r="P1357" s="17" t="str">
        <f aca="false">CONCATENATE(TEXT(MONTH(поверки!$G1357),"00"),"/",TEXT(поверки!$O1357,"000"), "/",TEXT(YEAR(поверки!$G1357)-2000,"00"))</f>
        <v>04/1352/25</v>
      </c>
      <c r="Q1357" s="17" t="str">
        <f aca="false">VLOOKUP(поверки!$F1357,'соответстиви ОТ типу'!$K$4:$M$344,2,FALSE())</f>
        <v>ТСП</v>
      </c>
      <c r="R1357" s="17" t="s">
        <v>37</v>
      </c>
      <c r="S1357" s="17" t="s">
        <v>3024</v>
      </c>
      <c r="T1357" s="17" t="n">
        <v>5</v>
      </c>
      <c r="U1357" s="19" t="n">
        <f aca="false">VLOOKUP(поверки!$T1357,'Акты п-п'!$C$5:$I$57,2,FALSE())</f>
        <v>45761</v>
      </c>
      <c r="V1357" s="19" t="n">
        <f aca="false">VLOOKUP(поверки!$T1357,'Акты п-п'!$C$5:$I$57,3,FALSE())</f>
        <v>45765</v>
      </c>
      <c r="W1357" s="17" t="str">
        <f aca="false">VLOOKUP(поверки!$T1357,'Акты п-п'!$C$5:$I$57,5,FALSE())</f>
        <v>Кадыков П.Ю.</v>
      </c>
      <c r="X1357" s="17" t="n">
        <f aca="false">поверки!$G1357-поверки!$U1357</f>
        <v>4</v>
      </c>
      <c r="Y1357" s="17" t="n">
        <f aca="false">поверки!$V1357-поверки!$G1357</f>
        <v>0</v>
      </c>
      <c r="Z1357" s="17" t="str">
        <f aca="false">CONCATENATE(поверки!$Q1357," ",поверки!$S1357," номер ",поверки!$H1357)</f>
        <v>ТСП TR10-A номер 1107XUH0</v>
      </c>
    </row>
    <row r="1358" customFormat="false" ht="17.9" hidden="true" customHeight="false" outlineLevel="0" collapsed="false">
      <c r="B1358" s="1" t="s">
        <v>66</v>
      </c>
      <c r="C1358" s="1" t="s">
        <v>30</v>
      </c>
      <c r="D1358" s="1" t="s">
        <v>31</v>
      </c>
      <c r="F1358" s="1" t="s">
        <v>102</v>
      </c>
      <c r="G1358" s="16" t="n">
        <v>45765</v>
      </c>
      <c r="H1358" s="6" t="s">
        <v>3025</v>
      </c>
      <c r="J1358" s="1" t="s">
        <v>34</v>
      </c>
      <c r="K1358" s="1" t="s">
        <v>35</v>
      </c>
      <c r="L1358" s="1" t="s">
        <v>3026</v>
      </c>
      <c r="M1358" s="17" t="str">
        <f aca="false">IF(COUNTIF(поверки!$H$6:$H$3175,поверки!$H1358)&gt;1,"Дубликат","")</f>
        <v/>
      </c>
      <c r="N1358" s="17" t="str">
        <f aca="false">IF(COUNTIF(поверки!$L$6:$L$3175,поверки!$L1358)&gt;1,"Дубликат","")</f>
        <v/>
      </c>
      <c r="O1358" s="18" t="n">
        <v>1353</v>
      </c>
      <c r="P1358" s="17" t="str">
        <f aca="false">CONCATENATE(TEXT(MONTH(поверки!$G1358),"00"),"/",TEXT(поверки!$O1358,"000"), "/",TEXT(YEAR(поверки!$G1358)-2000,"00"))</f>
        <v>04/1353/25</v>
      </c>
      <c r="Q1358" s="17" t="str">
        <f aca="false">VLOOKUP(поверки!$F1358,'соответстиви ОТ типу'!$K$4:$M$344,2,FALSE())</f>
        <v>ТСП</v>
      </c>
      <c r="R1358" s="17" t="s">
        <v>37</v>
      </c>
      <c r="S1358" s="17" t="s">
        <v>3024</v>
      </c>
      <c r="T1358" s="17" t="n">
        <v>5</v>
      </c>
      <c r="U1358" s="19" t="n">
        <f aca="false">VLOOKUP(поверки!$T1358,'Акты п-п'!$C$5:$I$57,2,FALSE())</f>
        <v>45761</v>
      </c>
      <c r="V1358" s="19" t="n">
        <f aca="false">VLOOKUP(поверки!$T1358,'Акты п-п'!$C$5:$I$57,3,FALSE())</f>
        <v>45765</v>
      </c>
      <c r="W1358" s="17" t="str">
        <f aca="false">VLOOKUP(поверки!$T1358,'Акты п-п'!$C$5:$I$57,5,FALSE())</f>
        <v>Кадыков П.Ю.</v>
      </c>
      <c r="X1358" s="17" t="n">
        <f aca="false">поверки!$G1358-поверки!$U1358</f>
        <v>4</v>
      </c>
      <c r="Y1358" s="17" t="n">
        <f aca="false">поверки!$V1358-поверки!$G1358</f>
        <v>0</v>
      </c>
      <c r="Z1358" s="17" t="str">
        <f aca="false">CONCATENATE(поверки!$Q1358," ",поверки!$S1358," номер ",поверки!$H1358)</f>
        <v>ТСП TR10-A номер 1107XUGU</v>
      </c>
    </row>
    <row r="1359" customFormat="false" ht="17.9" hidden="true" customHeight="false" outlineLevel="0" collapsed="false">
      <c r="B1359" s="1" t="s">
        <v>66</v>
      </c>
      <c r="C1359" s="1" t="s">
        <v>30</v>
      </c>
      <c r="D1359" s="1" t="s">
        <v>31</v>
      </c>
      <c r="F1359" s="1" t="s">
        <v>102</v>
      </c>
      <c r="G1359" s="16" t="n">
        <v>45765</v>
      </c>
      <c r="H1359" s="6" t="s">
        <v>3027</v>
      </c>
      <c r="J1359" s="1" t="s">
        <v>34</v>
      </c>
      <c r="K1359" s="1" t="s">
        <v>35</v>
      </c>
      <c r="L1359" s="1" t="s">
        <v>3028</v>
      </c>
      <c r="M1359" s="17" t="str">
        <f aca="false">IF(COUNTIF(поверки!$H$6:$H$3175,поверки!$H1359)&gt;1,"Дубликат","")</f>
        <v/>
      </c>
      <c r="N1359" s="17" t="str">
        <f aca="false">IF(COUNTIF(поверки!$L$6:$L$3175,поверки!$L1359)&gt;1,"Дубликат","")</f>
        <v/>
      </c>
      <c r="O1359" s="18" t="n">
        <v>1354</v>
      </c>
      <c r="P1359" s="17" t="str">
        <f aca="false">CONCATENATE(TEXT(MONTH(поверки!$G1359),"00"),"/",TEXT(поверки!$O1359,"000"), "/",TEXT(YEAR(поверки!$G1359)-2000,"00"))</f>
        <v>04/1354/25</v>
      </c>
      <c r="Q1359" s="17" t="str">
        <f aca="false">VLOOKUP(поверки!$F1359,'соответстиви ОТ типу'!$K$4:$M$344,2,FALSE())</f>
        <v>ТСП</v>
      </c>
      <c r="R1359" s="17" t="s">
        <v>37</v>
      </c>
      <c r="S1359" s="17" t="s">
        <v>3024</v>
      </c>
      <c r="T1359" s="17" t="n">
        <v>5</v>
      </c>
      <c r="U1359" s="19" t="n">
        <f aca="false">VLOOKUP(поверки!$T1359,'Акты п-п'!$C$5:$I$57,2,FALSE())</f>
        <v>45761</v>
      </c>
      <c r="V1359" s="19" t="n">
        <f aca="false">VLOOKUP(поверки!$T1359,'Акты п-п'!$C$5:$I$57,3,FALSE())</f>
        <v>45765</v>
      </c>
      <c r="W1359" s="17" t="str">
        <f aca="false">VLOOKUP(поверки!$T1359,'Акты п-п'!$C$5:$I$57,5,FALSE())</f>
        <v>Кадыков П.Ю.</v>
      </c>
      <c r="X1359" s="17" t="n">
        <f aca="false">поверки!$G1359-поверки!$U1359</f>
        <v>4</v>
      </c>
      <c r="Y1359" s="17" t="n">
        <f aca="false">поверки!$V1359-поверки!$G1359</f>
        <v>0</v>
      </c>
      <c r="Z1359" s="17" t="str">
        <f aca="false">CONCATENATE(поверки!$Q1359," ",поверки!$S1359," номер ",поверки!$H1359)</f>
        <v>ТСП TR10-A номер 1107XUH2</v>
      </c>
    </row>
    <row r="1360" customFormat="false" ht="17.9" hidden="true" customHeight="false" outlineLevel="0" collapsed="false">
      <c r="B1360" s="1" t="s">
        <v>66</v>
      </c>
      <c r="C1360" s="1" t="s">
        <v>30</v>
      </c>
      <c r="D1360" s="1" t="s">
        <v>31</v>
      </c>
      <c r="F1360" s="1" t="s">
        <v>102</v>
      </c>
      <c r="G1360" s="16" t="n">
        <v>45765</v>
      </c>
      <c r="H1360" s="6" t="s">
        <v>3029</v>
      </c>
      <c r="J1360" s="1" t="s">
        <v>34</v>
      </c>
      <c r="K1360" s="1" t="s">
        <v>35</v>
      </c>
      <c r="L1360" s="1" t="s">
        <v>3030</v>
      </c>
      <c r="M1360" s="17" t="str">
        <f aca="false">IF(COUNTIF(поверки!$H$6:$H$3175,поверки!$H1360)&gt;1,"Дубликат","")</f>
        <v/>
      </c>
      <c r="N1360" s="17" t="str">
        <f aca="false">IF(COUNTIF(поверки!$L$6:$L$3175,поверки!$L1360)&gt;1,"Дубликат","")</f>
        <v/>
      </c>
      <c r="O1360" s="18" t="n">
        <v>1355</v>
      </c>
      <c r="P1360" s="17" t="str">
        <f aca="false">CONCATENATE(TEXT(MONTH(поверки!$G1360),"00"),"/",TEXT(поверки!$O1360,"000"), "/",TEXT(YEAR(поверки!$G1360)-2000,"00"))</f>
        <v>04/1355/25</v>
      </c>
      <c r="Q1360" s="17" t="str">
        <f aca="false">VLOOKUP(поверки!$F1360,'соответстиви ОТ типу'!$K$4:$M$344,2,FALSE())</f>
        <v>ТСП</v>
      </c>
      <c r="R1360" s="17" t="s">
        <v>37</v>
      </c>
      <c r="S1360" s="17" t="s">
        <v>3024</v>
      </c>
      <c r="T1360" s="17" t="n">
        <v>5</v>
      </c>
      <c r="U1360" s="19" t="n">
        <f aca="false">VLOOKUP(поверки!$T1360,'Акты п-п'!$C$5:$I$57,2,FALSE())</f>
        <v>45761</v>
      </c>
      <c r="V1360" s="19" t="n">
        <f aca="false">VLOOKUP(поверки!$T1360,'Акты п-п'!$C$5:$I$57,3,FALSE())</f>
        <v>45765</v>
      </c>
      <c r="W1360" s="17" t="str">
        <f aca="false">VLOOKUP(поверки!$T1360,'Акты п-п'!$C$5:$I$57,5,FALSE())</f>
        <v>Кадыков П.Ю.</v>
      </c>
      <c r="X1360" s="17" t="n">
        <f aca="false">поверки!$G1360-поверки!$U1360</f>
        <v>4</v>
      </c>
      <c r="Y1360" s="17" t="n">
        <f aca="false">поверки!$V1360-поверки!$G1360</f>
        <v>0</v>
      </c>
      <c r="Z1360" s="17" t="str">
        <f aca="false">CONCATENATE(поверки!$Q1360," ",поверки!$S1360," номер ",поверки!$H1360)</f>
        <v>ТСП TR10-A номер 1107XUGP</v>
      </c>
    </row>
    <row r="1361" customFormat="false" ht="17.9" hidden="true" customHeight="false" outlineLevel="0" collapsed="false">
      <c r="B1361" s="1" t="s">
        <v>66</v>
      </c>
      <c r="C1361" s="1" t="s">
        <v>30</v>
      </c>
      <c r="D1361" s="1" t="s">
        <v>31</v>
      </c>
      <c r="F1361" s="1" t="s">
        <v>102</v>
      </c>
      <c r="G1361" s="16" t="n">
        <v>45765</v>
      </c>
      <c r="H1361" s="6" t="s">
        <v>3031</v>
      </c>
      <c r="J1361" s="1" t="s">
        <v>34</v>
      </c>
      <c r="K1361" s="1" t="s">
        <v>35</v>
      </c>
      <c r="L1361" s="1" t="s">
        <v>3032</v>
      </c>
      <c r="M1361" s="17" t="str">
        <f aca="false">IF(COUNTIF(поверки!$H$6:$H$3175,поверки!$H1361)&gt;1,"Дубликат","")</f>
        <v/>
      </c>
      <c r="N1361" s="17" t="str">
        <f aca="false">IF(COUNTIF(поверки!$L$6:$L$3175,поверки!$L1361)&gt;1,"Дубликат","")</f>
        <v/>
      </c>
      <c r="O1361" s="18" t="n">
        <v>1356</v>
      </c>
      <c r="P1361" s="17" t="str">
        <f aca="false">CONCATENATE(TEXT(MONTH(поверки!$G1361),"00"),"/",TEXT(поверки!$O1361,"000"), "/",TEXT(YEAR(поверки!$G1361)-2000,"00"))</f>
        <v>04/1356/25</v>
      </c>
      <c r="Q1361" s="17" t="str">
        <f aca="false">VLOOKUP(поверки!$F1361,'соответстиви ОТ типу'!$K$4:$M$344,2,FALSE())</f>
        <v>ТСП</v>
      </c>
      <c r="R1361" s="17" t="s">
        <v>37</v>
      </c>
      <c r="S1361" s="17" t="s">
        <v>3024</v>
      </c>
      <c r="T1361" s="17" t="n">
        <v>5</v>
      </c>
      <c r="U1361" s="19" t="n">
        <f aca="false">VLOOKUP(поверки!$T1361,'Акты п-п'!$C$5:$I$57,2,FALSE())</f>
        <v>45761</v>
      </c>
      <c r="V1361" s="19" t="n">
        <f aca="false">VLOOKUP(поверки!$T1361,'Акты п-п'!$C$5:$I$57,3,FALSE())</f>
        <v>45765</v>
      </c>
      <c r="W1361" s="17" t="str">
        <f aca="false">VLOOKUP(поверки!$T1361,'Акты п-п'!$C$5:$I$57,5,FALSE())</f>
        <v>Кадыков П.Ю.</v>
      </c>
      <c r="X1361" s="17" t="n">
        <f aca="false">поверки!$G1361-поверки!$U1361</f>
        <v>4</v>
      </c>
      <c r="Y1361" s="17" t="n">
        <f aca="false">поверки!$V1361-поверки!$G1361</f>
        <v>0</v>
      </c>
      <c r="Z1361" s="17" t="str">
        <f aca="false">CONCATENATE(поверки!$Q1361," ",поверки!$S1361," номер ",поверки!$H1361)</f>
        <v>ТСП TR10-A номер 1107XUH5</v>
      </c>
    </row>
    <row r="1362" customFormat="false" ht="17.9" hidden="true" customHeight="false" outlineLevel="0" collapsed="false">
      <c r="B1362" s="1" t="s">
        <v>66</v>
      </c>
      <c r="C1362" s="1" t="s">
        <v>30</v>
      </c>
      <c r="D1362" s="1" t="s">
        <v>31</v>
      </c>
      <c r="F1362" s="1" t="s">
        <v>102</v>
      </c>
      <c r="G1362" s="16" t="n">
        <v>45765</v>
      </c>
      <c r="H1362" s="6" t="s">
        <v>3033</v>
      </c>
      <c r="J1362" s="1" t="s">
        <v>34</v>
      </c>
      <c r="K1362" s="1" t="s">
        <v>35</v>
      </c>
      <c r="L1362" s="1" t="s">
        <v>3034</v>
      </c>
      <c r="M1362" s="17" t="str">
        <f aca="false">IF(COUNTIF(поверки!$H$6:$H$3175,поверки!$H1362)&gt;1,"Дубликат","")</f>
        <v/>
      </c>
      <c r="N1362" s="17" t="str">
        <f aca="false">IF(COUNTIF(поверки!$L$6:$L$3175,поверки!$L1362)&gt;1,"Дубликат","")</f>
        <v/>
      </c>
      <c r="O1362" s="18" t="n">
        <v>1357</v>
      </c>
      <c r="P1362" s="17" t="str">
        <f aca="false">CONCATENATE(TEXT(MONTH(поверки!$G1362),"00"),"/",TEXT(поверки!$O1362,"000"), "/",TEXT(YEAR(поверки!$G1362)-2000,"00"))</f>
        <v>04/1357/25</v>
      </c>
      <c r="Q1362" s="17" t="str">
        <f aca="false">VLOOKUP(поверки!$F1362,'соответстиви ОТ типу'!$K$4:$M$344,2,FALSE())</f>
        <v>ТСП</v>
      </c>
      <c r="R1362" s="17" t="s">
        <v>37</v>
      </c>
      <c r="S1362" s="17" t="s">
        <v>3024</v>
      </c>
      <c r="T1362" s="17" t="n">
        <v>5</v>
      </c>
      <c r="U1362" s="19" t="n">
        <f aca="false">VLOOKUP(поверки!$T1362,'Акты п-п'!$C$5:$I$57,2,FALSE())</f>
        <v>45761</v>
      </c>
      <c r="V1362" s="19" t="n">
        <f aca="false">VLOOKUP(поверки!$T1362,'Акты п-п'!$C$5:$I$57,3,FALSE())</f>
        <v>45765</v>
      </c>
      <c r="W1362" s="17" t="str">
        <f aca="false">VLOOKUP(поверки!$T1362,'Акты п-п'!$C$5:$I$57,5,FALSE())</f>
        <v>Кадыков П.Ю.</v>
      </c>
      <c r="X1362" s="17" t="n">
        <f aca="false">поверки!$G1362-поверки!$U1362</f>
        <v>4</v>
      </c>
      <c r="Y1362" s="17" t="n">
        <f aca="false">поверки!$V1362-поверки!$G1362</f>
        <v>0</v>
      </c>
      <c r="Z1362" s="17" t="str">
        <f aca="false">CONCATENATE(поверки!$Q1362," ",поверки!$S1362," номер ",поверки!$H1362)</f>
        <v>ТСП TR10-A номер 1107XUH8</v>
      </c>
    </row>
    <row r="1363" customFormat="false" ht="17.9" hidden="true" customHeight="false" outlineLevel="0" collapsed="false">
      <c r="B1363" s="1" t="s">
        <v>66</v>
      </c>
      <c r="C1363" s="1" t="s">
        <v>30</v>
      </c>
      <c r="D1363" s="1" t="s">
        <v>31</v>
      </c>
      <c r="F1363" s="1" t="s">
        <v>102</v>
      </c>
      <c r="G1363" s="16" t="n">
        <v>45765</v>
      </c>
      <c r="H1363" s="6" t="s">
        <v>3035</v>
      </c>
      <c r="J1363" s="1" t="s">
        <v>34</v>
      </c>
      <c r="K1363" s="1" t="s">
        <v>35</v>
      </c>
      <c r="L1363" s="1" t="s">
        <v>3036</v>
      </c>
      <c r="M1363" s="17" t="str">
        <f aca="false">IF(COUNTIF(поверки!$H$6:$H$3175,поверки!$H1363)&gt;1,"Дубликат","")</f>
        <v/>
      </c>
      <c r="N1363" s="17" t="str">
        <f aca="false">IF(COUNTIF(поверки!$L$6:$L$3175,поверки!$L1363)&gt;1,"Дубликат","")</f>
        <v/>
      </c>
      <c r="O1363" s="18" t="n">
        <v>1358</v>
      </c>
      <c r="P1363" s="17" t="str">
        <f aca="false">CONCATENATE(TEXT(MONTH(поверки!$G1363),"00"),"/",TEXT(поверки!$O1363,"000"), "/",TEXT(YEAR(поверки!$G1363)-2000,"00"))</f>
        <v>04/1358/25</v>
      </c>
      <c r="Q1363" s="17" t="str">
        <f aca="false">VLOOKUP(поверки!$F1363,'соответстиви ОТ типу'!$K$4:$M$344,2,FALSE())</f>
        <v>ТСП</v>
      </c>
      <c r="R1363" s="17" t="s">
        <v>37</v>
      </c>
      <c r="S1363" s="17" t="s">
        <v>3024</v>
      </c>
      <c r="T1363" s="17" t="n">
        <v>5</v>
      </c>
      <c r="U1363" s="19" t="n">
        <f aca="false">VLOOKUP(поверки!$T1363,'Акты п-п'!$C$5:$I$57,2,FALSE())</f>
        <v>45761</v>
      </c>
      <c r="V1363" s="19" t="n">
        <f aca="false">VLOOKUP(поверки!$T1363,'Акты п-п'!$C$5:$I$57,3,FALSE())</f>
        <v>45765</v>
      </c>
      <c r="W1363" s="17" t="str">
        <f aca="false">VLOOKUP(поверки!$T1363,'Акты п-п'!$C$5:$I$57,5,FALSE())</f>
        <v>Кадыков П.Ю.</v>
      </c>
      <c r="X1363" s="17" t="n">
        <f aca="false">поверки!$G1363-поверки!$U1363</f>
        <v>4</v>
      </c>
      <c r="Y1363" s="17" t="n">
        <f aca="false">поверки!$V1363-поверки!$G1363</f>
        <v>0</v>
      </c>
      <c r="Z1363" s="17" t="str">
        <f aca="false">CONCATENATE(поверки!$Q1363," ",поверки!$S1363," номер ",поверки!$H1363)</f>
        <v>ТСП TR10-A номер 1107XUHL</v>
      </c>
    </row>
    <row r="1364" customFormat="false" ht="17.9" hidden="true" customHeight="false" outlineLevel="0" collapsed="false">
      <c r="B1364" s="1" t="s">
        <v>66</v>
      </c>
      <c r="C1364" s="1" t="s">
        <v>30</v>
      </c>
      <c r="D1364" s="1" t="s">
        <v>31</v>
      </c>
      <c r="F1364" s="1" t="s">
        <v>102</v>
      </c>
      <c r="G1364" s="16" t="n">
        <v>45765</v>
      </c>
      <c r="H1364" s="6" t="s">
        <v>3037</v>
      </c>
      <c r="J1364" s="1" t="s">
        <v>34</v>
      </c>
      <c r="K1364" s="1" t="s">
        <v>35</v>
      </c>
      <c r="L1364" s="1" t="s">
        <v>3038</v>
      </c>
      <c r="M1364" s="17" t="str">
        <f aca="false">IF(COUNTIF(поверки!$H$6:$H$3175,поверки!$H1364)&gt;1,"Дубликат","")</f>
        <v/>
      </c>
      <c r="N1364" s="17" t="str">
        <f aca="false">IF(COUNTIF(поверки!$L$6:$L$3175,поверки!$L1364)&gt;1,"Дубликат","")</f>
        <v/>
      </c>
      <c r="O1364" s="18" t="n">
        <v>1359</v>
      </c>
      <c r="P1364" s="17" t="str">
        <f aca="false">CONCATENATE(TEXT(MONTH(поверки!$G1364),"00"),"/",TEXT(поверки!$O1364,"000"), "/",TEXT(YEAR(поверки!$G1364)-2000,"00"))</f>
        <v>04/1359/25</v>
      </c>
      <c r="Q1364" s="17" t="str">
        <f aca="false">VLOOKUP(поверки!$F1364,'соответстиви ОТ типу'!$K$4:$M$344,2,FALSE())</f>
        <v>ТСП</v>
      </c>
      <c r="R1364" s="17" t="s">
        <v>37</v>
      </c>
      <c r="S1364" s="17" t="s">
        <v>3024</v>
      </c>
      <c r="T1364" s="17" t="n">
        <v>5</v>
      </c>
      <c r="U1364" s="19" t="n">
        <f aca="false">VLOOKUP(поверки!$T1364,'Акты п-п'!$C$5:$I$57,2,FALSE())</f>
        <v>45761</v>
      </c>
      <c r="V1364" s="19" t="n">
        <f aca="false">VLOOKUP(поверки!$T1364,'Акты п-п'!$C$5:$I$57,3,FALSE())</f>
        <v>45765</v>
      </c>
      <c r="W1364" s="17" t="str">
        <f aca="false">VLOOKUP(поверки!$T1364,'Акты п-п'!$C$5:$I$57,5,FALSE())</f>
        <v>Кадыков П.Ю.</v>
      </c>
      <c r="X1364" s="17" t="n">
        <f aca="false">поверки!$G1364-поверки!$U1364</f>
        <v>4</v>
      </c>
      <c r="Y1364" s="17" t="n">
        <f aca="false">поверки!$V1364-поверки!$G1364</f>
        <v>0</v>
      </c>
      <c r="Z1364" s="17" t="str">
        <f aca="false">CONCATENATE(поверки!$Q1364," ",поверки!$S1364," номер ",поверки!$H1364)</f>
        <v>ТСП TR10-A номер 1107XUHH</v>
      </c>
    </row>
    <row r="1365" customFormat="false" ht="17.9" hidden="true" customHeight="false" outlineLevel="0" collapsed="false">
      <c r="B1365" s="1" t="s">
        <v>66</v>
      </c>
      <c r="C1365" s="1" t="s">
        <v>30</v>
      </c>
      <c r="D1365" s="1" t="s">
        <v>31</v>
      </c>
      <c r="F1365" s="1" t="s">
        <v>102</v>
      </c>
      <c r="G1365" s="16" t="n">
        <v>45765</v>
      </c>
      <c r="H1365" s="6" t="s">
        <v>3039</v>
      </c>
      <c r="J1365" s="1" t="s">
        <v>34</v>
      </c>
      <c r="K1365" s="1" t="s">
        <v>35</v>
      </c>
      <c r="L1365" s="1" t="s">
        <v>3040</v>
      </c>
      <c r="M1365" s="17" t="str">
        <f aca="false">IF(COUNTIF(поверки!$H$6:$H$3175,поверки!$H1365)&gt;1,"Дубликат","")</f>
        <v/>
      </c>
      <c r="N1365" s="17" t="str">
        <f aca="false">IF(COUNTIF(поверки!$L$6:$L$3175,поверки!$L1365)&gt;1,"Дубликат","")</f>
        <v/>
      </c>
      <c r="O1365" s="18" t="n">
        <v>1360</v>
      </c>
      <c r="P1365" s="17" t="str">
        <f aca="false">CONCATENATE(TEXT(MONTH(поверки!$G1365),"00"),"/",TEXT(поверки!$O1365,"000"), "/",TEXT(YEAR(поверки!$G1365)-2000,"00"))</f>
        <v>04/1360/25</v>
      </c>
      <c r="Q1365" s="17" t="str">
        <f aca="false">VLOOKUP(поверки!$F1365,'соответстиви ОТ типу'!$K$4:$M$344,2,FALSE())</f>
        <v>ТСП</v>
      </c>
      <c r="R1365" s="17" t="s">
        <v>37</v>
      </c>
      <c r="S1365" s="17" t="s">
        <v>3024</v>
      </c>
      <c r="T1365" s="17" t="n">
        <v>5</v>
      </c>
      <c r="U1365" s="19" t="n">
        <f aca="false">VLOOKUP(поверки!$T1365,'Акты п-п'!$C$5:$I$57,2,FALSE())</f>
        <v>45761</v>
      </c>
      <c r="V1365" s="19" t="n">
        <f aca="false">VLOOKUP(поверки!$T1365,'Акты п-п'!$C$5:$I$57,3,FALSE())</f>
        <v>45765</v>
      </c>
      <c r="W1365" s="17" t="str">
        <f aca="false">VLOOKUP(поверки!$T1365,'Акты п-п'!$C$5:$I$57,5,FALSE())</f>
        <v>Кадыков П.Ю.</v>
      </c>
      <c r="X1365" s="17" t="n">
        <f aca="false">поверки!$G1365-поверки!$U1365</f>
        <v>4</v>
      </c>
      <c r="Y1365" s="17" t="n">
        <f aca="false">поверки!$V1365-поверки!$G1365</f>
        <v>0</v>
      </c>
      <c r="Z1365" s="17" t="str">
        <f aca="false">CONCATENATE(поверки!$Q1365," ",поверки!$S1365," номер ",поверки!$H1365)</f>
        <v>ТСП TR10-A номер 1107XUGW</v>
      </c>
    </row>
    <row r="1366" customFormat="false" ht="17.9" hidden="true" customHeight="false" outlineLevel="0" collapsed="false">
      <c r="B1366" s="1" t="s">
        <v>66</v>
      </c>
      <c r="C1366" s="1" t="s">
        <v>30</v>
      </c>
      <c r="D1366" s="1" t="s">
        <v>31</v>
      </c>
      <c r="F1366" s="1" t="s">
        <v>102</v>
      </c>
      <c r="G1366" s="16" t="n">
        <v>45765</v>
      </c>
      <c r="H1366" s="6" t="s">
        <v>3041</v>
      </c>
      <c r="J1366" s="1" t="s">
        <v>34</v>
      </c>
      <c r="K1366" s="1" t="s">
        <v>35</v>
      </c>
      <c r="L1366" s="1" t="s">
        <v>3042</v>
      </c>
      <c r="M1366" s="17" t="str">
        <f aca="false">IF(COUNTIF(поверки!$H$6:$H$3175,поверки!$H1366)&gt;1,"Дубликат","")</f>
        <v/>
      </c>
      <c r="N1366" s="17" t="str">
        <f aca="false">IF(COUNTIF(поверки!$L$6:$L$3175,поверки!$L1366)&gt;1,"Дубликат","")</f>
        <v/>
      </c>
      <c r="O1366" s="18" t="n">
        <v>1361</v>
      </c>
      <c r="P1366" s="17" t="str">
        <f aca="false">CONCATENATE(TEXT(MONTH(поверки!$G1366),"00"),"/",TEXT(поверки!$O1366,"000"), "/",TEXT(YEAR(поверки!$G1366)-2000,"00"))</f>
        <v>04/1361/25</v>
      </c>
      <c r="Q1366" s="17" t="str">
        <f aca="false">VLOOKUP(поверки!$F1366,'соответстиви ОТ типу'!$K$4:$M$344,2,FALSE())</f>
        <v>ТСП</v>
      </c>
      <c r="R1366" s="17" t="s">
        <v>37</v>
      </c>
      <c r="S1366" s="17" t="s">
        <v>3024</v>
      </c>
      <c r="T1366" s="17" t="n">
        <v>5</v>
      </c>
      <c r="U1366" s="19" t="n">
        <f aca="false">VLOOKUP(поверки!$T1366,'Акты п-п'!$C$5:$I$57,2,FALSE())</f>
        <v>45761</v>
      </c>
      <c r="V1366" s="19" t="n">
        <f aca="false">VLOOKUP(поверки!$T1366,'Акты п-п'!$C$5:$I$57,3,FALSE())</f>
        <v>45765</v>
      </c>
      <c r="W1366" s="17" t="str">
        <f aca="false">VLOOKUP(поверки!$T1366,'Акты п-п'!$C$5:$I$57,5,FALSE())</f>
        <v>Кадыков П.Ю.</v>
      </c>
      <c r="X1366" s="17" t="n">
        <f aca="false">поверки!$G1366-поверки!$U1366</f>
        <v>4</v>
      </c>
      <c r="Y1366" s="17" t="n">
        <f aca="false">поверки!$V1366-поверки!$G1366</f>
        <v>0</v>
      </c>
      <c r="Z1366" s="17" t="str">
        <f aca="false">CONCATENATE(поверки!$Q1366," ",поверки!$S1366," номер ",поверки!$H1366)</f>
        <v>ТСП TR10-A номер 1107XUHN</v>
      </c>
    </row>
    <row r="1367" customFormat="false" ht="17.9" hidden="true" customHeight="false" outlineLevel="0" collapsed="false">
      <c r="B1367" s="1" t="s">
        <v>66</v>
      </c>
      <c r="C1367" s="1" t="s">
        <v>30</v>
      </c>
      <c r="D1367" s="1" t="s">
        <v>31</v>
      </c>
      <c r="F1367" s="1" t="s">
        <v>102</v>
      </c>
      <c r="G1367" s="16" t="n">
        <v>45765</v>
      </c>
      <c r="H1367" s="6" t="s">
        <v>3043</v>
      </c>
      <c r="J1367" s="1" t="s">
        <v>34</v>
      </c>
      <c r="K1367" s="1" t="s">
        <v>35</v>
      </c>
      <c r="L1367" s="1" t="s">
        <v>3044</v>
      </c>
      <c r="M1367" s="17" t="str">
        <f aca="false">IF(COUNTIF(поверки!$H$6:$H$3175,поверки!$H1367)&gt;1,"Дубликат","")</f>
        <v/>
      </c>
      <c r="N1367" s="17" t="str">
        <f aca="false">IF(COUNTIF(поверки!$L$6:$L$3175,поверки!$L1367)&gt;1,"Дубликат","")</f>
        <v/>
      </c>
      <c r="O1367" s="18" t="n">
        <v>1362</v>
      </c>
      <c r="P1367" s="17" t="str">
        <f aca="false">CONCATENATE(TEXT(MONTH(поверки!$G1367),"00"),"/",TEXT(поверки!$O1367,"000"), "/",TEXT(YEAR(поверки!$G1367)-2000,"00"))</f>
        <v>04/1362/25</v>
      </c>
      <c r="Q1367" s="17" t="str">
        <f aca="false">VLOOKUP(поверки!$F1367,'соответстиви ОТ типу'!$K$4:$M$344,2,FALSE())</f>
        <v>ТСП</v>
      </c>
      <c r="R1367" s="17" t="s">
        <v>37</v>
      </c>
      <c r="S1367" s="17" t="s">
        <v>3024</v>
      </c>
      <c r="T1367" s="17" t="n">
        <v>5</v>
      </c>
      <c r="U1367" s="19" t="n">
        <f aca="false">VLOOKUP(поверки!$T1367,'Акты п-п'!$C$5:$I$57,2,FALSE())</f>
        <v>45761</v>
      </c>
      <c r="V1367" s="19" t="n">
        <f aca="false">VLOOKUP(поверки!$T1367,'Акты п-п'!$C$5:$I$57,3,FALSE())</f>
        <v>45765</v>
      </c>
      <c r="W1367" s="17" t="str">
        <f aca="false">VLOOKUP(поверки!$T1367,'Акты п-п'!$C$5:$I$57,5,FALSE())</f>
        <v>Кадыков П.Ю.</v>
      </c>
      <c r="X1367" s="17" t="n">
        <f aca="false">поверки!$G1367-поверки!$U1367</f>
        <v>4</v>
      </c>
      <c r="Y1367" s="17" t="n">
        <f aca="false">поверки!$V1367-поверки!$G1367</f>
        <v>0</v>
      </c>
      <c r="Z1367" s="17" t="str">
        <f aca="false">CONCATENATE(поверки!$Q1367," ",поверки!$S1367," номер ",поверки!$H1367)</f>
        <v>ТСП TR10-A номер 1107XUH7</v>
      </c>
    </row>
    <row r="1368" customFormat="false" ht="17.9" hidden="true" customHeight="false" outlineLevel="0" collapsed="false">
      <c r="B1368" s="1" t="s">
        <v>66</v>
      </c>
      <c r="C1368" s="1" t="s">
        <v>30</v>
      </c>
      <c r="D1368" s="1" t="s">
        <v>31</v>
      </c>
      <c r="F1368" s="1" t="s">
        <v>102</v>
      </c>
      <c r="G1368" s="16" t="n">
        <v>45765</v>
      </c>
      <c r="H1368" s="6" t="s">
        <v>3045</v>
      </c>
      <c r="J1368" s="1" t="s">
        <v>34</v>
      </c>
      <c r="K1368" s="1" t="s">
        <v>35</v>
      </c>
      <c r="L1368" s="1" t="s">
        <v>3046</v>
      </c>
      <c r="M1368" s="17" t="str">
        <f aca="false">IF(COUNTIF(поверки!$H$6:$H$3175,поверки!$H1368)&gt;1,"Дубликат","")</f>
        <v/>
      </c>
      <c r="N1368" s="17" t="str">
        <f aca="false">IF(COUNTIF(поверки!$L$6:$L$3175,поверки!$L1368)&gt;1,"Дубликат","")</f>
        <v/>
      </c>
      <c r="O1368" s="18" t="n">
        <v>1363</v>
      </c>
      <c r="P1368" s="17" t="str">
        <f aca="false">CONCATENATE(TEXT(MONTH(поверки!$G1368),"00"),"/",TEXT(поверки!$O1368,"000"), "/",TEXT(YEAR(поверки!$G1368)-2000,"00"))</f>
        <v>04/1363/25</v>
      </c>
      <c r="Q1368" s="17" t="str">
        <f aca="false">VLOOKUP(поверки!$F1368,'соответстиви ОТ типу'!$K$4:$M$344,2,FALSE())</f>
        <v>ТСП</v>
      </c>
      <c r="R1368" s="17" t="s">
        <v>37</v>
      </c>
      <c r="S1368" s="17" t="s">
        <v>3024</v>
      </c>
      <c r="T1368" s="17" t="n">
        <v>5</v>
      </c>
      <c r="U1368" s="19" t="n">
        <f aca="false">VLOOKUP(поверки!$T1368,'Акты п-п'!$C$5:$I$57,2,FALSE())</f>
        <v>45761</v>
      </c>
      <c r="V1368" s="19" t="n">
        <f aca="false">VLOOKUP(поверки!$T1368,'Акты п-п'!$C$5:$I$57,3,FALSE())</f>
        <v>45765</v>
      </c>
      <c r="W1368" s="17" t="str">
        <f aca="false">VLOOKUP(поверки!$T1368,'Акты п-п'!$C$5:$I$57,5,FALSE())</f>
        <v>Кадыков П.Ю.</v>
      </c>
      <c r="X1368" s="17" t="n">
        <f aca="false">поверки!$G1368-поверки!$U1368</f>
        <v>4</v>
      </c>
      <c r="Y1368" s="17" t="n">
        <f aca="false">поверки!$V1368-поверки!$G1368</f>
        <v>0</v>
      </c>
      <c r="Z1368" s="17" t="str">
        <f aca="false">CONCATENATE(поверки!$Q1368," ",поверки!$S1368," номер ",поверки!$H1368)</f>
        <v>ТСП TR10-A номер 1107XUH4</v>
      </c>
    </row>
    <row r="1369" customFormat="false" ht="17.9" hidden="true" customHeight="false" outlineLevel="0" collapsed="false">
      <c r="B1369" s="1" t="s">
        <v>66</v>
      </c>
      <c r="C1369" s="1" t="s">
        <v>30</v>
      </c>
      <c r="D1369" s="1" t="s">
        <v>31</v>
      </c>
      <c r="F1369" s="1" t="s">
        <v>102</v>
      </c>
      <c r="G1369" s="16" t="n">
        <v>45765</v>
      </c>
      <c r="H1369" s="6" t="s">
        <v>3047</v>
      </c>
      <c r="J1369" s="1" t="s">
        <v>34</v>
      </c>
      <c r="K1369" s="1" t="s">
        <v>35</v>
      </c>
      <c r="L1369" s="1" t="s">
        <v>3048</v>
      </c>
      <c r="M1369" s="17" t="str">
        <f aca="false">IF(COUNTIF(поверки!$H$6:$H$3175,поверки!$H1369)&gt;1,"Дубликат","")</f>
        <v/>
      </c>
      <c r="N1369" s="17" t="str">
        <f aca="false">IF(COUNTIF(поверки!$L$6:$L$3175,поверки!$L1369)&gt;1,"Дубликат","")</f>
        <v/>
      </c>
      <c r="O1369" s="18" t="n">
        <v>1364</v>
      </c>
      <c r="P1369" s="17" t="str">
        <f aca="false">CONCATENATE(TEXT(MONTH(поверки!$G1369),"00"),"/",TEXT(поверки!$O1369,"000"), "/",TEXT(YEAR(поверки!$G1369)-2000,"00"))</f>
        <v>04/1364/25</v>
      </c>
      <c r="Q1369" s="17" t="str">
        <f aca="false">VLOOKUP(поверки!$F1369,'соответстиви ОТ типу'!$K$4:$M$344,2,FALSE())</f>
        <v>ТСП</v>
      </c>
      <c r="R1369" s="17" t="s">
        <v>37</v>
      </c>
      <c r="S1369" s="17" t="s">
        <v>3024</v>
      </c>
      <c r="T1369" s="17" t="n">
        <v>5</v>
      </c>
      <c r="U1369" s="19" t="n">
        <f aca="false">VLOOKUP(поверки!$T1369,'Акты п-п'!$C$5:$I$57,2,FALSE())</f>
        <v>45761</v>
      </c>
      <c r="V1369" s="19" t="n">
        <f aca="false">VLOOKUP(поверки!$T1369,'Акты п-п'!$C$5:$I$57,3,FALSE())</f>
        <v>45765</v>
      </c>
      <c r="W1369" s="17" t="str">
        <f aca="false">VLOOKUP(поверки!$T1369,'Акты п-п'!$C$5:$I$57,5,FALSE())</f>
        <v>Кадыков П.Ю.</v>
      </c>
      <c r="X1369" s="17" t="n">
        <f aca="false">поверки!$G1369-поверки!$U1369</f>
        <v>4</v>
      </c>
      <c r="Y1369" s="17" t="n">
        <f aca="false">поверки!$V1369-поверки!$G1369</f>
        <v>0</v>
      </c>
      <c r="Z1369" s="17" t="str">
        <f aca="false">CONCATENATE(поверки!$Q1369," ",поверки!$S1369," номер ",поверки!$H1369)</f>
        <v>ТСП TR10-A номер 1107XUHA</v>
      </c>
    </row>
    <row r="1370" customFormat="false" ht="17.9" hidden="true" customHeight="false" outlineLevel="0" collapsed="false">
      <c r="B1370" s="1" t="s">
        <v>66</v>
      </c>
      <c r="C1370" s="1" t="s">
        <v>30</v>
      </c>
      <c r="D1370" s="1" t="s">
        <v>31</v>
      </c>
      <c r="F1370" s="1" t="s">
        <v>102</v>
      </c>
      <c r="G1370" s="16" t="n">
        <v>45765</v>
      </c>
      <c r="H1370" s="6" t="s">
        <v>3049</v>
      </c>
      <c r="J1370" s="1" t="s">
        <v>34</v>
      </c>
      <c r="K1370" s="1" t="s">
        <v>35</v>
      </c>
      <c r="L1370" s="1" t="s">
        <v>3050</v>
      </c>
      <c r="M1370" s="17" t="str">
        <f aca="false">IF(COUNTIF(поверки!$H$6:$H$3175,поверки!$H1370)&gt;1,"Дубликат","")</f>
        <v/>
      </c>
      <c r="N1370" s="17" t="str">
        <f aca="false">IF(COUNTIF(поверки!$L$6:$L$3175,поверки!$L1370)&gt;1,"Дубликат","")</f>
        <v/>
      </c>
      <c r="O1370" s="18" t="n">
        <v>1365</v>
      </c>
      <c r="P1370" s="17" t="str">
        <f aca="false">CONCATENATE(TEXT(MONTH(поверки!$G1370),"00"),"/",TEXT(поверки!$O1370,"000"), "/",TEXT(YEAR(поверки!$G1370)-2000,"00"))</f>
        <v>04/1365/25</v>
      </c>
      <c r="Q1370" s="17" t="str">
        <f aca="false">VLOOKUP(поверки!$F1370,'соответстиви ОТ типу'!$K$4:$M$344,2,FALSE())</f>
        <v>ТСП</v>
      </c>
      <c r="R1370" s="17" t="s">
        <v>37</v>
      </c>
      <c r="S1370" s="17" t="s">
        <v>3024</v>
      </c>
      <c r="T1370" s="17" t="n">
        <v>5</v>
      </c>
      <c r="U1370" s="19" t="n">
        <f aca="false">VLOOKUP(поверки!$T1370,'Акты п-п'!$C$5:$I$57,2,FALSE())</f>
        <v>45761</v>
      </c>
      <c r="V1370" s="19" t="n">
        <f aca="false">VLOOKUP(поверки!$T1370,'Акты п-п'!$C$5:$I$57,3,FALSE())</f>
        <v>45765</v>
      </c>
      <c r="W1370" s="17" t="str">
        <f aca="false">VLOOKUP(поверки!$T1370,'Акты п-п'!$C$5:$I$57,5,FALSE())</f>
        <v>Кадыков П.Ю.</v>
      </c>
      <c r="X1370" s="17" t="n">
        <f aca="false">поверки!$G1370-поверки!$U1370</f>
        <v>4</v>
      </c>
      <c r="Y1370" s="17" t="n">
        <f aca="false">поверки!$V1370-поверки!$G1370</f>
        <v>0</v>
      </c>
      <c r="Z1370" s="17" t="str">
        <f aca="false">CONCATENATE(поверки!$Q1370," ",поверки!$S1370," номер ",поверки!$H1370)</f>
        <v>ТСП TR10-A номер 1107XUHG</v>
      </c>
    </row>
    <row r="1371" customFormat="false" ht="17.9" hidden="true" customHeight="false" outlineLevel="0" collapsed="false">
      <c r="B1371" s="1" t="s">
        <v>66</v>
      </c>
      <c r="C1371" s="1" t="s">
        <v>30</v>
      </c>
      <c r="D1371" s="1" t="s">
        <v>31</v>
      </c>
      <c r="F1371" s="1" t="s">
        <v>102</v>
      </c>
      <c r="G1371" s="16" t="n">
        <v>45765</v>
      </c>
      <c r="H1371" s="6" t="s">
        <v>3051</v>
      </c>
      <c r="J1371" s="1" t="s">
        <v>34</v>
      </c>
      <c r="K1371" s="1" t="s">
        <v>35</v>
      </c>
      <c r="L1371" s="1" t="s">
        <v>3052</v>
      </c>
      <c r="M1371" s="17" t="str">
        <f aca="false">IF(COUNTIF(поверки!$H$6:$H$3175,поверки!$H1371)&gt;1,"Дубликат","")</f>
        <v/>
      </c>
      <c r="N1371" s="17" t="str">
        <f aca="false">IF(COUNTIF(поверки!$L$6:$L$3175,поверки!$L1371)&gt;1,"Дубликат","")</f>
        <v/>
      </c>
      <c r="O1371" s="18" t="n">
        <v>1366</v>
      </c>
      <c r="P1371" s="17" t="str">
        <f aca="false">CONCATENATE(TEXT(MONTH(поверки!$G1371),"00"),"/",TEXT(поверки!$O1371,"000"), "/",TEXT(YEAR(поверки!$G1371)-2000,"00"))</f>
        <v>04/1366/25</v>
      </c>
      <c r="Q1371" s="17" t="str">
        <f aca="false">VLOOKUP(поверки!$F1371,'соответстиви ОТ типу'!$K$4:$M$344,2,FALSE())</f>
        <v>ТСП</v>
      </c>
      <c r="R1371" s="17" t="s">
        <v>37</v>
      </c>
      <c r="S1371" s="17" t="s">
        <v>3024</v>
      </c>
      <c r="T1371" s="17" t="n">
        <v>5</v>
      </c>
      <c r="U1371" s="19" t="n">
        <f aca="false">VLOOKUP(поверки!$T1371,'Акты п-п'!$C$5:$I$57,2,FALSE())</f>
        <v>45761</v>
      </c>
      <c r="V1371" s="19" t="n">
        <f aca="false">VLOOKUP(поверки!$T1371,'Акты п-п'!$C$5:$I$57,3,FALSE())</f>
        <v>45765</v>
      </c>
      <c r="W1371" s="17" t="str">
        <f aca="false">VLOOKUP(поверки!$T1371,'Акты п-п'!$C$5:$I$57,5,FALSE())</f>
        <v>Кадыков П.Ю.</v>
      </c>
      <c r="X1371" s="17" t="n">
        <f aca="false">поверки!$G1371-поверки!$U1371</f>
        <v>4</v>
      </c>
      <c r="Y1371" s="17" t="n">
        <f aca="false">поверки!$V1371-поверки!$G1371</f>
        <v>0</v>
      </c>
      <c r="Z1371" s="17" t="str">
        <f aca="false">CONCATENATE(поверки!$Q1371," ",поверки!$S1371," номер ",поверки!$H1371)</f>
        <v>ТСП TR10-A номер 1107XUHI</v>
      </c>
    </row>
    <row r="1372" customFormat="false" ht="17.9" hidden="true" customHeight="false" outlineLevel="0" collapsed="false">
      <c r="B1372" s="1" t="s">
        <v>66</v>
      </c>
      <c r="C1372" s="1" t="s">
        <v>30</v>
      </c>
      <c r="D1372" s="1" t="s">
        <v>31</v>
      </c>
      <c r="F1372" s="1" t="s">
        <v>102</v>
      </c>
      <c r="G1372" s="16" t="n">
        <v>45765</v>
      </c>
      <c r="H1372" s="6" t="s">
        <v>3053</v>
      </c>
      <c r="J1372" s="1" t="s">
        <v>34</v>
      </c>
      <c r="K1372" s="1" t="s">
        <v>35</v>
      </c>
      <c r="L1372" s="1" t="s">
        <v>3054</v>
      </c>
      <c r="M1372" s="17" t="str">
        <f aca="false">IF(COUNTIF(поверки!$H$6:$H$3175,поверки!$H1372)&gt;1,"Дубликат","")</f>
        <v/>
      </c>
      <c r="N1372" s="17" t="str">
        <f aca="false">IF(COUNTIF(поверки!$L$6:$L$3175,поверки!$L1372)&gt;1,"Дубликат","")</f>
        <v/>
      </c>
      <c r="O1372" s="18" t="n">
        <v>1367</v>
      </c>
      <c r="P1372" s="17" t="str">
        <f aca="false">CONCATENATE(TEXT(MONTH(поверки!$G1372),"00"),"/",TEXT(поверки!$O1372,"000"), "/",TEXT(YEAR(поверки!$G1372)-2000,"00"))</f>
        <v>04/1367/25</v>
      </c>
      <c r="Q1372" s="17" t="str">
        <f aca="false">VLOOKUP(поверки!$F1372,'соответстиви ОТ типу'!$K$4:$M$344,2,FALSE())</f>
        <v>ТСП</v>
      </c>
      <c r="R1372" s="17" t="s">
        <v>37</v>
      </c>
      <c r="S1372" s="17" t="s">
        <v>3024</v>
      </c>
      <c r="T1372" s="17" t="n">
        <v>5</v>
      </c>
      <c r="U1372" s="19" t="n">
        <f aca="false">VLOOKUP(поверки!$T1372,'Акты п-п'!$C$5:$I$57,2,FALSE())</f>
        <v>45761</v>
      </c>
      <c r="V1372" s="19" t="n">
        <f aca="false">VLOOKUP(поверки!$T1372,'Акты п-п'!$C$5:$I$57,3,FALSE())</f>
        <v>45765</v>
      </c>
      <c r="W1372" s="17" t="str">
        <f aca="false">VLOOKUP(поверки!$T1372,'Акты п-п'!$C$5:$I$57,5,FALSE())</f>
        <v>Кадыков П.Ю.</v>
      </c>
      <c r="X1372" s="17" t="n">
        <f aca="false">поверки!$G1372-поверки!$U1372</f>
        <v>4</v>
      </c>
      <c r="Y1372" s="17" t="n">
        <f aca="false">поверки!$V1372-поверки!$G1372</f>
        <v>0</v>
      </c>
      <c r="Z1372" s="17" t="str">
        <f aca="false">CONCATENATE(поверки!$Q1372," ",поверки!$S1372," номер ",поверки!$H1372)</f>
        <v>ТСП TR10-A номер 1107XUH6</v>
      </c>
    </row>
    <row r="1373" customFormat="false" ht="17.9" hidden="true" customHeight="false" outlineLevel="0" collapsed="false">
      <c r="B1373" s="1" t="s">
        <v>66</v>
      </c>
      <c r="C1373" s="1" t="s">
        <v>30</v>
      </c>
      <c r="D1373" s="1" t="s">
        <v>31</v>
      </c>
      <c r="F1373" s="1" t="s">
        <v>102</v>
      </c>
      <c r="G1373" s="16" t="n">
        <v>45765</v>
      </c>
      <c r="H1373" s="6" t="s">
        <v>3055</v>
      </c>
      <c r="J1373" s="1" t="s">
        <v>34</v>
      </c>
      <c r="K1373" s="1" t="s">
        <v>35</v>
      </c>
      <c r="L1373" s="1" t="s">
        <v>3056</v>
      </c>
      <c r="M1373" s="17" t="str">
        <f aca="false">IF(COUNTIF(поверки!$H$6:$H$3175,поверки!$H1373)&gt;1,"Дубликат","")</f>
        <v/>
      </c>
      <c r="N1373" s="17" t="str">
        <f aca="false">IF(COUNTIF(поверки!$L$6:$L$3175,поверки!$L1373)&gt;1,"Дубликат","")</f>
        <v/>
      </c>
      <c r="O1373" s="18" t="n">
        <v>1368</v>
      </c>
      <c r="P1373" s="17" t="str">
        <f aca="false">CONCATENATE(TEXT(MONTH(поверки!$G1373),"00"),"/",TEXT(поверки!$O1373,"000"), "/",TEXT(YEAR(поверки!$G1373)-2000,"00"))</f>
        <v>04/1368/25</v>
      </c>
      <c r="Q1373" s="17" t="str">
        <f aca="false">VLOOKUP(поверки!$F1373,'соответстиви ОТ типу'!$K$4:$M$344,2,FALSE())</f>
        <v>ТСП</v>
      </c>
      <c r="R1373" s="17" t="s">
        <v>37</v>
      </c>
      <c r="S1373" s="17" t="s">
        <v>3024</v>
      </c>
      <c r="T1373" s="17" t="n">
        <v>5</v>
      </c>
      <c r="U1373" s="19" t="n">
        <f aca="false">VLOOKUP(поверки!$T1373,'Акты п-п'!$C$5:$I$57,2,FALSE())</f>
        <v>45761</v>
      </c>
      <c r="V1373" s="19" t="n">
        <f aca="false">VLOOKUP(поверки!$T1373,'Акты п-п'!$C$5:$I$57,3,FALSE())</f>
        <v>45765</v>
      </c>
      <c r="W1373" s="17" t="str">
        <f aca="false">VLOOKUP(поверки!$T1373,'Акты п-п'!$C$5:$I$57,5,FALSE())</f>
        <v>Кадыков П.Ю.</v>
      </c>
      <c r="X1373" s="17" t="n">
        <f aca="false">поверки!$G1373-поверки!$U1373</f>
        <v>4</v>
      </c>
      <c r="Y1373" s="17" t="n">
        <f aca="false">поверки!$V1373-поверки!$G1373</f>
        <v>0</v>
      </c>
      <c r="Z1373" s="17" t="str">
        <f aca="false">CONCATENATE(поверки!$Q1373," ",поверки!$S1373," номер ",поверки!$H1373)</f>
        <v>ТСП TR10-A номер 1107XUGV</v>
      </c>
    </row>
    <row r="1374" customFormat="false" ht="17.9" hidden="true" customHeight="false" outlineLevel="0" collapsed="false">
      <c r="B1374" s="1" t="s">
        <v>66</v>
      </c>
      <c r="C1374" s="1" t="s">
        <v>30</v>
      </c>
      <c r="D1374" s="1" t="s">
        <v>31</v>
      </c>
      <c r="F1374" s="1" t="s">
        <v>102</v>
      </c>
      <c r="G1374" s="16" t="n">
        <v>45765</v>
      </c>
      <c r="H1374" s="6" t="s">
        <v>3057</v>
      </c>
      <c r="J1374" s="1" t="s">
        <v>34</v>
      </c>
      <c r="K1374" s="1" t="s">
        <v>35</v>
      </c>
      <c r="L1374" s="1" t="s">
        <v>3058</v>
      </c>
      <c r="M1374" s="17" t="str">
        <f aca="false">IF(COUNTIF(поверки!$H$6:$H$3175,поверки!$H1374)&gt;1,"Дубликат","")</f>
        <v/>
      </c>
      <c r="N1374" s="17" t="str">
        <f aca="false">IF(COUNTIF(поверки!$L$6:$L$3175,поверки!$L1374)&gt;1,"Дубликат","")</f>
        <v/>
      </c>
      <c r="O1374" s="18" t="n">
        <v>1369</v>
      </c>
      <c r="P1374" s="17" t="str">
        <f aca="false">CONCATENATE(TEXT(MONTH(поверки!$G1374),"00"),"/",TEXT(поверки!$O1374,"000"), "/",TEXT(YEAR(поверки!$G1374)-2000,"00"))</f>
        <v>04/1369/25</v>
      </c>
      <c r="Q1374" s="17" t="str">
        <f aca="false">VLOOKUP(поверки!$F1374,'соответстиви ОТ типу'!$K$4:$M$344,2,FALSE())</f>
        <v>ТСП</v>
      </c>
      <c r="R1374" s="17" t="s">
        <v>37</v>
      </c>
      <c r="S1374" s="17" t="s">
        <v>3059</v>
      </c>
      <c r="T1374" s="17" t="n">
        <v>5</v>
      </c>
      <c r="U1374" s="19" t="n">
        <f aca="false">VLOOKUP(поверки!$T1374,'Акты п-п'!$C$5:$I$57,2,FALSE())</f>
        <v>45761</v>
      </c>
      <c r="V1374" s="19" t="n">
        <f aca="false">VLOOKUP(поверки!$T1374,'Акты п-п'!$C$5:$I$57,3,FALSE())</f>
        <v>45765</v>
      </c>
      <c r="W1374" s="17" t="str">
        <f aca="false">VLOOKUP(поверки!$T1374,'Акты п-п'!$C$5:$I$57,5,FALSE())</f>
        <v>Кадыков П.Ю.</v>
      </c>
      <c r="X1374" s="17" t="n">
        <f aca="false">поверки!$G1374-поверки!$U1374</f>
        <v>4</v>
      </c>
      <c r="Y1374" s="17" t="n">
        <f aca="false">поверки!$V1374-поверки!$G1374</f>
        <v>0</v>
      </c>
      <c r="Z1374" s="17" t="str">
        <f aca="false">CONCATENATE(поверки!$Q1374," ",поверки!$S1374," номер ",поверки!$H1374)</f>
        <v>ТСП TR10-B номер 1108BIUO</v>
      </c>
    </row>
    <row r="1375" customFormat="false" ht="17.9" hidden="true" customHeight="false" outlineLevel="0" collapsed="false">
      <c r="B1375" s="1" t="s">
        <v>66</v>
      </c>
      <c r="C1375" s="1" t="s">
        <v>30</v>
      </c>
      <c r="D1375" s="1" t="s">
        <v>31</v>
      </c>
      <c r="F1375" s="1" t="s">
        <v>102</v>
      </c>
      <c r="G1375" s="16" t="n">
        <v>45765</v>
      </c>
      <c r="H1375" s="6" t="s">
        <v>3060</v>
      </c>
      <c r="J1375" s="1" t="s">
        <v>34</v>
      </c>
      <c r="K1375" s="1" t="s">
        <v>35</v>
      </c>
      <c r="L1375" s="1" t="s">
        <v>3061</v>
      </c>
      <c r="M1375" s="17" t="str">
        <f aca="false">IF(COUNTIF(поверки!$H$6:$H$3175,поверки!$H1375)&gt;1,"Дубликат","")</f>
        <v/>
      </c>
      <c r="N1375" s="17" t="str">
        <f aca="false">IF(COUNTIF(поверки!$L$6:$L$3175,поверки!$L1375)&gt;1,"Дубликат","")</f>
        <v/>
      </c>
      <c r="O1375" s="18" t="n">
        <v>1370</v>
      </c>
      <c r="P1375" s="17" t="str">
        <f aca="false">CONCATENATE(TEXT(MONTH(поверки!$G1375),"00"),"/",TEXT(поверки!$O1375,"000"), "/",TEXT(YEAR(поверки!$G1375)-2000,"00"))</f>
        <v>04/1370/25</v>
      </c>
      <c r="Q1375" s="17" t="str">
        <f aca="false">VLOOKUP(поверки!$F1375,'соответстиви ОТ типу'!$K$4:$M$344,2,FALSE())</f>
        <v>ТСП</v>
      </c>
      <c r="R1375" s="17" t="s">
        <v>37</v>
      </c>
      <c r="S1375" s="17" t="s">
        <v>3059</v>
      </c>
      <c r="T1375" s="17" t="n">
        <v>5</v>
      </c>
      <c r="U1375" s="19" t="n">
        <f aca="false">VLOOKUP(поверки!$T1375,'Акты п-п'!$C$5:$I$57,2,FALSE())</f>
        <v>45761</v>
      </c>
      <c r="V1375" s="19" t="n">
        <f aca="false">VLOOKUP(поверки!$T1375,'Акты п-п'!$C$5:$I$57,3,FALSE())</f>
        <v>45765</v>
      </c>
      <c r="W1375" s="17" t="str">
        <f aca="false">VLOOKUP(поверки!$T1375,'Акты п-п'!$C$5:$I$57,5,FALSE())</f>
        <v>Кадыков П.Ю.</v>
      </c>
      <c r="X1375" s="17" t="n">
        <f aca="false">поверки!$G1375-поверки!$U1375</f>
        <v>4</v>
      </c>
      <c r="Y1375" s="17" t="n">
        <f aca="false">поверки!$V1375-поверки!$G1375</f>
        <v>0</v>
      </c>
      <c r="Z1375" s="17" t="str">
        <f aca="false">CONCATENATE(поверки!$Q1375," ",поверки!$S1375," номер ",поверки!$H1375)</f>
        <v>ТСП TR10-B номер 1108BIUF</v>
      </c>
    </row>
    <row r="1376" customFormat="false" ht="17.9" hidden="true" customHeight="false" outlineLevel="0" collapsed="false">
      <c r="B1376" s="1" t="s">
        <v>66</v>
      </c>
      <c r="C1376" s="1" t="s">
        <v>30</v>
      </c>
      <c r="D1376" s="1" t="s">
        <v>31</v>
      </c>
      <c r="F1376" s="1" t="s">
        <v>102</v>
      </c>
      <c r="G1376" s="16" t="n">
        <v>45765</v>
      </c>
      <c r="H1376" s="6" t="s">
        <v>3062</v>
      </c>
      <c r="J1376" s="1" t="s">
        <v>34</v>
      </c>
      <c r="K1376" s="1" t="s">
        <v>35</v>
      </c>
      <c r="L1376" s="1" t="s">
        <v>3063</v>
      </c>
      <c r="M1376" s="17" t="str">
        <f aca="false">IF(COUNTIF(поверки!$H$6:$H$3175,поверки!$H1376)&gt;1,"Дубликат","")</f>
        <v/>
      </c>
      <c r="N1376" s="17" t="str">
        <f aca="false">IF(COUNTIF(поверки!$L$6:$L$3175,поверки!$L1376)&gt;1,"Дубликат","")</f>
        <v/>
      </c>
      <c r="O1376" s="18" t="n">
        <v>1371</v>
      </c>
      <c r="P1376" s="17" t="str">
        <f aca="false">CONCATENATE(TEXT(MONTH(поверки!$G1376),"00"),"/",TEXT(поверки!$O1376,"000"), "/",TEXT(YEAR(поверки!$G1376)-2000,"00"))</f>
        <v>04/1371/25</v>
      </c>
      <c r="Q1376" s="17" t="str">
        <f aca="false">VLOOKUP(поверки!$F1376,'соответстиви ОТ типу'!$K$4:$M$344,2,FALSE())</f>
        <v>ТСП</v>
      </c>
      <c r="R1376" s="17" t="s">
        <v>37</v>
      </c>
      <c r="S1376" s="17" t="s">
        <v>3024</v>
      </c>
      <c r="T1376" s="17" t="n">
        <v>5</v>
      </c>
      <c r="U1376" s="19" t="n">
        <f aca="false">VLOOKUP(поверки!$T1376,'Акты п-п'!$C$5:$I$57,2,FALSE())</f>
        <v>45761</v>
      </c>
      <c r="V1376" s="19" t="n">
        <f aca="false">VLOOKUP(поверки!$T1376,'Акты п-п'!$C$5:$I$57,3,FALSE())</f>
        <v>45765</v>
      </c>
      <c r="W1376" s="17" t="str">
        <f aca="false">VLOOKUP(поверки!$T1376,'Акты п-п'!$C$5:$I$57,5,FALSE())</f>
        <v>Кадыков П.Ю.</v>
      </c>
      <c r="X1376" s="17" t="n">
        <f aca="false">поверки!$G1376-поверки!$U1376</f>
        <v>4</v>
      </c>
      <c r="Y1376" s="17" t="n">
        <f aca="false">поверки!$V1376-поверки!$G1376</f>
        <v>0</v>
      </c>
      <c r="Z1376" s="17" t="str">
        <f aca="false">CONCATENATE(поверки!$Q1376," ",поверки!$S1376," номер ",поверки!$H1376)</f>
        <v>ТСП TR10-A номер 1108BIUH</v>
      </c>
    </row>
    <row r="1377" customFormat="false" ht="17.9" hidden="true" customHeight="false" outlineLevel="0" collapsed="false">
      <c r="B1377" s="1" t="s">
        <v>66</v>
      </c>
      <c r="C1377" s="1" t="s">
        <v>30</v>
      </c>
      <c r="D1377" s="1" t="s">
        <v>31</v>
      </c>
      <c r="F1377" s="1" t="s">
        <v>102</v>
      </c>
      <c r="G1377" s="16" t="n">
        <v>45765</v>
      </c>
      <c r="H1377" s="6" t="s">
        <v>3064</v>
      </c>
      <c r="J1377" s="1" t="s">
        <v>34</v>
      </c>
      <c r="K1377" s="1" t="s">
        <v>35</v>
      </c>
      <c r="L1377" s="1" t="s">
        <v>3065</v>
      </c>
      <c r="M1377" s="17" t="str">
        <f aca="false">IF(COUNTIF(поверки!$H$6:$H$3175,поверки!$H1377)&gt;1,"Дубликат","")</f>
        <v/>
      </c>
      <c r="N1377" s="17" t="str">
        <f aca="false">IF(COUNTIF(поверки!$L$6:$L$3175,поверки!$L1377)&gt;1,"Дубликат","")</f>
        <v/>
      </c>
      <c r="O1377" s="18" t="n">
        <v>1372</v>
      </c>
      <c r="P1377" s="17" t="str">
        <f aca="false">CONCATENATE(TEXT(MONTH(поверки!$G1377),"00"),"/",TEXT(поверки!$O1377,"000"), "/",TEXT(YEAR(поверки!$G1377)-2000,"00"))</f>
        <v>04/1372/25</v>
      </c>
      <c r="Q1377" s="17" t="str">
        <f aca="false">VLOOKUP(поверки!$F1377,'соответстиви ОТ типу'!$K$4:$M$344,2,FALSE())</f>
        <v>ТСП</v>
      </c>
      <c r="R1377" s="17" t="s">
        <v>37</v>
      </c>
      <c r="S1377" s="17" t="s">
        <v>3024</v>
      </c>
      <c r="T1377" s="17" t="n">
        <v>5</v>
      </c>
      <c r="U1377" s="19" t="n">
        <f aca="false">VLOOKUP(поверки!$T1377,'Акты п-п'!$C$5:$I$57,2,FALSE())</f>
        <v>45761</v>
      </c>
      <c r="V1377" s="19" t="n">
        <f aca="false">VLOOKUP(поверки!$T1377,'Акты п-п'!$C$5:$I$57,3,FALSE())</f>
        <v>45765</v>
      </c>
      <c r="W1377" s="17" t="str">
        <f aca="false">VLOOKUP(поверки!$T1377,'Акты п-п'!$C$5:$I$57,5,FALSE())</f>
        <v>Кадыков П.Ю.</v>
      </c>
      <c r="X1377" s="17" t="n">
        <f aca="false">поверки!$G1377-поверки!$U1377</f>
        <v>4</v>
      </c>
      <c r="Y1377" s="17" t="n">
        <f aca="false">поверки!$V1377-поверки!$G1377</f>
        <v>0</v>
      </c>
      <c r="Z1377" s="17" t="str">
        <f aca="false">CONCATENATE(поверки!$Q1377," ",поверки!$S1377," номер ",поверки!$H1377)</f>
        <v>ТСП TR10-A номер 1108BIUI</v>
      </c>
    </row>
    <row r="1378" customFormat="false" ht="17.9" hidden="true" customHeight="false" outlineLevel="0" collapsed="false">
      <c r="B1378" s="1" t="s">
        <v>66</v>
      </c>
      <c r="C1378" s="1" t="s">
        <v>30</v>
      </c>
      <c r="D1378" s="1" t="s">
        <v>31</v>
      </c>
      <c r="F1378" s="1" t="s">
        <v>102</v>
      </c>
      <c r="G1378" s="16" t="n">
        <v>45765</v>
      </c>
      <c r="H1378" s="6" t="s">
        <v>3066</v>
      </c>
      <c r="J1378" s="1" t="s">
        <v>34</v>
      </c>
      <c r="K1378" s="1" t="s">
        <v>35</v>
      </c>
      <c r="L1378" s="1" t="s">
        <v>3067</v>
      </c>
      <c r="M1378" s="17" t="str">
        <f aca="false">IF(COUNTIF(поверки!$H$6:$H$3175,поверки!$H1378)&gt;1,"Дубликат","")</f>
        <v/>
      </c>
      <c r="N1378" s="17" t="str">
        <f aca="false">IF(COUNTIF(поверки!$L$6:$L$3175,поверки!$L1378)&gt;1,"Дубликат","")</f>
        <v/>
      </c>
      <c r="O1378" s="18" t="n">
        <v>1373</v>
      </c>
      <c r="P1378" s="17" t="str">
        <f aca="false">CONCATENATE(TEXT(MONTH(поверки!$G1378),"00"),"/",TEXT(поверки!$O1378,"000"), "/",TEXT(YEAR(поверки!$G1378)-2000,"00"))</f>
        <v>04/1373/25</v>
      </c>
      <c r="Q1378" s="17" t="str">
        <f aca="false">VLOOKUP(поверки!$F1378,'соответстиви ОТ типу'!$K$4:$M$344,2,FALSE())</f>
        <v>ТСП</v>
      </c>
      <c r="R1378" s="17" t="s">
        <v>37</v>
      </c>
      <c r="S1378" s="17" t="s">
        <v>3024</v>
      </c>
      <c r="T1378" s="17" t="n">
        <v>5</v>
      </c>
      <c r="U1378" s="19" t="n">
        <f aca="false">VLOOKUP(поверки!$T1378,'Акты п-п'!$C$5:$I$57,2,FALSE())</f>
        <v>45761</v>
      </c>
      <c r="V1378" s="19" t="n">
        <f aca="false">VLOOKUP(поверки!$T1378,'Акты п-п'!$C$5:$I$57,3,FALSE())</f>
        <v>45765</v>
      </c>
      <c r="W1378" s="17" t="str">
        <f aca="false">VLOOKUP(поверки!$T1378,'Акты п-п'!$C$5:$I$57,5,FALSE())</f>
        <v>Кадыков П.Ю.</v>
      </c>
      <c r="X1378" s="17" t="n">
        <f aca="false">поверки!$G1378-поверки!$U1378</f>
        <v>4</v>
      </c>
      <c r="Y1378" s="17" t="n">
        <f aca="false">поверки!$V1378-поверки!$G1378</f>
        <v>0</v>
      </c>
      <c r="Z1378" s="17" t="str">
        <f aca="false">CONCATENATE(поверки!$Q1378," ",поверки!$S1378," номер ",поверки!$H1378)</f>
        <v>ТСП TR10-A номер 1107XUGH</v>
      </c>
    </row>
    <row r="1379" customFormat="false" ht="17.9" hidden="true" customHeight="false" outlineLevel="0" collapsed="false">
      <c r="B1379" s="1" t="s">
        <v>66</v>
      </c>
      <c r="C1379" s="1" t="s">
        <v>30</v>
      </c>
      <c r="D1379" s="1" t="s">
        <v>31</v>
      </c>
      <c r="F1379" s="1" t="s">
        <v>102</v>
      </c>
      <c r="G1379" s="16" t="n">
        <v>45765</v>
      </c>
      <c r="H1379" s="6" t="s">
        <v>3068</v>
      </c>
      <c r="J1379" s="1" t="s">
        <v>34</v>
      </c>
      <c r="K1379" s="1" t="s">
        <v>35</v>
      </c>
      <c r="L1379" s="1" t="s">
        <v>3069</v>
      </c>
      <c r="M1379" s="17" t="str">
        <f aca="false">IF(COUNTIF(поверки!$H$6:$H$3175,поверки!$H1379)&gt;1,"Дубликат","")</f>
        <v/>
      </c>
      <c r="N1379" s="17" t="str">
        <f aca="false">IF(COUNTIF(поверки!$L$6:$L$3175,поверки!$L1379)&gt;1,"Дубликат","")</f>
        <v/>
      </c>
      <c r="O1379" s="18" t="n">
        <v>1374</v>
      </c>
      <c r="P1379" s="17" t="str">
        <f aca="false">CONCATENATE(TEXT(MONTH(поверки!$G1379),"00"),"/",TEXT(поверки!$O1379,"000"), "/",TEXT(YEAR(поверки!$G1379)-2000,"00"))</f>
        <v>04/1374/25</v>
      </c>
      <c r="Q1379" s="17" t="str">
        <f aca="false">VLOOKUP(поверки!$F1379,'соответстиви ОТ типу'!$K$4:$M$344,2,FALSE())</f>
        <v>ТСП</v>
      </c>
      <c r="R1379" s="17" t="s">
        <v>37</v>
      </c>
      <c r="S1379" s="17" t="s">
        <v>3024</v>
      </c>
      <c r="T1379" s="17" t="n">
        <v>5</v>
      </c>
      <c r="U1379" s="19" t="n">
        <f aca="false">VLOOKUP(поверки!$T1379,'Акты п-п'!$C$5:$I$57,2,FALSE())</f>
        <v>45761</v>
      </c>
      <c r="V1379" s="19" t="n">
        <f aca="false">VLOOKUP(поверки!$T1379,'Акты п-п'!$C$5:$I$57,3,FALSE())</f>
        <v>45765</v>
      </c>
      <c r="W1379" s="17" t="str">
        <f aca="false">VLOOKUP(поверки!$T1379,'Акты п-п'!$C$5:$I$57,5,FALSE())</f>
        <v>Кадыков П.Ю.</v>
      </c>
      <c r="X1379" s="17" t="n">
        <f aca="false">поверки!$G1379-поверки!$U1379</f>
        <v>4</v>
      </c>
      <c r="Y1379" s="17" t="n">
        <f aca="false">поверки!$V1379-поверки!$G1379</f>
        <v>0</v>
      </c>
      <c r="Z1379" s="17" t="str">
        <f aca="false">CONCATENATE(поверки!$Q1379," ",поверки!$S1379," номер ",поверки!$H1379)</f>
        <v>ТСП TR10-A номер 1107XUHO</v>
      </c>
    </row>
    <row r="1380" customFormat="false" ht="17.9" hidden="true" customHeight="false" outlineLevel="0" collapsed="false">
      <c r="B1380" s="1" t="s">
        <v>66</v>
      </c>
      <c r="C1380" s="1" t="s">
        <v>30</v>
      </c>
      <c r="D1380" s="1" t="s">
        <v>31</v>
      </c>
      <c r="F1380" s="1" t="s">
        <v>102</v>
      </c>
      <c r="G1380" s="16" t="n">
        <v>45765</v>
      </c>
      <c r="H1380" s="6" t="s">
        <v>3070</v>
      </c>
      <c r="J1380" s="1" t="s">
        <v>34</v>
      </c>
      <c r="K1380" s="1" t="s">
        <v>35</v>
      </c>
      <c r="L1380" s="1" t="s">
        <v>3071</v>
      </c>
      <c r="M1380" s="17" t="str">
        <f aca="false">IF(COUNTIF(поверки!$H$6:$H$3175,поверки!$H1380)&gt;1,"Дубликат","")</f>
        <v/>
      </c>
      <c r="N1380" s="17" t="str">
        <f aca="false">IF(COUNTIF(поверки!$L$6:$L$3175,поверки!$L1380)&gt;1,"Дубликат","")</f>
        <v/>
      </c>
      <c r="O1380" s="18" t="n">
        <v>1375</v>
      </c>
      <c r="P1380" s="17" t="str">
        <f aca="false">CONCATENATE(TEXT(MONTH(поверки!$G1380),"00"),"/",TEXT(поверки!$O1380,"000"), "/",TEXT(YEAR(поверки!$G1380)-2000,"00"))</f>
        <v>04/1375/25</v>
      </c>
      <c r="Q1380" s="17" t="str">
        <f aca="false">VLOOKUP(поверки!$F1380,'соответстиви ОТ типу'!$K$4:$M$344,2,FALSE())</f>
        <v>ТСП</v>
      </c>
      <c r="R1380" s="17" t="s">
        <v>37</v>
      </c>
      <c r="S1380" s="17" t="s">
        <v>3024</v>
      </c>
      <c r="T1380" s="17" t="n">
        <v>5</v>
      </c>
      <c r="U1380" s="19" t="n">
        <f aca="false">VLOOKUP(поверки!$T1380,'Акты п-п'!$C$5:$I$57,2,FALSE())</f>
        <v>45761</v>
      </c>
      <c r="V1380" s="19" t="n">
        <f aca="false">VLOOKUP(поверки!$T1380,'Акты п-п'!$C$5:$I$57,3,FALSE())</f>
        <v>45765</v>
      </c>
      <c r="W1380" s="17" t="str">
        <f aca="false">VLOOKUP(поверки!$T1380,'Акты п-п'!$C$5:$I$57,5,FALSE())</f>
        <v>Кадыков П.Ю.</v>
      </c>
      <c r="X1380" s="17" t="n">
        <f aca="false">поверки!$G1380-поверки!$U1380</f>
        <v>4</v>
      </c>
      <c r="Y1380" s="17" t="n">
        <f aca="false">поверки!$V1380-поверки!$G1380</f>
        <v>0</v>
      </c>
      <c r="Z1380" s="17" t="str">
        <f aca="false">CONCATENATE(поверки!$Q1380," ",поверки!$S1380," номер ",поверки!$H1380)</f>
        <v>ТСП TR10-A номер 1107XUHM</v>
      </c>
    </row>
    <row r="1381" customFormat="false" ht="17.9" hidden="true" customHeight="false" outlineLevel="0" collapsed="false">
      <c r="B1381" s="1" t="s">
        <v>66</v>
      </c>
      <c r="C1381" s="1" t="s">
        <v>30</v>
      </c>
      <c r="D1381" s="1" t="s">
        <v>31</v>
      </c>
      <c r="F1381" s="1" t="s">
        <v>102</v>
      </c>
      <c r="G1381" s="16" t="n">
        <v>45765</v>
      </c>
      <c r="H1381" s="6" t="s">
        <v>3072</v>
      </c>
      <c r="J1381" s="1" t="s">
        <v>34</v>
      </c>
      <c r="K1381" s="1" t="s">
        <v>35</v>
      </c>
      <c r="L1381" s="1" t="s">
        <v>3073</v>
      </c>
      <c r="M1381" s="17" t="str">
        <f aca="false">IF(COUNTIF(поверки!$H$6:$H$3175,поверки!$H1381)&gt;1,"Дубликат","")</f>
        <v/>
      </c>
      <c r="N1381" s="17" t="str">
        <f aca="false">IF(COUNTIF(поверки!$L$6:$L$3175,поверки!$L1381)&gt;1,"Дубликат","")</f>
        <v/>
      </c>
      <c r="O1381" s="18" t="n">
        <v>1376</v>
      </c>
      <c r="P1381" s="17" t="str">
        <f aca="false">CONCATENATE(TEXT(MONTH(поверки!$G1381),"00"),"/",TEXT(поверки!$O1381,"000"), "/",TEXT(YEAR(поверки!$G1381)-2000,"00"))</f>
        <v>04/1376/25</v>
      </c>
      <c r="Q1381" s="17" t="str">
        <f aca="false">VLOOKUP(поверки!$F1381,'соответстиви ОТ типу'!$K$4:$M$344,2,FALSE())</f>
        <v>ТСП</v>
      </c>
      <c r="R1381" s="17" t="s">
        <v>37</v>
      </c>
      <c r="S1381" s="17" t="s">
        <v>3024</v>
      </c>
      <c r="T1381" s="17" t="n">
        <v>5</v>
      </c>
      <c r="U1381" s="19" t="n">
        <f aca="false">VLOOKUP(поверки!$T1381,'Акты п-п'!$C$5:$I$57,2,FALSE())</f>
        <v>45761</v>
      </c>
      <c r="V1381" s="19" t="n">
        <f aca="false">VLOOKUP(поверки!$T1381,'Акты п-п'!$C$5:$I$57,3,FALSE())</f>
        <v>45765</v>
      </c>
      <c r="W1381" s="17" t="str">
        <f aca="false">VLOOKUP(поверки!$T1381,'Акты п-п'!$C$5:$I$57,5,FALSE())</f>
        <v>Кадыков П.Ю.</v>
      </c>
      <c r="X1381" s="17" t="n">
        <f aca="false">поверки!$G1381-поверки!$U1381</f>
        <v>4</v>
      </c>
      <c r="Y1381" s="17" t="n">
        <f aca="false">поверки!$V1381-поверки!$G1381</f>
        <v>0</v>
      </c>
      <c r="Z1381" s="17" t="str">
        <f aca="false">CONCATENATE(поверки!$Q1381," ",поверки!$S1381," номер ",поверки!$H1381)</f>
        <v>ТСП TR10-A номер 1107XUGX</v>
      </c>
    </row>
    <row r="1382" customFormat="false" ht="17.9" hidden="true" customHeight="false" outlineLevel="0" collapsed="false">
      <c r="B1382" s="1" t="s">
        <v>66</v>
      </c>
      <c r="C1382" s="1" t="s">
        <v>30</v>
      </c>
      <c r="D1382" s="1" t="s">
        <v>31</v>
      </c>
      <c r="F1382" s="1" t="s">
        <v>102</v>
      </c>
      <c r="G1382" s="16" t="n">
        <v>45765</v>
      </c>
      <c r="H1382" s="6" t="s">
        <v>3074</v>
      </c>
      <c r="J1382" s="1" t="s">
        <v>34</v>
      </c>
      <c r="K1382" s="1" t="s">
        <v>35</v>
      </c>
      <c r="L1382" s="1" t="s">
        <v>3075</v>
      </c>
      <c r="M1382" s="17" t="str">
        <f aca="false">IF(COUNTIF(поверки!$H$6:$H$3175,поверки!$H1382)&gt;1,"Дубликат","")</f>
        <v/>
      </c>
      <c r="N1382" s="17" t="str">
        <f aca="false">IF(COUNTIF(поверки!$L$6:$L$3175,поверки!$L1382)&gt;1,"Дубликат","")</f>
        <v/>
      </c>
      <c r="O1382" s="18" t="n">
        <v>1377</v>
      </c>
      <c r="P1382" s="17" t="str">
        <f aca="false">CONCATENATE(TEXT(MONTH(поверки!$G1382),"00"),"/",TEXT(поверки!$O1382,"000"), "/",TEXT(YEAR(поверки!$G1382)-2000,"00"))</f>
        <v>04/1377/25</v>
      </c>
      <c r="Q1382" s="17" t="str">
        <f aca="false">VLOOKUP(поверки!$F1382,'соответстиви ОТ типу'!$K$4:$M$344,2,FALSE())</f>
        <v>ТСП</v>
      </c>
      <c r="R1382" s="17" t="s">
        <v>37</v>
      </c>
      <c r="S1382" s="17" t="s">
        <v>3024</v>
      </c>
      <c r="T1382" s="17" t="n">
        <v>5</v>
      </c>
      <c r="U1382" s="19" t="n">
        <f aca="false">VLOOKUP(поверки!$T1382,'Акты п-п'!$C$5:$I$57,2,FALSE())</f>
        <v>45761</v>
      </c>
      <c r="V1382" s="19" t="n">
        <f aca="false">VLOOKUP(поверки!$T1382,'Акты п-п'!$C$5:$I$57,3,FALSE())</f>
        <v>45765</v>
      </c>
      <c r="W1382" s="17" t="str">
        <f aca="false">VLOOKUP(поверки!$T1382,'Акты п-п'!$C$5:$I$57,5,FALSE())</f>
        <v>Кадыков П.Ю.</v>
      </c>
      <c r="X1382" s="17" t="n">
        <f aca="false">поверки!$G1382-поверки!$U1382</f>
        <v>4</v>
      </c>
      <c r="Y1382" s="17" t="n">
        <f aca="false">поверки!$V1382-поверки!$G1382</f>
        <v>0</v>
      </c>
      <c r="Z1382" s="17" t="str">
        <f aca="false">CONCATENATE(поверки!$Q1382," ",поверки!$S1382," номер ",поверки!$H1382)</f>
        <v>ТСП TR10-A номер 1107XUHC</v>
      </c>
    </row>
    <row r="1383" customFormat="false" ht="17.9" hidden="true" customHeight="false" outlineLevel="0" collapsed="false">
      <c r="B1383" s="1" t="s">
        <v>66</v>
      </c>
      <c r="C1383" s="1" t="s">
        <v>30</v>
      </c>
      <c r="D1383" s="1" t="s">
        <v>31</v>
      </c>
      <c r="F1383" s="1" t="s">
        <v>102</v>
      </c>
      <c r="G1383" s="16" t="n">
        <v>45765</v>
      </c>
      <c r="H1383" s="6" t="s">
        <v>3076</v>
      </c>
      <c r="J1383" s="1" t="s">
        <v>34</v>
      </c>
      <c r="K1383" s="1" t="s">
        <v>35</v>
      </c>
      <c r="L1383" s="1" t="s">
        <v>3077</v>
      </c>
      <c r="M1383" s="17" t="str">
        <f aca="false">IF(COUNTIF(поверки!$H$6:$H$3175,поверки!$H1383)&gt;1,"Дубликат","")</f>
        <v/>
      </c>
      <c r="N1383" s="17" t="str">
        <f aca="false">IF(COUNTIF(поверки!$L$6:$L$3175,поверки!$L1383)&gt;1,"Дубликат","")</f>
        <v/>
      </c>
      <c r="O1383" s="18" t="n">
        <v>1378</v>
      </c>
      <c r="P1383" s="17" t="str">
        <f aca="false">CONCATENATE(TEXT(MONTH(поверки!$G1383),"00"),"/",TEXT(поверки!$O1383,"000"), "/",TEXT(YEAR(поверки!$G1383)-2000,"00"))</f>
        <v>04/1378/25</v>
      </c>
      <c r="Q1383" s="17" t="str">
        <f aca="false">VLOOKUP(поверки!$F1383,'соответстиви ОТ типу'!$K$4:$M$344,2,FALSE())</f>
        <v>ТСП</v>
      </c>
      <c r="R1383" s="17" t="s">
        <v>37</v>
      </c>
      <c r="S1383" s="17" t="s">
        <v>3024</v>
      </c>
      <c r="T1383" s="17" t="n">
        <v>5</v>
      </c>
      <c r="U1383" s="19" t="n">
        <f aca="false">VLOOKUP(поверки!$T1383,'Акты п-п'!$C$5:$I$57,2,FALSE())</f>
        <v>45761</v>
      </c>
      <c r="V1383" s="19" t="n">
        <f aca="false">VLOOKUP(поверки!$T1383,'Акты п-п'!$C$5:$I$57,3,FALSE())</f>
        <v>45765</v>
      </c>
      <c r="W1383" s="17" t="str">
        <f aca="false">VLOOKUP(поверки!$T1383,'Акты п-п'!$C$5:$I$57,5,FALSE())</f>
        <v>Кадыков П.Ю.</v>
      </c>
      <c r="X1383" s="17" t="n">
        <f aca="false">поверки!$G1383-поверки!$U1383</f>
        <v>4</v>
      </c>
      <c r="Y1383" s="17" t="n">
        <f aca="false">поверки!$V1383-поверки!$G1383</f>
        <v>0</v>
      </c>
      <c r="Z1383" s="17" t="str">
        <f aca="false">CONCATENATE(поверки!$Q1383," ",поверки!$S1383," номер ",поверки!$H1383)</f>
        <v>ТСП TR10-A номер 1107XUGS</v>
      </c>
    </row>
    <row r="1384" customFormat="false" ht="17.9" hidden="true" customHeight="false" outlineLevel="0" collapsed="false">
      <c r="B1384" s="1" t="s">
        <v>66</v>
      </c>
      <c r="C1384" s="1" t="s">
        <v>30</v>
      </c>
      <c r="D1384" s="1" t="s">
        <v>31</v>
      </c>
      <c r="F1384" s="1" t="s">
        <v>102</v>
      </c>
      <c r="G1384" s="16" t="n">
        <v>45765</v>
      </c>
      <c r="H1384" s="6" t="s">
        <v>3078</v>
      </c>
      <c r="J1384" s="1" t="s">
        <v>34</v>
      </c>
      <c r="K1384" s="1" t="s">
        <v>35</v>
      </c>
      <c r="L1384" s="1" t="s">
        <v>3079</v>
      </c>
      <c r="M1384" s="17" t="str">
        <f aca="false">IF(COUNTIF(поверки!$H$6:$H$3175,поверки!$H1384)&gt;1,"Дубликат","")</f>
        <v/>
      </c>
      <c r="N1384" s="17" t="str">
        <f aca="false">IF(COUNTIF(поверки!$L$6:$L$3175,поверки!$L1384)&gt;1,"Дубликат","")</f>
        <v/>
      </c>
      <c r="O1384" s="18" t="n">
        <v>1379</v>
      </c>
      <c r="P1384" s="17" t="str">
        <f aca="false">CONCATENATE(TEXT(MONTH(поверки!$G1384),"00"),"/",TEXT(поверки!$O1384,"000"), "/",TEXT(YEAR(поверки!$G1384)-2000,"00"))</f>
        <v>04/1379/25</v>
      </c>
      <c r="Q1384" s="17" t="str">
        <f aca="false">VLOOKUP(поверки!$F1384,'соответстиви ОТ типу'!$K$4:$M$344,2,FALSE())</f>
        <v>ТСП</v>
      </c>
      <c r="R1384" s="17" t="s">
        <v>37</v>
      </c>
      <c r="S1384" s="17" t="s">
        <v>3024</v>
      </c>
      <c r="T1384" s="17" t="n">
        <v>5</v>
      </c>
      <c r="U1384" s="19" t="n">
        <f aca="false">VLOOKUP(поверки!$T1384,'Акты п-п'!$C$5:$I$57,2,FALSE())</f>
        <v>45761</v>
      </c>
      <c r="V1384" s="19" t="n">
        <f aca="false">VLOOKUP(поверки!$T1384,'Акты п-п'!$C$5:$I$57,3,FALSE())</f>
        <v>45765</v>
      </c>
      <c r="W1384" s="17" t="str">
        <f aca="false">VLOOKUP(поверки!$T1384,'Акты п-п'!$C$5:$I$57,5,FALSE())</f>
        <v>Кадыков П.Ю.</v>
      </c>
      <c r="X1384" s="17" t="n">
        <f aca="false">поверки!$G1384-поверки!$U1384</f>
        <v>4</v>
      </c>
      <c r="Y1384" s="17" t="n">
        <f aca="false">поверки!$V1384-поверки!$G1384</f>
        <v>0</v>
      </c>
      <c r="Z1384" s="17" t="str">
        <f aca="false">CONCATENATE(поверки!$Q1384," ",поверки!$S1384," номер ",поверки!$H1384)</f>
        <v>ТСП TR10-A номер 1107XUGR</v>
      </c>
    </row>
    <row r="1385" customFormat="false" ht="17.9" hidden="true" customHeight="false" outlineLevel="0" collapsed="false">
      <c r="B1385" s="1" t="s">
        <v>66</v>
      </c>
      <c r="C1385" s="1" t="s">
        <v>30</v>
      </c>
      <c r="D1385" s="1" t="s">
        <v>31</v>
      </c>
      <c r="F1385" s="1" t="s">
        <v>118</v>
      </c>
      <c r="G1385" s="16" t="n">
        <v>45765</v>
      </c>
      <c r="H1385" s="6" t="s">
        <v>3080</v>
      </c>
      <c r="J1385" s="1" t="s">
        <v>34</v>
      </c>
      <c r="K1385" s="1" t="s">
        <v>35</v>
      </c>
      <c r="L1385" s="1" t="s">
        <v>3081</v>
      </c>
      <c r="M1385" s="17" t="str">
        <f aca="false">IF(COUNTIF(поверки!$H$6:$H$3175,поверки!$H1385)&gt;1,"Дубликат","")</f>
        <v/>
      </c>
      <c r="N1385" s="17" t="str">
        <f aca="false">IF(COUNTIF(поверки!$L$6:$L$3175,поверки!$L1385)&gt;1,"Дубликат","")</f>
        <v/>
      </c>
      <c r="O1385" s="18" t="n">
        <v>1380</v>
      </c>
      <c r="P1385" s="17" t="str">
        <f aca="false">CONCATENATE(TEXT(MONTH(поверки!$G1385),"00"),"/",TEXT(поверки!$O1385,"000"), "/",TEXT(YEAR(поверки!$G1385)-2000,"00"))</f>
        <v>04/1380/25</v>
      </c>
      <c r="Q1385" s="17" t="str">
        <f aca="false">VLOOKUP(поверки!$F1385,'соответстиви ОТ типу'!$K$4:$M$344,2,FALSE())</f>
        <v>ТСП</v>
      </c>
      <c r="R1385" s="17" t="s">
        <v>37</v>
      </c>
      <c r="S1385" s="17" t="s">
        <v>155</v>
      </c>
      <c r="T1385" s="17" t="n">
        <v>5</v>
      </c>
      <c r="U1385" s="19" t="n">
        <f aca="false">VLOOKUP(поверки!$T1385,'Акты п-п'!$C$5:$I$57,2,FALSE())</f>
        <v>45761</v>
      </c>
      <c r="V1385" s="19" t="n">
        <f aca="false">VLOOKUP(поверки!$T1385,'Акты п-п'!$C$5:$I$57,3,FALSE())</f>
        <v>45765</v>
      </c>
      <c r="W1385" s="17" t="str">
        <f aca="false">VLOOKUP(поверки!$T1385,'Акты п-п'!$C$5:$I$57,5,FALSE())</f>
        <v>Кадыков П.Ю.</v>
      </c>
      <c r="X1385" s="17" t="n">
        <f aca="false">поверки!$G1385-поверки!$U1385</f>
        <v>4</v>
      </c>
      <c r="Y1385" s="17" t="n">
        <f aca="false">поверки!$V1385-поверки!$G1385</f>
        <v>0</v>
      </c>
      <c r="Z1385" s="17" t="str">
        <f aca="false">CONCATENATE(поверки!$Q1385," ",поверки!$S1385," номер ",поверки!$H1385)</f>
        <v>ТСП TR24 номер J7019014150</v>
      </c>
    </row>
    <row r="1386" customFormat="false" ht="17.9" hidden="true" customHeight="false" outlineLevel="0" collapsed="false">
      <c r="B1386" s="1" t="s">
        <v>66</v>
      </c>
      <c r="C1386" s="1" t="s">
        <v>30</v>
      </c>
      <c r="D1386" s="1" t="s">
        <v>31</v>
      </c>
      <c r="F1386" s="1" t="s">
        <v>118</v>
      </c>
      <c r="G1386" s="16" t="n">
        <v>45765</v>
      </c>
      <c r="H1386" s="6" t="s">
        <v>3082</v>
      </c>
      <c r="J1386" s="1" t="s">
        <v>34</v>
      </c>
      <c r="K1386" s="1" t="s">
        <v>35</v>
      </c>
      <c r="L1386" s="1" t="s">
        <v>3083</v>
      </c>
      <c r="M1386" s="17" t="str">
        <f aca="false">IF(COUNTIF(поверки!$H$6:$H$3175,поверки!$H1386)&gt;1,"Дубликат","")</f>
        <v/>
      </c>
      <c r="N1386" s="17" t="str">
        <f aca="false">IF(COUNTIF(поверки!$L$6:$L$3175,поверки!$L1386)&gt;1,"Дубликат","")</f>
        <v/>
      </c>
      <c r="O1386" s="18" t="n">
        <v>1381</v>
      </c>
      <c r="P1386" s="17" t="str">
        <f aca="false">CONCATENATE(TEXT(MONTH(поверки!$G1386),"00"),"/",TEXT(поверки!$O1386,"000"), "/",TEXT(YEAR(поверки!$G1386)-2000,"00"))</f>
        <v>04/1381/25</v>
      </c>
      <c r="Q1386" s="17" t="str">
        <f aca="false">VLOOKUP(поверки!$F1386,'соответстиви ОТ типу'!$K$4:$M$344,2,FALSE())</f>
        <v>ТСП</v>
      </c>
      <c r="R1386" s="17" t="s">
        <v>37</v>
      </c>
      <c r="S1386" s="17" t="s">
        <v>155</v>
      </c>
      <c r="T1386" s="17" t="n">
        <v>5</v>
      </c>
      <c r="U1386" s="19" t="n">
        <f aca="false">VLOOKUP(поверки!$T1386,'Акты п-п'!$C$5:$I$57,2,FALSE())</f>
        <v>45761</v>
      </c>
      <c r="V1386" s="19" t="n">
        <f aca="false">VLOOKUP(поверки!$T1386,'Акты п-п'!$C$5:$I$57,3,FALSE())</f>
        <v>45765</v>
      </c>
      <c r="W1386" s="17" t="str">
        <f aca="false">VLOOKUP(поверки!$T1386,'Акты п-п'!$C$5:$I$57,5,FALSE())</f>
        <v>Кадыков П.Ю.</v>
      </c>
      <c r="X1386" s="17" t="n">
        <f aca="false">поверки!$G1386-поверки!$U1386</f>
        <v>4</v>
      </c>
      <c r="Y1386" s="17" t="n">
        <f aca="false">поверки!$V1386-поверки!$G1386</f>
        <v>0</v>
      </c>
      <c r="Z1386" s="17" t="str">
        <f aca="false">CONCATENATE(поверки!$Q1386," ",поверки!$S1386," номер ",поверки!$H1386)</f>
        <v>ТСП TR24 номер J7019614150</v>
      </c>
    </row>
    <row r="1387" customFormat="false" ht="17.9" hidden="true" customHeight="false" outlineLevel="0" collapsed="false">
      <c r="B1387" s="1" t="s">
        <v>66</v>
      </c>
      <c r="C1387" s="1" t="s">
        <v>30</v>
      </c>
      <c r="D1387" s="1" t="s">
        <v>31</v>
      </c>
      <c r="F1387" s="1" t="s">
        <v>102</v>
      </c>
      <c r="G1387" s="16" t="n">
        <v>45765</v>
      </c>
      <c r="H1387" s="6" t="s">
        <v>3084</v>
      </c>
      <c r="J1387" s="1" t="s">
        <v>34</v>
      </c>
      <c r="K1387" s="1" t="s">
        <v>35</v>
      </c>
      <c r="L1387" s="1" t="s">
        <v>3085</v>
      </c>
      <c r="M1387" s="17" t="str">
        <f aca="false">IF(COUNTIF(поверки!$H$6:$H$3175,поверки!$H1387)&gt;1,"Дубликат","")</f>
        <v/>
      </c>
      <c r="N1387" s="17" t="str">
        <f aca="false">IF(COUNTIF(поверки!$L$6:$L$3175,поверки!$L1387)&gt;1,"Дубликат","")</f>
        <v/>
      </c>
      <c r="O1387" s="18" t="n">
        <v>1382</v>
      </c>
      <c r="P1387" s="17" t="str">
        <f aca="false">CONCATENATE(TEXT(MONTH(поверки!$G1387),"00"),"/",TEXT(поверки!$O1387,"000"), "/",TEXT(YEAR(поверки!$G1387)-2000,"00"))</f>
        <v>04/1382/25</v>
      </c>
      <c r="Q1387" s="17" t="str">
        <f aca="false">VLOOKUP(поверки!$F1387,'соответстиви ОТ типу'!$K$4:$M$344,2,FALSE())</f>
        <v>ТСП</v>
      </c>
      <c r="R1387" s="17" t="s">
        <v>37</v>
      </c>
      <c r="S1387" s="17" t="s">
        <v>3024</v>
      </c>
      <c r="T1387" s="17" t="n">
        <v>5</v>
      </c>
      <c r="U1387" s="19" t="n">
        <f aca="false">VLOOKUP(поверки!$T1387,'Акты п-п'!$C$5:$I$57,2,FALSE())</f>
        <v>45761</v>
      </c>
      <c r="V1387" s="19" t="n">
        <f aca="false">VLOOKUP(поверки!$T1387,'Акты п-п'!$C$5:$I$57,3,FALSE())</f>
        <v>45765</v>
      </c>
      <c r="W1387" s="17" t="str">
        <f aca="false">VLOOKUP(поверки!$T1387,'Акты п-п'!$C$5:$I$57,5,FALSE())</f>
        <v>Кадыков П.Ю.</v>
      </c>
      <c r="X1387" s="17" t="n">
        <f aca="false">поверки!$G1387-поверки!$U1387</f>
        <v>4</v>
      </c>
      <c r="Y1387" s="17" t="n">
        <f aca="false">поверки!$V1387-поверки!$G1387</f>
        <v>0</v>
      </c>
      <c r="Z1387" s="17" t="str">
        <f aca="false">CONCATENATE(поверки!$Q1387," ",поверки!$S1387," номер ",поверки!$H1387)</f>
        <v>ТСП TR10-A номер 1105UBYV</v>
      </c>
    </row>
    <row r="1388" customFormat="false" ht="17.9" hidden="true" customHeight="false" outlineLevel="0" collapsed="false">
      <c r="B1388" s="1" t="s">
        <v>66</v>
      </c>
      <c r="C1388" s="1" t="s">
        <v>30</v>
      </c>
      <c r="D1388" s="1" t="s">
        <v>31</v>
      </c>
      <c r="F1388" s="1" t="s">
        <v>102</v>
      </c>
      <c r="G1388" s="16" t="n">
        <v>45765</v>
      </c>
      <c r="H1388" s="6" t="s">
        <v>3086</v>
      </c>
      <c r="J1388" s="1" t="s">
        <v>34</v>
      </c>
      <c r="K1388" s="1" t="s">
        <v>35</v>
      </c>
      <c r="L1388" s="1" t="s">
        <v>3087</v>
      </c>
      <c r="M1388" s="17" t="str">
        <f aca="false">IF(COUNTIF(поверки!$H$6:$H$3175,поверки!$H1388)&gt;1,"Дубликат","")</f>
        <v/>
      </c>
      <c r="N1388" s="17" t="str">
        <f aca="false">IF(COUNTIF(поверки!$L$6:$L$3175,поверки!$L1388)&gt;1,"Дубликат","")</f>
        <v/>
      </c>
      <c r="O1388" s="18" t="n">
        <v>1383</v>
      </c>
      <c r="P1388" s="17" t="str">
        <f aca="false">CONCATENATE(TEXT(MONTH(поверки!$G1388),"00"),"/",TEXT(поверки!$O1388,"000"), "/",TEXT(YEAR(поверки!$G1388)-2000,"00"))</f>
        <v>04/1383/25</v>
      </c>
      <c r="Q1388" s="17" t="str">
        <f aca="false">VLOOKUP(поверки!$F1388,'соответстиви ОТ типу'!$K$4:$M$344,2,FALSE())</f>
        <v>ТСП</v>
      </c>
      <c r="R1388" s="17" t="s">
        <v>37</v>
      </c>
      <c r="S1388" s="17" t="s">
        <v>3024</v>
      </c>
      <c r="T1388" s="17" t="n">
        <v>5</v>
      </c>
      <c r="U1388" s="19" t="n">
        <f aca="false">VLOOKUP(поверки!$T1388,'Акты п-п'!$C$5:$I$57,2,FALSE())</f>
        <v>45761</v>
      </c>
      <c r="V1388" s="19" t="n">
        <f aca="false">VLOOKUP(поверки!$T1388,'Акты п-п'!$C$5:$I$57,3,FALSE())</f>
        <v>45765</v>
      </c>
      <c r="W1388" s="17" t="str">
        <f aca="false">VLOOKUP(поверки!$T1388,'Акты п-п'!$C$5:$I$57,5,FALSE())</f>
        <v>Кадыков П.Ю.</v>
      </c>
      <c r="X1388" s="17" t="n">
        <f aca="false">поверки!$G1388-поверки!$U1388</f>
        <v>4</v>
      </c>
      <c r="Y1388" s="17" t="n">
        <f aca="false">поверки!$V1388-поверки!$G1388</f>
        <v>0</v>
      </c>
      <c r="Z1388" s="17" t="str">
        <f aca="false">CONCATENATE(поверки!$Q1388," ",поверки!$S1388," номер ",поверки!$H1388)</f>
        <v>ТСП TR10-A номер 1105UBYW</v>
      </c>
    </row>
    <row r="1389" customFormat="false" ht="17.9" hidden="true" customHeight="false" outlineLevel="0" collapsed="false">
      <c r="B1389" s="1" t="s">
        <v>66</v>
      </c>
      <c r="C1389" s="1" t="s">
        <v>30</v>
      </c>
      <c r="D1389" s="1" t="s">
        <v>31</v>
      </c>
      <c r="F1389" s="1" t="s">
        <v>102</v>
      </c>
      <c r="G1389" s="16" t="n">
        <v>45765</v>
      </c>
      <c r="H1389" s="6" t="s">
        <v>3088</v>
      </c>
      <c r="J1389" s="1" t="s">
        <v>34</v>
      </c>
      <c r="K1389" s="1" t="s">
        <v>35</v>
      </c>
      <c r="L1389" s="1" t="s">
        <v>3089</v>
      </c>
      <c r="M1389" s="17" t="str">
        <f aca="false">IF(COUNTIF(поверки!$H$6:$H$3175,поверки!$H1389)&gt;1,"Дубликат","")</f>
        <v/>
      </c>
      <c r="N1389" s="17" t="str">
        <f aca="false">IF(COUNTIF(поверки!$L$6:$L$3175,поверки!$L1389)&gt;1,"Дубликат","")</f>
        <v/>
      </c>
      <c r="O1389" s="18" t="n">
        <v>1384</v>
      </c>
      <c r="P1389" s="17" t="str">
        <f aca="false">CONCATENATE(TEXT(MONTH(поверки!$G1389),"00"),"/",TEXT(поверки!$O1389,"000"), "/",TEXT(YEAR(поверки!$G1389)-2000,"00"))</f>
        <v>04/1384/25</v>
      </c>
      <c r="Q1389" s="17" t="str">
        <f aca="false">VLOOKUP(поверки!$F1389,'соответстиви ОТ типу'!$K$4:$M$344,2,FALSE())</f>
        <v>ТСП</v>
      </c>
      <c r="R1389" s="17" t="s">
        <v>37</v>
      </c>
      <c r="S1389" s="17" t="s">
        <v>3024</v>
      </c>
      <c r="T1389" s="17" t="n">
        <v>5</v>
      </c>
      <c r="U1389" s="19" t="n">
        <f aca="false">VLOOKUP(поверки!$T1389,'Акты п-п'!$C$5:$I$57,2,FALSE())</f>
        <v>45761</v>
      </c>
      <c r="V1389" s="19" t="n">
        <f aca="false">VLOOKUP(поверки!$T1389,'Акты п-п'!$C$5:$I$57,3,FALSE())</f>
        <v>45765</v>
      </c>
      <c r="W1389" s="17" t="str">
        <f aca="false">VLOOKUP(поверки!$T1389,'Акты п-п'!$C$5:$I$57,5,FALSE())</f>
        <v>Кадыков П.Ю.</v>
      </c>
      <c r="X1389" s="17" t="n">
        <f aca="false">поверки!$G1389-поверки!$U1389</f>
        <v>4</v>
      </c>
      <c r="Y1389" s="17" t="n">
        <f aca="false">поверки!$V1389-поверки!$G1389</f>
        <v>0</v>
      </c>
      <c r="Z1389" s="17" t="str">
        <f aca="false">CONCATENATE(поверки!$Q1389," ",поверки!$S1389," номер ",поверки!$H1389)</f>
        <v>ТСП TR10-A номер 1105UBYU</v>
      </c>
    </row>
    <row r="1390" customFormat="false" ht="17.9" hidden="true" customHeight="false" outlineLevel="0" collapsed="false">
      <c r="B1390" s="1" t="s">
        <v>66</v>
      </c>
      <c r="C1390" s="1" t="s">
        <v>30</v>
      </c>
      <c r="D1390" s="1" t="s">
        <v>31</v>
      </c>
      <c r="F1390" s="1" t="s">
        <v>3090</v>
      </c>
      <c r="G1390" s="16" t="n">
        <v>45765</v>
      </c>
      <c r="H1390" s="6" t="s">
        <v>3091</v>
      </c>
      <c r="J1390" s="1" t="s">
        <v>34</v>
      </c>
      <c r="K1390" s="1" t="s">
        <v>35</v>
      </c>
      <c r="L1390" s="1" t="s">
        <v>3092</v>
      </c>
      <c r="M1390" s="17" t="str">
        <f aca="false">IF(COUNTIF(поверки!$H$6:$H$3175,поверки!$H1390)&gt;1,"Дубликат","")</f>
        <v/>
      </c>
      <c r="N1390" s="17" t="str">
        <f aca="false">IF(COUNTIF(поверки!$L$6:$L$3175,поверки!$L1390)&gt;1,"Дубликат","")</f>
        <v/>
      </c>
      <c r="O1390" s="18" t="n">
        <v>1385</v>
      </c>
      <c r="P1390" s="17" t="str">
        <f aca="false">CONCATENATE(TEXT(MONTH(поверки!$G1390),"00"),"/",TEXT(поверки!$O1390,"000"), "/",TEXT(YEAR(поверки!$G1390)-2000,"00"))</f>
        <v>04/1385/25</v>
      </c>
      <c r="Q1390" s="17" t="str">
        <f aca="false">VLOOKUP(поверки!$F1390,'соответстиви ОТ типу'!$K$4:$M$344,2,FALSE())</f>
        <v>Датчик температуры</v>
      </c>
      <c r="R1390" s="17" t="s">
        <v>42</v>
      </c>
      <c r="S1390" s="17" t="n">
        <v>248</v>
      </c>
      <c r="T1390" s="17" t="n">
        <v>5</v>
      </c>
      <c r="U1390" s="19" t="n">
        <f aca="false">VLOOKUP(поверки!$T1390,'Акты п-п'!$C$5:$I$57,2,FALSE())</f>
        <v>45761</v>
      </c>
      <c r="V1390" s="19" t="n">
        <f aca="false">VLOOKUP(поверки!$T1390,'Акты п-п'!$C$5:$I$57,3,FALSE())</f>
        <v>45765</v>
      </c>
      <c r="W1390" s="17" t="str">
        <f aca="false">VLOOKUP(поверки!$T1390,'Акты п-п'!$C$5:$I$57,5,FALSE())</f>
        <v>Кадыков П.Ю.</v>
      </c>
      <c r="X1390" s="17" t="n">
        <f aca="false">поверки!$G1390-поверки!$U1390</f>
        <v>4</v>
      </c>
      <c r="Y1390" s="17" t="n">
        <f aca="false">поверки!$V1390-поверки!$G1390</f>
        <v>0</v>
      </c>
      <c r="Z1390" s="17" t="str">
        <f aca="false">CONCATENATE(поверки!$Q1390," ",поверки!$S1390," номер ",поверки!$H1390)</f>
        <v>Датчик температуры 248 номер 02244614</v>
      </c>
    </row>
    <row r="1391" customFormat="false" ht="17.9" hidden="true" customHeight="false" outlineLevel="0" collapsed="false">
      <c r="B1391" s="1" t="s">
        <v>66</v>
      </c>
      <c r="C1391" s="1" t="s">
        <v>30</v>
      </c>
      <c r="D1391" s="1" t="s">
        <v>31</v>
      </c>
      <c r="F1391" s="1" t="s">
        <v>158</v>
      </c>
      <c r="G1391" s="16" t="n">
        <v>45765</v>
      </c>
      <c r="H1391" s="6" t="s">
        <v>3093</v>
      </c>
      <c r="J1391" s="1" t="s">
        <v>34</v>
      </c>
      <c r="K1391" s="1" t="s">
        <v>35</v>
      </c>
      <c r="L1391" s="1" t="s">
        <v>3094</v>
      </c>
      <c r="M1391" s="17" t="str">
        <f aca="false">IF(COUNTIF(поверки!$H$6:$H$3175,поверки!$H1391)&gt;1,"Дубликат","")</f>
        <v/>
      </c>
      <c r="N1391" s="17" t="str">
        <f aca="false">IF(COUNTIF(поверки!$L$6:$L$3175,поверки!$L1391)&gt;1,"Дубликат","")</f>
        <v/>
      </c>
      <c r="O1391" s="18" t="n">
        <v>1386</v>
      </c>
      <c r="P1391" s="17" t="str">
        <f aca="false">CONCATENATE(TEXT(MONTH(поверки!$G1391),"00"),"/",TEXT(поверки!$O1391,"000"), "/",TEXT(YEAR(поверки!$G1391)-2000,"00"))</f>
        <v>04/1386/25</v>
      </c>
      <c r="Q1391" s="17" t="str">
        <f aca="false">VLOOKUP(поверки!$F1391,'соответстиви ОТ типу'!$K$4:$M$344,2,FALSE())</f>
        <v>ТСП</v>
      </c>
      <c r="R1391" s="17" t="s">
        <v>42</v>
      </c>
      <c r="S1391" s="17" t="s">
        <v>161</v>
      </c>
      <c r="T1391" s="17" t="n">
        <v>5</v>
      </c>
      <c r="U1391" s="19" t="n">
        <f aca="false">VLOOKUP(поверки!$T1391,'Акты п-п'!$C$5:$I$57,2,FALSE())</f>
        <v>45761</v>
      </c>
      <c r="V1391" s="19" t="n">
        <f aca="false">VLOOKUP(поверки!$T1391,'Акты п-п'!$C$5:$I$57,3,FALSE())</f>
        <v>45765</v>
      </c>
      <c r="W1391" s="17" t="str">
        <f aca="false">VLOOKUP(поверки!$T1391,'Акты п-п'!$C$5:$I$57,5,FALSE())</f>
        <v>Кадыков П.Ю.</v>
      </c>
      <c r="X1391" s="17" t="n">
        <f aca="false">поверки!$G1391-поверки!$U1391</f>
        <v>4</v>
      </c>
      <c r="Y1391" s="17" t="n">
        <f aca="false">поверки!$V1391-поверки!$G1391</f>
        <v>0</v>
      </c>
      <c r="Z1391" s="17" t="str">
        <f aca="false">CONCATENATE(поверки!$Q1391," ",поверки!$S1391," номер ",поверки!$H1391)</f>
        <v>ТСП серии 65 номер 03310280</v>
      </c>
    </row>
    <row r="1392" customFormat="false" ht="17.9" hidden="true" customHeight="false" outlineLevel="0" collapsed="false">
      <c r="B1392" s="1" t="s">
        <v>66</v>
      </c>
      <c r="C1392" s="1" t="s">
        <v>30</v>
      </c>
      <c r="D1392" s="1" t="s">
        <v>31</v>
      </c>
      <c r="F1392" s="1" t="s">
        <v>114</v>
      </c>
      <c r="G1392" s="16" t="n">
        <v>45765</v>
      </c>
      <c r="H1392" s="6" t="s">
        <v>3095</v>
      </c>
      <c r="J1392" s="1" t="s">
        <v>34</v>
      </c>
      <c r="K1392" s="1" t="s">
        <v>35</v>
      </c>
      <c r="L1392" s="1" t="s">
        <v>3096</v>
      </c>
      <c r="M1392" s="17" t="str">
        <f aca="false">IF(COUNTIF(поверки!$H$6:$H$3175,поверки!$H1392)&gt;1,"Дубликат","")</f>
        <v/>
      </c>
      <c r="N1392" s="17" t="str">
        <f aca="false">IF(COUNTIF(поверки!$L$6:$L$3175,поверки!$L1392)&gt;1,"Дубликат","")</f>
        <v/>
      </c>
      <c r="O1392" s="18" t="n">
        <v>1387</v>
      </c>
      <c r="P1392" s="17" t="str">
        <f aca="false">CONCATENATE(TEXT(MONTH(поверки!$G1392),"00"),"/",TEXT(поверки!$O1392,"000"), "/",TEXT(YEAR(поверки!$G1392)-2000,"00"))</f>
        <v>04/1387/25</v>
      </c>
      <c r="Q1392" s="17" t="str">
        <f aca="false">VLOOKUP(поверки!$F1392,'соответстиви ОТ типу'!$K$4:$M$344,2,FALSE())</f>
        <v>Преобразователь измерительный</v>
      </c>
      <c r="R1392" s="17" t="s">
        <v>42</v>
      </c>
      <c r="S1392" s="17" t="s">
        <v>117</v>
      </c>
      <c r="T1392" s="17" t="n">
        <v>5</v>
      </c>
      <c r="U1392" s="19" t="n">
        <f aca="false">VLOOKUP(поверки!$T1392,'Акты п-п'!$C$5:$I$57,2,FALSE())</f>
        <v>45761</v>
      </c>
      <c r="V1392" s="19" t="n">
        <f aca="false">VLOOKUP(поверки!$T1392,'Акты п-п'!$C$5:$I$57,3,FALSE())</f>
        <v>45765</v>
      </c>
      <c r="W1392" s="17" t="str">
        <f aca="false">VLOOKUP(поверки!$T1392,'Акты п-п'!$C$5:$I$57,5,FALSE())</f>
        <v>Кадыков П.Ю.</v>
      </c>
      <c r="X1392" s="17" t="n">
        <f aca="false">поверки!$G1392-поверки!$U1392</f>
        <v>4</v>
      </c>
      <c r="Y1392" s="17" t="n">
        <f aca="false">поверки!$V1392-поверки!$G1392</f>
        <v>0</v>
      </c>
      <c r="Z1392" s="17" t="str">
        <f aca="false">CONCATENATE(поверки!$Q1392," ",поверки!$S1392," номер ",поверки!$H1392)</f>
        <v>Преобразователь измерительный iTEMP мод.TMT82 номер F600351426C</v>
      </c>
    </row>
    <row r="1393" customFormat="false" ht="17.9" hidden="true" customHeight="false" outlineLevel="0" collapsed="false">
      <c r="B1393" s="1" t="s">
        <v>66</v>
      </c>
      <c r="C1393" s="1" t="s">
        <v>30</v>
      </c>
      <c r="D1393" s="1" t="s">
        <v>31</v>
      </c>
      <c r="F1393" s="1" t="s">
        <v>118</v>
      </c>
      <c r="G1393" s="16" t="n">
        <v>45765</v>
      </c>
      <c r="H1393" s="6" t="s">
        <v>3097</v>
      </c>
      <c r="J1393" s="1" t="s">
        <v>34</v>
      </c>
      <c r="K1393" s="1" t="s">
        <v>35</v>
      </c>
      <c r="L1393" s="1" t="s">
        <v>3098</v>
      </c>
      <c r="M1393" s="17" t="str">
        <f aca="false">IF(COUNTIF(поверки!$H$6:$H$3175,поверки!$H1393)&gt;1,"Дубликат","")</f>
        <v/>
      </c>
      <c r="N1393" s="17" t="str">
        <f aca="false">IF(COUNTIF(поверки!$L$6:$L$3175,поверки!$L1393)&gt;1,"Дубликат","")</f>
        <v/>
      </c>
      <c r="O1393" s="18" t="n">
        <v>1388</v>
      </c>
      <c r="P1393" s="17" t="str">
        <f aca="false">CONCATENATE(TEXT(MONTH(поверки!$G1393),"00"),"/",TEXT(поверки!$O1393,"000"), "/",TEXT(YEAR(поверки!$G1393)-2000,"00"))</f>
        <v>04/1388/25</v>
      </c>
      <c r="Q1393" s="17" t="str">
        <f aca="false">VLOOKUP(поверки!$F1393,'соответстиви ОТ типу'!$K$4:$M$344,2,FALSE())</f>
        <v>ТСП</v>
      </c>
      <c r="R1393" s="17" t="s">
        <v>42</v>
      </c>
      <c r="S1393" s="17" t="s">
        <v>121</v>
      </c>
      <c r="T1393" s="17" t="n">
        <v>5</v>
      </c>
      <c r="U1393" s="19" t="n">
        <f aca="false">VLOOKUP(поверки!$T1393,'Акты п-п'!$C$5:$I$57,2,FALSE())</f>
        <v>45761</v>
      </c>
      <c r="V1393" s="19" t="n">
        <f aca="false">VLOOKUP(поверки!$T1393,'Акты п-п'!$C$5:$I$57,3,FALSE())</f>
        <v>45765</v>
      </c>
      <c r="W1393" s="17" t="str">
        <f aca="false">VLOOKUP(поверки!$T1393,'Акты п-п'!$C$5:$I$57,5,FALSE())</f>
        <v>Кадыков П.Ю.</v>
      </c>
      <c r="X1393" s="17" t="n">
        <f aca="false">поверки!$G1393-поверки!$U1393</f>
        <v>4</v>
      </c>
      <c r="Y1393" s="17" t="n">
        <f aca="false">поверки!$V1393-поверки!$G1393</f>
        <v>0</v>
      </c>
      <c r="Z1393" s="17" t="str">
        <f aca="false">CONCATENATE(поверки!$Q1393," ",поверки!$S1393," номер ",поверки!$H1393)</f>
        <v>ТСП TR65 номер F600331430B</v>
      </c>
    </row>
    <row r="1394" customFormat="false" ht="17.9" hidden="true" customHeight="false" outlineLevel="0" collapsed="false">
      <c r="B1394" s="1" t="s">
        <v>66</v>
      </c>
      <c r="C1394" s="1" t="s">
        <v>30</v>
      </c>
      <c r="D1394" s="1" t="s">
        <v>31</v>
      </c>
      <c r="F1394" s="1" t="s">
        <v>114</v>
      </c>
      <c r="G1394" s="16" t="n">
        <v>45765</v>
      </c>
      <c r="H1394" s="6" t="s">
        <v>3099</v>
      </c>
      <c r="J1394" s="1" t="s">
        <v>34</v>
      </c>
      <c r="K1394" s="1" t="s">
        <v>35</v>
      </c>
      <c r="L1394" s="1" t="s">
        <v>3100</v>
      </c>
      <c r="M1394" s="17" t="str">
        <f aca="false">IF(COUNTIF(поверки!$H$6:$H$3175,поверки!$H1394)&gt;1,"Дубликат","")</f>
        <v/>
      </c>
      <c r="N1394" s="17" t="str">
        <f aca="false">IF(COUNTIF(поверки!$L$6:$L$3175,поверки!$L1394)&gt;1,"Дубликат","")</f>
        <v/>
      </c>
      <c r="O1394" s="18" t="n">
        <v>1389</v>
      </c>
      <c r="P1394" s="17" t="str">
        <f aca="false">CONCATENATE(TEXT(MONTH(поверки!$G1394),"00"),"/",TEXT(поверки!$O1394,"000"), "/",TEXT(YEAR(поверки!$G1394)-2000,"00"))</f>
        <v>04/1389/25</v>
      </c>
      <c r="Q1394" s="17" t="str">
        <f aca="false">VLOOKUP(поверки!$F1394,'соответстиви ОТ типу'!$K$4:$M$344,2,FALSE())</f>
        <v>Преобразователь измерительный</v>
      </c>
      <c r="R1394" s="17" t="s">
        <v>42</v>
      </c>
      <c r="S1394" s="17" t="s">
        <v>117</v>
      </c>
      <c r="T1394" s="17" t="n">
        <v>5</v>
      </c>
      <c r="U1394" s="19" t="n">
        <f aca="false">VLOOKUP(поверки!$T1394,'Акты п-п'!$C$5:$I$57,2,FALSE())</f>
        <v>45761</v>
      </c>
      <c r="V1394" s="19" t="n">
        <f aca="false">VLOOKUP(поверки!$T1394,'Акты п-п'!$C$5:$I$57,3,FALSE())</f>
        <v>45765</v>
      </c>
      <c r="W1394" s="17" t="str">
        <f aca="false">VLOOKUP(поверки!$T1394,'Акты п-п'!$C$5:$I$57,5,FALSE())</f>
        <v>Кадыков П.Ю.</v>
      </c>
      <c r="X1394" s="17" t="n">
        <f aca="false">поверки!$G1394-поверки!$U1394</f>
        <v>4</v>
      </c>
      <c r="Y1394" s="17" t="n">
        <f aca="false">поверки!$V1394-поверки!$G1394</f>
        <v>0</v>
      </c>
      <c r="Z1394" s="17" t="str">
        <f aca="false">CONCATENATE(поверки!$Q1394," ",поверки!$S1394," номер ",поверки!$H1394)</f>
        <v>Преобразователь измерительный iTEMP мод.TMT82 номер FA02CD1426С</v>
      </c>
    </row>
    <row r="1395" customFormat="false" ht="17.9" hidden="true" customHeight="false" outlineLevel="0" collapsed="false">
      <c r="B1395" s="1" t="s">
        <v>66</v>
      </c>
      <c r="C1395" s="1" t="s">
        <v>30</v>
      </c>
      <c r="D1395" s="1" t="s">
        <v>31</v>
      </c>
      <c r="F1395" s="1" t="s">
        <v>118</v>
      </c>
      <c r="G1395" s="16" t="n">
        <v>45765</v>
      </c>
      <c r="H1395" s="6" t="s">
        <v>3101</v>
      </c>
      <c r="J1395" s="1" t="s">
        <v>34</v>
      </c>
      <c r="K1395" s="1" t="s">
        <v>35</v>
      </c>
      <c r="L1395" s="1" t="s">
        <v>3102</v>
      </c>
      <c r="M1395" s="17" t="str">
        <f aca="false">IF(COUNTIF(поверки!$H$6:$H$3175,поверки!$H1395)&gt;1,"Дубликат","")</f>
        <v/>
      </c>
      <c r="N1395" s="17" t="str">
        <f aca="false">IF(COUNTIF(поверки!$L$6:$L$3175,поверки!$L1395)&gt;1,"Дубликат","")</f>
        <v/>
      </c>
      <c r="O1395" s="18" t="n">
        <v>1390</v>
      </c>
      <c r="P1395" s="17" t="str">
        <f aca="false">CONCATENATE(TEXT(MONTH(поверки!$G1395),"00"),"/",TEXT(поверки!$O1395,"000"), "/",TEXT(YEAR(поверки!$G1395)-2000,"00"))</f>
        <v>04/1390/25</v>
      </c>
      <c r="Q1395" s="17" t="str">
        <f aca="false">VLOOKUP(поверки!$F1395,'соответстиви ОТ типу'!$K$4:$M$344,2,FALSE())</f>
        <v>ТСП</v>
      </c>
      <c r="R1395" s="17" t="s">
        <v>42</v>
      </c>
      <c r="S1395" s="17" t="s">
        <v>121</v>
      </c>
      <c r="T1395" s="17" t="n">
        <v>5</v>
      </c>
      <c r="U1395" s="19" t="n">
        <f aca="false">VLOOKUP(поверки!$T1395,'Акты п-п'!$C$5:$I$57,2,FALSE())</f>
        <v>45761</v>
      </c>
      <c r="V1395" s="19" t="n">
        <f aca="false">VLOOKUP(поверки!$T1395,'Акты п-п'!$C$5:$I$57,3,FALSE())</f>
        <v>45765</v>
      </c>
      <c r="W1395" s="17" t="str">
        <f aca="false">VLOOKUP(поверки!$T1395,'Акты п-п'!$C$5:$I$57,5,FALSE())</f>
        <v>Кадыков П.Ю.</v>
      </c>
      <c r="X1395" s="17" t="n">
        <f aca="false">поверки!$G1395-поверки!$U1395</f>
        <v>4</v>
      </c>
      <c r="Y1395" s="17" t="n">
        <f aca="false">поверки!$V1395-поверки!$G1395</f>
        <v>0</v>
      </c>
      <c r="Z1395" s="17" t="str">
        <f aca="false">CONCATENATE(поверки!$Q1395," ",поверки!$S1395," номер ",поверки!$H1395)</f>
        <v>ТСП TR65 номер F6001D1430B</v>
      </c>
    </row>
    <row r="1396" customFormat="false" ht="17.9" hidden="true" customHeight="false" outlineLevel="0" collapsed="false">
      <c r="B1396" s="1" t="s">
        <v>66</v>
      </c>
      <c r="C1396" s="1" t="s">
        <v>30</v>
      </c>
      <c r="D1396" s="1" t="s">
        <v>31</v>
      </c>
      <c r="F1396" s="1" t="s">
        <v>3103</v>
      </c>
      <c r="G1396" s="16" t="n">
        <v>45765</v>
      </c>
      <c r="H1396" s="6" t="s">
        <v>3104</v>
      </c>
      <c r="J1396" s="1" t="s">
        <v>34</v>
      </c>
      <c r="K1396" s="1" t="s">
        <v>35</v>
      </c>
      <c r="L1396" s="1" t="s">
        <v>3105</v>
      </c>
      <c r="M1396" s="17" t="str">
        <f aca="false">IF(COUNTIF(поверки!$H$6:$H$3175,поверки!$H1396)&gt;1,"Дубликат","")</f>
        <v/>
      </c>
      <c r="N1396" s="17" t="str">
        <f aca="false">IF(COUNTIF(поверки!$L$6:$L$3175,поверки!$L1396)&gt;1,"Дубликат","")</f>
        <v/>
      </c>
      <c r="O1396" s="18" t="n">
        <v>1391</v>
      </c>
      <c r="P1396" s="17" t="str">
        <f aca="false">CONCATENATE(TEXT(MONTH(поверки!$G1396),"00"),"/",TEXT(поверки!$O1396,"000"), "/",TEXT(YEAR(поверки!$G1396)-2000,"00"))</f>
        <v>04/1391/25</v>
      </c>
      <c r="Q1396" s="17" t="str">
        <f aca="false">VLOOKUP(поверки!$F1396,'соответстиви ОТ типу'!$K$4:$M$344,2,FALSE())</f>
        <v>Датчик температуры</v>
      </c>
      <c r="R1396" s="17" t="s">
        <v>42</v>
      </c>
      <c r="S1396" s="17" t="n">
        <v>248</v>
      </c>
      <c r="T1396" s="17" t="n">
        <v>5</v>
      </c>
      <c r="U1396" s="19" t="n">
        <f aca="false">VLOOKUP(поверки!$T1396,'Акты п-п'!$C$5:$I$57,2,FALSE())</f>
        <v>45761</v>
      </c>
      <c r="V1396" s="19" t="n">
        <f aca="false">VLOOKUP(поверки!$T1396,'Акты п-п'!$C$5:$I$57,3,FALSE())</f>
        <v>45765</v>
      </c>
      <c r="W1396" s="17" t="str">
        <f aca="false">VLOOKUP(поверки!$T1396,'Акты п-п'!$C$5:$I$57,5,FALSE())</f>
        <v>Кадыков П.Ю.</v>
      </c>
      <c r="X1396" s="17" t="n">
        <f aca="false">поверки!$G1396-поверки!$U1396</f>
        <v>4</v>
      </c>
      <c r="Y1396" s="17" t="n">
        <f aca="false">поверки!$V1396-поверки!$G1396</f>
        <v>0</v>
      </c>
      <c r="Z1396" s="17" t="str">
        <f aca="false">CONCATENATE(поверки!$Q1396," ",поверки!$S1396," номер ",поверки!$H1396)</f>
        <v>Датчик температуры 248 номер 2357250</v>
      </c>
    </row>
    <row r="1397" customFormat="false" ht="17.9" hidden="true" customHeight="false" outlineLevel="0" collapsed="false">
      <c r="B1397" s="1" t="s">
        <v>66</v>
      </c>
      <c r="C1397" s="1" t="s">
        <v>30</v>
      </c>
      <c r="D1397" s="1" t="s">
        <v>31</v>
      </c>
      <c r="F1397" s="1" t="s">
        <v>3013</v>
      </c>
      <c r="G1397" s="16" t="n">
        <v>45765</v>
      </c>
      <c r="H1397" s="6" t="s">
        <v>3106</v>
      </c>
      <c r="J1397" s="1" t="s">
        <v>34</v>
      </c>
      <c r="K1397" s="1" t="s">
        <v>35</v>
      </c>
      <c r="L1397" s="1" t="s">
        <v>3107</v>
      </c>
      <c r="M1397" s="17" t="str">
        <f aca="false">IF(COUNTIF(поверки!$H$6:$H$3175,поверки!$H1397)&gt;1,"Дубликат","")</f>
        <v/>
      </c>
      <c r="N1397" s="17" t="str">
        <f aca="false">IF(COUNTIF(поверки!$L$6:$L$3175,поверки!$L1397)&gt;1,"Дубликат","")</f>
        <v/>
      </c>
      <c r="O1397" s="18" t="n">
        <v>1392</v>
      </c>
      <c r="P1397" s="17" t="str">
        <f aca="false">CONCATENATE(TEXT(MONTH(поверки!$G1397),"00"),"/",TEXT(поверки!$O1397,"000"), "/",TEXT(YEAR(поверки!$G1397)-2000,"00"))</f>
        <v>04/1392/25</v>
      </c>
      <c r="Q1397" s="17" t="str">
        <f aca="false">VLOOKUP(поверки!$F1397,'соответстиви ОТ типу'!$K$4:$M$344,2,FALSE())</f>
        <v>ТСП</v>
      </c>
      <c r="R1397" s="17" t="s">
        <v>42</v>
      </c>
      <c r="S1397" s="17" t="s">
        <v>161</v>
      </c>
      <c r="T1397" s="17" t="n">
        <v>5</v>
      </c>
      <c r="U1397" s="19" t="n">
        <f aca="false">VLOOKUP(поверки!$T1397,'Акты п-п'!$C$5:$I$57,2,FALSE())</f>
        <v>45761</v>
      </c>
      <c r="V1397" s="19" t="n">
        <f aca="false">VLOOKUP(поверки!$T1397,'Акты п-п'!$C$5:$I$57,3,FALSE())</f>
        <v>45765</v>
      </c>
      <c r="W1397" s="17" t="str">
        <f aca="false">VLOOKUP(поверки!$T1397,'Акты п-п'!$C$5:$I$57,5,FALSE())</f>
        <v>Кадыков П.Ю.</v>
      </c>
      <c r="X1397" s="17" t="n">
        <f aca="false">поверки!$G1397-поверки!$U1397</f>
        <v>4</v>
      </c>
      <c r="Y1397" s="17" t="n">
        <f aca="false">поверки!$V1397-поверки!$G1397</f>
        <v>0</v>
      </c>
      <c r="Z1397" s="17" t="str">
        <f aca="false">CONCATENATE(поверки!$Q1397," ",поверки!$S1397," номер ",поверки!$H1397)</f>
        <v>ТСП серии 65 номер 03349066</v>
      </c>
    </row>
    <row r="1398" customFormat="false" ht="17.9" hidden="true" customHeight="false" outlineLevel="0" collapsed="false">
      <c r="B1398" s="1" t="s">
        <v>66</v>
      </c>
      <c r="C1398" s="1" t="s">
        <v>30</v>
      </c>
      <c r="D1398" s="1" t="s">
        <v>31</v>
      </c>
      <c r="F1398" s="1" t="s">
        <v>3103</v>
      </c>
      <c r="G1398" s="16" t="n">
        <v>45765</v>
      </c>
      <c r="H1398" s="6" t="s">
        <v>3108</v>
      </c>
      <c r="J1398" s="1" t="s">
        <v>34</v>
      </c>
      <c r="K1398" s="1" t="s">
        <v>35</v>
      </c>
      <c r="L1398" s="1" t="s">
        <v>3109</v>
      </c>
      <c r="M1398" s="17" t="str">
        <f aca="false">IF(COUNTIF(поверки!$H$6:$H$3175,поверки!$H1398)&gt;1,"Дубликат","")</f>
        <v/>
      </c>
      <c r="N1398" s="17" t="str">
        <f aca="false">IF(COUNTIF(поверки!$L$6:$L$3175,поверки!$L1398)&gt;1,"Дубликат","")</f>
        <v/>
      </c>
      <c r="O1398" s="18" t="n">
        <v>1393</v>
      </c>
      <c r="P1398" s="17" t="str">
        <f aca="false">CONCATENATE(TEXT(MONTH(поверки!$G1398),"00"),"/",TEXT(поверки!$O1398,"000"), "/",TEXT(YEAR(поверки!$G1398)-2000,"00"))</f>
        <v>04/1393/25</v>
      </c>
      <c r="Q1398" s="17" t="str">
        <f aca="false">VLOOKUP(поверки!$F1398,'соответстиви ОТ типу'!$K$4:$M$344,2,FALSE())</f>
        <v>Датчик температуры</v>
      </c>
      <c r="R1398" s="17" t="s">
        <v>42</v>
      </c>
      <c r="S1398" s="17" t="n">
        <v>248</v>
      </c>
      <c r="T1398" s="17" t="n">
        <v>5</v>
      </c>
      <c r="U1398" s="19" t="n">
        <f aca="false">VLOOKUP(поверки!$T1398,'Акты п-п'!$C$5:$I$57,2,FALSE())</f>
        <v>45761</v>
      </c>
      <c r="V1398" s="19" t="n">
        <f aca="false">VLOOKUP(поверки!$T1398,'Акты п-п'!$C$5:$I$57,3,FALSE())</f>
        <v>45765</v>
      </c>
      <c r="W1398" s="17" t="str">
        <f aca="false">VLOOKUP(поверки!$T1398,'Акты п-п'!$C$5:$I$57,5,FALSE())</f>
        <v>Кадыков П.Ю.</v>
      </c>
      <c r="X1398" s="17" t="n">
        <f aca="false">поверки!$G1398-поверки!$U1398</f>
        <v>4</v>
      </c>
      <c r="Y1398" s="17" t="n">
        <f aca="false">поверки!$V1398-поверки!$G1398</f>
        <v>0</v>
      </c>
      <c r="Z1398" s="17" t="str">
        <f aca="false">CONCATENATE(поверки!$Q1398," ",поверки!$S1398," номер ",поверки!$H1398)</f>
        <v>Датчик температуры 248 номер 2357252</v>
      </c>
    </row>
    <row r="1399" customFormat="false" ht="17.9" hidden="true" customHeight="false" outlineLevel="0" collapsed="false">
      <c r="B1399" s="1" t="s">
        <v>66</v>
      </c>
      <c r="C1399" s="1" t="s">
        <v>30</v>
      </c>
      <c r="D1399" s="1" t="s">
        <v>31</v>
      </c>
      <c r="F1399" s="1" t="s">
        <v>3009</v>
      </c>
      <c r="G1399" s="16" t="n">
        <v>45765</v>
      </c>
      <c r="H1399" s="6" t="s">
        <v>3110</v>
      </c>
      <c r="J1399" s="1" t="s">
        <v>34</v>
      </c>
      <c r="K1399" s="1" t="s">
        <v>35</v>
      </c>
      <c r="L1399" s="1" t="s">
        <v>3111</v>
      </c>
      <c r="M1399" s="17" t="str">
        <f aca="false">IF(COUNTIF(поверки!$H$6:$H$3175,поверки!$H1399)&gt;1,"Дубликат","")</f>
        <v/>
      </c>
      <c r="N1399" s="17" t="str">
        <f aca="false">IF(COUNTIF(поверки!$L$6:$L$3175,поверки!$L1399)&gt;1,"Дубликат","")</f>
        <v/>
      </c>
      <c r="O1399" s="18" t="n">
        <v>1394</v>
      </c>
      <c r="P1399" s="17" t="str">
        <f aca="false">CONCATENATE(TEXT(MONTH(поверки!$G1399),"00"),"/",TEXT(поверки!$O1399,"000"), "/",TEXT(YEAR(поверки!$G1399)-2000,"00"))</f>
        <v>04/1394/25</v>
      </c>
      <c r="Q1399" s="17" t="str">
        <f aca="false">VLOOKUP(поверки!$F1399,'соответстиви ОТ типу'!$K$4:$M$344,2,FALSE())</f>
        <v>ТСП</v>
      </c>
      <c r="R1399" s="17" t="s">
        <v>42</v>
      </c>
      <c r="S1399" s="17" t="s">
        <v>3012</v>
      </c>
      <c r="T1399" s="17" t="n">
        <v>5</v>
      </c>
      <c r="U1399" s="19" t="n">
        <f aca="false">VLOOKUP(поверки!$T1399,'Акты п-п'!$C$5:$I$57,2,FALSE())</f>
        <v>45761</v>
      </c>
      <c r="V1399" s="19" t="n">
        <f aca="false">VLOOKUP(поверки!$T1399,'Акты п-п'!$C$5:$I$57,3,FALSE())</f>
        <v>45765</v>
      </c>
      <c r="W1399" s="17" t="str">
        <f aca="false">VLOOKUP(поверки!$T1399,'Акты п-п'!$C$5:$I$57,5,FALSE())</f>
        <v>Кадыков П.Ю.</v>
      </c>
      <c r="X1399" s="17" t="n">
        <f aca="false">поверки!$G1399-поверки!$U1399</f>
        <v>4</v>
      </c>
      <c r="Y1399" s="17" t="n">
        <f aca="false">поверки!$V1399-поверки!$G1399</f>
        <v>0</v>
      </c>
      <c r="Z1399" s="17" t="str">
        <f aca="false">CONCATENATE(поверки!$Q1399," ",поверки!$S1399," номер ",поверки!$H1399)</f>
        <v>ТСП Rosemount 0065 номер 229896</v>
      </c>
    </row>
    <row r="1400" customFormat="false" ht="17.9" hidden="true" customHeight="false" outlineLevel="0" collapsed="false">
      <c r="B1400" s="1" t="s">
        <v>66</v>
      </c>
      <c r="C1400" s="1" t="s">
        <v>30</v>
      </c>
      <c r="D1400" s="1" t="s">
        <v>31</v>
      </c>
      <c r="F1400" s="1" t="s">
        <v>3103</v>
      </c>
      <c r="G1400" s="16" t="n">
        <v>45765</v>
      </c>
      <c r="H1400" s="6" t="s">
        <v>3112</v>
      </c>
      <c r="J1400" s="1" t="s">
        <v>34</v>
      </c>
      <c r="K1400" s="1" t="s">
        <v>35</v>
      </c>
      <c r="L1400" s="1" t="s">
        <v>3113</v>
      </c>
      <c r="M1400" s="17" t="str">
        <f aca="false">IF(COUNTIF(поверки!$H$6:$H$3175,поверки!$H1400)&gt;1,"Дубликат","")</f>
        <v/>
      </c>
      <c r="N1400" s="17" t="str">
        <f aca="false">IF(COUNTIF(поверки!$L$6:$L$3175,поверки!$L1400)&gt;1,"Дубликат","")</f>
        <v/>
      </c>
      <c r="O1400" s="18" t="n">
        <v>1395</v>
      </c>
      <c r="P1400" s="17" t="str">
        <f aca="false">CONCATENATE(TEXT(MONTH(поверки!$G1400),"00"),"/",TEXT(поверки!$O1400,"000"), "/",TEXT(YEAR(поверки!$G1400)-2000,"00"))</f>
        <v>04/1395/25</v>
      </c>
      <c r="Q1400" s="17" t="str">
        <f aca="false">VLOOKUP(поверки!$F1400,'соответстиви ОТ типу'!$K$4:$M$344,2,FALSE())</f>
        <v>Датчик температуры</v>
      </c>
      <c r="R1400" s="17" t="s">
        <v>42</v>
      </c>
      <c r="S1400" s="17" t="n">
        <v>248</v>
      </c>
      <c r="T1400" s="17" t="n">
        <v>5</v>
      </c>
      <c r="U1400" s="19" t="n">
        <f aca="false">VLOOKUP(поверки!$T1400,'Акты п-п'!$C$5:$I$57,2,FALSE())</f>
        <v>45761</v>
      </c>
      <c r="V1400" s="19" t="n">
        <f aca="false">VLOOKUP(поверки!$T1400,'Акты п-п'!$C$5:$I$57,3,FALSE())</f>
        <v>45765</v>
      </c>
      <c r="W1400" s="17" t="str">
        <f aca="false">VLOOKUP(поверки!$T1400,'Акты п-п'!$C$5:$I$57,5,FALSE())</f>
        <v>Кадыков П.Ю.</v>
      </c>
      <c r="X1400" s="17" t="n">
        <f aca="false">поверки!$G1400-поверки!$U1400</f>
        <v>4</v>
      </c>
      <c r="Y1400" s="17" t="n">
        <f aca="false">поверки!$V1400-поверки!$G1400</f>
        <v>0</v>
      </c>
      <c r="Z1400" s="17" t="str">
        <f aca="false">CONCATENATE(поверки!$Q1400," ",поверки!$S1400," номер ",поверки!$H1400)</f>
        <v>Датчик температуры 248 номер 2357251</v>
      </c>
    </row>
    <row r="1401" customFormat="false" ht="17.9" hidden="true" customHeight="false" outlineLevel="0" collapsed="false">
      <c r="B1401" s="1" t="s">
        <v>66</v>
      </c>
      <c r="C1401" s="1" t="s">
        <v>30</v>
      </c>
      <c r="D1401" s="1" t="s">
        <v>31</v>
      </c>
      <c r="F1401" s="1" t="s">
        <v>3009</v>
      </c>
      <c r="G1401" s="16" t="n">
        <v>45765</v>
      </c>
      <c r="H1401" s="6" t="s">
        <v>3114</v>
      </c>
      <c r="J1401" s="1" t="s">
        <v>34</v>
      </c>
      <c r="K1401" s="1" t="s">
        <v>35</v>
      </c>
      <c r="L1401" s="1" t="s">
        <v>3115</v>
      </c>
      <c r="M1401" s="17" t="str">
        <f aca="false">IF(COUNTIF(поверки!$H$6:$H$3175,поверки!$H1401)&gt;1,"Дубликат","")</f>
        <v/>
      </c>
      <c r="N1401" s="17" t="str">
        <f aca="false">IF(COUNTIF(поверки!$L$6:$L$3175,поверки!$L1401)&gt;1,"Дубликат","")</f>
        <v/>
      </c>
      <c r="O1401" s="18" t="n">
        <v>1396</v>
      </c>
      <c r="P1401" s="17" t="str">
        <f aca="false">CONCATENATE(TEXT(MONTH(поверки!$G1401),"00"),"/",TEXT(поверки!$O1401,"000"), "/",TEXT(YEAR(поверки!$G1401)-2000,"00"))</f>
        <v>04/1396/25</v>
      </c>
      <c r="Q1401" s="17" t="str">
        <f aca="false">VLOOKUP(поверки!$F1401,'соответстиви ОТ типу'!$K$4:$M$344,2,FALSE())</f>
        <v>ТСП</v>
      </c>
      <c r="R1401" s="17" t="s">
        <v>42</v>
      </c>
      <c r="S1401" s="17" t="s">
        <v>3012</v>
      </c>
      <c r="T1401" s="17" t="n">
        <v>5</v>
      </c>
      <c r="U1401" s="19" t="n">
        <f aca="false">VLOOKUP(поверки!$T1401,'Акты п-п'!$C$5:$I$57,2,FALSE())</f>
        <v>45761</v>
      </c>
      <c r="V1401" s="19" t="n">
        <f aca="false">VLOOKUP(поверки!$T1401,'Акты п-п'!$C$5:$I$57,3,FALSE())</f>
        <v>45765</v>
      </c>
      <c r="W1401" s="17" t="str">
        <f aca="false">VLOOKUP(поверки!$T1401,'Акты п-п'!$C$5:$I$57,5,FALSE())</f>
        <v>Кадыков П.Ю.</v>
      </c>
      <c r="X1401" s="17" t="n">
        <f aca="false">поверки!$G1401-поверки!$U1401</f>
        <v>4</v>
      </c>
      <c r="Y1401" s="17" t="n">
        <f aca="false">поверки!$V1401-поверки!$G1401</f>
        <v>0</v>
      </c>
      <c r="Z1401" s="17" t="str">
        <f aca="false">CONCATENATE(поверки!$Q1401," ",поверки!$S1401," номер ",поверки!$H1401)</f>
        <v>ТСП Rosemount 0065 номер 2298969</v>
      </c>
    </row>
    <row r="1402" customFormat="false" ht="17.9" hidden="true" customHeight="false" outlineLevel="0" collapsed="false">
      <c r="B1402" s="1" t="s">
        <v>66</v>
      </c>
      <c r="C1402" s="1" t="s">
        <v>30</v>
      </c>
      <c r="D1402" s="1" t="s">
        <v>31</v>
      </c>
      <c r="F1402" s="1" t="s">
        <v>146</v>
      </c>
      <c r="G1402" s="16" t="n">
        <v>45765</v>
      </c>
      <c r="H1402" s="6" t="s">
        <v>3116</v>
      </c>
      <c r="J1402" s="1" t="s">
        <v>34</v>
      </c>
      <c r="K1402" s="1" t="s">
        <v>35</v>
      </c>
      <c r="L1402" s="1" t="s">
        <v>3117</v>
      </c>
      <c r="M1402" s="17" t="str">
        <f aca="false">IF(COUNTIF(поверки!$H$6:$H$3175,поверки!$H1402)&gt;1,"Дубликат","")</f>
        <v/>
      </c>
      <c r="N1402" s="17" t="str">
        <f aca="false">IF(COUNTIF(поверки!$L$6:$L$3175,поверки!$L1402)&gt;1,"Дубликат","")</f>
        <v/>
      </c>
      <c r="O1402" s="18" t="n">
        <v>1397</v>
      </c>
      <c r="P1402" s="17" t="str">
        <f aca="false">CONCATENATE(TEXT(MONTH(поверки!$G1402),"00"),"/",TEXT(поверки!$O1402,"000"), "/",TEXT(YEAR(поверки!$G1402)-2000,"00"))</f>
        <v>04/1397/25</v>
      </c>
      <c r="Q1402" s="17" t="str">
        <f aca="false">VLOOKUP(поверки!$F1402,'соответстиви ОТ типу'!$K$4:$M$344,2,FALSE())</f>
        <v>Преобразователь измерительный</v>
      </c>
      <c r="R1402" s="17" t="s">
        <v>42</v>
      </c>
      <c r="S1402" s="17" t="n">
        <v>248</v>
      </c>
      <c r="T1402" s="17" t="n">
        <v>5</v>
      </c>
      <c r="U1402" s="19" t="n">
        <f aca="false">VLOOKUP(поверки!$T1402,'Акты п-п'!$C$5:$I$57,2,FALSE())</f>
        <v>45761</v>
      </c>
      <c r="V1402" s="19" t="n">
        <f aca="false">VLOOKUP(поверки!$T1402,'Акты п-п'!$C$5:$I$57,3,FALSE())</f>
        <v>45765</v>
      </c>
      <c r="W1402" s="17" t="str">
        <f aca="false">VLOOKUP(поверки!$T1402,'Акты п-п'!$C$5:$I$57,5,FALSE())</f>
        <v>Кадыков П.Ю.</v>
      </c>
      <c r="X1402" s="17" t="n">
        <f aca="false">поверки!$G1402-поверки!$U1402</f>
        <v>4</v>
      </c>
      <c r="Y1402" s="17" t="n">
        <f aca="false">поверки!$V1402-поверки!$G1402</f>
        <v>0</v>
      </c>
      <c r="Z1402" s="17" t="str">
        <f aca="false">CONCATENATE(поверки!$Q1402," ",поверки!$S1402," номер ",поверки!$H1402)</f>
        <v>Преобразователь измерительный 248 номер 02500627</v>
      </c>
    </row>
    <row r="1403" customFormat="false" ht="17.9" hidden="true" customHeight="false" outlineLevel="0" collapsed="false">
      <c r="B1403" s="1" t="s">
        <v>66</v>
      </c>
      <c r="C1403" s="1" t="s">
        <v>30</v>
      </c>
      <c r="D1403" s="1" t="s">
        <v>31</v>
      </c>
      <c r="F1403" s="1" t="s">
        <v>3013</v>
      </c>
      <c r="G1403" s="16" t="n">
        <v>45765</v>
      </c>
      <c r="H1403" s="6" t="s">
        <v>3118</v>
      </c>
      <c r="J1403" s="1" t="s">
        <v>34</v>
      </c>
      <c r="K1403" s="1" t="s">
        <v>35</v>
      </c>
      <c r="L1403" s="1" t="s">
        <v>3119</v>
      </c>
      <c r="M1403" s="17" t="str">
        <f aca="false">IF(COUNTIF(поверки!$H$6:$H$3175,поверки!$H1403)&gt;1,"Дубликат","")</f>
        <v/>
      </c>
      <c r="N1403" s="17" t="str">
        <f aca="false">IF(COUNTIF(поверки!$L$6:$L$3175,поверки!$L1403)&gt;1,"Дубликат","")</f>
        <v/>
      </c>
      <c r="O1403" s="18" t="n">
        <v>1398</v>
      </c>
      <c r="P1403" s="17" t="str">
        <f aca="false">CONCATENATE(TEXT(MONTH(поверки!$G1403),"00"),"/",TEXT(поверки!$O1403,"000"), "/",TEXT(YEAR(поверки!$G1403)-2000,"00"))</f>
        <v>04/1398/25</v>
      </c>
      <c r="Q1403" s="17" t="str">
        <f aca="false">VLOOKUP(поверки!$F1403,'соответстиви ОТ типу'!$K$4:$M$344,2,FALSE())</f>
        <v>ТСП</v>
      </c>
      <c r="R1403" s="17" t="s">
        <v>42</v>
      </c>
      <c r="S1403" s="17" t="s">
        <v>161</v>
      </c>
      <c r="T1403" s="17" t="n">
        <v>5</v>
      </c>
      <c r="U1403" s="19" t="n">
        <f aca="false">VLOOKUP(поверки!$T1403,'Акты п-п'!$C$5:$I$57,2,FALSE())</f>
        <v>45761</v>
      </c>
      <c r="V1403" s="19" t="n">
        <f aca="false">VLOOKUP(поверки!$T1403,'Акты п-п'!$C$5:$I$57,3,FALSE())</f>
        <v>45765</v>
      </c>
      <c r="W1403" s="17" t="str">
        <f aca="false">VLOOKUP(поверки!$T1403,'Акты п-п'!$C$5:$I$57,5,FALSE())</f>
        <v>Кадыков П.Ю.</v>
      </c>
      <c r="X1403" s="17" t="n">
        <f aca="false">поверки!$G1403-поверки!$U1403</f>
        <v>4</v>
      </c>
      <c r="Y1403" s="17" t="n">
        <f aca="false">поверки!$V1403-поверки!$G1403</f>
        <v>0</v>
      </c>
      <c r="Z1403" s="17" t="str">
        <f aca="false">CONCATENATE(поверки!$Q1403," ",поверки!$S1403," номер ",поверки!$H1403)</f>
        <v>ТСП серии 65 номер 03367864</v>
      </c>
    </row>
    <row r="1404" customFormat="false" ht="17.9" hidden="true" customHeight="false" outlineLevel="0" collapsed="false">
      <c r="B1404" s="1" t="s">
        <v>66</v>
      </c>
      <c r="C1404" s="1" t="s">
        <v>30</v>
      </c>
      <c r="D1404" s="1" t="s">
        <v>31</v>
      </c>
      <c r="F1404" s="1" t="s">
        <v>3090</v>
      </c>
      <c r="G1404" s="16" t="n">
        <v>45765</v>
      </c>
      <c r="H1404" s="6" t="s">
        <v>3120</v>
      </c>
      <c r="J1404" s="1" t="s">
        <v>34</v>
      </c>
      <c r="K1404" s="1" t="s">
        <v>35</v>
      </c>
      <c r="L1404" s="1" t="s">
        <v>3121</v>
      </c>
      <c r="M1404" s="17" t="str">
        <f aca="false">IF(COUNTIF(поверки!$H$6:$H$3175,поверки!$H1404)&gt;1,"Дубликат","")</f>
        <v/>
      </c>
      <c r="N1404" s="17" t="str">
        <f aca="false">IF(COUNTIF(поверки!$L$6:$L$3175,поверки!$L1404)&gt;1,"Дубликат","")</f>
        <v/>
      </c>
      <c r="O1404" s="18" t="n">
        <v>1399</v>
      </c>
      <c r="P1404" s="17" t="str">
        <f aca="false">CONCATENATE(TEXT(MONTH(поверки!$G1404),"00"),"/",TEXT(поверки!$O1404,"000"), "/",TEXT(YEAR(поверки!$G1404)-2000,"00"))</f>
        <v>04/1399/25</v>
      </c>
      <c r="Q1404" s="17" t="str">
        <f aca="false">VLOOKUP(поверки!$F1404,'соответстиви ОТ типу'!$K$4:$M$344,2,FALSE())</f>
        <v>Датчик температуры</v>
      </c>
      <c r="R1404" s="17" t="s">
        <v>42</v>
      </c>
      <c r="S1404" s="17" t="n">
        <v>248</v>
      </c>
      <c r="T1404" s="17" t="n">
        <v>5</v>
      </c>
      <c r="U1404" s="19" t="n">
        <f aca="false">VLOOKUP(поверки!$T1404,'Акты п-п'!$C$5:$I$57,2,FALSE())</f>
        <v>45761</v>
      </c>
      <c r="V1404" s="19" t="n">
        <f aca="false">VLOOKUP(поверки!$T1404,'Акты п-п'!$C$5:$I$57,3,FALSE())</f>
        <v>45765</v>
      </c>
      <c r="W1404" s="17" t="str">
        <f aca="false">VLOOKUP(поверки!$T1404,'Акты п-п'!$C$5:$I$57,5,FALSE())</f>
        <v>Кадыков П.Ю.</v>
      </c>
      <c r="X1404" s="17" t="n">
        <f aca="false">поверки!$G1404-поверки!$U1404</f>
        <v>4</v>
      </c>
      <c r="Y1404" s="17" t="n">
        <f aca="false">поверки!$V1404-поверки!$G1404</f>
        <v>0</v>
      </c>
      <c r="Z1404" s="17" t="str">
        <f aca="false">CONCATENATE(поверки!$Q1404," ",поверки!$S1404," номер ",поверки!$H1404)</f>
        <v>Датчик температуры 248 номер 02244612</v>
      </c>
    </row>
    <row r="1405" customFormat="false" ht="17.9" hidden="true" customHeight="false" outlineLevel="0" collapsed="false">
      <c r="B1405" s="1" t="s">
        <v>66</v>
      </c>
      <c r="C1405" s="1" t="s">
        <v>30</v>
      </c>
      <c r="D1405" s="1" t="s">
        <v>31</v>
      </c>
      <c r="F1405" s="1" t="s">
        <v>3013</v>
      </c>
      <c r="G1405" s="16" t="n">
        <v>45765</v>
      </c>
      <c r="H1405" s="6" t="s">
        <v>3122</v>
      </c>
      <c r="J1405" s="1" t="s">
        <v>34</v>
      </c>
      <c r="K1405" s="1" t="s">
        <v>35</v>
      </c>
      <c r="L1405" s="1" t="s">
        <v>3123</v>
      </c>
      <c r="M1405" s="17" t="str">
        <f aca="false">IF(COUNTIF(поверки!$H$6:$H$3175,поверки!$H1405)&gt;1,"Дубликат","")</f>
        <v/>
      </c>
      <c r="N1405" s="17" t="str">
        <f aca="false">IF(COUNTIF(поверки!$L$6:$L$3175,поверки!$L1405)&gt;1,"Дубликат","")</f>
        <v/>
      </c>
      <c r="O1405" s="18" t="n">
        <v>1400</v>
      </c>
      <c r="P1405" s="17" t="str">
        <f aca="false">CONCATENATE(TEXT(MONTH(поверки!$G1405),"00"),"/",TEXT(поверки!$O1405,"000"), "/",TEXT(YEAR(поверки!$G1405)-2000,"00"))</f>
        <v>04/1400/25</v>
      </c>
      <c r="Q1405" s="17" t="str">
        <f aca="false">VLOOKUP(поверки!$F1405,'соответстиви ОТ типу'!$K$4:$M$344,2,FALSE())</f>
        <v>ТСП</v>
      </c>
      <c r="R1405" s="17" t="s">
        <v>42</v>
      </c>
      <c r="S1405" s="17" t="s">
        <v>161</v>
      </c>
      <c r="T1405" s="17" t="n">
        <v>5</v>
      </c>
      <c r="U1405" s="19" t="n">
        <f aca="false">VLOOKUP(поверки!$T1405,'Акты п-п'!$C$5:$I$57,2,FALSE())</f>
        <v>45761</v>
      </c>
      <c r="V1405" s="19" t="n">
        <f aca="false">VLOOKUP(поверки!$T1405,'Акты п-п'!$C$5:$I$57,3,FALSE())</f>
        <v>45765</v>
      </c>
      <c r="W1405" s="17" t="str">
        <f aca="false">VLOOKUP(поверки!$T1405,'Акты п-п'!$C$5:$I$57,5,FALSE())</f>
        <v>Кадыков П.Ю.</v>
      </c>
      <c r="X1405" s="17" t="n">
        <f aca="false">поверки!$G1405-поверки!$U1405</f>
        <v>4</v>
      </c>
      <c r="Y1405" s="17" t="n">
        <f aca="false">поверки!$V1405-поверки!$G1405</f>
        <v>0</v>
      </c>
      <c r="Z1405" s="17" t="str">
        <f aca="false">CONCATENATE(поверки!$Q1405," ",поверки!$S1405," номер ",поверки!$H1405)</f>
        <v>ТСП серии 65 номер 03310278</v>
      </c>
    </row>
    <row r="1406" customFormat="false" ht="17.9" hidden="true" customHeight="false" outlineLevel="0" collapsed="false">
      <c r="B1406" s="1" t="s">
        <v>66</v>
      </c>
      <c r="C1406" s="1" t="s">
        <v>30</v>
      </c>
      <c r="D1406" s="1" t="s">
        <v>31</v>
      </c>
      <c r="F1406" s="1" t="s">
        <v>3124</v>
      </c>
      <c r="G1406" s="16" t="n">
        <v>45765</v>
      </c>
      <c r="H1406" s="6" t="s">
        <v>3125</v>
      </c>
      <c r="J1406" s="1" t="s">
        <v>34</v>
      </c>
      <c r="K1406" s="1" t="s">
        <v>35</v>
      </c>
      <c r="L1406" s="1" t="s">
        <v>3126</v>
      </c>
      <c r="M1406" s="17" t="str">
        <f aca="false">IF(COUNTIF(поверки!$H$6:$H$3175,поверки!$H1406)&gt;1,"Дубликат","")</f>
        <v/>
      </c>
      <c r="N1406" s="17" t="str">
        <f aca="false">IF(COUNTIF(поверки!$L$6:$L$3175,поверки!$L1406)&gt;1,"Дубликат","")</f>
        <v/>
      </c>
      <c r="O1406" s="18" t="n">
        <v>1401</v>
      </c>
      <c r="P1406" s="17" t="str">
        <f aca="false">CONCATENATE(TEXT(MONTH(поверки!$G1406),"00"),"/",TEXT(поверки!$O1406,"000"), "/",TEXT(YEAR(поверки!$G1406)-2000,"00"))</f>
        <v>04/1401/25</v>
      </c>
      <c r="Q1406" s="17" t="str">
        <f aca="false">VLOOKUP(поверки!$F1406,'соответстиви ОТ типу'!$K$4:$M$344,2,FALSE())</f>
        <v>Преобразователь вторичный</v>
      </c>
      <c r="R1406" s="17" t="s">
        <v>42</v>
      </c>
      <c r="S1406" s="17" t="s">
        <v>101</v>
      </c>
      <c r="T1406" s="17" t="n">
        <v>5</v>
      </c>
      <c r="U1406" s="19" t="n">
        <f aca="false">VLOOKUP(поверки!$T1406,'Акты п-п'!$C$5:$I$57,2,FALSE())</f>
        <v>45761</v>
      </c>
      <c r="V1406" s="19" t="n">
        <f aca="false">VLOOKUP(поверки!$T1406,'Акты п-п'!$C$5:$I$57,3,FALSE())</f>
        <v>45765</v>
      </c>
      <c r="W1406" s="17" t="str">
        <f aca="false">VLOOKUP(поверки!$T1406,'Акты п-п'!$C$5:$I$57,5,FALSE())</f>
        <v>Кадыков П.Ю.</v>
      </c>
      <c r="X1406" s="17" t="n">
        <f aca="false">поверки!$G1406-поверки!$U1406</f>
        <v>4</v>
      </c>
      <c r="Y1406" s="17" t="n">
        <f aca="false">поверки!$V1406-поверки!$G1406</f>
        <v>0</v>
      </c>
      <c r="Z1406" s="17" t="str">
        <f aca="false">CONCATENATE(поверки!$Q1406," ",поверки!$S1406," номер ",поверки!$H1406)</f>
        <v>Преобразователь вторичный T32.1S номер 1051848</v>
      </c>
    </row>
    <row r="1407" customFormat="false" ht="17.9" hidden="true" customHeight="false" outlineLevel="0" collapsed="false">
      <c r="B1407" s="1" t="s">
        <v>66</v>
      </c>
      <c r="C1407" s="1" t="s">
        <v>30</v>
      </c>
      <c r="D1407" s="1" t="s">
        <v>31</v>
      </c>
      <c r="F1407" s="1" t="s">
        <v>3127</v>
      </c>
      <c r="G1407" s="16" t="n">
        <v>45765</v>
      </c>
      <c r="H1407" s="6" t="s">
        <v>3128</v>
      </c>
      <c r="J1407" s="1" t="s">
        <v>34</v>
      </c>
      <c r="K1407" s="1" t="s">
        <v>35</v>
      </c>
      <c r="L1407" s="1" t="s">
        <v>3129</v>
      </c>
      <c r="M1407" s="17" t="str">
        <f aca="false">IF(COUNTIF(поверки!$H$6:$H$3175,поверки!$H1407)&gt;1,"Дубликат","")</f>
        <v/>
      </c>
      <c r="N1407" s="17" t="str">
        <f aca="false">IF(COUNTIF(поверки!$L$6:$L$3175,поверки!$L1407)&gt;1,"Дубликат","")</f>
        <v/>
      </c>
      <c r="O1407" s="18" t="n">
        <v>1402</v>
      </c>
      <c r="P1407" s="17" t="str">
        <f aca="false">CONCATENATE(TEXT(MONTH(поверки!$G1407),"00"),"/",TEXT(поверки!$O1407,"000"), "/",TEXT(YEAR(поверки!$G1407)-2000,"00"))</f>
        <v>04/1402/25</v>
      </c>
      <c r="Q1407" s="17" t="str">
        <f aca="false">VLOOKUP(поверки!$F1407,'соответстиви ОТ типу'!$K$4:$M$344,2,FALSE())</f>
        <v>ТСП</v>
      </c>
      <c r="R1407" s="17" t="s">
        <v>42</v>
      </c>
      <c r="S1407" s="17" t="s">
        <v>3024</v>
      </c>
      <c r="T1407" s="17" t="n">
        <v>5</v>
      </c>
      <c r="U1407" s="19" t="n">
        <f aca="false">VLOOKUP(поверки!$T1407,'Акты п-п'!$C$5:$I$57,2,FALSE())</f>
        <v>45761</v>
      </c>
      <c r="V1407" s="19" t="n">
        <f aca="false">VLOOKUP(поверки!$T1407,'Акты п-п'!$C$5:$I$57,3,FALSE())</f>
        <v>45765</v>
      </c>
      <c r="W1407" s="17" t="str">
        <f aca="false">VLOOKUP(поверки!$T1407,'Акты п-п'!$C$5:$I$57,5,FALSE())</f>
        <v>Кадыков П.Ю.</v>
      </c>
      <c r="X1407" s="17" t="n">
        <f aca="false">поверки!$G1407-поверки!$U1407</f>
        <v>4</v>
      </c>
      <c r="Y1407" s="17" t="n">
        <f aca="false">поверки!$V1407-поверки!$G1407</f>
        <v>0</v>
      </c>
      <c r="Z1407" s="17" t="str">
        <f aca="false">CONCATENATE(поверки!$Q1407," ",поверки!$S1407," номер ",поверки!$H1407)</f>
        <v>ТСП TR10-A номер 110ABB10</v>
      </c>
    </row>
    <row r="1408" customFormat="false" ht="17.9" hidden="true" customHeight="false" outlineLevel="0" collapsed="false">
      <c r="B1408" s="1" t="s">
        <v>66</v>
      </c>
      <c r="C1408" s="1" t="s">
        <v>30</v>
      </c>
      <c r="D1408" s="1" t="s">
        <v>31</v>
      </c>
      <c r="F1408" s="1" t="s">
        <v>3124</v>
      </c>
      <c r="G1408" s="16" t="n">
        <v>45765</v>
      </c>
      <c r="H1408" s="6" t="s">
        <v>3130</v>
      </c>
      <c r="J1408" s="1" t="s">
        <v>34</v>
      </c>
      <c r="K1408" s="1" t="s">
        <v>35</v>
      </c>
      <c r="L1408" s="1" t="s">
        <v>3131</v>
      </c>
      <c r="M1408" s="17" t="str">
        <f aca="false">IF(COUNTIF(поверки!$H$6:$H$3175,поверки!$H1408)&gt;1,"Дубликат","")</f>
        <v/>
      </c>
      <c r="N1408" s="17" t="str">
        <f aca="false">IF(COUNTIF(поверки!$L$6:$L$3175,поверки!$L1408)&gt;1,"Дубликат","")</f>
        <v/>
      </c>
      <c r="O1408" s="18" t="n">
        <v>1403</v>
      </c>
      <c r="P1408" s="17" t="str">
        <f aca="false">CONCATENATE(TEXT(MONTH(поверки!$G1408),"00"),"/",TEXT(поверки!$O1408,"000"), "/",TEXT(YEAR(поверки!$G1408)-2000,"00"))</f>
        <v>04/1403/25</v>
      </c>
      <c r="Q1408" s="17" t="str">
        <f aca="false">VLOOKUP(поверки!$F1408,'соответстиви ОТ типу'!$K$4:$M$344,2,FALSE())</f>
        <v>Преобразователь вторичный</v>
      </c>
      <c r="R1408" s="17" t="s">
        <v>42</v>
      </c>
      <c r="S1408" s="17" t="s">
        <v>101</v>
      </c>
      <c r="T1408" s="17" t="n">
        <v>5</v>
      </c>
      <c r="U1408" s="19" t="n">
        <f aca="false">VLOOKUP(поверки!$T1408,'Акты п-п'!$C$5:$I$57,2,FALSE())</f>
        <v>45761</v>
      </c>
      <c r="V1408" s="19" t="n">
        <f aca="false">VLOOKUP(поверки!$T1408,'Акты п-п'!$C$5:$I$57,3,FALSE())</f>
        <v>45765</v>
      </c>
      <c r="W1408" s="17" t="str">
        <f aca="false">VLOOKUP(поверки!$T1408,'Акты п-п'!$C$5:$I$57,5,FALSE())</f>
        <v>Кадыков П.Ю.</v>
      </c>
      <c r="X1408" s="17" t="n">
        <f aca="false">поверки!$G1408-поверки!$U1408</f>
        <v>4</v>
      </c>
      <c r="Y1408" s="17" t="n">
        <f aca="false">поверки!$V1408-поверки!$G1408</f>
        <v>0</v>
      </c>
      <c r="Z1408" s="17" t="str">
        <f aca="false">CONCATENATE(поверки!$Q1408," ",поверки!$S1408," номер ",поверки!$H1408)</f>
        <v>Преобразователь вторичный T32.1S номер 1053539</v>
      </c>
    </row>
    <row r="1409" customFormat="false" ht="17.9" hidden="true" customHeight="false" outlineLevel="0" collapsed="false">
      <c r="B1409" s="1" t="s">
        <v>66</v>
      </c>
      <c r="C1409" s="1" t="s">
        <v>30</v>
      </c>
      <c r="D1409" s="1" t="s">
        <v>31</v>
      </c>
      <c r="F1409" s="1" t="s">
        <v>3127</v>
      </c>
      <c r="G1409" s="16" t="n">
        <v>45765</v>
      </c>
      <c r="H1409" s="6" t="s">
        <v>3132</v>
      </c>
      <c r="J1409" s="1" t="s">
        <v>34</v>
      </c>
      <c r="K1409" s="1" t="s">
        <v>35</v>
      </c>
      <c r="L1409" s="1" t="s">
        <v>3133</v>
      </c>
      <c r="M1409" s="17" t="str">
        <f aca="false">IF(COUNTIF(поверки!$H$6:$H$3175,поверки!$H1409)&gt;1,"Дубликат","")</f>
        <v/>
      </c>
      <c r="N1409" s="17" t="str">
        <f aca="false">IF(COUNTIF(поверки!$L$6:$L$3175,поверки!$L1409)&gt;1,"Дубликат","")</f>
        <v/>
      </c>
      <c r="O1409" s="18" t="n">
        <v>1404</v>
      </c>
      <c r="P1409" s="17" t="str">
        <f aca="false">CONCATENATE(TEXT(MONTH(поверки!$G1409),"00"),"/",TEXT(поверки!$O1409,"000"), "/",TEXT(YEAR(поверки!$G1409)-2000,"00"))</f>
        <v>04/1404/25</v>
      </c>
      <c r="Q1409" s="17" t="str">
        <f aca="false">VLOOKUP(поверки!$F1409,'соответстиви ОТ типу'!$K$4:$M$344,2,FALSE())</f>
        <v>ТСП</v>
      </c>
      <c r="R1409" s="17" t="s">
        <v>42</v>
      </c>
      <c r="S1409" s="17" t="s">
        <v>3024</v>
      </c>
      <c r="T1409" s="17" t="n">
        <v>5</v>
      </c>
      <c r="U1409" s="19" t="n">
        <f aca="false">VLOOKUP(поверки!$T1409,'Акты п-п'!$C$5:$I$57,2,FALSE())</f>
        <v>45761</v>
      </c>
      <c r="V1409" s="19" t="n">
        <f aca="false">VLOOKUP(поверки!$T1409,'Акты п-п'!$C$5:$I$57,3,FALSE())</f>
        <v>45765</v>
      </c>
      <c r="W1409" s="17" t="str">
        <f aca="false">VLOOKUP(поверки!$T1409,'Акты п-п'!$C$5:$I$57,5,FALSE())</f>
        <v>Кадыков П.Ю.</v>
      </c>
      <c r="X1409" s="17" t="n">
        <f aca="false">поверки!$G1409-поверки!$U1409</f>
        <v>4</v>
      </c>
      <c r="Y1409" s="17" t="n">
        <f aca="false">поверки!$V1409-поверки!$G1409</f>
        <v>0</v>
      </c>
      <c r="Z1409" s="17" t="str">
        <f aca="false">CONCATENATE(поверки!$Q1409," ",поверки!$S1409," номер ",поверки!$H1409)</f>
        <v>ТСП TR10-A номер 110ABB11</v>
      </c>
    </row>
    <row r="1410" customFormat="false" ht="17.9" hidden="true" customHeight="false" outlineLevel="0" collapsed="false">
      <c r="B1410" s="1" t="s">
        <v>66</v>
      </c>
      <c r="C1410" s="1" t="s">
        <v>30</v>
      </c>
      <c r="D1410" s="1" t="s">
        <v>31</v>
      </c>
      <c r="F1410" s="1" t="s">
        <v>2607</v>
      </c>
      <c r="G1410" s="16" t="n">
        <v>45765</v>
      </c>
      <c r="H1410" s="6" t="s">
        <v>3134</v>
      </c>
      <c r="J1410" s="1" t="s">
        <v>34</v>
      </c>
      <c r="K1410" s="1" t="s">
        <v>35</v>
      </c>
      <c r="L1410" s="1" t="s">
        <v>3135</v>
      </c>
      <c r="M1410" s="17" t="str">
        <f aca="false">IF(COUNTIF(поверки!$H$6:$H$3175,поверки!$H1410)&gt;1,"Дубликат","")</f>
        <v/>
      </c>
      <c r="N1410" s="17" t="str">
        <f aca="false">IF(COUNTIF(поверки!$L$6:$L$3175,поверки!$L1410)&gt;1,"Дубликат","")</f>
        <v/>
      </c>
      <c r="O1410" s="18" t="n">
        <v>1405</v>
      </c>
      <c r="P1410" s="17" t="str">
        <f aca="false">CONCATENATE(TEXT(MONTH(поверки!$G1410),"00"),"/",TEXT(поверки!$O1410,"000"), "/",TEXT(YEAR(поверки!$G1410)-2000,"00"))</f>
        <v>04/1405/25</v>
      </c>
      <c r="Q1410" s="17" t="str">
        <f aca="false">VLOOKUP(поверки!$F1410,'соответстиви ОТ типу'!$K$4:$M$344,2,FALSE())</f>
        <v>Преобразователь измерительный</v>
      </c>
      <c r="R1410" s="17" t="s">
        <v>42</v>
      </c>
      <c r="S1410" s="17" t="s">
        <v>2610</v>
      </c>
      <c r="T1410" s="17" t="n">
        <v>5</v>
      </c>
      <c r="U1410" s="19" t="n">
        <f aca="false">VLOOKUP(поверки!$T1410,'Акты п-п'!$C$5:$I$57,2,FALSE())</f>
        <v>45761</v>
      </c>
      <c r="V1410" s="19" t="n">
        <f aca="false">VLOOKUP(поверки!$T1410,'Акты п-п'!$C$5:$I$57,3,FALSE())</f>
        <v>45765</v>
      </c>
      <c r="W1410" s="17" t="str">
        <f aca="false">VLOOKUP(поверки!$T1410,'Акты п-п'!$C$5:$I$57,5,FALSE())</f>
        <v>Кадыков П.Ю.</v>
      </c>
      <c r="X1410" s="17" t="n">
        <f aca="false">поверки!$G1410-поверки!$U1410</f>
        <v>4</v>
      </c>
      <c r="Y1410" s="17" t="n">
        <f aca="false">поверки!$V1410-поверки!$G1410</f>
        <v>0</v>
      </c>
      <c r="Z1410" s="17" t="str">
        <f aca="false">CONCATENATE(поверки!$Q1410," ",поверки!$S1410," номер ",поверки!$H1410)</f>
        <v>Преобразователь измерительный PR5335D номер 150956262</v>
      </c>
    </row>
    <row r="1411" customFormat="false" ht="17.9" hidden="true" customHeight="false" outlineLevel="0" collapsed="false">
      <c r="B1411" s="1" t="s">
        <v>66</v>
      </c>
      <c r="C1411" s="1" t="s">
        <v>30</v>
      </c>
      <c r="D1411" s="1" t="s">
        <v>31</v>
      </c>
      <c r="F1411" s="1" t="s">
        <v>3136</v>
      </c>
      <c r="G1411" s="16" t="n">
        <v>45765</v>
      </c>
      <c r="H1411" s="6" t="s">
        <v>3137</v>
      </c>
      <c r="J1411" s="1" t="s">
        <v>34</v>
      </c>
      <c r="K1411" s="1" t="s">
        <v>35</v>
      </c>
      <c r="L1411" s="1" t="s">
        <v>3138</v>
      </c>
      <c r="M1411" s="17" t="str">
        <f aca="false">IF(COUNTIF(поверки!$H$6:$H$3175,поверки!$H1411)&gt;1,"Дубликат","")</f>
        <v/>
      </c>
      <c r="N1411" s="17" t="str">
        <f aca="false">IF(COUNTIF(поверки!$L$6:$L$3175,поверки!$L1411)&gt;1,"Дубликат","")</f>
        <v/>
      </c>
      <c r="O1411" s="18" t="n">
        <v>1406</v>
      </c>
      <c r="P1411" s="17" t="str">
        <f aca="false">CONCATENATE(TEXT(MONTH(поверки!$G1411),"00"),"/",TEXT(поверки!$O1411,"000"), "/",TEXT(YEAR(поверки!$G1411)-2000,"00"))</f>
        <v>04/1406/25</v>
      </c>
      <c r="Q1411" s="17" t="str">
        <f aca="false">VLOOKUP(поверки!$F1411,'соответстиви ОТ типу'!$K$4:$M$344,2,FALSE())</f>
        <v>ТСП</v>
      </c>
      <c r="R1411" s="17" t="s">
        <v>42</v>
      </c>
      <c r="S1411" s="17" t="s">
        <v>3139</v>
      </c>
      <c r="T1411" s="17" t="n">
        <v>5</v>
      </c>
      <c r="U1411" s="19" t="n">
        <f aca="false">VLOOKUP(поверки!$T1411,'Акты п-п'!$C$5:$I$57,2,FALSE())</f>
        <v>45761</v>
      </c>
      <c r="V1411" s="19" t="n">
        <f aca="false">VLOOKUP(поверки!$T1411,'Акты п-п'!$C$5:$I$57,3,FALSE())</f>
        <v>45765</v>
      </c>
      <c r="W1411" s="17" t="str">
        <f aca="false">VLOOKUP(поверки!$T1411,'Акты п-п'!$C$5:$I$57,5,FALSE())</f>
        <v>Кадыков П.Ю.</v>
      </c>
      <c r="X1411" s="17" t="n">
        <f aca="false">поверки!$G1411-поверки!$U1411</f>
        <v>4</v>
      </c>
      <c r="Y1411" s="17" t="n">
        <f aca="false">поверки!$V1411-поверки!$G1411</f>
        <v>0</v>
      </c>
      <c r="Z1411" s="17" t="str">
        <f aca="false">CONCATENATE(поверки!$Q1411," ",поверки!$S1411," номер ",поверки!$H1411)</f>
        <v>ТСП PFA-PT100 TI номер 150589.004-A-13</v>
      </c>
    </row>
    <row r="1412" customFormat="false" ht="17.9" hidden="true" customHeight="false" outlineLevel="0" collapsed="false">
      <c r="B1412" s="1" t="s">
        <v>66</v>
      </c>
      <c r="C1412" s="1" t="s">
        <v>30</v>
      </c>
      <c r="D1412" s="1" t="s">
        <v>31</v>
      </c>
      <c r="F1412" s="1" t="s">
        <v>2607</v>
      </c>
      <c r="G1412" s="16" t="n">
        <v>45765</v>
      </c>
      <c r="H1412" s="6" t="s">
        <v>3140</v>
      </c>
      <c r="J1412" s="1" t="s">
        <v>34</v>
      </c>
      <c r="K1412" s="1" t="s">
        <v>35</v>
      </c>
      <c r="L1412" s="1" t="s">
        <v>3141</v>
      </c>
      <c r="M1412" s="17" t="str">
        <f aca="false">IF(COUNTIF(поверки!$H$6:$H$3175,поверки!$H1412)&gt;1,"Дубликат","")</f>
        <v/>
      </c>
      <c r="N1412" s="17" t="str">
        <f aca="false">IF(COUNTIF(поверки!$L$6:$L$3175,поверки!$L1412)&gt;1,"Дубликат","")</f>
        <v/>
      </c>
      <c r="O1412" s="18" t="n">
        <v>1407</v>
      </c>
      <c r="P1412" s="17" t="str">
        <f aca="false">CONCATENATE(TEXT(MONTH(поверки!$G1412),"00"),"/",TEXT(поверки!$O1412,"000"), "/",TEXT(YEAR(поверки!$G1412)-2000,"00"))</f>
        <v>04/1407/25</v>
      </c>
      <c r="Q1412" s="17" t="str">
        <f aca="false">VLOOKUP(поверки!$F1412,'соответстиви ОТ типу'!$K$4:$M$344,2,FALSE())</f>
        <v>Преобразователь измерительный</v>
      </c>
      <c r="R1412" s="17" t="s">
        <v>42</v>
      </c>
      <c r="S1412" s="17" t="s">
        <v>2610</v>
      </c>
      <c r="T1412" s="17" t="n">
        <v>5</v>
      </c>
      <c r="U1412" s="19" t="n">
        <f aca="false">VLOOKUP(поверки!$T1412,'Акты п-п'!$C$5:$I$57,2,FALSE())</f>
        <v>45761</v>
      </c>
      <c r="V1412" s="19" t="n">
        <f aca="false">VLOOKUP(поверки!$T1412,'Акты п-п'!$C$5:$I$57,3,FALSE())</f>
        <v>45765</v>
      </c>
      <c r="W1412" s="17" t="str">
        <f aca="false">VLOOKUP(поверки!$T1412,'Акты п-п'!$C$5:$I$57,5,FALSE())</f>
        <v>Кадыков П.Ю.</v>
      </c>
      <c r="X1412" s="17" t="n">
        <f aca="false">поверки!$G1412-поверки!$U1412</f>
        <v>4</v>
      </c>
      <c r="Y1412" s="17" t="n">
        <f aca="false">поверки!$V1412-поверки!$G1412</f>
        <v>0</v>
      </c>
      <c r="Z1412" s="17" t="str">
        <f aca="false">CONCATENATE(поверки!$Q1412," ",поверки!$S1412," номер ",поверки!$H1412)</f>
        <v>Преобразователь измерительный PR5335D номер 150956261</v>
      </c>
    </row>
    <row r="1413" customFormat="false" ht="17.9" hidden="true" customHeight="false" outlineLevel="0" collapsed="false">
      <c r="B1413" s="1" t="s">
        <v>66</v>
      </c>
      <c r="C1413" s="1" t="s">
        <v>30</v>
      </c>
      <c r="D1413" s="1" t="s">
        <v>31</v>
      </c>
      <c r="F1413" s="1" t="s">
        <v>3136</v>
      </c>
      <c r="G1413" s="16" t="n">
        <v>45765</v>
      </c>
      <c r="H1413" s="6" t="s">
        <v>3142</v>
      </c>
      <c r="J1413" s="1" t="s">
        <v>34</v>
      </c>
      <c r="K1413" s="1" t="s">
        <v>35</v>
      </c>
      <c r="L1413" s="1" t="s">
        <v>3143</v>
      </c>
      <c r="M1413" s="17" t="str">
        <f aca="false">IF(COUNTIF(поверки!$H$6:$H$3175,поверки!$H1413)&gt;1,"Дубликат","")</f>
        <v/>
      </c>
      <c r="N1413" s="17" t="str">
        <f aca="false">IF(COUNTIF(поверки!$L$6:$L$3175,поверки!$L1413)&gt;1,"Дубликат","")</f>
        <v/>
      </c>
      <c r="O1413" s="18" t="n">
        <v>1408</v>
      </c>
      <c r="P1413" s="17" t="str">
        <f aca="false">CONCATENATE(TEXT(MONTH(поверки!$G1413),"00"),"/",TEXT(поверки!$O1413,"000"), "/",TEXT(YEAR(поверки!$G1413)-2000,"00"))</f>
        <v>04/1408/25</v>
      </c>
      <c r="Q1413" s="17" t="str">
        <f aca="false">VLOOKUP(поверки!$F1413,'соответстиви ОТ типу'!$K$4:$M$344,2,FALSE())</f>
        <v>ТСП</v>
      </c>
      <c r="R1413" s="17" t="s">
        <v>42</v>
      </c>
      <c r="S1413" s="17" t="s">
        <v>3139</v>
      </c>
      <c r="T1413" s="17" t="n">
        <v>5</v>
      </c>
      <c r="U1413" s="19" t="n">
        <f aca="false">VLOOKUP(поверки!$T1413,'Акты п-п'!$C$5:$I$57,2,FALSE())</f>
        <v>45761</v>
      </c>
      <c r="V1413" s="19" t="n">
        <f aca="false">VLOOKUP(поверки!$T1413,'Акты п-п'!$C$5:$I$57,3,FALSE())</f>
        <v>45765</v>
      </c>
      <c r="W1413" s="17" t="str">
        <f aca="false">VLOOKUP(поверки!$T1413,'Акты п-п'!$C$5:$I$57,5,FALSE())</f>
        <v>Кадыков П.Ю.</v>
      </c>
      <c r="X1413" s="17" t="n">
        <f aca="false">поверки!$G1413-поверки!$U1413</f>
        <v>4</v>
      </c>
      <c r="Y1413" s="17" t="n">
        <f aca="false">поверки!$V1413-поверки!$G1413</f>
        <v>0</v>
      </c>
      <c r="Z1413" s="17" t="str">
        <f aca="false">CONCATENATE(поверки!$Q1413," ",поверки!$S1413," номер ",поверки!$H1413)</f>
        <v>ТСП PFA-PT100 TI номер 150589.004-A-15</v>
      </c>
    </row>
    <row r="1414" customFormat="false" ht="17.9" hidden="true" customHeight="false" outlineLevel="0" collapsed="false">
      <c r="B1414" s="1" t="s">
        <v>66</v>
      </c>
      <c r="C1414" s="1" t="s">
        <v>30</v>
      </c>
      <c r="D1414" s="1" t="s">
        <v>31</v>
      </c>
      <c r="F1414" s="1" t="s">
        <v>2607</v>
      </c>
      <c r="G1414" s="16" t="n">
        <v>45765</v>
      </c>
      <c r="H1414" s="6" t="s">
        <v>3144</v>
      </c>
      <c r="J1414" s="1" t="s">
        <v>34</v>
      </c>
      <c r="K1414" s="1" t="s">
        <v>35</v>
      </c>
      <c r="L1414" s="1" t="s">
        <v>3145</v>
      </c>
      <c r="M1414" s="17" t="str">
        <f aca="false">IF(COUNTIF(поверки!$H$6:$H$3175,поверки!$H1414)&gt;1,"Дубликат","")</f>
        <v/>
      </c>
      <c r="N1414" s="17" t="str">
        <f aca="false">IF(COUNTIF(поверки!$L$6:$L$3175,поверки!$L1414)&gt;1,"Дубликат","")</f>
        <v/>
      </c>
      <c r="O1414" s="18" t="n">
        <v>1409</v>
      </c>
      <c r="P1414" s="17" t="str">
        <f aca="false">CONCATENATE(TEXT(MONTH(поверки!$G1414),"00"),"/",TEXT(поверки!$O1414,"000"), "/",TEXT(YEAR(поверки!$G1414)-2000,"00"))</f>
        <v>04/1409/25</v>
      </c>
      <c r="Q1414" s="17" t="str">
        <f aca="false">VLOOKUP(поверки!$F1414,'соответстиви ОТ типу'!$K$4:$M$344,2,FALSE())</f>
        <v>Преобразователь измерительный</v>
      </c>
      <c r="R1414" s="17" t="s">
        <v>42</v>
      </c>
      <c r="S1414" s="17" t="s">
        <v>2610</v>
      </c>
      <c r="T1414" s="17" t="n">
        <v>5</v>
      </c>
      <c r="U1414" s="19" t="n">
        <f aca="false">VLOOKUP(поверки!$T1414,'Акты п-п'!$C$5:$I$57,2,FALSE())</f>
        <v>45761</v>
      </c>
      <c r="V1414" s="19" t="n">
        <f aca="false">VLOOKUP(поверки!$T1414,'Акты п-п'!$C$5:$I$57,3,FALSE())</f>
        <v>45765</v>
      </c>
      <c r="W1414" s="17" t="str">
        <f aca="false">VLOOKUP(поверки!$T1414,'Акты п-п'!$C$5:$I$57,5,FALSE())</f>
        <v>Кадыков П.Ю.</v>
      </c>
      <c r="X1414" s="17" t="n">
        <f aca="false">поверки!$G1414-поверки!$U1414</f>
        <v>4</v>
      </c>
      <c r="Y1414" s="17" t="n">
        <f aca="false">поверки!$V1414-поверки!$G1414</f>
        <v>0</v>
      </c>
      <c r="Z1414" s="17" t="str">
        <f aca="false">CONCATENATE(поверки!$Q1414," ",поверки!$S1414," номер ",поверки!$H1414)</f>
        <v>Преобразователь измерительный PR5335D номер 150956275</v>
      </c>
    </row>
    <row r="1415" customFormat="false" ht="17.9" hidden="true" customHeight="false" outlineLevel="0" collapsed="false">
      <c r="B1415" s="1" t="s">
        <v>66</v>
      </c>
      <c r="C1415" s="1" t="s">
        <v>30</v>
      </c>
      <c r="D1415" s="1" t="s">
        <v>31</v>
      </c>
      <c r="F1415" s="1" t="s">
        <v>3136</v>
      </c>
      <c r="G1415" s="16" t="n">
        <v>45765</v>
      </c>
      <c r="H1415" s="6" t="s">
        <v>3146</v>
      </c>
      <c r="J1415" s="1" t="s">
        <v>34</v>
      </c>
      <c r="K1415" s="1" t="s">
        <v>35</v>
      </c>
      <c r="L1415" s="1" t="s">
        <v>3147</v>
      </c>
      <c r="M1415" s="17" t="str">
        <f aca="false">IF(COUNTIF(поверки!$H$6:$H$3175,поверки!$H1415)&gt;1,"Дубликат","")</f>
        <v/>
      </c>
      <c r="N1415" s="17" t="str">
        <f aca="false">IF(COUNTIF(поверки!$L$6:$L$3175,поверки!$L1415)&gt;1,"Дубликат","")</f>
        <v/>
      </c>
      <c r="O1415" s="18" t="n">
        <v>1410</v>
      </c>
      <c r="P1415" s="17" t="str">
        <f aca="false">CONCATENATE(TEXT(MONTH(поверки!$G1415),"00"),"/",TEXT(поверки!$O1415,"000"), "/",TEXT(YEAR(поверки!$G1415)-2000,"00"))</f>
        <v>04/1410/25</v>
      </c>
      <c r="Q1415" s="17" t="str">
        <f aca="false">VLOOKUP(поверки!$F1415,'соответстиви ОТ типу'!$K$4:$M$344,2,FALSE())</f>
        <v>ТСП</v>
      </c>
      <c r="R1415" s="17" t="s">
        <v>42</v>
      </c>
      <c r="S1415" s="17" t="s">
        <v>3139</v>
      </c>
      <c r="T1415" s="17" t="n">
        <v>5</v>
      </c>
      <c r="U1415" s="19" t="n">
        <f aca="false">VLOOKUP(поверки!$T1415,'Акты п-п'!$C$5:$I$57,2,FALSE())</f>
        <v>45761</v>
      </c>
      <c r="V1415" s="19" t="n">
        <f aca="false">VLOOKUP(поверки!$T1415,'Акты п-п'!$C$5:$I$57,3,FALSE())</f>
        <v>45765</v>
      </c>
      <c r="W1415" s="17" t="str">
        <f aca="false">VLOOKUP(поверки!$T1415,'Акты п-п'!$C$5:$I$57,5,FALSE())</f>
        <v>Кадыков П.Ю.</v>
      </c>
      <c r="X1415" s="17" t="n">
        <f aca="false">поверки!$G1415-поверки!$U1415</f>
        <v>4</v>
      </c>
      <c r="Y1415" s="17" t="n">
        <f aca="false">поверки!$V1415-поверки!$G1415</f>
        <v>0</v>
      </c>
      <c r="Z1415" s="17" t="str">
        <f aca="false">CONCATENATE(поверки!$Q1415," ",поверки!$S1415," номер ",поверки!$H1415)</f>
        <v>ТСП PFA-PT100 TI номер 150589.004-A-06</v>
      </c>
    </row>
    <row r="1416" customFormat="false" ht="17.9" hidden="true" customHeight="false" outlineLevel="0" collapsed="false">
      <c r="B1416" s="1" t="s">
        <v>66</v>
      </c>
      <c r="C1416" s="1" t="s">
        <v>30</v>
      </c>
      <c r="D1416" s="1" t="s">
        <v>31</v>
      </c>
      <c r="F1416" s="1" t="s">
        <v>2607</v>
      </c>
      <c r="G1416" s="16" t="n">
        <v>45765</v>
      </c>
      <c r="H1416" s="6" t="s">
        <v>3148</v>
      </c>
      <c r="J1416" s="1" t="s">
        <v>34</v>
      </c>
      <c r="K1416" s="1" t="s">
        <v>35</v>
      </c>
      <c r="L1416" s="1" t="s">
        <v>3149</v>
      </c>
      <c r="M1416" s="17" t="str">
        <f aca="false">IF(COUNTIF(поверки!$H$6:$H$3175,поверки!$H1416)&gt;1,"Дубликат","")</f>
        <v/>
      </c>
      <c r="N1416" s="17" t="str">
        <f aca="false">IF(COUNTIF(поверки!$L$6:$L$3175,поверки!$L1416)&gt;1,"Дубликат","")</f>
        <v/>
      </c>
      <c r="O1416" s="18" t="n">
        <v>1411</v>
      </c>
      <c r="P1416" s="17" t="str">
        <f aca="false">CONCATENATE(TEXT(MONTH(поверки!$G1416),"00"),"/",TEXT(поверки!$O1416,"000"), "/",TEXT(YEAR(поверки!$G1416)-2000,"00"))</f>
        <v>04/1411/25</v>
      </c>
      <c r="Q1416" s="17" t="str">
        <f aca="false">VLOOKUP(поверки!$F1416,'соответстиви ОТ типу'!$K$4:$M$344,2,FALSE())</f>
        <v>Преобразователь измерительный</v>
      </c>
      <c r="R1416" s="17" t="s">
        <v>42</v>
      </c>
      <c r="S1416" s="17" t="s">
        <v>2610</v>
      </c>
      <c r="T1416" s="17" t="n">
        <v>5</v>
      </c>
      <c r="U1416" s="19" t="n">
        <f aca="false">VLOOKUP(поверки!$T1416,'Акты п-п'!$C$5:$I$57,2,FALSE())</f>
        <v>45761</v>
      </c>
      <c r="V1416" s="19" t="n">
        <f aca="false">VLOOKUP(поверки!$T1416,'Акты п-п'!$C$5:$I$57,3,FALSE())</f>
        <v>45765</v>
      </c>
      <c r="W1416" s="17" t="str">
        <f aca="false">VLOOKUP(поверки!$T1416,'Акты п-п'!$C$5:$I$57,5,FALSE())</f>
        <v>Кадыков П.Ю.</v>
      </c>
      <c r="X1416" s="17" t="n">
        <f aca="false">поверки!$G1416-поверки!$U1416</f>
        <v>4</v>
      </c>
      <c r="Y1416" s="17" t="n">
        <f aca="false">поверки!$V1416-поверки!$G1416</f>
        <v>0</v>
      </c>
      <c r="Z1416" s="17" t="str">
        <f aca="false">CONCATENATE(поверки!$Q1416," ",поверки!$S1416," номер ",поверки!$H1416)</f>
        <v>Преобразователь измерительный PR5335D номер 150956260</v>
      </c>
    </row>
    <row r="1417" customFormat="false" ht="17.9" hidden="true" customHeight="false" outlineLevel="0" collapsed="false">
      <c r="B1417" s="1" t="s">
        <v>66</v>
      </c>
      <c r="C1417" s="1" t="s">
        <v>30</v>
      </c>
      <c r="D1417" s="1" t="s">
        <v>31</v>
      </c>
      <c r="F1417" s="1" t="s">
        <v>3136</v>
      </c>
      <c r="G1417" s="16" t="n">
        <v>45765</v>
      </c>
      <c r="H1417" s="6" t="s">
        <v>3150</v>
      </c>
      <c r="J1417" s="1" t="s">
        <v>34</v>
      </c>
      <c r="K1417" s="1" t="s">
        <v>35</v>
      </c>
      <c r="L1417" s="1" t="s">
        <v>3151</v>
      </c>
      <c r="M1417" s="17" t="str">
        <f aca="false">IF(COUNTIF(поверки!$H$6:$H$3175,поверки!$H1417)&gt;1,"Дубликат","")</f>
        <v/>
      </c>
      <c r="N1417" s="17" t="str">
        <f aca="false">IF(COUNTIF(поверки!$L$6:$L$3175,поверки!$L1417)&gt;1,"Дубликат","")</f>
        <v/>
      </c>
      <c r="O1417" s="18" t="n">
        <v>1412</v>
      </c>
      <c r="P1417" s="17" t="str">
        <f aca="false">CONCATENATE(TEXT(MONTH(поверки!$G1417),"00"),"/",TEXT(поверки!$O1417,"000"), "/",TEXT(YEAR(поверки!$G1417)-2000,"00"))</f>
        <v>04/1412/25</v>
      </c>
      <c r="Q1417" s="17" t="str">
        <f aca="false">VLOOKUP(поверки!$F1417,'соответстиви ОТ типу'!$K$4:$M$344,2,FALSE())</f>
        <v>ТСП</v>
      </c>
      <c r="R1417" s="17" t="s">
        <v>42</v>
      </c>
      <c r="S1417" s="17" t="s">
        <v>3139</v>
      </c>
      <c r="T1417" s="17" t="n">
        <v>5</v>
      </c>
      <c r="U1417" s="19" t="n">
        <f aca="false">VLOOKUP(поверки!$T1417,'Акты п-п'!$C$5:$I$57,2,FALSE())</f>
        <v>45761</v>
      </c>
      <c r="V1417" s="19" t="n">
        <f aca="false">VLOOKUP(поверки!$T1417,'Акты п-п'!$C$5:$I$57,3,FALSE())</f>
        <v>45765</v>
      </c>
      <c r="W1417" s="17" t="str">
        <f aca="false">VLOOKUP(поверки!$T1417,'Акты п-п'!$C$5:$I$57,5,FALSE())</f>
        <v>Кадыков П.Ю.</v>
      </c>
      <c r="X1417" s="17" t="n">
        <f aca="false">поверки!$G1417-поверки!$U1417</f>
        <v>4</v>
      </c>
      <c r="Y1417" s="17" t="n">
        <f aca="false">поверки!$V1417-поверки!$G1417</f>
        <v>0</v>
      </c>
      <c r="Z1417" s="17" t="str">
        <f aca="false">CONCATENATE(поверки!$Q1417," ",поверки!$S1417," номер ",поверки!$H1417)</f>
        <v>ТСП PFA-PT100 TI номер 150589.004-A-17</v>
      </c>
    </row>
    <row r="1418" customFormat="false" ht="17.9" hidden="true" customHeight="false" outlineLevel="0" collapsed="false">
      <c r="B1418" s="1" t="s">
        <v>66</v>
      </c>
      <c r="C1418" s="1" t="s">
        <v>30</v>
      </c>
      <c r="D1418" s="1" t="s">
        <v>31</v>
      </c>
      <c r="F1418" s="1" t="s">
        <v>2607</v>
      </c>
      <c r="G1418" s="16" t="n">
        <v>45765</v>
      </c>
      <c r="H1418" s="6" t="s">
        <v>3152</v>
      </c>
      <c r="J1418" s="1" t="s">
        <v>34</v>
      </c>
      <c r="K1418" s="1" t="s">
        <v>35</v>
      </c>
      <c r="L1418" s="1" t="s">
        <v>3153</v>
      </c>
      <c r="M1418" s="17" t="str">
        <f aca="false">IF(COUNTIF(поверки!$H$6:$H$3175,поверки!$H1418)&gt;1,"Дубликат","")</f>
        <v/>
      </c>
      <c r="N1418" s="17" t="str">
        <f aca="false">IF(COUNTIF(поверки!$L$6:$L$3175,поверки!$L1418)&gt;1,"Дубликат","")</f>
        <v/>
      </c>
      <c r="O1418" s="18" t="n">
        <v>1413</v>
      </c>
      <c r="P1418" s="17" t="str">
        <f aca="false">CONCATENATE(TEXT(MONTH(поверки!$G1418),"00"),"/",TEXT(поверки!$O1418,"000"), "/",TEXT(YEAR(поверки!$G1418)-2000,"00"))</f>
        <v>04/1413/25</v>
      </c>
      <c r="Q1418" s="17" t="str">
        <f aca="false">VLOOKUP(поверки!$F1418,'соответстиви ОТ типу'!$K$4:$M$344,2,FALSE())</f>
        <v>Преобразователь измерительный</v>
      </c>
      <c r="R1418" s="17" t="s">
        <v>42</v>
      </c>
      <c r="S1418" s="17" t="s">
        <v>2610</v>
      </c>
      <c r="T1418" s="17" t="n">
        <v>5</v>
      </c>
      <c r="U1418" s="19" t="n">
        <f aca="false">VLOOKUP(поверки!$T1418,'Акты п-п'!$C$5:$I$57,2,FALSE())</f>
        <v>45761</v>
      </c>
      <c r="V1418" s="19" t="n">
        <f aca="false">VLOOKUP(поверки!$T1418,'Акты п-п'!$C$5:$I$57,3,FALSE())</f>
        <v>45765</v>
      </c>
      <c r="W1418" s="17" t="str">
        <f aca="false">VLOOKUP(поверки!$T1418,'Акты п-п'!$C$5:$I$57,5,FALSE())</f>
        <v>Кадыков П.Ю.</v>
      </c>
      <c r="X1418" s="17" t="n">
        <f aca="false">поверки!$G1418-поверки!$U1418</f>
        <v>4</v>
      </c>
      <c r="Y1418" s="17" t="n">
        <f aca="false">поверки!$V1418-поверки!$G1418</f>
        <v>0</v>
      </c>
      <c r="Z1418" s="17" t="str">
        <f aca="false">CONCATENATE(поверки!$Q1418," ",поверки!$S1418," номер ",поверки!$H1418)</f>
        <v>Преобразователь измерительный PR5335D номер 150957727</v>
      </c>
    </row>
    <row r="1419" customFormat="false" ht="17.9" hidden="true" customHeight="false" outlineLevel="0" collapsed="false">
      <c r="B1419" s="1" t="s">
        <v>66</v>
      </c>
      <c r="C1419" s="1" t="s">
        <v>30</v>
      </c>
      <c r="D1419" s="1" t="s">
        <v>31</v>
      </c>
      <c r="F1419" s="1" t="s">
        <v>3136</v>
      </c>
      <c r="G1419" s="16" t="n">
        <v>45765</v>
      </c>
      <c r="H1419" s="6" t="s">
        <v>3154</v>
      </c>
      <c r="J1419" s="1" t="s">
        <v>34</v>
      </c>
      <c r="K1419" s="1" t="s">
        <v>35</v>
      </c>
      <c r="L1419" s="1" t="s">
        <v>3155</v>
      </c>
      <c r="M1419" s="17" t="str">
        <f aca="false">IF(COUNTIF(поверки!$H$6:$H$3175,поверки!$H1419)&gt;1,"Дубликат","")</f>
        <v/>
      </c>
      <c r="N1419" s="17" t="str">
        <f aca="false">IF(COUNTIF(поверки!$L$6:$L$3175,поверки!$L1419)&gt;1,"Дубликат","")</f>
        <v/>
      </c>
      <c r="O1419" s="18" t="n">
        <v>1414</v>
      </c>
      <c r="P1419" s="17" t="str">
        <f aca="false">CONCATENATE(TEXT(MONTH(поверки!$G1419),"00"),"/",TEXT(поверки!$O1419,"000"), "/",TEXT(YEAR(поверки!$G1419)-2000,"00"))</f>
        <v>04/1414/25</v>
      </c>
      <c r="Q1419" s="17" t="str">
        <f aca="false">VLOOKUP(поверки!$F1419,'соответстиви ОТ типу'!$K$4:$M$344,2,FALSE())</f>
        <v>ТСП</v>
      </c>
      <c r="R1419" s="17" t="s">
        <v>42</v>
      </c>
      <c r="S1419" s="17" t="s">
        <v>3139</v>
      </c>
      <c r="T1419" s="17" t="n">
        <v>5</v>
      </c>
      <c r="U1419" s="19" t="n">
        <f aca="false">VLOOKUP(поверки!$T1419,'Акты п-п'!$C$5:$I$57,2,FALSE())</f>
        <v>45761</v>
      </c>
      <c r="V1419" s="19" t="n">
        <f aca="false">VLOOKUP(поверки!$T1419,'Акты п-п'!$C$5:$I$57,3,FALSE())</f>
        <v>45765</v>
      </c>
      <c r="W1419" s="17" t="str">
        <f aca="false">VLOOKUP(поверки!$T1419,'Акты п-п'!$C$5:$I$57,5,FALSE())</f>
        <v>Кадыков П.Ю.</v>
      </c>
      <c r="X1419" s="17" t="n">
        <f aca="false">поверки!$G1419-поверки!$U1419</f>
        <v>4</v>
      </c>
      <c r="Y1419" s="17" t="n">
        <f aca="false">поверки!$V1419-поверки!$G1419</f>
        <v>0</v>
      </c>
      <c r="Z1419" s="17" t="str">
        <f aca="false">CONCATENATE(поверки!$Q1419," ",поверки!$S1419," номер ",поверки!$H1419)</f>
        <v>ТСП PFA-PT100 TI номер 150589.004-A-19</v>
      </c>
    </row>
    <row r="1420" customFormat="false" ht="17.9" hidden="true" customHeight="false" outlineLevel="0" collapsed="false">
      <c r="B1420" s="1" t="s">
        <v>66</v>
      </c>
      <c r="C1420" s="1" t="s">
        <v>30</v>
      </c>
      <c r="D1420" s="1" t="s">
        <v>31</v>
      </c>
      <c r="F1420" s="1" t="s">
        <v>2607</v>
      </c>
      <c r="G1420" s="16" t="n">
        <v>45765</v>
      </c>
      <c r="H1420" s="6" t="s">
        <v>3156</v>
      </c>
      <c r="J1420" s="1" t="s">
        <v>34</v>
      </c>
      <c r="K1420" s="1" t="s">
        <v>35</v>
      </c>
      <c r="L1420" s="1" t="s">
        <v>3157</v>
      </c>
      <c r="M1420" s="17" t="str">
        <f aca="false">IF(COUNTIF(поверки!$H$6:$H$3175,поверки!$H1420)&gt;1,"Дубликат","")</f>
        <v/>
      </c>
      <c r="N1420" s="17" t="str">
        <f aca="false">IF(COUNTIF(поверки!$L$6:$L$3175,поверки!$L1420)&gt;1,"Дубликат","")</f>
        <v/>
      </c>
      <c r="O1420" s="18" t="n">
        <v>1415</v>
      </c>
      <c r="P1420" s="17" t="str">
        <f aca="false">CONCATENATE(TEXT(MONTH(поверки!$G1420),"00"),"/",TEXT(поверки!$O1420,"000"), "/",TEXT(YEAR(поверки!$G1420)-2000,"00"))</f>
        <v>04/1415/25</v>
      </c>
      <c r="Q1420" s="17" t="str">
        <f aca="false">VLOOKUP(поверки!$F1420,'соответстиви ОТ типу'!$K$4:$M$344,2,FALSE())</f>
        <v>Преобразователь измерительный</v>
      </c>
      <c r="R1420" s="17" t="s">
        <v>42</v>
      </c>
      <c r="S1420" s="17" t="s">
        <v>2610</v>
      </c>
      <c r="T1420" s="17" t="n">
        <v>5</v>
      </c>
      <c r="U1420" s="19" t="n">
        <f aca="false">VLOOKUP(поверки!$T1420,'Акты п-п'!$C$5:$I$57,2,FALSE())</f>
        <v>45761</v>
      </c>
      <c r="V1420" s="19" t="n">
        <f aca="false">VLOOKUP(поверки!$T1420,'Акты п-п'!$C$5:$I$57,3,FALSE())</f>
        <v>45765</v>
      </c>
      <c r="W1420" s="17" t="str">
        <f aca="false">VLOOKUP(поверки!$T1420,'Акты п-п'!$C$5:$I$57,5,FALSE())</f>
        <v>Кадыков П.Ю.</v>
      </c>
      <c r="X1420" s="17" t="n">
        <f aca="false">поверки!$G1420-поверки!$U1420</f>
        <v>4</v>
      </c>
      <c r="Y1420" s="17" t="n">
        <f aca="false">поверки!$V1420-поверки!$G1420</f>
        <v>0</v>
      </c>
      <c r="Z1420" s="17" t="str">
        <f aca="false">CONCATENATE(поверки!$Q1420," ",поверки!$S1420," номер ",поверки!$H1420)</f>
        <v>Преобразователь измерительный PR5335D номер 150957728</v>
      </c>
    </row>
    <row r="1421" customFormat="false" ht="17.9" hidden="true" customHeight="false" outlineLevel="0" collapsed="false">
      <c r="B1421" s="1" t="s">
        <v>66</v>
      </c>
      <c r="C1421" s="1" t="s">
        <v>30</v>
      </c>
      <c r="D1421" s="1" t="s">
        <v>31</v>
      </c>
      <c r="F1421" s="1" t="s">
        <v>3136</v>
      </c>
      <c r="G1421" s="16" t="n">
        <v>45765</v>
      </c>
      <c r="H1421" s="6" t="s">
        <v>3158</v>
      </c>
      <c r="J1421" s="1" t="s">
        <v>34</v>
      </c>
      <c r="K1421" s="1" t="s">
        <v>35</v>
      </c>
      <c r="L1421" s="1" t="s">
        <v>3159</v>
      </c>
      <c r="M1421" s="17" t="str">
        <f aca="false">IF(COUNTIF(поверки!$H$6:$H$3175,поверки!$H1421)&gt;1,"Дубликат","")</f>
        <v/>
      </c>
      <c r="N1421" s="17" t="str">
        <f aca="false">IF(COUNTIF(поверки!$L$6:$L$3175,поверки!$L1421)&gt;1,"Дубликат","")</f>
        <v/>
      </c>
      <c r="O1421" s="18" t="n">
        <v>1416</v>
      </c>
      <c r="P1421" s="17" t="str">
        <f aca="false">CONCATENATE(TEXT(MONTH(поверки!$G1421),"00"),"/",TEXT(поверки!$O1421,"000"), "/",TEXT(YEAR(поверки!$G1421)-2000,"00"))</f>
        <v>04/1416/25</v>
      </c>
      <c r="Q1421" s="17" t="str">
        <f aca="false">VLOOKUP(поверки!$F1421,'соответстиви ОТ типу'!$K$4:$M$344,2,FALSE())</f>
        <v>ТСП</v>
      </c>
      <c r="R1421" s="17" t="s">
        <v>42</v>
      </c>
      <c r="S1421" s="17" t="s">
        <v>3139</v>
      </c>
      <c r="T1421" s="17" t="n">
        <v>5</v>
      </c>
      <c r="U1421" s="19" t="n">
        <f aca="false">VLOOKUP(поверки!$T1421,'Акты п-п'!$C$5:$I$57,2,FALSE())</f>
        <v>45761</v>
      </c>
      <c r="V1421" s="19" t="n">
        <f aca="false">VLOOKUP(поверки!$T1421,'Акты п-п'!$C$5:$I$57,3,FALSE())</f>
        <v>45765</v>
      </c>
      <c r="W1421" s="17" t="str">
        <f aca="false">VLOOKUP(поверки!$T1421,'Акты п-п'!$C$5:$I$57,5,FALSE())</f>
        <v>Кадыков П.Ю.</v>
      </c>
      <c r="X1421" s="17" t="n">
        <f aca="false">поверки!$G1421-поверки!$U1421</f>
        <v>4</v>
      </c>
      <c r="Y1421" s="17" t="n">
        <f aca="false">поверки!$V1421-поверки!$G1421</f>
        <v>0</v>
      </c>
      <c r="Z1421" s="17" t="str">
        <f aca="false">CONCATENATE(поверки!$Q1421," ",поверки!$S1421," номер ",поверки!$H1421)</f>
        <v>ТСП PFA-PT100 TI номер 150589.004-A-14</v>
      </c>
    </row>
    <row r="1422" customFormat="false" ht="17.9" hidden="true" customHeight="false" outlineLevel="0" collapsed="false">
      <c r="B1422" s="1" t="s">
        <v>66</v>
      </c>
      <c r="C1422" s="1" t="s">
        <v>30</v>
      </c>
      <c r="D1422" s="1" t="s">
        <v>31</v>
      </c>
      <c r="F1422" s="1" t="s">
        <v>3160</v>
      </c>
      <c r="G1422" s="16" t="n">
        <v>45765</v>
      </c>
      <c r="H1422" s="6" t="s">
        <v>3161</v>
      </c>
      <c r="J1422" s="1" t="s">
        <v>34</v>
      </c>
      <c r="K1422" s="1" t="s">
        <v>35</v>
      </c>
      <c r="L1422" s="1" t="s">
        <v>3162</v>
      </c>
      <c r="M1422" s="17" t="str">
        <f aca="false">IF(COUNTIF(поверки!$H$6:$H$3175,поверки!$H1422)&gt;1,"Дубликат","")</f>
        <v/>
      </c>
      <c r="N1422" s="17" t="str">
        <f aca="false">IF(COUNTIF(поверки!$L$6:$L$3175,поверки!$L1422)&gt;1,"Дубликат","")</f>
        <v/>
      </c>
      <c r="O1422" s="18" t="n">
        <v>1417</v>
      </c>
      <c r="P1422" s="17" t="str">
        <f aca="false">CONCATENATE(TEXT(MONTH(поверки!$G1422),"00"),"/",TEXT(поверки!$O1422,"000"), "/",TEXT(YEAR(поверки!$G1422)-2000,"00"))</f>
        <v>04/1417/25</v>
      </c>
      <c r="Q1422" s="17" t="str">
        <f aca="false">VLOOKUP(поверки!$F1422,'соответстиви ОТ типу'!$K$4:$M$344,2,FALSE())</f>
        <v>Преобразователь измерительный</v>
      </c>
      <c r="R1422" s="17" t="s">
        <v>42</v>
      </c>
      <c r="S1422" s="17" t="s">
        <v>3163</v>
      </c>
      <c r="T1422" s="17" t="n">
        <v>5</v>
      </c>
      <c r="U1422" s="19" t="n">
        <f aca="false">VLOOKUP(поверки!$T1422,'Акты п-п'!$C$5:$I$57,2,FALSE())</f>
        <v>45761</v>
      </c>
      <c r="V1422" s="19" t="n">
        <f aca="false">VLOOKUP(поверки!$T1422,'Акты п-п'!$C$5:$I$57,3,FALSE())</f>
        <v>45765</v>
      </c>
      <c r="W1422" s="17" t="str">
        <f aca="false">VLOOKUP(поверки!$T1422,'Акты п-п'!$C$5:$I$57,5,FALSE())</f>
        <v>Кадыков П.Ю.</v>
      </c>
      <c r="X1422" s="17" t="n">
        <f aca="false">поверки!$G1422-поверки!$U1422</f>
        <v>4</v>
      </c>
      <c r="Y1422" s="17" t="n">
        <f aca="false">поверки!$V1422-поверки!$G1422</f>
        <v>0</v>
      </c>
      <c r="Z1422" s="17" t="str">
        <f aca="false">CONCATENATE(поверки!$Q1422," ",поверки!$S1422," номер ",поверки!$H1422)</f>
        <v>Преобразователь измерительный YTA 70 номер 150910750</v>
      </c>
    </row>
    <row r="1423" customFormat="false" ht="17.9" hidden="true" customHeight="false" outlineLevel="0" collapsed="false">
      <c r="B1423" s="1" t="s">
        <v>66</v>
      </c>
      <c r="C1423" s="1" t="s">
        <v>30</v>
      </c>
      <c r="D1423" s="1" t="s">
        <v>31</v>
      </c>
      <c r="F1423" s="1" t="s">
        <v>3164</v>
      </c>
      <c r="G1423" s="16" t="n">
        <v>45765</v>
      </c>
      <c r="H1423" s="6" t="s">
        <v>3165</v>
      </c>
      <c r="J1423" s="1" t="s">
        <v>34</v>
      </c>
      <c r="K1423" s="1" t="s">
        <v>35</v>
      </c>
      <c r="L1423" s="1" t="s">
        <v>3166</v>
      </c>
      <c r="M1423" s="17" t="str">
        <f aca="false">IF(COUNTIF(поверки!$H$6:$H$3175,поверки!$H1423)&gt;1,"Дубликат","")</f>
        <v/>
      </c>
      <c r="N1423" s="17" t="str">
        <f aca="false">IF(COUNTIF(поверки!$L$6:$L$3175,поверки!$L1423)&gt;1,"Дубликат","")</f>
        <v/>
      </c>
      <c r="O1423" s="18" t="n">
        <v>1418</v>
      </c>
      <c r="P1423" s="17" t="str">
        <f aca="false">CONCATENATE(TEXT(MONTH(поверки!$G1423),"00"),"/",TEXT(поверки!$O1423,"000"), "/",TEXT(YEAR(поверки!$G1423)-2000,"00"))</f>
        <v>04/1418/25</v>
      </c>
      <c r="Q1423" s="17" t="str">
        <f aca="false">VLOOKUP(поверки!$F1423,'соответстиви ОТ типу'!$K$4:$M$344,2,FALSE())</f>
        <v>Термометр сопротивления</v>
      </c>
      <c r="R1423" s="17" t="s">
        <v>42</v>
      </c>
      <c r="S1423" s="17" t="s">
        <v>3167</v>
      </c>
      <c r="T1423" s="17" t="n">
        <v>5</v>
      </c>
      <c r="U1423" s="19" t="n">
        <f aca="false">VLOOKUP(поверки!$T1423,'Акты п-п'!$C$5:$I$57,2,FALSE())</f>
        <v>45761</v>
      </c>
      <c r="V1423" s="19" t="n">
        <f aca="false">VLOOKUP(поверки!$T1423,'Акты п-п'!$C$5:$I$57,3,FALSE())</f>
        <v>45765</v>
      </c>
      <c r="W1423" s="17" t="str">
        <f aca="false">VLOOKUP(поверки!$T1423,'Акты п-п'!$C$5:$I$57,5,FALSE())</f>
        <v>Кадыков П.Ю.</v>
      </c>
      <c r="X1423" s="17" t="n">
        <f aca="false">поверки!$G1423-поверки!$U1423</f>
        <v>4</v>
      </c>
      <c r="Y1423" s="17" t="n">
        <f aca="false">поверки!$V1423-поверки!$G1423</f>
        <v>0</v>
      </c>
      <c r="Z1423" s="17" t="str">
        <f aca="false">CONCATENATE(поверки!$Q1423," ",поверки!$S1423," номер ",поверки!$H1423)</f>
        <v>Термометр сопротивления ТСПТ номер 4748-5-15</v>
      </c>
    </row>
    <row r="1424" customFormat="false" ht="17.9" hidden="true" customHeight="false" outlineLevel="0" collapsed="false">
      <c r="B1424" s="1" t="s">
        <v>66</v>
      </c>
      <c r="C1424" s="1" t="s">
        <v>30</v>
      </c>
      <c r="D1424" s="1" t="s">
        <v>31</v>
      </c>
      <c r="F1424" s="1" t="s">
        <v>2607</v>
      </c>
      <c r="G1424" s="16" t="n">
        <v>45765</v>
      </c>
      <c r="H1424" s="6" t="s">
        <v>3168</v>
      </c>
      <c r="J1424" s="1" t="s">
        <v>34</v>
      </c>
      <c r="K1424" s="1" t="s">
        <v>35</v>
      </c>
      <c r="L1424" s="1" t="s">
        <v>3169</v>
      </c>
      <c r="M1424" s="17" t="str">
        <f aca="false">IF(COUNTIF(поверки!$H$6:$H$3175,поверки!$H1424)&gt;1,"Дубликат","")</f>
        <v/>
      </c>
      <c r="N1424" s="17" t="str">
        <f aca="false">IF(COUNTIF(поверки!$L$6:$L$3175,поверки!$L1424)&gt;1,"Дубликат","")</f>
        <v/>
      </c>
      <c r="O1424" s="18" t="n">
        <v>1419</v>
      </c>
      <c r="P1424" s="17" t="str">
        <f aca="false">CONCATENATE(TEXT(MONTH(поверки!$G1424),"00"),"/",TEXT(поверки!$O1424,"000"), "/",TEXT(YEAR(поверки!$G1424)-2000,"00"))</f>
        <v>04/1419/25</v>
      </c>
      <c r="Q1424" s="17" t="str">
        <f aca="false">VLOOKUP(поверки!$F1424,'соответстиви ОТ типу'!$K$4:$M$344,2,FALSE())</f>
        <v>Преобразователь измерительный</v>
      </c>
      <c r="R1424" s="17" t="s">
        <v>42</v>
      </c>
      <c r="S1424" s="17" t="s">
        <v>2610</v>
      </c>
      <c r="T1424" s="17" t="n">
        <v>5</v>
      </c>
      <c r="U1424" s="19" t="n">
        <f aca="false">VLOOKUP(поверки!$T1424,'Акты п-п'!$C$5:$I$57,2,FALSE())</f>
        <v>45761</v>
      </c>
      <c r="V1424" s="19" t="n">
        <f aca="false">VLOOKUP(поверки!$T1424,'Акты п-п'!$C$5:$I$57,3,FALSE())</f>
        <v>45765</v>
      </c>
      <c r="W1424" s="17" t="str">
        <f aca="false">VLOOKUP(поверки!$T1424,'Акты п-п'!$C$5:$I$57,5,FALSE())</f>
        <v>Кадыков П.Ю.</v>
      </c>
      <c r="X1424" s="17" t="n">
        <f aca="false">поверки!$G1424-поверки!$U1424</f>
        <v>4</v>
      </c>
      <c r="Y1424" s="17" t="n">
        <f aca="false">поверки!$V1424-поверки!$G1424</f>
        <v>0</v>
      </c>
      <c r="Z1424" s="17" t="str">
        <f aca="false">CONCATENATE(поверки!$Q1424," ",поверки!$S1424," номер ",поверки!$H1424)</f>
        <v>Преобразователь измерительный PR5335D номер 170943393</v>
      </c>
    </row>
    <row r="1425" customFormat="false" ht="17.9" hidden="true" customHeight="false" outlineLevel="0" collapsed="false">
      <c r="B1425" s="1" t="s">
        <v>66</v>
      </c>
      <c r="C1425" s="1" t="s">
        <v>30</v>
      </c>
      <c r="D1425" s="1" t="s">
        <v>31</v>
      </c>
      <c r="F1425" s="1" t="s">
        <v>3164</v>
      </c>
      <c r="G1425" s="16" t="n">
        <v>45765</v>
      </c>
      <c r="H1425" s="6" t="s">
        <v>3170</v>
      </c>
      <c r="J1425" s="1" t="s">
        <v>34</v>
      </c>
      <c r="K1425" s="1" t="s">
        <v>35</v>
      </c>
      <c r="L1425" s="1" t="s">
        <v>3171</v>
      </c>
      <c r="M1425" s="17" t="str">
        <f aca="false">IF(COUNTIF(поверки!$H$6:$H$3175,поверки!$H1425)&gt;1,"Дубликат","")</f>
        <v/>
      </c>
      <c r="N1425" s="17" t="str">
        <f aca="false">IF(COUNTIF(поверки!$L$6:$L$3175,поверки!$L1425)&gt;1,"Дубликат","")</f>
        <v/>
      </c>
      <c r="O1425" s="18" t="n">
        <v>1420</v>
      </c>
      <c r="P1425" s="17" t="str">
        <f aca="false">CONCATENATE(TEXT(MONTH(поверки!$G1425),"00"),"/",TEXT(поверки!$O1425,"000"), "/",TEXT(YEAR(поверки!$G1425)-2000,"00"))</f>
        <v>04/1420/25</v>
      </c>
      <c r="Q1425" s="17" t="str">
        <f aca="false">VLOOKUP(поверки!$F1425,'соответстиви ОТ типу'!$K$4:$M$344,2,FALSE())</f>
        <v>Термометр сопротивления</v>
      </c>
      <c r="R1425" s="17" t="s">
        <v>42</v>
      </c>
      <c r="S1425" s="17" t="s">
        <v>3167</v>
      </c>
      <c r="T1425" s="17" t="n">
        <v>5</v>
      </c>
      <c r="U1425" s="19" t="n">
        <f aca="false">VLOOKUP(поверки!$T1425,'Акты п-п'!$C$5:$I$57,2,FALSE())</f>
        <v>45761</v>
      </c>
      <c r="V1425" s="19" t="n">
        <f aca="false">VLOOKUP(поверки!$T1425,'Акты п-п'!$C$5:$I$57,3,FALSE())</f>
        <v>45765</v>
      </c>
      <c r="W1425" s="17" t="str">
        <f aca="false">VLOOKUP(поверки!$T1425,'Акты п-п'!$C$5:$I$57,5,FALSE())</f>
        <v>Кадыков П.Ю.</v>
      </c>
      <c r="X1425" s="17" t="n">
        <f aca="false">поверки!$G1425-поверки!$U1425</f>
        <v>4</v>
      </c>
      <c r="Y1425" s="17" t="n">
        <f aca="false">поверки!$V1425-поверки!$G1425</f>
        <v>0</v>
      </c>
      <c r="Z1425" s="17" t="str">
        <f aca="false">CONCATENATE(поверки!$Q1425," ",поверки!$S1425," номер ",поверки!$H1425)</f>
        <v>Термометр сопротивления ТСПТ номер 4748-5-10</v>
      </c>
    </row>
    <row r="1426" customFormat="false" ht="17.9" hidden="true" customHeight="false" outlineLevel="0" collapsed="false">
      <c r="B1426" s="1" t="s">
        <v>66</v>
      </c>
      <c r="C1426" s="1" t="s">
        <v>30</v>
      </c>
      <c r="D1426" s="1" t="s">
        <v>31</v>
      </c>
      <c r="F1426" s="1" t="s">
        <v>2607</v>
      </c>
      <c r="G1426" s="16" t="n">
        <v>45765</v>
      </c>
      <c r="H1426" s="6" t="s">
        <v>3172</v>
      </c>
      <c r="J1426" s="1" t="s">
        <v>34</v>
      </c>
      <c r="K1426" s="1" t="s">
        <v>35</v>
      </c>
      <c r="L1426" s="1" t="s">
        <v>3173</v>
      </c>
      <c r="M1426" s="17" t="str">
        <f aca="false">IF(COUNTIF(поверки!$H$6:$H$3175,поверки!$H1426)&gt;1,"Дубликат","")</f>
        <v/>
      </c>
      <c r="N1426" s="17" t="str">
        <f aca="false">IF(COUNTIF(поверки!$L$6:$L$3175,поверки!$L1426)&gt;1,"Дубликат","")</f>
        <v/>
      </c>
      <c r="O1426" s="18" t="n">
        <v>1421</v>
      </c>
      <c r="P1426" s="17" t="str">
        <f aca="false">CONCATENATE(TEXT(MONTH(поверки!$G1426),"00"),"/",TEXT(поверки!$O1426,"000"), "/",TEXT(YEAR(поверки!$G1426)-2000,"00"))</f>
        <v>04/1421/25</v>
      </c>
      <c r="Q1426" s="17" t="str">
        <f aca="false">VLOOKUP(поверки!$F1426,'соответстиви ОТ типу'!$K$4:$M$344,2,FALSE())</f>
        <v>Преобразователь измерительный</v>
      </c>
      <c r="R1426" s="17" t="s">
        <v>42</v>
      </c>
      <c r="S1426" s="17" t="s">
        <v>2610</v>
      </c>
      <c r="T1426" s="17" t="n">
        <v>5</v>
      </c>
      <c r="U1426" s="19" t="n">
        <f aca="false">VLOOKUP(поверки!$T1426,'Акты п-п'!$C$5:$I$57,2,FALSE())</f>
        <v>45761</v>
      </c>
      <c r="V1426" s="19" t="n">
        <f aca="false">VLOOKUP(поверки!$T1426,'Акты п-п'!$C$5:$I$57,3,FALSE())</f>
        <v>45765</v>
      </c>
      <c r="W1426" s="17" t="str">
        <f aca="false">VLOOKUP(поверки!$T1426,'Акты п-п'!$C$5:$I$57,5,FALSE())</f>
        <v>Кадыков П.Ю.</v>
      </c>
      <c r="X1426" s="17" t="n">
        <f aca="false">поверки!$G1426-поверки!$U1426</f>
        <v>4</v>
      </c>
      <c r="Y1426" s="17" t="n">
        <f aca="false">поверки!$V1426-поверки!$G1426</f>
        <v>0</v>
      </c>
      <c r="Z1426" s="17" t="str">
        <f aca="false">CONCATENATE(поверки!$Q1426," ",поверки!$S1426," номер ",поверки!$H1426)</f>
        <v>Преобразователь измерительный PR5335D номер 170909893</v>
      </c>
    </row>
    <row r="1427" customFormat="false" ht="17.9" hidden="true" customHeight="false" outlineLevel="0" collapsed="false">
      <c r="B1427" s="1" t="s">
        <v>66</v>
      </c>
      <c r="C1427" s="1" t="s">
        <v>30</v>
      </c>
      <c r="D1427" s="1" t="s">
        <v>31</v>
      </c>
      <c r="F1427" s="1" t="s">
        <v>3164</v>
      </c>
      <c r="G1427" s="16" t="n">
        <v>45765</v>
      </c>
      <c r="H1427" s="6" t="s">
        <v>3174</v>
      </c>
      <c r="J1427" s="1" t="s">
        <v>34</v>
      </c>
      <c r="K1427" s="1" t="s">
        <v>35</v>
      </c>
      <c r="L1427" s="1" t="s">
        <v>3175</v>
      </c>
      <c r="M1427" s="17" t="str">
        <f aca="false">IF(COUNTIF(поверки!$H$6:$H$3175,поверки!$H1427)&gt;1,"Дубликат","")</f>
        <v/>
      </c>
      <c r="N1427" s="17" t="str">
        <f aca="false">IF(COUNTIF(поверки!$L$6:$L$3175,поверки!$L1427)&gt;1,"Дубликат","")</f>
        <v/>
      </c>
      <c r="O1427" s="18" t="n">
        <v>1422</v>
      </c>
      <c r="P1427" s="17" t="str">
        <f aca="false">CONCATENATE(TEXT(MONTH(поверки!$G1427),"00"),"/",TEXT(поверки!$O1427,"000"), "/",TEXT(YEAR(поверки!$G1427)-2000,"00"))</f>
        <v>04/1422/25</v>
      </c>
      <c r="Q1427" s="17" t="str">
        <f aca="false">VLOOKUP(поверки!$F1427,'соответстиви ОТ типу'!$K$4:$M$344,2,FALSE())</f>
        <v>Термометр сопротивления</v>
      </c>
      <c r="R1427" s="17" t="s">
        <v>42</v>
      </c>
      <c r="S1427" s="17" t="s">
        <v>3167</v>
      </c>
      <c r="T1427" s="17" t="n">
        <v>5</v>
      </c>
      <c r="U1427" s="19" t="n">
        <f aca="false">VLOOKUP(поверки!$T1427,'Акты п-п'!$C$5:$I$57,2,FALSE())</f>
        <v>45761</v>
      </c>
      <c r="V1427" s="19" t="n">
        <f aca="false">VLOOKUP(поверки!$T1427,'Акты п-п'!$C$5:$I$57,3,FALSE())</f>
        <v>45765</v>
      </c>
      <c r="W1427" s="17" t="str">
        <f aca="false">VLOOKUP(поверки!$T1427,'Акты п-п'!$C$5:$I$57,5,FALSE())</f>
        <v>Кадыков П.Ю.</v>
      </c>
      <c r="X1427" s="17" t="n">
        <f aca="false">поверки!$G1427-поверки!$U1427</f>
        <v>4</v>
      </c>
      <c r="Y1427" s="17" t="n">
        <f aca="false">поверки!$V1427-поверки!$G1427</f>
        <v>0</v>
      </c>
      <c r="Z1427" s="17" t="str">
        <f aca="false">CONCATENATE(поверки!$Q1427," ",поверки!$S1427," номер ",поверки!$H1427)</f>
        <v>Термометр сопротивления ТСПТ номер 1319-9-1</v>
      </c>
    </row>
    <row r="1428" customFormat="false" ht="17.9" hidden="true" customHeight="false" outlineLevel="0" collapsed="false">
      <c r="B1428" s="1" t="s">
        <v>66</v>
      </c>
      <c r="C1428" s="1" t="s">
        <v>30</v>
      </c>
      <c r="D1428" s="1" t="s">
        <v>31</v>
      </c>
      <c r="F1428" s="1" t="s">
        <v>2607</v>
      </c>
      <c r="G1428" s="16" t="n">
        <v>45765</v>
      </c>
      <c r="H1428" s="6" t="s">
        <v>3176</v>
      </c>
      <c r="J1428" s="1" t="s">
        <v>34</v>
      </c>
      <c r="K1428" s="1" t="s">
        <v>35</v>
      </c>
      <c r="L1428" s="1" t="s">
        <v>3177</v>
      </c>
      <c r="M1428" s="17" t="str">
        <f aca="false">IF(COUNTIF(поверки!$H$6:$H$3175,поверки!$H1428)&gt;1,"Дубликат","")</f>
        <v/>
      </c>
      <c r="N1428" s="17" t="str">
        <f aca="false">IF(COUNTIF(поверки!$L$6:$L$3175,поверки!$L1428)&gt;1,"Дубликат","")</f>
        <v/>
      </c>
      <c r="O1428" s="18" t="n">
        <v>1423</v>
      </c>
      <c r="P1428" s="17" t="str">
        <f aca="false">CONCATENATE(TEXT(MONTH(поверки!$G1428),"00"),"/",TEXT(поверки!$O1428,"000"), "/",TEXT(YEAR(поверки!$G1428)-2000,"00"))</f>
        <v>04/1423/25</v>
      </c>
      <c r="Q1428" s="17" t="str">
        <f aca="false">VLOOKUP(поверки!$F1428,'соответстиви ОТ типу'!$K$4:$M$344,2,FALSE())</f>
        <v>Преобразователь измерительный</v>
      </c>
      <c r="R1428" s="17" t="s">
        <v>46</v>
      </c>
      <c r="S1428" s="17" t="s">
        <v>2610</v>
      </c>
      <c r="T1428" s="17" t="n">
        <v>5</v>
      </c>
      <c r="U1428" s="19" t="n">
        <f aca="false">VLOOKUP(поверки!$T1428,'Акты п-п'!$C$5:$I$57,2,FALSE())</f>
        <v>45761</v>
      </c>
      <c r="V1428" s="19" t="n">
        <f aca="false">VLOOKUP(поверки!$T1428,'Акты п-п'!$C$5:$I$57,3,FALSE())</f>
        <v>45765</v>
      </c>
      <c r="W1428" s="17" t="str">
        <f aca="false">VLOOKUP(поверки!$T1428,'Акты п-п'!$C$5:$I$57,5,FALSE())</f>
        <v>Кадыков П.Ю.</v>
      </c>
      <c r="X1428" s="17" t="n">
        <f aca="false">поверки!$G1428-поверки!$U1428</f>
        <v>4</v>
      </c>
      <c r="Y1428" s="17" t="n">
        <f aca="false">поверки!$V1428-поверки!$G1428</f>
        <v>0</v>
      </c>
      <c r="Z1428" s="17" t="str">
        <f aca="false">CONCATENATE(поверки!$Q1428," ",поверки!$S1428," номер ",поверки!$H1428)</f>
        <v>Преобразователь измерительный PR5335D номер 170909284</v>
      </c>
    </row>
    <row r="1429" customFormat="false" ht="17.9" hidden="true" customHeight="false" outlineLevel="0" collapsed="false">
      <c r="B1429" s="1" t="s">
        <v>66</v>
      </c>
      <c r="C1429" s="1" t="s">
        <v>30</v>
      </c>
      <c r="D1429" s="1" t="s">
        <v>31</v>
      </c>
      <c r="F1429" s="1" t="s">
        <v>3164</v>
      </c>
      <c r="G1429" s="16" t="n">
        <v>45765</v>
      </c>
      <c r="H1429" s="6" t="s">
        <v>3178</v>
      </c>
      <c r="J1429" s="1" t="s">
        <v>34</v>
      </c>
      <c r="K1429" s="1" t="s">
        <v>35</v>
      </c>
      <c r="L1429" s="1" t="s">
        <v>3179</v>
      </c>
      <c r="M1429" s="17" t="str">
        <f aca="false">IF(COUNTIF(поверки!$H$6:$H$3175,поверки!$H1429)&gt;1,"Дубликат","")</f>
        <v/>
      </c>
      <c r="N1429" s="17" t="str">
        <f aca="false">IF(COUNTIF(поверки!$L$6:$L$3175,поверки!$L1429)&gt;1,"Дубликат","")</f>
        <v/>
      </c>
      <c r="O1429" s="18" t="n">
        <v>1424</v>
      </c>
      <c r="P1429" s="17" t="str">
        <f aca="false">CONCATENATE(TEXT(MONTH(поверки!$G1429),"00"),"/",TEXT(поверки!$O1429,"000"), "/",TEXT(YEAR(поверки!$G1429)-2000,"00"))</f>
        <v>04/1424/25</v>
      </c>
      <c r="Q1429" s="17" t="str">
        <f aca="false">VLOOKUP(поверки!$F1429,'соответстиви ОТ типу'!$K$4:$M$344,2,FALSE())</f>
        <v>Термометр сопротивления</v>
      </c>
      <c r="R1429" s="17" t="s">
        <v>46</v>
      </c>
      <c r="S1429" s="17" t="s">
        <v>3167</v>
      </c>
      <c r="T1429" s="17" t="n">
        <v>5</v>
      </c>
      <c r="U1429" s="19" t="n">
        <f aca="false">VLOOKUP(поверки!$T1429,'Акты п-п'!$C$5:$I$57,2,FALSE())</f>
        <v>45761</v>
      </c>
      <c r="V1429" s="19" t="n">
        <f aca="false">VLOOKUP(поверки!$T1429,'Акты п-п'!$C$5:$I$57,3,FALSE())</f>
        <v>45765</v>
      </c>
      <c r="W1429" s="17" t="str">
        <f aca="false">VLOOKUP(поверки!$T1429,'Акты п-п'!$C$5:$I$57,5,FALSE())</f>
        <v>Кадыков П.Ю.</v>
      </c>
      <c r="X1429" s="17" t="n">
        <f aca="false">поверки!$G1429-поверки!$U1429</f>
        <v>4</v>
      </c>
      <c r="Y1429" s="17" t="n">
        <f aca="false">поверки!$V1429-поверки!$G1429</f>
        <v>0</v>
      </c>
      <c r="Z1429" s="17" t="str">
        <f aca="false">CONCATENATE(поверки!$Q1429," ",поверки!$S1429," номер ",поверки!$H1429)</f>
        <v>Термометр сопротивления ТСПТ номер 1319-122-1</v>
      </c>
    </row>
    <row r="1430" customFormat="false" ht="17.9" hidden="true" customHeight="false" outlineLevel="0" collapsed="false">
      <c r="B1430" s="1" t="s">
        <v>66</v>
      </c>
      <c r="C1430" s="1" t="s">
        <v>30</v>
      </c>
      <c r="D1430" s="1" t="s">
        <v>31</v>
      </c>
      <c r="F1430" s="1" t="s">
        <v>2607</v>
      </c>
      <c r="G1430" s="16" t="n">
        <v>45765</v>
      </c>
      <c r="H1430" s="6" t="s">
        <v>3180</v>
      </c>
      <c r="J1430" s="1" t="s">
        <v>34</v>
      </c>
      <c r="K1430" s="1" t="s">
        <v>35</v>
      </c>
      <c r="L1430" s="1" t="s">
        <v>3181</v>
      </c>
      <c r="M1430" s="17" t="str">
        <f aca="false">IF(COUNTIF(поверки!$H$6:$H$3175,поверки!$H1430)&gt;1,"Дубликат","")</f>
        <v/>
      </c>
      <c r="N1430" s="17" t="str">
        <f aca="false">IF(COUNTIF(поверки!$L$6:$L$3175,поверки!$L1430)&gt;1,"Дубликат","")</f>
        <v/>
      </c>
      <c r="O1430" s="18" t="n">
        <v>1425</v>
      </c>
      <c r="P1430" s="17" t="str">
        <f aca="false">CONCATENATE(TEXT(MONTH(поверки!$G1430),"00"),"/",TEXT(поверки!$O1430,"000"), "/",TEXT(YEAR(поверки!$G1430)-2000,"00"))</f>
        <v>04/1425/25</v>
      </c>
      <c r="Q1430" s="17" t="str">
        <f aca="false">VLOOKUP(поверки!$F1430,'соответстиви ОТ типу'!$K$4:$M$344,2,FALSE())</f>
        <v>Преобразователь измерительный</v>
      </c>
      <c r="R1430" s="17" t="s">
        <v>46</v>
      </c>
      <c r="S1430" s="17" t="s">
        <v>2610</v>
      </c>
      <c r="T1430" s="17" t="n">
        <v>5</v>
      </c>
      <c r="U1430" s="19" t="n">
        <f aca="false">VLOOKUP(поверки!$T1430,'Акты п-п'!$C$5:$I$57,2,FALSE())</f>
        <v>45761</v>
      </c>
      <c r="V1430" s="19" t="n">
        <f aca="false">VLOOKUP(поверки!$T1430,'Акты п-п'!$C$5:$I$57,3,FALSE())</f>
        <v>45765</v>
      </c>
      <c r="W1430" s="17" t="str">
        <f aca="false">VLOOKUP(поверки!$T1430,'Акты п-п'!$C$5:$I$57,5,FALSE())</f>
        <v>Кадыков П.Ю.</v>
      </c>
      <c r="X1430" s="17" t="n">
        <f aca="false">поверки!$G1430-поверки!$U1430</f>
        <v>4</v>
      </c>
      <c r="Y1430" s="17" t="n">
        <f aca="false">поверки!$V1430-поверки!$G1430</f>
        <v>0</v>
      </c>
      <c r="Z1430" s="17" t="str">
        <f aca="false">CONCATENATE(поверки!$Q1430," ",поверки!$S1430," номер ",поверки!$H1430)</f>
        <v>Преобразователь измерительный PR5335D номер 170909218</v>
      </c>
    </row>
    <row r="1431" customFormat="false" ht="17.9" hidden="true" customHeight="false" outlineLevel="0" collapsed="false">
      <c r="B1431" s="1" t="s">
        <v>66</v>
      </c>
      <c r="C1431" s="1" t="s">
        <v>30</v>
      </c>
      <c r="D1431" s="1" t="s">
        <v>31</v>
      </c>
      <c r="F1431" s="1" t="s">
        <v>3164</v>
      </c>
      <c r="G1431" s="16" t="n">
        <v>45765</v>
      </c>
      <c r="H1431" s="6" t="s">
        <v>3182</v>
      </c>
      <c r="J1431" s="1" t="s">
        <v>34</v>
      </c>
      <c r="K1431" s="1" t="s">
        <v>35</v>
      </c>
      <c r="L1431" s="1" t="s">
        <v>3183</v>
      </c>
      <c r="M1431" s="17" t="str">
        <f aca="false">IF(COUNTIF(поверки!$H$6:$H$3175,поверки!$H1431)&gt;1,"Дубликат","")</f>
        <v/>
      </c>
      <c r="N1431" s="17" t="str">
        <f aca="false">IF(COUNTIF(поверки!$L$6:$L$3175,поверки!$L1431)&gt;1,"Дубликат","")</f>
        <v/>
      </c>
      <c r="O1431" s="18" t="n">
        <v>1426</v>
      </c>
      <c r="P1431" s="17" t="str">
        <f aca="false">CONCATENATE(TEXT(MONTH(поверки!$G1431),"00"),"/",TEXT(поверки!$O1431,"000"), "/",TEXT(YEAR(поверки!$G1431)-2000,"00"))</f>
        <v>04/1426/25</v>
      </c>
      <c r="Q1431" s="17" t="str">
        <f aca="false">VLOOKUP(поверки!$F1431,'соответстиви ОТ типу'!$K$4:$M$344,2,FALSE())</f>
        <v>Термометр сопротивления</v>
      </c>
      <c r="R1431" s="17" t="s">
        <v>46</v>
      </c>
      <c r="S1431" s="17" t="s">
        <v>3167</v>
      </c>
      <c r="T1431" s="17" t="n">
        <v>5</v>
      </c>
      <c r="U1431" s="19" t="n">
        <f aca="false">VLOOKUP(поверки!$T1431,'Акты п-п'!$C$5:$I$57,2,FALSE())</f>
        <v>45761</v>
      </c>
      <c r="V1431" s="19" t="n">
        <f aca="false">VLOOKUP(поверки!$T1431,'Акты п-п'!$C$5:$I$57,3,FALSE())</f>
        <v>45765</v>
      </c>
      <c r="W1431" s="17" t="str">
        <f aca="false">VLOOKUP(поверки!$T1431,'Акты п-п'!$C$5:$I$57,5,FALSE())</f>
        <v>Кадыков П.Ю.</v>
      </c>
      <c r="X1431" s="17" t="n">
        <f aca="false">поверки!$G1431-поверки!$U1431</f>
        <v>4</v>
      </c>
      <c r="Y1431" s="17" t="n">
        <f aca="false">поверки!$V1431-поверки!$G1431</f>
        <v>0</v>
      </c>
      <c r="Z1431" s="17" t="str">
        <f aca="false">CONCATENATE(поверки!$Q1431," ",поверки!$S1431," номер ",поверки!$H1431)</f>
        <v>Термометр сопротивления ТСПТ номер 1319-81-1</v>
      </c>
    </row>
    <row r="1432" customFormat="false" ht="17.9" hidden="true" customHeight="false" outlineLevel="0" collapsed="false">
      <c r="B1432" s="1" t="s">
        <v>66</v>
      </c>
      <c r="C1432" s="1" t="s">
        <v>30</v>
      </c>
      <c r="D1432" s="1" t="s">
        <v>31</v>
      </c>
      <c r="F1432" s="1" t="s">
        <v>2607</v>
      </c>
      <c r="G1432" s="16" t="n">
        <v>45765</v>
      </c>
      <c r="H1432" s="6" t="s">
        <v>3184</v>
      </c>
      <c r="J1432" s="1" t="s">
        <v>34</v>
      </c>
      <c r="K1432" s="1" t="s">
        <v>35</v>
      </c>
      <c r="L1432" s="1" t="s">
        <v>3185</v>
      </c>
      <c r="M1432" s="17" t="str">
        <f aca="false">IF(COUNTIF(поверки!$H$6:$H$3175,поверки!$H1432)&gt;1,"Дубликат","")</f>
        <v/>
      </c>
      <c r="N1432" s="17" t="str">
        <f aca="false">IF(COUNTIF(поверки!$L$6:$L$3175,поверки!$L1432)&gt;1,"Дубликат","")</f>
        <v/>
      </c>
      <c r="O1432" s="18" t="n">
        <v>1427</v>
      </c>
      <c r="P1432" s="17" t="str">
        <f aca="false">CONCATENATE(TEXT(MONTH(поверки!$G1432),"00"),"/",TEXT(поверки!$O1432,"000"), "/",TEXT(YEAR(поверки!$G1432)-2000,"00"))</f>
        <v>04/1427/25</v>
      </c>
      <c r="Q1432" s="17" t="str">
        <f aca="false">VLOOKUP(поверки!$F1432,'соответстиви ОТ типу'!$K$4:$M$344,2,FALSE())</f>
        <v>Преобразователь измерительный</v>
      </c>
      <c r="R1432" s="17" t="s">
        <v>46</v>
      </c>
      <c r="S1432" s="17" t="s">
        <v>2610</v>
      </c>
      <c r="T1432" s="17" t="n">
        <v>5</v>
      </c>
      <c r="U1432" s="19" t="n">
        <f aca="false">VLOOKUP(поверки!$T1432,'Акты п-п'!$C$5:$I$57,2,FALSE())</f>
        <v>45761</v>
      </c>
      <c r="V1432" s="19" t="n">
        <f aca="false">VLOOKUP(поверки!$T1432,'Акты п-п'!$C$5:$I$57,3,FALSE())</f>
        <v>45765</v>
      </c>
      <c r="W1432" s="17" t="str">
        <f aca="false">VLOOKUP(поверки!$T1432,'Акты п-п'!$C$5:$I$57,5,FALSE())</f>
        <v>Кадыков П.Ю.</v>
      </c>
      <c r="X1432" s="17" t="n">
        <f aca="false">поверки!$G1432-поверки!$U1432</f>
        <v>4</v>
      </c>
      <c r="Y1432" s="17" t="n">
        <f aca="false">поверки!$V1432-поверки!$G1432</f>
        <v>0</v>
      </c>
      <c r="Z1432" s="17" t="str">
        <f aca="false">CONCATENATE(поверки!$Q1432," ",поверки!$S1432," номер ",поверки!$H1432)</f>
        <v>Преобразователь измерительный PR5335D номер 170909222</v>
      </c>
    </row>
    <row r="1433" customFormat="false" ht="17.9" hidden="true" customHeight="false" outlineLevel="0" collapsed="false">
      <c r="B1433" s="1" t="s">
        <v>66</v>
      </c>
      <c r="C1433" s="1" t="s">
        <v>30</v>
      </c>
      <c r="D1433" s="1" t="s">
        <v>31</v>
      </c>
      <c r="F1433" s="1" t="s">
        <v>3164</v>
      </c>
      <c r="G1433" s="16" t="n">
        <v>45765</v>
      </c>
      <c r="H1433" s="6" t="s">
        <v>3186</v>
      </c>
      <c r="J1433" s="1" t="s">
        <v>34</v>
      </c>
      <c r="K1433" s="1" t="s">
        <v>35</v>
      </c>
      <c r="L1433" s="1" t="s">
        <v>3187</v>
      </c>
      <c r="M1433" s="17" t="str">
        <f aca="false">IF(COUNTIF(поверки!$H$6:$H$3175,поверки!$H1433)&gt;1,"Дубликат","")</f>
        <v/>
      </c>
      <c r="N1433" s="17" t="str">
        <f aca="false">IF(COUNTIF(поверки!$L$6:$L$3175,поверки!$L1433)&gt;1,"Дубликат","")</f>
        <v/>
      </c>
      <c r="O1433" s="18" t="n">
        <v>1428</v>
      </c>
      <c r="P1433" s="17" t="str">
        <f aca="false">CONCATENATE(TEXT(MONTH(поверки!$G1433),"00"),"/",TEXT(поверки!$O1433,"000"), "/",TEXT(YEAR(поверки!$G1433)-2000,"00"))</f>
        <v>04/1428/25</v>
      </c>
      <c r="Q1433" s="17" t="str">
        <f aca="false">VLOOKUP(поверки!$F1433,'соответстиви ОТ типу'!$K$4:$M$344,2,FALSE())</f>
        <v>Термометр сопротивления</v>
      </c>
      <c r="R1433" s="17" t="s">
        <v>46</v>
      </c>
      <c r="S1433" s="17" t="s">
        <v>3167</v>
      </c>
      <c r="T1433" s="17" t="n">
        <v>5</v>
      </c>
      <c r="U1433" s="19" t="n">
        <f aca="false">VLOOKUP(поверки!$T1433,'Акты п-п'!$C$5:$I$57,2,FALSE())</f>
        <v>45761</v>
      </c>
      <c r="V1433" s="19" t="n">
        <f aca="false">VLOOKUP(поверки!$T1433,'Акты п-п'!$C$5:$I$57,3,FALSE())</f>
        <v>45765</v>
      </c>
      <c r="W1433" s="17" t="str">
        <f aca="false">VLOOKUP(поверки!$T1433,'Акты п-п'!$C$5:$I$57,5,FALSE())</f>
        <v>Кадыков П.Ю.</v>
      </c>
      <c r="X1433" s="17" t="n">
        <f aca="false">поверки!$G1433-поверки!$U1433</f>
        <v>4</v>
      </c>
      <c r="Y1433" s="17" t="n">
        <f aca="false">поверки!$V1433-поверки!$G1433</f>
        <v>0</v>
      </c>
      <c r="Z1433" s="17" t="str">
        <f aca="false">CONCATENATE(поверки!$Q1433," ",поверки!$S1433," номер ",поверки!$H1433)</f>
        <v>Термометр сопротивления ТСПТ номер 1319-85-1</v>
      </c>
    </row>
    <row r="1434" customFormat="false" ht="17.9" hidden="true" customHeight="false" outlineLevel="0" collapsed="false">
      <c r="B1434" s="1" t="s">
        <v>66</v>
      </c>
      <c r="C1434" s="1" t="s">
        <v>30</v>
      </c>
      <c r="D1434" s="1" t="s">
        <v>31</v>
      </c>
      <c r="F1434" s="1" t="s">
        <v>2607</v>
      </c>
      <c r="G1434" s="16" t="n">
        <v>45765</v>
      </c>
      <c r="H1434" s="6" t="s">
        <v>3188</v>
      </c>
      <c r="J1434" s="1" t="s">
        <v>34</v>
      </c>
      <c r="K1434" s="1" t="s">
        <v>35</v>
      </c>
      <c r="L1434" s="1" t="s">
        <v>3189</v>
      </c>
      <c r="M1434" s="17" t="str">
        <f aca="false">IF(COUNTIF(поверки!$H$6:$H$3175,поверки!$H1434)&gt;1,"Дубликат","")</f>
        <v/>
      </c>
      <c r="N1434" s="17" t="str">
        <f aca="false">IF(COUNTIF(поверки!$L$6:$L$3175,поверки!$L1434)&gt;1,"Дубликат","")</f>
        <v/>
      </c>
      <c r="O1434" s="18" t="n">
        <v>1429</v>
      </c>
      <c r="P1434" s="17" t="str">
        <f aca="false">CONCATENATE(TEXT(MONTH(поверки!$G1434),"00"),"/",TEXT(поверки!$O1434,"000"), "/",TEXT(YEAR(поверки!$G1434)-2000,"00"))</f>
        <v>04/1429/25</v>
      </c>
      <c r="Q1434" s="17" t="str">
        <f aca="false">VLOOKUP(поверки!$F1434,'соответстиви ОТ типу'!$K$4:$M$344,2,FALSE())</f>
        <v>Преобразователь измерительный</v>
      </c>
      <c r="R1434" s="17" t="s">
        <v>46</v>
      </c>
      <c r="S1434" s="17" t="s">
        <v>2610</v>
      </c>
      <c r="T1434" s="17" t="n">
        <v>5</v>
      </c>
      <c r="U1434" s="19" t="n">
        <f aca="false">VLOOKUP(поверки!$T1434,'Акты п-п'!$C$5:$I$57,2,FALSE())</f>
        <v>45761</v>
      </c>
      <c r="V1434" s="19" t="n">
        <f aca="false">VLOOKUP(поверки!$T1434,'Акты п-п'!$C$5:$I$57,3,FALSE())</f>
        <v>45765</v>
      </c>
      <c r="W1434" s="17" t="str">
        <f aca="false">VLOOKUP(поверки!$T1434,'Акты п-п'!$C$5:$I$57,5,FALSE())</f>
        <v>Кадыков П.Ю.</v>
      </c>
      <c r="X1434" s="17" t="n">
        <f aca="false">поверки!$G1434-поверки!$U1434</f>
        <v>4</v>
      </c>
      <c r="Y1434" s="17" t="n">
        <f aca="false">поверки!$V1434-поверки!$G1434</f>
        <v>0</v>
      </c>
      <c r="Z1434" s="17" t="str">
        <f aca="false">CONCATENATE(поверки!$Q1434," ",поверки!$S1434," номер ",поверки!$H1434)</f>
        <v>Преобразователь измерительный PR5335D номер 160934753</v>
      </c>
    </row>
    <row r="1435" customFormat="false" ht="17.9" hidden="true" customHeight="false" outlineLevel="0" collapsed="false">
      <c r="B1435" s="1" t="s">
        <v>66</v>
      </c>
      <c r="C1435" s="1" t="s">
        <v>30</v>
      </c>
      <c r="D1435" s="1" t="s">
        <v>31</v>
      </c>
      <c r="F1435" s="1" t="s">
        <v>102</v>
      </c>
      <c r="G1435" s="16" t="n">
        <v>45765</v>
      </c>
      <c r="H1435" s="6" t="s">
        <v>3190</v>
      </c>
      <c r="J1435" s="1" t="s">
        <v>34</v>
      </c>
      <c r="K1435" s="1" t="s">
        <v>35</v>
      </c>
      <c r="L1435" s="1" t="s">
        <v>3191</v>
      </c>
      <c r="M1435" s="17" t="str">
        <f aca="false">IF(COUNTIF(поверки!$H$6:$H$3175,поверки!$H1435)&gt;1,"Дубликат","")</f>
        <v/>
      </c>
      <c r="N1435" s="17" t="str">
        <f aca="false">IF(COUNTIF(поверки!$L$6:$L$3175,поверки!$L1435)&gt;1,"Дубликат","")</f>
        <v/>
      </c>
      <c r="O1435" s="18" t="n">
        <v>1430</v>
      </c>
      <c r="P1435" s="17" t="str">
        <f aca="false">CONCATENATE(TEXT(MONTH(поверки!$G1435),"00"),"/",TEXT(поверки!$O1435,"000"), "/",TEXT(YEAR(поверки!$G1435)-2000,"00"))</f>
        <v>04/1430/25</v>
      </c>
      <c r="Q1435" s="17" t="str">
        <f aca="false">VLOOKUP(поверки!$F1435,'соответстиви ОТ типу'!$K$4:$M$344,2,FALSE())</f>
        <v>ТСП</v>
      </c>
      <c r="R1435" s="17" t="s">
        <v>46</v>
      </c>
      <c r="S1435" s="17" t="s">
        <v>105</v>
      </c>
      <c r="T1435" s="17" t="n">
        <v>5</v>
      </c>
      <c r="U1435" s="19" t="n">
        <f aca="false">VLOOKUP(поверки!$T1435,'Акты п-п'!$C$5:$I$57,2,FALSE())</f>
        <v>45761</v>
      </c>
      <c r="V1435" s="19" t="n">
        <f aca="false">VLOOKUP(поверки!$T1435,'Акты п-п'!$C$5:$I$57,3,FALSE())</f>
        <v>45765</v>
      </c>
      <c r="W1435" s="17" t="str">
        <f aca="false">VLOOKUP(поверки!$T1435,'Акты п-п'!$C$5:$I$57,5,FALSE())</f>
        <v>Кадыков П.Ю.</v>
      </c>
      <c r="X1435" s="17" t="n">
        <f aca="false">поверки!$G1435-поверки!$U1435</f>
        <v>4</v>
      </c>
      <c r="Y1435" s="17" t="n">
        <f aca="false">поверки!$V1435-поверки!$G1435</f>
        <v>0</v>
      </c>
      <c r="Z1435" s="17" t="str">
        <f aca="false">CONCATENATE(поверки!$Q1435," ",поверки!$S1435," номер ",поверки!$H1435)</f>
        <v>ТСП TR55 номер 1106NA0W</v>
      </c>
    </row>
    <row r="1436" customFormat="false" ht="17.9" hidden="true" customHeight="false" outlineLevel="0" collapsed="false">
      <c r="B1436" s="1" t="s">
        <v>66</v>
      </c>
      <c r="C1436" s="1" t="s">
        <v>30</v>
      </c>
      <c r="D1436" s="1" t="s">
        <v>31</v>
      </c>
      <c r="F1436" s="1" t="s">
        <v>98</v>
      </c>
      <c r="G1436" s="16" t="n">
        <v>45765</v>
      </c>
      <c r="H1436" s="6" t="s">
        <v>3192</v>
      </c>
      <c r="J1436" s="1" t="s">
        <v>34</v>
      </c>
      <c r="K1436" s="1" t="s">
        <v>35</v>
      </c>
      <c r="L1436" s="1" t="s">
        <v>3193</v>
      </c>
      <c r="M1436" s="17" t="str">
        <f aca="false">IF(COUNTIF(поверки!$H$6:$H$3175,поверки!$H1436)&gt;1,"Дубликат","")</f>
        <v/>
      </c>
      <c r="N1436" s="17" t="str">
        <f aca="false">IF(COUNTIF(поверки!$L$6:$L$3175,поверки!$L1436)&gt;1,"Дубликат","")</f>
        <v/>
      </c>
      <c r="O1436" s="18" t="n">
        <v>1431</v>
      </c>
      <c r="P1436" s="17" t="str">
        <f aca="false">CONCATENATE(TEXT(MONTH(поверки!$G1436),"00"),"/",TEXT(поверки!$O1436,"000"), "/",TEXT(YEAR(поверки!$G1436)-2000,"00"))</f>
        <v>04/1431/25</v>
      </c>
      <c r="Q1436" s="17" t="str">
        <f aca="false">VLOOKUP(поверки!$F1436,'соответстиви ОТ типу'!$K$4:$M$344,2,FALSE())</f>
        <v>Преобразователь вторичный</v>
      </c>
      <c r="R1436" s="17" t="s">
        <v>46</v>
      </c>
      <c r="S1436" s="17" t="s">
        <v>101</v>
      </c>
      <c r="T1436" s="17" t="n">
        <v>5</v>
      </c>
      <c r="U1436" s="19" t="n">
        <f aca="false">VLOOKUP(поверки!$T1436,'Акты п-п'!$C$5:$I$57,2,FALSE())</f>
        <v>45761</v>
      </c>
      <c r="V1436" s="19" t="n">
        <f aca="false">VLOOKUP(поверки!$T1436,'Акты п-п'!$C$5:$I$57,3,FALSE())</f>
        <v>45765</v>
      </c>
      <c r="W1436" s="17" t="str">
        <f aca="false">VLOOKUP(поверки!$T1436,'Акты п-п'!$C$5:$I$57,5,FALSE())</f>
        <v>Кадыков П.Ю.</v>
      </c>
      <c r="X1436" s="17" t="n">
        <f aca="false">поверки!$G1436-поверки!$U1436</f>
        <v>4</v>
      </c>
      <c r="Y1436" s="17" t="n">
        <f aca="false">поверки!$V1436-поверки!$G1436</f>
        <v>0</v>
      </c>
      <c r="Z1436" s="17" t="str">
        <f aca="false">CONCATENATE(поверки!$Q1436," ",поверки!$S1436," номер ",поверки!$H1436)</f>
        <v>Преобразователь вторичный T32.1S номер 1005037</v>
      </c>
    </row>
    <row r="1437" customFormat="false" ht="17.9" hidden="true" customHeight="false" outlineLevel="0" collapsed="false">
      <c r="B1437" s="1" t="s">
        <v>66</v>
      </c>
      <c r="C1437" s="1" t="s">
        <v>30</v>
      </c>
      <c r="D1437" s="1" t="s">
        <v>31</v>
      </c>
      <c r="F1437" s="1" t="s">
        <v>102</v>
      </c>
      <c r="G1437" s="16" t="n">
        <v>45765</v>
      </c>
      <c r="H1437" s="6" t="s">
        <v>3194</v>
      </c>
      <c r="J1437" s="1" t="s">
        <v>34</v>
      </c>
      <c r="K1437" s="1" t="s">
        <v>35</v>
      </c>
      <c r="L1437" s="1" t="s">
        <v>3195</v>
      </c>
      <c r="M1437" s="17" t="str">
        <f aca="false">IF(COUNTIF(поверки!$H$6:$H$3175,поверки!$H1437)&gt;1,"Дубликат","")</f>
        <v/>
      </c>
      <c r="N1437" s="17" t="str">
        <f aca="false">IF(COUNTIF(поверки!$L$6:$L$3175,поверки!$L1437)&gt;1,"Дубликат","")</f>
        <v/>
      </c>
      <c r="O1437" s="18" t="n">
        <v>1432</v>
      </c>
      <c r="P1437" s="17" t="str">
        <f aca="false">CONCATENATE(TEXT(MONTH(поверки!$G1437),"00"),"/",TEXT(поверки!$O1437,"000"), "/",TEXT(YEAR(поверки!$G1437)-2000,"00"))</f>
        <v>04/1432/25</v>
      </c>
      <c r="Q1437" s="17" t="str">
        <f aca="false">VLOOKUP(поверки!$F1437,'соответстиви ОТ типу'!$K$4:$M$344,2,FALSE())</f>
        <v>ТСП</v>
      </c>
      <c r="R1437" s="17" t="s">
        <v>46</v>
      </c>
      <c r="S1437" s="17" t="s">
        <v>105</v>
      </c>
      <c r="T1437" s="17" t="n">
        <v>5</v>
      </c>
      <c r="U1437" s="19" t="n">
        <f aca="false">VLOOKUP(поверки!$T1437,'Акты п-п'!$C$5:$I$57,2,FALSE())</f>
        <v>45761</v>
      </c>
      <c r="V1437" s="19" t="n">
        <f aca="false">VLOOKUP(поверки!$T1437,'Акты п-п'!$C$5:$I$57,3,FALSE())</f>
        <v>45765</v>
      </c>
      <c r="W1437" s="17" t="str">
        <f aca="false">VLOOKUP(поверки!$T1437,'Акты п-п'!$C$5:$I$57,5,FALSE())</f>
        <v>Кадыков П.Ю.</v>
      </c>
      <c r="X1437" s="17" t="n">
        <f aca="false">поверки!$G1437-поверки!$U1437</f>
        <v>4</v>
      </c>
      <c r="Y1437" s="17" t="n">
        <f aca="false">поверки!$V1437-поверки!$G1437</f>
        <v>0</v>
      </c>
      <c r="Z1437" s="17" t="str">
        <f aca="false">CONCATENATE(поверки!$Q1437," ",поверки!$S1437," номер ",поверки!$H1437)</f>
        <v>ТСП TR55 номер 1106NA0X</v>
      </c>
    </row>
    <row r="1438" customFormat="false" ht="17.9" hidden="true" customHeight="false" outlineLevel="0" collapsed="false">
      <c r="B1438" s="1" t="s">
        <v>66</v>
      </c>
      <c r="C1438" s="1" t="s">
        <v>30</v>
      </c>
      <c r="D1438" s="1" t="s">
        <v>31</v>
      </c>
      <c r="F1438" s="1" t="s">
        <v>2607</v>
      </c>
      <c r="G1438" s="16" t="n">
        <v>45765</v>
      </c>
      <c r="H1438" s="6" t="s">
        <v>3196</v>
      </c>
      <c r="J1438" s="1" t="s">
        <v>34</v>
      </c>
      <c r="K1438" s="1" t="s">
        <v>35</v>
      </c>
      <c r="L1438" s="1" t="s">
        <v>3197</v>
      </c>
      <c r="M1438" s="17" t="str">
        <f aca="false">IF(COUNTIF(поверки!$H$6:$H$3175,поверки!$H1438)&gt;1,"Дубликат","")</f>
        <v/>
      </c>
      <c r="N1438" s="17" t="str">
        <f aca="false">IF(COUNTIF(поверки!$L$6:$L$3175,поверки!$L1438)&gt;1,"Дубликат","")</f>
        <v/>
      </c>
      <c r="O1438" s="18" t="n">
        <v>1433</v>
      </c>
      <c r="P1438" s="17" t="str">
        <f aca="false">CONCATENATE(TEXT(MONTH(поверки!$G1438),"00"),"/",TEXT(поверки!$O1438,"000"), "/",TEXT(YEAR(поверки!$G1438)-2000,"00"))</f>
        <v>04/1433/25</v>
      </c>
      <c r="Q1438" s="17" t="str">
        <f aca="false">VLOOKUP(поверки!$F1438,'соответстиви ОТ типу'!$K$4:$M$344,2,FALSE())</f>
        <v>Преобразователь измерительный</v>
      </c>
      <c r="R1438" s="17" t="s">
        <v>46</v>
      </c>
      <c r="S1438" s="17" t="s">
        <v>2610</v>
      </c>
      <c r="T1438" s="17" t="n">
        <v>5</v>
      </c>
      <c r="U1438" s="19" t="n">
        <f aca="false">VLOOKUP(поверки!$T1438,'Акты п-п'!$C$5:$I$57,2,FALSE())</f>
        <v>45761</v>
      </c>
      <c r="V1438" s="19" t="n">
        <f aca="false">VLOOKUP(поверки!$T1438,'Акты п-п'!$C$5:$I$57,3,FALSE())</f>
        <v>45765</v>
      </c>
      <c r="W1438" s="17" t="str">
        <f aca="false">VLOOKUP(поверки!$T1438,'Акты п-п'!$C$5:$I$57,5,FALSE())</f>
        <v>Кадыков П.Ю.</v>
      </c>
      <c r="X1438" s="17" t="n">
        <f aca="false">поверки!$G1438-поверки!$U1438</f>
        <v>4</v>
      </c>
      <c r="Y1438" s="17" t="n">
        <f aca="false">поверки!$V1438-поверки!$G1438</f>
        <v>0</v>
      </c>
      <c r="Z1438" s="17" t="str">
        <f aca="false">CONCATENATE(поверки!$Q1438," ",поверки!$S1438," номер ",поверки!$H1438)</f>
        <v>Преобразователь измерительный PR5335D номер 170948045</v>
      </c>
    </row>
    <row r="1439" customFormat="false" ht="17.9" hidden="true" customHeight="false" outlineLevel="0" collapsed="false">
      <c r="B1439" s="1" t="s">
        <v>66</v>
      </c>
      <c r="C1439" s="1" t="s">
        <v>30</v>
      </c>
      <c r="D1439" s="1" t="s">
        <v>31</v>
      </c>
      <c r="F1439" s="1" t="s">
        <v>102</v>
      </c>
      <c r="G1439" s="16" t="n">
        <v>45765</v>
      </c>
      <c r="H1439" s="6" t="s">
        <v>3198</v>
      </c>
      <c r="J1439" s="1" t="s">
        <v>34</v>
      </c>
      <c r="K1439" s="1" t="s">
        <v>35</v>
      </c>
      <c r="L1439" s="1" t="s">
        <v>3199</v>
      </c>
      <c r="M1439" s="17" t="str">
        <f aca="false">IF(COUNTIF(поверки!$H$6:$H$3175,поверки!$H1439)&gt;1,"Дубликат","")</f>
        <v/>
      </c>
      <c r="N1439" s="17" t="str">
        <f aca="false">IF(COUNTIF(поверки!$L$6:$L$3175,поверки!$L1439)&gt;1,"Дубликат","")</f>
        <v/>
      </c>
      <c r="O1439" s="18" t="n">
        <v>1434</v>
      </c>
      <c r="P1439" s="17" t="str">
        <f aca="false">CONCATENATE(TEXT(MONTH(поверки!$G1439),"00"),"/",TEXT(поверки!$O1439,"000"), "/",TEXT(YEAR(поверки!$G1439)-2000,"00"))</f>
        <v>04/1434/25</v>
      </c>
      <c r="Q1439" s="17" t="str">
        <f aca="false">VLOOKUP(поверки!$F1439,'соответстиви ОТ типу'!$K$4:$M$344,2,FALSE())</f>
        <v>ТСП</v>
      </c>
      <c r="R1439" s="17" t="s">
        <v>46</v>
      </c>
      <c r="S1439" s="17" t="s">
        <v>105</v>
      </c>
      <c r="T1439" s="17" t="n">
        <v>5</v>
      </c>
      <c r="U1439" s="19" t="n">
        <f aca="false">VLOOKUP(поверки!$T1439,'Акты п-п'!$C$5:$I$57,2,FALSE())</f>
        <v>45761</v>
      </c>
      <c r="V1439" s="19" t="n">
        <f aca="false">VLOOKUP(поверки!$T1439,'Акты п-п'!$C$5:$I$57,3,FALSE())</f>
        <v>45765</v>
      </c>
      <c r="W1439" s="17" t="str">
        <f aca="false">VLOOKUP(поверки!$T1439,'Акты п-п'!$C$5:$I$57,5,FALSE())</f>
        <v>Кадыков П.Ю.</v>
      </c>
      <c r="X1439" s="17" t="n">
        <f aca="false">поверки!$G1439-поверки!$U1439</f>
        <v>4</v>
      </c>
      <c r="Y1439" s="17" t="n">
        <f aca="false">поверки!$V1439-поверки!$G1439</f>
        <v>0</v>
      </c>
      <c r="Z1439" s="17" t="str">
        <f aca="false">CONCATENATE(поверки!$Q1439," ",поверки!$S1439," номер ",поверки!$H1439)</f>
        <v>ТСП TR55 номер 1106NUCK</v>
      </c>
    </row>
    <row r="1440" customFormat="false" ht="17.9" hidden="true" customHeight="false" outlineLevel="0" collapsed="false">
      <c r="B1440" s="1" t="s">
        <v>66</v>
      </c>
      <c r="C1440" s="1" t="s">
        <v>30</v>
      </c>
      <c r="D1440" s="1" t="s">
        <v>31</v>
      </c>
      <c r="F1440" s="1" t="s">
        <v>2607</v>
      </c>
      <c r="G1440" s="16" t="n">
        <v>45765</v>
      </c>
      <c r="H1440" s="6" t="s">
        <v>3200</v>
      </c>
      <c r="J1440" s="1" t="s">
        <v>34</v>
      </c>
      <c r="K1440" s="1" t="s">
        <v>35</v>
      </c>
      <c r="L1440" s="1" t="s">
        <v>3201</v>
      </c>
      <c r="M1440" s="17" t="str">
        <f aca="false">IF(COUNTIF(поверки!$H$6:$H$3175,поверки!$H1440)&gt;1,"Дубликат","")</f>
        <v/>
      </c>
      <c r="N1440" s="17" t="str">
        <f aca="false">IF(COUNTIF(поверки!$L$6:$L$3175,поверки!$L1440)&gt;1,"Дубликат","")</f>
        <v/>
      </c>
      <c r="O1440" s="18" t="n">
        <v>1435</v>
      </c>
      <c r="P1440" s="17" t="str">
        <f aca="false">CONCATENATE(TEXT(MONTH(поверки!$G1440),"00"),"/",TEXT(поверки!$O1440,"000"), "/",TEXT(YEAR(поверки!$G1440)-2000,"00"))</f>
        <v>04/1435/25</v>
      </c>
      <c r="Q1440" s="17" t="str">
        <f aca="false">VLOOKUP(поверки!$F1440,'соответстиви ОТ типу'!$K$4:$M$344,2,FALSE())</f>
        <v>Преобразователь измерительный</v>
      </c>
      <c r="R1440" s="17" t="s">
        <v>46</v>
      </c>
      <c r="S1440" s="17" t="s">
        <v>2610</v>
      </c>
      <c r="T1440" s="17" t="n">
        <v>5</v>
      </c>
      <c r="U1440" s="19" t="n">
        <f aca="false">VLOOKUP(поверки!$T1440,'Акты п-п'!$C$5:$I$57,2,FALSE())</f>
        <v>45761</v>
      </c>
      <c r="V1440" s="19" t="n">
        <f aca="false">VLOOKUP(поверки!$T1440,'Акты п-п'!$C$5:$I$57,3,FALSE())</f>
        <v>45765</v>
      </c>
      <c r="W1440" s="17" t="str">
        <f aca="false">VLOOKUP(поверки!$T1440,'Акты п-п'!$C$5:$I$57,5,FALSE())</f>
        <v>Кадыков П.Ю.</v>
      </c>
      <c r="X1440" s="17" t="n">
        <f aca="false">поверки!$G1440-поверки!$U1440</f>
        <v>4</v>
      </c>
      <c r="Y1440" s="17" t="n">
        <f aca="false">поверки!$V1440-поверки!$G1440</f>
        <v>0</v>
      </c>
      <c r="Z1440" s="17" t="str">
        <f aca="false">CONCATENATE(поверки!$Q1440," ",поверки!$S1440," номер ",поверки!$H1440)</f>
        <v>Преобразователь измерительный PR5335D номер 150956267</v>
      </c>
    </row>
    <row r="1441" customFormat="false" ht="17.9" hidden="true" customHeight="false" outlineLevel="0" collapsed="false">
      <c r="B1441" s="1" t="s">
        <v>66</v>
      </c>
      <c r="C1441" s="1" t="s">
        <v>30</v>
      </c>
      <c r="D1441" s="1" t="s">
        <v>31</v>
      </c>
      <c r="F1441" s="1" t="s">
        <v>3136</v>
      </c>
      <c r="G1441" s="16" t="n">
        <v>45765</v>
      </c>
      <c r="H1441" s="6" t="s">
        <v>3202</v>
      </c>
      <c r="J1441" s="1" t="s">
        <v>34</v>
      </c>
      <c r="K1441" s="1" t="s">
        <v>35</v>
      </c>
      <c r="L1441" s="1" t="s">
        <v>3203</v>
      </c>
      <c r="M1441" s="17" t="str">
        <f aca="false">IF(COUNTIF(поверки!$H$6:$H$3175,поверки!$H1441)&gt;1,"Дубликат","")</f>
        <v/>
      </c>
      <c r="N1441" s="17" t="str">
        <f aca="false">IF(COUNTIF(поверки!$L$6:$L$3175,поверки!$L1441)&gt;1,"Дубликат","")</f>
        <v/>
      </c>
      <c r="O1441" s="18" t="n">
        <v>1436</v>
      </c>
      <c r="P1441" s="17" t="str">
        <f aca="false">CONCATENATE(TEXT(MONTH(поверки!$G1441),"00"),"/",TEXT(поверки!$O1441,"000"), "/",TEXT(YEAR(поверки!$G1441)-2000,"00"))</f>
        <v>04/1436/25</v>
      </c>
      <c r="Q1441" s="17" t="str">
        <f aca="false">VLOOKUP(поверки!$F1441,'соответстиви ОТ типу'!$K$4:$M$344,2,FALSE())</f>
        <v>ТСП</v>
      </c>
      <c r="R1441" s="17" t="s">
        <v>46</v>
      </c>
      <c r="S1441" s="17" t="s">
        <v>3139</v>
      </c>
      <c r="T1441" s="17" t="n">
        <v>5</v>
      </c>
      <c r="U1441" s="19" t="n">
        <f aca="false">VLOOKUP(поверки!$T1441,'Акты п-п'!$C$5:$I$57,2,FALSE())</f>
        <v>45761</v>
      </c>
      <c r="V1441" s="19" t="n">
        <f aca="false">VLOOKUP(поверки!$T1441,'Акты п-п'!$C$5:$I$57,3,FALSE())</f>
        <v>45765</v>
      </c>
      <c r="W1441" s="17" t="str">
        <f aca="false">VLOOKUP(поверки!$T1441,'Акты п-п'!$C$5:$I$57,5,FALSE())</f>
        <v>Кадыков П.Ю.</v>
      </c>
      <c r="X1441" s="17" t="n">
        <f aca="false">поверки!$G1441-поверки!$U1441</f>
        <v>4</v>
      </c>
      <c r="Y1441" s="17" t="n">
        <f aca="false">поверки!$V1441-поверки!$G1441</f>
        <v>0</v>
      </c>
      <c r="Z1441" s="17" t="str">
        <f aca="false">CONCATENATE(поверки!$Q1441," ",поверки!$S1441," номер ",поверки!$H1441)</f>
        <v>ТСП PFA-PT100 TI номер 150589.004-A-02</v>
      </c>
    </row>
    <row r="1442" customFormat="false" ht="17.9" hidden="true" customHeight="false" outlineLevel="0" collapsed="false">
      <c r="B1442" s="1" t="s">
        <v>66</v>
      </c>
      <c r="C1442" s="1" t="s">
        <v>30</v>
      </c>
      <c r="D1442" s="1" t="s">
        <v>31</v>
      </c>
      <c r="F1442" s="1" t="s">
        <v>2607</v>
      </c>
      <c r="G1442" s="16" t="n">
        <v>45765</v>
      </c>
      <c r="H1442" s="6" t="s">
        <v>3204</v>
      </c>
      <c r="J1442" s="1" t="s">
        <v>34</v>
      </c>
      <c r="K1442" s="1" t="s">
        <v>35</v>
      </c>
      <c r="L1442" s="1" t="s">
        <v>3205</v>
      </c>
      <c r="M1442" s="17" t="str">
        <f aca="false">IF(COUNTIF(поверки!$H$6:$H$3175,поверки!$H1442)&gt;1,"Дубликат","")</f>
        <v/>
      </c>
      <c r="N1442" s="17" t="str">
        <f aca="false">IF(COUNTIF(поверки!$L$6:$L$3175,поверки!$L1442)&gt;1,"Дубликат","")</f>
        <v/>
      </c>
      <c r="O1442" s="18" t="n">
        <v>1437</v>
      </c>
      <c r="P1442" s="17" t="str">
        <f aca="false">CONCATENATE(TEXT(MONTH(поверки!$G1442),"00"),"/",TEXT(поверки!$O1442,"000"), "/",TEXT(YEAR(поверки!$G1442)-2000,"00"))</f>
        <v>04/1437/25</v>
      </c>
      <c r="Q1442" s="17" t="str">
        <f aca="false">VLOOKUP(поверки!$F1442,'соответстиви ОТ типу'!$K$4:$M$344,2,FALSE())</f>
        <v>Преобразователь измерительный</v>
      </c>
      <c r="R1442" s="17" t="s">
        <v>46</v>
      </c>
      <c r="S1442" s="17" t="s">
        <v>2610</v>
      </c>
      <c r="T1442" s="17" t="n">
        <v>5</v>
      </c>
      <c r="U1442" s="19" t="n">
        <f aca="false">VLOOKUP(поверки!$T1442,'Акты п-п'!$C$5:$I$57,2,FALSE())</f>
        <v>45761</v>
      </c>
      <c r="V1442" s="19" t="n">
        <f aca="false">VLOOKUP(поверки!$T1442,'Акты п-п'!$C$5:$I$57,3,FALSE())</f>
        <v>45765</v>
      </c>
      <c r="W1442" s="17" t="str">
        <f aca="false">VLOOKUP(поверки!$T1442,'Акты п-п'!$C$5:$I$57,5,FALSE())</f>
        <v>Кадыков П.Ю.</v>
      </c>
      <c r="X1442" s="17" t="n">
        <f aca="false">поверки!$G1442-поверки!$U1442</f>
        <v>4</v>
      </c>
      <c r="Y1442" s="17" t="n">
        <f aca="false">поверки!$V1442-поверки!$G1442</f>
        <v>0</v>
      </c>
      <c r="Z1442" s="17" t="str">
        <f aca="false">CONCATENATE(поверки!$Q1442," ",поверки!$S1442," номер ",поверки!$H1442)</f>
        <v>Преобразователь измерительный PR5335D номер 150938118</v>
      </c>
    </row>
    <row r="1443" customFormat="false" ht="17.9" hidden="true" customHeight="false" outlineLevel="0" collapsed="false">
      <c r="B1443" s="1" t="s">
        <v>66</v>
      </c>
      <c r="C1443" s="1" t="s">
        <v>30</v>
      </c>
      <c r="D1443" s="1" t="s">
        <v>31</v>
      </c>
      <c r="F1443" s="1" t="s">
        <v>3136</v>
      </c>
      <c r="G1443" s="16" t="n">
        <v>45765</v>
      </c>
      <c r="H1443" s="6" t="s">
        <v>3206</v>
      </c>
      <c r="J1443" s="1" t="s">
        <v>34</v>
      </c>
      <c r="K1443" s="1" t="s">
        <v>35</v>
      </c>
      <c r="L1443" s="1" t="s">
        <v>3207</v>
      </c>
      <c r="M1443" s="17" t="str">
        <f aca="false">IF(COUNTIF(поверки!$H$6:$H$3175,поверки!$H1443)&gt;1,"Дубликат","")</f>
        <v/>
      </c>
      <c r="N1443" s="17" t="str">
        <f aca="false">IF(COUNTIF(поверки!$L$6:$L$3175,поверки!$L1443)&gt;1,"Дубликат","")</f>
        <v/>
      </c>
      <c r="O1443" s="18" t="n">
        <v>1438</v>
      </c>
      <c r="P1443" s="17" t="str">
        <f aca="false">CONCATENATE(TEXT(MONTH(поверки!$G1443),"00"),"/",TEXT(поверки!$O1443,"000"), "/",TEXT(YEAR(поверки!$G1443)-2000,"00"))</f>
        <v>04/1438/25</v>
      </c>
      <c r="Q1443" s="17" t="str">
        <f aca="false">VLOOKUP(поверки!$F1443,'соответстиви ОТ типу'!$K$4:$M$344,2,FALSE())</f>
        <v>ТСП</v>
      </c>
      <c r="R1443" s="17" t="s">
        <v>46</v>
      </c>
      <c r="S1443" s="17" t="s">
        <v>3139</v>
      </c>
      <c r="T1443" s="17" t="n">
        <v>5</v>
      </c>
      <c r="U1443" s="19" t="n">
        <f aca="false">VLOOKUP(поверки!$T1443,'Акты п-п'!$C$5:$I$57,2,FALSE())</f>
        <v>45761</v>
      </c>
      <c r="V1443" s="19" t="n">
        <f aca="false">VLOOKUP(поверки!$T1443,'Акты п-п'!$C$5:$I$57,3,FALSE())</f>
        <v>45765</v>
      </c>
      <c r="W1443" s="17" t="str">
        <f aca="false">VLOOKUP(поверки!$T1443,'Акты п-п'!$C$5:$I$57,5,FALSE())</f>
        <v>Кадыков П.Ю.</v>
      </c>
      <c r="X1443" s="17" t="n">
        <f aca="false">поверки!$G1443-поверки!$U1443</f>
        <v>4</v>
      </c>
      <c r="Y1443" s="17" t="n">
        <f aca="false">поверки!$V1443-поверки!$G1443</f>
        <v>0</v>
      </c>
      <c r="Z1443" s="17" t="str">
        <f aca="false">CONCATENATE(поверки!$Q1443," ",поверки!$S1443," номер ",поверки!$H1443)</f>
        <v>ТСП PFA-PT100 TI номер 150589.004-A-12</v>
      </c>
    </row>
    <row r="1444" customFormat="false" ht="17.9" hidden="true" customHeight="false" outlineLevel="0" collapsed="false">
      <c r="B1444" s="1" t="s">
        <v>66</v>
      </c>
      <c r="C1444" s="1" t="s">
        <v>30</v>
      </c>
      <c r="D1444" s="1" t="s">
        <v>31</v>
      </c>
      <c r="F1444" s="1" t="s">
        <v>2607</v>
      </c>
      <c r="G1444" s="16" t="n">
        <v>45765</v>
      </c>
      <c r="H1444" s="6" t="s">
        <v>3208</v>
      </c>
      <c r="J1444" s="1" t="s">
        <v>34</v>
      </c>
      <c r="K1444" s="1" t="s">
        <v>35</v>
      </c>
      <c r="L1444" s="1" t="s">
        <v>3209</v>
      </c>
      <c r="M1444" s="17" t="str">
        <f aca="false">IF(COUNTIF(поверки!$H$6:$H$3175,поверки!$H1444)&gt;1,"Дубликат","")</f>
        <v/>
      </c>
      <c r="N1444" s="17" t="str">
        <f aca="false">IF(COUNTIF(поверки!$L$6:$L$3175,поверки!$L1444)&gt;1,"Дубликат","")</f>
        <v/>
      </c>
      <c r="O1444" s="18" t="n">
        <v>1439</v>
      </c>
      <c r="P1444" s="17" t="str">
        <f aca="false">CONCATENATE(TEXT(MONTH(поверки!$G1444),"00"),"/",TEXT(поверки!$O1444,"000"), "/",TEXT(YEAR(поверки!$G1444)-2000,"00"))</f>
        <v>04/1439/25</v>
      </c>
      <c r="Q1444" s="17" t="str">
        <f aca="false">VLOOKUP(поверки!$F1444,'соответстиви ОТ типу'!$K$4:$M$344,2,FALSE())</f>
        <v>Преобразователь измерительный</v>
      </c>
      <c r="R1444" s="17" t="s">
        <v>46</v>
      </c>
      <c r="S1444" s="17" t="s">
        <v>2610</v>
      </c>
      <c r="T1444" s="17" t="n">
        <v>5</v>
      </c>
      <c r="U1444" s="19" t="n">
        <f aca="false">VLOOKUP(поверки!$T1444,'Акты п-п'!$C$5:$I$57,2,FALSE())</f>
        <v>45761</v>
      </c>
      <c r="V1444" s="19" t="n">
        <f aca="false">VLOOKUP(поверки!$T1444,'Акты п-п'!$C$5:$I$57,3,FALSE())</f>
        <v>45765</v>
      </c>
      <c r="W1444" s="17" t="str">
        <f aca="false">VLOOKUP(поверки!$T1444,'Акты п-п'!$C$5:$I$57,5,FALSE())</f>
        <v>Кадыков П.Ю.</v>
      </c>
      <c r="X1444" s="17" t="n">
        <f aca="false">поверки!$G1444-поверки!$U1444</f>
        <v>4</v>
      </c>
      <c r="Y1444" s="17" t="n">
        <f aca="false">поверки!$V1444-поверки!$G1444</f>
        <v>0</v>
      </c>
      <c r="Z1444" s="17" t="str">
        <f aca="false">CONCATENATE(поверки!$Q1444," ",поверки!$S1444," номер ",поверки!$H1444)</f>
        <v>Преобразователь измерительный PR5335D номер 150956278</v>
      </c>
    </row>
    <row r="1445" customFormat="false" ht="17.9" hidden="true" customHeight="false" outlineLevel="0" collapsed="false">
      <c r="B1445" s="1" t="s">
        <v>66</v>
      </c>
      <c r="C1445" s="1" t="s">
        <v>30</v>
      </c>
      <c r="D1445" s="1" t="s">
        <v>31</v>
      </c>
      <c r="F1445" s="1" t="s">
        <v>3136</v>
      </c>
      <c r="G1445" s="16" t="n">
        <v>45765</v>
      </c>
      <c r="H1445" s="6" t="s">
        <v>3210</v>
      </c>
      <c r="J1445" s="1" t="s">
        <v>34</v>
      </c>
      <c r="K1445" s="1" t="s">
        <v>35</v>
      </c>
      <c r="L1445" s="1" t="s">
        <v>3211</v>
      </c>
      <c r="M1445" s="17" t="str">
        <f aca="false">IF(COUNTIF(поверки!$H$6:$H$3175,поверки!$H1445)&gt;1,"Дубликат","")</f>
        <v/>
      </c>
      <c r="N1445" s="17" t="str">
        <f aca="false">IF(COUNTIF(поверки!$L$6:$L$3175,поверки!$L1445)&gt;1,"Дубликат","")</f>
        <v/>
      </c>
      <c r="O1445" s="18" t="n">
        <v>1440</v>
      </c>
      <c r="P1445" s="17" t="str">
        <f aca="false">CONCATENATE(TEXT(MONTH(поверки!$G1445),"00"),"/",TEXT(поверки!$O1445,"000"), "/",TEXT(YEAR(поверки!$G1445)-2000,"00"))</f>
        <v>04/1440/25</v>
      </c>
      <c r="Q1445" s="17" t="str">
        <f aca="false">VLOOKUP(поверки!$F1445,'соответстиви ОТ типу'!$K$4:$M$344,2,FALSE())</f>
        <v>ТСП</v>
      </c>
      <c r="R1445" s="17" t="s">
        <v>46</v>
      </c>
      <c r="S1445" s="17" t="s">
        <v>3139</v>
      </c>
      <c r="T1445" s="17" t="n">
        <v>5</v>
      </c>
      <c r="U1445" s="19" t="n">
        <f aca="false">VLOOKUP(поверки!$T1445,'Акты п-п'!$C$5:$I$57,2,FALSE())</f>
        <v>45761</v>
      </c>
      <c r="V1445" s="19" t="n">
        <f aca="false">VLOOKUP(поверки!$T1445,'Акты п-п'!$C$5:$I$57,3,FALSE())</f>
        <v>45765</v>
      </c>
      <c r="W1445" s="17" t="str">
        <f aca="false">VLOOKUP(поверки!$T1445,'Акты п-п'!$C$5:$I$57,5,FALSE())</f>
        <v>Кадыков П.Ю.</v>
      </c>
      <c r="X1445" s="17" t="n">
        <f aca="false">поверки!$G1445-поверки!$U1445</f>
        <v>4</v>
      </c>
      <c r="Y1445" s="17" t="n">
        <f aca="false">поверки!$V1445-поверки!$G1445</f>
        <v>0</v>
      </c>
      <c r="Z1445" s="17" t="str">
        <f aca="false">CONCATENATE(поверки!$Q1445," ",поверки!$S1445," номер ",поверки!$H1445)</f>
        <v>ТСП PFA-PT100 TI номер 150589.004-A-09</v>
      </c>
    </row>
    <row r="1446" customFormat="false" ht="17.9" hidden="true" customHeight="false" outlineLevel="0" collapsed="false">
      <c r="B1446" s="1" t="s">
        <v>66</v>
      </c>
      <c r="C1446" s="1" t="s">
        <v>30</v>
      </c>
      <c r="D1446" s="1" t="s">
        <v>31</v>
      </c>
      <c r="F1446" s="1" t="s">
        <v>2607</v>
      </c>
      <c r="G1446" s="16" t="n">
        <v>45765</v>
      </c>
      <c r="H1446" s="6" t="s">
        <v>3212</v>
      </c>
      <c r="J1446" s="1" t="s">
        <v>34</v>
      </c>
      <c r="K1446" s="1" t="s">
        <v>35</v>
      </c>
      <c r="L1446" s="1" t="s">
        <v>3213</v>
      </c>
      <c r="M1446" s="17" t="str">
        <f aca="false">IF(COUNTIF(поверки!$H$6:$H$3175,поверки!$H1446)&gt;1,"Дубликат","")</f>
        <v/>
      </c>
      <c r="N1446" s="17" t="str">
        <f aca="false">IF(COUNTIF(поверки!$L$6:$L$3175,поверки!$L1446)&gt;1,"Дубликат","")</f>
        <v/>
      </c>
      <c r="O1446" s="18" t="n">
        <v>1441</v>
      </c>
      <c r="P1446" s="17" t="str">
        <f aca="false">CONCATENATE(TEXT(MONTH(поверки!$G1446),"00"),"/",TEXT(поверки!$O1446,"000"), "/",TEXT(YEAR(поверки!$G1446)-2000,"00"))</f>
        <v>04/1441/25</v>
      </c>
      <c r="Q1446" s="17" t="str">
        <f aca="false">VLOOKUP(поверки!$F1446,'соответстиви ОТ типу'!$K$4:$M$344,2,FALSE())</f>
        <v>Преобразователь измерительный</v>
      </c>
      <c r="R1446" s="17" t="s">
        <v>46</v>
      </c>
      <c r="S1446" s="17" t="s">
        <v>2610</v>
      </c>
      <c r="T1446" s="17" t="n">
        <v>5</v>
      </c>
      <c r="U1446" s="19" t="n">
        <f aca="false">VLOOKUP(поверки!$T1446,'Акты п-п'!$C$5:$I$57,2,FALSE())</f>
        <v>45761</v>
      </c>
      <c r="V1446" s="19" t="n">
        <f aca="false">VLOOKUP(поверки!$T1446,'Акты п-п'!$C$5:$I$57,3,FALSE())</f>
        <v>45765</v>
      </c>
      <c r="W1446" s="17" t="str">
        <f aca="false">VLOOKUP(поверки!$T1446,'Акты п-п'!$C$5:$I$57,5,FALSE())</f>
        <v>Кадыков П.Ю.</v>
      </c>
      <c r="X1446" s="17" t="n">
        <f aca="false">поверки!$G1446-поверки!$U1446</f>
        <v>4</v>
      </c>
      <c r="Y1446" s="17" t="n">
        <f aca="false">поверки!$V1446-поверки!$G1446</f>
        <v>0</v>
      </c>
      <c r="Z1446" s="17" t="str">
        <f aca="false">CONCATENATE(поверки!$Q1446," ",поверки!$S1446," номер ",поверки!$H1446)</f>
        <v>Преобразователь измерительный PR5335D номер 150956259</v>
      </c>
    </row>
    <row r="1447" customFormat="false" ht="17.9" hidden="true" customHeight="false" outlineLevel="0" collapsed="false">
      <c r="B1447" s="1" t="s">
        <v>66</v>
      </c>
      <c r="C1447" s="1" t="s">
        <v>30</v>
      </c>
      <c r="D1447" s="1" t="s">
        <v>31</v>
      </c>
      <c r="F1447" s="1" t="s">
        <v>3136</v>
      </c>
      <c r="G1447" s="16" t="n">
        <v>45765</v>
      </c>
      <c r="H1447" s="6" t="s">
        <v>3214</v>
      </c>
      <c r="J1447" s="1" t="s">
        <v>34</v>
      </c>
      <c r="K1447" s="1" t="s">
        <v>35</v>
      </c>
      <c r="L1447" s="1" t="s">
        <v>3215</v>
      </c>
      <c r="M1447" s="17" t="str">
        <f aca="false">IF(COUNTIF(поверки!$H$6:$H$3175,поверки!$H1447)&gt;1,"Дубликат","")</f>
        <v/>
      </c>
      <c r="N1447" s="17" t="str">
        <f aca="false">IF(COUNTIF(поверки!$L$6:$L$3175,поверки!$L1447)&gt;1,"Дубликат","")</f>
        <v/>
      </c>
      <c r="O1447" s="18" t="n">
        <v>1442</v>
      </c>
      <c r="P1447" s="17" t="str">
        <f aca="false">CONCATENATE(TEXT(MONTH(поверки!$G1447),"00"),"/",TEXT(поверки!$O1447,"000"), "/",TEXT(YEAR(поверки!$G1447)-2000,"00"))</f>
        <v>04/1442/25</v>
      </c>
      <c r="Q1447" s="17" t="str">
        <f aca="false">VLOOKUP(поверки!$F1447,'соответстиви ОТ типу'!$K$4:$M$344,2,FALSE())</f>
        <v>ТСП</v>
      </c>
      <c r="R1447" s="17" t="s">
        <v>46</v>
      </c>
      <c r="S1447" s="17" t="s">
        <v>3139</v>
      </c>
      <c r="T1447" s="17" t="n">
        <v>5</v>
      </c>
      <c r="U1447" s="19" t="n">
        <f aca="false">VLOOKUP(поверки!$T1447,'Акты п-п'!$C$5:$I$57,2,FALSE())</f>
        <v>45761</v>
      </c>
      <c r="V1447" s="19" t="n">
        <f aca="false">VLOOKUP(поверки!$T1447,'Акты п-п'!$C$5:$I$57,3,FALSE())</f>
        <v>45765</v>
      </c>
      <c r="W1447" s="17" t="str">
        <f aca="false">VLOOKUP(поверки!$T1447,'Акты п-п'!$C$5:$I$57,5,FALSE())</f>
        <v>Кадыков П.Ю.</v>
      </c>
      <c r="X1447" s="17" t="n">
        <f aca="false">поверки!$G1447-поверки!$U1447</f>
        <v>4</v>
      </c>
      <c r="Y1447" s="17" t="n">
        <f aca="false">поверки!$V1447-поверки!$G1447</f>
        <v>0</v>
      </c>
      <c r="Z1447" s="17" t="str">
        <f aca="false">CONCATENATE(поверки!$Q1447," ",поверки!$S1447," номер ",поверки!$H1447)</f>
        <v>ТСП PFA-PT100 TI номер 150589.004-A-11</v>
      </c>
    </row>
    <row r="1448" customFormat="false" ht="17.9" hidden="true" customHeight="false" outlineLevel="0" collapsed="false">
      <c r="B1448" s="1" t="s">
        <v>66</v>
      </c>
      <c r="C1448" s="1" t="s">
        <v>30</v>
      </c>
      <c r="D1448" s="1" t="s">
        <v>31</v>
      </c>
      <c r="F1448" s="1" t="s">
        <v>2607</v>
      </c>
      <c r="G1448" s="16" t="n">
        <v>45765</v>
      </c>
      <c r="H1448" s="6" t="s">
        <v>3216</v>
      </c>
      <c r="J1448" s="1" t="s">
        <v>34</v>
      </c>
      <c r="K1448" s="1" t="s">
        <v>35</v>
      </c>
      <c r="L1448" s="1" t="s">
        <v>3217</v>
      </c>
      <c r="M1448" s="17" t="str">
        <f aca="false">IF(COUNTIF(поверки!$H$6:$H$3175,поверки!$H1448)&gt;1,"Дубликат","")</f>
        <v/>
      </c>
      <c r="N1448" s="17" t="str">
        <f aca="false">IF(COUNTIF(поверки!$L$6:$L$3175,поверки!$L1448)&gt;1,"Дубликат","")</f>
        <v/>
      </c>
      <c r="O1448" s="18" t="n">
        <v>1443</v>
      </c>
      <c r="P1448" s="17" t="str">
        <f aca="false">CONCATENATE(TEXT(MONTH(поверки!$G1448),"00"),"/",TEXT(поверки!$O1448,"000"), "/",TEXT(YEAR(поверки!$G1448)-2000,"00"))</f>
        <v>04/1443/25</v>
      </c>
      <c r="Q1448" s="17" t="str">
        <f aca="false">VLOOKUP(поверки!$F1448,'соответстиви ОТ типу'!$K$4:$M$344,2,FALSE())</f>
        <v>Преобразователь измерительный</v>
      </c>
      <c r="R1448" s="17" t="s">
        <v>46</v>
      </c>
      <c r="S1448" s="17" t="s">
        <v>2610</v>
      </c>
      <c r="T1448" s="17" t="n">
        <v>5</v>
      </c>
      <c r="U1448" s="19" t="n">
        <f aca="false">VLOOKUP(поверки!$T1448,'Акты п-п'!$C$5:$I$57,2,FALSE())</f>
        <v>45761</v>
      </c>
      <c r="V1448" s="19" t="n">
        <f aca="false">VLOOKUP(поверки!$T1448,'Акты п-п'!$C$5:$I$57,3,FALSE())</f>
        <v>45765</v>
      </c>
      <c r="W1448" s="17" t="str">
        <f aca="false">VLOOKUP(поверки!$T1448,'Акты п-п'!$C$5:$I$57,5,FALSE())</f>
        <v>Кадыков П.Ю.</v>
      </c>
      <c r="X1448" s="17" t="n">
        <f aca="false">поверки!$G1448-поверки!$U1448</f>
        <v>4</v>
      </c>
      <c r="Y1448" s="17" t="n">
        <f aca="false">поверки!$V1448-поверки!$G1448</f>
        <v>0</v>
      </c>
      <c r="Z1448" s="17" t="str">
        <f aca="false">CONCATENATE(поверки!$Q1448," ",поверки!$S1448," номер ",поверки!$H1448)</f>
        <v>Преобразователь измерительный PR5335D номер 150938116</v>
      </c>
    </row>
    <row r="1449" customFormat="false" ht="17.9" hidden="true" customHeight="false" outlineLevel="0" collapsed="false">
      <c r="B1449" s="1" t="s">
        <v>66</v>
      </c>
      <c r="C1449" s="1" t="s">
        <v>30</v>
      </c>
      <c r="D1449" s="1" t="s">
        <v>31</v>
      </c>
      <c r="F1449" s="1" t="s">
        <v>3136</v>
      </c>
      <c r="G1449" s="16" t="n">
        <v>45765</v>
      </c>
      <c r="H1449" s="6" t="s">
        <v>3218</v>
      </c>
      <c r="J1449" s="1" t="s">
        <v>34</v>
      </c>
      <c r="K1449" s="1" t="s">
        <v>35</v>
      </c>
      <c r="L1449" s="1" t="s">
        <v>3219</v>
      </c>
      <c r="M1449" s="17" t="str">
        <f aca="false">IF(COUNTIF(поверки!$H$6:$H$3175,поверки!$H1449)&gt;1,"Дубликат","")</f>
        <v/>
      </c>
      <c r="N1449" s="17" t="str">
        <f aca="false">IF(COUNTIF(поверки!$L$6:$L$3175,поверки!$L1449)&gt;1,"Дубликат","")</f>
        <v/>
      </c>
      <c r="O1449" s="18" t="n">
        <v>1444</v>
      </c>
      <c r="P1449" s="17" t="str">
        <f aca="false">CONCATENATE(TEXT(MONTH(поверки!$G1449),"00"),"/",TEXT(поверки!$O1449,"000"), "/",TEXT(YEAR(поверки!$G1449)-2000,"00"))</f>
        <v>04/1444/25</v>
      </c>
      <c r="Q1449" s="17" t="str">
        <f aca="false">VLOOKUP(поверки!$F1449,'соответстиви ОТ типу'!$K$4:$M$344,2,FALSE())</f>
        <v>ТСП</v>
      </c>
      <c r="R1449" s="17" t="s">
        <v>46</v>
      </c>
      <c r="S1449" s="17" t="s">
        <v>3139</v>
      </c>
      <c r="T1449" s="17" t="n">
        <v>5</v>
      </c>
      <c r="U1449" s="19" t="n">
        <f aca="false">VLOOKUP(поверки!$T1449,'Акты п-п'!$C$5:$I$57,2,FALSE())</f>
        <v>45761</v>
      </c>
      <c r="V1449" s="19" t="n">
        <f aca="false">VLOOKUP(поверки!$T1449,'Акты п-п'!$C$5:$I$57,3,FALSE())</f>
        <v>45765</v>
      </c>
      <c r="W1449" s="17" t="str">
        <f aca="false">VLOOKUP(поверки!$T1449,'Акты п-п'!$C$5:$I$57,5,FALSE())</f>
        <v>Кадыков П.Ю.</v>
      </c>
      <c r="X1449" s="17" t="n">
        <f aca="false">поверки!$G1449-поверки!$U1449</f>
        <v>4</v>
      </c>
      <c r="Y1449" s="17" t="n">
        <f aca="false">поверки!$V1449-поверки!$G1449</f>
        <v>0</v>
      </c>
      <c r="Z1449" s="17" t="str">
        <f aca="false">CONCATENATE(поверки!$Q1449," ",поверки!$S1449," номер ",поверки!$H1449)</f>
        <v>ТСП PFA-PT100 TI номер 150589.004-A-20</v>
      </c>
    </row>
    <row r="1450" customFormat="false" ht="17.9" hidden="true" customHeight="false" outlineLevel="0" collapsed="false">
      <c r="B1450" s="1" t="s">
        <v>66</v>
      </c>
      <c r="C1450" s="1" t="s">
        <v>30</v>
      </c>
      <c r="D1450" s="1" t="s">
        <v>31</v>
      </c>
      <c r="F1450" s="1" t="s">
        <v>2607</v>
      </c>
      <c r="G1450" s="16" t="n">
        <v>45765</v>
      </c>
      <c r="H1450" s="6" t="s">
        <v>3220</v>
      </c>
      <c r="J1450" s="1" t="s">
        <v>34</v>
      </c>
      <c r="K1450" s="1" t="s">
        <v>35</v>
      </c>
      <c r="L1450" s="1" t="s">
        <v>3221</v>
      </c>
      <c r="M1450" s="17" t="str">
        <f aca="false">IF(COUNTIF(поверки!$H$6:$H$3175,поверки!$H1450)&gt;1,"Дубликат","")</f>
        <v/>
      </c>
      <c r="N1450" s="17" t="str">
        <f aca="false">IF(COUNTIF(поверки!$L$6:$L$3175,поверки!$L1450)&gt;1,"Дубликат","")</f>
        <v/>
      </c>
      <c r="O1450" s="18" t="n">
        <v>1445</v>
      </c>
      <c r="P1450" s="17" t="str">
        <f aca="false">CONCATENATE(TEXT(MONTH(поверки!$G1450),"00"),"/",TEXT(поверки!$O1450,"000"), "/",TEXT(YEAR(поверки!$G1450)-2000,"00"))</f>
        <v>04/1445/25</v>
      </c>
      <c r="Q1450" s="17" t="str">
        <f aca="false">VLOOKUP(поверки!$F1450,'соответстиви ОТ типу'!$K$4:$M$344,2,FALSE())</f>
        <v>Преобразователь измерительный</v>
      </c>
      <c r="R1450" s="17" t="s">
        <v>46</v>
      </c>
      <c r="S1450" s="17" t="s">
        <v>2610</v>
      </c>
      <c r="T1450" s="17" t="n">
        <v>5</v>
      </c>
      <c r="U1450" s="19" t="n">
        <f aca="false">VLOOKUP(поверки!$T1450,'Акты п-п'!$C$5:$I$57,2,FALSE())</f>
        <v>45761</v>
      </c>
      <c r="V1450" s="19" t="n">
        <f aca="false">VLOOKUP(поверки!$T1450,'Акты п-п'!$C$5:$I$57,3,FALSE())</f>
        <v>45765</v>
      </c>
      <c r="W1450" s="17" t="str">
        <f aca="false">VLOOKUP(поверки!$T1450,'Акты п-п'!$C$5:$I$57,5,FALSE())</f>
        <v>Кадыков П.Ю.</v>
      </c>
      <c r="X1450" s="17" t="n">
        <f aca="false">поверки!$G1450-поверки!$U1450</f>
        <v>4</v>
      </c>
      <c r="Y1450" s="17" t="n">
        <f aca="false">поверки!$V1450-поверки!$G1450</f>
        <v>0</v>
      </c>
      <c r="Z1450" s="17" t="str">
        <f aca="false">CONCATENATE(поверки!$Q1450," ",поверки!$S1450," номер ",поверки!$H1450)</f>
        <v>Преобразователь измерительный PR5335D номер 150957729</v>
      </c>
    </row>
    <row r="1451" customFormat="false" ht="17.9" hidden="true" customHeight="false" outlineLevel="0" collapsed="false">
      <c r="B1451" s="1" t="s">
        <v>66</v>
      </c>
      <c r="C1451" s="1" t="s">
        <v>30</v>
      </c>
      <c r="D1451" s="1" t="s">
        <v>31</v>
      </c>
      <c r="F1451" s="1" t="s">
        <v>3136</v>
      </c>
      <c r="G1451" s="16" t="n">
        <v>45765</v>
      </c>
      <c r="H1451" s="6" t="s">
        <v>3222</v>
      </c>
      <c r="J1451" s="1" t="s">
        <v>34</v>
      </c>
      <c r="K1451" s="1" t="s">
        <v>35</v>
      </c>
      <c r="L1451" s="1" t="s">
        <v>3223</v>
      </c>
      <c r="M1451" s="17" t="str">
        <f aca="false">IF(COUNTIF(поверки!$H$6:$H$3175,поверки!$H1451)&gt;1,"Дубликат","")</f>
        <v/>
      </c>
      <c r="N1451" s="17" t="str">
        <f aca="false">IF(COUNTIF(поверки!$L$6:$L$3175,поверки!$L1451)&gt;1,"Дубликат","")</f>
        <v/>
      </c>
      <c r="O1451" s="18" t="n">
        <v>1446</v>
      </c>
      <c r="P1451" s="17" t="str">
        <f aca="false">CONCATENATE(TEXT(MONTH(поверки!$G1451),"00"),"/",TEXT(поверки!$O1451,"000"), "/",TEXT(YEAR(поверки!$G1451)-2000,"00"))</f>
        <v>04/1446/25</v>
      </c>
      <c r="Q1451" s="17" t="str">
        <f aca="false">VLOOKUP(поверки!$F1451,'соответстиви ОТ типу'!$K$4:$M$344,2,FALSE())</f>
        <v>ТСП</v>
      </c>
      <c r="R1451" s="17" t="s">
        <v>46</v>
      </c>
      <c r="S1451" s="17" t="s">
        <v>3139</v>
      </c>
      <c r="T1451" s="17" t="n">
        <v>5</v>
      </c>
      <c r="U1451" s="19" t="n">
        <f aca="false">VLOOKUP(поверки!$T1451,'Акты п-п'!$C$5:$I$57,2,FALSE())</f>
        <v>45761</v>
      </c>
      <c r="V1451" s="19" t="n">
        <f aca="false">VLOOKUP(поверки!$T1451,'Акты п-п'!$C$5:$I$57,3,FALSE())</f>
        <v>45765</v>
      </c>
      <c r="W1451" s="17" t="str">
        <f aca="false">VLOOKUP(поверки!$T1451,'Акты п-п'!$C$5:$I$57,5,FALSE())</f>
        <v>Кадыков П.Ю.</v>
      </c>
      <c r="X1451" s="17" t="n">
        <f aca="false">поверки!$G1451-поверки!$U1451</f>
        <v>4</v>
      </c>
      <c r="Y1451" s="17" t="n">
        <f aca="false">поверки!$V1451-поверки!$G1451</f>
        <v>0</v>
      </c>
      <c r="Z1451" s="17" t="str">
        <f aca="false">CONCATENATE(поверки!$Q1451," ",поверки!$S1451," номер ",поверки!$H1451)</f>
        <v>ТСП PFA-PT100 TI номер 150589.004-A-07</v>
      </c>
    </row>
    <row r="1452" customFormat="false" ht="17.9" hidden="true" customHeight="false" outlineLevel="0" collapsed="false">
      <c r="B1452" s="1" t="s">
        <v>66</v>
      </c>
      <c r="C1452" s="1" t="s">
        <v>30</v>
      </c>
      <c r="D1452" s="1" t="s">
        <v>31</v>
      </c>
      <c r="F1452" s="1" t="s">
        <v>2607</v>
      </c>
      <c r="G1452" s="16" t="n">
        <v>45765</v>
      </c>
      <c r="H1452" s="6" t="s">
        <v>3224</v>
      </c>
      <c r="J1452" s="1" t="s">
        <v>34</v>
      </c>
      <c r="K1452" s="1" t="s">
        <v>35</v>
      </c>
      <c r="L1452" s="1" t="s">
        <v>3225</v>
      </c>
      <c r="M1452" s="17" t="str">
        <f aca="false">IF(COUNTIF(поверки!$H$6:$H$3175,поверки!$H1452)&gt;1,"Дубликат","")</f>
        <v/>
      </c>
      <c r="N1452" s="17" t="str">
        <f aca="false">IF(COUNTIF(поверки!$L$6:$L$3175,поверки!$L1452)&gt;1,"Дубликат","")</f>
        <v/>
      </c>
      <c r="O1452" s="18" t="n">
        <v>1447</v>
      </c>
      <c r="P1452" s="17" t="str">
        <f aca="false">CONCATENATE(TEXT(MONTH(поверки!$G1452),"00"),"/",TEXT(поверки!$O1452,"000"), "/",TEXT(YEAR(поверки!$G1452)-2000,"00"))</f>
        <v>04/1447/25</v>
      </c>
      <c r="Q1452" s="17" t="str">
        <f aca="false">VLOOKUP(поверки!$F1452,'соответстиви ОТ типу'!$K$4:$M$344,2,FALSE())</f>
        <v>Преобразователь измерительный</v>
      </c>
      <c r="R1452" s="17" t="s">
        <v>46</v>
      </c>
      <c r="S1452" s="17" t="s">
        <v>2610</v>
      </c>
      <c r="T1452" s="17" t="n">
        <v>5</v>
      </c>
      <c r="U1452" s="19" t="n">
        <f aca="false">VLOOKUP(поверки!$T1452,'Акты п-п'!$C$5:$I$57,2,FALSE())</f>
        <v>45761</v>
      </c>
      <c r="V1452" s="19" t="n">
        <f aca="false">VLOOKUP(поверки!$T1452,'Акты п-п'!$C$5:$I$57,3,FALSE())</f>
        <v>45765</v>
      </c>
      <c r="W1452" s="17" t="str">
        <f aca="false">VLOOKUP(поверки!$T1452,'Акты п-п'!$C$5:$I$57,5,FALSE())</f>
        <v>Кадыков П.Ю.</v>
      </c>
      <c r="X1452" s="17" t="n">
        <f aca="false">поверки!$G1452-поверки!$U1452</f>
        <v>4</v>
      </c>
      <c r="Y1452" s="17" t="n">
        <f aca="false">поверки!$V1452-поверки!$G1452</f>
        <v>0</v>
      </c>
      <c r="Z1452" s="17" t="str">
        <f aca="false">CONCATENATE(поверки!$Q1452," ",поверки!$S1452," номер ",поверки!$H1452)</f>
        <v>Преобразователь измерительный PR5335D номер 150956269</v>
      </c>
    </row>
    <row r="1453" customFormat="false" ht="17.9" hidden="true" customHeight="false" outlineLevel="0" collapsed="false">
      <c r="B1453" s="1" t="s">
        <v>66</v>
      </c>
      <c r="C1453" s="1" t="s">
        <v>30</v>
      </c>
      <c r="D1453" s="1" t="s">
        <v>31</v>
      </c>
      <c r="F1453" s="1" t="s">
        <v>3136</v>
      </c>
      <c r="G1453" s="16" t="n">
        <v>45765</v>
      </c>
      <c r="H1453" s="6" t="s">
        <v>3226</v>
      </c>
      <c r="J1453" s="1" t="s">
        <v>34</v>
      </c>
      <c r="K1453" s="1" t="s">
        <v>35</v>
      </c>
      <c r="L1453" s="1" t="s">
        <v>3227</v>
      </c>
      <c r="M1453" s="17" t="str">
        <f aca="false">IF(COUNTIF(поверки!$H$6:$H$3175,поверки!$H1453)&gt;1,"Дубликат","")</f>
        <v/>
      </c>
      <c r="N1453" s="17" t="str">
        <f aca="false">IF(COUNTIF(поверки!$L$6:$L$3175,поверки!$L1453)&gt;1,"Дубликат","")</f>
        <v/>
      </c>
      <c r="O1453" s="18" t="n">
        <v>1448</v>
      </c>
      <c r="P1453" s="17" t="str">
        <f aca="false">CONCATENATE(TEXT(MONTH(поверки!$G1453),"00"),"/",TEXT(поверки!$O1453,"000"), "/",TEXT(YEAR(поверки!$G1453)-2000,"00"))</f>
        <v>04/1448/25</v>
      </c>
      <c r="Q1453" s="17" t="str">
        <f aca="false">VLOOKUP(поверки!$F1453,'соответстиви ОТ типу'!$K$4:$M$344,2,FALSE())</f>
        <v>ТСП</v>
      </c>
      <c r="R1453" s="17" t="s">
        <v>46</v>
      </c>
      <c r="S1453" s="17" t="s">
        <v>3139</v>
      </c>
      <c r="T1453" s="17" t="n">
        <v>5</v>
      </c>
      <c r="U1453" s="19" t="n">
        <f aca="false">VLOOKUP(поверки!$T1453,'Акты п-п'!$C$5:$I$57,2,FALSE())</f>
        <v>45761</v>
      </c>
      <c r="V1453" s="19" t="n">
        <f aca="false">VLOOKUP(поверки!$T1453,'Акты п-п'!$C$5:$I$57,3,FALSE())</f>
        <v>45765</v>
      </c>
      <c r="W1453" s="17" t="str">
        <f aca="false">VLOOKUP(поверки!$T1453,'Акты п-п'!$C$5:$I$57,5,FALSE())</f>
        <v>Кадыков П.Ю.</v>
      </c>
      <c r="X1453" s="17" t="n">
        <f aca="false">поверки!$G1453-поверки!$U1453</f>
        <v>4</v>
      </c>
      <c r="Y1453" s="17" t="n">
        <f aca="false">поверки!$V1453-поверки!$G1453</f>
        <v>0</v>
      </c>
      <c r="Z1453" s="17" t="str">
        <f aca="false">CONCATENATE(поверки!$Q1453," ",поверки!$S1453," номер ",поверки!$H1453)</f>
        <v>ТСП PFA-PT100 TI номер 150589.004-A-10</v>
      </c>
    </row>
    <row r="1454" customFormat="false" ht="17.9" hidden="true" customHeight="false" outlineLevel="0" collapsed="false">
      <c r="B1454" s="1" t="s">
        <v>66</v>
      </c>
      <c r="C1454" s="1" t="s">
        <v>30</v>
      </c>
      <c r="D1454" s="1" t="s">
        <v>31</v>
      </c>
      <c r="F1454" s="1" t="s">
        <v>2607</v>
      </c>
      <c r="G1454" s="16" t="n">
        <v>45765</v>
      </c>
      <c r="H1454" s="6" t="s">
        <v>3228</v>
      </c>
      <c r="J1454" s="1" t="s">
        <v>34</v>
      </c>
      <c r="K1454" s="1" t="s">
        <v>35</v>
      </c>
      <c r="L1454" s="1" t="s">
        <v>3229</v>
      </c>
      <c r="M1454" s="17" t="str">
        <f aca="false">IF(COUNTIF(поверки!$H$6:$H$3175,поверки!$H1454)&gt;1,"Дубликат","")</f>
        <v/>
      </c>
      <c r="N1454" s="17" t="str">
        <f aca="false">IF(COUNTIF(поверки!$L$6:$L$3175,поверки!$L1454)&gt;1,"Дубликат","")</f>
        <v/>
      </c>
      <c r="O1454" s="18" t="n">
        <v>1449</v>
      </c>
      <c r="P1454" s="17" t="str">
        <f aca="false">CONCATENATE(TEXT(MONTH(поверки!$G1454),"00"),"/",TEXT(поверки!$O1454,"000"), "/",TEXT(YEAR(поверки!$G1454)-2000,"00"))</f>
        <v>04/1449/25</v>
      </c>
      <c r="Q1454" s="17" t="str">
        <f aca="false">VLOOKUP(поверки!$F1454,'соответстиви ОТ типу'!$K$4:$M$344,2,FALSE())</f>
        <v>Преобразователь измерительный</v>
      </c>
      <c r="R1454" s="17" t="s">
        <v>46</v>
      </c>
      <c r="S1454" s="17" t="s">
        <v>2610</v>
      </c>
      <c r="T1454" s="17" t="n">
        <v>5</v>
      </c>
      <c r="U1454" s="19" t="n">
        <f aca="false">VLOOKUP(поверки!$T1454,'Акты п-п'!$C$5:$I$57,2,FALSE())</f>
        <v>45761</v>
      </c>
      <c r="V1454" s="19" t="n">
        <f aca="false">VLOOKUP(поверки!$T1454,'Акты п-п'!$C$5:$I$57,3,FALSE())</f>
        <v>45765</v>
      </c>
      <c r="W1454" s="17" t="str">
        <f aca="false">VLOOKUP(поверки!$T1454,'Акты п-п'!$C$5:$I$57,5,FALSE())</f>
        <v>Кадыков П.Ю.</v>
      </c>
      <c r="X1454" s="17" t="n">
        <f aca="false">поверки!$G1454-поверки!$U1454</f>
        <v>4</v>
      </c>
      <c r="Y1454" s="17" t="n">
        <f aca="false">поверки!$V1454-поверки!$G1454</f>
        <v>0</v>
      </c>
      <c r="Z1454" s="17" t="str">
        <f aca="false">CONCATENATE(поверки!$Q1454," ",поверки!$S1454," номер ",поверки!$H1454)</f>
        <v>Преобразователь измерительный PR5335D номер 150956270</v>
      </c>
    </row>
    <row r="1455" customFormat="false" ht="17.9" hidden="true" customHeight="false" outlineLevel="0" collapsed="false">
      <c r="B1455" s="1" t="s">
        <v>66</v>
      </c>
      <c r="C1455" s="1" t="s">
        <v>30</v>
      </c>
      <c r="D1455" s="1" t="s">
        <v>31</v>
      </c>
      <c r="F1455" s="1" t="s">
        <v>3136</v>
      </c>
      <c r="G1455" s="16" t="n">
        <v>45765</v>
      </c>
      <c r="H1455" s="6" t="s">
        <v>3230</v>
      </c>
      <c r="J1455" s="1" t="s">
        <v>34</v>
      </c>
      <c r="K1455" s="1" t="s">
        <v>35</v>
      </c>
      <c r="L1455" s="1" t="s">
        <v>3231</v>
      </c>
      <c r="M1455" s="17" t="str">
        <f aca="false">IF(COUNTIF(поверки!$H$6:$H$3175,поверки!$H1455)&gt;1,"Дубликат","")</f>
        <v/>
      </c>
      <c r="N1455" s="17" t="str">
        <f aca="false">IF(COUNTIF(поверки!$L$6:$L$3175,поверки!$L1455)&gt;1,"Дубликат","")</f>
        <v/>
      </c>
      <c r="O1455" s="18" t="n">
        <v>1450</v>
      </c>
      <c r="P1455" s="17" t="str">
        <f aca="false">CONCATENATE(TEXT(MONTH(поверки!$G1455),"00"),"/",TEXT(поверки!$O1455,"000"), "/",TEXT(YEAR(поверки!$G1455)-2000,"00"))</f>
        <v>04/1450/25</v>
      </c>
      <c r="Q1455" s="17" t="str">
        <f aca="false">VLOOKUP(поверки!$F1455,'соответстиви ОТ типу'!$K$4:$M$344,2,FALSE())</f>
        <v>ТСП</v>
      </c>
      <c r="R1455" s="17" t="s">
        <v>46</v>
      </c>
      <c r="S1455" s="17" t="s">
        <v>3139</v>
      </c>
      <c r="T1455" s="17" t="n">
        <v>5</v>
      </c>
      <c r="U1455" s="19" t="n">
        <f aca="false">VLOOKUP(поверки!$T1455,'Акты п-п'!$C$5:$I$57,2,FALSE())</f>
        <v>45761</v>
      </c>
      <c r="V1455" s="19" t="n">
        <f aca="false">VLOOKUP(поверки!$T1455,'Акты п-п'!$C$5:$I$57,3,FALSE())</f>
        <v>45765</v>
      </c>
      <c r="W1455" s="17" t="str">
        <f aca="false">VLOOKUP(поверки!$T1455,'Акты п-п'!$C$5:$I$57,5,FALSE())</f>
        <v>Кадыков П.Ю.</v>
      </c>
      <c r="X1455" s="17" t="n">
        <f aca="false">поверки!$G1455-поверки!$U1455</f>
        <v>4</v>
      </c>
      <c r="Y1455" s="17" t="n">
        <f aca="false">поверки!$V1455-поверки!$G1455</f>
        <v>0</v>
      </c>
      <c r="Z1455" s="17" t="str">
        <f aca="false">CONCATENATE(поверки!$Q1455," ",поверки!$S1455," номер ",поверки!$H1455)</f>
        <v>ТСП PFA-PT100 TI номер 150589.004-A-08</v>
      </c>
    </row>
    <row r="1456" customFormat="false" ht="17.9" hidden="true" customHeight="false" outlineLevel="0" collapsed="false">
      <c r="B1456" s="1" t="s">
        <v>66</v>
      </c>
      <c r="C1456" s="1" t="s">
        <v>30</v>
      </c>
      <c r="D1456" s="1" t="s">
        <v>31</v>
      </c>
      <c r="F1456" s="1" t="s">
        <v>3232</v>
      </c>
      <c r="G1456" s="16" t="n">
        <v>45765</v>
      </c>
      <c r="H1456" s="6" t="s">
        <v>3233</v>
      </c>
      <c r="J1456" s="1" t="s">
        <v>34</v>
      </c>
      <c r="K1456" s="1" t="s">
        <v>35</v>
      </c>
      <c r="L1456" s="1" t="s">
        <v>3234</v>
      </c>
      <c r="M1456" s="17" t="str">
        <f aca="false">IF(COUNTIF(поверки!$H$6:$H$3175,поверки!$H1456)&gt;1,"Дубликат","")</f>
        <v/>
      </c>
      <c r="N1456" s="17" t="str">
        <f aca="false">IF(COUNTIF(поверки!$L$6:$L$3175,поверки!$L1456)&gt;1,"Дубликат","")</f>
        <v/>
      </c>
      <c r="O1456" s="18" t="n">
        <v>1451</v>
      </c>
      <c r="P1456" s="17" t="str">
        <f aca="false">CONCATENATE(TEXT(MONTH(поверки!$G1456),"00"),"/",TEXT(поверки!$O1456,"000"), "/",TEXT(YEAR(поверки!$G1456)-2000,"00"))</f>
        <v>04/1451/25</v>
      </c>
      <c r="Q1456" s="17" t="str">
        <f aca="false">VLOOKUP(поверки!$F1456,'соответстиви ОТ типу'!$K$4:$M$344,2,FALSE())</f>
        <v>Термопреобразователь сопротивления платиновый Rosemount</v>
      </c>
      <c r="R1456" s="17" t="s">
        <v>46</v>
      </c>
      <c r="S1456" s="17" t="s">
        <v>3235</v>
      </c>
      <c r="T1456" s="17" t="n">
        <v>5</v>
      </c>
      <c r="U1456" s="19" t="n">
        <f aca="false">VLOOKUP(поверки!$T1456,'Акты п-п'!$C$5:$I$57,2,FALSE())</f>
        <v>45761</v>
      </c>
      <c r="V1456" s="19" t="n">
        <f aca="false">VLOOKUP(поверки!$T1456,'Акты п-п'!$C$5:$I$57,3,FALSE())</f>
        <v>45765</v>
      </c>
      <c r="W1456" s="17" t="str">
        <f aca="false">VLOOKUP(поверки!$T1456,'Акты п-п'!$C$5:$I$57,5,FALSE())</f>
        <v>Кадыков П.Ю.</v>
      </c>
      <c r="X1456" s="17" t="n">
        <f aca="false">поверки!$G1456-поверки!$U1456</f>
        <v>4</v>
      </c>
      <c r="Y1456" s="17" t="n">
        <f aca="false">поверки!$V1456-поверки!$G1456</f>
        <v>0</v>
      </c>
      <c r="Z1456" s="17" t="str">
        <f aca="false">CONCATENATE(поверки!$Q1456," ",поверки!$S1456," номер ",поверки!$H1456)</f>
        <v>Термопреобразователь сопротивления платиновый Rosemount ROSEMOUNT 0068 номер 302-ТЕ-6672</v>
      </c>
    </row>
    <row r="1457" customFormat="false" ht="17.9" hidden="true" customHeight="false" outlineLevel="0" collapsed="false">
      <c r="B1457" s="1" t="s">
        <v>66</v>
      </c>
      <c r="C1457" s="1" t="s">
        <v>30</v>
      </c>
      <c r="D1457" s="1" t="s">
        <v>31</v>
      </c>
      <c r="F1457" s="1" t="s">
        <v>3232</v>
      </c>
      <c r="G1457" s="16" t="n">
        <v>45765</v>
      </c>
      <c r="H1457" s="6" t="s">
        <v>3236</v>
      </c>
      <c r="J1457" s="1" t="s">
        <v>34</v>
      </c>
      <c r="K1457" s="1" t="s">
        <v>35</v>
      </c>
      <c r="L1457" s="1" t="s">
        <v>3237</v>
      </c>
      <c r="M1457" s="17" t="str">
        <f aca="false">IF(COUNTIF(поверки!$H$6:$H$3175,поверки!$H1457)&gt;1,"Дубликат","")</f>
        <v/>
      </c>
      <c r="N1457" s="17" t="str">
        <f aca="false">IF(COUNTIF(поверки!$L$6:$L$3175,поверки!$L1457)&gt;1,"Дубликат","")</f>
        <v/>
      </c>
      <c r="O1457" s="18" t="n">
        <v>1452</v>
      </c>
      <c r="P1457" s="17" t="str">
        <f aca="false">CONCATENATE(TEXT(MONTH(поверки!$G1457),"00"),"/",TEXT(поверки!$O1457,"000"), "/",TEXT(YEAR(поверки!$G1457)-2000,"00"))</f>
        <v>04/1452/25</v>
      </c>
      <c r="Q1457" s="17" t="str">
        <f aca="false">VLOOKUP(поверки!$F1457,'соответстиви ОТ типу'!$K$4:$M$344,2,FALSE())</f>
        <v>Термопреобразователь сопротивления платиновый Rosemount</v>
      </c>
      <c r="R1457" s="17" t="s">
        <v>46</v>
      </c>
      <c r="S1457" s="17" t="s">
        <v>3235</v>
      </c>
      <c r="T1457" s="17" t="n">
        <v>5</v>
      </c>
      <c r="U1457" s="19" t="n">
        <f aca="false">VLOOKUP(поверки!$T1457,'Акты п-п'!$C$5:$I$57,2,FALSE())</f>
        <v>45761</v>
      </c>
      <c r="V1457" s="19" t="n">
        <f aca="false">VLOOKUP(поверки!$T1457,'Акты п-п'!$C$5:$I$57,3,FALSE())</f>
        <v>45765</v>
      </c>
      <c r="W1457" s="17" t="str">
        <f aca="false">VLOOKUP(поверки!$T1457,'Акты п-п'!$C$5:$I$57,5,FALSE())</f>
        <v>Кадыков П.Ю.</v>
      </c>
      <c r="X1457" s="17" t="n">
        <f aca="false">поверки!$G1457-поверки!$U1457</f>
        <v>4</v>
      </c>
      <c r="Y1457" s="17" t="n">
        <f aca="false">поверки!$V1457-поверки!$G1457</f>
        <v>0</v>
      </c>
      <c r="Z1457" s="17" t="str">
        <f aca="false">CONCATENATE(поверки!$Q1457," ",поверки!$S1457," номер ",поверки!$H1457)</f>
        <v>Термопреобразователь сопротивления платиновый Rosemount ROSEMOUNT 0068 номер 302-ТЕ-6657</v>
      </c>
    </row>
    <row r="1458" customFormat="false" ht="17.9" hidden="true" customHeight="false" outlineLevel="0" collapsed="false">
      <c r="B1458" s="1" t="s">
        <v>66</v>
      </c>
      <c r="C1458" s="1" t="s">
        <v>30</v>
      </c>
      <c r="D1458" s="1" t="s">
        <v>31</v>
      </c>
      <c r="F1458" s="1" t="s">
        <v>3232</v>
      </c>
      <c r="G1458" s="16" t="n">
        <v>45765</v>
      </c>
      <c r="H1458" s="6" t="s">
        <v>3238</v>
      </c>
      <c r="J1458" s="1" t="s">
        <v>34</v>
      </c>
      <c r="K1458" s="1" t="s">
        <v>35</v>
      </c>
      <c r="L1458" s="1" t="s">
        <v>3239</v>
      </c>
      <c r="M1458" s="17" t="str">
        <f aca="false">IF(COUNTIF(поверки!$H$6:$H$3175,поверки!$H1458)&gt;1,"Дубликат","")</f>
        <v/>
      </c>
      <c r="N1458" s="17" t="str">
        <f aca="false">IF(COUNTIF(поверки!$L$6:$L$3175,поверки!$L1458)&gt;1,"Дубликат","")</f>
        <v/>
      </c>
      <c r="O1458" s="18" t="n">
        <v>1453</v>
      </c>
      <c r="P1458" s="17" t="str">
        <f aca="false">CONCATENATE(TEXT(MONTH(поверки!$G1458),"00"),"/",TEXT(поверки!$O1458,"000"), "/",TEXT(YEAR(поверки!$G1458)-2000,"00"))</f>
        <v>04/1453/25</v>
      </c>
      <c r="Q1458" s="17" t="str">
        <f aca="false">VLOOKUP(поверки!$F1458,'соответстиви ОТ типу'!$K$4:$M$344,2,FALSE())</f>
        <v>Термопреобразователь сопротивления платиновый Rosemount</v>
      </c>
      <c r="R1458" s="17" t="s">
        <v>46</v>
      </c>
      <c r="S1458" s="17" t="s">
        <v>3235</v>
      </c>
      <c r="T1458" s="17" t="n">
        <v>5</v>
      </c>
      <c r="U1458" s="19" t="n">
        <f aca="false">VLOOKUP(поверки!$T1458,'Акты п-п'!$C$5:$I$57,2,FALSE())</f>
        <v>45761</v>
      </c>
      <c r="V1458" s="19" t="n">
        <f aca="false">VLOOKUP(поверки!$T1458,'Акты п-п'!$C$5:$I$57,3,FALSE())</f>
        <v>45765</v>
      </c>
      <c r="W1458" s="17" t="str">
        <f aca="false">VLOOKUP(поверки!$T1458,'Акты п-п'!$C$5:$I$57,5,FALSE())</f>
        <v>Кадыков П.Ю.</v>
      </c>
      <c r="X1458" s="17" t="n">
        <f aca="false">поверки!$G1458-поверки!$U1458</f>
        <v>4</v>
      </c>
      <c r="Y1458" s="17" t="n">
        <f aca="false">поверки!$V1458-поверки!$G1458</f>
        <v>0</v>
      </c>
      <c r="Z1458" s="17" t="str">
        <f aca="false">CONCATENATE(поверки!$Q1458," ",поверки!$S1458," номер ",поверки!$H1458)</f>
        <v>Термопреобразователь сопротивления платиновый Rosemount ROSEMOUNT 0068 номер 302-ТЕ-6660</v>
      </c>
    </row>
    <row r="1459" customFormat="false" ht="17.9" hidden="true" customHeight="false" outlineLevel="0" collapsed="false">
      <c r="B1459" s="1" t="s">
        <v>66</v>
      </c>
      <c r="C1459" s="1" t="s">
        <v>30</v>
      </c>
      <c r="D1459" s="1" t="s">
        <v>31</v>
      </c>
      <c r="F1459" s="1" t="s">
        <v>3232</v>
      </c>
      <c r="G1459" s="16" t="n">
        <v>45765</v>
      </c>
      <c r="H1459" s="6" t="s">
        <v>3240</v>
      </c>
      <c r="J1459" s="1" t="s">
        <v>34</v>
      </c>
      <c r="K1459" s="1" t="s">
        <v>35</v>
      </c>
      <c r="L1459" s="1" t="s">
        <v>3241</v>
      </c>
      <c r="M1459" s="17" t="str">
        <f aca="false">IF(COUNTIF(поверки!$H$6:$H$3175,поверки!$H1459)&gt;1,"Дубликат","")</f>
        <v/>
      </c>
      <c r="N1459" s="17" t="str">
        <f aca="false">IF(COUNTIF(поверки!$L$6:$L$3175,поверки!$L1459)&gt;1,"Дубликат","")</f>
        <v/>
      </c>
      <c r="O1459" s="18" t="n">
        <v>1454</v>
      </c>
      <c r="P1459" s="17" t="str">
        <f aca="false">CONCATENATE(TEXT(MONTH(поверки!$G1459),"00"),"/",TEXT(поверки!$O1459,"000"), "/",TEXT(YEAR(поверки!$G1459)-2000,"00"))</f>
        <v>04/1454/25</v>
      </c>
      <c r="Q1459" s="17" t="str">
        <f aca="false">VLOOKUP(поверки!$F1459,'соответстиви ОТ типу'!$K$4:$M$344,2,FALSE())</f>
        <v>Термопреобразователь сопротивления платиновый Rosemount</v>
      </c>
      <c r="R1459" s="17" t="s">
        <v>46</v>
      </c>
      <c r="S1459" s="17" t="s">
        <v>3235</v>
      </c>
      <c r="T1459" s="17" t="n">
        <v>5</v>
      </c>
      <c r="U1459" s="19" t="n">
        <f aca="false">VLOOKUP(поверки!$T1459,'Акты п-п'!$C$5:$I$57,2,FALSE())</f>
        <v>45761</v>
      </c>
      <c r="V1459" s="19" t="n">
        <f aca="false">VLOOKUP(поверки!$T1459,'Акты п-п'!$C$5:$I$57,3,FALSE())</f>
        <v>45765</v>
      </c>
      <c r="W1459" s="17" t="str">
        <f aca="false">VLOOKUP(поверки!$T1459,'Акты п-п'!$C$5:$I$57,5,FALSE())</f>
        <v>Кадыков П.Ю.</v>
      </c>
      <c r="X1459" s="17" t="n">
        <f aca="false">поверки!$G1459-поверки!$U1459</f>
        <v>4</v>
      </c>
      <c r="Y1459" s="17" t="n">
        <f aca="false">поверки!$V1459-поверки!$G1459</f>
        <v>0</v>
      </c>
      <c r="Z1459" s="17" t="str">
        <f aca="false">CONCATENATE(поверки!$Q1459," ",поверки!$S1459," номер ",поверки!$H1459)</f>
        <v>Термопреобразователь сопротивления платиновый Rosemount ROSEMOUNT 0068 номер 302-ТЕ-6653</v>
      </c>
    </row>
    <row r="1460" customFormat="false" ht="17.9" hidden="true" customHeight="false" outlineLevel="0" collapsed="false">
      <c r="B1460" s="1" t="s">
        <v>66</v>
      </c>
      <c r="C1460" s="1" t="s">
        <v>30</v>
      </c>
      <c r="D1460" s="1" t="s">
        <v>31</v>
      </c>
      <c r="F1460" s="1" t="s">
        <v>3242</v>
      </c>
      <c r="G1460" s="16" t="n">
        <v>45765</v>
      </c>
      <c r="H1460" s="6" t="s">
        <v>3243</v>
      </c>
      <c r="J1460" s="1" t="s">
        <v>34</v>
      </c>
      <c r="K1460" s="1" t="s">
        <v>35</v>
      </c>
      <c r="L1460" s="1" t="s">
        <v>3244</v>
      </c>
      <c r="M1460" s="17" t="str">
        <f aca="false">IF(COUNTIF(поверки!$H$6:$H$3175,поверки!$H1460)&gt;1,"Дубликат","")</f>
        <v/>
      </c>
      <c r="N1460" s="17" t="str">
        <f aca="false">IF(COUNTIF(поверки!$L$6:$L$3175,поверки!$L1460)&gt;1,"Дубликат","")</f>
        <v/>
      </c>
      <c r="O1460" s="18" t="n">
        <v>1455</v>
      </c>
      <c r="P1460" s="17" t="str">
        <f aca="false">CONCATENATE(TEXT(MONTH(поверки!$G1460),"00"),"/",TEXT(поверки!$O1460,"000"), "/",TEXT(YEAR(поверки!$G1460)-2000,"00"))</f>
        <v>04/1455/25</v>
      </c>
      <c r="Q1460" s="17" t="str">
        <f aca="false">VLOOKUP(поверки!$F1460,'соответстиви ОТ типу'!$K$4:$M$344,2,FALSE())</f>
        <v>Преобразователь измерительный</v>
      </c>
      <c r="R1460" s="17" t="s">
        <v>46</v>
      </c>
      <c r="S1460" s="17" t="s">
        <v>3245</v>
      </c>
      <c r="T1460" s="17" t="n">
        <v>5</v>
      </c>
      <c r="U1460" s="19" t="n">
        <f aca="false">VLOOKUP(поверки!$T1460,'Акты п-п'!$C$5:$I$57,2,FALSE())</f>
        <v>45761</v>
      </c>
      <c r="V1460" s="19" t="n">
        <f aca="false">VLOOKUP(поверки!$T1460,'Акты п-п'!$C$5:$I$57,3,FALSE())</f>
        <v>45765</v>
      </c>
      <c r="W1460" s="17" t="str">
        <f aca="false">VLOOKUP(поверки!$T1460,'Акты п-п'!$C$5:$I$57,5,FALSE())</f>
        <v>Кадыков П.Ю.</v>
      </c>
      <c r="X1460" s="17" t="n">
        <f aca="false">поверки!$G1460-поверки!$U1460</f>
        <v>4</v>
      </c>
      <c r="Y1460" s="17" t="n">
        <f aca="false">поверки!$V1460-поверки!$G1460</f>
        <v>0</v>
      </c>
      <c r="Z1460" s="17" t="str">
        <f aca="false">CONCATENATE(поверки!$Q1460," ",поверки!$S1460," номер ",поверки!$H1460)</f>
        <v>Преобразователь измерительный YTA 110 номер C2P402219</v>
      </c>
    </row>
    <row r="1461" customFormat="false" ht="17.9" hidden="true" customHeight="false" outlineLevel="0" collapsed="false">
      <c r="B1461" s="1" t="s">
        <v>66</v>
      </c>
      <c r="C1461" s="1" t="s">
        <v>30</v>
      </c>
      <c r="D1461" s="1" t="s">
        <v>31</v>
      </c>
      <c r="F1461" s="1" t="s">
        <v>3242</v>
      </c>
      <c r="G1461" s="16" t="n">
        <v>45765</v>
      </c>
      <c r="H1461" s="6" t="s">
        <v>3246</v>
      </c>
      <c r="J1461" s="1" t="s">
        <v>34</v>
      </c>
      <c r="K1461" s="1" t="s">
        <v>35</v>
      </c>
      <c r="L1461" s="1" t="s">
        <v>3247</v>
      </c>
      <c r="M1461" s="17" t="str">
        <f aca="false">IF(COUNTIF(поверки!$H$6:$H$3175,поверки!$H1461)&gt;1,"Дубликат","")</f>
        <v/>
      </c>
      <c r="N1461" s="17" t="str">
        <f aca="false">IF(COUNTIF(поверки!$L$6:$L$3175,поверки!$L1461)&gt;1,"Дубликат","")</f>
        <v/>
      </c>
      <c r="O1461" s="18" t="n">
        <v>1456</v>
      </c>
      <c r="P1461" s="17" t="str">
        <f aca="false">CONCATENATE(TEXT(MONTH(поверки!$G1461),"00"),"/",TEXT(поверки!$O1461,"000"), "/",TEXT(YEAR(поверки!$G1461)-2000,"00"))</f>
        <v>04/1456/25</v>
      </c>
      <c r="Q1461" s="17" t="str">
        <f aca="false">VLOOKUP(поверки!$F1461,'соответстиви ОТ типу'!$K$4:$M$344,2,FALSE())</f>
        <v>Преобразователь измерительный</v>
      </c>
      <c r="R1461" s="17" t="s">
        <v>46</v>
      </c>
      <c r="S1461" s="17" t="s">
        <v>3245</v>
      </c>
      <c r="T1461" s="17" t="n">
        <v>5</v>
      </c>
      <c r="U1461" s="19" t="n">
        <f aca="false">VLOOKUP(поверки!$T1461,'Акты п-п'!$C$5:$I$57,2,FALSE())</f>
        <v>45761</v>
      </c>
      <c r="V1461" s="19" t="n">
        <f aca="false">VLOOKUP(поверки!$T1461,'Акты п-п'!$C$5:$I$57,3,FALSE())</f>
        <v>45765</v>
      </c>
      <c r="W1461" s="17" t="str">
        <f aca="false">VLOOKUP(поверки!$T1461,'Акты п-п'!$C$5:$I$57,5,FALSE())</f>
        <v>Кадыков П.Ю.</v>
      </c>
      <c r="X1461" s="17" t="n">
        <f aca="false">поверки!$G1461-поверки!$U1461</f>
        <v>4</v>
      </c>
      <c r="Y1461" s="17" t="n">
        <f aca="false">поверки!$V1461-поверки!$G1461</f>
        <v>0</v>
      </c>
      <c r="Z1461" s="17" t="str">
        <f aca="false">CONCATENATE(поверки!$Q1461," ",поверки!$S1461," номер ",поверки!$H1461)</f>
        <v>Преобразователь измерительный YTA 110 номер C2P402220</v>
      </c>
    </row>
    <row r="1462" customFormat="false" ht="17.9" hidden="true" customHeight="false" outlineLevel="0" collapsed="false">
      <c r="B1462" s="1" t="s">
        <v>66</v>
      </c>
      <c r="C1462" s="1" t="s">
        <v>30</v>
      </c>
      <c r="D1462" s="1" t="s">
        <v>31</v>
      </c>
      <c r="F1462" s="1" t="s">
        <v>3242</v>
      </c>
      <c r="G1462" s="16" t="n">
        <v>45765</v>
      </c>
      <c r="H1462" s="6" t="s">
        <v>3248</v>
      </c>
      <c r="J1462" s="1" t="s">
        <v>34</v>
      </c>
      <c r="K1462" s="1" t="s">
        <v>35</v>
      </c>
      <c r="L1462" s="1" t="s">
        <v>3249</v>
      </c>
      <c r="M1462" s="17" t="str">
        <f aca="false">IF(COUNTIF(поверки!$H$6:$H$3175,поверки!$H1462)&gt;1,"Дубликат","")</f>
        <v/>
      </c>
      <c r="N1462" s="17" t="str">
        <f aca="false">IF(COUNTIF(поверки!$L$6:$L$3175,поверки!$L1462)&gt;1,"Дубликат","")</f>
        <v/>
      </c>
      <c r="O1462" s="18" t="n">
        <v>1457</v>
      </c>
      <c r="P1462" s="17" t="str">
        <f aca="false">CONCATENATE(TEXT(MONTH(поверки!$G1462),"00"),"/",TEXT(поверки!$O1462,"000"), "/",TEXT(YEAR(поверки!$G1462)-2000,"00"))</f>
        <v>04/1457/25</v>
      </c>
      <c r="Q1462" s="17" t="str">
        <f aca="false">VLOOKUP(поверки!$F1462,'соответстиви ОТ типу'!$K$4:$M$344,2,FALSE())</f>
        <v>Преобразователь измерительный</v>
      </c>
      <c r="R1462" s="17" t="s">
        <v>46</v>
      </c>
      <c r="S1462" s="17" t="s">
        <v>3245</v>
      </c>
      <c r="T1462" s="17" t="n">
        <v>5</v>
      </c>
      <c r="U1462" s="19" t="n">
        <f aca="false">VLOOKUP(поверки!$T1462,'Акты п-п'!$C$5:$I$57,2,FALSE())</f>
        <v>45761</v>
      </c>
      <c r="V1462" s="19" t="n">
        <f aca="false">VLOOKUP(поверки!$T1462,'Акты п-п'!$C$5:$I$57,3,FALSE())</f>
        <v>45765</v>
      </c>
      <c r="W1462" s="17" t="str">
        <f aca="false">VLOOKUP(поверки!$T1462,'Акты п-п'!$C$5:$I$57,5,FALSE())</f>
        <v>Кадыков П.Ю.</v>
      </c>
      <c r="X1462" s="17" t="n">
        <f aca="false">поверки!$G1462-поверки!$U1462</f>
        <v>4</v>
      </c>
      <c r="Y1462" s="17" t="n">
        <f aca="false">поверки!$V1462-поверки!$G1462</f>
        <v>0</v>
      </c>
      <c r="Z1462" s="17" t="str">
        <f aca="false">CONCATENATE(поверки!$Q1462," ",поверки!$S1462," номер ",поверки!$H1462)</f>
        <v>Преобразователь измерительный YTA 110 номер C2P402221</v>
      </c>
    </row>
    <row r="1463" customFormat="false" ht="17.9" hidden="true" customHeight="false" outlineLevel="0" collapsed="false">
      <c r="B1463" s="1" t="s">
        <v>3250</v>
      </c>
      <c r="C1463" s="1" t="s">
        <v>30</v>
      </c>
      <c r="D1463" s="1" t="s">
        <v>31</v>
      </c>
      <c r="E1463" s="1" t="s">
        <v>687</v>
      </c>
      <c r="F1463" s="1" t="s">
        <v>688</v>
      </c>
      <c r="G1463" s="16" t="n">
        <v>45765</v>
      </c>
      <c r="H1463" s="6" t="s">
        <v>3251</v>
      </c>
      <c r="J1463" s="1" t="s">
        <v>34</v>
      </c>
      <c r="K1463" s="1" t="s">
        <v>35</v>
      </c>
      <c r="L1463" s="1" t="s">
        <v>3252</v>
      </c>
      <c r="M1463" s="17" t="str">
        <f aca="false">IF(COUNTIF(поверки!$H$6:$H$3175,поверки!$H1463)&gt;1,"Дубликат","")</f>
        <v/>
      </c>
      <c r="N1463" s="17" t="str">
        <f aca="false">IF(COUNTIF(поверки!$L$6:$L$3175,поверки!$L1463)&gt;1,"Дубликат","")</f>
        <v/>
      </c>
      <c r="O1463" s="18" t="n">
        <v>1458</v>
      </c>
      <c r="P1463" s="17" t="str">
        <f aca="false">CONCATENATE(TEXT(MONTH(поверки!$G1463),"00"),"/",TEXT(поверки!$O1463,"000"), "/",TEXT(YEAR(поверки!$G1463)-2000,"00"))</f>
        <v>04/1458/25</v>
      </c>
      <c r="Q1463" s="17" t="str">
        <f aca="false">VLOOKUP(поверки!$F1463,'соответстиви ОТ типу'!$K$4:$M$344,2,FALSE())</f>
        <v>Уровнемер</v>
      </c>
      <c r="R1463" s="17" t="s">
        <v>42</v>
      </c>
      <c r="S1463" s="17" t="s">
        <v>691</v>
      </c>
      <c r="T1463" s="17" t="n">
        <v>5</v>
      </c>
      <c r="U1463" s="19" t="n">
        <f aca="false">VLOOKUP(поверки!$T1463,'Акты п-п'!$C$5:$I$57,2,FALSE())</f>
        <v>45761</v>
      </c>
      <c r="V1463" s="19" t="n">
        <f aca="false">VLOOKUP(поверки!$T1463,'Акты п-п'!$C$5:$I$57,3,FALSE())</f>
        <v>45765</v>
      </c>
      <c r="W1463" s="17" t="str">
        <f aca="false">VLOOKUP(поверки!$T1463,'Акты п-п'!$C$5:$I$57,5,FALSE())</f>
        <v>Кадыков П.Ю.</v>
      </c>
      <c r="X1463" s="17" t="n">
        <f aca="false">поверки!$G1463-поверки!$U1463</f>
        <v>4</v>
      </c>
      <c r="Y1463" s="17" t="n">
        <f aca="false">поверки!$V1463-поверки!$G1463</f>
        <v>0</v>
      </c>
      <c r="Z1463" s="17" t="str">
        <f aca="false">CONCATENATE(поверки!$Q1463," ",поверки!$S1463," номер ",поверки!$H1463)</f>
        <v>Уровнемер Levelflex M FMP40 номер D704CE0104E</v>
      </c>
    </row>
    <row r="1464" customFormat="false" ht="17.9" hidden="true" customHeight="false" outlineLevel="0" collapsed="false">
      <c r="B1464" s="1" t="s">
        <v>2065</v>
      </c>
      <c r="C1464" s="1" t="s">
        <v>30</v>
      </c>
      <c r="D1464" s="1" t="s">
        <v>31</v>
      </c>
      <c r="F1464" s="1" t="s">
        <v>3253</v>
      </c>
      <c r="G1464" s="16" t="n">
        <v>45765</v>
      </c>
      <c r="H1464" s="6" t="s">
        <v>3254</v>
      </c>
      <c r="J1464" s="1" t="s">
        <v>34</v>
      </c>
      <c r="K1464" s="1" t="s">
        <v>35</v>
      </c>
      <c r="L1464" s="1" t="s">
        <v>3255</v>
      </c>
      <c r="M1464" s="17" t="str">
        <f aca="false">IF(COUNTIF(поверки!$H$6:$H$3175,поверки!$H1464)&gt;1,"Дубликат","")</f>
        <v/>
      </c>
      <c r="N1464" s="17" t="str">
        <f aca="false">IF(COUNTIF(поверки!$L$6:$L$3175,поверки!$L1464)&gt;1,"Дубликат","")</f>
        <v/>
      </c>
      <c r="O1464" s="18" t="n">
        <v>1459</v>
      </c>
      <c r="P1464" s="17" t="str">
        <f aca="false">CONCATENATE(TEXT(MONTH(поверки!$G1464),"00"),"/",TEXT(поверки!$O1464,"000"), "/",TEXT(YEAR(поверки!$G1464)-2000,"00"))</f>
        <v>04/1459/25</v>
      </c>
      <c r="Q1464" s="17" t="str">
        <f aca="false">VLOOKUP(поверки!$F1464,'соответстиви ОТ типу'!$K$4:$M$344,2,FALSE())</f>
        <v>Уровнемер</v>
      </c>
      <c r="R1464" s="17" t="s">
        <v>37</v>
      </c>
      <c r="S1464" s="17" t="s">
        <v>3256</v>
      </c>
      <c r="T1464" s="17" t="n">
        <v>5</v>
      </c>
      <c r="U1464" s="19" t="n">
        <f aca="false">VLOOKUP(поверки!$T1464,'Акты п-п'!$C$5:$I$57,2,FALSE())</f>
        <v>45761</v>
      </c>
      <c r="V1464" s="19" t="n">
        <f aca="false">VLOOKUP(поверки!$T1464,'Акты п-п'!$C$5:$I$57,3,FALSE())</f>
        <v>45765</v>
      </c>
      <c r="W1464" s="17" t="str">
        <f aca="false">VLOOKUP(поверки!$T1464,'Акты п-п'!$C$5:$I$57,5,FALSE())</f>
        <v>Кадыков П.Ю.</v>
      </c>
      <c r="X1464" s="17" t="n">
        <f aca="false">поверки!$G1464-поверки!$U1464</f>
        <v>4</v>
      </c>
      <c r="Y1464" s="17" t="n">
        <f aca="false">поверки!$V1464-поверки!$G1464</f>
        <v>0</v>
      </c>
      <c r="Z1464" s="17" t="str">
        <f aca="false">CONCATENATE(поверки!$Q1464," ",поверки!$S1464," номер ",поверки!$H1464)</f>
        <v>Уровнемер VEGAFLEX61 номер 16627268</v>
      </c>
    </row>
    <row r="1465" customFormat="false" ht="17.9" hidden="true" customHeight="false" outlineLevel="0" collapsed="false">
      <c r="B1465" s="1" t="s">
        <v>3257</v>
      </c>
      <c r="C1465" s="1" t="s">
        <v>30</v>
      </c>
      <c r="D1465" s="1" t="s">
        <v>446</v>
      </c>
      <c r="E1465" s="1" t="s">
        <v>3258</v>
      </c>
      <c r="F1465" s="1" t="s">
        <v>3259</v>
      </c>
      <c r="G1465" s="16" t="n">
        <v>45767</v>
      </c>
      <c r="H1465" s="6" t="s">
        <v>3260</v>
      </c>
      <c r="J1465" s="1" t="s">
        <v>34</v>
      </c>
      <c r="K1465" s="1" t="s">
        <v>35</v>
      </c>
      <c r="L1465" s="1" t="s">
        <v>3261</v>
      </c>
      <c r="M1465" s="17" t="str">
        <f aca="false">IF(COUNTIF(поверки!$H$6:$H$3175,поверки!$H1465)&gt;1,"Дубликат","")</f>
        <v/>
      </c>
      <c r="N1465" s="17" t="str">
        <f aca="false">IF(COUNTIF(поверки!$L$6:$L$3175,поверки!$L1465)&gt;1,"Дубликат","")</f>
        <v/>
      </c>
      <c r="O1465" s="18" t="n">
        <v>1460</v>
      </c>
      <c r="P1465" s="17" t="str">
        <f aca="false">CONCATENATE(TEXT(MONTH(поверки!$G1465),"00"),"/",TEXT(поверки!$O1465,"000"), "/",TEXT(YEAR(поверки!$G1465)-2000,"00"))</f>
        <v>04/1460/25</v>
      </c>
      <c r="Q1465" s="17" t="str">
        <f aca="false">VLOOKUP(поверки!$F1465,'соответстиви ОТ типу'!$K$4:$M$344,2,FALSE())</f>
        <v>Газоанализатор</v>
      </c>
      <c r="R1465" s="17" t="s">
        <v>52</v>
      </c>
      <c r="S1465" s="17" t="s">
        <v>3262</v>
      </c>
      <c r="T1465" s="17" t="n">
        <v>8</v>
      </c>
      <c r="U1465" s="19" t="n">
        <f aca="false">VLOOKUP(поверки!$T1465,'Акты п-п'!$C$5:$I$57,2,FALSE())</f>
        <v>45767</v>
      </c>
      <c r="V1465" s="19" t="n">
        <f aca="false">VLOOKUP(поверки!$T1465,'Акты п-п'!$C$5:$I$57,3,FALSE())</f>
        <v>45770</v>
      </c>
      <c r="W1465" s="17" t="str">
        <f aca="false">VLOOKUP(поверки!$T1465,'Акты п-п'!$C$5:$I$57,5,FALSE())</f>
        <v>Чупин А.А.</v>
      </c>
      <c r="X1465" s="17" t="n">
        <f aca="false">поверки!$G1465-поверки!$U1465</f>
        <v>0</v>
      </c>
      <c r="Y1465" s="17" t="n">
        <f aca="false">поверки!$V1465-поверки!$G1465</f>
        <v>3</v>
      </c>
      <c r="Z1465" s="17" t="str">
        <f aca="false">CONCATENATE(поверки!$Q1465," ",поверки!$S1465," номер ",поверки!$H1465)</f>
        <v>Газоанализатор PIRECL номер 20FEB102366</v>
      </c>
    </row>
    <row r="1466" customFormat="false" ht="17.9" hidden="true" customHeight="false" outlineLevel="0" collapsed="false">
      <c r="B1466" s="1" t="s">
        <v>3263</v>
      </c>
      <c r="C1466" s="1" t="s">
        <v>30</v>
      </c>
      <c r="D1466" s="1" t="s">
        <v>446</v>
      </c>
      <c r="E1466" s="1" t="s">
        <v>3258</v>
      </c>
      <c r="F1466" s="1" t="s">
        <v>3259</v>
      </c>
      <c r="G1466" s="16" t="n">
        <v>45767</v>
      </c>
      <c r="H1466" s="6" t="s">
        <v>3264</v>
      </c>
      <c r="J1466" s="1" t="s">
        <v>34</v>
      </c>
      <c r="K1466" s="1" t="s">
        <v>35</v>
      </c>
      <c r="L1466" s="1" t="s">
        <v>3265</v>
      </c>
      <c r="M1466" s="17" t="str">
        <f aca="false">IF(COUNTIF(поверки!$H$6:$H$3175,поверки!$H1466)&gt;1,"Дубликат","")</f>
        <v/>
      </c>
      <c r="N1466" s="17" t="str">
        <f aca="false">IF(COUNTIF(поверки!$L$6:$L$3175,поверки!$L1466)&gt;1,"Дубликат","")</f>
        <v/>
      </c>
      <c r="O1466" s="18" t="n">
        <v>1461</v>
      </c>
      <c r="P1466" s="17" t="str">
        <f aca="false">CONCATENATE(TEXT(MONTH(поверки!$G1466),"00"),"/",TEXT(поверки!$O1466,"000"), "/",TEXT(YEAR(поверки!$G1466)-2000,"00"))</f>
        <v>04/1461/25</v>
      </c>
      <c r="Q1466" s="17" t="str">
        <f aca="false">VLOOKUP(поверки!$F1466,'соответстиви ОТ типу'!$K$4:$M$344,2,FALSE())</f>
        <v>Газоанализатор</v>
      </c>
      <c r="R1466" s="17" t="s">
        <v>52</v>
      </c>
      <c r="S1466" s="17" t="s">
        <v>3262</v>
      </c>
      <c r="T1466" s="17" t="n">
        <v>8</v>
      </c>
      <c r="U1466" s="19" t="n">
        <f aca="false">VLOOKUP(поверки!$T1466,'Акты п-п'!$C$5:$I$57,2,FALSE())</f>
        <v>45767</v>
      </c>
      <c r="V1466" s="19" t="n">
        <f aca="false">VLOOKUP(поверки!$T1466,'Акты п-п'!$C$5:$I$57,3,FALSE())</f>
        <v>45770</v>
      </c>
      <c r="W1466" s="17" t="str">
        <f aca="false">VLOOKUP(поверки!$T1466,'Акты п-п'!$C$5:$I$57,5,FALSE())</f>
        <v>Чупин А.А.</v>
      </c>
      <c r="X1466" s="17" t="n">
        <f aca="false">поверки!$G1466-поверки!$U1466</f>
        <v>0</v>
      </c>
      <c r="Y1466" s="17" t="n">
        <f aca="false">поверки!$V1466-поверки!$G1466</f>
        <v>3</v>
      </c>
      <c r="Z1466" s="17" t="str">
        <f aca="false">CONCATENATE(поверки!$Q1466," ",поверки!$S1466," номер ",поверки!$H1466)</f>
        <v>Газоанализатор PIRECL номер 20JAN100828</v>
      </c>
    </row>
    <row r="1467" customFormat="false" ht="17.9" hidden="true" customHeight="false" outlineLevel="0" collapsed="false">
      <c r="B1467" s="1" t="s">
        <v>3266</v>
      </c>
      <c r="C1467" s="1" t="s">
        <v>30</v>
      </c>
      <c r="D1467" s="1" t="s">
        <v>446</v>
      </c>
      <c r="E1467" s="1" t="s">
        <v>3258</v>
      </c>
      <c r="F1467" s="1" t="s">
        <v>3259</v>
      </c>
      <c r="G1467" s="16" t="n">
        <v>45767</v>
      </c>
      <c r="H1467" s="6" t="s">
        <v>3267</v>
      </c>
      <c r="J1467" s="1" t="s">
        <v>34</v>
      </c>
      <c r="K1467" s="1" t="s">
        <v>35</v>
      </c>
      <c r="L1467" s="1" t="s">
        <v>3268</v>
      </c>
      <c r="M1467" s="17" t="str">
        <f aca="false">IF(COUNTIF(поверки!$H$6:$H$3175,поверки!$H1467)&gt;1,"Дубликат","")</f>
        <v/>
      </c>
      <c r="N1467" s="17" t="str">
        <f aca="false">IF(COUNTIF(поверки!$L$6:$L$3175,поверки!$L1467)&gt;1,"Дубликат","")</f>
        <v/>
      </c>
      <c r="O1467" s="18" t="n">
        <v>1462</v>
      </c>
      <c r="P1467" s="17" t="str">
        <f aca="false">CONCATENATE(TEXT(MONTH(поверки!$G1467),"00"),"/",TEXT(поверки!$O1467,"000"), "/",TEXT(YEAR(поверки!$G1467)-2000,"00"))</f>
        <v>04/1462/25</v>
      </c>
      <c r="Q1467" s="17" t="str">
        <f aca="false">VLOOKUP(поверки!$F1467,'соответстиви ОТ типу'!$K$4:$M$344,2,FALSE())</f>
        <v>Газоанализатор</v>
      </c>
      <c r="R1467" s="17" t="s">
        <v>52</v>
      </c>
      <c r="S1467" s="17" t="s">
        <v>3262</v>
      </c>
      <c r="T1467" s="17" t="n">
        <v>8</v>
      </c>
      <c r="U1467" s="19" t="n">
        <f aca="false">VLOOKUP(поверки!$T1467,'Акты п-п'!$C$5:$I$57,2,FALSE())</f>
        <v>45767</v>
      </c>
      <c r="V1467" s="19" t="n">
        <f aca="false">VLOOKUP(поверки!$T1467,'Акты п-п'!$C$5:$I$57,3,FALSE())</f>
        <v>45770</v>
      </c>
      <c r="W1467" s="17" t="str">
        <f aca="false">VLOOKUP(поверки!$T1467,'Акты п-п'!$C$5:$I$57,5,FALSE())</f>
        <v>Чупин А.А.</v>
      </c>
      <c r="X1467" s="17" t="n">
        <f aca="false">поверки!$G1467-поверки!$U1467</f>
        <v>0</v>
      </c>
      <c r="Y1467" s="17" t="n">
        <f aca="false">поверки!$V1467-поверки!$G1467</f>
        <v>3</v>
      </c>
      <c r="Z1467" s="17" t="str">
        <f aca="false">CONCATENATE(поверки!$Q1467," ",поверки!$S1467," номер ",поверки!$H1467)</f>
        <v>Газоанализатор PIRECL номер 20FEB102363</v>
      </c>
    </row>
    <row r="1468" customFormat="false" ht="17.9" hidden="true" customHeight="false" outlineLevel="0" collapsed="false">
      <c r="B1468" s="1" t="s">
        <v>3266</v>
      </c>
      <c r="C1468" s="1" t="s">
        <v>30</v>
      </c>
      <c r="D1468" s="1" t="s">
        <v>446</v>
      </c>
      <c r="E1468" s="1" t="s">
        <v>3258</v>
      </c>
      <c r="F1468" s="1" t="s">
        <v>3259</v>
      </c>
      <c r="G1468" s="16" t="n">
        <v>45767</v>
      </c>
      <c r="H1468" s="6" t="s">
        <v>3269</v>
      </c>
      <c r="J1468" s="1" t="s">
        <v>34</v>
      </c>
      <c r="K1468" s="1" t="s">
        <v>35</v>
      </c>
      <c r="L1468" s="1" t="s">
        <v>3270</v>
      </c>
      <c r="M1468" s="17" t="str">
        <f aca="false">IF(COUNTIF(поверки!$H$6:$H$3175,поверки!$H1468)&gt;1,"Дубликат","")</f>
        <v/>
      </c>
      <c r="N1468" s="17" t="str">
        <f aca="false">IF(COUNTIF(поверки!$L$6:$L$3175,поверки!$L1468)&gt;1,"Дубликат","")</f>
        <v/>
      </c>
      <c r="O1468" s="18" t="n">
        <v>1463</v>
      </c>
      <c r="P1468" s="17" t="str">
        <f aca="false">CONCATENATE(TEXT(MONTH(поверки!$G1468),"00"),"/",TEXT(поверки!$O1468,"000"), "/",TEXT(YEAR(поверки!$G1468)-2000,"00"))</f>
        <v>04/1463/25</v>
      </c>
      <c r="Q1468" s="17" t="str">
        <f aca="false">VLOOKUP(поверки!$F1468,'соответстиви ОТ типу'!$K$4:$M$344,2,FALSE())</f>
        <v>Газоанализатор</v>
      </c>
      <c r="R1468" s="17" t="s">
        <v>52</v>
      </c>
      <c r="S1468" s="17" t="s">
        <v>3262</v>
      </c>
      <c r="T1468" s="17" t="n">
        <v>8</v>
      </c>
      <c r="U1468" s="19" t="n">
        <f aca="false">VLOOKUP(поверки!$T1468,'Акты п-п'!$C$5:$I$57,2,FALSE())</f>
        <v>45767</v>
      </c>
      <c r="V1468" s="19" t="n">
        <f aca="false">VLOOKUP(поверки!$T1468,'Акты п-п'!$C$5:$I$57,3,FALSE())</f>
        <v>45770</v>
      </c>
      <c r="W1468" s="17" t="str">
        <f aca="false">VLOOKUP(поверки!$T1468,'Акты п-п'!$C$5:$I$57,5,FALSE())</f>
        <v>Чупин А.А.</v>
      </c>
      <c r="X1468" s="17" t="n">
        <f aca="false">поверки!$G1468-поверки!$U1468</f>
        <v>0</v>
      </c>
      <c r="Y1468" s="17" t="n">
        <f aca="false">поверки!$V1468-поверки!$G1468</f>
        <v>3</v>
      </c>
      <c r="Z1468" s="17" t="str">
        <f aca="false">CONCATENATE(поверки!$Q1468," ",поверки!$S1468," номер ",поверки!$H1468)</f>
        <v>Газоанализатор PIRECL номер 20APR107356</v>
      </c>
    </row>
    <row r="1469" customFormat="false" ht="17.9" hidden="true" customHeight="false" outlineLevel="0" collapsed="false">
      <c r="B1469" s="1" t="s">
        <v>3271</v>
      </c>
      <c r="C1469" s="1" t="s">
        <v>30</v>
      </c>
      <c r="D1469" s="1" t="s">
        <v>446</v>
      </c>
      <c r="E1469" s="1" t="s">
        <v>3258</v>
      </c>
      <c r="F1469" s="1" t="s">
        <v>3259</v>
      </c>
      <c r="G1469" s="16" t="n">
        <v>45767</v>
      </c>
      <c r="H1469" s="6" t="s">
        <v>3272</v>
      </c>
      <c r="J1469" s="1" t="s">
        <v>34</v>
      </c>
      <c r="K1469" s="1" t="s">
        <v>35</v>
      </c>
      <c r="L1469" s="1" t="s">
        <v>3273</v>
      </c>
      <c r="M1469" s="17" t="str">
        <f aca="false">IF(COUNTIF(поверки!$H$6:$H$3175,поверки!$H1469)&gt;1,"Дубликат","")</f>
        <v/>
      </c>
      <c r="N1469" s="17" t="str">
        <f aca="false">IF(COUNTIF(поверки!$L$6:$L$3175,поверки!$L1469)&gt;1,"Дубликат","")</f>
        <v/>
      </c>
      <c r="O1469" s="18" t="n">
        <v>1464</v>
      </c>
      <c r="P1469" s="17" t="str">
        <f aca="false">CONCATENATE(TEXT(MONTH(поверки!$G1469),"00"),"/",TEXT(поверки!$O1469,"000"), "/",TEXT(YEAR(поверки!$G1469)-2000,"00"))</f>
        <v>04/1464/25</v>
      </c>
      <c r="Q1469" s="17" t="str">
        <f aca="false">VLOOKUP(поверки!$F1469,'соответстиви ОТ типу'!$K$4:$M$344,2,FALSE())</f>
        <v>Газоанализатор</v>
      </c>
      <c r="R1469" s="17" t="s">
        <v>52</v>
      </c>
      <c r="S1469" s="17" t="s">
        <v>3262</v>
      </c>
      <c r="T1469" s="17" t="n">
        <v>8</v>
      </c>
      <c r="U1469" s="19" t="n">
        <f aca="false">VLOOKUP(поверки!$T1469,'Акты п-п'!$C$5:$I$57,2,FALSE())</f>
        <v>45767</v>
      </c>
      <c r="V1469" s="19" t="n">
        <f aca="false">VLOOKUP(поверки!$T1469,'Акты п-п'!$C$5:$I$57,3,FALSE())</f>
        <v>45770</v>
      </c>
      <c r="W1469" s="17" t="str">
        <f aca="false">VLOOKUP(поверки!$T1469,'Акты п-п'!$C$5:$I$57,5,FALSE())</f>
        <v>Чупин А.А.</v>
      </c>
      <c r="X1469" s="17" t="n">
        <f aca="false">поверки!$G1469-поверки!$U1469</f>
        <v>0</v>
      </c>
      <c r="Y1469" s="17" t="n">
        <f aca="false">поверки!$V1469-поверки!$G1469</f>
        <v>3</v>
      </c>
      <c r="Z1469" s="17" t="str">
        <f aca="false">CONCATENATE(поверки!$Q1469," ",поверки!$S1469," номер ",поверки!$H1469)</f>
        <v>Газоанализатор PIRECL номер 20MAR104581</v>
      </c>
    </row>
    <row r="1470" customFormat="false" ht="17.9" hidden="true" customHeight="false" outlineLevel="0" collapsed="false">
      <c r="B1470" s="1" t="s">
        <v>3274</v>
      </c>
      <c r="C1470" s="1" t="s">
        <v>30</v>
      </c>
      <c r="D1470" s="1" t="s">
        <v>446</v>
      </c>
      <c r="E1470" s="1" t="s">
        <v>3258</v>
      </c>
      <c r="F1470" s="1" t="s">
        <v>3259</v>
      </c>
      <c r="G1470" s="16" t="n">
        <v>45767</v>
      </c>
      <c r="H1470" s="6" t="s">
        <v>3275</v>
      </c>
      <c r="J1470" s="1" t="s">
        <v>34</v>
      </c>
      <c r="K1470" s="1" t="s">
        <v>35</v>
      </c>
      <c r="L1470" s="1" t="s">
        <v>3276</v>
      </c>
      <c r="M1470" s="17" t="str">
        <f aca="false">IF(COUNTIF(поверки!$H$6:$H$3175,поверки!$H1470)&gt;1,"Дубликат","")</f>
        <v/>
      </c>
      <c r="N1470" s="17" t="str">
        <f aca="false">IF(COUNTIF(поверки!$L$6:$L$3175,поверки!$L1470)&gt;1,"Дубликат","")</f>
        <v/>
      </c>
      <c r="O1470" s="18" t="n">
        <v>1465</v>
      </c>
      <c r="P1470" s="17" t="str">
        <f aca="false">CONCATENATE(TEXT(MONTH(поверки!$G1470),"00"),"/",TEXT(поверки!$O1470,"000"), "/",TEXT(YEAR(поверки!$G1470)-2000,"00"))</f>
        <v>04/1465/25</v>
      </c>
      <c r="Q1470" s="17" t="str">
        <f aca="false">VLOOKUP(поверки!$F1470,'соответстиви ОТ типу'!$K$4:$M$344,2,FALSE())</f>
        <v>Газоанализатор</v>
      </c>
      <c r="R1470" s="17" t="s">
        <v>52</v>
      </c>
      <c r="S1470" s="17" t="s">
        <v>3262</v>
      </c>
      <c r="T1470" s="17" t="n">
        <v>8</v>
      </c>
      <c r="U1470" s="19" t="n">
        <f aca="false">VLOOKUP(поверки!$T1470,'Акты п-п'!$C$5:$I$57,2,FALSE())</f>
        <v>45767</v>
      </c>
      <c r="V1470" s="19" t="n">
        <f aca="false">VLOOKUP(поверки!$T1470,'Акты п-п'!$C$5:$I$57,3,FALSE())</f>
        <v>45770</v>
      </c>
      <c r="W1470" s="17" t="str">
        <f aca="false">VLOOKUP(поверки!$T1470,'Акты п-п'!$C$5:$I$57,5,FALSE())</f>
        <v>Чупин А.А.</v>
      </c>
      <c r="X1470" s="17" t="n">
        <f aca="false">поверки!$G1470-поверки!$U1470</f>
        <v>0</v>
      </c>
      <c r="Y1470" s="17" t="n">
        <f aca="false">поверки!$V1470-поверки!$G1470</f>
        <v>3</v>
      </c>
      <c r="Z1470" s="17" t="str">
        <f aca="false">CONCATENATE(поверки!$Q1470," ",поверки!$S1470," номер ",поверки!$H1470)</f>
        <v>Газоанализатор PIRECL номер 20APR107352</v>
      </c>
    </row>
    <row r="1471" customFormat="false" ht="17.9" hidden="true" customHeight="false" outlineLevel="0" collapsed="false">
      <c r="B1471" s="1" t="s">
        <v>3277</v>
      </c>
      <c r="C1471" s="1" t="s">
        <v>30</v>
      </c>
      <c r="D1471" s="1" t="s">
        <v>446</v>
      </c>
      <c r="E1471" s="1" t="s">
        <v>3258</v>
      </c>
      <c r="F1471" s="1" t="s">
        <v>3259</v>
      </c>
      <c r="G1471" s="16" t="n">
        <v>45767</v>
      </c>
      <c r="H1471" s="6" t="s">
        <v>3278</v>
      </c>
      <c r="J1471" s="1" t="s">
        <v>34</v>
      </c>
      <c r="K1471" s="1" t="s">
        <v>35</v>
      </c>
      <c r="L1471" s="1" t="s">
        <v>3279</v>
      </c>
      <c r="M1471" s="17" t="str">
        <f aca="false">IF(COUNTIF(поверки!$H$6:$H$3175,поверки!$H1471)&gt;1,"Дубликат","")</f>
        <v/>
      </c>
      <c r="N1471" s="17" t="str">
        <f aca="false">IF(COUNTIF(поверки!$L$6:$L$3175,поверки!$L1471)&gt;1,"Дубликат","")</f>
        <v/>
      </c>
      <c r="O1471" s="18" t="n">
        <v>1466</v>
      </c>
      <c r="P1471" s="17" t="str">
        <f aca="false">CONCATENATE(TEXT(MONTH(поверки!$G1471),"00"),"/",TEXT(поверки!$O1471,"000"), "/",TEXT(YEAR(поверки!$G1471)-2000,"00"))</f>
        <v>04/1466/25</v>
      </c>
      <c r="Q1471" s="17" t="str">
        <f aca="false">VLOOKUP(поверки!$F1471,'соответстиви ОТ типу'!$K$4:$M$344,2,FALSE())</f>
        <v>Газоанализатор</v>
      </c>
      <c r="R1471" s="17" t="s">
        <v>52</v>
      </c>
      <c r="S1471" s="17" t="s">
        <v>3262</v>
      </c>
      <c r="T1471" s="17" t="n">
        <v>8</v>
      </c>
      <c r="U1471" s="19" t="n">
        <f aca="false">VLOOKUP(поверки!$T1471,'Акты п-п'!$C$5:$I$57,2,FALSE())</f>
        <v>45767</v>
      </c>
      <c r="V1471" s="19" t="n">
        <f aca="false">VLOOKUP(поверки!$T1471,'Акты п-п'!$C$5:$I$57,3,FALSE())</f>
        <v>45770</v>
      </c>
      <c r="W1471" s="17" t="str">
        <f aca="false">VLOOKUP(поверки!$T1471,'Акты п-п'!$C$5:$I$57,5,FALSE())</f>
        <v>Чупин А.А.</v>
      </c>
      <c r="X1471" s="17" t="n">
        <f aca="false">поверки!$G1471-поверки!$U1471</f>
        <v>0</v>
      </c>
      <c r="Y1471" s="17" t="n">
        <f aca="false">поверки!$V1471-поверки!$G1471</f>
        <v>3</v>
      </c>
      <c r="Z1471" s="17" t="str">
        <f aca="false">CONCATENATE(поверки!$Q1471," ",поверки!$S1471," номер ",поверки!$H1471)</f>
        <v>Газоанализатор PIRECL номер 20FEB102367</v>
      </c>
    </row>
    <row r="1472" customFormat="false" ht="17.9" hidden="true" customHeight="false" outlineLevel="0" collapsed="false">
      <c r="B1472" s="1" t="s">
        <v>3280</v>
      </c>
      <c r="C1472" s="1" t="s">
        <v>30</v>
      </c>
      <c r="D1472" s="1" t="s">
        <v>446</v>
      </c>
      <c r="E1472" s="1" t="s">
        <v>3258</v>
      </c>
      <c r="F1472" s="1" t="s">
        <v>3259</v>
      </c>
      <c r="G1472" s="16" t="n">
        <v>45767</v>
      </c>
      <c r="H1472" s="6" t="s">
        <v>3281</v>
      </c>
      <c r="J1472" s="1" t="s">
        <v>34</v>
      </c>
      <c r="K1472" s="1" t="s">
        <v>35</v>
      </c>
      <c r="L1472" s="1" t="s">
        <v>3282</v>
      </c>
      <c r="M1472" s="17" t="str">
        <f aca="false">IF(COUNTIF(поверки!$H$6:$H$3175,поверки!$H1472)&gt;1,"Дубликат","")</f>
        <v/>
      </c>
      <c r="N1472" s="17" t="str">
        <f aca="false">IF(COUNTIF(поверки!$L$6:$L$3175,поверки!$L1472)&gt;1,"Дубликат","")</f>
        <v/>
      </c>
      <c r="O1472" s="18" t="n">
        <v>1467</v>
      </c>
      <c r="P1472" s="17" t="str">
        <f aca="false">CONCATENATE(TEXT(MONTH(поверки!$G1472),"00"),"/",TEXT(поверки!$O1472,"000"), "/",TEXT(YEAR(поверки!$G1472)-2000,"00"))</f>
        <v>04/1467/25</v>
      </c>
      <c r="Q1472" s="17" t="str">
        <f aca="false">VLOOKUP(поверки!$F1472,'соответстиви ОТ типу'!$K$4:$M$344,2,FALSE())</f>
        <v>Газоанализатор</v>
      </c>
      <c r="R1472" s="17" t="s">
        <v>52</v>
      </c>
      <c r="S1472" s="17" t="s">
        <v>3262</v>
      </c>
      <c r="T1472" s="17" t="n">
        <v>8</v>
      </c>
      <c r="U1472" s="19" t="n">
        <f aca="false">VLOOKUP(поверки!$T1472,'Акты п-п'!$C$5:$I$57,2,FALSE())</f>
        <v>45767</v>
      </c>
      <c r="V1472" s="19" t="n">
        <f aca="false">VLOOKUP(поверки!$T1472,'Акты п-п'!$C$5:$I$57,3,FALSE())</f>
        <v>45770</v>
      </c>
      <c r="W1472" s="17" t="str">
        <f aca="false">VLOOKUP(поверки!$T1472,'Акты п-п'!$C$5:$I$57,5,FALSE())</f>
        <v>Чупин А.А.</v>
      </c>
      <c r="X1472" s="17" t="n">
        <f aca="false">поверки!$G1472-поверки!$U1472</f>
        <v>0</v>
      </c>
      <c r="Y1472" s="17" t="n">
        <f aca="false">поверки!$V1472-поверки!$G1472</f>
        <v>3</v>
      </c>
      <c r="Z1472" s="17" t="str">
        <f aca="false">CONCATENATE(поверки!$Q1472," ",поверки!$S1472," номер ",поверки!$H1472)</f>
        <v>Газоанализатор PIRECL номер 20FEB102359</v>
      </c>
    </row>
    <row r="1473" customFormat="false" ht="17.9" hidden="true" customHeight="false" outlineLevel="0" collapsed="false">
      <c r="B1473" s="1" t="s">
        <v>3283</v>
      </c>
      <c r="C1473" s="1" t="s">
        <v>30</v>
      </c>
      <c r="D1473" s="1" t="s">
        <v>446</v>
      </c>
      <c r="E1473" s="1" t="s">
        <v>3258</v>
      </c>
      <c r="F1473" s="1" t="s">
        <v>3259</v>
      </c>
      <c r="G1473" s="16" t="n">
        <v>45767</v>
      </c>
      <c r="H1473" s="6" t="s">
        <v>3284</v>
      </c>
      <c r="J1473" s="1" t="s">
        <v>34</v>
      </c>
      <c r="K1473" s="1" t="s">
        <v>35</v>
      </c>
      <c r="L1473" s="1" t="s">
        <v>3285</v>
      </c>
      <c r="M1473" s="17" t="str">
        <f aca="false">IF(COUNTIF(поверки!$H$6:$H$3175,поверки!$H1473)&gt;1,"Дубликат","")</f>
        <v/>
      </c>
      <c r="N1473" s="17" t="str">
        <f aca="false">IF(COUNTIF(поверки!$L$6:$L$3175,поверки!$L1473)&gt;1,"Дубликат","")</f>
        <v/>
      </c>
      <c r="O1473" s="18" t="n">
        <v>1468</v>
      </c>
      <c r="P1473" s="17" t="str">
        <f aca="false">CONCATENATE(TEXT(MONTH(поверки!$G1473),"00"),"/",TEXT(поверки!$O1473,"000"), "/",TEXT(YEAR(поверки!$G1473)-2000,"00"))</f>
        <v>04/1468/25</v>
      </c>
      <c r="Q1473" s="17" t="str">
        <f aca="false">VLOOKUP(поверки!$F1473,'соответстиви ОТ типу'!$K$4:$M$344,2,FALSE())</f>
        <v>Газоанализатор</v>
      </c>
      <c r="R1473" s="17" t="s">
        <v>52</v>
      </c>
      <c r="S1473" s="17" t="s">
        <v>3262</v>
      </c>
      <c r="T1473" s="17" t="n">
        <v>8</v>
      </c>
      <c r="U1473" s="19" t="n">
        <f aca="false">VLOOKUP(поверки!$T1473,'Акты п-п'!$C$5:$I$57,2,FALSE())</f>
        <v>45767</v>
      </c>
      <c r="V1473" s="19" t="n">
        <f aca="false">VLOOKUP(поверки!$T1473,'Акты п-п'!$C$5:$I$57,3,FALSE())</f>
        <v>45770</v>
      </c>
      <c r="W1473" s="17" t="str">
        <f aca="false">VLOOKUP(поверки!$T1473,'Акты п-п'!$C$5:$I$57,5,FALSE())</f>
        <v>Чупин А.А.</v>
      </c>
      <c r="X1473" s="17" t="n">
        <f aca="false">поверки!$G1473-поверки!$U1473</f>
        <v>0</v>
      </c>
      <c r="Y1473" s="17" t="n">
        <f aca="false">поверки!$V1473-поверки!$G1473</f>
        <v>3</v>
      </c>
      <c r="Z1473" s="17" t="str">
        <f aca="false">CONCATENATE(поверки!$Q1473," ",поверки!$S1473," номер ",поверки!$H1473)</f>
        <v>Газоанализатор PIRECL номер 20JAN100827</v>
      </c>
    </row>
    <row r="1474" customFormat="false" ht="17.9" hidden="true" customHeight="false" outlineLevel="0" collapsed="false">
      <c r="B1474" s="1" t="s">
        <v>3286</v>
      </c>
      <c r="C1474" s="1" t="s">
        <v>30</v>
      </c>
      <c r="D1474" s="1" t="s">
        <v>446</v>
      </c>
      <c r="E1474" s="1" t="s">
        <v>3258</v>
      </c>
      <c r="F1474" s="1" t="s">
        <v>3259</v>
      </c>
      <c r="G1474" s="16" t="n">
        <v>45767</v>
      </c>
      <c r="H1474" s="6" t="s">
        <v>3287</v>
      </c>
      <c r="J1474" s="1" t="s">
        <v>34</v>
      </c>
      <c r="K1474" s="1" t="s">
        <v>35</v>
      </c>
      <c r="L1474" s="1" t="s">
        <v>3288</v>
      </c>
      <c r="M1474" s="17" t="str">
        <f aca="false">IF(COUNTIF(поверки!$H$6:$H$3175,поверки!$H1474)&gt;1,"Дубликат","")</f>
        <v/>
      </c>
      <c r="N1474" s="17" t="str">
        <f aca="false">IF(COUNTIF(поверки!$L$6:$L$3175,поверки!$L1474)&gt;1,"Дубликат","")</f>
        <v/>
      </c>
      <c r="O1474" s="18" t="n">
        <v>1469</v>
      </c>
      <c r="P1474" s="17" t="str">
        <f aca="false">CONCATENATE(TEXT(MONTH(поверки!$G1474),"00"),"/",TEXT(поверки!$O1474,"000"), "/",TEXT(YEAR(поверки!$G1474)-2000,"00"))</f>
        <v>04/1469/25</v>
      </c>
      <c r="Q1474" s="17" t="str">
        <f aca="false">VLOOKUP(поверки!$F1474,'соответстиви ОТ типу'!$K$4:$M$344,2,FALSE())</f>
        <v>Газоанализатор</v>
      </c>
      <c r="R1474" s="17" t="s">
        <v>52</v>
      </c>
      <c r="S1474" s="17" t="s">
        <v>3262</v>
      </c>
      <c r="T1474" s="17" t="n">
        <v>8</v>
      </c>
      <c r="U1474" s="19" t="n">
        <f aca="false">VLOOKUP(поверки!$T1474,'Акты п-п'!$C$5:$I$57,2,FALSE())</f>
        <v>45767</v>
      </c>
      <c r="V1474" s="19" t="n">
        <f aca="false">VLOOKUP(поверки!$T1474,'Акты п-п'!$C$5:$I$57,3,FALSE())</f>
        <v>45770</v>
      </c>
      <c r="W1474" s="17" t="str">
        <f aca="false">VLOOKUP(поверки!$T1474,'Акты п-п'!$C$5:$I$57,5,FALSE())</f>
        <v>Чупин А.А.</v>
      </c>
      <c r="X1474" s="17" t="n">
        <f aca="false">поверки!$G1474-поверки!$U1474</f>
        <v>0</v>
      </c>
      <c r="Y1474" s="17" t="n">
        <f aca="false">поверки!$V1474-поверки!$G1474</f>
        <v>3</v>
      </c>
      <c r="Z1474" s="17" t="str">
        <f aca="false">CONCATENATE(поверки!$Q1474," ",поверки!$S1474," номер ",поверки!$H1474)</f>
        <v>Газоанализатор PIRECL номер 19DEC132191</v>
      </c>
    </row>
    <row r="1475" customFormat="false" ht="17.9" hidden="true" customHeight="false" outlineLevel="0" collapsed="false">
      <c r="B1475" s="1" t="s">
        <v>3289</v>
      </c>
      <c r="C1475" s="1" t="s">
        <v>30</v>
      </c>
      <c r="D1475" s="1" t="s">
        <v>446</v>
      </c>
      <c r="E1475" s="1" t="s">
        <v>3258</v>
      </c>
      <c r="F1475" s="1" t="s">
        <v>3259</v>
      </c>
      <c r="G1475" s="16" t="n">
        <v>45767</v>
      </c>
      <c r="H1475" s="6" t="s">
        <v>3290</v>
      </c>
      <c r="J1475" s="1" t="s">
        <v>34</v>
      </c>
      <c r="K1475" s="1" t="s">
        <v>35</v>
      </c>
      <c r="L1475" s="1" t="s">
        <v>3291</v>
      </c>
      <c r="M1475" s="17" t="str">
        <f aca="false">IF(COUNTIF(поверки!$H$6:$H$3175,поверки!$H1475)&gt;1,"Дубликат","")</f>
        <v/>
      </c>
      <c r="N1475" s="17" t="str">
        <f aca="false">IF(COUNTIF(поверки!$L$6:$L$3175,поверки!$L1475)&gt;1,"Дубликат","")</f>
        <v/>
      </c>
      <c r="O1475" s="18" t="n">
        <v>1470</v>
      </c>
      <c r="P1475" s="17" t="str">
        <f aca="false">CONCATENATE(TEXT(MONTH(поверки!$G1475),"00"),"/",TEXT(поверки!$O1475,"000"), "/",TEXT(YEAR(поверки!$G1475)-2000,"00"))</f>
        <v>04/1470/25</v>
      </c>
      <c r="Q1475" s="17" t="str">
        <f aca="false">VLOOKUP(поверки!$F1475,'соответстиви ОТ типу'!$K$4:$M$344,2,FALSE())</f>
        <v>Газоанализатор</v>
      </c>
      <c r="R1475" s="17" t="s">
        <v>52</v>
      </c>
      <c r="S1475" s="17" t="s">
        <v>3262</v>
      </c>
      <c r="T1475" s="17" t="n">
        <v>8</v>
      </c>
      <c r="U1475" s="19" t="n">
        <f aca="false">VLOOKUP(поверки!$T1475,'Акты п-п'!$C$5:$I$57,2,FALSE())</f>
        <v>45767</v>
      </c>
      <c r="V1475" s="19" t="n">
        <f aca="false">VLOOKUP(поверки!$T1475,'Акты п-п'!$C$5:$I$57,3,FALSE())</f>
        <v>45770</v>
      </c>
      <c r="W1475" s="17" t="str">
        <f aca="false">VLOOKUP(поверки!$T1475,'Акты п-п'!$C$5:$I$57,5,FALSE())</f>
        <v>Чупин А.А.</v>
      </c>
      <c r="X1475" s="17" t="n">
        <f aca="false">поверки!$G1475-поверки!$U1475</f>
        <v>0</v>
      </c>
      <c r="Y1475" s="17" t="n">
        <f aca="false">поверки!$V1475-поверки!$G1475</f>
        <v>3</v>
      </c>
      <c r="Z1475" s="17" t="str">
        <f aca="false">CONCATENATE(поверки!$Q1475," ",поверки!$S1475," номер ",поверки!$H1475)</f>
        <v>Газоанализатор PIRECL номер 19NOV130020</v>
      </c>
    </row>
    <row r="1476" customFormat="false" ht="17.9" hidden="true" customHeight="false" outlineLevel="0" collapsed="false">
      <c r="B1476" s="1" t="s">
        <v>3292</v>
      </c>
      <c r="C1476" s="1" t="s">
        <v>30</v>
      </c>
      <c r="D1476" s="1" t="s">
        <v>446</v>
      </c>
      <c r="E1476" s="1" t="s">
        <v>3258</v>
      </c>
      <c r="F1476" s="1" t="s">
        <v>3259</v>
      </c>
      <c r="G1476" s="16" t="n">
        <v>45767</v>
      </c>
      <c r="H1476" s="6" t="s">
        <v>3293</v>
      </c>
      <c r="J1476" s="1" t="s">
        <v>34</v>
      </c>
      <c r="K1476" s="1" t="s">
        <v>35</v>
      </c>
      <c r="L1476" s="1" t="s">
        <v>3294</v>
      </c>
      <c r="M1476" s="17" t="str">
        <f aca="false">IF(COUNTIF(поверки!$H$6:$H$3175,поверки!$H1476)&gt;1,"Дубликат","")</f>
        <v/>
      </c>
      <c r="N1476" s="17" t="str">
        <f aca="false">IF(COUNTIF(поверки!$L$6:$L$3175,поверки!$L1476)&gt;1,"Дубликат","")</f>
        <v/>
      </c>
      <c r="O1476" s="18" t="n">
        <v>1471</v>
      </c>
      <c r="P1476" s="17" t="str">
        <f aca="false">CONCATENATE(TEXT(MONTH(поверки!$G1476),"00"),"/",TEXT(поверки!$O1476,"000"), "/",TEXT(YEAR(поверки!$G1476)-2000,"00"))</f>
        <v>04/1471/25</v>
      </c>
      <c r="Q1476" s="17" t="str">
        <f aca="false">VLOOKUP(поверки!$F1476,'соответстиви ОТ типу'!$K$4:$M$344,2,FALSE())</f>
        <v>Газоанализатор</v>
      </c>
      <c r="R1476" s="17" t="s">
        <v>52</v>
      </c>
      <c r="S1476" s="17" t="s">
        <v>3262</v>
      </c>
      <c r="T1476" s="17" t="n">
        <v>8</v>
      </c>
      <c r="U1476" s="19" t="n">
        <f aca="false">VLOOKUP(поверки!$T1476,'Акты п-п'!$C$5:$I$57,2,FALSE())</f>
        <v>45767</v>
      </c>
      <c r="V1476" s="19" t="n">
        <f aca="false">VLOOKUP(поверки!$T1476,'Акты п-п'!$C$5:$I$57,3,FALSE())</f>
        <v>45770</v>
      </c>
      <c r="W1476" s="17" t="str">
        <f aca="false">VLOOKUP(поверки!$T1476,'Акты п-п'!$C$5:$I$57,5,FALSE())</f>
        <v>Чупин А.А.</v>
      </c>
      <c r="X1476" s="17" t="n">
        <f aca="false">поверки!$G1476-поверки!$U1476</f>
        <v>0</v>
      </c>
      <c r="Y1476" s="17" t="n">
        <f aca="false">поверки!$V1476-поверки!$G1476</f>
        <v>3</v>
      </c>
      <c r="Z1476" s="17" t="str">
        <f aca="false">CONCATENATE(поверки!$Q1476," ",поверки!$S1476," номер ",поверки!$H1476)</f>
        <v>Газоанализатор PIRECL номер 19DEC132193</v>
      </c>
    </row>
    <row r="1477" customFormat="false" ht="17.9" hidden="true" customHeight="false" outlineLevel="0" collapsed="false">
      <c r="B1477" s="1" t="s">
        <v>3295</v>
      </c>
      <c r="C1477" s="1" t="s">
        <v>30</v>
      </c>
      <c r="D1477" s="1" t="s">
        <v>446</v>
      </c>
      <c r="E1477" s="1" t="s">
        <v>3258</v>
      </c>
      <c r="F1477" s="1" t="s">
        <v>3259</v>
      </c>
      <c r="G1477" s="16" t="n">
        <v>45767</v>
      </c>
      <c r="H1477" s="6" t="s">
        <v>3296</v>
      </c>
      <c r="J1477" s="1" t="s">
        <v>34</v>
      </c>
      <c r="K1477" s="1" t="s">
        <v>35</v>
      </c>
      <c r="L1477" s="1" t="s">
        <v>3297</v>
      </c>
      <c r="M1477" s="17" t="str">
        <f aca="false">IF(COUNTIF(поверки!$H$6:$H$3175,поверки!$H1477)&gt;1,"Дубликат","")</f>
        <v/>
      </c>
      <c r="N1477" s="17" t="str">
        <f aca="false">IF(COUNTIF(поверки!$L$6:$L$3175,поверки!$L1477)&gt;1,"Дубликат","")</f>
        <v/>
      </c>
      <c r="O1477" s="18" t="n">
        <v>1472</v>
      </c>
      <c r="P1477" s="17" t="str">
        <f aca="false">CONCATENATE(TEXT(MONTH(поверки!$G1477),"00"),"/",TEXT(поверки!$O1477,"000"), "/",TEXT(YEAR(поверки!$G1477)-2000,"00"))</f>
        <v>04/1472/25</v>
      </c>
      <c r="Q1477" s="17" t="str">
        <f aca="false">VLOOKUP(поверки!$F1477,'соответстиви ОТ типу'!$K$4:$M$344,2,FALSE())</f>
        <v>Газоанализатор</v>
      </c>
      <c r="R1477" s="17" t="s">
        <v>52</v>
      </c>
      <c r="S1477" s="17" t="s">
        <v>3262</v>
      </c>
      <c r="T1477" s="17" t="n">
        <v>8</v>
      </c>
      <c r="U1477" s="19" t="n">
        <f aca="false">VLOOKUP(поверки!$T1477,'Акты п-п'!$C$5:$I$57,2,FALSE())</f>
        <v>45767</v>
      </c>
      <c r="V1477" s="19" t="n">
        <f aca="false">VLOOKUP(поверки!$T1477,'Акты п-п'!$C$5:$I$57,3,FALSE())</f>
        <v>45770</v>
      </c>
      <c r="W1477" s="17" t="str">
        <f aca="false">VLOOKUP(поверки!$T1477,'Акты п-п'!$C$5:$I$57,5,FALSE())</f>
        <v>Чупин А.А.</v>
      </c>
      <c r="X1477" s="17" t="n">
        <f aca="false">поверки!$G1477-поверки!$U1477</f>
        <v>0</v>
      </c>
      <c r="Y1477" s="17" t="n">
        <f aca="false">поверки!$V1477-поверки!$G1477</f>
        <v>3</v>
      </c>
      <c r="Z1477" s="17" t="str">
        <f aca="false">CONCATENATE(поверки!$Q1477," ",поверки!$S1477," номер ",поверки!$H1477)</f>
        <v>Газоанализатор PIRECL номер 20FEB102356</v>
      </c>
    </row>
    <row r="1478" customFormat="false" ht="17.9" hidden="true" customHeight="false" outlineLevel="0" collapsed="false">
      <c r="B1478" s="1" t="s">
        <v>3298</v>
      </c>
      <c r="C1478" s="1" t="s">
        <v>30</v>
      </c>
      <c r="D1478" s="1" t="s">
        <v>446</v>
      </c>
      <c r="E1478" s="1" t="s">
        <v>3258</v>
      </c>
      <c r="F1478" s="1" t="s">
        <v>3259</v>
      </c>
      <c r="G1478" s="16" t="n">
        <v>45767</v>
      </c>
      <c r="H1478" s="6" t="s">
        <v>3299</v>
      </c>
      <c r="J1478" s="1" t="s">
        <v>34</v>
      </c>
      <c r="K1478" s="1" t="s">
        <v>35</v>
      </c>
      <c r="L1478" s="1" t="s">
        <v>3300</v>
      </c>
      <c r="M1478" s="17" t="str">
        <f aca="false">IF(COUNTIF(поверки!$H$6:$H$3175,поверки!$H1478)&gt;1,"Дубликат","")</f>
        <v/>
      </c>
      <c r="N1478" s="17" t="str">
        <f aca="false">IF(COUNTIF(поверки!$L$6:$L$3175,поверки!$L1478)&gt;1,"Дубликат","")</f>
        <v/>
      </c>
      <c r="O1478" s="18" t="n">
        <v>1473</v>
      </c>
      <c r="P1478" s="17" t="str">
        <f aca="false">CONCATENATE(TEXT(MONTH(поверки!$G1478),"00"),"/",TEXT(поверки!$O1478,"000"), "/",TEXT(YEAR(поверки!$G1478)-2000,"00"))</f>
        <v>04/1473/25</v>
      </c>
      <c r="Q1478" s="17" t="str">
        <f aca="false">VLOOKUP(поверки!$F1478,'соответстиви ОТ типу'!$K$4:$M$344,2,FALSE())</f>
        <v>Газоанализатор</v>
      </c>
      <c r="R1478" s="17" t="s">
        <v>52</v>
      </c>
      <c r="S1478" s="17" t="s">
        <v>3262</v>
      </c>
      <c r="T1478" s="17" t="n">
        <v>8</v>
      </c>
      <c r="U1478" s="19" t="n">
        <f aca="false">VLOOKUP(поверки!$T1478,'Акты п-п'!$C$5:$I$57,2,FALSE())</f>
        <v>45767</v>
      </c>
      <c r="V1478" s="19" t="n">
        <f aca="false">VLOOKUP(поверки!$T1478,'Акты п-п'!$C$5:$I$57,3,FALSE())</f>
        <v>45770</v>
      </c>
      <c r="W1478" s="17" t="str">
        <f aca="false">VLOOKUP(поверки!$T1478,'Акты п-п'!$C$5:$I$57,5,FALSE())</f>
        <v>Чупин А.А.</v>
      </c>
      <c r="X1478" s="17" t="n">
        <f aca="false">поверки!$G1478-поверки!$U1478</f>
        <v>0</v>
      </c>
      <c r="Y1478" s="17" t="n">
        <f aca="false">поверки!$V1478-поверки!$G1478</f>
        <v>3</v>
      </c>
      <c r="Z1478" s="17" t="str">
        <f aca="false">CONCATENATE(поверки!$Q1478," ",поверки!$S1478," номер ",поверки!$H1478)</f>
        <v>Газоанализатор PIRECL номер 20FEB102365</v>
      </c>
    </row>
    <row r="1479" customFormat="false" ht="17.9" hidden="true" customHeight="false" outlineLevel="0" collapsed="false">
      <c r="B1479" s="1" t="s">
        <v>3301</v>
      </c>
      <c r="C1479" s="1" t="s">
        <v>30</v>
      </c>
      <c r="D1479" s="1" t="s">
        <v>446</v>
      </c>
      <c r="E1479" s="1" t="s">
        <v>3258</v>
      </c>
      <c r="F1479" s="1" t="s">
        <v>3259</v>
      </c>
      <c r="G1479" s="16" t="n">
        <v>45767</v>
      </c>
      <c r="H1479" s="6" t="s">
        <v>3302</v>
      </c>
      <c r="J1479" s="1" t="s">
        <v>34</v>
      </c>
      <c r="K1479" s="1" t="s">
        <v>35</v>
      </c>
      <c r="L1479" s="1" t="s">
        <v>3303</v>
      </c>
      <c r="M1479" s="17" t="str">
        <f aca="false">IF(COUNTIF(поверки!$H$6:$H$3175,поверки!$H1479)&gt;1,"Дубликат","")</f>
        <v/>
      </c>
      <c r="N1479" s="17" t="str">
        <f aca="false">IF(COUNTIF(поверки!$L$6:$L$3175,поверки!$L1479)&gt;1,"Дубликат","")</f>
        <v/>
      </c>
      <c r="O1479" s="18" t="n">
        <v>1474</v>
      </c>
      <c r="P1479" s="17" t="str">
        <f aca="false">CONCATENATE(TEXT(MONTH(поверки!$G1479),"00"),"/",TEXT(поверки!$O1479,"000"), "/",TEXT(YEAR(поверки!$G1479)-2000,"00"))</f>
        <v>04/1474/25</v>
      </c>
      <c r="Q1479" s="17" t="str">
        <f aca="false">VLOOKUP(поверки!$F1479,'соответстиви ОТ типу'!$K$4:$M$344,2,FALSE())</f>
        <v>Газоанализатор</v>
      </c>
      <c r="R1479" s="17" t="s">
        <v>52</v>
      </c>
      <c r="S1479" s="17" t="s">
        <v>3262</v>
      </c>
      <c r="T1479" s="17" t="n">
        <v>8</v>
      </c>
      <c r="U1479" s="19" t="n">
        <f aca="false">VLOOKUP(поверки!$T1479,'Акты п-п'!$C$5:$I$57,2,FALSE())</f>
        <v>45767</v>
      </c>
      <c r="V1479" s="19" t="n">
        <f aca="false">VLOOKUP(поверки!$T1479,'Акты п-п'!$C$5:$I$57,3,FALSE())</f>
        <v>45770</v>
      </c>
      <c r="W1479" s="17" t="str">
        <f aca="false">VLOOKUP(поверки!$T1479,'Акты п-п'!$C$5:$I$57,5,FALSE())</f>
        <v>Чупин А.А.</v>
      </c>
      <c r="X1479" s="17" t="n">
        <f aca="false">поверки!$G1479-поверки!$U1479</f>
        <v>0</v>
      </c>
      <c r="Y1479" s="17" t="n">
        <f aca="false">поверки!$V1479-поверки!$G1479</f>
        <v>3</v>
      </c>
      <c r="Z1479" s="17" t="str">
        <f aca="false">CONCATENATE(поверки!$Q1479," ",поверки!$S1479," номер ",поверки!$H1479)</f>
        <v>Газоанализатор PIRECL номер 20FEB102360</v>
      </c>
    </row>
    <row r="1480" customFormat="false" ht="17.9" hidden="true" customHeight="false" outlineLevel="0" collapsed="false">
      <c r="B1480" s="1" t="s">
        <v>3304</v>
      </c>
      <c r="C1480" s="1" t="s">
        <v>30</v>
      </c>
      <c r="D1480" s="1" t="s">
        <v>31</v>
      </c>
      <c r="E1480" s="1" t="s">
        <v>2992</v>
      </c>
      <c r="F1480" s="1" t="s">
        <v>2611</v>
      </c>
      <c r="G1480" s="16" t="n">
        <v>45768</v>
      </c>
      <c r="H1480" s="6" t="s">
        <v>3305</v>
      </c>
      <c r="J1480" s="1" t="s">
        <v>34</v>
      </c>
      <c r="K1480" s="1" t="s">
        <v>35</v>
      </c>
      <c r="L1480" s="1" t="s">
        <v>3306</v>
      </c>
      <c r="M1480" s="17" t="str">
        <f aca="false">IF(COUNTIF(поверки!$H$6:$H$3175,поверки!$H1480)&gt;1,"Дубликат","")</f>
        <v/>
      </c>
      <c r="N1480" s="17" t="str">
        <f aca="false">IF(COUNTIF(поверки!$L$6:$L$3175,поверки!$L1480)&gt;1,"Дубликат","")</f>
        <v/>
      </c>
      <c r="O1480" s="18" t="n">
        <v>1475</v>
      </c>
      <c r="P1480" s="17" t="str">
        <f aca="false">CONCATENATE(TEXT(MONTH(поверки!$G1480),"00"),"/",TEXT(поверки!$O1480,"000"), "/",TEXT(YEAR(поверки!$G1480)-2000,"00"))</f>
        <v>04/1475/25</v>
      </c>
      <c r="Q1480" s="17" t="str">
        <f aca="false">VLOOKUP(поверки!$F1480,'соответстиви ОТ типу'!$K$4:$M$344,2,FALSE())</f>
        <v>Датчик температуры</v>
      </c>
      <c r="R1480" s="17" t="s">
        <v>37</v>
      </c>
      <c r="S1480" s="17" t="s">
        <v>2614</v>
      </c>
      <c r="T1480" s="17" t="n">
        <v>7</v>
      </c>
      <c r="U1480" s="19" t="n">
        <f aca="false">VLOOKUP(поверки!$T1480,'Акты п-п'!$C$5:$I$57,2,FALSE())</f>
        <v>45768</v>
      </c>
      <c r="V1480" s="19" t="n">
        <f aca="false">VLOOKUP(поверки!$T1480,'Акты п-п'!$C$5:$I$57,3,FALSE())</f>
        <v>45772</v>
      </c>
      <c r="W1480" s="17" t="str">
        <f aca="false">VLOOKUP(поверки!$T1480,'Акты п-п'!$C$5:$I$57,5,FALSE())</f>
        <v>Кадыков П.Ю.</v>
      </c>
      <c r="X1480" s="17" t="n">
        <f aca="false">поверки!$G1480-поверки!$U1480</f>
        <v>0</v>
      </c>
      <c r="Y1480" s="17" t="n">
        <f aca="false">поверки!$V1480-поверки!$G1480</f>
        <v>4</v>
      </c>
      <c r="Z1480" s="17" t="str">
        <f aca="false">CONCATENATE(поверки!$Q1480," ",поверки!$S1480," номер ",поверки!$H1480)</f>
        <v>Датчик температуры ИП 0304Ех номер 12-7246</v>
      </c>
    </row>
    <row r="1481" customFormat="false" ht="17.9" hidden="true" customHeight="false" outlineLevel="0" collapsed="false">
      <c r="B1481" s="1" t="s">
        <v>3307</v>
      </c>
      <c r="C1481" s="1" t="s">
        <v>30</v>
      </c>
      <c r="D1481" s="1" t="s">
        <v>31</v>
      </c>
      <c r="E1481" s="1" t="s">
        <v>2992</v>
      </c>
      <c r="F1481" s="1" t="s">
        <v>2611</v>
      </c>
      <c r="G1481" s="16" t="n">
        <v>45768</v>
      </c>
      <c r="H1481" s="6" t="s">
        <v>3308</v>
      </c>
      <c r="J1481" s="1" t="s">
        <v>34</v>
      </c>
      <c r="K1481" s="1" t="s">
        <v>35</v>
      </c>
      <c r="L1481" s="1" t="s">
        <v>3309</v>
      </c>
      <c r="M1481" s="17" t="str">
        <f aca="false">IF(COUNTIF(поверки!$H$6:$H$3175,поверки!$H1481)&gt;1,"Дубликат","")</f>
        <v/>
      </c>
      <c r="N1481" s="17" t="str">
        <f aca="false">IF(COUNTIF(поверки!$L$6:$L$3175,поверки!$L1481)&gt;1,"Дубликат","")</f>
        <v/>
      </c>
      <c r="O1481" s="18" t="n">
        <v>1476</v>
      </c>
      <c r="P1481" s="17" t="str">
        <f aca="false">CONCATENATE(TEXT(MONTH(поверки!$G1481),"00"),"/",TEXT(поверки!$O1481,"000"), "/",TEXT(YEAR(поверки!$G1481)-2000,"00"))</f>
        <v>04/1476/25</v>
      </c>
      <c r="Q1481" s="17" t="str">
        <f aca="false">VLOOKUP(поверки!$F1481,'соответстиви ОТ типу'!$K$4:$M$344,2,FALSE())</f>
        <v>Датчик температуры</v>
      </c>
      <c r="R1481" s="17" t="s">
        <v>37</v>
      </c>
      <c r="S1481" s="17" t="s">
        <v>2614</v>
      </c>
      <c r="T1481" s="17" t="n">
        <v>7</v>
      </c>
      <c r="U1481" s="19" t="n">
        <f aca="false">VLOOKUP(поверки!$T1481,'Акты п-п'!$C$5:$I$57,2,FALSE())</f>
        <v>45768</v>
      </c>
      <c r="V1481" s="19" t="n">
        <f aca="false">VLOOKUP(поверки!$T1481,'Акты п-п'!$C$5:$I$57,3,FALSE())</f>
        <v>45772</v>
      </c>
      <c r="W1481" s="17" t="str">
        <f aca="false">VLOOKUP(поверки!$T1481,'Акты п-п'!$C$5:$I$57,5,FALSE())</f>
        <v>Кадыков П.Ю.</v>
      </c>
      <c r="X1481" s="17" t="n">
        <f aca="false">поверки!$G1481-поверки!$U1481</f>
        <v>0</v>
      </c>
      <c r="Y1481" s="17" t="n">
        <f aca="false">поверки!$V1481-поверки!$G1481</f>
        <v>4</v>
      </c>
      <c r="Z1481" s="17" t="str">
        <f aca="false">CONCATENATE(поверки!$Q1481," ",поверки!$S1481," номер ",поверки!$H1481)</f>
        <v>Датчик температуры ИП 0304Ех номер 12-7271</v>
      </c>
    </row>
    <row r="1482" customFormat="false" ht="17.9" hidden="true" customHeight="false" outlineLevel="0" collapsed="false">
      <c r="B1482" s="1" t="s">
        <v>3310</v>
      </c>
      <c r="C1482" s="1" t="s">
        <v>30</v>
      </c>
      <c r="D1482" s="1" t="s">
        <v>31</v>
      </c>
      <c r="E1482" s="1" t="s">
        <v>2992</v>
      </c>
      <c r="F1482" s="1" t="s">
        <v>2103</v>
      </c>
      <c r="G1482" s="16" t="n">
        <v>45768</v>
      </c>
      <c r="H1482" s="6" t="s">
        <v>3311</v>
      </c>
      <c r="J1482" s="1" t="s">
        <v>34</v>
      </c>
      <c r="K1482" s="1" t="s">
        <v>35</v>
      </c>
      <c r="L1482" s="1" t="s">
        <v>3312</v>
      </c>
      <c r="M1482" s="17" t="str">
        <f aca="false">IF(COUNTIF(поверки!$H$6:$H$3175,поверки!$H1482)&gt;1,"Дубликат","")</f>
        <v/>
      </c>
      <c r="N1482" s="17" t="str">
        <f aca="false">IF(COUNTIF(поверки!$L$6:$L$3175,поверки!$L1482)&gt;1,"Дубликат","")</f>
        <v/>
      </c>
      <c r="O1482" s="18" t="n">
        <v>1477</v>
      </c>
      <c r="P1482" s="17" t="str">
        <f aca="false">CONCATENATE(TEXT(MONTH(поверки!$G1482),"00"),"/",TEXT(поверки!$O1482,"000"), "/",TEXT(YEAR(поверки!$G1482)-2000,"00"))</f>
        <v>04/1477/25</v>
      </c>
      <c r="Q1482" s="17" t="str">
        <f aca="false">VLOOKUP(поверки!$F1482,'соответстиви ОТ типу'!$K$4:$M$344,2,FALSE())</f>
        <v>Датчик температуры</v>
      </c>
      <c r="R1482" s="17" t="s">
        <v>46</v>
      </c>
      <c r="S1482" s="17" t="s">
        <v>2995</v>
      </c>
      <c r="T1482" s="17" t="n">
        <v>7</v>
      </c>
      <c r="U1482" s="19" t="n">
        <f aca="false">VLOOKUP(поверки!$T1482,'Акты п-п'!$C$5:$I$57,2,FALSE())</f>
        <v>45768</v>
      </c>
      <c r="V1482" s="19" t="n">
        <f aca="false">VLOOKUP(поверки!$T1482,'Акты п-п'!$C$5:$I$57,3,FALSE())</f>
        <v>45772</v>
      </c>
      <c r="W1482" s="17" t="str">
        <f aca="false">VLOOKUP(поверки!$T1482,'Акты п-п'!$C$5:$I$57,5,FALSE())</f>
        <v>Кадыков П.Ю.</v>
      </c>
      <c r="X1482" s="17" t="n">
        <f aca="false">поверки!$G1482-поверки!$U1482</f>
        <v>0</v>
      </c>
      <c r="Y1482" s="17" t="n">
        <f aca="false">поверки!$V1482-поверки!$G1482</f>
        <v>4</v>
      </c>
      <c r="Z1482" s="17" t="str">
        <f aca="false">CONCATENATE(поверки!$Q1482," ",поверки!$S1482," номер ",поверки!$H1482)</f>
        <v>Датчик температуры Rosemount 644 номер 03432490</v>
      </c>
    </row>
    <row r="1483" customFormat="false" ht="17.9" hidden="true" customHeight="false" outlineLevel="0" collapsed="false">
      <c r="B1483" s="1" t="s">
        <v>66</v>
      </c>
      <c r="C1483" s="1" t="s">
        <v>30</v>
      </c>
      <c r="D1483" s="1" t="s">
        <v>31</v>
      </c>
      <c r="F1483" s="1" t="s">
        <v>2607</v>
      </c>
      <c r="G1483" s="16" t="n">
        <v>45768</v>
      </c>
      <c r="H1483" s="6" t="s">
        <v>3313</v>
      </c>
      <c r="J1483" s="1" t="s">
        <v>34</v>
      </c>
      <c r="K1483" s="1" t="s">
        <v>35</v>
      </c>
      <c r="L1483" s="1" t="s">
        <v>3314</v>
      </c>
      <c r="M1483" s="17" t="str">
        <f aca="false">IF(COUNTIF(поверки!$H$6:$H$3175,поверки!$H1483)&gt;1,"Дубликат","")</f>
        <v/>
      </c>
      <c r="N1483" s="17" t="str">
        <f aca="false">IF(COUNTIF(поверки!$L$6:$L$3175,поверки!$L1483)&gt;1,"Дубликат","")</f>
        <v/>
      </c>
      <c r="O1483" s="18" t="n">
        <v>1478</v>
      </c>
      <c r="P1483" s="17" t="str">
        <f aca="false">CONCATENATE(TEXT(MONTH(поверки!$G1483),"00"),"/",TEXT(поверки!$O1483,"000"), "/",TEXT(YEAR(поверки!$G1483)-2000,"00"))</f>
        <v>04/1478/25</v>
      </c>
      <c r="Q1483" s="17" t="str">
        <f aca="false">VLOOKUP(поверки!$F1483,'соответстиви ОТ типу'!$K$4:$M$344,2,FALSE())</f>
        <v>Преобразователь измерительный</v>
      </c>
      <c r="R1483" s="17" t="s">
        <v>37</v>
      </c>
      <c r="S1483" s="17" t="s">
        <v>2610</v>
      </c>
      <c r="T1483" s="17" t="n">
        <v>7</v>
      </c>
      <c r="U1483" s="19" t="n">
        <f aca="false">VLOOKUP(поверки!$T1483,'Акты п-п'!$C$5:$I$57,2,FALSE())</f>
        <v>45768</v>
      </c>
      <c r="V1483" s="19" t="n">
        <f aca="false">VLOOKUP(поверки!$T1483,'Акты п-п'!$C$5:$I$57,3,FALSE())</f>
        <v>45772</v>
      </c>
      <c r="W1483" s="17" t="str">
        <f aca="false">VLOOKUP(поверки!$T1483,'Акты п-п'!$C$5:$I$57,5,FALSE())</f>
        <v>Кадыков П.Ю.</v>
      </c>
      <c r="X1483" s="17" t="n">
        <f aca="false">поверки!$G1483-поверки!$U1483</f>
        <v>0</v>
      </c>
      <c r="Y1483" s="17" t="n">
        <f aca="false">поверки!$V1483-поверки!$G1483</f>
        <v>4</v>
      </c>
      <c r="Z1483" s="17" t="str">
        <f aca="false">CONCATENATE(поверки!$Q1483," ",поверки!$S1483," номер ",поверки!$H1483)</f>
        <v>Преобразователь измерительный PR5335D номер 140940488</v>
      </c>
    </row>
    <row r="1484" customFormat="false" ht="17.9" hidden="true" customHeight="false" outlineLevel="0" collapsed="false">
      <c r="B1484" s="1" t="s">
        <v>66</v>
      </c>
      <c r="C1484" s="1" t="s">
        <v>30</v>
      </c>
      <c r="D1484" s="1" t="s">
        <v>31</v>
      </c>
      <c r="F1484" s="1" t="s">
        <v>2607</v>
      </c>
      <c r="G1484" s="16" t="n">
        <v>45768</v>
      </c>
      <c r="H1484" s="6" t="s">
        <v>3315</v>
      </c>
      <c r="J1484" s="1" t="s">
        <v>34</v>
      </c>
      <c r="K1484" s="1" t="s">
        <v>35</v>
      </c>
      <c r="L1484" s="1" t="s">
        <v>3316</v>
      </c>
      <c r="M1484" s="17" t="str">
        <f aca="false">IF(COUNTIF(поверки!$H$6:$H$3175,поверки!$H1484)&gt;1,"Дубликат","")</f>
        <v/>
      </c>
      <c r="N1484" s="17" t="str">
        <f aca="false">IF(COUNTIF(поверки!$L$6:$L$3175,поверки!$L1484)&gt;1,"Дубликат","")</f>
        <v/>
      </c>
      <c r="O1484" s="18" t="n">
        <v>1479</v>
      </c>
      <c r="P1484" s="17" t="str">
        <f aca="false">CONCATENATE(TEXT(MONTH(поверки!$G1484),"00"),"/",TEXT(поверки!$O1484,"000"), "/",TEXT(YEAR(поверки!$G1484)-2000,"00"))</f>
        <v>04/1479/25</v>
      </c>
      <c r="Q1484" s="17" t="str">
        <f aca="false">VLOOKUP(поверки!$F1484,'соответстиви ОТ типу'!$K$4:$M$344,2,FALSE())</f>
        <v>Преобразователь измерительный</v>
      </c>
      <c r="R1484" s="17" t="s">
        <v>37</v>
      </c>
      <c r="S1484" s="17" t="s">
        <v>2610</v>
      </c>
      <c r="T1484" s="17" t="n">
        <v>7</v>
      </c>
      <c r="U1484" s="19" t="n">
        <f aca="false">VLOOKUP(поверки!$T1484,'Акты п-п'!$C$5:$I$57,2,FALSE())</f>
        <v>45768</v>
      </c>
      <c r="V1484" s="19" t="n">
        <f aca="false">VLOOKUP(поверки!$T1484,'Акты п-п'!$C$5:$I$57,3,FALSE())</f>
        <v>45772</v>
      </c>
      <c r="W1484" s="17" t="str">
        <f aca="false">VLOOKUP(поверки!$T1484,'Акты п-п'!$C$5:$I$57,5,FALSE())</f>
        <v>Кадыков П.Ю.</v>
      </c>
      <c r="X1484" s="17" t="n">
        <f aca="false">поверки!$G1484-поверки!$U1484</f>
        <v>0</v>
      </c>
      <c r="Y1484" s="17" t="n">
        <f aca="false">поверки!$V1484-поверки!$G1484</f>
        <v>4</v>
      </c>
      <c r="Z1484" s="17" t="str">
        <f aca="false">CONCATENATE(поверки!$Q1484," ",поверки!$S1484," номер ",поверки!$H1484)</f>
        <v>Преобразователь измерительный PR5335D номер 140940491</v>
      </c>
    </row>
    <row r="1485" customFormat="false" ht="17.9" hidden="true" customHeight="false" outlineLevel="0" collapsed="false">
      <c r="B1485" s="1" t="s">
        <v>66</v>
      </c>
      <c r="C1485" s="1" t="s">
        <v>30</v>
      </c>
      <c r="D1485" s="1" t="s">
        <v>31</v>
      </c>
      <c r="F1485" s="1" t="s">
        <v>2607</v>
      </c>
      <c r="G1485" s="16" t="n">
        <v>45768</v>
      </c>
      <c r="H1485" s="6" t="s">
        <v>3317</v>
      </c>
      <c r="J1485" s="1" t="s">
        <v>34</v>
      </c>
      <c r="K1485" s="1" t="s">
        <v>35</v>
      </c>
      <c r="L1485" s="1" t="s">
        <v>3318</v>
      </c>
      <c r="M1485" s="17" t="str">
        <f aca="false">IF(COUNTIF(поверки!$H$6:$H$3175,поверки!$H1485)&gt;1,"Дубликат","")</f>
        <v/>
      </c>
      <c r="N1485" s="17" t="str">
        <f aca="false">IF(COUNTIF(поверки!$L$6:$L$3175,поверки!$L1485)&gt;1,"Дубликат","")</f>
        <v/>
      </c>
      <c r="O1485" s="18" t="n">
        <v>1480</v>
      </c>
      <c r="P1485" s="17" t="str">
        <f aca="false">CONCATENATE(TEXT(MONTH(поверки!$G1485),"00"),"/",TEXT(поверки!$O1485,"000"), "/",TEXT(YEAR(поверки!$G1485)-2000,"00"))</f>
        <v>04/1480/25</v>
      </c>
      <c r="Q1485" s="17" t="str">
        <f aca="false">VLOOKUP(поверки!$F1485,'соответстиви ОТ типу'!$K$4:$M$344,2,FALSE())</f>
        <v>Преобразователь измерительный</v>
      </c>
      <c r="R1485" s="17" t="s">
        <v>37</v>
      </c>
      <c r="S1485" s="17" t="s">
        <v>2610</v>
      </c>
      <c r="T1485" s="17" t="n">
        <v>7</v>
      </c>
      <c r="U1485" s="19" t="n">
        <f aca="false">VLOOKUP(поверки!$T1485,'Акты п-п'!$C$5:$I$57,2,FALSE())</f>
        <v>45768</v>
      </c>
      <c r="V1485" s="19" t="n">
        <f aca="false">VLOOKUP(поверки!$T1485,'Акты п-п'!$C$5:$I$57,3,FALSE())</f>
        <v>45772</v>
      </c>
      <c r="W1485" s="17" t="str">
        <f aca="false">VLOOKUP(поверки!$T1485,'Акты п-п'!$C$5:$I$57,5,FALSE())</f>
        <v>Кадыков П.Ю.</v>
      </c>
      <c r="X1485" s="17" t="n">
        <f aca="false">поверки!$G1485-поверки!$U1485</f>
        <v>0</v>
      </c>
      <c r="Y1485" s="17" t="n">
        <f aca="false">поверки!$V1485-поверки!$G1485</f>
        <v>4</v>
      </c>
      <c r="Z1485" s="17" t="str">
        <f aca="false">CONCATENATE(поверки!$Q1485," ",поверки!$S1485," номер ",поверки!$H1485)</f>
        <v>Преобразователь измерительный PR5335D номер 140940494</v>
      </c>
    </row>
    <row r="1486" customFormat="false" ht="17.9" hidden="true" customHeight="false" outlineLevel="0" collapsed="false">
      <c r="B1486" s="1" t="s">
        <v>66</v>
      </c>
      <c r="C1486" s="1" t="s">
        <v>30</v>
      </c>
      <c r="D1486" s="1" t="s">
        <v>31</v>
      </c>
      <c r="F1486" s="1" t="s">
        <v>2607</v>
      </c>
      <c r="G1486" s="16" t="n">
        <v>45768</v>
      </c>
      <c r="H1486" s="6" t="s">
        <v>3319</v>
      </c>
      <c r="J1486" s="1" t="s">
        <v>34</v>
      </c>
      <c r="K1486" s="1" t="s">
        <v>35</v>
      </c>
      <c r="L1486" s="1" t="s">
        <v>3320</v>
      </c>
      <c r="M1486" s="17" t="str">
        <f aca="false">IF(COUNTIF(поверки!$H$6:$H$3175,поверки!$H1486)&gt;1,"Дубликат","")</f>
        <v/>
      </c>
      <c r="N1486" s="17" t="str">
        <f aca="false">IF(COUNTIF(поверки!$L$6:$L$3175,поверки!$L1486)&gt;1,"Дубликат","")</f>
        <v/>
      </c>
      <c r="O1486" s="18" t="n">
        <v>1481</v>
      </c>
      <c r="P1486" s="17" t="str">
        <f aca="false">CONCATENATE(TEXT(MONTH(поверки!$G1486),"00"),"/",TEXT(поверки!$O1486,"000"), "/",TEXT(YEAR(поверки!$G1486)-2000,"00"))</f>
        <v>04/1481/25</v>
      </c>
      <c r="Q1486" s="17" t="str">
        <f aca="false">VLOOKUP(поверки!$F1486,'соответстиви ОТ типу'!$K$4:$M$344,2,FALSE())</f>
        <v>Преобразователь измерительный</v>
      </c>
      <c r="R1486" s="17" t="s">
        <v>37</v>
      </c>
      <c r="S1486" s="17" t="s">
        <v>2610</v>
      </c>
      <c r="T1486" s="17" t="n">
        <v>7</v>
      </c>
      <c r="U1486" s="19" t="n">
        <f aca="false">VLOOKUP(поверки!$T1486,'Акты п-п'!$C$5:$I$57,2,FALSE())</f>
        <v>45768</v>
      </c>
      <c r="V1486" s="19" t="n">
        <f aca="false">VLOOKUP(поверки!$T1486,'Акты п-п'!$C$5:$I$57,3,FALSE())</f>
        <v>45772</v>
      </c>
      <c r="W1486" s="17" t="str">
        <f aca="false">VLOOKUP(поверки!$T1486,'Акты п-п'!$C$5:$I$57,5,FALSE())</f>
        <v>Кадыков П.Ю.</v>
      </c>
      <c r="X1486" s="17" t="n">
        <f aca="false">поверки!$G1486-поверки!$U1486</f>
        <v>0</v>
      </c>
      <c r="Y1486" s="17" t="n">
        <f aca="false">поверки!$V1486-поверки!$G1486</f>
        <v>4</v>
      </c>
      <c r="Z1486" s="17" t="str">
        <f aca="false">CONCATENATE(поверки!$Q1486," ",поверки!$S1486," номер ",поверки!$H1486)</f>
        <v>Преобразователь измерительный PR5335D номер 140940497</v>
      </c>
    </row>
    <row r="1487" customFormat="false" ht="17.9" hidden="true" customHeight="false" outlineLevel="0" collapsed="false">
      <c r="B1487" s="1" t="s">
        <v>66</v>
      </c>
      <c r="C1487" s="1" t="s">
        <v>30</v>
      </c>
      <c r="D1487" s="1" t="s">
        <v>31</v>
      </c>
      <c r="F1487" s="1" t="s">
        <v>2607</v>
      </c>
      <c r="G1487" s="16" t="n">
        <v>45768</v>
      </c>
      <c r="H1487" s="6" t="s">
        <v>3321</v>
      </c>
      <c r="J1487" s="1" t="s">
        <v>34</v>
      </c>
      <c r="K1487" s="1" t="s">
        <v>35</v>
      </c>
      <c r="L1487" s="1" t="s">
        <v>3322</v>
      </c>
      <c r="M1487" s="17" t="str">
        <f aca="false">IF(COUNTIF(поверки!$H$6:$H$3175,поверки!$H1487)&gt;1,"Дубликат","")</f>
        <v/>
      </c>
      <c r="N1487" s="17" t="str">
        <f aca="false">IF(COUNTIF(поверки!$L$6:$L$3175,поверки!$L1487)&gt;1,"Дубликат","")</f>
        <v/>
      </c>
      <c r="O1487" s="18" t="n">
        <v>1482</v>
      </c>
      <c r="P1487" s="17" t="str">
        <f aca="false">CONCATENATE(TEXT(MONTH(поверки!$G1487),"00"),"/",TEXT(поверки!$O1487,"000"), "/",TEXT(YEAR(поверки!$G1487)-2000,"00"))</f>
        <v>04/1482/25</v>
      </c>
      <c r="Q1487" s="17" t="str">
        <f aca="false">VLOOKUP(поверки!$F1487,'соответстиви ОТ типу'!$K$4:$M$344,2,FALSE())</f>
        <v>Преобразователь измерительный</v>
      </c>
      <c r="R1487" s="17" t="s">
        <v>37</v>
      </c>
      <c r="S1487" s="17" t="s">
        <v>2610</v>
      </c>
      <c r="T1487" s="17" t="n">
        <v>7</v>
      </c>
      <c r="U1487" s="19" t="n">
        <f aca="false">VLOOKUP(поверки!$T1487,'Акты п-п'!$C$5:$I$57,2,FALSE())</f>
        <v>45768</v>
      </c>
      <c r="V1487" s="19" t="n">
        <f aca="false">VLOOKUP(поверки!$T1487,'Акты п-п'!$C$5:$I$57,3,FALSE())</f>
        <v>45772</v>
      </c>
      <c r="W1487" s="17" t="str">
        <f aca="false">VLOOKUP(поверки!$T1487,'Акты п-п'!$C$5:$I$57,5,FALSE())</f>
        <v>Кадыков П.Ю.</v>
      </c>
      <c r="X1487" s="17" t="n">
        <f aca="false">поверки!$G1487-поверки!$U1487</f>
        <v>0</v>
      </c>
      <c r="Y1487" s="17" t="n">
        <f aca="false">поверки!$V1487-поверки!$G1487</f>
        <v>4</v>
      </c>
      <c r="Z1487" s="17" t="str">
        <f aca="false">CONCATENATE(поверки!$Q1487," ",поверки!$S1487," номер ",поверки!$H1487)</f>
        <v>Преобразователь измерительный PR5335D номер 140940496</v>
      </c>
    </row>
    <row r="1488" customFormat="false" ht="17.9" hidden="true" customHeight="false" outlineLevel="0" collapsed="false">
      <c r="B1488" s="1" t="s">
        <v>66</v>
      </c>
      <c r="C1488" s="1" t="s">
        <v>30</v>
      </c>
      <c r="D1488" s="1" t="s">
        <v>31</v>
      </c>
      <c r="F1488" s="1" t="s">
        <v>2607</v>
      </c>
      <c r="G1488" s="16" t="n">
        <v>45768</v>
      </c>
      <c r="H1488" s="6" t="s">
        <v>3323</v>
      </c>
      <c r="J1488" s="1" t="s">
        <v>34</v>
      </c>
      <c r="K1488" s="1" t="s">
        <v>35</v>
      </c>
      <c r="L1488" s="1" t="s">
        <v>3324</v>
      </c>
      <c r="M1488" s="17" t="str">
        <f aca="false">IF(COUNTIF(поверки!$H$6:$H$3175,поверки!$H1488)&gt;1,"Дубликат","")</f>
        <v/>
      </c>
      <c r="N1488" s="17" t="str">
        <f aca="false">IF(COUNTIF(поверки!$L$6:$L$3175,поверки!$L1488)&gt;1,"Дубликат","")</f>
        <v/>
      </c>
      <c r="O1488" s="18" t="n">
        <v>1483</v>
      </c>
      <c r="P1488" s="17" t="str">
        <f aca="false">CONCATENATE(TEXT(MONTH(поверки!$G1488),"00"),"/",TEXT(поверки!$O1488,"000"), "/",TEXT(YEAR(поверки!$G1488)-2000,"00"))</f>
        <v>04/1483/25</v>
      </c>
      <c r="Q1488" s="17" t="str">
        <f aca="false">VLOOKUP(поверки!$F1488,'соответстиви ОТ типу'!$K$4:$M$344,2,FALSE())</f>
        <v>Преобразователь измерительный</v>
      </c>
      <c r="R1488" s="17" t="s">
        <v>37</v>
      </c>
      <c r="S1488" s="17" t="s">
        <v>2610</v>
      </c>
      <c r="T1488" s="17" t="n">
        <v>7</v>
      </c>
      <c r="U1488" s="19" t="n">
        <f aca="false">VLOOKUP(поверки!$T1488,'Акты п-п'!$C$5:$I$57,2,FALSE())</f>
        <v>45768</v>
      </c>
      <c r="V1488" s="19" t="n">
        <f aca="false">VLOOKUP(поверки!$T1488,'Акты п-п'!$C$5:$I$57,3,FALSE())</f>
        <v>45772</v>
      </c>
      <c r="W1488" s="17" t="str">
        <f aca="false">VLOOKUP(поверки!$T1488,'Акты п-п'!$C$5:$I$57,5,FALSE())</f>
        <v>Кадыков П.Ю.</v>
      </c>
      <c r="X1488" s="17" t="n">
        <f aca="false">поверки!$G1488-поверки!$U1488</f>
        <v>0</v>
      </c>
      <c r="Y1488" s="17" t="n">
        <f aca="false">поверки!$V1488-поверки!$G1488</f>
        <v>4</v>
      </c>
      <c r="Z1488" s="17" t="str">
        <f aca="false">CONCATENATE(поверки!$Q1488," ",поверки!$S1488," номер ",поверки!$H1488)</f>
        <v>Преобразователь измерительный PR5335D номер 140940495</v>
      </c>
    </row>
    <row r="1489" customFormat="false" ht="17.9" hidden="true" customHeight="false" outlineLevel="0" collapsed="false">
      <c r="B1489" s="1" t="s">
        <v>66</v>
      </c>
      <c r="C1489" s="1" t="s">
        <v>30</v>
      </c>
      <c r="D1489" s="1" t="s">
        <v>31</v>
      </c>
      <c r="F1489" s="1" t="s">
        <v>2607</v>
      </c>
      <c r="G1489" s="16" t="n">
        <v>45768</v>
      </c>
      <c r="H1489" s="6" t="s">
        <v>3325</v>
      </c>
      <c r="J1489" s="1" t="s">
        <v>34</v>
      </c>
      <c r="K1489" s="1" t="s">
        <v>35</v>
      </c>
      <c r="L1489" s="1" t="s">
        <v>3326</v>
      </c>
      <c r="M1489" s="17" t="str">
        <f aca="false">IF(COUNTIF(поверки!$H$6:$H$3175,поверки!$H1489)&gt;1,"Дубликат","")</f>
        <v/>
      </c>
      <c r="N1489" s="17" t="str">
        <f aca="false">IF(COUNTIF(поверки!$L$6:$L$3175,поверки!$L1489)&gt;1,"Дубликат","")</f>
        <v/>
      </c>
      <c r="O1489" s="18" t="n">
        <v>1484</v>
      </c>
      <c r="P1489" s="17" t="str">
        <f aca="false">CONCATENATE(TEXT(MONTH(поверки!$G1489),"00"),"/",TEXT(поверки!$O1489,"000"), "/",TEXT(YEAR(поверки!$G1489)-2000,"00"))</f>
        <v>04/1484/25</v>
      </c>
      <c r="Q1489" s="17" t="str">
        <f aca="false">VLOOKUP(поверки!$F1489,'соответстиви ОТ типу'!$K$4:$M$344,2,FALSE())</f>
        <v>Преобразователь измерительный</v>
      </c>
      <c r="R1489" s="17" t="s">
        <v>37</v>
      </c>
      <c r="S1489" s="17" t="s">
        <v>2610</v>
      </c>
      <c r="T1489" s="17" t="n">
        <v>7</v>
      </c>
      <c r="U1489" s="19" t="n">
        <f aca="false">VLOOKUP(поверки!$T1489,'Акты п-п'!$C$5:$I$57,2,FALSE())</f>
        <v>45768</v>
      </c>
      <c r="V1489" s="19" t="n">
        <f aca="false">VLOOKUP(поверки!$T1489,'Акты п-п'!$C$5:$I$57,3,FALSE())</f>
        <v>45772</v>
      </c>
      <c r="W1489" s="17" t="str">
        <f aca="false">VLOOKUP(поверки!$T1489,'Акты п-п'!$C$5:$I$57,5,FALSE())</f>
        <v>Кадыков П.Ю.</v>
      </c>
      <c r="X1489" s="17" t="n">
        <f aca="false">поверки!$G1489-поверки!$U1489</f>
        <v>0</v>
      </c>
      <c r="Y1489" s="17" t="n">
        <f aca="false">поверки!$V1489-поверки!$G1489</f>
        <v>4</v>
      </c>
      <c r="Z1489" s="17" t="str">
        <f aca="false">CONCATENATE(поверки!$Q1489," ",поверки!$S1489," номер ",поверки!$H1489)</f>
        <v>Преобразователь измерительный PR5335D номер 140940501</v>
      </c>
    </row>
    <row r="1490" customFormat="false" ht="17.9" hidden="true" customHeight="false" outlineLevel="0" collapsed="false">
      <c r="B1490" s="1" t="s">
        <v>66</v>
      </c>
      <c r="C1490" s="1" t="s">
        <v>30</v>
      </c>
      <c r="D1490" s="1" t="s">
        <v>31</v>
      </c>
      <c r="F1490" s="1" t="s">
        <v>146</v>
      </c>
      <c r="G1490" s="16" t="n">
        <v>45768</v>
      </c>
      <c r="H1490" s="6" t="s">
        <v>3327</v>
      </c>
      <c r="J1490" s="1" t="s">
        <v>34</v>
      </c>
      <c r="K1490" s="1" t="s">
        <v>35</v>
      </c>
      <c r="L1490" s="1" t="s">
        <v>3328</v>
      </c>
      <c r="M1490" s="17" t="str">
        <f aca="false">IF(COUNTIF(поверки!$H$6:$H$3175,поверки!$H1490)&gt;1,"Дубликат","")</f>
        <v/>
      </c>
      <c r="N1490" s="17" t="str">
        <f aca="false">IF(COUNTIF(поверки!$L$6:$L$3175,поверки!$L1490)&gt;1,"Дубликат","")</f>
        <v/>
      </c>
      <c r="O1490" s="18" t="n">
        <v>1485</v>
      </c>
      <c r="P1490" s="17" t="str">
        <f aca="false">CONCATENATE(TEXT(MONTH(поверки!$G1490),"00"),"/",TEXT(поверки!$O1490,"000"), "/",TEXT(YEAR(поверки!$G1490)-2000,"00"))</f>
        <v>04/1485/25</v>
      </c>
      <c r="Q1490" s="17" t="str">
        <f aca="false">VLOOKUP(поверки!$F1490,'соответстиви ОТ типу'!$K$4:$M$344,2,FALSE())</f>
        <v>Преобразователь измерительный</v>
      </c>
      <c r="R1490" s="17" t="s">
        <v>37</v>
      </c>
      <c r="S1490" s="17" t="n">
        <v>248</v>
      </c>
      <c r="T1490" s="17" t="n">
        <v>7</v>
      </c>
      <c r="U1490" s="19" t="n">
        <f aca="false">VLOOKUP(поверки!$T1490,'Акты п-п'!$C$5:$I$57,2,FALSE())</f>
        <v>45768</v>
      </c>
      <c r="V1490" s="19" t="n">
        <f aca="false">VLOOKUP(поверки!$T1490,'Акты п-п'!$C$5:$I$57,3,FALSE())</f>
        <v>45772</v>
      </c>
      <c r="W1490" s="17" t="str">
        <f aca="false">VLOOKUP(поверки!$T1490,'Акты п-п'!$C$5:$I$57,5,FALSE())</f>
        <v>Кадыков П.Ю.</v>
      </c>
      <c r="X1490" s="17" t="n">
        <f aca="false">поверки!$G1490-поверки!$U1490</f>
        <v>0</v>
      </c>
      <c r="Y1490" s="17" t="n">
        <f aca="false">поверки!$V1490-поверки!$G1490</f>
        <v>4</v>
      </c>
      <c r="Z1490" s="17" t="str">
        <f aca="false">CONCATENATE(поверки!$Q1490," ",поверки!$S1490," номер ",поверки!$H1490)</f>
        <v>Преобразователь измерительный 248 номер 09904071</v>
      </c>
    </row>
    <row r="1491" customFormat="false" ht="17.9" hidden="true" customHeight="false" outlineLevel="0" collapsed="false">
      <c r="B1491" s="1" t="s">
        <v>66</v>
      </c>
      <c r="C1491" s="1" t="s">
        <v>30</v>
      </c>
      <c r="D1491" s="1" t="s">
        <v>31</v>
      </c>
      <c r="F1491" s="1" t="s">
        <v>146</v>
      </c>
      <c r="G1491" s="16" t="n">
        <v>45768</v>
      </c>
      <c r="H1491" s="6" t="s">
        <v>3329</v>
      </c>
      <c r="J1491" s="1" t="s">
        <v>34</v>
      </c>
      <c r="K1491" s="1" t="s">
        <v>35</v>
      </c>
      <c r="L1491" s="1" t="s">
        <v>3330</v>
      </c>
      <c r="M1491" s="17" t="str">
        <f aca="false">IF(COUNTIF(поверки!$H$6:$H$3175,поверки!$H1491)&gt;1,"Дубликат","")</f>
        <v/>
      </c>
      <c r="N1491" s="17" t="str">
        <f aca="false">IF(COUNTIF(поверки!$L$6:$L$3175,поверки!$L1491)&gt;1,"Дубликат","")</f>
        <v/>
      </c>
      <c r="O1491" s="18" t="n">
        <v>1486</v>
      </c>
      <c r="P1491" s="17" t="str">
        <f aca="false">CONCATENATE(TEXT(MONTH(поверки!$G1491),"00"),"/",TEXT(поверки!$O1491,"000"), "/",TEXT(YEAR(поверки!$G1491)-2000,"00"))</f>
        <v>04/1486/25</v>
      </c>
      <c r="Q1491" s="17" t="str">
        <f aca="false">VLOOKUP(поверки!$F1491,'соответстиви ОТ типу'!$K$4:$M$344,2,FALSE())</f>
        <v>Преобразователь измерительный</v>
      </c>
      <c r="R1491" s="17" t="s">
        <v>37</v>
      </c>
      <c r="S1491" s="17" t="n">
        <v>248</v>
      </c>
      <c r="T1491" s="17" t="n">
        <v>7</v>
      </c>
      <c r="U1491" s="19" t="n">
        <f aca="false">VLOOKUP(поверки!$T1491,'Акты п-п'!$C$5:$I$57,2,FALSE())</f>
        <v>45768</v>
      </c>
      <c r="V1491" s="19" t="n">
        <f aca="false">VLOOKUP(поверки!$T1491,'Акты п-п'!$C$5:$I$57,3,FALSE())</f>
        <v>45772</v>
      </c>
      <c r="W1491" s="17" t="str">
        <f aca="false">VLOOKUP(поверки!$T1491,'Акты п-п'!$C$5:$I$57,5,FALSE())</f>
        <v>Кадыков П.Ю.</v>
      </c>
      <c r="X1491" s="17" t="n">
        <f aca="false">поверки!$G1491-поверки!$U1491</f>
        <v>0</v>
      </c>
      <c r="Y1491" s="17" t="n">
        <f aca="false">поверки!$V1491-поверки!$G1491</f>
        <v>4</v>
      </c>
      <c r="Z1491" s="17" t="str">
        <f aca="false">CONCATENATE(поверки!$Q1491," ",поверки!$S1491," номер ",поверки!$H1491)</f>
        <v>Преобразователь измерительный 248 номер 03168647</v>
      </c>
    </row>
    <row r="1492" customFormat="false" ht="17.9" hidden="true" customHeight="false" outlineLevel="0" collapsed="false">
      <c r="B1492" s="1" t="s">
        <v>66</v>
      </c>
      <c r="C1492" s="1" t="s">
        <v>30</v>
      </c>
      <c r="D1492" s="1" t="s">
        <v>31</v>
      </c>
      <c r="F1492" s="1" t="s">
        <v>146</v>
      </c>
      <c r="G1492" s="16" t="n">
        <v>45768</v>
      </c>
      <c r="H1492" s="6" t="s">
        <v>3331</v>
      </c>
      <c r="J1492" s="1" t="s">
        <v>34</v>
      </c>
      <c r="K1492" s="1" t="s">
        <v>35</v>
      </c>
      <c r="L1492" s="1" t="s">
        <v>3332</v>
      </c>
      <c r="M1492" s="17" t="str">
        <f aca="false">IF(COUNTIF(поверки!$H$6:$H$3175,поверки!$H1492)&gt;1,"Дубликат","")</f>
        <v/>
      </c>
      <c r="N1492" s="17" t="str">
        <f aca="false">IF(COUNTIF(поверки!$L$6:$L$3175,поверки!$L1492)&gt;1,"Дубликат","")</f>
        <v/>
      </c>
      <c r="O1492" s="18" t="n">
        <v>1487</v>
      </c>
      <c r="P1492" s="17" t="str">
        <f aca="false">CONCATENATE(TEXT(MONTH(поверки!$G1492),"00"),"/",TEXT(поверки!$O1492,"000"), "/",TEXT(YEAR(поверки!$G1492)-2000,"00"))</f>
        <v>04/1487/25</v>
      </c>
      <c r="Q1492" s="17" t="str">
        <f aca="false">VLOOKUP(поверки!$F1492,'соответстиви ОТ типу'!$K$4:$M$344,2,FALSE())</f>
        <v>Преобразователь измерительный</v>
      </c>
      <c r="R1492" s="17" t="s">
        <v>37</v>
      </c>
      <c r="S1492" s="17" t="n">
        <v>248</v>
      </c>
      <c r="T1492" s="17" t="n">
        <v>7</v>
      </c>
      <c r="U1492" s="19" t="n">
        <f aca="false">VLOOKUP(поверки!$T1492,'Акты п-п'!$C$5:$I$57,2,FALSE())</f>
        <v>45768</v>
      </c>
      <c r="V1492" s="19" t="n">
        <f aca="false">VLOOKUP(поверки!$T1492,'Акты п-п'!$C$5:$I$57,3,FALSE())</f>
        <v>45772</v>
      </c>
      <c r="W1492" s="17" t="str">
        <f aca="false">VLOOKUP(поверки!$T1492,'Акты п-п'!$C$5:$I$57,5,FALSE())</f>
        <v>Кадыков П.Ю.</v>
      </c>
      <c r="X1492" s="17" t="n">
        <f aca="false">поверки!$G1492-поверки!$U1492</f>
        <v>0</v>
      </c>
      <c r="Y1492" s="17" t="n">
        <f aca="false">поверки!$V1492-поверки!$G1492</f>
        <v>4</v>
      </c>
      <c r="Z1492" s="17" t="str">
        <f aca="false">CONCATENATE(поверки!$Q1492," ",поверки!$S1492," номер ",поверки!$H1492)</f>
        <v>Преобразователь измерительный 248 номер 03168648</v>
      </c>
    </row>
    <row r="1493" customFormat="false" ht="17.9" hidden="true" customHeight="false" outlineLevel="0" collapsed="false">
      <c r="B1493" s="1" t="s">
        <v>66</v>
      </c>
      <c r="C1493" s="1" t="s">
        <v>30</v>
      </c>
      <c r="D1493" s="1" t="s">
        <v>31</v>
      </c>
      <c r="F1493" s="1" t="s">
        <v>146</v>
      </c>
      <c r="G1493" s="16" t="n">
        <v>45768</v>
      </c>
      <c r="H1493" s="6" t="s">
        <v>3333</v>
      </c>
      <c r="J1493" s="1" t="s">
        <v>34</v>
      </c>
      <c r="K1493" s="1" t="s">
        <v>35</v>
      </c>
      <c r="L1493" s="1" t="s">
        <v>3334</v>
      </c>
      <c r="M1493" s="17" t="str">
        <f aca="false">IF(COUNTIF(поверки!$H$6:$H$3175,поверки!$H1493)&gt;1,"Дубликат","")</f>
        <v/>
      </c>
      <c r="N1493" s="17" t="str">
        <f aca="false">IF(COUNTIF(поверки!$L$6:$L$3175,поверки!$L1493)&gt;1,"Дубликат","")</f>
        <v/>
      </c>
      <c r="O1493" s="18" t="n">
        <v>1488</v>
      </c>
      <c r="P1493" s="17" t="str">
        <f aca="false">CONCATENATE(TEXT(MONTH(поверки!$G1493),"00"),"/",TEXT(поверки!$O1493,"000"), "/",TEXT(YEAR(поверки!$G1493)-2000,"00"))</f>
        <v>04/1488/25</v>
      </c>
      <c r="Q1493" s="17" t="str">
        <f aca="false">VLOOKUP(поверки!$F1493,'соответстиви ОТ типу'!$K$4:$M$344,2,FALSE())</f>
        <v>Преобразователь измерительный</v>
      </c>
      <c r="R1493" s="17" t="s">
        <v>37</v>
      </c>
      <c r="S1493" s="17" t="n">
        <v>248</v>
      </c>
      <c r="T1493" s="17" t="n">
        <v>7</v>
      </c>
      <c r="U1493" s="19" t="n">
        <f aca="false">VLOOKUP(поверки!$T1493,'Акты п-п'!$C$5:$I$57,2,FALSE())</f>
        <v>45768</v>
      </c>
      <c r="V1493" s="19" t="n">
        <f aca="false">VLOOKUP(поверки!$T1493,'Акты п-п'!$C$5:$I$57,3,FALSE())</f>
        <v>45772</v>
      </c>
      <c r="W1493" s="17" t="str">
        <f aca="false">VLOOKUP(поверки!$T1493,'Акты п-п'!$C$5:$I$57,5,FALSE())</f>
        <v>Кадыков П.Ю.</v>
      </c>
      <c r="X1493" s="17" t="n">
        <f aca="false">поверки!$G1493-поверки!$U1493</f>
        <v>0</v>
      </c>
      <c r="Y1493" s="17" t="n">
        <f aca="false">поверки!$V1493-поверки!$G1493</f>
        <v>4</v>
      </c>
      <c r="Z1493" s="17" t="str">
        <f aca="false">CONCATENATE(поверки!$Q1493," ",поверки!$S1493," номер ",поверки!$H1493)</f>
        <v>Преобразователь измерительный 248 номер 03168665</v>
      </c>
    </row>
    <row r="1494" customFormat="false" ht="17.9" hidden="true" customHeight="false" outlineLevel="0" collapsed="false">
      <c r="B1494" s="1" t="s">
        <v>66</v>
      </c>
      <c r="C1494" s="1" t="s">
        <v>30</v>
      </c>
      <c r="D1494" s="1" t="s">
        <v>31</v>
      </c>
      <c r="F1494" s="1" t="s">
        <v>146</v>
      </c>
      <c r="G1494" s="16" t="n">
        <v>45768</v>
      </c>
      <c r="H1494" s="6" t="s">
        <v>3335</v>
      </c>
      <c r="J1494" s="1" t="s">
        <v>34</v>
      </c>
      <c r="K1494" s="1" t="s">
        <v>35</v>
      </c>
      <c r="L1494" s="1" t="s">
        <v>3336</v>
      </c>
      <c r="M1494" s="17" t="str">
        <f aca="false">IF(COUNTIF(поверки!$H$6:$H$3175,поверки!$H1494)&gt;1,"Дубликат","")</f>
        <v/>
      </c>
      <c r="N1494" s="17" t="str">
        <f aca="false">IF(COUNTIF(поверки!$L$6:$L$3175,поверки!$L1494)&gt;1,"Дубликат","")</f>
        <v/>
      </c>
      <c r="O1494" s="18" t="n">
        <v>1489</v>
      </c>
      <c r="P1494" s="17" t="str">
        <f aca="false">CONCATENATE(TEXT(MONTH(поверки!$G1494),"00"),"/",TEXT(поверки!$O1494,"000"), "/",TEXT(YEAR(поверки!$G1494)-2000,"00"))</f>
        <v>04/1489/25</v>
      </c>
      <c r="Q1494" s="17" t="str">
        <f aca="false">VLOOKUP(поверки!$F1494,'соответстиви ОТ типу'!$K$4:$M$344,2,FALSE())</f>
        <v>Преобразователь измерительный</v>
      </c>
      <c r="R1494" s="17" t="s">
        <v>37</v>
      </c>
      <c r="S1494" s="17" t="n">
        <v>248</v>
      </c>
      <c r="T1494" s="17" t="n">
        <v>7</v>
      </c>
      <c r="U1494" s="19" t="n">
        <f aca="false">VLOOKUP(поверки!$T1494,'Акты п-п'!$C$5:$I$57,2,FALSE())</f>
        <v>45768</v>
      </c>
      <c r="V1494" s="19" t="n">
        <f aca="false">VLOOKUP(поверки!$T1494,'Акты п-п'!$C$5:$I$57,3,FALSE())</f>
        <v>45772</v>
      </c>
      <c r="W1494" s="17" t="str">
        <f aca="false">VLOOKUP(поверки!$T1494,'Акты п-п'!$C$5:$I$57,5,FALSE())</f>
        <v>Кадыков П.Ю.</v>
      </c>
      <c r="X1494" s="17" t="n">
        <f aca="false">поверки!$G1494-поверки!$U1494</f>
        <v>0</v>
      </c>
      <c r="Y1494" s="17" t="n">
        <f aca="false">поверки!$V1494-поверки!$G1494</f>
        <v>4</v>
      </c>
      <c r="Z1494" s="17" t="str">
        <f aca="false">CONCATENATE(поверки!$Q1494," ",поверки!$S1494," номер ",поверки!$H1494)</f>
        <v>Преобразователь измерительный 248 номер 03168666</v>
      </c>
    </row>
    <row r="1495" customFormat="false" ht="17.9" hidden="true" customHeight="false" outlineLevel="0" collapsed="false">
      <c r="B1495" s="1" t="s">
        <v>66</v>
      </c>
      <c r="C1495" s="1" t="s">
        <v>30</v>
      </c>
      <c r="D1495" s="1" t="s">
        <v>31</v>
      </c>
      <c r="F1495" s="1" t="s">
        <v>146</v>
      </c>
      <c r="G1495" s="16" t="n">
        <v>45768</v>
      </c>
      <c r="H1495" s="6" t="s">
        <v>3337</v>
      </c>
      <c r="J1495" s="1" t="s">
        <v>34</v>
      </c>
      <c r="K1495" s="1" t="s">
        <v>35</v>
      </c>
      <c r="L1495" s="1" t="s">
        <v>3338</v>
      </c>
      <c r="M1495" s="17" t="str">
        <f aca="false">IF(COUNTIF(поверки!$H$6:$H$3175,поверки!$H1495)&gt;1,"Дубликат","")</f>
        <v/>
      </c>
      <c r="N1495" s="17" t="str">
        <f aca="false">IF(COUNTIF(поверки!$L$6:$L$3175,поверки!$L1495)&gt;1,"Дубликат","")</f>
        <v/>
      </c>
      <c r="O1495" s="18" t="n">
        <v>1490</v>
      </c>
      <c r="P1495" s="17" t="str">
        <f aca="false">CONCATENATE(TEXT(MONTH(поверки!$G1495),"00"),"/",TEXT(поверки!$O1495,"000"), "/",TEXT(YEAR(поверки!$G1495)-2000,"00"))</f>
        <v>04/1490/25</v>
      </c>
      <c r="Q1495" s="17" t="str">
        <f aca="false">VLOOKUP(поверки!$F1495,'соответстиви ОТ типу'!$K$4:$M$344,2,FALSE())</f>
        <v>Преобразователь измерительный</v>
      </c>
      <c r="R1495" s="17" t="s">
        <v>37</v>
      </c>
      <c r="S1495" s="17" t="n">
        <v>248</v>
      </c>
      <c r="T1495" s="17" t="n">
        <v>7</v>
      </c>
      <c r="U1495" s="19" t="n">
        <f aca="false">VLOOKUP(поверки!$T1495,'Акты п-п'!$C$5:$I$57,2,FALSE())</f>
        <v>45768</v>
      </c>
      <c r="V1495" s="19" t="n">
        <f aca="false">VLOOKUP(поверки!$T1495,'Акты п-п'!$C$5:$I$57,3,FALSE())</f>
        <v>45772</v>
      </c>
      <c r="W1495" s="17" t="str">
        <f aca="false">VLOOKUP(поверки!$T1495,'Акты п-п'!$C$5:$I$57,5,FALSE())</f>
        <v>Кадыков П.Ю.</v>
      </c>
      <c r="X1495" s="17" t="n">
        <f aca="false">поверки!$G1495-поверки!$U1495</f>
        <v>0</v>
      </c>
      <c r="Y1495" s="17" t="n">
        <f aca="false">поверки!$V1495-поверки!$G1495</f>
        <v>4</v>
      </c>
      <c r="Z1495" s="17" t="str">
        <f aca="false">CONCATENATE(поверки!$Q1495," ",поверки!$S1495," номер ",поверки!$H1495)</f>
        <v>Преобразователь измерительный 248 номер 03168667</v>
      </c>
    </row>
    <row r="1496" customFormat="false" ht="17.9" hidden="true" customHeight="false" outlineLevel="0" collapsed="false">
      <c r="B1496" s="1" t="s">
        <v>66</v>
      </c>
      <c r="C1496" s="1" t="s">
        <v>30</v>
      </c>
      <c r="D1496" s="1" t="s">
        <v>31</v>
      </c>
      <c r="F1496" s="1" t="s">
        <v>146</v>
      </c>
      <c r="G1496" s="16" t="n">
        <v>45768</v>
      </c>
      <c r="H1496" s="6" t="s">
        <v>3339</v>
      </c>
      <c r="J1496" s="1" t="s">
        <v>34</v>
      </c>
      <c r="K1496" s="1" t="s">
        <v>35</v>
      </c>
      <c r="L1496" s="1" t="s">
        <v>3340</v>
      </c>
      <c r="M1496" s="17" t="str">
        <f aca="false">IF(COUNTIF(поверки!$H$6:$H$3175,поверки!$H1496)&gt;1,"Дубликат","")</f>
        <v/>
      </c>
      <c r="N1496" s="17" t="str">
        <f aca="false">IF(COUNTIF(поверки!$L$6:$L$3175,поверки!$L1496)&gt;1,"Дубликат","")</f>
        <v/>
      </c>
      <c r="O1496" s="18" t="n">
        <v>1491</v>
      </c>
      <c r="P1496" s="17" t="str">
        <f aca="false">CONCATENATE(TEXT(MONTH(поверки!$G1496),"00"),"/",TEXT(поверки!$O1496,"000"), "/",TEXT(YEAR(поверки!$G1496)-2000,"00"))</f>
        <v>04/1491/25</v>
      </c>
      <c r="Q1496" s="17" t="str">
        <f aca="false">VLOOKUP(поверки!$F1496,'соответстиви ОТ типу'!$K$4:$M$344,2,FALSE())</f>
        <v>Преобразователь измерительный</v>
      </c>
      <c r="R1496" s="17" t="s">
        <v>37</v>
      </c>
      <c r="S1496" s="17" t="n">
        <v>248</v>
      </c>
      <c r="T1496" s="17" t="n">
        <v>7</v>
      </c>
      <c r="U1496" s="19" t="n">
        <f aca="false">VLOOKUP(поверки!$T1496,'Акты п-п'!$C$5:$I$57,2,FALSE())</f>
        <v>45768</v>
      </c>
      <c r="V1496" s="19" t="n">
        <f aca="false">VLOOKUP(поверки!$T1496,'Акты п-п'!$C$5:$I$57,3,FALSE())</f>
        <v>45772</v>
      </c>
      <c r="W1496" s="17" t="str">
        <f aca="false">VLOOKUP(поверки!$T1496,'Акты п-п'!$C$5:$I$57,5,FALSE())</f>
        <v>Кадыков П.Ю.</v>
      </c>
      <c r="X1496" s="17" t="n">
        <f aca="false">поверки!$G1496-поверки!$U1496</f>
        <v>0</v>
      </c>
      <c r="Y1496" s="17" t="n">
        <f aca="false">поверки!$V1496-поверки!$G1496</f>
        <v>4</v>
      </c>
      <c r="Z1496" s="17" t="str">
        <f aca="false">CONCATENATE(поверки!$Q1496," ",поверки!$S1496," номер ",поверки!$H1496)</f>
        <v>Преобразователь измерительный 248 номер 03168623</v>
      </c>
    </row>
    <row r="1497" customFormat="false" ht="17.9" hidden="true" customHeight="false" outlineLevel="0" collapsed="false">
      <c r="B1497" s="1" t="s">
        <v>66</v>
      </c>
      <c r="C1497" s="1" t="s">
        <v>30</v>
      </c>
      <c r="D1497" s="1" t="s">
        <v>31</v>
      </c>
      <c r="F1497" s="1" t="s">
        <v>146</v>
      </c>
      <c r="G1497" s="16" t="n">
        <v>45768</v>
      </c>
      <c r="H1497" s="6" t="s">
        <v>3341</v>
      </c>
      <c r="J1497" s="1" t="s">
        <v>34</v>
      </c>
      <c r="K1497" s="1" t="s">
        <v>35</v>
      </c>
      <c r="L1497" s="1" t="s">
        <v>3342</v>
      </c>
      <c r="M1497" s="17" t="str">
        <f aca="false">IF(COUNTIF(поверки!$H$6:$H$3175,поверки!$H1497)&gt;1,"Дубликат","")</f>
        <v/>
      </c>
      <c r="N1497" s="17" t="str">
        <f aca="false">IF(COUNTIF(поверки!$L$6:$L$3175,поверки!$L1497)&gt;1,"Дубликат","")</f>
        <v/>
      </c>
      <c r="O1497" s="18" t="n">
        <v>1492</v>
      </c>
      <c r="P1497" s="17" t="str">
        <f aca="false">CONCATENATE(TEXT(MONTH(поверки!$G1497),"00"),"/",TEXT(поверки!$O1497,"000"), "/",TEXT(YEAR(поверки!$G1497)-2000,"00"))</f>
        <v>04/1492/25</v>
      </c>
      <c r="Q1497" s="17" t="str">
        <f aca="false">VLOOKUP(поверки!$F1497,'соответстиви ОТ типу'!$K$4:$M$344,2,FALSE())</f>
        <v>Преобразователь измерительный</v>
      </c>
      <c r="R1497" s="17" t="s">
        <v>37</v>
      </c>
      <c r="S1497" s="17" t="n">
        <v>248</v>
      </c>
      <c r="T1497" s="17" t="n">
        <v>7</v>
      </c>
      <c r="U1497" s="19" t="n">
        <f aca="false">VLOOKUP(поверки!$T1497,'Акты п-п'!$C$5:$I$57,2,FALSE())</f>
        <v>45768</v>
      </c>
      <c r="V1497" s="19" t="n">
        <f aca="false">VLOOKUP(поверки!$T1497,'Акты п-п'!$C$5:$I$57,3,FALSE())</f>
        <v>45772</v>
      </c>
      <c r="W1497" s="17" t="str">
        <f aca="false">VLOOKUP(поверки!$T1497,'Акты п-п'!$C$5:$I$57,5,FALSE())</f>
        <v>Кадыков П.Ю.</v>
      </c>
      <c r="X1497" s="17" t="n">
        <f aca="false">поверки!$G1497-поверки!$U1497</f>
        <v>0</v>
      </c>
      <c r="Y1497" s="17" t="n">
        <f aca="false">поверки!$V1497-поверки!$G1497</f>
        <v>4</v>
      </c>
      <c r="Z1497" s="17" t="str">
        <f aca="false">CONCATENATE(поверки!$Q1497," ",поверки!$S1497," номер ",поверки!$H1497)</f>
        <v>Преобразователь измерительный 248 номер 03168624</v>
      </c>
    </row>
    <row r="1498" customFormat="false" ht="17.9" hidden="true" customHeight="false" outlineLevel="0" collapsed="false">
      <c r="B1498" s="1" t="s">
        <v>66</v>
      </c>
      <c r="C1498" s="1" t="s">
        <v>30</v>
      </c>
      <c r="D1498" s="1" t="s">
        <v>31</v>
      </c>
      <c r="F1498" s="1" t="s">
        <v>146</v>
      </c>
      <c r="G1498" s="16" t="n">
        <v>45768</v>
      </c>
      <c r="H1498" s="6" t="s">
        <v>3343</v>
      </c>
      <c r="J1498" s="1" t="s">
        <v>34</v>
      </c>
      <c r="K1498" s="1" t="s">
        <v>35</v>
      </c>
      <c r="L1498" s="1" t="s">
        <v>3344</v>
      </c>
      <c r="M1498" s="17" t="str">
        <f aca="false">IF(COUNTIF(поверки!$H$6:$H$3175,поверки!$H1498)&gt;1,"Дубликат","")</f>
        <v/>
      </c>
      <c r="N1498" s="17" t="str">
        <f aca="false">IF(COUNTIF(поверки!$L$6:$L$3175,поверки!$L1498)&gt;1,"Дубликат","")</f>
        <v/>
      </c>
      <c r="O1498" s="18" t="n">
        <v>1493</v>
      </c>
      <c r="P1498" s="17" t="str">
        <f aca="false">CONCATENATE(TEXT(MONTH(поверки!$G1498),"00"),"/",TEXT(поверки!$O1498,"000"), "/",TEXT(YEAR(поверки!$G1498)-2000,"00"))</f>
        <v>04/1493/25</v>
      </c>
      <c r="Q1498" s="17" t="str">
        <f aca="false">VLOOKUP(поверки!$F1498,'соответстиви ОТ типу'!$K$4:$M$344,2,FALSE())</f>
        <v>Преобразователь измерительный</v>
      </c>
      <c r="R1498" s="17" t="s">
        <v>37</v>
      </c>
      <c r="S1498" s="17" t="n">
        <v>248</v>
      </c>
      <c r="T1498" s="17" t="n">
        <v>7</v>
      </c>
      <c r="U1498" s="19" t="n">
        <f aca="false">VLOOKUP(поверки!$T1498,'Акты п-п'!$C$5:$I$57,2,FALSE())</f>
        <v>45768</v>
      </c>
      <c r="V1498" s="19" t="n">
        <f aca="false">VLOOKUP(поверки!$T1498,'Акты п-п'!$C$5:$I$57,3,FALSE())</f>
        <v>45772</v>
      </c>
      <c r="W1498" s="17" t="str">
        <f aca="false">VLOOKUP(поверки!$T1498,'Акты п-п'!$C$5:$I$57,5,FALSE())</f>
        <v>Кадыков П.Ю.</v>
      </c>
      <c r="X1498" s="17" t="n">
        <f aca="false">поверки!$G1498-поверки!$U1498</f>
        <v>0</v>
      </c>
      <c r="Y1498" s="17" t="n">
        <f aca="false">поверки!$V1498-поверки!$G1498</f>
        <v>4</v>
      </c>
      <c r="Z1498" s="17" t="str">
        <f aca="false">CONCATENATE(поверки!$Q1498," ",поверки!$S1498," номер ",поверки!$H1498)</f>
        <v>Преобразователь измерительный 248 номер 2980673</v>
      </c>
    </row>
    <row r="1499" customFormat="false" ht="17.9" hidden="true" customHeight="false" outlineLevel="0" collapsed="false">
      <c r="B1499" s="1" t="s">
        <v>66</v>
      </c>
      <c r="C1499" s="1" t="s">
        <v>30</v>
      </c>
      <c r="D1499" s="1" t="s">
        <v>31</v>
      </c>
      <c r="F1499" s="1" t="s">
        <v>146</v>
      </c>
      <c r="G1499" s="16" t="n">
        <v>45768</v>
      </c>
      <c r="H1499" s="6" t="s">
        <v>3345</v>
      </c>
      <c r="J1499" s="1" t="s">
        <v>34</v>
      </c>
      <c r="K1499" s="1" t="s">
        <v>35</v>
      </c>
      <c r="L1499" s="1" t="s">
        <v>3346</v>
      </c>
      <c r="M1499" s="17" t="str">
        <f aca="false">IF(COUNTIF(поверки!$H$6:$H$3175,поверки!$H1499)&gt;1,"Дубликат","")</f>
        <v/>
      </c>
      <c r="N1499" s="17" t="str">
        <f aca="false">IF(COUNTIF(поверки!$L$6:$L$3175,поверки!$L1499)&gt;1,"Дубликат","")</f>
        <v/>
      </c>
      <c r="O1499" s="18" t="n">
        <v>1494</v>
      </c>
      <c r="P1499" s="17" t="str">
        <f aca="false">CONCATENATE(TEXT(MONTH(поверки!$G1499),"00"),"/",TEXT(поверки!$O1499,"000"), "/",TEXT(YEAR(поверки!$G1499)-2000,"00"))</f>
        <v>04/1494/25</v>
      </c>
      <c r="Q1499" s="17" t="str">
        <f aca="false">VLOOKUP(поверки!$F1499,'соответстиви ОТ типу'!$K$4:$M$344,2,FALSE())</f>
        <v>Преобразователь измерительный</v>
      </c>
      <c r="R1499" s="17" t="s">
        <v>37</v>
      </c>
      <c r="S1499" s="17" t="n">
        <v>248</v>
      </c>
      <c r="T1499" s="17" t="n">
        <v>7</v>
      </c>
      <c r="U1499" s="19" t="n">
        <f aca="false">VLOOKUP(поверки!$T1499,'Акты п-п'!$C$5:$I$57,2,FALSE())</f>
        <v>45768</v>
      </c>
      <c r="V1499" s="19" t="n">
        <f aca="false">VLOOKUP(поверки!$T1499,'Акты п-п'!$C$5:$I$57,3,FALSE())</f>
        <v>45772</v>
      </c>
      <c r="W1499" s="17" t="str">
        <f aca="false">VLOOKUP(поверки!$T1499,'Акты п-п'!$C$5:$I$57,5,FALSE())</f>
        <v>Кадыков П.Ю.</v>
      </c>
      <c r="X1499" s="17" t="n">
        <f aca="false">поверки!$G1499-поверки!$U1499</f>
        <v>0</v>
      </c>
      <c r="Y1499" s="17" t="n">
        <f aca="false">поверки!$V1499-поверки!$G1499</f>
        <v>4</v>
      </c>
      <c r="Z1499" s="17" t="str">
        <f aca="false">CONCATENATE(поверки!$Q1499," ",поверки!$S1499," номер ",поверки!$H1499)</f>
        <v>Преобразователь измерительный 248 номер 2980674</v>
      </c>
    </row>
    <row r="1500" customFormat="false" ht="17.9" hidden="true" customHeight="false" outlineLevel="0" collapsed="false">
      <c r="B1500" s="1" t="s">
        <v>66</v>
      </c>
      <c r="C1500" s="1" t="s">
        <v>30</v>
      </c>
      <c r="D1500" s="1" t="s">
        <v>31</v>
      </c>
      <c r="F1500" s="1" t="s">
        <v>146</v>
      </c>
      <c r="G1500" s="16" t="n">
        <v>45768</v>
      </c>
      <c r="H1500" s="6" t="s">
        <v>3347</v>
      </c>
      <c r="J1500" s="1" t="s">
        <v>34</v>
      </c>
      <c r="K1500" s="1" t="s">
        <v>35</v>
      </c>
      <c r="L1500" s="1" t="s">
        <v>3348</v>
      </c>
      <c r="M1500" s="17" t="str">
        <f aca="false">IF(COUNTIF(поверки!$H$6:$H$3175,поверки!$H1500)&gt;1,"Дубликат","")</f>
        <v/>
      </c>
      <c r="N1500" s="17" t="str">
        <f aca="false">IF(COUNTIF(поверки!$L$6:$L$3175,поверки!$L1500)&gt;1,"Дубликат","")</f>
        <v/>
      </c>
      <c r="O1500" s="18" t="n">
        <v>1495</v>
      </c>
      <c r="P1500" s="17" t="str">
        <f aca="false">CONCATENATE(TEXT(MONTH(поверки!$G1500),"00"),"/",TEXT(поверки!$O1500,"000"), "/",TEXT(YEAR(поверки!$G1500)-2000,"00"))</f>
        <v>04/1495/25</v>
      </c>
      <c r="Q1500" s="17" t="str">
        <f aca="false">VLOOKUP(поверки!$F1500,'соответстиви ОТ типу'!$K$4:$M$344,2,FALSE())</f>
        <v>Преобразователь измерительный</v>
      </c>
      <c r="R1500" s="17" t="s">
        <v>37</v>
      </c>
      <c r="S1500" s="17" t="n">
        <v>248</v>
      </c>
      <c r="T1500" s="17" t="n">
        <v>7</v>
      </c>
      <c r="U1500" s="19" t="n">
        <f aca="false">VLOOKUP(поверки!$T1500,'Акты п-п'!$C$5:$I$57,2,FALSE())</f>
        <v>45768</v>
      </c>
      <c r="V1500" s="19" t="n">
        <f aca="false">VLOOKUP(поверки!$T1500,'Акты п-п'!$C$5:$I$57,3,FALSE())</f>
        <v>45772</v>
      </c>
      <c r="W1500" s="17" t="str">
        <f aca="false">VLOOKUP(поверки!$T1500,'Акты п-п'!$C$5:$I$57,5,FALSE())</f>
        <v>Кадыков П.Ю.</v>
      </c>
      <c r="X1500" s="17" t="n">
        <f aca="false">поверки!$G1500-поверки!$U1500</f>
        <v>0</v>
      </c>
      <c r="Y1500" s="17" t="n">
        <f aca="false">поверки!$V1500-поверки!$G1500</f>
        <v>4</v>
      </c>
      <c r="Z1500" s="17" t="str">
        <f aca="false">CONCATENATE(поверки!$Q1500," ",поверки!$S1500," номер ",поверки!$H1500)</f>
        <v>Преобразователь измерительный 248 номер 2980675</v>
      </c>
    </row>
    <row r="1501" customFormat="false" ht="17.9" hidden="true" customHeight="false" outlineLevel="0" collapsed="false">
      <c r="B1501" s="1" t="s">
        <v>66</v>
      </c>
      <c r="C1501" s="1" t="s">
        <v>30</v>
      </c>
      <c r="D1501" s="1" t="s">
        <v>31</v>
      </c>
      <c r="F1501" s="1" t="s">
        <v>146</v>
      </c>
      <c r="G1501" s="16" t="n">
        <v>45768</v>
      </c>
      <c r="H1501" s="6" t="s">
        <v>3349</v>
      </c>
      <c r="J1501" s="1" t="s">
        <v>34</v>
      </c>
      <c r="K1501" s="1" t="s">
        <v>35</v>
      </c>
      <c r="L1501" s="1" t="s">
        <v>3350</v>
      </c>
      <c r="M1501" s="17" t="str">
        <f aca="false">IF(COUNTIF(поверки!$H$6:$H$3175,поверки!$H1501)&gt;1,"Дубликат","")</f>
        <v/>
      </c>
      <c r="N1501" s="17" t="str">
        <f aca="false">IF(COUNTIF(поверки!$L$6:$L$3175,поверки!$L1501)&gt;1,"Дубликат","")</f>
        <v/>
      </c>
      <c r="O1501" s="18" t="n">
        <v>1496</v>
      </c>
      <c r="P1501" s="17" t="str">
        <f aca="false">CONCATENATE(TEXT(MONTH(поверки!$G1501),"00"),"/",TEXT(поверки!$O1501,"000"), "/",TEXT(YEAR(поверки!$G1501)-2000,"00"))</f>
        <v>04/1496/25</v>
      </c>
      <c r="Q1501" s="17" t="str">
        <f aca="false">VLOOKUP(поверки!$F1501,'соответстиви ОТ типу'!$K$4:$M$344,2,FALSE())</f>
        <v>Преобразователь измерительный</v>
      </c>
      <c r="R1501" s="17" t="s">
        <v>37</v>
      </c>
      <c r="S1501" s="17" t="n">
        <v>248</v>
      </c>
      <c r="T1501" s="17" t="n">
        <v>7</v>
      </c>
      <c r="U1501" s="19" t="n">
        <f aca="false">VLOOKUP(поверки!$T1501,'Акты п-п'!$C$5:$I$57,2,FALSE())</f>
        <v>45768</v>
      </c>
      <c r="V1501" s="19" t="n">
        <f aca="false">VLOOKUP(поверки!$T1501,'Акты п-п'!$C$5:$I$57,3,FALSE())</f>
        <v>45772</v>
      </c>
      <c r="W1501" s="17" t="str">
        <f aca="false">VLOOKUP(поверки!$T1501,'Акты п-п'!$C$5:$I$57,5,FALSE())</f>
        <v>Кадыков П.Ю.</v>
      </c>
      <c r="X1501" s="17" t="n">
        <f aca="false">поверки!$G1501-поверки!$U1501</f>
        <v>0</v>
      </c>
      <c r="Y1501" s="17" t="n">
        <f aca="false">поверки!$V1501-поверки!$G1501</f>
        <v>4</v>
      </c>
      <c r="Z1501" s="17" t="str">
        <f aca="false">CONCATENATE(поверки!$Q1501," ",поверки!$S1501," номер ",поверки!$H1501)</f>
        <v>Преобразователь измерительный 248 номер 2980676</v>
      </c>
    </row>
    <row r="1502" customFormat="false" ht="17.9" hidden="true" customHeight="false" outlineLevel="0" collapsed="false">
      <c r="B1502" s="1" t="s">
        <v>66</v>
      </c>
      <c r="C1502" s="1" t="s">
        <v>30</v>
      </c>
      <c r="D1502" s="1" t="s">
        <v>31</v>
      </c>
      <c r="F1502" s="1" t="s">
        <v>146</v>
      </c>
      <c r="G1502" s="16" t="n">
        <v>45768</v>
      </c>
      <c r="H1502" s="6" t="s">
        <v>3351</v>
      </c>
      <c r="J1502" s="1" t="s">
        <v>34</v>
      </c>
      <c r="K1502" s="1" t="s">
        <v>35</v>
      </c>
      <c r="L1502" s="1" t="s">
        <v>3352</v>
      </c>
      <c r="M1502" s="17" t="str">
        <f aca="false">IF(COUNTIF(поверки!$H$6:$H$3175,поверки!$H1502)&gt;1,"Дубликат","")</f>
        <v/>
      </c>
      <c r="N1502" s="17" t="str">
        <f aca="false">IF(COUNTIF(поверки!$L$6:$L$3175,поверки!$L1502)&gt;1,"Дубликат","")</f>
        <v/>
      </c>
      <c r="O1502" s="18" t="n">
        <v>1497</v>
      </c>
      <c r="P1502" s="17" t="str">
        <f aca="false">CONCATENATE(TEXT(MONTH(поверки!$G1502),"00"),"/",TEXT(поверки!$O1502,"000"), "/",TEXT(YEAR(поверки!$G1502)-2000,"00"))</f>
        <v>04/1497/25</v>
      </c>
      <c r="Q1502" s="17" t="str">
        <f aca="false">VLOOKUP(поверки!$F1502,'соответстиви ОТ типу'!$K$4:$M$344,2,FALSE())</f>
        <v>Преобразователь измерительный</v>
      </c>
      <c r="R1502" s="17" t="s">
        <v>37</v>
      </c>
      <c r="S1502" s="17" t="n">
        <v>248</v>
      </c>
      <c r="T1502" s="17" t="n">
        <v>7</v>
      </c>
      <c r="U1502" s="19" t="n">
        <f aca="false">VLOOKUP(поверки!$T1502,'Акты п-п'!$C$5:$I$57,2,FALSE())</f>
        <v>45768</v>
      </c>
      <c r="V1502" s="19" t="n">
        <f aca="false">VLOOKUP(поверки!$T1502,'Акты п-п'!$C$5:$I$57,3,FALSE())</f>
        <v>45772</v>
      </c>
      <c r="W1502" s="17" t="str">
        <f aca="false">VLOOKUP(поверки!$T1502,'Акты п-п'!$C$5:$I$57,5,FALSE())</f>
        <v>Кадыков П.Ю.</v>
      </c>
      <c r="X1502" s="17" t="n">
        <f aca="false">поверки!$G1502-поверки!$U1502</f>
        <v>0</v>
      </c>
      <c r="Y1502" s="17" t="n">
        <f aca="false">поверки!$V1502-поверки!$G1502</f>
        <v>4</v>
      </c>
      <c r="Z1502" s="17" t="str">
        <f aca="false">CONCATENATE(поверки!$Q1502," ",поверки!$S1502," номер ",поверки!$H1502)</f>
        <v>Преобразователь измерительный 248 номер 2980677</v>
      </c>
    </row>
    <row r="1503" customFormat="false" ht="17.9" hidden="true" customHeight="false" outlineLevel="0" collapsed="false">
      <c r="B1503" s="1" t="s">
        <v>66</v>
      </c>
      <c r="C1503" s="1" t="s">
        <v>30</v>
      </c>
      <c r="D1503" s="1" t="s">
        <v>31</v>
      </c>
      <c r="F1503" s="1" t="s">
        <v>146</v>
      </c>
      <c r="G1503" s="16" t="n">
        <v>45768</v>
      </c>
      <c r="H1503" s="6" t="s">
        <v>3353</v>
      </c>
      <c r="J1503" s="1" t="s">
        <v>34</v>
      </c>
      <c r="K1503" s="1" t="s">
        <v>35</v>
      </c>
      <c r="L1503" s="1" t="s">
        <v>3354</v>
      </c>
      <c r="M1503" s="17" t="str">
        <f aca="false">IF(COUNTIF(поверки!$H$6:$H$3175,поверки!$H1503)&gt;1,"Дубликат","")</f>
        <v/>
      </c>
      <c r="N1503" s="17" t="str">
        <f aca="false">IF(COUNTIF(поверки!$L$6:$L$3175,поверки!$L1503)&gt;1,"Дубликат","")</f>
        <v/>
      </c>
      <c r="O1503" s="18" t="n">
        <v>1498</v>
      </c>
      <c r="P1503" s="17" t="str">
        <f aca="false">CONCATENATE(TEXT(MONTH(поверки!$G1503),"00"),"/",TEXT(поверки!$O1503,"000"), "/",TEXT(YEAR(поверки!$G1503)-2000,"00"))</f>
        <v>04/1498/25</v>
      </c>
      <c r="Q1503" s="17" t="str">
        <f aca="false">VLOOKUP(поверки!$F1503,'соответстиви ОТ типу'!$K$4:$M$344,2,FALSE())</f>
        <v>Преобразователь измерительный</v>
      </c>
      <c r="R1503" s="17" t="s">
        <v>37</v>
      </c>
      <c r="S1503" s="17" t="n">
        <v>248</v>
      </c>
      <c r="T1503" s="17" t="n">
        <v>7</v>
      </c>
      <c r="U1503" s="19" t="n">
        <f aca="false">VLOOKUP(поверки!$T1503,'Акты п-п'!$C$5:$I$57,2,FALSE())</f>
        <v>45768</v>
      </c>
      <c r="V1503" s="19" t="n">
        <f aca="false">VLOOKUP(поверки!$T1503,'Акты п-п'!$C$5:$I$57,3,FALSE())</f>
        <v>45772</v>
      </c>
      <c r="W1503" s="17" t="str">
        <f aca="false">VLOOKUP(поверки!$T1503,'Акты п-п'!$C$5:$I$57,5,FALSE())</f>
        <v>Кадыков П.Ю.</v>
      </c>
      <c r="X1503" s="17" t="n">
        <f aca="false">поверки!$G1503-поверки!$U1503</f>
        <v>0</v>
      </c>
      <c r="Y1503" s="17" t="n">
        <f aca="false">поверки!$V1503-поверки!$G1503</f>
        <v>4</v>
      </c>
      <c r="Z1503" s="17" t="str">
        <f aca="false">CONCATENATE(поверки!$Q1503," ",поверки!$S1503," номер ",поверки!$H1503)</f>
        <v>Преобразователь измерительный 248 номер 2980678</v>
      </c>
    </row>
    <row r="1504" customFormat="false" ht="17.9" hidden="true" customHeight="false" outlineLevel="0" collapsed="false">
      <c r="B1504" s="1" t="s">
        <v>66</v>
      </c>
      <c r="C1504" s="1" t="s">
        <v>30</v>
      </c>
      <c r="D1504" s="1" t="s">
        <v>31</v>
      </c>
      <c r="F1504" s="1" t="s">
        <v>146</v>
      </c>
      <c r="G1504" s="16" t="n">
        <v>45768</v>
      </c>
      <c r="H1504" s="6" t="s">
        <v>3355</v>
      </c>
      <c r="J1504" s="1" t="s">
        <v>34</v>
      </c>
      <c r="K1504" s="1" t="s">
        <v>35</v>
      </c>
      <c r="L1504" s="1" t="s">
        <v>3356</v>
      </c>
      <c r="M1504" s="17" t="str">
        <f aca="false">IF(COUNTIF(поверки!$H$6:$H$3175,поверки!$H1504)&gt;1,"Дубликат","")</f>
        <v/>
      </c>
      <c r="N1504" s="17" t="str">
        <f aca="false">IF(COUNTIF(поверки!$L$6:$L$3175,поверки!$L1504)&gt;1,"Дубликат","")</f>
        <v/>
      </c>
      <c r="O1504" s="18" t="n">
        <v>1499</v>
      </c>
      <c r="P1504" s="17" t="str">
        <f aca="false">CONCATENATE(TEXT(MONTH(поверки!$G1504),"00"),"/",TEXT(поверки!$O1504,"000"), "/",TEXT(YEAR(поверки!$G1504)-2000,"00"))</f>
        <v>04/1499/25</v>
      </c>
      <c r="Q1504" s="17" t="str">
        <f aca="false">VLOOKUP(поверки!$F1504,'соответстиви ОТ типу'!$K$4:$M$344,2,FALSE())</f>
        <v>Преобразователь измерительный</v>
      </c>
      <c r="R1504" s="17" t="s">
        <v>37</v>
      </c>
      <c r="S1504" s="17" t="n">
        <v>248</v>
      </c>
      <c r="T1504" s="17" t="n">
        <v>7</v>
      </c>
      <c r="U1504" s="19" t="n">
        <f aca="false">VLOOKUP(поверки!$T1504,'Акты п-п'!$C$5:$I$57,2,FALSE())</f>
        <v>45768</v>
      </c>
      <c r="V1504" s="19" t="n">
        <f aca="false">VLOOKUP(поверки!$T1504,'Акты п-п'!$C$5:$I$57,3,FALSE())</f>
        <v>45772</v>
      </c>
      <c r="W1504" s="17" t="str">
        <f aca="false">VLOOKUP(поверки!$T1504,'Акты п-п'!$C$5:$I$57,5,FALSE())</f>
        <v>Кадыков П.Ю.</v>
      </c>
      <c r="X1504" s="17" t="n">
        <f aca="false">поверки!$G1504-поверки!$U1504</f>
        <v>0</v>
      </c>
      <c r="Y1504" s="17" t="n">
        <f aca="false">поверки!$V1504-поверки!$G1504</f>
        <v>4</v>
      </c>
      <c r="Z1504" s="17" t="str">
        <f aca="false">CONCATENATE(поверки!$Q1504," ",поверки!$S1504," номер ",поверки!$H1504)</f>
        <v>Преобразователь измерительный 248 номер 2980679</v>
      </c>
    </row>
    <row r="1505" customFormat="false" ht="17.9" hidden="true" customHeight="false" outlineLevel="0" collapsed="false">
      <c r="B1505" s="1" t="s">
        <v>66</v>
      </c>
      <c r="C1505" s="1" t="s">
        <v>30</v>
      </c>
      <c r="D1505" s="1" t="s">
        <v>31</v>
      </c>
      <c r="F1505" s="1" t="s">
        <v>146</v>
      </c>
      <c r="G1505" s="16" t="n">
        <v>45768</v>
      </c>
      <c r="H1505" s="6" t="s">
        <v>3357</v>
      </c>
      <c r="J1505" s="1" t="s">
        <v>34</v>
      </c>
      <c r="K1505" s="1" t="s">
        <v>35</v>
      </c>
      <c r="L1505" s="1" t="s">
        <v>3358</v>
      </c>
      <c r="M1505" s="17" t="str">
        <f aca="false">IF(COUNTIF(поверки!$H$6:$H$3175,поверки!$H1505)&gt;1,"Дубликат","")</f>
        <v/>
      </c>
      <c r="N1505" s="17" t="str">
        <f aca="false">IF(COUNTIF(поверки!$L$6:$L$3175,поверки!$L1505)&gt;1,"Дубликат","")</f>
        <v/>
      </c>
      <c r="O1505" s="18" t="n">
        <v>1500</v>
      </c>
      <c r="P1505" s="17" t="str">
        <f aca="false">CONCATENATE(TEXT(MONTH(поверки!$G1505),"00"),"/",TEXT(поверки!$O1505,"000"), "/",TEXT(YEAR(поверки!$G1505)-2000,"00"))</f>
        <v>04/1500/25</v>
      </c>
      <c r="Q1505" s="17" t="str">
        <f aca="false">VLOOKUP(поверки!$F1505,'соответстиви ОТ типу'!$K$4:$M$344,2,FALSE())</f>
        <v>Преобразователь измерительный</v>
      </c>
      <c r="R1505" s="17" t="s">
        <v>37</v>
      </c>
      <c r="S1505" s="17" t="n">
        <v>248</v>
      </c>
      <c r="T1505" s="17" t="n">
        <v>7</v>
      </c>
      <c r="U1505" s="19" t="n">
        <f aca="false">VLOOKUP(поверки!$T1505,'Акты п-п'!$C$5:$I$57,2,FALSE())</f>
        <v>45768</v>
      </c>
      <c r="V1505" s="19" t="n">
        <f aca="false">VLOOKUP(поверки!$T1505,'Акты п-п'!$C$5:$I$57,3,FALSE())</f>
        <v>45772</v>
      </c>
      <c r="W1505" s="17" t="str">
        <f aca="false">VLOOKUP(поверки!$T1505,'Акты п-п'!$C$5:$I$57,5,FALSE())</f>
        <v>Кадыков П.Ю.</v>
      </c>
      <c r="X1505" s="17" t="n">
        <f aca="false">поверки!$G1505-поверки!$U1505</f>
        <v>0</v>
      </c>
      <c r="Y1505" s="17" t="n">
        <f aca="false">поверки!$V1505-поверки!$G1505</f>
        <v>4</v>
      </c>
      <c r="Z1505" s="17" t="str">
        <f aca="false">CONCATENATE(поверки!$Q1505," ",поверки!$S1505," номер ",поверки!$H1505)</f>
        <v>Преобразователь измерительный 248 номер 03435032</v>
      </c>
    </row>
    <row r="1506" customFormat="false" ht="17.9" hidden="true" customHeight="false" outlineLevel="0" collapsed="false">
      <c r="B1506" s="1" t="s">
        <v>66</v>
      </c>
      <c r="C1506" s="1" t="s">
        <v>30</v>
      </c>
      <c r="D1506" s="1" t="s">
        <v>31</v>
      </c>
      <c r="F1506" s="1" t="s">
        <v>146</v>
      </c>
      <c r="G1506" s="16" t="n">
        <v>45768</v>
      </c>
      <c r="H1506" s="6" t="s">
        <v>3359</v>
      </c>
      <c r="J1506" s="1" t="s">
        <v>34</v>
      </c>
      <c r="K1506" s="1" t="s">
        <v>35</v>
      </c>
      <c r="L1506" s="1" t="s">
        <v>3360</v>
      </c>
      <c r="M1506" s="17" t="str">
        <f aca="false">IF(COUNTIF(поверки!$H$6:$H$3175,поверки!$H1506)&gt;1,"Дубликат","")</f>
        <v/>
      </c>
      <c r="N1506" s="17" t="str">
        <f aca="false">IF(COUNTIF(поверки!$L$6:$L$3175,поверки!$L1506)&gt;1,"Дубликат","")</f>
        <v/>
      </c>
      <c r="O1506" s="18" t="n">
        <v>1501</v>
      </c>
      <c r="P1506" s="17" t="str">
        <f aca="false">CONCATENATE(TEXT(MONTH(поверки!$G1506),"00"),"/",TEXT(поверки!$O1506,"000"), "/",TEXT(YEAR(поверки!$G1506)-2000,"00"))</f>
        <v>04/1501/25</v>
      </c>
      <c r="Q1506" s="17" t="str">
        <f aca="false">VLOOKUP(поверки!$F1506,'соответстиви ОТ типу'!$K$4:$M$344,2,FALSE())</f>
        <v>Преобразователь измерительный</v>
      </c>
      <c r="R1506" s="17" t="s">
        <v>37</v>
      </c>
      <c r="S1506" s="17" t="n">
        <v>248</v>
      </c>
      <c r="T1506" s="17" t="n">
        <v>7</v>
      </c>
      <c r="U1506" s="19" t="n">
        <f aca="false">VLOOKUP(поверки!$T1506,'Акты п-п'!$C$5:$I$57,2,FALSE())</f>
        <v>45768</v>
      </c>
      <c r="V1506" s="19" t="n">
        <f aca="false">VLOOKUP(поверки!$T1506,'Акты п-п'!$C$5:$I$57,3,FALSE())</f>
        <v>45772</v>
      </c>
      <c r="W1506" s="17" t="str">
        <f aca="false">VLOOKUP(поверки!$T1506,'Акты п-п'!$C$5:$I$57,5,FALSE())</f>
        <v>Кадыков П.Ю.</v>
      </c>
      <c r="X1506" s="17" t="n">
        <f aca="false">поверки!$G1506-поверки!$U1506</f>
        <v>0</v>
      </c>
      <c r="Y1506" s="17" t="n">
        <f aca="false">поверки!$V1506-поверки!$G1506</f>
        <v>4</v>
      </c>
      <c r="Z1506" s="17" t="str">
        <f aca="false">CONCATENATE(поверки!$Q1506," ",поверки!$S1506," номер ",поверки!$H1506)</f>
        <v>Преобразователь измерительный 248 номер 03435033</v>
      </c>
    </row>
    <row r="1507" customFormat="false" ht="17.9" hidden="true" customHeight="false" outlineLevel="0" collapsed="false">
      <c r="B1507" s="1" t="s">
        <v>66</v>
      </c>
      <c r="C1507" s="1" t="s">
        <v>30</v>
      </c>
      <c r="D1507" s="1" t="s">
        <v>31</v>
      </c>
      <c r="F1507" s="1" t="s">
        <v>146</v>
      </c>
      <c r="G1507" s="16" t="n">
        <v>45768</v>
      </c>
      <c r="H1507" s="6" t="s">
        <v>3361</v>
      </c>
      <c r="J1507" s="1" t="s">
        <v>34</v>
      </c>
      <c r="K1507" s="1" t="s">
        <v>35</v>
      </c>
      <c r="L1507" s="1" t="s">
        <v>3362</v>
      </c>
      <c r="M1507" s="17" t="str">
        <f aca="false">IF(COUNTIF(поверки!$H$6:$H$3175,поверки!$H1507)&gt;1,"Дубликат","")</f>
        <v/>
      </c>
      <c r="N1507" s="17" t="str">
        <f aca="false">IF(COUNTIF(поверки!$L$6:$L$3175,поверки!$L1507)&gt;1,"Дубликат","")</f>
        <v/>
      </c>
      <c r="O1507" s="18" t="n">
        <v>1502</v>
      </c>
      <c r="P1507" s="17" t="str">
        <f aca="false">CONCATENATE(TEXT(MONTH(поверки!$G1507),"00"),"/",TEXT(поверки!$O1507,"000"), "/",TEXT(YEAR(поверки!$G1507)-2000,"00"))</f>
        <v>04/1502/25</v>
      </c>
      <c r="Q1507" s="17" t="str">
        <f aca="false">VLOOKUP(поверки!$F1507,'соответстиви ОТ типу'!$K$4:$M$344,2,FALSE())</f>
        <v>Преобразователь измерительный</v>
      </c>
      <c r="R1507" s="17" t="s">
        <v>42</v>
      </c>
      <c r="S1507" s="17" t="n">
        <v>248</v>
      </c>
      <c r="T1507" s="17" t="n">
        <v>7</v>
      </c>
      <c r="U1507" s="19" t="n">
        <f aca="false">VLOOKUP(поверки!$T1507,'Акты п-п'!$C$5:$I$57,2,FALSE())</f>
        <v>45768</v>
      </c>
      <c r="V1507" s="19" t="n">
        <f aca="false">VLOOKUP(поверки!$T1507,'Акты п-п'!$C$5:$I$57,3,FALSE())</f>
        <v>45772</v>
      </c>
      <c r="W1507" s="17" t="str">
        <f aca="false">VLOOKUP(поверки!$T1507,'Акты п-п'!$C$5:$I$57,5,FALSE())</f>
        <v>Кадыков П.Ю.</v>
      </c>
      <c r="X1507" s="17" t="n">
        <f aca="false">поверки!$G1507-поверки!$U1507</f>
        <v>0</v>
      </c>
      <c r="Y1507" s="17" t="n">
        <f aca="false">поверки!$V1507-поверки!$G1507</f>
        <v>4</v>
      </c>
      <c r="Z1507" s="17" t="str">
        <f aca="false">CONCATENATE(поверки!$Q1507," ",поверки!$S1507," номер ",поверки!$H1507)</f>
        <v>Преобразователь измерительный 248 номер 03435042</v>
      </c>
    </row>
    <row r="1508" customFormat="false" ht="17.9" hidden="true" customHeight="false" outlineLevel="0" collapsed="false">
      <c r="B1508" s="1" t="s">
        <v>66</v>
      </c>
      <c r="C1508" s="1" t="s">
        <v>30</v>
      </c>
      <c r="D1508" s="1" t="s">
        <v>31</v>
      </c>
      <c r="F1508" s="1" t="s">
        <v>146</v>
      </c>
      <c r="G1508" s="16" t="n">
        <v>45768</v>
      </c>
      <c r="H1508" s="6" t="s">
        <v>3363</v>
      </c>
      <c r="J1508" s="1" t="s">
        <v>34</v>
      </c>
      <c r="K1508" s="1" t="s">
        <v>35</v>
      </c>
      <c r="L1508" s="1" t="s">
        <v>3364</v>
      </c>
      <c r="M1508" s="17" t="str">
        <f aca="false">IF(COUNTIF(поверки!$H$6:$H$3175,поверки!$H1508)&gt;1,"Дубликат","")</f>
        <v/>
      </c>
      <c r="N1508" s="17" t="str">
        <f aca="false">IF(COUNTIF(поверки!$L$6:$L$3175,поверки!$L1508)&gt;1,"Дубликат","")</f>
        <v/>
      </c>
      <c r="O1508" s="18" t="n">
        <v>1503</v>
      </c>
      <c r="P1508" s="17" t="str">
        <f aca="false">CONCATENATE(TEXT(MONTH(поверки!$G1508),"00"),"/",TEXT(поверки!$O1508,"000"), "/",TEXT(YEAR(поверки!$G1508)-2000,"00"))</f>
        <v>04/1503/25</v>
      </c>
      <c r="Q1508" s="17" t="str">
        <f aca="false">VLOOKUP(поверки!$F1508,'соответстиви ОТ типу'!$K$4:$M$344,2,FALSE())</f>
        <v>Преобразователь измерительный</v>
      </c>
      <c r="R1508" s="17" t="s">
        <v>42</v>
      </c>
      <c r="S1508" s="17" t="n">
        <v>248</v>
      </c>
      <c r="T1508" s="17" t="n">
        <v>7</v>
      </c>
      <c r="U1508" s="19" t="n">
        <f aca="false">VLOOKUP(поверки!$T1508,'Акты п-п'!$C$5:$I$57,2,FALSE())</f>
        <v>45768</v>
      </c>
      <c r="V1508" s="19" t="n">
        <f aca="false">VLOOKUP(поверки!$T1508,'Акты п-п'!$C$5:$I$57,3,FALSE())</f>
        <v>45772</v>
      </c>
      <c r="W1508" s="17" t="str">
        <f aca="false">VLOOKUP(поверки!$T1508,'Акты п-п'!$C$5:$I$57,5,FALSE())</f>
        <v>Кадыков П.Ю.</v>
      </c>
      <c r="X1508" s="17" t="n">
        <f aca="false">поверки!$G1508-поверки!$U1508</f>
        <v>0</v>
      </c>
      <c r="Y1508" s="17" t="n">
        <f aca="false">поверки!$V1508-поверки!$G1508</f>
        <v>4</v>
      </c>
      <c r="Z1508" s="17" t="str">
        <f aca="false">CONCATENATE(поверки!$Q1508," ",поверки!$S1508," номер ",поверки!$H1508)</f>
        <v>Преобразователь измерительный 248 номер 03435041</v>
      </c>
    </row>
    <row r="1509" customFormat="false" ht="17.9" hidden="true" customHeight="false" outlineLevel="0" collapsed="false">
      <c r="B1509" s="1" t="s">
        <v>66</v>
      </c>
      <c r="C1509" s="1" t="s">
        <v>30</v>
      </c>
      <c r="D1509" s="1" t="s">
        <v>31</v>
      </c>
      <c r="F1509" s="1" t="s">
        <v>146</v>
      </c>
      <c r="G1509" s="16" t="n">
        <v>45768</v>
      </c>
      <c r="H1509" s="6" t="s">
        <v>3365</v>
      </c>
      <c r="J1509" s="1" t="s">
        <v>34</v>
      </c>
      <c r="K1509" s="1" t="s">
        <v>35</v>
      </c>
      <c r="L1509" s="1" t="s">
        <v>3366</v>
      </c>
      <c r="M1509" s="17" t="str">
        <f aca="false">IF(COUNTIF(поверки!$H$6:$H$3175,поверки!$H1509)&gt;1,"Дубликат","")</f>
        <v/>
      </c>
      <c r="N1509" s="17" t="str">
        <f aca="false">IF(COUNTIF(поверки!$L$6:$L$3175,поверки!$L1509)&gt;1,"Дубликат","")</f>
        <v/>
      </c>
      <c r="O1509" s="18" t="n">
        <v>1504</v>
      </c>
      <c r="P1509" s="17" t="str">
        <f aca="false">CONCATENATE(TEXT(MONTH(поверки!$G1509),"00"),"/",TEXT(поверки!$O1509,"000"), "/",TEXT(YEAR(поверки!$G1509)-2000,"00"))</f>
        <v>04/1504/25</v>
      </c>
      <c r="Q1509" s="17" t="str">
        <f aca="false">VLOOKUP(поверки!$F1509,'соответстиви ОТ типу'!$K$4:$M$344,2,FALSE())</f>
        <v>Преобразователь измерительный</v>
      </c>
      <c r="R1509" s="17" t="s">
        <v>42</v>
      </c>
      <c r="S1509" s="17" t="n">
        <v>248</v>
      </c>
      <c r="T1509" s="17" t="n">
        <v>7</v>
      </c>
      <c r="U1509" s="19" t="n">
        <f aca="false">VLOOKUP(поверки!$T1509,'Акты п-п'!$C$5:$I$57,2,FALSE())</f>
        <v>45768</v>
      </c>
      <c r="V1509" s="19" t="n">
        <f aca="false">VLOOKUP(поверки!$T1509,'Акты п-п'!$C$5:$I$57,3,FALSE())</f>
        <v>45772</v>
      </c>
      <c r="W1509" s="17" t="str">
        <f aca="false">VLOOKUP(поверки!$T1509,'Акты п-п'!$C$5:$I$57,5,FALSE())</f>
        <v>Кадыков П.Ю.</v>
      </c>
      <c r="X1509" s="17" t="n">
        <f aca="false">поверки!$G1509-поверки!$U1509</f>
        <v>0</v>
      </c>
      <c r="Y1509" s="17" t="n">
        <f aca="false">поверки!$V1509-поверки!$G1509</f>
        <v>4</v>
      </c>
      <c r="Z1509" s="17" t="str">
        <f aca="false">CONCATENATE(поверки!$Q1509," ",поверки!$S1509," номер ",поверки!$H1509)</f>
        <v>Преобразователь измерительный 248 номер 03435044</v>
      </c>
    </row>
    <row r="1510" customFormat="false" ht="17.9" hidden="true" customHeight="false" outlineLevel="0" collapsed="false">
      <c r="B1510" s="1" t="s">
        <v>66</v>
      </c>
      <c r="C1510" s="1" t="s">
        <v>30</v>
      </c>
      <c r="D1510" s="1" t="s">
        <v>31</v>
      </c>
      <c r="F1510" s="1" t="s">
        <v>146</v>
      </c>
      <c r="G1510" s="16" t="n">
        <v>45768</v>
      </c>
      <c r="H1510" s="6" t="s">
        <v>3367</v>
      </c>
      <c r="J1510" s="1" t="s">
        <v>34</v>
      </c>
      <c r="K1510" s="1" t="s">
        <v>35</v>
      </c>
      <c r="L1510" s="1" t="s">
        <v>3368</v>
      </c>
      <c r="M1510" s="17" t="str">
        <f aca="false">IF(COUNTIF(поверки!$H$6:$H$3175,поверки!$H1510)&gt;1,"Дубликат","")</f>
        <v/>
      </c>
      <c r="N1510" s="17" t="str">
        <f aca="false">IF(COUNTIF(поверки!$L$6:$L$3175,поверки!$L1510)&gt;1,"Дубликат","")</f>
        <v/>
      </c>
      <c r="O1510" s="18" t="n">
        <v>1505</v>
      </c>
      <c r="P1510" s="17" t="str">
        <f aca="false">CONCATENATE(TEXT(MONTH(поверки!$G1510),"00"),"/",TEXT(поверки!$O1510,"000"), "/",TEXT(YEAR(поверки!$G1510)-2000,"00"))</f>
        <v>04/1505/25</v>
      </c>
      <c r="Q1510" s="17" t="str">
        <f aca="false">VLOOKUP(поверки!$F1510,'соответстиви ОТ типу'!$K$4:$M$344,2,FALSE())</f>
        <v>Преобразователь измерительный</v>
      </c>
      <c r="R1510" s="17" t="s">
        <v>42</v>
      </c>
      <c r="S1510" s="17" t="n">
        <v>248</v>
      </c>
      <c r="T1510" s="17" t="n">
        <v>7</v>
      </c>
      <c r="U1510" s="19" t="n">
        <f aca="false">VLOOKUP(поверки!$T1510,'Акты п-п'!$C$5:$I$57,2,FALSE())</f>
        <v>45768</v>
      </c>
      <c r="V1510" s="19" t="n">
        <f aca="false">VLOOKUP(поверки!$T1510,'Акты п-п'!$C$5:$I$57,3,FALSE())</f>
        <v>45772</v>
      </c>
      <c r="W1510" s="17" t="str">
        <f aca="false">VLOOKUP(поверки!$T1510,'Акты п-п'!$C$5:$I$57,5,FALSE())</f>
        <v>Кадыков П.Ю.</v>
      </c>
      <c r="X1510" s="17" t="n">
        <f aca="false">поверки!$G1510-поверки!$U1510</f>
        <v>0</v>
      </c>
      <c r="Y1510" s="17" t="n">
        <f aca="false">поверки!$V1510-поверки!$G1510</f>
        <v>4</v>
      </c>
      <c r="Z1510" s="17" t="str">
        <f aca="false">CONCATENATE(поверки!$Q1510," ",поверки!$S1510," номер ",поверки!$H1510)</f>
        <v>Преобразователь измерительный 248 номер 03434984</v>
      </c>
    </row>
    <row r="1511" customFormat="false" ht="17.9" hidden="true" customHeight="false" outlineLevel="0" collapsed="false">
      <c r="B1511" s="1" t="s">
        <v>66</v>
      </c>
      <c r="C1511" s="1" t="s">
        <v>30</v>
      </c>
      <c r="D1511" s="1" t="s">
        <v>31</v>
      </c>
      <c r="F1511" s="1" t="s">
        <v>146</v>
      </c>
      <c r="G1511" s="16" t="n">
        <v>45768</v>
      </c>
      <c r="H1511" s="6" t="s">
        <v>3369</v>
      </c>
      <c r="J1511" s="1" t="s">
        <v>34</v>
      </c>
      <c r="K1511" s="1" t="s">
        <v>35</v>
      </c>
      <c r="L1511" s="1" t="s">
        <v>3370</v>
      </c>
      <c r="M1511" s="17" t="str">
        <f aca="false">IF(COUNTIF(поверки!$H$6:$H$3175,поверки!$H1511)&gt;1,"Дубликат","")</f>
        <v/>
      </c>
      <c r="N1511" s="17" t="str">
        <f aca="false">IF(COUNTIF(поверки!$L$6:$L$3175,поверки!$L1511)&gt;1,"Дубликат","")</f>
        <v/>
      </c>
      <c r="O1511" s="18" t="n">
        <v>1506</v>
      </c>
      <c r="P1511" s="17" t="str">
        <f aca="false">CONCATENATE(TEXT(MONTH(поверки!$G1511),"00"),"/",TEXT(поверки!$O1511,"000"), "/",TEXT(YEAR(поверки!$G1511)-2000,"00"))</f>
        <v>04/1506/25</v>
      </c>
      <c r="Q1511" s="17" t="str">
        <f aca="false">VLOOKUP(поверки!$F1511,'соответстиви ОТ типу'!$K$4:$M$344,2,FALSE())</f>
        <v>Преобразователь измерительный</v>
      </c>
      <c r="R1511" s="17" t="s">
        <v>42</v>
      </c>
      <c r="S1511" s="17" t="n">
        <v>248</v>
      </c>
      <c r="T1511" s="17" t="n">
        <v>7</v>
      </c>
      <c r="U1511" s="19" t="n">
        <f aca="false">VLOOKUP(поверки!$T1511,'Акты п-п'!$C$5:$I$57,2,FALSE())</f>
        <v>45768</v>
      </c>
      <c r="V1511" s="19" t="n">
        <f aca="false">VLOOKUP(поверки!$T1511,'Акты п-п'!$C$5:$I$57,3,FALSE())</f>
        <v>45772</v>
      </c>
      <c r="W1511" s="17" t="str">
        <f aca="false">VLOOKUP(поверки!$T1511,'Акты п-п'!$C$5:$I$57,5,FALSE())</f>
        <v>Кадыков П.Ю.</v>
      </c>
      <c r="X1511" s="17" t="n">
        <f aca="false">поверки!$G1511-поверки!$U1511</f>
        <v>0</v>
      </c>
      <c r="Y1511" s="17" t="n">
        <f aca="false">поверки!$V1511-поверки!$G1511</f>
        <v>4</v>
      </c>
      <c r="Z1511" s="17" t="str">
        <f aca="false">CONCATENATE(поверки!$Q1511," ",поверки!$S1511," номер ",поверки!$H1511)</f>
        <v>Преобразователь измерительный 248 номер 03434983</v>
      </c>
    </row>
    <row r="1512" customFormat="false" ht="17.9" hidden="true" customHeight="false" outlineLevel="0" collapsed="false">
      <c r="B1512" s="1" t="s">
        <v>66</v>
      </c>
      <c r="C1512" s="1" t="s">
        <v>30</v>
      </c>
      <c r="D1512" s="1" t="s">
        <v>31</v>
      </c>
      <c r="F1512" s="1" t="s">
        <v>146</v>
      </c>
      <c r="G1512" s="16" t="n">
        <v>45768</v>
      </c>
      <c r="H1512" s="6" t="s">
        <v>3371</v>
      </c>
      <c r="J1512" s="1" t="s">
        <v>34</v>
      </c>
      <c r="K1512" s="1" t="s">
        <v>35</v>
      </c>
      <c r="L1512" s="1" t="s">
        <v>3372</v>
      </c>
      <c r="M1512" s="17" t="str">
        <f aca="false">IF(COUNTIF(поверки!$H$6:$H$3175,поверки!$H1512)&gt;1,"Дубликат","")</f>
        <v/>
      </c>
      <c r="N1512" s="17" t="str">
        <f aca="false">IF(COUNTIF(поверки!$L$6:$L$3175,поверки!$L1512)&gt;1,"Дубликат","")</f>
        <v/>
      </c>
      <c r="O1512" s="18" t="n">
        <v>1507</v>
      </c>
      <c r="P1512" s="17" t="str">
        <f aca="false">CONCATENATE(TEXT(MONTH(поверки!$G1512),"00"),"/",TEXT(поверки!$O1512,"000"), "/",TEXT(YEAR(поверки!$G1512)-2000,"00"))</f>
        <v>04/1507/25</v>
      </c>
      <c r="Q1512" s="17" t="str">
        <f aca="false">VLOOKUP(поверки!$F1512,'соответстиви ОТ типу'!$K$4:$M$344,2,FALSE())</f>
        <v>Преобразователь измерительный</v>
      </c>
      <c r="R1512" s="17" t="s">
        <v>42</v>
      </c>
      <c r="S1512" s="17" t="n">
        <v>248</v>
      </c>
      <c r="T1512" s="17" t="n">
        <v>7</v>
      </c>
      <c r="U1512" s="19" t="n">
        <f aca="false">VLOOKUP(поверки!$T1512,'Акты п-п'!$C$5:$I$57,2,FALSE())</f>
        <v>45768</v>
      </c>
      <c r="V1512" s="19" t="n">
        <f aca="false">VLOOKUP(поверки!$T1512,'Акты п-п'!$C$5:$I$57,3,FALSE())</f>
        <v>45772</v>
      </c>
      <c r="W1512" s="17" t="str">
        <f aca="false">VLOOKUP(поверки!$T1512,'Акты п-п'!$C$5:$I$57,5,FALSE())</f>
        <v>Кадыков П.Ю.</v>
      </c>
      <c r="X1512" s="17" t="n">
        <f aca="false">поверки!$G1512-поверки!$U1512</f>
        <v>0</v>
      </c>
      <c r="Y1512" s="17" t="n">
        <f aca="false">поверки!$V1512-поверки!$G1512</f>
        <v>4</v>
      </c>
      <c r="Z1512" s="17" t="str">
        <f aca="false">CONCATENATE(поверки!$Q1512," ",поверки!$S1512," номер ",поверки!$H1512)</f>
        <v>Преобразователь измерительный 248 номер 03435004</v>
      </c>
    </row>
    <row r="1513" customFormat="false" ht="17.9" hidden="true" customHeight="false" outlineLevel="0" collapsed="false">
      <c r="B1513" s="1" t="s">
        <v>66</v>
      </c>
      <c r="C1513" s="1" t="s">
        <v>30</v>
      </c>
      <c r="D1513" s="1" t="s">
        <v>31</v>
      </c>
      <c r="F1513" s="1" t="s">
        <v>146</v>
      </c>
      <c r="G1513" s="16" t="n">
        <v>45768</v>
      </c>
      <c r="H1513" s="6" t="s">
        <v>3373</v>
      </c>
      <c r="J1513" s="1" t="s">
        <v>34</v>
      </c>
      <c r="K1513" s="1" t="s">
        <v>35</v>
      </c>
      <c r="L1513" s="1" t="s">
        <v>3374</v>
      </c>
      <c r="M1513" s="17" t="str">
        <f aca="false">IF(COUNTIF(поверки!$H$6:$H$3175,поверки!$H1513)&gt;1,"Дубликат","")</f>
        <v/>
      </c>
      <c r="N1513" s="17" t="str">
        <f aca="false">IF(COUNTIF(поверки!$L$6:$L$3175,поверки!$L1513)&gt;1,"Дубликат","")</f>
        <v/>
      </c>
      <c r="O1513" s="18" t="n">
        <v>1508</v>
      </c>
      <c r="P1513" s="17" t="str">
        <f aca="false">CONCATENATE(TEXT(MONTH(поверки!$G1513),"00"),"/",TEXT(поверки!$O1513,"000"), "/",TEXT(YEAR(поверки!$G1513)-2000,"00"))</f>
        <v>04/1508/25</v>
      </c>
      <c r="Q1513" s="17" t="str">
        <f aca="false">VLOOKUP(поверки!$F1513,'соответстиви ОТ типу'!$K$4:$M$344,2,FALSE())</f>
        <v>Преобразователь измерительный</v>
      </c>
      <c r="R1513" s="17" t="s">
        <v>42</v>
      </c>
      <c r="S1513" s="17" t="n">
        <v>248</v>
      </c>
      <c r="T1513" s="17" t="n">
        <v>7</v>
      </c>
      <c r="U1513" s="19" t="n">
        <f aca="false">VLOOKUP(поверки!$T1513,'Акты п-п'!$C$5:$I$57,2,FALSE())</f>
        <v>45768</v>
      </c>
      <c r="V1513" s="19" t="n">
        <f aca="false">VLOOKUP(поверки!$T1513,'Акты п-п'!$C$5:$I$57,3,FALSE())</f>
        <v>45772</v>
      </c>
      <c r="W1513" s="17" t="str">
        <f aca="false">VLOOKUP(поверки!$T1513,'Акты п-п'!$C$5:$I$57,5,FALSE())</f>
        <v>Кадыков П.Ю.</v>
      </c>
      <c r="X1513" s="17" t="n">
        <f aca="false">поверки!$G1513-поверки!$U1513</f>
        <v>0</v>
      </c>
      <c r="Y1513" s="17" t="n">
        <f aca="false">поверки!$V1513-поверки!$G1513</f>
        <v>4</v>
      </c>
      <c r="Z1513" s="17" t="str">
        <f aca="false">CONCATENATE(поверки!$Q1513," ",поверки!$S1513," номер ",поверки!$H1513)</f>
        <v>Преобразователь измерительный 248 номер 03434956</v>
      </c>
    </row>
    <row r="1514" customFormat="false" ht="17.9" hidden="true" customHeight="false" outlineLevel="0" collapsed="false">
      <c r="B1514" s="1" t="s">
        <v>66</v>
      </c>
      <c r="C1514" s="1" t="s">
        <v>30</v>
      </c>
      <c r="D1514" s="1" t="s">
        <v>31</v>
      </c>
      <c r="F1514" s="1" t="s">
        <v>146</v>
      </c>
      <c r="G1514" s="16" t="n">
        <v>45768</v>
      </c>
      <c r="H1514" s="6" t="s">
        <v>3375</v>
      </c>
      <c r="J1514" s="1" t="s">
        <v>34</v>
      </c>
      <c r="K1514" s="1" t="s">
        <v>35</v>
      </c>
      <c r="L1514" s="1" t="s">
        <v>3376</v>
      </c>
      <c r="M1514" s="17" t="str">
        <f aca="false">IF(COUNTIF(поверки!$H$6:$H$3175,поверки!$H1514)&gt;1,"Дубликат","")</f>
        <v/>
      </c>
      <c r="N1514" s="17" t="str">
        <f aca="false">IF(COUNTIF(поверки!$L$6:$L$3175,поверки!$L1514)&gt;1,"Дубликат","")</f>
        <v/>
      </c>
      <c r="O1514" s="18" t="n">
        <v>1509</v>
      </c>
      <c r="P1514" s="17" t="str">
        <f aca="false">CONCATENATE(TEXT(MONTH(поверки!$G1514),"00"),"/",TEXT(поверки!$O1514,"000"), "/",TEXT(YEAR(поверки!$G1514)-2000,"00"))</f>
        <v>04/1509/25</v>
      </c>
      <c r="Q1514" s="17" t="str">
        <f aca="false">VLOOKUP(поверки!$F1514,'соответстиви ОТ типу'!$K$4:$M$344,2,FALSE())</f>
        <v>Преобразователь измерительный</v>
      </c>
      <c r="R1514" s="17" t="s">
        <v>42</v>
      </c>
      <c r="S1514" s="17" t="n">
        <v>248</v>
      </c>
      <c r="T1514" s="17" t="n">
        <v>7</v>
      </c>
      <c r="U1514" s="19" t="n">
        <f aca="false">VLOOKUP(поверки!$T1514,'Акты п-п'!$C$5:$I$57,2,FALSE())</f>
        <v>45768</v>
      </c>
      <c r="V1514" s="19" t="n">
        <f aca="false">VLOOKUP(поверки!$T1514,'Акты п-п'!$C$5:$I$57,3,FALSE())</f>
        <v>45772</v>
      </c>
      <c r="W1514" s="17" t="str">
        <f aca="false">VLOOKUP(поверки!$T1514,'Акты п-п'!$C$5:$I$57,5,FALSE())</f>
        <v>Кадыков П.Ю.</v>
      </c>
      <c r="X1514" s="17" t="n">
        <f aca="false">поверки!$G1514-поверки!$U1514</f>
        <v>0</v>
      </c>
      <c r="Y1514" s="17" t="n">
        <f aca="false">поверки!$V1514-поверки!$G1514</f>
        <v>4</v>
      </c>
      <c r="Z1514" s="17" t="str">
        <f aca="false">CONCATENATE(поверки!$Q1514," ",поверки!$S1514," номер ",поверки!$H1514)</f>
        <v>Преобразователь измерительный 248 номер 03434957</v>
      </c>
    </row>
    <row r="1515" customFormat="false" ht="17.9" hidden="true" customHeight="false" outlineLevel="0" collapsed="false">
      <c r="B1515" s="1" t="s">
        <v>66</v>
      </c>
      <c r="C1515" s="1" t="s">
        <v>30</v>
      </c>
      <c r="D1515" s="1" t="s">
        <v>31</v>
      </c>
      <c r="F1515" s="1" t="s">
        <v>2607</v>
      </c>
      <c r="G1515" s="16" t="n">
        <v>45768</v>
      </c>
      <c r="H1515" s="6" t="s">
        <v>3377</v>
      </c>
      <c r="J1515" s="1" t="s">
        <v>34</v>
      </c>
      <c r="K1515" s="1" t="s">
        <v>35</v>
      </c>
      <c r="L1515" s="1" t="s">
        <v>3378</v>
      </c>
      <c r="M1515" s="17" t="str">
        <f aca="false">IF(COUNTIF(поверки!$H$6:$H$3175,поверки!$H1515)&gt;1,"Дубликат","")</f>
        <v/>
      </c>
      <c r="N1515" s="17" t="str">
        <f aca="false">IF(COUNTIF(поверки!$L$6:$L$3175,поверки!$L1515)&gt;1,"Дубликат","")</f>
        <v/>
      </c>
      <c r="O1515" s="18" t="n">
        <v>1510</v>
      </c>
      <c r="P1515" s="17" t="str">
        <f aca="false">CONCATENATE(TEXT(MONTH(поверки!$G1515),"00"),"/",TEXT(поверки!$O1515,"000"), "/",TEXT(YEAR(поверки!$G1515)-2000,"00"))</f>
        <v>04/1510/25</v>
      </c>
      <c r="Q1515" s="17" t="str">
        <f aca="false">VLOOKUP(поверки!$F1515,'соответстиви ОТ типу'!$K$4:$M$344,2,FALSE())</f>
        <v>Преобразователь измерительный</v>
      </c>
      <c r="R1515" s="17" t="s">
        <v>42</v>
      </c>
      <c r="S1515" s="17" t="s">
        <v>3379</v>
      </c>
      <c r="T1515" s="17" t="n">
        <v>7</v>
      </c>
      <c r="U1515" s="19" t="n">
        <f aca="false">VLOOKUP(поверки!$T1515,'Акты п-п'!$C$5:$I$57,2,FALSE())</f>
        <v>45768</v>
      </c>
      <c r="V1515" s="19" t="n">
        <f aca="false">VLOOKUP(поверки!$T1515,'Акты п-п'!$C$5:$I$57,3,FALSE())</f>
        <v>45772</v>
      </c>
      <c r="W1515" s="17" t="str">
        <f aca="false">VLOOKUP(поверки!$T1515,'Акты п-п'!$C$5:$I$57,5,FALSE())</f>
        <v>Кадыков П.Ю.</v>
      </c>
      <c r="X1515" s="17" t="n">
        <f aca="false">поверки!$G1515-поверки!$U1515</f>
        <v>0</v>
      </c>
      <c r="Y1515" s="17" t="n">
        <f aca="false">поверки!$V1515-поверки!$G1515</f>
        <v>4</v>
      </c>
      <c r="Z1515" s="17" t="str">
        <f aca="false">CONCATENATE(поверки!$Q1515," ",поверки!$S1515," номер ",поверки!$H1515)</f>
        <v>Преобразователь измерительный PR6335D2A номер 170907871</v>
      </c>
    </row>
    <row r="1516" customFormat="false" ht="17.9" hidden="true" customHeight="false" outlineLevel="0" collapsed="false">
      <c r="B1516" s="1" t="s">
        <v>66</v>
      </c>
      <c r="C1516" s="1" t="s">
        <v>30</v>
      </c>
      <c r="D1516" s="1" t="s">
        <v>31</v>
      </c>
      <c r="F1516" s="1" t="s">
        <v>2607</v>
      </c>
      <c r="G1516" s="16" t="n">
        <v>45768</v>
      </c>
      <c r="H1516" s="6" t="s">
        <v>3380</v>
      </c>
      <c r="J1516" s="1" t="s">
        <v>34</v>
      </c>
      <c r="K1516" s="1" t="s">
        <v>35</v>
      </c>
      <c r="L1516" s="1" t="s">
        <v>3381</v>
      </c>
      <c r="M1516" s="17" t="str">
        <f aca="false">IF(COUNTIF(поверки!$H$6:$H$3175,поверки!$H1516)&gt;1,"Дубликат","")</f>
        <v/>
      </c>
      <c r="N1516" s="17" t="str">
        <f aca="false">IF(COUNTIF(поверки!$L$6:$L$3175,поверки!$L1516)&gt;1,"Дубликат","")</f>
        <v/>
      </c>
      <c r="O1516" s="18" t="n">
        <v>1511</v>
      </c>
      <c r="P1516" s="17" t="str">
        <f aca="false">CONCATENATE(TEXT(MONTH(поверки!$G1516),"00"),"/",TEXT(поверки!$O1516,"000"), "/",TEXT(YEAR(поверки!$G1516)-2000,"00"))</f>
        <v>04/1511/25</v>
      </c>
      <c r="Q1516" s="17" t="str">
        <f aca="false">VLOOKUP(поверки!$F1516,'соответстиви ОТ типу'!$K$4:$M$344,2,FALSE())</f>
        <v>Преобразователь измерительный</v>
      </c>
      <c r="R1516" s="17" t="s">
        <v>42</v>
      </c>
      <c r="S1516" s="17" t="s">
        <v>3379</v>
      </c>
      <c r="T1516" s="17" t="n">
        <v>7</v>
      </c>
      <c r="U1516" s="19" t="n">
        <f aca="false">VLOOKUP(поверки!$T1516,'Акты п-п'!$C$5:$I$57,2,FALSE())</f>
        <v>45768</v>
      </c>
      <c r="V1516" s="19" t="n">
        <f aca="false">VLOOKUP(поверки!$T1516,'Акты п-п'!$C$5:$I$57,3,FALSE())</f>
        <v>45772</v>
      </c>
      <c r="W1516" s="17" t="str">
        <f aca="false">VLOOKUP(поверки!$T1516,'Акты п-п'!$C$5:$I$57,5,FALSE())</f>
        <v>Кадыков П.Ю.</v>
      </c>
      <c r="X1516" s="17" t="n">
        <f aca="false">поверки!$G1516-поверки!$U1516</f>
        <v>0</v>
      </c>
      <c r="Y1516" s="17" t="n">
        <f aca="false">поверки!$V1516-поверки!$G1516</f>
        <v>4</v>
      </c>
      <c r="Z1516" s="17" t="str">
        <f aca="false">CONCATENATE(поверки!$Q1516," ",поверки!$S1516," номер ",поверки!$H1516)</f>
        <v>Преобразователь измерительный PR6335D2A номер 170907879</v>
      </c>
    </row>
    <row r="1517" customFormat="false" ht="17.9" hidden="true" customHeight="false" outlineLevel="0" collapsed="false">
      <c r="B1517" s="1" t="s">
        <v>66</v>
      </c>
      <c r="C1517" s="1" t="s">
        <v>30</v>
      </c>
      <c r="D1517" s="1" t="s">
        <v>31</v>
      </c>
      <c r="F1517" s="1" t="s">
        <v>2607</v>
      </c>
      <c r="G1517" s="16" t="n">
        <v>45768</v>
      </c>
      <c r="H1517" s="6" t="s">
        <v>3382</v>
      </c>
      <c r="J1517" s="1" t="s">
        <v>34</v>
      </c>
      <c r="K1517" s="1" t="s">
        <v>35</v>
      </c>
      <c r="L1517" s="1" t="s">
        <v>3383</v>
      </c>
      <c r="M1517" s="17" t="str">
        <f aca="false">IF(COUNTIF(поверки!$H$6:$H$3175,поверки!$H1517)&gt;1,"Дубликат","")</f>
        <v/>
      </c>
      <c r="N1517" s="17" t="str">
        <f aca="false">IF(COUNTIF(поверки!$L$6:$L$3175,поверки!$L1517)&gt;1,"Дубликат","")</f>
        <v/>
      </c>
      <c r="O1517" s="18" t="n">
        <v>1512</v>
      </c>
      <c r="P1517" s="17" t="str">
        <f aca="false">CONCATENATE(TEXT(MONTH(поверки!$G1517),"00"),"/",TEXT(поверки!$O1517,"000"), "/",TEXT(YEAR(поверки!$G1517)-2000,"00"))</f>
        <v>04/1512/25</v>
      </c>
      <c r="Q1517" s="17" t="str">
        <f aca="false">VLOOKUP(поверки!$F1517,'соответстиви ОТ типу'!$K$4:$M$344,2,FALSE())</f>
        <v>Преобразователь измерительный</v>
      </c>
      <c r="R1517" s="17" t="s">
        <v>42</v>
      </c>
      <c r="S1517" s="17" t="s">
        <v>3379</v>
      </c>
      <c r="T1517" s="17" t="n">
        <v>7</v>
      </c>
      <c r="U1517" s="19" t="n">
        <f aca="false">VLOOKUP(поверки!$T1517,'Акты п-п'!$C$5:$I$57,2,FALSE())</f>
        <v>45768</v>
      </c>
      <c r="V1517" s="19" t="n">
        <f aca="false">VLOOKUP(поверки!$T1517,'Акты п-п'!$C$5:$I$57,3,FALSE())</f>
        <v>45772</v>
      </c>
      <c r="W1517" s="17" t="str">
        <f aca="false">VLOOKUP(поверки!$T1517,'Акты п-п'!$C$5:$I$57,5,FALSE())</f>
        <v>Кадыков П.Ю.</v>
      </c>
      <c r="X1517" s="17" t="n">
        <f aca="false">поверки!$G1517-поверки!$U1517</f>
        <v>0</v>
      </c>
      <c r="Y1517" s="17" t="n">
        <f aca="false">поверки!$V1517-поверки!$G1517</f>
        <v>4</v>
      </c>
      <c r="Z1517" s="17" t="str">
        <f aca="false">CONCATENATE(поверки!$Q1517," ",поверки!$S1517," номер ",поверки!$H1517)</f>
        <v>Преобразователь измерительный PR6335D2A номер 170907868</v>
      </c>
    </row>
    <row r="1518" customFormat="false" ht="17.9" hidden="true" customHeight="false" outlineLevel="0" collapsed="false">
      <c r="B1518" s="1" t="s">
        <v>66</v>
      </c>
      <c r="C1518" s="1" t="s">
        <v>30</v>
      </c>
      <c r="D1518" s="1" t="s">
        <v>31</v>
      </c>
      <c r="F1518" s="1" t="s">
        <v>2607</v>
      </c>
      <c r="G1518" s="16" t="n">
        <v>45768</v>
      </c>
      <c r="H1518" s="6" t="s">
        <v>3384</v>
      </c>
      <c r="J1518" s="1" t="s">
        <v>34</v>
      </c>
      <c r="K1518" s="1" t="s">
        <v>35</v>
      </c>
      <c r="L1518" s="1" t="s">
        <v>3385</v>
      </c>
      <c r="M1518" s="17" t="str">
        <f aca="false">IF(COUNTIF(поверки!$H$6:$H$3175,поверки!$H1518)&gt;1,"Дубликат","")</f>
        <v/>
      </c>
      <c r="N1518" s="17" t="str">
        <f aca="false">IF(COUNTIF(поверки!$L$6:$L$3175,поверки!$L1518)&gt;1,"Дубликат","")</f>
        <v/>
      </c>
      <c r="O1518" s="18" t="n">
        <v>1513</v>
      </c>
      <c r="P1518" s="17" t="str">
        <f aca="false">CONCATENATE(TEXT(MONTH(поверки!$G1518),"00"),"/",TEXT(поверки!$O1518,"000"), "/",TEXT(YEAR(поверки!$G1518)-2000,"00"))</f>
        <v>04/1513/25</v>
      </c>
      <c r="Q1518" s="17" t="str">
        <f aca="false">VLOOKUP(поверки!$F1518,'соответстиви ОТ типу'!$K$4:$M$344,2,FALSE())</f>
        <v>Преобразователь измерительный</v>
      </c>
      <c r="R1518" s="17" t="s">
        <v>42</v>
      </c>
      <c r="S1518" s="17" t="s">
        <v>3379</v>
      </c>
      <c r="T1518" s="17" t="n">
        <v>7</v>
      </c>
      <c r="U1518" s="19" t="n">
        <f aca="false">VLOOKUP(поверки!$T1518,'Акты п-п'!$C$5:$I$57,2,FALSE())</f>
        <v>45768</v>
      </c>
      <c r="V1518" s="19" t="n">
        <f aca="false">VLOOKUP(поверки!$T1518,'Акты п-п'!$C$5:$I$57,3,FALSE())</f>
        <v>45772</v>
      </c>
      <c r="W1518" s="17" t="str">
        <f aca="false">VLOOKUP(поверки!$T1518,'Акты п-п'!$C$5:$I$57,5,FALSE())</f>
        <v>Кадыков П.Ю.</v>
      </c>
      <c r="X1518" s="17" t="n">
        <f aca="false">поверки!$G1518-поверки!$U1518</f>
        <v>0</v>
      </c>
      <c r="Y1518" s="17" t="n">
        <f aca="false">поверки!$V1518-поверки!$G1518</f>
        <v>4</v>
      </c>
      <c r="Z1518" s="17" t="str">
        <f aca="false">CONCATENATE(поверки!$Q1518," ",поверки!$S1518," номер ",поверки!$H1518)</f>
        <v>Преобразователь измерительный PR6335D2A номер 170907878</v>
      </c>
    </row>
    <row r="1519" customFormat="false" ht="17.9" hidden="true" customHeight="false" outlineLevel="0" collapsed="false">
      <c r="B1519" s="1" t="s">
        <v>66</v>
      </c>
      <c r="C1519" s="1" t="s">
        <v>30</v>
      </c>
      <c r="D1519" s="1" t="s">
        <v>31</v>
      </c>
      <c r="F1519" s="1" t="s">
        <v>2607</v>
      </c>
      <c r="G1519" s="16" t="n">
        <v>45768</v>
      </c>
      <c r="H1519" s="6" t="s">
        <v>3386</v>
      </c>
      <c r="J1519" s="1" t="s">
        <v>34</v>
      </c>
      <c r="K1519" s="1" t="s">
        <v>35</v>
      </c>
      <c r="L1519" s="1" t="s">
        <v>3387</v>
      </c>
      <c r="M1519" s="17" t="str">
        <f aca="false">IF(COUNTIF(поверки!$H$6:$H$3175,поверки!$H1519)&gt;1,"Дубликат","")</f>
        <v/>
      </c>
      <c r="N1519" s="17" t="str">
        <f aca="false">IF(COUNTIF(поверки!$L$6:$L$3175,поверки!$L1519)&gt;1,"Дубликат","")</f>
        <v/>
      </c>
      <c r="O1519" s="18" t="n">
        <v>1514</v>
      </c>
      <c r="P1519" s="17" t="str">
        <f aca="false">CONCATENATE(TEXT(MONTH(поверки!$G1519),"00"),"/",TEXT(поверки!$O1519,"000"), "/",TEXT(YEAR(поверки!$G1519)-2000,"00"))</f>
        <v>04/1514/25</v>
      </c>
      <c r="Q1519" s="17" t="str">
        <f aca="false">VLOOKUP(поверки!$F1519,'соответстиви ОТ типу'!$K$4:$M$344,2,FALSE())</f>
        <v>Преобразователь измерительный</v>
      </c>
      <c r="R1519" s="17" t="s">
        <v>42</v>
      </c>
      <c r="S1519" s="17" t="s">
        <v>3379</v>
      </c>
      <c r="T1519" s="17" t="n">
        <v>7</v>
      </c>
      <c r="U1519" s="19" t="n">
        <f aca="false">VLOOKUP(поверки!$T1519,'Акты п-п'!$C$5:$I$57,2,FALSE())</f>
        <v>45768</v>
      </c>
      <c r="V1519" s="19" t="n">
        <f aca="false">VLOOKUP(поверки!$T1519,'Акты п-п'!$C$5:$I$57,3,FALSE())</f>
        <v>45772</v>
      </c>
      <c r="W1519" s="17" t="str">
        <f aca="false">VLOOKUP(поверки!$T1519,'Акты п-п'!$C$5:$I$57,5,FALSE())</f>
        <v>Кадыков П.Ю.</v>
      </c>
      <c r="X1519" s="17" t="n">
        <f aca="false">поверки!$G1519-поверки!$U1519</f>
        <v>0</v>
      </c>
      <c r="Y1519" s="17" t="n">
        <f aca="false">поверки!$V1519-поверки!$G1519</f>
        <v>4</v>
      </c>
      <c r="Z1519" s="17" t="str">
        <f aca="false">CONCATENATE(поверки!$Q1519," ",поверки!$S1519," номер ",поверки!$H1519)</f>
        <v>Преобразователь измерительный PR6335D2A номер 170907872</v>
      </c>
    </row>
    <row r="1520" customFormat="false" ht="17.9" hidden="true" customHeight="false" outlineLevel="0" collapsed="false">
      <c r="B1520" s="1" t="s">
        <v>66</v>
      </c>
      <c r="C1520" s="1" t="s">
        <v>30</v>
      </c>
      <c r="D1520" s="1" t="s">
        <v>31</v>
      </c>
      <c r="F1520" s="1" t="s">
        <v>2607</v>
      </c>
      <c r="G1520" s="16" t="n">
        <v>45768</v>
      </c>
      <c r="H1520" s="6" t="s">
        <v>3388</v>
      </c>
      <c r="J1520" s="1" t="s">
        <v>34</v>
      </c>
      <c r="K1520" s="1" t="s">
        <v>35</v>
      </c>
      <c r="L1520" s="1" t="s">
        <v>3389</v>
      </c>
      <c r="M1520" s="17" t="str">
        <f aca="false">IF(COUNTIF(поверки!$H$6:$H$3175,поверки!$H1520)&gt;1,"Дубликат","")</f>
        <v/>
      </c>
      <c r="N1520" s="17" t="str">
        <f aca="false">IF(COUNTIF(поверки!$L$6:$L$3175,поверки!$L1520)&gt;1,"Дубликат","")</f>
        <v/>
      </c>
      <c r="O1520" s="18" t="n">
        <v>1515</v>
      </c>
      <c r="P1520" s="17" t="str">
        <f aca="false">CONCATENATE(TEXT(MONTH(поверки!$G1520),"00"),"/",TEXT(поверки!$O1520,"000"), "/",TEXT(YEAR(поверки!$G1520)-2000,"00"))</f>
        <v>04/1515/25</v>
      </c>
      <c r="Q1520" s="17" t="str">
        <f aca="false">VLOOKUP(поверки!$F1520,'соответстиви ОТ типу'!$K$4:$M$344,2,FALSE())</f>
        <v>Преобразователь измерительный</v>
      </c>
      <c r="R1520" s="17" t="s">
        <v>42</v>
      </c>
      <c r="S1520" s="17" t="s">
        <v>3379</v>
      </c>
      <c r="T1520" s="17" t="n">
        <v>7</v>
      </c>
      <c r="U1520" s="19" t="n">
        <f aca="false">VLOOKUP(поверки!$T1520,'Акты п-п'!$C$5:$I$57,2,FALSE())</f>
        <v>45768</v>
      </c>
      <c r="V1520" s="19" t="n">
        <f aca="false">VLOOKUP(поверки!$T1520,'Акты п-п'!$C$5:$I$57,3,FALSE())</f>
        <v>45772</v>
      </c>
      <c r="W1520" s="17" t="str">
        <f aca="false">VLOOKUP(поверки!$T1520,'Акты п-п'!$C$5:$I$57,5,FALSE())</f>
        <v>Кадыков П.Ю.</v>
      </c>
      <c r="X1520" s="17" t="n">
        <f aca="false">поверки!$G1520-поверки!$U1520</f>
        <v>0</v>
      </c>
      <c r="Y1520" s="17" t="n">
        <f aca="false">поверки!$V1520-поверки!$G1520</f>
        <v>4</v>
      </c>
      <c r="Z1520" s="17" t="str">
        <f aca="false">CONCATENATE(поверки!$Q1520," ",поверки!$S1520," номер ",поверки!$H1520)</f>
        <v>Преобразователь измерительный PR6335D2A номер 170907882</v>
      </c>
    </row>
    <row r="1521" customFormat="false" ht="17.9" hidden="true" customHeight="false" outlineLevel="0" collapsed="false">
      <c r="B1521" s="1" t="s">
        <v>66</v>
      </c>
      <c r="C1521" s="1" t="s">
        <v>30</v>
      </c>
      <c r="D1521" s="1" t="s">
        <v>31</v>
      </c>
      <c r="F1521" s="1" t="s">
        <v>2607</v>
      </c>
      <c r="G1521" s="16" t="n">
        <v>45768</v>
      </c>
      <c r="H1521" s="6" t="s">
        <v>3390</v>
      </c>
      <c r="J1521" s="1" t="s">
        <v>34</v>
      </c>
      <c r="K1521" s="1" t="s">
        <v>35</v>
      </c>
      <c r="L1521" s="1" t="s">
        <v>3391</v>
      </c>
      <c r="M1521" s="17" t="str">
        <f aca="false">IF(COUNTIF(поверки!$H$6:$H$3175,поверки!$H1521)&gt;1,"Дубликат","")</f>
        <v/>
      </c>
      <c r="N1521" s="17" t="str">
        <f aca="false">IF(COUNTIF(поверки!$L$6:$L$3175,поверки!$L1521)&gt;1,"Дубликат","")</f>
        <v/>
      </c>
      <c r="O1521" s="18" t="n">
        <v>1516</v>
      </c>
      <c r="P1521" s="17" t="str">
        <f aca="false">CONCATENATE(TEXT(MONTH(поверки!$G1521),"00"),"/",TEXT(поверки!$O1521,"000"), "/",TEXT(YEAR(поверки!$G1521)-2000,"00"))</f>
        <v>04/1516/25</v>
      </c>
      <c r="Q1521" s="17" t="str">
        <f aca="false">VLOOKUP(поверки!$F1521,'соответстиви ОТ типу'!$K$4:$M$344,2,FALSE())</f>
        <v>Преобразователь измерительный</v>
      </c>
      <c r="R1521" s="17" t="s">
        <v>42</v>
      </c>
      <c r="S1521" s="17" t="s">
        <v>3379</v>
      </c>
      <c r="T1521" s="17" t="n">
        <v>7</v>
      </c>
      <c r="U1521" s="19" t="n">
        <f aca="false">VLOOKUP(поверки!$T1521,'Акты п-п'!$C$5:$I$57,2,FALSE())</f>
        <v>45768</v>
      </c>
      <c r="V1521" s="19" t="n">
        <f aca="false">VLOOKUP(поверки!$T1521,'Акты п-п'!$C$5:$I$57,3,FALSE())</f>
        <v>45772</v>
      </c>
      <c r="W1521" s="17" t="str">
        <f aca="false">VLOOKUP(поверки!$T1521,'Акты п-п'!$C$5:$I$57,5,FALSE())</f>
        <v>Кадыков П.Ю.</v>
      </c>
      <c r="X1521" s="17" t="n">
        <f aca="false">поверки!$G1521-поверки!$U1521</f>
        <v>0</v>
      </c>
      <c r="Y1521" s="17" t="n">
        <f aca="false">поверки!$V1521-поверки!$G1521</f>
        <v>4</v>
      </c>
      <c r="Z1521" s="17" t="str">
        <f aca="false">CONCATENATE(поверки!$Q1521," ",поверки!$S1521," номер ",поверки!$H1521)</f>
        <v>Преобразователь измерительный PR6335D2A номер 170907869</v>
      </c>
    </row>
    <row r="1522" customFormat="false" ht="17.9" hidden="true" customHeight="false" outlineLevel="0" collapsed="false">
      <c r="B1522" s="1" t="s">
        <v>66</v>
      </c>
      <c r="C1522" s="1" t="s">
        <v>30</v>
      </c>
      <c r="D1522" s="1" t="s">
        <v>31</v>
      </c>
      <c r="F1522" s="1" t="s">
        <v>3124</v>
      </c>
      <c r="G1522" s="16" t="n">
        <v>45768</v>
      </c>
      <c r="H1522" s="6" t="s">
        <v>3392</v>
      </c>
      <c r="J1522" s="1" t="s">
        <v>34</v>
      </c>
      <c r="K1522" s="1" t="s">
        <v>35</v>
      </c>
      <c r="L1522" s="1" t="s">
        <v>3393</v>
      </c>
      <c r="M1522" s="17" t="str">
        <f aca="false">IF(COUNTIF(поверки!$H$6:$H$3175,поверки!$H1522)&gt;1,"Дубликат","")</f>
        <v/>
      </c>
      <c r="N1522" s="17" t="str">
        <f aca="false">IF(COUNTIF(поверки!$L$6:$L$3175,поверки!$L1522)&gt;1,"Дубликат","")</f>
        <v/>
      </c>
      <c r="O1522" s="18" t="n">
        <v>1517</v>
      </c>
      <c r="P1522" s="17" t="str">
        <f aca="false">CONCATENATE(TEXT(MONTH(поверки!$G1522),"00"),"/",TEXT(поверки!$O1522,"000"), "/",TEXT(YEAR(поверки!$G1522)-2000,"00"))</f>
        <v>04/1517/25</v>
      </c>
      <c r="Q1522" s="17" t="str">
        <f aca="false">VLOOKUP(поверки!$F1522,'соответстиви ОТ типу'!$K$4:$M$344,2,FALSE())</f>
        <v>Преобразователь вторичный</v>
      </c>
      <c r="R1522" s="17" t="s">
        <v>42</v>
      </c>
      <c r="S1522" s="17" t="s">
        <v>101</v>
      </c>
      <c r="T1522" s="17" t="n">
        <v>7</v>
      </c>
      <c r="U1522" s="19" t="n">
        <f aca="false">VLOOKUP(поверки!$T1522,'Акты п-п'!$C$5:$I$57,2,FALSE())</f>
        <v>45768</v>
      </c>
      <c r="V1522" s="19" t="n">
        <f aca="false">VLOOKUP(поверки!$T1522,'Акты п-п'!$C$5:$I$57,3,FALSE())</f>
        <v>45772</v>
      </c>
      <c r="W1522" s="17" t="str">
        <f aca="false">VLOOKUP(поверки!$T1522,'Акты п-п'!$C$5:$I$57,5,FALSE())</f>
        <v>Кадыков П.Ю.</v>
      </c>
      <c r="X1522" s="17" t="n">
        <f aca="false">поверки!$G1522-поверки!$U1522</f>
        <v>0</v>
      </c>
      <c r="Y1522" s="17" t="n">
        <f aca="false">поверки!$V1522-поверки!$G1522</f>
        <v>4</v>
      </c>
      <c r="Z1522" s="17" t="str">
        <f aca="false">CONCATENATE(поверки!$Q1522," ",поверки!$S1522," номер ",поверки!$H1522)</f>
        <v>Преобразователь вторичный T32.1S номер 1019991</v>
      </c>
    </row>
    <row r="1523" customFormat="false" ht="17.9" hidden="true" customHeight="false" outlineLevel="0" collapsed="false">
      <c r="B1523" s="1" t="s">
        <v>66</v>
      </c>
      <c r="C1523" s="1" t="s">
        <v>30</v>
      </c>
      <c r="D1523" s="1" t="s">
        <v>31</v>
      </c>
      <c r="F1523" s="1" t="s">
        <v>3124</v>
      </c>
      <c r="G1523" s="16" t="n">
        <v>45768</v>
      </c>
      <c r="H1523" s="6" t="s">
        <v>3394</v>
      </c>
      <c r="J1523" s="1" t="s">
        <v>34</v>
      </c>
      <c r="K1523" s="1" t="s">
        <v>35</v>
      </c>
      <c r="L1523" s="1" t="s">
        <v>3395</v>
      </c>
      <c r="M1523" s="17" t="str">
        <f aca="false">IF(COUNTIF(поверки!$H$6:$H$3175,поверки!$H1523)&gt;1,"Дубликат","")</f>
        <v/>
      </c>
      <c r="N1523" s="17" t="str">
        <f aca="false">IF(COUNTIF(поверки!$L$6:$L$3175,поверки!$L1523)&gt;1,"Дубликат","")</f>
        <v/>
      </c>
      <c r="O1523" s="18" t="n">
        <v>1518</v>
      </c>
      <c r="P1523" s="17" t="str">
        <f aca="false">CONCATENATE(TEXT(MONTH(поверки!$G1523),"00"),"/",TEXT(поверки!$O1523,"000"), "/",TEXT(YEAR(поверки!$G1523)-2000,"00"))</f>
        <v>04/1518/25</v>
      </c>
      <c r="Q1523" s="17" t="str">
        <f aca="false">VLOOKUP(поверки!$F1523,'соответстиви ОТ типу'!$K$4:$M$344,2,FALSE())</f>
        <v>Преобразователь вторичный</v>
      </c>
      <c r="R1523" s="17" t="s">
        <v>42</v>
      </c>
      <c r="S1523" s="17" t="s">
        <v>101</v>
      </c>
      <c r="T1523" s="17" t="n">
        <v>7</v>
      </c>
      <c r="U1523" s="19" t="n">
        <f aca="false">VLOOKUP(поверки!$T1523,'Акты п-п'!$C$5:$I$57,2,FALSE())</f>
        <v>45768</v>
      </c>
      <c r="V1523" s="19" t="n">
        <f aca="false">VLOOKUP(поверки!$T1523,'Акты п-п'!$C$5:$I$57,3,FALSE())</f>
        <v>45772</v>
      </c>
      <c r="W1523" s="17" t="str">
        <f aca="false">VLOOKUP(поверки!$T1523,'Акты п-п'!$C$5:$I$57,5,FALSE())</f>
        <v>Кадыков П.Ю.</v>
      </c>
      <c r="X1523" s="17" t="n">
        <f aca="false">поверки!$G1523-поверки!$U1523</f>
        <v>0</v>
      </c>
      <c r="Y1523" s="17" t="n">
        <f aca="false">поверки!$V1523-поверки!$G1523</f>
        <v>4</v>
      </c>
      <c r="Z1523" s="17" t="str">
        <f aca="false">CONCATENATE(поверки!$Q1523," ",поверки!$S1523," номер ",поверки!$H1523)</f>
        <v>Преобразователь вторичный T32.1S номер 1019118</v>
      </c>
    </row>
    <row r="1524" customFormat="false" ht="17.9" hidden="true" customHeight="false" outlineLevel="0" collapsed="false">
      <c r="B1524" s="1" t="s">
        <v>66</v>
      </c>
      <c r="C1524" s="1" t="s">
        <v>30</v>
      </c>
      <c r="D1524" s="1" t="s">
        <v>31</v>
      </c>
      <c r="F1524" s="1" t="s">
        <v>3124</v>
      </c>
      <c r="G1524" s="16" t="n">
        <v>45768</v>
      </c>
      <c r="H1524" s="6" t="s">
        <v>3396</v>
      </c>
      <c r="J1524" s="1" t="s">
        <v>34</v>
      </c>
      <c r="K1524" s="1" t="s">
        <v>35</v>
      </c>
      <c r="L1524" s="1" t="s">
        <v>3397</v>
      </c>
      <c r="M1524" s="17" t="str">
        <f aca="false">IF(COUNTIF(поверки!$H$6:$H$3175,поверки!$H1524)&gt;1,"Дубликат","")</f>
        <v/>
      </c>
      <c r="N1524" s="17" t="str">
        <f aca="false">IF(COUNTIF(поверки!$L$6:$L$3175,поверки!$L1524)&gt;1,"Дубликат","")</f>
        <v/>
      </c>
      <c r="O1524" s="18" t="n">
        <v>1519</v>
      </c>
      <c r="P1524" s="17" t="str">
        <f aca="false">CONCATENATE(TEXT(MONTH(поверки!$G1524),"00"),"/",TEXT(поверки!$O1524,"000"), "/",TEXT(YEAR(поверки!$G1524)-2000,"00"))</f>
        <v>04/1519/25</v>
      </c>
      <c r="Q1524" s="17" t="str">
        <f aca="false">VLOOKUP(поверки!$F1524,'соответстиви ОТ типу'!$K$4:$M$344,2,FALSE())</f>
        <v>Преобразователь вторичный</v>
      </c>
      <c r="R1524" s="17" t="s">
        <v>42</v>
      </c>
      <c r="S1524" s="17" t="s">
        <v>101</v>
      </c>
      <c r="T1524" s="17" t="n">
        <v>7</v>
      </c>
      <c r="U1524" s="19" t="n">
        <f aca="false">VLOOKUP(поверки!$T1524,'Акты п-п'!$C$5:$I$57,2,FALSE())</f>
        <v>45768</v>
      </c>
      <c r="V1524" s="19" t="n">
        <f aca="false">VLOOKUP(поверки!$T1524,'Акты п-п'!$C$5:$I$57,3,FALSE())</f>
        <v>45772</v>
      </c>
      <c r="W1524" s="17" t="str">
        <f aca="false">VLOOKUP(поверки!$T1524,'Акты п-п'!$C$5:$I$57,5,FALSE())</f>
        <v>Кадыков П.Ю.</v>
      </c>
      <c r="X1524" s="17" t="n">
        <f aca="false">поверки!$G1524-поверки!$U1524</f>
        <v>0</v>
      </c>
      <c r="Y1524" s="17" t="n">
        <f aca="false">поверки!$V1524-поверки!$G1524</f>
        <v>4</v>
      </c>
      <c r="Z1524" s="17" t="str">
        <f aca="false">CONCATENATE(поверки!$Q1524," ",поверки!$S1524," номер ",поверки!$H1524)</f>
        <v>Преобразователь вторичный T32.1S номер 1019878</v>
      </c>
    </row>
    <row r="1525" customFormat="false" ht="17.9" hidden="true" customHeight="false" outlineLevel="0" collapsed="false">
      <c r="B1525" s="1" t="s">
        <v>66</v>
      </c>
      <c r="C1525" s="1" t="s">
        <v>30</v>
      </c>
      <c r="D1525" s="1" t="s">
        <v>31</v>
      </c>
      <c r="F1525" s="1" t="s">
        <v>3124</v>
      </c>
      <c r="G1525" s="16" t="n">
        <v>45768</v>
      </c>
      <c r="H1525" s="6" t="s">
        <v>3398</v>
      </c>
      <c r="J1525" s="1" t="s">
        <v>34</v>
      </c>
      <c r="K1525" s="1" t="s">
        <v>35</v>
      </c>
      <c r="L1525" s="1" t="s">
        <v>3399</v>
      </c>
      <c r="M1525" s="17" t="str">
        <f aca="false">IF(COUNTIF(поверки!$H$6:$H$3175,поверки!$H1525)&gt;1,"Дубликат","")</f>
        <v/>
      </c>
      <c r="N1525" s="17" t="str">
        <f aca="false">IF(COUNTIF(поверки!$L$6:$L$3175,поверки!$L1525)&gt;1,"Дубликат","")</f>
        <v/>
      </c>
      <c r="O1525" s="18" t="n">
        <v>1520</v>
      </c>
      <c r="P1525" s="17" t="str">
        <f aca="false">CONCATENATE(TEXT(MONTH(поверки!$G1525),"00"),"/",TEXT(поверки!$O1525,"000"), "/",TEXT(YEAR(поверки!$G1525)-2000,"00"))</f>
        <v>04/1520/25</v>
      </c>
      <c r="Q1525" s="17" t="str">
        <f aca="false">VLOOKUP(поверки!$F1525,'соответстиви ОТ типу'!$K$4:$M$344,2,FALSE())</f>
        <v>Преобразователь вторичный</v>
      </c>
      <c r="R1525" s="17" t="s">
        <v>42</v>
      </c>
      <c r="S1525" s="17" t="s">
        <v>101</v>
      </c>
      <c r="T1525" s="17" t="n">
        <v>7</v>
      </c>
      <c r="U1525" s="19" t="n">
        <f aca="false">VLOOKUP(поверки!$T1525,'Акты п-п'!$C$5:$I$57,2,FALSE())</f>
        <v>45768</v>
      </c>
      <c r="V1525" s="19" t="n">
        <f aca="false">VLOOKUP(поверки!$T1525,'Акты п-п'!$C$5:$I$57,3,FALSE())</f>
        <v>45772</v>
      </c>
      <c r="W1525" s="17" t="str">
        <f aca="false">VLOOKUP(поверки!$T1525,'Акты п-п'!$C$5:$I$57,5,FALSE())</f>
        <v>Кадыков П.Ю.</v>
      </c>
      <c r="X1525" s="17" t="n">
        <f aca="false">поверки!$G1525-поверки!$U1525</f>
        <v>0</v>
      </c>
      <c r="Y1525" s="17" t="n">
        <f aca="false">поверки!$V1525-поверки!$G1525</f>
        <v>4</v>
      </c>
      <c r="Z1525" s="17" t="str">
        <f aca="false">CONCATENATE(поверки!$Q1525," ",поверки!$S1525," номер ",поверки!$H1525)</f>
        <v>Преобразователь вторичный T32.1S номер 1019521</v>
      </c>
    </row>
    <row r="1526" customFormat="false" ht="17.9" hidden="true" customHeight="false" outlineLevel="0" collapsed="false">
      <c r="B1526" s="1" t="s">
        <v>66</v>
      </c>
      <c r="C1526" s="1" t="s">
        <v>30</v>
      </c>
      <c r="D1526" s="1" t="s">
        <v>31</v>
      </c>
      <c r="F1526" s="1" t="s">
        <v>3124</v>
      </c>
      <c r="G1526" s="16" t="n">
        <v>45768</v>
      </c>
      <c r="H1526" s="6" t="s">
        <v>3400</v>
      </c>
      <c r="J1526" s="1" t="s">
        <v>34</v>
      </c>
      <c r="K1526" s="1" t="s">
        <v>35</v>
      </c>
      <c r="L1526" s="1" t="s">
        <v>3401</v>
      </c>
      <c r="M1526" s="17" t="str">
        <f aca="false">IF(COUNTIF(поверки!$H$6:$H$3175,поверки!$H1526)&gt;1,"Дубликат","")</f>
        <v/>
      </c>
      <c r="N1526" s="17" t="str">
        <f aca="false">IF(COUNTIF(поверки!$L$6:$L$3175,поверки!$L1526)&gt;1,"Дубликат","")</f>
        <v/>
      </c>
      <c r="O1526" s="18" t="n">
        <v>1521</v>
      </c>
      <c r="P1526" s="17" t="str">
        <f aca="false">CONCATENATE(TEXT(MONTH(поверки!$G1526),"00"),"/",TEXT(поверки!$O1526,"000"), "/",TEXT(YEAR(поверки!$G1526)-2000,"00"))</f>
        <v>04/1521/25</v>
      </c>
      <c r="Q1526" s="17" t="str">
        <f aca="false">VLOOKUP(поверки!$F1526,'соответстиви ОТ типу'!$K$4:$M$344,2,FALSE())</f>
        <v>Преобразователь вторичный</v>
      </c>
      <c r="R1526" s="17" t="s">
        <v>42</v>
      </c>
      <c r="S1526" s="17" t="s">
        <v>101</v>
      </c>
      <c r="T1526" s="17" t="n">
        <v>7</v>
      </c>
      <c r="U1526" s="19" t="n">
        <f aca="false">VLOOKUP(поверки!$T1526,'Акты п-п'!$C$5:$I$57,2,FALSE())</f>
        <v>45768</v>
      </c>
      <c r="V1526" s="19" t="n">
        <f aca="false">VLOOKUP(поверки!$T1526,'Акты п-п'!$C$5:$I$57,3,FALSE())</f>
        <v>45772</v>
      </c>
      <c r="W1526" s="17" t="str">
        <f aca="false">VLOOKUP(поверки!$T1526,'Акты п-п'!$C$5:$I$57,5,FALSE())</f>
        <v>Кадыков П.Ю.</v>
      </c>
      <c r="X1526" s="17" t="n">
        <f aca="false">поверки!$G1526-поверки!$U1526</f>
        <v>0</v>
      </c>
      <c r="Y1526" s="17" t="n">
        <f aca="false">поверки!$V1526-поверки!$G1526</f>
        <v>4</v>
      </c>
      <c r="Z1526" s="17" t="str">
        <f aca="false">CONCATENATE(поверки!$Q1526," ",поверки!$S1526," номер ",поверки!$H1526)</f>
        <v>Преобразователь вторичный T32.1S номер 1019117</v>
      </c>
    </row>
    <row r="1527" customFormat="false" ht="17.9" hidden="true" customHeight="false" outlineLevel="0" collapsed="false">
      <c r="B1527" s="1" t="s">
        <v>66</v>
      </c>
      <c r="C1527" s="1" t="s">
        <v>30</v>
      </c>
      <c r="D1527" s="1" t="s">
        <v>31</v>
      </c>
      <c r="F1527" s="1" t="s">
        <v>3124</v>
      </c>
      <c r="G1527" s="16" t="n">
        <v>45768</v>
      </c>
      <c r="H1527" s="6" t="s">
        <v>3402</v>
      </c>
      <c r="J1527" s="1" t="s">
        <v>34</v>
      </c>
      <c r="K1527" s="1" t="s">
        <v>35</v>
      </c>
      <c r="L1527" s="1" t="s">
        <v>3403</v>
      </c>
      <c r="M1527" s="17" t="str">
        <f aca="false">IF(COUNTIF(поверки!$H$6:$H$3175,поверки!$H1527)&gt;1,"Дубликат","")</f>
        <v/>
      </c>
      <c r="N1527" s="17" t="str">
        <f aca="false">IF(COUNTIF(поверки!$L$6:$L$3175,поверки!$L1527)&gt;1,"Дубликат","")</f>
        <v/>
      </c>
      <c r="O1527" s="18" t="n">
        <v>1522</v>
      </c>
      <c r="P1527" s="17" t="str">
        <f aca="false">CONCATENATE(TEXT(MONTH(поверки!$G1527),"00"),"/",TEXT(поверки!$O1527,"000"), "/",TEXT(YEAR(поверки!$G1527)-2000,"00"))</f>
        <v>04/1522/25</v>
      </c>
      <c r="Q1527" s="17" t="str">
        <f aca="false">VLOOKUP(поверки!$F1527,'соответстиви ОТ типу'!$K$4:$M$344,2,FALSE())</f>
        <v>Преобразователь вторичный</v>
      </c>
      <c r="R1527" s="17" t="s">
        <v>42</v>
      </c>
      <c r="S1527" s="17" t="s">
        <v>101</v>
      </c>
      <c r="T1527" s="17" t="n">
        <v>7</v>
      </c>
      <c r="U1527" s="19" t="n">
        <f aca="false">VLOOKUP(поверки!$T1527,'Акты п-п'!$C$5:$I$57,2,FALSE())</f>
        <v>45768</v>
      </c>
      <c r="V1527" s="19" t="n">
        <f aca="false">VLOOKUP(поверки!$T1527,'Акты п-п'!$C$5:$I$57,3,FALSE())</f>
        <v>45772</v>
      </c>
      <c r="W1527" s="17" t="str">
        <f aca="false">VLOOKUP(поверки!$T1527,'Акты п-п'!$C$5:$I$57,5,FALSE())</f>
        <v>Кадыков П.Ю.</v>
      </c>
      <c r="X1527" s="17" t="n">
        <f aca="false">поверки!$G1527-поверки!$U1527</f>
        <v>0</v>
      </c>
      <c r="Y1527" s="17" t="n">
        <f aca="false">поверки!$V1527-поверки!$G1527</f>
        <v>4</v>
      </c>
      <c r="Z1527" s="17" t="str">
        <f aca="false">CONCATENATE(поверки!$Q1527," ",поверки!$S1527," номер ",поверки!$H1527)</f>
        <v>Преобразователь вторичный T32.1S номер 1019527</v>
      </c>
    </row>
    <row r="1528" customFormat="false" ht="17.9" hidden="true" customHeight="false" outlineLevel="0" collapsed="false">
      <c r="B1528" s="1" t="s">
        <v>66</v>
      </c>
      <c r="C1528" s="1" t="s">
        <v>30</v>
      </c>
      <c r="D1528" s="1" t="s">
        <v>31</v>
      </c>
      <c r="F1528" s="1" t="s">
        <v>3124</v>
      </c>
      <c r="G1528" s="16" t="n">
        <v>45768</v>
      </c>
      <c r="H1528" s="6" t="s">
        <v>3404</v>
      </c>
      <c r="J1528" s="1" t="s">
        <v>34</v>
      </c>
      <c r="K1528" s="1" t="s">
        <v>35</v>
      </c>
      <c r="L1528" s="1" t="s">
        <v>3405</v>
      </c>
      <c r="M1528" s="17" t="str">
        <f aca="false">IF(COUNTIF(поверки!$H$6:$H$3175,поверки!$H1528)&gt;1,"Дубликат","")</f>
        <v/>
      </c>
      <c r="N1528" s="17" t="str">
        <f aca="false">IF(COUNTIF(поверки!$L$6:$L$3175,поверки!$L1528)&gt;1,"Дубликат","")</f>
        <v/>
      </c>
      <c r="O1528" s="18" t="n">
        <v>1523</v>
      </c>
      <c r="P1528" s="17" t="str">
        <f aca="false">CONCATENATE(TEXT(MONTH(поверки!$G1528),"00"),"/",TEXT(поверки!$O1528,"000"), "/",TEXT(YEAR(поверки!$G1528)-2000,"00"))</f>
        <v>04/1523/25</v>
      </c>
      <c r="Q1528" s="17" t="str">
        <f aca="false">VLOOKUP(поверки!$F1528,'соответстиви ОТ типу'!$K$4:$M$344,2,FALSE())</f>
        <v>Преобразователь вторичный</v>
      </c>
      <c r="R1528" s="17" t="s">
        <v>42</v>
      </c>
      <c r="S1528" s="17" t="s">
        <v>101</v>
      </c>
      <c r="T1528" s="17" t="n">
        <v>7</v>
      </c>
      <c r="U1528" s="19" t="n">
        <f aca="false">VLOOKUP(поверки!$T1528,'Акты п-п'!$C$5:$I$57,2,FALSE())</f>
        <v>45768</v>
      </c>
      <c r="V1528" s="19" t="n">
        <f aca="false">VLOOKUP(поверки!$T1528,'Акты п-п'!$C$5:$I$57,3,FALSE())</f>
        <v>45772</v>
      </c>
      <c r="W1528" s="17" t="str">
        <f aca="false">VLOOKUP(поверки!$T1528,'Акты п-п'!$C$5:$I$57,5,FALSE())</f>
        <v>Кадыков П.Ю.</v>
      </c>
      <c r="X1528" s="17" t="n">
        <f aca="false">поверки!$G1528-поверки!$U1528</f>
        <v>0</v>
      </c>
      <c r="Y1528" s="17" t="n">
        <f aca="false">поверки!$V1528-поверки!$G1528</f>
        <v>4</v>
      </c>
      <c r="Z1528" s="17" t="str">
        <f aca="false">CONCATENATE(поверки!$Q1528," ",поверки!$S1528," номер ",поверки!$H1528)</f>
        <v>Преобразователь вторичный T32.1S номер 1019608</v>
      </c>
    </row>
    <row r="1529" customFormat="false" ht="17.9" hidden="true" customHeight="false" outlineLevel="0" collapsed="false">
      <c r="B1529" s="1" t="s">
        <v>66</v>
      </c>
      <c r="C1529" s="1" t="s">
        <v>30</v>
      </c>
      <c r="D1529" s="1" t="s">
        <v>31</v>
      </c>
      <c r="F1529" s="1" t="s">
        <v>3124</v>
      </c>
      <c r="G1529" s="16" t="n">
        <v>45768</v>
      </c>
      <c r="H1529" s="6" t="s">
        <v>3406</v>
      </c>
      <c r="J1529" s="1" t="s">
        <v>34</v>
      </c>
      <c r="K1529" s="1" t="s">
        <v>35</v>
      </c>
      <c r="L1529" s="1" t="s">
        <v>3407</v>
      </c>
      <c r="M1529" s="17" t="str">
        <f aca="false">IF(COUNTIF(поверки!$H$6:$H$3175,поверки!$H1529)&gt;1,"Дубликат","")</f>
        <v/>
      </c>
      <c r="N1529" s="17" t="str">
        <f aca="false">IF(COUNTIF(поверки!$L$6:$L$3175,поверки!$L1529)&gt;1,"Дубликат","")</f>
        <v/>
      </c>
      <c r="O1529" s="18" t="n">
        <v>1524</v>
      </c>
      <c r="P1529" s="17" t="str">
        <f aca="false">CONCATENATE(TEXT(MONTH(поверки!$G1529),"00"),"/",TEXT(поверки!$O1529,"000"), "/",TEXT(YEAR(поверки!$G1529)-2000,"00"))</f>
        <v>04/1524/25</v>
      </c>
      <c r="Q1529" s="17" t="str">
        <f aca="false">VLOOKUP(поверки!$F1529,'соответстиви ОТ типу'!$K$4:$M$344,2,FALSE())</f>
        <v>Преобразователь вторичный</v>
      </c>
      <c r="R1529" s="17" t="s">
        <v>42</v>
      </c>
      <c r="S1529" s="17" t="s">
        <v>101</v>
      </c>
      <c r="T1529" s="17" t="n">
        <v>7</v>
      </c>
      <c r="U1529" s="19" t="n">
        <f aca="false">VLOOKUP(поверки!$T1529,'Акты п-п'!$C$5:$I$57,2,FALSE())</f>
        <v>45768</v>
      </c>
      <c r="V1529" s="19" t="n">
        <f aca="false">VLOOKUP(поверки!$T1529,'Акты п-п'!$C$5:$I$57,3,FALSE())</f>
        <v>45772</v>
      </c>
      <c r="W1529" s="17" t="str">
        <f aca="false">VLOOKUP(поверки!$T1529,'Акты п-п'!$C$5:$I$57,5,FALSE())</f>
        <v>Кадыков П.Ю.</v>
      </c>
      <c r="X1529" s="17" t="n">
        <f aca="false">поверки!$G1529-поверки!$U1529</f>
        <v>0</v>
      </c>
      <c r="Y1529" s="17" t="n">
        <f aca="false">поверки!$V1529-поверки!$G1529</f>
        <v>4</v>
      </c>
      <c r="Z1529" s="17" t="str">
        <f aca="false">CONCATENATE(поверки!$Q1529," ",поверки!$S1529," номер ",поверки!$H1529)</f>
        <v>Преобразователь вторичный T32.1S номер 1019615</v>
      </c>
    </row>
    <row r="1530" customFormat="false" ht="17.9" hidden="true" customHeight="false" outlineLevel="0" collapsed="false">
      <c r="B1530" s="1" t="s">
        <v>66</v>
      </c>
      <c r="C1530" s="1" t="s">
        <v>30</v>
      </c>
      <c r="D1530" s="1" t="s">
        <v>31</v>
      </c>
      <c r="F1530" s="1" t="s">
        <v>3124</v>
      </c>
      <c r="G1530" s="16" t="n">
        <v>45768</v>
      </c>
      <c r="H1530" s="6" t="s">
        <v>3408</v>
      </c>
      <c r="J1530" s="1" t="s">
        <v>34</v>
      </c>
      <c r="K1530" s="1" t="s">
        <v>35</v>
      </c>
      <c r="L1530" s="1" t="s">
        <v>3409</v>
      </c>
      <c r="M1530" s="17" t="str">
        <f aca="false">IF(COUNTIF(поверки!$H$6:$H$3175,поверки!$H1530)&gt;1,"Дубликат","")</f>
        <v/>
      </c>
      <c r="N1530" s="17" t="str">
        <f aca="false">IF(COUNTIF(поверки!$L$6:$L$3175,поверки!$L1530)&gt;1,"Дубликат","")</f>
        <v/>
      </c>
      <c r="O1530" s="18" t="n">
        <v>1525</v>
      </c>
      <c r="P1530" s="17" t="str">
        <f aca="false">CONCATENATE(TEXT(MONTH(поверки!$G1530),"00"),"/",TEXT(поверки!$O1530,"000"), "/",TEXT(YEAR(поверки!$G1530)-2000,"00"))</f>
        <v>04/1525/25</v>
      </c>
      <c r="Q1530" s="17" t="str">
        <f aca="false">VLOOKUP(поверки!$F1530,'соответстиви ОТ типу'!$K$4:$M$344,2,FALSE())</f>
        <v>Преобразователь вторичный</v>
      </c>
      <c r="R1530" s="17" t="s">
        <v>42</v>
      </c>
      <c r="S1530" s="17" t="s">
        <v>101</v>
      </c>
      <c r="T1530" s="17" t="n">
        <v>7</v>
      </c>
      <c r="U1530" s="19" t="n">
        <f aca="false">VLOOKUP(поверки!$T1530,'Акты п-п'!$C$5:$I$57,2,FALSE())</f>
        <v>45768</v>
      </c>
      <c r="V1530" s="19" t="n">
        <f aca="false">VLOOKUP(поверки!$T1530,'Акты п-п'!$C$5:$I$57,3,FALSE())</f>
        <v>45772</v>
      </c>
      <c r="W1530" s="17" t="str">
        <f aca="false">VLOOKUP(поверки!$T1530,'Акты п-п'!$C$5:$I$57,5,FALSE())</f>
        <v>Кадыков П.Ю.</v>
      </c>
      <c r="X1530" s="17" t="n">
        <f aca="false">поверки!$G1530-поверки!$U1530</f>
        <v>0</v>
      </c>
      <c r="Y1530" s="17" t="n">
        <f aca="false">поверки!$V1530-поверки!$G1530</f>
        <v>4</v>
      </c>
      <c r="Z1530" s="17" t="str">
        <f aca="false">CONCATENATE(поверки!$Q1530," ",поверки!$S1530," номер ",поверки!$H1530)</f>
        <v>Преобразователь вторичный T32.1S номер 1019541</v>
      </c>
    </row>
    <row r="1531" customFormat="false" ht="17.9" hidden="true" customHeight="false" outlineLevel="0" collapsed="false">
      <c r="B1531" s="1" t="s">
        <v>66</v>
      </c>
      <c r="C1531" s="1" t="s">
        <v>30</v>
      </c>
      <c r="D1531" s="1" t="s">
        <v>31</v>
      </c>
      <c r="F1531" s="1" t="s">
        <v>3124</v>
      </c>
      <c r="G1531" s="16" t="n">
        <v>45768</v>
      </c>
      <c r="H1531" s="6" t="s">
        <v>3410</v>
      </c>
      <c r="J1531" s="1" t="s">
        <v>34</v>
      </c>
      <c r="K1531" s="1" t="s">
        <v>35</v>
      </c>
      <c r="L1531" s="1" t="s">
        <v>3411</v>
      </c>
      <c r="M1531" s="17" t="str">
        <f aca="false">IF(COUNTIF(поверки!$H$6:$H$3175,поверки!$H1531)&gt;1,"Дубликат","")</f>
        <v/>
      </c>
      <c r="N1531" s="17" t="str">
        <f aca="false">IF(COUNTIF(поверки!$L$6:$L$3175,поверки!$L1531)&gt;1,"Дубликат","")</f>
        <v/>
      </c>
      <c r="O1531" s="18" t="n">
        <v>1526</v>
      </c>
      <c r="P1531" s="17" t="str">
        <f aca="false">CONCATENATE(TEXT(MONTH(поверки!$G1531),"00"),"/",TEXT(поверки!$O1531,"000"), "/",TEXT(YEAR(поверки!$G1531)-2000,"00"))</f>
        <v>04/1526/25</v>
      </c>
      <c r="Q1531" s="17" t="str">
        <f aca="false">VLOOKUP(поверки!$F1531,'соответстиви ОТ типу'!$K$4:$M$344,2,FALSE())</f>
        <v>Преобразователь вторичный</v>
      </c>
      <c r="R1531" s="17" t="s">
        <v>42</v>
      </c>
      <c r="S1531" s="17" t="s">
        <v>101</v>
      </c>
      <c r="T1531" s="17" t="n">
        <v>7</v>
      </c>
      <c r="U1531" s="19" t="n">
        <f aca="false">VLOOKUP(поверки!$T1531,'Акты п-п'!$C$5:$I$57,2,FALSE())</f>
        <v>45768</v>
      </c>
      <c r="V1531" s="19" t="n">
        <f aca="false">VLOOKUP(поверки!$T1531,'Акты п-п'!$C$5:$I$57,3,FALSE())</f>
        <v>45772</v>
      </c>
      <c r="W1531" s="17" t="str">
        <f aca="false">VLOOKUP(поверки!$T1531,'Акты п-п'!$C$5:$I$57,5,FALSE())</f>
        <v>Кадыков П.Ю.</v>
      </c>
      <c r="X1531" s="17" t="n">
        <f aca="false">поверки!$G1531-поверки!$U1531</f>
        <v>0</v>
      </c>
      <c r="Y1531" s="17" t="n">
        <f aca="false">поверки!$V1531-поверки!$G1531</f>
        <v>4</v>
      </c>
      <c r="Z1531" s="17" t="str">
        <f aca="false">CONCATENATE(поверки!$Q1531," ",поверки!$S1531," номер ",поверки!$H1531)</f>
        <v>Преобразователь вторичный T32.1S номер 1019516</v>
      </c>
    </row>
    <row r="1532" customFormat="false" ht="17.9" hidden="true" customHeight="false" outlineLevel="0" collapsed="false">
      <c r="B1532" s="1" t="s">
        <v>66</v>
      </c>
      <c r="C1532" s="1" t="s">
        <v>30</v>
      </c>
      <c r="D1532" s="1" t="s">
        <v>31</v>
      </c>
      <c r="F1532" s="1" t="s">
        <v>3124</v>
      </c>
      <c r="G1532" s="16" t="n">
        <v>45768</v>
      </c>
      <c r="H1532" s="6" t="s">
        <v>3412</v>
      </c>
      <c r="J1532" s="1" t="s">
        <v>34</v>
      </c>
      <c r="K1532" s="1" t="s">
        <v>35</v>
      </c>
      <c r="L1532" s="1" t="s">
        <v>3413</v>
      </c>
      <c r="M1532" s="17" t="str">
        <f aca="false">IF(COUNTIF(поверки!$H$6:$H$3175,поверки!$H1532)&gt;1,"Дубликат","")</f>
        <v/>
      </c>
      <c r="N1532" s="17" t="str">
        <f aca="false">IF(COUNTIF(поверки!$L$6:$L$3175,поверки!$L1532)&gt;1,"Дубликат","")</f>
        <v/>
      </c>
      <c r="O1532" s="18" t="n">
        <v>1527</v>
      </c>
      <c r="P1532" s="17" t="str">
        <f aca="false">CONCATENATE(TEXT(MONTH(поверки!$G1532),"00"),"/",TEXT(поверки!$O1532,"000"), "/",TEXT(YEAR(поверки!$G1532)-2000,"00"))</f>
        <v>04/1527/25</v>
      </c>
      <c r="Q1532" s="17" t="str">
        <f aca="false">VLOOKUP(поверки!$F1532,'соответстиви ОТ типу'!$K$4:$M$344,2,FALSE())</f>
        <v>Преобразователь вторичный</v>
      </c>
      <c r="R1532" s="17" t="s">
        <v>42</v>
      </c>
      <c r="S1532" s="17" t="s">
        <v>101</v>
      </c>
      <c r="T1532" s="17" t="n">
        <v>7</v>
      </c>
      <c r="U1532" s="19" t="n">
        <f aca="false">VLOOKUP(поверки!$T1532,'Акты п-п'!$C$5:$I$57,2,FALSE())</f>
        <v>45768</v>
      </c>
      <c r="V1532" s="19" t="n">
        <f aca="false">VLOOKUP(поверки!$T1532,'Акты п-п'!$C$5:$I$57,3,FALSE())</f>
        <v>45772</v>
      </c>
      <c r="W1532" s="17" t="str">
        <f aca="false">VLOOKUP(поверки!$T1532,'Акты п-п'!$C$5:$I$57,5,FALSE())</f>
        <v>Кадыков П.Ю.</v>
      </c>
      <c r="X1532" s="17" t="n">
        <f aca="false">поверки!$G1532-поверки!$U1532</f>
        <v>0</v>
      </c>
      <c r="Y1532" s="17" t="n">
        <f aca="false">поверки!$V1532-поверки!$G1532</f>
        <v>4</v>
      </c>
      <c r="Z1532" s="17" t="str">
        <f aca="false">CONCATENATE(поверки!$Q1532," ",поверки!$S1532," номер ",поверки!$H1532)</f>
        <v>Преобразователь вторичный T32.1S номер 1019519</v>
      </c>
    </row>
    <row r="1533" customFormat="false" ht="17.9" hidden="true" customHeight="false" outlineLevel="0" collapsed="false">
      <c r="B1533" s="1" t="s">
        <v>66</v>
      </c>
      <c r="C1533" s="1" t="s">
        <v>30</v>
      </c>
      <c r="D1533" s="1" t="s">
        <v>31</v>
      </c>
      <c r="F1533" s="1" t="s">
        <v>3124</v>
      </c>
      <c r="G1533" s="16" t="n">
        <v>45768</v>
      </c>
      <c r="H1533" s="6" t="s">
        <v>3414</v>
      </c>
      <c r="J1533" s="1" t="s">
        <v>34</v>
      </c>
      <c r="K1533" s="1" t="s">
        <v>35</v>
      </c>
      <c r="L1533" s="1" t="s">
        <v>3415</v>
      </c>
      <c r="M1533" s="17" t="str">
        <f aca="false">IF(COUNTIF(поверки!$H$6:$H$3175,поверки!$H1533)&gt;1,"Дубликат","")</f>
        <v/>
      </c>
      <c r="N1533" s="17" t="str">
        <f aca="false">IF(COUNTIF(поверки!$L$6:$L$3175,поверки!$L1533)&gt;1,"Дубликат","")</f>
        <v/>
      </c>
      <c r="O1533" s="18" t="n">
        <v>1528</v>
      </c>
      <c r="P1533" s="17" t="str">
        <f aca="false">CONCATENATE(TEXT(MONTH(поверки!$G1533),"00"),"/",TEXT(поверки!$O1533,"000"), "/",TEXT(YEAR(поверки!$G1533)-2000,"00"))</f>
        <v>04/1528/25</v>
      </c>
      <c r="Q1533" s="17" t="str">
        <f aca="false">VLOOKUP(поверки!$F1533,'соответстиви ОТ типу'!$K$4:$M$344,2,FALSE())</f>
        <v>Преобразователь вторичный</v>
      </c>
      <c r="R1533" s="17" t="s">
        <v>46</v>
      </c>
      <c r="S1533" s="17" t="s">
        <v>101</v>
      </c>
      <c r="T1533" s="17" t="n">
        <v>7</v>
      </c>
      <c r="U1533" s="19" t="n">
        <f aca="false">VLOOKUP(поверки!$T1533,'Акты п-п'!$C$5:$I$57,2,FALSE())</f>
        <v>45768</v>
      </c>
      <c r="V1533" s="19" t="n">
        <f aca="false">VLOOKUP(поверки!$T1533,'Акты п-п'!$C$5:$I$57,3,FALSE())</f>
        <v>45772</v>
      </c>
      <c r="W1533" s="17" t="str">
        <f aca="false">VLOOKUP(поверки!$T1533,'Акты п-п'!$C$5:$I$57,5,FALSE())</f>
        <v>Кадыков П.Ю.</v>
      </c>
      <c r="X1533" s="17" t="n">
        <f aca="false">поверки!$G1533-поверки!$U1533</f>
        <v>0</v>
      </c>
      <c r="Y1533" s="17" t="n">
        <f aca="false">поверки!$V1533-поверки!$G1533</f>
        <v>4</v>
      </c>
      <c r="Z1533" s="17" t="str">
        <f aca="false">CONCATENATE(поверки!$Q1533," ",поверки!$S1533," номер ",поверки!$H1533)</f>
        <v>Преобразователь вторичный T32.1S номер 1019653</v>
      </c>
    </row>
    <row r="1534" customFormat="false" ht="17.9" hidden="true" customHeight="false" outlineLevel="0" collapsed="false">
      <c r="B1534" s="1" t="s">
        <v>66</v>
      </c>
      <c r="C1534" s="1" t="s">
        <v>30</v>
      </c>
      <c r="D1534" s="1" t="s">
        <v>31</v>
      </c>
      <c r="F1534" s="1" t="s">
        <v>3124</v>
      </c>
      <c r="G1534" s="16" t="n">
        <v>45768</v>
      </c>
      <c r="H1534" s="6" t="s">
        <v>3416</v>
      </c>
      <c r="J1534" s="1" t="s">
        <v>34</v>
      </c>
      <c r="K1534" s="1" t="s">
        <v>35</v>
      </c>
      <c r="L1534" s="1" t="s">
        <v>3417</v>
      </c>
      <c r="M1534" s="17" t="str">
        <f aca="false">IF(COUNTIF(поверки!$H$6:$H$3175,поверки!$H1534)&gt;1,"Дубликат","")</f>
        <v/>
      </c>
      <c r="N1534" s="17" t="str">
        <f aca="false">IF(COUNTIF(поверки!$L$6:$L$3175,поверки!$L1534)&gt;1,"Дубликат","")</f>
        <v/>
      </c>
      <c r="O1534" s="18" t="n">
        <v>1529</v>
      </c>
      <c r="P1534" s="17" t="str">
        <f aca="false">CONCATENATE(TEXT(MONTH(поверки!$G1534),"00"),"/",TEXT(поверки!$O1534,"000"), "/",TEXT(YEAR(поверки!$G1534)-2000,"00"))</f>
        <v>04/1529/25</v>
      </c>
      <c r="Q1534" s="17" t="str">
        <f aca="false">VLOOKUP(поверки!$F1534,'соответстиви ОТ типу'!$K$4:$M$344,2,FALSE())</f>
        <v>Преобразователь вторичный</v>
      </c>
      <c r="R1534" s="17" t="s">
        <v>46</v>
      </c>
      <c r="S1534" s="17" t="s">
        <v>101</v>
      </c>
      <c r="T1534" s="17" t="n">
        <v>7</v>
      </c>
      <c r="U1534" s="19" t="n">
        <f aca="false">VLOOKUP(поверки!$T1534,'Акты п-п'!$C$5:$I$57,2,FALSE())</f>
        <v>45768</v>
      </c>
      <c r="V1534" s="19" t="n">
        <f aca="false">VLOOKUP(поверки!$T1534,'Акты п-п'!$C$5:$I$57,3,FALSE())</f>
        <v>45772</v>
      </c>
      <c r="W1534" s="17" t="str">
        <f aca="false">VLOOKUP(поверки!$T1534,'Акты п-п'!$C$5:$I$57,5,FALSE())</f>
        <v>Кадыков П.Ю.</v>
      </c>
      <c r="X1534" s="17" t="n">
        <f aca="false">поверки!$G1534-поверки!$U1534</f>
        <v>0</v>
      </c>
      <c r="Y1534" s="17" t="n">
        <f aca="false">поверки!$V1534-поверки!$G1534</f>
        <v>4</v>
      </c>
      <c r="Z1534" s="17" t="str">
        <f aca="false">CONCATENATE(поверки!$Q1534," ",поверки!$S1534," номер ",поверки!$H1534)</f>
        <v>Преобразователь вторичный T32.1S номер 1019635</v>
      </c>
    </row>
    <row r="1535" customFormat="false" ht="17.9" hidden="true" customHeight="false" outlineLevel="0" collapsed="false">
      <c r="B1535" s="1" t="s">
        <v>66</v>
      </c>
      <c r="C1535" s="1" t="s">
        <v>30</v>
      </c>
      <c r="D1535" s="1" t="s">
        <v>31</v>
      </c>
      <c r="F1535" s="1" t="s">
        <v>3124</v>
      </c>
      <c r="G1535" s="16" t="n">
        <v>45768</v>
      </c>
      <c r="H1535" s="6" t="s">
        <v>3418</v>
      </c>
      <c r="J1535" s="1" t="s">
        <v>34</v>
      </c>
      <c r="K1535" s="1" t="s">
        <v>35</v>
      </c>
      <c r="L1535" s="1" t="s">
        <v>3419</v>
      </c>
      <c r="M1535" s="17" t="str">
        <f aca="false">IF(COUNTIF(поверки!$H$6:$H$3175,поверки!$H1535)&gt;1,"Дубликат","")</f>
        <v/>
      </c>
      <c r="N1535" s="17" t="str">
        <f aca="false">IF(COUNTIF(поверки!$L$6:$L$3175,поверки!$L1535)&gt;1,"Дубликат","")</f>
        <v/>
      </c>
      <c r="O1535" s="18" t="n">
        <v>1530</v>
      </c>
      <c r="P1535" s="17" t="str">
        <f aca="false">CONCATENATE(TEXT(MONTH(поверки!$G1535),"00"),"/",TEXT(поверки!$O1535,"000"), "/",TEXT(YEAR(поверки!$G1535)-2000,"00"))</f>
        <v>04/1530/25</v>
      </c>
      <c r="Q1535" s="17" t="str">
        <f aca="false">VLOOKUP(поверки!$F1535,'соответстиви ОТ типу'!$K$4:$M$344,2,FALSE())</f>
        <v>Преобразователь вторичный</v>
      </c>
      <c r="R1535" s="17" t="s">
        <v>46</v>
      </c>
      <c r="S1535" s="17" t="s">
        <v>101</v>
      </c>
      <c r="T1535" s="17" t="n">
        <v>7</v>
      </c>
      <c r="U1535" s="19" t="n">
        <f aca="false">VLOOKUP(поверки!$T1535,'Акты п-п'!$C$5:$I$57,2,FALSE())</f>
        <v>45768</v>
      </c>
      <c r="V1535" s="19" t="n">
        <f aca="false">VLOOKUP(поверки!$T1535,'Акты п-п'!$C$5:$I$57,3,FALSE())</f>
        <v>45772</v>
      </c>
      <c r="W1535" s="17" t="str">
        <f aca="false">VLOOKUP(поверки!$T1535,'Акты п-п'!$C$5:$I$57,5,FALSE())</f>
        <v>Кадыков П.Ю.</v>
      </c>
      <c r="X1535" s="17" t="n">
        <f aca="false">поверки!$G1535-поверки!$U1535</f>
        <v>0</v>
      </c>
      <c r="Y1535" s="17" t="n">
        <f aca="false">поверки!$V1535-поверки!$G1535</f>
        <v>4</v>
      </c>
      <c r="Z1535" s="17" t="str">
        <f aca="false">CONCATENATE(поверки!$Q1535," ",поверки!$S1535," номер ",поверки!$H1535)</f>
        <v>Преобразователь вторичный T32.1S номер 1019930</v>
      </c>
    </row>
    <row r="1536" customFormat="false" ht="17.9" hidden="true" customHeight="false" outlineLevel="0" collapsed="false">
      <c r="B1536" s="1" t="s">
        <v>66</v>
      </c>
      <c r="C1536" s="1" t="s">
        <v>30</v>
      </c>
      <c r="D1536" s="1" t="s">
        <v>31</v>
      </c>
      <c r="F1536" s="1" t="s">
        <v>3124</v>
      </c>
      <c r="G1536" s="16" t="n">
        <v>45768</v>
      </c>
      <c r="H1536" s="6" t="s">
        <v>3420</v>
      </c>
      <c r="J1536" s="1" t="s">
        <v>34</v>
      </c>
      <c r="K1536" s="1" t="s">
        <v>35</v>
      </c>
      <c r="L1536" s="1" t="s">
        <v>3421</v>
      </c>
      <c r="M1536" s="17" t="str">
        <f aca="false">IF(COUNTIF(поверки!$H$6:$H$3175,поверки!$H1536)&gt;1,"Дубликат","")</f>
        <v/>
      </c>
      <c r="N1536" s="17" t="str">
        <f aca="false">IF(COUNTIF(поверки!$L$6:$L$3175,поверки!$L1536)&gt;1,"Дубликат","")</f>
        <v/>
      </c>
      <c r="O1536" s="18" t="n">
        <v>1531</v>
      </c>
      <c r="P1536" s="17" t="str">
        <f aca="false">CONCATENATE(TEXT(MONTH(поверки!$G1536),"00"),"/",TEXT(поверки!$O1536,"000"), "/",TEXT(YEAR(поверки!$G1536)-2000,"00"))</f>
        <v>04/1531/25</v>
      </c>
      <c r="Q1536" s="17" t="str">
        <f aca="false">VLOOKUP(поверки!$F1536,'соответстиви ОТ типу'!$K$4:$M$344,2,FALSE())</f>
        <v>Преобразователь вторичный</v>
      </c>
      <c r="R1536" s="17" t="s">
        <v>46</v>
      </c>
      <c r="S1536" s="17" t="s">
        <v>101</v>
      </c>
      <c r="T1536" s="17" t="n">
        <v>7</v>
      </c>
      <c r="U1536" s="19" t="n">
        <f aca="false">VLOOKUP(поверки!$T1536,'Акты п-п'!$C$5:$I$57,2,FALSE())</f>
        <v>45768</v>
      </c>
      <c r="V1536" s="19" t="n">
        <f aca="false">VLOOKUP(поверки!$T1536,'Акты п-п'!$C$5:$I$57,3,FALSE())</f>
        <v>45772</v>
      </c>
      <c r="W1536" s="17" t="str">
        <f aca="false">VLOOKUP(поверки!$T1536,'Акты п-п'!$C$5:$I$57,5,FALSE())</f>
        <v>Кадыков П.Ю.</v>
      </c>
      <c r="X1536" s="17" t="n">
        <f aca="false">поверки!$G1536-поверки!$U1536</f>
        <v>0</v>
      </c>
      <c r="Y1536" s="17" t="n">
        <f aca="false">поверки!$V1536-поверки!$G1536</f>
        <v>4</v>
      </c>
      <c r="Z1536" s="17" t="str">
        <f aca="false">CONCATENATE(поверки!$Q1536," ",поверки!$S1536," номер ",поверки!$H1536)</f>
        <v>Преобразователь вторичный T32.1S номер 1019866</v>
      </c>
    </row>
    <row r="1537" customFormat="false" ht="17.9" hidden="true" customHeight="false" outlineLevel="0" collapsed="false">
      <c r="B1537" s="1" t="s">
        <v>66</v>
      </c>
      <c r="C1537" s="1" t="s">
        <v>30</v>
      </c>
      <c r="D1537" s="1" t="s">
        <v>31</v>
      </c>
      <c r="F1537" s="1" t="s">
        <v>3124</v>
      </c>
      <c r="G1537" s="16" t="n">
        <v>45768</v>
      </c>
      <c r="H1537" s="6" t="s">
        <v>3422</v>
      </c>
      <c r="J1537" s="1" t="s">
        <v>34</v>
      </c>
      <c r="K1537" s="1" t="s">
        <v>35</v>
      </c>
      <c r="L1537" s="1" t="s">
        <v>3423</v>
      </c>
      <c r="M1537" s="17" t="str">
        <f aca="false">IF(COUNTIF(поверки!$H$6:$H$3175,поверки!$H1537)&gt;1,"Дубликат","")</f>
        <v/>
      </c>
      <c r="N1537" s="17" t="str">
        <f aca="false">IF(COUNTIF(поверки!$L$6:$L$3175,поверки!$L1537)&gt;1,"Дубликат","")</f>
        <v/>
      </c>
      <c r="O1537" s="18" t="n">
        <v>1532</v>
      </c>
      <c r="P1537" s="17" t="str">
        <f aca="false">CONCATENATE(TEXT(MONTH(поверки!$G1537),"00"),"/",TEXT(поверки!$O1537,"000"), "/",TEXT(YEAR(поверки!$G1537)-2000,"00"))</f>
        <v>04/1532/25</v>
      </c>
      <c r="Q1537" s="17" t="str">
        <f aca="false">VLOOKUP(поверки!$F1537,'соответстиви ОТ типу'!$K$4:$M$344,2,FALSE())</f>
        <v>Преобразователь вторичный</v>
      </c>
      <c r="R1537" s="17" t="s">
        <v>46</v>
      </c>
      <c r="S1537" s="17" t="s">
        <v>101</v>
      </c>
      <c r="T1537" s="17" t="n">
        <v>7</v>
      </c>
      <c r="U1537" s="19" t="n">
        <f aca="false">VLOOKUP(поверки!$T1537,'Акты п-п'!$C$5:$I$57,2,FALSE())</f>
        <v>45768</v>
      </c>
      <c r="V1537" s="19" t="n">
        <f aca="false">VLOOKUP(поверки!$T1537,'Акты п-п'!$C$5:$I$57,3,FALSE())</f>
        <v>45772</v>
      </c>
      <c r="W1537" s="17" t="str">
        <f aca="false">VLOOKUP(поверки!$T1537,'Акты п-п'!$C$5:$I$57,5,FALSE())</f>
        <v>Кадыков П.Ю.</v>
      </c>
      <c r="X1537" s="17" t="n">
        <f aca="false">поверки!$G1537-поверки!$U1537</f>
        <v>0</v>
      </c>
      <c r="Y1537" s="17" t="n">
        <f aca="false">поверки!$V1537-поверки!$G1537</f>
        <v>4</v>
      </c>
      <c r="Z1537" s="17" t="str">
        <f aca="false">CONCATENATE(поверки!$Q1537," ",поверки!$S1537," номер ",поверки!$H1537)</f>
        <v>Преобразователь вторичный T32.1S номер 1019986</v>
      </c>
    </row>
    <row r="1538" customFormat="false" ht="17.9" hidden="true" customHeight="false" outlineLevel="0" collapsed="false">
      <c r="B1538" s="1" t="s">
        <v>66</v>
      </c>
      <c r="C1538" s="1" t="s">
        <v>30</v>
      </c>
      <c r="D1538" s="1" t="s">
        <v>31</v>
      </c>
      <c r="F1538" s="1" t="s">
        <v>3124</v>
      </c>
      <c r="G1538" s="16" t="n">
        <v>45768</v>
      </c>
      <c r="H1538" s="6" t="s">
        <v>3424</v>
      </c>
      <c r="J1538" s="1" t="s">
        <v>34</v>
      </c>
      <c r="K1538" s="1" t="s">
        <v>35</v>
      </c>
      <c r="L1538" s="1" t="s">
        <v>3425</v>
      </c>
      <c r="M1538" s="17" t="str">
        <f aca="false">IF(COUNTIF(поверки!$H$6:$H$3175,поверки!$H1538)&gt;1,"Дубликат","")</f>
        <v/>
      </c>
      <c r="N1538" s="17" t="str">
        <f aca="false">IF(COUNTIF(поверки!$L$6:$L$3175,поверки!$L1538)&gt;1,"Дубликат","")</f>
        <v/>
      </c>
      <c r="O1538" s="18" t="n">
        <v>1533</v>
      </c>
      <c r="P1538" s="17" t="str">
        <f aca="false">CONCATENATE(TEXT(MONTH(поверки!$G1538),"00"),"/",TEXT(поверки!$O1538,"000"), "/",TEXT(YEAR(поверки!$G1538)-2000,"00"))</f>
        <v>04/1533/25</v>
      </c>
      <c r="Q1538" s="17" t="str">
        <f aca="false">VLOOKUP(поверки!$F1538,'соответстиви ОТ типу'!$K$4:$M$344,2,FALSE())</f>
        <v>Преобразователь вторичный</v>
      </c>
      <c r="R1538" s="17" t="s">
        <v>46</v>
      </c>
      <c r="S1538" s="17" t="s">
        <v>101</v>
      </c>
      <c r="T1538" s="17" t="n">
        <v>7</v>
      </c>
      <c r="U1538" s="19" t="n">
        <f aca="false">VLOOKUP(поверки!$T1538,'Акты п-п'!$C$5:$I$57,2,FALSE())</f>
        <v>45768</v>
      </c>
      <c r="V1538" s="19" t="n">
        <f aca="false">VLOOKUP(поверки!$T1538,'Акты п-п'!$C$5:$I$57,3,FALSE())</f>
        <v>45772</v>
      </c>
      <c r="W1538" s="17" t="str">
        <f aca="false">VLOOKUP(поверки!$T1538,'Акты п-п'!$C$5:$I$57,5,FALSE())</f>
        <v>Кадыков П.Ю.</v>
      </c>
      <c r="X1538" s="17" t="n">
        <f aca="false">поверки!$G1538-поверки!$U1538</f>
        <v>0</v>
      </c>
      <c r="Y1538" s="17" t="n">
        <f aca="false">поверки!$V1538-поверки!$G1538</f>
        <v>4</v>
      </c>
      <c r="Z1538" s="17" t="str">
        <f aca="false">CONCATENATE(поверки!$Q1538," ",поверки!$S1538," номер ",поверки!$H1538)</f>
        <v>Преобразователь вторичный T32.1S номер 1019525</v>
      </c>
    </row>
    <row r="1539" customFormat="false" ht="17.9" hidden="true" customHeight="false" outlineLevel="0" collapsed="false">
      <c r="B1539" s="1" t="s">
        <v>66</v>
      </c>
      <c r="C1539" s="1" t="s">
        <v>30</v>
      </c>
      <c r="D1539" s="1" t="s">
        <v>31</v>
      </c>
      <c r="F1539" s="1" t="s">
        <v>3124</v>
      </c>
      <c r="G1539" s="16" t="n">
        <v>45768</v>
      </c>
      <c r="H1539" s="6" t="s">
        <v>3426</v>
      </c>
      <c r="J1539" s="1" t="s">
        <v>34</v>
      </c>
      <c r="K1539" s="1" t="s">
        <v>35</v>
      </c>
      <c r="L1539" s="1" t="s">
        <v>3427</v>
      </c>
      <c r="M1539" s="17" t="str">
        <f aca="false">IF(COUNTIF(поверки!$H$6:$H$3175,поверки!$H1539)&gt;1,"Дубликат","")</f>
        <v/>
      </c>
      <c r="N1539" s="17" t="str">
        <f aca="false">IF(COUNTIF(поверки!$L$6:$L$3175,поверки!$L1539)&gt;1,"Дубликат","")</f>
        <v/>
      </c>
      <c r="O1539" s="18" t="n">
        <v>1534</v>
      </c>
      <c r="P1539" s="17" t="str">
        <f aca="false">CONCATENATE(TEXT(MONTH(поверки!$G1539),"00"),"/",TEXT(поверки!$O1539,"000"), "/",TEXT(YEAR(поверки!$G1539)-2000,"00"))</f>
        <v>04/1534/25</v>
      </c>
      <c r="Q1539" s="17" t="str">
        <f aca="false">VLOOKUP(поверки!$F1539,'соответстиви ОТ типу'!$K$4:$M$344,2,FALSE())</f>
        <v>Преобразователь вторичный</v>
      </c>
      <c r="R1539" s="17" t="s">
        <v>46</v>
      </c>
      <c r="S1539" s="17" t="s">
        <v>101</v>
      </c>
      <c r="T1539" s="17" t="n">
        <v>7</v>
      </c>
      <c r="U1539" s="19" t="n">
        <f aca="false">VLOOKUP(поверки!$T1539,'Акты п-п'!$C$5:$I$57,2,FALSE())</f>
        <v>45768</v>
      </c>
      <c r="V1539" s="19" t="n">
        <f aca="false">VLOOKUP(поверки!$T1539,'Акты п-п'!$C$5:$I$57,3,FALSE())</f>
        <v>45772</v>
      </c>
      <c r="W1539" s="17" t="str">
        <f aca="false">VLOOKUP(поверки!$T1539,'Акты п-п'!$C$5:$I$57,5,FALSE())</f>
        <v>Кадыков П.Ю.</v>
      </c>
      <c r="X1539" s="17" t="n">
        <f aca="false">поверки!$G1539-поверки!$U1539</f>
        <v>0</v>
      </c>
      <c r="Y1539" s="17" t="n">
        <f aca="false">поверки!$V1539-поверки!$G1539</f>
        <v>4</v>
      </c>
      <c r="Z1539" s="17" t="str">
        <f aca="false">CONCATENATE(поверки!$Q1539," ",поверки!$S1539," номер ",поверки!$H1539)</f>
        <v>Преобразователь вторичный T32.1S номер 1019670</v>
      </c>
    </row>
    <row r="1540" customFormat="false" ht="17.9" hidden="true" customHeight="false" outlineLevel="0" collapsed="false">
      <c r="B1540" s="1" t="s">
        <v>66</v>
      </c>
      <c r="C1540" s="1" t="s">
        <v>30</v>
      </c>
      <c r="D1540" s="1" t="s">
        <v>31</v>
      </c>
      <c r="F1540" s="1" t="s">
        <v>3124</v>
      </c>
      <c r="G1540" s="16" t="n">
        <v>45768</v>
      </c>
      <c r="H1540" s="6" t="s">
        <v>3428</v>
      </c>
      <c r="J1540" s="1" t="s">
        <v>34</v>
      </c>
      <c r="K1540" s="1" t="s">
        <v>35</v>
      </c>
      <c r="L1540" s="1" t="s">
        <v>3429</v>
      </c>
      <c r="M1540" s="17" t="str">
        <f aca="false">IF(COUNTIF(поверки!$H$6:$H$3175,поверки!$H1540)&gt;1,"Дубликат","")</f>
        <v/>
      </c>
      <c r="N1540" s="17" t="str">
        <f aca="false">IF(COUNTIF(поверки!$L$6:$L$3175,поверки!$L1540)&gt;1,"Дубликат","")</f>
        <v/>
      </c>
      <c r="O1540" s="18" t="n">
        <v>1535</v>
      </c>
      <c r="P1540" s="17" t="str">
        <f aca="false">CONCATENATE(TEXT(MONTH(поверки!$G1540),"00"),"/",TEXT(поверки!$O1540,"000"), "/",TEXT(YEAR(поверки!$G1540)-2000,"00"))</f>
        <v>04/1535/25</v>
      </c>
      <c r="Q1540" s="17" t="str">
        <f aca="false">VLOOKUP(поверки!$F1540,'соответстиви ОТ типу'!$K$4:$M$344,2,FALSE())</f>
        <v>Преобразователь вторичный</v>
      </c>
      <c r="R1540" s="17" t="s">
        <v>46</v>
      </c>
      <c r="S1540" s="17" t="s">
        <v>101</v>
      </c>
      <c r="T1540" s="17" t="n">
        <v>7</v>
      </c>
      <c r="U1540" s="19" t="n">
        <f aca="false">VLOOKUP(поверки!$T1540,'Акты п-п'!$C$5:$I$57,2,FALSE())</f>
        <v>45768</v>
      </c>
      <c r="V1540" s="19" t="n">
        <f aca="false">VLOOKUP(поверки!$T1540,'Акты п-п'!$C$5:$I$57,3,FALSE())</f>
        <v>45772</v>
      </c>
      <c r="W1540" s="17" t="str">
        <f aca="false">VLOOKUP(поверки!$T1540,'Акты п-п'!$C$5:$I$57,5,FALSE())</f>
        <v>Кадыков П.Ю.</v>
      </c>
      <c r="X1540" s="17" t="n">
        <f aca="false">поверки!$G1540-поверки!$U1540</f>
        <v>0</v>
      </c>
      <c r="Y1540" s="17" t="n">
        <f aca="false">поверки!$V1540-поверки!$G1540</f>
        <v>4</v>
      </c>
      <c r="Z1540" s="17" t="str">
        <f aca="false">CONCATENATE(поверки!$Q1540," ",поверки!$S1540," номер ",поверки!$H1540)</f>
        <v>Преобразователь вторичный T32.1S номер 1019656</v>
      </c>
    </row>
    <row r="1541" customFormat="false" ht="17.9" hidden="true" customHeight="false" outlineLevel="0" collapsed="false">
      <c r="B1541" s="1" t="s">
        <v>66</v>
      </c>
      <c r="C1541" s="1" t="s">
        <v>30</v>
      </c>
      <c r="D1541" s="1" t="s">
        <v>31</v>
      </c>
      <c r="F1541" s="1" t="s">
        <v>3124</v>
      </c>
      <c r="G1541" s="16" t="n">
        <v>45768</v>
      </c>
      <c r="H1541" s="6" t="s">
        <v>3430</v>
      </c>
      <c r="J1541" s="1" t="s">
        <v>34</v>
      </c>
      <c r="K1541" s="1" t="s">
        <v>35</v>
      </c>
      <c r="L1541" s="1" t="s">
        <v>3431</v>
      </c>
      <c r="M1541" s="17" t="str">
        <f aca="false">IF(COUNTIF(поверки!$H$6:$H$3175,поверки!$H1541)&gt;1,"Дубликат","")</f>
        <v/>
      </c>
      <c r="N1541" s="17" t="str">
        <f aca="false">IF(COUNTIF(поверки!$L$6:$L$3175,поверки!$L1541)&gt;1,"Дубликат","")</f>
        <v/>
      </c>
      <c r="O1541" s="18" t="n">
        <v>1536</v>
      </c>
      <c r="P1541" s="17" t="str">
        <f aca="false">CONCATENATE(TEXT(MONTH(поверки!$G1541),"00"),"/",TEXT(поверки!$O1541,"000"), "/",TEXT(YEAR(поверки!$G1541)-2000,"00"))</f>
        <v>04/1536/25</v>
      </c>
      <c r="Q1541" s="17" t="str">
        <f aca="false">VLOOKUP(поверки!$F1541,'соответстиви ОТ типу'!$K$4:$M$344,2,FALSE())</f>
        <v>Преобразователь вторичный</v>
      </c>
      <c r="R1541" s="17" t="s">
        <v>46</v>
      </c>
      <c r="S1541" s="17" t="s">
        <v>101</v>
      </c>
      <c r="T1541" s="17" t="n">
        <v>7</v>
      </c>
      <c r="U1541" s="19" t="n">
        <f aca="false">VLOOKUP(поверки!$T1541,'Акты п-п'!$C$5:$I$57,2,FALSE())</f>
        <v>45768</v>
      </c>
      <c r="V1541" s="19" t="n">
        <f aca="false">VLOOKUP(поверки!$T1541,'Акты п-п'!$C$5:$I$57,3,FALSE())</f>
        <v>45772</v>
      </c>
      <c r="W1541" s="17" t="str">
        <f aca="false">VLOOKUP(поверки!$T1541,'Акты п-п'!$C$5:$I$57,5,FALSE())</f>
        <v>Кадыков П.Ю.</v>
      </c>
      <c r="X1541" s="17" t="n">
        <f aca="false">поверки!$G1541-поверки!$U1541</f>
        <v>0</v>
      </c>
      <c r="Y1541" s="17" t="n">
        <f aca="false">поверки!$V1541-поверки!$G1541</f>
        <v>4</v>
      </c>
      <c r="Z1541" s="17" t="str">
        <f aca="false">CONCATENATE(поверки!$Q1541," ",поверки!$S1541," номер ",поверки!$H1541)</f>
        <v>Преобразователь вторичный T32.1S номер 1019832</v>
      </c>
    </row>
    <row r="1542" customFormat="false" ht="17.9" hidden="true" customHeight="false" outlineLevel="0" collapsed="false">
      <c r="B1542" s="1" t="s">
        <v>66</v>
      </c>
      <c r="C1542" s="1" t="s">
        <v>30</v>
      </c>
      <c r="D1542" s="1" t="s">
        <v>31</v>
      </c>
      <c r="F1542" s="1" t="s">
        <v>3124</v>
      </c>
      <c r="G1542" s="16" t="n">
        <v>45768</v>
      </c>
      <c r="H1542" s="6" t="s">
        <v>3432</v>
      </c>
      <c r="J1542" s="1" t="s">
        <v>34</v>
      </c>
      <c r="K1542" s="1" t="s">
        <v>35</v>
      </c>
      <c r="L1542" s="1" t="s">
        <v>3433</v>
      </c>
      <c r="M1542" s="17" t="str">
        <f aca="false">IF(COUNTIF(поверки!$H$6:$H$3175,поверки!$H1542)&gt;1,"Дубликат","")</f>
        <v/>
      </c>
      <c r="N1542" s="17" t="str">
        <f aca="false">IF(COUNTIF(поверки!$L$6:$L$3175,поверки!$L1542)&gt;1,"Дубликат","")</f>
        <v/>
      </c>
      <c r="O1542" s="18" t="n">
        <v>1537</v>
      </c>
      <c r="P1542" s="17" t="str">
        <f aca="false">CONCATENATE(TEXT(MONTH(поверки!$G1542),"00"),"/",TEXT(поверки!$O1542,"000"), "/",TEXT(YEAR(поверки!$G1542)-2000,"00"))</f>
        <v>04/1537/25</v>
      </c>
      <c r="Q1542" s="17" t="str">
        <f aca="false">VLOOKUP(поверки!$F1542,'соответстиви ОТ типу'!$K$4:$M$344,2,FALSE())</f>
        <v>Преобразователь вторичный</v>
      </c>
      <c r="R1542" s="17" t="s">
        <v>46</v>
      </c>
      <c r="S1542" s="17" t="s">
        <v>101</v>
      </c>
      <c r="T1542" s="17" t="n">
        <v>7</v>
      </c>
      <c r="U1542" s="19" t="n">
        <f aca="false">VLOOKUP(поверки!$T1542,'Акты п-п'!$C$5:$I$57,2,FALSE())</f>
        <v>45768</v>
      </c>
      <c r="V1542" s="19" t="n">
        <f aca="false">VLOOKUP(поверки!$T1542,'Акты п-п'!$C$5:$I$57,3,FALSE())</f>
        <v>45772</v>
      </c>
      <c r="W1542" s="17" t="str">
        <f aca="false">VLOOKUP(поверки!$T1542,'Акты п-п'!$C$5:$I$57,5,FALSE())</f>
        <v>Кадыков П.Ю.</v>
      </c>
      <c r="X1542" s="17" t="n">
        <f aca="false">поверки!$G1542-поверки!$U1542</f>
        <v>0</v>
      </c>
      <c r="Y1542" s="17" t="n">
        <f aca="false">поверки!$V1542-поверки!$G1542</f>
        <v>4</v>
      </c>
      <c r="Z1542" s="17" t="str">
        <f aca="false">CONCATENATE(поверки!$Q1542," ",поверки!$S1542," номер ",поверки!$H1542)</f>
        <v>Преобразователь вторичный T32.1S номер 1019960</v>
      </c>
    </row>
    <row r="1543" customFormat="false" ht="17.9" hidden="true" customHeight="false" outlineLevel="0" collapsed="false">
      <c r="B1543" s="1" t="s">
        <v>66</v>
      </c>
      <c r="C1543" s="1" t="s">
        <v>30</v>
      </c>
      <c r="D1543" s="1" t="s">
        <v>31</v>
      </c>
      <c r="F1543" s="1" t="s">
        <v>3124</v>
      </c>
      <c r="G1543" s="16" t="n">
        <v>45768</v>
      </c>
      <c r="H1543" s="6" t="s">
        <v>3434</v>
      </c>
      <c r="J1543" s="1" t="s">
        <v>34</v>
      </c>
      <c r="K1543" s="1" t="s">
        <v>35</v>
      </c>
      <c r="L1543" s="1" t="s">
        <v>3435</v>
      </c>
      <c r="M1543" s="17" t="str">
        <f aca="false">IF(COUNTIF(поверки!$H$6:$H$3175,поверки!$H1543)&gt;1,"Дубликат","")</f>
        <v/>
      </c>
      <c r="N1543" s="17" t="str">
        <f aca="false">IF(COUNTIF(поверки!$L$6:$L$3175,поверки!$L1543)&gt;1,"Дубликат","")</f>
        <v/>
      </c>
      <c r="O1543" s="18" t="n">
        <v>1538</v>
      </c>
      <c r="P1543" s="17" t="str">
        <f aca="false">CONCATENATE(TEXT(MONTH(поверки!$G1543),"00"),"/",TEXT(поверки!$O1543,"000"), "/",TEXT(YEAR(поверки!$G1543)-2000,"00"))</f>
        <v>04/1538/25</v>
      </c>
      <c r="Q1543" s="17" t="str">
        <f aca="false">VLOOKUP(поверки!$F1543,'соответстиви ОТ типу'!$K$4:$M$344,2,FALSE())</f>
        <v>Преобразователь вторичный</v>
      </c>
      <c r="R1543" s="17" t="s">
        <v>46</v>
      </c>
      <c r="S1543" s="17" t="s">
        <v>101</v>
      </c>
      <c r="T1543" s="17" t="n">
        <v>7</v>
      </c>
      <c r="U1543" s="19" t="n">
        <f aca="false">VLOOKUP(поверки!$T1543,'Акты п-п'!$C$5:$I$57,2,FALSE())</f>
        <v>45768</v>
      </c>
      <c r="V1543" s="19" t="n">
        <f aca="false">VLOOKUP(поверки!$T1543,'Акты п-п'!$C$5:$I$57,3,FALSE())</f>
        <v>45772</v>
      </c>
      <c r="W1543" s="17" t="str">
        <f aca="false">VLOOKUP(поверки!$T1543,'Акты п-п'!$C$5:$I$57,5,FALSE())</f>
        <v>Кадыков П.Ю.</v>
      </c>
      <c r="X1543" s="17" t="n">
        <f aca="false">поверки!$G1543-поверки!$U1543</f>
        <v>0</v>
      </c>
      <c r="Y1543" s="17" t="n">
        <f aca="false">поверки!$V1543-поверки!$G1543</f>
        <v>4</v>
      </c>
      <c r="Z1543" s="17" t="str">
        <f aca="false">CONCATENATE(поверки!$Q1543," ",поверки!$S1543," номер ",поверки!$H1543)</f>
        <v>Преобразователь вторичный T32.1S номер 1019578</v>
      </c>
    </row>
    <row r="1544" customFormat="false" ht="17.9" hidden="true" customHeight="false" outlineLevel="0" collapsed="false">
      <c r="B1544" s="1" t="s">
        <v>66</v>
      </c>
      <c r="C1544" s="1" t="s">
        <v>30</v>
      </c>
      <c r="D1544" s="1" t="s">
        <v>31</v>
      </c>
      <c r="F1544" s="1" t="s">
        <v>3436</v>
      </c>
      <c r="G1544" s="16" t="n">
        <v>45768</v>
      </c>
      <c r="H1544" s="6" t="s">
        <v>3437</v>
      </c>
      <c r="J1544" s="1" t="s">
        <v>34</v>
      </c>
      <c r="K1544" s="1" t="s">
        <v>35</v>
      </c>
      <c r="L1544" s="1" t="s">
        <v>3438</v>
      </c>
      <c r="M1544" s="17" t="str">
        <f aca="false">IF(COUNTIF(поверки!$H$6:$H$3175,поверки!$H1544)&gt;1,"Дубликат","")</f>
        <v/>
      </c>
      <c r="N1544" s="17" t="str">
        <f aca="false">IF(COUNTIF(поверки!$L$6:$L$3175,поверки!$L1544)&gt;1,"Дубликат","")</f>
        <v/>
      </c>
      <c r="O1544" s="18" t="n">
        <v>1539</v>
      </c>
      <c r="P1544" s="17" t="str">
        <f aca="false">CONCATENATE(TEXT(MONTH(поверки!$G1544),"00"),"/",TEXT(поверки!$O1544,"000"), "/",TEXT(YEAR(поверки!$G1544)-2000,"00"))</f>
        <v>04/1539/25</v>
      </c>
      <c r="Q1544" s="17" t="str">
        <f aca="false">VLOOKUP(поверки!$F1544,'соответстиви ОТ типу'!$K$4:$M$344,2,FALSE())</f>
        <v>Преобразователь измерительный</v>
      </c>
      <c r="R1544" s="17" t="s">
        <v>46</v>
      </c>
      <c r="S1544" s="17" t="s">
        <v>3439</v>
      </c>
      <c r="T1544" s="17" t="n">
        <v>7</v>
      </c>
      <c r="U1544" s="19" t="n">
        <f aca="false">VLOOKUP(поверки!$T1544,'Акты п-п'!$C$5:$I$57,2,FALSE())</f>
        <v>45768</v>
      </c>
      <c r="V1544" s="19" t="n">
        <f aca="false">VLOOKUP(поверки!$T1544,'Акты п-п'!$C$5:$I$57,3,FALSE())</f>
        <v>45772</v>
      </c>
      <c r="W1544" s="17" t="str">
        <f aca="false">VLOOKUP(поверки!$T1544,'Акты п-п'!$C$5:$I$57,5,FALSE())</f>
        <v>Кадыков П.Ю.</v>
      </c>
      <c r="X1544" s="17" t="n">
        <f aca="false">поверки!$G1544-поверки!$U1544</f>
        <v>0</v>
      </c>
      <c r="Y1544" s="17" t="n">
        <f aca="false">поверки!$V1544-поверки!$G1544</f>
        <v>4</v>
      </c>
      <c r="Z1544" s="17" t="str">
        <f aca="false">CONCATENATE(поверки!$Q1544," ",поверки!$S1544," номер ",поверки!$H1544)</f>
        <v>Преобразователь измерительный Rosemount 3144P номер 02558720</v>
      </c>
    </row>
    <row r="1545" customFormat="false" ht="17.9" hidden="true" customHeight="false" outlineLevel="0" collapsed="false">
      <c r="B1545" s="1" t="s">
        <v>66</v>
      </c>
      <c r="C1545" s="1" t="s">
        <v>30</v>
      </c>
      <c r="D1545" s="1" t="s">
        <v>31</v>
      </c>
      <c r="F1545" s="1" t="s">
        <v>3436</v>
      </c>
      <c r="G1545" s="16" t="n">
        <v>45768</v>
      </c>
      <c r="H1545" s="6" t="s">
        <v>3440</v>
      </c>
      <c r="J1545" s="1" t="s">
        <v>34</v>
      </c>
      <c r="K1545" s="1" t="s">
        <v>35</v>
      </c>
      <c r="L1545" s="1" t="s">
        <v>3441</v>
      </c>
      <c r="M1545" s="17" t="str">
        <f aca="false">IF(COUNTIF(поверки!$H$6:$H$3175,поверки!$H1545)&gt;1,"Дубликат","")</f>
        <v/>
      </c>
      <c r="N1545" s="17" t="str">
        <f aca="false">IF(COUNTIF(поверки!$L$6:$L$3175,поверки!$L1545)&gt;1,"Дубликат","")</f>
        <v/>
      </c>
      <c r="O1545" s="18" t="n">
        <v>1540</v>
      </c>
      <c r="P1545" s="17" t="str">
        <f aca="false">CONCATENATE(TEXT(MONTH(поверки!$G1545),"00"),"/",TEXT(поверки!$O1545,"000"), "/",TEXT(YEAR(поверки!$G1545)-2000,"00"))</f>
        <v>04/1540/25</v>
      </c>
      <c r="Q1545" s="17" t="str">
        <f aca="false">VLOOKUP(поверки!$F1545,'соответстиви ОТ типу'!$K$4:$M$344,2,FALSE())</f>
        <v>Преобразователь измерительный</v>
      </c>
      <c r="R1545" s="17" t="s">
        <v>46</v>
      </c>
      <c r="S1545" s="17" t="s">
        <v>3439</v>
      </c>
      <c r="T1545" s="17" t="n">
        <v>7</v>
      </c>
      <c r="U1545" s="19" t="n">
        <f aca="false">VLOOKUP(поверки!$T1545,'Акты п-п'!$C$5:$I$57,2,FALSE())</f>
        <v>45768</v>
      </c>
      <c r="V1545" s="19" t="n">
        <f aca="false">VLOOKUP(поверки!$T1545,'Акты п-п'!$C$5:$I$57,3,FALSE())</f>
        <v>45772</v>
      </c>
      <c r="W1545" s="17" t="str">
        <f aca="false">VLOOKUP(поверки!$T1545,'Акты п-п'!$C$5:$I$57,5,FALSE())</f>
        <v>Кадыков П.Ю.</v>
      </c>
      <c r="X1545" s="17" t="n">
        <f aca="false">поверки!$G1545-поверки!$U1545</f>
        <v>0</v>
      </c>
      <c r="Y1545" s="17" t="n">
        <f aca="false">поверки!$V1545-поверки!$G1545</f>
        <v>4</v>
      </c>
      <c r="Z1545" s="17" t="str">
        <f aca="false">CONCATENATE(поверки!$Q1545," ",поверки!$S1545," номер ",поверки!$H1545)</f>
        <v>Преобразователь измерительный Rosemount 3144P номер 02558721</v>
      </c>
    </row>
    <row r="1546" customFormat="false" ht="17.9" hidden="true" customHeight="false" outlineLevel="0" collapsed="false">
      <c r="B1546" s="1" t="s">
        <v>66</v>
      </c>
      <c r="C1546" s="1" t="s">
        <v>30</v>
      </c>
      <c r="D1546" s="1" t="s">
        <v>31</v>
      </c>
      <c r="F1546" s="1" t="s">
        <v>3436</v>
      </c>
      <c r="G1546" s="16" t="n">
        <v>45768</v>
      </c>
      <c r="H1546" s="6" t="s">
        <v>3442</v>
      </c>
      <c r="J1546" s="1" t="s">
        <v>34</v>
      </c>
      <c r="K1546" s="1" t="s">
        <v>35</v>
      </c>
      <c r="L1546" s="1" t="s">
        <v>3443</v>
      </c>
      <c r="M1546" s="17" t="str">
        <f aca="false">IF(COUNTIF(поверки!$H$6:$H$3175,поверки!$H1546)&gt;1,"Дубликат","")</f>
        <v/>
      </c>
      <c r="N1546" s="17" t="str">
        <f aca="false">IF(COUNTIF(поверки!$L$6:$L$3175,поверки!$L1546)&gt;1,"Дубликат","")</f>
        <v/>
      </c>
      <c r="O1546" s="18" t="n">
        <v>1541</v>
      </c>
      <c r="P1546" s="17" t="str">
        <f aca="false">CONCATENATE(TEXT(MONTH(поверки!$G1546),"00"),"/",TEXT(поверки!$O1546,"000"), "/",TEXT(YEAR(поверки!$G1546)-2000,"00"))</f>
        <v>04/1541/25</v>
      </c>
      <c r="Q1546" s="17" t="str">
        <f aca="false">VLOOKUP(поверки!$F1546,'соответстиви ОТ типу'!$K$4:$M$344,2,FALSE())</f>
        <v>Преобразователь измерительный</v>
      </c>
      <c r="R1546" s="17" t="s">
        <v>46</v>
      </c>
      <c r="S1546" s="17" t="s">
        <v>3439</v>
      </c>
      <c r="T1546" s="17" t="n">
        <v>7</v>
      </c>
      <c r="U1546" s="19" t="n">
        <f aca="false">VLOOKUP(поверки!$T1546,'Акты п-п'!$C$5:$I$57,2,FALSE())</f>
        <v>45768</v>
      </c>
      <c r="V1546" s="19" t="n">
        <f aca="false">VLOOKUP(поверки!$T1546,'Акты п-п'!$C$5:$I$57,3,FALSE())</f>
        <v>45772</v>
      </c>
      <c r="W1546" s="17" t="str">
        <f aca="false">VLOOKUP(поверки!$T1546,'Акты п-п'!$C$5:$I$57,5,FALSE())</f>
        <v>Кадыков П.Ю.</v>
      </c>
      <c r="X1546" s="17" t="n">
        <f aca="false">поверки!$G1546-поверки!$U1546</f>
        <v>0</v>
      </c>
      <c r="Y1546" s="17" t="n">
        <f aca="false">поверки!$V1546-поверки!$G1546</f>
        <v>4</v>
      </c>
      <c r="Z1546" s="17" t="str">
        <f aca="false">CONCATENATE(поверки!$Q1546," ",поверки!$S1546," номер ",поверки!$H1546)</f>
        <v>Преобразователь измерительный Rosemount 3144P номер 02558717</v>
      </c>
    </row>
    <row r="1547" customFormat="false" ht="17.9" hidden="true" customHeight="false" outlineLevel="0" collapsed="false">
      <c r="B1547" s="1" t="s">
        <v>66</v>
      </c>
      <c r="C1547" s="1" t="s">
        <v>30</v>
      </c>
      <c r="D1547" s="1" t="s">
        <v>31</v>
      </c>
      <c r="F1547" s="1" t="s">
        <v>3436</v>
      </c>
      <c r="G1547" s="16" t="n">
        <v>45768</v>
      </c>
      <c r="H1547" s="6" t="s">
        <v>3444</v>
      </c>
      <c r="J1547" s="1" t="s">
        <v>34</v>
      </c>
      <c r="K1547" s="1" t="s">
        <v>35</v>
      </c>
      <c r="L1547" s="1" t="s">
        <v>3445</v>
      </c>
      <c r="M1547" s="17" t="str">
        <f aca="false">IF(COUNTIF(поверки!$H$6:$H$3175,поверки!$H1547)&gt;1,"Дубликат","")</f>
        <v/>
      </c>
      <c r="N1547" s="17" t="str">
        <f aca="false">IF(COUNTIF(поверки!$L$6:$L$3175,поверки!$L1547)&gt;1,"Дубликат","")</f>
        <v/>
      </c>
      <c r="O1547" s="18" t="n">
        <v>1542</v>
      </c>
      <c r="P1547" s="17" t="str">
        <f aca="false">CONCATENATE(TEXT(MONTH(поверки!$G1547),"00"),"/",TEXT(поверки!$O1547,"000"), "/",TEXT(YEAR(поверки!$G1547)-2000,"00"))</f>
        <v>04/1542/25</v>
      </c>
      <c r="Q1547" s="17" t="str">
        <f aca="false">VLOOKUP(поверки!$F1547,'соответстиви ОТ типу'!$K$4:$M$344,2,FALSE())</f>
        <v>Преобразователь измерительный</v>
      </c>
      <c r="R1547" s="17" t="s">
        <v>46</v>
      </c>
      <c r="S1547" s="17" t="s">
        <v>3439</v>
      </c>
      <c r="T1547" s="17" t="n">
        <v>7</v>
      </c>
      <c r="U1547" s="19" t="n">
        <f aca="false">VLOOKUP(поверки!$T1547,'Акты п-п'!$C$5:$I$57,2,FALSE())</f>
        <v>45768</v>
      </c>
      <c r="V1547" s="19" t="n">
        <f aca="false">VLOOKUP(поверки!$T1547,'Акты п-п'!$C$5:$I$57,3,FALSE())</f>
        <v>45772</v>
      </c>
      <c r="W1547" s="17" t="str">
        <f aca="false">VLOOKUP(поверки!$T1547,'Акты п-п'!$C$5:$I$57,5,FALSE())</f>
        <v>Кадыков П.Ю.</v>
      </c>
      <c r="X1547" s="17" t="n">
        <f aca="false">поверки!$G1547-поверки!$U1547</f>
        <v>0</v>
      </c>
      <c r="Y1547" s="17" t="n">
        <f aca="false">поверки!$V1547-поверки!$G1547</f>
        <v>4</v>
      </c>
      <c r="Z1547" s="17" t="str">
        <f aca="false">CONCATENATE(поверки!$Q1547," ",поверки!$S1547," номер ",поверки!$H1547)</f>
        <v>Преобразователь измерительный Rosemount 3144P номер 02558716</v>
      </c>
    </row>
    <row r="1548" customFormat="false" ht="17.9" hidden="true" customHeight="false" outlineLevel="0" collapsed="false">
      <c r="B1548" s="1" t="s">
        <v>66</v>
      </c>
      <c r="C1548" s="1" t="s">
        <v>30</v>
      </c>
      <c r="D1548" s="1" t="s">
        <v>31</v>
      </c>
      <c r="F1548" s="1" t="s">
        <v>3436</v>
      </c>
      <c r="G1548" s="16" t="n">
        <v>45768</v>
      </c>
      <c r="H1548" s="6" t="s">
        <v>3446</v>
      </c>
      <c r="J1548" s="1" t="s">
        <v>34</v>
      </c>
      <c r="K1548" s="1" t="s">
        <v>35</v>
      </c>
      <c r="L1548" s="1" t="s">
        <v>3447</v>
      </c>
      <c r="M1548" s="17" t="str">
        <f aca="false">IF(COUNTIF(поверки!$H$6:$H$3175,поверки!$H1548)&gt;1,"Дубликат","")</f>
        <v/>
      </c>
      <c r="N1548" s="17" t="str">
        <f aca="false">IF(COUNTIF(поверки!$L$6:$L$3175,поверки!$L1548)&gt;1,"Дубликат","")</f>
        <v/>
      </c>
      <c r="O1548" s="18" t="n">
        <v>1543</v>
      </c>
      <c r="P1548" s="17" t="str">
        <f aca="false">CONCATENATE(TEXT(MONTH(поверки!$G1548),"00"),"/",TEXT(поверки!$O1548,"000"), "/",TEXT(YEAR(поверки!$G1548)-2000,"00"))</f>
        <v>04/1543/25</v>
      </c>
      <c r="Q1548" s="17" t="str">
        <f aca="false">VLOOKUP(поверки!$F1548,'соответстиви ОТ типу'!$K$4:$M$344,2,FALSE())</f>
        <v>Преобразователь измерительный</v>
      </c>
      <c r="R1548" s="17" t="s">
        <v>46</v>
      </c>
      <c r="S1548" s="17" t="s">
        <v>3439</v>
      </c>
      <c r="T1548" s="17" t="n">
        <v>7</v>
      </c>
      <c r="U1548" s="19" t="n">
        <f aca="false">VLOOKUP(поверки!$T1548,'Акты п-п'!$C$5:$I$57,2,FALSE())</f>
        <v>45768</v>
      </c>
      <c r="V1548" s="19" t="n">
        <f aca="false">VLOOKUP(поверки!$T1548,'Акты п-п'!$C$5:$I$57,3,FALSE())</f>
        <v>45772</v>
      </c>
      <c r="W1548" s="17" t="str">
        <f aca="false">VLOOKUP(поверки!$T1548,'Акты п-п'!$C$5:$I$57,5,FALSE())</f>
        <v>Кадыков П.Ю.</v>
      </c>
      <c r="X1548" s="17" t="n">
        <f aca="false">поверки!$G1548-поверки!$U1548</f>
        <v>0</v>
      </c>
      <c r="Y1548" s="17" t="n">
        <f aca="false">поверки!$V1548-поверки!$G1548</f>
        <v>4</v>
      </c>
      <c r="Z1548" s="17" t="str">
        <f aca="false">CONCATENATE(поверки!$Q1548," ",поверки!$S1548," номер ",поверки!$H1548)</f>
        <v>Преобразователь измерительный Rosemount 3144P номер 02558718</v>
      </c>
    </row>
    <row r="1549" customFormat="false" ht="17.9" hidden="true" customHeight="false" outlineLevel="0" collapsed="false">
      <c r="B1549" s="1" t="s">
        <v>66</v>
      </c>
      <c r="C1549" s="1" t="s">
        <v>30</v>
      </c>
      <c r="D1549" s="1" t="s">
        <v>31</v>
      </c>
      <c r="F1549" s="1" t="s">
        <v>3436</v>
      </c>
      <c r="G1549" s="16" t="n">
        <v>45768</v>
      </c>
      <c r="H1549" s="6" t="s">
        <v>3448</v>
      </c>
      <c r="J1549" s="1" t="s">
        <v>34</v>
      </c>
      <c r="K1549" s="1" t="s">
        <v>35</v>
      </c>
      <c r="L1549" s="1" t="s">
        <v>3449</v>
      </c>
      <c r="M1549" s="17" t="str">
        <f aca="false">IF(COUNTIF(поверки!$H$6:$H$3175,поверки!$H1549)&gt;1,"Дубликат","")</f>
        <v/>
      </c>
      <c r="N1549" s="17" t="str">
        <f aca="false">IF(COUNTIF(поверки!$L$6:$L$3175,поверки!$L1549)&gt;1,"Дубликат","")</f>
        <v/>
      </c>
      <c r="O1549" s="18" t="n">
        <v>1544</v>
      </c>
      <c r="P1549" s="17" t="str">
        <f aca="false">CONCATENATE(TEXT(MONTH(поверки!$G1549),"00"),"/",TEXT(поверки!$O1549,"000"), "/",TEXT(YEAR(поверки!$G1549)-2000,"00"))</f>
        <v>04/1544/25</v>
      </c>
      <c r="Q1549" s="17" t="str">
        <f aca="false">VLOOKUP(поверки!$F1549,'соответстиви ОТ типу'!$K$4:$M$344,2,FALSE())</f>
        <v>Преобразователь измерительный</v>
      </c>
      <c r="R1549" s="17" t="s">
        <v>46</v>
      </c>
      <c r="S1549" s="17" t="s">
        <v>3439</v>
      </c>
      <c r="T1549" s="17" t="n">
        <v>7</v>
      </c>
      <c r="U1549" s="19" t="n">
        <f aca="false">VLOOKUP(поверки!$T1549,'Акты п-п'!$C$5:$I$57,2,FALSE())</f>
        <v>45768</v>
      </c>
      <c r="V1549" s="19" t="n">
        <f aca="false">VLOOKUP(поверки!$T1549,'Акты п-п'!$C$5:$I$57,3,FALSE())</f>
        <v>45772</v>
      </c>
      <c r="W1549" s="17" t="str">
        <f aca="false">VLOOKUP(поверки!$T1549,'Акты п-п'!$C$5:$I$57,5,FALSE())</f>
        <v>Кадыков П.Ю.</v>
      </c>
      <c r="X1549" s="17" t="n">
        <f aca="false">поверки!$G1549-поверки!$U1549</f>
        <v>0</v>
      </c>
      <c r="Y1549" s="17" t="n">
        <f aca="false">поверки!$V1549-поверки!$G1549</f>
        <v>4</v>
      </c>
      <c r="Z1549" s="17" t="str">
        <f aca="false">CONCATENATE(поверки!$Q1549," ",поверки!$S1549," номер ",поверки!$H1549)</f>
        <v>Преобразователь измерительный Rosemount 3144P номер 02558719</v>
      </c>
    </row>
    <row r="1550" customFormat="false" ht="17.9" hidden="true" customHeight="false" outlineLevel="0" collapsed="false">
      <c r="B1550" s="1" t="s">
        <v>66</v>
      </c>
      <c r="C1550" s="1" t="s">
        <v>30</v>
      </c>
      <c r="D1550" s="1" t="s">
        <v>31</v>
      </c>
      <c r="F1550" s="1" t="s">
        <v>2607</v>
      </c>
      <c r="G1550" s="16" t="n">
        <v>45768</v>
      </c>
      <c r="H1550" s="6" t="s">
        <v>3450</v>
      </c>
      <c r="J1550" s="1" t="s">
        <v>34</v>
      </c>
      <c r="K1550" s="1" t="s">
        <v>35</v>
      </c>
      <c r="L1550" s="1" t="s">
        <v>3451</v>
      </c>
      <c r="M1550" s="17" t="str">
        <f aca="false">IF(COUNTIF(поверки!$H$6:$H$3175,поверки!$H1550)&gt;1,"Дубликат","")</f>
        <v/>
      </c>
      <c r="N1550" s="17" t="str">
        <f aca="false">IF(COUNTIF(поверки!$L$6:$L$3175,поверки!$L1550)&gt;1,"Дубликат","")</f>
        <v/>
      </c>
      <c r="O1550" s="18" t="n">
        <v>1545</v>
      </c>
      <c r="P1550" s="17" t="str">
        <f aca="false">CONCATENATE(TEXT(MONTH(поверки!$G1550),"00"),"/",TEXT(поверки!$O1550,"000"), "/",TEXT(YEAR(поверки!$G1550)-2000,"00"))</f>
        <v>04/1545/25</v>
      </c>
      <c r="Q1550" s="17" t="str">
        <f aca="false">VLOOKUP(поверки!$F1550,'соответстиви ОТ типу'!$K$4:$M$344,2,FALSE())</f>
        <v>Преобразователь измерительный</v>
      </c>
      <c r="R1550" s="17" t="s">
        <v>46</v>
      </c>
      <c r="S1550" s="17" t="s">
        <v>2610</v>
      </c>
      <c r="T1550" s="17" t="n">
        <v>7</v>
      </c>
      <c r="U1550" s="19" t="n">
        <f aca="false">VLOOKUP(поверки!$T1550,'Акты п-п'!$C$5:$I$57,2,FALSE())</f>
        <v>45768</v>
      </c>
      <c r="V1550" s="19" t="n">
        <f aca="false">VLOOKUP(поверки!$T1550,'Акты п-п'!$C$5:$I$57,3,FALSE())</f>
        <v>45772</v>
      </c>
      <c r="W1550" s="17" t="str">
        <f aca="false">VLOOKUP(поверки!$T1550,'Акты п-п'!$C$5:$I$57,5,FALSE())</f>
        <v>Кадыков П.Ю.</v>
      </c>
      <c r="X1550" s="17" t="n">
        <f aca="false">поверки!$G1550-поверки!$U1550</f>
        <v>0</v>
      </c>
      <c r="Y1550" s="17" t="n">
        <f aca="false">поверки!$V1550-поверки!$G1550</f>
        <v>4</v>
      </c>
      <c r="Z1550" s="17" t="str">
        <f aca="false">CONCATENATE(поверки!$Q1550," ",поверки!$S1550," номер ",поверки!$H1550)</f>
        <v>Преобразователь измерительный PR5335D номер 170910507</v>
      </c>
    </row>
    <row r="1551" customFormat="false" ht="17.9" hidden="true" customHeight="false" outlineLevel="0" collapsed="false">
      <c r="B1551" s="1" t="s">
        <v>66</v>
      </c>
      <c r="C1551" s="1" t="s">
        <v>30</v>
      </c>
      <c r="D1551" s="1" t="s">
        <v>31</v>
      </c>
      <c r="F1551" s="1" t="s">
        <v>2607</v>
      </c>
      <c r="G1551" s="16" t="n">
        <v>45768</v>
      </c>
      <c r="H1551" s="6" t="s">
        <v>3452</v>
      </c>
      <c r="J1551" s="1" t="s">
        <v>34</v>
      </c>
      <c r="K1551" s="1" t="s">
        <v>35</v>
      </c>
      <c r="L1551" s="1" t="s">
        <v>3453</v>
      </c>
      <c r="M1551" s="17" t="str">
        <f aca="false">IF(COUNTIF(поверки!$H$6:$H$3175,поверки!$H1551)&gt;1,"Дубликат","")</f>
        <v/>
      </c>
      <c r="N1551" s="17" t="str">
        <f aca="false">IF(COUNTIF(поверки!$L$6:$L$3175,поверки!$L1551)&gt;1,"Дубликат","")</f>
        <v/>
      </c>
      <c r="O1551" s="18" t="n">
        <v>1546</v>
      </c>
      <c r="P1551" s="17" t="str">
        <f aca="false">CONCATENATE(TEXT(MONTH(поверки!$G1551),"00"),"/",TEXT(поверки!$O1551,"000"), "/",TEXT(YEAR(поверки!$G1551)-2000,"00"))</f>
        <v>04/1546/25</v>
      </c>
      <c r="Q1551" s="17" t="str">
        <f aca="false">VLOOKUP(поверки!$F1551,'соответстиви ОТ типу'!$K$4:$M$344,2,FALSE())</f>
        <v>Преобразователь измерительный</v>
      </c>
      <c r="R1551" s="17" t="s">
        <v>46</v>
      </c>
      <c r="S1551" s="17" t="s">
        <v>2610</v>
      </c>
      <c r="T1551" s="17" t="n">
        <v>7</v>
      </c>
      <c r="U1551" s="19" t="n">
        <f aca="false">VLOOKUP(поверки!$T1551,'Акты п-п'!$C$5:$I$57,2,FALSE())</f>
        <v>45768</v>
      </c>
      <c r="V1551" s="19" t="n">
        <f aca="false">VLOOKUP(поверки!$T1551,'Акты п-п'!$C$5:$I$57,3,FALSE())</f>
        <v>45772</v>
      </c>
      <c r="W1551" s="17" t="str">
        <f aca="false">VLOOKUP(поверки!$T1551,'Акты п-п'!$C$5:$I$57,5,FALSE())</f>
        <v>Кадыков П.Ю.</v>
      </c>
      <c r="X1551" s="17" t="n">
        <f aca="false">поверки!$G1551-поверки!$U1551</f>
        <v>0</v>
      </c>
      <c r="Y1551" s="17" t="n">
        <f aca="false">поверки!$V1551-поверки!$G1551</f>
        <v>4</v>
      </c>
      <c r="Z1551" s="17" t="str">
        <f aca="false">CONCATENATE(поверки!$Q1551," ",поверки!$S1551," номер ",поверки!$H1551)</f>
        <v>Преобразователь измерительный PR5335D номер 170948033</v>
      </c>
    </row>
    <row r="1552" customFormat="false" ht="17.9" hidden="true" customHeight="false" outlineLevel="0" collapsed="false">
      <c r="B1552" s="1" t="s">
        <v>66</v>
      </c>
      <c r="C1552" s="1" t="s">
        <v>30</v>
      </c>
      <c r="D1552" s="1" t="s">
        <v>31</v>
      </c>
      <c r="F1552" s="1" t="s">
        <v>3436</v>
      </c>
      <c r="G1552" s="16" t="n">
        <v>45768</v>
      </c>
      <c r="H1552" s="6" t="s">
        <v>3454</v>
      </c>
      <c r="J1552" s="1" t="s">
        <v>34</v>
      </c>
      <c r="K1552" s="1" t="s">
        <v>35</v>
      </c>
      <c r="L1552" s="1" t="s">
        <v>3455</v>
      </c>
      <c r="M1552" s="17" t="str">
        <f aca="false">IF(COUNTIF(поверки!$H$6:$H$3175,поверки!$H1552)&gt;1,"Дубликат","")</f>
        <v/>
      </c>
      <c r="N1552" s="17" t="str">
        <f aca="false">IF(COUNTIF(поверки!$L$6:$L$3175,поверки!$L1552)&gt;1,"Дубликат","")</f>
        <v/>
      </c>
      <c r="O1552" s="18" t="n">
        <v>1547</v>
      </c>
      <c r="P1552" s="17" t="str">
        <f aca="false">CONCATENATE(TEXT(MONTH(поверки!$G1552),"00"),"/",TEXT(поверки!$O1552,"000"), "/",TEXT(YEAR(поверки!$G1552)-2000,"00"))</f>
        <v>04/1547/25</v>
      </c>
      <c r="Q1552" s="17" t="str">
        <f aca="false">VLOOKUP(поверки!$F1552,'соответстиви ОТ типу'!$K$4:$M$344,2,FALSE())</f>
        <v>Преобразователь измерительный</v>
      </c>
      <c r="R1552" s="17" t="s">
        <v>46</v>
      </c>
      <c r="S1552" s="17" t="s">
        <v>3439</v>
      </c>
      <c r="T1552" s="17" t="n">
        <v>7</v>
      </c>
      <c r="U1552" s="19" t="n">
        <f aca="false">VLOOKUP(поверки!$T1552,'Акты п-п'!$C$5:$I$57,2,FALSE())</f>
        <v>45768</v>
      </c>
      <c r="V1552" s="19" t="n">
        <f aca="false">VLOOKUP(поверки!$T1552,'Акты п-п'!$C$5:$I$57,3,FALSE())</f>
        <v>45772</v>
      </c>
      <c r="W1552" s="17" t="str">
        <f aca="false">VLOOKUP(поверки!$T1552,'Акты п-п'!$C$5:$I$57,5,FALSE())</f>
        <v>Кадыков П.Ю.</v>
      </c>
      <c r="X1552" s="17" t="n">
        <f aca="false">поверки!$G1552-поверки!$U1552</f>
        <v>0</v>
      </c>
      <c r="Y1552" s="17" t="n">
        <f aca="false">поверки!$V1552-поверки!$G1552</f>
        <v>4</v>
      </c>
      <c r="Z1552" s="17" t="str">
        <f aca="false">CONCATENATE(поверки!$Q1552," ",поверки!$S1552," номер ",поверки!$H1552)</f>
        <v>Преобразователь измерительный Rosemount 3144P номер 0804387</v>
      </c>
    </row>
    <row r="1553" customFormat="false" ht="17.9" hidden="true" customHeight="false" outlineLevel="0" collapsed="false">
      <c r="B1553" s="1" t="s">
        <v>66</v>
      </c>
      <c r="C1553" s="1" t="s">
        <v>30</v>
      </c>
      <c r="D1553" s="1" t="s">
        <v>31</v>
      </c>
      <c r="F1553" s="1" t="s">
        <v>3436</v>
      </c>
      <c r="G1553" s="16" t="n">
        <v>45768</v>
      </c>
      <c r="H1553" s="6" t="s">
        <v>3456</v>
      </c>
      <c r="J1553" s="1" t="s">
        <v>34</v>
      </c>
      <c r="K1553" s="1" t="s">
        <v>35</v>
      </c>
      <c r="L1553" s="1" t="s">
        <v>3457</v>
      </c>
      <c r="M1553" s="17" t="str">
        <f aca="false">IF(COUNTIF(поверки!$H$6:$H$3175,поверки!$H1553)&gt;1,"Дубликат","")</f>
        <v/>
      </c>
      <c r="N1553" s="17" t="str">
        <f aca="false">IF(COUNTIF(поверки!$L$6:$L$3175,поверки!$L1553)&gt;1,"Дубликат","")</f>
        <v/>
      </c>
      <c r="O1553" s="18" t="n">
        <v>1548</v>
      </c>
      <c r="P1553" s="17" t="str">
        <f aca="false">CONCATENATE(TEXT(MONTH(поверки!$G1553),"00"),"/",TEXT(поверки!$O1553,"000"), "/",TEXT(YEAR(поверки!$G1553)-2000,"00"))</f>
        <v>04/1548/25</v>
      </c>
      <c r="Q1553" s="17" t="str">
        <f aca="false">VLOOKUP(поверки!$F1553,'соответстиви ОТ типу'!$K$4:$M$344,2,FALSE())</f>
        <v>Преобразователь измерительный</v>
      </c>
      <c r="R1553" s="17" t="s">
        <v>46</v>
      </c>
      <c r="S1553" s="17" t="s">
        <v>3439</v>
      </c>
      <c r="T1553" s="17" t="n">
        <v>7</v>
      </c>
      <c r="U1553" s="19" t="n">
        <f aca="false">VLOOKUP(поверки!$T1553,'Акты п-п'!$C$5:$I$57,2,FALSE())</f>
        <v>45768</v>
      </c>
      <c r="V1553" s="19" t="n">
        <f aca="false">VLOOKUP(поверки!$T1553,'Акты п-п'!$C$5:$I$57,3,FALSE())</f>
        <v>45772</v>
      </c>
      <c r="W1553" s="17" t="str">
        <f aca="false">VLOOKUP(поверки!$T1553,'Акты п-п'!$C$5:$I$57,5,FALSE())</f>
        <v>Кадыков П.Ю.</v>
      </c>
      <c r="X1553" s="17" t="n">
        <f aca="false">поверки!$G1553-поверки!$U1553</f>
        <v>0</v>
      </c>
      <c r="Y1553" s="17" t="n">
        <f aca="false">поверки!$V1553-поверки!$G1553</f>
        <v>4</v>
      </c>
      <c r="Z1553" s="17" t="str">
        <f aca="false">CONCATENATE(поверки!$Q1553," ",поверки!$S1553," номер ",поверки!$H1553)</f>
        <v>Преобразователь измерительный Rosemount 3144P номер 0804389</v>
      </c>
    </row>
    <row r="1554" customFormat="false" ht="17.9" hidden="true" customHeight="false" outlineLevel="0" collapsed="false">
      <c r="B1554" s="1" t="s">
        <v>66</v>
      </c>
      <c r="C1554" s="1" t="s">
        <v>30</v>
      </c>
      <c r="D1554" s="1" t="s">
        <v>31</v>
      </c>
      <c r="F1554" s="1" t="s">
        <v>3436</v>
      </c>
      <c r="G1554" s="16" t="n">
        <v>45768</v>
      </c>
      <c r="H1554" s="6" t="s">
        <v>3458</v>
      </c>
      <c r="J1554" s="1" t="s">
        <v>34</v>
      </c>
      <c r="K1554" s="1" t="s">
        <v>35</v>
      </c>
      <c r="L1554" s="1" t="s">
        <v>3459</v>
      </c>
      <c r="M1554" s="17" t="str">
        <f aca="false">IF(COUNTIF(поверки!$H$6:$H$3175,поверки!$H1554)&gt;1,"Дубликат","")</f>
        <v/>
      </c>
      <c r="N1554" s="17" t="str">
        <f aca="false">IF(COUNTIF(поверки!$L$6:$L$3175,поверки!$L1554)&gt;1,"Дубликат","")</f>
        <v/>
      </c>
      <c r="O1554" s="18" t="n">
        <v>1549</v>
      </c>
      <c r="P1554" s="17" t="str">
        <f aca="false">CONCATENATE(TEXT(MONTH(поверки!$G1554),"00"),"/",TEXT(поверки!$O1554,"000"), "/",TEXT(YEAR(поверки!$G1554)-2000,"00"))</f>
        <v>04/1549/25</v>
      </c>
      <c r="Q1554" s="17" t="str">
        <f aca="false">VLOOKUP(поверки!$F1554,'соответстиви ОТ типу'!$K$4:$M$344,2,FALSE())</f>
        <v>Преобразователь измерительный</v>
      </c>
      <c r="R1554" s="17" t="s">
        <v>46</v>
      </c>
      <c r="S1554" s="17" t="s">
        <v>3439</v>
      </c>
      <c r="T1554" s="17" t="n">
        <v>7</v>
      </c>
      <c r="U1554" s="19" t="n">
        <f aca="false">VLOOKUP(поверки!$T1554,'Акты п-п'!$C$5:$I$57,2,FALSE())</f>
        <v>45768</v>
      </c>
      <c r="V1554" s="19" t="n">
        <f aca="false">VLOOKUP(поверки!$T1554,'Акты п-п'!$C$5:$I$57,3,FALSE())</f>
        <v>45772</v>
      </c>
      <c r="W1554" s="17" t="str">
        <f aca="false">VLOOKUP(поверки!$T1554,'Акты п-п'!$C$5:$I$57,5,FALSE())</f>
        <v>Кадыков П.Ю.</v>
      </c>
      <c r="X1554" s="17" t="n">
        <f aca="false">поверки!$G1554-поверки!$U1554</f>
        <v>0</v>
      </c>
      <c r="Y1554" s="17" t="n">
        <f aca="false">поверки!$V1554-поверки!$G1554</f>
        <v>4</v>
      </c>
      <c r="Z1554" s="17" t="str">
        <f aca="false">CONCATENATE(поверки!$Q1554," ",поверки!$S1554," номер ",поверки!$H1554)</f>
        <v>Преобразователь измерительный Rosemount 3144P номер 0821372</v>
      </c>
    </row>
    <row r="1555" customFormat="false" ht="17.9" hidden="true" customHeight="false" outlineLevel="0" collapsed="false">
      <c r="B1555" s="1" t="s">
        <v>66</v>
      </c>
      <c r="C1555" s="1" t="s">
        <v>30</v>
      </c>
      <c r="D1555" s="1" t="s">
        <v>31</v>
      </c>
      <c r="F1555" s="1" t="s">
        <v>3436</v>
      </c>
      <c r="G1555" s="16" t="n">
        <v>45768</v>
      </c>
      <c r="H1555" s="6" t="s">
        <v>3460</v>
      </c>
      <c r="J1555" s="1" t="s">
        <v>34</v>
      </c>
      <c r="K1555" s="1" t="s">
        <v>35</v>
      </c>
      <c r="L1555" s="1" t="s">
        <v>3461</v>
      </c>
      <c r="M1555" s="17" t="str">
        <f aca="false">IF(COUNTIF(поверки!$H$6:$H$3175,поверки!$H1555)&gt;1,"Дубликат","")</f>
        <v/>
      </c>
      <c r="N1555" s="17" t="str">
        <f aca="false">IF(COUNTIF(поверки!$L$6:$L$3175,поверки!$L1555)&gt;1,"Дубликат","")</f>
        <v/>
      </c>
      <c r="O1555" s="18" t="n">
        <v>1550</v>
      </c>
      <c r="P1555" s="17" t="str">
        <f aca="false">CONCATENATE(TEXT(MONTH(поверки!$G1555),"00"),"/",TEXT(поверки!$O1555,"000"), "/",TEXT(YEAR(поверки!$G1555)-2000,"00"))</f>
        <v>04/1550/25</v>
      </c>
      <c r="Q1555" s="17" t="str">
        <f aca="false">VLOOKUP(поверки!$F1555,'соответстиви ОТ типу'!$K$4:$M$344,2,FALSE())</f>
        <v>Преобразователь измерительный</v>
      </c>
      <c r="R1555" s="17" t="s">
        <v>46</v>
      </c>
      <c r="S1555" s="17" t="s">
        <v>3439</v>
      </c>
      <c r="T1555" s="17" t="n">
        <v>7</v>
      </c>
      <c r="U1555" s="19" t="n">
        <f aca="false">VLOOKUP(поверки!$T1555,'Акты п-п'!$C$5:$I$57,2,FALSE())</f>
        <v>45768</v>
      </c>
      <c r="V1555" s="19" t="n">
        <f aca="false">VLOOKUP(поверки!$T1555,'Акты п-п'!$C$5:$I$57,3,FALSE())</f>
        <v>45772</v>
      </c>
      <c r="W1555" s="17" t="str">
        <f aca="false">VLOOKUP(поверки!$T1555,'Акты п-п'!$C$5:$I$57,5,FALSE())</f>
        <v>Кадыков П.Ю.</v>
      </c>
      <c r="X1555" s="17" t="n">
        <f aca="false">поверки!$G1555-поверки!$U1555</f>
        <v>0</v>
      </c>
      <c r="Y1555" s="17" t="n">
        <f aca="false">поверки!$V1555-поверки!$G1555</f>
        <v>4</v>
      </c>
      <c r="Z1555" s="17" t="str">
        <f aca="false">CONCATENATE(поверки!$Q1555," ",поверки!$S1555," номер ",поверки!$H1555)</f>
        <v>Преобразователь измерительный Rosemount 3144P номер 0804386</v>
      </c>
    </row>
    <row r="1556" customFormat="false" ht="17.9" hidden="true" customHeight="false" outlineLevel="0" collapsed="false">
      <c r="B1556" s="1" t="s">
        <v>66</v>
      </c>
      <c r="C1556" s="1" t="s">
        <v>30</v>
      </c>
      <c r="D1556" s="1" t="s">
        <v>31</v>
      </c>
      <c r="F1556" s="1" t="s">
        <v>3436</v>
      </c>
      <c r="G1556" s="16" t="n">
        <v>45768</v>
      </c>
      <c r="H1556" s="6" t="s">
        <v>3462</v>
      </c>
      <c r="J1556" s="1" t="s">
        <v>34</v>
      </c>
      <c r="K1556" s="1" t="s">
        <v>35</v>
      </c>
      <c r="L1556" s="1" t="s">
        <v>3463</v>
      </c>
      <c r="M1556" s="17" t="str">
        <f aca="false">IF(COUNTIF(поверки!$H$6:$H$3175,поверки!$H1556)&gt;1,"Дубликат","")</f>
        <v/>
      </c>
      <c r="N1556" s="17" t="str">
        <f aca="false">IF(COUNTIF(поверки!$L$6:$L$3175,поверки!$L1556)&gt;1,"Дубликат","")</f>
        <v/>
      </c>
      <c r="O1556" s="18" t="n">
        <v>1551</v>
      </c>
      <c r="P1556" s="17" t="str">
        <f aca="false">CONCATENATE(TEXT(MONTH(поверки!$G1556),"00"),"/",TEXT(поверки!$O1556,"000"), "/",TEXT(YEAR(поверки!$G1556)-2000,"00"))</f>
        <v>04/1551/25</v>
      </c>
      <c r="Q1556" s="17" t="str">
        <f aca="false">VLOOKUP(поверки!$F1556,'соответстиви ОТ типу'!$K$4:$M$344,2,FALSE())</f>
        <v>Преобразователь измерительный</v>
      </c>
      <c r="R1556" s="17" t="s">
        <v>46</v>
      </c>
      <c r="S1556" s="17" t="s">
        <v>3439</v>
      </c>
      <c r="T1556" s="17" t="n">
        <v>7</v>
      </c>
      <c r="U1556" s="19" t="n">
        <f aca="false">VLOOKUP(поверки!$T1556,'Акты п-п'!$C$5:$I$57,2,FALSE())</f>
        <v>45768</v>
      </c>
      <c r="V1556" s="19" t="n">
        <f aca="false">VLOOKUP(поверки!$T1556,'Акты п-п'!$C$5:$I$57,3,FALSE())</f>
        <v>45772</v>
      </c>
      <c r="W1556" s="17" t="str">
        <f aca="false">VLOOKUP(поверки!$T1556,'Акты п-п'!$C$5:$I$57,5,FALSE())</f>
        <v>Кадыков П.Ю.</v>
      </c>
      <c r="X1556" s="17" t="n">
        <f aca="false">поверки!$G1556-поверки!$U1556</f>
        <v>0</v>
      </c>
      <c r="Y1556" s="17" t="n">
        <f aca="false">поверки!$V1556-поверки!$G1556</f>
        <v>4</v>
      </c>
      <c r="Z1556" s="17" t="str">
        <f aca="false">CONCATENATE(поверки!$Q1556," ",поверки!$S1556," номер ",поверки!$H1556)</f>
        <v>Преобразователь измерительный Rosemount 3144P номер 0804372</v>
      </c>
    </row>
    <row r="1557" customFormat="false" ht="17.9" hidden="true" customHeight="false" outlineLevel="0" collapsed="false">
      <c r="B1557" s="1" t="s">
        <v>2065</v>
      </c>
      <c r="C1557" s="1" t="s">
        <v>30</v>
      </c>
      <c r="D1557" s="1" t="s">
        <v>31</v>
      </c>
      <c r="F1557" s="1" t="s">
        <v>3464</v>
      </c>
      <c r="G1557" s="16" t="n">
        <v>45768</v>
      </c>
      <c r="H1557" s="6" t="s">
        <v>3465</v>
      </c>
      <c r="J1557" s="1" t="s">
        <v>34</v>
      </c>
      <c r="K1557" s="1" t="s">
        <v>35</v>
      </c>
      <c r="L1557" s="1" t="s">
        <v>3466</v>
      </c>
      <c r="M1557" s="17" t="str">
        <f aca="false">IF(COUNTIF(поверки!$H$6:$H$3175,поверки!$H1557)&gt;1,"Дубликат","")</f>
        <v/>
      </c>
      <c r="N1557" s="17" t="str">
        <f aca="false">IF(COUNTIF(поверки!$L$6:$L$3175,поверки!$L1557)&gt;1,"Дубликат","")</f>
        <v/>
      </c>
      <c r="O1557" s="18" t="n">
        <v>1552</v>
      </c>
      <c r="P1557" s="17" t="str">
        <f aca="false">CONCATENATE(TEXT(MONTH(поверки!$G1557),"00"),"/",TEXT(поверки!$O1557,"000"), "/",TEXT(YEAR(поверки!$G1557)-2000,"00"))</f>
        <v>04/1552/25</v>
      </c>
      <c r="Q1557" s="17" t="str">
        <f aca="false">VLOOKUP(поверки!$F1557,'соответстиви ОТ типу'!$K$4:$M$344,2,FALSE())</f>
        <v>Уровнемер</v>
      </c>
      <c r="R1557" s="17" t="s">
        <v>37</v>
      </c>
      <c r="S1557" s="17" t="s">
        <v>3467</v>
      </c>
      <c r="T1557" s="17" t="n">
        <v>7</v>
      </c>
      <c r="U1557" s="19" t="n">
        <f aca="false">VLOOKUP(поверки!$T1557,'Акты п-п'!$C$5:$I$57,2,FALSE())</f>
        <v>45768</v>
      </c>
      <c r="V1557" s="19" t="n">
        <f aca="false">VLOOKUP(поверки!$T1557,'Акты п-п'!$C$5:$I$57,3,FALSE())</f>
        <v>45772</v>
      </c>
      <c r="W1557" s="17" t="str">
        <f aca="false">VLOOKUP(поверки!$T1557,'Акты п-п'!$C$5:$I$57,5,FALSE())</f>
        <v>Кадыков П.Ю.</v>
      </c>
      <c r="X1557" s="17" t="n">
        <f aca="false">поверки!$G1557-поверки!$U1557</f>
        <v>0</v>
      </c>
      <c r="Y1557" s="17" t="n">
        <f aca="false">поверки!$V1557-поверки!$G1557</f>
        <v>4</v>
      </c>
      <c r="Z1557" s="17" t="str">
        <f aca="false">CONCATENATE(поверки!$Q1557," ",поверки!$S1557," номер ",поверки!$H1557)</f>
        <v>Уровнемер Levelflex FMP54 номер S300300112F</v>
      </c>
    </row>
    <row r="1558" customFormat="false" ht="17.9" hidden="true" customHeight="false" outlineLevel="0" collapsed="false">
      <c r="B1558" s="1" t="s">
        <v>2065</v>
      </c>
      <c r="C1558" s="1" t="s">
        <v>30</v>
      </c>
      <c r="D1558" s="1" t="s">
        <v>31</v>
      </c>
      <c r="F1558" s="1" t="s">
        <v>3464</v>
      </c>
      <c r="G1558" s="16" t="n">
        <v>45768</v>
      </c>
      <c r="H1558" s="6" t="s">
        <v>3468</v>
      </c>
      <c r="J1558" s="1" t="s">
        <v>34</v>
      </c>
      <c r="K1558" s="1" t="s">
        <v>35</v>
      </c>
      <c r="L1558" s="1" t="s">
        <v>3469</v>
      </c>
      <c r="M1558" s="17" t="str">
        <f aca="false">IF(COUNTIF(поверки!$H$6:$H$3175,поверки!$H1558)&gt;1,"Дубликат","")</f>
        <v/>
      </c>
      <c r="N1558" s="17" t="str">
        <f aca="false">IF(COUNTIF(поверки!$L$6:$L$3175,поверки!$L1558)&gt;1,"Дубликат","")</f>
        <v/>
      </c>
      <c r="O1558" s="18" t="n">
        <v>1553</v>
      </c>
      <c r="P1558" s="17" t="str">
        <f aca="false">CONCATENATE(TEXT(MONTH(поверки!$G1558),"00"),"/",TEXT(поверки!$O1558,"000"), "/",TEXT(YEAR(поверки!$G1558)-2000,"00"))</f>
        <v>04/1553/25</v>
      </c>
      <c r="Q1558" s="17" t="str">
        <f aca="false">VLOOKUP(поверки!$F1558,'соответстиви ОТ типу'!$K$4:$M$344,2,FALSE())</f>
        <v>Уровнемер</v>
      </c>
      <c r="R1558" s="17" t="s">
        <v>42</v>
      </c>
      <c r="S1558" s="17" t="s">
        <v>3467</v>
      </c>
      <c r="T1558" s="17" t="n">
        <v>7</v>
      </c>
      <c r="U1558" s="19" t="n">
        <f aca="false">VLOOKUP(поверки!$T1558,'Акты п-п'!$C$5:$I$57,2,FALSE())</f>
        <v>45768</v>
      </c>
      <c r="V1558" s="19" t="n">
        <f aca="false">VLOOKUP(поверки!$T1558,'Акты п-п'!$C$5:$I$57,3,FALSE())</f>
        <v>45772</v>
      </c>
      <c r="W1558" s="17" t="str">
        <f aca="false">VLOOKUP(поверки!$T1558,'Акты п-п'!$C$5:$I$57,5,FALSE())</f>
        <v>Кадыков П.Ю.</v>
      </c>
      <c r="X1558" s="17" t="n">
        <f aca="false">поверки!$G1558-поверки!$U1558</f>
        <v>0</v>
      </c>
      <c r="Y1558" s="17" t="n">
        <f aca="false">поверки!$V1558-поверки!$G1558</f>
        <v>4</v>
      </c>
      <c r="Z1558" s="17" t="str">
        <f aca="false">CONCATENATE(поверки!$Q1558," ",поверки!$S1558," номер ",поверки!$H1558)</f>
        <v>Уровнемер Levelflex FMP54 номер S300310112F</v>
      </c>
    </row>
    <row r="1559" customFormat="false" ht="17.9" hidden="true" customHeight="false" outlineLevel="0" collapsed="false">
      <c r="B1559" s="1" t="s">
        <v>3470</v>
      </c>
      <c r="C1559" s="1" t="s">
        <v>30</v>
      </c>
      <c r="D1559" s="1" t="s">
        <v>446</v>
      </c>
      <c r="E1559" s="1" t="s">
        <v>3471</v>
      </c>
      <c r="F1559" s="1" t="s">
        <v>3472</v>
      </c>
      <c r="G1559" s="16" t="n">
        <v>45768</v>
      </c>
      <c r="H1559" s="6" t="s">
        <v>3473</v>
      </c>
      <c r="J1559" s="1" t="s">
        <v>34</v>
      </c>
      <c r="K1559" s="1" t="s">
        <v>35</v>
      </c>
      <c r="L1559" s="1" t="s">
        <v>3474</v>
      </c>
      <c r="M1559" s="17" t="str">
        <f aca="false">IF(COUNTIF(поверки!$H$6:$H$3175,поверки!$H1559)&gt;1,"Дубликат","")</f>
        <v/>
      </c>
      <c r="N1559" s="17" t="str">
        <f aca="false">IF(COUNTIF(поверки!$L$6:$L$3175,поверки!$L1559)&gt;1,"Дубликат","")</f>
        <v/>
      </c>
      <c r="O1559" s="18" t="n">
        <v>1554</v>
      </c>
      <c r="P1559" s="17" t="str">
        <f aca="false">CONCATENATE(TEXT(MONTH(поверки!$G1559),"00"),"/",TEXT(поверки!$O1559,"000"), "/",TEXT(YEAR(поверки!$G1559)-2000,"00"))</f>
        <v>04/1554/25</v>
      </c>
      <c r="Q1559" s="17" t="str">
        <f aca="false">VLOOKUP(поверки!$F1559,'соответстиви ОТ типу'!$K$4:$M$344,2,FALSE())</f>
        <v>Манометр</v>
      </c>
      <c r="R1559" s="17" t="s">
        <v>52</v>
      </c>
      <c r="S1559" s="17" t="s">
        <v>400</v>
      </c>
      <c r="T1559" s="17" t="n">
        <v>8</v>
      </c>
      <c r="U1559" s="19" t="n">
        <f aca="false">VLOOKUP(поверки!$T1559,'Акты п-п'!$C$5:$I$57,2,FALSE())</f>
        <v>45767</v>
      </c>
      <c r="V1559" s="19" t="n">
        <f aca="false">VLOOKUP(поверки!$T1559,'Акты п-п'!$C$5:$I$57,3,FALSE())</f>
        <v>45770</v>
      </c>
      <c r="W1559" s="17" t="str">
        <f aca="false">VLOOKUP(поверки!$T1559,'Акты п-п'!$C$5:$I$57,5,FALSE())</f>
        <v>Чупин А.А.</v>
      </c>
      <c r="X1559" s="17" t="n">
        <f aca="false">поверки!$G1559-поверки!$U1559</f>
        <v>1</v>
      </c>
      <c r="Y1559" s="17" t="n">
        <f aca="false">поверки!$V1559-поверки!$G1559</f>
        <v>2</v>
      </c>
      <c r="Z1559" s="17" t="str">
        <f aca="false">CONCATENATE(поверки!$Q1559," ",поверки!$S1559," номер ",поверки!$H1559)</f>
        <v>Манометр ДМ номер 12А11098</v>
      </c>
    </row>
    <row r="1560" customFormat="false" ht="17.9" hidden="true" customHeight="false" outlineLevel="0" collapsed="false">
      <c r="B1560" s="1" t="s">
        <v>3475</v>
      </c>
      <c r="C1560" s="1" t="s">
        <v>30</v>
      </c>
      <c r="D1560" s="1" t="s">
        <v>446</v>
      </c>
      <c r="E1560" s="1" t="s">
        <v>3471</v>
      </c>
      <c r="F1560" s="1" t="s">
        <v>3472</v>
      </c>
      <c r="G1560" s="16" t="n">
        <v>45768</v>
      </c>
      <c r="H1560" s="6" t="s">
        <v>3476</v>
      </c>
      <c r="J1560" s="1" t="s">
        <v>34</v>
      </c>
      <c r="K1560" s="1" t="s">
        <v>35</v>
      </c>
      <c r="L1560" s="1" t="s">
        <v>3477</v>
      </c>
      <c r="M1560" s="17" t="str">
        <f aca="false">IF(COUNTIF(поверки!$H$6:$H$3175,поверки!$H1560)&gt;1,"Дубликат","")</f>
        <v/>
      </c>
      <c r="N1560" s="17" t="str">
        <f aca="false">IF(COUNTIF(поверки!$L$6:$L$3175,поверки!$L1560)&gt;1,"Дубликат","")</f>
        <v/>
      </c>
      <c r="O1560" s="18" t="n">
        <v>1555</v>
      </c>
      <c r="P1560" s="17" t="str">
        <f aca="false">CONCATENATE(TEXT(MONTH(поверки!$G1560),"00"),"/",TEXT(поверки!$O1560,"000"), "/",TEXT(YEAR(поверки!$G1560)-2000,"00"))</f>
        <v>04/1555/25</v>
      </c>
      <c r="Q1560" s="17" t="str">
        <f aca="false">VLOOKUP(поверки!$F1560,'соответстиви ОТ типу'!$K$4:$M$344,2,FALSE())</f>
        <v>Манометр</v>
      </c>
      <c r="R1560" s="17" t="s">
        <v>52</v>
      </c>
      <c r="S1560" s="17" t="s">
        <v>400</v>
      </c>
      <c r="T1560" s="17" t="n">
        <v>8</v>
      </c>
      <c r="U1560" s="19" t="n">
        <f aca="false">VLOOKUP(поверки!$T1560,'Акты п-п'!$C$5:$I$57,2,FALSE())</f>
        <v>45767</v>
      </c>
      <c r="V1560" s="19" t="n">
        <f aca="false">VLOOKUP(поверки!$T1560,'Акты п-п'!$C$5:$I$57,3,FALSE())</f>
        <v>45770</v>
      </c>
      <c r="W1560" s="17" t="str">
        <f aca="false">VLOOKUP(поверки!$T1560,'Акты п-п'!$C$5:$I$57,5,FALSE())</f>
        <v>Чупин А.А.</v>
      </c>
      <c r="X1560" s="17" t="n">
        <f aca="false">поверки!$G1560-поверки!$U1560</f>
        <v>1</v>
      </c>
      <c r="Y1560" s="17" t="n">
        <f aca="false">поверки!$V1560-поверки!$G1560</f>
        <v>2</v>
      </c>
      <c r="Z1560" s="17" t="str">
        <f aca="false">CONCATENATE(поверки!$Q1560," ",поверки!$S1560," номер ",поверки!$H1560)</f>
        <v>Манометр ДМ номер 12А11091</v>
      </c>
    </row>
    <row r="1561" customFormat="false" ht="17.9" hidden="true" customHeight="false" outlineLevel="0" collapsed="false">
      <c r="B1561" s="1" t="s">
        <v>2344</v>
      </c>
      <c r="C1561" s="1" t="s">
        <v>30</v>
      </c>
      <c r="D1561" s="1" t="s">
        <v>446</v>
      </c>
      <c r="F1561" s="1" t="s">
        <v>3478</v>
      </c>
      <c r="G1561" s="16" t="n">
        <v>45768</v>
      </c>
      <c r="H1561" s="6" t="s">
        <v>3479</v>
      </c>
      <c r="J1561" s="1" t="s">
        <v>34</v>
      </c>
      <c r="K1561" s="1" t="s">
        <v>35</v>
      </c>
      <c r="L1561" s="1" t="s">
        <v>3480</v>
      </c>
      <c r="M1561" s="17" t="str">
        <f aca="false">IF(COUNTIF(поверки!$H$6:$H$3175,поверки!$H1561)&gt;1,"Дубликат","")</f>
        <v/>
      </c>
      <c r="N1561" s="17" t="str">
        <f aca="false">IF(COUNTIF(поверки!$L$6:$L$3175,поверки!$L1561)&gt;1,"Дубликат","")</f>
        <v/>
      </c>
      <c r="O1561" s="18" t="n">
        <v>1556</v>
      </c>
      <c r="P1561" s="17" t="str">
        <f aca="false">CONCATENATE(TEXT(MONTH(поверки!$G1561),"00"),"/",TEXT(поверки!$O1561,"000"), "/",TEXT(YEAR(поверки!$G1561)-2000,"00"))</f>
        <v>04/1556/25</v>
      </c>
      <c r="Q1561" s="17" t="str">
        <f aca="false">VLOOKUP(поверки!$F1561,'соответстиви ОТ типу'!$K$4:$M$344,2,FALSE())</f>
        <v>Уровнемер поплавковый </v>
      </c>
      <c r="R1561" s="17" t="s">
        <v>52</v>
      </c>
      <c r="S1561" s="17" t="s">
        <v>3481</v>
      </c>
      <c r="T1561" s="17" t="n">
        <v>8</v>
      </c>
      <c r="U1561" s="19" t="n">
        <f aca="false">VLOOKUP(поверки!$T1561,'Акты п-п'!$C$5:$I$57,2,FALSE())</f>
        <v>45767</v>
      </c>
      <c r="V1561" s="19" t="n">
        <f aca="false">VLOOKUP(поверки!$T1561,'Акты п-п'!$C$5:$I$57,3,FALSE())</f>
        <v>45770</v>
      </c>
      <c r="W1561" s="17" t="str">
        <f aca="false">VLOOKUP(поверки!$T1561,'Акты п-п'!$C$5:$I$57,5,FALSE())</f>
        <v>Чупин А.А.</v>
      </c>
      <c r="X1561" s="17" t="n">
        <f aca="false">поверки!$G1561-поверки!$U1561</f>
        <v>1</v>
      </c>
      <c r="Y1561" s="17" t="n">
        <f aca="false">поверки!$V1561-поверки!$G1561</f>
        <v>2</v>
      </c>
      <c r="Z1561" s="17" t="str">
        <f aca="false">CONCATENATE(поверки!$Q1561," ",поверки!$S1561," номер ",поверки!$H1561)</f>
        <v>Уровнемер поплавковый  ДУУ10 номер 247</v>
      </c>
    </row>
    <row r="1562" customFormat="false" ht="17.9" hidden="true" customHeight="false" outlineLevel="0" collapsed="false">
      <c r="B1562" s="1" t="s">
        <v>2344</v>
      </c>
      <c r="C1562" s="1" t="s">
        <v>30</v>
      </c>
      <c r="D1562" s="1" t="s">
        <v>446</v>
      </c>
      <c r="F1562" s="1" t="s">
        <v>3478</v>
      </c>
      <c r="G1562" s="16" t="n">
        <v>45768</v>
      </c>
      <c r="H1562" s="6" t="s">
        <v>3482</v>
      </c>
      <c r="J1562" s="1" t="s">
        <v>34</v>
      </c>
      <c r="K1562" s="1" t="s">
        <v>35</v>
      </c>
      <c r="L1562" s="1" t="s">
        <v>3483</v>
      </c>
      <c r="M1562" s="17" t="str">
        <f aca="false">IF(COUNTIF(поверки!$H$6:$H$3175,поверки!$H1562)&gt;1,"Дубликат","")</f>
        <v/>
      </c>
      <c r="N1562" s="17" t="str">
        <f aca="false">IF(COUNTIF(поверки!$L$6:$L$3175,поверки!$L1562)&gt;1,"Дубликат","")</f>
        <v/>
      </c>
      <c r="O1562" s="18" t="n">
        <v>1557</v>
      </c>
      <c r="P1562" s="17" t="str">
        <f aca="false">CONCATENATE(TEXT(MONTH(поверки!$G1562),"00"),"/",TEXT(поверки!$O1562,"000"), "/",TEXT(YEAR(поверки!$G1562)-2000,"00"))</f>
        <v>04/1557/25</v>
      </c>
      <c r="Q1562" s="17" t="str">
        <f aca="false">VLOOKUP(поверки!$F1562,'соответстиви ОТ типу'!$K$4:$M$344,2,FALSE())</f>
        <v>Уровнемер поплавковый </v>
      </c>
      <c r="R1562" s="17" t="s">
        <v>52</v>
      </c>
      <c r="S1562" s="17" t="s">
        <v>3481</v>
      </c>
      <c r="T1562" s="17" t="n">
        <v>8</v>
      </c>
      <c r="U1562" s="19" t="n">
        <f aca="false">VLOOKUP(поверки!$T1562,'Акты п-п'!$C$5:$I$57,2,FALSE())</f>
        <v>45767</v>
      </c>
      <c r="V1562" s="19" t="n">
        <f aca="false">VLOOKUP(поверки!$T1562,'Акты п-п'!$C$5:$I$57,3,FALSE())</f>
        <v>45770</v>
      </c>
      <c r="W1562" s="17" t="str">
        <f aca="false">VLOOKUP(поверки!$T1562,'Акты п-п'!$C$5:$I$57,5,FALSE())</f>
        <v>Чупин А.А.</v>
      </c>
      <c r="X1562" s="17" t="n">
        <f aca="false">поверки!$G1562-поверки!$U1562</f>
        <v>1</v>
      </c>
      <c r="Y1562" s="17" t="n">
        <f aca="false">поверки!$V1562-поверки!$G1562</f>
        <v>2</v>
      </c>
      <c r="Z1562" s="17" t="str">
        <f aca="false">CONCATENATE(поверки!$Q1562," ",поверки!$S1562," номер ",поверки!$H1562)</f>
        <v>Уровнемер поплавковый  ДУУ10 номер 476</v>
      </c>
    </row>
    <row r="1563" customFormat="false" ht="17.9" hidden="true" customHeight="false" outlineLevel="0" collapsed="false">
      <c r="B1563" s="1" t="s">
        <v>2344</v>
      </c>
      <c r="C1563" s="1" t="s">
        <v>30</v>
      </c>
      <c r="D1563" s="1" t="s">
        <v>446</v>
      </c>
      <c r="F1563" s="1" t="s">
        <v>3478</v>
      </c>
      <c r="G1563" s="16" t="n">
        <v>45768</v>
      </c>
      <c r="H1563" s="6" t="s">
        <v>3484</v>
      </c>
      <c r="J1563" s="1" t="s">
        <v>34</v>
      </c>
      <c r="K1563" s="1" t="s">
        <v>35</v>
      </c>
      <c r="L1563" s="1" t="s">
        <v>3485</v>
      </c>
      <c r="M1563" s="17" t="str">
        <f aca="false">IF(COUNTIF(поверки!$H$6:$H$3175,поверки!$H1563)&gt;1,"Дубликат","")</f>
        <v/>
      </c>
      <c r="N1563" s="17" t="str">
        <f aca="false">IF(COUNTIF(поверки!$L$6:$L$3175,поверки!$L1563)&gt;1,"Дубликат","")</f>
        <v/>
      </c>
      <c r="O1563" s="18" t="n">
        <v>1558</v>
      </c>
      <c r="P1563" s="17" t="str">
        <f aca="false">CONCATENATE(TEXT(MONTH(поверки!$G1563),"00"),"/",TEXT(поверки!$O1563,"000"), "/",TEXT(YEAR(поверки!$G1563)-2000,"00"))</f>
        <v>04/1558/25</v>
      </c>
      <c r="Q1563" s="17" t="str">
        <f aca="false">VLOOKUP(поверки!$F1563,'соответстиви ОТ типу'!$K$4:$M$344,2,FALSE())</f>
        <v>Уровнемер поплавковый </v>
      </c>
      <c r="R1563" s="17" t="s">
        <v>52</v>
      </c>
      <c r="S1563" s="17" t="s">
        <v>3481</v>
      </c>
      <c r="T1563" s="17" t="n">
        <v>8</v>
      </c>
      <c r="U1563" s="19" t="n">
        <f aca="false">VLOOKUP(поверки!$T1563,'Акты п-п'!$C$5:$I$57,2,FALSE())</f>
        <v>45767</v>
      </c>
      <c r="V1563" s="19" t="n">
        <f aca="false">VLOOKUP(поверки!$T1563,'Акты п-п'!$C$5:$I$57,3,FALSE())</f>
        <v>45770</v>
      </c>
      <c r="W1563" s="17" t="str">
        <f aca="false">VLOOKUP(поверки!$T1563,'Акты п-п'!$C$5:$I$57,5,FALSE())</f>
        <v>Чупин А.А.</v>
      </c>
      <c r="X1563" s="17" t="n">
        <f aca="false">поверки!$G1563-поверки!$U1563</f>
        <v>1</v>
      </c>
      <c r="Y1563" s="17" t="n">
        <f aca="false">поверки!$V1563-поверки!$G1563</f>
        <v>2</v>
      </c>
      <c r="Z1563" s="17" t="str">
        <f aca="false">CONCATENATE(поверки!$Q1563," ",поверки!$S1563," номер ",поверки!$H1563)</f>
        <v>Уровнемер поплавковый  ДУУ10 номер 473</v>
      </c>
    </row>
    <row r="1564" customFormat="false" ht="17.9" hidden="true" customHeight="false" outlineLevel="0" collapsed="false">
      <c r="B1564" s="1" t="s">
        <v>2344</v>
      </c>
      <c r="C1564" s="1" t="s">
        <v>30</v>
      </c>
      <c r="D1564" s="1" t="s">
        <v>446</v>
      </c>
      <c r="F1564" s="1" t="s">
        <v>3478</v>
      </c>
      <c r="G1564" s="16" t="n">
        <v>45768</v>
      </c>
      <c r="H1564" s="6" t="s">
        <v>3486</v>
      </c>
      <c r="J1564" s="1" t="s">
        <v>34</v>
      </c>
      <c r="K1564" s="1" t="s">
        <v>35</v>
      </c>
      <c r="L1564" s="1" t="s">
        <v>3487</v>
      </c>
      <c r="M1564" s="17" t="str">
        <f aca="false">IF(COUNTIF(поверки!$H$6:$H$3175,поверки!$H1564)&gt;1,"Дубликат","")</f>
        <v/>
      </c>
      <c r="N1564" s="17" t="str">
        <f aca="false">IF(COUNTIF(поверки!$L$6:$L$3175,поверки!$L1564)&gt;1,"Дубликат","")</f>
        <v/>
      </c>
      <c r="O1564" s="18" t="n">
        <v>1559</v>
      </c>
      <c r="P1564" s="17" t="str">
        <f aca="false">CONCATENATE(TEXT(MONTH(поверки!$G1564),"00"),"/",TEXT(поверки!$O1564,"000"), "/",TEXT(YEAR(поверки!$G1564)-2000,"00"))</f>
        <v>04/1559/25</v>
      </c>
      <c r="Q1564" s="17" t="str">
        <f aca="false">VLOOKUP(поверки!$F1564,'соответстиви ОТ типу'!$K$4:$M$344,2,FALSE())</f>
        <v>Уровнемер поплавковый </v>
      </c>
      <c r="R1564" s="17" t="s">
        <v>52</v>
      </c>
      <c r="S1564" s="17" t="s">
        <v>3481</v>
      </c>
      <c r="T1564" s="17" t="n">
        <v>8</v>
      </c>
      <c r="U1564" s="19" t="n">
        <f aca="false">VLOOKUP(поверки!$T1564,'Акты п-п'!$C$5:$I$57,2,FALSE())</f>
        <v>45767</v>
      </c>
      <c r="V1564" s="19" t="n">
        <f aca="false">VLOOKUP(поверки!$T1564,'Акты п-п'!$C$5:$I$57,3,FALSE())</f>
        <v>45770</v>
      </c>
      <c r="W1564" s="17" t="str">
        <f aca="false">VLOOKUP(поверки!$T1564,'Акты п-п'!$C$5:$I$57,5,FALSE())</f>
        <v>Чупин А.А.</v>
      </c>
      <c r="X1564" s="17" t="n">
        <f aca="false">поверки!$G1564-поверки!$U1564</f>
        <v>1</v>
      </c>
      <c r="Y1564" s="17" t="n">
        <f aca="false">поверки!$V1564-поверки!$G1564</f>
        <v>2</v>
      </c>
      <c r="Z1564" s="17" t="str">
        <f aca="false">CONCATENATE(поверки!$Q1564," ",поверки!$S1564," номер ",поверки!$H1564)</f>
        <v>Уровнемер поплавковый  ДУУ10 номер 480</v>
      </c>
    </row>
    <row r="1565" customFormat="false" ht="17.9" hidden="true" customHeight="false" outlineLevel="0" collapsed="false">
      <c r="B1565" s="1" t="s">
        <v>2344</v>
      </c>
      <c r="C1565" s="1" t="s">
        <v>30</v>
      </c>
      <c r="D1565" s="1" t="s">
        <v>446</v>
      </c>
      <c r="F1565" s="1" t="s">
        <v>3478</v>
      </c>
      <c r="G1565" s="16" t="n">
        <v>45768</v>
      </c>
      <c r="H1565" s="6" t="s">
        <v>3488</v>
      </c>
      <c r="J1565" s="1" t="s">
        <v>34</v>
      </c>
      <c r="K1565" s="1" t="s">
        <v>35</v>
      </c>
      <c r="L1565" s="1" t="s">
        <v>3489</v>
      </c>
      <c r="M1565" s="17" t="str">
        <f aca="false">IF(COUNTIF(поверки!$H$6:$H$3175,поверки!$H1565)&gt;1,"Дубликат","")</f>
        <v/>
      </c>
      <c r="N1565" s="17" t="str">
        <f aca="false">IF(COUNTIF(поверки!$L$6:$L$3175,поверки!$L1565)&gt;1,"Дубликат","")</f>
        <v/>
      </c>
      <c r="O1565" s="18" t="n">
        <v>1560</v>
      </c>
      <c r="P1565" s="17" t="str">
        <f aca="false">CONCATENATE(TEXT(MONTH(поверки!$G1565),"00"),"/",TEXT(поверки!$O1565,"000"), "/",TEXT(YEAR(поверки!$G1565)-2000,"00"))</f>
        <v>04/1560/25</v>
      </c>
      <c r="Q1565" s="17" t="str">
        <f aca="false">VLOOKUP(поверки!$F1565,'соответстиви ОТ типу'!$K$4:$M$344,2,FALSE())</f>
        <v>Уровнемер поплавковый </v>
      </c>
      <c r="R1565" s="17" t="s">
        <v>52</v>
      </c>
      <c r="S1565" s="17" t="s">
        <v>3481</v>
      </c>
      <c r="T1565" s="17" t="n">
        <v>8</v>
      </c>
      <c r="U1565" s="19" t="n">
        <f aca="false">VLOOKUP(поверки!$T1565,'Акты п-п'!$C$5:$I$57,2,FALSE())</f>
        <v>45767</v>
      </c>
      <c r="V1565" s="19" t="n">
        <f aca="false">VLOOKUP(поверки!$T1565,'Акты п-п'!$C$5:$I$57,3,FALSE())</f>
        <v>45770</v>
      </c>
      <c r="W1565" s="17" t="str">
        <f aca="false">VLOOKUP(поверки!$T1565,'Акты п-п'!$C$5:$I$57,5,FALSE())</f>
        <v>Чупин А.А.</v>
      </c>
      <c r="X1565" s="17" t="n">
        <f aca="false">поверки!$G1565-поверки!$U1565</f>
        <v>1</v>
      </c>
      <c r="Y1565" s="17" t="n">
        <f aca="false">поверки!$V1565-поверки!$G1565</f>
        <v>2</v>
      </c>
      <c r="Z1565" s="17" t="str">
        <f aca="false">CONCATENATE(поверки!$Q1565," ",поверки!$S1565," номер ",поверки!$H1565)</f>
        <v>Уровнемер поплавковый  ДУУ10 номер 492</v>
      </c>
    </row>
    <row r="1566" customFormat="false" ht="17.9" hidden="true" customHeight="false" outlineLevel="0" collapsed="false">
      <c r="B1566" s="1" t="s">
        <v>2344</v>
      </c>
      <c r="C1566" s="1" t="s">
        <v>30</v>
      </c>
      <c r="D1566" s="1" t="s">
        <v>446</v>
      </c>
      <c r="F1566" s="1" t="s">
        <v>3478</v>
      </c>
      <c r="G1566" s="16" t="n">
        <v>45768</v>
      </c>
      <c r="H1566" s="6" t="s">
        <v>3490</v>
      </c>
      <c r="J1566" s="1" t="s">
        <v>34</v>
      </c>
      <c r="K1566" s="1" t="s">
        <v>35</v>
      </c>
      <c r="L1566" s="1" t="s">
        <v>3491</v>
      </c>
      <c r="M1566" s="17" t="str">
        <f aca="false">IF(COUNTIF(поверки!$H$6:$H$3175,поверки!$H1566)&gt;1,"Дубликат","")</f>
        <v/>
      </c>
      <c r="N1566" s="17" t="str">
        <f aca="false">IF(COUNTIF(поверки!$L$6:$L$3175,поверки!$L1566)&gt;1,"Дубликат","")</f>
        <v/>
      </c>
      <c r="O1566" s="18" t="n">
        <v>1561</v>
      </c>
      <c r="P1566" s="17" t="str">
        <f aca="false">CONCATENATE(TEXT(MONTH(поверки!$G1566),"00"),"/",TEXT(поверки!$O1566,"000"), "/",TEXT(YEAR(поверки!$G1566)-2000,"00"))</f>
        <v>04/1561/25</v>
      </c>
      <c r="Q1566" s="17" t="str">
        <f aca="false">VLOOKUP(поверки!$F1566,'соответстиви ОТ типу'!$K$4:$M$344,2,FALSE())</f>
        <v>Уровнемер поплавковый </v>
      </c>
      <c r="R1566" s="17" t="s">
        <v>52</v>
      </c>
      <c r="S1566" s="17" t="s">
        <v>3481</v>
      </c>
      <c r="T1566" s="17" t="n">
        <v>8</v>
      </c>
      <c r="U1566" s="19" t="n">
        <f aca="false">VLOOKUP(поверки!$T1566,'Акты п-п'!$C$5:$I$57,2,FALSE())</f>
        <v>45767</v>
      </c>
      <c r="V1566" s="19" t="n">
        <f aca="false">VLOOKUP(поверки!$T1566,'Акты п-п'!$C$5:$I$57,3,FALSE())</f>
        <v>45770</v>
      </c>
      <c r="W1566" s="17" t="str">
        <f aca="false">VLOOKUP(поверки!$T1566,'Акты п-п'!$C$5:$I$57,5,FALSE())</f>
        <v>Чупин А.А.</v>
      </c>
      <c r="X1566" s="17" t="n">
        <f aca="false">поверки!$G1566-поверки!$U1566</f>
        <v>1</v>
      </c>
      <c r="Y1566" s="17" t="n">
        <f aca="false">поверки!$V1566-поверки!$G1566</f>
        <v>2</v>
      </c>
      <c r="Z1566" s="17" t="str">
        <f aca="false">CONCATENATE(поверки!$Q1566," ",поверки!$S1566," номер ",поверки!$H1566)</f>
        <v>Уровнемер поплавковый  ДУУ10 номер 479</v>
      </c>
    </row>
    <row r="1567" customFormat="false" ht="17.9" hidden="true" customHeight="false" outlineLevel="0" collapsed="false">
      <c r="B1567" s="1" t="s">
        <v>2344</v>
      </c>
      <c r="C1567" s="1" t="s">
        <v>30</v>
      </c>
      <c r="D1567" s="1" t="s">
        <v>446</v>
      </c>
      <c r="F1567" s="1" t="s">
        <v>3478</v>
      </c>
      <c r="G1567" s="16" t="n">
        <v>45768</v>
      </c>
      <c r="H1567" s="6" t="s">
        <v>3492</v>
      </c>
      <c r="J1567" s="1" t="s">
        <v>34</v>
      </c>
      <c r="K1567" s="1" t="s">
        <v>35</v>
      </c>
      <c r="L1567" s="1" t="s">
        <v>3493</v>
      </c>
      <c r="M1567" s="17" t="str">
        <f aca="false">IF(COUNTIF(поверки!$H$6:$H$3175,поверки!$H1567)&gt;1,"Дубликат","")</f>
        <v/>
      </c>
      <c r="N1567" s="17" t="str">
        <f aca="false">IF(COUNTIF(поверки!$L$6:$L$3175,поверки!$L1567)&gt;1,"Дубликат","")</f>
        <v/>
      </c>
      <c r="O1567" s="18" t="n">
        <v>1562</v>
      </c>
      <c r="P1567" s="17" t="str">
        <f aca="false">CONCATENATE(TEXT(MONTH(поверки!$G1567),"00"),"/",TEXT(поверки!$O1567,"000"), "/",TEXT(YEAR(поверки!$G1567)-2000,"00"))</f>
        <v>04/1562/25</v>
      </c>
      <c r="Q1567" s="17" t="str">
        <f aca="false">VLOOKUP(поверки!$F1567,'соответстиви ОТ типу'!$K$4:$M$344,2,FALSE())</f>
        <v>Уровнемер поплавковый </v>
      </c>
      <c r="R1567" s="17" t="s">
        <v>52</v>
      </c>
      <c r="S1567" s="17" t="s">
        <v>3481</v>
      </c>
      <c r="T1567" s="17" t="n">
        <v>8</v>
      </c>
      <c r="U1567" s="19" t="n">
        <f aca="false">VLOOKUP(поверки!$T1567,'Акты п-п'!$C$5:$I$57,2,FALSE())</f>
        <v>45767</v>
      </c>
      <c r="V1567" s="19" t="n">
        <f aca="false">VLOOKUP(поверки!$T1567,'Акты п-п'!$C$5:$I$57,3,FALSE())</f>
        <v>45770</v>
      </c>
      <c r="W1567" s="17" t="str">
        <f aca="false">VLOOKUP(поверки!$T1567,'Акты п-п'!$C$5:$I$57,5,FALSE())</f>
        <v>Чупин А.А.</v>
      </c>
      <c r="X1567" s="17" t="n">
        <f aca="false">поверки!$G1567-поверки!$U1567</f>
        <v>1</v>
      </c>
      <c r="Y1567" s="17" t="n">
        <f aca="false">поверки!$V1567-поверки!$G1567</f>
        <v>2</v>
      </c>
      <c r="Z1567" s="17" t="str">
        <f aca="false">CONCATENATE(поверки!$Q1567," ",поверки!$S1567," номер ",поверки!$H1567)</f>
        <v>Уровнемер поплавковый  ДУУ10 номер 598</v>
      </c>
    </row>
    <row r="1568" customFormat="false" ht="17.9" hidden="true" customHeight="false" outlineLevel="0" collapsed="false">
      <c r="B1568" s="1" t="s">
        <v>2344</v>
      </c>
      <c r="C1568" s="1" t="s">
        <v>30</v>
      </c>
      <c r="D1568" s="1" t="s">
        <v>446</v>
      </c>
      <c r="F1568" s="1" t="s">
        <v>3478</v>
      </c>
      <c r="G1568" s="16" t="n">
        <v>45768</v>
      </c>
      <c r="H1568" s="6" t="s">
        <v>3494</v>
      </c>
      <c r="J1568" s="1" t="s">
        <v>34</v>
      </c>
      <c r="K1568" s="1" t="s">
        <v>35</v>
      </c>
      <c r="L1568" s="1" t="s">
        <v>3495</v>
      </c>
      <c r="M1568" s="17" t="str">
        <f aca="false">IF(COUNTIF(поверки!$H$6:$H$3175,поверки!$H1568)&gt;1,"Дубликат","")</f>
        <v/>
      </c>
      <c r="N1568" s="17" t="str">
        <f aca="false">IF(COUNTIF(поверки!$L$6:$L$3175,поверки!$L1568)&gt;1,"Дубликат","")</f>
        <v/>
      </c>
      <c r="O1568" s="18" t="n">
        <v>1563</v>
      </c>
      <c r="P1568" s="17" t="str">
        <f aca="false">CONCATENATE(TEXT(MONTH(поверки!$G1568),"00"),"/",TEXT(поверки!$O1568,"000"), "/",TEXT(YEAR(поверки!$G1568)-2000,"00"))</f>
        <v>04/1563/25</v>
      </c>
      <c r="Q1568" s="17" t="str">
        <f aca="false">VLOOKUP(поверки!$F1568,'соответстиви ОТ типу'!$K$4:$M$344,2,FALSE())</f>
        <v>Уровнемер поплавковый </v>
      </c>
      <c r="R1568" s="17" t="s">
        <v>52</v>
      </c>
      <c r="S1568" s="17" t="s">
        <v>3481</v>
      </c>
      <c r="T1568" s="17" t="n">
        <v>8</v>
      </c>
      <c r="U1568" s="19" t="n">
        <f aca="false">VLOOKUP(поверки!$T1568,'Акты п-п'!$C$5:$I$57,2,FALSE())</f>
        <v>45767</v>
      </c>
      <c r="V1568" s="19" t="n">
        <f aca="false">VLOOKUP(поверки!$T1568,'Акты п-п'!$C$5:$I$57,3,FALSE())</f>
        <v>45770</v>
      </c>
      <c r="W1568" s="17" t="str">
        <f aca="false">VLOOKUP(поверки!$T1568,'Акты п-п'!$C$5:$I$57,5,FALSE())</f>
        <v>Чупин А.А.</v>
      </c>
      <c r="X1568" s="17" t="n">
        <f aca="false">поверки!$G1568-поверки!$U1568</f>
        <v>1</v>
      </c>
      <c r="Y1568" s="17" t="n">
        <f aca="false">поверки!$V1568-поверки!$G1568</f>
        <v>2</v>
      </c>
      <c r="Z1568" s="17" t="str">
        <f aca="false">CONCATENATE(поверки!$Q1568," ",поверки!$S1568," номер ",поверки!$H1568)</f>
        <v>Уровнемер поплавковый  ДУУ10 номер 597</v>
      </c>
    </row>
    <row r="1569" customFormat="false" ht="17.9" hidden="true" customHeight="false" outlineLevel="0" collapsed="false">
      <c r="B1569" s="1" t="s">
        <v>2344</v>
      </c>
      <c r="C1569" s="1" t="s">
        <v>30</v>
      </c>
      <c r="D1569" s="1" t="s">
        <v>446</v>
      </c>
      <c r="F1569" s="1" t="s">
        <v>3478</v>
      </c>
      <c r="G1569" s="16" t="n">
        <v>45768</v>
      </c>
      <c r="H1569" s="6" t="s">
        <v>3496</v>
      </c>
      <c r="J1569" s="1" t="s">
        <v>34</v>
      </c>
      <c r="K1569" s="1" t="s">
        <v>35</v>
      </c>
      <c r="L1569" s="1" t="s">
        <v>3497</v>
      </c>
      <c r="M1569" s="17" t="str">
        <f aca="false">IF(COUNTIF(поверки!$H$6:$H$3175,поверки!$H1569)&gt;1,"Дубликат","")</f>
        <v/>
      </c>
      <c r="N1569" s="17" t="str">
        <f aca="false">IF(COUNTIF(поверки!$L$6:$L$3175,поверки!$L1569)&gt;1,"Дубликат","")</f>
        <v/>
      </c>
      <c r="O1569" s="18" t="n">
        <v>1564</v>
      </c>
      <c r="P1569" s="17" t="str">
        <f aca="false">CONCATENATE(TEXT(MONTH(поверки!$G1569),"00"),"/",TEXT(поверки!$O1569,"000"), "/",TEXT(YEAR(поверки!$G1569)-2000,"00"))</f>
        <v>04/1564/25</v>
      </c>
      <c r="Q1569" s="17" t="str">
        <f aca="false">VLOOKUP(поверки!$F1569,'соответстиви ОТ типу'!$K$4:$M$344,2,FALSE())</f>
        <v>Уровнемер поплавковый </v>
      </c>
      <c r="R1569" s="17" t="s">
        <v>52</v>
      </c>
      <c r="S1569" s="17" t="s">
        <v>3481</v>
      </c>
      <c r="T1569" s="17" t="n">
        <v>8</v>
      </c>
      <c r="U1569" s="19" t="n">
        <f aca="false">VLOOKUP(поверки!$T1569,'Акты п-п'!$C$5:$I$57,2,FALSE())</f>
        <v>45767</v>
      </c>
      <c r="V1569" s="19" t="n">
        <f aca="false">VLOOKUP(поверки!$T1569,'Акты п-п'!$C$5:$I$57,3,FALSE())</f>
        <v>45770</v>
      </c>
      <c r="W1569" s="17" t="str">
        <f aca="false">VLOOKUP(поверки!$T1569,'Акты п-п'!$C$5:$I$57,5,FALSE())</f>
        <v>Чупин А.А.</v>
      </c>
      <c r="X1569" s="17" t="n">
        <f aca="false">поверки!$G1569-поверки!$U1569</f>
        <v>1</v>
      </c>
      <c r="Y1569" s="17" t="n">
        <f aca="false">поверки!$V1569-поверки!$G1569</f>
        <v>2</v>
      </c>
      <c r="Z1569" s="17" t="str">
        <f aca="false">CONCATENATE(поверки!$Q1569," ",поверки!$S1569," номер ",поверки!$H1569)</f>
        <v>Уровнемер поплавковый  ДУУ10 номер 496</v>
      </c>
    </row>
    <row r="1570" customFormat="false" ht="17.9" hidden="true" customHeight="false" outlineLevel="0" collapsed="false">
      <c r="B1570" s="1" t="s">
        <v>2344</v>
      </c>
      <c r="C1570" s="1" t="s">
        <v>30</v>
      </c>
      <c r="D1570" s="1" t="s">
        <v>446</v>
      </c>
      <c r="F1570" s="1" t="s">
        <v>3478</v>
      </c>
      <c r="G1570" s="16" t="n">
        <v>45768</v>
      </c>
      <c r="H1570" s="6" t="s">
        <v>3498</v>
      </c>
      <c r="J1570" s="1" t="s">
        <v>34</v>
      </c>
      <c r="K1570" s="1" t="s">
        <v>35</v>
      </c>
      <c r="L1570" s="1" t="s">
        <v>3499</v>
      </c>
      <c r="M1570" s="17" t="str">
        <f aca="false">IF(COUNTIF(поверки!$H$6:$H$3175,поверки!$H1570)&gt;1,"Дубликат","")</f>
        <v/>
      </c>
      <c r="N1570" s="17" t="str">
        <f aca="false">IF(COUNTIF(поверки!$L$6:$L$3175,поверки!$L1570)&gt;1,"Дубликат","")</f>
        <v/>
      </c>
      <c r="O1570" s="18" t="n">
        <v>1565</v>
      </c>
      <c r="P1570" s="17" t="str">
        <f aca="false">CONCATENATE(TEXT(MONTH(поверки!$G1570),"00"),"/",TEXT(поверки!$O1570,"000"), "/",TEXT(YEAR(поверки!$G1570)-2000,"00"))</f>
        <v>04/1565/25</v>
      </c>
      <c r="Q1570" s="17" t="str">
        <f aca="false">VLOOKUP(поверки!$F1570,'соответстиви ОТ типу'!$K$4:$M$344,2,FALSE())</f>
        <v>Уровнемер поплавковый </v>
      </c>
      <c r="R1570" s="17" t="s">
        <v>52</v>
      </c>
      <c r="S1570" s="17" t="s">
        <v>3481</v>
      </c>
      <c r="T1570" s="17" t="n">
        <v>8</v>
      </c>
      <c r="U1570" s="19" t="n">
        <f aca="false">VLOOKUP(поверки!$T1570,'Акты п-п'!$C$5:$I$57,2,FALSE())</f>
        <v>45767</v>
      </c>
      <c r="V1570" s="19" t="n">
        <f aca="false">VLOOKUP(поверки!$T1570,'Акты п-п'!$C$5:$I$57,3,FALSE())</f>
        <v>45770</v>
      </c>
      <c r="W1570" s="17" t="str">
        <f aca="false">VLOOKUP(поверки!$T1570,'Акты п-п'!$C$5:$I$57,5,FALSE())</f>
        <v>Чупин А.А.</v>
      </c>
      <c r="X1570" s="17" t="n">
        <f aca="false">поверки!$G1570-поверки!$U1570</f>
        <v>1</v>
      </c>
      <c r="Y1570" s="17" t="n">
        <f aca="false">поверки!$V1570-поверки!$G1570</f>
        <v>2</v>
      </c>
      <c r="Z1570" s="17" t="str">
        <f aca="false">CONCATENATE(поверки!$Q1570," ",поверки!$S1570," номер ",поверки!$H1570)</f>
        <v>Уровнемер поплавковый  ДУУ10 номер 472</v>
      </c>
    </row>
    <row r="1571" customFormat="false" ht="17.9" hidden="true" customHeight="false" outlineLevel="0" collapsed="false">
      <c r="B1571" s="1" t="s">
        <v>2344</v>
      </c>
      <c r="C1571" s="1" t="s">
        <v>30</v>
      </c>
      <c r="D1571" s="1" t="s">
        <v>446</v>
      </c>
      <c r="F1571" s="1" t="s">
        <v>3478</v>
      </c>
      <c r="G1571" s="16" t="n">
        <v>45768</v>
      </c>
      <c r="H1571" s="6" t="s">
        <v>3500</v>
      </c>
      <c r="J1571" s="1" t="s">
        <v>34</v>
      </c>
      <c r="K1571" s="1" t="s">
        <v>35</v>
      </c>
      <c r="L1571" s="1" t="s">
        <v>3501</v>
      </c>
      <c r="M1571" s="17" t="str">
        <f aca="false">IF(COUNTIF(поверки!$H$6:$H$3175,поверки!$H1571)&gt;1,"Дубликат","")</f>
        <v/>
      </c>
      <c r="N1571" s="17" t="str">
        <f aca="false">IF(COUNTIF(поверки!$L$6:$L$3175,поверки!$L1571)&gt;1,"Дубликат","")</f>
        <v/>
      </c>
      <c r="O1571" s="18" t="n">
        <v>1566</v>
      </c>
      <c r="P1571" s="17" t="str">
        <f aca="false">CONCATENATE(TEXT(MONTH(поверки!$G1571),"00"),"/",TEXT(поверки!$O1571,"000"), "/",TEXT(YEAR(поверки!$G1571)-2000,"00"))</f>
        <v>04/1566/25</v>
      </c>
      <c r="Q1571" s="17" t="str">
        <f aca="false">VLOOKUP(поверки!$F1571,'соответстиви ОТ типу'!$K$4:$M$344,2,FALSE())</f>
        <v>Уровнемер поплавковый </v>
      </c>
      <c r="R1571" s="17" t="s">
        <v>52</v>
      </c>
      <c r="S1571" s="17" t="s">
        <v>3481</v>
      </c>
      <c r="T1571" s="17" t="n">
        <v>8</v>
      </c>
      <c r="U1571" s="19" t="n">
        <f aca="false">VLOOKUP(поверки!$T1571,'Акты п-п'!$C$5:$I$57,2,FALSE())</f>
        <v>45767</v>
      </c>
      <c r="V1571" s="19" t="n">
        <f aca="false">VLOOKUP(поверки!$T1571,'Акты п-п'!$C$5:$I$57,3,FALSE())</f>
        <v>45770</v>
      </c>
      <c r="W1571" s="17" t="str">
        <f aca="false">VLOOKUP(поверки!$T1571,'Акты п-п'!$C$5:$I$57,5,FALSE())</f>
        <v>Чупин А.А.</v>
      </c>
      <c r="X1571" s="17" t="n">
        <f aca="false">поверки!$G1571-поверки!$U1571</f>
        <v>1</v>
      </c>
      <c r="Y1571" s="17" t="n">
        <f aca="false">поверки!$V1571-поверки!$G1571</f>
        <v>2</v>
      </c>
      <c r="Z1571" s="17" t="str">
        <f aca="false">CONCATENATE(поверки!$Q1571," ",поверки!$S1571," номер ",поверки!$H1571)</f>
        <v>Уровнемер поплавковый  ДУУ10 номер 474</v>
      </c>
    </row>
    <row r="1572" customFormat="false" ht="17.9" hidden="true" customHeight="false" outlineLevel="0" collapsed="false">
      <c r="B1572" s="1" t="s">
        <v>2344</v>
      </c>
      <c r="C1572" s="1" t="s">
        <v>30</v>
      </c>
      <c r="D1572" s="1" t="s">
        <v>446</v>
      </c>
      <c r="F1572" s="1" t="s">
        <v>3478</v>
      </c>
      <c r="G1572" s="16" t="n">
        <v>45768</v>
      </c>
      <c r="H1572" s="6" t="s">
        <v>3502</v>
      </c>
      <c r="J1572" s="1" t="s">
        <v>34</v>
      </c>
      <c r="K1572" s="1" t="s">
        <v>35</v>
      </c>
      <c r="L1572" s="1" t="s">
        <v>3503</v>
      </c>
      <c r="M1572" s="17" t="str">
        <f aca="false">IF(COUNTIF(поверки!$H$6:$H$3175,поверки!$H1572)&gt;1,"Дубликат","")</f>
        <v/>
      </c>
      <c r="N1572" s="17" t="str">
        <f aca="false">IF(COUNTIF(поверки!$L$6:$L$3175,поверки!$L1572)&gt;1,"Дубликат","")</f>
        <v/>
      </c>
      <c r="O1572" s="18" t="n">
        <v>1567</v>
      </c>
      <c r="P1572" s="17" t="str">
        <f aca="false">CONCATENATE(TEXT(MONTH(поверки!$G1572),"00"),"/",TEXT(поверки!$O1572,"000"), "/",TEXT(YEAR(поверки!$G1572)-2000,"00"))</f>
        <v>04/1567/25</v>
      </c>
      <c r="Q1572" s="17" t="str">
        <f aca="false">VLOOKUP(поверки!$F1572,'соответстиви ОТ типу'!$K$4:$M$344,2,FALSE())</f>
        <v>Уровнемер поплавковый </v>
      </c>
      <c r="R1572" s="17" t="s">
        <v>52</v>
      </c>
      <c r="S1572" s="17" t="s">
        <v>3481</v>
      </c>
      <c r="T1572" s="17" t="n">
        <v>8</v>
      </c>
      <c r="U1572" s="19" t="n">
        <f aca="false">VLOOKUP(поверки!$T1572,'Акты п-п'!$C$5:$I$57,2,FALSE())</f>
        <v>45767</v>
      </c>
      <c r="V1572" s="19" t="n">
        <f aca="false">VLOOKUP(поверки!$T1572,'Акты п-п'!$C$5:$I$57,3,FALSE())</f>
        <v>45770</v>
      </c>
      <c r="W1572" s="17" t="str">
        <f aca="false">VLOOKUP(поверки!$T1572,'Акты п-п'!$C$5:$I$57,5,FALSE())</f>
        <v>Чупин А.А.</v>
      </c>
      <c r="X1572" s="17" t="n">
        <f aca="false">поверки!$G1572-поверки!$U1572</f>
        <v>1</v>
      </c>
      <c r="Y1572" s="17" t="n">
        <f aca="false">поверки!$V1572-поверки!$G1572</f>
        <v>2</v>
      </c>
      <c r="Z1572" s="17" t="str">
        <f aca="false">CONCATENATE(поверки!$Q1572," ",поверки!$S1572," номер ",поверки!$H1572)</f>
        <v>Уровнемер поплавковый  ДУУ10 номер 596</v>
      </c>
    </row>
    <row r="1573" customFormat="false" ht="17.9" hidden="true" customHeight="false" outlineLevel="0" collapsed="false">
      <c r="B1573" s="1" t="s">
        <v>2344</v>
      </c>
      <c r="C1573" s="1" t="s">
        <v>30</v>
      </c>
      <c r="D1573" s="1" t="s">
        <v>446</v>
      </c>
      <c r="F1573" s="1" t="s">
        <v>3478</v>
      </c>
      <c r="G1573" s="16" t="n">
        <v>45768</v>
      </c>
      <c r="H1573" s="6" t="s">
        <v>3504</v>
      </c>
      <c r="J1573" s="1" t="s">
        <v>34</v>
      </c>
      <c r="K1573" s="1" t="s">
        <v>35</v>
      </c>
      <c r="L1573" s="1" t="s">
        <v>3505</v>
      </c>
      <c r="M1573" s="17" t="str">
        <f aca="false">IF(COUNTIF(поверки!$H$6:$H$3175,поверки!$H1573)&gt;1,"Дубликат","")</f>
        <v/>
      </c>
      <c r="N1573" s="17" t="str">
        <f aca="false">IF(COUNTIF(поверки!$L$6:$L$3175,поверки!$L1573)&gt;1,"Дубликат","")</f>
        <v/>
      </c>
      <c r="O1573" s="18" t="n">
        <v>1568</v>
      </c>
      <c r="P1573" s="17" t="str">
        <f aca="false">CONCATENATE(TEXT(MONTH(поверки!$G1573),"00"),"/",TEXT(поверки!$O1573,"000"), "/",TEXT(YEAR(поверки!$G1573)-2000,"00"))</f>
        <v>04/1568/25</v>
      </c>
      <c r="Q1573" s="17" t="str">
        <f aca="false">VLOOKUP(поверки!$F1573,'соответстиви ОТ типу'!$K$4:$M$344,2,FALSE())</f>
        <v>Уровнемер поплавковый </v>
      </c>
      <c r="R1573" s="17" t="s">
        <v>52</v>
      </c>
      <c r="S1573" s="17" t="s">
        <v>3481</v>
      </c>
      <c r="T1573" s="17" t="n">
        <v>8</v>
      </c>
      <c r="U1573" s="19" t="n">
        <f aca="false">VLOOKUP(поверки!$T1573,'Акты п-п'!$C$5:$I$57,2,FALSE())</f>
        <v>45767</v>
      </c>
      <c r="V1573" s="19" t="n">
        <f aca="false">VLOOKUP(поверки!$T1573,'Акты п-п'!$C$5:$I$57,3,FALSE())</f>
        <v>45770</v>
      </c>
      <c r="W1573" s="17" t="str">
        <f aca="false">VLOOKUP(поверки!$T1573,'Акты п-п'!$C$5:$I$57,5,FALSE())</f>
        <v>Чупин А.А.</v>
      </c>
      <c r="X1573" s="17" t="n">
        <f aca="false">поверки!$G1573-поверки!$U1573</f>
        <v>1</v>
      </c>
      <c r="Y1573" s="17" t="n">
        <f aca="false">поверки!$V1573-поверки!$G1573</f>
        <v>2</v>
      </c>
      <c r="Z1573" s="17" t="str">
        <f aca="false">CONCATENATE(поверки!$Q1573," ",поверки!$S1573," номер ",поверки!$H1573)</f>
        <v>Уровнемер поплавковый  ДУУ10 номер 593</v>
      </c>
    </row>
    <row r="1574" customFormat="false" ht="17.9" hidden="true" customHeight="false" outlineLevel="0" collapsed="false">
      <c r="B1574" s="1" t="s">
        <v>2344</v>
      </c>
      <c r="C1574" s="1" t="s">
        <v>30</v>
      </c>
      <c r="D1574" s="1" t="s">
        <v>446</v>
      </c>
      <c r="F1574" s="1" t="s">
        <v>3478</v>
      </c>
      <c r="G1574" s="16" t="n">
        <v>45768</v>
      </c>
      <c r="H1574" s="6" t="s">
        <v>3506</v>
      </c>
      <c r="J1574" s="1" t="s">
        <v>34</v>
      </c>
      <c r="K1574" s="1" t="s">
        <v>35</v>
      </c>
      <c r="L1574" s="1" t="s">
        <v>3507</v>
      </c>
      <c r="M1574" s="17" t="str">
        <f aca="false">IF(COUNTIF(поверки!$H$6:$H$3175,поверки!$H1574)&gt;1,"Дубликат","")</f>
        <v/>
      </c>
      <c r="N1574" s="17" t="str">
        <f aca="false">IF(COUNTIF(поверки!$L$6:$L$3175,поверки!$L1574)&gt;1,"Дубликат","")</f>
        <v/>
      </c>
      <c r="O1574" s="18" t="n">
        <v>1569</v>
      </c>
      <c r="P1574" s="17" t="str">
        <f aca="false">CONCATENATE(TEXT(MONTH(поверки!$G1574),"00"),"/",TEXT(поверки!$O1574,"000"), "/",TEXT(YEAR(поверки!$G1574)-2000,"00"))</f>
        <v>04/1569/25</v>
      </c>
      <c r="Q1574" s="17" t="str">
        <f aca="false">VLOOKUP(поверки!$F1574,'соответстиви ОТ типу'!$K$4:$M$344,2,FALSE())</f>
        <v>Уровнемер поплавковый </v>
      </c>
      <c r="R1574" s="17" t="s">
        <v>52</v>
      </c>
      <c r="S1574" s="17" t="s">
        <v>3481</v>
      </c>
      <c r="T1574" s="17" t="n">
        <v>8</v>
      </c>
      <c r="U1574" s="19" t="n">
        <f aca="false">VLOOKUP(поверки!$T1574,'Акты п-п'!$C$5:$I$57,2,FALSE())</f>
        <v>45767</v>
      </c>
      <c r="V1574" s="19" t="n">
        <f aca="false">VLOOKUP(поверки!$T1574,'Акты п-п'!$C$5:$I$57,3,FALSE())</f>
        <v>45770</v>
      </c>
      <c r="W1574" s="17" t="str">
        <f aca="false">VLOOKUP(поверки!$T1574,'Акты п-п'!$C$5:$I$57,5,FALSE())</f>
        <v>Чупин А.А.</v>
      </c>
      <c r="X1574" s="17" t="n">
        <f aca="false">поверки!$G1574-поверки!$U1574</f>
        <v>1</v>
      </c>
      <c r="Y1574" s="17" t="n">
        <f aca="false">поверки!$V1574-поверки!$G1574</f>
        <v>2</v>
      </c>
      <c r="Z1574" s="17" t="str">
        <f aca="false">CONCATENATE(поверки!$Q1574," ",поверки!$S1574," номер ",поверки!$H1574)</f>
        <v>Уровнемер поплавковый  ДУУ10 номер 1536</v>
      </c>
    </row>
    <row r="1575" customFormat="false" ht="17.9" hidden="true" customHeight="false" outlineLevel="0" collapsed="false">
      <c r="B1575" s="1" t="s">
        <v>2344</v>
      </c>
      <c r="C1575" s="1" t="s">
        <v>30</v>
      </c>
      <c r="D1575" s="1" t="s">
        <v>446</v>
      </c>
      <c r="F1575" s="1" t="s">
        <v>3508</v>
      </c>
      <c r="G1575" s="16" t="n">
        <v>45768</v>
      </c>
      <c r="H1575" s="6" t="s">
        <v>3509</v>
      </c>
      <c r="J1575" s="1" t="s">
        <v>34</v>
      </c>
      <c r="K1575" s="1" t="s">
        <v>35</v>
      </c>
      <c r="L1575" s="1" t="s">
        <v>3510</v>
      </c>
      <c r="M1575" s="17" t="str">
        <f aca="false">IF(COUNTIF(поверки!$H$6:$H$3175,поверки!$H1575)&gt;1,"Дубликат","")</f>
        <v/>
      </c>
      <c r="N1575" s="17" t="str">
        <f aca="false">IF(COUNTIF(поверки!$L$6:$L$3175,поверки!$L1575)&gt;1,"Дубликат","")</f>
        <v/>
      </c>
      <c r="O1575" s="18" t="n">
        <v>1570</v>
      </c>
      <c r="P1575" s="17" t="str">
        <f aca="false">CONCATENATE(TEXT(MONTH(поверки!$G1575),"00"),"/",TEXT(поверки!$O1575,"000"), "/",TEXT(YEAR(поверки!$G1575)-2000,"00"))</f>
        <v>04/1570/25</v>
      </c>
      <c r="Q1575" s="17" t="str">
        <f aca="false">VLOOKUP(поверки!$F1575,'соответстиви ОТ типу'!$K$4:$M$344,2,FALSE())</f>
        <v>Уровнемер поплавковый </v>
      </c>
      <c r="R1575" s="17" t="s">
        <v>52</v>
      </c>
      <c r="S1575" s="17" t="s">
        <v>3511</v>
      </c>
      <c r="T1575" s="17" t="n">
        <v>8</v>
      </c>
      <c r="U1575" s="19" t="n">
        <f aca="false">VLOOKUP(поверки!$T1575,'Акты п-п'!$C$5:$I$57,2,FALSE())</f>
        <v>45767</v>
      </c>
      <c r="V1575" s="19" t="n">
        <f aca="false">VLOOKUP(поверки!$T1575,'Акты п-п'!$C$5:$I$57,3,FALSE())</f>
        <v>45770</v>
      </c>
      <c r="W1575" s="17" t="str">
        <f aca="false">VLOOKUP(поверки!$T1575,'Акты п-п'!$C$5:$I$57,5,FALSE())</f>
        <v>Чупин А.А.</v>
      </c>
      <c r="X1575" s="17" t="n">
        <f aca="false">поверки!$G1575-поверки!$U1575</f>
        <v>1</v>
      </c>
      <c r="Y1575" s="17" t="n">
        <f aca="false">поверки!$V1575-поверки!$G1575</f>
        <v>2</v>
      </c>
      <c r="Z1575" s="17" t="str">
        <f aca="false">CONCATENATE(поверки!$Q1575," ",поверки!$S1575," номер ",поверки!$H1575)</f>
        <v>Уровнемер поплавковый  ДУУ4М номер 22874/7192</v>
      </c>
    </row>
    <row r="1576" customFormat="false" ht="17.9" hidden="true" customHeight="false" outlineLevel="0" collapsed="false">
      <c r="B1576" s="1" t="s">
        <v>3512</v>
      </c>
      <c r="C1576" s="1" t="s">
        <v>30</v>
      </c>
      <c r="D1576" s="1" t="s">
        <v>446</v>
      </c>
      <c r="E1576" s="1" t="s">
        <v>3471</v>
      </c>
      <c r="F1576" s="1" t="s">
        <v>3472</v>
      </c>
      <c r="G1576" s="16" t="n">
        <v>45768</v>
      </c>
      <c r="H1576" s="6" t="s">
        <v>3513</v>
      </c>
      <c r="J1576" s="1" t="s">
        <v>34</v>
      </c>
      <c r="K1576" s="1" t="s">
        <v>35</v>
      </c>
      <c r="L1576" s="1" t="s">
        <v>3514</v>
      </c>
      <c r="M1576" s="17" t="str">
        <f aca="false">IF(COUNTIF(поверки!$H$6:$H$3175,поверки!$H1576)&gt;1,"Дубликат","")</f>
        <v/>
      </c>
      <c r="N1576" s="17" t="str">
        <f aca="false">IF(COUNTIF(поверки!$L$6:$L$3175,поверки!$L1576)&gt;1,"Дубликат","")</f>
        <v/>
      </c>
      <c r="O1576" s="18" t="n">
        <v>1571</v>
      </c>
      <c r="P1576" s="17" t="str">
        <f aca="false">CONCATENATE(TEXT(MONTH(поверки!$G1576),"00"),"/",TEXT(поверки!$O1576,"000"), "/",TEXT(YEAR(поверки!$G1576)-2000,"00"))</f>
        <v>04/1571/25</v>
      </c>
      <c r="Q1576" s="17" t="str">
        <f aca="false">VLOOKUP(поверки!$F1576,'соответстиви ОТ типу'!$K$4:$M$344,2,FALSE())</f>
        <v>Манометр</v>
      </c>
      <c r="R1576" s="17" t="s">
        <v>52</v>
      </c>
      <c r="S1576" s="17" t="s">
        <v>400</v>
      </c>
      <c r="T1576" s="17" t="n">
        <v>8</v>
      </c>
      <c r="U1576" s="19" t="n">
        <f aca="false">VLOOKUP(поверки!$T1576,'Акты п-п'!$C$5:$I$57,2,FALSE())</f>
        <v>45767</v>
      </c>
      <c r="V1576" s="19" t="n">
        <f aca="false">VLOOKUP(поверки!$T1576,'Акты п-п'!$C$5:$I$57,3,FALSE())</f>
        <v>45770</v>
      </c>
      <c r="W1576" s="17" t="str">
        <f aca="false">VLOOKUP(поверки!$T1576,'Акты п-п'!$C$5:$I$57,5,FALSE())</f>
        <v>Чупин А.А.</v>
      </c>
      <c r="X1576" s="17" t="n">
        <f aca="false">поверки!$G1576-поверки!$U1576</f>
        <v>1</v>
      </c>
      <c r="Y1576" s="17" t="n">
        <f aca="false">поверки!$V1576-поверки!$G1576</f>
        <v>2</v>
      </c>
      <c r="Z1576" s="17" t="str">
        <f aca="false">CONCATENATE(поверки!$Q1576," ",поверки!$S1576," номер ",поверки!$H1576)</f>
        <v>Манометр ДМ номер 12А11095</v>
      </c>
    </row>
    <row r="1577" customFormat="false" ht="17.9" hidden="true" customHeight="false" outlineLevel="0" collapsed="false">
      <c r="B1577" s="1" t="s">
        <v>3512</v>
      </c>
      <c r="C1577" s="1" t="s">
        <v>30</v>
      </c>
      <c r="D1577" s="1" t="s">
        <v>446</v>
      </c>
      <c r="E1577" s="1" t="s">
        <v>3471</v>
      </c>
      <c r="F1577" s="1" t="s">
        <v>3472</v>
      </c>
      <c r="G1577" s="16" t="n">
        <v>45768</v>
      </c>
      <c r="H1577" s="6" t="s">
        <v>3515</v>
      </c>
      <c r="J1577" s="1" t="s">
        <v>34</v>
      </c>
      <c r="K1577" s="1" t="s">
        <v>35</v>
      </c>
      <c r="L1577" s="1" t="s">
        <v>3516</v>
      </c>
      <c r="M1577" s="17" t="str">
        <f aca="false">IF(COUNTIF(поверки!$H$6:$H$3175,поверки!$H1577)&gt;1,"Дубликат","")</f>
        <v/>
      </c>
      <c r="N1577" s="17" t="str">
        <f aca="false">IF(COUNTIF(поверки!$L$6:$L$3175,поверки!$L1577)&gt;1,"Дубликат","")</f>
        <v/>
      </c>
      <c r="O1577" s="18" t="n">
        <v>1572</v>
      </c>
      <c r="P1577" s="17" t="str">
        <f aca="false">CONCATENATE(TEXT(MONTH(поверки!$G1577),"00"),"/",TEXT(поверки!$O1577,"000"), "/",TEXT(YEAR(поверки!$G1577)-2000,"00"))</f>
        <v>04/1572/25</v>
      </c>
      <c r="Q1577" s="17" t="str">
        <f aca="false">VLOOKUP(поверки!$F1577,'соответстиви ОТ типу'!$K$4:$M$344,2,FALSE())</f>
        <v>Манометр</v>
      </c>
      <c r="R1577" s="17" t="s">
        <v>52</v>
      </c>
      <c r="S1577" s="17" t="s">
        <v>400</v>
      </c>
      <c r="T1577" s="17" t="n">
        <v>8</v>
      </c>
      <c r="U1577" s="19" t="n">
        <f aca="false">VLOOKUP(поверки!$T1577,'Акты п-п'!$C$5:$I$57,2,FALSE())</f>
        <v>45767</v>
      </c>
      <c r="V1577" s="19" t="n">
        <f aca="false">VLOOKUP(поверки!$T1577,'Акты п-п'!$C$5:$I$57,3,FALSE())</f>
        <v>45770</v>
      </c>
      <c r="W1577" s="17" t="str">
        <f aca="false">VLOOKUP(поверки!$T1577,'Акты п-п'!$C$5:$I$57,5,FALSE())</f>
        <v>Чупин А.А.</v>
      </c>
      <c r="X1577" s="17" t="n">
        <f aca="false">поверки!$G1577-поверки!$U1577</f>
        <v>1</v>
      </c>
      <c r="Y1577" s="17" t="n">
        <f aca="false">поверки!$V1577-поверки!$G1577</f>
        <v>2</v>
      </c>
      <c r="Z1577" s="17" t="str">
        <f aca="false">CONCATENATE(поверки!$Q1577," ",поверки!$S1577," номер ",поверки!$H1577)</f>
        <v>Манометр ДМ номер 12А11097</v>
      </c>
    </row>
    <row r="1578" customFormat="false" ht="17.9" hidden="true" customHeight="false" outlineLevel="0" collapsed="false">
      <c r="B1578" s="1" t="s">
        <v>3517</v>
      </c>
      <c r="C1578" s="1" t="s">
        <v>30</v>
      </c>
      <c r="D1578" s="1" t="s">
        <v>446</v>
      </c>
      <c r="E1578" s="1" t="s">
        <v>3471</v>
      </c>
      <c r="F1578" s="1" t="s">
        <v>3472</v>
      </c>
      <c r="G1578" s="16" t="n">
        <v>45768</v>
      </c>
      <c r="H1578" s="6" t="s">
        <v>3518</v>
      </c>
      <c r="J1578" s="1" t="s">
        <v>34</v>
      </c>
      <c r="K1578" s="1" t="s">
        <v>35</v>
      </c>
      <c r="L1578" s="1" t="s">
        <v>3519</v>
      </c>
      <c r="M1578" s="17" t="str">
        <f aca="false">IF(COUNTIF(поверки!$H$6:$H$3175,поверки!$H1578)&gt;1,"Дубликат","")</f>
        <v/>
      </c>
      <c r="N1578" s="17" t="str">
        <f aca="false">IF(COUNTIF(поверки!$L$6:$L$3175,поверки!$L1578)&gt;1,"Дубликат","")</f>
        <v/>
      </c>
      <c r="O1578" s="18" t="n">
        <v>1573</v>
      </c>
      <c r="P1578" s="17" t="str">
        <f aca="false">CONCATENATE(TEXT(MONTH(поверки!$G1578),"00"),"/",TEXT(поверки!$O1578,"000"), "/",TEXT(YEAR(поверки!$G1578)-2000,"00"))</f>
        <v>04/1573/25</v>
      </c>
      <c r="Q1578" s="17" t="str">
        <f aca="false">VLOOKUP(поверки!$F1578,'соответстиви ОТ типу'!$K$4:$M$344,2,FALSE())</f>
        <v>Манометр</v>
      </c>
      <c r="R1578" s="17" t="s">
        <v>52</v>
      </c>
      <c r="S1578" s="17" t="s">
        <v>400</v>
      </c>
      <c r="T1578" s="17" t="n">
        <v>8</v>
      </c>
      <c r="U1578" s="19" t="n">
        <f aca="false">VLOOKUP(поверки!$T1578,'Акты п-п'!$C$5:$I$57,2,FALSE())</f>
        <v>45767</v>
      </c>
      <c r="V1578" s="19" t="n">
        <f aca="false">VLOOKUP(поверки!$T1578,'Акты п-п'!$C$5:$I$57,3,FALSE())</f>
        <v>45770</v>
      </c>
      <c r="W1578" s="17" t="str">
        <f aca="false">VLOOKUP(поверки!$T1578,'Акты п-п'!$C$5:$I$57,5,FALSE())</f>
        <v>Чупин А.А.</v>
      </c>
      <c r="X1578" s="17" t="n">
        <f aca="false">поверки!$G1578-поверки!$U1578</f>
        <v>1</v>
      </c>
      <c r="Y1578" s="17" t="n">
        <f aca="false">поверки!$V1578-поверки!$G1578</f>
        <v>2</v>
      </c>
      <c r="Z1578" s="17" t="str">
        <f aca="false">CONCATENATE(поверки!$Q1578," ",поверки!$S1578," номер ",поверки!$H1578)</f>
        <v>Манометр ДМ номер 12А11094</v>
      </c>
    </row>
    <row r="1579" customFormat="false" ht="17.9" hidden="true" customHeight="false" outlineLevel="0" collapsed="false">
      <c r="B1579" s="1" t="s">
        <v>3520</v>
      </c>
      <c r="C1579" s="1" t="s">
        <v>30</v>
      </c>
      <c r="D1579" s="1" t="s">
        <v>446</v>
      </c>
      <c r="E1579" s="1" t="s">
        <v>3471</v>
      </c>
      <c r="F1579" s="1" t="s">
        <v>3472</v>
      </c>
      <c r="G1579" s="16" t="n">
        <v>45768</v>
      </c>
      <c r="H1579" s="6" t="s">
        <v>3521</v>
      </c>
      <c r="J1579" s="1" t="s">
        <v>34</v>
      </c>
      <c r="K1579" s="1" t="s">
        <v>35</v>
      </c>
      <c r="L1579" s="1" t="s">
        <v>3522</v>
      </c>
      <c r="M1579" s="17" t="str">
        <f aca="false">IF(COUNTIF(поверки!$H$6:$H$3175,поверки!$H1579)&gt;1,"Дубликат","")</f>
        <v/>
      </c>
      <c r="N1579" s="17" t="str">
        <f aca="false">IF(COUNTIF(поверки!$L$6:$L$3175,поверки!$L1579)&gt;1,"Дубликат","")</f>
        <v/>
      </c>
      <c r="O1579" s="18" t="n">
        <v>1574</v>
      </c>
      <c r="P1579" s="17" t="str">
        <f aca="false">CONCATENATE(TEXT(MONTH(поверки!$G1579),"00"),"/",TEXT(поверки!$O1579,"000"), "/",TEXT(YEAR(поверки!$G1579)-2000,"00"))</f>
        <v>04/1574/25</v>
      </c>
      <c r="Q1579" s="17" t="str">
        <f aca="false">VLOOKUP(поверки!$F1579,'соответстиви ОТ типу'!$K$4:$M$344,2,FALSE())</f>
        <v>Манометр</v>
      </c>
      <c r="R1579" s="17" t="s">
        <v>52</v>
      </c>
      <c r="S1579" s="17" t="s">
        <v>400</v>
      </c>
      <c r="T1579" s="17" t="n">
        <v>8</v>
      </c>
      <c r="U1579" s="19" t="n">
        <f aca="false">VLOOKUP(поверки!$T1579,'Акты п-п'!$C$5:$I$57,2,FALSE())</f>
        <v>45767</v>
      </c>
      <c r="V1579" s="19" t="n">
        <f aca="false">VLOOKUP(поверки!$T1579,'Акты п-п'!$C$5:$I$57,3,FALSE())</f>
        <v>45770</v>
      </c>
      <c r="W1579" s="17" t="str">
        <f aca="false">VLOOKUP(поверки!$T1579,'Акты п-п'!$C$5:$I$57,5,FALSE())</f>
        <v>Чупин А.А.</v>
      </c>
      <c r="X1579" s="17" t="n">
        <f aca="false">поверки!$G1579-поверки!$U1579</f>
        <v>1</v>
      </c>
      <c r="Y1579" s="17" t="n">
        <f aca="false">поверки!$V1579-поверки!$G1579</f>
        <v>2</v>
      </c>
      <c r="Z1579" s="17" t="str">
        <f aca="false">CONCATENATE(поверки!$Q1579," ",поверки!$S1579," номер ",поверки!$H1579)</f>
        <v>Манометр ДМ номер 12А11088</v>
      </c>
    </row>
    <row r="1580" customFormat="false" ht="17.9" hidden="true" customHeight="false" outlineLevel="0" collapsed="false">
      <c r="B1580" s="1" t="s">
        <v>3520</v>
      </c>
      <c r="C1580" s="1" t="s">
        <v>30</v>
      </c>
      <c r="D1580" s="1" t="s">
        <v>446</v>
      </c>
      <c r="E1580" s="1" t="s">
        <v>3471</v>
      </c>
      <c r="F1580" s="1" t="s">
        <v>3472</v>
      </c>
      <c r="G1580" s="16" t="n">
        <v>45768</v>
      </c>
      <c r="H1580" s="6" t="s">
        <v>3523</v>
      </c>
      <c r="J1580" s="1" t="s">
        <v>34</v>
      </c>
      <c r="K1580" s="1" t="s">
        <v>35</v>
      </c>
      <c r="L1580" s="1" t="s">
        <v>3524</v>
      </c>
      <c r="M1580" s="17" t="str">
        <f aca="false">IF(COUNTIF(поверки!$H$6:$H$3175,поверки!$H1580)&gt;1,"Дубликат","")</f>
        <v/>
      </c>
      <c r="N1580" s="17" t="str">
        <f aca="false">IF(COUNTIF(поверки!$L$6:$L$3175,поверки!$L1580)&gt;1,"Дубликат","")</f>
        <v/>
      </c>
      <c r="O1580" s="18" t="n">
        <v>1575</v>
      </c>
      <c r="P1580" s="17" t="str">
        <f aca="false">CONCATENATE(TEXT(MONTH(поверки!$G1580),"00"),"/",TEXT(поверки!$O1580,"000"), "/",TEXT(YEAR(поверки!$G1580)-2000,"00"))</f>
        <v>04/1575/25</v>
      </c>
      <c r="Q1580" s="17" t="str">
        <f aca="false">VLOOKUP(поверки!$F1580,'соответстиви ОТ типу'!$K$4:$M$344,2,FALSE())</f>
        <v>Манометр</v>
      </c>
      <c r="R1580" s="17" t="s">
        <v>52</v>
      </c>
      <c r="S1580" s="17" t="s">
        <v>400</v>
      </c>
      <c r="T1580" s="17" t="n">
        <v>8</v>
      </c>
      <c r="U1580" s="19" t="n">
        <f aca="false">VLOOKUP(поверки!$T1580,'Акты п-п'!$C$5:$I$57,2,FALSE())</f>
        <v>45767</v>
      </c>
      <c r="V1580" s="19" t="n">
        <f aca="false">VLOOKUP(поверки!$T1580,'Акты п-п'!$C$5:$I$57,3,FALSE())</f>
        <v>45770</v>
      </c>
      <c r="W1580" s="17" t="str">
        <f aca="false">VLOOKUP(поверки!$T1580,'Акты п-п'!$C$5:$I$57,5,FALSE())</f>
        <v>Чупин А.А.</v>
      </c>
      <c r="X1580" s="17" t="n">
        <f aca="false">поверки!$G1580-поверки!$U1580</f>
        <v>1</v>
      </c>
      <c r="Y1580" s="17" t="n">
        <f aca="false">поверки!$V1580-поверки!$G1580</f>
        <v>2</v>
      </c>
      <c r="Z1580" s="17" t="str">
        <f aca="false">CONCATENATE(поверки!$Q1580," ",поверки!$S1580," номер ",поверки!$H1580)</f>
        <v>Манометр ДМ номер 12А11100</v>
      </c>
    </row>
    <row r="1581" customFormat="false" ht="17.9" hidden="true" customHeight="false" outlineLevel="0" collapsed="false">
      <c r="B1581" s="1" t="s">
        <v>3525</v>
      </c>
      <c r="C1581" s="1" t="s">
        <v>30</v>
      </c>
      <c r="D1581" s="1" t="s">
        <v>446</v>
      </c>
      <c r="E1581" s="1" t="s">
        <v>3471</v>
      </c>
      <c r="F1581" s="1" t="s">
        <v>3472</v>
      </c>
      <c r="G1581" s="16" t="n">
        <v>45768</v>
      </c>
      <c r="H1581" s="6" t="s">
        <v>3526</v>
      </c>
      <c r="J1581" s="1" t="s">
        <v>34</v>
      </c>
      <c r="K1581" s="1" t="s">
        <v>35</v>
      </c>
      <c r="L1581" s="1" t="s">
        <v>3527</v>
      </c>
      <c r="M1581" s="17" t="str">
        <f aca="false">IF(COUNTIF(поверки!$H$6:$H$3175,поверки!$H1581)&gt;1,"Дубликат","")</f>
        <v/>
      </c>
      <c r="N1581" s="17" t="str">
        <f aca="false">IF(COUNTIF(поверки!$L$6:$L$3175,поверки!$L1581)&gt;1,"Дубликат","")</f>
        <v/>
      </c>
      <c r="O1581" s="18" t="n">
        <v>1576</v>
      </c>
      <c r="P1581" s="17" t="str">
        <f aca="false">CONCATENATE(TEXT(MONTH(поверки!$G1581),"00"),"/",TEXT(поверки!$O1581,"000"), "/",TEXT(YEAR(поверки!$G1581)-2000,"00"))</f>
        <v>04/1576/25</v>
      </c>
      <c r="Q1581" s="17" t="str">
        <f aca="false">VLOOKUP(поверки!$F1581,'соответстиви ОТ типу'!$K$4:$M$344,2,FALSE())</f>
        <v>Манометр</v>
      </c>
      <c r="R1581" s="17" t="s">
        <v>52</v>
      </c>
      <c r="S1581" s="17" t="s">
        <v>400</v>
      </c>
      <c r="T1581" s="17" t="n">
        <v>8</v>
      </c>
      <c r="U1581" s="19" t="n">
        <f aca="false">VLOOKUP(поверки!$T1581,'Акты п-п'!$C$5:$I$57,2,FALSE())</f>
        <v>45767</v>
      </c>
      <c r="V1581" s="19" t="n">
        <f aca="false">VLOOKUP(поверки!$T1581,'Акты п-п'!$C$5:$I$57,3,FALSE())</f>
        <v>45770</v>
      </c>
      <c r="W1581" s="17" t="str">
        <f aca="false">VLOOKUP(поверки!$T1581,'Акты п-п'!$C$5:$I$57,5,FALSE())</f>
        <v>Чупин А.А.</v>
      </c>
      <c r="X1581" s="17" t="n">
        <f aca="false">поверки!$G1581-поверки!$U1581</f>
        <v>1</v>
      </c>
      <c r="Y1581" s="17" t="n">
        <f aca="false">поверки!$V1581-поверки!$G1581</f>
        <v>2</v>
      </c>
      <c r="Z1581" s="17" t="str">
        <f aca="false">CONCATENATE(поверки!$Q1581," ",поверки!$S1581," номер ",поверки!$H1581)</f>
        <v>Манометр ДМ номер 12А11092</v>
      </c>
    </row>
    <row r="1582" customFormat="false" ht="17.9" hidden="true" customHeight="false" outlineLevel="0" collapsed="false">
      <c r="B1582" s="1" t="s">
        <v>3528</v>
      </c>
      <c r="C1582" s="1" t="s">
        <v>30</v>
      </c>
      <c r="D1582" s="1" t="s">
        <v>446</v>
      </c>
      <c r="E1582" s="1" t="s">
        <v>3471</v>
      </c>
      <c r="F1582" s="1" t="s">
        <v>3472</v>
      </c>
      <c r="G1582" s="16" t="n">
        <v>45768</v>
      </c>
      <c r="H1582" s="6" t="s">
        <v>3529</v>
      </c>
      <c r="J1582" s="1" t="s">
        <v>34</v>
      </c>
      <c r="K1582" s="1" t="s">
        <v>35</v>
      </c>
      <c r="L1582" s="1" t="s">
        <v>3530</v>
      </c>
      <c r="M1582" s="17" t="str">
        <f aca="false">IF(COUNTIF(поверки!$H$6:$H$3175,поверки!$H1582)&gt;1,"Дубликат","")</f>
        <v/>
      </c>
      <c r="N1582" s="17" t="str">
        <f aca="false">IF(COUNTIF(поверки!$L$6:$L$3175,поверки!$L1582)&gt;1,"Дубликат","")</f>
        <v/>
      </c>
      <c r="O1582" s="18" t="n">
        <v>1577</v>
      </c>
      <c r="P1582" s="17" t="str">
        <f aca="false">CONCATENATE(TEXT(MONTH(поверки!$G1582),"00"),"/",TEXT(поверки!$O1582,"000"), "/",TEXT(YEAR(поверки!$G1582)-2000,"00"))</f>
        <v>04/1577/25</v>
      </c>
      <c r="Q1582" s="17" t="str">
        <f aca="false">VLOOKUP(поверки!$F1582,'соответстиви ОТ типу'!$K$4:$M$344,2,FALSE())</f>
        <v>Манометр</v>
      </c>
      <c r="R1582" s="17" t="s">
        <v>52</v>
      </c>
      <c r="S1582" s="17" t="s">
        <v>400</v>
      </c>
      <c r="T1582" s="17" t="n">
        <v>8</v>
      </c>
      <c r="U1582" s="19" t="n">
        <f aca="false">VLOOKUP(поверки!$T1582,'Акты п-п'!$C$5:$I$57,2,FALSE())</f>
        <v>45767</v>
      </c>
      <c r="V1582" s="19" t="n">
        <f aca="false">VLOOKUP(поверки!$T1582,'Акты п-п'!$C$5:$I$57,3,FALSE())</f>
        <v>45770</v>
      </c>
      <c r="W1582" s="17" t="str">
        <f aca="false">VLOOKUP(поверки!$T1582,'Акты п-п'!$C$5:$I$57,5,FALSE())</f>
        <v>Чупин А.А.</v>
      </c>
      <c r="X1582" s="17" t="n">
        <f aca="false">поверки!$G1582-поверки!$U1582</f>
        <v>1</v>
      </c>
      <c r="Y1582" s="17" t="n">
        <f aca="false">поверки!$V1582-поверки!$G1582</f>
        <v>2</v>
      </c>
      <c r="Z1582" s="17" t="str">
        <f aca="false">CONCATENATE(поверки!$Q1582," ",поверки!$S1582," номер ",поверки!$H1582)</f>
        <v>Манометр ДМ номер 12А2741</v>
      </c>
    </row>
    <row r="1583" customFormat="false" ht="17.9" hidden="true" customHeight="false" outlineLevel="0" collapsed="false">
      <c r="B1583" s="1" t="s">
        <v>3528</v>
      </c>
      <c r="C1583" s="1" t="s">
        <v>30</v>
      </c>
      <c r="D1583" s="1" t="s">
        <v>446</v>
      </c>
      <c r="E1583" s="1" t="s">
        <v>3471</v>
      </c>
      <c r="F1583" s="1" t="s">
        <v>3472</v>
      </c>
      <c r="G1583" s="16" t="n">
        <v>45768</v>
      </c>
      <c r="H1583" s="6" t="s">
        <v>3531</v>
      </c>
      <c r="J1583" s="1" t="s">
        <v>34</v>
      </c>
      <c r="K1583" s="1" t="s">
        <v>35</v>
      </c>
      <c r="L1583" s="1" t="s">
        <v>3532</v>
      </c>
      <c r="M1583" s="17" t="str">
        <f aca="false">IF(COUNTIF(поверки!$H$6:$H$3175,поверки!$H1583)&gt;1,"Дубликат","")</f>
        <v/>
      </c>
      <c r="N1583" s="17" t="str">
        <f aca="false">IF(COUNTIF(поверки!$L$6:$L$3175,поверки!$L1583)&gt;1,"Дубликат","")</f>
        <v/>
      </c>
      <c r="O1583" s="18" t="n">
        <v>1578</v>
      </c>
      <c r="P1583" s="17" t="str">
        <f aca="false">CONCATENATE(TEXT(MONTH(поверки!$G1583),"00"),"/",TEXT(поверки!$O1583,"000"), "/",TEXT(YEAR(поверки!$G1583)-2000,"00"))</f>
        <v>04/1578/25</v>
      </c>
      <c r="Q1583" s="17" t="str">
        <f aca="false">VLOOKUP(поверки!$F1583,'соответстиви ОТ типу'!$K$4:$M$344,2,FALSE())</f>
        <v>Манометр</v>
      </c>
      <c r="R1583" s="17" t="s">
        <v>52</v>
      </c>
      <c r="S1583" s="17" t="s">
        <v>400</v>
      </c>
      <c r="T1583" s="17" t="n">
        <v>8</v>
      </c>
      <c r="U1583" s="19" t="n">
        <f aca="false">VLOOKUP(поверки!$T1583,'Акты п-п'!$C$5:$I$57,2,FALSE())</f>
        <v>45767</v>
      </c>
      <c r="V1583" s="19" t="n">
        <f aca="false">VLOOKUP(поверки!$T1583,'Акты п-п'!$C$5:$I$57,3,FALSE())</f>
        <v>45770</v>
      </c>
      <c r="W1583" s="17" t="str">
        <f aca="false">VLOOKUP(поверки!$T1583,'Акты п-п'!$C$5:$I$57,5,FALSE())</f>
        <v>Чупин А.А.</v>
      </c>
      <c r="X1583" s="17" t="n">
        <f aca="false">поверки!$G1583-поверки!$U1583</f>
        <v>1</v>
      </c>
      <c r="Y1583" s="17" t="n">
        <f aca="false">поверки!$V1583-поверки!$G1583</f>
        <v>2</v>
      </c>
      <c r="Z1583" s="17" t="str">
        <f aca="false">CONCATENATE(поверки!$Q1583," ",поверки!$S1583," номер ",поверки!$H1583)</f>
        <v>Манометр ДМ номер 12А7610</v>
      </c>
    </row>
    <row r="1584" customFormat="false" ht="17.9" hidden="true" customHeight="false" outlineLevel="0" collapsed="false">
      <c r="B1584" s="1" t="s">
        <v>2361</v>
      </c>
      <c r="C1584" s="1" t="s">
        <v>30</v>
      </c>
      <c r="D1584" s="1" t="s">
        <v>446</v>
      </c>
      <c r="F1584" s="1" t="s">
        <v>3533</v>
      </c>
      <c r="G1584" s="16" t="n">
        <v>45768</v>
      </c>
      <c r="H1584" s="6" t="s">
        <v>3534</v>
      </c>
      <c r="J1584" s="1" t="s">
        <v>34</v>
      </c>
      <c r="K1584" s="1" t="s">
        <v>35</v>
      </c>
      <c r="L1584" s="1" t="s">
        <v>3535</v>
      </c>
      <c r="M1584" s="17" t="str">
        <f aca="false">IF(COUNTIF(поверки!$H$6:$H$3175,поверки!$H1584)&gt;1,"Дубликат","")</f>
        <v/>
      </c>
      <c r="N1584" s="17" t="str">
        <f aca="false">IF(COUNTIF(поверки!$L$6:$L$3175,поверки!$L1584)&gt;1,"Дубликат","")</f>
        <v/>
      </c>
      <c r="O1584" s="18" t="n">
        <v>1579</v>
      </c>
      <c r="P1584" s="17" t="str">
        <f aca="false">CONCATENATE(TEXT(MONTH(поверки!$G1584),"00"),"/",TEXT(поверки!$O1584,"000"), "/",TEXT(YEAR(поверки!$G1584)-2000,"00"))</f>
        <v>04/1579/25</v>
      </c>
      <c r="Q1584" s="17" t="str">
        <f aca="false">VLOOKUP(поверки!$F1584,'соответстиви ОТ типу'!$K$4:$M$344,2,FALSE())</f>
        <v>Манометр показывающий ТМ2</v>
      </c>
      <c r="R1584" s="17" t="s">
        <v>52</v>
      </c>
      <c r="S1584" s="17" t="s">
        <v>3536</v>
      </c>
      <c r="T1584" s="17" t="n">
        <v>8</v>
      </c>
      <c r="U1584" s="19" t="n">
        <f aca="false">VLOOKUP(поверки!$T1584,'Акты п-п'!$C$5:$I$57,2,FALSE())</f>
        <v>45767</v>
      </c>
      <c r="V1584" s="19" t="n">
        <f aca="false">VLOOKUP(поверки!$T1584,'Акты п-п'!$C$5:$I$57,3,FALSE())</f>
        <v>45770</v>
      </c>
      <c r="W1584" s="17" t="str">
        <f aca="false">VLOOKUP(поверки!$T1584,'Акты п-п'!$C$5:$I$57,5,FALSE())</f>
        <v>Чупин А.А.</v>
      </c>
      <c r="X1584" s="17" t="n">
        <f aca="false">поверки!$G1584-поверки!$U1584</f>
        <v>1</v>
      </c>
      <c r="Y1584" s="17" t="n">
        <f aca="false">поверки!$V1584-поверки!$G1584</f>
        <v>2</v>
      </c>
      <c r="Z1584" s="17" t="str">
        <f aca="false">CONCATENATE(поверки!$Q1584," ",поверки!$S1584," номер ",поверки!$H1584)</f>
        <v>Манометр показывающий ТМ2 ТМ2 номер 12А10536</v>
      </c>
    </row>
    <row r="1585" customFormat="false" ht="17.9" hidden="true" customHeight="false" outlineLevel="0" collapsed="false">
      <c r="B1585" s="1" t="s">
        <v>2361</v>
      </c>
      <c r="C1585" s="1" t="s">
        <v>30</v>
      </c>
      <c r="D1585" s="1" t="s">
        <v>446</v>
      </c>
      <c r="F1585" s="1" t="s">
        <v>3533</v>
      </c>
      <c r="G1585" s="16" t="n">
        <v>45768</v>
      </c>
      <c r="H1585" s="6" t="s">
        <v>3537</v>
      </c>
      <c r="J1585" s="1" t="s">
        <v>34</v>
      </c>
      <c r="K1585" s="1" t="s">
        <v>35</v>
      </c>
      <c r="L1585" s="1" t="s">
        <v>3538</v>
      </c>
      <c r="M1585" s="17" t="str">
        <f aca="false">IF(COUNTIF(поверки!$H$6:$H$3175,поверки!$H1585)&gt;1,"Дубликат","")</f>
        <v/>
      </c>
      <c r="N1585" s="17" t="str">
        <f aca="false">IF(COUNTIF(поверки!$L$6:$L$3175,поверки!$L1585)&gt;1,"Дубликат","")</f>
        <v/>
      </c>
      <c r="O1585" s="18" t="n">
        <v>1580</v>
      </c>
      <c r="P1585" s="17" t="str">
        <f aca="false">CONCATENATE(TEXT(MONTH(поверки!$G1585),"00"),"/",TEXT(поверки!$O1585,"000"), "/",TEXT(YEAR(поверки!$G1585)-2000,"00"))</f>
        <v>04/1580/25</v>
      </c>
      <c r="Q1585" s="17" t="str">
        <f aca="false">VLOOKUP(поверки!$F1585,'соответстиви ОТ типу'!$K$4:$M$344,2,FALSE())</f>
        <v>Манометр показывающий ТМ2</v>
      </c>
      <c r="R1585" s="17" t="s">
        <v>52</v>
      </c>
      <c r="S1585" s="17" t="s">
        <v>3536</v>
      </c>
      <c r="T1585" s="17" t="n">
        <v>8</v>
      </c>
      <c r="U1585" s="19" t="n">
        <f aca="false">VLOOKUP(поверки!$T1585,'Акты п-п'!$C$5:$I$57,2,FALSE())</f>
        <v>45767</v>
      </c>
      <c r="V1585" s="19" t="n">
        <f aca="false">VLOOKUP(поверки!$T1585,'Акты п-п'!$C$5:$I$57,3,FALSE())</f>
        <v>45770</v>
      </c>
      <c r="W1585" s="17" t="str">
        <f aca="false">VLOOKUP(поверки!$T1585,'Акты п-п'!$C$5:$I$57,5,FALSE())</f>
        <v>Чупин А.А.</v>
      </c>
      <c r="X1585" s="17" t="n">
        <f aca="false">поверки!$G1585-поверки!$U1585</f>
        <v>1</v>
      </c>
      <c r="Y1585" s="17" t="n">
        <f aca="false">поверки!$V1585-поверки!$G1585</f>
        <v>2</v>
      </c>
      <c r="Z1585" s="17" t="str">
        <f aca="false">CONCATENATE(поверки!$Q1585," ",поверки!$S1585," номер ",поверки!$H1585)</f>
        <v>Манометр показывающий ТМ2 ТМ2 номер 12А10532</v>
      </c>
    </row>
    <row r="1586" customFormat="false" ht="17.9" hidden="true" customHeight="false" outlineLevel="0" collapsed="false">
      <c r="B1586" s="1" t="s">
        <v>2361</v>
      </c>
      <c r="C1586" s="1" t="s">
        <v>30</v>
      </c>
      <c r="D1586" s="1" t="s">
        <v>446</v>
      </c>
      <c r="F1586" s="1" t="s">
        <v>3533</v>
      </c>
      <c r="G1586" s="16" t="n">
        <v>45768</v>
      </c>
      <c r="H1586" s="6" t="s">
        <v>3539</v>
      </c>
      <c r="J1586" s="1" t="s">
        <v>34</v>
      </c>
      <c r="K1586" s="1" t="s">
        <v>35</v>
      </c>
      <c r="L1586" s="1" t="s">
        <v>3540</v>
      </c>
      <c r="M1586" s="17" t="str">
        <f aca="false">IF(COUNTIF(поверки!$H$6:$H$3175,поверки!$H1586)&gt;1,"Дубликат","")</f>
        <v/>
      </c>
      <c r="N1586" s="17" t="str">
        <f aca="false">IF(COUNTIF(поверки!$L$6:$L$3175,поверки!$L1586)&gt;1,"Дубликат","")</f>
        <v/>
      </c>
      <c r="O1586" s="18" t="n">
        <v>1581</v>
      </c>
      <c r="P1586" s="17" t="str">
        <f aca="false">CONCATENATE(TEXT(MONTH(поверки!$G1586),"00"),"/",TEXT(поверки!$O1586,"000"), "/",TEXT(YEAR(поверки!$G1586)-2000,"00"))</f>
        <v>04/1581/25</v>
      </c>
      <c r="Q1586" s="17" t="str">
        <f aca="false">VLOOKUP(поверки!$F1586,'соответстиви ОТ типу'!$K$4:$M$344,2,FALSE())</f>
        <v>Манометр показывающий ТМ2</v>
      </c>
      <c r="R1586" s="17" t="s">
        <v>52</v>
      </c>
      <c r="S1586" s="17" t="s">
        <v>3536</v>
      </c>
      <c r="T1586" s="17" t="n">
        <v>8</v>
      </c>
      <c r="U1586" s="19" t="n">
        <f aca="false">VLOOKUP(поверки!$T1586,'Акты п-п'!$C$5:$I$57,2,FALSE())</f>
        <v>45767</v>
      </c>
      <c r="V1586" s="19" t="n">
        <f aca="false">VLOOKUP(поверки!$T1586,'Акты п-п'!$C$5:$I$57,3,FALSE())</f>
        <v>45770</v>
      </c>
      <c r="W1586" s="17" t="str">
        <f aca="false">VLOOKUP(поверки!$T1586,'Акты п-п'!$C$5:$I$57,5,FALSE())</f>
        <v>Чупин А.А.</v>
      </c>
      <c r="X1586" s="17" t="n">
        <f aca="false">поверки!$G1586-поверки!$U1586</f>
        <v>1</v>
      </c>
      <c r="Y1586" s="17" t="n">
        <f aca="false">поверки!$V1586-поверки!$G1586</f>
        <v>2</v>
      </c>
      <c r="Z1586" s="17" t="str">
        <f aca="false">CONCATENATE(поверки!$Q1586," ",поверки!$S1586," номер ",поверки!$H1586)</f>
        <v>Манометр показывающий ТМ2 ТМ2 номер 12А10601</v>
      </c>
    </row>
    <row r="1587" customFormat="false" ht="17.9" hidden="true" customHeight="false" outlineLevel="0" collapsed="false">
      <c r="B1587" s="1" t="s">
        <v>2361</v>
      </c>
      <c r="C1587" s="1" t="s">
        <v>30</v>
      </c>
      <c r="D1587" s="1" t="s">
        <v>446</v>
      </c>
      <c r="F1587" s="1" t="s">
        <v>3533</v>
      </c>
      <c r="G1587" s="16" t="n">
        <v>45768</v>
      </c>
      <c r="H1587" s="6" t="s">
        <v>3541</v>
      </c>
      <c r="J1587" s="1" t="s">
        <v>34</v>
      </c>
      <c r="K1587" s="1" t="s">
        <v>35</v>
      </c>
      <c r="L1587" s="1" t="s">
        <v>3542</v>
      </c>
      <c r="M1587" s="17" t="str">
        <f aca="false">IF(COUNTIF(поверки!$H$6:$H$3175,поверки!$H1587)&gt;1,"Дубликат","")</f>
        <v/>
      </c>
      <c r="N1587" s="17" t="str">
        <f aca="false">IF(COUNTIF(поверки!$L$6:$L$3175,поверки!$L1587)&gt;1,"Дубликат","")</f>
        <v/>
      </c>
      <c r="O1587" s="18" t="n">
        <v>1582</v>
      </c>
      <c r="P1587" s="17" t="str">
        <f aca="false">CONCATENATE(TEXT(MONTH(поверки!$G1587),"00"),"/",TEXT(поверки!$O1587,"000"), "/",TEXT(YEAR(поверки!$G1587)-2000,"00"))</f>
        <v>04/1582/25</v>
      </c>
      <c r="Q1587" s="17" t="str">
        <f aca="false">VLOOKUP(поверки!$F1587,'соответстиви ОТ типу'!$K$4:$M$344,2,FALSE())</f>
        <v>Манометр показывающий ТМ2</v>
      </c>
      <c r="R1587" s="17" t="s">
        <v>52</v>
      </c>
      <c r="S1587" s="17" t="s">
        <v>3536</v>
      </c>
      <c r="T1587" s="17" t="n">
        <v>8</v>
      </c>
      <c r="U1587" s="19" t="n">
        <f aca="false">VLOOKUP(поверки!$T1587,'Акты п-п'!$C$5:$I$57,2,FALSE())</f>
        <v>45767</v>
      </c>
      <c r="V1587" s="19" t="n">
        <f aca="false">VLOOKUP(поверки!$T1587,'Акты п-п'!$C$5:$I$57,3,FALSE())</f>
        <v>45770</v>
      </c>
      <c r="W1587" s="17" t="str">
        <f aca="false">VLOOKUP(поверки!$T1587,'Акты п-п'!$C$5:$I$57,5,FALSE())</f>
        <v>Чупин А.А.</v>
      </c>
      <c r="X1587" s="17" t="n">
        <f aca="false">поверки!$G1587-поверки!$U1587</f>
        <v>1</v>
      </c>
      <c r="Y1587" s="17" t="n">
        <f aca="false">поверки!$V1587-поверки!$G1587</f>
        <v>2</v>
      </c>
      <c r="Z1587" s="17" t="str">
        <f aca="false">CONCATENATE(поверки!$Q1587," ",поверки!$S1587," номер ",поверки!$H1587)</f>
        <v>Манометр показывающий ТМ2 ТМ2 номер 12А10600</v>
      </c>
    </row>
    <row r="1588" customFormat="false" ht="17.9" hidden="true" customHeight="false" outlineLevel="0" collapsed="false">
      <c r="B1588" s="1" t="s">
        <v>2361</v>
      </c>
      <c r="C1588" s="1" t="s">
        <v>30</v>
      </c>
      <c r="D1588" s="1" t="s">
        <v>446</v>
      </c>
      <c r="F1588" s="1" t="s">
        <v>3533</v>
      </c>
      <c r="G1588" s="16" t="n">
        <v>45768</v>
      </c>
      <c r="H1588" s="6" t="s">
        <v>3543</v>
      </c>
      <c r="J1588" s="1" t="s">
        <v>34</v>
      </c>
      <c r="K1588" s="1" t="s">
        <v>35</v>
      </c>
      <c r="L1588" s="1" t="s">
        <v>3544</v>
      </c>
      <c r="M1588" s="17" t="str">
        <f aca="false">IF(COUNTIF(поверки!$H$6:$H$3175,поверки!$H1588)&gt;1,"Дубликат","")</f>
        <v/>
      </c>
      <c r="N1588" s="17" t="str">
        <f aca="false">IF(COUNTIF(поверки!$L$6:$L$3175,поверки!$L1588)&gt;1,"Дубликат","")</f>
        <v/>
      </c>
      <c r="O1588" s="18" t="n">
        <v>1583</v>
      </c>
      <c r="P1588" s="17" t="str">
        <f aca="false">CONCATENATE(TEXT(MONTH(поверки!$G1588),"00"),"/",TEXT(поверки!$O1588,"000"), "/",TEXT(YEAR(поверки!$G1588)-2000,"00"))</f>
        <v>04/1583/25</v>
      </c>
      <c r="Q1588" s="17" t="str">
        <f aca="false">VLOOKUP(поверки!$F1588,'соответстиви ОТ типу'!$K$4:$M$344,2,FALSE())</f>
        <v>Манометр показывающий ТМ2</v>
      </c>
      <c r="R1588" s="17" t="s">
        <v>52</v>
      </c>
      <c r="S1588" s="17" t="s">
        <v>3536</v>
      </c>
      <c r="T1588" s="17" t="n">
        <v>8</v>
      </c>
      <c r="U1588" s="19" t="n">
        <f aca="false">VLOOKUP(поверки!$T1588,'Акты п-п'!$C$5:$I$57,2,FALSE())</f>
        <v>45767</v>
      </c>
      <c r="V1588" s="19" t="n">
        <f aca="false">VLOOKUP(поверки!$T1588,'Акты п-п'!$C$5:$I$57,3,FALSE())</f>
        <v>45770</v>
      </c>
      <c r="W1588" s="17" t="str">
        <f aca="false">VLOOKUP(поверки!$T1588,'Акты п-п'!$C$5:$I$57,5,FALSE())</f>
        <v>Чупин А.А.</v>
      </c>
      <c r="X1588" s="17" t="n">
        <f aca="false">поверки!$G1588-поверки!$U1588</f>
        <v>1</v>
      </c>
      <c r="Y1588" s="17" t="n">
        <f aca="false">поверки!$V1588-поверки!$G1588</f>
        <v>2</v>
      </c>
      <c r="Z1588" s="17" t="str">
        <f aca="false">CONCATENATE(поверки!$Q1588," ",поверки!$S1588," номер ",поверки!$H1588)</f>
        <v>Манометр показывающий ТМ2 ТМ2 номер 12А10602</v>
      </c>
    </row>
    <row r="1589" customFormat="false" ht="17.9" hidden="true" customHeight="false" outlineLevel="0" collapsed="false">
      <c r="B1589" s="1" t="s">
        <v>2361</v>
      </c>
      <c r="C1589" s="1" t="s">
        <v>30</v>
      </c>
      <c r="D1589" s="1" t="s">
        <v>446</v>
      </c>
      <c r="F1589" s="1" t="s">
        <v>3533</v>
      </c>
      <c r="G1589" s="16" t="n">
        <v>45768</v>
      </c>
      <c r="H1589" s="6" t="s">
        <v>3545</v>
      </c>
      <c r="J1589" s="1" t="s">
        <v>34</v>
      </c>
      <c r="K1589" s="1" t="s">
        <v>35</v>
      </c>
      <c r="L1589" s="1" t="s">
        <v>3546</v>
      </c>
      <c r="M1589" s="17" t="str">
        <f aca="false">IF(COUNTIF(поверки!$H$6:$H$3175,поверки!$H1589)&gt;1,"Дубликат","")</f>
        <v/>
      </c>
      <c r="N1589" s="17" t="str">
        <f aca="false">IF(COUNTIF(поверки!$L$6:$L$3175,поверки!$L1589)&gt;1,"Дубликат","")</f>
        <v/>
      </c>
      <c r="O1589" s="18" t="n">
        <v>1584</v>
      </c>
      <c r="P1589" s="17" t="str">
        <f aca="false">CONCATENATE(TEXT(MONTH(поверки!$G1589),"00"),"/",TEXT(поверки!$O1589,"000"), "/",TEXT(YEAR(поверки!$G1589)-2000,"00"))</f>
        <v>04/1584/25</v>
      </c>
      <c r="Q1589" s="17" t="str">
        <f aca="false">VLOOKUP(поверки!$F1589,'соответстиви ОТ типу'!$K$4:$M$344,2,FALSE())</f>
        <v>Манометр показывающий ТМ2</v>
      </c>
      <c r="R1589" s="17" t="s">
        <v>52</v>
      </c>
      <c r="S1589" s="17" t="s">
        <v>3536</v>
      </c>
      <c r="T1589" s="17" t="n">
        <v>8</v>
      </c>
      <c r="U1589" s="19" t="n">
        <f aca="false">VLOOKUP(поверки!$T1589,'Акты п-п'!$C$5:$I$57,2,FALSE())</f>
        <v>45767</v>
      </c>
      <c r="V1589" s="19" t="n">
        <f aca="false">VLOOKUP(поверки!$T1589,'Акты п-п'!$C$5:$I$57,3,FALSE())</f>
        <v>45770</v>
      </c>
      <c r="W1589" s="17" t="str">
        <f aca="false">VLOOKUP(поверки!$T1589,'Акты п-п'!$C$5:$I$57,5,FALSE())</f>
        <v>Чупин А.А.</v>
      </c>
      <c r="X1589" s="17" t="n">
        <f aca="false">поверки!$G1589-поверки!$U1589</f>
        <v>1</v>
      </c>
      <c r="Y1589" s="17" t="n">
        <f aca="false">поверки!$V1589-поверки!$G1589</f>
        <v>2</v>
      </c>
      <c r="Z1589" s="17" t="str">
        <f aca="false">CONCATENATE(поверки!$Q1589," ",поверки!$S1589," номер ",поверки!$H1589)</f>
        <v>Манометр показывающий ТМ2 ТМ2 номер 12А10530</v>
      </c>
    </row>
    <row r="1590" customFormat="false" ht="17.9" hidden="true" customHeight="false" outlineLevel="0" collapsed="false">
      <c r="B1590" s="1" t="s">
        <v>2361</v>
      </c>
      <c r="C1590" s="1" t="s">
        <v>30</v>
      </c>
      <c r="D1590" s="1" t="s">
        <v>446</v>
      </c>
      <c r="F1590" s="1" t="s">
        <v>3533</v>
      </c>
      <c r="G1590" s="16" t="n">
        <v>45768</v>
      </c>
      <c r="H1590" s="6" t="s">
        <v>3547</v>
      </c>
      <c r="J1590" s="1" t="s">
        <v>34</v>
      </c>
      <c r="K1590" s="1" t="s">
        <v>35</v>
      </c>
      <c r="L1590" s="1" t="s">
        <v>3548</v>
      </c>
      <c r="M1590" s="17" t="str">
        <f aca="false">IF(COUNTIF(поверки!$H$6:$H$3175,поверки!$H1590)&gt;1,"Дубликат","")</f>
        <v/>
      </c>
      <c r="N1590" s="17" t="str">
        <f aca="false">IF(COUNTIF(поверки!$L$6:$L$3175,поверки!$L1590)&gt;1,"Дубликат","")</f>
        <v/>
      </c>
      <c r="O1590" s="18" t="n">
        <v>1585</v>
      </c>
      <c r="P1590" s="17" t="str">
        <f aca="false">CONCATENATE(TEXT(MONTH(поверки!$G1590),"00"),"/",TEXT(поверки!$O1590,"000"), "/",TEXT(YEAR(поверки!$G1590)-2000,"00"))</f>
        <v>04/1585/25</v>
      </c>
      <c r="Q1590" s="17" t="str">
        <f aca="false">VLOOKUP(поверки!$F1590,'соответстиви ОТ типу'!$K$4:$M$344,2,FALSE())</f>
        <v>Манометр показывающий ТМ2</v>
      </c>
      <c r="R1590" s="17" t="s">
        <v>52</v>
      </c>
      <c r="S1590" s="17" t="s">
        <v>3536</v>
      </c>
      <c r="T1590" s="17" t="n">
        <v>8</v>
      </c>
      <c r="U1590" s="19" t="n">
        <f aca="false">VLOOKUP(поверки!$T1590,'Акты п-п'!$C$5:$I$57,2,FALSE())</f>
        <v>45767</v>
      </c>
      <c r="V1590" s="19" t="n">
        <f aca="false">VLOOKUP(поверки!$T1590,'Акты п-п'!$C$5:$I$57,3,FALSE())</f>
        <v>45770</v>
      </c>
      <c r="W1590" s="17" t="str">
        <f aca="false">VLOOKUP(поверки!$T1590,'Акты п-п'!$C$5:$I$57,5,FALSE())</f>
        <v>Чупин А.А.</v>
      </c>
      <c r="X1590" s="17" t="n">
        <f aca="false">поверки!$G1590-поверки!$U1590</f>
        <v>1</v>
      </c>
      <c r="Y1590" s="17" t="n">
        <f aca="false">поверки!$V1590-поверки!$G1590</f>
        <v>2</v>
      </c>
      <c r="Z1590" s="17" t="str">
        <f aca="false">CONCATENATE(поверки!$Q1590," ",поверки!$S1590," номер ",поверки!$H1590)</f>
        <v>Манометр показывающий ТМ2 ТМ2 номер 12А9646</v>
      </c>
    </row>
    <row r="1591" customFormat="false" ht="17.9" hidden="true" customHeight="false" outlineLevel="0" collapsed="false">
      <c r="B1591" s="1" t="s">
        <v>2361</v>
      </c>
      <c r="C1591" s="1" t="s">
        <v>30</v>
      </c>
      <c r="D1591" s="1" t="s">
        <v>446</v>
      </c>
      <c r="F1591" s="1" t="s">
        <v>3533</v>
      </c>
      <c r="G1591" s="16" t="n">
        <v>45768</v>
      </c>
      <c r="H1591" s="6" t="s">
        <v>3549</v>
      </c>
      <c r="J1591" s="1" t="s">
        <v>34</v>
      </c>
      <c r="K1591" s="1" t="s">
        <v>35</v>
      </c>
      <c r="L1591" s="1" t="s">
        <v>3550</v>
      </c>
      <c r="M1591" s="17" t="str">
        <f aca="false">IF(COUNTIF(поверки!$H$6:$H$3175,поверки!$H1591)&gt;1,"Дубликат","")</f>
        <v/>
      </c>
      <c r="N1591" s="17" t="str">
        <f aca="false">IF(COUNTIF(поверки!$L$6:$L$3175,поверки!$L1591)&gt;1,"Дубликат","")</f>
        <v/>
      </c>
      <c r="O1591" s="18" t="n">
        <v>1586</v>
      </c>
      <c r="P1591" s="17" t="str">
        <f aca="false">CONCATENATE(TEXT(MONTH(поверки!$G1591),"00"),"/",TEXT(поверки!$O1591,"000"), "/",TEXT(YEAR(поверки!$G1591)-2000,"00"))</f>
        <v>04/1586/25</v>
      </c>
      <c r="Q1591" s="17" t="str">
        <f aca="false">VLOOKUP(поверки!$F1591,'соответстиви ОТ типу'!$K$4:$M$344,2,FALSE())</f>
        <v>Манометр показывающий ТМ2</v>
      </c>
      <c r="R1591" s="17" t="s">
        <v>52</v>
      </c>
      <c r="S1591" s="17" t="s">
        <v>3536</v>
      </c>
      <c r="T1591" s="17" t="n">
        <v>8</v>
      </c>
      <c r="U1591" s="19" t="n">
        <f aca="false">VLOOKUP(поверки!$T1591,'Акты п-п'!$C$5:$I$57,2,FALSE())</f>
        <v>45767</v>
      </c>
      <c r="V1591" s="19" t="n">
        <f aca="false">VLOOKUP(поверки!$T1591,'Акты п-п'!$C$5:$I$57,3,FALSE())</f>
        <v>45770</v>
      </c>
      <c r="W1591" s="17" t="str">
        <f aca="false">VLOOKUP(поверки!$T1591,'Акты п-п'!$C$5:$I$57,5,FALSE())</f>
        <v>Чупин А.А.</v>
      </c>
      <c r="X1591" s="17" t="n">
        <f aca="false">поверки!$G1591-поверки!$U1591</f>
        <v>1</v>
      </c>
      <c r="Y1591" s="17" t="n">
        <f aca="false">поверки!$V1591-поверки!$G1591</f>
        <v>2</v>
      </c>
      <c r="Z1591" s="17" t="str">
        <f aca="false">CONCATENATE(поверки!$Q1591," ",поверки!$S1591," номер ",поверки!$H1591)</f>
        <v>Манометр показывающий ТМ2 ТМ2 номер 12А10525</v>
      </c>
    </row>
    <row r="1592" customFormat="false" ht="17.9" hidden="true" customHeight="false" outlineLevel="0" collapsed="false">
      <c r="B1592" s="1" t="s">
        <v>2361</v>
      </c>
      <c r="C1592" s="1" t="s">
        <v>30</v>
      </c>
      <c r="D1592" s="1" t="s">
        <v>446</v>
      </c>
      <c r="F1592" s="1" t="s">
        <v>3533</v>
      </c>
      <c r="G1592" s="16" t="n">
        <v>45768</v>
      </c>
      <c r="H1592" s="6" t="s">
        <v>3551</v>
      </c>
      <c r="J1592" s="1" t="s">
        <v>34</v>
      </c>
      <c r="K1592" s="1" t="s">
        <v>35</v>
      </c>
      <c r="L1592" s="1" t="s">
        <v>3552</v>
      </c>
      <c r="M1592" s="17" t="str">
        <f aca="false">IF(COUNTIF(поверки!$H$6:$H$3175,поверки!$H1592)&gt;1,"Дубликат","")</f>
        <v/>
      </c>
      <c r="N1592" s="17" t="str">
        <f aca="false">IF(COUNTIF(поверки!$L$6:$L$3175,поверки!$L1592)&gt;1,"Дубликат","")</f>
        <v/>
      </c>
      <c r="O1592" s="18" t="n">
        <v>1587</v>
      </c>
      <c r="P1592" s="17" t="str">
        <f aca="false">CONCATENATE(TEXT(MONTH(поверки!$G1592),"00"),"/",TEXT(поверки!$O1592,"000"), "/",TEXT(YEAR(поверки!$G1592)-2000,"00"))</f>
        <v>04/1587/25</v>
      </c>
      <c r="Q1592" s="17" t="str">
        <f aca="false">VLOOKUP(поверки!$F1592,'соответстиви ОТ типу'!$K$4:$M$344,2,FALSE())</f>
        <v>Манометр показывающий ТМ2</v>
      </c>
      <c r="R1592" s="17" t="s">
        <v>52</v>
      </c>
      <c r="S1592" s="17" t="s">
        <v>3536</v>
      </c>
      <c r="T1592" s="17" t="n">
        <v>8</v>
      </c>
      <c r="U1592" s="19" t="n">
        <f aca="false">VLOOKUP(поверки!$T1592,'Акты п-п'!$C$5:$I$57,2,FALSE())</f>
        <v>45767</v>
      </c>
      <c r="V1592" s="19" t="n">
        <f aca="false">VLOOKUP(поверки!$T1592,'Акты п-п'!$C$5:$I$57,3,FALSE())</f>
        <v>45770</v>
      </c>
      <c r="W1592" s="17" t="str">
        <f aca="false">VLOOKUP(поверки!$T1592,'Акты п-п'!$C$5:$I$57,5,FALSE())</f>
        <v>Чупин А.А.</v>
      </c>
      <c r="X1592" s="17" t="n">
        <f aca="false">поверки!$G1592-поверки!$U1592</f>
        <v>1</v>
      </c>
      <c r="Y1592" s="17" t="n">
        <f aca="false">поверки!$V1592-поверки!$G1592</f>
        <v>2</v>
      </c>
      <c r="Z1592" s="17" t="str">
        <f aca="false">CONCATENATE(поверки!$Q1592," ",поверки!$S1592," номер ",поверки!$H1592)</f>
        <v>Манометр показывающий ТМ2 ТМ2 номер 12А9652</v>
      </c>
    </row>
    <row r="1593" customFormat="false" ht="17.9" hidden="true" customHeight="false" outlineLevel="0" collapsed="false">
      <c r="B1593" s="1" t="s">
        <v>2361</v>
      </c>
      <c r="C1593" s="1" t="s">
        <v>30</v>
      </c>
      <c r="D1593" s="1" t="s">
        <v>446</v>
      </c>
      <c r="F1593" s="1" t="s">
        <v>3533</v>
      </c>
      <c r="G1593" s="16" t="n">
        <v>45768</v>
      </c>
      <c r="H1593" s="6" t="s">
        <v>3553</v>
      </c>
      <c r="J1593" s="1" t="s">
        <v>34</v>
      </c>
      <c r="K1593" s="1" t="s">
        <v>35</v>
      </c>
      <c r="L1593" s="1" t="s">
        <v>3554</v>
      </c>
      <c r="M1593" s="17" t="str">
        <f aca="false">IF(COUNTIF(поверки!$H$6:$H$3175,поверки!$H1593)&gt;1,"Дубликат","")</f>
        <v/>
      </c>
      <c r="N1593" s="17" t="str">
        <f aca="false">IF(COUNTIF(поверки!$L$6:$L$3175,поверки!$L1593)&gt;1,"Дубликат","")</f>
        <v/>
      </c>
      <c r="O1593" s="18" t="n">
        <v>1588</v>
      </c>
      <c r="P1593" s="17" t="str">
        <f aca="false">CONCATENATE(TEXT(MONTH(поверки!$G1593),"00"),"/",TEXT(поверки!$O1593,"000"), "/",TEXT(YEAR(поверки!$G1593)-2000,"00"))</f>
        <v>04/1588/25</v>
      </c>
      <c r="Q1593" s="17" t="str">
        <f aca="false">VLOOKUP(поверки!$F1593,'соответстиви ОТ типу'!$K$4:$M$344,2,FALSE())</f>
        <v>Манометр показывающий ТМ2</v>
      </c>
      <c r="R1593" s="17" t="s">
        <v>52</v>
      </c>
      <c r="S1593" s="17" t="s">
        <v>3536</v>
      </c>
      <c r="T1593" s="17" t="n">
        <v>8</v>
      </c>
      <c r="U1593" s="19" t="n">
        <f aca="false">VLOOKUP(поверки!$T1593,'Акты п-п'!$C$5:$I$57,2,FALSE())</f>
        <v>45767</v>
      </c>
      <c r="V1593" s="19" t="n">
        <f aca="false">VLOOKUP(поверки!$T1593,'Акты п-п'!$C$5:$I$57,3,FALSE())</f>
        <v>45770</v>
      </c>
      <c r="W1593" s="17" t="str">
        <f aca="false">VLOOKUP(поверки!$T1593,'Акты п-п'!$C$5:$I$57,5,FALSE())</f>
        <v>Чупин А.А.</v>
      </c>
      <c r="X1593" s="17" t="n">
        <f aca="false">поверки!$G1593-поверки!$U1593</f>
        <v>1</v>
      </c>
      <c r="Y1593" s="17" t="n">
        <f aca="false">поверки!$V1593-поверки!$G1593</f>
        <v>2</v>
      </c>
      <c r="Z1593" s="17" t="str">
        <f aca="false">CONCATENATE(поверки!$Q1593," ",поверки!$S1593," номер ",поверки!$H1593)</f>
        <v>Манометр показывающий ТМ2 ТМ2 номер 12А10537</v>
      </c>
    </row>
    <row r="1594" customFormat="false" ht="17.9" hidden="true" customHeight="false" outlineLevel="0" collapsed="false">
      <c r="B1594" s="1" t="s">
        <v>2361</v>
      </c>
      <c r="C1594" s="1" t="s">
        <v>30</v>
      </c>
      <c r="D1594" s="1" t="s">
        <v>446</v>
      </c>
      <c r="F1594" s="1" t="s">
        <v>297</v>
      </c>
      <c r="G1594" s="16" t="n">
        <v>45768</v>
      </c>
      <c r="H1594" s="6" t="s">
        <v>3555</v>
      </c>
      <c r="J1594" s="1" t="s">
        <v>34</v>
      </c>
      <c r="K1594" s="1" t="s">
        <v>35</v>
      </c>
      <c r="L1594" s="1" t="s">
        <v>3556</v>
      </c>
      <c r="M1594" s="17" t="str">
        <f aca="false">IF(COUNTIF(поверки!$H$6:$H$3175,поверки!$H1594)&gt;1,"Дубликат","")</f>
        <v/>
      </c>
      <c r="N1594" s="17" t="str">
        <f aca="false">IF(COUNTIF(поверки!$L$6:$L$3175,поверки!$L1594)&gt;1,"Дубликат","")</f>
        <v/>
      </c>
      <c r="O1594" s="18" t="n">
        <v>1589</v>
      </c>
      <c r="P1594" s="17" t="str">
        <f aca="false">CONCATENATE(TEXT(MONTH(поверки!$G1594),"00"),"/",TEXT(поверки!$O1594,"000"), "/",TEXT(YEAR(поверки!$G1594)-2000,"00"))</f>
        <v>04/1589/25</v>
      </c>
      <c r="Q1594" s="17" t="str">
        <f aca="false">VLOOKUP(поверки!$F1594,'соответстиви ОТ типу'!$K$4:$M$344,2,FALSE())</f>
        <v>Манометр</v>
      </c>
      <c r="R1594" s="17" t="s">
        <v>52</v>
      </c>
      <c r="S1594" s="17" t="s">
        <v>3557</v>
      </c>
      <c r="T1594" s="17" t="n">
        <v>8</v>
      </c>
      <c r="U1594" s="19" t="n">
        <f aca="false">VLOOKUP(поверки!$T1594,'Акты п-п'!$C$5:$I$57,2,FALSE())</f>
        <v>45767</v>
      </c>
      <c r="V1594" s="19" t="n">
        <f aca="false">VLOOKUP(поверки!$T1594,'Акты п-п'!$C$5:$I$57,3,FALSE())</f>
        <v>45770</v>
      </c>
      <c r="W1594" s="17" t="str">
        <f aca="false">VLOOKUP(поверки!$T1594,'Акты п-п'!$C$5:$I$57,5,FALSE())</f>
        <v>Чупин А.А.</v>
      </c>
      <c r="X1594" s="17" t="n">
        <f aca="false">поверки!$G1594-поверки!$U1594</f>
        <v>1</v>
      </c>
      <c r="Y1594" s="17" t="n">
        <f aca="false">поверки!$V1594-поверки!$G1594</f>
        <v>2</v>
      </c>
      <c r="Z1594" s="17" t="str">
        <f aca="false">CONCATENATE(поверки!$Q1594," ",поверки!$S1594," номер ",поверки!$H1594)</f>
        <v>Манометр ТМ номер 12А7502</v>
      </c>
    </row>
    <row r="1595" customFormat="false" ht="17.9" hidden="true" customHeight="false" outlineLevel="0" collapsed="false">
      <c r="B1595" s="1" t="s">
        <v>2361</v>
      </c>
      <c r="C1595" s="1" t="s">
        <v>30</v>
      </c>
      <c r="D1595" s="1" t="s">
        <v>446</v>
      </c>
      <c r="F1595" s="1" t="s">
        <v>297</v>
      </c>
      <c r="G1595" s="16" t="n">
        <v>45768</v>
      </c>
      <c r="H1595" s="6" t="s">
        <v>3558</v>
      </c>
      <c r="J1595" s="1" t="s">
        <v>34</v>
      </c>
      <c r="K1595" s="1" t="s">
        <v>35</v>
      </c>
      <c r="L1595" s="1" t="s">
        <v>3559</v>
      </c>
      <c r="M1595" s="17" t="str">
        <f aca="false">IF(COUNTIF(поверки!$H$6:$H$3175,поверки!$H1595)&gt;1,"Дубликат","")</f>
        <v/>
      </c>
      <c r="N1595" s="17" t="str">
        <f aca="false">IF(COUNTIF(поверки!$L$6:$L$3175,поверки!$L1595)&gt;1,"Дубликат","")</f>
        <v/>
      </c>
      <c r="O1595" s="18" t="n">
        <v>1590</v>
      </c>
      <c r="P1595" s="17" t="str">
        <f aca="false">CONCATENATE(TEXT(MONTH(поверки!$G1595),"00"),"/",TEXT(поверки!$O1595,"000"), "/",TEXT(YEAR(поверки!$G1595)-2000,"00"))</f>
        <v>04/1590/25</v>
      </c>
      <c r="Q1595" s="17" t="str">
        <f aca="false">VLOOKUP(поверки!$F1595,'соответстиви ОТ типу'!$K$4:$M$344,2,FALSE())</f>
        <v>Манометр</v>
      </c>
      <c r="R1595" s="17" t="s">
        <v>52</v>
      </c>
      <c r="S1595" s="17" t="s">
        <v>3557</v>
      </c>
      <c r="T1595" s="17" t="n">
        <v>8</v>
      </c>
      <c r="U1595" s="19" t="n">
        <f aca="false">VLOOKUP(поверки!$T1595,'Акты п-п'!$C$5:$I$57,2,FALSE())</f>
        <v>45767</v>
      </c>
      <c r="V1595" s="19" t="n">
        <f aca="false">VLOOKUP(поверки!$T1595,'Акты п-п'!$C$5:$I$57,3,FALSE())</f>
        <v>45770</v>
      </c>
      <c r="W1595" s="17" t="str">
        <f aca="false">VLOOKUP(поверки!$T1595,'Акты п-п'!$C$5:$I$57,5,FALSE())</f>
        <v>Чупин А.А.</v>
      </c>
      <c r="X1595" s="17" t="n">
        <f aca="false">поверки!$G1595-поверки!$U1595</f>
        <v>1</v>
      </c>
      <c r="Y1595" s="17" t="n">
        <f aca="false">поверки!$V1595-поверки!$G1595</f>
        <v>2</v>
      </c>
      <c r="Z1595" s="17" t="str">
        <f aca="false">CONCATENATE(поверки!$Q1595," ",поверки!$S1595," номер ",поверки!$H1595)</f>
        <v>Манометр ТМ номер 00858071</v>
      </c>
    </row>
    <row r="1596" customFormat="false" ht="17.9" hidden="true" customHeight="false" outlineLevel="0" collapsed="false">
      <c r="B1596" s="1" t="s">
        <v>2361</v>
      </c>
      <c r="C1596" s="1" t="s">
        <v>30</v>
      </c>
      <c r="D1596" s="1" t="s">
        <v>446</v>
      </c>
      <c r="F1596" s="1" t="s">
        <v>297</v>
      </c>
      <c r="G1596" s="16" t="n">
        <v>45768</v>
      </c>
      <c r="H1596" s="6" t="s">
        <v>3560</v>
      </c>
      <c r="J1596" s="1" t="s">
        <v>34</v>
      </c>
      <c r="K1596" s="1" t="s">
        <v>35</v>
      </c>
      <c r="L1596" s="1" t="s">
        <v>3561</v>
      </c>
      <c r="M1596" s="17" t="str">
        <f aca="false">IF(COUNTIF(поверки!$H$6:$H$3175,поверки!$H1596)&gt;1,"Дубликат","")</f>
        <v/>
      </c>
      <c r="N1596" s="17" t="str">
        <f aca="false">IF(COUNTIF(поверки!$L$6:$L$3175,поверки!$L1596)&gt;1,"Дубликат","")</f>
        <v/>
      </c>
      <c r="O1596" s="18" t="n">
        <v>1591</v>
      </c>
      <c r="P1596" s="17" t="str">
        <f aca="false">CONCATENATE(TEXT(MONTH(поверки!$G1596),"00"),"/",TEXT(поверки!$O1596,"000"), "/",TEXT(YEAR(поверки!$G1596)-2000,"00"))</f>
        <v>04/1591/25</v>
      </c>
      <c r="Q1596" s="17" t="str">
        <f aca="false">VLOOKUP(поверки!$F1596,'соответстиви ОТ типу'!$K$4:$M$344,2,FALSE())</f>
        <v>Манометр</v>
      </c>
      <c r="R1596" s="17" t="s">
        <v>52</v>
      </c>
      <c r="S1596" s="17" t="s">
        <v>3557</v>
      </c>
      <c r="T1596" s="17" t="n">
        <v>8</v>
      </c>
      <c r="U1596" s="19" t="n">
        <f aca="false">VLOOKUP(поверки!$T1596,'Акты п-п'!$C$5:$I$57,2,FALSE())</f>
        <v>45767</v>
      </c>
      <c r="V1596" s="19" t="n">
        <f aca="false">VLOOKUP(поверки!$T1596,'Акты п-п'!$C$5:$I$57,3,FALSE())</f>
        <v>45770</v>
      </c>
      <c r="W1596" s="17" t="str">
        <f aca="false">VLOOKUP(поверки!$T1596,'Акты п-п'!$C$5:$I$57,5,FALSE())</f>
        <v>Чупин А.А.</v>
      </c>
      <c r="X1596" s="17" t="n">
        <f aca="false">поверки!$G1596-поверки!$U1596</f>
        <v>1</v>
      </c>
      <c r="Y1596" s="17" t="n">
        <f aca="false">поверки!$V1596-поверки!$G1596</f>
        <v>2</v>
      </c>
      <c r="Z1596" s="17" t="str">
        <f aca="false">CONCATENATE(поверки!$Q1596," ",поверки!$S1596," номер ",поверки!$H1596)</f>
        <v>Манометр ТМ номер 00858082</v>
      </c>
    </row>
    <row r="1597" customFormat="false" ht="17.9" hidden="true" customHeight="false" outlineLevel="0" collapsed="false">
      <c r="B1597" s="1" t="s">
        <v>2361</v>
      </c>
      <c r="C1597" s="1" t="s">
        <v>30</v>
      </c>
      <c r="D1597" s="1" t="s">
        <v>446</v>
      </c>
      <c r="F1597" s="1" t="s">
        <v>297</v>
      </c>
      <c r="G1597" s="16" t="n">
        <v>45768</v>
      </c>
      <c r="H1597" s="6" t="s">
        <v>3562</v>
      </c>
      <c r="J1597" s="1" t="s">
        <v>34</v>
      </c>
      <c r="K1597" s="1" t="s">
        <v>35</v>
      </c>
      <c r="L1597" s="1" t="s">
        <v>3563</v>
      </c>
      <c r="M1597" s="17" t="str">
        <f aca="false">IF(COUNTIF(поверки!$H$6:$H$3175,поверки!$H1597)&gt;1,"Дубликат","")</f>
        <v/>
      </c>
      <c r="N1597" s="17" t="str">
        <f aca="false">IF(COUNTIF(поверки!$L$6:$L$3175,поверки!$L1597)&gt;1,"Дубликат","")</f>
        <v/>
      </c>
      <c r="O1597" s="18" t="n">
        <v>1592</v>
      </c>
      <c r="P1597" s="17" t="str">
        <f aca="false">CONCATENATE(TEXT(MONTH(поверки!$G1597),"00"),"/",TEXT(поверки!$O1597,"000"), "/",TEXT(YEAR(поверки!$G1597)-2000,"00"))</f>
        <v>04/1592/25</v>
      </c>
      <c r="Q1597" s="17" t="str">
        <f aca="false">VLOOKUP(поверки!$F1597,'соответстиви ОТ типу'!$K$4:$M$344,2,FALSE())</f>
        <v>Манометр</v>
      </c>
      <c r="R1597" s="17" t="s">
        <v>52</v>
      </c>
      <c r="S1597" s="17" t="s">
        <v>3557</v>
      </c>
      <c r="T1597" s="17" t="n">
        <v>8</v>
      </c>
      <c r="U1597" s="19" t="n">
        <f aca="false">VLOOKUP(поверки!$T1597,'Акты п-п'!$C$5:$I$57,2,FALSE())</f>
        <v>45767</v>
      </c>
      <c r="V1597" s="19" t="n">
        <f aca="false">VLOOKUP(поверки!$T1597,'Акты п-п'!$C$5:$I$57,3,FALSE())</f>
        <v>45770</v>
      </c>
      <c r="W1597" s="17" t="str">
        <f aca="false">VLOOKUP(поверки!$T1597,'Акты п-п'!$C$5:$I$57,5,FALSE())</f>
        <v>Чупин А.А.</v>
      </c>
      <c r="X1597" s="17" t="n">
        <f aca="false">поверки!$G1597-поверки!$U1597</f>
        <v>1</v>
      </c>
      <c r="Y1597" s="17" t="n">
        <f aca="false">поверки!$V1597-поверки!$G1597</f>
        <v>2</v>
      </c>
      <c r="Z1597" s="17" t="str">
        <f aca="false">CONCATENATE(поверки!$Q1597," ",поверки!$S1597," номер ",поверки!$H1597)</f>
        <v>Манометр ТМ номер 12А10604</v>
      </c>
    </row>
    <row r="1598" customFormat="false" ht="17.9" hidden="true" customHeight="false" outlineLevel="0" collapsed="false">
      <c r="B1598" s="1" t="s">
        <v>2361</v>
      </c>
      <c r="C1598" s="1" t="s">
        <v>30</v>
      </c>
      <c r="D1598" s="1" t="s">
        <v>446</v>
      </c>
      <c r="F1598" s="1" t="s">
        <v>297</v>
      </c>
      <c r="G1598" s="16" t="n">
        <v>45768</v>
      </c>
      <c r="H1598" s="6" t="s">
        <v>3564</v>
      </c>
      <c r="J1598" s="1" t="s">
        <v>34</v>
      </c>
      <c r="K1598" s="1" t="s">
        <v>35</v>
      </c>
      <c r="L1598" s="1" t="s">
        <v>3565</v>
      </c>
      <c r="M1598" s="17" t="str">
        <f aca="false">IF(COUNTIF(поверки!$H$6:$H$3175,поверки!$H1598)&gt;1,"Дубликат","")</f>
        <v/>
      </c>
      <c r="N1598" s="17" t="str">
        <f aca="false">IF(COUNTIF(поверки!$L$6:$L$3175,поверки!$L1598)&gt;1,"Дубликат","")</f>
        <v/>
      </c>
      <c r="O1598" s="18" t="n">
        <v>1593</v>
      </c>
      <c r="P1598" s="17" t="str">
        <f aca="false">CONCATENATE(TEXT(MONTH(поверки!$G1598),"00"),"/",TEXT(поверки!$O1598,"000"), "/",TEXT(YEAR(поверки!$G1598)-2000,"00"))</f>
        <v>04/1593/25</v>
      </c>
      <c r="Q1598" s="17" t="str">
        <f aca="false">VLOOKUP(поверки!$F1598,'соответстиви ОТ типу'!$K$4:$M$344,2,FALSE())</f>
        <v>Манометр</v>
      </c>
      <c r="R1598" s="17" t="s">
        <v>52</v>
      </c>
      <c r="S1598" s="17" t="s">
        <v>3557</v>
      </c>
      <c r="T1598" s="17" t="n">
        <v>8</v>
      </c>
      <c r="U1598" s="19" t="n">
        <f aca="false">VLOOKUP(поверки!$T1598,'Акты п-п'!$C$5:$I$57,2,FALSE())</f>
        <v>45767</v>
      </c>
      <c r="V1598" s="19" t="n">
        <f aca="false">VLOOKUP(поверки!$T1598,'Акты п-п'!$C$5:$I$57,3,FALSE())</f>
        <v>45770</v>
      </c>
      <c r="W1598" s="17" t="str">
        <f aca="false">VLOOKUP(поверки!$T1598,'Акты п-п'!$C$5:$I$57,5,FALSE())</f>
        <v>Чупин А.А.</v>
      </c>
      <c r="X1598" s="17" t="n">
        <f aca="false">поверки!$G1598-поверки!$U1598</f>
        <v>1</v>
      </c>
      <c r="Y1598" s="17" t="n">
        <f aca="false">поверки!$V1598-поверки!$G1598</f>
        <v>2</v>
      </c>
      <c r="Z1598" s="17" t="str">
        <f aca="false">CONCATENATE(поверки!$Q1598," ",поверки!$S1598," номер ",поверки!$H1598)</f>
        <v>Манометр ТМ номер 12А9425</v>
      </c>
    </row>
    <row r="1599" customFormat="false" ht="17.9" hidden="true" customHeight="false" outlineLevel="0" collapsed="false">
      <c r="B1599" s="1" t="s">
        <v>2361</v>
      </c>
      <c r="C1599" s="1" t="s">
        <v>30</v>
      </c>
      <c r="D1599" s="1" t="s">
        <v>446</v>
      </c>
      <c r="F1599" s="1" t="s">
        <v>297</v>
      </c>
      <c r="G1599" s="16" t="n">
        <v>45768</v>
      </c>
      <c r="H1599" s="6" t="s">
        <v>3566</v>
      </c>
      <c r="J1599" s="1" t="s">
        <v>34</v>
      </c>
      <c r="K1599" s="1" t="s">
        <v>35</v>
      </c>
      <c r="L1599" s="1" t="s">
        <v>3567</v>
      </c>
      <c r="M1599" s="17" t="str">
        <f aca="false">IF(COUNTIF(поверки!$H$6:$H$3175,поверки!$H1599)&gt;1,"Дубликат","")</f>
        <v/>
      </c>
      <c r="N1599" s="17" t="str">
        <f aca="false">IF(COUNTIF(поверки!$L$6:$L$3175,поверки!$L1599)&gt;1,"Дубликат","")</f>
        <v/>
      </c>
      <c r="O1599" s="18" t="n">
        <v>1594</v>
      </c>
      <c r="P1599" s="17" t="str">
        <f aca="false">CONCATENATE(TEXT(MONTH(поверки!$G1599),"00"),"/",TEXT(поверки!$O1599,"000"), "/",TEXT(YEAR(поверки!$G1599)-2000,"00"))</f>
        <v>04/1594/25</v>
      </c>
      <c r="Q1599" s="17" t="str">
        <f aca="false">VLOOKUP(поверки!$F1599,'соответстиви ОТ типу'!$K$4:$M$344,2,FALSE())</f>
        <v>Манометр</v>
      </c>
      <c r="R1599" s="17" t="s">
        <v>52</v>
      </c>
      <c r="S1599" s="17" t="s">
        <v>3557</v>
      </c>
      <c r="T1599" s="17" t="n">
        <v>8</v>
      </c>
      <c r="U1599" s="19" t="n">
        <f aca="false">VLOOKUP(поверки!$T1599,'Акты п-п'!$C$5:$I$57,2,FALSE())</f>
        <v>45767</v>
      </c>
      <c r="V1599" s="19" t="n">
        <f aca="false">VLOOKUP(поверки!$T1599,'Акты п-п'!$C$5:$I$57,3,FALSE())</f>
        <v>45770</v>
      </c>
      <c r="W1599" s="17" t="str">
        <f aca="false">VLOOKUP(поверки!$T1599,'Акты п-п'!$C$5:$I$57,5,FALSE())</f>
        <v>Чупин А.А.</v>
      </c>
      <c r="X1599" s="17" t="n">
        <f aca="false">поверки!$G1599-поверки!$U1599</f>
        <v>1</v>
      </c>
      <c r="Y1599" s="17" t="n">
        <f aca="false">поверки!$V1599-поверки!$G1599</f>
        <v>2</v>
      </c>
      <c r="Z1599" s="17" t="str">
        <f aca="false">CONCATENATE(поверки!$Q1599," ",поверки!$S1599," номер ",поверки!$H1599)</f>
        <v>Манометр ТМ номер 12А1207</v>
      </c>
    </row>
    <row r="1600" customFormat="false" ht="17.9" hidden="true" customHeight="false" outlineLevel="0" collapsed="false">
      <c r="B1600" s="1" t="s">
        <v>2361</v>
      </c>
      <c r="C1600" s="1" t="s">
        <v>30</v>
      </c>
      <c r="D1600" s="1" t="s">
        <v>446</v>
      </c>
      <c r="F1600" s="1" t="s">
        <v>297</v>
      </c>
      <c r="G1600" s="16" t="n">
        <v>45768</v>
      </c>
      <c r="H1600" s="6" t="s">
        <v>3568</v>
      </c>
      <c r="J1600" s="1" t="s">
        <v>34</v>
      </c>
      <c r="K1600" s="1" t="s">
        <v>35</v>
      </c>
      <c r="L1600" s="1" t="s">
        <v>3569</v>
      </c>
      <c r="M1600" s="17" t="str">
        <f aca="false">IF(COUNTIF(поверки!$H$6:$H$3175,поверки!$H1600)&gt;1,"Дубликат","")</f>
        <v/>
      </c>
      <c r="N1600" s="17" t="str">
        <f aca="false">IF(COUNTIF(поверки!$L$6:$L$3175,поверки!$L1600)&gt;1,"Дубликат","")</f>
        <v/>
      </c>
      <c r="O1600" s="18" t="n">
        <v>1595</v>
      </c>
      <c r="P1600" s="17" t="str">
        <f aca="false">CONCATENATE(TEXT(MONTH(поверки!$G1600),"00"),"/",TEXT(поверки!$O1600,"000"), "/",TEXT(YEAR(поверки!$G1600)-2000,"00"))</f>
        <v>04/1595/25</v>
      </c>
      <c r="Q1600" s="17" t="str">
        <f aca="false">VLOOKUP(поверки!$F1600,'соответстиви ОТ типу'!$K$4:$M$344,2,FALSE())</f>
        <v>Манометр</v>
      </c>
      <c r="R1600" s="17" t="s">
        <v>52</v>
      </c>
      <c r="S1600" s="17" t="s">
        <v>3557</v>
      </c>
      <c r="T1600" s="17" t="n">
        <v>8</v>
      </c>
      <c r="U1600" s="19" t="n">
        <f aca="false">VLOOKUP(поверки!$T1600,'Акты п-п'!$C$5:$I$57,2,FALSE())</f>
        <v>45767</v>
      </c>
      <c r="V1600" s="19" t="n">
        <f aca="false">VLOOKUP(поверки!$T1600,'Акты п-п'!$C$5:$I$57,3,FALSE())</f>
        <v>45770</v>
      </c>
      <c r="W1600" s="17" t="str">
        <f aca="false">VLOOKUP(поверки!$T1600,'Акты п-п'!$C$5:$I$57,5,FALSE())</f>
        <v>Чупин А.А.</v>
      </c>
      <c r="X1600" s="17" t="n">
        <f aca="false">поверки!$G1600-поверки!$U1600</f>
        <v>1</v>
      </c>
      <c r="Y1600" s="17" t="n">
        <f aca="false">поверки!$V1600-поверки!$G1600</f>
        <v>2</v>
      </c>
      <c r="Z1600" s="17" t="str">
        <f aca="false">CONCATENATE(поверки!$Q1600," ",поверки!$S1600," номер ",поверки!$H1600)</f>
        <v>Манометр ТМ номер 12А1051</v>
      </c>
    </row>
    <row r="1601" customFormat="false" ht="17.9" hidden="true" customHeight="false" outlineLevel="0" collapsed="false">
      <c r="B1601" s="1" t="s">
        <v>2361</v>
      </c>
      <c r="C1601" s="1" t="s">
        <v>30</v>
      </c>
      <c r="D1601" s="1" t="s">
        <v>446</v>
      </c>
      <c r="F1601" s="1" t="s">
        <v>297</v>
      </c>
      <c r="G1601" s="16" t="n">
        <v>45768</v>
      </c>
      <c r="H1601" s="6" t="s">
        <v>3570</v>
      </c>
      <c r="J1601" s="1" t="s">
        <v>34</v>
      </c>
      <c r="K1601" s="1" t="s">
        <v>35</v>
      </c>
      <c r="L1601" s="1" t="s">
        <v>3571</v>
      </c>
      <c r="M1601" s="17" t="str">
        <f aca="false">IF(COUNTIF(поверки!$H$6:$H$3175,поверки!$H1601)&gt;1,"Дубликат","")</f>
        <v/>
      </c>
      <c r="N1601" s="17" t="str">
        <f aca="false">IF(COUNTIF(поверки!$L$6:$L$3175,поверки!$L1601)&gt;1,"Дубликат","")</f>
        <v/>
      </c>
      <c r="O1601" s="18" t="n">
        <v>1596</v>
      </c>
      <c r="P1601" s="17" t="str">
        <f aca="false">CONCATENATE(TEXT(MONTH(поверки!$G1601),"00"),"/",TEXT(поверки!$O1601,"000"), "/",TEXT(YEAR(поверки!$G1601)-2000,"00"))</f>
        <v>04/1596/25</v>
      </c>
      <c r="Q1601" s="17" t="str">
        <f aca="false">VLOOKUP(поверки!$F1601,'соответстиви ОТ типу'!$K$4:$M$344,2,FALSE())</f>
        <v>Манометр</v>
      </c>
      <c r="R1601" s="17" t="s">
        <v>52</v>
      </c>
      <c r="S1601" s="17" t="s">
        <v>3557</v>
      </c>
      <c r="T1601" s="17" t="n">
        <v>8</v>
      </c>
      <c r="U1601" s="19" t="n">
        <f aca="false">VLOOKUP(поверки!$T1601,'Акты п-п'!$C$5:$I$57,2,FALSE())</f>
        <v>45767</v>
      </c>
      <c r="V1601" s="19" t="n">
        <f aca="false">VLOOKUP(поверки!$T1601,'Акты п-п'!$C$5:$I$57,3,FALSE())</f>
        <v>45770</v>
      </c>
      <c r="W1601" s="17" t="str">
        <f aca="false">VLOOKUP(поверки!$T1601,'Акты п-п'!$C$5:$I$57,5,FALSE())</f>
        <v>Чупин А.А.</v>
      </c>
      <c r="X1601" s="17" t="n">
        <f aca="false">поверки!$G1601-поверки!$U1601</f>
        <v>1</v>
      </c>
      <c r="Y1601" s="17" t="n">
        <f aca="false">поверки!$V1601-поверки!$G1601</f>
        <v>2</v>
      </c>
      <c r="Z1601" s="17" t="str">
        <f aca="false">CONCATENATE(поверки!$Q1601," ",поверки!$S1601," номер ",поверки!$H1601)</f>
        <v>Манометр ТМ номер 00858077</v>
      </c>
    </row>
    <row r="1602" customFormat="false" ht="17.9" hidden="true" customHeight="false" outlineLevel="0" collapsed="false">
      <c r="B1602" s="1" t="s">
        <v>2361</v>
      </c>
      <c r="C1602" s="1" t="s">
        <v>30</v>
      </c>
      <c r="D1602" s="1" t="s">
        <v>446</v>
      </c>
      <c r="F1602" s="1" t="s">
        <v>297</v>
      </c>
      <c r="G1602" s="16" t="n">
        <v>45768</v>
      </c>
      <c r="H1602" s="6" t="s">
        <v>3572</v>
      </c>
      <c r="J1602" s="1" t="s">
        <v>34</v>
      </c>
      <c r="K1602" s="1" t="s">
        <v>35</v>
      </c>
      <c r="L1602" s="1" t="s">
        <v>3573</v>
      </c>
      <c r="M1602" s="17" t="str">
        <f aca="false">IF(COUNTIF(поверки!$H$6:$H$3175,поверки!$H1602)&gt;1,"Дубликат","")</f>
        <v/>
      </c>
      <c r="N1602" s="17" t="str">
        <f aca="false">IF(COUNTIF(поверки!$L$6:$L$3175,поверки!$L1602)&gt;1,"Дубликат","")</f>
        <v/>
      </c>
      <c r="O1602" s="18" t="n">
        <v>1597</v>
      </c>
      <c r="P1602" s="17" t="str">
        <f aca="false">CONCATENATE(TEXT(MONTH(поверки!$G1602),"00"),"/",TEXT(поверки!$O1602,"000"), "/",TEXT(YEAR(поверки!$G1602)-2000,"00"))</f>
        <v>04/1597/25</v>
      </c>
      <c r="Q1602" s="17" t="str">
        <f aca="false">VLOOKUP(поверки!$F1602,'соответстиви ОТ типу'!$K$4:$M$344,2,FALSE())</f>
        <v>Манометр</v>
      </c>
      <c r="R1602" s="17" t="s">
        <v>52</v>
      </c>
      <c r="S1602" s="17" t="s">
        <v>3557</v>
      </c>
      <c r="T1602" s="17" t="n">
        <v>8</v>
      </c>
      <c r="U1602" s="19" t="n">
        <f aca="false">VLOOKUP(поверки!$T1602,'Акты п-п'!$C$5:$I$57,2,FALSE())</f>
        <v>45767</v>
      </c>
      <c r="V1602" s="19" t="n">
        <f aca="false">VLOOKUP(поверки!$T1602,'Акты п-п'!$C$5:$I$57,3,FALSE())</f>
        <v>45770</v>
      </c>
      <c r="W1602" s="17" t="str">
        <f aca="false">VLOOKUP(поверки!$T1602,'Акты п-п'!$C$5:$I$57,5,FALSE())</f>
        <v>Чупин А.А.</v>
      </c>
      <c r="X1602" s="17" t="n">
        <f aca="false">поверки!$G1602-поверки!$U1602</f>
        <v>1</v>
      </c>
      <c r="Y1602" s="17" t="n">
        <f aca="false">поверки!$V1602-поверки!$G1602</f>
        <v>2</v>
      </c>
      <c r="Z1602" s="17" t="str">
        <f aca="false">CONCATENATE(поверки!$Q1602," ",поверки!$S1602," номер ",поверки!$H1602)</f>
        <v>Манометр ТМ номер 12А7248</v>
      </c>
    </row>
    <row r="1603" customFormat="false" ht="17.9" hidden="true" customHeight="false" outlineLevel="0" collapsed="false">
      <c r="B1603" s="1" t="s">
        <v>2361</v>
      </c>
      <c r="C1603" s="1" t="s">
        <v>30</v>
      </c>
      <c r="D1603" s="1" t="s">
        <v>446</v>
      </c>
      <c r="F1603" s="1" t="s">
        <v>297</v>
      </c>
      <c r="G1603" s="16" t="n">
        <v>45768</v>
      </c>
      <c r="H1603" s="6" t="s">
        <v>3574</v>
      </c>
      <c r="J1603" s="1" t="s">
        <v>34</v>
      </c>
      <c r="K1603" s="1" t="s">
        <v>35</v>
      </c>
      <c r="L1603" s="1" t="s">
        <v>3575</v>
      </c>
      <c r="M1603" s="17" t="str">
        <f aca="false">IF(COUNTIF(поверки!$H$6:$H$3175,поверки!$H1603)&gt;1,"Дубликат","")</f>
        <v/>
      </c>
      <c r="N1603" s="17" t="str">
        <f aca="false">IF(COUNTIF(поверки!$L$6:$L$3175,поверки!$L1603)&gt;1,"Дубликат","")</f>
        <v/>
      </c>
      <c r="O1603" s="18" t="n">
        <v>1598</v>
      </c>
      <c r="P1603" s="17" t="str">
        <f aca="false">CONCATENATE(TEXT(MONTH(поверки!$G1603),"00"),"/",TEXT(поверки!$O1603,"000"), "/",TEXT(YEAR(поверки!$G1603)-2000,"00"))</f>
        <v>04/1598/25</v>
      </c>
      <c r="Q1603" s="17" t="str">
        <f aca="false">VLOOKUP(поверки!$F1603,'соответстиви ОТ типу'!$K$4:$M$344,2,FALSE())</f>
        <v>Манометр</v>
      </c>
      <c r="R1603" s="17" t="s">
        <v>52</v>
      </c>
      <c r="S1603" s="17" t="s">
        <v>3557</v>
      </c>
      <c r="T1603" s="17" t="n">
        <v>8</v>
      </c>
      <c r="U1603" s="19" t="n">
        <f aca="false">VLOOKUP(поверки!$T1603,'Акты п-п'!$C$5:$I$57,2,FALSE())</f>
        <v>45767</v>
      </c>
      <c r="V1603" s="19" t="n">
        <f aca="false">VLOOKUP(поверки!$T1603,'Акты п-п'!$C$5:$I$57,3,FALSE())</f>
        <v>45770</v>
      </c>
      <c r="W1603" s="17" t="str">
        <f aca="false">VLOOKUP(поверки!$T1603,'Акты п-п'!$C$5:$I$57,5,FALSE())</f>
        <v>Чупин А.А.</v>
      </c>
      <c r="X1603" s="17" t="n">
        <f aca="false">поверки!$G1603-поверки!$U1603</f>
        <v>1</v>
      </c>
      <c r="Y1603" s="17" t="n">
        <f aca="false">поверки!$V1603-поверки!$G1603</f>
        <v>2</v>
      </c>
      <c r="Z1603" s="17" t="str">
        <f aca="false">CONCATENATE(поверки!$Q1603," ",поверки!$S1603," номер ",поверки!$H1603)</f>
        <v>Манометр ТМ номер 00858028</v>
      </c>
    </row>
    <row r="1604" customFormat="false" ht="17.9" hidden="true" customHeight="false" outlineLevel="0" collapsed="false">
      <c r="B1604" s="1" t="s">
        <v>2361</v>
      </c>
      <c r="C1604" s="1" t="s">
        <v>30</v>
      </c>
      <c r="D1604" s="1" t="s">
        <v>446</v>
      </c>
      <c r="F1604" s="1" t="s">
        <v>329</v>
      </c>
      <c r="G1604" s="16" t="n">
        <v>45768</v>
      </c>
      <c r="H1604" s="6" t="s">
        <v>3576</v>
      </c>
      <c r="J1604" s="1" t="s">
        <v>34</v>
      </c>
      <c r="K1604" s="1" t="s">
        <v>35</v>
      </c>
      <c r="L1604" s="1" t="s">
        <v>3577</v>
      </c>
      <c r="M1604" s="17" t="str">
        <f aca="false">IF(COUNTIF(поверки!$H$6:$H$3175,поверки!$H1604)&gt;1,"Дубликат","")</f>
        <v/>
      </c>
      <c r="N1604" s="17" t="str">
        <f aca="false">IF(COUNTIF(поверки!$L$6:$L$3175,поверки!$L1604)&gt;1,"Дубликат","")</f>
        <v/>
      </c>
      <c r="O1604" s="18" t="n">
        <v>1599</v>
      </c>
      <c r="P1604" s="17" t="str">
        <f aca="false">CONCATENATE(TEXT(MONTH(поверки!$G1604),"00"),"/",TEXT(поверки!$O1604,"000"), "/",TEXT(YEAR(поверки!$G1604)-2000,"00"))</f>
        <v>04/1599/25</v>
      </c>
      <c r="Q1604" s="17" t="str">
        <f aca="false">VLOOKUP(поверки!$F1604,'соответстиви ОТ типу'!$K$4:$M$344,2,FALSE())</f>
        <v>Манометр</v>
      </c>
      <c r="R1604" s="17" t="s">
        <v>52</v>
      </c>
      <c r="S1604" s="17" t="s">
        <v>2391</v>
      </c>
      <c r="T1604" s="17" t="n">
        <v>8</v>
      </c>
      <c r="U1604" s="19" t="n">
        <f aca="false">VLOOKUP(поверки!$T1604,'Акты п-п'!$C$5:$I$57,2,FALSE())</f>
        <v>45767</v>
      </c>
      <c r="V1604" s="19" t="n">
        <f aca="false">VLOOKUP(поверки!$T1604,'Акты п-п'!$C$5:$I$57,3,FALSE())</f>
        <v>45770</v>
      </c>
      <c r="W1604" s="17" t="str">
        <f aca="false">VLOOKUP(поверки!$T1604,'Акты п-п'!$C$5:$I$57,5,FALSE())</f>
        <v>Чупин А.А.</v>
      </c>
      <c r="X1604" s="17" t="n">
        <f aca="false">поверки!$G1604-поверки!$U1604</f>
        <v>1</v>
      </c>
      <c r="Y1604" s="17" t="n">
        <f aca="false">поверки!$V1604-поверки!$G1604</f>
        <v>2</v>
      </c>
      <c r="Z1604" s="17" t="str">
        <f aca="false">CONCATENATE(поверки!$Q1604," ",поверки!$S1604," номер ",поверки!$H1604)</f>
        <v>Манометр ФТ номер 12А9344</v>
      </c>
    </row>
    <row r="1605" customFormat="false" ht="17.9" hidden="true" customHeight="false" outlineLevel="0" collapsed="false">
      <c r="B1605" s="1" t="s">
        <v>2361</v>
      </c>
      <c r="C1605" s="1" t="s">
        <v>30</v>
      </c>
      <c r="D1605" s="1" t="s">
        <v>446</v>
      </c>
      <c r="F1605" s="1" t="s">
        <v>329</v>
      </c>
      <c r="G1605" s="16" t="n">
        <v>45768</v>
      </c>
      <c r="H1605" s="6" t="s">
        <v>3578</v>
      </c>
      <c r="J1605" s="1" t="s">
        <v>34</v>
      </c>
      <c r="K1605" s="1" t="s">
        <v>35</v>
      </c>
      <c r="L1605" s="1" t="s">
        <v>3579</v>
      </c>
      <c r="M1605" s="17" t="str">
        <f aca="false">IF(COUNTIF(поверки!$H$6:$H$3175,поверки!$H1605)&gt;1,"Дубликат","")</f>
        <v/>
      </c>
      <c r="N1605" s="17" t="str">
        <f aca="false">IF(COUNTIF(поверки!$L$6:$L$3175,поверки!$L1605)&gt;1,"Дубликат","")</f>
        <v/>
      </c>
      <c r="O1605" s="18" t="n">
        <v>1600</v>
      </c>
      <c r="P1605" s="17" t="str">
        <f aca="false">CONCATENATE(TEXT(MONTH(поверки!$G1605),"00"),"/",TEXT(поверки!$O1605,"000"), "/",TEXT(YEAR(поверки!$G1605)-2000,"00"))</f>
        <v>04/1600/25</v>
      </c>
      <c r="Q1605" s="17" t="str">
        <f aca="false">VLOOKUP(поверки!$F1605,'соответстиви ОТ типу'!$K$4:$M$344,2,FALSE())</f>
        <v>Манометр</v>
      </c>
      <c r="R1605" s="17" t="s">
        <v>52</v>
      </c>
      <c r="S1605" s="17" t="s">
        <v>2391</v>
      </c>
      <c r="T1605" s="17" t="n">
        <v>8</v>
      </c>
      <c r="U1605" s="19" t="n">
        <f aca="false">VLOOKUP(поверки!$T1605,'Акты п-п'!$C$5:$I$57,2,FALSE())</f>
        <v>45767</v>
      </c>
      <c r="V1605" s="19" t="n">
        <f aca="false">VLOOKUP(поверки!$T1605,'Акты п-п'!$C$5:$I$57,3,FALSE())</f>
        <v>45770</v>
      </c>
      <c r="W1605" s="17" t="str">
        <f aca="false">VLOOKUP(поверки!$T1605,'Акты п-п'!$C$5:$I$57,5,FALSE())</f>
        <v>Чупин А.А.</v>
      </c>
      <c r="X1605" s="17" t="n">
        <f aca="false">поверки!$G1605-поверки!$U1605</f>
        <v>1</v>
      </c>
      <c r="Y1605" s="17" t="n">
        <f aca="false">поверки!$V1605-поверки!$G1605</f>
        <v>2</v>
      </c>
      <c r="Z1605" s="17" t="str">
        <f aca="false">CONCATENATE(поверки!$Q1605," ",поверки!$S1605," номер ",поверки!$H1605)</f>
        <v>Манометр ФТ номер 12А9346</v>
      </c>
    </row>
    <row r="1606" customFormat="false" ht="17.9" hidden="true" customHeight="false" outlineLevel="0" collapsed="false">
      <c r="B1606" s="1" t="s">
        <v>2361</v>
      </c>
      <c r="C1606" s="1" t="s">
        <v>30</v>
      </c>
      <c r="D1606" s="1" t="s">
        <v>446</v>
      </c>
      <c r="F1606" s="1" t="s">
        <v>329</v>
      </c>
      <c r="G1606" s="16" t="n">
        <v>45768</v>
      </c>
      <c r="H1606" s="6" t="s">
        <v>3580</v>
      </c>
      <c r="J1606" s="1" t="s">
        <v>34</v>
      </c>
      <c r="K1606" s="1" t="s">
        <v>35</v>
      </c>
      <c r="L1606" s="1" t="s">
        <v>3581</v>
      </c>
      <c r="M1606" s="17" t="str">
        <f aca="false">IF(COUNTIF(поверки!$H$6:$H$3175,поверки!$H1606)&gt;1,"Дубликат","")</f>
        <v/>
      </c>
      <c r="N1606" s="17" t="str">
        <f aca="false">IF(COUNTIF(поверки!$L$6:$L$3175,поверки!$L1606)&gt;1,"Дубликат","")</f>
        <v/>
      </c>
      <c r="O1606" s="18" t="n">
        <v>1601</v>
      </c>
      <c r="P1606" s="17" t="str">
        <f aca="false">CONCATENATE(TEXT(MONTH(поверки!$G1606),"00"),"/",TEXT(поверки!$O1606,"000"), "/",TEXT(YEAR(поверки!$G1606)-2000,"00"))</f>
        <v>04/1601/25</v>
      </c>
      <c r="Q1606" s="17" t="str">
        <f aca="false">VLOOKUP(поверки!$F1606,'соответстиви ОТ типу'!$K$4:$M$344,2,FALSE())</f>
        <v>Манометр</v>
      </c>
      <c r="R1606" s="17" t="s">
        <v>52</v>
      </c>
      <c r="S1606" s="17" t="s">
        <v>2391</v>
      </c>
      <c r="T1606" s="17" t="n">
        <v>8</v>
      </c>
      <c r="U1606" s="19" t="n">
        <f aca="false">VLOOKUP(поверки!$T1606,'Акты п-п'!$C$5:$I$57,2,FALSE())</f>
        <v>45767</v>
      </c>
      <c r="V1606" s="19" t="n">
        <f aca="false">VLOOKUP(поверки!$T1606,'Акты п-п'!$C$5:$I$57,3,FALSE())</f>
        <v>45770</v>
      </c>
      <c r="W1606" s="17" t="str">
        <f aca="false">VLOOKUP(поверки!$T1606,'Акты п-п'!$C$5:$I$57,5,FALSE())</f>
        <v>Чупин А.А.</v>
      </c>
      <c r="X1606" s="17" t="n">
        <f aca="false">поверки!$G1606-поверки!$U1606</f>
        <v>1</v>
      </c>
      <c r="Y1606" s="17" t="n">
        <f aca="false">поверки!$V1606-поверки!$G1606</f>
        <v>2</v>
      </c>
      <c r="Z1606" s="17" t="str">
        <f aca="false">CONCATENATE(поверки!$Q1606," ",поверки!$S1606," номер ",поверки!$H1606)</f>
        <v>Манометр ФТ номер 12А9409</v>
      </c>
    </row>
    <row r="1607" customFormat="false" ht="17.9" hidden="true" customHeight="false" outlineLevel="0" collapsed="false">
      <c r="B1607" s="1" t="s">
        <v>2361</v>
      </c>
      <c r="C1607" s="1" t="s">
        <v>30</v>
      </c>
      <c r="D1607" s="1" t="s">
        <v>446</v>
      </c>
      <c r="F1607" s="1" t="s">
        <v>297</v>
      </c>
      <c r="G1607" s="16" t="n">
        <v>45768</v>
      </c>
      <c r="H1607" s="6" t="s">
        <v>3582</v>
      </c>
      <c r="J1607" s="1" t="s">
        <v>34</v>
      </c>
      <c r="K1607" s="1" t="s">
        <v>35</v>
      </c>
      <c r="L1607" s="1" t="s">
        <v>3583</v>
      </c>
      <c r="M1607" s="17" t="str">
        <f aca="false">IF(COUNTIF(поверки!$H$6:$H$3175,поверки!$H1607)&gt;1,"Дубликат","")</f>
        <v/>
      </c>
      <c r="N1607" s="17" t="str">
        <f aca="false">IF(COUNTIF(поверки!$L$6:$L$3175,поверки!$L1607)&gt;1,"Дубликат","")</f>
        <v/>
      </c>
      <c r="O1607" s="18" t="n">
        <v>1602</v>
      </c>
      <c r="P1607" s="17" t="str">
        <f aca="false">CONCATENATE(TEXT(MONTH(поверки!$G1607),"00"),"/",TEXT(поверки!$O1607,"000"), "/",TEXT(YEAR(поверки!$G1607)-2000,"00"))</f>
        <v>04/1602/25</v>
      </c>
      <c r="Q1607" s="17" t="str">
        <f aca="false">VLOOKUP(поверки!$F1607,'соответстиви ОТ типу'!$K$4:$M$344,2,FALSE())</f>
        <v>Манометр</v>
      </c>
      <c r="R1607" s="17" t="s">
        <v>52</v>
      </c>
      <c r="S1607" s="17" t="s">
        <v>3557</v>
      </c>
      <c r="T1607" s="17" t="n">
        <v>8</v>
      </c>
      <c r="U1607" s="19" t="n">
        <f aca="false">VLOOKUP(поверки!$T1607,'Акты п-п'!$C$5:$I$57,2,FALSE())</f>
        <v>45767</v>
      </c>
      <c r="V1607" s="19" t="n">
        <f aca="false">VLOOKUP(поверки!$T1607,'Акты п-п'!$C$5:$I$57,3,FALSE())</f>
        <v>45770</v>
      </c>
      <c r="W1607" s="17" t="str">
        <f aca="false">VLOOKUP(поверки!$T1607,'Акты п-п'!$C$5:$I$57,5,FALSE())</f>
        <v>Чупин А.А.</v>
      </c>
      <c r="X1607" s="17" t="n">
        <f aca="false">поверки!$G1607-поверки!$U1607</f>
        <v>1</v>
      </c>
      <c r="Y1607" s="17" t="n">
        <f aca="false">поверки!$V1607-поверки!$G1607</f>
        <v>2</v>
      </c>
      <c r="Z1607" s="17" t="str">
        <f aca="false">CONCATENATE(поверки!$Q1607," ",поверки!$S1607," номер ",поверки!$H1607)</f>
        <v>Манометр ТМ номер 12А7438</v>
      </c>
    </row>
    <row r="1608" customFormat="false" ht="17.9" hidden="true" customHeight="false" outlineLevel="0" collapsed="false">
      <c r="B1608" s="1" t="s">
        <v>2361</v>
      </c>
      <c r="C1608" s="1" t="s">
        <v>30</v>
      </c>
      <c r="D1608" s="1" t="s">
        <v>446</v>
      </c>
      <c r="F1608" s="1" t="s">
        <v>297</v>
      </c>
      <c r="G1608" s="16" t="n">
        <v>45768</v>
      </c>
      <c r="H1608" s="6" t="s">
        <v>3584</v>
      </c>
      <c r="J1608" s="1" t="s">
        <v>34</v>
      </c>
      <c r="K1608" s="1" t="s">
        <v>35</v>
      </c>
      <c r="L1608" s="1" t="s">
        <v>3585</v>
      </c>
      <c r="M1608" s="17" t="str">
        <f aca="false">IF(COUNTIF(поверки!$H$6:$H$3175,поверки!$H1608)&gt;1,"Дубликат","")</f>
        <v/>
      </c>
      <c r="N1608" s="17" t="str">
        <f aca="false">IF(COUNTIF(поверки!$L$6:$L$3175,поверки!$L1608)&gt;1,"Дубликат","")</f>
        <v/>
      </c>
      <c r="O1608" s="18" t="n">
        <v>1603</v>
      </c>
      <c r="P1608" s="17" t="str">
        <f aca="false">CONCATENATE(TEXT(MONTH(поверки!$G1608),"00"),"/",TEXT(поверки!$O1608,"000"), "/",TEXT(YEAR(поверки!$G1608)-2000,"00"))</f>
        <v>04/1603/25</v>
      </c>
      <c r="Q1608" s="17" t="str">
        <f aca="false">VLOOKUP(поверки!$F1608,'соответстиви ОТ типу'!$K$4:$M$344,2,FALSE())</f>
        <v>Манометр</v>
      </c>
      <c r="R1608" s="17" t="s">
        <v>52</v>
      </c>
      <c r="S1608" s="17" t="s">
        <v>3557</v>
      </c>
      <c r="T1608" s="17" t="n">
        <v>8</v>
      </c>
      <c r="U1608" s="19" t="n">
        <f aca="false">VLOOKUP(поверки!$T1608,'Акты п-п'!$C$5:$I$57,2,FALSE())</f>
        <v>45767</v>
      </c>
      <c r="V1608" s="19" t="n">
        <f aca="false">VLOOKUP(поверки!$T1608,'Акты п-п'!$C$5:$I$57,3,FALSE())</f>
        <v>45770</v>
      </c>
      <c r="W1608" s="17" t="str">
        <f aca="false">VLOOKUP(поверки!$T1608,'Акты п-п'!$C$5:$I$57,5,FALSE())</f>
        <v>Чупин А.А.</v>
      </c>
      <c r="X1608" s="17" t="n">
        <f aca="false">поверки!$G1608-поверки!$U1608</f>
        <v>1</v>
      </c>
      <c r="Y1608" s="17" t="n">
        <f aca="false">поверки!$V1608-поверки!$G1608</f>
        <v>2</v>
      </c>
      <c r="Z1608" s="17" t="str">
        <f aca="false">CONCATENATE(поверки!$Q1608," ",поверки!$S1608," номер ",поверки!$H1608)</f>
        <v>Манометр ТМ номер 12А9641</v>
      </c>
    </row>
    <row r="1609" customFormat="false" ht="17.9" hidden="true" customHeight="false" outlineLevel="0" collapsed="false">
      <c r="B1609" s="1" t="s">
        <v>2361</v>
      </c>
      <c r="C1609" s="1" t="s">
        <v>30</v>
      </c>
      <c r="D1609" s="1" t="s">
        <v>446</v>
      </c>
      <c r="F1609" s="1" t="s">
        <v>297</v>
      </c>
      <c r="G1609" s="16" t="n">
        <v>45768</v>
      </c>
      <c r="H1609" s="6" t="s">
        <v>3586</v>
      </c>
      <c r="J1609" s="1" t="s">
        <v>34</v>
      </c>
      <c r="K1609" s="1" t="s">
        <v>35</v>
      </c>
      <c r="L1609" s="1" t="s">
        <v>3587</v>
      </c>
      <c r="M1609" s="17" t="str">
        <f aca="false">IF(COUNTIF(поверки!$H$6:$H$3175,поверки!$H1609)&gt;1,"Дубликат","")</f>
        <v/>
      </c>
      <c r="N1609" s="17" t="str">
        <f aca="false">IF(COUNTIF(поверки!$L$6:$L$3175,поверки!$L1609)&gt;1,"Дубликат","")</f>
        <v/>
      </c>
      <c r="O1609" s="18" t="n">
        <v>1604</v>
      </c>
      <c r="P1609" s="17" t="str">
        <f aca="false">CONCATENATE(TEXT(MONTH(поверки!$G1609),"00"),"/",TEXT(поверки!$O1609,"000"), "/",TEXT(YEAR(поверки!$G1609)-2000,"00"))</f>
        <v>04/1604/25</v>
      </c>
      <c r="Q1609" s="17" t="str">
        <f aca="false">VLOOKUP(поверки!$F1609,'соответстиви ОТ типу'!$K$4:$M$344,2,FALSE())</f>
        <v>Манометр</v>
      </c>
      <c r="R1609" s="17" t="s">
        <v>52</v>
      </c>
      <c r="S1609" s="17" t="s">
        <v>3557</v>
      </c>
      <c r="T1609" s="17" t="n">
        <v>8</v>
      </c>
      <c r="U1609" s="19" t="n">
        <f aca="false">VLOOKUP(поверки!$T1609,'Акты п-п'!$C$5:$I$57,2,FALSE())</f>
        <v>45767</v>
      </c>
      <c r="V1609" s="19" t="n">
        <f aca="false">VLOOKUP(поверки!$T1609,'Акты п-п'!$C$5:$I$57,3,FALSE())</f>
        <v>45770</v>
      </c>
      <c r="W1609" s="17" t="str">
        <f aca="false">VLOOKUP(поверки!$T1609,'Акты п-п'!$C$5:$I$57,5,FALSE())</f>
        <v>Чупин А.А.</v>
      </c>
      <c r="X1609" s="17" t="n">
        <f aca="false">поверки!$G1609-поверки!$U1609</f>
        <v>1</v>
      </c>
      <c r="Y1609" s="17" t="n">
        <f aca="false">поверки!$V1609-поверки!$G1609</f>
        <v>2</v>
      </c>
      <c r="Z1609" s="17" t="str">
        <f aca="false">CONCATENATE(поверки!$Q1609," ",поверки!$S1609," номер ",поверки!$H1609)</f>
        <v>Манометр ТМ номер 12А9363</v>
      </c>
    </row>
    <row r="1610" customFormat="false" ht="17.9" hidden="true" customHeight="false" outlineLevel="0" collapsed="false">
      <c r="B1610" s="1" t="s">
        <v>2361</v>
      </c>
      <c r="C1610" s="1" t="s">
        <v>30</v>
      </c>
      <c r="D1610" s="1" t="s">
        <v>446</v>
      </c>
      <c r="F1610" s="1" t="s">
        <v>297</v>
      </c>
      <c r="G1610" s="16" t="n">
        <v>45768</v>
      </c>
      <c r="H1610" s="6" t="s">
        <v>3588</v>
      </c>
      <c r="J1610" s="1" t="s">
        <v>34</v>
      </c>
      <c r="K1610" s="1" t="s">
        <v>35</v>
      </c>
      <c r="L1610" s="1" t="s">
        <v>3589</v>
      </c>
      <c r="M1610" s="17" t="str">
        <f aca="false">IF(COUNTIF(поверки!$H$6:$H$3175,поверки!$H1610)&gt;1,"Дубликат","")</f>
        <v/>
      </c>
      <c r="N1610" s="17" t="str">
        <f aca="false">IF(COUNTIF(поверки!$L$6:$L$3175,поверки!$L1610)&gt;1,"Дубликат","")</f>
        <v/>
      </c>
      <c r="O1610" s="18" t="n">
        <v>1605</v>
      </c>
      <c r="P1610" s="17" t="str">
        <f aca="false">CONCATENATE(TEXT(MONTH(поверки!$G1610),"00"),"/",TEXT(поверки!$O1610,"000"), "/",TEXT(YEAR(поверки!$G1610)-2000,"00"))</f>
        <v>04/1605/25</v>
      </c>
      <c r="Q1610" s="17" t="str">
        <f aca="false">VLOOKUP(поверки!$F1610,'соответстиви ОТ типу'!$K$4:$M$344,2,FALSE())</f>
        <v>Манометр</v>
      </c>
      <c r="R1610" s="17" t="s">
        <v>52</v>
      </c>
      <c r="S1610" s="17" t="s">
        <v>3557</v>
      </c>
      <c r="T1610" s="17" t="n">
        <v>8</v>
      </c>
      <c r="U1610" s="19" t="n">
        <f aca="false">VLOOKUP(поверки!$T1610,'Акты п-п'!$C$5:$I$57,2,FALSE())</f>
        <v>45767</v>
      </c>
      <c r="V1610" s="19" t="n">
        <f aca="false">VLOOKUP(поверки!$T1610,'Акты п-п'!$C$5:$I$57,3,FALSE())</f>
        <v>45770</v>
      </c>
      <c r="W1610" s="17" t="str">
        <f aca="false">VLOOKUP(поверки!$T1610,'Акты п-п'!$C$5:$I$57,5,FALSE())</f>
        <v>Чупин А.А.</v>
      </c>
      <c r="X1610" s="17" t="n">
        <f aca="false">поверки!$G1610-поверки!$U1610</f>
        <v>1</v>
      </c>
      <c r="Y1610" s="17" t="n">
        <f aca="false">поверки!$V1610-поверки!$G1610</f>
        <v>2</v>
      </c>
      <c r="Z1610" s="17" t="str">
        <f aca="false">CONCATENATE(поверки!$Q1610," ",поверки!$S1610," номер ",поверки!$H1610)</f>
        <v>Манометр ТМ номер 12А1284</v>
      </c>
    </row>
    <row r="1611" customFormat="false" ht="17.9" hidden="true" customHeight="false" outlineLevel="0" collapsed="false">
      <c r="B1611" s="1" t="s">
        <v>2361</v>
      </c>
      <c r="C1611" s="1" t="s">
        <v>30</v>
      </c>
      <c r="D1611" s="1" t="s">
        <v>446</v>
      </c>
      <c r="F1611" s="1" t="s">
        <v>297</v>
      </c>
      <c r="G1611" s="16" t="n">
        <v>45768</v>
      </c>
      <c r="H1611" s="6" t="s">
        <v>3590</v>
      </c>
      <c r="J1611" s="1" t="s">
        <v>34</v>
      </c>
      <c r="K1611" s="1" t="s">
        <v>35</v>
      </c>
      <c r="L1611" s="1" t="s">
        <v>3591</v>
      </c>
      <c r="M1611" s="17" t="str">
        <f aca="false">IF(COUNTIF(поверки!$H$6:$H$3175,поверки!$H1611)&gt;1,"Дубликат","")</f>
        <v/>
      </c>
      <c r="N1611" s="17" t="str">
        <f aca="false">IF(COUNTIF(поверки!$L$6:$L$3175,поверки!$L1611)&gt;1,"Дубликат","")</f>
        <v/>
      </c>
      <c r="O1611" s="18" t="n">
        <v>1606</v>
      </c>
      <c r="P1611" s="17" t="str">
        <f aca="false">CONCATENATE(TEXT(MONTH(поверки!$G1611),"00"),"/",TEXT(поверки!$O1611,"000"), "/",TEXT(YEAR(поверки!$G1611)-2000,"00"))</f>
        <v>04/1606/25</v>
      </c>
      <c r="Q1611" s="17" t="str">
        <f aca="false">VLOOKUP(поверки!$F1611,'соответстиви ОТ типу'!$K$4:$M$344,2,FALSE())</f>
        <v>Манометр</v>
      </c>
      <c r="R1611" s="17" t="s">
        <v>52</v>
      </c>
      <c r="S1611" s="17" t="s">
        <v>3557</v>
      </c>
      <c r="T1611" s="17" t="n">
        <v>8</v>
      </c>
      <c r="U1611" s="19" t="n">
        <f aca="false">VLOOKUP(поверки!$T1611,'Акты п-п'!$C$5:$I$57,2,FALSE())</f>
        <v>45767</v>
      </c>
      <c r="V1611" s="19" t="n">
        <f aca="false">VLOOKUP(поверки!$T1611,'Акты п-п'!$C$5:$I$57,3,FALSE())</f>
        <v>45770</v>
      </c>
      <c r="W1611" s="17" t="str">
        <f aca="false">VLOOKUP(поверки!$T1611,'Акты п-п'!$C$5:$I$57,5,FALSE())</f>
        <v>Чупин А.А.</v>
      </c>
      <c r="X1611" s="17" t="n">
        <f aca="false">поверки!$G1611-поверки!$U1611</f>
        <v>1</v>
      </c>
      <c r="Y1611" s="17" t="n">
        <f aca="false">поверки!$V1611-поверки!$G1611</f>
        <v>2</v>
      </c>
      <c r="Z1611" s="17" t="str">
        <f aca="false">CONCATENATE(поверки!$Q1611," ",поверки!$S1611," номер ",поверки!$H1611)</f>
        <v>Манометр ТМ номер 12А9642</v>
      </c>
    </row>
    <row r="1612" customFormat="false" ht="17.9" hidden="true" customHeight="false" outlineLevel="0" collapsed="false">
      <c r="B1612" s="1" t="s">
        <v>2361</v>
      </c>
      <c r="C1612" s="1" t="s">
        <v>30</v>
      </c>
      <c r="D1612" s="1" t="s">
        <v>446</v>
      </c>
      <c r="F1612" s="1" t="s">
        <v>297</v>
      </c>
      <c r="G1612" s="16" t="n">
        <v>45768</v>
      </c>
      <c r="H1612" s="6" t="s">
        <v>3592</v>
      </c>
      <c r="J1612" s="1" t="s">
        <v>34</v>
      </c>
      <c r="K1612" s="1" t="s">
        <v>35</v>
      </c>
      <c r="L1612" s="1" t="s">
        <v>3593</v>
      </c>
      <c r="M1612" s="17" t="str">
        <f aca="false">IF(COUNTIF(поверки!$H$6:$H$3175,поверки!$H1612)&gt;1,"Дубликат","")</f>
        <v/>
      </c>
      <c r="N1612" s="17" t="str">
        <f aca="false">IF(COUNTIF(поверки!$L$6:$L$3175,поверки!$L1612)&gt;1,"Дубликат","")</f>
        <v/>
      </c>
      <c r="O1612" s="18" t="n">
        <v>1607</v>
      </c>
      <c r="P1612" s="17" t="str">
        <f aca="false">CONCATENATE(TEXT(MONTH(поверки!$G1612),"00"),"/",TEXT(поверки!$O1612,"000"), "/",TEXT(YEAR(поверки!$G1612)-2000,"00"))</f>
        <v>04/1607/25</v>
      </c>
      <c r="Q1612" s="17" t="str">
        <f aca="false">VLOOKUP(поверки!$F1612,'соответстиви ОТ типу'!$K$4:$M$344,2,FALSE())</f>
        <v>Манометр</v>
      </c>
      <c r="R1612" s="17" t="s">
        <v>52</v>
      </c>
      <c r="S1612" s="17" t="s">
        <v>3557</v>
      </c>
      <c r="T1612" s="17" t="n">
        <v>8</v>
      </c>
      <c r="U1612" s="19" t="n">
        <f aca="false">VLOOKUP(поверки!$T1612,'Акты п-п'!$C$5:$I$57,2,FALSE())</f>
        <v>45767</v>
      </c>
      <c r="V1612" s="19" t="n">
        <f aca="false">VLOOKUP(поверки!$T1612,'Акты п-п'!$C$5:$I$57,3,FALSE())</f>
        <v>45770</v>
      </c>
      <c r="W1612" s="17" t="str">
        <f aca="false">VLOOKUP(поверки!$T1612,'Акты п-п'!$C$5:$I$57,5,FALSE())</f>
        <v>Чупин А.А.</v>
      </c>
      <c r="X1612" s="17" t="n">
        <f aca="false">поверки!$G1612-поверки!$U1612</f>
        <v>1</v>
      </c>
      <c r="Y1612" s="17" t="n">
        <f aca="false">поверки!$V1612-поверки!$G1612</f>
        <v>2</v>
      </c>
      <c r="Z1612" s="17" t="str">
        <f aca="false">CONCATENATE(поверки!$Q1612," ",поверки!$S1612," номер ",поверки!$H1612)</f>
        <v>Манометр ТМ номер 12А7246</v>
      </c>
    </row>
    <row r="1613" customFormat="false" ht="17.9" hidden="true" customHeight="false" outlineLevel="0" collapsed="false">
      <c r="B1613" s="1" t="s">
        <v>2361</v>
      </c>
      <c r="C1613" s="1" t="s">
        <v>30</v>
      </c>
      <c r="D1613" s="1" t="s">
        <v>446</v>
      </c>
      <c r="F1613" s="1" t="s">
        <v>297</v>
      </c>
      <c r="G1613" s="16" t="n">
        <v>45768</v>
      </c>
      <c r="H1613" s="6" t="s">
        <v>3594</v>
      </c>
      <c r="J1613" s="1" t="s">
        <v>34</v>
      </c>
      <c r="K1613" s="1" t="s">
        <v>35</v>
      </c>
      <c r="L1613" s="1" t="s">
        <v>3595</v>
      </c>
      <c r="M1613" s="17" t="str">
        <f aca="false">IF(COUNTIF(поверки!$H$6:$H$3175,поверки!$H1613)&gt;1,"Дубликат","")</f>
        <v/>
      </c>
      <c r="N1613" s="17" t="str">
        <f aca="false">IF(COUNTIF(поверки!$L$6:$L$3175,поверки!$L1613)&gt;1,"Дубликат","")</f>
        <v/>
      </c>
      <c r="O1613" s="18" t="n">
        <v>1608</v>
      </c>
      <c r="P1613" s="17" t="str">
        <f aca="false">CONCATENATE(TEXT(MONTH(поверки!$G1613),"00"),"/",TEXT(поверки!$O1613,"000"), "/",TEXT(YEAR(поверки!$G1613)-2000,"00"))</f>
        <v>04/1608/25</v>
      </c>
      <c r="Q1613" s="17" t="str">
        <f aca="false">VLOOKUP(поверки!$F1613,'соответстиви ОТ типу'!$K$4:$M$344,2,FALSE())</f>
        <v>Манометр</v>
      </c>
      <c r="R1613" s="17" t="s">
        <v>52</v>
      </c>
      <c r="S1613" s="17" t="s">
        <v>3557</v>
      </c>
      <c r="T1613" s="17" t="n">
        <v>8</v>
      </c>
      <c r="U1613" s="19" t="n">
        <f aca="false">VLOOKUP(поверки!$T1613,'Акты п-п'!$C$5:$I$57,2,FALSE())</f>
        <v>45767</v>
      </c>
      <c r="V1613" s="19" t="n">
        <f aca="false">VLOOKUP(поверки!$T1613,'Акты п-п'!$C$5:$I$57,3,FALSE())</f>
        <v>45770</v>
      </c>
      <c r="W1613" s="17" t="str">
        <f aca="false">VLOOKUP(поверки!$T1613,'Акты п-п'!$C$5:$I$57,5,FALSE())</f>
        <v>Чупин А.А.</v>
      </c>
      <c r="X1613" s="17" t="n">
        <f aca="false">поверки!$G1613-поверки!$U1613</f>
        <v>1</v>
      </c>
      <c r="Y1613" s="17" t="n">
        <f aca="false">поверки!$V1613-поверки!$G1613</f>
        <v>2</v>
      </c>
      <c r="Z1613" s="17" t="str">
        <f aca="false">CONCATENATE(поверки!$Q1613," ",поверки!$S1613," номер ",поверки!$H1613)</f>
        <v>Манометр ТМ номер 12А9359</v>
      </c>
    </row>
    <row r="1614" customFormat="false" ht="17.9" hidden="true" customHeight="false" outlineLevel="0" collapsed="false">
      <c r="B1614" s="1" t="s">
        <v>2361</v>
      </c>
      <c r="C1614" s="1" t="s">
        <v>30</v>
      </c>
      <c r="D1614" s="1" t="s">
        <v>446</v>
      </c>
      <c r="F1614" s="1" t="s">
        <v>297</v>
      </c>
      <c r="G1614" s="16" t="n">
        <v>45768</v>
      </c>
      <c r="H1614" s="6" t="s">
        <v>3596</v>
      </c>
      <c r="J1614" s="1" t="s">
        <v>34</v>
      </c>
      <c r="K1614" s="1" t="s">
        <v>35</v>
      </c>
      <c r="L1614" s="1" t="s">
        <v>3597</v>
      </c>
      <c r="M1614" s="17" t="str">
        <f aca="false">IF(COUNTIF(поверки!$H$6:$H$3175,поверки!$H1614)&gt;1,"Дубликат","")</f>
        <v/>
      </c>
      <c r="N1614" s="17" t="str">
        <f aca="false">IF(COUNTIF(поверки!$L$6:$L$3175,поверки!$L1614)&gt;1,"Дубликат","")</f>
        <v/>
      </c>
      <c r="O1614" s="18" t="n">
        <v>1609</v>
      </c>
      <c r="P1614" s="17" t="str">
        <f aca="false">CONCATENATE(TEXT(MONTH(поверки!$G1614),"00"),"/",TEXT(поверки!$O1614,"000"), "/",TEXT(YEAR(поверки!$G1614)-2000,"00"))</f>
        <v>04/1609/25</v>
      </c>
      <c r="Q1614" s="17" t="str">
        <f aca="false">VLOOKUP(поверки!$F1614,'соответстиви ОТ типу'!$K$4:$M$344,2,FALSE())</f>
        <v>Манометр</v>
      </c>
      <c r="R1614" s="17" t="s">
        <v>52</v>
      </c>
      <c r="S1614" s="17" t="s">
        <v>3557</v>
      </c>
      <c r="T1614" s="17" t="n">
        <v>8</v>
      </c>
      <c r="U1614" s="19" t="n">
        <f aca="false">VLOOKUP(поверки!$T1614,'Акты п-п'!$C$5:$I$57,2,FALSE())</f>
        <v>45767</v>
      </c>
      <c r="V1614" s="19" t="n">
        <f aca="false">VLOOKUP(поверки!$T1614,'Акты п-п'!$C$5:$I$57,3,FALSE())</f>
        <v>45770</v>
      </c>
      <c r="W1614" s="17" t="str">
        <f aca="false">VLOOKUP(поверки!$T1614,'Акты п-п'!$C$5:$I$57,5,FALSE())</f>
        <v>Чупин А.А.</v>
      </c>
      <c r="X1614" s="17" t="n">
        <f aca="false">поверки!$G1614-поверки!$U1614</f>
        <v>1</v>
      </c>
      <c r="Y1614" s="17" t="n">
        <f aca="false">поверки!$V1614-поверки!$G1614</f>
        <v>2</v>
      </c>
      <c r="Z1614" s="17" t="str">
        <f aca="false">CONCATENATE(поверки!$Q1614," ",поверки!$S1614," номер ",поверки!$H1614)</f>
        <v>Манометр ТМ номер 00858105</v>
      </c>
    </row>
    <row r="1615" customFormat="false" ht="17.9" hidden="true" customHeight="false" outlineLevel="0" collapsed="false">
      <c r="B1615" s="1" t="s">
        <v>2361</v>
      </c>
      <c r="C1615" s="1" t="s">
        <v>30</v>
      </c>
      <c r="D1615" s="1" t="s">
        <v>446</v>
      </c>
      <c r="F1615" s="1" t="s">
        <v>297</v>
      </c>
      <c r="G1615" s="16" t="n">
        <v>45768</v>
      </c>
      <c r="H1615" s="6" t="s">
        <v>3598</v>
      </c>
      <c r="J1615" s="1" t="s">
        <v>34</v>
      </c>
      <c r="K1615" s="1" t="s">
        <v>35</v>
      </c>
      <c r="L1615" s="1" t="s">
        <v>3599</v>
      </c>
      <c r="M1615" s="17" t="str">
        <f aca="false">IF(COUNTIF(поверки!$H$6:$H$3175,поверки!$H1615)&gt;1,"Дубликат","")</f>
        <v/>
      </c>
      <c r="N1615" s="17" t="str">
        <f aca="false">IF(COUNTIF(поверки!$L$6:$L$3175,поверки!$L1615)&gt;1,"Дубликат","")</f>
        <v/>
      </c>
      <c r="O1615" s="18" t="n">
        <v>1610</v>
      </c>
      <c r="P1615" s="17" t="str">
        <f aca="false">CONCATENATE(TEXT(MONTH(поверки!$G1615),"00"),"/",TEXT(поверки!$O1615,"000"), "/",TEXT(YEAR(поверки!$G1615)-2000,"00"))</f>
        <v>04/1610/25</v>
      </c>
      <c r="Q1615" s="17" t="str">
        <f aca="false">VLOOKUP(поверки!$F1615,'соответстиви ОТ типу'!$K$4:$M$344,2,FALSE())</f>
        <v>Манометр</v>
      </c>
      <c r="R1615" s="17" t="s">
        <v>52</v>
      </c>
      <c r="S1615" s="17" t="s">
        <v>3557</v>
      </c>
      <c r="T1615" s="17" t="n">
        <v>8</v>
      </c>
      <c r="U1615" s="19" t="n">
        <f aca="false">VLOOKUP(поверки!$T1615,'Акты п-п'!$C$5:$I$57,2,FALSE())</f>
        <v>45767</v>
      </c>
      <c r="V1615" s="19" t="n">
        <f aca="false">VLOOKUP(поверки!$T1615,'Акты п-п'!$C$5:$I$57,3,FALSE())</f>
        <v>45770</v>
      </c>
      <c r="W1615" s="17" t="str">
        <f aca="false">VLOOKUP(поверки!$T1615,'Акты п-п'!$C$5:$I$57,5,FALSE())</f>
        <v>Чупин А.А.</v>
      </c>
      <c r="X1615" s="17" t="n">
        <f aca="false">поверки!$G1615-поверки!$U1615</f>
        <v>1</v>
      </c>
      <c r="Y1615" s="17" t="n">
        <f aca="false">поверки!$V1615-поверки!$G1615</f>
        <v>2</v>
      </c>
      <c r="Z1615" s="17" t="str">
        <f aca="false">CONCATENATE(поверки!$Q1615," ",поверки!$S1615," номер ",поверки!$H1615)</f>
        <v>Манометр ТМ номер 00858051</v>
      </c>
    </row>
    <row r="1616" customFormat="false" ht="17.9" hidden="true" customHeight="false" outlineLevel="0" collapsed="false">
      <c r="B1616" s="1" t="s">
        <v>2361</v>
      </c>
      <c r="C1616" s="1" t="s">
        <v>30</v>
      </c>
      <c r="D1616" s="1" t="s">
        <v>446</v>
      </c>
      <c r="F1616" s="1" t="s">
        <v>297</v>
      </c>
      <c r="G1616" s="16" t="n">
        <v>45768</v>
      </c>
      <c r="H1616" s="6" t="s">
        <v>3600</v>
      </c>
      <c r="J1616" s="1" t="s">
        <v>34</v>
      </c>
      <c r="K1616" s="1" t="s">
        <v>35</v>
      </c>
      <c r="L1616" s="1" t="s">
        <v>3601</v>
      </c>
      <c r="M1616" s="17" t="str">
        <f aca="false">IF(COUNTIF(поверки!$H$6:$H$3175,поверки!$H1616)&gt;1,"Дубликат","")</f>
        <v/>
      </c>
      <c r="N1616" s="17" t="str">
        <f aca="false">IF(COUNTIF(поверки!$L$6:$L$3175,поверки!$L1616)&gt;1,"Дубликат","")</f>
        <v/>
      </c>
      <c r="O1616" s="18" t="n">
        <v>1611</v>
      </c>
      <c r="P1616" s="17" t="str">
        <f aca="false">CONCATENATE(TEXT(MONTH(поверки!$G1616),"00"),"/",TEXT(поверки!$O1616,"000"), "/",TEXT(YEAR(поверки!$G1616)-2000,"00"))</f>
        <v>04/1611/25</v>
      </c>
      <c r="Q1616" s="17" t="str">
        <f aca="false">VLOOKUP(поверки!$F1616,'соответстиви ОТ типу'!$K$4:$M$344,2,FALSE())</f>
        <v>Манометр</v>
      </c>
      <c r="R1616" s="17" t="s">
        <v>52</v>
      </c>
      <c r="S1616" s="17" t="s">
        <v>3557</v>
      </c>
      <c r="T1616" s="17" t="n">
        <v>8</v>
      </c>
      <c r="U1616" s="19" t="n">
        <f aca="false">VLOOKUP(поверки!$T1616,'Акты п-п'!$C$5:$I$57,2,FALSE())</f>
        <v>45767</v>
      </c>
      <c r="V1616" s="19" t="n">
        <f aca="false">VLOOKUP(поверки!$T1616,'Акты п-п'!$C$5:$I$57,3,FALSE())</f>
        <v>45770</v>
      </c>
      <c r="W1616" s="17" t="str">
        <f aca="false">VLOOKUP(поверки!$T1616,'Акты п-п'!$C$5:$I$57,5,FALSE())</f>
        <v>Чупин А.А.</v>
      </c>
      <c r="X1616" s="17" t="n">
        <f aca="false">поверки!$G1616-поверки!$U1616</f>
        <v>1</v>
      </c>
      <c r="Y1616" s="17" t="n">
        <f aca="false">поверки!$V1616-поверки!$G1616</f>
        <v>2</v>
      </c>
      <c r="Z1616" s="17" t="str">
        <f aca="false">CONCATENATE(поверки!$Q1616," ",поверки!$S1616," номер ",поверки!$H1616)</f>
        <v>Манометр ТМ номер 00858070</v>
      </c>
    </row>
    <row r="1617" customFormat="false" ht="17.9" hidden="true" customHeight="false" outlineLevel="0" collapsed="false">
      <c r="B1617" s="1" t="s">
        <v>2361</v>
      </c>
      <c r="C1617" s="1" t="s">
        <v>30</v>
      </c>
      <c r="D1617" s="1" t="s">
        <v>446</v>
      </c>
      <c r="F1617" s="1" t="s">
        <v>297</v>
      </c>
      <c r="G1617" s="16" t="n">
        <v>45768</v>
      </c>
      <c r="H1617" s="6" t="s">
        <v>3602</v>
      </c>
      <c r="J1617" s="1" t="s">
        <v>34</v>
      </c>
      <c r="K1617" s="1" t="s">
        <v>35</v>
      </c>
      <c r="L1617" s="1" t="s">
        <v>3603</v>
      </c>
      <c r="M1617" s="17" t="str">
        <f aca="false">IF(COUNTIF(поверки!$H$6:$H$3175,поверки!$H1617)&gt;1,"Дубликат","")</f>
        <v/>
      </c>
      <c r="N1617" s="17" t="str">
        <f aca="false">IF(COUNTIF(поверки!$L$6:$L$3175,поверки!$L1617)&gt;1,"Дубликат","")</f>
        <v/>
      </c>
      <c r="O1617" s="18" t="n">
        <v>1612</v>
      </c>
      <c r="P1617" s="17" t="str">
        <f aca="false">CONCATENATE(TEXT(MONTH(поверки!$G1617),"00"),"/",TEXT(поверки!$O1617,"000"), "/",TEXT(YEAR(поверки!$G1617)-2000,"00"))</f>
        <v>04/1612/25</v>
      </c>
      <c r="Q1617" s="17" t="str">
        <f aca="false">VLOOKUP(поверки!$F1617,'соответстиви ОТ типу'!$K$4:$M$344,2,FALSE())</f>
        <v>Манометр</v>
      </c>
      <c r="R1617" s="17" t="s">
        <v>52</v>
      </c>
      <c r="S1617" s="17" t="s">
        <v>3557</v>
      </c>
      <c r="T1617" s="17" t="n">
        <v>8</v>
      </c>
      <c r="U1617" s="19" t="n">
        <f aca="false">VLOOKUP(поверки!$T1617,'Акты п-п'!$C$5:$I$57,2,FALSE())</f>
        <v>45767</v>
      </c>
      <c r="V1617" s="19" t="n">
        <f aca="false">VLOOKUP(поверки!$T1617,'Акты п-п'!$C$5:$I$57,3,FALSE())</f>
        <v>45770</v>
      </c>
      <c r="W1617" s="17" t="str">
        <f aca="false">VLOOKUP(поверки!$T1617,'Акты п-п'!$C$5:$I$57,5,FALSE())</f>
        <v>Чупин А.А.</v>
      </c>
      <c r="X1617" s="17" t="n">
        <f aca="false">поверки!$G1617-поверки!$U1617</f>
        <v>1</v>
      </c>
      <c r="Y1617" s="17" t="n">
        <f aca="false">поверки!$V1617-поверки!$G1617</f>
        <v>2</v>
      </c>
      <c r="Z1617" s="17" t="str">
        <f aca="false">CONCATENATE(поверки!$Q1617," ",поверки!$S1617," номер ",поверки!$H1617)</f>
        <v>Манометр ТМ номер 00858393</v>
      </c>
    </row>
    <row r="1618" customFormat="false" ht="17.9" hidden="true" customHeight="false" outlineLevel="0" collapsed="false">
      <c r="B1618" s="1" t="s">
        <v>2361</v>
      </c>
      <c r="C1618" s="1" t="s">
        <v>30</v>
      </c>
      <c r="D1618" s="1" t="s">
        <v>446</v>
      </c>
      <c r="F1618" s="1" t="s">
        <v>297</v>
      </c>
      <c r="G1618" s="16" t="n">
        <v>45768</v>
      </c>
      <c r="H1618" s="6" t="s">
        <v>3604</v>
      </c>
      <c r="J1618" s="1" t="s">
        <v>34</v>
      </c>
      <c r="K1618" s="1" t="s">
        <v>35</v>
      </c>
      <c r="L1618" s="1" t="s">
        <v>3605</v>
      </c>
      <c r="M1618" s="17" t="str">
        <f aca="false">IF(COUNTIF(поверки!$H$6:$H$3175,поверки!$H1618)&gt;1,"Дубликат","")</f>
        <v/>
      </c>
      <c r="N1618" s="17" t="str">
        <f aca="false">IF(COUNTIF(поверки!$L$6:$L$3175,поверки!$L1618)&gt;1,"Дубликат","")</f>
        <v/>
      </c>
      <c r="O1618" s="18" t="n">
        <v>1613</v>
      </c>
      <c r="P1618" s="17" t="str">
        <f aca="false">CONCATENATE(TEXT(MONTH(поверки!$G1618),"00"),"/",TEXT(поверки!$O1618,"000"), "/",TEXT(YEAR(поверки!$G1618)-2000,"00"))</f>
        <v>04/1613/25</v>
      </c>
      <c r="Q1618" s="17" t="str">
        <f aca="false">VLOOKUP(поверки!$F1618,'соответстиви ОТ типу'!$K$4:$M$344,2,FALSE())</f>
        <v>Манометр</v>
      </c>
      <c r="R1618" s="17" t="s">
        <v>52</v>
      </c>
      <c r="S1618" s="17" t="s">
        <v>3557</v>
      </c>
      <c r="T1618" s="17" t="n">
        <v>8</v>
      </c>
      <c r="U1618" s="19" t="n">
        <f aca="false">VLOOKUP(поверки!$T1618,'Акты п-п'!$C$5:$I$57,2,FALSE())</f>
        <v>45767</v>
      </c>
      <c r="V1618" s="19" t="n">
        <f aca="false">VLOOKUP(поверки!$T1618,'Акты п-п'!$C$5:$I$57,3,FALSE())</f>
        <v>45770</v>
      </c>
      <c r="W1618" s="17" t="str">
        <f aca="false">VLOOKUP(поверки!$T1618,'Акты п-п'!$C$5:$I$57,5,FALSE())</f>
        <v>Чупин А.А.</v>
      </c>
      <c r="X1618" s="17" t="n">
        <f aca="false">поверки!$G1618-поверки!$U1618</f>
        <v>1</v>
      </c>
      <c r="Y1618" s="17" t="n">
        <f aca="false">поверки!$V1618-поверки!$G1618</f>
        <v>2</v>
      </c>
      <c r="Z1618" s="17" t="str">
        <f aca="false">CONCATENATE(поверки!$Q1618," ",поверки!$S1618," номер ",поверки!$H1618)</f>
        <v>Манометр ТМ номер 00858026</v>
      </c>
    </row>
    <row r="1619" customFormat="false" ht="17.9" hidden="true" customHeight="false" outlineLevel="0" collapsed="false">
      <c r="B1619" s="1" t="s">
        <v>2361</v>
      </c>
      <c r="C1619" s="1" t="s">
        <v>30</v>
      </c>
      <c r="D1619" s="1" t="s">
        <v>446</v>
      </c>
      <c r="F1619" s="1" t="s">
        <v>297</v>
      </c>
      <c r="G1619" s="16" t="n">
        <v>45768</v>
      </c>
      <c r="H1619" s="6" t="s">
        <v>3606</v>
      </c>
      <c r="J1619" s="1" t="s">
        <v>34</v>
      </c>
      <c r="K1619" s="1" t="s">
        <v>35</v>
      </c>
      <c r="L1619" s="1" t="s">
        <v>3607</v>
      </c>
      <c r="M1619" s="17" t="str">
        <f aca="false">IF(COUNTIF(поверки!$H$6:$H$3175,поверки!$H1619)&gt;1,"Дубликат","")</f>
        <v/>
      </c>
      <c r="N1619" s="17" t="str">
        <f aca="false">IF(COUNTIF(поверки!$L$6:$L$3175,поверки!$L1619)&gt;1,"Дубликат","")</f>
        <v/>
      </c>
      <c r="O1619" s="18" t="n">
        <v>1614</v>
      </c>
      <c r="P1619" s="17" t="str">
        <f aca="false">CONCATENATE(TEXT(MONTH(поверки!$G1619),"00"),"/",TEXT(поверки!$O1619,"000"), "/",TEXT(YEAR(поверки!$G1619)-2000,"00"))</f>
        <v>04/1614/25</v>
      </c>
      <c r="Q1619" s="17" t="str">
        <f aca="false">VLOOKUP(поверки!$F1619,'соответстиви ОТ типу'!$K$4:$M$344,2,FALSE())</f>
        <v>Манометр</v>
      </c>
      <c r="R1619" s="17" t="s">
        <v>52</v>
      </c>
      <c r="S1619" s="17" t="s">
        <v>3557</v>
      </c>
      <c r="T1619" s="17" t="n">
        <v>8</v>
      </c>
      <c r="U1619" s="19" t="n">
        <f aca="false">VLOOKUP(поверки!$T1619,'Акты п-п'!$C$5:$I$57,2,FALSE())</f>
        <v>45767</v>
      </c>
      <c r="V1619" s="19" t="n">
        <f aca="false">VLOOKUP(поверки!$T1619,'Акты п-п'!$C$5:$I$57,3,FALSE())</f>
        <v>45770</v>
      </c>
      <c r="W1619" s="17" t="str">
        <f aca="false">VLOOKUP(поверки!$T1619,'Акты п-п'!$C$5:$I$57,5,FALSE())</f>
        <v>Чупин А.А.</v>
      </c>
      <c r="X1619" s="17" t="n">
        <f aca="false">поверки!$G1619-поверки!$U1619</f>
        <v>1</v>
      </c>
      <c r="Y1619" s="17" t="n">
        <f aca="false">поверки!$V1619-поверки!$G1619</f>
        <v>2</v>
      </c>
      <c r="Z1619" s="17" t="str">
        <f aca="false">CONCATENATE(поверки!$Q1619," ",поверки!$S1619," номер ",поверки!$H1619)</f>
        <v>Манометр ТМ номер 00858076</v>
      </c>
    </row>
    <row r="1620" customFormat="false" ht="17.9" hidden="true" customHeight="false" outlineLevel="0" collapsed="false">
      <c r="B1620" s="1" t="s">
        <v>2361</v>
      </c>
      <c r="C1620" s="1" t="s">
        <v>30</v>
      </c>
      <c r="D1620" s="1" t="s">
        <v>446</v>
      </c>
      <c r="F1620" s="1" t="s">
        <v>297</v>
      </c>
      <c r="G1620" s="16" t="n">
        <v>45768</v>
      </c>
      <c r="H1620" s="6" t="s">
        <v>3608</v>
      </c>
      <c r="J1620" s="1" t="s">
        <v>34</v>
      </c>
      <c r="K1620" s="1" t="s">
        <v>35</v>
      </c>
      <c r="L1620" s="1" t="s">
        <v>3609</v>
      </c>
      <c r="M1620" s="17" t="str">
        <f aca="false">IF(COUNTIF(поверки!$H$6:$H$3175,поверки!$H1620)&gt;1,"Дубликат","")</f>
        <v/>
      </c>
      <c r="N1620" s="17" t="str">
        <f aca="false">IF(COUNTIF(поверки!$L$6:$L$3175,поверки!$L1620)&gt;1,"Дубликат","")</f>
        <v/>
      </c>
      <c r="O1620" s="18" t="n">
        <v>1615</v>
      </c>
      <c r="P1620" s="17" t="str">
        <f aca="false">CONCATENATE(TEXT(MONTH(поверки!$G1620),"00"),"/",TEXT(поверки!$O1620,"000"), "/",TEXT(YEAR(поверки!$G1620)-2000,"00"))</f>
        <v>04/1615/25</v>
      </c>
      <c r="Q1620" s="17" t="str">
        <f aca="false">VLOOKUP(поверки!$F1620,'соответстиви ОТ типу'!$K$4:$M$344,2,FALSE())</f>
        <v>Манометр</v>
      </c>
      <c r="R1620" s="17" t="s">
        <v>52</v>
      </c>
      <c r="S1620" s="17" t="s">
        <v>3557</v>
      </c>
      <c r="T1620" s="17" t="n">
        <v>8</v>
      </c>
      <c r="U1620" s="19" t="n">
        <f aca="false">VLOOKUP(поверки!$T1620,'Акты п-п'!$C$5:$I$57,2,FALSE())</f>
        <v>45767</v>
      </c>
      <c r="V1620" s="19" t="n">
        <f aca="false">VLOOKUP(поверки!$T1620,'Акты п-п'!$C$5:$I$57,3,FALSE())</f>
        <v>45770</v>
      </c>
      <c r="W1620" s="17" t="str">
        <f aca="false">VLOOKUP(поверки!$T1620,'Акты п-п'!$C$5:$I$57,5,FALSE())</f>
        <v>Чупин А.А.</v>
      </c>
      <c r="X1620" s="17" t="n">
        <f aca="false">поверки!$G1620-поверки!$U1620</f>
        <v>1</v>
      </c>
      <c r="Y1620" s="17" t="n">
        <f aca="false">поверки!$V1620-поверки!$G1620</f>
        <v>2</v>
      </c>
      <c r="Z1620" s="17" t="str">
        <f aca="false">CONCATENATE(поверки!$Q1620," ",поверки!$S1620," номер ",поверки!$H1620)</f>
        <v>Манометр ТМ номер 00858084</v>
      </c>
    </row>
    <row r="1621" customFormat="false" ht="17.9" hidden="true" customHeight="false" outlineLevel="0" collapsed="false">
      <c r="B1621" s="1" t="s">
        <v>2361</v>
      </c>
      <c r="C1621" s="1" t="s">
        <v>30</v>
      </c>
      <c r="D1621" s="1" t="s">
        <v>446</v>
      </c>
      <c r="F1621" s="1" t="s">
        <v>297</v>
      </c>
      <c r="G1621" s="16" t="n">
        <v>45768</v>
      </c>
      <c r="H1621" s="6" t="s">
        <v>3610</v>
      </c>
      <c r="J1621" s="1" t="s">
        <v>34</v>
      </c>
      <c r="K1621" s="1" t="s">
        <v>35</v>
      </c>
      <c r="L1621" s="1" t="s">
        <v>3611</v>
      </c>
      <c r="M1621" s="17" t="str">
        <f aca="false">IF(COUNTIF(поверки!$H$6:$H$3175,поверки!$H1621)&gt;1,"Дубликат","")</f>
        <v/>
      </c>
      <c r="N1621" s="17" t="str">
        <f aca="false">IF(COUNTIF(поверки!$L$6:$L$3175,поверки!$L1621)&gt;1,"Дубликат","")</f>
        <v/>
      </c>
      <c r="O1621" s="18" t="n">
        <v>1616</v>
      </c>
      <c r="P1621" s="17" t="str">
        <f aca="false">CONCATENATE(TEXT(MONTH(поверки!$G1621),"00"),"/",TEXT(поверки!$O1621,"000"), "/",TEXT(YEAR(поверки!$G1621)-2000,"00"))</f>
        <v>04/1616/25</v>
      </c>
      <c r="Q1621" s="17" t="str">
        <f aca="false">VLOOKUP(поверки!$F1621,'соответстиви ОТ типу'!$K$4:$M$344,2,FALSE())</f>
        <v>Манометр</v>
      </c>
      <c r="R1621" s="17" t="s">
        <v>52</v>
      </c>
      <c r="S1621" s="17" t="s">
        <v>3557</v>
      </c>
      <c r="T1621" s="17" t="n">
        <v>8</v>
      </c>
      <c r="U1621" s="19" t="n">
        <f aca="false">VLOOKUP(поверки!$T1621,'Акты п-п'!$C$5:$I$57,2,FALSE())</f>
        <v>45767</v>
      </c>
      <c r="V1621" s="19" t="n">
        <f aca="false">VLOOKUP(поверки!$T1621,'Акты п-п'!$C$5:$I$57,3,FALSE())</f>
        <v>45770</v>
      </c>
      <c r="W1621" s="17" t="str">
        <f aca="false">VLOOKUP(поверки!$T1621,'Акты п-п'!$C$5:$I$57,5,FALSE())</f>
        <v>Чупин А.А.</v>
      </c>
      <c r="X1621" s="17" t="n">
        <f aca="false">поверки!$G1621-поверки!$U1621</f>
        <v>1</v>
      </c>
      <c r="Y1621" s="17" t="n">
        <f aca="false">поверки!$V1621-поверки!$G1621</f>
        <v>2</v>
      </c>
      <c r="Z1621" s="17" t="str">
        <f aca="false">CONCATENATE(поверки!$Q1621," ",поверки!$S1621," номер ",поверки!$H1621)</f>
        <v>Манометр ТМ номер 12А9361</v>
      </c>
    </row>
    <row r="1622" customFormat="false" ht="17.9" hidden="true" customHeight="false" outlineLevel="0" collapsed="false">
      <c r="B1622" s="1" t="s">
        <v>2361</v>
      </c>
      <c r="C1622" s="1" t="s">
        <v>30</v>
      </c>
      <c r="D1622" s="1" t="s">
        <v>446</v>
      </c>
      <c r="F1622" s="1" t="s">
        <v>3612</v>
      </c>
      <c r="G1622" s="16" t="n">
        <v>45768</v>
      </c>
      <c r="H1622" s="6" t="s">
        <v>3613</v>
      </c>
      <c r="J1622" s="1" t="s">
        <v>34</v>
      </c>
      <c r="K1622" s="1" t="s">
        <v>35</v>
      </c>
      <c r="L1622" s="1" t="s">
        <v>3614</v>
      </c>
      <c r="M1622" s="17" t="str">
        <f aca="false">IF(COUNTIF(поверки!$H$6:$H$3175,поверки!$H1622)&gt;1,"Дубликат","")</f>
        <v/>
      </c>
      <c r="N1622" s="17" t="str">
        <f aca="false">IF(COUNTIF(поверки!$L$6:$L$3175,поверки!$L1622)&gt;1,"Дубликат","")</f>
        <v/>
      </c>
      <c r="O1622" s="18" t="n">
        <v>1617</v>
      </c>
      <c r="P1622" s="17" t="str">
        <f aca="false">CONCATENATE(TEXT(MONTH(поверки!$G1622),"00"),"/",TEXT(поверки!$O1622,"000"), "/",TEXT(YEAR(поверки!$G1622)-2000,"00"))</f>
        <v>04/1617/25</v>
      </c>
      <c r="Q1622" s="17" t="str">
        <f aca="false">VLOOKUP(поверки!$F1622,'соответстиви ОТ типу'!$K$4:$M$344,2,FALSE())</f>
        <v>Манометр</v>
      </c>
      <c r="R1622" s="17" t="s">
        <v>52</v>
      </c>
      <c r="S1622" s="17" t="s">
        <v>3615</v>
      </c>
      <c r="T1622" s="17" t="n">
        <v>8</v>
      </c>
      <c r="U1622" s="19" t="n">
        <f aca="false">VLOOKUP(поверки!$T1622,'Акты п-п'!$C$5:$I$57,2,FALSE())</f>
        <v>45767</v>
      </c>
      <c r="V1622" s="19" t="n">
        <f aca="false">VLOOKUP(поверки!$T1622,'Акты п-п'!$C$5:$I$57,3,FALSE())</f>
        <v>45770</v>
      </c>
      <c r="W1622" s="17" t="str">
        <f aca="false">VLOOKUP(поверки!$T1622,'Акты п-п'!$C$5:$I$57,5,FALSE())</f>
        <v>Чупин А.А.</v>
      </c>
      <c r="X1622" s="17" t="n">
        <f aca="false">поверки!$G1622-поверки!$U1622</f>
        <v>1</v>
      </c>
      <c r="Y1622" s="17" t="n">
        <f aca="false">поверки!$V1622-поверки!$G1622</f>
        <v>2</v>
      </c>
      <c r="Z1622" s="17" t="str">
        <f aca="false">CONCATENATE(поверки!$Q1622," ",поверки!$S1622," номер ",поверки!$H1622)</f>
        <v>Манометр МП-63 номер 0776</v>
      </c>
    </row>
    <row r="1623" customFormat="false" ht="17.9" hidden="true" customHeight="false" outlineLevel="0" collapsed="false">
      <c r="B1623" s="1" t="s">
        <v>2361</v>
      </c>
      <c r="C1623" s="1" t="s">
        <v>30</v>
      </c>
      <c r="D1623" s="1" t="s">
        <v>446</v>
      </c>
      <c r="F1623" s="1" t="s">
        <v>3612</v>
      </c>
      <c r="G1623" s="16" t="n">
        <v>45768</v>
      </c>
      <c r="H1623" s="6" t="s">
        <v>3616</v>
      </c>
      <c r="J1623" s="1" t="s">
        <v>34</v>
      </c>
      <c r="K1623" s="1" t="s">
        <v>35</v>
      </c>
      <c r="L1623" s="1" t="s">
        <v>3617</v>
      </c>
      <c r="M1623" s="17" t="str">
        <f aca="false">IF(COUNTIF(поверки!$H$6:$H$3175,поверки!$H1623)&gt;1,"Дубликат","")</f>
        <v/>
      </c>
      <c r="N1623" s="17" t="str">
        <f aca="false">IF(COUNTIF(поверки!$L$6:$L$3175,поверки!$L1623)&gt;1,"Дубликат","")</f>
        <v/>
      </c>
      <c r="O1623" s="18" t="n">
        <v>1618</v>
      </c>
      <c r="P1623" s="17" t="str">
        <f aca="false">CONCATENATE(TEXT(MONTH(поверки!$G1623),"00"),"/",TEXT(поверки!$O1623,"000"), "/",TEXT(YEAR(поверки!$G1623)-2000,"00"))</f>
        <v>04/1618/25</v>
      </c>
      <c r="Q1623" s="17" t="str">
        <f aca="false">VLOOKUP(поверки!$F1623,'соответстиви ОТ типу'!$K$4:$M$344,2,FALSE())</f>
        <v>Манометр</v>
      </c>
      <c r="R1623" s="17" t="s">
        <v>52</v>
      </c>
      <c r="S1623" s="17" t="s">
        <v>3615</v>
      </c>
      <c r="T1623" s="17" t="n">
        <v>8</v>
      </c>
      <c r="U1623" s="19" t="n">
        <f aca="false">VLOOKUP(поверки!$T1623,'Акты п-п'!$C$5:$I$57,2,FALSE())</f>
        <v>45767</v>
      </c>
      <c r="V1623" s="19" t="n">
        <f aca="false">VLOOKUP(поверки!$T1623,'Акты п-п'!$C$5:$I$57,3,FALSE())</f>
        <v>45770</v>
      </c>
      <c r="W1623" s="17" t="str">
        <f aca="false">VLOOKUP(поверки!$T1623,'Акты п-п'!$C$5:$I$57,5,FALSE())</f>
        <v>Чупин А.А.</v>
      </c>
      <c r="X1623" s="17" t="n">
        <f aca="false">поверки!$G1623-поверки!$U1623</f>
        <v>1</v>
      </c>
      <c r="Y1623" s="17" t="n">
        <f aca="false">поверки!$V1623-поверки!$G1623</f>
        <v>2</v>
      </c>
      <c r="Z1623" s="17" t="str">
        <f aca="false">CONCATENATE(поверки!$Q1623," ",поверки!$S1623," номер ",поверки!$H1623)</f>
        <v>Манометр МП-63 номер 0777</v>
      </c>
    </row>
    <row r="1624" customFormat="false" ht="17.9" hidden="true" customHeight="false" outlineLevel="0" collapsed="false">
      <c r="B1624" s="1" t="s">
        <v>2361</v>
      </c>
      <c r="C1624" s="1" t="s">
        <v>30</v>
      </c>
      <c r="D1624" s="1" t="s">
        <v>446</v>
      </c>
      <c r="F1624" s="1" t="s">
        <v>329</v>
      </c>
      <c r="G1624" s="16" t="n">
        <v>45768</v>
      </c>
      <c r="H1624" s="6" t="s">
        <v>3618</v>
      </c>
      <c r="J1624" s="1" t="s">
        <v>34</v>
      </c>
      <c r="K1624" s="1" t="s">
        <v>35</v>
      </c>
      <c r="L1624" s="1" t="s">
        <v>3619</v>
      </c>
      <c r="M1624" s="17" t="str">
        <f aca="false">IF(COUNTIF(поверки!$H$6:$H$3175,поверки!$H1624)&gt;1,"Дубликат","")</f>
        <v/>
      </c>
      <c r="N1624" s="17" t="str">
        <f aca="false">IF(COUNTIF(поверки!$L$6:$L$3175,поверки!$L1624)&gt;1,"Дубликат","")</f>
        <v/>
      </c>
      <c r="O1624" s="18" t="n">
        <v>1619</v>
      </c>
      <c r="P1624" s="17" t="str">
        <f aca="false">CONCATENATE(TEXT(MONTH(поверки!$G1624),"00"),"/",TEXT(поверки!$O1624,"000"), "/",TEXT(YEAR(поверки!$G1624)-2000,"00"))</f>
        <v>04/1619/25</v>
      </c>
      <c r="Q1624" s="17" t="str">
        <f aca="false">VLOOKUP(поверки!$F1624,'соответстиви ОТ типу'!$K$4:$M$344,2,FALSE())</f>
        <v>Манометр</v>
      </c>
      <c r="R1624" s="17" t="s">
        <v>52</v>
      </c>
      <c r="S1624" s="17" t="s">
        <v>2391</v>
      </c>
      <c r="T1624" s="17" t="n">
        <v>8</v>
      </c>
      <c r="U1624" s="19" t="n">
        <f aca="false">VLOOKUP(поверки!$T1624,'Акты п-п'!$C$5:$I$57,2,FALSE())</f>
        <v>45767</v>
      </c>
      <c r="V1624" s="19" t="n">
        <f aca="false">VLOOKUP(поверки!$T1624,'Акты п-п'!$C$5:$I$57,3,FALSE())</f>
        <v>45770</v>
      </c>
      <c r="W1624" s="17" t="str">
        <f aca="false">VLOOKUP(поверки!$T1624,'Акты п-п'!$C$5:$I$57,5,FALSE())</f>
        <v>Чупин А.А.</v>
      </c>
      <c r="X1624" s="17" t="n">
        <f aca="false">поверки!$G1624-поверки!$U1624</f>
        <v>1</v>
      </c>
      <c r="Y1624" s="17" t="n">
        <f aca="false">поверки!$V1624-поверки!$G1624</f>
        <v>2</v>
      </c>
      <c r="Z1624" s="17" t="str">
        <f aca="false">CONCATENATE(поверки!$Q1624," ",поверки!$S1624," номер ",поверки!$H1624)</f>
        <v>Манометр ФТ номер 12А9334</v>
      </c>
    </row>
    <row r="1625" customFormat="false" ht="17.9" hidden="true" customHeight="false" outlineLevel="0" collapsed="false">
      <c r="B1625" s="1" t="s">
        <v>2361</v>
      </c>
      <c r="C1625" s="1" t="s">
        <v>30</v>
      </c>
      <c r="D1625" s="1" t="s">
        <v>446</v>
      </c>
      <c r="F1625" s="1" t="s">
        <v>329</v>
      </c>
      <c r="G1625" s="16" t="n">
        <v>45768</v>
      </c>
      <c r="H1625" s="6" t="s">
        <v>3620</v>
      </c>
      <c r="J1625" s="1" t="s">
        <v>34</v>
      </c>
      <c r="K1625" s="1" t="s">
        <v>35</v>
      </c>
      <c r="L1625" s="1" t="s">
        <v>3621</v>
      </c>
      <c r="M1625" s="17" t="str">
        <f aca="false">IF(COUNTIF(поверки!$H$6:$H$3175,поверки!$H1625)&gt;1,"Дубликат","")</f>
        <v/>
      </c>
      <c r="N1625" s="17" t="str">
        <f aca="false">IF(COUNTIF(поверки!$L$6:$L$3175,поверки!$L1625)&gt;1,"Дубликат","")</f>
        <v/>
      </c>
      <c r="O1625" s="18" t="n">
        <v>1620</v>
      </c>
      <c r="P1625" s="17" t="str">
        <f aca="false">CONCATENATE(TEXT(MONTH(поверки!$G1625),"00"),"/",TEXT(поверки!$O1625,"000"), "/",TEXT(YEAR(поверки!$G1625)-2000,"00"))</f>
        <v>04/1620/25</v>
      </c>
      <c r="Q1625" s="17" t="str">
        <f aca="false">VLOOKUP(поверки!$F1625,'соответстиви ОТ типу'!$K$4:$M$344,2,FALSE())</f>
        <v>Манометр</v>
      </c>
      <c r="R1625" s="17" t="s">
        <v>52</v>
      </c>
      <c r="S1625" s="17" t="s">
        <v>2391</v>
      </c>
      <c r="T1625" s="17" t="n">
        <v>8</v>
      </c>
      <c r="U1625" s="19" t="n">
        <f aca="false">VLOOKUP(поверки!$T1625,'Акты п-п'!$C$5:$I$57,2,FALSE())</f>
        <v>45767</v>
      </c>
      <c r="V1625" s="19" t="n">
        <f aca="false">VLOOKUP(поверки!$T1625,'Акты п-п'!$C$5:$I$57,3,FALSE())</f>
        <v>45770</v>
      </c>
      <c r="W1625" s="17" t="str">
        <f aca="false">VLOOKUP(поверки!$T1625,'Акты п-п'!$C$5:$I$57,5,FALSE())</f>
        <v>Чупин А.А.</v>
      </c>
      <c r="X1625" s="17" t="n">
        <f aca="false">поверки!$G1625-поверки!$U1625</f>
        <v>1</v>
      </c>
      <c r="Y1625" s="17" t="n">
        <f aca="false">поверки!$V1625-поверки!$G1625</f>
        <v>2</v>
      </c>
      <c r="Z1625" s="17" t="str">
        <f aca="false">CONCATENATE(поверки!$Q1625," ",поверки!$S1625," номер ",поверки!$H1625)</f>
        <v>Манометр ФТ номер 12А9336</v>
      </c>
    </row>
    <row r="1626" customFormat="false" ht="17.9" hidden="true" customHeight="false" outlineLevel="0" collapsed="false">
      <c r="B1626" s="1" t="s">
        <v>2361</v>
      </c>
      <c r="C1626" s="1" t="s">
        <v>30</v>
      </c>
      <c r="D1626" s="1" t="s">
        <v>446</v>
      </c>
      <c r="F1626" s="1" t="s">
        <v>329</v>
      </c>
      <c r="G1626" s="16" t="n">
        <v>45768</v>
      </c>
      <c r="H1626" s="6" t="s">
        <v>3622</v>
      </c>
      <c r="J1626" s="1" t="s">
        <v>34</v>
      </c>
      <c r="K1626" s="1" t="s">
        <v>35</v>
      </c>
      <c r="L1626" s="1" t="s">
        <v>3623</v>
      </c>
      <c r="M1626" s="17" t="str">
        <f aca="false">IF(COUNTIF(поверки!$H$6:$H$3175,поверки!$H1626)&gt;1,"Дубликат","")</f>
        <v/>
      </c>
      <c r="N1626" s="17" t="str">
        <f aca="false">IF(COUNTIF(поверки!$L$6:$L$3175,поверки!$L1626)&gt;1,"Дубликат","")</f>
        <v/>
      </c>
      <c r="O1626" s="18" t="n">
        <v>1621</v>
      </c>
      <c r="P1626" s="17" t="str">
        <f aca="false">CONCATENATE(TEXT(MONTH(поверки!$G1626),"00"),"/",TEXT(поверки!$O1626,"000"), "/",TEXT(YEAR(поверки!$G1626)-2000,"00"))</f>
        <v>04/1621/25</v>
      </c>
      <c r="Q1626" s="17" t="str">
        <f aca="false">VLOOKUP(поверки!$F1626,'соответстиви ОТ типу'!$K$4:$M$344,2,FALSE())</f>
        <v>Манометр</v>
      </c>
      <c r="R1626" s="17" t="s">
        <v>52</v>
      </c>
      <c r="S1626" s="17" t="s">
        <v>2391</v>
      </c>
      <c r="T1626" s="17" t="n">
        <v>8</v>
      </c>
      <c r="U1626" s="19" t="n">
        <f aca="false">VLOOKUP(поверки!$T1626,'Акты п-п'!$C$5:$I$57,2,FALSE())</f>
        <v>45767</v>
      </c>
      <c r="V1626" s="19" t="n">
        <f aca="false">VLOOKUP(поверки!$T1626,'Акты п-п'!$C$5:$I$57,3,FALSE())</f>
        <v>45770</v>
      </c>
      <c r="W1626" s="17" t="str">
        <f aca="false">VLOOKUP(поверки!$T1626,'Акты п-п'!$C$5:$I$57,5,FALSE())</f>
        <v>Чупин А.А.</v>
      </c>
      <c r="X1626" s="17" t="n">
        <f aca="false">поверки!$G1626-поверки!$U1626</f>
        <v>1</v>
      </c>
      <c r="Y1626" s="17" t="n">
        <f aca="false">поверки!$V1626-поверки!$G1626</f>
        <v>2</v>
      </c>
      <c r="Z1626" s="17" t="str">
        <f aca="false">CONCATENATE(поверки!$Q1626," ",поверки!$S1626," номер ",поверки!$H1626)</f>
        <v>Манометр ФТ номер 12А7299</v>
      </c>
    </row>
    <row r="1627" customFormat="false" ht="17.9" hidden="true" customHeight="false" outlineLevel="0" collapsed="false">
      <c r="B1627" s="1" t="s">
        <v>2361</v>
      </c>
      <c r="C1627" s="1" t="s">
        <v>30</v>
      </c>
      <c r="D1627" s="1" t="s">
        <v>446</v>
      </c>
      <c r="F1627" s="1" t="s">
        <v>329</v>
      </c>
      <c r="G1627" s="16" t="n">
        <v>45768</v>
      </c>
      <c r="H1627" s="6" t="s">
        <v>3624</v>
      </c>
      <c r="J1627" s="1" t="s">
        <v>34</v>
      </c>
      <c r="K1627" s="1" t="s">
        <v>35</v>
      </c>
      <c r="L1627" s="1" t="s">
        <v>3625</v>
      </c>
      <c r="M1627" s="17" t="str">
        <f aca="false">IF(COUNTIF(поверки!$H$6:$H$3175,поверки!$H1627)&gt;1,"Дубликат","")</f>
        <v/>
      </c>
      <c r="N1627" s="17" t="str">
        <f aca="false">IF(COUNTIF(поверки!$L$6:$L$3175,поверки!$L1627)&gt;1,"Дубликат","")</f>
        <v/>
      </c>
      <c r="O1627" s="18" t="n">
        <v>1622</v>
      </c>
      <c r="P1627" s="17" t="str">
        <f aca="false">CONCATENATE(TEXT(MONTH(поверки!$G1627),"00"),"/",TEXT(поверки!$O1627,"000"), "/",TEXT(YEAR(поверки!$G1627)-2000,"00"))</f>
        <v>04/1622/25</v>
      </c>
      <c r="Q1627" s="17" t="str">
        <f aca="false">VLOOKUP(поверки!$F1627,'соответстиви ОТ типу'!$K$4:$M$344,2,FALSE())</f>
        <v>Манометр</v>
      </c>
      <c r="R1627" s="17" t="s">
        <v>52</v>
      </c>
      <c r="S1627" s="17" t="s">
        <v>2391</v>
      </c>
      <c r="T1627" s="17" t="n">
        <v>8</v>
      </c>
      <c r="U1627" s="19" t="n">
        <f aca="false">VLOOKUP(поверки!$T1627,'Акты п-п'!$C$5:$I$57,2,FALSE())</f>
        <v>45767</v>
      </c>
      <c r="V1627" s="19" t="n">
        <f aca="false">VLOOKUP(поверки!$T1627,'Акты п-п'!$C$5:$I$57,3,FALSE())</f>
        <v>45770</v>
      </c>
      <c r="W1627" s="17" t="str">
        <f aca="false">VLOOKUP(поверки!$T1627,'Акты п-п'!$C$5:$I$57,5,FALSE())</f>
        <v>Чупин А.А.</v>
      </c>
      <c r="X1627" s="17" t="n">
        <f aca="false">поверки!$G1627-поверки!$U1627</f>
        <v>1</v>
      </c>
      <c r="Y1627" s="17" t="n">
        <f aca="false">поверки!$V1627-поверки!$G1627</f>
        <v>2</v>
      </c>
      <c r="Z1627" s="17" t="str">
        <f aca="false">CONCATENATE(поверки!$Q1627," ",поверки!$S1627," номер ",поверки!$H1627)</f>
        <v>Манометр ФТ номер 12А9338</v>
      </c>
    </row>
    <row r="1628" customFormat="false" ht="17.9" hidden="true" customHeight="false" outlineLevel="0" collapsed="false">
      <c r="B1628" s="1" t="s">
        <v>2361</v>
      </c>
      <c r="C1628" s="1" t="s">
        <v>30</v>
      </c>
      <c r="D1628" s="1" t="s">
        <v>446</v>
      </c>
      <c r="F1628" s="1" t="s">
        <v>329</v>
      </c>
      <c r="G1628" s="16" t="n">
        <v>45768</v>
      </c>
      <c r="H1628" s="6" t="s">
        <v>3626</v>
      </c>
      <c r="J1628" s="1" t="s">
        <v>34</v>
      </c>
      <c r="K1628" s="1" t="s">
        <v>35</v>
      </c>
      <c r="L1628" s="1" t="s">
        <v>3627</v>
      </c>
      <c r="M1628" s="17" t="str">
        <f aca="false">IF(COUNTIF(поверки!$H$6:$H$3175,поверки!$H1628)&gt;1,"Дубликат","")</f>
        <v/>
      </c>
      <c r="N1628" s="17" t="str">
        <f aca="false">IF(COUNTIF(поверки!$L$6:$L$3175,поверки!$L1628)&gt;1,"Дубликат","")</f>
        <v/>
      </c>
      <c r="O1628" s="18" t="n">
        <v>1623</v>
      </c>
      <c r="P1628" s="17" t="str">
        <f aca="false">CONCATENATE(TEXT(MONTH(поверки!$G1628),"00"),"/",TEXT(поверки!$O1628,"000"), "/",TEXT(YEAR(поверки!$G1628)-2000,"00"))</f>
        <v>04/1623/25</v>
      </c>
      <c r="Q1628" s="17" t="str">
        <f aca="false">VLOOKUP(поверки!$F1628,'соответстиви ОТ типу'!$K$4:$M$344,2,FALSE())</f>
        <v>Манометр</v>
      </c>
      <c r="R1628" s="17" t="s">
        <v>52</v>
      </c>
      <c r="S1628" s="17" t="s">
        <v>2391</v>
      </c>
      <c r="T1628" s="17" t="n">
        <v>8</v>
      </c>
      <c r="U1628" s="19" t="n">
        <f aca="false">VLOOKUP(поверки!$T1628,'Акты п-п'!$C$5:$I$57,2,FALSE())</f>
        <v>45767</v>
      </c>
      <c r="V1628" s="19" t="n">
        <f aca="false">VLOOKUP(поверки!$T1628,'Акты п-п'!$C$5:$I$57,3,FALSE())</f>
        <v>45770</v>
      </c>
      <c r="W1628" s="17" t="str">
        <f aca="false">VLOOKUP(поверки!$T1628,'Акты п-п'!$C$5:$I$57,5,FALSE())</f>
        <v>Чупин А.А.</v>
      </c>
      <c r="X1628" s="17" t="n">
        <f aca="false">поверки!$G1628-поверки!$U1628</f>
        <v>1</v>
      </c>
      <c r="Y1628" s="17" t="n">
        <f aca="false">поверки!$V1628-поверки!$G1628</f>
        <v>2</v>
      </c>
      <c r="Z1628" s="17" t="str">
        <f aca="false">CONCATENATE(поверки!$Q1628," ",поверки!$S1628," номер ",поверки!$H1628)</f>
        <v>Манометр ФТ номер 12А9333</v>
      </c>
    </row>
    <row r="1629" customFormat="false" ht="17.9" hidden="true" customHeight="false" outlineLevel="0" collapsed="false">
      <c r="B1629" s="1" t="s">
        <v>2361</v>
      </c>
      <c r="C1629" s="1" t="s">
        <v>30</v>
      </c>
      <c r="D1629" s="1" t="s">
        <v>446</v>
      </c>
      <c r="F1629" s="1" t="s">
        <v>329</v>
      </c>
      <c r="G1629" s="16" t="n">
        <v>45768</v>
      </c>
      <c r="H1629" s="6" t="s">
        <v>3628</v>
      </c>
      <c r="J1629" s="1" t="s">
        <v>34</v>
      </c>
      <c r="K1629" s="1" t="s">
        <v>35</v>
      </c>
      <c r="L1629" s="1" t="s">
        <v>3629</v>
      </c>
      <c r="M1629" s="17" t="str">
        <f aca="false">IF(COUNTIF(поверки!$H$6:$H$3175,поверки!$H1629)&gt;1,"Дубликат","")</f>
        <v/>
      </c>
      <c r="N1629" s="17" t="str">
        <f aca="false">IF(COUNTIF(поверки!$L$6:$L$3175,поверки!$L1629)&gt;1,"Дубликат","")</f>
        <v/>
      </c>
      <c r="O1629" s="18" t="n">
        <v>1624</v>
      </c>
      <c r="P1629" s="17" t="str">
        <f aca="false">CONCATENATE(TEXT(MONTH(поверки!$G1629),"00"),"/",TEXT(поверки!$O1629,"000"), "/",TEXT(YEAR(поверки!$G1629)-2000,"00"))</f>
        <v>04/1624/25</v>
      </c>
      <c r="Q1629" s="17" t="str">
        <f aca="false">VLOOKUP(поверки!$F1629,'соответстиви ОТ типу'!$K$4:$M$344,2,FALSE())</f>
        <v>Манометр</v>
      </c>
      <c r="R1629" s="17" t="s">
        <v>52</v>
      </c>
      <c r="S1629" s="17" t="s">
        <v>2391</v>
      </c>
      <c r="T1629" s="17" t="n">
        <v>8</v>
      </c>
      <c r="U1629" s="19" t="n">
        <f aca="false">VLOOKUP(поверки!$T1629,'Акты п-п'!$C$5:$I$57,2,FALSE())</f>
        <v>45767</v>
      </c>
      <c r="V1629" s="19" t="n">
        <f aca="false">VLOOKUP(поверки!$T1629,'Акты п-п'!$C$5:$I$57,3,FALSE())</f>
        <v>45770</v>
      </c>
      <c r="W1629" s="17" t="str">
        <f aca="false">VLOOKUP(поверки!$T1629,'Акты п-п'!$C$5:$I$57,5,FALSE())</f>
        <v>Чупин А.А.</v>
      </c>
      <c r="X1629" s="17" t="n">
        <f aca="false">поверки!$G1629-поверки!$U1629</f>
        <v>1</v>
      </c>
      <c r="Y1629" s="17" t="n">
        <f aca="false">поверки!$V1629-поверки!$G1629</f>
        <v>2</v>
      </c>
      <c r="Z1629" s="17" t="str">
        <f aca="false">CONCATENATE(поверки!$Q1629," ",поверки!$S1629," номер ",поверки!$H1629)</f>
        <v>Манометр ФТ номер 12А7298</v>
      </c>
    </row>
    <row r="1630" customFormat="false" ht="17.9" hidden="true" customHeight="false" outlineLevel="0" collapsed="false">
      <c r="B1630" s="1" t="s">
        <v>2361</v>
      </c>
      <c r="C1630" s="1" t="s">
        <v>30</v>
      </c>
      <c r="D1630" s="1" t="s">
        <v>446</v>
      </c>
      <c r="F1630" s="1" t="s">
        <v>297</v>
      </c>
      <c r="G1630" s="16" t="n">
        <v>45768</v>
      </c>
      <c r="H1630" s="6" t="s">
        <v>3630</v>
      </c>
      <c r="J1630" s="1" t="s">
        <v>34</v>
      </c>
      <c r="K1630" s="1" t="s">
        <v>35</v>
      </c>
      <c r="L1630" s="1" t="s">
        <v>3631</v>
      </c>
      <c r="M1630" s="17" t="str">
        <f aca="false">IF(COUNTIF(поверки!$H$6:$H$3175,поверки!$H1630)&gt;1,"Дубликат","")</f>
        <v/>
      </c>
      <c r="N1630" s="17" t="str">
        <f aca="false">IF(COUNTIF(поверки!$L$6:$L$3175,поверки!$L1630)&gt;1,"Дубликат","")</f>
        <v/>
      </c>
      <c r="O1630" s="18" t="n">
        <v>1625</v>
      </c>
      <c r="P1630" s="17" t="str">
        <f aca="false">CONCATENATE(TEXT(MONTH(поверки!$G1630),"00"),"/",TEXT(поверки!$O1630,"000"), "/",TEXT(YEAR(поверки!$G1630)-2000,"00"))</f>
        <v>04/1625/25</v>
      </c>
      <c r="Q1630" s="17" t="str">
        <f aca="false">VLOOKUP(поверки!$F1630,'соответстиви ОТ типу'!$K$4:$M$344,2,FALSE())</f>
        <v>Манометр</v>
      </c>
      <c r="R1630" s="17" t="s">
        <v>52</v>
      </c>
      <c r="S1630" s="17" t="s">
        <v>3557</v>
      </c>
      <c r="T1630" s="17" t="n">
        <v>8</v>
      </c>
      <c r="U1630" s="19" t="n">
        <f aca="false">VLOOKUP(поверки!$T1630,'Акты п-п'!$C$5:$I$57,2,FALSE())</f>
        <v>45767</v>
      </c>
      <c r="V1630" s="19" t="n">
        <f aca="false">VLOOKUP(поверки!$T1630,'Акты п-п'!$C$5:$I$57,3,FALSE())</f>
        <v>45770</v>
      </c>
      <c r="W1630" s="17" t="str">
        <f aca="false">VLOOKUP(поверки!$T1630,'Акты п-п'!$C$5:$I$57,5,FALSE())</f>
        <v>Чупин А.А.</v>
      </c>
      <c r="X1630" s="17" t="n">
        <f aca="false">поверки!$G1630-поверки!$U1630</f>
        <v>1</v>
      </c>
      <c r="Y1630" s="17" t="n">
        <f aca="false">поверки!$V1630-поверки!$G1630</f>
        <v>2</v>
      </c>
      <c r="Z1630" s="17" t="str">
        <f aca="false">CONCATENATE(поверки!$Q1630," ",поверки!$S1630," номер ",поверки!$H1630)</f>
        <v>Манометр ТМ номер 12А112</v>
      </c>
    </row>
    <row r="1631" customFormat="false" ht="17.9" hidden="true" customHeight="false" outlineLevel="0" collapsed="false">
      <c r="B1631" s="1" t="s">
        <v>2361</v>
      </c>
      <c r="C1631" s="1" t="s">
        <v>30</v>
      </c>
      <c r="D1631" s="1" t="s">
        <v>446</v>
      </c>
      <c r="F1631" s="1" t="s">
        <v>297</v>
      </c>
      <c r="G1631" s="16" t="n">
        <v>45768</v>
      </c>
      <c r="H1631" s="6" t="s">
        <v>3632</v>
      </c>
      <c r="J1631" s="1" t="s">
        <v>34</v>
      </c>
      <c r="K1631" s="1" t="s">
        <v>35</v>
      </c>
      <c r="L1631" s="1" t="s">
        <v>3633</v>
      </c>
      <c r="M1631" s="17" t="str">
        <f aca="false">IF(COUNTIF(поверки!$H$6:$H$3175,поверки!$H1631)&gt;1,"Дубликат","")</f>
        <v/>
      </c>
      <c r="N1631" s="17" t="str">
        <f aca="false">IF(COUNTIF(поверки!$L$6:$L$3175,поверки!$L1631)&gt;1,"Дубликат","")</f>
        <v/>
      </c>
      <c r="O1631" s="18" t="n">
        <v>1626</v>
      </c>
      <c r="P1631" s="17" t="str">
        <f aca="false">CONCATENATE(TEXT(MONTH(поверки!$G1631),"00"),"/",TEXT(поверки!$O1631,"000"), "/",TEXT(YEAR(поверки!$G1631)-2000,"00"))</f>
        <v>04/1626/25</v>
      </c>
      <c r="Q1631" s="17" t="str">
        <f aca="false">VLOOKUP(поверки!$F1631,'соответстиви ОТ типу'!$K$4:$M$344,2,FALSE())</f>
        <v>Манометр</v>
      </c>
      <c r="R1631" s="17" t="s">
        <v>52</v>
      </c>
      <c r="S1631" s="17" t="s">
        <v>3557</v>
      </c>
      <c r="T1631" s="17" t="n">
        <v>8</v>
      </c>
      <c r="U1631" s="19" t="n">
        <f aca="false">VLOOKUP(поверки!$T1631,'Акты п-п'!$C$5:$I$57,2,FALSE())</f>
        <v>45767</v>
      </c>
      <c r="V1631" s="19" t="n">
        <f aca="false">VLOOKUP(поверки!$T1631,'Акты п-п'!$C$5:$I$57,3,FALSE())</f>
        <v>45770</v>
      </c>
      <c r="W1631" s="17" t="str">
        <f aca="false">VLOOKUP(поверки!$T1631,'Акты п-п'!$C$5:$I$57,5,FALSE())</f>
        <v>Чупин А.А.</v>
      </c>
      <c r="X1631" s="17" t="n">
        <f aca="false">поверки!$G1631-поверки!$U1631</f>
        <v>1</v>
      </c>
      <c r="Y1631" s="17" t="n">
        <f aca="false">поверки!$V1631-поверки!$G1631</f>
        <v>2</v>
      </c>
      <c r="Z1631" s="17" t="str">
        <f aca="false">CONCATENATE(поверки!$Q1631," ",поверки!$S1631," номер ",поверки!$H1631)</f>
        <v>Манометр ТМ номер 00858391</v>
      </c>
    </row>
    <row r="1632" customFormat="false" ht="17.9" hidden="true" customHeight="false" outlineLevel="0" collapsed="false">
      <c r="B1632" s="1" t="s">
        <v>2361</v>
      </c>
      <c r="C1632" s="1" t="s">
        <v>30</v>
      </c>
      <c r="D1632" s="1" t="s">
        <v>446</v>
      </c>
      <c r="F1632" s="1" t="s">
        <v>297</v>
      </c>
      <c r="G1632" s="16" t="n">
        <v>45768</v>
      </c>
      <c r="H1632" s="6" t="s">
        <v>3634</v>
      </c>
      <c r="J1632" s="1" t="s">
        <v>34</v>
      </c>
      <c r="K1632" s="1" t="s">
        <v>35</v>
      </c>
      <c r="L1632" s="1" t="s">
        <v>3635</v>
      </c>
      <c r="M1632" s="17" t="str">
        <f aca="false">IF(COUNTIF(поверки!$H$6:$H$3175,поверки!$H1632)&gt;1,"Дубликат","")</f>
        <v/>
      </c>
      <c r="N1632" s="17" t="str">
        <f aca="false">IF(COUNTIF(поверки!$L$6:$L$3175,поверки!$L1632)&gt;1,"Дубликат","")</f>
        <v/>
      </c>
      <c r="O1632" s="18" t="n">
        <v>1627</v>
      </c>
      <c r="P1632" s="17" t="str">
        <f aca="false">CONCATENATE(TEXT(MONTH(поверки!$G1632),"00"),"/",TEXT(поверки!$O1632,"000"), "/",TEXT(YEAR(поверки!$G1632)-2000,"00"))</f>
        <v>04/1627/25</v>
      </c>
      <c r="Q1632" s="17" t="str">
        <f aca="false">VLOOKUP(поверки!$F1632,'соответстиви ОТ типу'!$K$4:$M$344,2,FALSE())</f>
        <v>Манометр</v>
      </c>
      <c r="R1632" s="17" t="s">
        <v>52</v>
      </c>
      <c r="S1632" s="17" t="s">
        <v>3557</v>
      </c>
      <c r="T1632" s="17" t="n">
        <v>8</v>
      </c>
      <c r="U1632" s="19" t="n">
        <f aca="false">VLOOKUP(поверки!$T1632,'Акты п-п'!$C$5:$I$57,2,FALSE())</f>
        <v>45767</v>
      </c>
      <c r="V1632" s="19" t="n">
        <f aca="false">VLOOKUP(поверки!$T1632,'Акты п-п'!$C$5:$I$57,3,FALSE())</f>
        <v>45770</v>
      </c>
      <c r="W1632" s="17" t="str">
        <f aca="false">VLOOKUP(поверки!$T1632,'Акты п-п'!$C$5:$I$57,5,FALSE())</f>
        <v>Чупин А.А.</v>
      </c>
      <c r="X1632" s="17" t="n">
        <f aca="false">поверки!$G1632-поверки!$U1632</f>
        <v>1</v>
      </c>
      <c r="Y1632" s="17" t="n">
        <f aca="false">поверки!$V1632-поверки!$G1632</f>
        <v>2</v>
      </c>
      <c r="Z1632" s="17" t="str">
        <f aca="false">CONCATENATE(поверки!$Q1632," ",поверки!$S1632," номер ",поверки!$H1632)</f>
        <v>Манометр ТМ номер 12А1512</v>
      </c>
    </row>
    <row r="1633" customFormat="false" ht="17.9" hidden="true" customHeight="false" outlineLevel="0" collapsed="false">
      <c r="B1633" s="1" t="s">
        <v>2361</v>
      </c>
      <c r="C1633" s="1" t="s">
        <v>30</v>
      </c>
      <c r="D1633" s="1" t="s">
        <v>446</v>
      </c>
      <c r="F1633" s="1" t="s">
        <v>297</v>
      </c>
      <c r="G1633" s="16" t="n">
        <v>45768</v>
      </c>
      <c r="H1633" s="6" t="s">
        <v>3636</v>
      </c>
      <c r="J1633" s="1" t="s">
        <v>34</v>
      </c>
      <c r="K1633" s="1" t="s">
        <v>35</v>
      </c>
      <c r="L1633" s="1" t="s">
        <v>3637</v>
      </c>
      <c r="M1633" s="17" t="str">
        <f aca="false">IF(COUNTIF(поверки!$H$6:$H$3175,поверки!$H1633)&gt;1,"Дубликат","")</f>
        <v/>
      </c>
      <c r="N1633" s="17" t="str">
        <f aca="false">IF(COUNTIF(поверки!$L$6:$L$3175,поверки!$L1633)&gt;1,"Дубликат","")</f>
        <v/>
      </c>
      <c r="O1633" s="18" t="n">
        <v>1628</v>
      </c>
      <c r="P1633" s="17" t="str">
        <f aca="false">CONCATENATE(TEXT(MONTH(поверки!$G1633),"00"),"/",TEXT(поверки!$O1633,"000"), "/",TEXT(YEAR(поверки!$G1633)-2000,"00"))</f>
        <v>04/1628/25</v>
      </c>
      <c r="Q1633" s="17" t="str">
        <f aca="false">VLOOKUP(поверки!$F1633,'соответстиви ОТ типу'!$K$4:$M$344,2,FALSE())</f>
        <v>Манометр</v>
      </c>
      <c r="R1633" s="17" t="s">
        <v>52</v>
      </c>
      <c r="S1633" s="17" t="s">
        <v>3557</v>
      </c>
      <c r="T1633" s="17" t="n">
        <v>8</v>
      </c>
      <c r="U1633" s="19" t="n">
        <f aca="false">VLOOKUP(поверки!$T1633,'Акты п-п'!$C$5:$I$57,2,FALSE())</f>
        <v>45767</v>
      </c>
      <c r="V1633" s="19" t="n">
        <f aca="false">VLOOKUP(поверки!$T1633,'Акты п-п'!$C$5:$I$57,3,FALSE())</f>
        <v>45770</v>
      </c>
      <c r="W1633" s="17" t="str">
        <f aca="false">VLOOKUP(поверки!$T1633,'Акты п-п'!$C$5:$I$57,5,FALSE())</f>
        <v>Чупин А.А.</v>
      </c>
      <c r="X1633" s="17" t="n">
        <f aca="false">поверки!$G1633-поверки!$U1633</f>
        <v>1</v>
      </c>
      <c r="Y1633" s="17" t="n">
        <f aca="false">поверки!$V1633-поверки!$G1633</f>
        <v>2</v>
      </c>
      <c r="Z1633" s="17" t="str">
        <f aca="false">CONCATENATE(поверки!$Q1633," ",поверки!$S1633," номер ",поверки!$H1633)</f>
        <v>Манометр ТМ номер 00858315</v>
      </c>
    </row>
    <row r="1634" customFormat="false" ht="17.9" hidden="true" customHeight="false" outlineLevel="0" collapsed="false">
      <c r="B1634" s="1" t="s">
        <v>2361</v>
      </c>
      <c r="C1634" s="1" t="s">
        <v>30</v>
      </c>
      <c r="D1634" s="1" t="s">
        <v>446</v>
      </c>
      <c r="F1634" s="1" t="s">
        <v>297</v>
      </c>
      <c r="G1634" s="16" t="n">
        <v>45768</v>
      </c>
      <c r="H1634" s="6" t="s">
        <v>3638</v>
      </c>
      <c r="J1634" s="1" t="s">
        <v>34</v>
      </c>
      <c r="K1634" s="1" t="s">
        <v>35</v>
      </c>
      <c r="L1634" s="1" t="s">
        <v>3639</v>
      </c>
      <c r="M1634" s="17" t="str">
        <f aca="false">IF(COUNTIF(поверки!$H$6:$H$3175,поверки!$H1634)&gt;1,"Дубликат","")</f>
        <v/>
      </c>
      <c r="N1634" s="17" t="str">
        <f aca="false">IF(COUNTIF(поверки!$L$6:$L$3175,поверки!$L1634)&gt;1,"Дубликат","")</f>
        <v/>
      </c>
      <c r="O1634" s="18" t="n">
        <v>1629</v>
      </c>
      <c r="P1634" s="17" t="str">
        <f aca="false">CONCATENATE(TEXT(MONTH(поверки!$G1634),"00"),"/",TEXT(поверки!$O1634,"000"), "/",TEXT(YEAR(поверки!$G1634)-2000,"00"))</f>
        <v>04/1629/25</v>
      </c>
      <c r="Q1634" s="17" t="str">
        <f aca="false">VLOOKUP(поверки!$F1634,'соответстиви ОТ типу'!$K$4:$M$344,2,FALSE())</f>
        <v>Манометр</v>
      </c>
      <c r="R1634" s="17" t="s">
        <v>52</v>
      </c>
      <c r="S1634" s="17" t="s">
        <v>3557</v>
      </c>
      <c r="T1634" s="17" t="n">
        <v>8</v>
      </c>
      <c r="U1634" s="19" t="n">
        <f aca="false">VLOOKUP(поверки!$T1634,'Акты п-п'!$C$5:$I$57,2,FALSE())</f>
        <v>45767</v>
      </c>
      <c r="V1634" s="19" t="n">
        <f aca="false">VLOOKUP(поверки!$T1634,'Акты п-п'!$C$5:$I$57,3,FALSE())</f>
        <v>45770</v>
      </c>
      <c r="W1634" s="17" t="str">
        <f aca="false">VLOOKUP(поверки!$T1634,'Акты п-п'!$C$5:$I$57,5,FALSE())</f>
        <v>Чупин А.А.</v>
      </c>
      <c r="X1634" s="17" t="n">
        <f aca="false">поверки!$G1634-поверки!$U1634</f>
        <v>1</v>
      </c>
      <c r="Y1634" s="17" t="n">
        <f aca="false">поверки!$V1634-поверки!$G1634</f>
        <v>2</v>
      </c>
      <c r="Z1634" s="17" t="str">
        <f aca="false">CONCATENATE(поверки!$Q1634," ",поверки!$S1634," номер ",поверки!$H1634)</f>
        <v>Манометр ТМ номер 00858406</v>
      </c>
    </row>
    <row r="1635" customFormat="false" ht="17.9" hidden="true" customHeight="false" outlineLevel="0" collapsed="false">
      <c r="B1635" s="1" t="s">
        <v>2361</v>
      </c>
      <c r="C1635" s="1" t="s">
        <v>30</v>
      </c>
      <c r="D1635" s="1" t="s">
        <v>446</v>
      </c>
      <c r="F1635" s="1" t="s">
        <v>297</v>
      </c>
      <c r="G1635" s="16" t="n">
        <v>45768</v>
      </c>
      <c r="H1635" s="6" t="s">
        <v>3640</v>
      </c>
      <c r="J1635" s="1" t="s">
        <v>34</v>
      </c>
      <c r="K1635" s="1" t="s">
        <v>35</v>
      </c>
      <c r="L1635" s="1" t="s">
        <v>3641</v>
      </c>
      <c r="M1635" s="17" t="str">
        <f aca="false">IF(COUNTIF(поверки!$H$6:$H$3175,поверки!$H1635)&gt;1,"Дубликат","")</f>
        <v/>
      </c>
      <c r="N1635" s="17" t="str">
        <f aca="false">IF(COUNTIF(поверки!$L$6:$L$3175,поверки!$L1635)&gt;1,"Дубликат","")</f>
        <v/>
      </c>
      <c r="O1635" s="18" t="n">
        <v>1630</v>
      </c>
      <c r="P1635" s="17" t="str">
        <f aca="false">CONCATENATE(TEXT(MONTH(поверки!$G1635),"00"),"/",TEXT(поверки!$O1635,"000"), "/",TEXT(YEAR(поверки!$G1635)-2000,"00"))</f>
        <v>04/1630/25</v>
      </c>
      <c r="Q1635" s="17" t="str">
        <f aca="false">VLOOKUP(поверки!$F1635,'соответстиви ОТ типу'!$K$4:$M$344,2,FALSE())</f>
        <v>Манометр</v>
      </c>
      <c r="R1635" s="17" t="s">
        <v>52</v>
      </c>
      <c r="S1635" s="17" t="s">
        <v>3557</v>
      </c>
      <c r="T1635" s="17" t="n">
        <v>8</v>
      </c>
      <c r="U1635" s="19" t="n">
        <f aca="false">VLOOKUP(поверки!$T1635,'Акты п-п'!$C$5:$I$57,2,FALSE())</f>
        <v>45767</v>
      </c>
      <c r="V1635" s="19" t="n">
        <f aca="false">VLOOKUP(поверки!$T1635,'Акты п-п'!$C$5:$I$57,3,FALSE())</f>
        <v>45770</v>
      </c>
      <c r="W1635" s="17" t="str">
        <f aca="false">VLOOKUP(поверки!$T1635,'Акты п-п'!$C$5:$I$57,5,FALSE())</f>
        <v>Чупин А.А.</v>
      </c>
      <c r="X1635" s="17" t="n">
        <f aca="false">поверки!$G1635-поверки!$U1635</f>
        <v>1</v>
      </c>
      <c r="Y1635" s="17" t="n">
        <f aca="false">поверки!$V1635-поверки!$G1635</f>
        <v>2</v>
      </c>
      <c r="Z1635" s="17" t="str">
        <f aca="false">CONCATENATE(поверки!$Q1635," ",поверки!$S1635," номер ",поверки!$H1635)</f>
        <v>Манометр ТМ номер 12А7311</v>
      </c>
    </row>
    <row r="1636" customFormat="false" ht="17.9" hidden="true" customHeight="false" outlineLevel="0" collapsed="false">
      <c r="B1636" s="1" t="s">
        <v>2361</v>
      </c>
      <c r="C1636" s="1" t="s">
        <v>30</v>
      </c>
      <c r="D1636" s="1" t="s">
        <v>446</v>
      </c>
      <c r="F1636" s="1" t="s">
        <v>297</v>
      </c>
      <c r="G1636" s="16" t="n">
        <v>45768</v>
      </c>
      <c r="H1636" s="6" t="s">
        <v>3642</v>
      </c>
      <c r="J1636" s="1" t="s">
        <v>34</v>
      </c>
      <c r="K1636" s="1" t="s">
        <v>35</v>
      </c>
      <c r="L1636" s="1" t="s">
        <v>3643</v>
      </c>
      <c r="M1636" s="17" t="str">
        <f aca="false">IF(COUNTIF(поверки!$H$6:$H$3175,поверки!$H1636)&gt;1,"Дубликат","")</f>
        <v/>
      </c>
      <c r="N1636" s="17" t="str">
        <f aca="false">IF(COUNTIF(поверки!$L$6:$L$3175,поверки!$L1636)&gt;1,"Дубликат","")</f>
        <v/>
      </c>
      <c r="O1636" s="18" t="n">
        <v>1631</v>
      </c>
      <c r="P1636" s="17" t="str">
        <f aca="false">CONCATENATE(TEXT(MONTH(поверки!$G1636),"00"),"/",TEXT(поверки!$O1636,"000"), "/",TEXT(YEAR(поверки!$G1636)-2000,"00"))</f>
        <v>04/1631/25</v>
      </c>
      <c r="Q1636" s="17" t="str">
        <f aca="false">VLOOKUP(поверки!$F1636,'соответстиви ОТ типу'!$K$4:$M$344,2,FALSE())</f>
        <v>Манометр</v>
      </c>
      <c r="R1636" s="17" t="s">
        <v>52</v>
      </c>
      <c r="S1636" s="17" t="s">
        <v>3557</v>
      </c>
      <c r="T1636" s="17" t="n">
        <v>8</v>
      </c>
      <c r="U1636" s="19" t="n">
        <f aca="false">VLOOKUP(поверки!$T1636,'Акты п-п'!$C$5:$I$57,2,FALSE())</f>
        <v>45767</v>
      </c>
      <c r="V1636" s="19" t="n">
        <f aca="false">VLOOKUP(поверки!$T1636,'Акты п-п'!$C$5:$I$57,3,FALSE())</f>
        <v>45770</v>
      </c>
      <c r="W1636" s="17" t="str">
        <f aca="false">VLOOKUP(поверки!$T1636,'Акты п-п'!$C$5:$I$57,5,FALSE())</f>
        <v>Чупин А.А.</v>
      </c>
      <c r="X1636" s="17" t="n">
        <f aca="false">поверки!$G1636-поверки!$U1636</f>
        <v>1</v>
      </c>
      <c r="Y1636" s="17" t="n">
        <f aca="false">поверки!$V1636-поверки!$G1636</f>
        <v>2</v>
      </c>
      <c r="Z1636" s="17" t="str">
        <f aca="false">CONCATENATE(поверки!$Q1636," ",поверки!$S1636," номер ",поверки!$H1636)</f>
        <v>Манометр ТМ номер 00858383</v>
      </c>
    </row>
    <row r="1637" customFormat="false" ht="17.9" hidden="true" customHeight="false" outlineLevel="0" collapsed="false">
      <c r="B1637" s="1" t="s">
        <v>2361</v>
      </c>
      <c r="C1637" s="1" t="s">
        <v>30</v>
      </c>
      <c r="D1637" s="1" t="s">
        <v>446</v>
      </c>
      <c r="F1637" s="1" t="s">
        <v>297</v>
      </c>
      <c r="G1637" s="16" t="n">
        <v>45768</v>
      </c>
      <c r="H1637" s="6" t="s">
        <v>3644</v>
      </c>
      <c r="J1637" s="1" t="s">
        <v>34</v>
      </c>
      <c r="K1637" s="1" t="s">
        <v>35</v>
      </c>
      <c r="L1637" s="1" t="s">
        <v>3645</v>
      </c>
      <c r="M1637" s="17" t="str">
        <f aca="false">IF(COUNTIF(поверки!$H$6:$H$3175,поверки!$H1637)&gt;1,"Дубликат","")</f>
        <v/>
      </c>
      <c r="N1637" s="17" t="str">
        <f aca="false">IF(COUNTIF(поверки!$L$6:$L$3175,поверки!$L1637)&gt;1,"Дубликат","")</f>
        <v/>
      </c>
      <c r="O1637" s="18" t="n">
        <v>1632</v>
      </c>
      <c r="P1637" s="17" t="str">
        <f aca="false">CONCATENATE(TEXT(MONTH(поверки!$G1637),"00"),"/",TEXT(поверки!$O1637,"000"), "/",TEXT(YEAR(поверки!$G1637)-2000,"00"))</f>
        <v>04/1632/25</v>
      </c>
      <c r="Q1637" s="17" t="str">
        <f aca="false">VLOOKUP(поверки!$F1637,'соответстиви ОТ типу'!$K$4:$M$344,2,FALSE())</f>
        <v>Манометр</v>
      </c>
      <c r="R1637" s="17" t="s">
        <v>52</v>
      </c>
      <c r="S1637" s="17" t="s">
        <v>3557</v>
      </c>
      <c r="T1637" s="17" t="n">
        <v>8</v>
      </c>
      <c r="U1637" s="19" t="n">
        <f aca="false">VLOOKUP(поверки!$T1637,'Акты п-п'!$C$5:$I$57,2,FALSE())</f>
        <v>45767</v>
      </c>
      <c r="V1637" s="19" t="n">
        <f aca="false">VLOOKUP(поверки!$T1637,'Акты п-п'!$C$5:$I$57,3,FALSE())</f>
        <v>45770</v>
      </c>
      <c r="W1637" s="17" t="str">
        <f aca="false">VLOOKUP(поверки!$T1637,'Акты п-п'!$C$5:$I$57,5,FALSE())</f>
        <v>Чупин А.А.</v>
      </c>
      <c r="X1637" s="17" t="n">
        <f aca="false">поверки!$G1637-поверки!$U1637</f>
        <v>1</v>
      </c>
      <c r="Y1637" s="17" t="n">
        <f aca="false">поверки!$V1637-поверки!$G1637</f>
        <v>2</v>
      </c>
      <c r="Z1637" s="17" t="str">
        <f aca="false">CONCATENATE(поверки!$Q1637," ",поверки!$S1637," номер ",поверки!$H1637)</f>
        <v>Манометр ТМ номер 00858295</v>
      </c>
    </row>
    <row r="1638" customFormat="false" ht="17.9" hidden="true" customHeight="false" outlineLevel="0" collapsed="false">
      <c r="B1638" s="1" t="s">
        <v>2361</v>
      </c>
      <c r="C1638" s="1" t="s">
        <v>30</v>
      </c>
      <c r="D1638" s="1" t="s">
        <v>446</v>
      </c>
      <c r="F1638" s="1" t="s">
        <v>297</v>
      </c>
      <c r="G1638" s="16" t="n">
        <v>45768</v>
      </c>
      <c r="H1638" s="6" t="s">
        <v>3646</v>
      </c>
      <c r="J1638" s="1" t="s">
        <v>34</v>
      </c>
      <c r="K1638" s="1" t="s">
        <v>35</v>
      </c>
      <c r="L1638" s="1" t="s">
        <v>3647</v>
      </c>
      <c r="M1638" s="17" t="str">
        <f aca="false">IF(COUNTIF(поверки!$H$6:$H$3175,поверки!$H1638)&gt;1,"Дубликат","")</f>
        <v/>
      </c>
      <c r="N1638" s="17" t="str">
        <f aca="false">IF(COUNTIF(поверки!$L$6:$L$3175,поверки!$L1638)&gt;1,"Дубликат","")</f>
        <v/>
      </c>
      <c r="O1638" s="18" t="n">
        <v>1633</v>
      </c>
      <c r="P1638" s="17" t="str">
        <f aca="false">CONCATENATE(TEXT(MONTH(поверки!$G1638),"00"),"/",TEXT(поверки!$O1638,"000"), "/",TEXT(YEAR(поверки!$G1638)-2000,"00"))</f>
        <v>04/1633/25</v>
      </c>
      <c r="Q1638" s="17" t="str">
        <f aca="false">VLOOKUP(поверки!$F1638,'соответстиви ОТ типу'!$K$4:$M$344,2,FALSE())</f>
        <v>Манометр</v>
      </c>
      <c r="R1638" s="17" t="s">
        <v>52</v>
      </c>
      <c r="S1638" s="17" t="s">
        <v>3557</v>
      </c>
      <c r="T1638" s="17" t="n">
        <v>8</v>
      </c>
      <c r="U1638" s="19" t="n">
        <f aca="false">VLOOKUP(поверки!$T1638,'Акты п-п'!$C$5:$I$57,2,FALSE())</f>
        <v>45767</v>
      </c>
      <c r="V1638" s="19" t="n">
        <f aca="false">VLOOKUP(поверки!$T1638,'Акты п-п'!$C$5:$I$57,3,FALSE())</f>
        <v>45770</v>
      </c>
      <c r="W1638" s="17" t="str">
        <f aca="false">VLOOKUP(поверки!$T1638,'Акты п-п'!$C$5:$I$57,5,FALSE())</f>
        <v>Чупин А.А.</v>
      </c>
      <c r="X1638" s="17" t="n">
        <f aca="false">поверки!$G1638-поверки!$U1638</f>
        <v>1</v>
      </c>
      <c r="Y1638" s="17" t="n">
        <f aca="false">поверки!$V1638-поверки!$G1638</f>
        <v>2</v>
      </c>
      <c r="Z1638" s="17" t="str">
        <f aca="false">CONCATENATE(поверки!$Q1638," ",поверки!$S1638," номер ",поверки!$H1638)</f>
        <v>Манометр ТМ номер 00858287</v>
      </c>
    </row>
    <row r="1639" customFormat="false" ht="17.9" hidden="true" customHeight="false" outlineLevel="0" collapsed="false">
      <c r="B1639" s="1" t="s">
        <v>2361</v>
      </c>
      <c r="C1639" s="1" t="s">
        <v>30</v>
      </c>
      <c r="D1639" s="1" t="s">
        <v>446</v>
      </c>
      <c r="F1639" s="1" t="s">
        <v>297</v>
      </c>
      <c r="G1639" s="16" t="n">
        <v>45768</v>
      </c>
      <c r="H1639" s="6" t="s">
        <v>3648</v>
      </c>
      <c r="J1639" s="1" t="s">
        <v>34</v>
      </c>
      <c r="K1639" s="1" t="s">
        <v>35</v>
      </c>
      <c r="L1639" s="1" t="s">
        <v>3649</v>
      </c>
      <c r="M1639" s="17" t="str">
        <f aca="false">IF(COUNTIF(поверки!$H$6:$H$3175,поверки!$H1639)&gt;1,"Дубликат","")</f>
        <v/>
      </c>
      <c r="N1639" s="17" t="str">
        <f aca="false">IF(COUNTIF(поверки!$L$6:$L$3175,поверки!$L1639)&gt;1,"Дубликат","")</f>
        <v/>
      </c>
      <c r="O1639" s="18" t="n">
        <v>1634</v>
      </c>
      <c r="P1639" s="17" t="str">
        <f aca="false">CONCATENATE(TEXT(MONTH(поверки!$G1639),"00"),"/",TEXT(поверки!$O1639,"000"), "/",TEXT(YEAR(поверки!$G1639)-2000,"00"))</f>
        <v>04/1634/25</v>
      </c>
      <c r="Q1639" s="17" t="str">
        <f aca="false">VLOOKUP(поверки!$F1639,'соответстиви ОТ типу'!$K$4:$M$344,2,FALSE())</f>
        <v>Манометр</v>
      </c>
      <c r="R1639" s="17" t="s">
        <v>52</v>
      </c>
      <c r="S1639" s="17" t="s">
        <v>3557</v>
      </c>
      <c r="T1639" s="17" t="n">
        <v>8</v>
      </c>
      <c r="U1639" s="19" t="n">
        <f aca="false">VLOOKUP(поверки!$T1639,'Акты п-п'!$C$5:$I$57,2,FALSE())</f>
        <v>45767</v>
      </c>
      <c r="V1639" s="19" t="n">
        <f aca="false">VLOOKUP(поверки!$T1639,'Акты п-п'!$C$5:$I$57,3,FALSE())</f>
        <v>45770</v>
      </c>
      <c r="W1639" s="17" t="str">
        <f aca="false">VLOOKUP(поверки!$T1639,'Акты п-п'!$C$5:$I$57,5,FALSE())</f>
        <v>Чупин А.А.</v>
      </c>
      <c r="X1639" s="17" t="n">
        <f aca="false">поверки!$G1639-поверки!$U1639</f>
        <v>1</v>
      </c>
      <c r="Y1639" s="17" t="n">
        <f aca="false">поверки!$V1639-поверки!$G1639</f>
        <v>2</v>
      </c>
      <c r="Z1639" s="17" t="str">
        <f aca="false">CONCATENATE(поверки!$Q1639," ",поверки!$S1639," номер ",поверки!$H1639)</f>
        <v>Манометр ТМ номер 00858272</v>
      </c>
    </row>
    <row r="1640" customFormat="false" ht="17.9" hidden="true" customHeight="false" outlineLevel="0" collapsed="false">
      <c r="B1640" s="1" t="s">
        <v>2361</v>
      </c>
      <c r="C1640" s="1" t="s">
        <v>30</v>
      </c>
      <c r="D1640" s="1" t="s">
        <v>446</v>
      </c>
      <c r="F1640" s="1" t="s">
        <v>297</v>
      </c>
      <c r="G1640" s="16" t="n">
        <v>45768</v>
      </c>
      <c r="H1640" s="6" t="s">
        <v>3650</v>
      </c>
      <c r="J1640" s="1" t="s">
        <v>34</v>
      </c>
      <c r="K1640" s="1" t="s">
        <v>35</v>
      </c>
      <c r="L1640" s="1" t="s">
        <v>3651</v>
      </c>
      <c r="M1640" s="17" t="str">
        <f aca="false">IF(COUNTIF(поверки!$H$6:$H$3175,поверки!$H1640)&gt;1,"Дубликат","")</f>
        <v/>
      </c>
      <c r="N1640" s="17" t="str">
        <f aca="false">IF(COUNTIF(поверки!$L$6:$L$3175,поверки!$L1640)&gt;1,"Дубликат","")</f>
        <v/>
      </c>
      <c r="O1640" s="18" t="n">
        <v>1635</v>
      </c>
      <c r="P1640" s="17" t="str">
        <f aca="false">CONCATENATE(TEXT(MONTH(поверки!$G1640),"00"),"/",TEXT(поверки!$O1640,"000"), "/",TEXT(YEAR(поверки!$G1640)-2000,"00"))</f>
        <v>04/1635/25</v>
      </c>
      <c r="Q1640" s="17" t="str">
        <f aca="false">VLOOKUP(поверки!$F1640,'соответстиви ОТ типу'!$K$4:$M$344,2,FALSE())</f>
        <v>Манометр</v>
      </c>
      <c r="R1640" s="17" t="s">
        <v>52</v>
      </c>
      <c r="S1640" s="17" t="s">
        <v>3557</v>
      </c>
      <c r="T1640" s="17" t="n">
        <v>8</v>
      </c>
      <c r="U1640" s="19" t="n">
        <f aca="false">VLOOKUP(поверки!$T1640,'Акты п-п'!$C$5:$I$57,2,FALSE())</f>
        <v>45767</v>
      </c>
      <c r="V1640" s="19" t="n">
        <f aca="false">VLOOKUP(поверки!$T1640,'Акты п-п'!$C$5:$I$57,3,FALSE())</f>
        <v>45770</v>
      </c>
      <c r="W1640" s="17" t="str">
        <f aca="false">VLOOKUP(поверки!$T1640,'Акты п-п'!$C$5:$I$57,5,FALSE())</f>
        <v>Чупин А.А.</v>
      </c>
      <c r="X1640" s="17" t="n">
        <f aca="false">поверки!$G1640-поверки!$U1640</f>
        <v>1</v>
      </c>
      <c r="Y1640" s="17" t="n">
        <f aca="false">поверки!$V1640-поверки!$G1640</f>
        <v>2</v>
      </c>
      <c r="Z1640" s="17" t="str">
        <f aca="false">CONCATENATE(поверки!$Q1640," ",поверки!$S1640," номер ",поверки!$H1640)</f>
        <v>Манометр ТМ номер 00858390</v>
      </c>
    </row>
    <row r="1641" customFormat="false" ht="17.9" hidden="true" customHeight="false" outlineLevel="0" collapsed="false">
      <c r="B1641" s="1" t="s">
        <v>2361</v>
      </c>
      <c r="C1641" s="1" t="s">
        <v>30</v>
      </c>
      <c r="D1641" s="1" t="s">
        <v>446</v>
      </c>
      <c r="F1641" s="1" t="s">
        <v>297</v>
      </c>
      <c r="G1641" s="16" t="n">
        <v>45768</v>
      </c>
      <c r="H1641" s="6" t="s">
        <v>3652</v>
      </c>
      <c r="J1641" s="1" t="s">
        <v>34</v>
      </c>
      <c r="K1641" s="1" t="s">
        <v>35</v>
      </c>
      <c r="L1641" s="1" t="s">
        <v>3653</v>
      </c>
      <c r="M1641" s="17" t="str">
        <f aca="false">IF(COUNTIF(поверки!$H$6:$H$3175,поверки!$H1641)&gt;1,"Дубликат","")</f>
        <v/>
      </c>
      <c r="N1641" s="17" t="str">
        <f aca="false">IF(COUNTIF(поверки!$L$6:$L$3175,поверки!$L1641)&gt;1,"Дубликат","")</f>
        <v/>
      </c>
      <c r="O1641" s="18" t="n">
        <v>1636</v>
      </c>
      <c r="P1641" s="17" t="str">
        <f aca="false">CONCATENATE(TEXT(MONTH(поверки!$G1641),"00"),"/",TEXT(поверки!$O1641,"000"), "/",TEXT(YEAR(поверки!$G1641)-2000,"00"))</f>
        <v>04/1636/25</v>
      </c>
      <c r="Q1641" s="17" t="str">
        <f aca="false">VLOOKUP(поверки!$F1641,'соответстиви ОТ типу'!$K$4:$M$344,2,FALSE())</f>
        <v>Манометр</v>
      </c>
      <c r="R1641" s="17" t="s">
        <v>52</v>
      </c>
      <c r="S1641" s="17" t="s">
        <v>3557</v>
      </c>
      <c r="T1641" s="17" t="n">
        <v>8</v>
      </c>
      <c r="U1641" s="19" t="n">
        <f aca="false">VLOOKUP(поверки!$T1641,'Акты п-п'!$C$5:$I$57,2,FALSE())</f>
        <v>45767</v>
      </c>
      <c r="V1641" s="19" t="n">
        <f aca="false">VLOOKUP(поверки!$T1641,'Акты п-п'!$C$5:$I$57,3,FALSE())</f>
        <v>45770</v>
      </c>
      <c r="W1641" s="17" t="str">
        <f aca="false">VLOOKUP(поверки!$T1641,'Акты п-п'!$C$5:$I$57,5,FALSE())</f>
        <v>Чупин А.А.</v>
      </c>
      <c r="X1641" s="17" t="n">
        <f aca="false">поверки!$G1641-поверки!$U1641</f>
        <v>1</v>
      </c>
      <c r="Y1641" s="17" t="n">
        <f aca="false">поверки!$V1641-поверки!$G1641</f>
        <v>2</v>
      </c>
      <c r="Z1641" s="17" t="str">
        <f aca="false">CONCATENATE(поверки!$Q1641," ",поверки!$S1641," номер ",поверки!$H1641)</f>
        <v>Манометр ТМ номер 00858308</v>
      </c>
    </row>
    <row r="1642" customFormat="false" ht="17.9" hidden="true" customHeight="false" outlineLevel="0" collapsed="false">
      <c r="B1642" s="1" t="s">
        <v>2361</v>
      </c>
      <c r="C1642" s="1" t="s">
        <v>30</v>
      </c>
      <c r="D1642" s="1" t="s">
        <v>446</v>
      </c>
      <c r="F1642" s="1" t="s">
        <v>297</v>
      </c>
      <c r="G1642" s="16" t="n">
        <v>45768</v>
      </c>
      <c r="H1642" s="6" t="s">
        <v>3654</v>
      </c>
      <c r="J1642" s="1" t="s">
        <v>34</v>
      </c>
      <c r="K1642" s="1" t="s">
        <v>35</v>
      </c>
      <c r="L1642" s="1" t="s">
        <v>3655</v>
      </c>
      <c r="M1642" s="17" t="str">
        <f aca="false">IF(COUNTIF(поверки!$H$6:$H$3175,поверки!$H1642)&gt;1,"Дубликат","")</f>
        <v/>
      </c>
      <c r="N1642" s="17" t="str">
        <f aca="false">IF(COUNTIF(поверки!$L$6:$L$3175,поверки!$L1642)&gt;1,"Дубликат","")</f>
        <v/>
      </c>
      <c r="O1642" s="18" t="n">
        <v>1637</v>
      </c>
      <c r="P1642" s="17" t="str">
        <f aca="false">CONCATENATE(TEXT(MONTH(поверки!$G1642),"00"),"/",TEXT(поверки!$O1642,"000"), "/",TEXT(YEAR(поверки!$G1642)-2000,"00"))</f>
        <v>04/1637/25</v>
      </c>
      <c r="Q1642" s="17" t="str">
        <f aca="false">VLOOKUP(поверки!$F1642,'соответстиви ОТ типу'!$K$4:$M$344,2,FALSE())</f>
        <v>Манометр</v>
      </c>
      <c r="R1642" s="17" t="s">
        <v>52</v>
      </c>
      <c r="S1642" s="17" t="s">
        <v>3557</v>
      </c>
      <c r="T1642" s="17" t="n">
        <v>8</v>
      </c>
      <c r="U1642" s="19" t="n">
        <f aca="false">VLOOKUP(поверки!$T1642,'Акты п-п'!$C$5:$I$57,2,FALSE())</f>
        <v>45767</v>
      </c>
      <c r="V1642" s="19" t="n">
        <f aca="false">VLOOKUP(поверки!$T1642,'Акты п-п'!$C$5:$I$57,3,FALSE())</f>
        <v>45770</v>
      </c>
      <c r="W1642" s="17" t="str">
        <f aca="false">VLOOKUP(поверки!$T1642,'Акты п-п'!$C$5:$I$57,5,FALSE())</f>
        <v>Чупин А.А.</v>
      </c>
      <c r="X1642" s="17" t="n">
        <f aca="false">поверки!$G1642-поверки!$U1642</f>
        <v>1</v>
      </c>
      <c r="Y1642" s="17" t="n">
        <f aca="false">поверки!$V1642-поверки!$G1642</f>
        <v>2</v>
      </c>
      <c r="Z1642" s="17" t="str">
        <f aca="false">CONCATENATE(поверки!$Q1642," ",поверки!$S1642," номер ",поверки!$H1642)</f>
        <v>Манометр ТМ номер 00858311</v>
      </c>
    </row>
    <row r="1643" customFormat="false" ht="17.9" hidden="true" customHeight="false" outlineLevel="0" collapsed="false">
      <c r="B1643" s="1" t="s">
        <v>2361</v>
      </c>
      <c r="C1643" s="1" t="s">
        <v>30</v>
      </c>
      <c r="D1643" s="1" t="s">
        <v>446</v>
      </c>
      <c r="F1643" s="1" t="s">
        <v>297</v>
      </c>
      <c r="G1643" s="16" t="n">
        <v>45768</v>
      </c>
      <c r="H1643" s="6" t="s">
        <v>3656</v>
      </c>
      <c r="J1643" s="1" t="s">
        <v>34</v>
      </c>
      <c r="K1643" s="1" t="s">
        <v>35</v>
      </c>
      <c r="L1643" s="1" t="s">
        <v>3657</v>
      </c>
      <c r="M1643" s="17" t="str">
        <f aca="false">IF(COUNTIF(поверки!$H$6:$H$3175,поверки!$H1643)&gt;1,"Дубликат","")</f>
        <v/>
      </c>
      <c r="N1643" s="17" t="str">
        <f aca="false">IF(COUNTIF(поверки!$L$6:$L$3175,поверки!$L1643)&gt;1,"Дубликат","")</f>
        <v/>
      </c>
      <c r="O1643" s="18" t="n">
        <v>1638</v>
      </c>
      <c r="P1643" s="17" t="str">
        <f aca="false">CONCATENATE(TEXT(MONTH(поверки!$G1643),"00"),"/",TEXT(поверки!$O1643,"000"), "/",TEXT(YEAR(поверки!$G1643)-2000,"00"))</f>
        <v>04/1638/25</v>
      </c>
      <c r="Q1643" s="17" t="str">
        <f aca="false">VLOOKUP(поверки!$F1643,'соответстиви ОТ типу'!$K$4:$M$344,2,FALSE())</f>
        <v>Манометр</v>
      </c>
      <c r="R1643" s="17" t="s">
        <v>52</v>
      </c>
      <c r="S1643" s="17" t="s">
        <v>3557</v>
      </c>
      <c r="T1643" s="17" t="n">
        <v>8</v>
      </c>
      <c r="U1643" s="19" t="n">
        <f aca="false">VLOOKUP(поверки!$T1643,'Акты п-п'!$C$5:$I$57,2,FALSE())</f>
        <v>45767</v>
      </c>
      <c r="V1643" s="19" t="n">
        <f aca="false">VLOOKUP(поверки!$T1643,'Акты п-п'!$C$5:$I$57,3,FALSE())</f>
        <v>45770</v>
      </c>
      <c r="W1643" s="17" t="str">
        <f aca="false">VLOOKUP(поверки!$T1643,'Акты п-п'!$C$5:$I$57,5,FALSE())</f>
        <v>Чупин А.А.</v>
      </c>
      <c r="X1643" s="17" t="n">
        <f aca="false">поверки!$G1643-поверки!$U1643</f>
        <v>1</v>
      </c>
      <c r="Y1643" s="17" t="n">
        <f aca="false">поверки!$V1643-поверки!$G1643</f>
        <v>2</v>
      </c>
      <c r="Z1643" s="17" t="str">
        <f aca="false">CONCATENATE(поверки!$Q1643," ",поверки!$S1643," номер ",поверки!$H1643)</f>
        <v>Манометр ТМ номер 00858269</v>
      </c>
    </row>
    <row r="1644" customFormat="false" ht="17.9" hidden="true" customHeight="false" outlineLevel="0" collapsed="false">
      <c r="B1644" s="1" t="s">
        <v>2361</v>
      </c>
      <c r="C1644" s="1" t="s">
        <v>30</v>
      </c>
      <c r="D1644" s="1" t="s">
        <v>446</v>
      </c>
      <c r="F1644" s="1" t="s">
        <v>297</v>
      </c>
      <c r="G1644" s="16" t="n">
        <v>45768</v>
      </c>
      <c r="H1644" s="6" t="s">
        <v>3658</v>
      </c>
      <c r="J1644" s="1" t="s">
        <v>34</v>
      </c>
      <c r="K1644" s="1" t="s">
        <v>35</v>
      </c>
      <c r="L1644" s="1" t="s">
        <v>3659</v>
      </c>
      <c r="M1644" s="17" t="str">
        <f aca="false">IF(COUNTIF(поверки!$H$6:$H$3175,поверки!$H1644)&gt;1,"Дубликат","")</f>
        <v/>
      </c>
      <c r="N1644" s="17" t="str">
        <f aca="false">IF(COUNTIF(поверки!$L$6:$L$3175,поверки!$L1644)&gt;1,"Дубликат","")</f>
        <v/>
      </c>
      <c r="O1644" s="18" t="n">
        <v>1639</v>
      </c>
      <c r="P1644" s="17" t="str">
        <f aca="false">CONCATENATE(TEXT(MONTH(поверки!$G1644),"00"),"/",TEXT(поверки!$O1644,"000"), "/",TEXT(YEAR(поверки!$G1644)-2000,"00"))</f>
        <v>04/1639/25</v>
      </c>
      <c r="Q1644" s="17" t="str">
        <f aca="false">VLOOKUP(поверки!$F1644,'соответстиви ОТ типу'!$K$4:$M$344,2,FALSE())</f>
        <v>Манометр</v>
      </c>
      <c r="R1644" s="17" t="s">
        <v>52</v>
      </c>
      <c r="S1644" s="17" t="s">
        <v>3557</v>
      </c>
      <c r="T1644" s="17" t="n">
        <v>8</v>
      </c>
      <c r="U1644" s="19" t="n">
        <f aca="false">VLOOKUP(поверки!$T1644,'Акты п-п'!$C$5:$I$57,2,FALSE())</f>
        <v>45767</v>
      </c>
      <c r="V1644" s="19" t="n">
        <f aca="false">VLOOKUP(поверки!$T1644,'Акты п-п'!$C$5:$I$57,3,FALSE())</f>
        <v>45770</v>
      </c>
      <c r="W1644" s="17" t="str">
        <f aca="false">VLOOKUP(поверки!$T1644,'Акты п-п'!$C$5:$I$57,5,FALSE())</f>
        <v>Чупин А.А.</v>
      </c>
      <c r="X1644" s="17" t="n">
        <f aca="false">поверки!$G1644-поверки!$U1644</f>
        <v>1</v>
      </c>
      <c r="Y1644" s="17" t="n">
        <f aca="false">поверки!$V1644-поверки!$G1644</f>
        <v>2</v>
      </c>
      <c r="Z1644" s="17" t="str">
        <f aca="false">CONCATENATE(поверки!$Q1644," ",поверки!$S1644," номер ",поверки!$H1644)</f>
        <v>Манометр ТМ номер 00858402</v>
      </c>
    </row>
    <row r="1645" customFormat="false" ht="17.9" hidden="true" customHeight="false" outlineLevel="0" collapsed="false">
      <c r="B1645" s="1" t="s">
        <v>2361</v>
      </c>
      <c r="C1645" s="1" t="s">
        <v>30</v>
      </c>
      <c r="D1645" s="1" t="s">
        <v>446</v>
      </c>
      <c r="F1645" s="1" t="s">
        <v>297</v>
      </c>
      <c r="G1645" s="16" t="n">
        <v>45768</v>
      </c>
      <c r="H1645" s="6" t="s">
        <v>3660</v>
      </c>
      <c r="J1645" s="1" t="s">
        <v>34</v>
      </c>
      <c r="K1645" s="1" t="s">
        <v>35</v>
      </c>
      <c r="L1645" s="1" t="s">
        <v>3661</v>
      </c>
      <c r="M1645" s="17" t="str">
        <f aca="false">IF(COUNTIF(поверки!$H$6:$H$3175,поверки!$H1645)&gt;1,"Дубликат","")</f>
        <v/>
      </c>
      <c r="N1645" s="17" t="str">
        <f aca="false">IF(COUNTIF(поверки!$L$6:$L$3175,поверки!$L1645)&gt;1,"Дубликат","")</f>
        <v/>
      </c>
      <c r="O1645" s="18" t="n">
        <v>1640</v>
      </c>
      <c r="P1645" s="17" t="str">
        <f aca="false">CONCATENATE(TEXT(MONTH(поверки!$G1645),"00"),"/",TEXT(поверки!$O1645,"000"), "/",TEXT(YEAR(поверки!$G1645)-2000,"00"))</f>
        <v>04/1640/25</v>
      </c>
      <c r="Q1645" s="17" t="str">
        <f aca="false">VLOOKUP(поверки!$F1645,'соответстиви ОТ типу'!$K$4:$M$344,2,FALSE())</f>
        <v>Манометр</v>
      </c>
      <c r="R1645" s="17" t="s">
        <v>52</v>
      </c>
      <c r="S1645" s="17" t="s">
        <v>3557</v>
      </c>
      <c r="T1645" s="17" t="n">
        <v>8</v>
      </c>
      <c r="U1645" s="19" t="n">
        <f aca="false">VLOOKUP(поверки!$T1645,'Акты п-п'!$C$5:$I$57,2,FALSE())</f>
        <v>45767</v>
      </c>
      <c r="V1645" s="19" t="n">
        <f aca="false">VLOOKUP(поверки!$T1645,'Акты п-п'!$C$5:$I$57,3,FALSE())</f>
        <v>45770</v>
      </c>
      <c r="W1645" s="17" t="str">
        <f aca="false">VLOOKUP(поверки!$T1645,'Акты п-п'!$C$5:$I$57,5,FALSE())</f>
        <v>Чупин А.А.</v>
      </c>
      <c r="X1645" s="17" t="n">
        <f aca="false">поверки!$G1645-поверки!$U1645</f>
        <v>1</v>
      </c>
      <c r="Y1645" s="17" t="n">
        <f aca="false">поверки!$V1645-поверки!$G1645</f>
        <v>2</v>
      </c>
      <c r="Z1645" s="17" t="str">
        <f aca="false">CONCATENATE(поверки!$Q1645," ",поверки!$S1645," номер ",поверки!$H1645)</f>
        <v>Манометр ТМ номер 00858387</v>
      </c>
    </row>
    <row r="1646" customFormat="false" ht="17.9" hidden="true" customHeight="false" outlineLevel="0" collapsed="false">
      <c r="B1646" s="1" t="s">
        <v>2361</v>
      </c>
      <c r="C1646" s="1" t="s">
        <v>30</v>
      </c>
      <c r="D1646" s="1" t="s">
        <v>446</v>
      </c>
      <c r="F1646" s="1" t="s">
        <v>297</v>
      </c>
      <c r="G1646" s="16" t="n">
        <v>45768</v>
      </c>
      <c r="H1646" s="6" t="s">
        <v>3662</v>
      </c>
      <c r="J1646" s="1" t="s">
        <v>34</v>
      </c>
      <c r="K1646" s="1" t="s">
        <v>35</v>
      </c>
      <c r="L1646" s="1" t="s">
        <v>3663</v>
      </c>
      <c r="M1646" s="17" t="str">
        <f aca="false">IF(COUNTIF(поверки!$H$6:$H$3175,поверки!$H1646)&gt;1,"Дубликат","")</f>
        <v/>
      </c>
      <c r="N1646" s="17" t="str">
        <f aca="false">IF(COUNTIF(поверки!$L$6:$L$3175,поверки!$L1646)&gt;1,"Дубликат","")</f>
        <v/>
      </c>
      <c r="O1646" s="18" t="n">
        <v>1641</v>
      </c>
      <c r="P1646" s="17" t="str">
        <f aca="false">CONCATENATE(TEXT(MONTH(поверки!$G1646),"00"),"/",TEXT(поверки!$O1646,"000"), "/",TEXT(YEAR(поверки!$G1646)-2000,"00"))</f>
        <v>04/1641/25</v>
      </c>
      <c r="Q1646" s="17" t="str">
        <f aca="false">VLOOKUP(поверки!$F1646,'соответстиви ОТ типу'!$K$4:$M$344,2,FALSE())</f>
        <v>Манометр</v>
      </c>
      <c r="R1646" s="17" t="s">
        <v>52</v>
      </c>
      <c r="S1646" s="17" t="s">
        <v>3557</v>
      </c>
      <c r="T1646" s="17" t="n">
        <v>8</v>
      </c>
      <c r="U1646" s="19" t="n">
        <f aca="false">VLOOKUP(поверки!$T1646,'Акты п-п'!$C$5:$I$57,2,FALSE())</f>
        <v>45767</v>
      </c>
      <c r="V1646" s="19" t="n">
        <f aca="false">VLOOKUP(поверки!$T1646,'Акты п-п'!$C$5:$I$57,3,FALSE())</f>
        <v>45770</v>
      </c>
      <c r="W1646" s="17" t="str">
        <f aca="false">VLOOKUP(поверки!$T1646,'Акты п-п'!$C$5:$I$57,5,FALSE())</f>
        <v>Чупин А.А.</v>
      </c>
      <c r="X1646" s="17" t="n">
        <f aca="false">поверки!$G1646-поверки!$U1646</f>
        <v>1</v>
      </c>
      <c r="Y1646" s="17" t="n">
        <f aca="false">поверки!$V1646-поверки!$G1646</f>
        <v>2</v>
      </c>
      <c r="Z1646" s="17" t="str">
        <f aca="false">CONCATENATE(поверки!$Q1646," ",поверки!$S1646," номер ",поверки!$H1646)</f>
        <v>Манометр ТМ номер 00858394</v>
      </c>
    </row>
    <row r="1647" customFormat="false" ht="17.9" hidden="true" customHeight="false" outlineLevel="0" collapsed="false">
      <c r="B1647" s="1" t="s">
        <v>2361</v>
      </c>
      <c r="C1647" s="1" t="s">
        <v>30</v>
      </c>
      <c r="D1647" s="1" t="s">
        <v>446</v>
      </c>
      <c r="F1647" s="1" t="s">
        <v>297</v>
      </c>
      <c r="G1647" s="16" t="n">
        <v>45768</v>
      </c>
      <c r="H1647" s="6" t="s">
        <v>3664</v>
      </c>
      <c r="J1647" s="1" t="s">
        <v>34</v>
      </c>
      <c r="K1647" s="1" t="s">
        <v>35</v>
      </c>
      <c r="L1647" s="1" t="s">
        <v>3665</v>
      </c>
      <c r="M1647" s="17" t="str">
        <f aca="false">IF(COUNTIF(поверки!$H$6:$H$3175,поверки!$H1647)&gt;1,"Дубликат","")</f>
        <v/>
      </c>
      <c r="N1647" s="17" t="str">
        <f aca="false">IF(COUNTIF(поверки!$L$6:$L$3175,поверки!$L1647)&gt;1,"Дубликат","")</f>
        <v/>
      </c>
      <c r="O1647" s="18" t="n">
        <v>1642</v>
      </c>
      <c r="P1647" s="17" t="str">
        <f aca="false">CONCATENATE(TEXT(MONTH(поверки!$G1647),"00"),"/",TEXT(поверки!$O1647,"000"), "/",TEXT(YEAR(поверки!$G1647)-2000,"00"))</f>
        <v>04/1642/25</v>
      </c>
      <c r="Q1647" s="17" t="str">
        <f aca="false">VLOOKUP(поверки!$F1647,'соответстиви ОТ типу'!$K$4:$M$344,2,FALSE())</f>
        <v>Манометр</v>
      </c>
      <c r="R1647" s="17" t="s">
        <v>52</v>
      </c>
      <c r="S1647" s="17" t="s">
        <v>3557</v>
      </c>
      <c r="T1647" s="17" t="n">
        <v>8</v>
      </c>
      <c r="U1647" s="19" t="n">
        <f aca="false">VLOOKUP(поверки!$T1647,'Акты п-п'!$C$5:$I$57,2,FALSE())</f>
        <v>45767</v>
      </c>
      <c r="V1647" s="19" t="n">
        <f aca="false">VLOOKUP(поверки!$T1647,'Акты п-п'!$C$5:$I$57,3,FALSE())</f>
        <v>45770</v>
      </c>
      <c r="W1647" s="17" t="str">
        <f aca="false">VLOOKUP(поверки!$T1647,'Акты п-п'!$C$5:$I$57,5,FALSE())</f>
        <v>Чупин А.А.</v>
      </c>
      <c r="X1647" s="17" t="n">
        <f aca="false">поверки!$G1647-поверки!$U1647</f>
        <v>1</v>
      </c>
      <c r="Y1647" s="17" t="n">
        <f aca="false">поверки!$V1647-поверки!$G1647</f>
        <v>2</v>
      </c>
      <c r="Z1647" s="17" t="str">
        <f aca="false">CONCATENATE(поверки!$Q1647," ",поверки!$S1647," номер ",поверки!$H1647)</f>
        <v>Манометр ТМ номер 00858309</v>
      </c>
    </row>
    <row r="1648" customFormat="false" ht="17.9" hidden="true" customHeight="false" outlineLevel="0" collapsed="false">
      <c r="B1648" s="1" t="s">
        <v>2361</v>
      </c>
      <c r="C1648" s="1" t="s">
        <v>30</v>
      </c>
      <c r="D1648" s="1" t="s">
        <v>446</v>
      </c>
      <c r="F1648" s="1" t="s">
        <v>297</v>
      </c>
      <c r="G1648" s="16" t="n">
        <v>45768</v>
      </c>
      <c r="H1648" s="6" t="s">
        <v>3666</v>
      </c>
      <c r="J1648" s="1" t="s">
        <v>34</v>
      </c>
      <c r="K1648" s="1" t="s">
        <v>35</v>
      </c>
      <c r="L1648" s="1" t="s">
        <v>3667</v>
      </c>
      <c r="M1648" s="17" t="str">
        <f aca="false">IF(COUNTIF(поверки!$H$6:$H$3175,поверки!$H1648)&gt;1,"Дубликат","")</f>
        <v/>
      </c>
      <c r="N1648" s="17" t="str">
        <f aca="false">IF(COUNTIF(поверки!$L$6:$L$3175,поверки!$L1648)&gt;1,"Дубликат","")</f>
        <v/>
      </c>
      <c r="O1648" s="18" t="n">
        <v>1643</v>
      </c>
      <c r="P1648" s="17" t="str">
        <f aca="false">CONCATENATE(TEXT(MONTH(поверки!$G1648),"00"),"/",TEXT(поверки!$O1648,"000"), "/",TEXT(YEAR(поверки!$G1648)-2000,"00"))</f>
        <v>04/1643/25</v>
      </c>
      <c r="Q1648" s="17" t="str">
        <f aca="false">VLOOKUP(поверки!$F1648,'соответстиви ОТ типу'!$K$4:$M$344,2,FALSE())</f>
        <v>Манометр</v>
      </c>
      <c r="R1648" s="17" t="s">
        <v>52</v>
      </c>
      <c r="S1648" s="17" t="s">
        <v>3557</v>
      </c>
      <c r="T1648" s="17" t="n">
        <v>8</v>
      </c>
      <c r="U1648" s="19" t="n">
        <f aca="false">VLOOKUP(поверки!$T1648,'Акты п-п'!$C$5:$I$57,2,FALSE())</f>
        <v>45767</v>
      </c>
      <c r="V1648" s="19" t="n">
        <f aca="false">VLOOKUP(поверки!$T1648,'Акты п-п'!$C$5:$I$57,3,FALSE())</f>
        <v>45770</v>
      </c>
      <c r="W1648" s="17" t="str">
        <f aca="false">VLOOKUP(поверки!$T1648,'Акты п-п'!$C$5:$I$57,5,FALSE())</f>
        <v>Чупин А.А.</v>
      </c>
      <c r="X1648" s="17" t="n">
        <f aca="false">поверки!$G1648-поверки!$U1648</f>
        <v>1</v>
      </c>
      <c r="Y1648" s="17" t="n">
        <f aca="false">поверки!$V1648-поверки!$G1648</f>
        <v>2</v>
      </c>
      <c r="Z1648" s="17" t="str">
        <f aca="false">CONCATENATE(поверки!$Q1648," ",поверки!$S1648," номер ",поверки!$H1648)</f>
        <v>Манометр ТМ номер 00858349</v>
      </c>
    </row>
    <row r="1649" customFormat="false" ht="17.9" hidden="true" customHeight="false" outlineLevel="0" collapsed="false">
      <c r="B1649" s="1" t="s">
        <v>2361</v>
      </c>
      <c r="C1649" s="1" t="s">
        <v>30</v>
      </c>
      <c r="D1649" s="1" t="s">
        <v>446</v>
      </c>
      <c r="F1649" s="1" t="s">
        <v>297</v>
      </c>
      <c r="G1649" s="16" t="n">
        <v>45768</v>
      </c>
      <c r="H1649" s="6" t="s">
        <v>3668</v>
      </c>
      <c r="J1649" s="1" t="s">
        <v>34</v>
      </c>
      <c r="K1649" s="1" t="s">
        <v>35</v>
      </c>
      <c r="L1649" s="1" t="s">
        <v>3669</v>
      </c>
      <c r="M1649" s="17" t="str">
        <f aca="false">IF(COUNTIF(поверки!$H$6:$H$3175,поверки!$H1649)&gt;1,"Дубликат","")</f>
        <v/>
      </c>
      <c r="N1649" s="17" t="str">
        <f aca="false">IF(COUNTIF(поверки!$L$6:$L$3175,поверки!$L1649)&gt;1,"Дубликат","")</f>
        <v/>
      </c>
      <c r="O1649" s="18" t="n">
        <v>1644</v>
      </c>
      <c r="P1649" s="17" t="str">
        <f aca="false">CONCATENATE(TEXT(MONTH(поверки!$G1649),"00"),"/",TEXT(поверки!$O1649,"000"), "/",TEXT(YEAR(поверки!$G1649)-2000,"00"))</f>
        <v>04/1644/25</v>
      </c>
      <c r="Q1649" s="17" t="str">
        <f aca="false">VLOOKUP(поверки!$F1649,'соответстиви ОТ типу'!$K$4:$M$344,2,FALSE())</f>
        <v>Манометр</v>
      </c>
      <c r="R1649" s="17" t="s">
        <v>52</v>
      </c>
      <c r="S1649" s="17" t="s">
        <v>3557</v>
      </c>
      <c r="T1649" s="17" t="n">
        <v>8</v>
      </c>
      <c r="U1649" s="19" t="n">
        <f aca="false">VLOOKUP(поверки!$T1649,'Акты п-п'!$C$5:$I$57,2,FALSE())</f>
        <v>45767</v>
      </c>
      <c r="V1649" s="19" t="n">
        <f aca="false">VLOOKUP(поверки!$T1649,'Акты п-п'!$C$5:$I$57,3,FALSE())</f>
        <v>45770</v>
      </c>
      <c r="W1649" s="17" t="str">
        <f aca="false">VLOOKUP(поверки!$T1649,'Акты п-п'!$C$5:$I$57,5,FALSE())</f>
        <v>Чупин А.А.</v>
      </c>
      <c r="X1649" s="17" t="n">
        <f aca="false">поверки!$G1649-поверки!$U1649</f>
        <v>1</v>
      </c>
      <c r="Y1649" s="17" t="n">
        <f aca="false">поверки!$V1649-поверки!$G1649</f>
        <v>2</v>
      </c>
      <c r="Z1649" s="17" t="str">
        <f aca="false">CONCATENATE(поверки!$Q1649," ",поверки!$S1649," номер ",поверки!$H1649)</f>
        <v>Манометр ТМ номер 00858395</v>
      </c>
    </row>
    <row r="1650" customFormat="false" ht="17.9" hidden="true" customHeight="false" outlineLevel="0" collapsed="false">
      <c r="B1650" s="1" t="s">
        <v>2361</v>
      </c>
      <c r="C1650" s="1" t="s">
        <v>30</v>
      </c>
      <c r="D1650" s="1" t="s">
        <v>446</v>
      </c>
      <c r="F1650" s="1" t="s">
        <v>297</v>
      </c>
      <c r="G1650" s="16" t="n">
        <v>45768</v>
      </c>
      <c r="H1650" s="6" t="s">
        <v>3670</v>
      </c>
      <c r="J1650" s="1" t="s">
        <v>34</v>
      </c>
      <c r="K1650" s="1" t="s">
        <v>35</v>
      </c>
      <c r="L1650" s="1" t="s">
        <v>3671</v>
      </c>
      <c r="M1650" s="17" t="str">
        <f aca="false">IF(COUNTIF(поверки!$H$6:$H$3175,поверки!$H1650)&gt;1,"Дубликат","")</f>
        <v/>
      </c>
      <c r="N1650" s="17" t="str">
        <f aca="false">IF(COUNTIF(поверки!$L$6:$L$3175,поверки!$L1650)&gt;1,"Дубликат","")</f>
        <v/>
      </c>
      <c r="O1650" s="18" t="n">
        <v>1645</v>
      </c>
      <c r="P1650" s="17" t="str">
        <f aca="false">CONCATENATE(TEXT(MONTH(поверки!$G1650),"00"),"/",TEXT(поверки!$O1650,"000"), "/",TEXT(YEAR(поверки!$G1650)-2000,"00"))</f>
        <v>04/1645/25</v>
      </c>
      <c r="Q1650" s="17" t="str">
        <f aca="false">VLOOKUP(поверки!$F1650,'соответстиви ОТ типу'!$K$4:$M$344,2,FALSE())</f>
        <v>Манометр</v>
      </c>
      <c r="R1650" s="17" t="s">
        <v>52</v>
      </c>
      <c r="S1650" s="17" t="s">
        <v>3557</v>
      </c>
      <c r="T1650" s="17" t="n">
        <v>8</v>
      </c>
      <c r="U1650" s="19" t="n">
        <f aca="false">VLOOKUP(поверки!$T1650,'Акты п-п'!$C$5:$I$57,2,FALSE())</f>
        <v>45767</v>
      </c>
      <c r="V1650" s="19" t="n">
        <f aca="false">VLOOKUP(поверки!$T1650,'Акты п-п'!$C$5:$I$57,3,FALSE())</f>
        <v>45770</v>
      </c>
      <c r="W1650" s="17" t="str">
        <f aca="false">VLOOKUP(поверки!$T1650,'Акты п-п'!$C$5:$I$57,5,FALSE())</f>
        <v>Чупин А.А.</v>
      </c>
      <c r="X1650" s="17" t="n">
        <f aca="false">поверки!$G1650-поверки!$U1650</f>
        <v>1</v>
      </c>
      <c r="Y1650" s="17" t="n">
        <f aca="false">поверки!$V1650-поверки!$G1650</f>
        <v>2</v>
      </c>
      <c r="Z1650" s="17" t="str">
        <f aca="false">CONCATENATE(поверки!$Q1650," ",поверки!$S1650," номер ",поверки!$H1650)</f>
        <v>Манометр ТМ номер 00858389</v>
      </c>
    </row>
    <row r="1651" customFormat="false" ht="17.9" hidden="true" customHeight="false" outlineLevel="0" collapsed="false">
      <c r="B1651" s="1" t="s">
        <v>2361</v>
      </c>
      <c r="C1651" s="1" t="s">
        <v>30</v>
      </c>
      <c r="D1651" s="1" t="s">
        <v>446</v>
      </c>
      <c r="F1651" s="1" t="s">
        <v>297</v>
      </c>
      <c r="G1651" s="16" t="n">
        <v>45768</v>
      </c>
      <c r="H1651" s="6" t="s">
        <v>3672</v>
      </c>
      <c r="J1651" s="1" t="s">
        <v>34</v>
      </c>
      <c r="K1651" s="1" t="s">
        <v>35</v>
      </c>
      <c r="L1651" s="1" t="s">
        <v>3673</v>
      </c>
      <c r="M1651" s="17" t="str">
        <f aca="false">IF(COUNTIF(поверки!$H$6:$H$3175,поверки!$H1651)&gt;1,"Дубликат","")</f>
        <v/>
      </c>
      <c r="N1651" s="17" t="str">
        <f aca="false">IF(COUNTIF(поверки!$L$6:$L$3175,поверки!$L1651)&gt;1,"Дубликат","")</f>
        <v/>
      </c>
      <c r="O1651" s="18" t="n">
        <v>1646</v>
      </c>
      <c r="P1651" s="17" t="str">
        <f aca="false">CONCATENATE(TEXT(MONTH(поверки!$G1651),"00"),"/",TEXT(поверки!$O1651,"000"), "/",TEXT(YEAR(поверки!$G1651)-2000,"00"))</f>
        <v>04/1646/25</v>
      </c>
      <c r="Q1651" s="17" t="str">
        <f aca="false">VLOOKUP(поверки!$F1651,'соответстиви ОТ типу'!$K$4:$M$344,2,FALSE())</f>
        <v>Манометр</v>
      </c>
      <c r="R1651" s="17" t="s">
        <v>52</v>
      </c>
      <c r="S1651" s="17" t="s">
        <v>3557</v>
      </c>
      <c r="T1651" s="17" t="n">
        <v>8</v>
      </c>
      <c r="U1651" s="19" t="n">
        <f aca="false">VLOOKUP(поверки!$T1651,'Акты п-п'!$C$5:$I$57,2,FALSE())</f>
        <v>45767</v>
      </c>
      <c r="V1651" s="19" t="n">
        <f aca="false">VLOOKUP(поверки!$T1651,'Акты п-п'!$C$5:$I$57,3,FALSE())</f>
        <v>45770</v>
      </c>
      <c r="W1651" s="17" t="str">
        <f aca="false">VLOOKUP(поверки!$T1651,'Акты п-п'!$C$5:$I$57,5,FALSE())</f>
        <v>Чупин А.А.</v>
      </c>
      <c r="X1651" s="17" t="n">
        <f aca="false">поверки!$G1651-поверки!$U1651</f>
        <v>1</v>
      </c>
      <c r="Y1651" s="17" t="n">
        <f aca="false">поверки!$V1651-поверки!$G1651</f>
        <v>2</v>
      </c>
      <c r="Z1651" s="17" t="str">
        <f aca="false">CONCATENATE(поверки!$Q1651," ",поверки!$S1651," номер ",поверки!$H1651)</f>
        <v>Манометр ТМ номер 00858300</v>
      </c>
    </row>
    <row r="1652" customFormat="false" ht="17.9" hidden="true" customHeight="false" outlineLevel="0" collapsed="false">
      <c r="B1652" s="1" t="s">
        <v>2361</v>
      </c>
      <c r="C1652" s="1" t="s">
        <v>30</v>
      </c>
      <c r="D1652" s="1" t="s">
        <v>446</v>
      </c>
      <c r="F1652" s="1" t="s">
        <v>297</v>
      </c>
      <c r="G1652" s="16" t="n">
        <v>45768</v>
      </c>
      <c r="H1652" s="6" t="s">
        <v>3674</v>
      </c>
      <c r="J1652" s="1" t="s">
        <v>34</v>
      </c>
      <c r="K1652" s="1" t="s">
        <v>35</v>
      </c>
      <c r="L1652" s="1" t="s">
        <v>3675</v>
      </c>
      <c r="M1652" s="17" t="str">
        <f aca="false">IF(COUNTIF(поверки!$H$6:$H$3175,поверки!$H1652)&gt;1,"Дубликат","")</f>
        <v/>
      </c>
      <c r="N1652" s="17" t="str">
        <f aca="false">IF(COUNTIF(поверки!$L$6:$L$3175,поверки!$L1652)&gt;1,"Дубликат","")</f>
        <v/>
      </c>
      <c r="O1652" s="18" t="n">
        <v>1647</v>
      </c>
      <c r="P1652" s="17" t="str">
        <f aca="false">CONCATENATE(TEXT(MONTH(поверки!$G1652),"00"),"/",TEXT(поверки!$O1652,"000"), "/",TEXT(YEAR(поверки!$G1652)-2000,"00"))</f>
        <v>04/1647/25</v>
      </c>
      <c r="Q1652" s="17" t="str">
        <f aca="false">VLOOKUP(поверки!$F1652,'соответстиви ОТ типу'!$K$4:$M$344,2,FALSE())</f>
        <v>Манометр</v>
      </c>
      <c r="R1652" s="17" t="s">
        <v>52</v>
      </c>
      <c r="S1652" s="17" t="s">
        <v>3557</v>
      </c>
      <c r="T1652" s="17" t="n">
        <v>8</v>
      </c>
      <c r="U1652" s="19" t="n">
        <f aca="false">VLOOKUP(поверки!$T1652,'Акты п-п'!$C$5:$I$57,2,FALSE())</f>
        <v>45767</v>
      </c>
      <c r="V1652" s="19" t="n">
        <f aca="false">VLOOKUP(поверки!$T1652,'Акты п-п'!$C$5:$I$57,3,FALSE())</f>
        <v>45770</v>
      </c>
      <c r="W1652" s="17" t="str">
        <f aca="false">VLOOKUP(поверки!$T1652,'Акты п-п'!$C$5:$I$57,5,FALSE())</f>
        <v>Чупин А.А.</v>
      </c>
      <c r="X1652" s="17" t="n">
        <f aca="false">поверки!$G1652-поверки!$U1652</f>
        <v>1</v>
      </c>
      <c r="Y1652" s="17" t="n">
        <f aca="false">поверки!$V1652-поверки!$G1652</f>
        <v>2</v>
      </c>
      <c r="Z1652" s="17" t="str">
        <f aca="false">CONCATENATE(поверки!$Q1652," ",поверки!$S1652," номер ",поверки!$H1652)</f>
        <v>Манометр ТМ номер 00858307</v>
      </c>
    </row>
    <row r="1653" customFormat="false" ht="17.9" hidden="true" customHeight="false" outlineLevel="0" collapsed="false">
      <c r="B1653" s="1" t="s">
        <v>2361</v>
      </c>
      <c r="C1653" s="1" t="s">
        <v>30</v>
      </c>
      <c r="D1653" s="1" t="s">
        <v>446</v>
      </c>
      <c r="F1653" s="1" t="s">
        <v>297</v>
      </c>
      <c r="G1653" s="16" t="n">
        <v>45768</v>
      </c>
      <c r="H1653" s="6" t="s">
        <v>3676</v>
      </c>
      <c r="J1653" s="1" t="s">
        <v>34</v>
      </c>
      <c r="K1653" s="1" t="s">
        <v>35</v>
      </c>
      <c r="L1653" s="1" t="s">
        <v>3677</v>
      </c>
      <c r="M1653" s="17" t="str">
        <f aca="false">IF(COUNTIF(поверки!$H$6:$H$3175,поверки!$H1653)&gt;1,"Дубликат","")</f>
        <v/>
      </c>
      <c r="N1653" s="17" t="str">
        <f aca="false">IF(COUNTIF(поверки!$L$6:$L$3175,поверки!$L1653)&gt;1,"Дубликат","")</f>
        <v/>
      </c>
      <c r="O1653" s="18" t="n">
        <v>1648</v>
      </c>
      <c r="P1653" s="17" t="str">
        <f aca="false">CONCATENATE(TEXT(MONTH(поверки!$G1653),"00"),"/",TEXT(поверки!$O1653,"000"), "/",TEXT(YEAR(поверки!$G1653)-2000,"00"))</f>
        <v>04/1648/25</v>
      </c>
      <c r="Q1653" s="17" t="str">
        <f aca="false">VLOOKUP(поверки!$F1653,'соответстиви ОТ типу'!$K$4:$M$344,2,FALSE())</f>
        <v>Манометр</v>
      </c>
      <c r="R1653" s="17" t="s">
        <v>52</v>
      </c>
      <c r="S1653" s="17" t="s">
        <v>3557</v>
      </c>
      <c r="T1653" s="17" t="n">
        <v>8</v>
      </c>
      <c r="U1653" s="19" t="n">
        <f aca="false">VLOOKUP(поверки!$T1653,'Акты п-п'!$C$5:$I$57,2,FALSE())</f>
        <v>45767</v>
      </c>
      <c r="V1653" s="19" t="n">
        <f aca="false">VLOOKUP(поверки!$T1653,'Акты п-п'!$C$5:$I$57,3,FALSE())</f>
        <v>45770</v>
      </c>
      <c r="W1653" s="17" t="str">
        <f aca="false">VLOOKUP(поверки!$T1653,'Акты п-п'!$C$5:$I$57,5,FALSE())</f>
        <v>Чупин А.А.</v>
      </c>
      <c r="X1653" s="17" t="n">
        <f aca="false">поверки!$G1653-поверки!$U1653</f>
        <v>1</v>
      </c>
      <c r="Y1653" s="17" t="n">
        <f aca="false">поверки!$V1653-поверки!$G1653</f>
        <v>2</v>
      </c>
      <c r="Z1653" s="17" t="str">
        <f aca="false">CONCATENATE(поверки!$Q1653," ",поверки!$S1653," номер ",поверки!$H1653)</f>
        <v>Манометр ТМ номер 00858337</v>
      </c>
    </row>
    <row r="1654" customFormat="false" ht="17.9" hidden="true" customHeight="false" outlineLevel="0" collapsed="false">
      <c r="B1654" s="1" t="s">
        <v>2361</v>
      </c>
      <c r="C1654" s="1" t="s">
        <v>30</v>
      </c>
      <c r="D1654" s="1" t="s">
        <v>446</v>
      </c>
      <c r="F1654" s="1" t="s">
        <v>297</v>
      </c>
      <c r="G1654" s="16" t="n">
        <v>45768</v>
      </c>
      <c r="H1654" s="6" t="s">
        <v>3678</v>
      </c>
      <c r="J1654" s="1" t="s">
        <v>34</v>
      </c>
      <c r="K1654" s="1" t="s">
        <v>35</v>
      </c>
      <c r="L1654" s="1" t="s">
        <v>3679</v>
      </c>
      <c r="M1654" s="17" t="str">
        <f aca="false">IF(COUNTIF(поверки!$H$6:$H$3175,поверки!$H1654)&gt;1,"Дубликат","")</f>
        <v/>
      </c>
      <c r="N1654" s="17" t="str">
        <f aca="false">IF(COUNTIF(поверки!$L$6:$L$3175,поверки!$L1654)&gt;1,"Дубликат","")</f>
        <v/>
      </c>
      <c r="O1654" s="18" t="n">
        <v>1649</v>
      </c>
      <c r="P1654" s="17" t="str">
        <f aca="false">CONCATENATE(TEXT(MONTH(поверки!$G1654),"00"),"/",TEXT(поверки!$O1654,"000"), "/",TEXT(YEAR(поверки!$G1654)-2000,"00"))</f>
        <v>04/1649/25</v>
      </c>
      <c r="Q1654" s="17" t="str">
        <f aca="false">VLOOKUP(поверки!$F1654,'соответстиви ОТ типу'!$K$4:$M$344,2,FALSE())</f>
        <v>Манометр</v>
      </c>
      <c r="R1654" s="17" t="s">
        <v>52</v>
      </c>
      <c r="S1654" s="17" t="s">
        <v>3557</v>
      </c>
      <c r="T1654" s="17" t="n">
        <v>8</v>
      </c>
      <c r="U1654" s="19" t="n">
        <f aca="false">VLOOKUP(поверки!$T1654,'Акты п-п'!$C$5:$I$57,2,FALSE())</f>
        <v>45767</v>
      </c>
      <c r="V1654" s="19" t="n">
        <f aca="false">VLOOKUP(поверки!$T1654,'Акты п-п'!$C$5:$I$57,3,FALSE())</f>
        <v>45770</v>
      </c>
      <c r="W1654" s="17" t="str">
        <f aca="false">VLOOKUP(поверки!$T1654,'Акты п-п'!$C$5:$I$57,5,FALSE())</f>
        <v>Чупин А.А.</v>
      </c>
      <c r="X1654" s="17" t="n">
        <f aca="false">поверки!$G1654-поверки!$U1654</f>
        <v>1</v>
      </c>
      <c r="Y1654" s="17" t="n">
        <f aca="false">поверки!$V1654-поверки!$G1654</f>
        <v>2</v>
      </c>
      <c r="Z1654" s="17" t="str">
        <f aca="false">CONCATENATE(поверки!$Q1654," ",поверки!$S1654," номер ",поверки!$H1654)</f>
        <v>Манометр ТМ номер 00858281</v>
      </c>
    </row>
    <row r="1655" customFormat="false" ht="17.9" hidden="true" customHeight="false" outlineLevel="0" collapsed="false">
      <c r="B1655" s="1" t="s">
        <v>2361</v>
      </c>
      <c r="C1655" s="1" t="s">
        <v>30</v>
      </c>
      <c r="D1655" s="1" t="s">
        <v>446</v>
      </c>
      <c r="F1655" s="1" t="s">
        <v>297</v>
      </c>
      <c r="G1655" s="16" t="n">
        <v>45768</v>
      </c>
      <c r="H1655" s="6" t="s">
        <v>3680</v>
      </c>
      <c r="J1655" s="1" t="s">
        <v>34</v>
      </c>
      <c r="K1655" s="1" t="s">
        <v>35</v>
      </c>
      <c r="L1655" s="1" t="s">
        <v>3681</v>
      </c>
      <c r="M1655" s="17" t="str">
        <f aca="false">IF(COUNTIF(поверки!$H$6:$H$3175,поверки!$H1655)&gt;1,"Дубликат","")</f>
        <v/>
      </c>
      <c r="N1655" s="17" t="str">
        <f aca="false">IF(COUNTIF(поверки!$L$6:$L$3175,поверки!$L1655)&gt;1,"Дубликат","")</f>
        <v/>
      </c>
      <c r="O1655" s="18" t="n">
        <v>1650</v>
      </c>
      <c r="P1655" s="17" t="str">
        <f aca="false">CONCATENATE(TEXT(MONTH(поверки!$G1655),"00"),"/",TEXT(поверки!$O1655,"000"), "/",TEXT(YEAR(поверки!$G1655)-2000,"00"))</f>
        <v>04/1650/25</v>
      </c>
      <c r="Q1655" s="17" t="str">
        <f aca="false">VLOOKUP(поверки!$F1655,'соответстиви ОТ типу'!$K$4:$M$344,2,FALSE())</f>
        <v>Манометр</v>
      </c>
      <c r="R1655" s="17" t="s">
        <v>52</v>
      </c>
      <c r="S1655" s="17" t="s">
        <v>3557</v>
      </c>
      <c r="T1655" s="17" t="n">
        <v>8</v>
      </c>
      <c r="U1655" s="19" t="n">
        <f aca="false">VLOOKUP(поверки!$T1655,'Акты п-п'!$C$5:$I$57,2,FALSE())</f>
        <v>45767</v>
      </c>
      <c r="V1655" s="19" t="n">
        <f aca="false">VLOOKUP(поверки!$T1655,'Акты п-п'!$C$5:$I$57,3,FALSE())</f>
        <v>45770</v>
      </c>
      <c r="W1655" s="17" t="str">
        <f aca="false">VLOOKUP(поверки!$T1655,'Акты п-п'!$C$5:$I$57,5,FALSE())</f>
        <v>Чупин А.А.</v>
      </c>
      <c r="X1655" s="17" t="n">
        <f aca="false">поверки!$G1655-поверки!$U1655</f>
        <v>1</v>
      </c>
      <c r="Y1655" s="17" t="n">
        <f aca="false">поверки!$V1655-поверки!$G1655</f>
        <v>2</v>
      </c>
      <c r="Z1655" s="17" t="str">
        <f aca="false">CONCATENATE(поверки!$Q1655," ",поверки!$S1655," номер ",поверки!$H1655)</f>
        <v>Манометр ТМ номер 00858304</v>
      </c>
    </row>
    <row r="1656" customFormat="false" ht="17.9" hidden="true" customHeight="false" outlineLevel="0" collapsed="false">
      <c r="B1656" s="1" t="s">
        <v>2361</v>
      </c>
      <c r="C1656" s="1" t="s">
        <v>30</v>
      </c>
      <c r="D1656" s="1" t="s">
        <v>446</v>
      </c>
      <c r="F1656" s="1" t="s">
        <v>297</v>
      </c>
      <c r="G1656" s="16" t="n">
        <v>45768</v>
      </c>
      <c r="H1656" s="6" t="s">
        <v>3682</v>
      </c>
      <c r="J1656" s="1" t="s">
        <v>34</v>
      </c>
      <c r="K1656" s="1" t="s">
        <v>35</v>
      </c>
      <c r="L1656" s="1" t="s">
        <v>3683</v>
      </c>
      <c r="M1656" s="17" t="str">
        <f aca="false">IF(COUNTIF(поверки!$H$6:$H$3175,поверки!$H1656)&gt;1,"Дубликат","")</f>
        <v/>
      </c>
      <c r="N1656" s="17" t="str">
        <f aca="false">IF(COUNTIF(поверки!$L$6:$L$3175,поверки!$L1656)&gt;1,"Дубликат","")</f>
        <v/>
      </c>
      <c r="O1656" s="18" t="n">
        <v>1651</v>
      </c>
      <c r="P1656" s="17" t="str">
        <f aca="false">CONCATENATE(TEXT(MONTH(поверки!$G1656),"00"),"/",TEXT(поверки!$O1656,"000"), "/",TEXT(YEAR(поверки!$G1656)-2000,"00"))</f>
        <v>04/1651/25</v>
      </c>
      <c r="Q1656" s="17" t="str">
        <f aca="false">VLOOKUP(поверки!$F1656,'соответстиви ОТ типу'!$K$4:$M$344,2,FALSE())</f>
        <v>Манометр</v>
      </c>
      <c r="R1656" s="17" t="s">
        <v>52</v>
      </c>
      <c r="S1656" s="17" t="s">
        <v>3557</v>
      </c>
      <c r="T1656" s="17" t="n">
        <v>8</v>
      </c>
      <c r="U1656" s="19" t="n">
        <f aca="false">VLOOKUP(поверки!$T1656,'Акты п-п'!$C$5:$I$57,2,FALSE())</f>
        <v>45767</v>
      </c>
      <c r="V1656" s="19" t="n">
        <f aca="false">VLOOKUP(поверки!$T1656,'Акты п-п'!$C$5:$I$57,3,FALSE())</f>
        <v>45770</v>
      </c>
      <c r="W1656" s="17" t="str">
        <f aca="false">VLOOKUP(поверки!$T1656,'Акты п-п'!$C$5:$I$57,5,FALSE())</f>
        <v>Чупин А.А.</v>
      </c>
      <c r="X1656" s="17" t="n">
        <f aca="false">поверки!$G1656-поверки!$U1656</f>
        <v>1</v>
      </c>
      <c r="Y1656" s="17" t="n">
        <f aca="false">поверки!$V1656-поверки!$G1656</f>
        <v>2</v>
      </c>
      <c r="Z1656" s="17" t="str">
        <f aca="false">CONCATENATE(поверки!$Q1656," ",поверки!$S1656," номер ",поверки!$H1656)</f>
        <v>Манометр ТМ номер 00858277</v>
      </c>
    </row>
    <row r="1657" customFormat="false" ht="17.9" hidden="true" customHeight="false" outlineLevel="0" collapsed="false">
      <c r="B1657" s="1" t="s">
        <v>2361</v>
      </c>
      <c r="C1657" s="1" t="s">
        <v>30</v>
      </c>
      <c r="D1657" s="1" t="s">
        <v>446</v>
      </c>
      <c r="F1657" s="1" t="s">
        <v>297</v>
      </c>
      <c r="G1657" s="16" t="n">
        <v>45768</v>
      </c>
      <c r="H1657" s="6" t="s">
        <v>3684</v>
      </c>
      <c r="J1657" s="1" t="s">
        <v>34</v>
      </c>
      <c r="K1657" s="1" t="s">
        <v>35</v>
      </c>
      <c r="L1657" s="1" t="s">
        <v>3685</v>
      </c>
      <c r="M1657" s="17" t="str">
        <f aca="false">IF(COUNTIF(поверки!$H$6:$H$3175,поверки!$H1657)&gt;1,"Дубликат","")</f>
        <v/>
      </c>
      <c r="N1657" s="17" t="str">
        <f aca="false">IF(COUNTIF(поверки!$L$6:$L$3175,поверки!$L1657)&gt;1,"Дубликат","")</f>
        <v/>
      </c>
      <c r="O1657" s="18" t="n">
        <v>1652</v>
      </c>
      <c r="P1657" s="17" t="str">
        <f aca="false">CONCATENATE(TEXT(MONTH(поверки!$G1657),"00"),"/",TEXT(поверки!$O1657,"000"), "/",TEXT(YEAR(поверки!$G1657)-2000,"00"))</f>
        <v>04/1652/25</v>
      </c>
      <c r="Q1657" s="17" t="str">
        <f aca="false">VLOOKUP(поверки!$F1657,'соответстиви ОТ типу'!$K$4:$M$344,2,FALSE())</f>
        <v>Манометр</v>
      </c>
      <c r="R1657" s="17" t="s">
        <v>52</v>
      </c>
      <c r="S1657" s="17" t="s">
        <v>3557</v>
      </c>
      <c r="T1657" s="17" t="n">
        <v>8</v>
      </c>
      <c r="U1657" s="19" t="n">
        <f aca="false">VLOOKUP(поверки!$T1657,'Акты п-п'!$C$5:$I$57,2,FALSE())</f>
        <v>45767</v>
      </c>
      <c r="V1657" s="19" t="n">
        <f aca="false">VLOOKUP(поверки!$T1657,'Акты п-п'!$C$5:$I$57,3,FALSE())</f>
        <v>45770</v>
      </c>
      <c r="W1657" s="17" t="str">
        <f aca="false">VLOOKUP(поверки!$T1657,'Акты п-п'!$C$5:$I$57,5,FALSE())</f>
        <v>Чупин А.А.</v>
      </c>
      <c r="X1657" s="17" t="n">
        <f aca="false">поверки!$G1657-поверки!$U1657</f>
        <v>1</v>
      </c>
      <c r="Y1657" s="17" t="n">
        <f aca="false">поверки!$V1657-поверки!$G1657</f>
        <v>2</v>
      </c>
      <c r="Z1657" s="17" t="str">
        <f aca="false">CONCATENATE(поверки!$Q1657," ",поверки!$S1657," номер ",поверки!$H1657)</f>
        <v>Манометр ТМ номер 00858267</v>
      </c>
    </row>
    <row r="1658" customFormat="false" ht="17.9" hidden="true" customHeight="false" outlineLevel="0" collapsed="false">
      <c r="B1658" s="1" t="s">
        <v>2361</v>
      </c>
      <c r="C1658" s="1" t="s">
        <v>30</v>
      </c>
      <c r="D1658" s="1" t="s">
        <v>446</v>
      </c>
      <c r="F1658" s="1" t="s">
        <v>297</v>
      </c>
      <c r="G1658" s="16" t="n">
        <v>45768</v>
      </c>
      <c r="H1658" s="6" t="s">
        <v>3686</v>
      </c>
      <c r="J1658" s="1" t="s">
        <v>34</v>
      </c>
      <c r="K1658" s="1" t="s">
        <v>35</v>
      </c>
      <c r="L1658" s="1" t="s">
        <v>3687</v>
      </c>
      <c r="M1658" s="17" t="str">
        <f aca="false">IF(COUNTIF(поверки!$H$6:$H$3175,поверки!$H1658)&gt;1,"Дубликат","")</f>
        <v/>
      </c>
      <c r="N1658" s="17" t="str">
        <f aca="false">IF(COUNTIF(поверки!$L$6:$L$3175,поверки!$L1658)&gt;1,"Дубликат","")</f>
        <v/>
      </c>
      <c r="O1658" s="18" t="n">
        <v>1653</v>
      </c>
      <c r="P1658" s="17" t="str">
        <f aca="false">CONCATENATE(TEXT(MONTH(поверки!$G1658),"00"),"/",TEXT(поверки!$O1658,"000"), "/",TEXT(YEAR(поверки!$G1658)-2000,"00"))</f>
        <v>04/1653/25</v>
      </c>
      <c r="Q1658" s="17" t="str">
        <f aca="false">VLOOKUP(поверки!$F1658,'соответстиви ОТ типу'!$K$4:$M$344,2,FALSE())</f>
        <v>Манометр</v>
      </c>
      <c r="R1658" s="17" t="s">
        <v>52</v>
      </c>
      <c r="S1658" s="17" t="s">
        <v>3557</v>
      </c>
      <c r="T1658" s="17" t="n">
        <v>8</v>
      </c>
      <c r="U1658" s="19" t="n">
        <f aca="false">VLOOKUP(поверки!$T1658,'Акты п-п'!$C$5:$I$57,2,FALSE())</f>
        <v>45767</v>
      </c>
      <c r="V1658" s="19" t="n">
        <f aca="false">VLOOKUP(поверки!$T1658,'Акты п-п'!$C$5:$I$57,3,FALSE())</f>
        <v>45770</v>
      </c>
      <c r="W1658" s="17" t="str">
        <f aca="false">VLOOKUP(поверки!$T1658,'Акты п-п'!$C$5:$I$57,5,FALSE())</f>
        <v>Чупин А.А.</v>
      </c>
      <c r="X1658" s="17" t="n">
        <f aca="false">поверки!$G1658-поверки!$U1658</f>
        <v>1</v>
      </c>
      <c r="Y1658" s="17" t="n">
        <f aca="false">поверки!$V1658-поверки!$G1658</f>
        <v>2</v>
      </c>
      <c r="Z1658" s="17" t="str">
        <f aca="false">CONCATENATE(поверки!$Q1658," ",поверки!$S1658," номер ",поверки!$H1658)</f>
        <v>Манометр ТМ номер 00858384</v>
      </c>
    </row>
    <row r="1659" customFormat="false" ht="17.9" hidden="true" customHeight="false" outlineLevel="0" collapsed="false">
      <c r="B1659" s="1" t="s">
        <v>2361</v>
      </c>
      <c r="C1659" s="1" t="s">
        <v>30</v>
      </c>
      <c r="D1659" s="1" t="s">
        <v>446</v>
      </c>
      <c r="F1659" s="1" t="s">
        <v>297</v>
      </c>
      <c r="G1659" s="16" t="n">
        <v>45768</v>
      </c>
      <c r="H1659" s="6" t="s">
        <v>3688</v>
      </c>
      <c r="J1659" s="1" t="s">
        <v>34</v>
      </c>
      <c r="K1659" s="1" t="s">
        <v>35</v>
      </c>
      <c r="L1659" s="1" t="s">
        <v>3689</v>
      </c>
      <c r="M1659" s="17" t="str">
        <f aca="false">IF(COUNTIF(поверки!$H$6:$H$3175,поверки!$H1659)&gt;1,"Дубликат","")</f>
        <v/>
      </c>
      <c r="N1659" s="17" t="str">
        <f aca="false">IF(COUNTIF(поверки!$L$6:$L$3175,поверки!$L1659)&gt;1,"Дубликат","")</f>
        <v/>
      </c>
      <c r="O1659" s="18" t="n">
        <v>1654</v>
      </c>
      <c r="P1659" s="17" t="str">
        <f aca="false">CONCATENATE(TEXT(MONTH(поверки!$G1659),"00"),"/",TEXT(поверки!$O1659,"000"), "/",TEXT(YEAR(поверки!$G1659)-2000,"00"))</f>
        <v>04/1654/25</v>
      </c>
      <c r="Q1659" s="17" t="str">
        <f aca="false">VLOOKUP(поверки!$F1659,'соответстиви ОТ типу'!$K$4:$M$344,2,FALSE())</f>
        <v>Манометр</v>
      </c>
      <c r="R1659" s="17" t="s">
        <v>52</v>
      </c>
      <c r="S1659" s="17" t="s">
        <v>3557</v>
      </c>
      <c r="T1659" s="17" t="n">
        <v>8</v>
      </c>
      <c r="U1659" s="19" t="n">
        <f aca="false">VLOOKUP(поверки!$T1659,'Акты п-п'!$C$5:$I$57,2,FALSE())</f>
        <v>45767</v>
      </c>
      <c r="V1659" s="19" t="n">
        <f aca="false">VLOOKUP(поверки!$T1659,'Акты п-п'!$C$5:$I$57,3,FALSE())</f>
        <v>45770</v>
      </c>
      <c r="W1659" s="17" t="str">
        <f aca="false">VLOOKUP(поверки!$T1659,'Акты п-п'!$C$5:$I$57,5,FALSE())</f>
        <v>Чупин А.А.</v>
      </c>
      <c r="X1659" s="17" t="n">
        <f aca="false">поверки!$G1659-поверки!$U1659</f>
        <v>1</v>
      </c>
      <c r="Y1659" s="17" t="n">
        <f aca="false">поверки!$V1659-поверки!$G1659</f>
        <v>2</v>
      </c>
      <c r="Z1659" s="17" t="str">
        <f aca="false">CONCATENATE(поверки!$Q1659," ",поверки!$S1659," номер ",поверки!$H1659)</f>
        <v>Манометр ТМ номер 00858301</v>
      </c>
    </row>
    <row r="1660" customFormat="false" ht="17.9" hidden="true" customHeight="false" outlineLevel="0" collapsed="false">
      <c r="B1660" s="1" t="s">
        <v>2361</v>
      </c>
      <c r="C1660" s="1" t="s">
        <v>30</v>
      </c>
      <c r="D1660" s="1" t="s">
        <v>446</v>
      </c>
      <c r="F1660" s="1" t="s">
        <v>297</v>
      </c>
      <c r="G1660" s="16" t="n">
        <v>45768</v>
      </c>
      <c r="H1660" s="6" t="s">
        <v>3690</v>
      </c>
      <c r="J1660" s="1" t="s">
        <v>34</v>
      </c>
      <c r="K1660" s="1" t="s">
        <v>35</v>
      </c>
      <c r="L1660" s="1" t="s">
        <v>3691</v>
      </c>
      <c r="M1660" s="17" t="str">
        <f aca="false">IF(COUNTIF(поверки!$H$6:$H$3175,поверки!$H1660)&gt;1,"Дубликат","")</f>
        <v/>
      </c>
      <c r="N1660" s="17" t="str">
        <f aca="false">IF(COUNTIF(поверки!$L$6:$L$3175,поверки!$L1660)&gt;1,"Дубликат","")</f>
        <v/>
      </c>
      <c r="O1660" s="18" t="n">
        <v>1655</v>
      </c>
      <c r="P1660" s="17" t="str">
        <f aca="false">CONCATENATE(TEXT(MONTH(поверки!$G1660),"00"),"/",TEXT(поверки!$O1660,"000"), "/",TEXT(YEAR(поверки!$G1660)-2000,"00"))</f>
        <v>04/1655/25</v>
      </c>
      <c r="Q1660" s="17" t="str">
        <f aca="false">VLOOKUP(поверки!$F1660,'соответстиви ОТ типу'!$K$4:$M$344,2,FALSE())</f>
        <v>Манометр</v>
      </c>
      <c r="R1660" s="17" t="s">
        <v>52</v>
      </c>
      <c r="S1660" s="17" t="s">
        <v>3557</v>
      </c>
      <c r="T1660" s="17" t="n">
        <v>8</v>
      </c>
      <c r="U1660" s="19" t="n">
        <f aca="false">VLOOKUP(поверки!$T1660,'Акты п-п'!$C$5:$I$57,2,FALSE())</f>
        <v>45767</v>
      </c>
      <c r="V1660" s="19" t="n">
        <f aca="false">VLOOKUP(поверки!$T1660,'Акты п-п'!$C$5:$I$57,3,FALSE())</f>
        <v>45770</v>
      </c>
      <c r="W1660" s="17" t="str">
        <f aca="false">VLOOKUP(поверки!$T1660,'Акты п-п'!$C$5:$I$57,5,FALSE())</f>
        <v>Чупин А.А.</v>
      </c>
      <c r="X1660" s="17" t="n">
        <f aca="false">поверки!$G1660-поверки!$U1660</f>
        <v>1</v>
      </c>
      <c r="Y1660" s="17" t="n">
        <f aca="false">поверки!$V1660-поверки!$G1660</f>
        <v>2</v>
      </c>
      <c r="Z1660" s="17" t="str">
        <f aca="false">CONCATENATE(поверки!$Q1660," ",поверки!$S1660," номер ",поверки!$H1660)</f>
        <v>Манометр ТМ номер 00858401</v>
      </c>
    </row>
    <row r="1661" customFormat="false" ht="17.9" hidden="true" customHeight="false" outlineLevel="0" collapsed="false">
      <c r="B1661" s="1" t="s">
        <v>2361</v>
      </c>
      <c r="C1661" s="1" t="s">
        <v>30</v>
      </c>
      <c r="D1661" s="1" t="s">
        <v>446</v>
      </c>
      <c r="F1661" s="1" t="s">
        <v>297</v>
      </c>
      <c r="G1661" s="16" t="n">
        <v>45768</v>
      </c>
      <c r="H1661" s="6" t="s">
        <v>3692</v>
      </c>
      <c r="J1661" s="1" t="s">
        <v>34</v>
      </c>
      <c r="K1661" s="1" t="s">
        <v>35</v>
      </c>
      <c r="L1661" s="1" t="s">
        <v>3693</v>
      </c>
      <c r="M1661" s="17" t="str">
        <f aca="false">IF(COUNTIF(поверки!$H$6:$H$3175,поверки!$H1661)&gt;1,"Дубликат","")</f>
        <v/>
      </c>
      <c r="N1661" s="17" t="str">
        <f aca="false">IF(COUNTIF(поверки!$L$6:$L$3175,поверки!$L1661)&gt;1,"Дубликат","")</f>
        <v/>
      </c>
      <c r="O1661" s="18" t="n">
        <v>1656</v>
      </c>
      <c r="P1661" s="17" t="str">
        <f aca="false">CONCATENATE(TEXT(MONTH(поверки!$G1661),"00"),"/",TEXT(поверки!$O1661,"000"), "/",TEXT(YEAR(поверки!$G1661)-2000,"00"))</f>
        <v>04/1656/25</v>
      </c>
      <c r="Q1661" s="17" t="str">
        <f aca="false">VLOOKUP(поверки!$F1661,'соответстиви ОТ типу'!$K$4:$M$344,2,FALSE())</f>
        <v>Манометр</v>
      </c>
      <c r="R1661" s="17" t="s">
        <v>52</v>
      </c>
      <c r="S1661" s="17" t="s">
        <v>3557</v>
      </c>
      <c r="T1661" s="17" t="n">
        <v>8</v>
      </c>
      <c r="U1661" s="19" t="n">
        <f aca="false">VLOOKUP(поверки!$T1661,'Акты п-п'!$C$5:$I$57,2,FALSE())</f>
        <v>45767</v>
      </c>
      <c r="V1661" s="19" t="n">
        <f aca="false">VLOOKUP(поверки!$T1661,'Акты п-п'!$C$5:$I$57,3,FALSE())</f>
        <v>45770</v>
      </c>
      <c r="W1661" s="17" t="str">
        <f aca="false">VLOOKUP(поверки!$T1661,'Акты п-п'!$C$5:$I$57,5,FALSE())</f>
        <v>Чупин А.А.</v>
      </c>
      <c r="X1661" s="17" t="n">
        <f aca="false">поверки!$G1661-поверки!$U1661</f>
        <v>1</v>
      </c>
      <c r="Y1661" s="17" t="n">
        <f aca="false">поверки!$V1661-поверки!$G1661</f>
        <v>2</v>
      </c>
      <c r="Z1661" s="17" t="str">
        <f aca="false">CONCATENATE(поверки!$Q1661," ",поверки!$S1661," номер ",поверки!$H1661)</f>
        <v>Манометр ТМ номер 00858342</v>
      </c>
    </row>
    <row r="1662" customFormat="false" ht="17.9" hidden="true" customHeight="false" outlineLevel="0" collapsed="false">
      <c r="B1662" s="1" t="s">
        <v>2361</v>
      </c>
      <c r="C1662" s="1" t="s">
        <v>30</v>
      </c>
      <c r="D1662" s="1" t="s">
        <v>446</v>
      </c>
      <c r="F1662" s="1" t="s">
        <v>297</v>
      </c>
      <c r="G1662" s="16" t="n">
        <v>45768</v>
      </c>
      <c r="H1662" s="6" t="s">
        <v>3694</v>
      </c>
      <c r="J1662" s="1" t="s">
        <v>34</v>
      </c>
      <c r="K1662" s="1" t="s">
        <v>35</v>
      </c>
      <c r="L1662" s="1" t="s">
        <v>3695</v>
      </c>
      <c r="M1662" s="17" t="str">
        <f aca="false">IF(COUNTIF(поверки!$H$6:$H$3175,поверки!$H1662)&gt;1,"Дубликат","")</f>
        <v/>
      </c>
      <c r="N1662" s="17" t="str">
        <f aca="false">IF(COUNTIF(поверки!$L$6:$L$3175,поверки!$L1662)&gt;1,"Дубликат","")</f>
        <v/>
      </c>
      <c r="O1662" s="18" t="n">
        <v>1657</v>
      </c>
      <c r="P1662" s="17" t="str">
        <f aca="false">CONCATENATE(TEXT(MONTH(поверки!$G1662),"00"),"/",TEXT(поверки!$O1662,"000"), "/",TEXT(YEAR(поверки!$G1662)-2000,"00"))</f>
        <v>04/1657/25</v>
      </c>
      <c r="Q1662" s="17" t="str">
        <f aca="false">VLOOKUP(поверки!$F1662,'соответстиви ОТ типу'!$K$4:$M$344,2,FALSE())</f>
        <v>Манометр</v>
      </c>
      <c r="R1662" s="17" t="s">
        <v>52</v>
      </c>
      <c r="S1662" s="17" t="s">
        <v>3557</v>
      </c>
      <c r="T1662" s="17" t="n">
        <v>8</v>
      </c>
      <c r="U1662" s="19" t="n">
        <f aca="false">VLOOKUP(поверки!$T1662,'Акты п-п'!$C$5:$I$57,2,FALSE())</f>
        <v>45767</v>
      </c>
      <c r="V1662" s="19" t="n">
        <f aca="false">VLOOKUP(поверки!$T1662,'Акты п-п'!$C$5:$I$57,3,FALSE())</f>
        <v>45770</v>
      </c>
      <c r="W1662" s="17" t="str">
        <f aca="false">VLOOKUP(поверки!$T1662,'Акты п-п'!$C$5:$I$57,5,FALSE())</f>
        <v>Чупин А.А.</v>
      </c>
      <c r="X1662" s="17" t="n">
        <f aca="false">поверки!$G1662-поверки!$U1662</f>
        <v>1</v>
      </c>
      <c r="Y1662" s="17" t="n">
        <f aca="false">поверки!$V1662-поверки!$G1662</f>
        <v>2</v>
      </c>
      <c r="Z1662" s="17" t="str">
        <f aca="false">CONCATENATE(поверки!$Q1662," ",поверки!$S1662," номер ",поверки!$H1662)</f>
        <v>Манометр ТМ номер 00858286</v>
      </c>
    </row>
    <row r="1663" customFormat="false" ht="17.9" hidden="true" customHeight="false" outlineLevel="0" collapsed="false">
      <c r="B1663" s="1" t="s">
        <v>2361</v>
      </c>
      <c r="C1663" s="1" t="s">
        <v>30</v>
      </c>
      <c r="D1663" s="1" t="s">
        <v>446</v>
      </c>
      <c r="F1663" s="1" t="s">
        <v>297</v>
      </c>
      <c r="G1663" s="16" t="n">
        <v>45768</v>
      </c>
      <c r="H1663" s="6" t="s">
        <v>3696</v>
      </c>
      <c r="J1663" s="1" t="s">
        <v>34</v>
      </c>
      <c r="K1663" s="1" t="s">
        <v>35</v>
      </c>
      <c r="L1663" s="1" t="s">
        <v>3697</v>
      </c>
      <c r="M1663" s="17" t="str">
        <f aca="false">IF(COUNTIF(поверки!$H$6:$H$3175,поверки!$H1663)&gt;1,"Дубликат","")</f>
        <v/>
      </c>
      <c r="N1663" s="17" t="str">
        <f aca="false">IF(COUNTIF(поверки!$L$6:$L$3175,поверки!$L1663)&gt;1,"Дубликат","")</f>
        <v/>
      </c>
      <c r="O1663" s="18" t="n">
        <v>1658</v>
      </c>
      <c r="P1663" s="17" t="str">
        <f aca="false">CONCATENATE(TEXT(MONTH(поверки!$G1663),"00"),"/",TEXT(поверки!$O1663,"000"), "/",TEXT(YEAR(поверки!$G1663)-2000,"00"))</f>
        <v>04/1658/25</v>
      </c>
      <c r="Q1663" s="17" t="str">
        <f aca="false">VLOOKUP(поверки!$F1663,'соответстиви ОТ типу'!$K$4:$M$344,2,FALSE())</f>
        <v>Манометр</v>
      </c>
      <c r="R1663" s="17" t="s">
        <v>52</v>
      </c>
      <c r="S1663" s="17" t="s">
        <v>3557</v>
      </c>
      <c r="T1663" s="17" t="n">
        <v>8</v>
      </c>
      <c r="U1663" s="19" t="n">
        <f aca="false">VLOOKUP(поверки!$T1663,'Акты п-п'!$C$5:$I$57,2,FALSE())</f>
        <v>45767</v>
      </c>
      <c r="V1663" s="19" t="n">
        <f aca="false">VLOOKUP(поверки!$T1663,'Акты п-п'!$C$5:$I$57,3,FALSE())</f>
        <v>45770</v>
      </c>
      <c r="W1663" s="17" t="str">
        <f aca="false">VLOOKUP(поверки!$T1663,'Акты п-п'!$C$5:$I$57,5,FALSE())</f>
        <v>Чупин А.А.</v>
      </c>
      <c r="X1663" s="17" t="n">
        <f aca="false">поверки!$G1663-поверки!$U1663</f>
        <v>1</v>
      </c>
      <c r="Y1663" s="17" t="n">
        <f aca="false">поверки!$V1663-поверки!$G1663</f>
        <v>2</v>
      </c>
      <c r="Z1663" s="17" t="str">
        <f aca="false">CONCATENATE(поверки!$Q1663," ",поверки!$S1663," номер ",поверки!$H1663)</f>
        <v>Манометр ТМ номер 00858352</v>
      </c>
    </row>
    <row r="1664" customFormat="false" ht="17.9" hidden="true" customHeight="false" outlineLevel="0" collapsed="false">
      <c r="B1664" s="1" t="s">
        <v>2361</v>
      </c>
      <c r="C1664" s="1" t="s">
        <v>30</v>
      </c>
      <c r="D1664" s="1" t="s">
        <v>446</v>
      </c>
      <c r="F1664" s="1" t="s">
        <v>297</v>
      </c>
      <c r="G1664" s="16" t="n">
        <v>45768</v>
      </c>
      <c r="H1664" s="6" t="s">
        <v>3698</v>
      </c>
      <c r="J1664" s="1" t="s">
        <v>34</v>
      </c>
      <c r="K1664" s="1" t="s">
        <v>35</v>
      </c>
      <c r="L1664" s="1" t="s">
        <v>3699</v>
      </c>
      <c r="M1664" s="17" t="str">
        <f aca="false">IF(COUNTIF(поверки!$H$6:$H$3175,поверки!$H1664)&gt;1,"Дубликат","")</f>
        <v/>
      </c>
      <c r="N1664" s="17" t="str">
        <f aca="false">IF(COUNTIF(поверки!$L$6:$L$3175,поверки!$L1664)&gt;1,"Дубликат","")</f>
        <v/>
      </c>
      <c r="O1664" s="18" t="n">
        <v>1659</v>
      </c>
      <c r="P1664" s="17" t="str">
        <f aca="false">CONCATENATE(TEXT(MONTH(поверки!$G1664),"00"),"/",TEXT(поверки!$O1664,"000"), "/",TEXT(YEAR(поверки!$G1664)-2000,"00"))</f>
        <v>04/1659/25</v>
      </c>
      <c r="Q1664" s="17" t="str">
        <f aca="false">VLOOKUP(поверки!$F1664,'соответстиви ОТ типу'!$K$4:$M$344,2,FALSE())</f>
        <v>Манометр</v>
      </c>
      <c r="R1664" s="17" t="s">
        <v>52</v>
      </c>
      <c r="S1664" s="17" t="s">
        <v>3557</v>
      </c>
      <c r="T1664" s="17" t="n">
        <v>8</v>
      </c>
      <c r="U1664" s="19" t="n">
        <f aca="false">VLOOKUP(поверки!$T1664,'Акты п-п'!$C$5:$I$57,2,FALSE())</f>
        <v>45767</v>
      </c>
      <c r="V1664" s="19" t="n">
        <f aca="false">VLOOKUP(поверки!$T1664,'Акты п-п'!$C$5:$I$57,3,FALSE())</f>
        <v>45770</v>
      </c>
      <c r="W1664" s="17" t="str">
        <f aca="false">VLOOKUP(поверки!$T1664,'Акты п-п'!$C$5:$I$57,5,FALSE())</f>
        <v>Чупин А.А.</v>
      </c>
      <c r="X1664" s="17" t="n">
        <f aca="false">поверки!$G1664-поверки!$U1664</f>
        <v>1</v>
      </c>
      <c r="Y1664" s="17" t="n">
        <f aca="false">поверки!$V1664-поверки!$G1664</f>
        <v>2</v>
      </c>
      <c r="Z1664" s="17" t="str">
        <f aca="false">CONCATENATE(поверки!$Q1664," ",поверки!$S1664," номер ",поверки!$H1664)</f>
        <v>Манометр ТМ номер 12А1265</v>
      </c>
    </row>
    <row r="1665" customFormat="false" ht="17.9" hidden="true" customHeight="false" outlineLevel="0" collapsed="false">
      <c r="B1665" s="1" t="s">
        <v>2361</v>
      </c>
      <c r="C1665" s="1" t="s">
        <v>30</v>
      </c>
      <c r="D1665" s="1" t="s">
        <v>446</v>
      </c>
      <c r="F1665" s="1" t="s">
        <v>297</v>
      </c>
      <c r="G1665" s="16" t="n">
        <v>45768</v>
      </c>
      <c r="H1665" s="6" t="s">
        <v>3700</v>
      </c>
      <c r="J1665" s="1" t="s">
        <v>34</v>
      </c>
      <c r="K1665" s="1" t="s">
        <v>35</v>
      </c>
      <c r="L1665" s="1" t="s">
        <v>3701</v>
      </c>
      <c r="M1665" s="17" t="str">
        <f aca="false">IF(COUNTIF(поверки!$H$6:$H$3175,поверки!$H1665)&gt;1,"Дубликат","")</f>
        <v/>
      </c>
      <c r="N1665" s="17" t="str">
        <f aca="false">IF(COUNTIF(поверки!$L$6:$L$3175,поверки!$L1665)&gt;1,"Дубликат","")</f>
        <v/>
      </c>
      <c r="O1665" s="18" t="n">
        <v>1660</v>
      </c>
      <c r="P1665" s="17" t="str">
        <f aca="false">CONCATENATE(TEXT(MONTH(поверки!$G1665),"00"),"/",TEXT(поверки!$O1665,"000"), "/",TEXT(YEAR(поверки!$G1665)-2000,"00"))</f>
        <v>04/1660/25</v>
      </c>
      <c r="Q1665" s="17" t="str">
        <f aca="false">VLOOKUP(поверки!$F1665,'соответстиви ОТ типу'!$K$4:$M$344,2,FALSE())</f>
        <v>Манометр</v>
      </c>
      <c r="R1665" s="17" t="s">
        <v>52</v>
      </c>
      <c r="S1665" s="17" t="s">
        <v>3557</v>
      </c>
      <c r="T1665" s="17" t="n">
        <v>8</v>
      </c>
      <c r="U1665" s="19" t="n">
        <f aca="false">VLOOKUP(поверки!$T1665,'Акты п-п'!$C$5:$I$57,2,FALSE())</f>
        <v>45767</v>
      </c>
      <c r="V1665" s="19" t="n">
        <f aca="false">VLOOKUP(поверки!$T1665,'Акты п-п'!$C$5:$I$57,3,FALSE())</f>
        <v>45770</v>
      </c>
      <c r="W1665" s="17" t="str">
        <f aca="false">VLOOKUP(поверки!$T1665,'Акты п-п'!$C$5:$I$57,5,FALSE())</f>
        <v>Чупин А.А.</v>
      </c>
      <c r="X1665" s="17" t="n">
        <f aca="false">поверки!$G1665-поверки!$U1665</f>
        <v>1</v>
      </c>
      <c r="Y1665" s="17" t="n">
        <f aca="false">поверки!$V1665-поверки!$G1665</f>
        <v>2</v>
      </c>
      <c r="Z1665" s="17" t="str">
        <f aca="false">CONCATENATE(поверки!$Q1665," ",поверки!$S1665," номер ",поверки!$H1665)</f>
        <v>Манометр ТМ номер 12А1508</v>
      </c>
    </row>
    <row r="1666" customFormat="false" ht="17.9" hidden="true" customHeight="false" outlineLevel="0" collapsed="false">
      <c r="B1666" s="1" t="s">
        <v>2361</v>
      </c>
      <c r="C1666" s="1" t="s">
        <v>30</v>
      </c>
      <c r="D1666" s="1" t="s">
        <v>446</v>
      </c>
      <c r="F1666" s="1" t="s">
        <v>297</v>
      </c>
      <c r="G1666" s="16" t="n">
        <v>45768</v>
      </c>
      <c r="H1666" s="6" t="s">
        <v>3702</v>
      </c>
      <c r="J1666" s="1" t="s">
        <v>34</v>
      </c>
      <c r="K1666" s="1" t="s">
        <v>35</v>
      </c>
      <c r="L1666" s="1" t="s">
        <v>3703</v>
      </c>
      <c r="M1666" s="17" t="str">
        <f aca="false">IF(COUNTIF(поверки!$H$6:$H$3175,поверки!$H1666)&gt;1,"Дубликат","")</f>
        <v/>
      </c>
      <c r="N1666" s="17" t="str">
        <f aca="false">IF(COUNTIF(поверки!$L$6:$L$3175,поверки!$L1666)&gt;1,"Дубликат","")</f>
        <v/>
      </c>
      <c r="O1666" s="18" t="n">
        <v>1661</v>
      </c>
      <c r="P1666" s="17" t="str">
        <f aca="false">CONCATENATE(TEXT(MONTH(поверки!$G1666),"00"),"/",TEXT(поверки!$O1666,"000"), "/",TEXT(YEAR(поверки!$G1666)-2000,"00"))</f>
        <v>04/1661/25</v>
      </c>
      <c r="Q1666" s="17" t="str">
        <f aca="false">VLOOKUP(поверки!$F1666,'соответстиви ОТ типу'!$K$4:$M$344,2,FALSE())</f>
        <v>Манометр</v>
      </c>
      <c r="R1666" s="17" t="s">
        <v>52</v>
      </c>
      <c r="S1666" s="17" t="s">
        <v>3557</v>
      </c>
      <c r="T1666" s="17" t="n">
        <v>8</v>
      </c>
      <c r="U1666" s="19" t="n">
        <f aca="false">VLOOKUP(поверки!$T1666,'Акты п-п'!$C$5:$I$57,2,FALSE())</f>
        <v>45767</v>
      </c>
      <c r="V1666" s="19" t="n">
        <f aca="false">VLOOKUP(поверки!$T1666,'Акты п-п'!$C$5:$I$57,3,FALSE())</f>
        <v>45770</v>
      </c>
      <c r="W1666" s="17" t="str">
        <f aca="false">VLOOKUP(поверки!$T1666,'Акты п-п'!$C$5:$I$57,5,FALSE())</f>
        <v>Чупин А.А.</v>
      </c>
      <c r="X1666" s="17" t="n">
        <f aca="false">поверки!$G1666-поверки!$U1666</f>
        <v>1</v>
      </c>
      <c r="Y1666" s="17" t="n">
        <f aca="false">поверки!$V1666-поверки!$G1666</f>
        <v>2</v>
      </c>
      <c r="Z1666" s="17" t="str">
        <f aca="false">CONCATENATE(поверки!$Q1666," ",поверки!$S1666," номер ",поверки!$H1666)</f>
        <v>Манометр ТМ номер 12А1510</v>
      </c>
    </row>
    <row r="1667" customFormat="false" ht="17.9" hidden="true" customHeight="false" outlineLevel="0" collapsed="false">
      <c r="B1667" s="1" t="s">
        <v>2361</v>
      </c>
      <c r="C1667" s="1" t="s">
        <v>30</v>
      </c>
      <c r="D1667" s="1" t="s">
        <v>446</v>
      </c>
      <c r="F1667" s="1" t="s">
        <v>297</v>
      </c>
      <c r="G1667" s="16" t="n">
        <v>45768</v>
      </c>
      <c r="H1667" s="6" t="s">
        <v>3704</v>
      </c>
      <c r="J1667" s="1" t="s">
        <v>34</v>
      </c>
      <c r="K1667" s="1" t="s">
        <v>35</v>
      </c>
      <c r="L1667" s="1" t="s">
        <v>3705</v>
      </c>
      <c r="M1667" s="17" t="str">
        <f aca="false">IF(COUNTIF(поверки!$H$6:$H$3175,поверки!$H1667)&gt;1,"Дубликат","")</f>
        <v/>
      </c>
      <c r="N1667" s="17" t="str">
        <f aca="false">IF(COUNTIF(поверки!$L$6:$L$3175,поверки!$L1667)&gt;1,"Дубликат","")</f>
        <v/>
      </c>
      <c r="O1667" s="18" t="n">
        <v>1662</v>
      </c>
      <c r="P1667" s="17" t="str">
        <f aca="false">CONCATENATE(TEXT(MONTH(поверки!$G1667),"00"),"/",TEXT(поверки!$O1667,"000"), "/",TEXT(YEAR(поверки!$G1667)-2000,"00"))</f>
        <v>04/1662/25</v>
      </c>
      <c r="Q1667" s="17" t="str">
        <f aca="false">VLOOKUP(поверки!$F1667,'соответстиви ОТ типу'!$K$4:$M$344,2,FALSE())</f>
        <v>Манометр</v>
      </c>
      <c r="R1667" s="17" t="s">
        <v>52</v>
      </c>
      <c r="S1667" s="17" t="s">
        <v>3557</v>
      </c>
      <c r="T1667" s="17" t="n">
        <v>8</v>
      </c>
      <c r="U1667" s="19" t="n">
        <f aca="false">VLOOKUP(поверки!$T1667,'Акты п-п'!$C$5:$I$57,2,FALSE())</f>
        <v>45767</v>
      </c>
      <c r="V1667" s="19" t="n">
        <f aca="false">VLOOKUP(поверки!$T1667,'Акты п-п'!$C$5:$I$57,3,FALSE())</f>
        <v>45770</v>
      </c>
      <c r="W1667" s="17" t="str">
        <f aca="false">VLOOKUP(поверки!$T1667,'Акты п-п'!$C$5:$I$57,5,FALSE())</f>
        <v>Чупин А.А.</v>
      </c>
      <c r="X1667" s="17" t="n">
        <f aca="false">поверки!$G1667-поверки!$U1667</f>
        <v>1</v>
      </c>
      <c r="Y1667" s="17" t="n">
        <f aca="false">поверки!$V1667-поверки!$G1667</f>
        <v>2</v>
      </c>
      <c r="Z1667" s="17" t="str">
        <f aca="false">CONCATENATE(поверки!$Q1667," ",поверки!$S1667," номер ",поверки!$H1667)</f>
        <v>Манометр ТМ номер 12А1127</v>
      </c>
    </row>
    <row r="1668" customFormat="false" ht="17.9" hidden="true" customHeight="false" outlineLevel="0" collapsed="false">
      <c r="B1668" s="1" t="s">
        <v>2361</v>
      </c>
      <c r="C1668" s="1" t="s">
        <v>30</v>
      </c>
      <c r="D1668" s="1" t="s">
        <v>446</v>
      </c>
      <c r="F1668" s="1" t="s">
        <v>297</v>
      </c>
      <c r="G1668" s="16" t="n">
        <v>45768</v>
      </c>
      <c r="H1668" s="6" t="s">
        <v>3706</v>
      </c>
      <c r="J1668" s="1" t="s">
        <v>34</v>
      </c>
      <c r="K1668" s="1" t="s">
        <v>35</v>
      </c>
      <c r="L1668" s="1" t="s">
        <v>3707</v>
      </c>
      <c r="M1668" s="17" t="str">
        <f aca="false">IF(COUNTIF(поверки!$H$6:$H$3175,поверки!$H1668)&gt;1,"Дубликат","")</f>
        <v/>
      </c>
      <c r="N1668" s="17" t="str">
        <f aca="false">IF(COUNTIF(поверки!$L$6:$L$3175,поверки!$L1668)&gt;1,"Дубликат","")</f>
        <v/>
      </c>
      <c r="O1668" s="18" t="n">
        <v>1663</v>
      </c>
      <c r="P1668" s="17" t="str">
        <f aca="false">CONCATENATE(TEXT(MONTH(поверки!$G1668),"00"),"/",TEXT(поверки!$O1668,"000"), "/",TEXT(YEAR(поверки!$G1668)-2000,"00"))</f>
        <v>04/1663/25</v>
      </c>
      <c r="Q1668" s="17" t="str">
        <f aca="false">VLOOKUP(поверки!$F1668,'соответстиви ОТ типу'!$K$4:$M$344,2,FALSE())</f>
        <v>Манометр</v>
      </c>
      <c r="R1668" s="17" t="s">
        <v>52</v>
      </c>
      <c r="S1668" s="17" t="s">
        <v>3557</v>
      </c>
      <c r="T1668" s="17" t="n">
        <v>8</v>
      </c>
      <c r="U1668" s="19" t="n">
        <f aca="false">VLOOKUP(поверки!$T1668,'Акты п-п'!$C$5:$I$57,2,FALSE())</f>
        <v>45767</v>
      </c>
      <c r="V1668" s="19" t="n">
        <f aca="false">VLOOKUP(поверки!$T1668,'Акты п-п'!$C$5:$I$57,3,FALSE())</f>
        <v>45770</v>
      </c>
      <c r="W1668" s="17" t="str">
        <f aca="false">VLOOKUP(поверки!$T1668,'Акты п-п'!$C$5:$I$57,5,FALSE())</f>
        <v>Чупин А.А.</v>
      </c>
      <c r="X1668" s="17" t="n">
        <f aca="false">поверки!$G1668-поверки!$U1668</f>
        <v>1</v>
      </c>
      <c r="Y1668" s="17" t="n">
        <f aca="false">поверки!$V1668-поверки!$G1668</f>
        <v>2</v>
      </c>
      <c r="Z1668" s="17" t="str">
        <f aca="false">CONCATENATE(поверки!$Q1668," ",поверки!$S1668," номер ",поверки!$H1668)</f>
        <v>Манометр ТМ номер 12А1052</v>
      </c>
    </row>
    <row r="1669" customFormat="false" ht="17.9" hidden="true" customHeight="false" outlineLevel="0" collapsed="false">
      <c r="B1669" s="1" t="s">
        <v>2361</v>
      </c>
      <c r="C1669" s="1" t="s">
        <v>30</v>
      </c>
      <c r="D1669" s="1" t="s">
        <v>446</v>
      </c>
      <c r="F1669" s="1" t="s">
        <v>297</v>
      </c>
      <c r="G1669" s="16" t="n">
        <v>45768</v>
      </c>
      <c r="H1669" s="6" t="s">
        <v>3708</v>
      </c>
      <c r="J1669" s="1" t="s">
        <v>34</v>
      </c>
      <c r="K1669" s="1" t="s">
        <v>35</v>
      </c>
      <c r="L1669" s="1" t="s">
        <v>3709</v>
      </c>
      <c r="M1669" s="17" t="str">
        <f aca="false">IF(COUNTIF(поверки!$H$6:$H$3175,поверки!$H1669)&gt;1,"Дубликат","")</f>
        <v/>
      </c>
      <c r="N1669" s="17" t="str">
        <f aca="false">IF(COUNTIF(поверки!$L$6:$L$3175,поверки!$L1669)&gt;1,"Дубликат","")</f>
        <v/>
      </c>
      <c r="O1669" s="18" t="n">
        <v>1664</v>
      </c>
      <c r="P1669" s="17" t="str">
        <f aca="false">CONCATENATE(TEXT(MONTH(поверки!$G1669),"00"),"/",TEXT(поверки!$O1669,"000"), "/",TEXT(YEAR(поверки!$G1669)-2000,"00"))</f>
        <v>04/1664/25</v>
      </c>
      <c r="Q1669" s="17" t="str">
        <f aca="false">VLOOKUP(поверки!$F1669,'соответстиви ОТ типу'!$K$4:$M$344,2,FALSE())</f>
        <v>Манометр</v>
      </c>
      <c r="R1669" s="17" t="s">
        <v>52</v>
      </c>
      <c r="S1669" s="17" t="s">
        <v>3557</v>
      </c>
      <c r="T1669" s="17" t="n">
        <v>8</v>
      </c>
      <c r="U1669" s="19" t="n">
        <f aca="false">VLOOKUP(поверки!$T1669,'Акты п-п'!$C$5:$I$57,2,FALSE())</f>
        <v>45767</v>
      </c>
      <c r="V1669" s="19" t="n">
        <f aca="false">VLOOKUP(поверки!$T1669,'Акты п-п'!$C$5:$I$57,3,FALSE())</f>
        <v>45770</v>
      </c>
      <c r="W1669" s="17" t="str">
        <f aca="false">VLOOKUP(поверки!$T1669,'Акты п-п'!$C$5:$I$57,5,FALSE())</f>
        <v>Чупин А.А.</v>
      </c>
      <c r="X1669" s="17" t="n">
        <f aca="false">поверки!$G1669-поверки!$U1669</f>
        <v>1</v>
      </c>
      <c r="Y1669" s="17" t="n">
        <f aca="false">поверки!$V1669-поверки!$G1669</f>
        <v>2</v>
      </c>
      <c r="Z1669" s="17" t="str">
        <f aca="false">CONCATENATE(поверки!$Q1669," ",поверки!$S1669," номер ",поверки!$H1669)</f>
        <v>Манометр ТМ номер 00858293</v>
      </c>
    </row>
    <row r="1670" customFormat="false" ht="17.9" hidden="true" customHeight="false" outlineLevel="0" collapsed="false">
      <c r="B1670" s="1" t="s">
        <v>2361</v>
      </c>
      <c r="C1670" s="1" t="s">
        <v>30</v>
      </c>
      <c r="D1670" s="1" t="s">
        <v>446</v>
      </c>
      <c r="F1670" s="1" t="s">
        <v>297</v>
      </c>
      <c r="G1670" s="16" t="n">
        <v>45768</v>
      </c>
      <c r="H1670" s="6" t="s">
        <v>3710</v>
      </c>
      <c r="J1670" s="1" t="s">
        <v>34</v>
      </c>
      <c r="K1670" s="1" t="s">
        <v>35</v>
      </c>
      <c r="L1670" s="1" t="s">
        <v>3711</v>
      </c>
      <c r="M1670" s="17" t="str">
        <f aca="false">IF(COUNTIF(поверки!$H$6:$H$3175,поверки!$H1670)&gt;1,"Дубликат","")</f>
        <v/>
      </c>
      <c r="N1670" s="17" t="str">
        <f aca="false">IF(COUNTIF(поверки!$L$6:$L$3175,поверки!$L1670)&gt;1,"Дубликат","")</f>
        <v/>
      </c>
      <c r="O1670" s="18" t="n">
        <v>1665</v>
      </c>
      <c r="P1670" s="17" t="str">
        <f aca="false">CONCATENATE(TEXT(MONTH(поверки!$G1670),"00"),"/",TEXT(поверки!$O1670,"000"), "/",TEXT(YEAR(поверки!$G1670)-2000,"00"))</f>
        <v>04/1665/25</v>
      </c>
      <c r="Q1670" s="17" t="str">
        <f aca="false">VLOOKUP(поверки!$F1670,'соответстиви ОТ типу'!$K$4:$M$344,2,FALSE())</f>
        <v>Манометр</v>
      </c>
      <c r="R1670" s="17" t="s">
        <v>52</v>
      </c>
      <c r="S1670" s="17" t="s">
        <v>3557</v>
      </c>
      <c r="T1670" s="17" t="n">
        <v>8</v>
      </c>
      <c r="U1670" s="19" t="n">
        <f aca="false">VLOOKUP(поверки!$T1670,'Акты п-п'!$C$5:$I$57,2,FALSE())</f>
        <v>45767</v>
      </c>
      <c r="V1670" s="19" t="n">
        <f aca="false">VLOOKUP(поверки!$T1670,'Акты п-п'!$C$5:$I$57,3,FALSE())</f>
        <v>45770</v>
      </c>
      <c r="W1670" s="17" t="str">
        <f aca="false">VLOOKUP(поверки!$T1670,'Акты п-п'!$C$5:$I$57,5,FALSE())</f>
        <v>Чупин А.А.</v>
      </c>
      <c r="X1670" s="17" t="n">
        <f aca="false">поверки!$G1670-поверки!$U1670</f>
        <v>1</v>
      </c>
      <c r="Y1670" s="17" t="n">
        <f aca="false">поверки!$V1670-поверки!$G1670</f>
        <v>2</v>
      </c>
      <c r="Z1670" s="17" t="str">
        <f aca="false">CONCATENATE(поверки!$Q1670," ",поверки!$S1670," номер ",поверки!$H1670)</f>
        <v>Манометр ТМ номер 12А1434</v>
      </c>
    </row>
    <row r="1671" customFormat="false" ht="17.9" hidden="true" customHeight="false" outlineLevel="0" collapsed="false">
      <c r="B1671" s="1" t="s">
        <v>2361</v>
      </c>
      <c r="C1671" s="1" t="s">
        <v>30</v>
      </c>
      <c r="D1671" s="1" t="s">
        <v>446</v>
      </c>
      <c r="F1671" s="1" t="s">
        <v>297</v>
      </c>
      <c r="G1671" s="16" t="n">
        <v>45768</v>
      </c>
      <c r="H1671" s="6" t="s">
        <v>3712</v>
      </c>
      <c r="J1671" s="1" t="s">
        <v>34</v>
      </c>
      <c r="K1671" s="1" t="s">
        <v>35</v>
      </c>
      <c r="L1671" s="1" t="s">
        <v>3713</v>
      </c>
      <c r="M1671" s="17" t="str">
        <f aca="false">IF(COUNTIF(поверки!$H$6:$H$3175,поверки!$H1671)&gt;1,"Дубликат","")</f>
        <v/>
      </c>
      <c r="N1671" s="17" t="str">
        <f aca="false">IF(COUNTIF(поверки!$L$6:$L$3175,поверки!$L1671)&gt;1,"Дубликат","")</f>
        <v/>
      </c>
      <c r="O1671" s="18" t="n">
        <v>1666</v>
      </c>
      <c r="P1671" s="17" t="str">
        <f aca="false">CONCATENATE(TEXT(MONTH(поверки!$G1671),"00"),"/",TEXT(поверки!$O1671,"000"), "/",TEXT(YEAR(поверки!$G1671)-2000,"00"))</f>
        <v>04/1666/25</v>
      </c>
      <c r="Q1671" s="17" t="str">
        <f aca="false">VLOOKUP(поверки!$F1671,'соответстиви ОТ типу'!$K$4:$M$344,2,FALSE())</f>
        <v>Манометр</v>
      </c>
      <c r="R1671" s="17" t="s">
        <v>52</v>
      </c>
      <c r="S1671" s="17" t="s">
        <v>3557</v>
      </c>
      <c r="T1671" s="17" t="n">
        <v>8</v>
      </c>
      <c r="U1671" s="19" t="n">
        <f aca="false">VLOOKUP(поверки!$T1671,'Акты п-п'!$C$5:$I$57,2,FALSE())</f>
        <v>45767</v>
      </c>
      <c r="V1671" s="19" t="n">
        <f aca="false">VLOOKUP(поверки!$T1671,'Акты п-п'!$C$5:$I$57,3,FALSE())</f>
        <v>45770</v>
      </c>
      <c r="W1671" s="17" t="str">
        <f aca="false">VLOOKUP(поверки!$T1671,'Акты п-п'!$C$5:$I$57,5,FALSE())</f>
        <v>Чупин А.А.</v>
      </c>
      <c r="X1671" s="17" t="n">
        <f aca="false">поверки!$G1671-поверки!$U1671</f>
        <v>1</v>
      </c>
      <c r="Y1671" s="17" t="n">
        <f aca="false">поверки!$V1671-поверки!$G1671</f>
        <v>2</v>
      </c>
      <c r="Z1671" s="17" t="str">
        <f aca="false">CONCATENATE(поверки!$Q1671," ",поверки!$S1671," номер ",поверки!$H1671)</f>
        <v>Манометр ТМ номер 12А1357</v>
      </c>
    </row>
    <row r="1672" customFormat="false" ht="17.9" hidden="true" customHeight="false" outlineLevel="0" collapsed="false">
      <c r="B1672" s="1" t="s">
        <v>2361</v>
      </c>
      <c r="C1672" s="1" t="s">
        <v>30</v>
      </c>
      <c r="D1672" s="1" t="s">
        <v>446</v>
      </c>
      <c r="F1672" s="1" t="s">
        <v>297</v>
      </c>
      <c r="G1672" s="16" t="n">
        <v>45768</v>
      </c>
      <c r="H1672" s="6" t="s">
        <v>3714</v>
      </c>
      <c r="J1672" s="1" t="s">
        <v>34</v>
      </c>
      <c r="K1672" s="1" t="s">
        <v>35</v>
      </c>
      <c r="L1672" s="1" t="s">
        <v>3715</v>
      </c>
      <c r="M1672" s="17" t="str">
        <f aca="false">IF(COUNTIF(поверки!$H$6:$H$3175,поверки!$H1672)&gt;1,"Дубликат","")</f>
        <v/>
      </c>
      <c r="N1672" s="17" t="str">
        <f aca="false">IF(COUNTIF(поверки!$L$6:$L$3175,поверки!$L1672)&gt;1,"Дубликат","")</f>
        <v/>
      </c>
      <c r="O1672" s="18" t="n">
        <v>1667</v>
      </c>
      <c r="P1672" s="17" t="str">
        <f aca="false">CONCATENATE(TEXT(MONTH(поверки!$G1672),"00"),"/",TEXT(поверки!$O1672,"000"), "/",TEXT(YEAR(поверки!$G1672)-2000,"00"))</f>
        <v>04/1667/25</v>
      </c>
      <c r="Q1672" s="17" t="str">
        <f aca="false">VLOOKUP(поверки!$F1672,'соответстиви ОТ типу'!$K$4:$M$344,2,FALSE())</f>
        <v>Манометр</v>
      </c>
      <c r="R1672" s="17" t="s">
        <v>52</v>
      </c>
      <c r="S1672" s="17" t="s">
        <v>3557</v>
      </c>
      <c r="T1672" s="17" t="n">
        <v>8</v>
      </c>
      <c r="U1672" s="19" t="n">
        <f aca="false">VLOOKUP(поверки!$T1672,'Акты п-п'!$C$5:$I$57,2,FALSE())</f>
        <v>45767</v>
      </c>
      <c r="V1672" s="19" t="n">
        <f aca="false">VLOOKUP(поверки!$T1672,'Акты п-п'!$C$5:$I$57,3,FALSE())</f>
        <v>45770</v>
      </c>
      <c r="W1672" s="17" t="str">
        <f aca="false">VLOOKUP(поверки!$T1672,'Акты п-п'!$C$5:$I$57,5,FALSE())</f>
        <v>Чупин А.А.</v>
      </c>
      <c r="X1672" s="17" t="n">
        <f aca="false">поверки!$G1672-поверки!$U1672</f>
        <v>1</v>
      </c>
      <c r="Y1672" s="17" t="n">
        <f aca="false">поверки!$V1672-поверки!$G1672</f>
        <v>2</v>
      </c>
      <c r="Z1672" s="17" t="str">
        <f aca="false">CONCATENATE(поверки!$Q1672," ",поверки!$S1672," номер ",поверки!$H1672)</f>
        <v>Манометр ТМ номер 12А1125</v>
      </c>
    </row>
    <row r="1673" customFormat="false" ht="17.9" hidden="true" customHeight="false" outlineLevel="0" collapsed="false">
      <c r="B1673" s="1" t="s">
        <v>2361</v>
      </c>
      <c r="C1673" s="1" t="s">
        <v>30</v>
      </c>
      <c r="D1673" s="1" t="s">
        <v>446</v>
      </c>
      <c r="F1673" s="1" t="s">
        <v>297</v>
      </c>
      <c r="G1673" s="16" t="n">
        <v>45768</v>
      </c>
      <c r="H1673" s="6" t="s">
        <v>3716</v>
      </c>
      <c r="J1673" s="1" t="s">
        <v>34</v>
      </c>
      <c r="K1673" s="1" t="s">
        <v>35</v>
      </c>
      <c r="L1673" s="1" t="s">
        <v>3717</v>
      </c>
      <c r="M1673" s="17" t="str">
        <f aca="false">IF(COUNTIF(поверки!$H$6:$H$3175,поверки!$H1673)&gt;1,"Дубликат","")</f>
        <v/>
      </c>
      <c r="N1673" s="17" t="str">
        <f aca="false">IF(COUNTIF(поверки!$L$6:$L$3175,поверки!$L1673)&gt;1,"Дубликат","")</f>
        <v/>
      </c>
      <c r="O1673" s="18" t="n">
        <v>1668</v>
      </c>
      <c r="P1673" s="17" t="str">
        <f aca="false">CONCATENATE(TEXT(MONTH(поверки!$G1673),"00"),"/",TEXT(поверки!$O1673,"000"), "/",TEXT(YEAR(поверки!$G1673)-2000,"00"))</f>
        <v>04/1668/25</v>
      </c>
      <c r="Q1673" s="17" t="str">
        <f aca="false">VLOOKUP(поверки!$F1673,'соответстиви ОТ типу'!$K$4:$M$344,2,FALSE())</f>
        <v>Манометр</v>
      </c>
      <c r="R1673" s="17" t="s">
        <v>52</v>
      </c>
      <c r="S1673" s="17" t="s">
        <v>3557</v>
      </c>
      <c r="T1673" s="17" t="n">
        <v>8</v>
      </c>
      <c r="U1673" s="19" t="n">
        <f aca="false">VLOOKUP(поверки!$T1673,'Акты п-п'!$C$5:$I$57,2,FALSE())</f>
        <v>45767</v>
      </c>
      <c r="V1673" s="19" t="n">
        <f aca="false">VLOOKUP(поверки!$T1673,'Акты п-п'!$C$5:$I$57,3,FALSE())</f>
        <v>45770</v>
      </c>
      <c r="W1673" s="17" t="str">
        <f aca="false">VLOOKUP(поверки!$T1673,'Акты п-п'!$C$5:$I$57,5,FALSE())</f>
        <v>Чупин А.А.</v>
      </c>
      <c r="X1673" s="17" t="n">
        <f aca="false">поверки!$G1673-поверки!$U1673</f>
        <v>1</v>
      </c>
      <c r="Y1673" s="17" t="n">
        <f aca="false">поверки!$V1673-поверки!$G1673</f>
        <v>2</v>
      </c>
      <c r="Z1673" s="17" t="str">
        <f aca="false">CONCATENATE(поверки!$Q1673," ",поверки!$S1673," номер ",поверки!$H1673)</f>
        <v>Манометр ТМ номер 12А1435</v>
      </c>
    </row>
    <row r="1674" customFormat="false" ht="17.9" hidden="true" customHeight="false" outlineLevel="0" collapsed="false">
      <c r="B1674" s="1" t="s">
        <v>2361</v>
      </c>
      <c r="C1674" s="1" t="s">
        <v>30</v>
      </c>
      <c r="D1674" s="1" t="s">
        <v>446</v>
      </c>
      <c r="F1674" s="1" t="s">
        <v>297</v>
      </c>
      <c r="G1674" s="16" t="n">
        <v>45768</v>
      </c>
      <c r="H1674" s="6" t="s">
        <v>3718</v>
      </c>
      <c r="J1674" s="1" t="s">
        <v>34</v>
      </c>
      <c r="K1674" s="1" t="s">
        <v>35</v>
      </c>
      <c r="L1674" s="1" t="s">
        <v>3719</v>
      </c>
      <c r="M1674" s="17" t="str">
        <f aca="false">IF(COUNTIF(поверки!$H$6:$H$3175,поверки!$H1674)&gt;1,"Дубликат","")</f>
        <v/>
      </c>
      <c r="N1674" s="17" t="str">
        <f aca="false">IF(COUNTIF(поверки!$L$6:$L$3175,поверки!$L1674)&gt;1,"Дубликат","")</f>
        <v/>
      </c>
      <c r="O1674" s="18" t="n">
        <v>1669</v>
      </c>
      <c r="P1674" s="17" t="str">
        <f aca="false">CONCATENATE(TEXT(MONTH(поверки!$G1674),"00"),"/",TEXT(поверки!$O1674,"000"), "/",TEXT(YEAR(поверки!$G1674)-2000,"00"))</f>
        <v>04/1669/25</v>
      </c>
      <c r="Q1674" s="17" t="str">
        <f aca="false">VLOOKUP(поверки!$F1674,'соответстиви ОТ типу'!$K$4:$M$344,2,FALSE())</f>
        <v>Манометр</v>
      </c>
      <c r="R1674" s="17" t="s">
        <v>52</v>
      </c>
      <c r="S1674" s="17" t="s">
        <v>3557</v>
      </c>
      <c r="T1674" s="17" t="n">
        <v>8</v>
      </c>
      <c r="U1674" s="19" t="n">
        <f aca="false">VLOOKUP(поверки!$T1674,'Акты п-п'!$C$5:$I$57,2,FALSE())</f>
        <v>45767</v>
      </c>
      <c r="V1674" s="19" t="n">
        <f aca="false">VLOOKUP(поверки!$T1674,'Акты п-п'!$C$5:$I$57,3,FALSE())</f>
        <v>45770</v>
      </c>
      <c r="W1674" s="17" t="str">
        <f aca="false">VLOOKUP(поверки!$T1674,'Акты п-п'!$C$5:$I$57,5,FALSE())</f>
        <v>Чупин А.А.</v>
      </c>
      <c r="X1674" s="17" t="n">
        <f aca="false">поверки!$G1674-поверки!$U1674</f>
        <v>1</v>
      </c>
      <c r="Y1674" s="17" t="n">
        <f aca="false">поверки!$V1674-поверки!$G1674</f>
        <v>2</v>
      </c>
      <c r="Z1674" s="17" t="str">
        <f aca="false">CONCATENATE(поверки!$Q1674," ",поверки!$S1674," номер ",поверки!$H1674)</f>
        <v>Манометр ТМ номер 00858280</v>
      </c>
    </row>
    <row r="1675" customFormat="false" ht="17.9" hidden="true" customHeight="false" outlineLevel="0" collapsed="false">
      <c r="B1675" s="1" t="s">
        <v>2361</v>
      </c>
      <c r="C1675" s="1" t="s">
        <v>30</v>
      </c>
      <c r="D1675" s="1" t="s">
        <v>446</v>
      </c>
      <c r="F1675" s="1" t="s">
        <v>297</v>
      </c>
      <c r="G1675" s="16" t="n">
        <v>45768</v>
      </c>
      <c r="H1675" s="6" t="s">
        <v>3720</v>
      </c>
      <c r="J1675" s="1" t="s">
        <v>34</v>
      </c>
      <c r="K1675" s="1" t="s">
        <v>35</v>
      </c>
      <c r="L1675" s="1" t="s">
        <v>3721</v>
      </c>
      <c r="M1675" s="17" t="str">
        <f aca="false">IF(COUNTIF(поверки!$H$6:$H$3175,поверки!$H1675)&gt;1,"Дубликат","")</f>
        <v/>
      </c>
      <c r="N1675" s="17" t="str">
        <f aca="false">IF(COUNTIF(поверки!$L$6:$L$3175,поверки!$L1675)&gt;1,"Дубликат","")</f>
        <v/>
      </c>
      <c r="O1675" s="18" t="n">
        <v>1670</v>
      </c>
      <c r="P1675" s="17" t="str">
        <f aca="false">CONCATENATE(TEXT(MONTH(поверки!$G1675),"00"),"/",TEXT(поверки!$O1675,"000"), "/",TEXT(YEAR(поверки!$G1675)-2000,"00"))</f>
        <v>04/1670/25</v>
      </c>
      <c r="Q1675" s="17" t="str">
        <f aca="false">VLOOKUP(поверки!$F1675,'соответстиви ОТ типу'!$K$4:$M$344,2,FALSE())</f>
        <v>Манометр</v>
      </c>
      <c r="R1675" s="17" t="s">
        <v>52</v>
      </c>
      <c r="S1675" s="17" t="s">
        <v>3557</v>
      </c>
      <c r="T1675" s="17" t="n">
        <v>8</v>
      </c>
      <c r="U1675" s="19" t="n">
        <f aca="false">VLOOKUP(поверки!$T1675,'Акты п-п'!$C$5:$I$57,2,FALSE())</f>
        <v>45767</v>
      </c>
      <c r="V1675" s="19" t="n">
        <f aca="false">VLOOKUP(поверки!$T1675,'Акты п-п'!$C$5:$I$57,3,FALSE())</f>
        <v>45770</v>
      </c>
      <c r="W1675" s="17" t="str">
        <f aca="false">VLOOKUP(поверки!$T1675,'Акты п-п'!$C$5:$I$57,5,FALSE())</f>
        <v>Чупин А.А.</v>
      </c>
      <c r="X1675" s="17" t="n">
        <f aca="false">поверки!$G1675-поверки!$U1675</f>
        <v>1</v>
      </c>
      <c r="Y1675" s="17" t="n">
        <f aca="false">поверки!$V1675-поверки!$G1675</f>
        <v>2</v>
      </c>
      <c r="Z1675" s="17" t="str">
        <f aca="false">CONCATENATE(поверки!$Q1675," ",поверки!$S1675," номер ",поверки!$H1675)</f>
        <v>Манометр ТМ номер 00858289</v>
      </c>
    </row>
    <row r="1676" customFormat="false" ht="17.9" hidden="true" customHeight="false" outlineLevel="0" collapsed="false">
      <c r="B1676" s="1" t="s">
        <v>2361</v>
      </c>
      <c r="C1676" s="1" t="s">
        <v>30</v>
      </c>
      <c r="D1676" s="1" t="s">
        <v>446</v>
      </c>
      <c r="F1676" s="1" t="s">
        <v>297</v>
      </c>
      <c r="G1676" s="16" t="n">
        <v>45768</v>
      </c>
      <c r="H1676" s="6" t="s">
        <v>3722</v>
      </c>
      <c r="J1676" s="1" t="s">
        <v>34</v>
      </c>
      <c r="K1676" s="1" t="s">
        <v>35</v>
      </c>
      <c r="L1676" s="1" t="s">
        <v>3723</v>
      </c>
      <c r="M1676" s="17" t="str">
        <f aca="false">IF(COUNTIF(поверки!$H$6:$H$3175,поверки!$H1676)&gt;1,"Дубликат","")</f>
        <v/>
      </c>
      <c r="N1676" s="17" t="str">
        <f aca="false">IF(COUNTIF(поверки!$L$6:$L$3175,поверки!$L1676)&gt;1,"Дубликат","")</f>
        <v/>
      </c>
      <c r="O1676" s="18" t="n">
        <v>1671</v>
      </c>
      <c r="P1676" s="17" t="str">
        <f aca="false">CONCATENATE(TEXT(MONTH(поверки!$G1676),"00"),"/",TEXT(поверки!$O1676,"000"), "/",TEXT(YEAR(поверки!$G1676)-2000,"00"))</f>
        <v>04/1671/25</v>
      </c>
      <c r="Q1676" s="17" t="str">
        <f aca="false">VLOOKUP(поверки!$F1676,'соответстиви ОТ типу'!$K$4:$M$344,2,FALSE())</f>
        <v>Манометр</v>
      </c>
      <c r="R1676" s="17" t="s">
        <v>52</v>
      </c>
      <c r="S1676" s="17" t="s">
        <v>3557</v>
      </c>
      <c r="T1676" s="17" t="n">
        <v>8</v>
      </c>
      <c r="U1676" s="19" t="n">
        <f aca="false">VLOOKUP(поверки!$T1676,'Акты п-п'!$C$5:$I$57,2,FALSE())</f>
        <v>45767</v>
      </c>
      <c r="V1676" s="19" t="n">
        <f aca="false">VLOOKUP(поверки!$T1676,'Акты п-п'!$C$5:$I$57,3,FALSE())</f>
        <v>45770</v>
      </c>
      <c r="W1676" s="17" t="str">
        <f aca="false">VLOOKUP(поверки!$T1676,'Акты п-п'!$C$5:$I$57,5,FALSE())</f>
        <v>Чупин А.А.</v>
      </c>
      <c r="X1676" s="17" t="n">
        <f aca="false">поверки!$G1676-поверки!$U1676</f>
        <v>1</v>
      </c>
      <c r="Y1676" s="17" t="n">
        <f aca="false">поверки!$V1676-поверки!$G1676</f>
        <v>2</v>
      </c>
      <c r="Z1676" s="17" t="str">
        <f aca="false">CONCATENATE(поверки!$Q1676," ",поверки!$S1676," номер ",поверки!$H1676)</f>
        <v>Манометр ТМ номер 00858268</v>
      </c>
    </row>
    <row r="1677" customFormat="false" ht="17.9" hidden="true" customHeight="false" outlineLevel="0" collapsed="false">
      <c r="B1677" s="1" t="s">
        <v>2361</v>
      </c>
      <c r="C1677" s="1" t="s">
        <v>30</v>
      </c>
      <c r="D1677" s="1" t="s">
        <v>446</v>
      </c>
      <c r="F1677" s="1" t="s">
        <v>297</v>
      </c>
      <c r="G1677" s="16" t="n">
        <v>45768</v>
      </c>
      <c r="H1677" s="6" t="s">
        <v>3724</v>
      </c>
      <c r="J1677" s="1" t="s">
        <v>34</v>
      </c>
      <c r="K1677" s="1" t="s">
        <v>35</v>
      </c>
      <c r="L1677" s="1" t="s">
        <v>3725</v>
      </c>
      <c r="M1677" s="17" t="str">
        <f aca="false">IF(COUNTIF(поверки!$H$6:$H$3175,поверки!$H1677)&gt;1,"Дубликат","")</f>
        <v/>
      </c>
      <c r="N1677" s="17" t="str">
        <f aca="false">IF(COUNTIF(поверки!$L$6:$L$3175,поверки!$L1677)&gt;1,"Дубликат","")</f>
        <v/>
      </c>
      <c r="O1677" s="18" t="n">
        <v>1672</v>
      </c>
      <c r="P1677" s="17" t="str">
        <f aca="false">CONCATENATE(TEXT(MONTH(поверки!$G1677),"00"),"/",TEXT(поверки!$O1677,"000"), "/",TEXT(YEAR(поверки!$G1677)-2000,"00"))</f>
        <v>04/1672/25</v>
      </c>
      <c r="Q1677" s="17" t="str">
        <f aca="false">VLOOKUP(поверки!$F1677,'соответстиви ОТ типу'!$K$4:$M$344,2,FALSE())</f>
        <v>Манометр</v>
      </c>
      <c r="R1677" s="17" t="s">
        <v>52</v>
      </c>
      <c r="S1677" s="17" t="s">
        <v>3557</v>
      </c>
      <c r="T1677" s="17" t="n">
        <v>8</v>
      </c>
      <c r="U1677" s="19" t="n">
        <f aca="false">VLOOKUP(поверки!$T1677,'Акты п-п'!$C$5:$I$57,2,FALSE())</f>
        <v>45767</v>
      </c>
      <c r="V1677" s="19" t="n">
        <f aca="false">VLOOKUP(поверки!$T1677,'Акты п-п'!$C$5:$I$57,3,FALSE())</f>
        <v>45770</v>
      </c>
      <c r="W1677" s="17" t="str">
        <f aca="false">VLOOKUP(поверки!$T1677,'Акты п-п'!$C$5:$I$57,5,FALSE())</f>
        <v>Чупин А.А.</v>
      </c>
      <c r="X1677" s="17" t="n">
        <f aca="false">поверки!$G1677-поверки!$U1677</f>
        <v>1</v>
      </c>
      <c r="Y1677" s="17" t="n">
        <f aca="false">поверки!$V1677-поверки!$G1677</f>
        <v>2</v>
      </c>
      <c r="Z1677" s="17" t="str">
        <f aca="false">CONCATENATE(поверки!$Q1677," ",поверки!$S1677," номер ",поверки!$H1677)</f>
        <v>Манометр ТМ номер 12А1436</v>
      </c>
    </row>
    <row r="1678" customFormat="false" ht="17.9" hidden="true" customHeight="false" outlineLevel="0" collapsed="false">
      <c r="B1678" s="1" t="s">
        <v>2361</v>
      </c>
      <c r="C1678" s="1" t="s">
        <v>30</v>
      </c>
      <c r="D1678" s="1" t="s">
        <v>446</v>
      </c>
      <c r="F1678" s="1" t="s">
        <v>297</v>
      </c>
      <c r="G1678" s="16" t="n">
        <v>45768</v>
      </c>
      <c r="H1678" s="6" t="s">
        <v>3726</v>
      </c>
      <c r="J1678" s="1" t="s">
        <v>34</v>
      </c>
      <c r="K1678" s="1" t="s">
        <v>35</v>
      </c>
      <c r="L1678" s="1" t="s">
        <v>3727</v>
      </c>
      <c r="M1678" s="17" t="str">
        <f aca="false">IF(COUNTIF(поверки!$H$6:$H$3175,поверки!$H1678)&gt;1,"Дубликат","")</f>
        <v/>
      </c>
      <c r="N1678" s="17" t="str">
        <f aca="false">IF(COUNTIF(поверки!$L$6:$L$3175,поверки!$L1678)&gt;1,"Дубликат","")</f>
        <v/>
      </c>
      <c r="O1678" s="18" t="n">
        <v>1673</v>
      </c>
      <c r="P1678" s="17" t="str">
        <f aca="false">CONCATENATE(TEXT(MONTH(поверки!$G1678),"00"),"/",TEXT(поверки!$O1678,"000"), "/",TEXT(YEAR(поверки!$G1678)-2000,"00"))</f>
        <v>04/1673/25</v>
      </c>
      <c r="Q1678" s="17" t="str">
        <f aca="false">VLOOKUP(поверки!$F1678,'соответстиви ОТ типу'!$K$4:$M$344,2,FALSE())</f>
        <v>Манометр</v>
      </c>
      <c r="R1678" s="17" t="s">
        <v>52</v>
      </c>
      <c r="S1678" s="17" t="s">
        <v>3557</v>
      </c>
      <c r="T1678" s="17" t="n">
        <v>8</v>
      </c>
      <c r="U1678" s="19" t="n">
        <f aca="false">VLOOKUP(поверки!$T1678,'Акты п-п'!$C$5:$I$57,2,FALSE())</f>
        <v>45767</v>
      </c>
      <c r="V1678" s="19" t="n">
        <f aca="false">VLOOKUP(поверки!$T1678,'Акты п-п'!$C$5:$I$57,3,FALSE())</f>
        <v>45770</v>
      </c>
      <c r="W1678" s="17" t="str">
        <f aca="false">VLOOKUP(поверки!$T1678,'Акты п-п'!$C$5:$I$57,5,FALSE())</f>
        <v>Чупин А.А.</v>
      </c>
      <c r="X1678" s="17" t="n">
        <f aca="false">поверки!$G1678-поверки!$U1678</f>
        <v>1</v>
      </c>
      <c r="Y1678" s="17" t="n">
        <f aca="false">поверки!$V1678-поверки!$G1678</f>
        <v>2</v>
      </c>
      <c r="Z1678" s="17" t="str">
        <f aca="false">CONCATENATE(поверки!$Q1678," ",поверки!$S1678," номер ",поверки!$H1678)</f>
        <v>Манометр ТМ номер 12А1431</v>
      </c>
    </row>
    <row r="1679" customFormat="false" ht="17.9" hidden="true" customHeight="false" outlineLevel="0" collapsed="false">
      <c r="B1679" s="1" t="s">
        <v>2361</v>
      </c>
      <c r="C1679" s="1" t="s">
        <v>30</v>
      </c>
      <c r="D1679" s="1" t="s">
        <v>446</v>
      </c>
      <c r="F1679" s="1" t="s">
        <v>297</v>
      </c>
      <c r="G1679" s="16" t="n">
        <v>45768</v>
      </c>
      <c r="H1679" s="6" t="s">
        <v>3728</v>
      </c>
      <c r="J1679" s="1" t="s">
        <v>34</v>
      </c>
      <c r="K1679" s="1" t="s">
        <v>35</v>
      </c>
      <c r="L1679" s="1" t="s">
        <v>3729</v>
      </c>
      <c r="M1679" s="17" t="str">
        <f aca="false">IF(COUNTIF(поверки!$H$6:$H$3175,поверки!$H1679)&gt;1,"Дубликат","")</f>
        <v/>
      </c>
      <c r="N1679" s="17" t="str">
        <f aca="false">IF(COUNTIF(поверки!$L$6:$L$3175,поверки!$L1679)&gt;1,"Дубликат","")</f>
        <v/>
      </c>
      <c r="O1679" s="18" t="n">
        <v>1674</v>
      </c>
      <c r="P1679" s="17" t="str">
        <f aca="false">CONCATENATE(TEXT(MONTH(поверки!$G1679),"00"),"/",TEXT(поверки!$O1679,"000"), "/",TEXT(YEAR(поверки!$G1679)-2000,"00"))</f>
        <v>04/1674/25</v>
      </c>
      <c r="Q1679" s="17" t="str">
        <f aca="false">VLOOKUP(поверки!$F1679,'соответстиви ОТ типу'!$K$4:$M$344,2,FALSE())</f>
        <v>Манометр</v>
      </c>
      <c r="R1679" s="17" t="s">
        <v>52</v>
      </c>
      <c r="S1679" s="17" t="s">
        <v>3557</v>
      </c>
      <c r="T1679" s="17" t="n">
        <v>8</v>
      </c>
      <c r="U1679" s="19" t="n">
        <f aca="false">VLOOKUP(поверки!$T1679,'Акты п-п'!$C$5:$I$57,2,FALSE())</f>
        <v>45767</v>
      </c>
      <c r="V1679" s="19" t="n">
        <f aca="false">VLOOKUP(поверки!$T1679,'Акты п-п'!$C$5:$I$57,3,FALSE())</f>
        <v>45770</v>
      </c>
      <c r="W1679" s="17" t="str">
        <f aca="false">VLOOKUP(поверки!$T1679,'Акты п-п'!$C$5:$I$57,5,FALSE())</f>
        <v>Чупин А.А.</v>
      </c>
      <c r="X1679" s="17" t="n">
        <f aca="false">поверки!$G1679-поверки!$U1679</f>
        <v>1</v>
      </c>
      <c r="Y1679" s="17" t="n">
        <f aca="false">поверки!$V1679-поверки!$G1679</f>
        <v>2</v>
      </c>
      <c r="Z1679" s="17" t="str">
        <f aca="false">CONCATENATE(поверки!$Q1679," ",поверки!$S1679," номер ",поверки!$H1679)</f>
        <v>Манометр ТМ номер 00858396</v>
      </c>
    </row>
    <row r="1680" customFormat="false" ht="17.9" hidden="true" customHeight="false" outlineLevel="0" collapsed="false">
      <c r="B1680" s="1" t="s">
        <v>2361</v>
      </c>
      <c r="C1680" s="1" t="s">
        <v>30</v>
      </c>
      <c r="D1680" s="1" t="s">
        <v>446</v>
      </c>
      <c r="F1680" s="1" t="s">
        <v>297</v>
      </c>
      <c r="G1680" s="16" t="n">
        <v>45768</v>
      </c>
      <c r="H1680" s="6" t="s">
        <v>3730</v>
      </c>
      <c r="J1680" s="1" t="s">
        <v>34</v>
      </c>
      <c r="K1680" s="1" t="s">
        <v>35</v>
      </c>
      <c r="L1680" s="1" t="s">
        <v>3731</v>
      </c>
      <c r="M1680" s="17" t="str">
        <f aca="false">IF(COUNTIF(поверки!$H$6:$H$3175,поверки!$H1680)&gt;1,"Дубликат","")</f>
        <v/>
      </c>
      <c r="N1680" s="17" t="str">
        <f aca="false">IF(COUNTIF(поверки!$L$6:$L$3175,поверки!$L1680)&gt;1,"Дубликат","")</f>
        <v/>
      </c>
      <c r="O1680" s="18" t="n">
        <v>1675</v>
      </c>
      <c r="P1680" s="17" t="str">
        <f aca="false">CONCATENATE(TEXT(MONTH(поверки!$G1680),"00"),"/",TEXT(поверки!$O1680,"000"), "/",TEXT(YEAR(поверки!$G1680)-2000,"00"))</f>
        <v>04/1675/25</v>
      </c>
      <c r="Q1680" s="17" t="str">
        <f aca="false">VLOOKUP(поверки!$F1680,'соответстиви ОТ типу'!$K$4:$M$344,2,FALSE())</f>
        <v>Манометр</v>
      </c>
      <c r="R1680" s="17" t="s">
        <v>52</v>
      </c>
      <c r="S1680" s="17" t="s">
        <v>3557</v>
      </c>
      <c r="T1680" s="17" t="n">
        <v>8</v>
      </c>
      <c r="U1680" s="19" t="n">
        <f aca="false">VLOOKUP(поверки!$T1680,'Акты п-п'!$C$5:$I$57,2,FALSE())</f>
        <v>45767</v>
      </c>
      <c r="V1680" s="19" t="n">
        <f aca="false">VLOOKUP(поверки!$T1680,'Акты п-п'!$C$5:$I$57,3,FALSE())</f>
        <v>45770</v>
      </c>
      <c r="W1680" s="17" t="str">
        <f aca="false">VLOOKUP(поверки!$T1680,'Акты п-п'!$C$5:$I$57,5,FALSE())</f>
        <v>Чупин А.А.</v>
      </c>
      <c r="X1680" s="17" t="n">
        <f aca="false">поверки!$G1680-поверки!$U1680</f>
        <v>1</v>
      </c>
      <c r="Y1680" s="17" t="n">
        <f aca="false">поверки!$V1680-поверки!$G1680</f>
        <v>2</v>
      </c>
      <c r="Z1680" s="17" t="str">
        <f aca="false">CONCATENATE(поверки!$Q1680," ",поверки!$S1680," номер ",поверки!$H1680)</f>
        <v>Манометр ТМ номер 12А1188</v>
      </c>
    </row>
    <row r="1681" customFormat="false" ht="17.9" hidden="true" customHeight="false" outlineLevel="0" collapsed="false">
      <c r="B1681" s="1" t="s">
        <v>2361</v>
      </c>
      <c r="C1681" s="1" t="s">
        <v>30</v>
      </c>
      <c r="D1681" s="1" t="s">
        <v>446</v>
      </c>
      <c r="F1681" s="1" t="s">
        <v>297</v>
      </c>
      <c r="G1681" s="16" t="n">
        <v>45768</v>
      </c>
      <c r="H1681" s="6" t="s">
        <v>3732</v>
      </c>
      <c r="J1681" s="1" t="s">
        <v>34</v>
      </c>
      <c r="K1681" s="1" t="s">
        <v>35</v>
      </c>
      <c r="L1681" s="1" t="s">
        <v>3733</v>
      </c>
      <c r="M1681" s="17" t="str">
        <f aca="false">IF(COUNTIF(поверки!$H$6:$H$3175,поверки!$H1681)&gt;1,"Дубликат","")</f>
        <v/>
      </c>
      <c r="N1681" s="17" t="str">
        <f aca="false">IF(COUNTIF(поверки!$L$6:$L$3175,поверки!$L1681)&gt;1,"Дубликат","")</f>
        <v/>
      </c>
      <c r="O1681" s="18" t="n">
        <v>1676</v>
      </c>
      <c r="P1681" s="17" t="str">
        <f aca="false">CONCATENATE(TEXT(MONTH(поверки!$G1681),"00"),"/",TEXT(поверки!$O1681,"000"), "/",TEXT(YEAR(поверки!$G1681)-2000,"00"))</f>
        <v>04/1676/25</v>
      </c>
      <c r="Q1681" s="17" t="str">
        <f aca="false">VLOOKUP(поверки!$F1681,'соответстиви ОТ типу'!$K$4:$M$344,2,FALSE())</f>
        <v>Манометр</v>
      </c>
      <c r="R1681" s="17" t="s">
        <v>52</v>
      </c>
      <c r="S1681" s="17" t="s">
        <v>3557</v>
      </c>
      <c r="T1681" s="17" t="n">
        <v>8</v>
      </c>
      <c r="U1681" s="19" t="n">
        <f aca="false">VLOOKUP(поверки!$T1681,'Акты п-п'!$C$5:$I$57,2,FALSE())</f>
        <v>45767</v>
      </c>
      <c r="V1681" s="19" t="n">
        <f aca="false">VLOOKUP(поверки!$T1681,'Акты п-п'!$C$5:$I$57,3,FALSE())</f>
        <v>45770</v>
      </c>
      <c r="W1681" s="17" t="str">
        <f aca="false">VLOOKUP(поверки!$T1681,'Акты п-п'!$C$5:$I$57,5,FALSE())</f>
        <v>Чупин А.А.</v>
      </c>
      <c r="X1681" s="17" t="n">
        <f aca="false">поверки!$G1681-поверки!$U1681</f>
        <v>1</v>
      </c>
      <c r="Y1681" s="17" t="n">
        <f aca="false">поверки!$V1681-поверки!$G1681</f>
        <v>2</v>
      </c>
      <c r="Z1681" s="17" t="str">
        <f aca="false">CONCATENATE(поверки!$Q1681," ",поверки!$S1681," номер ",поверки!$H1681)</f>
        <v>Манометр ТМ номер 00858319</v>
      </c>
    </row>
    <row r="1682" customFormat="false" ht="17.9" hidden="true" customHeight="false" outlineLevel="0" collapsed="false">
      <c r="B1682" s="1" t="s">
        <v>2361</v>
      </c>
      <c r="C1682" s="1" t="s">
        <v>30</v>
      </c>
      <c r="D1682" s="1" t="s">
        <v>446</v>
      </c>
      <c r="F1682" s="1" t="s">
        <v>297</v>
      </c>
      <c r="G1682" s="16" t="n">
        <v>45768</v>
      </c>
      <c r="H1682" s="6" t="s">
        <v>3734</v>
      </c>
      <c r="J1682" s="1" t="s">
        <v>34</v>
      </c>
      <c r="K1682" s="1" t="s">
        <v>35</v>
      </c>
      <c r="L1682" s="1" t="s">
        <v>3735</v>
      </c>
      <c r="M1682" s="17" t="str">
        <f aca="false">IF(COUNTIF(поверки!$H$6:$H$3175,поверки!$H1682)&gt;1,"Дубликат","")</f>
        <v/>
      </c>
      <c r="N1682" s="17" t="str">
        <f aca="false">IF(COUNTIF(поверки!$L$6:$L$3175,поверки!$L1682)&gt;1,"Дубликат","")</f>
        <v/>
      </c>
      <c r="O1682" s="18" t="n">
        <v>1677</v>
      </c>
      <c r="P1682" s="17" t="str">
        <f aca="false">CONCATENATE(TEXT(MONTH(поверки!$G1682),"00"),"/",TEXT(поверки!$O1682,"000"), "/",TEXT(YEAR(поверки!$G1682)-2000,"00"))</f>
        <v>04/1677/25</v>
      </c>
      <c r="Q1682" s="17" t="str">
        <f aca="false">VLOOKUP(поверки!$F1682,'соответстиви ОТ типу'!$K$4:$M$344,2,FALSE())</f>
        <v>Манометр</v>
      </c>
      <c r="R1682" s="17" t="s">
        <v>52</v>
      </c>
      <c r="S1682" s="17" t="s">
        <v>3557</v>
      </c>
      <c r="T1682" s="17" t="n">
        <v>8</v>
      </c>
      <c r="U1682" s="19" t="n">
        <f aca="false">VLOOKUP(поверки!$T1682,'Акты п-п'!$C$5:$I$57,2,FALSE())</f>
        <v>45767</v>
      </c>
      <c r="V1682" s="19" t="n">
        <f aca="false">VLOOKUP(поверки!$T1682,'Акты п-п'!$C$5:$I$57,3,FALSE())</f>
        <v>45770</v>
      </c>
      <c r="W1682" s="17" t="str">
        <f aca="false">VLOOKUP(поверки!$T1682,'Акты п-п'!$C$5:$I$57,5,FALSE())</f>
        <v>Чупин А.А.</v>
      </c>
      <c r="X1682" s="17" t="n">
        <f aca="false">поверки!$G1682-поверки!$U1682</f>
        <v>1</v>
      </c>
      <c r="Y1682" s="17" t="n">
        <f aca="false">поверки!$V1682-поверки!$G1682</f>
        <v>2</v>
      </c>
      <c r="Z1682" s="17" t="str">
        <f aca="false">CONCATENATE(поверки!$Q1682," ",поверки!$S1682," номер ",поверки!$H1682)</f>
        <v>Манометр ТМ номер 00858284</v>
      </c>
    </row>
    <row r="1683" customFormat="false" ht="17.9" hidden="true" customHeight="false" outlineLevel="0" collapsed="false">
      <c r="B1683" s="1" t="s">
        <v>2361</v>
      </c>
      <c r="C1683" s="1" t="s">
        <v>30</v>
      </c>
      <c r="D1683" s="1" t="s">
        <v>446</v>
      </c>
      <c r="F1683" s="1" t="s">
        <v>297</v>
      </c>
      <c r="G1683" s="16" t="n">
        <v>45768</v>
      </c>
      <c r="H1683" s="6" t="s">
        <v>3736</v>
      </c>
      <c r="J1683" s="1" t="s">
        <v>34</v>
      </c>
      <c r="K1683" s="1" t="s">
        <v>35</v>
      </c>
      <c r="L1683" s="1" t="s">
        <v>3737</v>
      </c>
      <c r="M1683" s="17" t="str">
        <f aca="false">IF(COUNTIF(поверки!$H$6:$H$3175,поверки!$H1683)&gt;1,"Дубликат","")</f>
        <v/>
      </c>
      <c r="N1683" s="17" t="str">
        <f aca="false">IF(COUNTIF(поверки!$L$6:$L$3175,поверки!$L1683)&gt;1,"Дубликат","")</f>
        <v/>
      </c>
      <c r="O1683" s="18" t="n">
        <v>1678</v>
      </c>
      <c r="P1683" s="17" t="str">
        <f aca="false">CONCATENATE(TEXT(MONTH(поверки!$G1683),"00"),"/",TEXT(поверки!$O1683,"000"), "/",TEXT(YEAR(поверки!$G1683)-2000,"00"))</f>
        <v>04/1678/25</v>
      </c>
      <c r="Q1683" s="17" t="str">
        <f aca="false">VLOOKUP(поверки!$F1683,'соответстиви ОТ типу'!$K$4:$M$344,2,FALSE())</f>
        <v>Манометр</v>
      </c>
      <c r="R1683" s="17" t="s">
        <v>52</v>
      </c>
      <c r="S1683" s="17" t="s">
        <v>3557</v>
      </c>
      <c r="T1683" s="17" t="n">
        <v>8</v>
      </c>
      <c r="U1683" s="19" t="n">
        <f aca="false">VLOOKUP(поверки!$T1683,'Акты п-п'!$C$5:$I$57,2,FALSE())</f>
        <v>45767</v>
      </c>
      <c r="V1683" s="19" t="n">
        <f aca="false">VLOOKUP(поверки!$T1683,'Акты п-п'!$C$5:$I$57,3,FALSE())</f>
        <v>45770</v>
      </c>
      <c r="W1683" s="17" t="str">
        <f aca="false">VLOOKUP(поверки!$T1683,'Акты п-п'!$C$5:$I$57,5,FALSE())</f>
        <v>Чупин А.А.</v>
      </c>
      <c r="X1683" s="17" t="n">
        <f aca="false">поверки!$G1683-поверки!$U1683</f>
        <v>1</v>
      </c>
      <c r="Y1683" s="17" t="n">
        <f aca="false">поверки!$V1683-поверки!$G1683</f>
        <v>2</v>
      </c>
      <c r="Z1683" s="17" t="str">
        <f aca="false">CONCATENATE(поверки!$Q1683," ",поверки!$S1683," номер ",поверки!$H1683)</f>
        <v>Манометр ТМ номер 00858353</v>
      </c>
    </row>
    <row r="1684" customFormat="false" ht="17.9" hidden="true" customHeight="false" outlineLevel="0" collapsed="false">
      <c r="B1684" s="1" t="s">
        <v>2361</v>
      </c>
      <c r="C1684" s="1" t="s">
        <v>30</v>
      </c>
      <c r="D1684" s="1" t="s">
        <v>446</v>
      </c>
      <c r="F1684" s="1" t="s">
        <v>297</v>
      </c>
      <c r="G1684" s="16" t="n">
        <v>45768</v>
      </c>
      <c r="H1684" s="6" t="s">
        <v>3738</v>
      </c>
      <c r="J1684" s="1" t="s">
        <v>34</v>
      </c>
      <c r="K1684" s="1" t="s">
        <v>35</v>
      </c>
      <c r="L1684" s="1" t="s">
        <v>3739</v>
      </c>
      <c r="M1684" s="17" t="str">
        <f aca="false">IF(COUNTIF(поверки!$H$6:$H$3175,поверки!$H1684)&gt;1,"Дубликат","")</f>
        <v/>
      </c>
      <c r="N1684" s="17" t="str">
        <f aca="false">IF(COUNTIF(поверки!$L$6:$L$3175,поверки!$L1684)&gt;1,"Дубликат","")</f>
        <v/>
      </c>
      <c r="O1684" s="18" t="n">
        <v>1679</v>
      </c>
      <c r="P1684" s="17" t="str">
        <f aca="false">CONCATENATE(TEXT(MONTH(поверки!$G1684),"00"),"/",TEXT(поверки!$O1684,"000"), "/",TEXT(YEAR(поверки!$G1684)-2000,"00"))</f>
        <v>04/1679/25</v>
      </c>
      <c r="Q1684" s="17" t="str">
        <f aca="false">VLOOKUP(поверки!$F1684,'соответстиви ОТ типу'!$K$4:$M$344,2,FALSE())</f>
        <v>Манометр</v>
      </c>
      <c r="R1684" s="17" t="s">
        <v>52</v>
      </c>
      <c r="S1684" s="17" t="s">
        <v>3557</v>
      </c>
      <c r="T1684" s="17" t="n">
        <v>8</v>
      </c>
      <c r="U1684" s="19" t="n">
        <f aca="false">VLOOKUP(поверки!$T1684,'Акты п-п'!$C$5:$I$57,2,FALSE())</f>
        <v>45767</v>
      </c>
      <c r="V1684" s="19" t="n">
        <f aca="false">VLOOKUP(поверки!$T1684,'Акты п-п'!$C$5:$I$57,3,FALSE())</f>
        <v>45770</v>
      </c>
      <c r="W1684" s="17" t="str">
        <f aca="false">VLOOKUP(поверки!$T1684,'Акты п-п'!$C$5:$I$57,5,FALSE())</f>
        <v>Чупин А.А.</v>
      </c>
      <c r="X1684" s="17" t="n">
        <f aca="false">поверки!$G1684-поверки!$U1684</f>
        <v>1</v>
      </c>
      <c r="Y1684" s="17" t="n">
        <f aca="false">поверки!$V1684-поверки!$G1684</f>
        <v>2</v>
      </c>
      <c r="Z1684" s="17" t="str">
        <f aca="false">CONCATENATE(поверки!$Q1684," ",поверки!$S1684," номер ",поверки!$H1684)</f>
        <v>Манометр ТМ номер 00858410</v>
      </c>
    </row>
    <row r="1685" customFormat="false" ht="17.9" hidden="true" customHeight="false" outlineLevel="0" collapsed="false">
      <c r="B1685" s="1" t="s">
        <v>2361</v>
      </c>
      <c r="C1685" s="1" t="s">
        <v>30</v>
      </c>
      <c r="D1685" s="1" t="s">
        <v>446</v>
      </c>
      <c r="F1685" s="1" t="s">
        <v>297</v>
      </c>
      <c r="G1685" s="16" t="n">
        <v>45768</v>
      </c>
      <c r="H1685" s="6" t="s">
        <v>3740</v>
      </c>
      <c r="J1685" s="1" t="s">
        <v>34</v>
      </c>
      <c r="K1685" s="1" t="s">
        <v>35</v>
      </c>
      <c r="L1685" s="1" t="s">
        <v>3741</v>
      </c>
      <c r="M1685" s="17" t="str">
        <f aca="false">IF(COUNTIF(поверки!$H$6:$H$3175,поверки!$H1685)&gt;1,"Дубликат","")</f>
        <v/>
      </c>
      <c r="N1685" s="17" t="str">
        <f aca="false">IF(COUNTIF(поверки!$L$6:$L$3175,поверки!$L1685)&gt;1,"Дубликат","")</f>
        <v/>
      </c>
      <c r="O1685" s="18" t="n">
        <v>1680</v>
      </c>
      <c r="P1685" s="17" t="str">
        <f aca="false">CONCATENATE(TEXT(MONTH(поверки!$G1685),"00"),"/",TEXT(поверки!$O1685,"000"), "/",TEXT(YEAR(поверки!$G1685)-2000,"00"))</f>
        <v>04/1680/25</v>
      </c>
      <c r="Q1685" s="17" t="str">
        <f aca="false">VLOOKUP(поверки!$F1685,'соответстиви ОТ типу'!$K$4:$M$344,2,FALSE())</f>
        <v>Манометр</v>
      </c>
      <c r="R1685" s="17" t="s">
        <v>52</v>
      </c>
      <c r="S1685" s="17" t="s">
        <v>3557</v>
      </c>
      <c r="T1685" s="17" t="n">
        <v>8</v>
      </c>
      <c r="U1685" s="19" t="n">
        <f aca="false">VLOOKUP(поверки!$T1685,'Акты п-п'!$C$5:$I$57,2,FALSE())</f>
        <v>45767</v>
      </c>
      <c r="V1685" s="19" t="n">
        <f aca="false">VLOOKUP(поверки!$T1685,'Акты п-п'!$C$5:$I$57,3,FALSE())</f>
        <v>45770</v>
      </c>
      <c r="W1685" s="17" t="str">
        <f aca="false">VLOOKUP(поверки!$T1685,'Акты п-п'!$C$5:$I$57,5,FALSE())</f>
        <v>Чупин А.А.</v>
      </c>
      <c r="X1685" s="17" t="n">
        <f aca="false">поверки!$G1685-поверки!$U1685</f>
        <v>1</v>
      </c>
      <c r="Y1685" s="17" t="n">
        <f aca="false">поверки!$V1685-поверки!$G1685</f>
        <v>2</v>
      </c>
      <c r="Z1685" s="17" t="str">
        <f aca="false">CONCATENATE(поверки!$Q1685," ",поверки!$S1685," номер ",поверки!$H1685)</f>
        <v>Манометр ТМ номер 00858354</v>
      </c>
    </row>
    <row r="1686" customFormat="false" ht="17.9" hidden="true" customHeight="false" outlineLevel="0" collapsed="false">
      <c r="B1686" s="1" t="s">
        <v>2361</v>
      </c>
      <c r="C1686" s="1" t="s">
        <v>30</v>
      </c>
      <c r="D1686" s="1" t="s">
        <v>446</v>
      </c>
      <c r="F1686" s="1" t="s">
        <v>297</v>
      </c>
      <c r="G1686" s="16" t="n">
        <v>45768</v>
      </c>
      <c r="H1686" s="6" t="s">
        <v>3742</v>
      </c>
      <c r="J1686" s="1" t="s">
        <v>34</v>
      </c>
      <c r="K1686" s="1" t="s">
        <v>35</v>
      </c>
      <c r="L1686" s="1" t="s">
        <v>3743</v>
      </c>
      <c r="M1686" s="17" t="str">
        <f aca="false">IF(COUNTIF(поверки!$H$6:$H$3175,поверки!$H1686)&gt;1,"Дубликат","")</f>
        <v/>
      </c>
      <c r="N1686" s="17" t="str">
        <f aca="false">IF(COUNTIF(поверки!$L$6:$L$3175,поверки!$L1686)&gt;1,"Дубликат","")</f>
        <v/>
      </c>
      <c r="O1686" s="18" t="n">
        <v>1681</v>
      </c>
      <c r="P1686" s="17" t="str">
        <f aca="false">CONCATENATE(TEXT(MONTH(поверки!$G1686),"00"),"/",TEXT(поверки!$O1686,"000"), "/",TEXT(YEAR(поверки!$G1686)-2000,"00"))</f>
        <v>04/1681/25</v>
      </c>
      <c r="Q1686" s="17" t="str">
        <f aca="false">VLOOKUP(поверки!$F1686,'соответстиви ОТ типу'!$K$4:$M$344,2,FALSE())</f>
        <v>Манометр</v>
      </c>
      <c r="R1686" s="17" t="s">
        <v>52</v>
      </c>
      <c r="S1686" s="17" t="s">
        <v>3557</v>
      </c>
      <c r="T1686" s="17" t="n">
        <v>8</v>
      </c>
      <c r="U1686" s="19" t="n">
        <f aca="false">VLOOKUP(поверки!$T1686,'Акты п-п'!$C$5:$I$57,2,FALSE())</f>
        <v>45767</v>
      </c>
      <c r="V1686" s="19" t="n">
        <f aca="false">VLOOKUP(поверки!$T1686,'Акты п-п'!$C$5:$I$57,3,FALSE())</f>
        <v>45770</v>
      </c>
      <c r="W1686" s="17" t="str">
        <f aca="false">VLOOKUP(поверки!$T1686,'Акты п-п'!$C$5:$I$57,5,FALSE())</f>
        <v>Чупин А.А.</v>
      </c>
      <c r="X1686" s="17" t="n">
        <f aca="false">поверки!$G1686-поверки!$U1686</f>
        <v>1</v>
      </c>
      <c r="Y1686" s="17" t="n">
        <f aca="false">поверки!$V1686-поверки!$G1686</f>
        <v>2</v>
      </c>
      <c r="Z1686" s="17" t="str">
        <f aca="false">CONCATENATE(поверки!$Q1686," ",поверки!$S1686," номер ",поверки!$H1686)</f>
        <v>Манометр ТМ номер 12А1128</v>
      </c>
    </row>
    <row r="1687" customFormat="false" ht="17.9" hidden="true" customHeight="false" outlineLevel="0" collapsed="false">
      <c r="B1687" s="1" t="s">
        <v>2361</v>
      </c>
      <c r="C1687" s="1" t="s">
        <v>30</v>
      </c>
      <c r="D1687" s="1" t="s">
        <v>446</v>
      </c>
      <c r="F1687" s="1" t="s">
        <v>297</v>
      </c>
      <c r="G1687" s="16" t="n">
        <v>45768</v>
      </c>
      <c r="H1687" s="6" t="s">
        <v>3744</v>
      </c>
      <c r="J1687" s="1" t="s">
        <v>34</v>
      </c>
      <c r="K1687" s="1" t="s">
        <v>35</v>
      </c>
      <c r="L1687" s="1" t="s">
        <v>3745</v>
      </c>
      <c r="M1687" s="17" t="str">
        <f aca="false">IF(COUNTIF(поверки!$H$6:$H$3175,поверки!$H1687)&gt;1,"Дубликат","")</f>
        <v/>
      </c>
      <c r="N1687" s="17" t="str">
        <f aca="false">IF(COUNTIF(поверки!$L$6:$L$3175,поверки!$L1687)&gt;1,"Дубликат","")</f>
        <v/>
      </c>
      <c r="O1687" s="18" t="n">
        <v>1682</v>
      </c>
      <c r="P1687" s="17" t="str">
        <f aca="false">CONCATENATE(TEXT(MONTH(поверки!$G1687),"00"),"/",TEXT(поверки!$O1687,"000"), "/",TEXT(YEAR(поверки!$G1687)-2000,"00"))</f>
        <v>04/1682/25</v>
      </c>
      <c r="Q1687" s="17" t="str">
        <f aca="false">VLOOKUP(поверки!$F1687,'соответстиви ОТ типу'!$K$4:$M$344,2,FALSE())</f>
        <v>Манометр</v>
      </c>
      <c r="R1687" s="17" t="s">
        <v>52</v>
      </c>
      <c r="S1687" s="17" t="s">
        <v>3557</v>
      </c>
      <c r="T1687" s="17" t="n">
        <v>8</v>
      </c>
      <c r="U1687" s="19" t="n">
        <f aca="false">VLOOKUP(поверки!$T1687,'Акты п-п'!$C$5:$I$57,2,FALSE())</f>
        <v>45767</v>
      </c>
      <c r="V1687" s="19" t="n">
        <f aca="false">VLOOKUP(поверки!$T1687,'Акты п-п'!$C$5:$I$57,3,FALSE())</f>
        <v>45770</v>
      </c>
      <c r="W1687" s="17" t="str">
        <f aca="false">VLOOKUP(поверки!$T1687,'Акты п-п'!$C$5:$I$57,5,FALSE())</f>
        <v>Чупин А.А.</v>
      </c>
      <c r="X1687" s="17" t="n">
        <f aca="false">поверки!$G1687-поверки!$U1687</f>
        <v>1</v>
      </c>
      <c r="Y1687" s="17" t="n">
        <f aca="false">поверки!$V1687-поверки!$G1687</f>
        <v>2</v>
      </c>
      <c r="Z1687" s="17" t="str">
        <f aca="false">CONCATENATE(поверки!$Q1687," ",поверки!$S1687," номер ",поверки!$H1687)</f>
        <v>Манометр ТМ номер 12А10605</v>
      </c>
    </row>
    <row r="1688" customFormat="false" ht="17.9" hidden="true" customHeight="false" outlineLevel="0" collapsed="false">
      <c r="B1688" s="1" t="s">
        <v>2361</v>
      </c>
      <c r="C1688" s="1" t="s">
        <v>30</v>
      </c>
      <c r="D1688" s="1" t="s">
        <v>446</v>
      </c>
      <c r="F1688" s="1" t="s">
        <v>297</v>
      </c>
      <c r="G1688" s="16" t="n">
        <v>45768</v>
      </c>
      <c r="H1688" s="6" t="s">
        <v>3746</v>
      </c>
      <c r="J1688" s="1" t="s">
        <v>34</v>
      </c>
      <c r="K1688" s="1" t="s">
        <v>35</v>
      </c>
      <c r="L1688" s="1" t="s">
        <v>3747</v>
      </c>
      <c r="M1688" s="17" t="str">
        <f aca="false">IF(COUNTIF(поверки!$H$6:$H$3175,поверки!$H1688)&gt;1,"Дубликат","")</f>
        <v/>
      </c>
      <c r="N1688" s="17" t="str">
        <f aca="false">IF(COUNTIF(поверки!$L$6:$L$3175,поверки!$L1688)&gt;1,"Дубликат","")</f>
        <v/>
      </c>
      <c r="O1688" s="18" t="n">
        <v>1683</v>
      </c>
      <c r="P1688" s="17" t="str">
        <f aca="false">CONCATENATE(TEXT(MONTH(поверки!$G1688),"00"),"/",TEXT(поверки!$O1688,"000"), "/",TEXT(YEAR(поверки!$G1688)-2000,"00"))</f>
        <v>04/1683/25</v>
      </c>
      <c r="Q1688" s="17" t="str">
        <f aca="false">VLOOKUP(поверки!$F1688,'соответстиви ОТ типу'!$K$4:$M$344,2,FALSE())</f>
        <v>Манометр</v>
      </c>
      <c r="R1688" s="17" t="s">
        <v>52</v>
      </c>
      <c r="S1688" s="17" t="s">
        <v>3557</v>
      </c>
      <c r="T1688" s="17" t="n">
        <v>8</v>
      </c>
      <c r="U1688" s="19" t="n">
        <f aca="false">VLOOKUP(поверки!$T1688,'Акты п-п'!$C$5:$I$57,2,FALSE())</f>
        <v>45767</v>
      </c>
      <c r="V1688" s="19" t="n">
        <f aca="false">VLOOKUP(поверки!$T1688,'Акты п-п'!$C$5:$I$57,3,FALSE())</f>
        <v>45770</v>
      </c>
      <c r="W1688" s="17" t="str">
        <f aca="false">VLOOKUP(поверки!$T1688,'Акты п-п'!$C$5:$I$57,5,FALSE())</f>
        <v>Чупин А.А.</v>
      </c>
      <c r="X1688" s="17" t="n">
        <f aca="false">поверки!$G1688-поверки!$U1688</f>
        <v>1</v>
      </c>
      <c r="Y1688" s="17" t="n">
        <f aca="false">поверки!$V1688-поверки!$G1688</f>
        <v>2</v>
      </c>
      <c r="Z1688" s="17" t="str">
        <f aca="false">CONCATENATE(поверки!$Q1688," ",поверки!$S1688," номер ",поверки!$H1688)</f>
        <v>Манометр ТМ номер 12А1433</v>
      </c>
    </row>
    <row r="1689" customFormat="false" ht="17.9" hidden="true" customHeight="false" outlineLevel="0" collapsed="false">
      <c r="B1689" s="1" t="s">
        <v>2361</v>
      </c>
      <c r="C1689" s="1" t="s">
        <v>30</v>
      </c>
      <c r="D1689" s="1" t="s">
        <v>446</v>
      </c>
      <c r="F1689" s="1" t="s">
        <v>297</v>
      </c>
      <c r="G1689" s="16" t="n">
        <v>45768</v>
      </c>
      <c r="H1689" s="6" t="s">
        <v>3748</v>
      </c>
      <c r="J1689" s="1" t="s">
        <v>34</v>
      </c>
      <c r="K1689" s="1" t="s">
        <v>35</v>
      </c>
      <c r="L1689" s="1" t="s">
        <v>3749</v>
      </c>
      <c r="M1689" s="17" t="str">
        <f aca="false">IF(COUNTIF(поверки!$H$6:$H$3175,поверки!$H1689)&gt;1,"Дубликат","")</f>
        <v/>
      </c>
      <c r="N1689" s="17" t="str">
        <f aca="false">IF(COUNTIF(поверки!$L$6:$L$3175,поверки!$L1689)&gt;1,"Дубликат","")</f>
        <v/>
      </c>
      <c r="O1689" s="18" t="n">
        <v>1684</v>
      </c>
      <c r="P1689" s="17" t="str">
        <f aca="false">CONCATENATE(TEXT(MONTH(поверки!$G1689),"00"),"/",TEXT(поверки!$O1689,"000"), "/",TEXT(YEAR(поверки!$G1689)-2000,"00"))</f>
        <v>04/1684/25</v>
      </c>
      <c r="Q1689" s="17" t="str">
        <f aca="false">VLOOKUP(поверки!$F1689,'соответстиви ОТ типу'!$K$4:$M$344,2,FALSE())</f>
        <v>Манометр</v>
      </c>
      <c r="R1689" s="17" t="s">
        <v>52</v>
      </c>
      <c r="S1689" s="17" t="s">
        <v>3557</v>
      </c>
      <c r="T1689" s="17" t="n">
        <v>8</v>
      </c>
      <c r="U1689" s="19" t="n">
        <f aca="false">VLOOKUP(поверки!$T1689,'Акты п-п'!$C$5:$I$57,2,FALSE())</f>
        <v>45767</v>
      </c>
      <c r="V1689" s="19" t="n">
        <f aca="false">VLOOKUP(поверки!$T1689,'Акты п-п'!$C$5:$I$57,3,FALSE())</f>
        <v>45770</v>
      </c>
      <c r="W1689" s="17" t="str">
        <f aca="false">VLOOKUP(поверки!$T1689,'Акты п-п'!$C$5:$I$57,5,FALSE())</f>
        <v>Чупин А.А.</v>
      </c>
      <c r="X1689" s="17" t="n">
        <f aca="false">поверки!$G1689-поверки!$U1689</f>
        <v>1</v>
      </c>
      <c r="Y1689" s="17" t="n">
        <f aca="false">поверки!$V1689-поверки!$G1689</f>
        <v>2</v>
      </c>
      <c r="Z1689" s="17" t="str">
        <f aca="false">CONCATENATE(поверки!$Q1689," ",поверки!$S1689," номер ",поверки!$H1689)</f>
        <v>Манометр ТМ номер 00858288</v>
      </c>
    </row>
    <row r="1690" customFormat="false" ht="17.9" hidden="true" customHeight="false" outlineLevel="0" collapsed="false">
      <c r="B1690" s="1" t="s">
        <v>2361</v>
      </c>
      <c r="C1690" s="1" t="s">
        <v>30</v>
      </c>
      <c r="D1690" s="1" t="s">
        <v>446</v>
      </c>
      <c r="F1690" s="1" t="s">
        <v>297</v>
      </c>
      <c r="G1690" s="16" t="n">
        <v>45768</v>
      </c>
      <c r="H1690" s="6" t="s">
        <v>3750</v>
      </c>
      <c r="J1690" s="1" t="s">
        <v>34</v>
      </c>
      <c r="K1690" s="1" t="s">
        <v>35</v>
      </c>
      <c r="L1690" s="1" t="s">
        <v>3751</v>
      </c>
      <c r="M1690" s="17" t="str">
        <f aca="false">IF(COUNTIF(поверки!$H$6:$H$3175,поверки!$H1690)&gt;1,"Дубликат","")</f>
        <v/>
      </c>
      <c r="N1690" s="17" t="str">
        <f aca="false">IF(COUNTIF(поверки!$L$6:$L$3175,поверки!$L1690)&gt;1,"Дубликат","")</f>
        <v/>
      </c>
      <c r="O1690" s="18" t="n">
        <v>1685</v>
      </c>
      <c r="P1690" s="17" t="str">
        <f aca="false">CONCATENATE(TEXT(MONTH(поверки!$G1690),"00"),"/",TEXT(поверки!$O1690,"000"), "/",TEXT(YEAR(поверки!$G1690)-2000,"00"))</f>
        <v>04/1685/25</v>
      </c>
      <c r="Q1690" s="17" t="str">
        <f aca="false">VLOOKUP(поверки!$F1690,'соответстиви ОТ типу'!$K$4:$M$344,2,FALSE())</f>
        <v>Манометр</v>
      </c>
      <c r="R1690" s="17" t="s">
        <v>52</v>
      </c>
      <c r="S1690" s="17" t="s">
        <v>3557</v>
      </c>
      <c r="T1690" s="17" t="n">
        <v>8</v>
      </c>
      <c r="U1690" s="19" t="n">
        <f aca="false">VLOOKUP(поверки!$T1690,'Акты п-п'!$C$5:$I$57,2,FALSE())</f>
        <v>45767</v>
      </c>
      <c r="V1690" s="19" t="n">
        <f aca="false">VLOOKUP(поверки!$T1690,'Акты п-п'!$C$5:$I$57,3,FALSE())</f>
        <v>45770</v>
      </c>
      <c r="W1690" s="17" t="str">
        <f aca="false">VLOOKUP(поверки!$T1690,'Акты п-п'!$C$5:$I$57,5,FALSE())</f>
        <v>Чупин А.А.</v>
      </c>
      <c r="X1690" s="17" t="n">
        <f aca="false">поверки!$G1690-поверки!$U1690</f>
        <v>1</v>
      </c>
      <c r="Y1690" s="17" t="n">
        <f aca="false">поверки!$V1690-поверки!$G1690</f>
        <v>2</v>
      </c>
      <c r="Z1690" s="17" t="str">
        <f aca="false">CONCATENATE(поверки!$Q1690," ",поверки!$S1690," номер ",поверки!$H1690)</f>
        <v>Манометр ТМ номер 12А7256</v>
      </c>
    </row>
    <row r="1691" customFormat="false" ht="17.9" hidden="true" customHeight="false" outlineLevel="0" collapsed="false">
      <c r="B1691" s="1" t="s">
        <v>2361</v>
      </c>
      <c r="C1691" s="1" t="s">
        <v>30</v>
      </c>
      <c r="D1691" s="1" t="s">
        <v>446</v>
      </c>
      <c r="F1691" s="1" t="s">
        <v>297</v>
      </c>
      <c r="G1691" s="16" t="n">
        <v>45768</v>
      </c>
      <c r="H1691" s="6" t="s">
        <v>3752</v>
      </c>
      <c r="J1691" s="1" t="s">
        <v>34</v>
      </c>
      <c r="K1691" s="1" t="s">
        <v>35</v>
      </c>
      <c r="L1691" s="1" t="s">
        <v>3753</v>
      </c>
      <c r="M1691" s="17" t="str">
        <f aca="false">IF(COUNTIF(поверки!$H$6:$H$3175,поверки!$H1691)&gt;1,"Дубликат","")</f>
        <v/>
      </c>
      <c r="N1691" s="17" t="str">
        <f aca="false">IF(COUNTIF(поверки!$L$6:$L$3175,поверки!$L1691)&gt;1,"Дубликат","")</f>
        <v/>
      </c>
      <c r="O1691" s="18" t="n">
        <v>1686</v>
      </c>
      <c r="P1691" s="17" t="str">
        <f aca="false">CONCATENATE(TEXT(MONTH(поверки!$G1691),"00"),"/",TEXT(поверки!$O1691,"000"), "/",TEXT(YEAR(поверки!$G1691)-2000,"00"))</f>
        <v>04/1686/25</v>
      </c>
      <c r="Q1691" s="17" t="str">
        <f aca="false">VLOOKUP(поверки!$F1691,'соответстиви ОТ типу'!$K$4:$M$344,2,FALSE())</f>
        <v>Манометр</v>
      </c>
      <c r="R1691" s="17" t="s">
        <v>52</v>
      </c>
      <c r="S1691" s="17" t="s">
        <v>3557</v>
      </c>
      <c r="T1691" s="17" t="n">
        <v>8</v>
      </c>
      <c r="U1691" s="19" t="n">
        <f aca="false">VLOOKUP(поверки!$T1691,'Акты п-п'!$C$5:$I$57,2,FALSE())</f>
        <v>45767</v>
      </c>
      <c r="V1691" s="19" t="n">
        <f aca="false">VLOOKUP(поверки!$T1691,'Акты п-п'!$C$5:$I$57,3,FALSE())</f>
        <v>45770</v>
      </c>
      <c r="W1691" s="17" t="str">
        <f aca="false">VLOOKUP(поверки!$T1691,'Акты п-п'!$C$5:$I$57,5,FALSE())</f>
        <v>Чупин А.А.</v>
      </c>
      <c r="X1691" s="17" t="n">
        <f aca="false">поверки!$G1691-поверки!$U1691</f>
        <v>1</v>
      </c>
      <c r="Y1691" s="17" t="n">
        <f aca="false">поверки!$V1691-поверки!$G1691</f>
        <v>2</v>
      </c>
      <c r="Z1691" s="17" t="str">
        <f aca="false">CONCATENATE(поверки!$Q1691," ",поверки!$S1691," номер ",поверки!$H1691)</f>
        <v>Манометр ТМ номер 00858341</v>
      </c>
    </row>
    <row r="1692" customFormat="false" ht="17.9" hidden="true" customHeight="false" outlineLevel="0" collapsed="false">
      <c r="B1692" s="1" t="s">
        <v>2361</v>
      </c>
      <c r="C1692" s="1" t="s">
        <v>30</v>
      </c>
      <c r="D1692" s="1" t="s">
        <v>446</v>
      </c>
      <c r="F1692" s="1" t="s">
        <v>297</v>
      </c>
      <c r="G1692" s="16" t="n">
        <v>45768</v>
      </c>
      <c r="H1692" s="6" t="s">
        <v>3754</v>
      </c>
      <c r="J1692" s="1" t="s">
        <v>34</v>
      </c>
      <c r="K1692" s="1" t="s">
        <v>35</v>
      </c>
      <c r="L1692" s="1" t="s">
        <v>3755</v>
      </c>
      <c r="M1692" s="17" t="str">
        <f aca="false">IF(COUNTIF(поверки!$H$6:$H$3175,поверки!$H1692)&gt;1,"Дубликат","")</f>
        <v/>
      </c>
      <c r="N1692" s="17" t="str">
        <f aca="false">IF(COUNTIF(поверки!$L$6:$L$3175,поверки!$L1692)&gt;1,"Дубликат","")</f>
        <v/>
      </c>
      <c r="O1692" s="18" t="n">
        <v>1687</v>
      </c>
      <c r="P1692" s="17" t="str">
        <f aca="false">CONCATENATE(TEXT(MONTH(поверки!$G1692),"00"),"/",TEXT(поверки!$O1692,"000"), "/",TEXT(YEAR(поверки!$G1692)-2000,"00"))</f>
        <v>04/1687/25</v>
      </c>
      <c r="Q1692" s="17" t="str">
        <f aca="false">VLOOKUP(поверки!$F1692,'соответстиви ОТ типу'!$K$4:$M$344,2,FALSE())</f>
        <v>Манометр</v>
      </c>
      <c r="R1692" s="17" t="s">
        <v>52</v>
      </c>
      <c r="S1692" s="17" t="s">
        <v>3557</v>
      </c>
      <c r="T1692" s="17" t="n">
        <v>8</v>
      </c>
      <c r="U1692" s="19" t="n">
        <f aca="false">VLOOKUP(поверки!$T1692,'Акты п-п'!$C$5:$I$57,2,FALSE())</f>
        <v>45767</v>
      </c>
      <c r="V1692" s="19" t="n">
        <f aca="false">VLOOKUP(поверки!$T1692,'Акты п-п'!$C$5:$I$57,3,FALSE())</f>
        <v>45770</v>
      </c>
      <c r="W1692" s="17" t="str">
        <f aca="false">VLOOKUP(поверки!$T1692,'Акты п-п'!$C$5:$I$57,5,FALSE())</f>
        <v>Чупин А.А.</v>
      </c>
      <c r="X1692" s="17" t="n">
        <f aca="false">поверки!$G1692-поверки!$U1692</f>
        <v>1</v>
      </c>
      <c r="Y1692" s="17" t="n">
        <f aca="false">поверки!$V1692-поверки!$G1692</f>
        <v>2</v>
      </c>
      <c r="Z1692" s="17" t="str">
        <f aca="false">CONCATENATE(поверки!$Q1692," ",поверки!$S1692," номер ",поверки!$H1692)</f>
        <v>Манометр ТМ номер 00858411</v>
      </c>
    </row>
    <row r="1693" customFormat="false" ht="17.9" hidden="true" customHeight="false" outlineLevel="0" collapsed="false">
      <c r="B1693" s="1" t="s">
        <v>2361</v>
      </c>
      <c r="C1693" s="1" t="s">
        <v>30</v>
      </c>
      <c r="D1693" s="1" t="s">
        <v>446</v>
      </c>
      <c r="F1693" s="1" t="s">
        <v>297</v>
      </c>
      <c r="G1693" s="16" t="n">
        <v>45768</v>
      </c>
      <c r="H1693" s="6" t="s">
        <v>3756</v>
      </c>
      <c r="J1693" s="1" t="s">
        <v>34</v>
      </c>
      <c r="K1693" s="1" t="s">
        <v>35</v>
      </c>
      <c r="L1693" s="1" t="s">
        <v>3757</v>
      </c>
      <c r="M1693" s="17" t="str">
        <f aca="false">IF(COUNTIF(поверки!$H$6:$H$3175,поверки!$H1693)&gt;1,"Дубликат","")</f>
        <v/>
      </c>
      <c r="N1693" s="17" t="str">
        <f aca="false">IF(COUNTIF(поверки!$L$6:$L$3175,поверки!$L1693)&gt;1,"Дубликат","")</f>
        <v/>
      </c>
      <c r="O1693" s="18" t="n">
        <v>1688</v>
      </c>
      <c r="P1693" s="17" t="str">
        <f aca="false">CONCATENATE(TEXT(MONTH(поверки!$G1693),"00"),"/",TEXT(поверки!$O1693,"000"), "/",TEXT(YEAR(поверки!$G1693)-2000,"00"))</f>
        <v>04/1688/25</v>
      </c>
      <c r="Q1693" s="17" t="str">
        <f aca="false">VLOOKUP(поверки!$F1693,'соответстиви ОТ типу'!$K$4:$M$344,2,FALSE())</f>
        <v>Манометр</v>
      </c>
      <c r="R1693" s="17" t="s">
        <v>52</v>
      </c>
      <c r="S1693" s="17" t="s">
        <v>3557</v>
      </c>
      <c r="T1693" s="17" t="n">
        <v>8</v>
      </c>
      <c r="U1693" s="19" t="n">
        <f aca="false">VLOOKUP(поверки!$T1693,'Акты п-п'!$C$5:$I$57,2,FALSE())</f>
        <v>45767</v>
      </c>
      <c r="V1693" s="19" t="n">
        <f aca="false">VLOOKUP(поверки!$T1693,'Акты п-п'!$C$5:$I$57,3,FALSE())</f>
        <v>45770</v>
      </c>
      <c r="W1693" s="17" t="str">
        <f aca="false">VLOOKUP(поверки!$T1693,'Акты п-п'!$C$5:$I$57,5,FALSE())</f>
        <v>Чупин А.А.</v>
      </c>
      <c r="X1693" s="17" t="n">
        <f aca="false">поверки!$G1693-поверки!$U1693</f>
        <v>1</v>
      </c>
      <c r="Y1693" s="17" t="n">
        <f aca="false">поверки!$V1693-поверки!$G1693</f>
        <v>2</v>
      </c>
      <c r="Z1693" s="17" t="str">
        <f aca="false">CONCATENATE(поверки!$Q1693," ",поверки!$S1693," номер ",поверки!$H1693)</f>
        <v>Манометр ТМ номер 00858398</v>
      </c>
    </row>
    <row r="1694" customFormat="false" ht="17.9" hidden="true" customHeight="false" outlineLevel="0" collapsed="false">
      <c r="B1694" s="1" t="s">
        <v>2361</v>
      </c>
      <c r="C1694" s="1" t="s">
        <v>30</v>
      </c>
      <c r="D1694" s="1" t="s">
        <v>446</v>
      </c>
      <c r="F1694" s="1" t="s">
        <v>297</v>
      </c>
      <c r="G1694" s="16" t="n">
        <v>45768</v>
      </c>
      <c r="H1694" s="6" t="s">
        <v>3758</v>
      </c>
      <c r="J1694" s="1" t="s">
        <v>34</v>
      </c>
      <c r="K1694" s="1" t="s">
        <v>35</v>
      </c>
      <c r="L1694" s="1" t="s">
        <v>3759</v>
      </c>
      <c r="M1694" s="17" t="str">
        <f aca="false">IF(COUNTIF(поверки!$H$6:$H$3175,поверки!$H1694)&gt;1,"Дубликат","")</f>
        <v/>
      </c>
      <c r="N1694" s="17" t="str">
        <f aca="false">IF(COUNTIF(поверки!$L$6:$L$3175,поверки!$L1694)&gt;1,"Дубликат","")</f>
        <v/>
      </c>
      <c r="O1694" s="18" t="n">
        <v>1689</v>
      </c>
      <c r="P1694" s="17" t="str">
        <f aca="false">CONCATENATE(TEXT(MONTH(поверки!$G1694),"00"),"/",TEXT(поверки!$O1694,"000"), "/",TEXT(YEAR(поверки!$G1694)-2000,"00"))</f>
        <v>04/1689/25</v>
      </c>
      <c r="Q1694" s="17" t="str">
        <f aca="false">VLOOKUP(поверки!$F1694,'соответстиви ОТ типу'!$K$4:$M$344,2,FALSE())</f>
        <v>Манометр</v>
      </c>
      <c r="R1694" s="17" t="s">
        <v>52</v>
      </c>
      <c r="S1694" s="17" t="s">
        <v>3557</v>
      </c>
      <c r="T1694" s="17" t="n">
        <v>8</v>
      </c>
      <c r="U1694" s="19" t="n">
        <f aca="false">VLOOKUP(поверки!$T1694,'Акты п-п'!$C$5:$I$57,2,FALSE())</f>
        <v>45767</v>
      </c>
      <c r="V1694" s="19" t="n">
        <f aca="false">VLOOKUP(поверки!$T1694,'Акты п-п'!$C$5:$I$57,3,FALSE())</f>
        <v>45770</v>
      </c>
      <c r="W1694" s="17" t="str">
        <f aca="false">VLOOKUP(поверки!$T1694,'Акты п-п'!$C$5:$I$57,5,FALSE())</f>
        <v>Чупин А.А.</v>
      </c>
      <c r="X1694" s="17" t="n">
        <f aca="false">поверки!$G1694-поверки!$U1694</f>
        <v>1</v>
      </c>
      <c r="Y1694" s="17" t="n">
        <f aca="false">поверки!$V1694-поверки!$G1694</f>
        <v>2</v>
      </c>
      <c r="Z1694" s="17" t="str">
        <f aca="false">CONCATENATE(поверки!$Q1694," ",поверки!$S1694," номер ",поверки!$H1694)</f>
        <v>Манометр ТМ номер 00858343</v>
      </c>
    </row>
    <row r="1695" customFormat="false" ht="17.9" hidden="true" customHeight="false" outlineLevel="0" collapsed="false">
      <c r="B1695" s="1" t="s">
        <v>2361</v>
      </c>
      <c r="C1695" s="1" t="s">
        <v>30</v>
      </c>
      <c r="D1695" s="1" t="s">
        <v>446</v>
      </c>
      <c r="F1695" s="1" t="s">
        <v>297</v>
      </c>
      <c r="G1695" s="16" t="n">
        <v>45768</v>
      </c>
      <c r="H1695" s="6" t="s">
        <v>3760</v>
      </c>
      <c r="J1695" s="1" t="s">
        <v>34</v>
      </c>
      <c r="K1695" s="1" t="s">
        <v>35</v>
      </c>
      <c r="L1695" s="1" t="s">
        <v>3761</v>
      </c>
      <c r="M1695" s="17" t="str">
        <f aca="false">IF(COUNTIF(поверки!$H$6:$H$3175,поверки!$H1695)&gt;1,"Дубликат","")</f>
        <v/>
      </c>
      <c r="N1695" s="17" t="str">
        <f aca="false">IF(COUNTIF(поверки!$L$6:$L$3175,поверки!$L1695)&gt;1,"Дубликат","")</f>
        <v/>
      </c>
      <c r="O1695" s="18" t="n">
        <v>1690</v>
      </c>
      <c r="P1695" s="17" t="str">
        <f aca="false">CONCATENATE(TEXT(MONTH(поверки!$G1695),"00"),"/",TEXT(поверки!$O1695,"000"), "/",TEXT(YEAR(поверки!$G1695)-2000,"00"))</f>
        <v>04/1690/25</v>
      </c>
      <c r="Q1695" s="17" t="str">
        <f aca="false">VLOOKUP(поверки!$F1695,'соответстиви ОТ типу'!$K$4:$M$344,2,FALSE())</f>
        <v>Манометр</v>
      </c>
      <c r="R1695" s="17" t="s">
        <v>52</v>
      </c>
      <c r="S1695" s="17" t="s">
        <v>3557</v>
      </c>
      <c r="T1695" s="17" t="n">
        <v>8</v>
      </c>
      <c r="U1695" s="19" t="n">
        <f aca="false">VLOOKUP(поверки!$T1695,'Акты п-п'!$C$5:$I$57,2,FALSE())</f>
        <v>45767</v>
      </c>
      <c r="V1695" s="19" t="n">
        <f aca="false">VLOOKUP(поверки!$T1695,'Акты п-п'!$C$5:$I$57,3,FALSE())</f>
        <v>45770</v>
      </c>
      <c r="W1695" s="17" t="str">
        <f aca="false">VLOOKUP(поверки!$T1695,'Акты п-п'!$C$5:$I$57,5,FALSE())</f>
        <v>Чупин А.А.</v>
      </c>
      <c r="X1695" s="17" t="n">
        <f aca="false">поверки!$G1695-поверки!$U1695</f>
        <v>1</v>
      </c>
      <c r="Y1695" s="17" t="n">
        <f aca="false">поверки!$V1695-поверки!$G1695</f>
        <v>2</v>
      </c>
      <c r="Z1695" s="17" t="str">
        <f aca="false">CONCATENATE(поверки!$Q1695," ",поверки!$S1695," номер ",поверки!$H1695)</f>
        <v>Манометр ТМ номер 00858113</v>
      </c>
    </row>
    <row r="1696" customFormat="false" ht="17.9" hidden="true" customHeight="false" outlineLevel="0" collapsed="false">
      <c r="B1696" s="1" t="s">
        <v>2361</v>
      </c>
      <c r="C1696" s="1" t="s">
        <v>30</v>
      </c>
      <c r="D1696" s="1" t="s">
        <v>446</v>
      </c>
      <c r="F1696" s="1" t="s">
        <v>297</v>
      </c>
      <c r="G1696" s="16" t="n">
        <v>45768</v>
      </c>
      <c r="H1696" s="6" t="s">
        <v>3762</v>
      </c>
      <c r="J1696" s="1" t="s">
        <v>34</v>
      </c>
      <c r="K1696" s="1" t="s">
        <v>35</v>
      </c>
      <c r="L1696" s="1" t="s">
        <v>3763</v>
      </c>
      <c r="M1696" s="17" t="str">
        <f aca="false">IF(COUNTIF(поверки!$H$6:$H$3175,поверки!$H1696)&gt;1,"Дубликат","")</f>
        <v/>
      </c>
      <c r="N1696" s="17" t="str">
        <f aca="false">IF(COUNTIF(поверки!$L$6:$L$3175,поверки!$L1696)&gt;1,"Дубликат","")</f>
        <v/>
      </c>
      <c r="O1696" s="18" t="n">
        <v>1691</v>
      </c>
      <c r="P1696" s="17" t="str">
        <f aca="false">CONCATENATE(TEXT(MONTH(поверки!$G1696),"00"),"/",TEXT(поверки!$O1696,"000"), "/",TEXT(YEAR(поверки!$G1696)-2000,"00"))</f>
        <v>04/1691/25</v>
      </c>
      <c r="Q1696" s="17" t="str">
        <f aca="false">VLOOKUP(поверки!$F1696,'соответстиви ОТ типу'!$K$4:$M$344,2,FALSE())</f>
        <v>Манометр</v>
      </c>
      <c r="R1696" s="17" t="s">
        <v>52</v>
      </c>
      <c r="S1696" s="17" t="s">
        <v>3557</v>
      </c>
      <c r="T1696" s="17" t="n">
        <v>8</v>
      </c>
      <c r="U1696" s="19" t="n">
        <f aca="false">VLOOKUP(поверки!$T1696,'Акты п-п'!$C$5:$I$57,2,FALSE())</f>
        <v>45767</v>
      </c>
      <c r="V1696" s="19" t="n">
        <f aca="false">VLOOKUP(поверки!$T1696,'Акты п-п'!$C$5:$I$57,3,FALSE())</f>
        <v>45770</v>
      </c>
      <c r="W1696" s="17" t="str">
        <f aca="false">VLOOKUP(поверки!$T1696,'Акты п-п'!$C$5:$I$57,5,FALSE())</f>
        <v>Чупин А.А.</v>
      </c>
      <c r="X1696" s="17" t="n">
        <f aca="false">поверки!$G1696-поверки!$U1696</f>
        <v>1</v>
      </c>
      <c r="Y1696" s="17" t="n">
        <f aca="false">поверки!$V1696-поверки!$G1696</f>
        <v>2</v>
      </c>
      <c r="Z1696" s="17" t="str">
        <f aca="false">CONCATENATE(поверки!$Q1696," ",поверки!$S1696," номер ",поверки!$H1696)</f>
        <v>Манометр ТМ номер 00858350</v>
      </c>
    </row>
    <row r="1697" customFormat="false" ht="17.9" hidden="true" customHeight="false" outlineLevel="0" collapsed="false">
      <c r="B1697" s="1" t="s">
        <v>2361</v>
      </c>
      <c r="C1697" s="1" t="s">
        <v>30</v>
      </c>
      <c r="D1697" s="1" t="s">
        <v>446</v>
      </c>
      <c r="F1697" s="1" t="s">
        <v>297</v>
      </c>
      <c r="G1697" s="16" t="n">
        <v>45768</v>
      </c>
      <c r="H1697" s="6" t="s">
        <v>3764</v>
      </c>
      <c r="J1697" s="1" t="s">
        <v>34</v>
      </c>
      <c r="K1697" s="1" t="s">
        <v>35</v>
      </c>
      <c r="L1697" s="1" t="s">
        <v>3765</v>
      </c>
      <c r="M1697" s="17" t="str">
        <f aca="false">IF(COUNTIF(поверки!$H$6:$H$3175,поверки!$H1697)&gt;1,"Дубликат","")</f>
        <v/>
      </c>
      <c r="N1697" s="17" t="str">
        <f aca="false">IF(COUNTIF(поверки!$L$6:$L$3175,поверки!$L1697)&gt;1,"Дубликат","")</f>
        <v/>
      </c>
      <c r="O1697" s="18" t="n">
        <v>1692</v>
      </c>
      <c r="P1697" s="17" t="str">
        <f aca="false">CONCATENATE(TEXT(MONTH(поверки!$G1697),"00"),"/",TEXT(поверки!$O1697,"000"), "/",TEXT(YEAR(поверки!$G1697)-2000,"00"))</f>
        <v>04/1692/25</v>
      </c>
      <c r="Q1697" s="17" t="str">
        <f aca="false">VLOOKUP(поверки!$F1697,'соответстиви ОТ типу'!$K$4:$M$344,2,FALSE())</f>
        <v>Манометр</v>
      </c>
      <c r="R1697" s="17" t="s">
        <v>52</v>
      </c>
      <c r="S1697" s="17" t="s">
        <v>3557</v>
      </c>
      <c r="T1697" s="17" t="n">
        <v>8</v>
      </c>
      <c r="U1697" s="19" t="n">
        <f aca="false">VLOOKUP(поверки!$T1697,'Акты п-п'!$C$5:$I$57,2,FALSE())</f>
        <v>45767</v>
      </c>
      <c r="V1697" s="19" t="n">
        <f aca="false">VLOOKUP(поверки!$T1697,'Акты п-п'!$C$5:$I$57,3,FALSE())</f>
        <v>45770</v>
      </c>
      <c r="W1697" s="17" t="str">
        <f aca="false">VLOOKUP(поверки!$T1697,'Акты п-п'!$C$5:$I$57,5,FALSE())</f>
        <v>Чупин А.А.</v>
      </c>
      <c r="X1697" s="17" t="n">
        <f aca="false">поверки!$G1697-поверки!$U1697</f>
        <v>1</v>
      </c>
      <c r="Y1697" s="17" t="n">
        <f aca="false">поверки!$V1697-поверки!$G1697</f>
        <v>2</v>
      </c>
      <c r="Z1697" s="17" t="str">
        <f aca="false">CONCATENATE(поверки!$Q1697," ",поверки!$S1697," номер ",поверки!$H1697)</f>
        <v>Манометр ТМ номер 00858403</v>
      </c>
    </row>
    <row r="1698" customFormat="false" ht="17.9" hidden="true" customHeight="false" outlineLevel="0" collapsed="false">
      <c r="B1698" s="1" t="s">
        <v>2361</v>
      </c>
      <c r="C1698" s="1" t="s">
        <v>30</v>
      </c>
      <c r="D1698" s="1" t="s">
        <v>446</v>
      </c>
      <c r="F1698" s="1" t="s">
        <v>297</v>
      </c>
      <c r="G1698" s="16" t="n">
        <v>45768</v>
      </c>
      <c r="H1698" s="6" t="s">
        <v>3766</v>
      </c>
      <c r="J1698" s="1" t="s">
        <v>34</v>
      </c>
      <c r="K1698" s="1" t="s">
        <v>35</v>
      </c>
      <c r="L1698" s="1" t="s">
        <v>3767</v>
      </c>
      <c r="M1698" s="17" t="str">
        <f aca="false">IF(COUNTIF(поверки!$H$6:$H$3175,поверки!$H1698)&gt;1,"Дубликат","")</f>
        <v/>
      </c>
      <c r="N1698" s="17" t="str">
        <f aca="false">IF(COUNTIF(поверки!$L$6:$L$3175,поверки!$L1698)&gt;1,"Дубликат","")</f>
        <v/>
      </c>
      <c r="O1698" s="18" t="n">
        <v>1693</v>
      </c>
      <c r="P1698" s="17" t="str">
        <f aca="false">CONCATENATE(TEXT(MONTH(поверки!$G1698),"00"),"/",TEXT(поверки!$O1698,"000"), "/",TEXT(YEAR(поверки!$G1698)-2000,"00"))</f>
        <v>04/1693/25</v>
      </c>
      <c r="Q1698" s="17" t="str">
        <f aca="false">VLOOKUP(поверки!$F1698,'соответстиви ОТ типу'!$K$4:$M$344,2,FALSE())</f>
        <v>Манометр</v>
      </c>
      <c r="R1698" s="17" t="s">
        <v>52</v>
      </c>
      <c r="S1698" s="17" t="s">
        <v>3557</v>
      </c>
      <c r="T1698" s="17" t="n">
        <v>8</v>
      </c>
      <c r="U1698" s="19" t="n">
        <f aca="false">VLOOKUP(поверки!$T1698,'Акты п-п'!$C$5:$I$57,2,FALSE())</f>
        <v>45767</v>
      </c>
      <c r="V1698" s="19" t="n">
        <f aca="false">VLOOKUP(поверки!$T1698,'Акты п-п'!$C$5:$I$57,3,FALSE())</f>
        <v>45770</v>
      </c>
      <c r="W1698" s="17" t="str">
        <f aca="false">VLOOKUP(поверки!$T1698,'Акты п-п'!$C$5:$I$57,5,FALSE())</f>
        <v>Чупин А.А.</v>
      </c>
      <c r="X1698" s="17" t="n">
        <f aca="false">поверки!$G1698-поверки!$U1698</f>
        <v>1</v>
      </c>
      <c r="Y1698" s="17" t="n">
        <f aca="false">поверки!$V1698-поверки!$G1698</f>
        <v>2</v>
      </c>
      <c r="Z1698" s="17" t="str">
        <f aca="false">CONCATENATE(поверки!$Q1698," ",поверки!$S1698," номер ",поверки!$H1698)</f>
        <v>Манометр ТМ номер 00858346</v>
      </c>
    </row>
    <row r="1699" customFormat="false" ht="17.9" hidden="true" customHeight="false" outlineLevel="0" collapsed="false">
      <c r="B1699" s="1" t="s">
        <v>2361</v>
      </c>
      <c r="C1699" s="1" t="s">
        <v>30</v>
      </c>
      <c r="D1699" s="1" t="s">
        <v>446</v>
      </c>
      <c r="F1699" s="1" t="s">
        <v>297</v>
      </c>
      <c r="G1699" s="16" t="n">
        <v>45768</v>
      </c>
      <c r="H1699" s="6" t="s">
        <v>3768</v>
      </c>
      <c r="J1699" s="1" t="s">
        <v>34</v>
      </c>
      <c r="K1699" s="1" t="s">
        <v>35</v>
      </c>
      <c r="L1699" s="1" t="s">
        <v>3769</v>
      </c>
      <c r="M1699" s="17" t="str">
        <f aca="false">IF(COUNTIF(поверки!$H$6:$H$3175,поверки!$H1699)&gt;1,"Дубликат","")</f>
        <v>Дубликат</v>
      </c>
      <c r="N1699" s="17" t="str">
        <f aca="false">IF(COUNTIF(поверки!$L$6:$L$3175,поверки!$L1699)&gt;1,"Дубликат","")</f>
        <v/>
      </c>
      <c r="O1699" s="18" t="n">
        <v>1694</v>
      </c>
      <c r="P1699" s="17" t="str">
        <f aca="false">CONCATENATE(TEXT(MONTH(поверки!$G1699),"00"),"/",TEXT(поверки!$O1699,"000"), "/",TEXT(YEAR(поверки!$G1699)-2000,"00"))</f>
        <v>04/1694/25</v>
      </c>
      <c r="Q1699" s="17" t="str">
        <f aca="false">VLOOKUP(поверки!$F1699,'соответстиви ОТ типу'!$K$4:$M$344,2,FALSE())</f>
        <v>Манометр</v>
      </c>
      <c r="R1699" s="17" t="s">
        <v>52</v>
      </c>
      <c r="S1699" s="17" t="s">
        <v>3557</v>
      </c>
      <c r="T1699" s="17" t="n">
        <v>8</v>
      </c>
      <c r="U1699" s="19" t="n">
        <f aca="false">VLOOKUP(поверки!$T1699,'Акты п-п'!$C$5:$I$57,2,FALSE())</f>
        <v>45767</v>
      </c>
      <c r="V1699" s="19" t="n">
        <f aca="false">VLOOKUP(поверки!$T1699,'Акты п-п'!$C$5:$I$57,3,FALSE())</f>
        <v>45770</v>
      </c>
      <c r="W1699" s="17" t="str">
        <f aca="false">VLOOKUP(поверки!$T1699,'Акты п-п'!$C$5:$I$57,5,FALSE())</f>
        <v>Чупин А.А.</v>
      </c>
      <c r="X1699" s="17" t="n">
        <f aca="false">поверки!$G1699-поверки!$U1699</f>
        <v>1</v>
      </c>
      <c r="Y1699" s="17" t="n">
        <f aca="false">поверки!$V1699-поверки!$G1699</f>
        <v>2</v>
      </c>
      <c r="Z1699" s="17" t="str">
        <f aca="false">CONCATENATE(поверки!$Q1699," ",поверки!$S1699," номер ",поверки!$H1699)</f>
        <v>Манометр ТМ номер 00858297</v>
      </c>
    </row>
    <row r="1700" customFormat="false" ht="17.9" hidden="true" customHeight="false" outlineLevel="0" collapsed="false">
      <c r="B1700" s="1" t="s">
        <v>2361</v>
      </c>
      <c r="C1700" s="1" t="s">
        <v>30</v>
      </c>
      <c r="D1700" s="1" t="s">
        <v>446</v>
      </c>
      <c r="F1700" s="1" t="s">
        <v>297</v>
      </c>
      <c r="G1700" s="16" t="n">
        <v>45768</v>
      </c>
      <c r="H1700" s="6" t="s">
        <v>3770</v>
      </c>
      <c r="J1700" s="1" t="s">
        <v>34</v>
      </c>
      <c r="K1700" s="1" t="s">
        <v>35</v>
      </c>
      <c r="L1700" s="1" t="s">
        <v>3771</v>
      </c>
      <c r="M1700" s="17" t="str">
        <f aca="false">IF(COUNTIF(поверки!$H$6:$H$3175,поверки!$H1700)&gt;1,"Дубликат","")</f>
        <v/>
      </c>
      <c r="N1700" s="17" t="str">
        <f aca="false">IF(COUNTIF(поверки!$L$6:$L$3175,поверки!$L1700)&gt;1,"Дубликат","")</f>
        <v/>
      </c>
      <c r="O1700" s="18" t="n">
        <v>1695</v>
      </c>
      <c r="P1700" s="17" t="str">
        <f aca="false">CONCATENATE(TEXT(MONTH(поверки!$G1700),"00"),"/",TEXT(поверки!$O1700,"000"), "/",TEXT(YEAR(поверки!$G1700)-2000,"00"))</f>
        <v>04/1695/25</v>
      </c>
      <c r="Q1700" s="17" t="str">
        <f aca="false">VLOOKUP(поверки!$F1700,'соответстиви ОТ типу'!$K$4:$M$344,2,FALSE())</f>
        <v>Манометр</v>
      </c>
      <c r="R1700" s="17" t="s">
        <v>52</v>
      </c>
      <c r="S1700" s="17" t="s">
        <v>3557</v>
      </c>
      <c r="T1700" s="17" t="n">
        <v>8</v>
      </c>
      <c r="U1700" s="19" t="n">
        <f aca="false">VLOOKUP(поверки!$T1700,'Акты п-п'!$C$5:$I$57,2,FALSE())</f>
        <v>45767</v>
      </c>
      <c r="V1700" s="19" t="n">
        <f aca="false">VLOOKUP(поверки!$T1700,'Акты п-п'!$C$5:$I$57,3,FALSE())</f>
        <v>45770</v>
      </c>
      <c r="W1700" s="17" t="str">
        <f aca="false">VLOOKUP(поверки!$T1700,'Акты п-п'!$C$5:$I$57,5,FALSE())</f>
        <v>Чупин А.А.</v>
      </c>
      <c r="X1700" s="17" t="n">
        <f aca="false">поверки!$G1700-поверки!$U1700</f>
        <v>1</v>
      </c>
      <c r="Y1700" s="17" t="n">
        <f aca="false">поверки!$V1700-поверки!$G1700</f>
        <v>2</v>
      </c>
      <c r="Z1700" s="17" t="str">
        <f aca="false">CONCATENATE(поверки!$Q1700," ",поверки!$S1700," номер ",поверки!$H1700)</f>
        <v>Манометр ТМ номер 00858285</v>
      </c>
    </row>
    <row r="1701" customFormat="false" ht="17.9" hidden="true" customHeight="false" outlineLevel="0" collapsed="false">
      <c r="B1701" s="1" t="s">
        <v>2361</v>
      </c>
      <c r="C1701" s="1" t="s">
        <v>30</v>
      </c>
      <c r="D1701" s="1" t="s">
        <v>446</v>
      </c>
      <c r="F1701" s="1" t="s">
        <v>297</v>
      </c>
      <c r="G1701" s="16" t="n">
        <v>45768</v>
      </c>
      <c r="H1701" s="6" t="s">
        <v>3772</v>
      </c>
      <c r="J1701" s="1" t="s">
        <v>34</v>
      </c>
      <c r="K1701" s="1" t="s">
        <v>35</v>
      </c>
      <c r="L1701" s="1" t="s">
        <v>3773</v>
      </c>
      <c r="M1701" s="17" t="str">
        <f aca="false">IF(COUNTIF(поверки!$H$6:$H$3175,поверки!$H1701)&gt;1,"Дубликат","")</f>
        <v/>
      </c>
      <c r="N1701" s="17" t="str">
        <f aca="false">IF(COUNTIF(поверки!$L$6:$L$3175,поверки!$L1701)&gt;1,"Дубликат","")</f>
        <v/>
      </c>
      <c r="O1701" s="18" t="n">
        <v>1696</v>
      </c>
      <c r="P1701" s="17" t="str">
        <f aca="false">CONCATENATE(TEXT(MONTH(поверки!$G1701),"00"),"/",TEXT(поверки!$O1701,"000"), "/",TEXT(YEAR(поверки!$G1701)-2000,"00"))</f>
        <v>04/1696/25</v>
      </c>
      <c r="Q1701" s="17" t="str">
        <f aca="false">VLOOKUP(поверки!$F1701,'соответстиви ОТ типу'!$K$4:$M$344,2,FALSE())</f>
        <v>Манометр</v>
      </c>
      <c r="R1701" s="17" t="s">
        <v>52</v>
      </c>
      <c r="S1701" s="17" t="s">
        <v>3557</v>
      </c>
      <c r="T1701" s="17" t="n">
        <v>8</v>
      </c>
      <c r="U1701" s="19" t="n">
        <f aca="false">VLOOKUP(поверки!$T1701,'Акты п-п'!$C$5:$I$57,2,FALSE())</f>
        <v>45767</v>
      </c>
      <c r="V1701" s="19" t="n">
        <f aca="false">VLOOKUP(поверки!$T1701,'Акты п-п'!$C$5:$I$57,3,FALSE())</f>
        <v>45770</v>
      </c>
      <c r="W1701" s="17" t="str">
        <f aca="false">VLOOKUP(поверки!$T1701,'Акты п-п'!$C$5:$I$57,5,FALSE())</f>
        <v>Чупин А.А.</v>
      </c>
      <c r="X1701" s="17" t="n">
        <f aca="false">поверки!$G1701-поверки!$U1701</f>
        <v>1</v>
      </c>
      <c r="Y1701" s="17" t="n">
        <f aca="false">поверки!$V1701-поверки!$G1701</f>
        <v>2</v>
      </c>
      <c r="Z1701" s="17" t="str">
        <f aca="false">CONCATENATE(поверки!$Q1701," ",поверки!$S1701," номер ",поверки!$H1701)</f>
        <v>Манометр ТМ номер 12А7339</v>
      </c>
    </row>
    <row r="1702" customFormat="false" ht="17.9" hidden="true" customHeight="false" outlineLevel="0" collapsed="false">
      <c r="B1702" s="1" t="s">
        <v>2361</v>
      </c>
      <c r="C1702" s="1" t="s">
        <v>30</v>
      </c>
      <c r="D1702" s="1" t="s">
        <v>446</v>
      </c>
      <c r="F1702" s="1" t="s">
        <v>297</v>
      </c>
      <c r="G1702" s="16" t="n">
        <v>45768</v>
      </c>
      <c r="H1702" s="6" t="s">
        <v>3774</v>
      </c>
      <c r="J1702" s="1" t="s">
        <v>34</v>
      </c>
      <c r="K1702" s="1" t="s">
        <v>35</v>
      </c>
      <c r="L1702" s="1" t="s">
        <v>3775</v>
      </c>
      <c r="M1702" s="17" t="str">
        <f aca="false">IF(COUNTIF(поверки!$H$6:$H$3175,поверки!$H1702)&gt;1,"Дубликат","")</f>
        <v/>
      </c>
      <c r="N1702" s="17" t="str">
        <f aca="false">IF(COUNTIF(поверки!$L$6:$L$3175,поверки!$L1702)&gt;1,"Дубликат","")</f>
        <v/>
      </c>
      <c r="O1702" s="18" t="n">
        <v>1697</v>
      </c>
      <c r="P1702" s="17" t="str">
        <f aca="false">CONCATENATE(TEXT(MONTH(поверки!$G1702),"00"),"/",TEXT(поверки!$O1702,"000"), "/",TEXT(YEAR(поверки!$G1702)-2000,"00"))</f>
        <v>04/1697/25</v>
      </c>
      <c r="Q1702" s="17" t="str">
        <f aca="false">VLOOKUP(поверки!$F1702,'соответстиви ОТ типу'!$K$4:$M$344,2,FALSE())</f>
        <v>Манометр</v>
      </c>
      <c r="R1702" s="17" t="s">
        <v>52</v>
      </c>
      <c r="S1702" s="17" t="s">
        <v>3557</v>
      </c>
      <c r="T1702" s="17" t="n">
        <v>8</v>
      </c>
      <c r="U1702" s="19" t="n">
        <f aca="false">VLOOKUP(поверки!$T1702,'Акты п-п'!$C$5:$I$57,2,FALSE())</f>
        <v>45767</v>
      </c>
      <c r="V1702" s="19" t="n">
        <f aca="false">VLOOKUP(поверки!$T1702,'Акты п-п'!$C$5:$I$57,3,FALSE())</f>
        <v>45770</v>
      </c>
      <c r="W1702" s="17" t="str">
        <f aca="false">VLOOKUP(поверки!$T1702,'Акты п-п'!$C$5:$I$57,5,FALSE())</f>
        <v>Чупин А.А.</v>
      </c>
      <c r="X1702" s="17" t="n">
        <f aca="false">поверки!$G1702-поверки!$U1702</f>
        <v>1</v>
      </c>
      <c r="Y1702" s="17" t="n">
        <f aca="false">поверки!$V1702-поверки!$G1702</f>
        <v>2</v>
      </c>
      <c r="Z1702" s="17" t="str">
        <f aca="false">CONCATENATE(поверки!$Q1702," ",поверки!$S1702," номер ",поверки!$H1702)</f>
        <v>Манометр ТМ номер 12А7532</v>
      </c>
    </row>
    <row r="1703" customFormat="false" ht="17.9" hidden="true" customHeight="false" outlineLevel="0" collapsed="false">
      <c r="B1703" s="1" t="s">
        <v>2361</v>
      </c>
      <c r="C1703" s="1" t="s">
        <v>30</v>
      </c>
      <c r="D1703" s="1" t="s">
        <v>446</v>
      </c>
      <c r="F1703" s="1" t="s">
        <v>297</v>
      </c>
      <c r="G1703" s="16" t="n">
        <v>45768</v>
      </c>
      <c r="H1703" s="6" t="s">
        <v>3776</v>
      </c>
      <c r="J1703" s="1" t="s">
        <v>34</v>
      </c>
      <c r="K1703" s="1" t="s">
        <v>35</v>
      </c>
      <c r="L1703" s="1" t="s">
        <v>3777</v>
      </c>
      <c r="M1703" s="17" t="str">
        <f aca="false">IF(COUNTIF(поверки!$H$6:$H$3175,поверки!$H1703)&gt;1,"Дубликат","")</f>
        <v/>
      </c>
      <c r="N1703" s="17" t="str">
        <f aca="false">IF(COUNTIF(поверки!$L$6:$L$3175,поверки!$L1703)&gt;1,"Дубликат","")</f>
        <v/>
      </c>
      <c r="O1703" s="18" t="n">
        <v>1698</v>
      </c>
      <c r="P1703" s="17" t="str">
        <f aca="false">CONCATENATE(TEXT(MONTH(поверки!$G1703),"00"),"/",TEXT(поверки!$O1703,"000"), "/",TEXT(YEAR(поверки!$G1703)-2000,"00"))</f>
        <v>04/1698/25</v>
      </c>
      <c r="Q1703" s="17" t="str">
        <f aca="false">VLOOKUP(поверки!$F1703,'соответстиви ОТ типу'!$K$4:$M$344,2,FALSE())</f>
        <v>Манометр</v>
      </c>
      <c r="R1703" s="17" t="s">
        <v>52</v>
      </c>
      <c r="S1703" s="17" t="s">
        <v>3557</v>
      </c>
      <c r="T1703" s="17" t="n">
        <v>8</v>
      </c>
      <c r="U1703" s="19" t="n">
        <f aca="false">VLOOKUP(поверки!$T1703,'Акты п-п'!$C$5:$I$57,2,FALSE())</f>
        <v>45767</v>
      </c>
      <c r="V1703" s="19" t="n">
        <f aca="false">VLOOKUP(поверки!$T1703,'Акты п-п'!$C$5:$I$57,3,FALSE())</f>
        <v>45770</v>
      </c>
      <c r="W1703" s="17" t="str">
        <f aca="false">VLOOKUP(поверки!$T1703,'Акты п-п'!$C$5:$I$57,5,FALSE())</f>
        <v>Чупин А.А.</v>
      </c>
      <c r="X1703" s="17" t="n">
        <f aca="false">поверки!$G1703-поверки!$U1703</f>
        <v>1</v>
      </c>
      <c r="Y1703" s="17" t="n">
        <f aca="false">поверки!$V1703-поверки!$G1703</f>
        <v>2</v>
      </c>
      <c r="Z1703" s="17" t="str">
        <f aca="false">CONCATENATE(поверки!$Q1703," ",поверки!$S1703," номер ",поверки!$H1703)</f>
        <v>Манометр ТМ номер 00858956</v>
      </c>
    </row>
    <row r="1704" customFormat="false" ht="17.9" hidden="true" customHeight="false" outlineLevel="0" collapsed="false">
      <c r="B1704" s="1" t="s">
        <v>2361</v>
      </c>
      <c r="C1704" s="1" t="s">
        <v>30</v>
      </c>
      <c r="D1704" s="1" t="s">
        <v>446</v>
      </c>
      <c r="F1704" s="1" t="s">
        <v>297</v>
      </c>
      <c r="G1704" s="16" t="n">
        <v>45768</v>
      </c>
      <c r="H1704" s="6" t="s">
        <v>3778</v>
      </c>
      <c r="J1704" s="1" t="s">
        <v>34</v>
      </c>
      <c r="K1704" s="1" t="s">
        <v>35</v>
      </c>
      <c r="L1704" s="1" t="s">
        <v>3779</v>
      </c>
      <c r="M1704" s="17" t="str">
        <f aca="false">IF(COUNTIF(поверки!$H$6:$H$3175,поверки!$H1704)&gt;1,"Дубликат","")</f>
        <v/>
      </c>
      <c r="N1704" s="17" t="str">
        <f aca="false">IF(COUNTIF(поверки!$L$6:$L$3175,поверки!$L1704)&gt;1,"Дубликат","")</f>
        <v/>
      </c>
      <c r="O1704" s="18" t="n">
        <v>1699</v>
      </c>
      <c r="P1704" s="17" t="str">
        <f aca="false">CONCATENATE(TEXT(MONTH(поверки!$G1704),"00"),"/",TEXT(поверки!$O1704,"000"), "/",TEXT(YEAR(поверки!$G1704)-2000,"00"))</f>
        <v>04/1699/25</v>
      </c>
      <c r="Q1704" s="17" t="str">
        <f aca="false">VLOOKUP(поверки!$F1704,'соответстиви ОТ типу'!$K$4:$M$344,2,FALSE())</f>
        <v>Манометр</v>
      </c>
      <c r="R1704" s="17" t="s">
        <v>52</v>
      </c>
      <c r="S1704" s="17" t="s">
        <v>3557</v>
      </c>
      <c r="T1704" s="17" t="n">
        <v>8</v>
      </c>
      <c r="U1704" s="19" t="n">
        <f aca="false">VLOOKUP(поверки!$T1704,'Акты п-п'!$C$5:$I$57,2,FALSE())</f>
        <v>45767</v>
      </c>
      <c r="V1704" s="19" t="n">
        <f aca="false">VLOOKUP(поверки!$T1704,'Акты п-п'!$C$5:$I$57,3,FALSE())</f>
        <v>45770</v>
      </c>
      <c r="W1704" s="17" t="str">
        <f aca="false">VLOOKUP(поверки!$T1704,'Акты п-п'!$C$5:$I$57,5,FALSE())</f>
        <v>Чупин А.А.</v>
      </c>
      <c r="X1704" s="17" t="n">
        <f aca="false">поверки!$G1704-поверки!$U1704</f>
        <v>1</v>
      </c>
      <c r="Y1704" s="17" t="n">
        <f aca="false">поверки!$V1704-поверки!$G1704</f>
        <v>2</v>
      </c>
      <c r="Z1704" s="17" t="str">
        <f aca="false">CONCATENATE(поверки!$Q1704," ",поверки!$S1704," номер ",поверки!$H1704)</f>
        <v>Манометр ТМ номер 12А11054</v>
      </c>
    </row>
    <row r="1705" customFormat="false" ht="17.9" hidden="true" customHeight="false" outlineLevel="0" collapsed="false">
      <c r="B1705" s="1" t="s">
        <v>2361</v>
      </c>
      <c r="C1705" s="1" t="s">
        <v>30</v>
      </c>
      <c r="D1705" s="1" t="s">
        <v>446</v>
      </c>
      <c r="F1705" s="1" t="s">
        <v>297</v>
      </c>
      <c r="G1705" s="16" t="n">
        <v>45768</v>
      </c>
      <c r="H1705" s="6" t="s">
        <v>3780</v>
      </c>
      <c r="J1705" s="1" t="s">
        <v>34</v>
      </c>
      <c r="K1705" s="1" t="s">
        <v>35</v>
      </c>
      <c r="L1705" s="1" t="s">
        <v>3781</v>
      </c>
      <c r="M1705" s="17" t="str">
        <f aca="false">IF(COUNTIF(поверки!$H$6:$H$3175,поверки!$H1705)&gt;1,"Дубликат","")</f>
        <v/>
      </c>
      <c r="N1705" s="17" t="str">
        <f aca="false">IF(COUNTIF(поверки!$L$6:$L$3175,поверки!$L1705)&gt;1,"Дубликат","")</f>
        <v/>
      </c>
      <c r="O1705" s="18" t="n">
        <v>1700</v>
      </c>
      <c r="P1705" s="17" t="str">
        <f aca="false">CONCATENATE(TEXT(MONTH(поверки!$G1705),"00"),"/",TEXT(поверки!$O1705,"000"), "/",TEXT(YEAR(поверки!$G1705)-2000,"00"))</f>
        <v>04/1700/25</v>
      </c>
      <c r="Q1705" s="17" t="str">
        <f aca="false">VLOOKUP(поверки!$F1705,'соответстиви ОТ типу'!$K$4:$M$344,2,FALSE())</f>
        <v>Манометр</v>
      </c>
      <c r="R1705" s="17" t="s">
        <v>52</v>
      </c>
      <c r="S1705" s="17" t="s">
        <v>3557</v>
      </c>
      <c r="T1705" s="17" t="n">
        <v>8</v>
      </c>
      <c r="U1705" s="19" t="n">
        <f aca="false">VLOOKUP(поверки!$T1705,'Акты п-п'!$C$5:$I$57,2,FALSE())</f>
        <v>45767</v>
      </c>
      <c r="V1705" s="19" t="n">
        <f aca="false">VLOOKUP(поверки!$T1705,'Акты п-п'!$C$5:$I$57,3,FALSE())</f>
        <v>45770</v>
      </c>
      <c r="W1705" s="17" t="str">
        <f aca="false">VLOOKUP(поверки!$T1705,'Акты п-п'!$C$5:$I$57,5,FALSE())</f>
        <v>Чупин А.А.</v>
      </c>
      <c r="X1705" s="17" t="n">
        <f aca="false">поверки!$G1705-поверки!$U1705</f>
        <v>1</v>
      </c>
      <c r="Y1705" s="17" t="n">
        <f aca="false">поверки!$V1705-поверки!$G1705</f>
        <v>2</v>
      </c>
      <c r="Z1705" s="17" t="str">
        <f aca="false">CONCATENATE(поверки!$Q1705," ",поверки!$S1705," номер ",поверки!$H1705)</f>
        <v>Манометр ТМ номер 00858908</v>
      </c>
    </row>
    <row r="1706" customFormat="false" ht="17.9" hidden="true" customHeight="false" outlineLevel="0" collapsed="false">
      <c r="B1706" s="1" t="s">
        <v>2361</v>
      </c>
      <c r="C1706" s="1" t="s">
        <v>30</v>
      </c>
      <c r="D1706" s="1" t="s">
        <v>446</v>
      </c>
      <c r="F1706" s="1" t="s">
        <v>297</v>
      </c>
      <c r="G1706" s="16" t="n">
        <v>45768</v>
      </c>
      <c r="H1706" s="6" t="s">
        <v>3782</v>
      </c>
      <c r="J1706" s="1" t="s">
        <v>34</v>
      </c>
      <c r="K1706" s="1" t="s">
        <v>35</v>
      </c>
      <c r="L1706" s="1" t="s">
        <v>3783</v>
      </c>
      <c r="M1706" s="17" t="str">
        <f aca="false">IF(COUNTIF(поверки!$H$6:$H$3175,поверки!$H1706)&gt;1,"Дубликат","")</f>
        <v/>
      </c>
      <c r="N1706" s="17" t="str">
        <f aca="false">IF(COUNTIF(поверки!$L$6:$L$3175,поверки!$L1706)&gt;1,"Дубликат","")</f>
        <v/>
      </c>
      <c r="O1706" s="18" t="n">
        <v>1701</v>
      </c>
      <c r="P1706" s="17" t="str">
        <f aca="false">CONCATENATE(TEXT(MONTH(поверки!$G1706),"00"),"/",TEXT(поверки!$O1706,"000"), "/",TEXT(YEAR(поверки!$G1706)-2000,"00"))</f>
        <v>04/1701/25</v>
      </c>
      <c r="Q1706" s="17" t="str">
        <f aca="false">VLOOKUP(поверки!$F1706,'соответстиви ОТ типу'!$K$4:$M$344,2,FALSE())</f>
        <v>Манометр</v>
      </c>
      <c r="R1706" s="17" t="s">
        <v>52</v>
      </c>
      <c r="S1706" s="17" t="s">
        <v>3557</v>
      </c>
      <c r="T1706" s="17" t="n">
        <v>8</v>
      </c>
      <c r="U1706" s="19" t="n">
        <f aca="false">VLOOKUP(поверки!$T1706,'Акты п-п'!$C$5:$I$57,2,FALSE())</f>
        <v>45767</v>
      </c>
      <c r="V1706" s="19" t="n">
        <f aca="false">VLOOKUP(поверки!$T1706,'Акты п-п'!$C$5:$I$57,3,FALSE())</f>
        <v>45770</v>
      </c>
      <c r="W1706" s="17" t="str">
        <f aca="false">VLOOKUP(поверки!$T1706,'Акты п-п'!$C$5:$I$57,5,FALSE())</f>
        <v>Чупин А.А.</v>
      </c>
      <c r="X1706" s="17" t="n">
        <f aca="false">поверки!$G1706-поверки!$U1706</f>
        <v>1</v>
      </c>
      <c r="Y1706" s="17" t="n">
        <f aca="false">поверки!$V1706-поверки!$G1706</f>
        <v>2</v>
      </c>
      <c r="Z1706" s="17" t="str">
        <f aca="false">CONCATENATE(поверки!$Q1706," ",поверки!$S1706," номер ",поверки!$H1706)</f>
        <v>Манометр ТМ номер 12А11060</v>
      </c>
    </row>
    <row r="1707" customFormat="false" ht="17.9" hidden="true" customHeight="false" outlineLevel="0" collapsed="false">
      <c r="B1707" s="1" t="s">
        <v>2361</v>
      </c>
      <c r="C1707" s="1" t="s">
        <v>30</v>
      </c>
      <c r="D1707" s="1" t="s">
        <v>446</v>
      </c>
      <c r="F1707" s="1" t="s">
        <v>297</v>
      </c>
      <c r="G1707" s="16" t="n">
        <v>45768</v>
      </c>
      <c r="H1707" s="6" t="s">
        <v>3784</v>
      </c>
      <c r="J1707" s="1" t="s">
        <v>34</v>
      </c>
      <c r="K1707" s="1" t="s">
        <v>35</v>
      </c>
      <c r="L1707" s="1" t="s">
        <v>3785</v>
      </c>
      <c r="M1707" s="17" t="str">
        <f aca="false">IF(COUNTIF(поверки!$H$6:$H$3175,поверки!$H1707)&gt;1,"Дубликат","")</f>
        <v/>
      </c>
      <c r="N1707" s="17" t="str">
        <f aca="false">IF(COUNTIF(поверки!$L$6:$L$3175,поверки!$L1707)&gt;1,"Дубликат","")</f>
        <v/>
      </c>
      <c r="O1707" s="18" t="n">
        <v>1702</v>
      </c>
      <c r="P1707" s="17" t="str">
        <f aca="false">CONCATENATE(TEXT(MONTH(поверки!$G1707),"00"),"/",TEXT(поверки!$O1707,"000"), "/",TEXT(YEAR(поверки!$G1707)-2000,"00"))</f>
        <v>04/1702/25</v>
      </c>
      <c r="Q1707" s="17" t="str">
        <f aca="false">VLOOKUP(поверки!$F1707,'соответстиви ОТ типу'!$K$4:$M$344,2,FALSE())</f>
        <v>Манометр</v>
      </c>
      <c r="R1707" s="17" t="s">
        <v>52</v>
      </c>
      <c r="S1707" s="17" t="s">
        <v>3557</v>
      </c>
      <c r="T1707" s="17" t="n">
        <v>8</v>
      </c>
      <c r="U1707" s="19" t="n">
        <f aca="false">VLOOKUP(поверки!$T1707,'Акты п-п'!$C$5:$I$57,2,FALSE())</f>
        <v>45767</v>
      </c>
      <c r="V1707" s="19" t="n">
        <f aca="false">VLOOKUP(поверки!$T1707,'Акты п-п'!$C$5:$I$57,3,FALSE())</f>
        <v>45770</v>
      </c>
      <c r="W1707" s="17" t="str">
        <f aca="false">VLOOKUP(поверки!$T1707,'Акты п-п'!$C$5:$I$57,5,FALSE())</f>
        <v>Чупин А.А.</v>
      </c>
      <c r="X1707" s="17" t="n">
        <f aca="false">поверки!$G1707-поверки!$U1707</f>
        <v>1</v>
      </c>
      <c r="Y1707" s="17" t="n">
        <f aca="false">поверки!$V1707-поверки!$G1707</f>
        <v>2</v>
      </c>
      <c r="Z1707" s="17" t="str">
        <f aca="false">CONCATENATE(поверки!$Q1707," ",поверки!$S1707," номер ",поверки!$H1707)</f>
        <v>Манометр ТМ номер 0085888</v>
      </c>
    </row>
    <row r="1708" customFormat="false" ht="17.9" hidden="true" customHeight="false" outlineLevel="0" collapsed="false">
      <c r="B1708" s="1" t="s">
        <v>2361</v>
      </c>
      <c r="C1708" s="1" t="s">
        <v>30</v>
      </c>
      <c r="D1708" s="1" t="s">
        <v>446</v>
      </c>
      <c r="F1708" s="1" t="s">
        <v>297</v>
      </c>
      <c r="G1708" s="16" t="n">
        <v>45768</v>
      </c>
      <c r="H1708" s="6" t="s">
        <v>3786</v>
      </c>
      <c r="J1708" s="1" t="s">
        <v>34</v>
      </c>
      <c r="K1708" s="1" t="s">
        <v>35</v>
      </c>
      <c r="L1708" s="1" t="s">
        <v>3787</v>
      </c>
      <c r="M1708" s="17" t="str">
        <f aca="false">IF(COUNTIF(поверки!$H$6:$H$3175,поверки!$H1708)&gt;1,"Дубликат","")</f>
        <v/>
      </c>
      <c r="N1708" s="17" t="str">
        <f aca="false">IF(COUNTIF(поверки!$L$6:$L$3175,поверки!$L1708)&gt;1,"Дубликат","")</f>
        <v/>
      </c>
      <c r="O1708" s="18" t="n">
        <v>1703</v>
      </c>
      <c r="P1708" s="17" t="str">
        <f aca="false">CONCATENATE(TEXT(MONTH(поверки!$G1708),"00"),"/",TEXT(поверки!$O1708,"000"), "/",TEXT(YEAR(поверки!$G1708)-2000,"00"))</f>
        <v>04/1703/25</v>
      </c>
      <c r="Q1708" s="17" t="str">
        <f aca="false">VLOOKUP(поверки!$F1708,'соответстиви ОТ типу'!$K$4:$M$344,2,FALSE())</f>
        <v>Манометр</v>
      </c>
      <c r="R1708" s="17" t="s">
        <v>52</v>
      </c>
      <c r="S1708" s="17" t="s">
        <v>3557</v>
      </c>
      <c r="T1708" s="17" t="n">
        <v>8</v>
      </c>
      <c r="U1708" s="19" t="n">
        <f aca="false">VLOOKUP(поверки!$T1708,'Акты п-п'!$C$5:$I$57,2,FALSE())</f>
        <v>45767</v>
      </c>
      <c r="V1708" s="19" t="n">
        <f aca="false">VLOOKUP(поверки!$T1708,'Акты п-п'!$C$5:$I$57,3,FALSE())</f>
        <v>45770</v>
      </c>
      <c r="W1708" s="17" t="str">
        <f aca="false">VLOOKUP(поверки!$T1708,'Акты п-п'!$C$5:$I$57,5,FALSE())</f>
        <v>Чупин А.А.</v>
      </c>
      <c r="X1708" s="17" t="n">
        <f aca="false">поверки!$G1708-поверки!$U1708</f>
        <v>1</v>
      </c>
      <c r="Y1708" s="17" t="n">
        <f aca="false">поверки!$V1708-поверки!$G1708</f>
        <v>2</v>
      </c>
      <c r="Z1708" s="17" t="str">
        <f aca="false">CONCATENATE(поверки!$Q1708," ",поверки!$S1708," номер ",поверки!$H1708)</f>
        <v>Манометр ТМ номер 858961</v>
      </c>
    </row>
    <row r="1709" customFormat="false" ht="17.9" hidden="true" customHeight="false" outlineLevel="0" collapsed="false">
      <c r="B1709" s="1" t="s">
        <v>2361</v>
      </c>
      <c r="C1709" s="1" t="s">
        <v>30</v>
      </c>
      <c r="D1709" s="1" t="s">
        <v>446</v>
      </c>
      <c r="F1709" s="1" t="s">
        <v>297</v>
      </c>
      <c r="G1709" s="16" t="n">
        <v>45768</v>
      </c>
      <c r="H1709" s="6" t="s">
        <v>3788</v>
      </c>
      <c r="J1709" s="1" t="s">
        <v>34</v>
      </c>
      <c r="K1709" s="1" t="s">
        <v>35</v>
      </c>
      <c r="L1709" s="1" t="s">
        <v>3789</v>
      </c>
      <c r="M1709" s="17" t="str">
        <f aca="false">IF(COUNTIF(поверки!$H$6:$H$3175,поверки!$H1709)&gt;1,"Дубликат","")</f>
        <v/>
      </c>
      <c r="N1709" s="17" t="str">
        <f aca="false">IF(COUNTIF(поверки!$L$6:$L$3175,поверки!$L1709)&gt;1,"Дубликат","")</f>
        <v/>
      </c>
      <c r="O1709" s="18" t="n">
        <v>1704</v>
      </c>
      <c r="P1709" s="17" t="str">
        <f aca="false">CONCATENATE(TEXT(MONTH(поверки!$G1709),"00"),"/",TEXT(поверки!$O1709,"000"), "/",TEXT(YEAR(поверки!$G1709)-2000,"00"))</f>
        <v>04/1704/25</v>
      </c>
      <c r="Q1709" s="17" t="str">
        <f aca="false">VLOOKUP(поверки!$F1709,'соответстиви ОТ типу'!$K$4:$M$344,2,FALSE())</f>
        <v>Манометр</v>
      </c>
      <c r="R1709" s="17" t="s">
        <v>52</v>
      </c>
      <c r="S1709" s="17" t="s">
        <v>3557</v>
      </c>
      <c r="T1709" s="17" t="n">
        <v>8</v>
      </c>
      <c r="U1709" s="19" t="n">
        <f aca="false">VLOOKUP(поверки!$T1709,'Акты п-п'!$C$5:$I$57,2,FALSE())</f>
        <v>45767</v>
      </c>
      <c r="V1709" s="19" t="n">
        <f aca="false">VLOOKUP(поверки!$T1709,'Акты п-п'!$C$5:$I$57,3,FALSE())</f>
        <v>45770</v>
      </c>
      <c r="W1709" s="17" t="str">
        <f aca="false">VLOOKUP(поверки!$T1709,'Акты п-п'!$C$5:$I$57,5,FALSE())</f>
        <v>Чупин А.А.</v>
      </c>
      <c r="X1709" s="17" t="n">
        <f aca="false">поверки!$G1709-поверки!$U1709</f>
        <v>1</v>
      </c>
      <c r="Y1709" s="17" t="n">
        <f aca="false">поверки!$V1709-поверки!$G1709</f>
        <v>2</v>
      </c>
      <c r="Z1709" s="17" t="str">
        <f aca="false">CONCATENATE(поверки!$Q1709," ",поверки!$S1709," номер ",поверки!$H1709)</f>
        <v>Манометр ТМ номер 00858943</v>
      </c>
    </row>
    <row r="1710" customFormat="false" ht="17.9" hidden="true" customHeight="false" outlineLevel="0" collapsed="false">
      <c r="B1710" s="1" t="s">
        <v>2361</v>
      </c>
      <c r="C1710" s="1" t="s">
        <v>30</v>
      </c>
      <c r="D1710" s="1" t="s">
        <v>446</v>
      </c>
      <c r="F1710" s="1" t="s">
        <v>297</v>
      </c>
      <c r="G1710" s="16" t="n">
        <v>45768</v>
      </c>
      <c r="H1710" s="6" t="s">
        <v>3790</v>
      </c>
      <c r="J1710" s="1" t="s">
        <v>34</v>
      </c>
      <c r="K1710" s="1" t="s">
        <v>35</v>
      </c>
      <c r="L1710" s="1" t="s">
        <v>3791</v>
      </c>
      <c r="M1710" s="17" t="str">
        <f aca="false">IF(COUNTIF(поверки!$H$6:$H$3175,поверки!$H1710)&gt;1,"Дубликат","")</f>
        <v/>
      </c>
      <c r="N1710" s="17" t="str">
        <f aca="false">IF(COUNTIF(поверки!$L$6:$L$3175,поверки!$L1710)&gt;1,"Дубликат","")</f>
        <v/>
      </c>
      <c r="O1710" s="18" t="n">
        <v>1705</v>
      </c>
      <c r="P1710" s="17" t="str">
        <f aca="false">CONCATENATE(TEXT(MONTH(поверки!$G1710),"00"),"/",TEXT(поверки!$O1710,"000"), "/",TEXT(YEAR(поверки!$G1710)-2000,"00"))</f>
        <v>04/1705/25</v>
      </c>
      <c r="Q1710" s="17" t="str">
        <f aca="false">VLOOKUP(поверки!$F1710,'соответстиви ОТ типу'!$K$4:$M$344,2,FALSE())</f>
        <v>Манометр</v>
      </c>
      <c r="R1710" s="17" t="s">
        <v>52</v>
      </c>
      <c r="S1710" s="17" t="s">
        <v>3557</v>
      </c>
      <c r="T1710" s="17" t="n">
        <v>8</v>
      </c>
      <c r="U1710" s="19" t="n">
        <f aca="false">VLOOKUP(поверки!$T1710,'Акты п-п'!$C$5:$I$57,2,FALSE())</f>
        <v>45767</v>
      </c>
      <c r="V1710" s="19" t="n">
        <f aca="false">VLOOKUP(поверки!$T1710,'Акты п-п'!$C$5:$I$57,3,FALSE())</f>
        <v>45770</v>
      </c>
      <c r="W1710" s="17" t="str">
        <f aca="false">VLOOKUP(поверки!$T1710,'Акты п-п'!$C$5:$I$57,5,FALSE())</f>
        <v>Чупин А.А.</v>
      </c>
      <c r="X1710" s="17" t="n">
        <f aca="false">поверки!$G1710-поверки!$U1710</f>
        <v>1</v>
      </c>
      <c r="Y1710" s="17" t="n">
        <f aca="false">поверки!$V1710-поверки!$G1710</f>
        <v>2</v>
      </c>
      <c r="Z1710" s="17" t="str">
        <f aca="false">CONCATENATE(поверки!$Q1710," ",поверки!$S1710," номер ",поверки!$H1710)</f>
        <v>Манометр ТМ номер 12А11077</v>
      </c>
    </row>
    <row r="1711" customFormat="false" ht="17.9" hidden="true" customHeight="false" outlineLevel="0" collapsed="false">
      <c r="B1711" s="1" t="s">
        <v>2361</v>
      </c>
      <c r="C1711" s="1" t="s">
        <v>30</v>
      </c>
      <c r="D1711" s="1" t="s">
        <v>446</v>
      </c>
      <c r="F1711" s="1" t="s">
        <v>297</v>
      </c>
      <c r="G1711" s="16" t="n">
        <v>45768</v>
      </c>
      <c r="H1711" s="6" t="s">
        <v>3792</v>
      </c>
      <c r="J1711" s="1" t="s">
        <v>34</v>
      </c>
      <c r="K1711" s="1" t="s">
        <v>35</v>
      </c>
      <c r="L1711" s="1" t="s">
        <v>3793</v>
      </c>
      <c r="M1711" s="17" t="str">
        <f aca="false">IF(COUNTIF(поверки!$H$6:$H$3175,поверки!$H1711)&gt;1,"Дубликат","")</f>
        <v/>
      </c>
      <c r="N1711" s="17" t="str">
        <f aca="false">IF(COUNTIF(поверки!$L$6:$L$3175,поверки!$L1711)&gt;1,"Дубликат","")</f>
        <v/>
      </c>
      <c r="O1711" s="18" t="n">
        <v>1706</v>
      </c>
      <c r="P1711" s="17" t="str">
        <f aca="false">CONCATENATE(TEXT(MONTH(поверки!$G1711),"00"),"/",TEXT(поверки!$O1711,"000"), "/",TEXT(YEAR(поверки!$G1711)-2000,"00"))</f>
        <v>04/1706/25</v>
      </c>
      <c r="Q1711" s="17" t="str">
        <f aca="false">VLOOKUP(поверки!$F1711,'соответстиви ОТ типу'!$K$4:$M$344,2,FALSE())</f>
        <v>Манометр</v>
      </c>
      <c r="R1711" s="17" t="s">
        <v>52</v>
      </c>
      <c r="S1711" s="17" t="s">
        <v>3557</v>
      </c>
      <c r="T1711" s="17" t="n">
        <v>8</v>
      </c>
      <c r="U1711" s="19" t="n">
        <f aca="false">VLOOKUP(поверки!$T1711,'Акты п-п'!$C$5:$I$57,2,FALSE())</f>
        <v>45767</v>
      </c>
      <c r="V1711" s="19" t="n">
        <f aca="false">VLOOKUP(поверки!$T1711,'Акты п-п'!$C$5:$I$57,3,FALSE())</f>
        <v>45770</v>
      </c>
      <c r="W1711" s="17" t="str">
        <f aca="false">VLOOKUP(поверки!$T1711,'Акты п-п'!$C$5:$I$57,5,FALSE())</f>
        <v>Чупин А.А.</v>
      </c>
      <c r="X1711" s="17" t="n">
        <f aca="false">поверки!$G1711-поверки!$U1711</f>
        <v>1</v>
      </c>
      <c r="Y1711" s="17" t="n">
        <f aca="false">поверки!$V1711-поверки!$G1711</f>
        <v>2</v>
      </c>
      <c r="Z1711" s="17" t="str">
        <f aca="false">CONCATENATE(поверки!$Q1711," ",поверки!$S1711," номер ",поверки!$H1711)</f>
        <v>Манометр ТМ номер 12А11035</v>
      </c>
    </row>
    <row r="1712" customFormat="false" ht="17.9" hidden="true" customHeight="false" outlineLevel="0" collapsed="false">
      <c r="B1712" s="1" t="s">
        <v>2361</v>
      </c>
      <c r="C1712" s="1" t="s">
        <v>30</v>
      </c>
      <c r="D1712" s="1" t="s">
        <v>446</v>
      </c>
      <c r="F1712" s="1" t="s">
        <v>297</v>
      </c>
      <c r="G1712" s="16" t="n">
        <v>45768</v>
      </c>
      <c r="H1712" s="6" t="s">
        <v>3794</v>
      </c>
      <c r="J1712" s="1" t="s">
        <v>34</v>
      </c>
      <c r="K1712" s="1" t="s">
        <v>35</v>
      </c>
      <c r="L1712" s="1" t="s">
        <v>3795</v>
      </c>
      <c r="M1712" s="17" t="str">
        <f aca="false">IF(COUNTIF(поверки!$H$6:$H$3175,поверки!$H1712)&gt;1,"Дубликат","")</f>
        <v/>
      </c>
      <c r="N1712" s="17" t="str">
        <f aca="false">IF(COUNTIF(поверки!$L$6:$L$3175,поверки!$L1712)&gt;1,"Дубликат","")</f>
        <v/>
      </c>
      <c r="O1712" s="18" t="n">
        <v>1707</v>
      </c>
      <c r="P1712" s="17" t="str">
        <f aca="false">CONCATENATE(TEXT(MONTH(поверки!$G1712),"00"),"/",TEXT(поверки!$O1712,"000"), "/",TEXT(YEAR(поверки!$G1712)-2000,"00"))</f>
        <v>04/1707/25</v>
      </c>
      <c r="Q1712" s="17" t="str">
        <f aca="false">VLOOKUP(поверки!$F1712,'соответстиви ОТ типу'!$K$4:$M$344,2,FALSE())</f>
        <v>Манометр</v>
      </c>
      <c r="R1712" s="17" t="s">
        <v>52</v>
      </c>
      <c r="S1712" s="17" t="s">
        <v>3557</v>
      </c>
      <c r="T1712" s="17" t="n">
        <v>8</v>
      </c>
      <c r="U1712" s="19" t="n">
        <f aca="false">VLOOKUP(поверки!$T1712,'Акты п-п'!$C$5:$I$57,2,FALSE())</f>
        <v>45767</v>
      </c>
      <c r="V1712" s="19" t="n">
        <f aca="false">VLOOKUP(поверки!$T1712,'Акты п-п'!$C$5:$I$57,3,FALSE())</f>
        <v>45770</v>
      </c>
      <c r="W1712" s="17" t="str">
        <f aca="false">VLOOKUP(поверки!$T1712,'Акты п-п'!$C$5:$I$57,5,FALSE())</f>
        <v>Чупин А.А.</v>
      </c>
      <c r="X1712" s="17" t="n">
        <f aca="false">поверки!$G1712-поверки!$U1712</f>
        <v>1</v>
      </c>
      <c r="Y1712" s="17" t="n">
        <f aca="false">поверки!$V1712-поверки!$G1712</f>
        <v>2</v>
      </c>
      <c r="Z1712" s="17" t="str">
        <f aca="false">CONCATENATE(поверки!$Q1712," ",поверки!$S1712," номер ",поверки!$H1712)</f>
        <v>Манометр ТМ номер 00858902</v>
      </c>
    </row>
    <row r="1713" customFormat="false" ht="17.9" hidden="true" customHeight="false" outlineLevel="0" collapsed="false">
      <c r="B1713" s="1" t="s">
        <v>2361</v>
      </c>
      <c r="C1713" s="1" t="s">
        <v>30</v>
      </c>
      <c r="D1713" s="1" t="s">
        <v>446</v>
      </c>
      <c r="F1713" s="1" t="s">
        <v>297</v>
      </c>
      <c r="G1713" s="16" t="n">
        <v>45768</v>
      </c>
      <c r="H1713" s="6" t="s">
        <v>3796</v>
      </c>
      <c r="J1713" s="1" t="s">
        <v>34</v>
      </c>
      <c r="K1713" s="1" t="s">
        <v>35</v>
      </c>
      <c r="L1713" s="1" t="s">
        <v>3797</v>
      </c>
      <c r="M1713" s="17" t="str">
        <f aca="false">IF(COUNTIF(поверки!$H$6:$H$3175,поверки!$H1713)&gt;1,"Дубликат","")</f>
        <v/>
      </c>
      <c r="N1713" s="17" t="str">
        <f aca="false">IF(COUNTIF(поверки!$L$6:$L$3175,поверки!$L1713)&gt;1,"Дубликат","")</f>
        <v/>
      </c>
      <c r="O1713" s="18" t="n">
        <v>1708</v>
      </c>
      <c r="P1713" s="17" t="str">
        <f aca="false">CONCATENATE(TEXT(MONTH(поверки!$G1713),"00"),"/",TEXT(поверки!$O1713,"000"), "/",TEXT(YEAR(поверки!$G1713)-2000,"00"))</f>
        <v>04/1708/25</v>
      </c>
      <c r="Q1713" s="17" t="str">
        <f aca="false">VLOOKUP(поверки!$F1713,'соответстиви ОТ типу'!$K$4:$M$344,2,FALSE())</f>
        <v>Манометр</v>
      </c>
      <c r="R1713" s="17" t="s">
        <v>52</v>
      </c>
      <c r="S1713" s="17" t="s">
        <v>3557</v>
      </c>
      <c r="T1713" s="17" t="n">
        <v>8</v>
      </c>
      <c r="U1713" s="19" t="n">
        <f aca="false">VLOOKUP(поверки!$T1713,'Акты п-п'!$C$5:$I$57,2,FALSE())</f>
        <v>45767</v>
      </c>
      <c r="V1713" s="19" t="n">
        <f aca="false">VLOOKUP(поверки!$T1713,'Акты п-п'!$C$5:$I$57,3,FALSE())</f>
        <v>45770</v>
      </c>
      <c r="W1713" s="17" t="str">
        <f aca="false">VLOOKUP(поверки!$T1713,'Акты п-п'!$C$5:$I$57,5,FALSE())</f>
        <v>Чупин А.А.</v>
      </c>
      <c r="X1713" s="17" t="n">
        <f aca="false">поверки!$G1713-поверки!$U1713</f>
        <v>1</v>
      </c>
      <c r="Y1713" s="17" t="n">
        <f aca="false">поверки!$V1713-поверки!$G1713</f>
        <v>2</v>
      </c>
      <c r="Z1713" s="17" t="str">
        <f aca="false">CONCATENATE(поверки!$Q1713," ",поверки!$S1713," номер ",поверки!$H1713)</f>
        <v>Манометр ТМ номер 00858883</v>
      </c>
    </row>
    <row r="1714" customFormat="false" ht="17.9" hidden="true" customHeight="false" outlineLevel="0" collapsed="false">
      <c r="B1714" s="1" t="s">
        <v>2361</v>
      </c>
      <c r="C1714" s="1" t="s">
        <v>30</v>
      </c>
      <c r="D1714" s="1" t="s">
        <v>446</v>
      </c>
      <c r="F1714" s="1" t="s">
        <v>297</v>
      </c>
      <c r="G1714" s="16" t="n">
        <v>45768</v>
      </c>
      <c r="H1714" s="6" t="s">
        <v>3798</v>
      </c>
      <c r="J1714" s="1" t="s">
        <v>34</v>
      </c>
      <c r="K1714" s="1" t="s">
        <v>35</v>
      </c>
      <c r="L1714" s="1" t="s">
        <v>3799</v>
      </c>
      <c r="M1714" s="17" t="str">
        <f aca="false">IF(COUNTIF(поверки!$H$6:$H$3175,поверки!$H1714)&gt;1,"Дубликат","")</f>
        <v/>
      </c>
      <c r="N1714" s="17" t="str">
        <f aca="false">IF(COUNTIF(поверки!$L$6:$L$3175,поверки!$L1714)&gt;1,"Дубликат","")</f>
        <v/>
      </c>
      <c r="O1714" s="18" t="n">
        <v>1709</v>
      </c>
      <c r="P1714" s="17" t="str">
        <f aca="false">CONCATENATE(TEXT(MONTH(поверки!$G1714),"00"),"/",TEXT(поверки!$O1714,"000"), "/",TEXT(YEAR(поверки!$G1714)-2000,"00"))</f>
        <v>04/1709/25</v>
      </c>
      <c r="Q1714" s="17" t="str">
        <f aca="false">VLOOKUP(поверки!$F1714,'соответстиви ОТ типу'!$K$4:$M$344,2,FALSE())</f>
        <v>Манометр</v>
      </c>
      <c r="R1714" s="17" t="s">
        <v>52</v>
      </c>
      <c r="S1714" s="17" t="s">
        <v>3557</v>
      </c>
      <c r="T1714" s="17" t="n">
        <v>8</v>
      </c>
      <c r="U1714" s="19" t="n">
        <f aca="false">VLOOKUP(поверки!$T1714,'Акты п-п'!$C$5:$I$57,2,FALSE())</f>
        <v>45767</v>
      </c>
      <c r="V1714" s="19" t="n">
        <f aca="false">VLOOKUP(поверки!$T1714,'Акты п-п'!$C$5:$I$57,3,FALSE())</f>
        <v>45770</v>
      </c>
      <c r="W1714" s="17" t="str">
        <f aca="false">VLOOKUP(поверки!$T1714,'Акты п-п'!$C$5:$I$57,5,FALSE())</f>
        <v>Чупин А.А.</v>
      </c>
      <c r="X1714" s="17" t="n">
        <f aca="false">поверки!$G1714-поверки!$U1714</f>
        <v>1</v>
      </c>
      <c r="Y1714" s="17" t="n">
        <f aca="false">поверки!$V1714-поверки!$G1714</f>
        <v>2</v>
      </c>
      <c r="Z1714" s="17" t="str">
        <f aca="false">CONCATENATE(поверки!$Q1714," ",поверки!$S1714," номер ",поверки!$H1714)</f>
        <v>Манометр ТМ номер 00858858</v>
      </c>
    </row>
    <row r="1715" customFormat="false" ht="17.9" hidden="true" customHeight="false" outlineLevel="0" collapsed="false">
      <c r="B1715" s="1" t="s">
        <v>2361</v>
      </c>
      <c r="C1715" s="1" t="s">
        <v>30</v>
      </c>
      <c r="D1715" s="1" t="s">
        <v>446</v>
      </c>
      <c r="F1715" s="1" t="s">
        <v>297</v>
      </c>
      <c r="G1715" s="16" t="n">
        <v>45768</v>
      </c>
      <c r="H1715" s="6" t="s">
        <v>3800</v>
      </c>
      <c r="J1715" s="1" t="s">
        <v>34</v>
      </c>
      <c r="K1715" s="1" t="s">
        <v>35</v>
      </c>
      <c r="L1715" s="1" t="s">
        <v>3801</v>
      </c>
      <c r="M1715" s="17" t="str">
        <f aca="false">IF(COUNTIF(поверки!$H$6:$H$3175,поверки!$H1715)&gt;1,"Дубликат","")</f>
        <v/>
      </c>
      <c r="N1715" s="17" t="str">
        <f aca="false">IF(COUNTIF(поверки!$L$6:$L$3175,поверки!$L1715)&gt;1,"Дубликат","")</f>
        <v/>
      </c>
      <c r="O1715" s="18" t="n">
        <v>1710</v>
      </c>
      <c r="P1715" s="17" t="str">
        <f aca="false">CONCATENATE(TEXT(MONTH(поверки!$G1715),"00"),"/",TEXT(поверки!$O1715,"000"), "/",TEXT(YEAR(поверки!$G1715)-2000,"00"))</f>
        <v>04/1710/25</v>
      </c>
      <c r="Q1715" s="17" t="str">
        <f aca="false">VLOOKUP(поверки!$F1715,'соответстиви ОТ типу'!$K$4:$M$344,2,FALSE())</f>
        <v>Манометр</v>
      </c>
      <c r="R1715" s="17" t="s">
        <v>52</v>
      </c>
      <c r="S1715" s="17" t="s">
        <v>3557</v>
      </c>
      <c r="T1715" s="17" t="n">
        <v>8</v>
      </c>
      <c r="U1715" s="19" t="n">
        <f aca="false">VLOOKUP(поверки!$T1715,'Акты п-п'!$C$5:$I$57,2,FALSE())</f>
        <v>45767</v>
      </c>
      <c r="V1715" s="19" t="n">
        <f aca="false">VLOOKUP(поверки!$T1715,'Акты п-п'!$C$5:$I$57,3,FALSE())</f>
        <v>45770</v>
      </c>
      <c r="W1715" s="17" t="str">
        <f aca="false">VLOOKUP(поверки!$T1715,'Акты п-п'!$C$5:$I$57,5,FALSE())</f>
        <v>Чупин А.А.</v>
      </c>
      <c r="X1715" s="17" t="n">
        <f aca="false">поверки!$G1715-поверки!$U1715</f>
        <v>1</v>
      </c>
      <c r="Y1715" s="17" t="n">
        <f aca="false">поверки!$V1715-поверки!$G1715</f>
        <v>2</v>
      </c>
      <c r="Z1715" s="17" t="str">
        <f aca="false">CONCATENATE(поверки!$Q1715," ",поверки!$S1715," номер ",поверки!$H1715)</f>
        <v>Манометр ТМ номер 12А11002</v>
      </c>
    </row>
    <row r="1716" customFormat="false" ht="17.9" hidden="true" customHeight="false" outlineLevel="0" collapsed="false">
      <c r="B1716" s="1" t="s">
        <v>2361</v>
      </c>
      <c r="C1716" s="1" t="s">
        <v>30</v>
      </c>
      <c r="D1716" s="1" t="s">
        <v>446</v>
      </c>
      <c r="F1716" s="1" t="s">
        <v>297</v>
      </c>
      <c r="G1716" s="16" t="n">
        <v>45768</v>
      </c>
      <c r="H1716" s="6" t="s">
        <v>3802</v>
      </c>
      <c r="J1716" s="1" t="s">
        <v>34</v>
      </c>
      <c r="K1716" s="1" t="s">
        <v>35</v>
      </c>
      <c r="L1716" s="1" t="s">
        <v>3803</v>
      </c>
      <c r="M1716" s="17" t="str">
        <f aca="false">IF(COUNTIF(поверки!$H$6:$H$3175,поверки!$H1716)&gt;1,"Дубликат","")</f>
        <v/>
      </c>
      <c r="N1716" s="17" t="str">
        <f aca="false">IF(COUNTIF(поверки!$L$6:$L$3175,поверки!$L1716)&gt;1,"Дубликат","")</f>
        <v/>
      </c>
      <c r="O1716" s="18" t="n">
        <v>1711</v>
      </c>
      <c r="P1716" s="17" t="str">
        <f aca="false">CONCATENATE(TEXT(MONTH(поверки!$G1716),"00"),"/",TEXT(поверки!$O1716,"000"), "/",TEXT(YEAR(поверки!$G1716)-2000,"00"))</f>
        <v>04/1711/25</v>
      </c>
      <c r="Q1716" s="17" t="str">
        <f aca="false">VLOOKUP(поверки!$F1716,'соответстиви ОТ типу'!$K$4:$M$344,2,FALSE())</f>
        <v>Манометр</v>
      </c>
      <c r="R1716" s="17" t="s">
        <v>52</v>
      </c>
      <c r="S1716" s="17" t="s">
        <v>3557</v>
      </c>
      <c r="T1716" s="17" t="n">
        <v>8</v>
      </c>
      <c r="U1716" s="19" t="n">
        <f aca="false">VLOOKUP(поверки!$T1716,'Акты п-п'!$C$5:$I$57,2,FALSE())</f>
        <v>45767</v>
      </c>
      <c r="V1716" s="19" t="n">
        <f aca="false">VLOOKUP(поверки!$T1716,'Акты п-п'!$C$5:$I$57,3,FALSE())</f>
        <v>45770</v>
      </c>
      <c r="W1716" s="17" t="str">
        <f aca="false">VLOOKUP(поверки!$T1716,'Акты п-п'!$C$5:$I$57,5,FALSE())</f>
        <v>Чупин А.А.</v>
      </c>
      <c r="X1716" s="17" t="n">
        <f aca="false">поверки!$G1716-поверки!$U1716</f>
        <v>1</v>
      </c>
      <c r="Y1716" s="17" t="n">
        <f aca="false">поверки!$V1716-поверки!$G1716</f>
        <v>2</v>
      </c>
      <c r="Z1716" s="17" t="str">
        <f aca="false">CONCATENATE(поверки!$Q1716," ",поверки!$S1716," номер ",поверки!$H1716)</f>
        <v>Манометр ТМ номер 12А1113</v>
      </c>
    </row>
    <row r="1717" customFormat="false" ht="17.9" hidden="true" customHeight="false" outlineLevel="0" collapsed="false">
      <c r="B1717" s="1" t="s">
        <v>2361</v>
      </c>
      <c r="C1717" s="1" t="s">
        <v>30</v>
      </c>
      <c r="D1717" s="1" t="s">
        <v>446</v>
      </c>
      <c r="F1717" s="1" t="s">
        <v>297</v>
      </c>
      <c r="G1717" s="16" t="n">
        <v>45768</v>
      </c>
      <c r="H1717" s="6" t="s">
        <v>3804</v>
      </c>
      <c r="J1717" s="1" t="s">
        <v>34</v>
      </c>
      <c r="K1717" s="1" t="s">
        <v>35</v>
      </c>
      <c r="L1717" s="1" t="s">
        <v>3805</v>
      </c>
      <c r="M1717" s="17" t="str">
        <f aca="false">IF(COUNTIF(поверки!$H$6:$H$3175,поверки!$H1717)&gt;1,"Дубликат","")</f>
        <v/>
      </c>
      <c r="N1717" s="17" t="str">
        <f aca="false">IF(COUNTIF(поверки!$L$6:$L$3175,поверки!$L1717)&gt;1,"Дубликат","")</f>
        <v/>
      </c>
      <c r="O1717" s="18" t="n">
        <v>1712</v>
      </c>
      <c r="P1717" s="17" t="str">
        <f aca="false">CONCATENATE(TEXT(MONTH(поверки!$G1717),"00"),"/",TEXT(поверки!$O1717,"000"), "/",TEXT(YEAR(поверки!$G1717)-2000,"00"))</f>
        <v>04/1712/25</v>
      </c>
      <c r="Q1717" s="17" t="str">
        <f aca="false">VLOOKUP(поверки!$F1717,'соответстиви ОТ типу'!$K$4:$M$344,2,FALSE())</f>
        <v>Манометр</v>
      </c>
      <c r="R1717" s="17" t="s">
        <v>52</v>
      </c>
      <c r="S1717" s="17" t="s">
        <v>3557</v>
      </c>
      <c r="T1717" s="17" t="n">
        <v>8</v>
      </c>
      <c r="U1717" s="19" t="n">
        <f aca="false">VLOOKUP(поверки!$T1717,'Акты п-п'!$C$5:$I$57,2,FALSE())</f>
        <v>45767</v>
      </c>
      <c r="V1717" s="19" t="n">
        <f aca="false">VLOOKUP(поверки!$T1717,'Акты п-п'!$C$5:$I$57,3,FALSE())</f>
        <v>45770</v>
      </c>
      <c r="W1717" s="17" t="str">
        <f aca="false">VLOOKUP(поверки!$T1717,'Акты п-п'!$C$5:$I$57,5,FALSE())</f>
        <v>Чупин А.А.</v>
      </c>
      <c r="X1717" s="17" t="n">
        <f aca="false">поверки!$G1717-поверки!$U1717</f>
        <v>1</v>
      </c>
      <c r="Y1717" s="17" t="n">
        <f aca="false">поверки!$V1717-поверки!$G1717</f>
        <v>2</v>
      </c>
      <c r="Z1717" s="17" t="str">
        <f aca="false">CONCATENATE(поверки!$Q1717," ",поверки!$S1717," номер ",поверки!$H1717)</f>
        <v>Манометр ТМ номер 12А11050</v>
      </c>
    </row>
    <row r="1718" customFormat="false" ht="17.9" hidden="true" customHeight="false" outlineLevel="0" collapsed="false">
      <c r="B1718" s="1" t="s">
        <v>2361</v>
      </c>
      <c r="C1718" s="1" t="s">
        <v>30</v>
      </c>
      <c r="D1718" s="1" t="s">
        <v>446</v>
      </c>
      <c r="F1718" s="1" t="s">
        <v>297</v>
      </c>
      <c r="G1718" s="16" t="n">
        <v>45768</v>
      </c>
      <c r="H1718" s="6" t="s">
        <v>3806</v>
      </c>
      <c r="J1718" s="1" t="s">
        <v>34</v>
      </c>
      <c r="K1718" s="1" t="s">
        <v>35</v>
      </c>
      <c r="L1718" s="1" t="s">
        <v>3807</v>
      </c>
      <c r="M1718" s="17" t="str">
        <f aca="false">IF(COUNTIF(поверки!$H$6:$H$3175,поверки!$H1718)&gt;1,"Дубликат","")</f>
        <v/>
      </c>
      <c r="N1718" s="17" t="str">
        <f aca="false">IF(COUNTIF(поверки!$L$6:$L$3175,поверки!$L1718)&gt;1,"Дубликат","")</f>
        <v/>
      </c>
      <c r="O1718" s="18" t="n">
        <v>1713</v>
      </c>
      <c r="P1718" s="17" t="str">
        <f aca="false">CONCATENATE(TEXT(MONTH(поверки!$G1718),"00"),"/",TEXT(поверки!$O1718,"000"), "/",TEXT(YEAR(поверки!$G1718)-2000,"00"))</f>
        <v>04/1713/25</v>
      </c>
      <c r="Q1718" s="17" t="str">
        <f aca="false">VLOOKUP(поверки!$F1718,'соответстиви ОТ типу'!$K$4:$M$344,2,FALSE())</f>
        <v>Манометр</v>
      </c>
      <c r="R1718" s="17" t="s">
        <v>52</v>
      </c>
      <c r="S1718" s="17" t="s">
        <v>3557</v>
      </c>
      <c r="T1718" s="17" t="n">
        <v>8</v>
      </c>
      <c r="U1718" s="19" t="n">
        <f aca="false">VLOOKUP(поверки!$T1718,'Акты п-п'!$C$5:$I$57,2,FALSE())</f>
        <v>45767</v>
      </c>
      <c r="V1718" s="19" t="n">
        <f aca="false">VLOOKUP(поверки!$T1718,'Акты п-п'!$C$5:$I$57,3,FALSE())</f>
        <v>45770</v>
      </c>
      <c r="W1718" s="17" t="str">
        <f aca="false">VLOOKUP(поверки!$T1718,'Акты п-п'!$C$5:$I$57,5,FALSE())</f>
        <v>Чупин А.А.</v>
      </c>
      <c r="X1718" s="17" t="n">
        <f aca="false">поверки!$G1718-поверки!$U1718</f>
        <v>1</v>
      </c>
      <c r="Y1718" s="17" t="n">
        <f aca="false">поверки!$V1718-поверки!$G1718</f>
        <v>2</v>
      </c>
      <c r="Z1718" s="17" t="str">
        <f aca="false">CONCATENATE(поверки!$Q1718," ",поверки!$S1718," номер ",поверки!$H1718)</f>
        <v>Манометр ТМ номер 12А11066</v>
      </c>
    </row>
    <row r="1719" customFormat="false" ht="17.9" hidden="true" customHeight="false" outlineLevel="0" collapsed="false">
      <c r="B1719" s="1" t="s">
        <v>2361</v>
      </c>
      <c r="C1719" s="1" t="s">
        <v>30</v>
      </c>
      <c r="D1719" s="1" t="s">
        <v>446</v>
      </c>
      <c r="F1719" s="1" t="s">
        <v>297</v>
      </c>
      <c r="G1719" s="16" t="n">
        <v>45768</v>
      </c>
      <c r="H1719" s="6" t="s">
        <v>3808</v>
      </c>
      <c r="J1719" s="1" t="s">
        <v>34</v>
      </c>
      <c r="K1719" s="1" t="s">
        <v>35</v>
      </c>
      <c r="L1719" s="1" t="s">
        <v>3809</v>
      </c>
      <c r="M1719" s="17" t="str">
        <f aca="false">IF(COUNTIF(поверки!$H$6:$H$3175,поверки!$H1719)&gt;1,"Дубликат","")</f>
        <v/>
      </c>
      <c r="N1719" s="17" t="str">
        <f aca="false">IF(COUNTIF(поверки!$L$6:$L$3175,поверки!$L1719)&gt;1,"Дубликат","")</f>
        <v/>
      </c>
      <c r="O1719" s="18" t="n">
        <v>1714</v>
      </c>
      <c r="P1719" s="17" t="str">
        <f aca="false">CONCATENATE(TEXT(MONTH(поверки!$G1719),"00"),"/",TEXT(поверки!$O1719,"000"), "/",TEXT(YEAR(поверки!$G1719)-2000,"00"))</f>
        <v>04/1714/25</v>
      </c>
      <c r="Q1719" s="17" t="str">
        <f aca="false">VLOOKUP(поверки!$F1719,'соответстиви ОТ типу'!$K$4:$M$344,2,FALSE())</f>
        <v>Манометр</v>
      </c>
      <c r="R1719" s="17" t="s">
        <v>52</v>
      </c>
      <c r="S1719" s="17" t="s">
        <v>3557</v>
      </c>
      <c r="T1719" s="17" t="n">
        <v>8</v>
      </c>
      <c r="U1719" s="19" t="n">
        <f aca="false">VLOOKUP(поверки!$T1719,'Акты п-п'!$C$5:$I$57,2,FALSE())</f>
        <v>45767</v>
      </c>
      <c r="V1719" s="19" t="n">
        <f aca="false">VLOOKUP(поверки!$T1719,'Акты п-п'!$C$5:$I$57,3,FALSE())</f>
        <v>45770</v>
      </c>
      <c r="W1719" s="17" t="str">
        <f aca="false">VLOOKUP(поверки!$T1719,'Акты п-п'!$C$5:$I$57,5,FALSE())</f>
        <v>Чупин А.А.</v>
      </c>
      <c r="X1719" s="17" t="n">
        <f aca="false">поверки!$G1719-поверки!$U1719</f>
        <v>1</v>
      </c>
      <c r="Y1719" s="17" t="n">
        <f aca="false">поверки!$V1719-поверки!$G1719</f>
        <v>2</v>
      </c>
      <c r="Z1719" s="17" t="str">
        <f aca="false">CONCATENATE(поверки!$Q1719," ",поверки!$S1719," номер ",поверки!$H1719)</f>
        <v>Манометр ТМ номер 12А11044</v>
      </c>
    </row>
    <row r="1720" customFormat="false" ht="17.9" hidden="true" customHeight="false" outlineLevel="0" collapsed="false">
      <c r="B1720" s="1" t="s">
        <v>2361</v>
      </c>
      <c r="C1720" s="1" t="s">
        <v>30</v>
      </c>
      <c r="D1720" s="1" t="s">
        <v>446</v>
      </c>
      <c r="F1720" s="1" t="s">
        <v>297</v>
      </c>
      <c r="G1720" s="16" t="n">
        <v>45768</v>
      </c>
      <c r="H1720" s="6" t="s">
        <v>3810</v>
      </c>
      <c r="J1720" s="1" t="s">
        <v>34</v>
      </c>
      <c r="K1720" s="1" t="s">
        <v>35</v>
      </c>
      <c r="L1720" s="1" t="s">
        <v>3811</v>
      </c>
      <c r="M1720" s="17" t="str">
        <f aca="false">IF(COUNTIF(поверки!$H$6:$H$3175,поверки!$H1720)&gt;1,"Дубликат","")</f>
        <v/>
      </c>
      <c r="N1720" s="17" t="str">
        <f aca="false">IF(COUNTIF(поверки!$L$6:$L$3175,поверки!$L1720)&gt;1,"Дубликат","")</f>
        <v/>
      </c>
      <c r="O1720" s="18" t="n">
        <v>1715</v>
      </c>
      <c r="P1720" s="17" t="str">
        <f aca="false">CONCATENATE(TEXT(MONTH(поверки!$G1720),"00"),"/",TEXT(поверки!$O1720,"000"), "/",TEXT(YEAR(поверки!$G1720)-2000,"00"))</f>
        <v>04/1715/25</v>
      </c>
      <c r="Q1720" s="17" t="str">
        <f aca="false">VLOOKUP(поверки!$F1720,'соответстиви ОТ типу'!$K$4:$M$344,2,FALSE())</f>
        <v>Манометр</v>
      </c>
      <c r="R1720" s="17" t="s">
        <v>52</v>
      </c>
      <c r="S1720" s="17" t="s">
        <v>3557</v>
      </c>
      <c r="T1720" s="17" t="n">
        <v>8</v>
      </c>
      <c r="U1720" s="19" t="n">
        <f aca="false">VLOOKUP(поверки!$T1720,'Акты п-п'!$C$5:$I$57,2,FALSE())</f>
        <v>45767</v>
      </c>
      <c r="V1720" s="19" t="n">
        <f aca="false">VLOOKUP(поверки!$T1720,'Акты п-п'!$C$5:$I$57,3,FALSE())</f>
        <v>45770</v>
      </c>
      <c r="W1720" s="17" t="str">
        <f aca="false">VLOOKUP(поверки!$T1720,'Акты п-п'!$C$5:$I$57,5,FALSE())</f>
        <v>Чупин А.А.</v>
      </c>
      <c r="X1720" s="17" t="n">
        <f aca="false">поверки!$G1720-поверки!$U1720</f>
        <v>1</v>
      </c>
      <c r="Y1720" s="17" t="n">
        <f aca="false">поверки!$V1720-поверки!$G1720</f>
        <v>2</v>
      </c>
      <c r="Z1720" s="17" t="str">
        <f aca="false">CONCATENATE(поверки!$Q1720," ",поверки!$S1720," номер ",поверки!$H1720)</f>
        <v>Манометр ТМ номер 00858859</v>
      </c>
    </row>
    <row r="1721" customFormat="false" ht="17.9" hidden="true" customHeight="false" outlineLevel="0" collapsed="false">
      <c r="B1721" s="1" t="s">
        <v>2361</v>
      </c>
      <c r="C1721" s="1" t="s">
        <v>30</v>
      </c>
      <c r="D1721" s="1" t="s">
        <v>446</v>
      </c>
      <c r="F1721" s="1" t="s">
        <v>297</v>
      </c>
      <c r="G1721" s="16" t="n">
        <v>45768</v>
      </c>
      <c r="H1721" s="6" t="s">
        <v>3812</v>
      </c>
      <c r="J1721" s="1" t="s">
        <v>34</v>
      </c>
      <c r="K1721" s="1" t="s">
        <v>35</v>
      </c>
      <c r="L1721" s="1" t="s">
        <v>3813</v>
      </c>
      <c r="M1721" s="17" t="str">
        <f aca="false">IF(COUNTIF(поверки!$H$6:$H$3175,поверки!$H1721)&gt;1,"Дубликат","")</f>
        <v/>
      </c>
      <c r="N1721" s="17" t="str">
        <f aca="false">IF(COUNTIF(поверки!$L$6:$L$3175,поверки!$L1721)&gt;1,"Дубликат","")</f>
        <v/>
      </c>
      <c r="O1721" s="18" t="n">
        <v>1716</v>
      </c>
      <c r="P1721" s="17" t="str">
        <f aca="false">CONCATENATE(TEXT(MONTH(поверки!$G1721),"00"),"/",TEXT(поверки!$O1721,"000"), "/",TEXT(YEAR(поверки!$G1721)-2000,"00"))</f>
        <v>04/1716/25</v>
      </c>
      <c r="Q1721" s="17" t="str">
        <f aca="false">VLOOKUP(поверки!$F1721,'соответстиви ОТ типу'!$K$4:$M$344,2,FALSE())</f>
        <v>Манометр</v>
      </c>
      <c r="R1721" s="17" t="s">
        <v>52</v>
      </c>
      <c r="S1721" s="17" t="s">
        <v>3557</v>
      </c>
      <c r="T1721" s="17" t="n">
        <v>8</v>
      </c>
      <c r="U1721" s="19" t="n">
        <f aca="false">VLOOKUP(поверки!$T1721,'Акты п-п'!$C$5:$I$57,2,FALSE())</f>
        <v>45767</v>
      </c>
      <c r="V1721" s="19" t="n">
        <f aca="false">VLOOKUP(поверки!$T1721,'Акты п-п'!$C$5:$I$57,3,FALSE())</f>
        <v>45770</v>
      </c>
      <c r="W1721" s="17" t="str">
        <f aca="false">VLOOKUP(поверки!$T1721,'Акты п-п'!$C$5:$I$57,5,FALSE())</f>
        <v>Чупин А.А.</v>
      </c>
      <c r="X1721" s="17" t="n">
        <f aca="false">поверки!$G1721-поверки!$U1721</f>
        <v>1</v>
      </c>
      <c r="Y1721" s="17" t="n">
        <f aca="false">поверки!$V1721-поверки!$G1721</f>
        <v>2</v>
      </c>
      <c r="Z1721" s="17" t="str">
        <f aca="false">CONCATENATE(поверки!$Q1721," ",поверки!$S1721," номер ",поверки!$H1721)</f>
        <v>Манометр ТМ номер 12А11083</v>
      </c>
    </row>
    <row r="1722" customFormat="false" ht="17.9" hidden="true" customHeight="false" outlineLevel="0" collapsed="false">
      <c r="B1722" s="1" t="s">
        <v>2361</v>
      </c>
      <c r="C1722" s="1" t="s">
        <v>30</v>
      </c>
      <c r="D1722" s="1" t="s">
        <v>446</v>
      </c>
      <c r="F1722" s="1" t="s">
        <v>297</v>
      </c>
      <c r="G1722" s="16" t="n">
        <v>45768</v>
      </c>
      <c r="H1722" s="6" t="s">
        <v>3814</v>
      </c>
      <c r="J1722" s="1" t="s">
        <v>34</v>
      </c>
      <c r="K1722" s="1" t="s">
        <v>35</v>
      </c>
      <c r="L1722" s="1" t="s">
        <v>3815</v>
      </c>
      <c r="M1722" s="17" t="str">
        <f aca="false">IF(COUNTIF(поверки!$H$6:$H$3175,поверки!$H1722)&gt;1,"Дубликат","")</f>
        <v/>
      </c>
      <c r="N1722" s="17" t="str">
        <f aca="false">IF(COUNTIF(поверки!$L$6:$L$3175,поверки!$L1722)&gt;1,"Дубликат","")</f>
        <v/>
      </c>
      <c r="O1722" s="18" t="n">
        <v>1717</v>
      </c>
      <c r="P1722" s="17" t="str">
        <f aca="false">CONCATENATE(TEXT(MONTH(поверки!$G1722),"00"),"/",TEXT(поверки!$O1722,"000"), "/",TEXT(YEAR(поверки!$G1722)-2000,"00"))</f>
        <v>04/1717/25</v>
      </c>
      <c r="Q1722" s="17" t="str">
        <f aca="false">VLOOKUP(поверки!$F1722,'соответстиви ОТ типу'!$K$4:$M$344,2,FALSE())</f>
        <v>Манометр</v>
      </c>
      <c r="R1722" s="17" t="s">
        <v>52</v>
      </c>
      <c r="S1722" s="17" t="s">
        <v>3557</v>
      </c>
      <c r="T1722" s="17" t="n">
        <v>8</v>
      </c>
      <c r="U1722" s="19" t="n">
        <f aca="false">VLOOKUP(поверки!$T1722,'Акты п-п'!$C$5:$I$57,2,FALSE())</f>
        <v>45767</v>
      </c>
      <c r="V1722" s="19" t="n">
        <f aca="false">VLOOKUP(поверки!$T1722,'Акты п-п'!$C$5:$I$57,3,FALSE())</f>
        <v>45770</v>
      </c>
      <c r="W1722" s="17" t="str">
        <f aca="false">VLOOKUP(поверки!$T1722,'Акты п-п'!$C$5:$I$57,5,FALSE())</f>
        <v>Чупин А.А.</v>
      </c>
      <c r="X1722" s="17" t="n">
        <f aca="false">поверки!$G1722-поверки!$U1722</f>
        <v>1</v>
      </c>
      <c r="Y1722" s="17" t="n">
        <f aca="false">поверки!$V1722-поверки!$G1722</f>
        <v>2</v>
      </c>
      <c r="Z1722" s="17" t="str">
        <f aca="false">CONCATENATE(поверки!$Q1722," ",поверки!$S1722," номер ",поверки!$H1722)</f>
        <v>Манометр ТМ номер 12А11038</v>
      </c>
    </row>
    <row r="1723" customFormat="false" ht="17.9" hidden="true" customHeight="false" outlineLevel="0" collapsed="false">
      <c r="B1723" s="1" t="s">
        <v>2361</v>
      </c>
      <c r="C1723" s="1" t="s">
        <v>30</v>
      </c>
      <c r="D1723" s="1" t="s">
        <v>446</v>
      </c>
      <c r="F1723" s="1" t="s">
        <v>297</v>
      </c>
      <c r="G1723" s="16" t="n">
        <v>45768</v>
      </c>
      <c r="H1723" s="6" t="s">
        <v>3816</v>
      </c>
      <c r="J1723" s="1" t="s">
        <v>34</v>
      </c>
      <c r="K1723" s="1" t="s">
        <v>35</v>
      </c>
      <c r="L1723" s="1" t="s">
        <v>3817</v>
      </c>
      <c r="M1723" s="17" t="str">
        <f aca="false">IF(COUNTIF(поверки!$H$6:$H$3175,поверки!$H1723)&gt;1,"Дубликат","")</f>
        <v/>
      </c>
      <c r="N1723" s="17" t="str">
        <f aca="false">IF(COUNTIF(поверки!$L$6:$L$3175,поверки!$L1723)&gt;1,"Дубликат","")</f>
        <v/>
      </c>
      <c r="O1723" s="18" t="n">
        <v>1718</v>
      </c>
      <c r="P1723" s="17" t="str">
        <f aca="false">CONCATENATE(TEXT(MONTH(поверки!$G1723),"00"),"/",TEXT(поверки!$O1723,"000"), "/",TEXT(YEAR(поверки!$G1723)-2000,"00"))</f>
        <v>04/1718/25</v>
      </c>
      <c r="Q1723" s="17" t="str">
        <f aca="false">VLOOKUP(поверки!$F1723,'соответстиви ОТ типу'!$K$4:$M$344,2,FALSE())</f>
        <v>Манометр</v>
      </c>
      <c r="R1723" s="17" t="s">
        <v>52</v>
      </c>
      <c r="S1723" s="17" t="s">
        <v>3557</v>
      </c>
      <c r="T1723" s="17" t="n">
        <v>8</v>
      </c>
      <c r="U1723" s="19" t="n">
        <f aca="false">VLOOKUP(поверки!$T1723,'Акты п-п'!$C$5:$I$57,2,FALSE())</f>
        <v>45767</v>
      </c>
      <c r="V1723" s="19" t="n">
        <f aca="false">VLOOKUP(поверки!$T1723,'Акты п-п'!$C$5:$I$57,3,FALSE())</f>
        <v>45770</v>
      </c>
      <c r="W1723" s="17" t="str">
        <f aca="false">VLOOKUP(поверки!$T1723,'Акты п-п'!$C$5:$I$57,5,FALSE())</f>
        <v>Чупин А.А.</v>
      </c>
      <c r="X1723" s="17" t="n">
        <f aca="false">поверки!$G1723-поверки!$U1723</f>
        <v>1</v>
      </c>
      <c r="Y1723" s="17" t="n">
        <f aca="false">поверки!$V1723-поверки!$G1723</f>
        <v>2</v>
      </c>
      <c r="Z1723" s="17" t="str">
        <f aca="false">CONCATENATE(поверки!$Q1723," ",поверки!$S1723," номер ",поверки!$H1723)</f>
        <v>Манометр ТМ номер 12А11030</v>
      </c>
    </row>
    <row r="1724" customFormat="false" ht="17.9" hidden="true" customHeight="false" outlineLevel="0" collapsed="false">
      <c r="B1724" s="1" t="s">
        <v>2361</v>
      </c>
      <c r="C1724" s="1" t="s">
        <v>30</v>
      </c>
      <c r="D1724" s="1" t="s">
        <v>446</v>
      </c>
      <c r="F1724" s="1" t="s">
        <v>297</v>
      </c>
      <c r="G1724" s="16" t="n">
        <v>45768</v>
      </c>
      <c r="H1724" s="6" t="s">
        <v>3818</v>
      </c>
      <c r="J1724" s="1" t="s">
        <v>34</v>
      </c>
      <c r="K1724" s="1" t="s">
        <v>35</v>
      </c>
      <c r="L1724" s="1" t="s">
        <v>3819</v>
      </c>
      <c r="M1724" s="17" t="str">
        <f aca="false">IF(COUNTIF(поверки!$H$6:$H$3175,поверки!$H1724)&gt;1,"Дубликат","")</f>
        <v/>
      </c>
      <c r="N1724" s="17" t="str">
        <f aca="false">IF(COUNTIF(поверки!$L$6:$L$3175,поверки!$L1724)&gt;1,"Дубликат","")</f>
        <v/>
      </c>
      <c r="O1724" s="18" t="n">
        <v>1719</v>
      </c>
      <c r="P1724" s="17" t="str">
        <f aca="false">CONCATENATE(TEXT(MONTH(поверки!$G1724),"00"),"/",TEXT(поверки!$O1724,"000"), "/",TEXT(YEAR(поверки!$G1724)-2000,"00"))</f>
        <v>04/1719/25</v>
      </c>
      <c r="Q1724" s="17" t="str">
        <f aca="false">VLOOKUP(поверки!$F1724,'соответстиви ОТ типу'!$K$4:$M$344,2,FALSE())</f>
        <v>Манометр</v>
      </c>
      <c r="R1724" s="17" t="s">
        <v>52</v>
      </c>
      <c r="S1724" s="17" t="s">
        <v>3557</v>
      </c>
      <c r="T1724" s="17" t="n">
        <v>8</v>
      </c>
      <c r="U1724" s="19" t="n">
        <f aca="false">VLOOKUP(поверки!$T1724,'Акты п-п'!$C$5:$I$57,2,FALSE())</f>
        <v>45767</v>
      </c>
      <c r="V1724" s="19" t="n">
        <f aca="false">VLOOKUP(поверки!$T1724,'Акты п-п'!$C$5:$I$57,3,FALSE())</f>
        <v>45770</v>
      </c>
      <c r="W1724" s="17" t="str">
        <f aca="false">VLOOKUP(поверки!$T1724,'Акты п-п'!$C$5:$I$57,5,FALSE())</f>
        <v>Чупин А.А.</v>
      </c>
      <c r="X1724" s="17" t="n">
        <f aca="false">поверки!$G1724-поверки!$U1724</f>
        <v>1</v>
      </c>
      <c r="Y1724" s="17" t="n">
        <f aca="false">поверки!$V1724-поверки!$G1724</f>
        <v>2</v>
      </c>
      <c r="Z1724" s="17" t="str">
        <f aca="false">CONCATENATE(поверки!$Q1724," ",поверки!$S1724," номер ",поверки!$H1724)</f>
        <v>Манометр ТМ номер 12А11070</v>
      </c>
    </row>
    <row r="1725" customFormat="false" ht="17.9" hidden="true" customHeight="false" outlineLevel="0" collapsed="false">
      <c r="B1725" s="1" t="s">
        <v>2361</v>
      </c>
      <c r="C1725" s="1" t="s">
        <v>30</v>
      </c>
      <c r="D1725" s="1" t="s">
        <v>446</v>
      </c>
      <c r="F1725" s="1" t="s">
        <v>297</v>
      </c>
      <c r="G1725" s="16" t="n">
        <v>45768</v>
      </c>
      <c r="H1725" s="6" t="s">
        <v>3820</v>
      </c>
      <c r="J1725" s="1" t="s">
        <v>34</v>
      </c>
      <c r="K1725" s="1" t="s">
        <v>35</v>
      </c>
      <c r="L1725" s="1" t="s">
        <v>3821</v>
      </c>
      <c r="M1725" s="17" t="str">
        <f aca="false">IF(COUNTIF(поверки!$H$6:$H$3175,поверки!$H1725)&gt;1,"Дубликат","")</f>
        <v/>
      </c>
      <c r="N1725" s="17" t="str">
        <f aca="false">IF(COUNTIF(поверки!$L$6:$L$3175,поверки!$L1725)&gt;1,"Дубликат","")</f>
        <v/>
      </c>
      <c r="O1725" s="18" t="n">
        <v>1720</v>
      </c>
      <c r="P1725" s="17" t="str">
        <f aca="false">CONCATENATE(TEXT(MONTH(поверки!$G1725),"00"),"/",TEXT(поверки!$O1725,"000"), "/",TEXT(YEAR(поверки!$G1725)-2000,"00"))</f>
        <v>04/1720/25</v>
      </c>
      <c r="Q1725" s="17" t="str">
        <f aca="false">VLOOKUP(поверки!$F1725,'соответстиви ОТ типу'!$K$4:$M$344,2,FALSE())</f>
        <v>Манометр</v>
      </c>
      <c r="R1725" s="17" t="s">
        <v>52</v>
      </c>
      <c r="S1725" s="17" t="s">
        <v>3557</v>
      </c>
      <c r="T1725" s="17" t="n">
        <v>8</v>
      </c>
      <c r="U1725" s="19" t="n">
        <f aca="false">VLOOKUP(поверки!$T1725,'Акты п-п'!$C$5:$I$57,2,FALSE())</f>
        <v>45767</v>
      </c>
      <c r="V1725" s="19" t="n">
        <f aca="false">VLOOKUP(поверки!$T1725,'Акты п-п'!$C$5:$I$57,3,FALSE())</f>
        <v>45770</v>
      </c>
      <c r="W1725" s="17" t="str">
        <f aca="false">VLOOKUP(поверки!$T1725,'Акты п-п'!$C$5:$I$57,5,FALSE())</f>
        <v>Чупин А.А.</v>
      </c>
      <c r="X1725" s="17" t="n">
        <f aca="false">поверки!$G1725-поверки!$U1725</f>
        <v>1</v>
      </c>
      <c r="Y1725" s="17" t="n">
        <f aca="false">поверки!$V1725-поверки!$G1725</f>
        <v>2</v>
      </c>
      <c r="Z1725" s="17" t="str">
        <f aca="false">CONCATENATE(поверки!$Q1725," ",поверки!$S1725," номер ",поверки!$H1725)</f>
        <v>Манометр ТМ номер 12А7590</v>
      </c>
    </row>
    <row r="1726" customFormat="false" ht="17.9" hidden="true" customHeight="false" outlineLevel="0" collapsed="false">
      <c r="B1726" s="1" t="s">
        <v>2361</v>
      </c>
      <c r="C1726" s="1" t="s">
        <v>30</v>
      </c>
      <c r="D1726" s="1" t="s">
        <v>446</v>
      </c>
      <c r="F1726" s="1" t="s">
        <v>297</v>
      </c>
      <c r="G1726" s="16" t="n">
        <v>45768</v>
      </c>
      <c r="H1726" s="6" t="s">
        <v>3822</v>
      </c>
      <c r="J1726" s="1" t="s">
        <v>34</v>
      </c>
      <c r="K1726" s="1" t="s">
        <v>35</v>
      </c>
      <c r="L1726" s="1" t="s">
        <v>3823</v>
      </c>
      <c r="M1726" s="17" t="str">
        <f aca="false">IF(COUNTIF(поверки!$H$6:$H$3175,поверки!$H1726)&gt;1,"Дубликат","")</f>
        <v/>
      </c>
      <c r="N1726" s="17" t="str">
        <f aca="false">IF(COUNTIF(поверки!$L$6:$L$3175,поверки!$L1726)&gt;1,"Дубликат","")</f>
        <v/>
      </c>
      <c r="O1726" s="18" t="n">
        <v>1721</v>
      </c>
      <c r="P1726" s="17" t="str">
        <f aca="false">CONCATENATE(TEXT(MONTH(поверки!$G1726),"00"),"/",TEXT(поверки!$O1726,"000"), "/",TEXT(YEAR(поверки!$G1726)-2000,"00"))</f>
        <v>04/1721/25</v>
      </c>
      <c r="Q1726" s="17" t="str">
        <f aca="false">VLOOKUP(поверки!$F1726,'соответстиви ОТ типу'!$K$4:$M$344,2,FALSE())</f>
        <v>Манометр</v>
      </c>
      <c r="R1726" s="17" t="s">
        <v>52</v>
      </c>
      <c r="S1726" s="17" t="s">
        <v>3557</v>
      </c>
      <c r="T1726" s="17" t="n">
        <v>8</v>
      </c>
      <c r="U1726" s="19" t="n">
        <f aca="false">VLOOKUP(поверки!$T1726,'Акты п-п'!$C$5:$I$57,2,FALSE())</f>
        <v>45767</v>
      </c>
      <c r="V1726" s="19" t="n">
        <f aca="false">VLOOKUP(поверки!$T1726,'Акты п-п'!$C$5:$I$57,3,FALSE())</f>
        <v>45770</v>
      </c>
      <c r="W1726" s="17" t="str">
        <f aca="false">VLOOKUP(поверки!$T1726,'Акты п-п'!$C$5:$I$57,5,FALSE())</f>
        <v>Чупин А.А.</v>
      </c>
      <c r="X1726" s="17" t="n">
        <f aca="false">поверки!$G1726-поверки!$U1726</f>
        <v>1</v>
      </c>
      <c r="Y1726" s="17" t="n">
        <f aca="false">поверки!$V1726-поверки!$G1726</f>
        <v>2</v>
      </c>
      <c r="Z1726" s="17" t="str">
        <f aca="false">CONCATENATE(поверки!$Q1726," ",поверки!$S1726," номер ",поверки!$H1726)</f>
        <v>Манометр ТМ номер 12А11071</v>
      </c>
    </row>
    <row r="1727" customFormat="false" ht="17.9" hidden="true" customHeight="false" outlineLevel="0" collapsed="false">
      <c r="B1727" s="1" t="s">
        <v>2361</v>
      </c>
      <c r="C1727" s="1" t="s">
        <v>30</v>
      </c>
      <c r="D1727" s="1" t="s">
        <v>446</v>
      </c>
      <c r="F1727" s="1" t="s">
        <v>297</v>
      </c>
      <c r="G1727" s="16" t="n">
        <v>45768</v>
      </c>
      <c r="H1727" s="6" t="s">
        <v>3824</v>
      </c>
      <c r="J1727" s="1" t="s">
        <v>34</v>
      </c>
      <c r="K1727" s="1" t="s">
        <v>35</v>
      </c>
      <c r="L1727" s="1" t="s">
        <v>3825</v>
      </c>
      <c r="M1727" s="17" t="str">
        <f aca="false">IF(COUNTIF(поверки!$H$6:$H$3175,поверки!$H1727)&gt;1,"Дубликат","")</f>
        <v/>
      </c>
      <c r="N1727" s="17" t="str">
        <f aca="false">IF(COUNTIF(поверки!$L$6:$L$3175,поверки!$L1727)&gt;1,"Дубликат","")</f>
        <v/>
      </c>
      <c r="O1727" s="18" t="n">
        <v>1722</v>
      </c>
      <c r="P1727" s="17" t="str">
        <f aca="false">CONCATENATE(TEXT(MONTH(поверки!$G1727),"00"),"/",TEXT(поверки!$O1727,"000"), "/",TEXT(YEAR(поверки!$G1727)-2000,"00"))</f>
        <v>04/1722/25</v>
      </c>
      <c r="Q1727" s="17" t="str">
        <f aca="false">VLOOKUP(поверки!$F1727,'соответстиви ОТ типу'!$K$4:$M$344,2,FALSE())</f>
        <v>Манометр</v>
      </c>
      <c r="R1727" s="17" t="s">
        <v>52</v>
      </c>
      <c r="S1727" s="17" t="s">
        <v>3557</v>
      </c>
      <c r="T1727" s="17" t="n">
        <v>8</v>
      </c>
      <c r="U1727" s="19" t="n">
        <f aca="false">VLOOKUP(поверки!$T1727,'Акты п-п'!$C$5:$I$57,2,FALSE())</f>
        <v>45767</v>
      </c>
      <c r="V1727" s="19" t="n">
        <f aca="false">VLOOKUP(поверки!$T1727,'Акты п-п'!$C$5:$I$57,3,FALSE())</f>
        <v>45770</v>
      </c>
      <c r="W1727" s="17" t="str">
        <f aca="false">VLOOKUP(поверки!$T1727,'Акты п-п'!$C$5:$I$57,5,FALSE())</f>
        <v>Чупин А.А.</v>
      </c>
      <c r="X1727" s="17" t="n">
        <f aca="false">поверки!$G1727-поверки!$U1727</f>
        <v>1</v>
      </c>
      <c r="Y1727" s="17" t="n">
        <f aca="false">поверки!$V1727-поверки!$G1727</f>
        <v>2</v>
      </c>
      <c r="Z1727" s="17" t="str">
        <f aca="false">CONCATENATE(поверки!$Q1727," ",поверки!$S1727," номер ",поверки!$H1727)</f>
        <v>Манометр ТМ номер 12А11034</v>
      </c>
    </row>
    <row r="1728" customFormat="false" ht="17.9" hidden="true" customHeight="false" outlineLevel="0" collapsed="false">
      <c r="B1728" s="1" t="s">
        <v>2361</v>
      </c>
      <c r="C1728" s="1" t="s">
        <v>30</v>
      </c>
      <c r="D1728" s="1" t="s">
        <v>446</v>
      </c>
      <c r="F1728" s="1" t="s">
        <v>297</v>
      </c>
      <c r="G1728" s="16" t="n">
        <v>45768</v>
      </c>
      <c r="H1728" s="6" t="s">
        <v>3826</v>
      </c>
      <c r="J1728" s="1" t="s">
        <v>34</v>
      </c>
      <c r="K1728" s="1" t="s">
        <v>35</v>
      </c>
      <c r="L1728" s="1" t="s">
        <v>3827</v>
      </c>
      <c r="M1728" s="17" t="str">
        <f aca="false">IF(COUNTIF(поверки!$H$6:$H$3175,поверки!$H1728)&gt;1,"Дубликат","")</f>
        <v/>
      </c>
      <c r="N1728" s="17" t="str">
        <f aca="false">IF(COUNTIF(поверки!$L$6:$L$3175,поверки!$L1728)&gt;1,"Дубликат","")</f>
        <v/>
      </c>
      <c r="O1728" s="18" t="n">
        <v>1723</v>
      </c>
      <c r="P1728" s="17" t="str">
        <f aca="false">CONCATENATE(TEXT(MONTH(поверки!$G1728),"00"),"/",TEXT(поверки!$O1728,"000"), "/",TEXT(YEAR(поверки!$G1728)-2000,"00"))</f>
        <v>04/1723/25</v>
      </c>
      <c r="Q1728" s="17" t="str">
        <f aca="false">VLOOKUP(поверки!$F1728,'соответстиви ОТ типу'!$K$4:$M$344,2,FALSE())</f>
        <v>Манометр</v>
      </c>
      <c r="R1728" s="17" t="s">
        <v>52</v>
      </c>
      <c r="S1728" s="17" t="s">
        <v>3557</v>
      </c>
      <c r="T1728" s="17" t="n">
        <v>8</v>
      </c>
      <c r="U1728" s="19" t="n">
        <f aca="false">VLOOKUP(поверки!$T1728,'Акты п-п'!$C$5:$I$57,2,FALSE())</f>
        <v>45767</v>
      </c>
      <c r="V1728" s="19" t="n">
        <f aca="false">VLOOKUP(поверки!$T1728,'Акты п-п'!$C$5:$I$57,3,FALSE())</f>
        <v>45770</v>
      </c>
      <c r="W1728" s="17" t="str">
        <f aca="false">VLOOKUP(поверки!$T1728,'Акты п-п'!$C$5:$I$57,5,FALSE())</f>
        <v>Чупин А.А.</v>
      </c>
      <c r="X1728" s="17" t="n">
        <f aca="false">поверки!$G1728-поверки!$U1728</f>
        <v>1</v>
      </c>
      <c r="Y1728" s="17" t="n">
        <f aca="false">поверки!$V1728-поверки!$G1728</f>
        <v>2</v>
      </c>
      <c r="Z1728" s="17" t="str">
        <f aca="false">CONCATENATE(поверки!$Q1728," ",поверки!$S1728," номер ",поверки!$H1728)</f>
        <v>Манометр ТМ номер 12А11058</v>
      </c>
    </row>
    <row r="1729" customFormat="false" ht="17.9" hidden="true" customHeight="false" outlineLevel="0" collapsed="false">
      <c r="B1729" s="1" t="s">
        <v>2361</v>
      </c>
      <c r="C1729" s="1" t="s">
        <v>30</v>
      </c>
      <c r="D1729" s="1" t="s">
        <v>446</v>
      </c>
      <c r="F1729" s="1" t="s">
        <v>297</v>
      </c>
      <c r="G1729" s="16" t="n">
        <v>45768</v>
      </c>
      <c r="H1729" s="6" t="s">
        <v>3828</v>
      </c>
      <c r="J1729" s="1" t="s">
        <v>34</v>
      </c>
      <c r="K1729" s="1" t="s">
        <v>35</v>
      </c>
      <c r="L1729" s="1" t="s">
        <v>3829</v>
      </c>
      <c r="M1729" s="17" t="str">
        <f aca="false">IF(COUNTIF(поверки!$H$6:$H$3175,поверки!$H1729)&gt;1,"Дубликат","")</f>
        <v/>
      </c>
      <c r="N1729" s="17" t="str">
        <f aca="false">IF(COUNTIF(поверки!$L$6:$L$3175,поверки!$L1729)&gt;1,"Дубликат","")</f>
        <v/>
      </c>
      <c r="O1729" s="18" t="n">
        <v>1724</v>
      </c>
      <c r="P1729" s="17" t="str">
        <f aca="false">CONCATENATE(TEXT(MONTH(поверки!$G1729),"00"),"/",TEXT(поверки!$O1729,"000"), "/",TEXT(YEAR(поверки!$G1729)-2000,"00"))</f>
        <v>04/1724/25</v>
      </c>
      <c r="Q1729" s="17" t="str">
        <f aca="false">VLOOKUP(поверки!$F1729,'соответстиви ОТ типу'!$K$4:$M$344,2,FALSE())</f>
        <v>Манометр</v>
      </c>
      <c r="R1729" s="17" t="s">
        <v>52</v>
      </c>
      <c r="S1729" s="17" t="s">
        <v>3557</v>
      </c>
      <c r="T1729" s="17" t="n">
        <v>8</v>
      </c>
      <c r="U1729" s="19" t="n">
        <f aca="false">VLOOKUP(поверки!$T1729,'Акты п-п'!$C$5:$I$57,2,FALSE())</f>
        <v>45767</v>
      </c>
      <c r="V1729" s="19" t="n">
        <f aca="false">VLOOKUP(поверки!$T1729,'Акты п-п'!$C$5:$I$57,3,FALSE())</f>
        <v>45770</v>
      </c>
      <c r="W1729" s="17" t="str">
        <f aca="false">VLOOKUP(поверки!$T1729,'Акты п-п'!$C$5:$I$57,5,FALSE())</f>
        <v>Чупин А.А.</v>
      </c>
      <c r="X1729" s="17" t="n">
        <f aca="false">поверки!$G1729-поверки!$U1729</f>
        <v>1</v>
      </c>
      <c r="Y1729" s="17" t="n">
        <f aca="false">поверки!$V1729-поверки!$G1729</f>
        <v>2</v>
      </c>
      <c r="Z1729" s="17" t="str">
        <f aca="false">CONCATENATE(поверки!$Q1729," ",поверки!$S1729," номер ",поверки!$H1729)</f>
        <v>Манометр ТМ номер 12А11082</v>
      </c>
    </row>
    <row r="1730" customFormat="false" ht="17.9" hidden="true" customHeight="false" outlineLevel="0" collapsed="false">
      <c r="B1730" s="1" t="s">
        <v>2361</v>
      </c>
      <c r="C1730" s="1" t="s">
        <v>30</v>
      </c>
      <c r="D1730" s="1" t="s">
        <v>446</v>
      </c>
      <c r="F1730" s="1" t="s">
        <v>297</v>
      </c>
      <c r="G1730" s="16" t="n">
        <v>45768</v>
      </c>
      <c r="H1730" s="6" t="s">
        <v>3830</v>
      </c>
      <c r="J1730" s="1" t="s">
        <v>34</v>
      </c>
      <c r="K1730" s="1" t="s">
        <v>35</v>
      </c>
      <c r="L1730" s="1" t="s">
        <v>3831</v>
      </c>
      <c r="M1730" s="17" t="str">
        <f aca="false">IF(COUNTIF(поверки!$H$6:$H$3175,поверки!$H1730)&gt;1,"Дубликат","")</f>
        <v/>
      </c>
      <c r="N1730" s="17" t="str">
        <f aca="false">IF(COUNTIF(поверки!$L$6:$L$3175,поверки!$L1730)&gt;1,"Дубликат","")</f>
        <v/>
      </c>
      <c r="O1730" s="18" t="n">
        <v>1725</v>
      </c>
      <c r="P1730" s="17" t="str">
        <f aca="false">CONCATENATE(TEXT(MONTH(поверки!$G1730),"00"),"/",TEXT(поверки!$O1730,"000"), "/",TEXT(YEAR(поверки!$G1730)-2000,"00"))</f>
        <v>04/1725/25</v>
      </c>
      <c r="Q1730" s="17" t="str">
        <f aca="false">VLOOKUP(поверки!$F1730,'соответстиви ОТ типу'!$K$4:$M$344,2,FALSE())</f>
        <v>Манометр</v>
      </c>
      <c r="R1730" s="17" t="s">
        <v>52</v>
      </c>
      <c r="S1730" s="17" t="s">
        <v>3557</v>
      </c>
      <c r="T1730" s="17" t="n">
        <v>8</v>
      </c>
      <c r="U1730" s="19" t="n">
        <f aca="false">VLOOKUP(поверки!$T1730,'Акты п-п'!$C$5:$I$57,2,FALSE())</f>
        <v>45767</v>
      </c>
      <c r="V1730" s="19" t="n">
        <f aca="false">VLOOKUP(поверки!$T1730,'Акты п-п'!$C$5:$I$57,3,FALSE())</f>
        <v>45770</v>
      </c>
      <c r="W1730" s="17" t="str">
        <f aca="false">VLOOKUP(поверки!$T1730,'Акты п-п'!$C$5:$I$57,5,FALSE())</f>
        <v>Чупин А.А.</v>
      </c>
      <c r="X1730" s="17" t="n">
        <f aca="false">поверки!$G1730-поверки!$U1730</f>
        <v>1</v>
      </c>
      <c r="Y1730" s="17" t="n">
        <f aca="false">поверки!$V1730-поверки!$G1730</f>
        <v>2</v>
      </c>
      <c r="Z1730" s="17" t="str">
        <f aca="false">CONCATENATE(поверки!$Q1730," ",поверки!$S1730," номер ",поверки!$H1730)</f>
        <v>Манометр ТМ номер 00858857</v>
      </c>
    </row>
    <row r="1731" customFormat="false" ht="17.9" hidden="true" customHeight="false" outlineLevel="0" collapsed="false">
      <c r="B1731" s="1" t="s">
        <v>2361</v>
      </c>
      <c r="C1731" s="1" t="s">
        <v>30</v>
      </c>
      <c r="D1731" s="1" t="s">
        <v>446</v>
      </c>
      <c r="F1731" s="1" t="s">
        <v>297</v>
      </c>
      <c r="G1731" s="16" t="n">
        <v>45768</v>
      </c>
      <c r="H1731" s="6" t="s">
        <v>3832</v>
      </c>
      <c r="J1731" s="1" t="s">
        <v>34</v>
      </c>
      <c r="K1731" s="1" t="s">
        <v>35</v>
      </c>
      <c r="L1731" s="1" t="s">
        <v>3833</v>
      </c>
      <c r="M1731" s="17" t="str">
        <f aca="false">IF(COUNTIF(поверки!$H$6:$H$3175,поверки!$H1731)&gt;1,"Дубликат","")</f>
        <v/>
      </c>
      <c r="N1731" s="17" t="str">
        <f aca="false">IF(COUNTIF(поверки!$L$6:$L$3175,поверки!$L1731)&gt;1,"Дубликат","")</f>
        <v/>
      </c>
      <c r="O1731" s="18" t="n">
        <v>1726</v>
      </c>
      <c r="P1731" s="17" t="str">
        <f aca="false">CONCATENATE(TEXT(MONTH(поверки!$G1731),"00"),"/",TEXT(поверки!$O1731,"000"), "/",TEXT(YEAR(поверки!$G1731)-2000,"00"))</f>
        <v>04/1726/25</v>
      </c>
      <c r="Q1731" s="17" t="str">
        <f aca="false">VLOOKUP(поверки!$F1731,'соответстиви ОТ типу'!$K$4:$M$344,2,FALSE())</f>
        <v>Манометр</v>
      </c>
      <c r="R1731" s="17" t="s">
        <v>52</v>
      </c>
      <c r="S1731" s="17" t="s">
        <v>3557</v>
      </c>
      <c r="T1731" s="17" t="n">
        <v>8</v>
      </c>
      <c r="U1731" s="19" t="n">
        <f aca="false">VLOOKUP(поверки!$T1731,'Акты п-п'!$C$5:$I$57,2,FALSE())</f>
        <v>45767</v>
      </c>
      <c r="V1731" s="19" t="n">
        <f aca="false">VLOOKUP(поверки!$T1731,'Акты п-п'!$C$5:$I$57,3,FALSE())</f>
        <v>45770</v>
      </c>
      <c r="W1731" s="17" t="str">
        <f aca="false">VLOOKUP(поверки!$T1731,'Акты п-п'!$C$5:$I$57,5,FALSE())</f>
        <v>Чупин А.А.</v>
      </c>
      <c r="X1731" s="17" t="n">
        <f aca="false">поверки!$G1731-поверки!$U1731</f>
        <v>1</v>
      </c>
      <c r="Y1731" s="17" t="n">
        <f aca="false">поверки!$V1731-поверки!$G1731</f>
        <v>2</v>
      </c>
      <c r="Z1731" s="17" t="str">
        <f aca="false">CONCATENATE(поверки!$Q1731," ",поверки!$S1731," номер ",поверки!$H1731)</f>
        <v>Манометр ТМ номер 12А11032</v>
      </c>
    </row>
    <row r="1732" customFormat="false" ht="17.9" hidden="true" customHeight="false" outlineLevel="0" collapsed="false">
      <c r="B1732" s="1" t="s">
        <v>2361</v>
      </c>
      <c r="C1732" s="1" t="s">
        <v>30</v>
      </c>
      <c r="D1732" s="1" t="s">
        <v>446</v>
      </c>
      <c r="F1732" s="1" t="s">
        <v>297</v>
      </c>
      <c r="G1732" s="16" t="n">
        <v>45768</v>
      </c>
      <c r="H1732" s="6" t="s">
        <v>3834</v>
      </c>
      <c r="J1732" s="1" t="s">
        <v>34</v>
      </c>
      <c r="K1732" s="1" t="s">
        <v>35</v>
      </c>
      <c r="L1732" s="1" t="s">
        <v>3835</v>
      </c>
      <c r="M1732" s="17" t="str">
        <f aca="false">IF(COUNTIF(поверки!$H$6:$H$3175,поверки!$H1732)&gt;1,"Дубликат","")</f>
        <v/>
      </c>
      <c r="N1732" s="17" t="str">
        <f aca="false">IF(COUNTIF(поверки!$L$6:$L$3175,поверки!$L1732)&gt;1,"Дубликат","")</f>
        <v/>
      </c>
      <c r="O1732" s="18" t="n">
        <v>1727</v>
      </c>
      <c r="P1732" s="17" t="str">
        <f aca="false">CONCATENATE(TEXT(MONTH(поверки!$G1732),"00"),"/",TEXT(поверки!$O1732,"000"), "/",TEXT(YEAR(поверки!$G1732)-2000,"00"))</f>
        <v>04/1727/25</v>
      </c>
      <c r="Q1732" s="17" t="str">
        <f aca="false">VLOOKUP(поверки!$F1732,'соответстиви ОТ типу'!$K$4:$M$344,2,FALSE())</f>
        <v>Манометр</v>
      </c>
      <c r="R1732" s="17" t="s">
        <v>52</v>
      </c>
      <c r="S1732" s="17" t="s">
        <v>3557</v>
      </c>
      <c r="T1732" s="17" t="n">
        <v>8</v>
      </c>
      <c r="U1732" s="19" t="n">
        <f aca="false">VLOOKUP(поверки!$T1732,'Акты п-п'!$C$5:$I$57,2,FALSE())</f>
        <v>45767</v>
      </c>
      <c r="V1732" s="19" t="n">
        <f aca="false">VLOOKUP(поверки!$T1732,'Акты п-п'!$C$5:$I$57,3,FALSE())</f>
        <v>45770</v>
      </c>
      <c r="W1732" s="17" t="str">
        <f aca="false">VLOOKUP(поверки!$T1732,'Акты п-п'!$C$5:$I$57,5,FALSE())</f>
        <v>Чупин А.А.</v>
      </c>
      <c r="X1732" s="17" t="n">
        <f aca="false">поверки!$G1732-поверки!$U1732</f>
        <v>1</v>
      </c>
      <c r="Y1732" s="17" t="n">
        <f aca="false">поверки!$V1732-поверки!$G1732</f>
        <v>2</v>
      </c>
      <c r="Z1732" s="17" t="str">
        <f aca="false">CONCATENATE(поверки!$Q1732," ",поверки!$S1732," номер ",поверки!$H1732)</f>
        <v>Манометр ТМ номер 12А1046</v>
      </c>
    </row>
    <row r="1733" customFormat="false" ht="17.9" hidden="true" customHeight="false" outlineLevel="0" collapsed="false">
      <c r="B1733" s="1" t="s">
        <v>2361</v>
      </c>
      <c r="C1733" s="1" t="s">
        <v>30</v>
      </c>
      <c r="D1733" s="1" t="s">
        <v>446</v>
      </c>
      <c r="F1733" s="1" t="s">
        <v>297</v>
      </c>
      <c r="G1733" s="16" t="n">
        <v>45768</v>
      </c>
      <c r="H1733" s="6" t="s">
        <v>3836</v>
      </c>
      <c r="J1733" s="1" t="s">
        <v>34</v>
      </c>
      <c r="K1733" s="1" t="s">
        <v>35</v>
      </c>
      <c r="L1733" s="1" t="s">
        <v>3837</v>
      </c>
      <c r="M1733" s="17" t="str">
        <f aca="false">IF(COUNTIF(поверки!$H$6:$H$3175,поверки!$H1733)&gt;1,"Дубликат","")</f>
        <v/>
      </c>
      <c r="N1733" s="17" t="str">
        <f aca="false">IF(COUNTIF(поверки!$L$6:$L$3175,поверки!$L1733)&gt;1,"Дубликат","")</f>
        <v/>
      </c>
      <c r="O1733" s="18" t="n">
        <v>1728</v>
      </c>
      <c r="P1733" s="17" t="str">
        <f aca="false">CONCATENATE(TEXT(MONTH(поверки!$G1733),"00"),"/",TEXT(поверки!$O1733,"000"), "/",TEXT(YEAR(поверки!$G1733)-2000,"00"))</f>
        <v>04/1728/25</v>
      </c>
      <c r="Q1733" s="17" t="str">
        <f aca="false">VLOOKUP(поверки!$F1733,'соответстиви ОТ типу'!$K$4:$M$344,2,FALSE())</f>
        <v>Манометр</v>
      </c>
      <c r="R1733" s="17" t="s">
        <v>52</v>
      </c>
      <c r="S1733" s="17" t="s">
        <v>3557</v>
      </c>
      <c r="T1733" s="17" t="n">
        <v>8</v>
      </c>
      <c r="U1733" s="19" t="n">
        <f aca="false">VLOOKUP(поверки!$T1733,'Акты п-п'!$C$5:$I$57,2,FALSE())</f>
        <v>45767</v>
      </c>
      <c r="V1733" s="19" t="n">
        <f aca="false">VLOOKUP(поверки!$T1733,'Акты п-п'!$C$5:$I$57,3,FALSE())</f>
        <v>45770</v>
      </c>
      <c r="W1733" s="17" t="str">
        <f aca="false">VLOOKUP(поверки!$T1733,'Акты п-п'!$C$5:$I$57,5,FALSE())</f>
        <v>Чупин А.А.</v>
      </c>
      <c r="X1733" s="17" t="n">
        <f aca="false">поверки!$G1733-поверки!$U1733</f>
        <v>1</v>
      </c>
      <c r="Y1733" s="17" t="n">
        <f aca="false">поверки!$V1733-поверки!$G1733</f>
        <v>2</v>
      </c>
      <c r="Z1733" s="17" t="str">
        <f aca="false">CONCATENATE(поверки!$Q1733," ",поверки!$S1733," номер ",поверки!$H1733)</f>
        <v>Манометр ТМ номер 00858952</v>
      </c>
    </row>
    <row r="1734" customFormat="false" ht="17.9" hidden="true" customHeight="false" outlineLevel="0" collapsed="false">
      <c r="B1734" s="1" t="s">
        <v>2361</v>
      </c>
      <c r="C1734" s="1" t="s">
        <v>30</v>
      </c>
      <c r="D1734" s="1" t="s">
        <v>446</v>
      </c>
      <c r="F1734" s="1" t="s">
        <v>297</v>
      </c>
      <c r="G1734" s="16" t="n">
        <v>45768</v>
      </c>
      <c r="H1734" s="6" t="s">
        <v>3838</v>
      </c>
      <c r="J1734" s="1" t="s">
        <v>34</v>
      </c>
      <c r="K1734" s="1" t="s">
        <v>35</v>
      </c>
      <c r="L1734" s="1" t="s">
        <v>3839</v>
      </c>
      <c r="M1734" s="17" t="str">
        <f aca="false">IF(COUNTIF(поверки!$H$6:$H$3175,поверки!$H1734)&gt;1,"Дубликат","")</f>
        <v/>
      </c>
      <c r="N1734" s="17" t="str">
        <f aca="false">IF(COUNTIF(поверки!$L$6:$L$3175,поверки!$L1734)&gt;1,"Дубликат","")</f>
        <v/>
      </c>
      <c r="O1734" s="18" t="n">
        <v>1729</v>
      </c>
      <c r="P1734" s="17" t="str">
        <f aca="false">CONCATENATE(TEXT(MONTH(поверки!$G1734),"00"),"/",TEXT(поверки!$O1734,"000"), "/",TEXT(YEAR(поверки!$G1734)-2000,"00"))</f>
        <v>04/1729/25</v>
      </c>
      <c r="Q1734" s="17" t="str">
        <f aca="false">VLOOKUP(поверки!$F1734,'соответстиви ОТ типу'!$K$4:$M$344,2,FALSE())</f>
        <v>Манометр</v>
      </c>
      <c r="R1734" s="17" t="s">
        <v>52</v>
      </c>
      <c r="S1734" s="17" t="s">
        <v>3557</v>
      </c>
      <c r="T1734" s="17" t="n">
        <v>8</v>
      </c>
      <c r="U1734" s="19" t="n">
        <f aca="false">VLOOKUP(поверки!$T1734,'Акты п-п'!$C$5:$I$57,2,FALSE())</f>
        <v>45767</v>
      </c>
      <c r="V1734" s="19" t="n">
        <f aca="false">VLOOKUP(поверки!$T1734,'Акты п-п'!$C$5:$I$57,3,FALSE())</f>
        <v>45770</v>
      </c>
      <c r="W1734" s="17" t="str">
        <f aca="false">VLOOKUP(поверки!$T1734,'Акты п-п'!$C$5:$I$57,5,FALSE())</f>
        <v>Чупин А.А.</v>
      </c>
      <c r="X1734" s="17" t="n">
        <f aca="false">поверки!$G1734-поверки!$U1734</f>
        <v>1</v>
      </c>
      <c r="Y1734" s="17" t="n">
        <f aca="false">поверки!$V1734-поверки!$G1734</f>
        <v>2</v>
      </c>
      <c r="Z1734" s="17" t="str">
        <f aca="false">CONCATENATE(поверки!$Q1734," ",поверки!$S1734," номер ",поверки!$H1734)</f>
        <v>Манометр ТМ номер 00858809</v>
      </c>
    </row>
    <row r="1735" customFormat="false" ht="17.9" hidden="true" customHeight="false" outlineLevel="0" collapsed="false">
      <c r="B1735" s="1" t="s">
        <v>2361</v>
      </c>
      <c r="C1735" s="1" t="s">
        <v>30</v>
      </c>
      <c r="D1735" s="1" t="s">
        <v>446</v>
      </c>
      <c r="F1735" s="1" t="s">
        <v>297</v>
      </c>
      <c r="G1735" s="16" t="n">
        <v>45768</v>
      </c>
      <c r="H1735" s="6" t="s">
        <v>3840</v>
      </c>
      <c r="J1735" s="1" t="s">
        <v>34</v>
      </c>
      <c r="K1735" s="1" t="s">
        <v>35</v>
      </c>
      <c r="L1735" s="1" t="s">
        <v>3841</v>
      </c>
      <c r="M1735" s="17" t="str">
        <f aca="false">IF(COUNTIF(поверки!$H$6:$H$3175,поверки!$H1735)&gt;1,"Дубликат","")</f>
        <v/>
      </c>
      <c r="N1735" s="17" t="str">
        <f aca="false">IF(COUNTIF(поверки!$L$6:$L$3175,поверки!$L1735)&gt;1,"Дубликат","")</f>
        <v/>
      </c>
      <c r="O1735" s="18" t="n">
        <v>1730</v>
      </c>
      <c r="P1735" s="17" t="str">
        <f aca="false">CONCATENATE(TEXT(MONTH(поверки!$G1735),"00"),"/",TEXT(поверки!$O1735,"000"), "/",TEXT(YEAR(поверки!$G1735)-2000,"00"))</f>
        <v>04/1730/25</v>
      </c>
      <c r="Q1735" s="17" t="str">
        <f aca="false">VLOOKUP(поверки!$F1735,'соответстиви ОТ типу'!$K$4:$M$344,2,FALSE())</f>
        <v>Манометр</v>
      </c>
      <c r="R1735" s="17" t="s">
        <v>52</v>
      </c>
      <c r="S1735" s="17" t="s">
        <v>3557</v>
      </c>
      <c r="T1735" s="17" t="n">
        <v>8</v>
      </c>
      <c r="U1735" s="19" t="n">
        <f aca="false">VLOOKUP(поверки!$T1735,'Акты п-п'!$C$5:$I$57,2,FALSE())</f>
        <v>45767</v>
      </c>
      <c r="V1735" s="19" t="n">
        <f aca="false">VLOOKUP(поверки!$T1735,'Акты п-п'!$C$5:$I$57,3,FALSE())</f>
        <v>45770</v>
      </c>
      <c r="W1735" s="17" t="str">
        <f aca="false">VLOOKUP(поверки!$T1735,'Акты п-п'!$C$5:$I$57,5,FALSE())</f>
        <v>Чупин А.А.</v>
      </c>
      <c r="X1735" s="17" t="n">
        <f aca="false">поверки!$G1735-поверки!$U1735</f>
        <v>1</v>
      </c>
      <c r="Y1735" s="17" t="n">
        <f aca="false">поверки!$V1735-поверки!$G1735</f>
        <v>2</v>
      </c>
      <c r="Z1735" s="17" t="str">
        <f aca="false">CONCATENATE(поверки!$Q1735," ",поверки!$S1735," номер ",поверки!$H1735)</f>
        <v>Манометр ТМ номер 00858871</v>
      </c>
    </row>
    <row r="1736" customFormat="false" ht="17.9" hidden="true" customHeight="false" outlineLevel="0" collapsed="false">
      <c r="B1736" s="1" t="s">
        <v>2361</v>
      </c>
      <c r="C1736" s="1" t="s">
        <v>30</v>
      </c>
      <c r="D1736" s="1" t="s">
        <v>446</v>
      </c>
      <c r="F1736" s="1" t="s">
        <v>297</v>
      </c>
      <c r="G1736" s="16" t="n">
        <v>45768</v>
      </c>
      <c r="H1736" s="6" t="s">
        <v>3842</v>
      </c>
      <c r="J1736" s="1" t="s">
        <v>34</v>
      </c>
      <c r="K1736" s="1" t="s">
        <v>35</v>
      </c>
      <c r="L1736" s="1" t="s">
        <v>3843</v>
      </c>
      <c r="M1736" s="17" t="str">
        <f aca="false">IF(COUNTIF(поверки!$H$6:$H$3175,поверки!$H1736)&gt;1,"Дубликат","")</f>
        <v/>
      </c>
      <c r="N1736" s="17" t="str">
        <f aca="false">IF(COUNTIF(поверки!$L$6:$L$3175,поверки!$L1736)&gt;1,"Дубликат","")</f>
        <v/>
      </c>
      <c r="O1736" s="18" t="n">
        <v>1731</v>
      </c>
      <c r="P1736" s="17" t="str">
        <f aca="false">CONCATENATE(TEXT(MONTH(поверки!$G1736),"00"),"/",TEXT(поверки!$O1736,"000"), "/",TEXT(YEAR(поверки!$G1736)-2000,"00"))</f>
        <v>04/1731/25</v>
      </c>
      <c r="Q1736" s="17" t="str">
        <f aca="false">VLOOKUP(поверки!$F1736,'соответстиви ОТ типу'!$K$4:$M$344,2,FALSE())</f>
        <v>Манометр</v>
      </c>
      <c r="R1736" s="17" t="s">
        <v>52</v>
      </c>
      <c r="S1736" s="17" t="s">
        <v>3557</v>
      </c>
      <c r="T1736" s="17" t="n">
        <v>8</v>
      </c>
      <c r="U1736" s="19" t="n">
        <f aca="false">VLOOKUP(поверки!$T1736,'Акты п-п'!$C$5:$I$57,2,FALSE())</f>
        <v>45767</v>
      </c>
      <c r="V1736" s="19" t="n">
        <f aca="false">VLOOKUP(поверки!$T1736,'Акты п-п'!$C$5:$I$57,3,FALSE())</f>
        <v>45770</v>
      </c>
      <c r="W1736" s="17" t="str">
        <f aca="false">VLOOKUP(поверки!$T1736,'Акты п-п'!$C$5:$I$57,5,FALSE())</f>
        <v>Чупин А.А.</v>
      </c>
      <c r="X1736" s="17" t="n">
        <f aca="false">поверки!$G1736-поверки!$U1736</f>
        <v>1</v>
      </c>
      <c r="Y1736" s="17" t="n">
        <f aca="false">поверки!$V1736-поверки!$G1736</f>
        <v>2</v>
      </c>
      <c r="Z1736" s="17" t="str">
        <f aca="false">CONCATENATE(поверки!$Q1736," ",поверки!$S1736," номер ",поверки!$H1736)</f>
        <v>Манометр ТМ номер 12А11065</v>
      </c>
    </row>
    <row r="1737" customFormat="false" ht="17.9" hidden="true" customHeight="false" outlineLevel="0" collapsed="false">
      <c r="B1737" s="1" t="s">
        <v>2361</v>
      </c>
      <c r="C1737" s="1" t="s">
        <v>30</v>
      </c>
      <c r="D1737" s="1" t="s">
        <v>446</v>
      </c>
      <c r="F1737" s="1" t="s">
        <v>297</v>
      </c>
      <c r="G1737" s="16" t="n">
        <v>45768</v>
      </c>
      <c r="H1737" s="6" t="s">
        <v>3844</v>
      </c>
      <c r="J1737" s="1" t="s">
        <v>34</v>
      </c>
      <c r="K1737" s="1" t="s">
        <v>35</v>
      </c>
      <c r="L1737" s="1" t="s">
        <v>3845</v>
      </c>
      <c r="M1737" s="17" t="str">
        <f aca="false">IF(COUNTIF(поверки!$H$6:$H$3175,поверки!$H1737)&gt;1,"Дубликат","")</f>
        <v/>
      </c>
      <c r="N1737" s="17" t="str">
        <f aca="false">IF(COUNTIF(поверки!$L$6:$L$3175,поверки!$L1737)&gt;1,"Дубликат","")</f>
        <v/>
      </c>
      <c r="O1737" s="18" t="n">
        <v>1732</v>
      </c>
      <c r="P1737" s="17" t="str">
        <f aca="false">CONCATENATE(TEXT(MONTH(поверки!$G1737),"00"),"/",TEXT(поверки!$O1737,"000"), "/",TEXT(YEAR(поверки!$G1737)-2000,"00"))</f>
        <v>04/1732/25</v>
      </c>
      <c r="Q1737" s="17" t="str">
        <f aca="false">VLOOKUP(поверки!$F1737,'соответстиви ОТ типу'!$K$4:$M$344,2,FALSE())</f>
        <v>Манометр</v>
      </c>
      <c r="R1737" s="17" t="s">
        <v>52</v>
      </c>
      <c r="S1737" s="17" t="s">
        <v>3557</v>
      </c>
      <c r="T1737" s="17" t="n">
        <v>8</v>
      </c>
      <c r="U1737" s="19" t="n">
        <f aca="false">VLOOKUP(поверки!$T1737,'Акты п-п'!$C$5:$I$57,2,FALSE())</f>
        <v>45767</v>
      </c>
      <c r="V1737" s="19" t="n">
        <f aca="false">VLOOKUP(поверки!$T1737,'Акты п-п'!$C$5:$I$57,3,FALSE())</f>
        <v>45770</v>
      </c>
      <c r="W1737" s="17" t="str">
        <f aca="false">VLOOKUP(поверки!$T1737,'Акты п-п'!$C$5:$I$57,5,FALSE())</f>
        <v>Чупин А.А.</v>
      </c>
      <c r="X1737" s="17" t="n">
        <f aca="false">поверки!$G1737-поверки!$U1737</f>
        <v>1</v>
      </c>
      <c r="Y1737" s="17" t="n">
        <f aca="false">поверки!$V1737-поверки!$G1737</f>
        <v>2</v>
      </c>
      <c r="Z1737" s="17" t="str">
        <f aca="false">CONCATENATE(поверки!$Q1737," ",поверки!$S1737," номер ",поверки!$H1737)</f>
        <v>Манометр ТМ номер 12А11019</v>
      </c>
    </row>
    <row r="1738" customFormat="false" ht="17.9" hidden="true" customHeight="false" outlineLevel="0" collapsed="false">
      <c r="B1738" s="1" t="s">
        <v>2361</v>
      </c>
      <c r="C1738" s="1" t="s">
        <v>30</v>
      </c>
      <c r="D1738" s="1" t="s">
        <v>446</v>
      </c>
      <c r="F1738" s="1" t="s">
        <v>297</v>
      </c>
      <c r="G1738" s="16" t="n">
        <v>45768</v>
      </c>
      <c r="H1738" s="6" t="s">
        <v>3846</v>
      </c>
      <c r="J1738" s="1" t="s">
        <v>34</v>
      </c>
      <c r="K1738" s="1" t="s">
        <v>35</v>
      </c>
      <c r="L1738" s="1" t="s">
        <v>3847</v>
      </c>
      <c r="M1738" s="17" t="str">
        <f aca="false">IF(COUNTIF(поверки!$H$6:$H$3175,поверки!$H1738)&gt;1,"Дубликат","")</f>
        <v/>
      </c>
      <c r="N1738" s="17" t="str">
        <f aca="false">IF(COUNTIF(поверки!$L$6:$L$3175,поверки!$L1738)&gt;1,"Дубликат","")</f>
        <v/>
      </c>
      <c r="O1738" s="18" t="n">
        <v>1733</v>
      </c>
      <c r="P1738" s="17" t="str">
        <f aca="false">CONCATENATE(TEXT(MONTH(поверки!$G1738),"00"),"/",TEXT(поверки!$O1738,"000"), "/",TEXT(YEAR(поверки!$G1738)-2000,"00"))</f>
        <v>04/1733/25</v>
      </c>
      <c r="Q1738" s="17" t="str">
        <f aca="false">VLOOKUP(поверки!$F1738,'соответстиви ОТ типу'!$K$4:$M$344,2,FALSE())</f>
        <v>Манометр</v>
      </c>
      <c r="R1738" s="17" t="s">
        <v>52</v>
      </c>
      <c r="S1738" s="17" t="s">
        <v>3557</v>
      </c>
      <c r="T1738" s="17" t="n">
        <v>8</v>
      </c>
      <c r="U1738" s="19" t="n">
        <f aca="false">VLOOKUP(поверки!$T1738,'Акты п-п'!$C$5:$I$57,2,FALSE())</f>
        <v>45767</v>
      </c>
      <c r="V1738" s="19" t="n">
        <f aca="false">VLOOKUP(поверки!$T1738,'Акты п-п'!$C$5:$I$57,3,FALSE())</f>
        <v>45770</v>
      </c>
      <c r="W1738" s="17" t="str">
        <f aca="false">VLOOKUP(поверки!$T1738,'Акты п-п'!$C$5:$I$57,5,FALSE())</f>
        <v>Чупин А.А.</v>
      </c>
      <c r="X1738" s="17" t="n">
        <f aca="false">поверки!$G1738-поверки!$U1738</f>
        <v>1</v>
      </c>
      <c r="Y1738" s="17" t="n">
        <f aca="false">поверки!$V1738-поверки!$G1738</f>
        <v>2</v>
      </c>
      <c r="Z1738" s="17" t="str">
        <f aca="false">CONCATENATE(поверки!$Q1738," ",поверки!$S1738," номер ",поверки!$H1738)</f>
        <v>Манометр ТМ номер 12А11036</v>
      </c>
    </row>
    <row r="1739" customFormat="false" ht="17.9" hidden="true" customHeight="false" outlineLevel="0" collapsed="false">
      <c r="B1739" s="1" t="s">
        <v>2361</v>
      </c>
      <c r="C1739" s="1" t="s">
        <v>30</v>
      </c>
      <c r="D1739" s="1" t="s">
        <v>446</v>
      </c>
      <c r="F1739" s="1" t="s">
        <v>297</v>
      </c>
      <c r="G1739" s="16" t="n">
        <v>45768</v>
      </c>
      <c r="H1739" s="6" t="s">
        <v>3848</v>
      </c>
      <c r="J1739" s="1" t="s">
        <v>34</v>
      </c>
      <c r="K1739" s="1" t="s">
        <v>35</v>
      </c>
      <c r="L1739" s="1" t="s">
        <v>3849</v>
      </c>
      <c r="M1739" s="17" t="str">
        <f aca="false">IF(COUNTIF(поверки!$H$6:$H$3175,поверки!$H1739)&gt;1,"Дубликат","")</f>
        <v/>
      </c>
      <c r="N1739" s="17" t="str">
        <f aca="false">IF(COUNTIF(поверки!$L$6:$L$3175,поверки!$L1739)&gt;1,"Дубликат","")</f>
        <v/>
      </c>
      <c r="O1739" s="18" t="n">
        <v>1734</v>
      </c>
      <c r="P1739" s="17" t="str">
        <f aca="false">CONCATENATE(TEXT(MONTH(поверки!$G1739),"00"),"/",TEXT(поверки!$O1739,"000"), "/",TEXT(YEAR(поверки!$G1739)-2000,"00"))</f>
        <v>04/1734/25</v>
      </c>
      <c r="Q1739" s="17" t="str">
        <f aca="false">VLOOKUP(поверки!$F1739,'соответстиви ОТ типу'!$K$4:$M$344,2,FALSE())</f>
        <v>Манометр</v>
      </c>
      <c r="R1739" s="17" t="s">
        <v>52</v>
      </c>
      <c r="S1739" s="17" t="s">
        <v>3557</v>
      </c>
      <c r="T1739" s="17" t="n">
        <v>8</v>
      </c>
      <c r="U1739" s="19" t="n">
        <f aca="false">VLOOKUP(поверки!$T1739,'Акты п-п'!$C$5:$I$57,2,FALSE())</f>
        <v>45767</v>
      </c>
      <c r="V1739" s="19" t="n">
        <f aca="false">VLOOKUP(поверки!$T1739,'Акты п-п'!$C$5:$I$57,3,FALSE())</f>
        <v>45770</v>
      </c>
      <c r="W1739" s="17" t="str">
        <f aca="false">VLOOKUP(поверки!$T1739,'Акты п-п'!$C$5:$I$57,5,FALSE())</f>
        <v>Чупин А.А.</v>
      </c>
      <c r="X1739" s="17" t="n">
        <f aca="false">поверки!$G1739-поверки!$U1739</f>
        <v>1</v>
      </c>
      <c r="Y1739" s="17" t="n">
        <f aca="false">поверки!$V1739-поверки!$G1739</f>
        <v>2</v>
      </c>
      <c r="Z1739" s="17" t="str">
        <f aca="false">CONCATENATE(поверки!$Q1739," ",поверки!$S1739," номер ",поверки!$H1739)</f>
        <v>Манометр ТМ номер 12А7595</v>
      </c>
    </row>
    <row r="1740" customFormat="false" ht="17.9" hidden="true" customHeight="false" outlineLevel="0" collapsed="false">
      <c r="B1740" s="1" t="s">
        <v>2361</v>
      </c>
      <c r="C1740" s="1" t="s">
        <v>30</v>
      </c>
      <c r="D1740" s="1" t="s">
        <v>446</v>
      </c>
      <c r="F1740" s="1" t="s">
        <v>297</v>
      </c>
      <c r="G1740" s="16" t="n">
        <v>45768</v>
      </c>
      <c r="H1740" s="6" t="s">
        <v>3850</v>
      </c>
      <c r="J1740" s="1" t="s">
        <v>34</v>
      </c>
      <c r="K1740" s="1" t="s">
        <v>35</v>
      </c>
      <c r="L1740" s="1" t="s">
        <v>3851</v>
      </c>
      <c r="M1740" s="17" t="str">
        <f aca="false">IF(COUNTIF(поверки!$H$6:$H$3175,поверки!$H1740)&gt;1,"Дубликат","")</f>
        <v/>
      </c>
      <c r="N1740" s="17" t="str">
        <f aca="false">IF(COUNTIF(поверки!$L$6:$L$3175,поверки!$L1740)&gt;1,"Дубликат","")</f>
        <v/>
      </c>
      <c r="O1740" s="18" t="n">
        <v>1735</v>
      </c>
      <c r="P1740" s="17" t="str">
        <f aca="false">CONCATENATE(TEXT(MONTH(поверки!$G1740),"00"),"/",TEXT(поверки!$O1740,"000"), "/",TEXT(YEAR(поверки!$G1740)-2000,"00"))</f>
        <v>04/1735/25</v>
      </c>
      <c r="Q1740" s="17" t="str">
        <f aca="false">VLOOKUP(поверки!$F1740,'соответстиви ОТ типу'!$K$4:$M$344,2,FALSE())</f>
        <v>Манометр</v>
      </c>
      <c r="R1740" s="17" t="s">
        <v>52</v>
      </c>
      <c r="S1740" s="17" t="s">
        <v>3557</v>
      </c>
      <c r="T1740" s="17" t="n">
        <v>8</v>
      </c>
      <c r="U1740" s="19" t="n">
        <f aca="false">VLOOKUP(поверки!$T1740,'Акты п-п'!$C$5:$I$57,2,FALSE())</f>
        <v>45767</v>
      </c>
      <c r="V1740" s="19" t="n">
        <f aca="false">VLOOKUP(поверки!$T1740,'Акты п-п'!$C$5:$I$57,3,FALSE())</f>
        <v>45770</v>
      </c>
      <c r="W1740" s="17" t="str">
        <f aca="false">VLOOKUP(поверки!$T1740,'Акты п-п'!$C$5:$I$57,5,FALSE())</f>
        <v>Чупин А.А.</v>
      </c>
      <c r="X1740" s="17" t="n">
        <f aca="false">поверки!$G1740-поверки!$U1740</f>
        <v>1</v>
      </c>
      <c r="Y1740" s="17" t="n">
        <f aca="false">поверки!$V1740-поверки!$G1740</f>
        <v>2</v>
      </c>
      <c r="Z1740" s="17" t="str">
        <f aca="false">CONCATENATE(поверки!$Q1740," ",поверки!$S1740," номер ",поверки!$H1740)</f>
        <v>Манометр ТМ номер 12А11069</v>
      </c>
    </row>
    <row r="1741" customFormat="false" ht="17.9" hidden="true" customHeight="false" outlineLevel="0" collapsed="false">
      <c r="B1741" s="1" t="s">
        <v>2361</v>
      </c>
      <c r="C1741" s="1" t="s">
        <v>30</v>
      </c>
      <c r="D1741" s="1" t="s">
        <v>446</v>
      </c>
      <c r="F1741" s="1" t="s">
        <v>297</v>
      </c>
      <c r="G1741" s="16" t="n">
        <v>45768</v>
      </c>
      <c r="H1741" s="6" t="s">
        <v>3852</v>
      </c>
      <c r="J1741" s="1" t="s">
        <v>34</v>
      </c>
      <c r="K1741" s="1" t="s">
        <v>35</v>
      </c>
      <c r="L1741" s="1" t="s">
        <v>3853</v>
      </c>
      <c r="M1741" s="17" t="str">
        <f aca="false">IF(COUNTIF(поверки!$H$6:$H$3175,поверки!$H1741)&gt;1,"Дубликат","")</f>
        <v/>
      </c>
      <c r="N1741" s="17" t="str">
        <f aca="false">IF(COUNTIF(поверки!$L$6:$L$3175,поверки!$L1741)&gt;1,"Дубликат","")</f>
        <v/>
      </c>
      <c r="O1741" s="18" t="n">
        <v>1736</v>
      </c>
      <c r="P1741" s="17" t="str">
        <f aca="false">CONCATENATE(TEXT(MONTH(поверки!$G1741),"00"),"/",TEXT(поверки!$O1741,"000"), "/",TEXT(YEAR(поверки!$G1741)-2000,"00"))</f>
        <v>04/1736/25</v>
      </c>
      <c r="Q1741" s="17" t="str">
        <f aca="false">VLOOKUP(поверки!$F1741,'соответстиви ОТ типу'!$K$4:$M$344,2,FALSE())</f>
        <v>Манометр</v>
      </c>
      <c r="R1741" s="17" t="s">
        <v>52</v>
      </c>
      <c r="S1741" s="17" t="s">
        <v>3557</v>
      </c>
      <c r="T1741" s="17" t="n">
        <v>8</v>
      </c>
      <c r="U1741" s="19" t="n">
        <f aca="false">VLOOKUP(поверки!$T1741,'Акты п-п'!$C$5:$I$57,2,FALSE())</f>
        <v>45767</v>
      </c>
      <c r="V1741" s="19" t="n">
        <f aca="false">VLOOKUP(поверки!$T1741,'Акты п-п'!$C$5:$I$57,3,FALSE())</f>
        <v>45770</v>
      </c>
      <c r="W1741" s="17" t="str">
        <f aca="false">VLOOKUP(поверки!$T1741,'Акты п-п'!$C$5:$I$57,5,FALSE())</f>
        <v>Чупин А.А.</v>
      </c>
      <c r="X1741" s="17" t="n">
        <f aca="false">поверки!$G1741-поверки!$U1741</f>
        <v>1</v>
      </c>
      <c r="Y1741" s="17" t="n">
        <f aca="false">поверки!$V1741-поверки!$G1741</f>
        <v>2</v>
      </c>
      <c r="Z1741" s="17" t="str">
        <f aca="false">CONCATENATE(поверки!$Q1741," ",поверки!$S1741," номер ",поверки!$H1741)</f>
        <v>Манометр ТМ номер 12А11046</v>
      </c>
    </row>
    <row r="1742" customFormat="false" ht="17.9" hidden="true" customHeight="false" outlineLevel="0" collapsed="false">
      <c r="B1742" s="1" t="s">
        <v>2361</v>
      </c>
      <c r="C1742" s="1" t="s">
        <v>30</v>
      </c>
      <c r="D1742" s="1" t="s">
        <v>446</v>
      </c>
      <c r="F1742" s="1" t="s">
        <v>329</v>
      </c>
      <c r="G1742" s="16" t="n">
        <v>45768</v>
      </c>
      <c r="H1742" s="6" t="s">
        <v>3854</v>
      </c>
      <c r="J1742" s="1" t="s">
        <v>34</v>
      </c>
      <c r="K1742" s="1" t="s">
        <v>35</v>
      </c>
      <c r="L1742" s="1" t="s">
        <v>3855</v>
      </c>
      <c r="M1742" s="17" t="str">
        <f aca="false">IF(COUNTIF(поверки!$H$6:$H$3175,поверки!$H1742)&gt;1,"Дубликат","")</f>
        <v/>
      </c>
      <c r="N1742" s="17" t="str">
        <f aca="false">IF(COUNTIF(поверки!$L$6:$L$3175,поверки!$L1742)&gt;1,"Дубликат","")</f>
        <v/>
      </c>
      <c r="O1742" s="18" t="n">
        <v>1737</v>
      </c>
      <c r="P1742" s="17" t="str">
        <f aca="false">CONCATENATE(TEXT(MONTH(поверки!$G1742),"00"),"/",TEXT(поверки!$O1742,"000"), "/",TEXT(YEAR(поверки!$G1742)-2000,"00"))</f>
        <v>04/1737/25</v>
      </c>
      <c r="Q1742" s="17" t="str">
        <f aca="false">VLOOKUP(поверки!$F1742,'соответстиви ОТ типу'!$K$4:$M$344,2,FALSE())</f>
        <v>Манометр</v>
      </c>
      <c r="R1742" s="17" t="s">
        <v>52</v>
      </c>
      <c r="S1742" s="17" t="s">
        <v>2391</v>
      </c>
      <c r="T1742" s="17" t="n">
        <v>8</v>
      </c>
      <c r="U1742" s="19" t="n">
        <f aca="false">VLOOKUP(поверки!$T1742,'Акты п-п'!$C$5:$I$57,2,FALSE())</f>
        <v>45767</v>
      </c>
      <c r="V1742" s="19" t="n">
        <f aca="false">VLOOKUP(поверки!$T1742,'Акты п-п'!$C$5:$I$57,3,FALSE())</f>
        <v>45770</v>
      </c>
      <c r="W1742" s="17" t="str">
        <f aca="false">VLOOKUP(поверки!$T1742,'Акты п-п'!$C$5:$I$57,5,FALSE())</f>
        <v>Чупин А.А.</v>
      </c>
      <c r="X1742" s="17" t="n">
        <f aca="false">поверки!$G1742-поверки!$U1742</f>
        <v>1</v>
      </c>
      <c r="Y1742" s="17" t="n">
        <f aca="false">поверки!$V1742-поверки!$G1742</f>
        <v>2</v>
      </c>
      <c r="Z1742" s="17" t="str">
        <f aca="false">CONCATENATE(поверки!$Q1742," ",поверки!$S1742," номер ",поверки!$H1742)</f>
        <v>Манометр ФТ номер 12А11108</v>
      </c>
    </row>
    <row r="1743" customFormat="false" ht="17.9" hidden="true" customHeight="false" outlineLevel="0" collapsed="false">
      <c r="B1743" s="1" t="s">
        <v>2361</v>
      </c>
      <c r="C1743" s="1" t="s">
        <v>30</v>
      </c>
      <c r="D1743" s="1" t="s">
        <v>446</v>
      </c>
      <c r="F1743" s="1" t="s">
        <v>329</v>
      </c>
      <c r="G1743" s="16" t="n">
        <v>45768</v>
      </c>
      <c r="H1743" s="6" t="s">
        <v>3856</v>
      </c>
      <c r="J1743" s="1" t="s">
        <v>34</v>
      </c>
      <c r="K1743" s="1" t="s">
        <v>35</v>
      </c>
      <c r="L1743" s="1" t="s">
        <v>3857</v>
      </c>
      <c r="M1743" s="17" t="str">
        <f aca="false">IF(COUNTIF(поверки!$H$6:$H$3175,поверки!$H1743)&gt;1,"Дубликат","")</f>
        <v/>
      </c>
      <c r="N1743" s="17" t="str">
        <f aca="false">IF(COUNTIF(поверки!$L$6:$L$3175,поверки!$L1743)&gt;1,"Дубликат","")</f>
        <v/>
      </c>
      <c r="O1743" s="18" t="n">
        <v>1738</v>
      </c>
      <c r="P1743" s="17" t="str">
        <f aca="false">CONCATENATE(TEXT(MONTH(поверки!$G1743),"00"),"/",TEXT(поверки!$O1743,"000"), "/",TEXT(YEAR(поверки!$G1743)-2000,"00"))</f>
        <v>04/1738/25</v>
      </c>
      <c r="Q1743" s="17" t="str">
        <f aca="false">VLOOKUP(поверки!$F1743,'соответстиви ОТ типу'!$K$4:$M$344,2,FALSE())</f>
        <v>Манометр</v>
      </c>
      <c r="R1743" s="17" t="s">
        <v>52</v>
      </c>
      <c r="S1743" s="17" t="s">
        <v>2391</v>
      </c>
      <c r="T1743" s="17" t="n">
        <v>8</v>
      </c>
      <c r="U1743" s="19" t="n">
        <f aca="false">VLOOKUP(поверки!$T1743,'Акты п-п'!$C$5:$I$57,2,FALSE())</f>
        <v>45767</v>
      </c>
      <c r="V1743" s="19" t="n">
        <f aca="false">VLOOKUP(поверки!$T1743,'Акты п-п'!$C$5:$I$57,3,FALSE())</f>
        <v>45770</v>
      </c>
      <c r="W1743" s="17" t="str">
        <f aca="false">VLOOKUP(поверки!$T1743,'Акты п-п'!$C$5:$I$57,5,FALSE())</f>
        <v>Чупин А.А.</v>
      </c>
      <c r="X1743" s="17" t="n">
        <f aca="false">поверки!$G1743-поверки!$U1743</f>
        <v>1</v>
      </c>
      <c r="Y1743" s="17" t="n">
        <f aca="false">поверки!$V1743-поверки!$G1743</f>
        <v>2</v>
      </c>
      <c r="Z1743" s="17" t="str">
        <f aca="false">CONCATENATE(поверки!$Q1743," ",поверки!$S1743," номер ",поверки!$H1743)</f>
        <v>Манометр ФТ номер 12А11133</v>
      </c>
    </row>
    <row r="1744" customFormat="false" ht="17.9" hidden="true" customHeight="false" outlineLevel="0" collapsed="false">
      <c r="B1744" s="1" t="s">
        <v>2361</v>
      </c>
      <c r="C1744" s="1" t="s">
        <v>30</v>
      </c>
      <c r="D1744" s="1" t="s">
        <v>446</v>
      </c>
      <c r="F1744" s="1" t="s">
        <v>329</v>
      </c>
      <c r="G1744" s="16" t="n">
        <v>45768</v>
      </c>
      <c r="H1744" s="6" t="s">
        <v>3858</v>
      </c>
      <c r="J1744" s="1" t="s">
        <v>34</v>
      </c>
      <c r="K1744" s="1" t="s">
        <v>35</v>
      </c>
      <c r="L1744" s="1" t="s">
        <v>3859</v>
      </c>
      <c r="M1744" s="17" t="str">
        <f aca="false">IF(COUNTIF(поверки!$H$6:$H$3175,поверки!$H1744)&gt;1,"Дубликат","")</f>
        <v/>
      </c>
      <c r="N1744" s="17" t="str">
        <f aca="false">IF(COUNTIF(поверки!$L$6:$L$3175,поверки!$L1744)&gt;1,"Дубликат","")</f>
        <v/>
      </c>
      <c r="O1744" s="18" t="n">
        <v>1739</v>
      </c>
      <c r="P1744" s="17" t="str">
        <f aca="false">CONCATENATE(TEXT(MONTH(поверки!$G1744),"00"),"/",TEXT(поверки!$O1744,"000"), "/",TEXT(YEAR(поверки!$G1744)-2000,"00"))</f>
        <v>04/1739/25</v>
      </c>
      <c r="Q1744" s="17" t="str">
        <f aca="false">VLOOKUP(поверки!$F1744,'соответстиви ОТ типу'!$K$4:$M$344,2,FALSE())</f>
        <v>Манометр</v>
      </c>
      <c r="R1744" s="17" t="s">
        <v>52</v>
      </c>
      <c r="S1744" s="17" t="s">
        <v>2391</v>
      </c>
      <c r="T1744" s="17" t="n">
        <v>8</v>
      </c>
      <c r="U1744" s="19" t="n">
        <f aca="false">VLOOKUP(поверки!$T1744,'Акты п-п'!$C$5:$I$57,2,FALSE())</f>
        <v>45767</v>
      </c>
      <c r="V1744" s="19" t="n">
        <f aca="false">VLOOKUP(поверки!$T1744,'Акты п-п'!$C$5:$I$57,3,FALSE())</f>
        <v>45770</v>
      </c>
      <c r="W1744" s="17" t="str">
        <f aca="false">VLOOKUP(поверки!$T1744,'Акты п-п'!$C$5:$I$57,5,FALSE())</f>
        <v>Чупин А.А.</v>
      </c>
      <c r="X1744" s="17" t="n">
        <f aca="false">поверки!$G1744-поверки!$U1744</f>
        <v>1</v>
      </c>
      <c r="Y1744" s="17" t="n">
        <f aca="false">поверки!$V1744-поверки!$G1744</f>
        <v>2</v>
      </c>
      <c r="Z1744" s="17" t="str">
        <f aca="false">CONCATENATE(поверки!$Q1744," ",поверки!$S1744," номер ",поверки!$H1744)</f>
        <v>Манометр ФТ номер 12А11118</v>
      </c>
    </row>
    <row r="1745" customFormat="false" ht="17.9" hidden="true" customHeight="false" outlineLevel="0" collapsed="false">
      <c r="B1745" s="1" t="s">
        <v>2361</v>
      </c>
      <c r="C1745" s="1" t="s">
        <v>30</v>
      </c>
      <c r="D1745" s="1" t="s">
        <v>446</v>
      </c>
      <c r="F1745" s="1" t="s">
        <v>329</v>
      </c>
      <c r="G1745" s="16" t="n">
        <v>45768</v>
      </c>
      <c r="H1745" s="6" t="s">
        <v>3860</v>
      </c>
      <c r="J1745" s="1" t="s">
        <v>34</v>
      </c>
      <c r="K1745" s="1" t="s">
        <v>35</v>
      </c>
      <c r="L1745" s="1" t="s">
        <v>3861</v>
      </c>
      <c r="M1745" s="17" t="str">
        <f aca="false">IF(COUNTIF(поверки!$H$6:$H$3175,поверки!$H1745)&gt;1,"Дубликат","")</f>
        <v/>
      </c>
      <c r="N1745" s="17" t="str">
        <f aca="false">IF(COUNTIF(поверки!$L$6:$L$3175,поверки!$L1745)&gt;1,"Дубликат","")</f>
        <v/>
      </c>
      <c r="O1745" s="18" t="n">
        <v>1740</v>
      </c>
      <c r="P1745" s="17" t="str">
        <f aca="false">CONCATENATE(TEXT(MONTH(поверки!$G1745),"00"),"/",TEXT(поверки!$O1745,"000"), "/",TEXT(YEAR(поверки!$G1745)-2000,"00"))</f>
        <v>04/1740/25</v>
      </c>
      <c r="Q1745" s="17" t="str">
        <f aca="false">VLOOKUP(поверки!$F1745,'соответстиви ОТ типу'!$K$4:$M$344,2,FALSE())</f>
        <v>Манометр</v>
      </c>
      <c r="R1745" s="17" t="s">
        <v>52</v>
      </c>
      <c r="S1745" s="17" t="s">
        <v>2391</v>
      </c>
      <c r="T1745" s="17" t="n">
        <v>8</v>
      </c>
      <c r="U1745" s="19" t="n">
        <f aca="false">VLOOKUP(поверки!$T1745,'Акты п-п'!$C$5:$I$57,2,FALSE())</f>
        <v>45767</v>
      </c>
      <c r="V1745" s="19" t="n">
        <f aca="false">VLOOKUP(поверки!$T1745,'Акты п-п'!$C$5:$I$57,3,FALSE())</f>
        <v>45770</v>
      </c>
      <c r="W1745" s="17" t="str">
        <f aca="false">VLOOKUP(поверки!$T1745,'Акты п-п'!$C$5:$I$57,5,FALSE())</f>
        <v>Чупин А.А.</v>
      </c>
      <c r="X1745" s="17" t="n">
        <f aca="false">поверки!$G1745-поверки!$U1745</f>
        <v>1</v>
      </c>
      <c r="Y1745" s="17" t="n">
        <f aca="false">поверки!$V1745-поверки!$G1745</f>
        <v>2</v>
      </c>
      <c r="Z1745" s="17" t="str">
        <f aca="false">CONCATENATE(поверки!$Q1745," ",поверки!$S1745," номер ",поверки!$H1745)</f>
        <v>Манометр ФТ номер 12А11105</v>
      </c>
    </row>
    <row r="1746" customFormat="false" ht="17.9" hidden="true" customHeight="false" outlineLevel="0" collapsed="false">
      <c r="B1746" s="1" t="s">
        <v>2361</v>
      </c>
      <c r="C1746" s="1" t="s">
        <v>30</v>
      </c>
      <c r="D1746" s="1" t="s">
        <v>446</v>
      </c>
      <c r="F1746" s="1" t="s">
        <v>329</v>
      </c>
      <c r="G1746" s="16" t="n">
        <v>45768</v>
      </c>
      <c r="H1746" s="6" t="s">
        <v>3862</v>
      </c>
      <c r="J1746" s="1" t="s">
        <v>34</v>
      </c>
      <c r="K1746" s="1" t="s">
        <v>35</v>
      </c>
      <c r="L1746" s="1" t="s">
        <v>3863</v>
      </c>
      <c r="M1746" s="17" t="str">
        <f aca="false">IF(COUNTIF(поверки!$H$6:$H$3175,поверки!$H1746)&gt;1,"Дубликат","")</f>
        <v/>
      </c>
      <c r="N1746" s="17" t="str">
        <f aca="false">IF(COUNTIF(поверки!$L$6:$L$3175,поверки!$L1746)&gt;1,"Дубликат","")</f>
        <v/>
      </c>
      <c r="O1746" s="18" t="n">
        <v>1741</v>
      </c>
      <c r="P1746" s="17" t="str">
        <f aca="false">CONCATENATE(TEXT(MONTH(поверки!$G1746),"00"),"/",TEXT(поверки!$O1746,"000"), "/",TEXT(YEAR(поверки!$G1746)-2000,"00"))</f>
        <v>04/1741/25</v>
      </c>
      <c r="Q1746" s="17" t="str">
        <f aca="false">VLOOKUP(поверки!$F1746,'соответстиви ОТ типу'!$K$4:$M$344,2,FALSE())</f>
        <v>Манометр</v>
      </c>
      <c r="R1746" s="17" t="s">
        <v>52</v>
      </c>
      <c r="S1746" s="17" t="s">
        <v>2391</v>
      </c>
      <c r="T1746" s="17" t="n">
        <v>8</v>
      </c>
      <c r="U1746" s="19" t="n">
        <f aca="false">VLOOKUP(поверки!$T1746,'Акты п-п'!$C$5:$I$57,2,FALSE())</f>
        <v>45767</v>
      </c>
      <c r="V1746" s="19" t="n">
        <f aca="false">VLOOKUP(поверки!$T1746,'Акты п-п'!$C$5:$I$57,3,FALSE())</f>
        <v>45770</v>
      </c>
      <c r="W1746" s="17" t="str">
        <f aca="false">VLOOKUP(поверки!$T1746,'Акты п-п'!$C$5:$I$57,5,FALSE())</f>
        <v>Чупин А.А.</v>
      </c>
      <c r="X1746" s="17" t="n">
        <f aca="false">поверки!$G1746-поверки!$U1746</f>
        <v>1</v>
      </c>
      <c r="Y1746" s="17" t="n">
        <f aca="false">поверки!$V1746-поверки!$G1746</f>
        <v>2</v>
      </c>
      <c r="Z1746" s="17" t="str">
        <f aca="false">CONCATENATE(поверки!$Q1746," ",поверки!$S1746," номер ",поверки!$H1746)</f>
        <v>Манометр ФТ номер 12А11135</v>
      </c>
    </row>
    <row r="1747" customFormat="false" ht="17.9" hidden="true" customHeight="false" outlineLevel="0" collapsed="false">
      <c r="B1747" s="1" t="s">
        <v>2361</v>
      </c>
      <c r="C1747" s="1" t="s">
        <v>30</v>
      </c>
      <c r="D1747" s="1" t="s">
        <v>446</v>
      </c>
      <c r="F1747" s="1" t="s">
        <v>329</v>
      </c>
      <c r="G1747" s="16" t="n">
        <v>45768</v>
      </c>
      <c r="H1747" s="6" t="s">
        <v>3864</v>
      </c>
      <c r="J1747" s="1" t="s">
        <v>34</v>
      </c>
      <c r="K1747" s="1" t="s">
        <v>35</v>
      </c>
      <c r="L1747" s="1" t="s">
        <v>3865</v>
      </c>
      <c r="M1747" s="17" t="str">
        <f aca="false">IF(COUNTIF(поверки!$H$6:$H$3175,поверки!$H1747)&gt;1,"Дубликат","")</f>
        <v/>
      </c>
      <c r="N1747" s="17" t="str">
        <f aca="false">IF(COUNTIF(поверки!$L$6:$L$3175,поверки!$L1747)&gt;1,"Дубликат","")</f>
        <v/>
      </c>
      <c r="O1747" s="18" t="n">
        <v>1742</v>
      </c>
      <c r="P1747" s="17" t="str">
        <f aca="false">CONCATENATE(TEXT(MONTH(поверки!$G1747),"00"),"/",TEXT(поверки!$O1747,"000"), "/",TEXT(YEAR(поверки!$G1747)-2000,"00"))</f>
        <v>04/1742/25</v>
      </c>
      <c r="Q1747" s="17" t="str">
        <f aca="false">VLOOKUP(поверки!$F1747,'соответстиви ОТ типу'!$K$4:$M$344,2,FALSE())</f>
        <v>Манометр</v>
      </c>
      <c r="R1747" s="17" t="s">
        <v>52</v>
      </c>
      <c r="S1747" s="17" t="s">
        <v>2391</v>
      </c>
      <c r="T1747" s="17" t="n">
        <v>8</v>
      </c>
      <c r="U1747" s="19" t="n">
        <f aca="false">VLOOKUP(поверки!$T1747,'Акты п-п'!$C$5:$I$57,2,FALSE())</f>
        <v>45767</v>
      </c>
      <c r="V1747" s="19" t="n">
        <f aca="false">VLOOKUP(поверки!$T1747,'Акты п-п'!$C$5:$I$57,3,FALSE())</f>
        <v>45770</v>
      </c>
      <c r="W1747" s="17" t="str">
        <f aca="false">VLOOKUP(поверки!$T1747,'Акты п-п'!$C$5:$I$57,5,FALSE())</f>
        <v>Чупин А.А.</v>
      </c>
      <c r="X1747" s="17" t="n">
        <f aca="false">поверки!$G1747-поверки!$U1747</f>
        <v>1</v>
      </c>
      <c r="Y1747" s="17" t="n">
        <f aca="false">поверки!$V1747-поверки!$G1747</f>
        <v>2</v>
      </c>
      <c r="Z1747" s="17" t="str">
        <f aca="false">CONCATENATE(поверки!$Q1747," ",поверки!$S1747," номер ",поверки!$H1747)</f>
        <v>Манометр ФТ номер 12А11123</v>
      </c>
    </row>
    <row r="1748" customFormat="false" ht="17.9" hidden="true" customHeight="false" outlineLevel="0" collapsed="false">
      <c r="B1748" s="1" t="s">
        <v>2361</v>
      </c>
      <c r="C1748" s="1" t="s">
        <v>30</v>
      </c>
      <c r="D1748" s="1" t="s">
        <v>446</v>
      </c>
      <c r="F1748" s="1" t="s">
        <v>329</v>
      </c>
      <c r="G1748" s="16" t="n">
        <v>45768</v>
      </c>
      <c r="H1748" s="6" t="s">
        <v>3866</v>
      </c>
      <c r="J1748" s="1" t="s">
        <v>34</v>
      </c>
      <c r="K1748" s="1" t="s">
        <v>35</v>
      </c>
      <c r="L1748" s="1" t="s">
        <v>3867</v>
      </c>
      <c r="M1748" s="17" t="str">
        <f aca="false">IF(COUNTIF(поверки!$H$6:$H$3175,поверки!$H1748)&gt;1,"Дубликат","")</f>
        <v/>
      </c>
      <c r="N1748" s="17" t="str">
        <f aca="false">IF(COUNTIF(поверки!$L$6:$L$3175,поверки!$L1748)&gt;1,"Дубликат","")</f>
        <v/>
      </c>
      <c r="O1748" s="18" t="n">
        <v>1743</v>
      </c>
      <c r="P1748" s="17" t="str">
        <f aca="false">CONCATENATE(TEXT(MONTH(поверки!$G1748),"00"),"/",TEXT(поверки!$O1748,"000"), "/",TEXT(YEAR(поверки!$G1748)-2000,"00"))</f>
        <v>04/1743/25</v>
      </c>
      <c r="Q1748" s="17" t="str">
        <f aca="false">VLOOKUP(поверки!$F1748,'соответстиви ОТ типу'!$K$4:$M$344,2,FALSE())</f>
        <v>Манометр</v>
      </c>
      <c r="R1748" s="17" t="s">
        <v>52</v>
      </c>
      <c r="S1748" s="17" t="s">
        <v>2391</v>
      </c>
      <c r="T1748" s="17" t="n">
        <v>8</v>
      </c>
      <c r="U1748" s="19" t="n">
        <f aca="false">VLOOKUP(поверки!$T1748,'Акты п-п'!$C$5:$I$57,2,FALSE())</f>
        <v>45767</v>
      </c>
      <c r="V1748" s="19" t="n">
        <f aca="false">VLOOKUP(поверки!$T1748,'Акты п-п'!$C$5:$I$57,3,FALSE())</f>
        <v>45770</v>
      </c>
      <c r="W1748" s="17" t="str">
        <f aca="false">VLOOKUP(поверки!$T1748,'Акты п-п'!$C$5:$I$57,5,FALSE())</f>
        <v>Чупин А.А.</v>
      </c>
      <c r="X1748" s="17" t="n">
        <f aca="false">поверки!$G1748-поверки!$U1748</f>
        <v>1</v>
      </c>
      <c r="Y1748" s="17" t="n">
        <f aca="false">поверки!$V1748-поверки!$G1748</f>
        <v>2</v>
      </c>
      <c r="Z1748" s="17" t="str">
        <f aca="false">CONCATENATE(поверки!$Q1748," ",поверки!$S1748," номер ",поверки!$H1748)</f>
        <v>Манометр ФТ номер 12А11131</v>
      </c>
    </row>
    <row r="1749" customFormat="false" ht="17.9" hidden="true" customHeight="false" outlineLevel="0" collapsed="false">
      <c r="B1749" s="1" t="s">
        <v>2361</v>
      </c>
      <c r="C1749" s="1" t="s">
        <v>30</v>
      </c>
      <c r="D1749" s="1" t="s">
        <v>446</v>
      </c>
      <c r="F1749" s="1" t="s">
        <v>329</v>
      </c>
      <c r="G1749" s="16" t="n">
        <v>45768</v>
      </c>
      <c r="H1749" s="6" t="s">
        <v>3868</v>
      </c>
      <c r="J1749" s="1" t="s">
        <v>34</v>
      </c>
      <c r="K1749" s="1" t="s">
        <v>35</v>
      </c>
      <c r="L1749" s="1" t="s">
        <v>3869</v>
      </c>
      <c r="M1749" s="17" t="str">
        <f aca="false">IF(COUNTIF(поверки!$H$6:$H$3175,поверки!$H1749)&gt;1,"Дубликат","")</f>
        <v/>
      </c>
      <c r="N1749" s="17" t="str">
        <f aca="false">IF(COUNTIF(поверки!$L$6:$L$3175,поверки!$L1749)&gt;1,"Дубликат","")</f>
        <v/>
      </c>
      <c r="O1749" s="18" t="n">
        <v>1744</v>
      </c>
      <c r="P1749" s="17" t="str">
        <f aca="false">CONCATENATE(TEXT(MONTH(поверки!$G1749),"00"),"/",TEXT(поверки!$O1749,"000"), "/",TEXT(YEAR(поверки!$G1749)-2000,"00"))</f>
        <v>04/1744/25</v>
      </c>
      <c r="Q1749" s="17" t="str">
        <f aca="false">VLOOKUP(поверки!$F1749,'соответстиви ОТ типу'!$K$4:$M$344,2,FALSE())</f>
        <v>Манометр</v>
      </c>
      <c r="R1749" s="17" t="s">
        <v>52</v>
      </c>
      <c r="S1749" s="17" t="s">
        <v>2391</v>
      </c>
      <c r="T1749" s="17" t="n">
        <v>8</v>
      </c>
      <c r="U1749" s="19" t="n">
        <f aca="false">VLOOKUP(поверки!$T1749,'Акты п-п'!$C$5:$I$57,2,FALSE())</f>
        <v>45767</v>
      </c>
      <c r="V1749" s="19" t="n">
        <f aca="false">VLOOKUP(поверки!$T1749,'Акты п-п'!$C$5:$I$57,3,FALSE())</f>
        <v>45770</v>
      </c>
      <c r="W1749" s="17" t="str">
        <f aca="false">VLOOKUP(поверки!$T1749,'Акты п-п'!$C$5:$I$57,5,FALSE())</f>
        <v>Чупин А.А.</v>
      </c>
      <c r="X1749" s="17" t="n">
        <f aca="false">поверки!$G1749-поверки!$U1749</f>
        <v>1</v>
      </c>
      <c r="Y1749" s="17" t="n">
        <f aca="false">поверки!$V1749-поверки!$G1749</f>
        <v>2</v>
      </c>
      <c r="Z1749" s="17" t="str">
        <f aca="false">CONCATENATE(поверки!$Q1749," ",поверки!$S1749," номер ",поверки!$H1749)</f>
        <v>Манометр ФТ номер 12А11115</v>
      </c>
    </row>
    <row r="1750" customFormat="false" ht="17.9" hidden="true" customHeight="false" outlineLevel="0" collapsed="false">
      <c r="B1750" s="1" t="s">
        <v>2361</v>
      </c>
      <c r="C1750" s="1" t="s">
        <v>30</v>
      </c>
      <c r="D1750" s="1" t="s">
        <v>446</v>
      </c>
      <c r="F1750" s="1" t="s">
        <v>329</v>
      </c>
      <c r="G1750" s="16" t="n">
        <v>45768</v>
      </c>
      <c r="H1750" s="6" t="s">
        <v>3870</v>
      </c>
      <c r="J1750" s="1" t="s">
        <v>34</v>
      </c>
      <c r="K1750" s="1" t="s">
        <v>35</v>
      </c>
      <c r="L1750" s="1" t="s">
        <v>3871</v>
      </c>
      <c r="M1750" s="17" t="str">
        <f aca="false">IF(COUNTIF(поверки!$H$6:$H$3175,поверки!$H1750)&gt;1,"Дубликат","")</f>
        <v/>
      </c>
      <c r="N1750" s="17" t="str">
        <f aca="false">IF(COUNTIF(поверки!$L$6:$L$3175,поверки!$L1750)&gt;1,"Дубликат","")</f>
        <v/>
      </c>
      <c r="O1750" s="18" t="n">
        <v>1745</v>
      </c>
      <c r="P1750" s="17" t="str">
        <f aca="false">CONCATENATE(TEXT(MONTH(поверки!$G1750),"00"),"/",TEXT(поверки!$O1750,"000"), "/",TEXT(YEAR(поверки!$G1750)-2000,"00"))</f>
        <v>04/1745/25</v>
      </c>
      <c r="Q1750" s="17" t="str">
        <f aca="false">VLOOKUP(поверки!$F1750,'соответстиви ОТ типу'!$K$4:$M$344,2,FALSE())</f>
        <v>Манометр</v>
      </c>
      <c r="R1750" s="17" t="s">
        <v>52</v>
      </c>
      <c r="S1750" s="17" t="s">
        <v>2391</v>
      </c>
      <c r="T1750" s="17" t="n">
        <v>8</v>
      </c>
      <c r="U1750" s="19" t="n">
        <f aca="false">VLOOKUP(поверки!$T1750,'Акты п-п'!$C$5:$I$57,2,FALSE())</f>
        <v>45767</v>
      </c>
      <c r="V1750" s="19" t="n">
        <f aca="false">VLOOKUP(поверки!$T1750,'Акты п-п'!$C$5:$I$57,3,FALSE())</f>
        <v>45770</v>
      </c>
      <c r="W1750" s="17" t="str">
        <f aca="false">VLOOKUP(поверки!$T1750,'Акты п-п'!$C$5:$I$57,5,FALSE())</f>
        <v>Чупин А.А.</v>
      </c>
      <c r="X1750" s="17" t="n">
        <f aca="false">поверки!$G1750-поверки!$U1750</f>
        <v>1</v>
      </c>
      <c r="Y1750" s="17" t="n">
        <f aca="false">поверки!$V1750-поверки!$G1750</f>
        <v>2</v>
      </c>
      <c r="Z1750" s="17" t="str">
        <f aca="false">CONCATENATE(поверки!$Q1750," ",поверки!$S1750," номер ",поверки!$H1750)</f>
        <v>Манометр ФТ номер 12А11124</v>
      </c>
    </row>
    <row r="1751" customFormat="false" ht="17.9" hidden="true" customHeight="false" outlineLevel="0" collapsed="false">
      <c r="B1751" s="1" t="s">
        <v>2361</v>
      </c>
      <c r="C1751" s="1" t="s">
        <v>30</v>
      </c>
      <c r="D1751" s="1" t="s">
        <v>446</v>
      </c>
      <c r="F1751" s="1" t="s">
        <v>329</v>
      </c>
      <c r="G1751" s="16" t="n">
        <v>45768</v>
      </c>
      <c r="H1751" s="6" t="s">
        <v>3872</v>
      </c>
      <c r="J1751" s="1" t="s">
        <v>34</v>
      </c>
      <c r="K1751" s="1" t="s">
        <v>35</v>
      </c>
      <c r="L1751" s="1" t="s">
        <v>3873</v>
      </c>
      <c r="M1751" s="17" t="str">
        <f aca="false">IF(COUNTIF(поверки!$H$6:$H$3175,поверки!$H1751)&gt;1,"Дубликат","")</f>
        <v/>
      </c>
      <c r="N1751" s="17" t="str">
        <f aca="false">IF(COUNTIF(поверки!$L$6:$L$3175,поверки!$L1751)&gt;1,"Дубликат","")</f>
        <v/>
      </c>
      <c r="O1751" s="18" t="n">
        <v>1746</v>
      </c>
      <c r="P1751" s="17" t="str">
        <f aca="false">CONCATENATE(TEXT(MONTH(поверки!$G1751),"00"),"/",TEXT(поверки!$O1751,"000"), "/",TEXT(YEAR(поверки!$G1751)-2000,"00"))</f>
        <v>04/1746/25</v>
      </c>
      <c r="Q1751" s="17" t="str">
        <f aca="false">VLOOKUP(поверки!$F1751,'соответстиви ОТ типу'!$K$4:$M$344,2,FALSE())</f>
        <v>Манометр</v>
      </c>
      <c r="R1751" s="17" t="s">
        <v>52</v>
      </c>
      <c r="S1751" s="17" t="s">
        <v>2391</v>
      </c>
      <c r="T1751" s="17" t="n">
        <v>8</v>
      </c>
      <c r="U1751" s="19" t="n">
        <f aca="false">VLOOKUP(поверки!$T1751,'Акты п-п'!$C$5:$I$57,2,FALSE())</f>
        <v>45767</v>
      </c>
      <c r="V1751" s="19" t="n">
        <f aca="false">VLOOKUP(поверки!$T1751,'Акты п-п'!$C$5:$I$57,3,FALSE())</f>
        <v>45770</v>
      </c>
      <c r="W1751" s="17" t="str">
        <f aca="false">VLOOKUP(поверки!$T1751,'Акты п-п'!$C$5:$I$57,5,FALSE())</f>
        <v>Чупин А.А.</v>
      </c>
      <c r="X1751" s="17" t="n">
        <f aca="false">поверки!$G1751-поверки!$U1751</f>
        <v>1</v>
      </c>
      <c r="Y1751" s="17" t="n">
        <f aca="false">поверки!$V1751-поверки!$G1751</f>
        <v>2</v>
      </c>
      <c r="Z1751" s="17" t="str">
        <f aca="false">CONCATENATE(поверки!$Q1751," ",поверки!$S1751," номер ",поверки!$H1751)</f>
        <v>Манометр ФТ номер 12А11127</v>
      </c>
    </row>
    <row r="1752" customFormat="false" ht="17.9" hidden="true" customHeight="false" outlineLevel="0" collapsed="false">
      <c r="B1752" s="1" t="s">
        <v>2361</v>
      </c>
      <c r="C1752" s="1" t="s">
        <v>30</v>
      </c>
      <c r="D1752" s="1" t="s">
        <v>446</v>
      </c>
      <c r="F1752" s="1" t="s">
        <v>329</v>
      </c>
      <c r="G1752" s="16" t="n">
        <v>45768</v>
      </c>
      <c r="H1752" s="6" t="s">
        <v>3874</v>
      </c>
      <c r="J1752" s="1" t="s">
        <v>34</v>
      </c>
      <c r="K1752" s="1" t="s">
        <v>35</v>
      </c>
      <c r="L1752" s="1" t="s">
        <v>3875</v>
      </c>
      <c r="M1752" s="17" t="str">
        <f aca="false">IF(COUNTIF(поверки!$H$6:$H$3175,поверки!$H1752)&gt;1,"Дубликат","")</f>
        <v/>
      </c>
      <c r="N1752" s="17" t="str">
        <f aca="false">IF(COUNTIF(поверки!$L$6:$L$3175,поверки!$L1752)&gt;1,"Дубликат","")</f>
        <v/>
      </c>
      <c r="O1752" s="18" t="n">
        <v>1747</v>
      </c>
      <c r="P1752" s="17" t="str">
        <f aca="false">CONCATENATE(TEXT(MONTH(поверки!$G1752),"00"),"/",TEXT(поверки!$O1752,"000"), "/",TEXT(YEAR(поверки!$G1752)-2000,"00"))</f>
        <v>04/1747/25</v>
      </c>
      <c r="Q1752" s="17" t="str">
        <f aca="false">VLOOKUP(поверки!$F1752,'соответстиви ОТ типу'!$K$4:$M$344,2,FALSE())</f>
        <v>Манометр</v>
      </c>
      <c r="R1752" s="17" t="s">
        <v>52</v>
      </c>
      <c r="S1752" s="17" t="s">
        <v>2391</v>
      </c>
      <c r="T1752" s="17" t="n">
        <v>8</v>
      </c>
      <c r="U1752" s="19" t="n">
        <f aca="false">VLOOKUP(поверки!$T1752,'Акты п-п'!$C$5:$I$57,2,FALSE())</f>
        <v>45767</v>
      </c>
      <c r="V1752" s="19" t="n">
        <f aca="false">VLOOKUP(поверки!$T1752,'Акты п-п'!$C$5:$I$57,3,FALSE())</f>
        <v>45770</v>
      </c>
      <c r="W1752" s="17" t="str">
        <f aca="false">VLOOKUP(поверки!$T1752,'Акты п-п'!$C$5:$I$57,5,FALSE())</f>
        <v>Чупин А.А.</v>
      </c>
      <c r="X1752" s="17" t="n">
        <f aca="false">поверки!$G1752-поверки!$U1752</f>
        <v>1</v>
      </c>
      <c r="Y1752" s="17" t="n">
        <f aca="false">поверки!$V1752-поверки!$G1752</f>
        <v>2</v>
      </c>
      <c r="Z1752" s="17" t="str">
        <f aca="false">CONCATENATE(поверки!$Q1752," ",поверки!$S1752," номер ",поверки!$H1752)</f>
        <v>Манометр ФТ номер 12А11112</v>
      </c>
    </row>
    <row r="1753" customFormat="false" ht="17.9" hidden="true" customHeight="false" outlineLevel="0" collapsed="false">
      <c r="B1753" s="1" t="s">
        <v>2361</v>
      </c>
      <c r="C1753" s="1" t="s">
        <v>30</v>
      </c>
      <c r="D1753" s="1" t="s">
        <v>446</v>
      </c>
      <c r="F1753" s="1" t="s">
        <v>329</v>
      </c>
      <c r="G1753" s="16" t="n">
        <v>45768</v>
      </c>
      <c r="H1753" s="6" t="s">
        <v>3876</v>
      </c>
      <c r="J1753" s="1" t="s">
        <v>34</v>
      </c>
      <c r="K1753" s="1" t="s">
        <v>35</v>
      </c>
      <c r="L1753" s="1" t="s">
        <v>3877</v>
      </c>
      <c r="M1753" s="17" t="str">
        <f aca="false">IF(COUNTIF(поверки!$H$6:$H$3175,поверки!$H1753)&gt;1,"Дубликат","")</f>
        <v/>
      </c>
      <c r="N1753" s="17" t="str">
        <f aca="false">IF(COUNTIF(поверки!$L$6:$L$3175,поверки!$L1753)&gt;1,"Дубликат","")</f>
        <v/>
      </c>
      <c r="O1753" s="18" t="n">
        <v>1748</v>
      </c>
      <c r="P1753" s="17" t="str">
        <f aca="false">CONCATENATE(TEXT(MONTH(поверки!$G1753),"00"),"/",TEXT(поверки!$O1753,"000"), "/",TEXT(YEAR(поверки!$G1753)-2000,"00"))</f>
        <v>04/1748/25</v>
      </c>
      <c r="Q1753" s="17" t="str">
        <f aca="false">VLOOKUP(поверки!$F1753,'соответстиви ОТ типу'!$K$4:$M$344,2,FALSE())</f>
        <v>Манометр</v>
      </c>
      <c r="R1753" s="17" t="s">
        <v>52</v>
      </c>
      <c r="S1753" s="17" t="s">
        <v>2391</v>
      </c>
      <c r="T1753" s="17" t="n">
        <v>8</v>
      </c>
      <c r="U1753" s="19" t="n">
        <f aca="false">VLOOKUP(поверки!$T1753,'Акты п-п'!$C$5:$I$57,2,FALSE())</f>
        <v>45767</v>
      </c>
      <c r="V1753" s="19" t="n">
        <f aca="false">VLOOKUP(поверки!$T1753,'Акты п-п'!$C$5:$I$57,3,FALSE())</f>
        <v>45770</v>
      </c>
      <c r="W1753" s="17" t="str">
        <f aca="false">VLOOKUP(поверки!$T1753,'Акты п-п'!$C$5:$I$57,5,FALSE())</f>
        <v>Чупин А.А.</v>
      </c>
      <c r="X1753" s="17" t="n">
        <f aca="false">поверки!$G1753-поверки!$U1753</f>
        <v>1</v>
      </c>
      <c r="Y1753" s="17" t="n">
        <f aca="false">поверки!$V1753-поверки!$G1753</f>
        <v>2</v>
      </c>
      <c r="Z1753" s="17" t="str">
        <f aca="false">CONCATENATE(поверки!$Q1753," ",поверки!$S1753," номер ",поверки!$H1753)</f>
        <v>Манометр ФТ номер 12А11125</v>
      </c>
    </row>
    <row r="1754" customFormat="false" ht="17.9" hidden="true" customHeight="false" outlineLevel="0" collapsed="false">
      <c r="B1754" s="1" t="s">
        <v>2361</v>
      </c>
      <c r="C1754" s="1" t="s">
        <v>30</v>
      </c>
      <c r="D1754" s="1" t="s">
        <v>446</v>
      </c>
      <c r="F1754" s="1" t="s">
        <v>329</v>
      </c>
      <c r="G1754" s="16" t="n">
        <v>45768</v>
      </c>
      <c r="H1754" s="6" t="s">
        <v>3878</v>
      </c>
      <c r="J1754" s="1" t="s">
        <v>34</v>
      </c>
      <c r="K1754" s="1" t="s">
        <v>35</v>
      </c>
      <c r="L1754" s="1" t="s">
        <v>3879</v>
      </c>
      <c r="M1754" s="17" t="str">
        <f aca="false">IF(COUNTIF(поверки!$H$6:$H$3175,поверки!$H1754)&gt;1,"Дубликат","")</f>
        <v/>
      </c>
      <c r="N1754" s="17" t="str">
        <f aca="false">IF(COUNTIF(поверки!$L$6:$L$3175,поверки!$L1754)&gt;1,"Дубликат","")</f>
        <v/>
      </c>
      <c r="O1754" s="18" t="n">
        <v>1749</v>
      </c>
      <c r="P1754" s="17" t="str">
        <f aca="false">CONCATENATE(TEXT(MONTH(поверки!$G1754),"00"),"/",TEXT(поверки!$O1754,"000"), "/",TEXT(YEAR(поверки!$G1754)-2000,"00"))</f>
        <v>04/1749/25</v>
      </c>
      <c r="Q1754" s="17" t="str">
        <f aca="false">VLOOKUP(поверки!$F1754,'соответстиви ОТ типу'!$K$4:$M$344,2,FALSE())</f>
        <v>Манометр</v>
      </c>
      <c r="R1754" s="17" t="s">
        <v>52</v>
      </c>
      <c r="S1754" s="17" t="s">
        <v>2391</v>
      </c>
      <c r="T1754" s="17" t="n">
        <v>8</v>
      </c>
      <c r="U1754" s="19" t="n">
        <f aca="false">VLOOKUP(поверки!$T1754,'Акты п-п'!$C$5:$I$57,2,FALSE())</f>
        <v>45767</v>
      </c>
      <c r="V1754" s="19" t="n">
        <f aca="false">VLOOKUP(поверки!$T1754,'Акты п-п'!$C$5:$I$57,3,FALSE())</f>
        <v>45770</v>
      </c>
      <c r="W1754" s="17" t="str">
        <f aca="false">VLOOKUP(поверки!$T1754,'Акты п-п'!$C$5:$I$57,5,FALSE())</f>
        <v>Чупин А.А.</v>
      </c>
      <c r="X1754" s="17" t="n">
        <f aca="false">поверки!$G1754-поверки!$U1754</f>
        <v>1</v>
      </c>
      <c r="Y1754" s="17" t="n">
        <f aca="false">поверки!$V1754-поверки!$G1754</f>
        <v>2</v>
      </c>
      <c r="Z1754" s="17" t="str">
        <f aca="false">CONCATENATE(поверки!$Q1754," ",поверки!$S1754," номер ",поверки!$H1754)</f>
        <v>Манометр ФТ номер 12А11126</v>
      </c>
    </row>
    <row r="1755" customFormat="false" ht="17.9" hidden="true" customHeight="false" outlineLevel="0" collapsed="false">
      <c r="B1755" s="1" t="s">
        <v>2361</v>
      </c>
      <c r="C1755" s="1" t="s">
        <v>30</v>
      </c>
      <c r="D1755" s="1" t="s">
        <v>446</v>
      </c>
      <c r="F1755" s="1" t="s">
        <v>329</v>
      </c>
      <c r="G1755" s="16" t="n">
        <v>45768</v>
      </c>
      <c r="H1755" s="6" t="s">
        <v>3880</v>
      </c>
      <c r="J1755" s="1" t="s">
        <v>34</v>
      </c>
      <c r="K1755" s="1" t="s">
        <v>35</v>
      </c>
      <c r="L1755" s="1" t="s">
        <v>3881</v>
      </c>
      <c r="M1755" s="17" t="str">
        <f aca="false">IF(COUNTIF(поверки!$H$6:$H$3175,поверки!$H1755)&gt;1,"Дубликат","")</f>
        <v/>
      </c>
      <c r="N1755" s="17" t="str">
        <f aca="false">IF(COUNTIF(поверки!$L$6:$L$3175,поверки!$L1755)&gt;1,"Дубликат","")</f>
        <v/>
      </c>
      <c r="O1755" s="18" t="n">
        <v>1750</v>
      </c>
      <c r="P1755" s="17" t="str">
        <f aca="false">CONCATENATE(TEXT(MONTH(поверки!$G1755),"00"),"/",TEXT(поверки!$O1755,"000"), "/",TEXT(YEAR(поверки!$G1755)-2000,"00"))</f>
        <v>04/1750/25</v>
      </c>
      <c r="Q1755" s="17" t="str">
        <f aca="false">VLOOKUP(поверки!$F1755,'соответстиви ОТ типу'!$K$4:$M$344,2,FALSE())</f>
        <v>Манометр</v>
      </c>
      <c r="R1755" s="17" t="s">
        <v>52</v>
      </c>
      <c r="S1755" s="17" t="s">
        <v>2391</v>
      </c>
      <c r="T1755" s="17" t="n">
        <v>8</v>
      </c>
      <c r="U1755" s="19" t="n">
        <f aca="false">VLOOKUP(поверки!$T1755,'Акты п-п'!$C$5:$I$57,2,FALSE())</f>
        <v>45767</v>
      </c>
      <c r="V1755" s="19" t="n">
        <f aca="false">VLOOKUP(поверки!$T1755,'Акты п-п'!$C$5:$I$57,3,FALSE())</f>
        <v>45770</v>
      </c>
      <c r="W1755" s="17" t="str">
        <f aca="false">VLOOKUP(поверки!$T1755,'Акты п-п'!$C$5:$I$57,5,FALSE())</f>
        <v>Чупин А.А.</v>
      </c>
      <c r="X1755" s="17" t="n">
        <f aca="false">поверки!$G1755-поверки!$U1755</f>
        <v>1</v>
      </c>
      <c r="Y1755" s="17" t="n">
        <f aca="false">поверки!$V1755-поверки!$G1755</f>
        <v>2</v>
      </c>
      <c r="Z1755" s="17" t="str">
        <f aca="false">CONCATENATE(поверки!$Q1755," ",поверки!$S1755," номер ",поверки!$H1755)</f>
        <v>Манометр ФТ номер 12А11128</v>
      </c>
    </row>
    <row r="1756" customFormat="false" ht="17.9" hidden="true" customHeight="false" outlineLevel="0" collapsed="false">
      <c r="B1756" s="1" t="s">
        <v>2361</v>
      </c>
      <c r="C1756" s="1" t="s">
        <v>30</v>
      </c>
      <c r="D1756" s="1" t="s">
        <v>446</v>
      </c>
      <c r="F1756" s="1" t="s">
        <v>297</v>
      </c>
      <c r="G1756" s="16" t="n">
        <v>45768</v>
      </c>
      <c r="H1756" s="6" t="s">
        <v>3882</v>
      </c>
      <c r="J1756" s="1" t="s">
        <v>34</v>
      </c>
      <c r="K1756" s="1" t="s">
        <v>35</v>
      </c>
      <c r="L1756" s="1" t="s">
        <v>3883</v>
      </c>
      <c r="M1756" s="17" t="str">
        <f aca="false">IF(COUNTIF(поверки!$H$6:$H$3175,поверки!$H1756)&gt;1,"Дубликат","")</f>
        <v/>
      </c>
      <c r="N1756" s="17" t="str">
        <f aca="false">IF(COUNTIF(поверки!$L$6:$L$3175,поверки!$L1756)&gt;1,"Дубликат","")</f>
        <v/>
      </c>
      <c r="O1756" s="18" t="n">
        <v>1751</v>
      </c>
      <c r="P1756" s="17" t="str">
        <f aca="false">CONCATENATE(TEXT(MONTH(поверки!$G1756),"00"),"/",TEXT(поверки!$O1756,"000"), "/",TEXT(YEAR(поверки!$G1756)-2000,"00"))</f>
        <v>04/1751/25</v>
      </c>
      <c r="Q1756" s="17" t="str">
        <f aca="false">VLOOKUP(поверки!$F1756,'соответстиви ОТ типу'!$K$4:$M$344,2,FALSE())</f>
        <v>Манометр</v>
      </c>
      <c r="R1756" s="17" t="s">
        <v>52</v>
      </c>
      <c r="S1756" s="17" t="s">
        <v>3557</v>
      </c>
      <c r="T1756" s="17" t="n">
        <v>8</v>
      </c>
      <c r="U1756" s="19" t="n">
        <f aca="false">VLOOKUP(поверки!$T1756,'Акты п-п'!$C$5:$I$57,2,FALSE())</f>
        <v>45767</v>
      </c>
      <c r="V1756" s="19" t="n">
        <f aca="false">VLOOKUP(поверки!$T1756,'Акты п-п'!$C$5:$I$57,3,FALSE())</f>
        <v>45770</v>
      </c>
      <c r="W1756" s="17" t="str">
        <f aca="false">VLOOKUP(поверки!$T1756,'Акты п-п'!$C$5:$I$57,5,FALSE())</f>
        <v>Чупин А.А.</v>
      </c>
      <c r="X1756" s="17" t="n">
        <f aca="false">поверки!$G1756-поверки!$U1756</f>
        <v>1</v>
      </c>
      <c r="Y1756" s="17" t="n">
        <f aca="false">поверки!$V1756-поверки!$G1756</f>
        <v>2</v>
      </c>
      <c r="Z1756" s="17" t="str">
        <f aca="false">CONCATENATE(поверки!$Q1756," ",поверки!$S1756," номер ",поверки!$H1756)</f>
        <v>Манометр ТМ номер 00858318</v>
      </c>
    </row>
    <row r="1757" customFormat="false" ht="17.9" hidden="true" customHeight="false" outlineLevel="0" collapsed="false">
      <c r="B1757" s="1" t="s">
        <v>2361</v>
      </c>
      <c r="C1757" s="1" t="s">
        <v>30</v>
      </c>
      <c r="D1757" s="1" t="s">
        <v>446</v>
      </c>
      <c r="F1757" s="1" t="s">
        <v>297</v>
      </c>
      <c r="G1757" s="16" t="n">
        <v>45768</v>
      </c>
      <c r="H1757" s="6" t="s">
        <v>3884</v>
      </c>
      <c r="J1757" s="1" t="s">
        <v>34</v>
      </c>
      <c r="K1757" s="1" t="s">
        <v>35</v>
      </c>
      <c r="L1757" s="1" t="s">
        <v>3885</v>
      </c>
      <c r="M1757" s="17" t="str">
        <f aca="false">IF(COUNTIF(поверки!$H$6:$H$3175,поверки!$H1757)&gt;1,"Дубликат","")</f>
        <v/>
      </c>
      <c r="N1757" s="17" t="str">
        <f aca="false">IF(COUNTIF(поверки!$L$6:$L$3175,поверки!$L1757)&gt;1,"Дубликат","")</f>
        <v/>
      </c>
      <c r="O1757" s="18" t="n">
        <v>1752</v>
      </c>
      <c r="P1757" s="17" t="str">
        <f aca="false">CONCATENATE(TEXT(MONTH(поверки!$G1757),"00"),"/",TEXT(поверки!$O1757,"000"), "/",TEXT(YEAR(поверки!$G1757)-2000,"00"))</f>
        <v>04/1752/25</v>
      </c>
      <c r="Q1757" s="17" t="str">
        <f aca="false">VLOOKUP(поверки!$F1757,'соответстиви ОТ типу'!$K$4:$M$344,2,FALSE())</f>
        <v>Манометр</v>
      </c>
      <c r="R1757" s="17" t="s">
        <v>52</v>
      </c>
      <c r="S1757" s="17" t="s">
        <v>3557</v>
      </c>
      <c r="T1757" s="17" t="n">
        <v>8</v>
      </c>
      <c r="U1757" s="19" t="n">
        <f aca="false">VLOOKUP(поверки!$T1757,'Акты п-п'!$C$5:$I$57,2,FALSE())</f>
        <v>45767</v>
      </c>
      <c r="V1757" s="19" t="n">
        <f aca="false">VLOOKUP(поверки!$T1757,'Акты п-п'!$C$5:$I$57,3,FALSE())</f>
        <v>45770</v>
      </c>
      <c r="W1757" s="17" t="str">
        <f aca="false">VLOOKUP(поверки!$T1757,'Акты п-п'!$C$5:$I$57,5,FALSE())</f>
        <v>Чупин А.А.</v>
      </c>
      <c r="X1757" s="17" t="n">
        <f aca="false">поверки!$G1757-поверки!$U1757</f>
        <v>1</v>
      </c>
      <c r="Y1757" s="17" t="n">
        <f aca="false">поверки!$V1757-поверки!$G1757</f>
        <v>2</v>
      </c>
      <c r="Z1757" s="17" t="str">
        <f aca="false">CONCATENATE(поверки!$Q1757," ",поверки!$S1757," номер ",поверки!$H1757)</f>
        <v>Манометр ТМ номер 00858317</v>
      </c>
    </row>
    <row r="1758" customFormat="false" ht="17.9" hidden="true" customHeight="false" outlineLevel="0" collapsed="false">
      <c r="B1758" s="1" t="s">
        <v>2361</v>
      </c>
      <c r="C1758" s="1" t="s">
        <v>30</v>
      </c>
      <c r="D1758" s="1" t="s">
        <v>446</v>
      </c>
      <c r="F1758" s="1" t="s">
        <v>297</v>
      </c>
      <c r="G1758" s="16" t="n">
        <v>45768</v>
      </c>
      <c r="H1758" s="6" t="s">
        <v>3886</v>
      </c>
      <c r="J1758" s="1" t="s">
        <v>34</v>
      </c>
      <c r="K1758" s="1" t="s">
        <v>35</v>
      </c>
      <c r="L1758" s="1" t="s">
        <v>3887</v>
      </c>
      <c r="M1758" s="17" t="str">
        <f aca="false">IF(COUNTIF(поверки!$H$6:$H$3175,поверки!$H1758)&gt;1,"Дубликат","")</f>
        <v/>
      </c>
      <c r="N1758" s="17" t="str">
        <f aca="false">IF(COUNTIF(поверки!$L$6:$L$3175,поверки!$L1758)&gt;1,"Дубликат","")</f>
        <v/>
      </c>
      <c r="O1758" s="18" t="n">
        <v>1753</v>
      </c>
      <c r="P1758" s="17" t="str">
        <f aca="false">CONCATENATE(TEXT(MONTH(поверки!$G1758),"00"),"/",TEXT(поверки!$O1758,"000"), "/",TEXT(YEAR(поверки!$G1758)-2000,"00"))</f>
        <v>04/1753/25</v>
      </c>
      <c r="Q1758" s="17" t="str">
        <f aca="false">VLOOKUP(поверки!$F1758,'соответстиви ОТ типу'!$K$4:$M$344,2,FALSE())</f>
        <v>Манометр</v>
      </c>
      <c r="R1758" s="17" t="s">
        <v>52</v>
      </c>
      <c r="S1758" s="17" t="s">
        <v>3557</v>
      </c>
      <c r="T1758" s="17" t="n">
        <v>8</v>
      </c>
      <c r="U1758" s="19" t="n">
        <f aca="false">VLOOKUP(поверки!$T1758,'Акты п-п'!$C$5:$I$57,2,FALSE())</f>
        <v>45767</v>
      </c>
      <c r="V1758" s="19" t="n">
        <f aca="false">VLOOKUP(поверки!$T1758,'Акты п-п'!$C$5:$I$57,3,FALSE())</f>
        <v>45770</v>
      </c>
      <c r="W1758" s="17" t="str">
        <f aca="false">VLOOKUP(поверки!$T1758,'Акты п-п'!$C$5:$I$57,5,FALSE())</f>
        <v>Чупин А.А.</v>
      </c>
      <c r="X1758" s="17" t="n">
        <f aca="false">поверки!$G1758-поверки!$U1758</f>
        <v>1</v>
      </c>
      <c r="Y1758" s="17" t="n">
        <f aca="false">поверки!$V1758-поверки!$G1758</f>
        <v>2</v>
      </c>
      <c r="Z1758" s="17" t="str">
        <f aca="false">CONCATENATE(поверки!$Q1758," ",поверки!$S1758," номер ",поверки!$H1758)</f>
        <v>Манометр ТМ номер 00858316</v>
      </c>
    </row>
    <row r="1759" customFormat="false" ht="17.9" hidden="true" customHeight="false" outlineLevel="0" collapsed="false">
      <c r="B1759" s="1" t="s">
        <v>2361</v>
      </c>
      <c r="C1759" s="1" t="s">
        <v>30</v>
      </c>
      <c r="D1759" s="1" t="s">
        <v>446</v>
      </c>
      <c r="F1759" s="1" t="s">
        <v>297</v>
      </c>
      <c r="G1759" s="16" t="n">
        <v>45768</v>
      </c>
      <c r="H1759" s="6" t="s">
        <v>3888</v>
      </c>
      <c r="J1759" s="1" t="s">
        <v>34</v>
      </c>
      <c r="K1759" s="1" t="s">
        <v>35</v>
      </c>
      <c r="L1759" s="1" t="s">
        <v>3889</v>
      </c>
      <c r="M1759" s="17" t="str">
        <f aca="false">IF(COUNTIF(поверки!$H$6:$H$3175,поверки!$H1759)&gt;1,"Дубликат","")</f>
        <v/>
      </c>
      <c r="N1759" s="17" t="str">
        <f aca="false">IF(COUNTIF(поверки!$L$6:$L$3175,поверки!$L1759)&gt;1,"Дубликат","")</f>
        <v/>
      </c>
      <c r="O1759" s="18" t="n">
        <v>1754</v>
      </c>
      <c r="P1759" s="17" t="str">
        <f aca="false">CONCATENATE(TEXT(MONTH(поверки!$G1759),"00"),"/",TEXT(поверки!$O1759,"000"), "/",TEXT(YEAR(поверки!$G1759)-2000,"00"))</f>
        <v>04/1754/25</v>
      </c>
      <c r="Q1759" s="17" t="str">
        <f aca="false">VLOOKUP(поверки!$F1759,'соответстиви ОТ типу'!$K$4:$M$344,2,FALSE())</f>
        <v>Манометр</v>
      </c>
      <c r="R1759" s="17" t="s">
        <v>52</v>
      </c>
      <c r="S1759" s="17" t="s">
        <v>3557</v>
      </c>
      <c r="T1759" s="17" t="n">
        <v>8</v>
      </c>
      <c r="U1759" s="19" t="n">
        <f aca="false">VLOOKUP(поверки!$T1759,'Акты п-п'!$C$5:$I$57,2,FALSE())</f>
        <v>45767</v>
      </c>
      <c r="V1759" s="19" t="n">
        <f aca="false">VLOOKUP(поверки!$T1759,'Акты п-п'!$C$5:$I$57,3,FALSE())</f>
        <v>45770</v>
      </c>
      <c r="W1759" s="17" t="str">
        <f aca="false">VLOOKUP(поверки!$T1759,'Акты п-п'!$C$5:$I$57,5,FALSE())</f>
        <v>Чупин А.А.</v>
      </c>
      <c r="X1759" s="17" t="n">
        <f aca="false">поверки!$G1759-поверки!$U1759</f>
        <v>1</v>
      </c>
      <c r="Y1759" s="17" t="n">
        <f aca="false">поверки!$V1759-поверки!$G1759</f>
        <v>2</v>
      </c>
      <c r="Z1759" s="17" t="str">
        <f aca="false">CONCATENATE(поверки!$Q1759," ",поверки!$S1759," номер ",поверки!$H1759)</f>
        <v>Манометр ТМ номер 00858060</v>
      </c>
    </row>
    <row r="1760" customFormat="false" ht="17.9" hidden="true" customHeight="false" outlineLevel="0" collapsed="false">
      <c r="B1760" s="1" t="s">
        <v>2361</v>
      </c>
      <c r="C1760" s="1" t="s">
        <v>30</v>
      </c>
      <c r="D1760" s="1" t="s">
        <v>446</v>
      </c>
      <c r="F1760" s="1" t="s">
        <v>297</v>
      </c>
      <c r="G1760" s="16" t="n">
        <v>45768</v>
      </c>
      <c r="H1760" s="6" t="s">
        <v>3890</v>
      </c>
      <c r="J1760" s="1" t="s">
        <v>34</v>
      </c>
      <c r="K1760" s="1" t="s">
        <v>35</v>
      </c>
      <c r="L1760" s="1" t="s">
        <v>3891</v>
      </c>
      <c r="M1760" s="17" t="str">
        <f aca="false">IF(COUNTIF(поверки!$H$6:$H$3175,поверки!$H1760)&gt;1,"Дубликат","")</f>
        <v/>
      </c>
      <c r="N1760" s="17" t="str">
        <f aca="false">IF(COUNTIF(поверки!$L$6:$L$3175,поверки!$L1760)&gt;1,"Дубликат","")</f>
        <v/>
      </c>
      <c r="O1760" s="18" t="n">
        <v>1755</v>
      </c>
      <c r="P1760" s="17" t="str">
        <f aca="false">CONCATENATE(TEXT(MONTH(поверки!$G1760),"00"),"/",TEXT(поверки!$O1760,"000"), "/",TEXT(YEAR(поверки!$G1760)-2000,"00"))</f>
        <v>04/1755/25</v>
      </c>
      <c r="Q1760" s="17" t="str">
        <f aca="false">VLOOKUP(поверки!$F1760,'соответстиви ОТ типу'!$K$4:$M$344,2,FALSE())</f>
        <v>Манометр</v>
      </c>
      <c r="R1760" s="17" t="s">
        <v>52</v>
      </c>
      <c r="S1760" s="17" t="s">
        <v>3557</v>
      </c>
      <c r="T1760" s="17" t="n">
        <v>8</v>
      </c>
      <c r="U1760" s="19" t="n">
        <f aca="false">VLOOKUP(поверки!$T1760,'Акты п-п'!$C$5:$I$57,2,FALSE())</f>
        <v>45767</v>
      </c>
      <c r="V1760" s="19" t="n">
        <f aca="false">VLOOKUP(поверки!$T1760,'Акты п-п'!$C$5:$I$57,3,FALSE())</f>
        <v>45770</v>
      </c>
      <c r="W1760" s="17" t="str">
        <f aca="false">VLOOKUP(поверки!$T1760,'Акты п-п'!$C$5:$I$57,5,FALSE())</f>
        <v>Чупин А.А.</v>
      </c>
      <c r="X1760" s="17" t="n">
        <f aca="false">поверки!$G1760-поверки!$U1760</f>
        <v>1</v>
      </c>
      <c r="Y1760" s="17" t="n">
        <f aca="false">поверки!$V1760-поверки!$G1760</f>
        <v>2</v>
      </c>
      <c r="Z1760" s="17" t="str">
        <f aca="false">CONCATENATE(поверки!$Q1760," ",поверки!$S1760," номер ",поверки!$H1760)</f>
        <v>Манометр ТМ номер 00858320</v>
      </c>
    </row>
    <row r="1761" customFormat="false" ht="17.9" hidden="true" customHeight="false" outlineLevel="0" collapsed="false">
      <c r="B1761" s="1" t="s">
        <v>2361</v>
      </c>
      <c r="C1761" s="1" t="s">
        <v>30</v>
      </c>
      <c r="D1761" s="1" t="s">
        <v>446</v>
      </c>
      <c r="F1761" s="1" t="s">
        <v>297</v>
      </c>
      <c r="G1761" s="16" t="n">
        <v>45768</v>
      </c>
      <c r="H1761" s="6" t="s">
        <v>3892</v>
      </c>
      <c r="J1761" s="1" t="s">
        <v>34</v>
      </c>
      <c r="K1761" s="1" t="s">
        <v>35</v>
      </c>
      <c r="L1761" s="1" t="s">
        <v>3893</v>
      </c>
      <c r="M1761" s="17" t="str">
        <f aca="false">IF(COUNTIF(поверки!$H$6:$H$3175,поверки!$H1761)&gt;1,"Дубликат","")</f>
        <v/>
      </c>
      <c r="N1761" s="17" t="str">
        <f aca="false">IF(COUNTIF(поверки!$L$6:$L$3175,поверки!$L1761)&gt;1,"Дубликат","")</f>
        <v/>
      </c>
      <c r="O1761" s="18" t="n">
        <v>1756</v>
      </c>
      <c r="P1761" s="17" t="str">
        <f aca="false">CONCATENATE(TEXT(MONTH(поверки!$G1761),"00"),"/",TEXT(поверки!$O1761,"000"), "/",TEXT(YEAR(поверки!$G1761)-2000,"00"))</f>
        <v>04/1756/25</v>
      </c>
      <c r="Q1761" s="17" t="str">
        <f aca="false">VLOOKUP(поверки!$F1761,'соответстиви ОТ типу'!$K$4:$M$344,2,FALSE())</f>
        <v>Манометр</v>
      </c>
      <c r="R1761" s="17" t="s">
        <v>52</v>
      </c>
      <c r="S1761" s="17" t="s">
        <v>3557</v>
      </c>
      <c r="T1761" s="17" t="n">
        <v>8</v>
      </c>
      <c r="U1761" s="19" t="n">
        <f aca="false">VLOOKUP(поверки!$T1761,'Акты п-п'!$C$5:$I$57,2,FALSE())</f>
        <v>45767</v>
      </c>
      <c r="V1761" s="19" t="n">
        <f aca="false">VLOOKUP(поверки!$T1761,'Акты п-п'!$C$5:$I$57,3,FALSE())</f>
        <v>45770</v>
      </c>
      <c r="W1761" s="17" t="str">
        <f aca="false">VLOOKUP(поверки!$T1761,'Акты п-п'!$C$5:$I$57,5,FALSE())</f>
        <v>Чупин А.А.</v>
      </c>
      <c r="X1761" s="17" t="n">
        <f aca="false">поверки!$G1761-поверки!$U1761</f>
        <v>1</v>
      </c>
      <c r="Y1761" s="17" t="n">
        <f aca="false">поверки!$V1761-поверки!$G1761</f>
        <v>2</v>
      </c>
      <c r="Z1761" s="17" t="str">
        <f aca="false">CONCATENATE(поверки!$Q1761," ",поверки!$S1761," номер ",поверки!$H1761)</f>
        <v>Манометр ТМ номер 00858322</v>
      </c>
    </row>
    <row r="1762" customFormat="false" ht="17.9" hidden="true" customHeight="false" outlineLevel="0" collapsed="false">
      <c r="B1762" s="1" t="s">
        <v>2361</v>
      </c>
      <c r="C1762" s="1" t="s">
        <v>30</v>
      </c>
      <c r="D1762" s="1" t="s">
        <v>446</v>
      </c>
      <c r="F1762" s="1" t="s">
        <v>297</v>
      </c>
      <c r="G1762" s="16" t="n">
        <v>45768</v>
      </c>
      <c r="H1762" s="6" t="s">
        <v>3894</v>
      </c>
      <c r="J1762" s="1" t="s">
        <v>34</v>
      </c>
      <c r="K1762" s="1" t="s">
        <v>35</v>
      </c>
      <c r="L1762" s="1" t="s">
        <v>3895</v>
      </c>
      <c r="M1762" s="17" t="str">
        <f aca="false">IF(COUNTIF(поверки!$H$6:$H$3175,поверки!$H1762)&gt;1,"Дубликат","")</f>
        <v/>
      </c>
      <c r="N1762" s="17" t="str">
        <f aca="false">IF(COUNTIF(поверки!$L$6:$L$3175,поверки!$L1762)&gt;1,"Дубликат","")</f>
        <v/>
      </c>
      <c r="O1762" s="18" t="n">
        <v>1757</v>
      </c>
      <c r="P1762" s="17" t="str">
        <f aca="false">CONCATENATE(TEXT(MONTH(поверки!$G1762),"00"),"/",TEXT(поверки!$O1762,"000"), "/",TEXT(YEAR(поверки!$G1762)-2000,"00"))</f>
        <v>04/1757/25</v>
      </c>
      <c r="Q1762" s="17" t="str">
        <f aca="false">VLOOKUP(поверки!$F1762,'соответстиви ОТ типу'!$K$4:$M$344,2,FALSE())</f>
        <v>Манометр</v>
      </c>
      <c r="R1762" s="17" t="s">
        <v>52</v>
      </c>
      <c r="S1762" s="17" t="s">
        <v>3557</v>
      </c>
      <c r="T1762" s="17" t="n">
        <v>8</v>
      </c>
      <c r="U1762" s="19" t="n">
        <f aca="false">VLOOKUP(поверки!$T1762,'Акты п-п'!$C$5:$I$57,2,FALSE())</f>
        <v>45767</v>
      </c>
      <c r="V1762" s="19" t="n">
        <f aca="false">VLOOKUP(поверки!$T1762,'Акты п-п'!$C$5:$I$57,3,FALSE())</f>
        <v>45770</v>
      </c>
      <c r="W1762" s="17" t="str">
        <f aca="false">VLOOKUP(поверки!$T1762,'Акты п-п'!$C$5:$I$57,5,FALSE())</f>
        <v>Чупин А.А.</v>
      </c>
      <c r="X1762" s="17" t="n">
        <f aca="false">поверки!$G1762-поверки!$U1762</f>
        <v>1</v>
      </c>
      <c r="Y1762" s="17" t="n">
        <f aca="false">поверки!$V1762-поверки!$G1762</f>
        <v>2</v>
      </c>
      <c r="Z1762" s="17" t="str">
        <f aca="false">CONCATENATE(поверки!$Q1762," ",поверки!$S1762," номер ",поверки!$H1762)</f>
        <v>Манометр ТМ номер 00858959</v>
      </c>
    </row>
    <row r="1763" customFormat="false" ht="17.9" hidden="true" customHeight="false" outlineLevel="0" collapsed="false">
      <c r="B1763" s="1" t="s">
        <v>2361</v>
      </c>
      <c r="C1763" s="1" t="s">
        <v>30</v>
      </c>
      <c r="D1763" s="1" t="s">
        <v>446</v>
      </c>
      <c r="F1763" s="1" t="s">
        <v>297</v>
      </c>
      <c r="G1763" s="16" t="n">
        <v>45768</v>
      </c>
      <c r="H1763" s="6" t="s">
        <v>3896</v>
      </c>
      <c r="J1763" s="1" t="s">
        <v>34</v>
      </c>
      <c r="K1763" s="1" t="s">
        <v>35</v>
      </c>
      <c r="L1763" s="1" t="s">
        <v>3897</v>
      </c>
      <c r="M1763" s="17" t="str">
        <f aca="false">IF(COUNTIF(поверки!$H$6:$H$3175,поверки!$H1763)&gt;1,"Дубликат","")</f>
        <v/>
      </c>
      <c r="N1763" s="17" t="str">
        <f aca="false">IF(COUNTIF(поверки!$L$6:$L$3175,поверки!$L1763)&gt;1,"Дубликат","")</f>
        <v/>
      </c>
      <c r="O1763" s="18" t="n">
        <v>1758</v>
      </c>
      <c r="P1763" s="17" t="str">
        <f aca="false">CONCATENATE(TEXT(MONTH(поверки!$G1763),"00"),"/",TEXT(поверки!$O1763,"000"), "/",TEXT(YEAR(поверки!$G1763)-2000,"00"))</f>
        <v>04/1758/25</v>
      </c>
      <c r="Q1763" s="17" t="str">
        <f aca="false">VLOOKUP(поверки!$F1763,'соответстиви ОТ типу'!$K$4:$M$344,2,FALSE())</f>
        <v>Манометр</v>
      </c>
      <c r="R1763" s="17" t="s">
        <v>52</v>
      </c>
      <c r="S1763" s="17" t="s">
        <v>3557</v>
      </c>
      <c r="T1763" s="17" t="n">
        <v>8</v>
      </c>
      <c r="U1763" s="19" t="n">
        <f aca="false">VLOOKUP(поверки!$T1763,'Акты п-п'!$C$5:$I$57,2,FALSE())</f>
        <v>45767</v>
      </c>
      <c r="V1763" s="19" t="n">
        <f aca="false">VLOOKUP(поверки!$T1763,'Акты п-п'!$C$5:$I$57,3,FALSE())</f>
        <v>45770</v>
      </c>
      <c r="W1763" s="17" t="str">
        <f aca="false">VLOOKUP(поверки!$T1763,'Акты п-п'!$C$5:$I$57,5,FALSE())</f>
        <v>Чупин А.А.</v>
      </c>
      <c r="X1763" s="17" t="n">
        <f aca="false">поверки!$G1763-поверки!$U1763</f>
        <v>1</v>
      </c>
      <c r="Y1763" s="17" t="n">
        <f aca="false">поверки!$V1763-поверки!$G1763</f>
        <v>2</v>
      </c>
      <c r="Z1763" s="17" t="str">
        <f aca="false">CONCATENATE(поверки!$Q1763," ",поверки!$S1763," номер ",поверки!$H1763)</f>
        <v>Манометр ТМ номер 00858887</v>
      </c>
    </row>
    <row r="1764" customFormat="false" ht="17.9" hidden="true" customHeight="false" outlineLevel="0" collapsed="false">
      <c r="B1764" s="1" t="s">
        <v>2361</v>
      </c>
      <c r="C1764" s="1" t="s">
        <v>30</v>
      </c>
      <c r="D1764" s="1" t="s">
        <v>446</v>
      </c>
      <c r="F1764" s="1" t="s">
        <v>297</v>
      </c>
      <c r="G1764" s="16" t="n">
        <v>45768</v>
      </c>
      <c r="H1764" s="6" t="s">
        <v>3898</v>
      </c>
      <c r="J1764" s="1" t="s">
        <v>34</v>
      </c>
      <c r="K1764" s="1" t="s">
        <v>35</v>
      </c>
      <c r="L1764" s="1" t="s">
        <v>3899</v>
      </c>
      <c r="M1764" s="17" t="str">
        <f aca="false">IF(COUNTIF(поверки!$H$6:$H$3175,поверки!$H1764)&gt;1,"Дубликат","")</f>
        <v/>
      </c>
      <c r="N1764" s="17" t="str">
        <f aca="false">IF(COUNTIF(поверки!$L$6:$L$3175,поверки!$L1764)&gt;1,"Дубликат","")</f>
        <v/>
      </c>
      <c r="O1764" s="18" t="n">
        <v>1759</v>
      </c>
      <c r="P1764" s="17" t="str">
        <f aca="false">CONCATENATE(TEXT(MONTH(поверки!$G1764),"00"),"/",TEXT(поверки!$O1764,"000"), "/",TEXT(YEAR(поверки!$G1764)-2000,"00"))</f>
        <v>04/1759/25</v>
      </c>
      <c r="Q1764" s="17" t="str">
        <f aca="false">VLOOKUP(поверки!$F1764,'соответстиви ОТ типу'!$K$4:$M$344,2,FALSE())</f>
        <v>Манометр</v>
      </c>
      <c r="R1764" s="17" t="s">
        <v>52</v>
      </c>
      <c r="S1764" s="17" t="s">
        <v>3557</v>
      </c>
      <c r="T1764" s="17" t="n">
        <v>8</v>
      </c>
      <c r="U1764" s="19" t="n">
        <f aca="false">VLOOKUP(поверки!$T1764,'Акты п-п'!$C$5:$I$57,2,FALSE())</f>
        <v>45767</v>
      </c>
      <c r="V1764" s="19" t="n">
        <f aca="false">VLOOKUP(поверки!$T1764,'Акты п-п'!$C$5:$I$57,3,FALSE())</f>
        <v>45770</v>
      </c>
      <c r="W1764" s="17" t="str">
        <f aca="false">VLOOKUP(поверки!$T1764,'Акты п-п'!$C$5:$I$57,5,FALSE())</f>
        <v>Чупин А.А.</v>
      </c>
      <c r="X1764" s="17" t="n">
        <f aca="false">поверки!$G1764-поверки!$U1764</f>
        <v>1</v>
      </c>
      <c r="Y1764" s="17" t="n">
        <f aca="false">поверки!$V1764-поверки!$G1764</f>
        <v>2</v>
      </c>
      <c r="Z1764" s="17" t="str">
        <f aca="false">CONCATENATE(поверки!$Q1764," ",поверки!$S1764," номер ",поверки!$H1764)</f>
        <v>Манометр ТМ номер 00858897</v>
      </c>
    </row>
    <row r="1765" customFormat="false" ht="17.9" hidden="true" customHeight="false" outlineLevel="0" collapsed="false">
      <c r="B1765" s="1" t="s">
        <v>2361</v>
      </c>
      <c r="C1765" s="1" t="s">
        <v>30</v>
      </c>
      <c r="D1765" s="1" t="s">
        <v>446</v>
      </c>
      <c r="F1765" s="1" t="s">
        <v>297</v>
      </c>
      <c r="G1765" s="16" t="n">
        <v>45768</v>
      </c>
      <c r="H1765" s="6" t="s">
        <v>3900</v>
      </c>
      <c r="J1765" s="1" t="s">
        <v>34</v>
      </c>
      <c r="K1765" s="1" t="s">
        <v>35</v>
      </c>
      <c r="L1765" s="1" t="s">
        <v>3901</v>
      </c>
      <c r="M1765" s="17" t="str">
        <f aca="false">IF(COUNTIF(поверки!$H$6:$H$3175,поверки!$H1765)&gt;1,"Дубликат","")</f>
        <v/>
      </c>
      <c r="N1765" s="17" t="str">
        <f aca="false">IF(COUNTIF(поверки!$L$6:$L$3175,поверки!$L1765)&gt;1,"Дубликат","")</f>
        <v/>
      </c>
      <c r="O1765" s="18" t="n">
        <v>1760</v>
      </c>
      <c r="P1765" s="17" t="str">
        <f aca="false">CONCATENATE(TEXT(MONTH(поверки!$G1765),"00"),"/",TEXT(поверки!$O1765,"000"), "/",TEXT(YEAR(поверки!$G1765)-2000,"00"))</f>
        <v>04/1760/25</v>
      </c>
      <c r="Q1765" s="17" t="str">
        <f aca="false">VLOOKUP(поверки!$F1765,'соответстиви ОТ типу'!$K$4:$M$344,2,FALSE())</f>
        <v>Манометр</v>
      </c>
      <c r="R1765" s="17" t="s">
        <v>52</v>
      </c>
      <c r="S1765" s="17" t="s">
        <v>3557</v>
      </c>
      <c r="T1765" s="17" t="n">
        <v>8</v>
      </c>
      <c r="U1765" s="19" t="n">
        <f aca="false">VLOOKUP(поверки!$T1765,'Акты п-п'!$C$5:$I$57,2,FALSE())</f>
        <v>45767</v>
      </c>
      <c r="V1765" s="19" t="n">
        <f aca="false">VLOOKUP(поверки!$T1765,'Акты п-п'!$C$5:$I$57,3,FALSE())</f>
        <v>45770</v>
      </c>
      <c r="W1765" s="17" t="str">
        <f aca="false">VLOOKUP(поверки!$T1765,'Акты п-п'!$C$5:$I$57,5,FALSE())</f>
        <v>Чупин А.А.</v>
      </c>
      <c r="X1765" s="17" t="n">
        <f aca="false">поверки!$G1765-поверки!$U1765</f>
        <v>1</v>
      </c>
      <c r="Y1765" s="17" t="n">
        <f aca="false">поверки!$V1765-поверки!$G1765</f>
        <v>2</v>
      </c>
      <c r="Z1765" s="17" t="str">
        <f aca="false">CONCATENATE(поверки!$Q1765," ",поверки!$S1765," номер ",поверки!$H1765)</f>
        <v>Манометр ТМ номер 12А7245</v>
      </c>
    </row>
    <row r="1766" customFormat="false" ht="17.9" hidden="true" customHeight="false" outlineLevel="0" collapsed="false">
      <c r="B1766" s="1" t="s">
        <v>2361</v>
      </c>
      <c r="C1766" s="1" t="s">
        <v>30</v>
      </c>
      <c r="D1766" s="1" t="s">
        <v>446</v>
      </c>
      <c r="F1766" s="1" t="s">
        <v>297</v>
      </c>
      <c r="G1766" s="16" t="n">
        <v>45768</v>
      </c>
      <c r="H1766" s="6" t="s">
        <v>3902</v>
      </c>
      <c r="J1766" s="1" t="s">
        <v>34</v>
      </c>
      <c r="K1766" s="1" t="s">
        <v>35</v>
      </c>
      <c r="L1766" s="1" t="s">
        <v>3903</v>
      </c>
      <c r="M1766" s="17" t="str">
        <f aca="false">IF(COUNTIF(поверки!$H$6:$H$3175,поверки!$H1766)&gt;1,"Дубликат","")</f>
        <v/>
      </c>
      <c r="N1766" s="17" t="str">
        <f aca="false">IF(COUNTIF(поверки!$L$6:$L$3175,поверки!$L1766)&gt;1,"Дубликат","")</f>
        <v/>
      </c>
      <c r="O1766" s="18" t="n">
        <v>1761</v>
      </c>
      <c r="P1766" s="17" t="str">
        <f aca="false">CONCATENATE(TEXT(MONTH(поверки!$G1766),"00"),"/",TEXT(поверки!$O1766,"000"), "/",TEXT(YEAR(поверки!$G1766)-2000,"00"))</f>
        <v>04/1761/25</v>
      </c>
      <c r="Q1766" s="17" t="str">
        <f aca="false">VLOOKUP(поверки!$F1766,'соответстиви ОТ типу'!$K$4:$M$344,2,FALSE())</f>
        <v>Манометр</v>
      </c>
      <c r="R1766" s="17" t="s">
        <v>52</v>
      </c>
      <c r="S1766" s="17" t="s">
        <v>3557</v>
      </c>
      <c r="T1766" s="17" t="n">
        <v>8</v>
      </c>
      <c r="U1766" s="19" t="n">
        <f aca="false">VLOOKUP(поверки!$T1766,'Акты п-п'!$C$5:$I$57,2,FALSE())</f>
        <v>45767</v>
      </c>
      <c r="V1766" s="19" t="n">
        <f aca="false">VLOOKUP(поверки!$T1766,'Акты п-п'!$C$5:$I$57,3,FALSE())</f>
        <v>45770</v>
      </c>
      <c r="W1766" s="17" t="str">
        <f aca="false">VLOOKUP(поверки!$T1766,'Акты п-п'!$C$5:$I$57,5,FALSE())</f>
        <v>Чупин А.А.</v>
      </c>
      <c r="X1766" s="17" t="n">
        <f aca="false">поверки!$G1766-поверки!$U1766</f>
        <v>1</v>
      </c>
      <c r="Y1766" s="17" t="n">
        <f aca="false">поверки!$V1766-поверки!$G1766</f>
        <v>2</v>
      </c>
      <c r="Z1766" s="17" t="str">
        <f aca="false">CONCATENATE(поверки!$Q1766," ",поверки!$S1766," номер ",поверки!$H1766)</f>
        <v>Манометр ТМ номер 12А11078</v>
      </c>
    </row>
    <row r="1767" customFormat="false" ht="17.9" hidden="true" customHeight="false" outlineLevel="0" collapsed="false">
      <c r="B1767" s="1" t="s">
        <v>2361</v>
      </c>
      <c r="C1767" s="1" t="s">
        <v>30</v>
      </c>
      <c r="D1767" s="1" t="s">
        <v>446</v>
      </c>
      <c r="F1767" s="1" t="s">
        <v>297</v>
      </c>
      <c r="G1767" s="16" t="n">
        <v>45768</v>
      </c>
      <c r="H1767" s="6" t="s">
        <v>3904</v>
      </c>
      <c r="J1767" s="1" t="s">
        <v>34</v>
      </c>
      <c r="K1767" s="1" t="s">
        <v>35</v>
      </c>
      <c r="L1767" s="1" t="s">
        <v>3905</v>
      </c>
      <c r="M1767" s="17" t="str">
        <f aca="false">IF(COUNTIF(поверки!$H$6:$H$3175,поверки!$H1767)&gt;1,"Дубликат","")</f>
        <v/>
      </c>
      <c r="N1767" s="17" t="str">
        <f aca="false">IF(COUNTIF(поверки!$L$6:$L$3175,поверки!$L1767)&gt;1,"Дубликат","")</f>
        <v/>
      </c>
      <c r="O1767" s="18" t="n">
        <v>1762</v>
      </c>
      <c r="P1767" s="17" t="str">
        <f aca="false">CONCATENATE(TEXT(MONTH(поверки!$G1767),"00"),"/",TEXT(поверки!$O1767,"000"), "/",TEXT(YEAR(поверки!$G1767)-2000,"00"))</f>
        <v>04/1762/25</v>
      </c>
      <c r="Q1767" s="17" t="str">
        <f aca="false">VLOOKUP(поверки!$F1767,'соответстиви ОТ типу'!$K$4:$M$344,2,FALSE())</f>
        <v>Манометр</v>
      </c>
      <c r="R1767" s="17" t="s">
        <v>52</v>
      </c>
      <c r="S1767" s="17" t="s">
        <v>3557</v>
      </c>
      <c r="T1767" s="17" t="n">
        <v>8</v>
      </c>
      <c r="U1767" s="19" t="n">
        <f aca="false">VLOOKUP(поверки!$T1767,'Акты п-п'!$C$5:$I$57,2,FALSE())</f>
        <v>45767</v>
      </c>
      <c r="V1767" s="19" t="n">
        <f aca="false">VLOOKUP(поверки!$T1767,'Акты п-п'!$C$5:$I$57,3,FALSE())</f>
        <v>45770</v>
      </c>
      <c r="W1767" s="17" t="str">
        <f aca="false">VLOOKUP(поверки!$T1767,'Акты п-п'!$C$5:$I$57,5,FALSE())</f>
        <v>Чупин А.А.</v>
      </c>
      <c r="X1767" s="17" t="n">
        <f aca="false">поверки!$G1767-поверки!$U1767</f>
        <v>1</v>
      </c>
      <c r="Y1767" s="17" t="n">
        <f aca="false">поверки!$V1767-поверки!$G1767</f>
        <v>2</v>
      </c>
      <c r="Z1767" s="17" t="str">
        <f aca="false">CONCATENATE(поверки!$Q1767," ",поверки!$S1767," номер ",поверки!$H1767)</f>
        <v>Манометр ТМ номер 12А11076</v>
      </c>
    </row>
    <row r="1768" customFormat="false" ht="17.9" hidden="true" customHeight="false" outlineLevel="0" collapsed="false">
      <c r="B1768" s="1" t="s">
        <v>2361</v>
      </c>
      <c r="C1768" s="1" t="s">
        <v>30</v>
      </c>
      <c r="D1768" s="1" t="s">
        <v>446</v>
      </c>
      <c r="F1768" s="1" t="s">
        <v>297</v>
      </c>
      <c r="G1768" s="16" t="n">
        <v>45768</v>
      </c>
      <c r="H1768" s="6" t="s">
        <v>3906</v>
      </c>
      <c r="J1768" s="1" t="s">
        <v>34</v>
      </c>
      <c r="K1768" s="1" t="s">
        <v>35</v>
      </c>
      <c r="L1768" s="1" t="s">
        <v>3907</v>
      </c>
      <c r="M1768" s="17" t="str">
        <f aca="false">IF(COUNTIF(поверки!$H$6:$H$3175,поверки!$H1768)&gt;1,"Дубликат","")</f>
        <v/>
      </c>
      <c r="N1768" s="17" t="str">
        <f aca="false">IF(COUNTIF(поверки!$L$6:$L$3175,поверки!$L1768)&gt;1,"Дубликат","")</f>
        <v/>
      </c>
      <c r="O1768" s="18" t="n">
        <v>1763</v>
      </c>
      <c r="P1768" s="17" t="str">
        <f aca="false">CONCATENATE(TEXT(MONTH(поверки!$G1768),"00"),"/",TEXT(поверки!$O1768,"000"), "/",TEXT(YEAR(поверки!$G1768)-2000,"00"))</f>
        <v>04/1763/25</v>
      </c>
      <c r="Q1768" s="17" t="str">
        <f aca="false">VLOOKUP(поверки!$F1768,'соответстиви ОТ типу'!$K$4:$M$344,2,FALSE())</f>
        <v>Манометр</v>
      </c>
      <c r="R1768" s="17" t="s">
        <v>52</v>
      </c>
      <c r="S1768" s="17" t="s">
        <v>3557</v>
      </c>
      <c r="T1768" s="17" t="n">
        <v>8</v>
      </c>
      <c r="U1768" s="19" t="n">
        <f aca="false">VLOOKUP(поверки!$T1768,'Акты п-п'!$C$5:$I$57,2,FALSE())</f>
        <v>45767</v>
      </c>
      <c r="V1768" s="19" t="n">
        <f aca="false">VLOOKUP(поверки!$T1768,'Акты п-п'!$C$5:$I$57,3,FALSE())</f>
        <v>45770</v>
      </c>
      <c r="W1768" s="17" t="str">
        <f aca="false">VLOOKUP(поверки!$T1768,'Акты п-п'!$C$5:$I$57,5,FALSE())</f>
        <v>Чупин А.А.</v>
      </c>
      <c r="X1768" s="17" t="n">
        <f aca="false">поверки!$G1768-поверки!$U1768</f>
        <v>1</v>
      </c>
      <c r="Y1768" s="17" t="n">
        <f aca="false">поверки!$V1768-поверки!$G1768</f>
        <v>2</v>
      </c>
      <c r="Z1768" s="17" t="str">
        <f aca="false">CONCATENATE(поверки!$Q1768," ",поверки!$S1768," номер ",поверки!$H1768)</f>
        <v>Манометр ТМ номер 00858894</v>
      </c>
    </row>
    <row r="1769" customFormat="false" ht="17.9" hidden="true" customHeight="false" outlineLevel="0" collapsed="false">
      <c r="B1769" s="1" t="s">
        <v>2361</v>
      </c>
      <c r="C1769" s="1" t="s">
        <v>30</v>
      </c>
      <c r="D1769" s="1" t="s">
        <v>446</v>
      </c>
      <c r="F1769" s="1" t="s">
        <v>297</v>
      </c>
      <c r="G1769" s="16" t="n">
        <v>45768</v>
      </c>
      <c r="H1769" s="6" t="s">
        <v>3908</v>
      </c>
      <c r="J1769" s="1" t="s">
        <v>34</v>
      </c>
      <c r="K1769" s="1" t="s">
        <v>35</v>
      </c>
      <c r="L1769" s="1" t="s">
        <v>3909</v>
      </c>
      <c r="M1769" s="17" t="str">
        <f aca="false">IF(COUNTIF(поверки!$H$6:$H$3175,поверки!$H1769)&gt;1,"Дубликат","")</f>
        <v/>
      </c>
      <c r="N1769" s="17" t="str">
        <f aca="false">IF(COUNTIF(поверки!$L$6:$L$3175,поверки!$L1769)&gt;1,"Дубликат","")</f>
        <v/>
      </c>
      <c r="O1769" s="18" t="n">
        <v>1764</v>
      </c>
      <c r="P1769" s="17" t="str">
        <f aca="false">CONCATENATE(TEXT(MONTH(поверки!$G1769),"00"),"/",TEXT(поверки!$O1769,"000"), "/",TEXT(YEAR(поверки!$G1769)-2000,"00"))</f>
        <v>04/1764/25</v>
      </c>
      <c r="Q1769" s="17" t="str">
        <f aca="false">VLOOKUP(поверки!$F1769,'соответстиви ОТ типу'!$K$4:$M$344,2,FALSE())</f>
        <v>Манометр</v>
      </c>
      <c r="R1769" s="17" t="s">
        <v>52</v>
      </c>
      <c r="S1769" s="17" t="s">
        <v>3557</v>
      </c>
      <c r="T1769" s="17" t="n">
        <v>8</v>
      </c>
      <c r="U1769" s="19" t="n">
        <f aca="false">VLOOKUP(поверки!$T1769,'Акты п-п'!$C$5:$I$57,2,FALSE())</f>
        <v>45767</v>
      </c>
      <c r="V1769" s="19" t="n">
        <f aca="false">VLOOKUP(поверки!$T1769,'Акты п-п'!$C$5:$I$57,3,FALSE())</f>
        <v>45770</v>
      </c>
      <c r="W1769" s="17" t="str">
        <f aca="false">VLOOKUP(поверки!$T1769,'Акты п-п'!$C$5:$I$57,5,FALSE())</f>
        <v>Чупин А.А.</v>
      </c>
      <c r="X1769" s="17" t="n">
        <f aca="false">поверки!$G1769-поверки!$U1769</f>
        <v>1</v>
      </c>
      <c r="Y1769" s="17" t="n">
        <f aca="false">поверки!$V1769-поверки!$G1769</f>
        <v>2</v>
      </c>
      <c r="Z1769" s="17" t="str">
        <f aca="false">CONCATENATE(поверки!$Q1769," ",поверки!$S1769," номер ",поверки!$H1769)</f>
        <v>Манометр ТМ номер 12А11079</v>
      </c>
    </row>
    <row r="1770" customFormat="false" ht="17.9" hidden="true" customHeight="false" outlineLevel="0" collapsed="false">
      <c r="B1770" s="1" t="s">
        <v>2361</v>
      </c>
      <c r="C1770" s="1" t="s">
        <v>30</v>
      </c>
      <c r="D1770" s="1" t="s">
        <v>446</v>
      </c>
      <c r="F1770" s="1" t="s">
        <v>297</v>
      </c>
      <c r="G1770" s="16" t="n">
        <v>45768</v>
      </c>
      <c r="H1770" s="6" t="s">
        <v>3910</v>
      </c>
      <c r="J1770" s="1" t="s">
        <v>34</v>
      </c>
      <c r="K1770" s="1" t="s">
        <v>35</v>
      </c>
      <c r="L1770" s="1" t="s">
        <v>3911</v>
      </c>
      <c r="M1770" s="17" t="str">
        <f aca="false">IF(COUNTIF(поверки!$H$6:$H$3175,поверки!$H1770)&gt;1,"Дубликат","")</f>
        <v/>
      </c>
      <c r="N1770" s="17" t="str">
        <f aca="false">IF(COUNTIF(поверки!$L$6:$L$3175,поверки!$L1770)&gt;1,"Дубликат","")</f>
        <v/>
      </c>
      <c r="O1770" s="18" t="n">
        <v>1765</v>
      </c>
      <c r="P1770" s="17" t="str">
        <f aca="false">CONCATENATE(TEXT(MONTH(поверки!$G1770),"00"),"/",TEXT(поверки!$O1770,"000"), "/",TEXT(YEAR(поверки!$G1770)-2000,"00"))</f>
        <v>04/1765/25</v>
      </c>
      <c r="Q1770" s="17" t="str">
        <f aca="false">VLOOKUP(поверки!$F1770,'соответстиви ОТ типу'!$K$4:$M$344,2,FALSE())</f>
        <v>Манометр</v>
      </c>
      <c r="R1770" s="17" t="s">
        <v>52</v>
      </c>
      <c r="S1770" s="17" t="s">
        <v>3557</v>
      </c>
      <c r="T1770" s="17" t="n">
        <v>8</v>
      </c>
      <c r="U1770" s="19" t="n">
        <f aca="false">VLOOKUP(поверки!$T1770,'Акты п-п'!$C$5:$I$57,2,FALSE())</f>
        <v>45767</v>
      </c>
      <c r="V1770" s="19" t="n">
        <f aca="false">VLOOKUP(поверки!$T1770,'Акты п-п'!$C$5:$I$57,3,FALSE())</f>
        <v>45770</v>
      </c>
      <c r="W1770" s="17" t="str">
        <f aca="false">VLOOKUP(поверки!$T1770,'Акты п-п'!$C$5:$I$57,5,FALSE())</f>
        <v>Чупин А.А.</v>
      </c>
      <c r="X1770" s="17" t="n">
        <f aca="false">поверки!$G1770-поверки!$U1770</f>
        <v>1</v>
      </c>
      <c r="Y1770" s="17" t="n">
        <f aca="false">поверки!$V1770-поверки!$G1770</f>
        <v>2</v>
      </c>
      <c r="Z1770" s="17" t="str">
        <f aca="false">CONCATENATE(поверки!$Q1770," ",поверки!$S1770," номер ",поверки!$H1770)</f>
        <v>Манометр ТМ номер 00858892</v>
      </c>
    </row>
    <row r="1771" customFormat="false" ht="17.9" hidden="true" customHeight="false" outlineLevel="0" collapsed="false">
      <c r="B1771" s="1" t="s">
        <v>2361</v>
      </c>
      <c r="C1771" s="1" t="s">
        <v>30</v>
      </c>
      <c r="D1771" s="1" t="s">
        <v>446</v>
      </c>
      <c r="F1771" s="1" t="s">
        <v>297</v>
      </c>
      <c r="G1771" s="16" t="n">
        <v>45768</v>
      </c>
      <c r="H1771" s="6" t="s">
        <v>3912</v>
      </c>
      <c r="J1771" s="1" t="s">
        <v>34</v>
      </c>
      <c r="K1771" s="1" t="s">
        <v>35</v>
      </c>
      <c r="L1771" s="1" t="s">
        <v>3913</v>
      </c>
      <c r="M1771" s="17" t="str">
        <f aca="false">IF(COUNTIF(поверки!$H$6:$H$3175,поверки!$H1771)&gt;1,"Дубликат","")</f>
        <v/>
      </c>
      <c r="N1771" s="17" t="str">
        <f aca="false">IF(COUNTIF(поверки!$L$6:$L$3175,поверки!$L1771)&gt;1,"Дубликат","")</f>
        <v/>
      </c>
      <c r="O1771" s="18" t="n">
        <v>1766</v>
      </c>
      <c r="P1771" s="17" t="str">
        <f aca="false">CONCATENATE(TEXT(MONTH(поверки!$G1771),"00"),"/",TEXT(поверки!$O1771,"000"), "/",TEXT(YEAR(поверки!$G1771)-2000,"00"))</f>
        <v>04/1766/25</v>
      </c>
      <c r="Q1771" s="17" t="str">
        <f aca="false">VLOOKUP(поверки!$F1771,'соответстиви ОТ типу'!$K$4:$M$344,2,FALSE())</f>
        <v>Манометр</v>
      </c>
      <c r="R1771" s="17" t="s">
        <v>52</v>
      </c>
      <c r="S1771" s="17" t="s">
        <v>3557</v>
      </c>
      <c r="T1771" s="17" t="n">
        <v>8</v>
      </c>
      <c r="U1771" s="19" t="n">
        <f aca="false">VLOOKUP(поверки!$T1771,'Акты п-п'!$C$5:$I$57,2,FALSE())</f>
        <v>45767</v>
      </c>
      <c r="V1771" s="19" t="n">
        <f aca="false">VLOOKUP(поверки!$T1771,'Акты п-п'!$C$5:$I$57,3,FALSE())</f>
        <v>45770</v>
      </c>
      <c r="W1771" s="17" t="str">
        <f aca="false">VLOOKUP(поверки!$T1771,'Акты п-п'!$C$5:$I$57,5,FALSE())</f>
        <v>Чупин А.А.</v>
      </c>
      <c r="X1771" s="17" t="n">
        <f aca="false">поверки!$G1771-поверки!$U1771</f>
        <v>1</v>
      </c>
      <c r="Y1771" s="17" t="n">
        <f aca="false">поверки!$V1771-поверки!$G1771</f>
        <v>2</v>
      </c>
      <c r="Z1771" s="17" t="str">
        <f aca="false">CONCATENATE(поверки!$Q1771," ",поверки!$S1771," номер ",поверки!$H1771)</f>
        <v>Манометр ТМ номер 00858932</v>
      </c>
    </row>
    <row r="1772" customFormat="false" ht="17.9" hidden="true" customHeight="false" outlineLevel="0" collapsed="false">
      <c r="B1772" s="1" t="s">
        <v>2361</v>
      </c>
      <c r="C1772" s="1" t="s">
        <v>30</v>
      </c>
      <c r="D1772" s="1" t="s">
        <v>446</v>
      </c>
      <c r="F1772" s="1" t="s">
        <v>329</v>
      </c>
      <c r="G1772" s="16" t="n">
        <v>45768</v>
      </c>
      <c r="H1772" s="6" t="s">
        <v>3914</v>
      </c>
      <c r="J1772" s="1" t="s">
        <v>34</v>
      </c>
      <c r="K1772" s="1" t="s">
        <v>35</v>
      </c>
      <c r="L1772" s="1" t="s">
        <v>3915</v>
      </c>
      <c r="M1772" s="17" t="str">
        <f aca="false">IF(COUNTIF(поверки!$H$6:$H$3175,поверки!$H1772)&gt;1,"Дубликат","")</f>
        <v/>
      </c>
      <c r="N1772" s="17" t="str">
        <f aca="false">IF(COUNTIF(поверки!$L$6:$L$3175,поверки!$L1772)&gt;1,"Дубликат","")</f>
        <v/>
      </c>
      <c r="O1772" s="18" t="n">
        <v>1767</v>
      </c>
      <c r="P1772" s="17" t="str">
        <f aca="false">CONCATENATE(TEXT(MONTH(поверки!$G1772),"00"),"/",TEXT(поверки!$O1772,"000"), "/",TEXT(YEAR(поверки!$G1772)-2000,"00"))</f>
        <v>04/1767/25</v>
      </c>
      <c r="Q1772" s="17" t="str">
        <f aca="false">VLOOKUP(поверки!$F1772,'соответстиви ОТ типу'!$K$4:$M$344,2,FALSE())</f>
        <v>Манометр</v>
      </c>
      <c r="R1772" s="17" t="s">
        <v>52</v>
      </c>
      <c r="S1772" s="17" t="s">
        <v>2391</v>
      </c>
      <c r="T1772" s="17" t="n">
        <v>8</v>
      </c>
      <c r="U1772" s="19" t="n">
        <f aca="false">VLOOKUP(поверки!$T1772,'Акты п-п'!$C$5:$I$57,2,FALSE())</f>
        <v>45767</v>
      </c>
      <c r="V1772" s="19" t="n">
        <f aca="false">VLOOKUP(поверки!$T1772,'Акты п-п'!$C$5:$I$57,3,FALSE())</f>
        <v>45770</v>
      </c>
      <c r="W1772" s="17" t="str">
        <f aca="false">VLOOKUP(поверки!$T1772,'Акты п-п'!$C$5:$I$57,5,FALSE())</f>
        <v>Чупин А.А.</v>
      </c>
      <c r="X1772" s="17" t="n">
        <f aca="false">поверки!$G1772-поверки!$U1772</f>
        <v>1</v>
      </c>
      <c r="Y1772" s="17" t="n">
        <f aca="false">поверки!$V1772-поверки!$G1772</f>
        <v>2</v>
      </c>
      <c r="Z1772" s="17" t="str">
        <f aca="false">CONCATENATE(поверки!$Q1772," ",поверки!$S1772," номер ",поверки!$H1772)</f>
        <v>Манометр ФТ номер 12А11116</v>
      </c>
    </row>
    <row r="1773" customFormat="false" ht="17.9" hidden="true" customHeight="false" outlineLevel="0" collapsed="false">
      <c r="B1773" s="1" t="s">
        <v>2361</v>
      </c>
      <c r="C1773" s="1" t="s">
        <v>30</v>
      </c>
      <c r="D1773" s="1" t="s">
        <v>446</v>
      </c>
      <c r="F1773" s="1" t="s">
        <v>329</v>
      </c>
      <c r="G1773" s="16" t="n">
        <v>45768</v>
      </c>
      <c r="H1773" s="6" t="s">
        <v>3916</v>
      </c>
      <c r="J1773" s="1" t="s">
        <v>34</v>
      </c>
      <c r="K1773" s="1" t="s">
        <v>35</v>
      </c>
      <c r="L1773" s="1" t="s">
        <v>3917</v>
      </c>
      <c r="M1773" s="17" t="str">
        <f aca="false">IF(COUNTIF(поверки!$H$6:$H$3175,поверки!$H1773)&gt;1,"Дубликат","")</f>
        <v/>
      </c>
      <c r="N1773" s="17" t="str">
        <f aca="false">IF(COUNTIF(поверки!$L$6:$L$3175,поверки!$L1773)&gt;1,"Дубликат","")</f>
        <v/>
      </c>
      <c r="O1773" s="18" t="n">
        <v>1768</v>
      </c>
      <c r="P1773" s="17" t="str">
        <f aca="false">CONCATENATE(TEXT(MONTH(поверки!$G1773),"00"),"/",TEXT(поверки!$O1773,"000"), "/",TEXT(YEAR(поверки!$G1773)-2000,"00"))</f>
        <v>04/1768/25</v>
      </c>
      <c r="Q1773" s="17" t="str">
        <f aca="false">VLOOKUP(поверки!$F1773,'соответстиви ОТ типу'!$K$4:$M$344,2,FALSE())</f>
        <v>Манометр</v>
      </c>
      <c r="R1773" s="17" t="s">
        <v>52</v>
      </c>
      <c r="S1773" s="17" t="s">
        <v>2391</v>
      </c>
      <c r="T1773" s="17" t="n">
        <v>8</v>
      </c>
      <c r="U1773" s="19" t="n">
        <f aca="false">VLOOKUP(поверки!$T1773,'Акты п-п'!$C$5:$I$57,2,FALSE())</f>
        <v>45767</v>
      </c>
      <c r="V1773" s="19" t="n">
        <f aca="false">VLOOKUP(поверки!$T1773,'Акты п-п'!$C$5:$I$57,3,FALSE())</f>
        <v>45770</v>
      </c>
      <c r="W1773" s="17" t="str">
        <f aca="false">VLOOKUP(поверки!$T1773,'Акты п-п'!$C$5:$I$57,5,FALSE())</f>
        <v>Чупин А.А.</v>
      </c>
      <c r="X1773" s="17" t="n">
        <f aca="false">поверки!$G1773-поверки!$U1773</f>
        <v>1</v>
      </c>
      <c r="Y1773" s="17" t="n">
        <f aca="false">поверки!$V1773-поверки!$G1773</f>
        <v>2</v>
      </c>
      <c r="Z1773" s="17" t="str">
        <f aca="false">CONCATENATE(поверки!$Q1773," ",поверки!$S1773," номер ",поверки!$H1773)</f>
        <v>Манометр ФТ номер 12А11106</v>
      </c>
    </row>
    <row r="1774" customFormat="false" ht="17.9" hidden="true" customHeight="false" outlineLevel="0" collapsed="false">
      <c r="B1774" s="1" t="s">
        <v>2361</v>
      </c>
      <c r="C1774" s="1" t="s">
        <v>30</v>
      </c>
      <c r="D1774" s="1" t="s">
        <v>446</v>
      </c>
      <c r="F1774" s="1" t="s">
        <v>329</v>
      </c>
      <c r="G1774" s="16" t="n">
        <v>45768</v>
      </c>
      <c r="H1774" s="6" t="s">
        <v>3918</v>
      </c>
      <c r="J1774" s="1" t="s">
        <v>34</v>
      </c>
      <c r="K1774" s="1" t="s">
        <v>35</v>
      </c>
      <c r="L1774" s="1" t="s">
        <v>3919</v>
      </c>
      <c r="M1774" s="17" t="str">
        <f aca="false">IF(COUNTIF(поверки!$H$6:$H$3175,поверки!$H1774)&gt;1,"Дубликат","")</f>
        <v/>
      </c>
      <c r="N1774" s="17" t="str">
        <f aca="false">IF(COUNTIF(поверки!$L$6:$L$3175,поверки!$L1774)&gt;1,"Дубликат","")</f>
        <v/>
      </c>
      <c r="O1774" s="18" t="n">
        <v>1769</v>
      </c>
      <c r="P1774" s="17" t="str">
        <f aca="false">CONCATENATE(TEXT(MONTH(поверки!$G1774),"00"),"/",TEXT(поверки!$O1774,"000"), "/",TEXT(YEAR(поверки!$G1774)-2000,"00"))</f>
        <v>04/1769/25</v>
      </c>
      <c r="Q1774" s="17" t="str">
        <f aca="false">VLOOKUP(поверки!$F1774,'соответстиви ОТ типу'!$K$4:$M$344,2,FALSE())</f>
        <v>Манометр</v>
      </c>
      <c r="R1774" s="17" t="s">
        <v>52</v>
      </c>
      <c r="S1774" s="17" t="s">
        <v>2391</v>
      </c>
      <c r="T1774" s="17" t="n">
        <v>8</v>
      </c>
      <c r="U1774" s="19" t="n">
        <f aca="false">VLOOKUP(поверки!$T1774,'Акты п-п'!$C$5:$I$57,2,FALSE())</f>
        <v>45767</v>
      </c>
      <c r="V1774" s="19" t="n">
        <f aca="false">VLOOKUP(поверки!$T1774,'Акты п-п'!$C$5:$I$57,3,FALSE())</f>
        <v>45770</v>
      </c>
      <c r="W1774" s="17" t="str">
        <f aca="false">VLOOKUP(поверки!$T1774,'Акты п-п'!$C$5:$I$57,5,FALSE())</f>
        <v>Чупин А.А.</v>
      </c>
      <c r="X1774" s="17" t="n">
        <f aca="false">поверки!$G1774-поверки!$U1774</f>
        <v>1</v>
      </c>
      <c r="Y1774" s="17" t="n">
        <f aca="false">поверки!$V1774-поверки!$G1774</f>
        <v>2</v>
      </c>
      <c r="Z1774" s="17" t="str">
        <f aca="false">CONCATENATE(поверки!$Q1774," ",поверки!$S1774," номер ",поверки!$H1774)</f>
        <v>Манометр ФТ номер 12А11130</v>
      </c>
    </row>
    <row r="1775" customFormat="false" ht="17.9" hidden="true" customHeight="false" outlineLevel="0" collapsed="false">
      <c r="B1775" s="1" t="s">
        <v>2361</v>
      </c>
      <c r="C1775" s="1" t="s">
        <v>30</v>
      </c>
      <c r="D1775" s="1" t="s">
        <v>446</v>
      </c>
      <c r="F1775" s="1" t="s">
        <v>329</v>
      </c>
      <c r="G1775" s="16" t="n">
        <v>45768</v>
      </c>
      <c r="H1775" s="6" t="s">
        <v>3920</v>
      </c>
      <c r="J1775" s="1" t="s">
        <v>34</v>
      </c>
      <c r="K1775" s="1" t="s">
        <v>35</v>
      </c>
      <c r="L1775" s="1" t="s">
        <v>3921</v>
      </c>
      <c r="M1775" s="17" t="str">
        <f aca="false">IF(COUNTIF(поверки!$H$6:$H$3175,поверки!$H1775)&gt;1,"Дубликат","")</f>
        <v/>
      </c>
      <c r="N1775" s="17" t="str">
        <f aca="false">IF(COUNTIF(поверки!$L$6:$L$3175,поверки!$L1775)&gt;1,"Дубликат","")</f>
        <v/>
      </c>
      <c r="O1775" s="18" t="n">
        <v>1770</v>
      </c>
      <c r="P1775" s="17" t="str">
        <f aca="false">CONCATENATE(TEXT(MONTH(поверки!$G1775),"00"),"/",TEXT(поверки!$O1775,"000"), "/",TEXT(YEAR(поверки!$G1775)-2000,"00"))</f>
        <v>04/1770/25</v>
      </c>
      <c r="Q1775" s="17" t="str">
        <f aca="false">VLOOKUP(поверки!$F1775,'соответстиви ОТ типу'!$K$4:$M$344,2,FALSE())</f>
        <v>Манометр</v>
      </c>
      <c r="R1775" s="17" t="s">
        <v>52</v>
      </c>
      <c r="S1775" s="17" t="s">
        <v>2391</v>
      </c>
      <c r="T1775" s="17" t="n">
        <v>8</v>
      </c>
      <c r="U1775" s="19" t="n">
        <f aca="false">VLOOKUP(поверки!$T1775,'Акты п-п'!$C$5:$I$57,2,FALSE())</f>
        <v>45767</v>
      </c>
      <c r="V1775" s="19" t="n">
        <f aca="false">VLOOKUP(поверки!$T1775,'Акты п-п'!$C$5:$I$57,3,FALSE())</f>
        <v>45770</v>
      </c>
      <c r="W1775" s="17" t="str">
        <f aca="false">VLOOKUP(поверки!$T1775,'Акты п-п'!$C$5:$I$57,5,FALSE())</f>
        <v>Чупин А.А.</v>
      </c>
      <c r="X1775" s="17" t="n">
        <f aca="false">поверки!$G1775-поверки!$U1775</f>
        <v>1</v>
      </c>
      <c r="Y1775" s="17" t="n">
        <f aca="false">поверки!$V1775-поверки!$G1775</f>
        <v>2</v>
      </c>
      <c r="Z1775" s="17" t="str">
        <f aca="false">CONCATENATE(поверки!$Q1775," ",поверки!$S1775," номер ",поверки!$H1775)</f>
        <v>Манометр ФТ номер 12А11114</v>
      </c>
    </row>
    <row r="1776" customFormat="false" ht="17.9" hidden="true" customHeight="false" outlineLevel="0" collapsed="false">
      <c r="B1776" s="1" t="s">
        <v>2361</v>
      </c>
      <c r="C1776" s="1" t="s">
        <v>30</v>
      </c>
      <c r="D1776" s="1" t="s">
        <v>446</v>
      </c>
      <c r="F1776" s="1" t="s">
        <v>3533</v>
      </c>
      <c r="G1776" s="16" t="n">
        <v>45768</v>
      </c>
      <c r="H1776" s="6" t="s">
        <v>3922</v>
      </c>
      <c r="J1776" s="1" t="s">
        <v>34</v>
      </c>
      <c r="K1776" s="1" t="s">
        <v>35</v>
      </c>
      <c r="L1776" s="1" t="s">
        <v>3923</v>
      </c>
      <c r="M1776" s="17" t="str">
        <f aca="false">IF(COUNTIF(поверки!$H$6:$H$3175,поверки!$H1776)&gt;1,"Дубликат","")</f>
        <v/>
      </c>
      <c r="N1776" s="17" t="str">
        <f aca="false">IF(COUNTIF(поверки!$L$6:$L$3175,поверки!$L1776)&gt;1,"Дубликат","")</f>
        <v/>
      </c>
      <c r="O1776" s="18" t="n">
        <v>1771</v>
      </c>
      <c r="P1776" s="17" t="str">
        <f aca="false">CONCATENATE(TEXT(MONTH(поверки!$G1776),"00"),"/",TEXT(поверки!$O1776,"000"), "/",TEXT(YEAR(поверки!$G1776)-2000,"00"))</f>
        <v>04/1771/25</v>
      </c>
      <c r="Q1776" s="17" t="str">
        <f aca="false">VLOOKUP(поверки!$F1776,'соответстиви ОТ типу'!$K$4:$M$344,2,FALSE())</f>
        <v>Манометр показывающий ТМ2</v>
      </c>
      <c r="R1776" s="17" t="s">
        <v>52</v>
      </c>
      <c r="S1776" s="17" t="s">
        <v>3536</v>
      </c>
      <c r="T1776" s="17" t="n">
        <v>8</v>
      </c>
      <c r="U1776" s="19" t="n">
        <f aca="false">VLOOKUP(поверки!$T1776,'Акты п-п'!$C$5:$I$57,2,FALSE())</f>
        <v>45767</v>
      </c>
      <c r="V1776" s="19" t="n">
        <f aca="false">VLOOKUP(поверки!$T1776,'Акты п-п'!$C$5:$I$57,3,FALSE())</f>
        <v>45770</v>
      </c>
      <c r="W1776" s="17" t="str">
        <f aca="false">VLOOKUP(поверки!$T1776,'Акты п-п'!$C$5:$I$57,5,FALSE())</f>
        <v>Чупин А.А.</v>
      </c>
      <c r="X1776" s="17" t="n">
        <f aca="false">поверки!$G1776-поверки!$U1776</f>
        <v>1</v>
      </c>
      <c r="Y1776" s="17" t="n">
        <f aca="false">поверки!$V1776-поверки!$G1776</f>
        <v>2</v>
      </c>
      <c r="Z1776" s="17" t="str">
        <f aca="false">CONCATENATE(поверки!$Q1776," ",поверки!$S1776," номер ",поверки!$H1776)</f>
        <v>Манометр показывающий ТМ2 ТМ2 номер 12А10612</v>
      </c>
    </row>
    <row r="1777" customFormat="false" ht="17.9" hidden="true" customHeight="false" outlineLevel="0" collapsed="false">
      <c r="B1777" s="1" t="s">
        <v>2361</v>
      </c>
      <c r="C1777" s="1" t="s">
        <v>30</v>
      </c>
      <c r="D1777" s="1" t="s">
        <v>446</v>
      </c>
      <c r="F1777" s="1" t="s">
        <v>3533</v>
      </c>
      <c r="G1777" s="16" t="n">
        <v>45768</v>
      </c>
      <c r="H1777" s="6" t="s">
        <v>3924</v>
      </c>
      <c r="J1777" s="1" t="s">
        <v>34</v>
      </c>
      <c r="K1777" s="1" t="s">
        <v>35</v>
      </c>
      <c r="L1777" s="1" t="s">
        <v>3925</v>
      </c>
      <c r="M1777" s="17" t="str">
        <f aca="false">IF(COUNTIF(поверки!$H$6:$H$3175,поверки!$H1777)&gt;1,"Дубликат","")</f>
        <v/>
      </c>
      <c r="N1777" s="17" t="str">
        <f aca="false">IF(COUNTIF(поверки!$L$6:$L$3175,поверки!$L1777)&gt;1,"Дубликат","")</f>
        <v/>
      </c>
      <c r="O1777" s="18" t="n">
        <v>1772</v>
      </c>
      <c r="P1777" s="17" t="str">
        <f aca="false">CONCATENATE(TEXT(MONTH(поверки!$G1777),"00"),"/",TEXT(поверки!$O1777,"000"), "/",TEXT(YEAR(поверки!$G1777)-2000,"00"))</f>
        <v>04/1772/25</v>
      </c>
      <c r="Q1777" s="17" t="str">
        <f aca="false">VLOOKUP(поверки!$F1777,'соответстиви ОТ типу'!$K$4:$M$344,2,FALSE())</f>
        <v>Манометр показывающий ТМ2</v>
      </c>
      <c r="R1777" s="17" t="s">
        <v>52</v>
      </c>
      <c r="S1777" s="17" t="s">
        <v>3536</v>
      </c>
      <c r="T1777" s="17" t="n">
        <v>8</v>
      </c>
      <c r="U1777" s="19" t="n">
        <f aca="false">VLOOKUP(поверки!$T1777,'Акты п-п'!$C$5:$I$57,2,FALSE())</f>
        <v>45767</v>
      </c>
      <c r="V1777" s="19" t="n">
        <f aca="false">VLOOKUP(поверки!$T1777,'Акты п-п'!$C$5:$I$57,3,FALSE())</f>
        <v>45770</v>
      </c>
      <c r="W1777" s="17" t="str">
        <f aca="false">VLOOKUP(поверки!$T1777,'Акты п-п'!$C$5:$I$57,5,FALSE())</f>
        <v>Чупин А.А.</v>
      </c>
      <c r="X1777" s="17" t="n">
        <f aca="false">поверки!$G1777-поверки!$U1777</f>
        <v>1</v>
      </c>
      <c r="Y1777" s="17" t="n">
        <f aca="false">поверки!$V1777-поверки!$G1777</f>
        <v>2</v>
      </c>
      <c r="Z1777" s="17" t="str">
        <f aca="false">CONCATENATE(поверки!$Q1777," ",поверки!$S1777," номер ",поверки!$H1777)</f>
        <v>Манометр показывающий ТМ2 ТМ2 номер 12А10614</v>
      </c>
    </row>
    <row r="1778" customFormat="false" ht="17.9" hidden="true" customHeight="false" outlineLevel="0" collapsed="false">
      <c r="B1778" s="1" t="s">
        <v>2361</v>
      </c>
      <c r="C1778" s="1" t="s">
        <v>30</v>
      </c>
      <c r="D1778" s="1" t="s">
        <v>446</v>
      </c>
      <c r="F1778" s="1" t="s">
        <v>3533</v>
      </c>
      <c r="G1778" s="16" t="n">
        <v>45768</v>
      </c>
      <c r="H1778" s="6" t="s">
        <v>3926</v>
      </c>
      <c r="J1778" s="1" t="s">
        <v>34</v>
      </c>
      <c r="K1778" s="1" t="s">
        <v>35</v>
      </c>
      <c r="L1778" s="1" t="s">
        <v>3927</v>
      </c>
      <c r="M1778" s="17" t="str">
        <f aca="false">IF(COUNTIF(поверки!$H$6:$H$3175,поверки!$H1778)&gt;1,"Дубликат","")</f>
        <v/>
      </c>
      <c r="N1778" s="17" t="str">
        <f aca="false">IF(COUNTIF(поверки!$L$6:$L$3175,поверки!$L1778)&gt;1,"Дубликат","")</f>
        <v/>
      </c>
      <c r="O1778" s="18" t="n">
        <v>1773</v>
      </c>
      <c r="P1778" s="17" t="str">
        <f aca="false">CONCATENATE(TEXT(MONTH(поверки!$G1778),"00"),"/",TEXT(поверки!$O1778,"000"), "/",TEXT(YEAR(поверки!$G1778)-2000,"00"))</f>
        <v>04/1773/25</v>
      </c>
      <c r="Q1778" s="17" t="str">
        <f aca="false">VLOOKUP(поверки!$F1778,'соответстиви ОТ типу'!$K$4:$M$344,2,FALSE())</f>
        <v>Манометр показывающий ТМ2</v>
      </c>
      <c r="R1778" s="17" t="s">
        <v>52</v>
      </c>
      <c r="S1778" s="17" t="s">
        <v>3536</v>
      </c>
      <c r="T1778" s="17" t="n">
        <v>8</v>
      </c>
      <c r="U1778" s="19" t="n">
        <f aca="false">VLOOKUP(поверки!$T1778,'Акты п-п'!$C$5:$I$57,2,FALSE())</f>
        <v>45767</v>
      </c>
      <c r="V1778" s="19" t="n">
        <f aca="false">VLOOKUP(поверки!$T1778,'Акты п-п'!$C$5:$I$57,3,FALSE())</f>
        <v>45770</v>
      </c>
      <c r="W1778" s="17" t="str">
        <f aca="false">VLOOKUP(поверки!$T1778,'Акты п-п'!$C$5:$I$57,5,FALSE())</f>
        <v>Чупин А.А.</v>
      </c>
      <c r="X1778" s="17" t="n">
        <f aca="false">поверки!$G1778-поверки!$U1778</f>
        <v>1</v>
      </c>
      <c r="Y1778" s="17" t="n">
        <f aca="false">поверки!$V1778-поверки!$G1778</f>
        <v>2</v>
      </c>
      <c r="Z1778" s="17" t="str">
        <f aca="false">CONCATENATE(поверки!$Q1778," ",поверки!$S1778," номер ",поверки!$H1778)</f>
        <v>Манометр показывающий ТМ2 ТМ2 номер 12А10613</v>
      </c>
    </row>
    <row r="1779" customFormat="false" ht="17.9" hidden="true" customHeight="false" outlineLevel="0" collapsed="false">
      <c r="B1779" s="1" t="s">
        <v>2361</v>
      </c>
      <c r="C1779" s="1" t="s">
        <v>30</v>
      </c>
      <c r="D1779" s="1" t="s">
        <v>446</v>
      </c>
      <c r="F1779" s="1" t="s">
        <v>3533</v>
      </c>
      <c r="G1779" s="16" t="n">
        <v>45768</v>
      </c>
      <c r="H1779" s="6" t="s">
        <v>3928</v>
      </c>
      <c r="J1779" s="1" t="s">
        <v>34</v>
      </c>
      <c r="K1779" s="1" t="s">
        <v>35</v>
      </c>
      <c r="L1779" s="1" t="s">
        <v>3929</v>
      </c>
      <c r="M1779" s="17" t="str">
        <f aca="false">IF(COUNTIF(поверки!$H$6:$H$3175,поверки!$H1779)&gt;1,"Дубликат","")</f>
        <v/>
      </c>
      <c r="N1779" s="17" t="str">
        <f aca="false">IF(COUNTIF(поверки!$L$6:$L$3175,поверки!$L1779)&gt;1,"Дубликат","")</f>
        <v/>
      </c>
      <c r="O1779" s="18" t="n">
        <v>1774</v>
      </c>
      <c r="P1779" s="17" t="str">
        <f aca="false">CONCATENATE(TEXT(MONTH(поверки!$G1779),"00"),"/",TEXT(поверки!$O1779,"000"), "/",TEXT(YEAR(поверки!$G1779)-2000,"00"))</f>
        <v>04/1774/25</v>
      </c>
      <c r="Q1779" s="17" t="str">
        <f aca="false">VLOOKUP(поверки!$F1779,'соответстиви ОТ типу'!$K$4:$M$344,2,FALSE())</f>
        <v>Манометр показывающий ТМ2</v>
      </c>
      <c r="R1779" s="17" t="s">
        <v>52</v>
      </c>
      <c r="S1779" s="17" t="s">
        <v>3536</v>
      </c>
      <c r="T1779" s="17" t="n">
        <v>8</v>
      </c>
      <c r="U1779" s="19" t="n">
        <f aca="false">VLOOKUP(поверки!$T1779,'Акты п-п'!$C$5:$I$57,2,FALSE())</f>
        <v>45767</v>
      </c>
      <c r="V1779" s="19" t="n">
        <f aca="false">VLOOKUP(поверки!$T1779,'Акты п-п'!$C$5:$I$57,3,FALSE())</f>
        <v>45770</v>
      </c>
      <c r="W1779" s="17" t="str">
        <f aca="false">VLOOKUP(поверки!$T1779,'Акты п-п'!$C$5:$I$57,5,FALSE())</f>
        <v>Чупин А.А.</v>
      </c>
      <c r="X1779" s="17" t="n">
        <f aca="false">поверки!$G1779-поверки!$U1779</f>
        <v>1</v>
      </c>
      <c r="Y1779" s="17" t="n">
        <f aca="false">поверки!$V1779-поверки!$G1779</f>
        <v>2</v>
      </c>
      <c r="Z1779" s="17" t="str">
        <f aca="false">CONCATENATE(поверки!$Q1779," ",поверки!$S1779," номер ",поверки!$H1779)</f>
        <v>Манометр показывающий ТМ2 ТМ2 номер 12А10531</v>
      </c>
    </row>
    <row r="1780" customFormat="false" ht="17.9" hidden="true" customHeight="false" outlineLevel="0" collapsed="false">
      <c r="B1780" s="1" t="s">
        <v>2361</v>
      </c>
      <c r="C1780" s="1" t="s">
        <v>30</v>
      </c>
      <c r="D1780" s="1" t="s">
        <v>446</v>
      </c>
      <c r="F1780" s="1" t="s">
        <v>3533</v>
      </c>
      <c r="G1780" s="16" t="n">
        <v>45768</v>
      </c>
      <c r="H1780" s="6" t="s">
        <v>3930</v>
      </c>
      <c r="J1780" s="1" t="s">
        <v>34</v>
      </c>
      <c r="K1780" s="1" t="s">
        <v>35</v>
      </c>
      <c r="L1780" s="1" t="s">
        <v>3931</v>
      </c>
      <c r="M1780" s="17" t="str">
        <f aca="false">IF(COUNTIF(поверки!$H$6:$H$3175,поверки!$H1780)&gt;1,"Дубликат","")</f>
        <v/>
      </c>
      <c r="N1780" s="17" t="str">
        <f aca="false">IF(COUNTIF(поверки!$L$6:$L$3175,поверки!$L1780)&gt;1,"Дубликат","")</f>
        <v/>
      </c>
      <c r="O1780" s="18" t="n">
        <v>1775</v>
      </c>
      <c r="P1780" s="17" t="str">
        <f aca="false">CONCATENATE(TEXT(MONTH(поверки!$G1780),"00"),"/",TEXT(поверки!$O1780,"000"), "/",TEXT(YEAR(поверки!$G1780)-2000,"00"))</f>
        <v>04/1775/25</v>
      </c>
      <c r="Q1780" s="17" t="str">
        <f aca="false">VLOOKUP(поверки!$F1780,'соответстиви ОТ типу'!$K$4:$M$344,2,FALSE())</f>
        <v>Манометр показывающий ТМ2</v>
      </c>
      <c r="R1780" s="17" t="s">
        <v>52</v>
      </c>
      <c r="S1780" s="17" t="s">
        <v>3536</v>
      </c>
      <c r="T1780" s="17" t="n">
        <v>8</v>
      </c>
      <c r="U1780" s="19" t="n">
        <f aca="false">VLOOKUP(поверки!$T1780,'Акты п-п'!$C$5:$I$57,2,FALSE())</f>
        <v>45767</v>
      </c>
      <c r="V1780" s="19" t="n">
        <f aca="false">VLOOKUP(поверки!$T1780,'Акты п-п'!$C$5:$I$57,3,FALSE())</f>
        <v>45770</v>
      </c>
      <c r="W1780" s="17" t="str">
        <f aca="false">VLOOKUP(поверки!$T1780,'Акты п-п'!$C$5:$I$57,5,FALSE())</f>
        <v>Чупин А.А.</v>
      </c>
      <c r="X1780" s="17" t="n">
        <f aca="false">поверки!$G1780-поверки!$U1780</f>
        <v>1</v>
      </c>
      <c r="Y1780" s="17" t="n">
        <f aca="false">поверки!$V1780-поверки!$G1780</f>
        <v>2</v>
      </c>
      <c r="Z1780" s="17" t="str">
        <f aca="false">CONCATENATE(поверки!$Q1780," ",поверки!$S1780," номер ",поверки!$H1780)</f>
        <v>Манометр показывающий ТМ2 ТМ2 номер 12А10534</v>
      </c>
    </row>
    <row r="1781" customFormat="false" ht="17.9" hidden="true" customHeight="false" outlineLevel="0" collapsed="false">
      <c r="B1781" s="1" t="s">
        <v>2361</v>
      </c>
      <c r="C1781" s="1" t="s">
        <v>30</v>
      </c>
      <c r="D1781" s="1" t="s">
        <v>446</v>
      </c>
      <c r="F1781" s="1" t="s">
        <v>3533</v>
      </c>
      <c r="G1781" s="16" t="n">
        <v>45768</v>
      </c>
      <c r="H1781" s="6" t="s">
        <v>3932</v>
      </c>
      <c r="J1781" s="1" t="s">
        <v>34</v>
      </c>
      <c r="K1781" s="1" t="s">
        <v>35</v>
      </c>
      <c r="L1781" s="1" t="s">
        <v>3933</v>
      </c>
      <c r="M1781" s="17" t="str">
        <f aca="false">IF(COUNTIF(поверки!$H$6:$H$3175,поверки!$H1781)&gt;1,"Дубликат","")</f>
        <v/>
      </c>
      <c r="N1781" s="17" t="str">
        <f aca="false">IF(COUNTIF(поверки!$L$6:$L$3175,поверки!$L1781)&gt;1,"Дубликат","")</f>
        <v/>
      </c>
      <c r="O1781" s="18" t="n">
        <v>1776</v>
      </c>
      <c r="P1781" s="17" t="str">
        <f aca="false">CONCATENATE(TEXT(MONTH(поверки!$G1781),"00"),"/",TEXT(поверки!$O1781,"000"), "/",TEXT(YEAR(поверки!$G1781)-2000,"00"))</f>
        <v>04/1776/25</v>
      </c>
      <c r="Q1781" s="17" t="str">
        <f aca="false">VLOOKUP(поверки!$F1781,'соответстиви ОТ типу'!$K$4:$M$344,2,FALSE())</f>
        <v>Манометр показывающий ТМ2</v>
      </c>
      <c r="R1781" s="17" t="s">
        <v>52</v>
      </c>
      <c r="S1781" s="17" t="s">
        <v>3536</v>
      </c>
      <c r="T1781" s="17" t="n">
        <v>8</v>
      </c>
      <c r="U1781" s="19" t="n">
        <f aca="false">VLOOKUP(поверки!$T1781,'Акты п-п'!$C$5:$I$57,2,FALSE())</f>
        <v>45767</v>
      </c>
      <c r="V1781" s="19" t="n">
        <f aca="false">VLOOKUP(поверки!$T1781,'Акты п-п'!$C$5:$I$57,3,FALSE())</f>
        <v>45770</v>
      </c>
      <c r="W1781" s="17" t="str">
        <f aca="false">VLOOKUP(поверки!$T1781,'Акты п-п'!$C$5:$I$57,5,FALSE())</f>
        <v>Чупин А.А.</v>
      </c>
      <c r="X1781" s="17" t="n">
        <f aca="false">поверки!$G1781-поверки!$U1781</f>
        <v>1</v>
      </c>
      <c r="Y1781" s="17" t="n">
        <f aca="false">поверки!$V1781-поверки!$G1781</f>
        <v>2</v>
      </c>
      <c r="Z1781" s="17" t="str">
        <f aca="false">CONCATENATE(поверки!$Q1781," ",поверки!$S1781," номер ",поверки!$H1781)</f>
        <v>Манометр показывающий ТМ2 ТМ2 номер 12А9647</v>
      </c>
    </row>
    <row r="1782" customFormat="false" ht="17.9" hidden="true" customHeight="false" outlineLevel="0" collapsed="false">
      <c r="B1782" s="1" t="s">
        <v>3934</v>
      </c>
      <c r="C1782" s="1" t="s">
        <v>30</v>
      </c>
      <c r="D1782" s="1" t="s">
        <v>446</v>
      </c>
      <c r="F1782" s="1" t="s">
        <v>297</v>
      </c>
      <c r="G1782" s="16" t="n">
        <v>45768</v>
      </c>
      <c r="H1782" s="6" t="s">
        <v>3935</v>
      </c>
      <c r="J1782" s="1" t="s">
        <v>34</v>
      </c>
      <c r="K1782" s="1" t="s">
        <v>448</v>
      </c>
      <c r="L1782" s="1" t="s">
        <v>3936</v>
      </c>
      <c r="M1782" s="17" t="str">
        <f aca="false">IF(COUNTIF(поверки!$H$6:$H$3175,поверки!$H1782)&gt;1,"Дубликат","")</f>
        <v/>
      </c>
      <c r="N1782" s="17" t="str">
        <f aca="false">IF(COUNTIF(поверки!$L$6:$L$3175,поверки!$L1782)&gt;1,"Дубликат","")</f>
        <v/>
      </c>
      <c r="O1782" s="18" t="n">
        <v>1777</v>
      </c>
      <c r="P1782" s="17" t="str">
        <f aca="false">CONCATENATE(TEXT(MONTH(поверки!$G1782),"00"),"/",TEXT(поверки!$O1782,"000"), "/",TEXT(YEAR(поверки!$G1782)-2000,"00"))</f>
        <v>04/1777/25</v>
      </c>
      <c r="Q1782" s="17" t="str">
        <f aca="false">VLOOKUP(поверки!$F1782,'соответстиви ОТ типу'!$K$4:$M$344,2,FALSE())</f>
        <v>Манометр</v>
      </c>
      <c r="R1782" s="17" t="s">
        <v>52</v>
      </c>
      <c r="S1782" s="17" t="s">
        <v>3557</v>
      </c>
      <c r="T1782" s="17" t="n">
        <v>8</v>
      </c>
      <c r="U1782" s="19" t="n">
        <f aca="false">VLOOKUP(поверки!$T1782,'Акты п-п'!$C$5:$I$57,2,FALSE())</f>
        <v>45767</v>
      </c>
      <c r="V1782" s="19" t="n">
        <f aca="false">VLOOKUP(поверки!$T1782,'Акты п-п'!$C$5:$I$57,3,FALSE())</f>
        <v>45770</v>
      </c>
      <c r="W1782" s="17" t="str">
        <f aca="false">VLOOKUP(поверки!$T1782,'Акты п-п'!$C$5:$I$57,5,FALSE())</f>
        <v>Чупин А.А.</v>
      </c>
      <c r="X1782" s="17" t="n">
        <f aca="false">поверки!$G1782-поверки!$U1782</f>
        <v>1</v>
      </c>
      <c r="Y1782" s="17" t="n">
        <f aca="false">поверки!$V1782-поверки!$G1782</f>
        <v>2</v>
      </c>
      <c r="Z1782" s="17" t="str">
        <f aca="false">CONCATENATE(поверки!$Q1782," ",поверки!$S1782," номер ",поверки!$H1782)</f>
        <v>Манометр ТМ номер 00858877</v>
      </c>
    </row>
    <row r="1783" customFormat="false" ht="17.9" hidden="true" customHeight="false" outlineLevel="0" collapsed="false">
      <c r="B1783" s="1" t="s">
        <v>3934</v>
      </c>
      <c r="C1783" s="1" t="s">
        <v>30</v>
      </c>
      <c r="D1783" s="1" t="s">
        <v>446</v>
      </c>
      <c r="F1783" s="1" t="s">
        <v>297</v>
      </c>
      <c r="G1783" s="16" t="n">
        <v>45768</v>
      </c>
      <c r="H1783" s="6" t="s">
        <v>3937</v>
      </c>
      <c r="J1783" s="1" t="s">
        <v>34</v>
      </c>
      <c r="K1783" s="1" t="s">
        <v>448</v>
      </c>
      <c r="L1783" s="1" t="s">
        <v>3938</v>
      </c>
      <c r="M1783" s="17" t="str">
        <f aca="false">IF(COUNTIF(поверки!$H$6:$H$3175,поверки!$H1783)&gt;1,"Дубликат","")</f>
        <v/>
      </c>
      <c r="N1783" s="17" t="str">
        <f aca="false">IF(COUNTIF(поверки!$L$6:$L$3175,поверки!$L1783)&gt;1,"Дубликат","")</f>
        <v/>
      </c>
      <c r="O1783" s="18" t="n">
        <v>1778</v>
      </c>
      <c r="P1783" s="17" t="str">
        <f aca="false">CONCATENATE(TEXT(MONTH(поверки!$G1783),"00"),"/",TEXT(поверки!$O1783,"000"), "/",TEXT(YEAR(поверки!$G1783)-2000,"00"))</f>
        <v>04/1778/25</v>
      </c>
      <c r="Q1783" s="17" t="str">
        <f aca="false">VLOOKUP(поверки!$F1783,'соответстиви ОТ типу'!$K$4:$M$344,2,FALSE())</f>
        <v>Манометр</v>
      </c>
      <c r="R1783" s="17" t="s">
        <v>52</v>
      </c>
      <c r="S1783" s="17" t="s">
        <v>3557</v>
      </c>
      <c r="T1783" s="17" t="n">
        <v>8</v>
      </c>
      <c r="U1783" s="19" t="n">
        <f aca="false">VLOOKUP(поверки!$T1783,'Акты п-п'!$C$5:$I$57,2,FALSE())</f>
        <v>45767</v>
      </c>
      <c r="V1783" s="19" t="n">
        <f aca="false">VLOOKUP(поверки!$T1783,'Акты п-п'!$C$5:$I$57,3,FALSE())</f>
        <v>45770</v>
      </c>
      <c r="W1783" s="17" t="str">
        <f aca="false">VLOOKUP(поверки!$T1783,'Акты п-п'!$C$5:$I$57,5,FALSE())</f>
        <v>Чупин А.А.</v>
      </c>
      <c r="X1783" s="17" t="n">
        <f aca="false">поверки!$G1783-поверки!$U1783</f>
        <v>1</v>
      </c>
      <c r="Y1783" s="17" t="n">
        <f aca="false">поверки!$V1783-поверки!$G1783</f>
        <v>2</v>
      </c>
      <c r="Z1783" s="17" t="str">
        <f aca="false">CONCATENATE(поверки!$Q1783," ",поверки!$S1783," номер ",поверки!$H1783)</f>
        <v>Манометр ТМ номер 12А1041</v>
      </c>
    </row>
    <row r="1784" customFormat="false" ht="17.9" hidden="true" customHeight="false" outlineLevel="0" collapsed="false">
      <c r="B1784" s="1" t="s">
        <v>3934</v>
      </c>
      <c r="C1784" s="1" t="s">
        <v>30</v>
      </c>
      <c r="D1784" s="1" t="s">
        <v>446</v>
      </c>
      <c r="F1784" s="1" t="s">
        <v>297</v>
      </c>
      <c r="G1784" s="16" t="n">
        <v>45768</v>
      </c>
      <c r="H1784" s="6" t="s">
        <v>3939</v>
      </c>
      <c r="J1784" s="1" t="s">
        <v>34</v>
      </c>
      <c r="K1784" s="1" t="s">
        <v>448</v>
      </c>
      <c r="L1784" s="1" t="s">
        <v>3940</v>
      </c>
      <c r="M1784" s="17" t="str">
        <f aca="false">IF(COUNTIF(поверки!$H$6:$H$3175,поверки!$H1784)&gt;1,"Дубликат","")</f>
        <v/>
      </c>
      <c r="N1784" s="17" t="str">
        <f aca="false">IF(COUNTIF(поверки!$L$6:$L$3175,поверки!$L1784)&gt;1,"Дубликат","")</f>
        <v/>
      </c>
      <c r="O1784" s="18" t="n">
        <v>1779</v>
      </c>
      <c r="P1784" s="17" t="str">
        <f aca="false">CONCATENATE(TEXT(MONTH(поверки!$G1784),"00"),"/",TEXT(поверки!$O1784,"000"), "/",TEXT(YEAR(поверки!$G1784)-2000,"00"))</f>
        <v>04/1779/25</v>
      </c>
      <c r="Q1784" s="17" t="str">
        <f aca="false">VLOOKUP(поверки!$F1784,'соответстиви ОТ типу'!$K$4:$M$344,2,FALSE())</f>
        <v>Манометр</v>
      </c>
      <c r="R1784" s="17" t="s">
        <v>52</v>
      </c>
      <c r="S1784" s="17" t="s">
        <v>3557</v>
      </c>
      <c r="T1784" s="17" t="n">
        <v>8</v>
      </c>
      <c r="U1784" s="19" t="n">
        <f aca="false">VLOOKUP(поверки!$T1784,'Акты п-п'!$C$5:$I$57,2,FALSE())</f>
        <v>45767</v>
      </c>
      <c r="V1784" s="19" t="n">
        <f aca="false">VLOOKUP(поверки!$T1784,'Акты п-п'!$C$5:$I$57,3,FALSE())</f>
        <v>45770</v>
      </c>
      <c r="W1784" s="17" t="str">
        <f aca="false">VLOOKUP(поверки!$T1784,'Акты п-п'!$C$5:$I$57,5,FALSE())</f>
        <v>Чупин А.А.</v>
      </c>
      <c r="X1784" s="17" t="n">
        <f aca="false">поверки!$G1784-поверки!$U1784</f>
        <v>1</v>
      </c>
      <c r="Y1784" s="17" t="n">
        <f aca="false">поверки!$V1784-поверки!$G1784</f>
        <v>2</v>
      </c>
      <c r="Z1784" s="17" t="str">
        <f aca="false">CONCATENATE(поверки!$Q1784," ",поверки!$S1784," номер ",поверки!$H1784)</f>
        <v>Манометр ТМ номер 12А10681</v>
      </c>
    </row>
    <row r="1785" customFormat="false" ht="17.9" hidden="true" customHeight="false" outlineLevel="0" collapsed="false">
      <c r="B1785" s="1" t="s">
        <v>3934</v>
      </c>
      <c r="C1785" s="1" t="s">
        <v>30</v>
      </c>
      <c r="D1785" s="1" t="s">
        <v>446</v>
      </c>
      <c r="F1785" s="1" t="s">
        <v>297</v>
      </c>
      <c r="G1785" s="16" t="n">
        <v>45768</v>
      </c>
      <c r="H1785" s="6" t="s">
        <v>3941</v>
      </c>
      <c r="J1785" s="1" t="s">
        <v>34</v>
      </c>
      <c r="K1785" s="1" t="s">
        <v>448</v>
      </c>
      <c r="L1785" s="1" t="s">
        <v>3942</v>
      </c>
      <c r="M1785" s="17" t="str">
        <f aca="false">IF(COUNTIF(поверки!$H$6:$H$3175,поверки!$H1785)&gt;1,"Дубликат","")</f>
        <v/>
      </c>
      <c r="N1785" s="17" t="str">
        <f aca="false">IF(COUNTIF(поверки!$L$6:$L$3175,поверки!$L1785)&gt;1,"Дубликат","")</f>
        <v/>
      </c>
      <c r="O1785" s="18" t="n">
        <v>1780</v>
      </c>
      <c r="P1785" s="17" t="str">
        <f aca="false">CONCATENATE(TEXT(MONTH(поверки!$G1785),"00"),"/",TEXT(поверки!$O1785,"000"), "/",TEXT(YEAR(поверки!$G1785)-2000,"00"))</f>
        <v>04/1780/25</v>
      </c>
      <c r="Q1785" s="17" t="str">
        <f aca="false">VLOOKUP(поверки!$F1785,'соответстиви ОТ типу'!$K$4:$M$344,2,FALSE())</f>
        <v>Манометр</v>
      </c>
      <c r="R1785" s="17" t="s">
        <v>52</v>
      </c>
      <c r="S1785" s="17" t="s">
        <v>3557</v>
      </c>
      <c r="T1785" s="17" t="n">
        <v>8</v>
      </c>
      <c r="U1785" s="19" t="n">
        <f aca="false">VLOOKUP(поверки!$T1785,'Акты п-п'!$C$5:$I$57,2,FALSE())</f>
        <v>45767</v>
      </c>
      <c r="V1785" s="19" t="n">
        <f aca="false">VLOOKUP(поверки!$T1785,'Акты п-п'!$C$5:$I$57,3,FALSE())</f>
        <v>45770</v>
      </c>
      <c r="W1785" s="17" t="str">
        <f aca="false">VLOOKUP(поверки!$T1785,'Акты п-п'!$C$5:$I$57,5,FALSE())</f>
        <v>Чупин А.А.</v>
      </c>
      <c r="X1785" s="17" t="n">
        <f aca="false">поверки!$G1785-поверки!$U1785</f>
        <v>1</v>
      </c>
      <c r="Y1785" s="17" t="n">
        <f aca="false">поверки!$V1785-поверки!$G1785</f>
        <v>2</v>
      </c>
      <c r="Z1785" s="17" t="str">
        <f aca="false">CONCATENATE(поверки!$Q1785," ",поверки!$S1785," номер ",поверки!$H1785)</f>
        <v>Манометр ТМ номер 00858972</v>
      </c>
    </row>
    <row r="1786" customFormat="false" ht="17.9" hidden="true" customHeight="false" outlineLevel="0" collapsed="false">
      <c r="B1786" s="1" t="s">
        <v>3934</v>
      </c>
      <c r="C1786" s="1" t="s">
        <v>30</v>
      </c>
      <c r="D1786" s="1" t="s">
        <v>446</v>
      </c>
      <c r="F1786" s="1" t="s">
        <v>297</v>
      </c>
      <c r="G1786" s="16" t="n">
        <v>45768</v>
      </c>
      <c r="H1786" s="6" t="s">
        <v>3943</v>
      </c>
      <c r="J1786" s="1" t="s">
        <v>34</v>
      </c>
      <c r="K1786" s="1" t="s">
        <v>448</v>
      </c>
      <c r="L1786" s="1" t="s">
        <v>3944</v>
      </c>
      <c r="M1786" s="17" t="str">
        <f aca="false">IF(COUNTIF(поверки!$H$6:$H$3175,поверки!$H1786)&gt;1,"Дубликат","")</f>
        <v/>
      </c>
      <c r="N1786" s="17" t="str">
        <f aca="false">IF(COUNTIF(поверки!$L$6:$L$3175,поверки!$L1786)&gt;1,"Дубликат","")</f>
        <v/>
      </c>
      <c r="O1786" s="18" t="n">
        <v>1781</v>
      </c>
      <c r="P1786" s="17" t="str">
        <f aca="false">CONCATENATE(TEXT(MONTH(поверки!$G1786),"00"),"/",TEXT(поверки!$O1786,"000"), "/",TEXT(YEAR(поверки!$G1786)-2000,"00"))</f>
        <v>04/1781/25</v>
      </c>
      <c r="Q1786" s="17" t="str">
        <f aca="false">VLOOKUP(поверки!$F1786,'соответстиви ОТ типу'!$K$4:$M$344,2,FALSE())</f>
        <v>Манометр</v>
      </c>
      <c r="R1786" s="17" t="s">
        <v>52</v>
      </c>
      <c r="S1786" s="17" t="s">
        <v>3557</v>
      </c>
      <c r="T1786" s="17" t="n">
        <v>8</v>
      </c>
      <c r="U1786" s="19" t="n">
        <f aca="false">VLOOKUP(поверки!$T1786,'Акты п-п'!$C$5:$I$57,2,FALSE())</f>
        <v>45767</v>
      </c>
      <c r="V1786" s="19" t="n">
        <f aca="false">VLOOKUP(поверки!$T1786,'Акты п-п'!$C$5:$I$57,3,FALSE())</f>
        <v>45770</v>
      </c>
      <c r="W1786" s="17" t="str">
        <f aca="false">VLOOKUP(поверки!$T1786,'Акты п-п'!$C$5:$I$57,5,FALSE())</f>
        <v>Чупин А.А.</v>
      </c>
      <c r="X1786" s="17" t="n">
        <f aca="false">поверки!$G1786-поверки!$U1786</f>
        <v>1</v>
      </c>
      <c r="Y1786" s="17" t="n">
        <f aca="false">поверки!$V1786-поверки!$G1786</f>
        <v>2</v>
      </c>
      <c r="Z1786" s="17" t="str">
        <f aca="false">CONCATENATE(поверки!$Q1786," ",поверки!$S1786," номер ",поверки!$H1786)</f>
        <v>Манометр ТМ номер 12А11057</v>
      </c>
    </row>
    <row r="1787" customFormat="false" ht="17.9" hidden="true" customHeight="false" outlineLevel="0" collapsed="false">
      <c r="B1787" s="1" t="s">
        <v>3934</v>
      </c>
      <c r="C1787" s="1" t="s">
        <v>30</v>
      </c>
      <c r="D1787" s="1" t="s">
        <v>446</v>
      </c>
      <c r="F1787" s="1" t="s">
        <v>297</v>
      </c>
      <c r="G1787" s="16" t="n">
        <v>45768</v>
      </c>
      <c r="H1787" s="6" t="s">
        <v>3945</v>
      </c>
      <c r="J1787" s="1" t="s">
        <v>34</v>
      </c>
      <c r="K1787" s="1" t="s">
        <v>448</v>
      </c>
      <c r="L1787" s="1" t="s">
        <v>3946</v>
      </c>
      <c r="M1787" s="17" t="str">
        <f aca="false">IF(COUNTIF(поверки!$H$6:$H$3175,поверки!$H1787)&gt;1,"Дубликат","")</f>
        <v/>
      </c>
      <c r="N1787" s="17" t="str">
        <f aca="false">IF(COUNTIF(поверки!$L$6:$L$3175,поверки!$L1787)&gt;1,"Дубликат","")</f>
        <v/>
      </c>
      <c r="O1787" s="18" t="n">
        <v>1782</v>
      </c>
      <c r="P1787" s="17" t="str">
        <f aca="false">CONCATENATE(TEXT(MONTH(поверки!$G1787),"00"),"/",TEXT(поверки!$O1787,"000"), "/",TEXT(YEAR(поверки!$G1787)-2000,"00"))</f>
        <v>04/1782/25</v>
      </c>
      <c r="Q1787" s="17" t="str">
        <f aca="false">VLOOKUP(поверки!$F1787,'соответстиви ОТ типу'!$K$4:$M$344,2,FALSE())</f>
        <v>Манометр</v>
      </c>
      <c r="R1787" s="17" t="s">
        <v>52</v>
      </c>
      <c r="S1787" s="17" t="s">
        <v>3557</v>
      </c>
      <c r="T1787" s="17" t="n">
        <v>8</v>
      </c>
      <c r="U1787" s="19" t="n">
        <f aca="false">VLOOKUP(поверки!$T1787,'Акты п-п'!$C$5:$I$57,2,FALSE())</f>
        <v>45767</v>
      </c>
      <c r="V1787" s="19" t="n">
        <f aca="false">VLOOKUP(поверки!$T1787,'Акты п-п'!$C$5:$I$57,3,FALSE())</f>
        <v>45770</v>
      </c>
      <c r="W1787" s="17" t="str">
        <f aca="false">VLOOKUP(поверки!$T1787,'Акты п-п'!$C$5:$I$57,5,FALSE())</f>
        <v>Чупин А.А.</v>
      </c>
      <c r="X1787" s="17" t="n">
        <f aca="false">поверки!$G1787-поверки!$U1787</f>
        <v>1</v>
      </c>
      <c r="Y1787" s="17" t="n">
        <f aca="false">поверки!$V1787-поверки!$G1787</f>
        <v>2</v>
      </c>
      <c r="Z1787" s="17" t="str">
        <f aca="false">CONCATENATE(поверки!$Q1787," ",поверки!$S1787," номер ",поверки!$H1787)</f>
        <v>Манометр ТМ номер 12А11063</v>
      </c>
    </row>
    <row r="1788" customFormat="false" ht="17.9" hidden="true" customHeight="false" outlineLevel="0" collapsed="false">
      <c r="B1788" s="1" t="s">
        <v>3934</v>
      </c>
      <c r="C1788" s="1" t="s">
        <v>30</v>
      </c>
      <c r="D1788" s="1" t="s">
        <v>446</v>
      </c>
      <c r="F1788" s="1" t="s">
        <v>297</v>
      </c>
      <c r="G1788" s="16" t="n">
        <v>45768</v>
      </c>
      <c r="H1788" s="6" t="s">
        <v>3947</v>
      </c>
      <c r="J1788" s="1" t="s">
        <v>34</v>
      </c>
      <c r="K1788" s="1" t="s">
        <v>448</v>
      </c>
      <c r="L1788" s="1" t="s">
        <v>3948</v>
      </c>
      <c r="M1788" s="17" t="str">
        <f aca="false">IF(COUNTIF(поверки!$H$6:$H$3175,поверки!$H1788)&gt;1,"Дубликат","")</f>
        <v/>
      </c>
      <c r="N1788" s="17" t="str">
        <f aca="false">IF(COUNTIF(поверки!$L$6:$L$3175,поверки!$L1788)&gt;1,"Дубликат","")</f>
        <v/>
      </c>
      <c r="O1788" s="18" t="n">
        <v>1783</v>
      </c>
      <c r="P1788" s="17" t="str">
        <f aca="false">CONCATENATE(TEXT(MONTH(поверки!$G1788),"00"),"/",TEXT(поверки!$O1788,"000"), "/",TEXT(YEAR(поверки!$G1788)-2000,"00"))</f>
        <v>04/1783/25</v>
      </c>
      <c r="Q1788" s="17" t="str">
        <f aca="false">VLOOKUP(поверки!$F1788,'соответстиви ОТ типу'!$K$4:$M$344,2,FALSE())</f>
        <v>Манометр</v>
      </c>
      <c r="R1788" s="17" t="s">
        <v>52</v>
      </c>
      <c r="S1788" s="17" t="s">
        <v>3557</v>
      </c>
      <c r="T1788" s="17" t="n">
        <v>8</v>
      </c>
      <c r="U1788" s="19" t="n">
        <f aca="false">VLOOKUP(поверки!$T1788,'Акты п-п'!$C$5:$I$57,2,FALSE())</f>
        <v>45767</v>
      </c>
      <c r="V1788" s="19" t="n">
        <f aca="false">VLOOKUP(поверки!$T1788,'Акты п-п'!$C$5:$I$57,3,FALSE())</f>
        <v>45770</v>
      </c>
      <c r="W1788" s="17" t="str">
        <f aca="false">VLOOKUP(поверки!$T1788,'Акты п-п'!$C$5:$I$57,5,FALSE())</f>
        <v>Чупин А.А.</v>
      </c>
      <c r="X1788" s="17" t="n">
        <f aca="false">поверки!$G1788-поверки!$U1788</f>
        <v>1</v>
      </c>
      <c r="Y1788" s="17" t="n">
        <f aca="false">поверки!$V1788-поверки!$G1788</f>
        <v>2</v>
      </c>
      <c r="Z1788" s="17" t="str">
        <f aca="false">CONCATENATE(поверки!$Q1788," ",поверки!$S1788," номер ",поверки!$H1788)</f>
        <v>Манометр ТМ номер 00858962</v>
      </c>
    </row>
    <row r="1789" customFormat="false" ht="17.9" hidden="true" customHeight="false" outlineLevel="0" collapsed="false">
      <c r="B1789" s="1" t="s">
        <v>3934</v>
      </c>
      <c r="C1789" s="1" t="s">
        <v>30</v>
      </c>
      <c r="D1789" s="1" t="s">
        <v>446</v>
      </c>
      <c r="F1789" s="1" t="s">
        <v>297</v>
      </c>
      <c r="G1789" s="16" t="n">
        <v>45768</v>
      </c>
      <c r="H1789" s="6" t="s">
        <v>3949</v>
      </c>
      <c r="J1789" s="1" t="s">
        <v>34</v>
      </c>
      <c r="K1789" s="1" t="s">
        <v>448</v>
      </c>
      <c r="L1789" s="1" t="s">
        <v>3950</v>
      </c>
      <c r="M1789" s="17" t="str">
        <f aca="false">IF(COUNTIF(поверки!$H$6:$H$3175,поверки!$H1789)&gt;1,"Дубликат","")</f>
        <v/>
      </c>
      <c r="N1789" s="17" t="str">
        <f aca="false">IF(COUNTIF(поверки!$L$6:$L$3175,поверки!$L1789)&gt;1,"Дубликат","")</f>
        <v/>
      </c>
      <c r="O1789" s="18" t="n">
        <v>1784</v>
      </c>
      <c r="P1789" s="17" t="str">
        <f aca="false">CONCATENATE(TEXT(MONTH(поверки!$G1789),"00"),"/",TEXT(поверки!$O1789,"000"), "/",TEXT(YEAR(поверки!$G1789)-2000,"00"))</f>
        <v>04/1784/25</v>
      </c>
      <c r="Q1789" s="17" t="str">
        <f aca="false">VLOOKUP(поверки!$F1789,'соответстиви ОТ типу'!$K$4:$M$344,2,FALSE())</f>
        <v>Манометр</v>
      </c>
      <c r="R1789" s="17" t="s">
        <v>52</v>
      </c>
      <c r="S1789" s="17" t="s">
        <v>3557</v>
      </c>
      <c r="T1789" s="17" t="n">
        <v>8</v>
      </c>
      <c r="U1789" s="19" t="n">
        <f aca="false">VLOOKUP(поверки!$T1789,'Акты п-п'!$C$5:$I$57,2,FALSE())</f>
        <v>45767</v>
      </c>
      <c r="V1789" s="19" t="n">
        <f aca="false">VLOOKUP(поверки!$T1789,'Акты п-п'!$C$5:$I$57,3,FALSE())</f>
        <v>45770</v>
      </c>
      <c r="W1789" s="17" t="str">
        <f aca="false">VLOOKUP(поверки!$T1789,'Акты п-п'!$C$5:$I$57,5,FALSE())</f>
        <v>Чупин А.А.</v>
      </c>
      <c r="X1789" s="17" t="n">
        <f aca="false">поверки!$G1789-поверки!$U1789</f>
        <v>1</v>
      </c>
      <c r="Y1789" s="17" t="n">
        <f aca="false">поверки!$V1789-поверки!$G1789</f>
        <v>2</v>
      </c>
      <c r="Z1789" s="17" t="str">
        <f aca="false">CONCATENATE(поверки!$Q1789," ",поверки!$S1789," номер ",поверки!$H1789)</f>
        <v>Манометр ТМ номер 00858969</v>
      </c>
    </row>
    <row r="1790" customFormat="false" ht="17.9" hidden="true" customHeight="false" outlineLevel="0" collapsed="false">
      <c r="B1790" s="1" t="s">
        <v>3934</v>
      </c>
      <c r="C1790" s="1" t="s">
        <v>30</v>
      </c>
      <c r="D1790" s="1" t="s">
        <v>446</v>
      </c>
      <c r="F1790" s="1" t="s">
        <v>297</v>
      </c>
      <c r="G1790" s="16" t="n">
        <v>45768</v>
      </c>
      <c r="H1790" s="6" t="s">
        <v>3951</v>
      </c>
      <c r="J1790" s="1" t="s">
        <v>34</v>
      </c>
      <c r="K1790" s="1" t="s">
        <v>448</v>
      </c>
      <c r="L1790" s="1" t="s">
        <v>3952</v>
      </c>
      <c r="M1790" s="17" t="str">
        <f aca="false">IF(COUNTIF(поверки!$H$6:$H$3175,поверки!$H1790)&gt;1,"Дубликат","")</f>
        <v/>
      </c>
      <c r="N1790" s="17" t="str">
        <f aca="false">IF(COUNTIF(поверки!$L$6:$L$3175,поверки!$L1790)&gt;1,"Дубликат","")</f>
        <v/>
      </c>
      <c r="O1790" s="18" t="n">
        <v>1785</v>
      </c>
      <c r="P1790" s="17" t="str">
        <f aca="false">CONCATENATE(TEXT(MONTH(поверки!$G1790),"00"),"/",TEXT(поверки!$O1790,"000"), "/",TEXT(YEAR(поверки!$G1790)-2000,"00"))</f>
        <v>04/1785/25</v>
      </c>
      <c r="Q1790" s="17" t="str">
        <f aca="false">VLOOKUP(поверки!$F1790,'соответстиви ОТ типу'!$K$4:$M$344,2,FALSE())</f>
        <v>Манометр</v>
      </c>
      <c r="R1790" s="17" t="s">
        <v>52</v>
      </c>
      <c r="S1790" s="17" t="s">
        <v>3557</v>
      </c>
      <c r="T1790" s="17" t="n">
        <v>8</v>
      </c>
      <c r="U1790" s="19" t="n">
        <f aca="false">VLOOKUP(поверки!$T1790,'Акты п-п'!$C$5:$I$57,2,FALSE())</f>
        <v>45767</v>
      </c>
      <c r="V1790" s="19" t="n">
        <f aca="false">VLOOKUP(поверки!$T1790,'Акты п-п'!$C$5:$I$57,3,FALSE())</f>
        <v>45770</v>
      </c>
      <c r="W1790" s="17" t="str">
        <f aca="false">VLOOKUP(поверки!$T1790,'Акты п-п'!$C$5:$I$57,5,FALSE())</f>
        <v>Чупин А.А.</v>
      </c>
      <c r="X1790" s="17" t="n">
        <f aca="false">поверки!$G1790-поверки!$U1790</f>
        <v>1</v>
      </c>
      <c r="Y1790" s="17" t="n">
        <f aca="false">поверки!$V1790-поверки!$G1790</f>
        <v>2</v>
      </c>
      <c r="Z1790" s="17" t="str">
        <f aca="false">CONCATENATE(поверки!$Q1790," ",поверки!$S1790," номер ",поверки!$H1790)</f>
        <v>Манометр ТМ номер 00858964</v>
      </c>
    </row>
    <row r="1791" customFormat="false" ht="17.9" hidden="true" customHeight="false" outlineLevel="0" collapsed="false">
      <c r="B1791" s="1" t="s">
        <v>3934</v>
      </c>
      <c r="C1791" s="1" t="s">
        <v>30</v>
      </c>
      <c r="D1791" s="1" t="s">
        <v>446</v>
      </c>
      <c r="F1791" s="1" t="s">
        <v>297</v>
      </c>
      <c r="G1791" s="16" t="n">
        <v>45768</v>
      </c>
      <c r="H1791" s="6" t="s">
        <v>3953</v>
      </c>
      <c r="J1791" s="1" t="s">
        <v>34</v>
      </c>
      <c r="K1791" s="1" t="s">
        <v>448</v>
      </c>
      <c r="L1791" s="1" t="s">
        <v>3954</v>
      </c>
      <c r="M1791" s="17" t="str">
        <f aca="false">IF(COUNTIF(поверки!$H$6:$H$3175,поверки!$H1791)&gt;1,"Дубликат","")</f>
        <v/>
      </c>
      <c r="N1791" s="17" t="str">
        <f aca="false">IF(COUNTIF(поверки!$L$6:$L$3175,поверки!$L1791)&gt;1,"Дубликат","")</f>
        <v/>
      </c>
      <c r="O1791" s="18" t="n">
        <v>1786</v>
      </c>
      <c r="P1791" s="17" t="str">
        <f aca="false">CONCATENATE(TEXT(MONTH(поверки!$G1791),"00"),"/",TEXT(поверки!$O1791,"000"), "/",TEXT(YEAR(поверки!$G1791)-2000,"00"))</f>
        <v>04/1786/25</v>
      </c>
      <c r="Q1791" s="17" t="str">
        <f aca="false">VLOOKUP(поверки!$F1791,'соответстиви ОТ типу'!$K$4:$M$344,2,FALSE())</f>
        <v>Манометр</v>
      </c>
      <c r="R1791" s="17" t="s">
        <v>52</v>
      </c>
      <c r="S1791" s="17" t="s">
        <v>3557</v>
      </c>
      <c r="T1791" s="17" t="n">
        <v>8</v>
      </c>
      <c r="U1791" s="19" t="n">
        <f aca="false">VLOOKUP(поверки!$T1791,'Акты п-п'!$C$5:$I$57,2,FALSE())</f>
        <v>45767</v>
      </c>
      <c r="V1791" s="19" t="n">
        <f aca="false">VLOOKUP(поверки!$T1791,'Акты п-п'!$C$5:$I$57,3,FALSE())</f>
        <v>45770</v>
      </c>
      <c r="W1791" s="17" t="str">
        <f aca="false">VLOOKUP(поверки!$T1791,'Акты п-п'!$C$5:$I$57,5,FALSE())</f>
        <v>Чупин А.А.</v>
      </c>
      <c r="X1791" s="17" t="n">
        <f aca="false">поверки!$G1791-поверки!$U1791</f>
        <v>1</v>
      </c>
      <c r="Y1791" s="17" t="n">
        <f aca="false">поверки!$V1791-поверки!$G1791</f>
        <v>2</v>
      </c>
      <c r="Z1791" s="17" t="str">
        <f aca="false">CONCATENATE(поверки!$Q1791," ",поверки!$S1791," номер ",поверки!$H1791)</f>
        <v>Манометр ТМ номер 12А11043</v>
      </c>
    </row>
    <row r="1792" customFormat="false" ht="17.9" hidden="true" customHeight="false" outlineLevel="0" collapsed="false">
      <c r="B1792" s="1" t="s">
        <v>3934</v>
      </c>
      <c r="C1792" s="1" t="s">
        <v>30</v>
      </c>
      <c r="D1792" s="1" t="s">
        <v>446</v>
      </c>
      <c r="F1792" s="1" t="s">
        <v>297</v>
      </c>
      <c r="G1792" s="16" t="n">
        <v>45768</v>
      </c>
      <c r="H1792" s="6" t="s">
        <v>3955</v>
      </c>
      <c r="J1792" s="1" t="s">
        <v>34</v>
      </c>
      <c r="K1792" s="1" t="s">
        <v>448</v>
      </c>
      <c r="L1792" s="1" t="s">
        <v>3956</v>
      </c>
      <c r="M1792" s="17" t="str">
        <f aca="false">IF(COUNTIF(поверки!$H$6:$H$3175,поверки!$H1792)&gt;1,"Дубликат","")</f>
        <v/>
      </c>
      <c r="N1792" s="17" t="str">
        <f aca="false">IF(COUNTIF(поверки!$L$6:$L$3175,поверки!$L1792)&gt;1,"Дубликат","")</f>
        <v/>
      </c>
      <c r="O1792" s="18" t="n">
        <v>1787</v>
      </c>
      <c r="P1792" s="17" t="str">
        <f aca="false">CONCATENATE(TEXT(MONTH(поверки!$G1792),"00"),"/",TEXT(поверки!$O1792,"000"), "/",TEXT(YEAR(поверки!$G1792)-2000,"00"))</f>
        <v>04/1787/25</v>
      </c>
      <c r="Q1792" s="17" t="str">
        <f aca="false">VLOOKUP(поверки!$F1792,'соответстиви ОТ типу'!$K$4:$M$344,2,FALSE())</f>
        <v>Манометр</v>
      </c>
      <c r="R1792" s="17" t="s">
        <v>52</v>
      </c>
      <c r="S1792" s="17" t="s">
        <v>3557</v>
      </c>
      <c r="T1792" s="17" t="n">
        <v>8</v>
      </c>
      <c r="U1792" s="19" t="n">
        <f aca="false">VLOOKUP(поверки!$T1792,'Акты п-п'!$C$5:$I$57,2,FALSE())</f>
        <v>45767</v>
      </c>
      <c r="V1792" s="19" t="n">
        <f aca="false">VLOOKUP(поверки!$T1792,'Акты п-п'!$C$5:$I$57,3,FALSE())</f>
        <v>45770</v>
      </c>
      <c r="W1792" s="17" t="str">
        <f aca="false">VLOOKUP(поверки!$T1792,'Акты п-п'!$C$5:$I$57,5,FALSE())</f>
        <v>Чупин А.А.</v>
      </c>
      <c r="X1792" s="17" t="n">
        <f aca="false">поверки!$G1792-поверки!$U1792</f>
        <v>1</v>
      </c>
      <c r="Y1792" s="17" t="n">
        <f aca="false">поверки!$V1792-поверки!$G1792</f>
        <v>2</v>
      </c>
      <c r="Z1792" s="17" t="str">
        <f aca="false">CONCATENATE(поверки!$Q1792," ",поверки!$S1792," номер ",поверки!$H1792)</f>
        <v>Манометр ТМ номер 12А11008</v>
      </c>
    </row>
    <row r="1793" customFormat="false" ht="17.9" hidden="true" customHeight="false" outlineLevel="0" collapsed="false">
      <c r="B1793" s="1" t="s">
        <v>3934</v>
      </c>
      <c r="C1793" s="1" t="s">
        <v>30</v>
      </c>
      <c r="D1793" s="1" t="s">
        <v>446</v>
      </c>
      <c r="F1793" s="1" t="s">
        <v>297</v>
      </c>
      <c r="G1793" s="16" t="n">
        <v>45768</v>
      </c>
      <c r="H1793" s="6" t="s">
        <v>3957</v>
      </c>
      <c r="J1793" s="1" t="s">
        <v>34</v>
      </c>
      <c r="K1793" s="1" t="s">
        <v>448</v>
      </c>
      <c r="L1793" s="1" t="s">
        <v>3958</v>
      </c>
      <c r="M1793" s="17" t="str">
        <f aca="false">IF(COUNTIF(поверки!$H$6:$H$3175,поверки!$H1793)&gt;1,"Дубликат","")</f>
        <v/>
      </c>
      <c r="N1793" s="17" t="str">
        <f aca="false">IF(COUNTIF(поверки!$L$6:$L$3175,поверки!$L1793)&gt;1,"Дубликат","")</f>
        <v/>
      </c>
      <c r="O1793" s="18" t="n">
        <v>1788</v>
      </c>
      <c r="P1793" s="17" t="str">
        <f aca="false">CONCATENATE(TEXT(MONTH(поверки!$G1793),"00"),"/",TEXT(поверки!$O1793,"000"), "/",TEXT(YEAR(поверки!$G1793)-2000,"00"))</f>
        <v>04/1788/25</v>
      </c>
      <c r="Q1793" s="17" t="str">
        <f aca="false">VLOOKUP(поверки!$F1793,'соответстиви ОТ типу'!$K$4:$M$344,2,FALSE())</f>
        <v>Манометр</v>
      </c>
      <c r="R1793" s="17" t="s">
        <v>52</v>
      </c>
      <c r="S1793" s="17" t="s">
        <v>3557</v>
      </c>
      <c r="T1793" s="17" t="n">
        <v>8</v>
      </c>
      <c r="U1793" s="19" t="n">
        <f aca="false">VLOOKUP(поверки!$T1793,'Акты п-п'!$C$5:$I$57,2,FALSE())</f>
        <v>45767</v>
      </c>
      <c r="V1793" s="19" t="n">
        <f aca="false">VLOOKUP(поверки!$T1793,'Акты п-п'!$C$5:$I$57,3,FALSE())</f>
        <v>45770</v>
      </c>
      <c r="W1793" s="17" t="str">
        <f aca="false">VLOOKUP(поверки!$T1793,'Акты п-п'!$C$5:$I$57,5,FALSE())</f>
        <v>Чупин А.А.</v>
      </c>
      <c r="X1793" s="17" t="n">
        <f aca="false">поверки!$G1793-поверки!$U1793</f>
        <v>1</v>
      </c>
      <c r="Y1793" s="17" t="n">
        <f aca="false">поверки!$V1793-поверки!$G1793</f>
        <v>2</v>
      </c>
      <c r="Z1793" s="17" t="str">
        <f aca="false">CONCATENATE(поверки!$Q1793," ",поверки!$S1793," номер ",поверки!$H1793)</f>
        <v>Манометр ТМ номер 12А11061</v>
      </c>
    </row>
    <row r="1794" customFormat="false" ht="17.9" hidden="true" customHeight="false" outlineLevel="0" collapsed="false">
      <c r="B1794" s="1" t="s">
        <v>3934</v>
      </c>
      <c r="C1794" s="1" t="s">
        <v>30</v>
      </c>
      <c r="D1794" s="1" t="s">
        <v>446</v>
      </c>
      <c r="F1794" s="1" t="s">
        <v>297</v>
      </c>
      <c r="G1794" s="16" t="n">
        <v>45768</v>
      </c>
      <c r="H1794" s="6" t="s">
        <v>3959</v>
      </c>
      <c r="J1794" s="1" t="s">
        <v>34</v>
      </c>
      <c r="K1794" s="1" t="s">
        <v>448</v>
      </c>
      <c r="L1794" s="1" t="s">
        <v>3960</v>
      </c>
      <c r="M1794" s="17" t="str">
        <f aca="false">IF(COUNTIF(поверки!$H$6:$H$3175,поверки!$H1794)&gt;1,"Дубликат","")</f>
        <v/>
      </c>
      <c r="N1794" s="17" t="str">
        <f aca="false">IF(COUNTIF(поверки!$L$6:$L$3175,поверки!$L1794)&gt;1,"Дубликат","")</f>
        <v/>
      </c>
      <c r="O1794" s="18" t="n">
        <v>1789</v>
      </c>
      <c r="P1794" s="17" t="str">
        <f aca="false">CONCATENATE(TEXT(MONTH(поверки!$G1794),"00"),"/",TEXT(поверки!$O1794,"000"), "/",TEXT(YEAR(поверки!$G1794)-2000,"00"))</f>
        <v>04/1789/25</v>
      </c>
      <c r="Q1794" s="17" t="str">
        <f aca="false">VLOOKUP(поверки!$F1794,'соответстиви ОТ типу'!$K$4:$M$344,2,FALSE())</f>
        <v>Манометр</v>
      </c>
      <c r="R1794" s="17" t="s">
        <v>52</v>
      </c>
      <c r="S1794" s="17" t="s">
        <v>3557</v>
      </c>
      <c r="T1794" s="17" t="n">
        <v>8</v>
      </c>
      <c r="U1794" s="19" t="n">
        <f aca="false">VLOOKUP(поверки!$T1794,'Акты п-п'!$C$5:$I$57,2,FALSE())</f>
        <v>45767</v>
      </c>
      <c r="V1794" s="19" t="n">
        <f aca="false">VLOOKUP(поверки!$T1794,'Акты п-п'!$C$5:$I$57,3,FALSE())</f>
        <v>45770</v>
      </c>
      <c r="W1794" s="17" t="str">
        <f aca="false">VLOOKUP(поверки!$T1794,'Акты п-п'!$C$5:$I$57,5,FALSE())</f>
        <v>Чупин А.А.</v>
      </c>
      <c r="X1794" s="17" t="n">
        <f aca="false">поверки!$G1794-поверки!$U1794</f>
        <v>1</v>
      </c>
      <c r="Y1794" s="17" t="n">
        <f aca="false">поверки!$V1794-поверки!$G1794</f>
        <v>2</v>
      </c>
      <c r="Z1794" s="17" t="str">
        <f aca="false">CONCATENATE(поверки!$Q1794," ",поверки!$S1794," номер ",поверки!$H1794)</f>
        <v>Манометр ТМ номер 12А7591</v>
      </c>
    </row>
    <row r="1795" customFormat="false" ht="17.9" hidden="true" customHeight="false" outlineLevel="0" collapsed="false">
      <c r="B1795" s="1" t="s">
        <v>3934</v>
      </c>
      <c r="C1795" s="1" t="s">
        <v>30</v>
      </c>
      <c r="D1795" s="1" t="s">
        <v>446</v>
      </c>
      <c r="F1795" s="1" t="s">
        <v>297</v>
      </c>
      <c r="G1795" s="16" t="n">
        <v>45768</v>
      </c>
      <c r="H1795" s="6" t="s">
        <v>3961</v>
      </c>
      <c r="J1795" s="1" t="s">
        <v>34</v>
      </c>
      <c r="K1795" s="1" t="s">
        <v>448</v>
      </c>
      <c r="L1795" s="1" t="s">
        <v>3962</v>
      </c>
      <c r="M1795" s="17" t="str">
        <f aca="false">IF(COUNTIF(поверки!$H$6:$H$3175,поверки!$H1795)&gt;1,"Дубликат","")</f>
        <v/>
      </c>
      <c r="N1795" s="17" t="str">
        <f aca="false">IF(COUNTIF(поверки!$L$6:$L$3175,поверки!$L1795)&gt;1,"Дубликат","")</f>
        <v/>
      </c>
      <c r="O1795" s="18" t="n">
        <v>1790</v>
      </c>
      <c r="P1795" s="17" t="str">
        <f aca="false">CONCATENATE(TEXT(MONTH(поверки!$G1795),"00"),"/",TEXT(поверки!$O1795,"000"), "/",TEXT(YEAR(поверки!$G1795)-2000,"00"))</f>
        <v>04/1790/25</v>
      </c>
      <c r="Q1795" s="17" t="str">
        <f aca="false">VLOOKUP(поверки!$F1795,'соответстиви ОТ типу'!$K$4:$M$344,2,FALSE())</f>
        <v>Манометр</v>
      </c>
      <c r="R1795" s="17" t="s">
        <v>52</v>
      </c>
      <c r="S1795" s="17" t="s">
        <v>3557</v>
      </c>
      <c r="T1795" s="17" t="n">
        <v>8</v>
      </c>
      <c r="U1795" s="19" t="n">
        <f aca="false">VLOOKUP(поверки!$T1795,'Акты п-п'!$C$5:$I$57,2,FALSE())</f>
        <v>45767</v>
      </c>
      <c r="V1795" s="19" t="n">
        <f aca="false">VLOOKUP(поверки!$T1795,'Акты п-п'!$C$5:$I$57,3,FALSE())</f>
        <v>45770</v>
      </c>
      <c r="W1795" s="17" t="str">
        <f aca="false">VLOOKUP(поверки!$T1795,'Акты п-п'!$C$5:$I$57,5,FALSE())</f>
        <v>Чупин А.А.</v>
      </c>
      <c r="X1795" s="17" t="n">
        <f aca="false">поверки!$G1795-поверки!$U1795</f>
        <v>1</v>
      </c>
      <c r="Y1795" s="17" t="n">
        <f aca="false">поверки!$V1795-поверки!$G1795</f>
        <v>2</v>
      </c>
      <c r="Z1795" s="17" t="str">
        <f aca="false">CONCATENATE(поверки!$Q1795," ",поверки!$S1795," номер ",поверки!$H1795)</f>
        <v>Манометр ТМ номер 12А11051</v>
      </c>
    </row>
    <row r="1796" customFormat="false" ht="17.9" hidden="true" customHeight="false" outlineLevel="0" collapsed="false">
      <c r="B1796" s="1" t="s">
        <v>3934</v>
      </c>
      <c r="C1796" s="1" t="s">
        <v>30</v>
      </c>
      <c r="D1796" s="1" t="s">
        <v>446</v>
      </c>
      <c r="F1796" s="1" t="s">
        <v>297</v>
      </c>
      <c r="G1796" s="16" t="n">
        <v>45768</v>
      </c>
      <c r="H1796" s="6" t="s">
        <v>3963</v>
      </c>
      <c r="J1796" s="1" t="s">
        <v>34</v>
      </c>
      <c r="K1796" s="1" t="s">
        <v>448</v>
      </c>
      <c r="L1796" s="1" t="s">
        <v>3964</v>
      </c>
      <c r="M1796" s="17" t="str">
        <f aca="false">IF(COUNTIF(поверки!$H$6:$H$3175,поверки!$H1796)&gt;1,"Дубликат","")</f>
        <v/>
      </c>
      <c r="N1796" s="17" t="str">
        <f aca="false">IF(COUNTIF(поверки!$L$6:$L$3175,поверки!$L1796)&gt;1,"Дубликат","")</f>
        <v/>
      </c>
      <c r="O1796" s="18" t="n">
        <v>1791</v>
      </c>
      <c r="P1796" s="17" t="str">
        <f aca="false">CONCATENATE(TEXT(MONTH(поверки!$G1796),"00"),"/",TEXT(поверки!$O1796,"000"), "/",TEXT(YEAR(поверки!$G1796)-2000,"00"))</f>
        <v>04/1791/25</v>
      </c>
      <c r="Q1796" s="17" t="str">
        <f aca="false">VLOOKUP(поверки!$F1796,'соответстиви ОТ типу'!$K$4:$M$344,2,FALSE())</f>
        <v>Манометр</v>
      </c>
      <c r="R1796" s="17" t="s">
        <v>52</v>
      </c>
      <c r="S1796" s="17" t="s">
        <v>3557</v>
      </c>
      <c r="T1796" s="17" t="n">
        <v>8</v>
      </c>
      <c r="U1796" s="19" t="n">
        <f aca="false">VLOOKUP(поверки!$T1796,'Акты п-п'!$C$5:$I$57,2,FALSE())</f>
        <v>45767</v>
      </c>
      <c r="V1796" s="19" t="n">
        <f aca="false">VLOOKUP(поверки!$T1796,'Акты п-п'!$C$5:$I$57,3,FALSE())</f>
        <v>45770</v>
      </c>
      <c r="W1796" s="17" t="str">
        <f aca="false">VLOOKUP(поверки!$T1796,'Акты п-п'!$C$5:$I$57,5,FALSE())</f>
        <v>Чупин А.А.</v>
      </c>
      <c r="X1796" s="17" t="n">
        <f aca="false">поверки!$G1796-поверки!$U1796</f>
        <v>1</v>
      </c>
      <c r="Y1796" s="17" t="n">
        <f aca="false">поверки!$V1796-поверки!$G1796</f>
        <v>2</v>
      </c>
      <c r="Z1796" s="17" t="str">
        <f aca="false">CONCATENATE(поверки!$Q1796," ",поверки!$S1796," номер ",поверки!$H1796)</f>
        <v>Манометр ТМ номер 12А1040</v>
      </c>
    </row>
    <row r="1797" customFormat="false" ht="17.9" hidden="true" customHeight="false" outlineLevel="0" collapsed="false">
      <c r="B1797" s="1" t="s">
        <v>3934</v>
      </c>
      <c r="C1797" s="1" t="s">
        <v>30</v>
      </c>
      <c r="D1797" s="1" t="s">
        <v>446</v>
      </c>
      <c r="F1797" s="1" t="s">
        <v>297</v>
      </c>
      <c r="G1797" s="16" t="n">
        <v>45768</v>
      </c>
      <c r="H1797" s="6" t="s">
        <v>3965</v>
      </c>
      <c r="J1797" s="1" t="s">
        <v>34</v>
      </c>
      <c r="K1797" s="1" t="s">
        <v>448</v>
      </c>
      <c r="L1797" s="1" t="s">
        <v>3966</v>
      </c>
      <c r="M1797" s="17" t="str">
        <f aca="false">IF(COUNTIF(поверки!$H$6:$H$3175,поверки!$H1797)&gt;1,"Дубликат","")</f>
        <v/>
      </c>
      <c r="N1797" s="17" t="str">
        <f aca="false">IF(COUNTIF(поверки!$L$6:$L$3175,поверки!$L1797)&gt;1,"Дубликат","")</f>
        <v/>
      </c>
      <c r="O1797" s="18" t="n">
        <v>1792</v>
      </c>
      <c r="P1797" s="17" t="str">
        <f aca="false">CONCATENATE(TEXT(MONTH(поверки!$G1797),"00"),"/",TEXT(поверки!$O1797,"000"), "/",TEXT(YEAR(поверки!$G1797)-2000,"00"))</f>
        <v>04/1792/25</v>
      </c>
      <c r="Q1797" s="17" t="str">
        <f aca="false">VLOOKUP(поверки!$F1797,'соответстиви ОТ типу'!$K$4:$M$344,2,FALSE())</f>
        <v>Манометр</v>
      </c>
      <c r="R1797" s="17" t="s">
        <v>52</v>
      </c>
      <c r="S1797" s="17" t="s">
        <v>3557</v>
      </c>
      <c r="T1797" s="17" t="n">
        <v>8</v>
      </c>
      <c r="U1797" s="19" t="n">
        <f aca="false">VLOOKUP(поверки!$T1797,'Акты п-п'!$C$5:$I$57,2,FALSE())</f>
        <v>45767</v>
      </c>
      <c r="V1797" s="19" t="n">
        <f aca="false">VLOOKUP(поверки!$T1797,'Акты п-п'!$C$5:$I$57,3,FALSE())</f>
        <v>45770</v>
      </c>
      <c r="W1797" s="17" t="str">
        <f aca="false">VLOOKUP(поверки!$T1797,'Акты п-п'!$C$5:$I$57,5,FALSE())</f>
        <v>Чупин А.А.</v>
      </c>
      <c r="X1797" s="17" t="n">
        <f aca="false">поверки!$G1797-поверки!$U1797</f>
        <v>1</v>
      </c>
      <c r="Y1797" s="17" t="n">
        <f aca="false">поверки!$V1797-поверки!$G1797</f>
        <v>2</v>
      </c>
      <c r="Z1797" s="17" t="str">
        <f aca="false">CONCATENATE(поверки!$Q1797," ",поверки!$S1797," номер ",поверки!$H1797)</f>
        <v>Манометр ТМ номер 12А11004</v>
      </c>
    </row>
    <row r="1798" customFormat="false" ht="17.9" hidden="true" customHeight="false" outlineLevel="0" collapsed="false">
      <c r="B1798" s="1" t="s">
        <v>3934</v>
      </c>
      <c r="C1798" s="1" t="s">
        <v>30</v>
      </c>
      <c r="D1798" s="1" t="s">
        <v>446</v>
      </c>
      <c r="F1798" s="1" t="s">
        <v>297</v>
      </c>
      <c r="G1798" s="16" t="n">
        <v>45768</v>
      </c>
      <c r="H1798" s="6" t="s">
        <v>3967</v>
      </c>
      <c r="J1798" s="1" t="s">
        <v>34</v>
      </c>
      <c r="K1798" s="1" t="s">
        <v>448</v>
      </c>
      <c r="L1798" s="1" t="s">
        <v>3968</v>
      </c>
      <c r="M1798" s="17" t="str">
        <f aca="false">IF(COUNTIF(поверки!$H$6:$H$3175,поверки!$H1798)&gt;1,"Дубликат","")</f>
        <v/>
      </c>
      <c r="N1798" s="17" t="str">
        <f aca="false">IF(COUNTIF(поверки!$L$6:$L$3175,поверки!$L1798)&gt;1,"Дубликат","")</f>
        <v/>
      </c>
      <c r="O1798" s="18" t="n">
        <v>1793</v>
      </c>
      <c r="P1798" s="17" t="str">
        <f aca="false">CONCATENATE(TEXT(MONTH(поверки!$G1798),"00"),"/",TEXT(поверки!$O1798,"000"), "/",TEXT(YEAR(поверки!$G1798)-2000,"00"))</f>
        <v>04/1793/25</v>
      </c>
      <c r="Q1798" s="17" t="str">
        <f aca="false">VLOOKUP(поверки!$F1798,'соответстиви ОТ типу'!$K$4:$M$344,2,FALSE())</f>
        <v>Манометр</v>
      </c>
      <c r="R1798" s="17" t="s">
        <v>52</v>
      </c>
      <c r="S1798" s="17" t="s">
        <v>3557</v>
      </c>
      <c r="T1798" s="17" t="n">
        <v>8</v>
      </c>
      <c r="U1798" s="19" t="n">
        <f aca="false">VLOOKUP(поверки!$T1798,'Акты п-п'!$C$5:$I$57,2,FALSE())</f>
        <v>45767</v>
      </c>
      <c r="V1798" s="19" t="n">
        <f aca="false">VLOOKUP(поверки!$T1798,'Акты п-п'!$C$5:$I$57,3,FALSE())</f>
        <v>45770</v>
      </c>
      <c r="W1798" s="17" t="str">
        <f aca="false">VLOOKUP(поверки!$T1798,'Акты п-п'!$C$5:$I$57,5,FALSE())</f>
        <v>Чупин А.А.</v>
      </c>
      <c r="X1798" s="17" t="n">
        <f aca="false">поверки!$G1798-поверки!$U1798</f>
        <v>1</v>
      </c>
      <c r="Y1798" s="17" t="n">
        <f aca="false">поверки!$V1798-поверки!$G1798</f>
        <v>2</v>
      </c>
      <c r="Z1798" s="17" t="str">
        <f aca="false">CONCATENATE(поверки!$Q1798," ",поверки!$S1798," номер ",поверки!$H1798)</f>
        <v>Манометр ТМ номер 12А7378</v>
      </c>
    </row>
    <row r="1799" customFormat="false" ht="17.9" hidden="true" customHeight="false" outlineLevel="0" collapsed="false">
      <c r="B1799" s="1" t="s">
        <v>3934</v>
      </c>
      <c r="C1799" s="1" t="s">
        <v>30</v>
      </c>
      <c r="D1799" s="1" t="s">
        <v>446</v>
      </c>
      <c r="F1799" s="1" t="s">
        <v>297</v>
      </c>
      <c r="G1799" s="16" t="n">
        <v>45768</v>
      </c>
      <c r="H1799" s="6" t="s">
        <v>3768</v>
      </c>
      <c r="J1799" s="1" t="s">
        <v>34</v>
      </c>
      <c r="K1799" s="1" t="s">
        <v>448</v>
      </c>
      <c r="L1799" s="1" t="s">
        <v>3969</v>
      </c>
      <c r="M1799" s="17" t="str">
        <f aca="false">IF(COUNTIF(поверки!$H$6:$H$3175,поверки!$H1799)&gt;1,"Дубликат","")</f>
        <v>Дубликат</v>
      </c>
      <c r="N1799" s="17" t="str">
        <f aca="false">IF(COUNTIF(поверки!$L$6:$L$3175,поверки!$L1799)&gt;1,"Дубликат","")</f>
        <v/>
      </c>
      <c r="O1799" s="18" t="n">
        <v>1794</v>
      </c>
      <c r="P1799" s="17" t="str">
        <f aca="false">CONCATENATE(TEXT(MONTH(поверки!$G1799),"00"),"/",TEXT(поверки!$O1799,"000"), "/",TEXT(YEAR(поверки!$G1799)-2000,"00"))</f>
        <v>04/1794/25</v>
      </c>
      <c r="Q1799" s="17" t="str">
        <f aca="false">VLOOKUP(поверки!$F1799,'соответстиви ОТ типу'!$K$4:$M$344,2,FALSE())</f>
        <v>Манометр</v>
      </c>
      <c r="R1799" s="17" t="s">
        <v>52</v>
      </c>
      <c r="S1799" s="17" t="s">
        <v>3557</v>
      </c>
      <c r="T1799" s="17" t="n">
        <v>8</v>
      </c>
      <c r="U1799" s="19" t="n">
        <f aca="false">VLOOKUP(поверки!$T1799,'Акты п-п'!$C$5:$I$57,2,FALSE())</f>
        <v>45767</v>
      </c>
      <c r="V1799" s="19" t="n">
        <f aca="false">VLOOKUP(поверки!$T1799,'Акты п-п'!$C$5:$I$57,3,FALSE())</f>
        <v>45770</v>
      </c>
      <c r="W1799" s="17" t="str">
        <f aca="false">VLOOKUP(поверки!$T1799,'Акты п-п'!$C$5:$I$57,5,FALSE())</f>
        <v>Чупин А.А.</v>
      </c>
      <c r="X1799" s="17" t="n">
        <f aca="false">поверки!$G1799-поверки!$U1799</f>
        <v>1</v>
      </c>
      <c r="Y1799" s="17" t="n">
        <f aca="false">поверки!$V1799-поверки!$G1799</f>
        <v>2</v>
      </c>
      <c r="Z1799" s="17" t="str">
        <f aca="false">CONCATENATE(поверки!$Q1799," ",поверки!$S1799," номер ",поверки!$H1799)</f>
        <v>Манометр ТМ номер 00858297</v>
      </c>
    </row>
    <row r="1800" customFormat="false" ht="17.9" hidden="true" customHeight="false" outlineLevel="0" collapsed="false">
      <c r="B1800" s="1" t="s">
        <v>3934</v>
      </c>
      <c r="C1800" s="1" t="s">
        <v>30</v>
      </c>
      <c r="D1800" s="1" t="s">
        <v>446</v>
      </c>
      <c r="F1800" s="1" t="s">
        <v>297</v>
      </c>
      <c r="G1800" s="16" t="n">
        <v>45768</v>
      </c>
      <c r="H1800" s="6" t="s">
        <v>3970</v>
      </c>
      <c r="J1800" s="1" t="s">
        <v>34</v>
      </c>
      <c r="K1800" s="1" t="s">
        <v>448</v>
      </c>
      <c r="L1800" s="1" t="s">
        <v>3971</v>
      </c>
      <c r="M1800" s="17" t="str">
        <f aca="false">IF(COUNTIF(поверки!$H$6:$H$3175,поверки!$H1800)&gt;1,"Дубликат","")</f>
        <v/>
      </c>
      <c r="N1800" s="17" t="str">
        <f aca="false">IF(COUNTIF(поверки!$L$6:$L$3175,поверки!$L1800)&gt;1,"Дубликат","")</f>
        <v/>
      </c>
      <c r="O1800" s="18" t="n">
        <v>1795</v>
      </c>
      <c r="P1800" s="17" t="str">
        <f aca="false">CONCATENATE(TEXT(MONTH(поверки!$G1800),"00"),"/",TEXT(поверки!$O1800,"000"), "/",TEXT(YEAR(поверки!$G1800)-2000,"00"))</f>
        <v>04/1795/25</v>
      </c>
      <c r="Q1800" s="17" t="str">
        <f aca="false">VLOOKUP(поверки!$F1800,'соответстиви ОТ типу'!$K$4:$M$344,2,FALSE())</f>
        <v>Манометр</v>
      </c>
      <c r="R1800" s="17" t="s">
        <v>52</v>
      </c>
      <c r="S1800" s="17" t="s">
        <v>3557</v>
      </c>
      <c r="T1800" s="17" t="n">
        <v>8</v>
      </c>
      <c r="U1800" s="19" t="n">
        <f aca="false">VLOOKUP(поверки!$T1800,'Акты п-п'!$C$5:$I$57,2,FALSE())</f>
        <v>45767</v>
      </c>
      <c r="V1800" s="19" t="n">
        <f aca="false">VLOOKUP(поверки!$T1800,'Акты п-п'!$C$5:$I$57,3,FALSE())</f>
        <v>45770</v>
      </c>
      <c r="W1800" s="17" t="str">
        <f aca="false">VLOOKUP(поверки!$T1800,'Акты п-п'!$C$5:$I$57,5,FALSE())</f>
        <v>Чупин А.А.</v>
      </c>
      <c r="X1800" s="17" t="n">
        <f aca="false">поверки!$G1800-поверки!$U1800</f>
        <v>1</v>
      </c>
      <c r="Y1800" s="17" t="n">
        <f aca="false">поверки!$V1800-поверки!$G1800</f>
        <v>2</v>
      </c>
      <c r="Z1800" s="17" t="str">
        <f aca="false">CONCATENATE(поверки!$Q1800," ",поверки!$S1800," номер ",поверки!$H1800)</f>
        <v>Манометр ТМ номер 12А1515</v>
      </c>
    </row>
    <row r="1801" customFormat="false" ht="17.9" hidden="true" customHeight="false" outlineLevel="0" collapsed="false">
      <c r="B1801" s="1" t="s">
        <v>3934</v>
      </c>
      <c r="C1801" s="1" t="s">
        <v>30</v>
      </c>
      <c r="D1801" s="1" t="s">
        <v>446</v>
      </c>
      <c r="F1801" s="1" t="s">
        <v>329</v>
      </c>
      <c r="G1801" s="16" t="n">
        <v>45768</v>
      </c>
      <c r="H1801" s="6" t="s">
        <v>3972</v>
      </c>
      <c r="J1801" s="1" t="s">
        <v>34</v>
      </c>
      <c r="K1801" s="1" t="s">
        <v>448</v>
      </c>
      <c r="L1801" s="1" t="s">
        <v>3973</v>
      </c>
      <c r="M1801" s="17" t="str">
        <f aca="false">IF(COUNTIF(поверки!$H$6:$H$3175,поверки!$H1801)&gt;1,"Дубликат","")</f>
        <v/>
      </c>
      <c r="N1801" s="17" t="str">
        <f aca="false">IF(COUNTIF(поверки!$L$6:$L$3175,поверки!$L1801)&gt;1,"Дубликат","")</f>
        <v/>
      </c>
      <c r="O1801" s="18" t="n">
        <v>1796</v>
      </c>
      <c r="P1801" s="17" t="str">
        <f aca="false">CONCATENATE(TEXT(MONTH(поверки!$G1801),"00"),"/",TEXT(поверки!$O1801,"000"), "/",TEXT(YEAR(поверки!$G1801)-2000,"00"))</f>
        <v>04/1796/25</v>
      </c>
      <c r="Q1801" s="17" t="str">
        <f aca="false">VLOOKUP(поверки!$F1801,'соответстиви ОТ типу'!$K$4:$M$344,2,FALSE())</f>
        <v>Манометр</v>
      </c>
      <c r="R1801" s="17" t="s">
        <v>52</v>
      </c>
      <c r="S1801" s="17" t="s">
        <v>2391</v>
      </c>
      <c r="T1801" s="17" t="n">
        <v>8</v>
      </c>
      <c r="U1801" s="19" t="n">
        <f aca="false">VLOOKUP(поверки!$T1801,'Акты п-п'!$C$5:$I$57,2,FALSE())</f>
        <v>45767</v>
      </c>
      <c r="V1801" s="19" t="n">
        <f aca="false">VLOOKUP(поверки!$T1801,'Акты п-п'!$C$5:$I$57,3,FALSE())</f>
        <v>45770</v>
      </c>
      <c r="W1801" s="17" t="str">
        <f aca="false">VLOOKUP(поверки!$T1801,'Акты п-п'!$C$5:$I$57,5,FALSE())</f>
        <v>Чупин А.А.</v>
      </c>
      <c r="X1801" s="17" t="n">
        <f aca="false">поверки!$G1801-поверки!$U1801</f>
        <v>1</v>
      </c>
      <c r="Y1801" s="17" t="n">
        <f aca="false">поверки!$V1801-поверки!$G1801</f>
        <v>2</v>
      </c>
      <c r="Z1801" s="17" t="str">
        <f aca="false">CONCATENATE(поверки!$Q1801," ",поверки!$S1801," номер ",поверки!$H1801)</f>
        <v>Манометр ФТ номер 12А11120</v>
      </c>
    </row>
    <row r="1802" customFormat="false" ht="17.9" hidden="false" customHeight="false" outlineLevel="0" collapsed="false">
      <c r="B1802" s="1" t="s">
        <v>3974</v>
      </c>
      <c r="C1802" s="1" t="s">
        <v>30</v>
      </c>
      <c r="D1802" s="1" t="s">
        <v>446</v>
      </c>
      <c r="F1802" s="1" t="s">
        <v>3975</v>
      </c>
      <c r="G1802" s="16" t="n">
        <v>45768</v>
      </c>
      <c r="H1802" s="6" t="s">
        <v>3976</v>
      </c>
      <c r="J1802" s="1" t="s">
        <v>34</v>
      </c>
      <c r="K1802" s="1" t="s">
        <v>35</v>
      </c>
      <c r="L1802" s="1" t="s">
        <v>3977</v>
      </c>
      <c r="M1802" s="17" t="str">
        <f aca="false">IF(COUNTIF(поверки!$H$6:$H$3175,поверки!$H1802)&gt;1,"Дубликат","")</f>
        <v/>
      </c>
      <c r="N1802" s="17" t="str">
        <f aca="false">IF(COUNTIF(поверки!$L$6:$L$3175,поверки!$L1802)&gt;1,"Дубликат","")</f>
        <v/>
      </c>
      <c r="O1802" s="18" t="n">
        <v>1797</v>
      </c>
      <c r="P1802" s="17" t="str">
        <f aca="false">CONCATENATE(TEXT(MONTH(поверки!$G1802),"00"),"/",TEXT(поверки!$O1802,"000"), "/",TEXT(YEAR(поверки!$G1802)-2000,"00"))</f>
        <v>04/1797/25</v>
      </c>
      <c r="Q1802" s="17" t="str">
        <f aca="false">VLOOKUP(поверки!$F1802,'соответстиви ОТ типу'!$K$4:$M$344,2,FALSE())</f>
        <v>СГМ ЭРИС-100</v>
      </c>
      <c r="R1802" s="17" t="s">
        <v>52</v>
      </c>
      <c r="S1802" s="17" t="s">
        <v>3978</v>
      </c>
      <c r="T1802" s="17" t="n">
        <v>8</v>
      </c>
      <c r="U1802" s="19" t="n">
        <f aca="false">VLOOKUP(поверки!$T1802,'Акты п-п'!$C$5:$I$57,2,FALSE())</f>
        <v>45767</v>
      </c>
      <c r="V1802" s="19" t="n">
        <f aca="false">VLOOKUP(поверки!$T1802,'Акты п-п'!$C$5:$I$57,3,FALSE())</f>
        <v>45770</v>
      </c>
      <c r="W1802" s="17" t="str">
        <f aca="false">VLOOKUP(поверки!$T1802,'Акты п-п'!$C$5:$I$57,5,FALSE())</f>
        <v>Чупин А.А.</v>
      </c>
      <c r="X1802" s="17" t="n">
        <f aca="false">поверки!$G1802-поверки!$U1802</f>
        <v>1</v>
      </c>
      <c r="Y1802" s="17" t="n">
        <f aca="false">поверки!$V1802-поверки!$G1802</f>
        <v>2</v>
      </c>
      <c r="Z1802" s="17" t="str">
        <f aca="false">CONCATENATE(поверки!$Q1802," ",поверки!$S1802," номер ",поверки!$H1802)</f>
        <v>СГМ ЭРИС-100 СГМ ЭРИС-100 номер 112150273</v>
      </c>
    </row>
    <row r="1803" customFormat="false" ht="17.9" hidden="false" customHeight="false" outlineLevel="0" collapsed="false">
      <c r="B1803" s="1" t="s">
        <v>3974</v>
      </c>
      <c r="C1803" s="1" t="s">
        <v>30</v>
      </c>
      <c r="D1803" s="1" t="s">
        <v>446</v>
      </c>
      <c r="F1803" s="1" t="s">
        <v>3975</v>
      </c>
      <c r="G1803" s="16" t="n">
        <v>45768</v>
      </c>
      <c r="H1803" s="6" t="s">
        <v>3979</v>
      </c>
      <c r="J1803" s="1" t="s">
        <v>34</v>
      </c>
      <c r="K1803" s="1" t="s">
        <v>35</v>
      </c>
      <c r="L1803" s="1" t="s">
        <v>3980</v>
      </c>
      <c r="M1803" s="17" t="str">
        <f aca="false">IF(COUNTIF(поверки!$H$6:$H$3175,поверки!$H1803)&gt;1,"Дубликат","")</f>
        <v/>
      </c>
      <c r="N1803" s="17" t="str">
        <f aca="false">IF(COUNTIF(поверки!$L$6:$L$3175,поверки!$L1803)&gt;1,"Дубликат","")</f>
        <v/>
      </c>
      <c r="O1803" s="18" t="n">
        <v>1798</v>
      </c>
      <c r="P1803" s="17" t="str">
        <f aca="false">CONCATENATE(TEXT(MONTH(поверки!$G1803),"00"),"/",TEXT(поверки!$O1803,"000"), "/",TEXT(YEAR(поверки!$G1803)-2000,"00"))</f>
        <v>04/1798/25</v>
      </c>
      <c r="Q1803" s="17" t="str">
        <f aca="false">VLOOKUP(поверки!$F1803,'соответстиви ОТ типу'!$K$4:$M$344,2,FALSE())</f>
        <v>СГМ ЭРИС-100</v>
      </c>
      <c r="R1803" s="17" t="s">
        <v>52</v>
      </c>
      <c r="S1803" s="17" t="s">
        <v>3978</v>
      </c>
      <c r="T1803" s="17" t="n">
        <v>8</v>
      </c>
      <c r="U1803" s="19" t="n">
        <f aca="false">VLOOKUP(поверки!$T1803,'Акты п-п'!$C$5:$I$57,2,FALSE())</f>
        <v>45767</v>
      </c>
      <c r="V1803" s="19" t="n">
        <f aca="false">VLOOKUP(поверки!$T1803,'Акты п-п'!$C$5:$I$57,3,FALSE())</f>
        <v>45770</v>
      </c>
      <c r="W1803" s="17" t="str">
        <f aca="false">VLOOKUP(поверки!$T1803,'Акты п-п'!$C$5:$I$57,5,FALSE())</f>
        <v>Чупин А.А.</v>
      </c>
      <c r="X1803" s="17" t="n">
        <f aca="false">поверки!$G1803-поверки!$U1803</f>
        <v>1</v>
      </c>
      <c r="Y1803" s="17" t="n">
        <f aca="false">поверки!$V1803-поверки!$G1803</f>
        <v>2</v>
      </c>
      <c r="Z1803" s="17" t="str">
        <f aca="false">CONCATENATE(поверки!$Q1803," ",поверки!$S1803," номер ",поверки!$H1803)</f>
        <v>СГМ ЭРИС-100 СГМ ЭРИС-100 номер 112160003</v>
      </c>
    </row>
    <row r="1804" customFormat="false" ht="17.9" hidden="false" customHeight="false" outlineLevel="0" collapsed="false">
      <c r="B1804" s="1" t="s">
        <v>3974</v>
      </c>
      <c r="C1804" s="1" t="s">
        <v>30</v>
      </c>
      <c r="D1804" s="1" t="s">
        <v>446</v>
      </c>
      <c r="F1804" s="1" t="s">
        <v>3975</v>
      </c>
      <c r="G1804" s="16" t="n">
        <v>45768</v>
      </c>
      <c r="H1804" s="6" t="s">
        <v>3981</v>
      </c>
      <c r="J1804" s="1" t="s">
        <v>34</v>
      </c>
      <c r="K1804" s="1" t="s">
        <v>35</v>
      </c>
      <c r="L1804" s="1" t="s">
        <v>3982</v>
      </c>
      <c r="M1804" s="17" t="str">
        <f aca="false">IF(COUNTIF(поверки!$H$6:$H$3175,поверки!$H1804)&gt;1,"Дубликат","")</f>
        <v/>
      </c>
      <c r="N1804" s="17" t="str">
        <f aca="false">IF(COUNTIF(поверки!$L$6:$L$3175,поверки!$L1804)&gt;1,"Дубликат","")</f>
        <v/>
      </c>
      <c r="O1804" s="18" t="n">
        <v>1799</v>
      </c>
      <c r="P1804" s="17" t="str">
        <f aca="false">CONCATENATE(TEXT(MONTH(поверки!$G1804),"00"),"/",TEXT(поверки!$O1804,"000"), "/",TEXT(YEAR(поверки!$G1804)-2000,"00"))</f>
        <v>04/1799/25</v>
      </c>
      <c r="Q1804" s="17" t="str">
        <f aca="false">VLOOKUP(поверки!$F1804,'соответстиви ОТ типу'!$K$4:$M$344,2,FALSE())</f>
        <v>СГМ ЭРИС-100</v>
      </c>
      <c r="R1804" s="17" t="s">
        <v>52</v>
      </c>
      <c r="S1804" s="17" t="s">
        <v>3978</v>
      </c>
      <c r="T1804" s="17" t="n">
        <v>8</v>
      </c>
      <c r="U1804" s="19" t="n">
        <f aca="false">VLOOKUP(поверки!$T1804,'Акты п-п'!$C$5:$I$57,2,FALSE())</f>
        <v>45767</v>
      </c>
      <c r="V1804" s="19" t="n">
        <f aca="false">VLOOKUP(поверки!$T1804,'Акты п-п'!$C$5:$I$57,3,FALSE())</f>
        <v>45770</v>
      </c>
      <c r="W1804" s="17" t="str">
        <f aca="false">VLOOKUP(поверки!$T1804,'Акты п-п'!$C$5:$I$57,5,FALSE())</f>
        <v>Чупин А.А.</v>
      </c>
      <c r="X1804" s="17" t="n">
        <f aca="false">поверки!$G1804-поверки!$U1804</f>
        <v>1</v>
      </c>
      <c r="Y1804" s="17" t="n">
        <f aca="false">поверки!$V1804-поверки!$G1804</f>
        <v>2</v>
      </c>
      <c r="Z1804" s="17" t="str">
        <f aca="false">CONCATENATE(поверки!$Q1804," ",поверки!$S1804," номер ",поверки!$H1804)</f>
        <v>СГМ ЭРИС-100 СГМ ЭРИС-100 номер 112160033</v>
      </c>
    </row>
    <row r="1805" customFormat="false" ht="17.9" hidden="false" customHeight="false" outlineLevel="0" collapsed="false">
      <c r="B1805" s="1" t="s">
        <v>3974</v>
      </c>
      <c r="C1805" s="1" t="s">
        <v>30</v>
      </c>
      <c r="D1805" s="1" t="s">
        <v>446</v>
      </c>
      <c r="F1805" s="1" t="s">
        <v>3975</v>
      </c>
      <c r="G1805" s="16" t="n">
        <v>45768</v>
      </c>
      <c r="H1805" s="6" t="s">
        <v>3983</v>
      </c>
      <c r="J1805" s="1" t="s">
        <v>34</v>
      </c>
      <c r="K1805" s="1" t="s">
        <v>35</v>
      </c>
      <c r="L1805" s="1" t="s">
        <v>3984</v>
      </c>
      <c r="M1805" s="17" t="str">
        <f aca="false">IF(COUNTIF(поверки!$H$6:$H$3175,поверки!$H1805)&gt;1,"Дубликат","")</f>
        <v/>
      </c>
      <c r="N1805" s="17" t="str">
        <f aca="false">IF(COUNTIF(поверки!$L$6:$L$3175,поверки!$L1805)&gt;1,"Дубликат","")</f>
        <v/>
      </c>
      <c r="O1805" s="18" t="n">
        <v>1800</v>
      </c>
      <c r="P1805" s="17" t="str">
        <f aca="false">CONCATENATE(TEXT(MONTH(поверки!$G1805),"00"),"/",TEXT(поверки!$O1805,"000"), "/",TEXT(YEAR(поверки!$G1805)-2000,"00"))</f>
        <v>04/1800/25</v>
      </c>
      <c r="Q1805" s="17" t="str">
        <f aca="false">VLOOKUP(поверки!$F1805,'соответстиви ОТ типу'!$K$4:$M$344,2,FALSE())</f>
        <v>СГМ ЭРИС-100</v>
      </c>
      <c r="R1805" s="17" t="s">
        <v>52</v>
      </c>
      <c r="S1805" s="17" t="s">
        <v>3978</v>
      </c>
      <c r="T1805" s="17" t="n">
        <v>8</v>
      </c>
      <c r="U1805" s="19" t="n">
        <f aca="false">VLOOKUP(поверки!$T1805,'Акты п-п'!$C$5:$I$57,2,FALSE())</f>
        <v>45767</v>
      </c>
      <c r="V1805" s="19" t="n">
        <f aca="false">VLOOKUP(поверки!$T1805,'Акты п-п'!$C$5:$I$57,3,FALSE())</f>
        <v>45770</v>
      </c>
      <c r="W1805" s="17" t="str">
        <f aca="false">VLOOKUP(поверки!$T1805,'Акты п-п'!$C$5:$I$57,5,FALSE())</f>
        <v>Чупин А.А.</v>
      </c>
      <c r="X1805" s="17" t="n">
        <f aca="false">поверки!$G1805-поверки!$U1805</f>
        <v>1</v>
      </c>
      <c r="Y1805" s="17" t="n">
        <f aca="false">поверки!$V1805-поверки!$G1805</f>
        <v>2</v>
      </c>
      <c r="Z1805" s="17" t="str">
        <f aca="false">CONCATENATE(поверки!$Q1805," ",поверки!$S1805," номер ",поверки!$H1805)</f>
        <v>СГМ ЭРИС-100 СГМ ЭРИС-100 номер 112190166</v>
      </c>
    </row>
    <row r="1806" customFormat="false" ht="17.9" hidden="false" customHeight="false" outlineLevel="0" collapsed="false">
      <c r="B1806" s="1" t="s">
        <v>3974</v>
      </c>
      <c r="C1806" s="1" t="s">
        <v>30</v>
      </c>
      <c r="D1806" s="1" t="s">
        <v>446</v>
      </c>
      <c r="F1806" s="1" t="s">
        <v>3975</v>
      </c>
      <c r="G1806" s="16" t="n">
        <v>45768</v>
      </c>
      <c r="H1806" s="6" t="s">
        <v>3985</v>
      </c>
      <c r="J1806" s="1" t="s">
        <v>34</v>
      </c>
      <c r="K1806" s="1" t="s">
        <v>35</v>
      </c>
      <c r="L1806" s="1" t="s">
        <v>3986</v>
      </c>
      <c r="M1806" s="17" t="str">
        <f aca="false">IF(COUNTIF(поверки!$H$6:$H$3175,поверки!$H1806)&gt;1,"Дубликат","")</f>
        <v/>
      </c>
      <c r="N1806" s="17" t="str">
        <f aca="false">IF(COUNTIF(поверки!$L$6:$L$3175,поверки!$L1806)&gt;1,"Дубликат","")</f>
        <v/>
      </c>
      <c r="O1806" s="18" t="n">
        <v>1801</v>
      </c>
      <c r="P1806" s="17" t="str">
        <f aca="false">CONCATENATE(TEXT(MONTH(поверки!$G1806),"00"),"/",TEXT(поверки!$O1806,"000"), "/",TEXT(YEAR(поверки!$G1806)-2000,"00"))</f>
        <v>04/1801/25</v>
      </c>
      <c r="Q1806" s="17" t="str">
        <f aca="false">VLOOKUP(поверки!$F1806,'соответстиви ОТ типу'!$K$4:$M$344,2,FALSE())</f>
        <v>СГМ ЭРИС-100</v>
      </c>
      <c r="R1806" s="17" t="s">
        <v>52</v>
      </c>
      <c r="S1806" s="17" t="s">
        <v>3978</v>
      </c>
      <c r="T1806" s="17" t="n">
        <v>8</v>
      </c>
      <c r="U1806" s="19" t="n">
        <f aca="false">VLOOKUP(поверки!$T1806,'Акты п-п'!$C$5:$I$57,2,FALSE())</f>
        <v>45767</v>
      </c>
      <c r="V1806" s="19" t="n">
        <f aca="false">VLOOKUP(поверки!$T1806,'Акты п-п'!$C$5:$I$57,3,FALSE())</f>
        <v>45770</v>
      </c>
      <c r="W1806" s="17" t="str">
        <f aca="false">VLOOKUP(поверки!$T1806,'Акты п-п'!$C$5:$I$57,5,FALSE())</f>
        <v>Чупин А.А.</v>
      </c>
      <c r="X1806" s="17" t="n">
        <f aca="false">поверки!$G1806-поверки!$U1806</f>
        <v>1</v>
      </c>
      <c r="Y1806" s="17" t="n">
        <f aca="false">поверки!$V1806-поверки!$G1806</f>
        <v>2</v>
      </c>
      <c r="Z1806" s="17" t="str">
        <f aca="false">CONCATENATE(поверки!$Q1806," ",поверки!$S1806," номер ",поверки!$H1806)</f>
        <v>СГМ ЭРИС-100 СГМ ЭРИС-100 номер 112190326</v>
      </c>
    </row>
    <row r="1807" customFormat="false" ht="17.9" hidden="false" customHeight="false" outlineLevel="0" collapsed="false">
      <c r="B1807" s="1" t="s">
        <v>3974</v>
      </c>
      <c r="C1807" s="1" t="s">
        <v>30</v>
      </c>
      <c r="D1807" s="1" t="s">
        <v>446</v>
      </c>
      <c r="F1807" s="1" t="s">
        <v>3975</v>
      </c>
      <c r="G1807" s="16" t="n">
        <v>45768</v>
      </c>
      <c r="H1807" s="6" t="s">
        <v>3987</v>
      </c>
      <c r="J1807" s="1" t="s">
        <v>34</v>
      </c>
      <c r="K1807" s="1" t="s">
        <v>35</v>
      </c>
      <c r="L1807" s="1" t="s">
        <v>3988</v>
      </c>
      <c r="M1807" s="17" t="str">
        <f aca="false">IF(COUNTIF(поверки!$H$6:$H$3175,поверки!$H1807)&gt;1,"Дубликат","")</f>
        <v/>
      </c>
      <c r="N1807" s="17" t="str">
        <f aca="false">IF(COUNTIF(поверки!$L$6:$L$3175,поверки!$L1807)&gt;1,"Дубликат","")</f>
        <v/>
      </c>
      <c r="O1807" s="18" t="n">
        <v>1802</v>
      </c>
      <c r="P1807" s="17" t="str">
        <f aca="false">CONCATENATE(TEXT(MONTH(поверки!$G1807),"00"),"/",TEXT(поверки!$O1807,"000"), "/",TEXT(YEAR(поверки!$G1807)-2000,"00"))</f>
        <v>04/1802/25</v>
      </c>
      <c r="Q1807" s="17" t="str">
        <f aca="false">VLOOKUP(поверки!$F1807,'соответстиви ОТ типу'!$K$4:$M$344,2,FALSE())</f>
        <v>СГМ ЭРИС-100</v>
      </c>
      <c r="R1807" s="17" t="s">
        <v>52</v>
      </c>
      <c r="S1807" s="17" t="s">
        <v>3978</v>
      </c>
      <c r="T1807" s="17" t="n">
        <v>8</v>
      </c>
      <c r="U1807" s="19" t="n">
        <f aca="false">VLOOKUP(поверки!$T1807,'Акты п-п'!$C$5:$I$57,2,FALSE())</f>
        <v>45767</v>
      </c>
      <c r="V1807" s="19" t="n">
        <f aca="false">VLOOKUP(поверки!$T1807,'Акты п-п'!$C$5:$I$57,3,FALSE())</f>
        <v>45770</v>
      </c>
      <c r="W1807" s="17" t="str">
        <f aca="false">VLOOKUP(поверки!$T1807,'Акты п-п'!$C$5:$I$57,5,FALSE())</f>
        <v>Чупин А.А.</v>
      </c>
      <c r="X1807" s="17" t="n">
        <f aca="false">поверки!$G1807-поверки!$U1807</f>
        <v>1</v>
      </c>
      <c r="Y1807" s="17" t="n">
        <f aca="false">поверки!$V1807-поверки!$G1807</f>
        <v>2</v>
      </c>
      <c r="Z1807" s="17" t="str">
        <f aca="false">CONCATENATE(поверки!$Q1807," ",поверки!$S1807," номер ",поверки!$H1807)</f>
        <v>СГМ ЭРИС-100 СГМ ЭРИС-100 номер 112190328</v>
      </c>
    </row>
    <row r="1808" customFormat="false" ht="17.9" hidden="false" customHeight="false" outlineLevel="0" collapsed="false">
      <c r="B1808" s="1" t="s">
        <v>3974</v>
      </c>
      <c r="C1808" s="1" t="s">
        <v>30</v>
      </c>
      <c r="D1808" s="1" t="s">
        <v>446</v>
      </c>
      <c r="F1808" s="1" t="s">
        <v>3975</v>
      </c>
      <c r="G1808" s="16" t="n">
        <v>45768</v>
      </c>
      <c r="H1808" s="6" t="s">
        <v>3989</v>
      </c>
      <c r="J1808" s="1" t="s">
        <v>34</v>
      </c>
      <c r="K1808" s="1" t="s">
        <v>35</v>
      </c>
      <c r="L1808" s="1" t="s">
        <v>3990</v>
      </c>
      <c r="M1808" s="17" t="str">
        <f aca="false">IF(COUNTIF(поверки!$H$6:$H$3175,поверки!$H1808)&gt;1,"Дубликат","")</f>
        <v/>
      </c>
      <c r="N1808" s="17" t="str">
        <f aca="false">IF(COUNTIF(поверки!$L$6:$L$3175,поверки!$L1808)&gt;1,"Дубликат","")</f>
        <v/>
      </c>
      <c r="O1808" s="18" t="n">
        <v>1803</v>
      </c>
      <c r="P1808" s="17" t="str">
        <f aca="false">CONCATENATE(TEXT(MONTH(поверки!$G1808),"00"),"/",TEXT(поверки!$O1808,"000"), "/",TEXT(YEAR(поверки!$G1808)-2000,"00"))</f>
        <v>04/1803/25</v>
      </c>
      <c r="Q1808" s="17" t="str">
        <f aca="false">VLOOKUP(поверки!$F1808,'соответстиви ОТ типу'!$K$4:$M$344,2,FALSE())</f>
        <v>СГМ ЭРИС-100</v>
      </c>
      <c r="R1808" s="17" t="s">
        <v>52</v>
      </c>
      <c r="S1808" s="17" t="s">
        <v>3978</v>
      </c>
      <c r="T1808" s="17" t="n">
        <v>8</v>
      </c>
      <c r="U1808" s="19" t="n">
        <f aca="false">VLOOKUP(поверки!$T1808,'Акты п-п'!$C$5:$I$57,2,FALSE())</f>
        <v>45767</v>
      </c>
      <c r="V1808" s="19" t="n">
        <f aca="false">VLOOKUP(поверки!$T1808,'Акты п-п'!$C$5:$I$57,3,FALSE())</f>
        <v>45770</v>
      </c>
      <c r="W1808" s="17" t="str">
        <f aca="false">VLOOKUP(поверки!$T1808,'Акты п-п'!$C$5:$I$57,5,FALSE())</f>
        <v>Чупин А.А.</v>
      </c>
      <c r="X1808" s="17" t="n">
        <f aca="false">поверки!$G1808-поверки!$U1808</f>
        <v>1</v>
      </c>
      <c r="Y1808" s="17" t="n">
        <f aca="false">поверки!$V1808-поверки!$G1808</f>
        <v>2</v>
      </c>
      <c r="Z1808" s="17" t="str">
        <f aca="false">CONCATENATE(поверки!$Q1808," ",поверки!$S1808," номер ",поверки!$H1808)</f>
        <v>СГМ ЭРИС-100 СГМ ЭРИС-100 номер 112160004</v>
      </c>
    </row>
    <row r="1809" customFormat="false" ht="17.9" hidden="false" customHeight="false" outlineLevel="0" collapsed="false">
      <c r="B1809" s="1" t="s">
        <v>3974</v>
      </c>
      <c r="C1809" s="1" t="s">
        <v>30</v>
      </c>
      <c r="D1809" s="1" t="s">
        <v>446</v>
      </c>
      <c r="F1809" s="1" t="s">
        <v>3975</v>
      </c>
      <c r="G1809" s="16" t="n">
        <v>45768</v>
      </c>
      <c r="H1809" s="6" t="s">
        <v>3991</v>
      </c>
      <c r="J1809" s="1" t="s">
        <v>34</v>
      </c>
      <c r="K1809" s="1" t="s">
        <v>35</v>
      </c>
      <c r="L1809" s="1" t="s">
        <v>3992</v>
      </c>
      <c r="M1809" s="17" t="str">
        <f aca="false">IF(COUNTIF(поверки!$H$6:$H$3175,поверки!$H1809)&gt;1,"Дубликат","")</f>
        <v/>
      </c>
      <c r="N1809" s="17" t="str">
        <f aca="false">IF(COUNTIF(поверки!$L$6:$L$3175,поверки!$L1809)&gt;1,"Дубликат","")</f>
        <v/>
      </c>
      <c r="O1809" s="18" t="n">
        <v>1804</v>
      </c>
      <c r="P1809" s="17" t="str">
        <f aca="false">CONCATENATE(TEXT(MONTH(поверки!$G1809),"00"),"/",TEXT(поверки!$O1809,"000"), "/",TEXT(YEAR(поверки!$G1809)-2000,"00"))</f>
        <v>04/1804/25</v>
      </c>
      <c r="Q1809" s="17" t="str">
        <f aca="false">VLOOKUP(поверки!$F1809,'соответстиви ОТ типу'!$K$4:$M$344,2,FALSE())</f>
        <v>СГМ ЭРИС-100</v>
      </c>
      <c r="R1809" s="17" t="s">
        <v>52</v>
      </c>
      <c r="S1809" s="17" t="s">
        <v>3978</v>
      </c>
      <c r="T1809" s="17" t="n">
        <v>8</v>
      </c>
      <c r="U1809" s="19" t="n">
        <f aca="false">VLOOKUP(поверки!$T1809,'Акты п-п'!$C$5:$I$57,2,FALSE())</f>
        <v>45767</v>
      </c>
      <c r="V1809" s="19" t="n">
        <f aca="false">VLOOKUP(поверки!$T1809,'Акты п-п'!$C$5:$I$57,3,FALSE())</f>
        <v>45770</v>
      </c>
      <c r="W1809" s="17" t="str">
        <f aca="false">VLOOKUP(поверки!$T1809,'Акты п-п'!$C$5:$I$57,5,FALSE())</f>
        <v>Чупин А.А.</v>
      </c>
      <c r="X1809" s="17" t="n">
        <f aca="false">поверки!$G1809-поверки!$U1809</f>
        <v>1</v>
      </c>
      <c r="Y1809" s="17" t="n">
        <f aca="false">поверки!$V1809-поверки!$G1809</f>
        <v>2</v>
      </c>
      <c r="Z1809" s="17" t="str">
        <f aca="false">CONCATENATE(поверки!$Q1809," ",поверки!$S1809," номер ",поверки!$H1809)</f>
        <v>СГМ ЭРИС-100 СГМ ЭРИС-100 номер 112160098</v>
      </c>
    </row>
    <row r="1810" customFormat="false" ht="17.9" hidden="false" customHeight="false" outlineLevel="0" collapsed="false">
      <c r="B1810" s="1" t="s">
        <v>3974</v>
      </c>
      <c r="C1810" s="1" t="s">
        <v>30</v>
      </c>
      <c r="D1810" s="1" t="s">
        <v>446</v>
      </c>
      <c r="F1810" s="1" t="s">
        <v>3975</v>
      </c>
      <c r="G1810" s="16" t="n">
        <v>45768</v>
      </c>
      <c r="H1810" s="6" t="s">
        <v>3993</v>
      </c>
      <c r="J1810" s="1" t="s">
        <v>34</v>
      </c>
      <c r="K1810" s="1" t="s">
        <v>35</v>
      </c>
      <c r="L1810" s="1" t="s">
        <v>3994</v>
      </c>
      <c r="M1810" s="17" t="str">
        <f aca="false">IF(COUNTIF(поверки!$H$6:$H$3175,поверки!$H1810)&gt;1,"Дубликат","")</f>
        <v/>
      </c>
      <c r="N1810" s="17" t="str">
        <f aca="false">IF(COUNTIF(поверки!$L$6:$L$3175,поверки!$L1810)&gt;1,"Дубликат","")</f>
        <v/>
      </c>
      <c r="O1810" s="18" t="n">
        <v>1805</v>
      </c>
      <c r="P1810" s="17" t="str">
        <f aca="false">CONCATENATE(TEXT(MONTH(поверки!$G1810),"00"),"/",TEXT(поверки!$O1810,"000"), "/",TEXT(YEAR(поверки!$G1810)-2000,"00"))</f>
        <v>04/1805/25</v>
      </c>
      <c r="Q1810" s="17" t="str">
        <f aca="false">VLOOKUP(поверки!$F1810,'соответстиви ОТ типу'!$K$4:$M$344,2,FALSE())</f>
        <v>СГМ ЭРИС-100</v>
      </c>
      <c r="R1810" s="17" t="s">
        <v>52</v>
      </c>
      <c r="S1810" s="17" t="s">
        <v>3978</v>
      </c>
      <c r="T1810" s="17" t="n">
        <v>8</v>
      </c>
      <c r="U1810" s="19" t="n">
        <f aca="false">VLOOKUP(поверки!$T1810,'Акты п-п'!$C$5:$I$57,2,FALSE())</f>
        <v>45767</v>
      </c>
      <c r="V1810" s="19" t="n">
        <f aca="false">VLOOKUP(поверки!$T1810,'Акты п-п'!$C$5:$I$57,3,FALSE())</f>
        <v>45770</v>
      </c>
      <c r="W1810" s="17" t="str">
        <f aca="false">VLOOKUP(поверки!$T1810,'Акты п-п'!$C$5:$I$57,5,FALSE())</f>
        <v>Чупин А.А.</v>
      </c>
      <c r="X1810" s="17" t="n">
        <f aca="false">поверки!$G1810-поверки!$U1810</f>
        <v>1</v>
      </c>
      <c r="Y1810" s="17" t="n">
        <f aca="false">поверки!$V1810-поверки!$G1810</f>
        <v>2</v>
      </c>
      <c r="Z1810" s="17" t="str">
        <f aca="false">CONCATENATE(поверки!$Q1810," ",поверки!$S1810," номер ",поверки!$H1810)</f>
        <v>СГМ ЭРИС-100 СГМ ЭРИС-100 номер 112160015</v>
      </c>
    </row>
    <row r="1811" customFormat="false" ht="17.9" hidden="false" customHeight="false" outlineLevel="0" collapsed="false">
      <c r="B1811" s="1" t="s">
        <v>3974</v>
      </c>
      <c r="C1811" s="1" t="s">
        <v>30</v>
      </c>
      <c r="D1811" s="1" t="s">
        <v>446</v>
      </c>
      <c r="F1811" s="1" t="s">
        <v>3975</v>
      </c>
      <c r="G1811" s="16" t="n">
        <v>45768</v>
      </c>
      <c r="H1811" s="6" t="s">
        <v>3995</v>
      </c>
      <c r="J1811" s="1" t="s">
        <v>34</v>
      </c>
      <c r="K1811" s="1" t="s">
        <v>35</v>
      </c>
      <c r="L1811" s="1" t="s">
        <v>3996</v>
      </c>
      <c r="M1811" s="17" t="str">
        <f aca="false">IF(COUNTIF(поверки!$H$6:$H$3175,поверки!$H1811)&gt;1,"Дубликат","")</f>
        <v/>
      </c>
      <c r="N1811" s="17" t="str">
        <f aca="false">IF(COUNTIF(поверки!$L$6:$L$3175,поверки!$L1811)&gt;1,"Дубликат","")</f>
        <v/>
      </c>
      <c r="O1811" s="18" t="n">
        <v>1806</v>
      </c>
      <c r="P1811" s="17" t="str">
        <f aca="false">CONCATENATE(TEXT(MONTH(поверки!$G1811),"00"),"/",TEXT(поверки!$O1811,"000"), "/",TEXT(YEAR(поверки!$G1811)-2000,"00"))</f>
        <v>04/1806/25</v>
      </c>
      <c r="Q1811" s="17" t="str">
        <f aca="false">VLOOKUP(поверки!$F1811,'соответстиви ОТ типу'!$K$4:$M$344,2,FALSE())</f>
        <v>СГМ ЭРИС-100</v>
      </c>
      <c r="R1811" s="17" t="s">
        <v>52</v>
      </c>
      <c r="S1811" s="17" t="s">
        <v>3978</v>
      </c>
      <c r="T1811" s="17" t="n">
        <v>8</v>
      </c>
      <c r="U1811" s="19" t="n">
        <f aca="false">VLOOKUP(поверки!$T1811,'Акты п-п'!$C$5:$I$57,2,FALSE())</f>
        <v>45767</v>
      </c>
      <c r="V1811" s="19" t="n">
        <f aca="false">VLOOKUP(поверки!$T1811,'Акты п-п'!$C$5:$I$57,3,FALSE())</f>
        <v>45770</v>
      </c>
      <c r="W1811" s="17" t="str">
        <f aca="false">VLOOKUP(поверки!$T1811,'Акты п-п'!$C$5:$I$57,5,FALSE())</f>
        <v>Чупин А.А.</v>
      </c>
      <c r="X1811" s="17" t="n">
        <f aca="false">поверки!$G1811-поверки!$U1811</f>
        <v>1</v>
      </c>
      <c r="Y1811" s="17" t="n">
        <f aca="false">поверки!$V1811-поверки!$G1811</f>
        <v>2</v>
      </c>
      <c r="Z1811" s="17" t="str">
        <f aca="false">CONCATENATE(поверки!$Q1811," ",поверки!$S1811," номер ",поверки!$H1811)</f>
        <v>СГМ ЭРИС-100 СГМ ЭРИС-100 номер 112190325</v>
      </c>
    </row>
    <row r="1812" customFormat="false" ht="17.9" hidden="false" customHeight="false" outlineLevel="0" collapsed="false">
      <c r="B1812" s="1" t="s">
        <v>3974</v>
      </c>
      <c r="C1812" s="1" t="s">
        <v>30</v>
      </c>
      <c r="D1812" s="1" t="s">
        <v>446</v>
      </c>
      <c r="F1812" s="1" t="s">
        <v>3975</v>
      </c>
      <c r="G1812" s="16" t="n">
        <v>45768</v>
      </c>
      <c r="H1812" s="6" t="s">
        <v>3997</v>
      </c>
      <c r="J1812" s="1" t="s">
        <v>34</v>
      </c>
      <c r="K1812" s="1" t="s">
        <v>35</v>
      </c>
      <c r="L1812" s="1" t="s">
        <v>3998</v>
      </c>
      <c r="M1812" s="17" t="str">
        <f aca="false">IF(COUNTIF(поверки!$H$6:$H$3175,поверки!$H1812)&gt;1,"Дубликат","")</f>
        <v/>
      </c>
      <c r="N1812" s="17" t="str">
        <f aca="false">IF(COUNTIF(поверки!$L$6:$L$3175,поверки!$L1812)&gt;1,"Дубликат","")</f>
        <v/>
      </c>
      <c r="O1812" s="18" t="n">
        <v>1807</v>
      </c>
      <c r="P1812" s="17" t="str">
        <f aca="false">CONCATENATE(TEXT(MONTH(поверки!$G1812),"00"),"/",TEXT(поверки!$O1812,"000"), "/",TEXT(YEAR(поверки!$G1812)-2000,"00"))</f>
        <v>04/1807/25</v>
      </c>
      <c r="Q1812" s="17" t="str">
        <f aca="false">VLOOKUP(поверки!$F1812,'соответстиви ОТ типу'!$K$4:$M$344,2,FALSE())</f>
        <v>СГМ ЭРИС-100</v>
      </c>
      <c r="R1812" s="17" t="s">
        <v>52</v>
      </c>
      <c r="S1812" s="17" t="s">
        <v>3978</v>
      </c>
      <c r="T1812" s="17" t="n">
        <v>8</v>
      </c>
      <c r="U1812" s="19" t="n">
        <f aca="false">VLOOKUP(поверки!$T1812,'Акты п-п'!$C$5:$I$57,2,FALSE())</f>
        <v>45767</v>
      </c>
      <c r="V1812" s="19" t="n">
        <f aca="false">VLOOKUP(поверки!$T1812,'Акты п-п'!$C$5:$I$57,3,FALSE())</f>
        <v>45770</v>
      </c>
      <c r="W1812" s="17" t="str">
        <f aca="false">VLOOKUP(поверки!$T1812,'Акты п-п'!$C$5:$I$57,5,FALSE())</f>
        <v>Чупин А.А.</v>
      </c>
      <c r="X1812" s="17" t="n">
        <f aca="false">поверки!$G1812-поверки!$U1812</f>
        <v>1</v>
      </c>
      <c r="Y1812" s="17" t="n">
        <f aca="false">поверки!$V1812-поверки!$G1812</f>
        <v>2</v>
      </c>
      <c r="Z1812" s="17" t="str">
        <f aca="false">CONCATENATE(поверки!$Q1812," ",поверки!$S1812," номер ",поверки!$H1812)</f>
        <v>СГМ ЭРИС-100 СГМ ЭРИС-100 номер 112200172</v>
      </c>
    </row>
    <row r="1813" customFormat="false" ht="17.9" hidden="false" customHeight="false" outlineLevel="0" collapsed="false">
      <c r="B1813" s="1" t="s">
        <v>3974</v>
      </c>
      <c r="C1813" s="1" t="s">
        <v>30</v>
      </c>
      <c r="D1813" s="1" t="s">
        <v>446</v>
      </c>
      <c r="F1813" s="1" t="s">
        <v>3975</v>
      </c>
      <c r="G1813" s="16" t="n">
        <v>45768</v>
      </c>
      <c r="H1813" s="6" t="s">
        <v>3999</v>
      </c>
      <c r="J1813" s="1" t="s">
        <v>34</v>
      </c>
      <c r="K1813" s="1" t="s">
        <v>35</v>
      </c>
      <c r="L1813" s="1" t="s">
        <v>4000</v>
      </c>
      <c r="M1813" s="17" t="str">
        <f aca="false">IF(COUNTIF(поверки!$H$6:$H$3175,поверки!$H1813)&gt;1,"Дубликат","")</f>
        <v/>
      </c>
      <c r="N1813" s="17" t="str">
        <f aca="false">IF(COUNTIF(поверки!$L$6:$L$3175,поверки!$L1813)&gt;1,"Дубликат","")</f>
        <v/>
      </c>
      <c r="O1813" s="18" t="n">
        <v>1808</v>
      </c>
      <c r="P1813" s="17" t="str">
        <f aca="false">CONCATENATE(TEXT(MONTH(поверки!$G1813),"00"),"/",TEXT(поверки!$O1813,"000"), "/",TEXT(YEAR(поверки!$G1813)-2000,"00"))</f>
        <v>04/1808/25</v>
      </c>
      <c r="Q1813" s="17" t="str">
        <f aca="false">VLOOKUP(поверки!$F1813,'соответстиви ОТ типу'!$K$4:$M$344,2,FALSE())</f>
        <v>СГМ ЭРИС-100</v>
      </c>
      <c r="R1813" s="17" t="s">
        <v>52</v>
      </c>
      <c r="S1813" s="17" t="s">
        <v>3978</v>
      </c>
      <c r="T1813" s="17" t="n">
        <v>8</v>
      </c>
      <c r="U1813" s="19" t="n">
        <f aca="false">VLOOKUP(поверки!$T1813,'Акты п-п'!$C$5:$I$57,2,FALSE())</f>
        <v>45767</v>
      </c>
      <c r="V1813" s="19" t="n">
        <f aca="false">VLOOKUP(поверки!$T1813,'Акты п-п'!$C$5:$I$57,3,FALSE())</f>
        <v>45770</v>
      </c>
      <c r="W1813" s="17" t="str">
        <f aca="false">VLOOKUP(поверки!$T1813,'Акты п-п'!$C$5:$I$57,5,FALSE())</f>
        <v>Чупин А.А.</v>
      </c>
      <c r="X1813" s="17" t="n">
        <f aca="false">поверки!$G1813-поверки!$U1813</f>
        <v>1</v>
      </c>
      <c r="Y1813" s="17" t="n">
        <f aca="false">поверки!$V1813-поверки!$G1813</f>
        <v>2</v>
      </c>
      <c r="Z1813" s="17" t="str">
        <f aca="false">CONCATENATE(поверки!$Q1813," ",поверки!$S1813," номер ",поверки!$H1813)</f>
        <v>СГМ ЭРИС-100 СГМ ЭРИС-100 номер 112160158</v>
      </c>
    </row>
    <row r="1814" customFormat="false" ht="17.9" hidden="false" customHeight="false" outlineLevel="0" collapsed="false">
      <c r="B1814" s="1" t="s">
        <v>3974</v>
      </c>
      <c r="C1814" s="1" t="s">
        <v>30</v>
      </c>
      <c r="D1814" s="1" t="s">
        <v>446</v>
      </c>
      <c r="F1814" s="1" t="s">
        <v>3975</v>
      </c>
      <c r="G1814" s="16" t="n">
        <v>45768</v>
      </c>
      <c r="H1814" s="6" t="s">
        <v>4001</v>
      </c>
      <c r="J1814" s="1" t="s">
        <v>34</v>
      </c>
      <c r="K1814" s="1" t="s">
        <v>35</v>
      </c>
      <c r="L1814" s="1" t="s">
        <v>4002</v>
      </c>
      <c r="M1814" s="17" t="str">
        <f aca="false">IF(COUNTIF(поверки!$H$6:$H$3175,поверки!$H1814)&gt;1,"Дубликат","")</f>
        <v/>
      </c>
      <c r="N1814" s="17" t="str">
        <f aca="false">IF(COUNTIF(поверки!$L$6:$L$3175,поверки!$L1814)&gt;1,"Дубликат","")</f>
        <v/>
      </c>
      <c r="O1814" s="18" t="n">
        <v>1809</v>
      </c>
      <c r="P1814" s="17" t="str">
        <f aca="false">CONCATENATE(TEXT(MONTH(поверки!$G1814),"00"),"/",TEXT(поверки!$O1814,"000"), "/",TEXT(YEAR(поверки!$G1814)-2000,"00"))</f>
        <v>04/1809/25</v>
      </c>
      <c r="Q1814" s="17" t="str">
        <f aca="false">VLOOKUP(поверки!$F1814,'соответстиви ОТ типу'!$K$4:$M$344,2,FALSE())</f>
        <v>СГМ ЭРИС-100</v>
      </c>
      <c r="R1814" s="17" t="s">
        <v>52</v>
      </c>
      <c r="S1814" s="17" t="s">
        <v>3978</v>
      </c>
      <c r="T1814" s="17" t="n">
        <v>8</v>
      </c>
      <c r="U1814" s="19" t="n">
        <f aca="false">VLOOKUP(поверки!$T1814,'Акты п-п'!$C$5:$I$57,2,FALSE())</f>
        <v>45767</v>
      </c>
      <c r="V1814" s="19" t="n">
        <f aca="false">VLOOKUP(поверки!$T1814,'Акты п-п'!$C$5:$I$57,3,FALSE())</f>
        <v>45770</v>
      </c>
      <c r="W1814" s="17" t="str">
        <f aca="false">VLOOKUP(поверки!$T1814,'Акты п-п'!$C$5:$I$57,5,FALSE())</f>
        <v>Чупин А.А.</v>
      </c>
      <c r="X1814" s="17" t="n">
        <f aca="false">поверки!$G1814-поверки!$U1814</f>
        <v>1</v>
      </c>
      <c r="Y1814" s="17" t="n">
        <f aca="false">поверки!$V1814-поверки!$G1814</f>
        <v>2</v>
      </c>
      <c r="Z1814" s="17" t="str">
        <f aca="false">CONCATENATE(поверки!$Q1814," ",поверки!$S1814," номер ",поверки!$H1814)</f>
        <v>СГМ ЭРИС-100 СГМ ЭРИС-100 номер 112160094</v>
      </c>
    </row>
    <row r="1815" customFormat="false" ht="17.9" hidden="false" customHeight="false" outlineLevel="0" collapsed="false">
      <c r="B1815" s="1" t="s">
        <v>3974</v>
      </c>
      <c r="C1815" s="1" t="s">
        <v>30</v>
      </c>
      <c r="D1815" s="1" t="s">
        <v>446</v>
      </c>
      <c r="F1815" s="1" t="s">
        <v>3975</v>
      </c>
      <c r="G1815" s="16" t="n">
        <v>45768</v>
      </c>
      <c r="H1815" s="6" t="s">
        <v>4003</v>
      </c>
      <c r="J1815" s="1" t="s">
        <v>34</v>
      </c>
      <c r="K1815" s="1" t="s">
        <v>35</v>
      </c>
      <c r="L1815" s="1" t="s">
        <v>4004</v>
      </c>
      <c r="M1815" s="17" t="str">
        <f aca="false">IF(COUNTIF(поверки!$H$6:$H$3175,поверки!$H1815)&gt;1,"Дубликат","")</f>
        <v/>
      </c>
      <c r="N1815" s="17" t="str">
        <f aca="false">IF(COUNTIF(поверки!$L$6:$L$3175,поверки!$L1815)&gt;1,"Дубликат","")</f>
        <v/>
      </c>
      <c r="O1815" s="18" t="n">
        <v>1810</v>
      </c>
      <c r="P1815" s="17" t="str">
        <f aca="false">CONCATENATE(TEXT(MONTH(поверки!$G1815),"00"),"/",TEXT(поверки!$O1815,"000"), "/",TEXT(YEAR(поверки!$G1815)-2000,"00"))</f>
        <v>04/1810/25</v>
      </c>
      <c r="Q1815" s="17" t="str">
        <f aca="false">VLOOKUP(поверки!$F1815,'соответстиви ОТ типу'!$K$4:$M$344,2,FALSE())</f>
        <v>СГМ ЭРИС-100</v>
      </c>
      <c r="R1815" s="17" t="s">
        <v>52</v>
      </c>
      <c r="S1815" s="17" t="s">
        <v>3978</v>
      </c>
      <c r="T1815" s="17" t="n">
        <v>8</v>
      </c>
      <c r="U1815" s="19" t="n">
        <f aca="false">VLOOKUP(поверки!$T1815,'Акты п-п'!$C$5:$I$57,2,FALSE())</f>
        <v>45767</v>
      </c>
      <c r="V1815" s="19" t="n">
        <f aca="false">VLOOKUP(поверки!$T1815,'Акты п-п'!$C$5:$I$57,3,FALSE())</f>
        <v>45770</v>
      </c>
      <c r="W1815" s="17" t="str">
        <f aca="false">VLOOKUP(поверки!$T1815,'Акты п-п'!$C$5:$I$57,5,FALSE())</f>
        <v>Чупин А.А.</v>
      </c>
      <c r="X1815" s="17" t="n">
        <f aca="false">поверки!$G1815-поверки!$U1815</f>
        <v>1</v>
      </c>
      <c r="Y1815" s="17" t="n">
        <f aca="false">поверки!$V1815-поверки!$G1815</f>
        <v>2</v>
      </c>
      <c r="Z1815" s="17" t="str">
        <f aca="false">CONCATENATE(поверки!$Q1815," ",поверки!$S1815," номер ",поверки!$H1815)</f>
        <v>СГМ ЭРИС-100 СГМ ЭРИС-100 номер 112160041</v>
      </c>
    </row>
    <row r="1816" customFormat="false" ht="17.9" hidden="false" customHeight="false" outlineLevel="0" collapsed="false">
      <c r="B1816" s="1" t="s">
        <v>3974</v>
      </c>
      <c r="C1816" s="1" t="s">
        <v>30</v>
      </c>
      <c r="D1816" s="1" t="s">
        <v>446</v>
      </c>
      <c r="F1816" s="1" t="s">
        <v>3975</v>
      </c>
      <c r="G1816" s="16" t="n">
        <v>45768</v>
      </c>
      <c r="H1816" s="6" t="s">
        <v>4005</v>
      </c>
      <c r="J1816" s="1" t="s">
        <v>34</v>
      </c>
      <c r="K1816" s="1" t="s">
        <v>35</v>
      </c>
      <c r="L1816" s="1" t="s">
        <v>4006</v>
      </c>
      <c r="M1816" s="17" t="str">
        <f aca="false">IF(COUNTIF(поверки!$H$6:$H$3175,поверки!$H1816)&gt;1,"Дубликат","")</f>
        <v/>
      </c>
      <c r="N1816" s="17" t="str">
        <f aca="false">IF(COUNTIF(поверки!$L$6:$L$3175,поверки!$L1816)&gt;1,"Дубликат","")</f>
        <v/>
      </c>
      <c r="O1816" s="18" t="n">
        <v>1811</v>
      </c>
      <c r="P1816" s="17" t="str">
        <f aca="false">CONCATENATE(TEXT(MONTH(поверки!$G1816),"00"),"/",TEXT(поверки!$O1816,"000"), "/",TEXT(YEAR(поверки!$G1816)-2000,"00"))</f>
        <v>04/1811/25</v>
      </c>
      <c r="Q1816" s="17" t="str">
        <f aca="false">VLOOKUP(поверки!$F1816,'соответстиви ОТ типу'!$K$4:$M$344,2,FALSE())</f>
        <v>СГМ ЭРИС-100</v>
      </c>
      <c r="R1816" s="17" t="s">
        <v>52</v>
      </c>
      <c r="S1816" s="17" t="s">
        <v>3978</v>
      </c>
      <c r="T1816" s="17" t="n">
        <v>8</v>
      </c>
      <c r="U1816" s="19" t="n">
        <f aca="false">VLOOKUP(поверки!$T1816,'Акты п-п'!$C$5:$I$57,2,FALSE())</f>
        <v>45767</v>
      </c>
      <c r="V1816" s="19" t="n">
        <f aca="false">VLOOKUP(поверки!$T1816,'Акты п-п'!$C$5:$I$57,3,FALSE())</f>
        <v>45770</v>
      </c>
      <c r="W1816" s="17" t="str">
        <f aca="false">VLOOKUP(поверки!$T1816,'Акты п-п'!$C$5:$I$57,5,FALSE())</f>
        <v>Чупин А.А.</v>
      </c>
      <c r="X1816" s="17" t="n">
        <f aca="false">поверки!$G1816-поверки!$U1816</f>
        <v>1</v>
      </c>
      <c r="Y1816" s="17" t="n">
        <f aca="false">поверки!$V1816-поверки!$G1816</f>
        <v>2</v>
      </c>
      <c r="Z1816" s="17" t="str">
        <f aca="false">CONCATENATE(поверки!$Q1816," ",поверки!$S1816," номер ",поверки!$H1816)</f>
        <v>СГМ ЭРИС-100 СГМ ЭРИС-100 номер 112160138</v>
      </c>
    </row>
    <row r="1817" customFormat="false" ht="17.9" hidden="false" customHeight="false" outlineLevel="0" collapsed="false">
      <c r="B1817" s="1" t="s">
        <v>3974</v>
      </c>
      <c r="C1817" s="1" t="s">
        <v>30</v>
      </c>
      <c r="D1817" s="1" t="s">
        <v>446</v>
      </c>
      <c r="F1817" s="1" t="s">
        <v>3975</v>
      </c>
      <c r="G1817" s="16" t="n">
        <v>45768</v>
      </c>
      <c r="H1817" s="6" t="s">
        <v>4007</v>
      </c>
      <c r="J1817" s="1" t="s">
        <v>34</v>
      </c>
      <c r="K1817" s="1" t="s">
        <v>35</v>
      </c>
      <c r="L1817" s="1" t="s">
        <v>4008</v>
      </c>
      <c r="M1817" s="17" t="str">
        <f aca="false">IF(COUNTIF(поверки!$H$6:$H$3175,поверки!$H1817)&gt;1,"Дубликат","")</f>
        <v/>
      </c>
      <c r="N1817" s="17" t="str">
        <f aca="false">IF(COUNTIF(поверки!$L$6:$L$3175,поверки!$L1817)&gt;1,"Дубликат","")</f>
        <v/>
      </c>
      <c r="O1817" s="18" t="n">
        <v>1812</v>
      </c>
      <c r="P1817" s="17" t="str">
        <f aca="false">CONCATENATE(TEXT(MONTH(поверки!$G1817),"00"),"/",TEXT(поверки!$O1817,"000"), "/",TEXT(YEAR(поверки!$G1817)-2000,"00"))</f>
        <v>04/1812/25</v>
      </c>
      <c r="Q1817" s="17" t="str">
        <f aca="false">VLOOKUP(поверки!$F1817,'соответстиви ОТ типу'!$K$4:$M$344,2,FALSE())</f>
        <v>СГМ ЭРИС-100</v>
      </c>
      <c r="R1817" s="17" t="s">
        <v>52</v>
      </c>
      <c r="S1817" s="17" t="s">
        <v>3978</v>
      </c>
      <c r="T1817" s="17" t="n">
        <v>8</v>
      </c>
      <c r="U1817" s="19" t="n">
        <f aca="false">VLOOKUP(поверки!$T1817,'Акты п-п'!$C$5:$I$57,2,FALSE())</f>
        <v>45767</v>
      </c>
      <c r="V1817" s="19" t="n">
        <f aca="false">VLOOKUP(поверки!$T1817,'Акты п-п'!$C$5:$I$57,3,FALSE())</f>
        <v>45770</v>
      </c>
      <c r="W1817" s="17" t="str">
        <f aca="false">VLOOKUP(поверки!$T1817,'Акты п-п'!$C$5:$I$57,5,FALSE())</f>
        <v>Чупин А.А.</v>
      </c>
      <c r="X1817" s="17" t="n">
        <f aca="false">поверки!$G1817-поверки!$U1817</f>
        <v>1</v>
      </c>
      <c r="Y1817" s="17" t="n">
        <f aca="false">поверки!$V1817-поверки!$G1817</f>
        <v>2</v>
      </c>
      <c r="Z1817" s="17" t="str">
        <f aca="false">CONCATENATE(поверки!$Q1817," ",поверки!$S1817," номер ",поверки!$H1817)</f>
        <v>СГМ ЭРИС-100 СГМ ЭРИС-100 номер 112160285</v>
      </c>
    </row>
    <row r="1818" customFormat="false" ht="17.9" hidden="false" customHeight="false" outlineLevel="0" collapsed="false">
      <c r="B1818" s="1" t="s">
        <v>3974</v>
      </c>
      <c r="C1818" s="1" t="s">
        <v>30</v>
      </c>
      <c r="D1818" s="1" t="s">
        <v>446</v>
      </c>
      <c r="F1818" s="1" t="s">
        <v>3975</v>
      </c>
      <c r="G1818" s="16" t="n">
        <v>45768</v>
      </c>
      <c r="H1818" s="6" t="s">
        <v>4009</v>
      </c>
      <c r="J1818" s="1" t="s">
        <v>34</v>
      </c>
      <c r="K1818" s="1" t="s">
        <v>35</v>
      </c>
      <c r="L1818" s="1" t="s">
        <v>4010</v>
      </c>
      <c r="M1818" s="17" t="str">
        <f aca="false">IF(COUNTIF(поверки!$H$6:$H$3175,поверки!$H1818)&gt;1,"Дубликат","")</f>
        <v/>
      </c>
      <c r="N1818" s="17" t="str">
        <f aca="false">IF(COUNTIF(поверки!$L$6:$L$3175,поверки!$L1818)&gt;1,"Дубликат","")</f>
        <v/>
      </c>
      <c r="O1818" s="18" t="n">
        <v>1813</v>
      </c>
      <c r="P1818" s="17" t="str">
        <f aca="false">CONCATENATE(TEXT(MONTH(поверки!$G1818),"00"),"/",TEXT(поверки!$O1818,"000"), "/",TEXT(YEAR(поверки!$G1818)-2000,"00"))</f>
        <v>04/1813/25</v>
      </c>
      <c r="Q1818" s="17" t="str">
        <f aca="false">VLOOKUP(поверки!$F1818,'соответстиви ОТ типу'!$K$4:$M$344,2,FALSE())</f>
        <v>СГМ ЭРИС-100</v>
      </c>
      <c r="R1818" s="17" t="s">
        <v>52</v>
      </c>
      <c r="S1818" s="17" t="s">
        <v>3978</v>
      </c>
      <c r="T1818" s="17" t="n">
        <v>8</v>
      </c>
      <c r="U1818" s="19" t="n">
        <f aca="false">VLOOKUP(поверки!$T1818,'Акты п-п'!$C$5:$I$57,2,FALSE())</f>
        <v>45767</v>
      </c>
      <c r="V1818" s="19" t="n">
        <f aca="false">VLOOKUP(поверки!$T1818,'Акты п-п'!$C$5:$I$57,3,FALSE())</f>
        <v>45770</v>
      </c>
      <c r="W1818" s="17" t="str">
        <f aca="false">VLOOKUP(поверки!$T1818,'Акты п-п'!$C$5:$I$57,5,FALSE())</f>
        <v>Чупин А.А.</v>
      </c>
      <c r="X1818" s="17" t="n">
        <f aca="false">поверки!$G1818-поверки!$U1818</f>
        <v>1</v>
      </c>
      <c r="Y1818" s="17" t="n">
        <f aca="false">поверки!$V1818-поверки!$G1818</f>
        <v>2</v>
      </c>
      <c r="Z1818" s="17" t="str">
        <f aca="false">CONCATENATE(поверки!$Q1818," ",поверки!$S1818," номер ",поверки!$H1818)</f>
        <v>СГМ ЭРИС-100 СГМ ЭРИС-100 номер 112160213</v>
      </c>
    </row>
    <row r="1819" customFormat="false" ht="17.9" hidden="false" customHeight="false" outlineLevel="0" collapsed="false">
      <c r="B1819" s="1" t="s">
        <v>3974</v>
      </c>
      <c r="C1819" s="1" t="s">
        <v>30</v>
      </c>
      <c r="D1819" s="1" t="s">
        <v>446</v>
      </c>
      <c r="F1819" s="1" t="s">
        <v>3975</v>
      </c>
      <c r="G1819" s="16" t="n">
        <v>45768</v>
      </c>
      <c r="H1819" s="6" t="s">
        <v>4011</v>
      </c>
      <c r="J1819" s="1" t="s">
        <v>34</v>
      </c>
      <c r="K1819" s="1" t="s">
        <v>35</v>
      </c>
      <c r="L1819" s="1" t="s">
        <v>4012</v>
      </c>
      <c r="M1819" s="17" t="str">
        <f aca="false">IF(COUNTIF(поверки!$H$6:$H$3175,поверки!$H1819)&gt;1,"Дубликат","")</f>
        <v/>
      </c>
      <c r="N1819" s="17" t="str">
        <f aca="false">IF(COUNTIF(поверки!$L$6:$L$3175,поверки!$L1819)&gt;1,"Дубликат","")</f>
        <v/>
      </c>
      <c r="O1819" s="18" t="n">
        <v>1814</v>
      </c>
      <c r="P1819" s="17" t="str">
        <f aca="false">CONCATENATE(TEXT(MONTH(поверки!$G1819),"00"),"/",TEXT(поверки!$O1819,"000"), "/",TEXT(YEAR(поверки!$G1819)-2000,"00"))</f>
        <v>04/1814/25</v>
      </c>
      <c r="Q1819" s="17" t="str">
        <f aca="false">VLOOKUP(поверки!$F1819,'соответстиви ОТ типу'!$K$4:$M$344,2,FALSE())</f>
        <v>СГМ ЭРИС-100</v>
      </c>
      <c r="R1819" s="17" t="s">
        <v>52</v>
      </c>
      <c r="S1819" s="17" t="s">
        <v>3978</v>
      </c>
      <c r="T1819" s="17" t="n">
        <v>8</v>
      </c>
      <c r="U1819" s="19" t="n">
        <f aca="false">VLOOKUP(поверки!$T1819,'Акты п-п'!$C$5:$I$57,2,FALSE())</f>
        <v>45767</v>
      </c>
      <c r="V1819" s="19" t="n">
        <f aca="false">VLOOKUP(поверки!$T1819,'Акты п-п'!$C$5:$I$57,3,FALSE())</f>
        <v>45770</v>
      </c>
      <c r="W1819" s="17" t="str">
        <f aca="false">VLOOKUP(поверки!$T1819,'Акты п-п'!$C$5:$I$57,5,FALSE())</f>
        <v>Чупин А.А.</v>
      </c>
      <c r="X1819" s="17" t="n">
        <f aca="false">поверки!$G1819-поверки!$U1819</f>
        <v>1</v>
      </c>
      <c r="Y1819" s="17" t="n">
        <f aca="false">поверки!$V1819-поверки!$G1819</f>
        <v>2</v>
      </c>
      <c r="Z1819" s="17" t="str">
        <f aca="false">CONCATENATE(поверки!$Q1819," ",поверки!$S1819," номер ",поверки!$H1819)</f>
        <v>СГМ ЭРИС-100 СГМ ЭРИС-100 номер 112160187</v>
      </c>
    </row>
    <row r="1820" customFormat="false" ht="17.9" hidden="false" customHeight="false" outlineLevel="0" collapsed="false">
      <c r="B1820" s="1" t="s">
        <v>3974</v>
      </c>
      <c r="C1820" s="1" t="s">
        <v>30</v>
      </c>
      <c r="D1820" s="1" t="s">
        <v>446</v>
      </c>
      <c r="F1820" s="1" t="s">
        <v>3975</v>
      </c>
      <c r="G1820" s="16" t="n">
        <v>45768</v>
      </c>
      <c r="H1820" s="6" t="s">
        <v>4013</v>
      </c>
      <c r="J1820" s="1" t="s">
        <v>34</v>
      </c>
      <c r="K1820" s="1" t="s">
        <v>35</v>
      </c>
      <c r="L1820" s="1" t="s">
        <v>4014</v>
      </c>
      <c r="M1820" s="17" t="str">
        <f aca="false">IF(COUNTIF(поверки!$H$6:$H$3175,поверки!$H1820)&gt;1,"Дубликат","")</f>
        <v/>
      </c>
      <c r="N1820" s="17" t="str">
        <f aca="false">IF(COUNTIF(поверки!$L$6:$L$3175,поверки!$L1820)&gt;1,"Дубликат","")</f>
        <v/>
      </c>
      <c r="O1820" s="18" t="n">
        <v>1815</v>
      </c>
      <c r="P1820" s="17" t="str">
        <f aca="false">CONCATENATE(TEXT(MONTH(поверки!$G1820),"00"),"/",TEXT(поверки!$O1820,"000"), "/",TEXT(YEAR(поверки!$G1820)-2000,"00"))</f>
        <v>04/1815/25</v>
      </c>
      <c r="Q1820" s="17" t="str">
        <f aca="false">VLOOKUP(поверки!$F1820,'соответстиви ОТ типу'!$K$4:$M$344,2,FALSE())</f>
        <v>СГМ ЭРИС-100</v>
      </c>
      <c r="R1820" s="17" t="s">
        <v>52</v>
      </c>
      <c r="S1820" s="17" t="s">
        <v>3978</v>
      </c>
      <c r="T1820" s="17" t="n">
        <v>8</v>
      </c>
      <c r="U1820" s="19" t="n">
        <f aca="false">VLOOKUP(поверки!$T1820,'Акты п-п'!$C$5:$I$57,2,FALSE())</f>
        <v>45767</v>
      </c>
      <c r="V1820" s="19" t="n">
        <f aca="false">VLOOKUP(поверки!$T1820,'Акты п-п'!$C$5:$I$57,3,FALSE())</f>
        <v>45770</v>
      </c>
      <c r="W1820" s="17" t="str">
        <f aca="false">VLOOKUP(поверки!$T1820,'Акты п-п'!$C$5:$I$57,5,FALSE())</f>
        <v>Чупин А.А.</v>
      </c>
      <c r="X1820" s="17" t="n">
        <f aca="false">поверки!$G1820-поверки!$U1820</f>
        <v>1</v>
      </c>
      <c r="Y1820" s="17" t="n">
        <f aca="false">поверки!$V1820-поверки!$G1820</f>
        <v>2</v>
      </c>
      <c r="Z1820" s="17" t="str">
        <f aca="false">CONCATENATE(поверки!$Q1820," ",поверки!$S1820," номер ",поверки!$H1820)</f>
        <v>СГМ ЭРИС-100 СГМ ЭРИС-100 номер 112160114</v>
      </c>
    </row>
    <row r="1821" customFormat="false" ht="17.9" hidden="false" customHeight="false" outlineLevel="0" collapsed="false">
      <c r="B1821" s="1" t="s">
        <v>3974</v>
      </c>
      <c r="C1821" s="1" t="s">
        <v>30</v>
      </c>
      <c r="D1821" s="1" t="s">
        <v>446</v>
      </c>
      <c r="F1821" s="1" t="s">
        <v>3975</v>
      </c>
      <c r="G1821" s="16" t="n">
        <v>45768</v>
      </c>
      <c r="H1821" s="6" t="s">
        <v>4015</v>
      </c>
      <c r="J1821" s="1" t="s">
        <v>34</v>
      </c>
      <c r="K1821" s="1" t="s">
        <v>35</v>
      </c>
      <c r="L1821" s="1" t="s">
        <v>4016</v>
      </c>
      <c r="M1821" s="17" t="str">
        <f aca="false">IF(COUNTIF(поверки!$H$6:$H$3175,поверки!$H1821)&gt;1,"Дубликат","")</f>
        <v/>
      </c>
      <c r="N1821" s="17" t="str">
        <f aca="false">IF(COUNTIF(поверки!$L$6:$L$3175,поверки!$L1821)&gt;1,"Дубликат","")</f>
        <v/>
      </c>
      <c r="O1821" s="18" t="n">
        <v>1816</v>
      </c>
      <c r="P1821" s="17" t="str">
        <f aca="false">CONCATENATE(TEXT(MONTH(поверки!$G1821),"00"),"/",TEXT(поверки!$O1821,"000"), "/",TEXT(YEAR(поверки!$G1821)-2000,"00"))</f>
        <v>04/1816/25</v>
      </c>
      <c r="Q1821" s="17" t="str">
        <f aca="false">VLOOKUP(поверки!$F1821,'соответстиви ОТ типу'!$K$4:$M$344,2,FALSE())</f>
        <v>СГМ ЭРИС-100</v>
      </c>
      <c r="R1821" s="17" t="s">
        <v>52</v>
      </c>
      <c r="S1821" s="17" t="s">
        <v>3978</v>
      </c>
      <c r="T1821" s="17" t="n">
        <v>8</v>
      </c>
      <c r="U1821" s="19" t="n">
        <f aca="false">VLOOKUP(поверки!$T1821,'Акты п-п'!$C$5:$I$57,2,FALSE())</f>
        <v>45767</v>
      </c>
      <c r="V1821" s="19" t="n">
        <f aca="false">VLOOKUP(поверки!$T1821,'Акты п-п'!$C$5:$I$57,3,FALSE())</f>
        <v>45770</v>
      </c>
      <c r="W1821" s="17" t="str">
        <f aca="false">VLOOKUP(поверки!$T1821,'Акты п-п'!$C$5:$I$57,5,FALSE())</f>
        <v>Чупин А.А.</v>
      </c>
      <c r="X1821" s="17" t="n">
        <f aca="false">поверки!$G1821-поверки!$U1821</f>
        <v>1</v>
      </c>
      <c r="Y1821" s="17" t="n">
        <f aca="false">поверки!$V1821-поверки!$G1821</f>
        <v>2</v>
      </c>
      <c r="Z1821" s="17" t="str">
        <f aca="false">CONCATENATE(поверки!$Q1821," ",поверки!$S1821," номер ",поверки!$H1821)</f>
        <v>СГМ ЭРИС-100 СГМ ЭРИС-100 номер 112160089</v>
      </c>
    </row>
    <row r="1822" customFormat="false" ht="17.9" hidden="false" customHeight="false" outlineLevel="0" collapsed="false">
      <c r="B1822" s="1" t="s">
        <v>3974</v>
      </c>
      <c r="C1822" s="1" t="s">
        <v>30</v>
      </c>
      <c r="D1822" s="1" t="s">
        <v>446</v>
      </c>
      <c r="F1822" s="1" t="s">
        <v>3975</v>
      </c>
      <c r="G1822" s="16" t="n">
        <v>45768</v>
      </c>
      <c r="H1822" s="6" t="s">
        <v>4017</v>
      </c>
      <c r="J1822" s="1" t="s">
        <v>34</v>
      </c>
      <c r="K1822" s="1" t="s">
        <v>35</v>
      </c>
      <c r="L1822" s="1" t="s">
        <v>4018</v>
      </c>
      <c r="M1822" s="17" t="str">
        <f aca="false">IF(COUNTIF(поверки!$H$6:$H$3175,поверки!$H1822)&gt;1,"Дубликат","")</f>
        <v/>
      </c>
      <c r="N1822" s="17" t="str">
        <f aca="false">IF(COUNTIF(поверки!$L$6:$L$3175,поверки!$L1822)&gt;1,"Дубликат","")</f>
        <v/>
      </c>
      <c r="O1822" s="18" t="n">
        <v>1817</v>
      </c>
      <c r="P1822" s="17" t="str">
        <f aca="false">CONCATENATE(TEXT(MONTH(поверки!$G1822),"00"),"/",TEXT(поверки!$O1822,"000"), "/",TEXT(YEAR(поверки!$G1822)-2000,"00"))</f>
        <v>04/1817/25</v>
      </c>
      <c r="Q1822" s="17" t="str">
        <f aca="false">VLOOKUP(поверки!$F1822,'соответстиви ОТ типу'!$K$4:$M$344,2,FALSE())</f>
        <v>СГМ ЭРИС-100</v>
      </c>
      <c r="R1822" s="17" t="s">
        <v>52</v>
      </c>
      <c r="S1822" s="17" t="s">
        <v>3978</v>
      </c>
      <c r="T1822" s="17" t="n">
        <v>8</v>
      </c>
      <c r="U1822" s="19" t="n">
        <f aca="false">VLOOKUP(поверки!$T1822,'Акты п-п'!$C$5:$I$57,2,FALSE())</f>
        <v>45767</v>
      </c>
      <c r="V1822" s="19" t="n">
        <f aca="false">VLOOKUP(поверки!$T1822,'Акты п-п'!$C$5:$I$57,3,FALSE())</f>
        <v>45770</v>
      </c>
      <c r="W1822" s="17" t="str">
        <f aca="false">VLOOKUP(поверки!$T1822,'Акты п-п'!$C$5:$I$57,5,FALSE())</f>
        <v>Чупин А.А.</v>
      </c>
      <c r="X1822" s="17" t="n">
        <f aca="false">поверки!$G1822-поверки!$U1822</f>
        <v>1</v>
      </c>
      <c r="Y1822" s="17" t="n">
        <f aca="false">поверки!$V1822-поверки!$G1822</f>
        <v>2</v>
      </c>
      <c r="Z1822" s="17" t="str">
        <f aca="false">CONCATENATE(поверки!$Q1822," ",поверки!$S1822," номер ",поверки!$H1822)</f>
        <v>СГМ ЭРИС-100 СГМ ЭРИС-100 номер 112160119</v>
      </c>
    </row>
    <row r="1823" customFormat="false" ht="17.9" hidden="false" customHeight="false" outlineLevel="0" collapsed="false">
      <c r="B1823" s="1" t="s">
        <v>3974</v>
      </c>
      <c r="C1823" s="1" t="s">
        <v>30</v>
      </c>
      <c r="D1823" s="1" t="s">
        <v>446</v>
      </c>
      <c r="F1823" s="1" t="s">
        <v>3975</v>
      </c>
      <c r="G1823" s="16" t="n">
        <v>45768</v>
      </c>
      <c r="H1823" s="6" t="s">
        <v>4019</v>
      </c>
      <c r="J1823" s="1" t="s">
        <v>34</v>
      </c>
      <c r="K1823" s="1" t="s">
        <v>35</v>
      </c>
      <c r="L1823" s="1" t="s">
        <v>4020</v>
      </c>
      <c r="M1823" s="17" t="str">
        <f aca="false">IF(COUNTIF(поверки!$H$6:$H$3175,поверки!$H1823)&gt;1,"Дубликат","")</f>
        <v/>
      </c>
      <c r="N1823" s="17" t="str">
        <f aca="false">IF(COUNTIF(поверки!$L$6:$L$3175,поверки!$L1823)&gt;1,"Дубликат","")</f>
        <v/>
      </c>
      <c r="O1823" s="18" t="n">
        <v>1818</v>
      </c>
      <c r="P1823" s="17" t="str">
        <f aca="false">CONCATENATE(TEXT(MONTH(поверки!$G1823),"00"),"/",TEXT(поверки!$O1823,"000"), "/",TEXT(YEAR(поверки!$G1823)-2000,"00"))</f>
        <v>04/1818/25</v>
      </c>
      <c r="Q1823" s="17" t="str">
        <f aca="false">VLOOKUP(поверки!$F1823,'соответстиви ОТ типу'!$K$4:$M$344,2,FALSE())</f>
        <v>СГМ ЭРИС-100</v>
      </c>
      <c r="R1823" s="17" t="s">
        <v>52</v>
      </c>
      <c r="S1823" s="17" t="s">
        <v>3978</v>
      </c>
      <c r="T1823" s="17" t="n">
        <v>8</v>
      </c>
      <c r="U1823" s="19" t="n">
        <f aca="false">VLOOKUP(поверки!$T1823,'Акты п-п'!$C$5:$I$57,2,FALSE())</f>
        <v>45767</v>
      </c>
      <c r="V1823" s="19" t="n">
        <f aca="false">VLOOKUP(поверки!$T1823,'Акты п-п'!$C$5:$I$57,3,FALSE())</f>
        <v>45770</v>
      </c>
      <c r="W1823" s="17" t="str">
        <f aca="false">VLOOKUP(поверки!$T1823,'Акты п-п'!$C$5:$I$57,5,FALSE())</f>
        <v>Чупин А.А.</v>
      </c>
      <c r="X1823" s="17" t="n">
        <f aca="false">поверки!$G1823-поверки!$U1823</f>
        <v>1</v>
      </c>
      <c r="Y1823" s="17" t="n">
        <f aca="false">поверки!$V1823-поверки!$G1823</f>
        <v>2</v>
      </c>
      <c r="Z1823" s="17" t="str">
        <f aca="false">CONCATENATE(поверки!$Q1823," ",поверки!$S1823," номер ",поверки!$H1823)</f>
        <v>СГМ ЭРИС-100 СГМ ЭРИС-100 номер 112160126</v>
      </c>
    </row>
    <row r="1824" customFormat="false" ht="17.9" hidden="false" customHeight="false" outlineLevel="0" collapsed="false">
      <c r="B1824" s="1" t="s">
        <v>3974</v>
      </c>
      <c r="C1824" s="1" t="s">
        <v>30</v>
      </c>
      <c r="D1824" s="1" t="s">
        <v>446</v>
      </c>
      <c r="F1824" s="1" t="s">
        <v>3975</v>
      </c>
      <c r="G1824" s="16" t="n">
        <v>45768</v>
      </c>
      <c r="H1824" s="6" t="s">
        <v>4021</v>
      </c>
      <c r="J1824" s="1" t="s">
        <v>34</v>
      </c>
      <c r="K1824" s="1" t="s">
        <v>35</v>
      </c>
      <c r="L1824" s="1" t="s">
        <v>4022</v>
      </c>
      <c r="M1824" s="17" t="str">
        <f aca="false">IF(COUNTIF(поверки!$H$6:$H$3175,поверки!$H1824)&gt;1,"Дубликат","")</f>
        <v/>
      </c>
      <c r="N1824" s="17" t="str">
        <f aca="false">IF(COUNTIF(поверки!$L$6:$L$3175,поверки!$L1824)&gt;1,"Дубликат","")</f>
        <v/>
      </c>
      <c r="O1824" s="18" t="n">
        <v>1819</v>
      </c>
      <c r="P1824" s="17" t="str">
        <f aca="false">CONCATENATE(TEXT(MONTH(поверки!$G1824),"00"),"/",TEXT(поверки!$O1824,"000"), "/",TEXT(YEAR(поверки!$G1824)-2000,"00"))</f>
        <v>04/1819/25</v>
      </c>
      <c r="Q1824" s="17" t="str">
        <f aca="false">VLOOKUP(поверки!$F1824,'соответстиви ОТ типу'!$K$4:$M$344,2,FALSE())</f>
        <v>СГМ ЭРИС-100</v>
      </c>
      <c r="R1824" s="17" t="s">
        <v>52</v>
      </c>
      <c r="S1824" s="17" t="s">
        <v>3978</v>
      </c>
      <c r="T1824" s="17" t="n">
        <v>8</v>
      </c>
      <c r="U1824" s="19" t="n">
        <f aca="false">VLOOKUP(поверки!$T1824,'Акты п-п'!$C$5:$I$57,2,FALSE())</f>
        <v>45767</v>
      </c>
      <c r="V1824" s="19" t="n">
        <f aca="false">VLOOKUP(поверки!$T1824,'Акты п-п'!$C$5:$I$57,3,FALSE())</f>
        <v>45770</v>
      </c>
      <c r="W1824" s="17" t="str">
        <f aca="false">VLOOKUP(поверки!$T1824,'Акты п-п'!$C$5:$I$57,5,FALSE())</f>
        <v>Чупин А.А.</v>
      </c>
      <c r="X1824" s="17" t="n">
        <f aca="false">поверки!$G1824-поверки!$U1824</f>
        <v>1</v>
      </c>
      <c r="Y1824" s="17" t="n">
        <f aca="false">поверки!$V1824-поверки!$G1824</f>
        <v>2</v>
      </c>
      <c r="Z1824" s="17" t="str">
        <f aca="false">CONCATENATE(поверки!$Q1824," ",поверки!$S1824," номер ",поверки!$H1824)</f>
        <v>СГМ ЭРИС-100 СГМ ЭРИС-100 номер 112160061</v>
      </c>
    </row>
    <row r="1825" customFormat="false" ht="17.9" hidden="false" customHeight="false" outlineLevel="0" collapsed="false">
      <c r="B1825" s="1" t="s">
        <v>3974</v>
      </c>
      <c r="C1825" s="1" t="s">
        <v>30</v>
      </c>
      <c r="D1825" s="1" t="s">
        <v>446</v>
      </c>
      <c r="F1825" s="1" t="s">
        <v>3975</v>
      </c>
      <c r="G1825" s="16" t="n">
        <v>45768</v>
      </c>
      <c r="H1825" s="6" t="s">
        <v>4023</v>
      </c>
      <c r="J1825" s="1" t="s">
        <v>34</v>
      </c>
      <c r="K1825" s="1" t="s">
        <v>35</v>
      </c>
      <c r="L1825" s="1" t="s">
        <v>4024</v>
      </c>
      <c r="M1825" s="17" t="str">
        <f aca="false">IF(COUNTIF(поверки!$H$6:$H$3175,поверки!$H1825)&gt;1,"Дубликат","")</f>
        <v/>
      </c>
      <c r="N1825" s="17" t="str">
        <f aca="false">IF(COUNTIF(поверки!$L$6:$L$3175,поверки!$L1825)&gt;1,"Дубликат","")</f>
        <v/>
      </c>
      <c r="O1825" s="18" t="n">
        <v>1820</v>
      </c>
      <c r="P1825" s="17" t="str">
        <f aca="false">CONCATENATE(TEXT(MONTH(поверки!$G1825),"00"),"/",TEXT(поверки!$O1825,"000"), "/",TEXT(YEAR(поверки!$G1825)-2000,"00"))</f>
        <v>04/1820/25</v>
      </c>
      <c r="Q1825" s="17" t="str">
        <f aca="false">VLOOKUP(поверки!$F1825,'соответстиви ОТ типу'!$K$4:$M$344,2,FALSE())</f>
        <v>СГМ ЭРИС-100</v>
      </c>
      <c r="R1825" s="17" t="s">
        <v>52</v>
      </c>
      <c r="S1825" s="17" t="s">
        <v>3978</v>
      </c>
      <c r="T1825" s="17" t="n">
        <v>8</v>
      </c>
      <c r="U1825" s="19" t="n">
        <f aca="false">VLOOKUP(поверки!$T1825,'Акты п-п'!$C$5:$I$57,2,FALSE())</f>
        <v>45767</v>
      </c>
      <c r="V1825" s="19" t="n">
        <f aca="false">VLOOKUP(поверки!$T1825,'Акты п-п'!$C$5:$I$57,3,FALSE())</f>
        <v>45770</v>
      </c>
      <c r="W1825" s="17" t="str">
        <f aca="false">VLOOKUP(поверки!$T1825,'Акты п-п'!$C$5:$I$57,5,FALSE())</f>
        <v>Чупин А.А.</v>
      </c>
      <c r="X1825" s="17" t="n">
        <f aca="false">поверки!$G1825-поверки!$U1825</f>
        <v>1</v>
      </c>
      <c r="Y1825" s="17" t="n">
        <f aca="false">поверки!$V1825-поверки!$G1825</f>
        <v>2</v>
      </c>
      <c r="Z1825" s="17" t="str">
        <f aca="false">CONCATENATE(поверки!$Q1825," ",поверки!$S1825," номер ",поверки!$H1825)</f>
        <v>СГМ ЭРИС-100 СГМ ЭРИС-100 номер 112160024</v>
      </c>
    </row>
    <row r="1826" customFormat="false" ht="17.9" hidden="false" customHeight="false" outlineLevel="0" collapsed="false">
      <c r="B1826" s="1" t="s">
        <v>3974</v>
      </c>
      <c r="C1826" s="1" t="s">
        <v>30</v>
      </c>
      <c r="D1826" s="1" t="s">
        <v>446</v>
      </c>
      <c r="F1826" s="1" t="s">
        <v>3975</v>
      </c>
      <c r="G1826" s="16" t="n">
        <v>45768</v>
      </c>
      <c r="H1826" s="6" t="s">
        <v>4025</v>
      </c>
      <c r="J1826" s="1" t="s">
        <v>34</v>
      </c>
      <c r="K1826" s="1" t="s">
        <v>35</v>
      </c>
      <c r="L1826" s="1" t="s">
        <v>4026</v>
      </c>
      <c r="M1826" s="17" t="str">
        <f aca="false">IF(COUNTIF(поверки!$H$6:$H$3175,поверки!$H1826)&gt;1,"Дубликат","")</f>
        <v/>
      </c>
      <c r="N1826" s="17" t="str">
        <f aca="false">IF(COUNTIF(поверки!$L$6:$L$3175,поверки!$L1826)&gt;1,"Дубликат","")</f>
        <v/>
      </c>
      <c r="O1826" s="18" t="n">
        <v>1821</v>
      </c>
      <c r="P1826" s="17" t="str">
        <f aca="false">CONCATENATE(TEXT(MONTH(поверки!$G1826),"00"),"/",TEXT(поверки!$O1826,"000"), "/",TEXT(YEAR(поверки!$G1826)-2000,"00"))</f>
        <v>04/1821/25</v>
      </c>
      <c r="Q1826" s="17" t="str">
        <f aca="false">VLOOKUP(поверки!$F1826,'соответстиви ОТ типу'!$K$4:$M$344,2,FALSE())</f>
        <v>СГМ ЭРИС-100</v>
      </c>
      <c r="R1826" s="17" t="s">
        <v>52</v>
      </c>
      <c r="S1826" s="17" t="s">
        <v>3978</v>
      </c>
      <c r="T1826" s="17" t="n">
        <v>8</v>
      </c>
      <c r="U1826" s="19" t="n">
        <f aca="false">VLOOKUP(поверки!$T1826,'Акты п-п'!$C$5:$I$57,2,FALSE())</f>
        <v>45767</v>
      </c>
      <c r="V1826" s="19" t="n">
        <f aca="false">VLOOKUP(поверки!$T1826,'Акты п-п'!$C$5:$I$57,3,FALSE())</f>
        <v>45770</v>
      </c>
      <c r="W1826" s="17" t="str">
        <f aca="false">VLOOKUP(поверки!$T1826,'Акты п-п'!$C$5:$I$57,5,FALSE())</f>
        <v>Чупин А.А.</v>
      </c>
      <c r="X1826" s="17" t="n">
        <f aca="false">поверки!$G1826-поверки!$U1826</f>
        <v>1</v>
      </c>
      <c r="Y1826" s="17" t="n">
        <f aca="false">поверки!$V1826-поверки!$G1826</f>
        <v>2</v>
      </c>
      <c r="Z1826" s="17" t="str">
        <f aca="false">CONCATENATE(поверки!$Q1826," ",поверки!$S1826," номер ",поверки!$H1826)</f>
        <v>СГМ ЭРИС-100 СГМ ЭРИС-100 номер 112160088</v>
      </c>
    </row>
    <row r="1827" customFormat="false" ht="17.9" hidden="false" customHeight="false" outlineLevel="0" collapsed="false">
      <c r="B1827" s="1" t="s">
        <v>3974</v>
      </c>
      <c r="C1827" s="1" t="s">
        <v>30</v>
      </c>
      <c r="D1827" s="1" t="s">
        <v>446</v>
      </c>
      <c r="F1827" s="1" t="s">
        <v>3975</v>
      </c>
      <c r="G1827" s="16" t="n">
        <v>45768</v>
      </c>
      <c r="H1827" s="6" t="s">
        <v>4027</v>
      </c>
      <c r="J1827" s="1" t="s">
        <v>34</v>
      </c>
      <c r="K1827" s="1" t="s">
        <v>35</v>
      </c>
      <c r="L1827" s="1" t="s">
        <v>4028</v>
      </c>
      <c r="M1827" s="17" t="str">
        <f aca="false">IF(COUNTIF(поверки!$H$6:$H$3175,поверки!$H1827)&gt;1,"Дубликат","")</f>
        <v/>
      </c>
      <c r="N1827" s="17" t="str">
        <f aca="false">IF(COUNTIF(поверки!$L$6:$L$3175,поверки!$L1827)&gt;1,"Дубликат","")</f>
        <v/>
      </c>
      <c r="O1827" s="18" t="n">
        <v>1822</v>
      </c>
      <c r="P1827" s="17" t="str">
        <f aca="false">CONCATENATE(TEXT(MONTH(поверки!$G1827),"00"),"/",TEXT(поверки!$O1827,"000"), "/",TEXT(YEAR(поверки!$G1827)-2000,"00"))</f>
        <v>04/1822/25</v>
      </c>
      <c r="Q1827" s="17" t="str">
        <f aca="false">VLOOKUP(поверки!$F1827,'соответстиви ОТ типу'!$K$4:$M$344,2,FALSE())</f>
        <v>СГМ ЭРИС-100</v>
      </c>
      <c r="R1827" s="17" t="s">
        <v>52</v>
      </c>
      <c r="S1827" s="17" t="s">
        <v>3978</v>
      </c>
      <c r="T1827" s="17" t="n">
        <v>8</v>
      </c>
      <c r="U1827" s="19" t="n">
        <f aca="false">VLOOKUP(поверки!$T1827,'Акты п-п'!$C$5:$I$57,2,FALSE())</f>
        <v>45767</v>
      </c>
      <c r="V1827" s="19" t="n">
        <f aca="false">VLOOKUP(поверки!$T1827,'Акты п-п'!$C$5:$I$57,3,FALSE())</f>
        <v>45770</v>
      </c>
      <c r="W1827" s="17" t="str">
        <f aca="false">VLOOKUP(поверки!$T1827,'Акты п-п'!$C$5:$I$57,5,FALSE())</f>
        <v>Чупин А.А.</v>
      </c>
      <c r="X1827" s="17" t="n">
        <f aca="false">поверки!$G1827-поверки!$U1827</f>
        <v>1</v>
      </c>
      <c r="Y1827" s="17" t="n">
        <f aca="false">поверки!$V1827-поверки!$G1827</f>
        <v>2</v>
      </c>
      <c r="Z1827" s="17" t="str">
        <f aca="false">CONCATENATE(поверки!$Q1827," ",поверки!$S1827," номер ",поверки!$H1827)</f>
        <v>СГМ ЭРИС-100 СГМ ЭРИС-100 номер 112160236</v>
      </c>
    </row>
    <row r="1828" customFormat="false" ht="17.9" hidden="false" customHeight="false" outlineLevel="0" collapsed="false">
      <c r="B1828" s="1" t="s">
        <v>3974</v>
      </c>
      <c r="C1828" s="1" t="s">
        <v>30</v>
      </c>
      <c r="D1828" s="1" t="s">
        <v>446</v>
      </c>
      <c r="F1828" s="1" t="s">
        <v>3975</v>
      </c>
      <c r="G1828" s="16" t="n">
        <v>45768</v>
      </c>
      <c r="H1828" s="6" t="s">
        <v>4029</v>
      </c>
      <c r="J1828" s="1" t="s">
        <v>34</v>
      </c>
      <c r="K1828" s="1" t="s">
        <v>35</v>
      </c>
      <c r="L1828" s="1" t="s">
        <v>4030</v>
      </c>
      <c r="M1828" s="17" t="str">
        <f aca="false">IF(COUNTIF(поверки!$H$6:$H$3175,поверки!$H1828)&gt;1,"Дубликат","")</f>
        <v/>
      </c>
      <c r="N1828" s="17" t="str">
        <f aca="false">IF(COUNTIF(поверки!$L$6:$L$3175,поверки!$L1828)&gt;1,"Дубликат","")</f>
        <v/>
      </c>
      <c r="O1828" s="18" t="n">
        <v>1823</v>
      </c>
      <c r="P1828" s="17" t="str">
        <f aca="false">CONCATENATE(TEXT(MONTH(поверки!$G1828),"00"),"/",TEXT(поверки!$O1828,"000"), "/",TEXT(YEAR(поверки!$G1828)-2000,"00"))</f>
        <v>04/1823/25</v>
      </c>
      <c r="Q1828" s="17" t="str">
        <f aca="false">VLOOKUP(поверки!$F1828,'соответстиви ОТ типу'!$K$4:$M$344,2,FALSE())</f>
        <v>СГМ ЭРИС-100</v>
      </c>
      <c r="R1828" s="17" t="s">
        <v>52</v>
      </c>
      <c r="S1828" s="17" t="s">
        <v>3978</v>
      </c>
      <c r="T1828" s="17" t="n">
        <v>8</v>
      </c>
      <c r="U1828" s="19" t="n">
        <f aca="false">VLOOKUP(поверки!$T1828,'Акты п-п'!$C$5:$I$57,2,FALSE())</f>
        <v>45767</v>
      </c>
      <c r="V1828" s="19" t="n">
        <f aca="false">VLOOKUP(поверки!$T1828,'Акты п-п'!$C$5:$I$57,3,FALSE())</f>
        <v>45770</v>
      </c>
      <c r="W1828" s="17" t="str">
        <f aca="false">VLOOKUP(поверки!$T1828,'Акты п-п'!$C$5:$I$57,5,FALSE())</f>
        <v>Чупин А.А.</v>
      </c>
      <c r="X1828" s="17" t="n">
        <f aca="false">поверки!$G1828-поверки!$U1828</f>
        <v>1</v>
      </c>
      <c r="Y1828" s="17" t="n">
        <f aca="false">поверки!$V1828-поверки!$G1828</f>
        <v>2</v>
      </c>
      <c r="Z1828" s="17" t="str">
        <f aca="false">CONCATENATE(поверки!$Q1828," ",поверки!$S1828," номер ",поверки!$H1828)</f>
        <v>СГМ ЭРИС-100 СГМ ЭРИС-100 номер 112150509</v>
      </c>
    </row>
    <row r="1829" customFormat="false" ht="17.9" hidden="false" customHeight="false" outlineLevel="0" collapsed="false">
      <c r="B1829" s="1" t="s">
        <v>3974</v>
      </c>
      <c r="C1829" s="1" t="s">
        <v>30</v>
      </c>
      <c r="D1829" s="1" t="s">
        <v>446</v>
      </c>
      <c r="F1829" s="1" t="s">
        <v>3975</v>
      </c>
      <c r="G1829" s="16" t="n">
        <v>45768</v>
      </c>
      <c r="H1829" s="6" t="s">
        <v>4031</v>
      </c>
      <c r="J1829" s="1" t="s">
        <v>34</v>
      </c>
      <c r="K1829" s="1" t="s">
        <v>35</v>
      </c>
      <c r="L1829" s="1" t="s">
        <v>4032</v>
      </c>
      <c r="M1829" s="17" t="str">
        <f aca="false">IF(COUNTIF(поверки!$H$6:$H$3175,поверки!$H1829)&gt;1,"Дубликат","")</f>
        <v/>
      </c>
      <c r="N1829" s="17" t="str">
        <f aca="false">IF(COUNTIF(поверки!$L$6:$L$3175,поверки!$L1829)&gt;1,"Дубликат","")</f>
        <v/>
      </c>
      <c r="O1829" s="18" t="n">
        <v>1824</v>
      </c>
      <c r="P1829" s="17" t="str">
        <f aca="false">CONCATENATE(TEXT(MONTH(поверки!$G1829),"00"),"/",TEXT(поверки!$O1829,"000"), "/",TEXT(YEAR(поверки!$G1829)-2000,"00"))</f>
        <v>04/1824/25</v>
      </c>
      <c r="Q1829" s="17" t="str">
        <f aca="false">VLOOKUP(поверки!$F1829,'соответстиви ОТ типу'!$K$4:$M$344,2,FALSE())</f>
        <v>СГМ ЭРИС-100</v>
      </c>
      <c r="R1829" s="17" t="s">
        <v>52</v>
      </c>
      <c r="S1829" s="17" t="s">
        <v>3978</v>
      </c>
      <c r="T1829" s="17" t="n">
        <v>8</v>
      </c>
      <c r="U1829" s="19" t="n">
        <f aca="false">VLOOKUP(поверки!$T1829,'Акты п-п'!$C$5:$I$57,2,FALSE())</f>
        <v>45767</v>
      </c>
      <c r="V1829" s="19" t="n">
        <f aca="false">VLOOKUP(поверки!$T1829,'Акты п-п'!$C$5:$I$57,3,FALSE())</f>
        <v>45770</v>
      </c>
      <c r="W1829" s="17" t="str">
        <f aca="false">VLOOKUP(поверки!$T1829,'Акты п-п'!$C$5:$I$57,5,FALSE())</f>
        <v>Чупин А.А.</v>
      </c>
      <c r="X1829" s="17" t="n">
        <f aca="false">поверки!$G1829-поверки!$U1829</f>
        <v>1</v>
      </c>
      <c r="Y1829" s="17" t="n">
        <f aca="false">поверки!$V1829-поверки!$G1829</f>
        <v>2</v>
      </c>
      <c r="Z1829" s="17" t="str">
        <f aca="false">CONCATENATE(поверки!$Q1829," ",поверки!$S1829," номер ",поверки!$H1829)</f>
        <v>СГМ ЭРИС-100 СГМ ЭРИС-100 номер 112160160</v>
      </c>
    </row>
    <row r="1830" customFormat="false" ht="17.9" hidden="false" customHeight="false" outlineLevel="0" collapsed="false">
      <c r="B1830" s="1" t="s">
        <v>3974</v>
      </c>
      <c r="C1830" s="1" t="s">
        <v>30</v>
      </c>
      <c r="D1830" s="1" t="s">
        <v>446</v>
      </c>
      <c r="F1830" s="1" t="s">
        <v>3975</v>
      </c>
      <c r="G1830" s="16" t="n">
        <v>45768</v>
      </c>
      <c r="H1830" s="6" t="s">
        <v>4033</v>
      </c>
      <c r="J1830" s="1" t="s">
        <v>34</v>
      </c>
      <c r="K1830" s="1" t="s">
        <v>35</v>
      </c>
      <c r="L1830" s="1" t="s">
        <v>4034</v>
      </c>
      <c r="M1830" s="17" t="str">
        <f aca="false">IF(COUNTIF(поверки!$H$6:$H$3175,поверки!$H1830)&gt;1,"Дубликат","")</f>
        <v/>
      </c>
      <c r="N1830" s="17" t="str">
        <f aca="false">IF(COUNTIF(поверки!$L$6:$L$3175,поверки!$L1830)&gt;1,"Дубликат","")</f>
        <v/>
      </c>
      <c r="O1830" s="18" t="n">
        <v>1825</v>
      </c>
      <c r="P1830" s="17" t="str">
        <f aca="false">CONCATENATE(TEXT(MONTH(поверки!$G1830),"00"),"/",TEXT(поверки!$O1830,"000"), "/",TEXT(YEAR(поверки!$G1830)-2000,"00"))</f>
        <v>04/1825/25</v>
      </c>
      <c r="Q1830" s="17" t="str">
        <f aca="false">VLOOKUP(поверки!$F1830,'соответстиви ОТ типу'!$K$4:$M$344,2,FALSE())</f>
        <v>СГМ ЭРИС-100</v>
      </c>
      <c r="R1830" s="17" t="s">
        <v>52</v>
      </c>
      <c r="S1830" s="17" t="s">
        <v>3978</v>
      </c>
      <c r="T1830" s="17" t="n">
        <v>8</v>
      </c>
      <c r="U1830" s="19" t="n">
        <f aca="false">VLOOKUP(поверки!$T1830,'Акты п-п'!$C$5:$I$57,2,FALSE())</f>
        <v>45767</v>
      </c>
      <c r="V1830" s="19" t="n">
        <f aca="false">VLOOKUP(поверки!$T1830,'Акты п-п'!$C$5:$I$57,3,FALSE())</f>
        <v>45770</v>
      </c>
      <c r="W1830" s="17" t="str">
        <f aca="false">VLOOKUP(поверки!$T1830,'Акты п-п'!$C$5:$I$57,5,FALSE())</f>
        <v>Чупин А.А.</v>
      </c>
      <c r="X1830" s="17" t="n">
        <f aca="false">поверки!$G1830-поверки!$U1830</f>
        <v>1</v>
      </c>
      <c r="Y1830" s="17" t="n">
        <f aca="false">поверки!$V1830-поверки!$G1830</f>
        <v>2</v>
      </c>
      <c r="Z1830" s="17" t="str">
        <f aca="false">CONCATENATE(поверки!$Q1830," ",поверки!$S1830," номер ",поверки!$H1830)</f>
        <v>СГМ ЭРИС-100 СГМ ЭРИС-100 номер 112150053</v>
      </c>
    </row>
    <row r="1831" customFormat="false" ht="17.9" hidden="false" customHeight="false" outlineLevel="0" collapsed="false">
      <c r="B1831" s="1" t="s">
        <v>3974</v>
      </c>
      <c r="C1831" s="1" t="s">
        <v>30</v>
      </c>
      <c r="D1831" s="1" t="s">
        <v>446</v>
      </c>
      <c r="F1831" s="1" t="s">
        <v>3975</v>
      </c>
      <c r="G1831" s="16" t="n">
        <v>45768</v>
      </c>
      <c r="H1831" s="6" t="s">
        <v>4035</v>
      </c>
      <c r="J1831" s="1" t="s">
        <v>34</v>
      </c>
      <c r="K1831" s="1" t="s">
        <v>35</v>
      </c>
      <c r="L1831" s="1" t="s">
        <v>4036</v>
      </c>
      <c r="M1831" s="17" t="str">
        <f aca="false">IF(COUNTIF(поверки!$H$6:$H$3175,поверки!$H1831)&gt;1,"Дубликат","")</f>
        <v/>
      </c>
      <c r="N1831" s="17" t="str">
        <f aca="false">IF(COUNTIF(поверки!$L$6:$L$3175,поверки!$L1831)&gt;1,"Дубликат","")</f>
        <v/>
      </c>
      <c r="O1831" s="18" t="n">
        <v>1826</v>
      </c>
      <c r="P1831" s="17" t="str">
        <f aca="false">CONCATENATE(TEXT(MONTH(поверки!$G1831),"00"),"/",TEXT(поверки!$O1831,"000"), "/",TEXT(YEAR(поверки!$G1831)-2000,"00"))</f>
        <v>04/1826/25</v>
      </c>
      <c r="Q1831" s="17" t="str">
        <f aca="false">VLOOKUP(поверки!$F1831,'соответстиви ОТ типу'!$K$4:$M$344,2,FALSE())</f>
        <v>СГМ ЭРИС-100</v>
      </c>
      <c r="R1831" s="17" t="s">
        <v>52</v>
      </c>
      <c r="S1831" s="17" t="s">
        <v>3978</v>
      </c>
      <c r="T1831" s="17" t="n">
        <v>8</v>
      </c>
      <c r="U1831" s="19" t="n">
        <f aca="false">VLOOKUP(поверки!$T1831,'Акты п-п'!$C$5:$I$57,2,FALSE())</f>
        <v>45767</v>
      </c>
      <c r="V1831" s="19" t="n">
        <f aca="false">VLOOKUP(поверки!$T1831,'Акты п-п'!$C$5:$I$57,3,FALSE())</f>
        <v>45770</v>
      </c>
      <c r="W1831" s="17" t="str">
        <f aca="false">VLOOKUP(поверки!$T1831,'Акты п-п'!$C$5:$I$57,5,FALSE())</f>
        <v>Чупин А.А.</v>
      </c>
      <c r="X1831" s="17" t="n">
        <f aca="false">поверки!$G1831-поверки!$U1831</f>
        <v>1</v>
      </c>
      <c r="Y1831" s="17" t="n">
        <f aca="false">поверки!$V1831-поверки!$G1831</f>
        <v>2</v>
      </c>
      <c r="Z1831" s="17" t="str">
        <f aca="false">CONCATENATE(поверки!$Q1831," ",поверки!$S1831," номер ",поверки!$H1831)</f>
        <v>СГМ ЭРИС-100 СГМ ЭРИС-100 номер 112160054</v>
      </c>
    </row>
    <row r="1832" customFormat="false" ht="17.9" hidden="false" customHeight="false" outlineLevel="0" collapsed="false">
      <c r="B1832" s="1" t="s">
        <v>3974</v>
      </c>
      <c r="C1832" s="1" t="s">
        <v>30</v>
      </c>
      <c r="D1832" s="1" t="s">
        <v>446</v>
      </c>
      <c r="F1832" s="1" t="s">
        <v>3975</v>
      </c>
      <c r="G1832" s="16" t="n">
        <v>45768</v>
      </c>
      <c r="H1832" s="6" t="s">
        <v>4037</v>
      </c>
      <c r="J1832" s="1" t="s">
        <v>34</v>
      </c>
      <c r="K1832" s="1" t="s">
        <v>35</v>
      </c>
      <c r="L1832" s="1" t="s">
        <v>4038</v>
      </c>
      <c r="M1832" s="17" t="str">
        <f aca="false">IF(COUNTIF(поверки!$H$6:$H$3175,поверки!$H1832)&gt;1,"Дубликат","")</f>
        <v/>
      </c>
      <c r="N1832" s="17" t="str">
        <f aca="false">IF(COUNTIF(поверки!$L$6:$L$3175,поверки!$L1832)&gt;1,"Дубликат","")</f>
        <v/>
      </c>
      <c r="O1832" s="18" t="n">
        <v>1827</v>
      </c>
      <c r="P1832" s="17" t="str">
        <f aca="false">CONCATENATE(TEXT(MONTH(поверки!$G1832),"00"),"/",TEXT(поверки!$O1832,"000"), "/",TEXT(YEAR(поверки!$G1832)-2000,"00"))</f>
        <v>04/1827/25</v>
      </c>
      <c r="Q1832" s="17" t="str">
        <f aca="false">VLOOKUP(поверки!$F1832,'соответстиви ОТ типу'!$K$4:$M$344,2,FALSE())</f>
        <v>СГМ ЭРИС-100</v>
      </c>
      <c r="R1832" s="17" t="s">
        <v>52</v>
      </c>
      <c r="S1832" s="17" t="s">
        <v>3978</v>
      </c>
      <c r="T1832" s="17" t="n">
        <v>8</v>
      </c>
      <c r="U1832" s="19" t="n">
        <f aca="false">VLOOKUP(поверки!$T1832,'Акты п-п'!$C$5:$I$57,2,FALSE())</f>
        <v>45767</v>
      </c>
      <c r="V1832" s="19" t="n">
        <f aca="false">VLOOKUP(поверки!$T1832,'Акты п-п'!$C$5:$I$57,3,FALSE())</f>
        <v>45770</v>
      </c>
      <c r="W1832" s="17" t="str">
        <f aca="false">VLOOKUP(поверки!$T1832,'Акты п-п'!$C$5:$I$57,5,FALSE())</f>
        <v>Чупин А.А.</v>
      </c>
      <c r="X1832" s="17" t="n">
        <f aca="false">поверки!$G1832-поверки!$U1832</f>
        <v>1</v>
      </c>
      <c r="Y1832" s="17" t="n">
        <f aca="false">поверки!$V1832-поверки!$G1832</f>
        <v>2</v>
      </c>
      <c r="Z1832" s="17" t="str">
        <f aca="false">CONCATENATE(поверки!$Q1832," ",поверки!$S1832," номер ",поверки!$H1832)</f>
        <v>СГМ ЭРИС-100 СГМ ЭРИС-100 номер 11216011</v>
      </c>
    </row>
    <row r="1833" customFormat="false" ht="17.9" hidden="false" customHeight="false" outlineLevel="0" collapsed="false">
      <c r="B1833" s="1" t="s">
        <v>3974</v>
      </c>
      <c r="C1833" s="1" t="s">
        <v>30</v>
      </c>
      <c r="D1833" s="1" t="s">
        <v>446</v>
      </c>
      <c r="F1833" s="1" t="s">
        <v>3975</v>
      </c>
      <c r="G1833" s="16" t="n">
        <v>45768</v>
      </c>
      <c r="H1833" s="6" t="s">
        <v>4039</v>
      </c>
      <c r="J1833" s="1" t="s">
        <v>34</v>
      </c>
      <c r="K1833" s="1" t="s">
        <v>35</v>
      </c>
      <c r="L1833" s="1" t="s">
        <v>4040</v>
      </c>
      <c r="M1833" s="17" t="str">
        <f aca="false">IF(COUNTIF(поверки!$H$6:$H$3175,поверки!$H1833)&gt;1,"Дубликат","")</f>
        <v/>
      </c>
      <c r="N1833" s="17" t="str">
        <f aca="false">IF(COUNTIF(поверки!$L$6:$L$3175,поверки!$L1833)&gt;1,"Дубликат","")</f>
        <v/>
      </c>
      <c r="O1833" s="18" t="n">
        <v>1828</v>
      </c>
      <c r="P1833" s="17" t="str">
        <f aca="false">CONCATENATE(TEXT(MONTH(поверки!$G1833),"00"),"/",TEXT(поверки!$O1833,"000"), "/",TEXT(YEAR(поверки!$G1833)-2000,"00"))</f>
        <v>04/1828/25</v>
      </c>
      <c r="Q1833" s="17" t="str">
        <f aca="false">VLOOKUP(поверки!$F1833,'соответстиви ОТ типу'!$K$4:$M$344,2,FALSE())</f>
        <v>СГМ ЭРИС-100</v>
      </c>
      <c r="R1833" s="17" t="s">
        <v>52</v>
      </c>
      <c r="S1833" s="17" t="s">
        <v>3978</v>
      </c>
      <c r="T1833" s="17" t="n">
        <v>8</v>
      </c>
      <c r="U1833" s="19" t="n">
        <f aca="false">VLOOKUP(поверки!$T1833,'Акты п-п'!$C$5:$I$57,2,FALSE())</f>
        <v>45767</v>
      </c>
      <c r="V1833" s="19" t="n">
        <f aca="false">VLOOKUP(поверки!$T1833,'Акты п-п'!$C$5:$I$57,3,FALSE())</f>
        <v>45770</v>
      </c>
      <c r="W1833" s="17" t="str">
        <f aca="false">VLOOKUP(поверки!$T1833,'Акты п-п'!$C$5:$I$57,5,FALSE())</f>
        <v>Чупин А.А.</v>
      </c>
      <c r="X1833" s="17" t="n">
        <f aca="false">поверки!$G1833-поверки!$U1833</f>
        <v>1</v>
      </c>
      <c r="Y1833" s="17" t="n">
        <f aca="false">поверки!$V1833-поверки!$G1833</f>
        <v>2</v>
      </c>
      <c r="Z1833" s="17" t="str">
        <f aca="false">CONCATENATE(поверки!$Q1833," ",поверки!$S1833," номер ",поверки!$H1833)</f>
        <v>СГМ ЭРИС-100 СГМ ЭРИС-100 номер 112160302</v>
      </c>
    </row>
    <row r="1834" customFormat="false" ht="17.9" hidden="false" customHeight="false" outlineLevel="0" collapsed="false">
      <c r="B1834" s="1" t="s">
        <v>3974</v>
      </c>
      <c r="C1834" s="1" t="s">
        <v>30</v>
      </c>
      <c r="D1834" s="1" t="s">
        <v>446</v>
      </c>
      <c r="F1834" s="1" t="s">
        <v>3975</v>
      </c>
      <c r="G1834" s="16" t="n">
        <v>45768</v>
      </c>
      <c r="H1834" s="6" t="s">
        <v>4041</v>
      </c>
      <c r="J1834" s="1" t="s">
        <v>34</v>
      </c>
      <c r="K1834" s="1" t="s">
        <v>35</v>
      </c>
      <c r="L1834" s="1" t="s">
        <v>4042</v>
      </c>
      <c r="M1834" s="17" t="str">
        <f aca="false">IF(COUNTIF(поверки!$H$6:$H$3175,поверки!$H1834)&gt;1,"Дубликат","")</f>
        <v/>
      </c>
      <c r="N1834" s="17" t="str">
        <f aca="false">IF(COUNTIF(поверки!$L$6:$L$3175,поверки!$L1834)&gt;1,"Дубликат","")</f>
        <v/>
      </c>
      <c r="O1834" s="18" t="n">
        <v>1829</v>
      </c>
      <c r="P1834" s="17" t="str">
        <f aca="false">CONCATENATE(TEXT(MONTH(поверки!$G1834),"00"),"/",TEXT(поверки!$O1834,"000"), "/",TEXT(YEAR(поверки!$G1834)-2000,"00"))</f>
        <v>04/1829/25</v>
      </c>
      <c r="Q1834" s="17" t="str">
        <f aca="false">VLOOKUP(поверки!$F1834,'соответстиви ОТ типу'!$K$4:$M$344,2,FALSE())</f>
        <v>СГМ ЭРИС-100</v>
      </c>
      <c r="R1834" s="17" t="s">
        <v>52</v>
      </c>
      <c r="S1834" s="17" t="s">
        <v>3978</v>
      </c>
      <c r="T1834" s="17" t="n">
        <v>8</v>
      </c>
      <c r="U1834" s="19" t="n">
        <f aca="false">VLOOKUP(поверки!$T1834,'Акты п-п'!$C$5:$I$57,2,FALSE())</f>
        <v>45767</v>
      </c>
      <c r="V1834" s="19" t="n">
        <f aca="false">VLOOKUP(поверки!$T1834,'Акты п-п'!$C$5:$I$57,3,FALSE())</f>
        <v>45770</v>
      </c>
      <c r="W1834" s="17" t="str">
        <f aca="false">VLOOKUP(поверки!$T1834,'Акты п-п'!$C$5:$I$57,5,FALSE())</f>
        <v>Чупин А.А.</v>
      </c>
      <c r="X1834" s="17" t="n">
        <f aca="false">поверки!$G1834-поверки!$U1834</f>
        <v>1</v>
      </c>
      <c r="Y1834" s="17" t="n">
        <f aca="false">поверки!$V1834-поверки!$G1834</f>
        <v>2</v>
      </c>
      <c r="Z1834" s="17" t="str">
        <f aca="false">CONCATENATE(поверки!$Q1834," ",поверки!$S1834," номер ",поверки!$H1834)</f>
        <v>СГМ ЭРИС-100 СГМ ЭРИС-100 номер 112160223</v>
      </c>
    </row>
    <row r="1835" customFormat="false" ht="17.9" hidden="false" customHeight="false" outlineLevel="0" collapsed="false">
      <c r="B1835" s="1" t="s">
        <v>3974</v>
      </c>
      <c r="C1835" s="1" t="s">
        <v>30</v>
      </c>
      <c r="D1835" s="1" t="s">
        <v>446</v>
      </c>
      <c r="F1835" s="1" t="s">
        <v>3975</v>
      </c>
      <c r="G1835" s="16" t="n">
        <v>45768</v>
      </c>
      <c r="H1835" s="6" t="s">
        <v>4043</v>
      </c>
      <c r="J1835" s="1" t="s">
        <v>34</v>
      </c>
      <c r="K1835" s="1" t="s">
        <v>35</v>
      </c>
      <c r="L1835" s="1" t="s">
        <v>4044</v>
      </c>
      <c r="M1835" s="17" t="str">
        <f aca="false">IF(COUNTIF(поверки!$H$6:$H$3175,поверки!$H1835)&gt;1,"Дубликат","")</f>
        <v/>
      </c>
      <c r="N1835" s="17" t="str">
        <f aca="false">IF(COUNTIF(поверки!$L$6:$L$3175,поверки!$L1835)&gt;1,"Дубликат","")</f>
        <v/>
      </c>
      <c r="O1835" s="18" t="n">
        <v>1830</v>
      </c>
      <c r="P1835" s="17" t="str">
        <f aca="false">CONCATENATE(TEXT(MONTH(поверки!$G1835),"00"),"/",TEXT(поверки!$O1835,"000"), "/",TEXT(YEAR(поверки!$G1835)-2000,"00"))</f>
        <v>04/1830/25</v>
      </c>
      <c r="Q1835" s="17" t="str">
        <f aca="false">VLOOKUP(поверки!$F1835,'соответстиви ОТ типу'!$K$4:$M$344,2,FALSE())</f>
        <v>СГМ ЭРИС-100</v>
      </c>
      <c r="R1835" s="17" t="s">
        <v>52</v>
      </c>
      <c r="S1835" s="17" t="s">
        <v>3978</v>
      </c>
      <c r="T1835" s="17" t="n">
        <v>8</v>
      </c>
      <c r="U1835" s="19" t="n">
        <f aca="false">VLOOKUP(поверки!$T1835,'Акты п-п'!$C$5:$I$57,2,FALSE())</f>
        <v>45767</v>
      </c>
      <c r="V1835" s="19" t="n">
        <f aca="false">VLOOKUP(поверки!$T1835,'Акты п-п'!$C$5:$I$57,3,FALSE())</f>
        <v>45770</v>
      </c>
      <c r="W1835" s="17" t="str">
        <f aca="false">VLOOKUP(поверки!$T1835,'Акты п-п'!$C$5:$I$57,5,FALSE())</f>
        <v>Чупин А.А.</v>
      </c>
      <c r="X1835" s="17" t="n">
        <f aca="false">поверки!$G1835-поверки!$U1835</f>
        <v>1</v>
      </c>
      <c r="Y1835" s="17" t="n">
        <f aca="false">поверки!$V1835-поверки!$G1835</f>
        <v>2</v>
      </c>
      <c r="Z1835" s="17" t="str">
        <f aca="false">CONCATENATE(поверки!$Q1835," ",поверки!$S1835," номер ",поверки!$H1835)</f>
        <v>СГМ ЭРИС-100 СГМ ЭРИС-100 номер 112150383</v>
      </c>
    </row>
    <row r="1836" customFormat="false" ht="17.9" hidden="false" customHeight="false" outlineLevel="0" collapsed="false">
      <c r="B1836" s="1" t="s">
        <v>3974</v>
      </c>
      <c r="C1836" s="1" t="s">
        <v>30</v>
      </c>
      <c r="D1836" s="1" t="s">
        <v>446</v>
      </c>
      <c r="F1836" s="1" t="s">
        <v>3975</v>
      </c>
      <c r="G1836" s="16" t="n">
        <v>45768</v>
      </c>
      <c r="H1836" s="6" t="s">
        <v>4045</v>
      </c>
      <c r="J1836" s="1" t="s">
        <v>34</v>
      </c>
      <c r="K1836" s="1" t="s">
        <v>35</v>
      </c>
      <c r="L1836" s="1" t="s">
        <v>4046</v>
      </c>
      <c r="M1836" s="17" t="str">
        <f aca="false">IF(COUNTIF(поверки!$H$6:$H$3175,поверки!$H1836)&gt;1,"Дубликат","")</f>
        <v/>
      </c>
      <c r="N1836" s="17" t="str">
        <f aca="false">IF(COUNTIF(поверки!$L$6:$L$3175,поверки!$L1836)&gt;1,"Дубликат","")</f>
        <v/>
      </c>
      <c r="O1836" s="18" t="n">
        <v>1831</v>
      </c>
      <c r="P1836" s="17" t="str">
        <f aca="false">CONCATENATE(TEXT(MONTH(поверки!$G1836),"00"),"/",TEXT(поверки!$O1836,"000"), "/",TEXT(YEAR(поверки!$G1836)-2000,"00"))</f>
        <v>04/1831/25</v>
      </c>
      <c r="Q1836" s="17" t="str">
        <f aca="false">VLOOKUP(поверки!$F1836,'соответстиви ОТ типу'!$K$4:$M$344,2,FALSE())</f>
        <v>СГМ ЭРИС-100</v>
      </c>
      <c r="R1836" s="17" t="s">
        <v>52</v>
      </c>
      <c r="S1836" s="17" t="s">
        <v>3978</v>
      </c>
      <c r="T1836" s="17" t="n">
        <v>8</v>
      </c>
      <c r="U1836" s="19" t="n">
        <f aca="false">VLOOKUP(поверки!$T1836,'Акты п-п'!$C$5:$I$57,2,FALSE())</f>
        <v>45767</v>
      </c>
      <c r="V1836" s="19" t="n">
        <f aca="false">VLOOKUP(поверки!$T1836,'Акты п-п'!$C$5:$I$57,3,FALSE())</f>
        <v>45770</v>
      </c>
      <c r="W1836" s="17" t="str">
        <f aca="false">VLOOKUP(поверки!$T1836,'Акты п-п'!$C$5:$I$57,5,FALSE())</f>
        <v>Чупин А.А.</v>
      </c>
      <c r="X1836" s="17" t="n">
        <f aca="false">поверки!$G1836-поверки!$U1836</f>
        <v>1</v>
      </c>
      <c r="Y1836" s="17" t="n">
        <f aca="false">поверки!$V1836-поверки!$G1836</f>
        <v>2</v>
      </c>
      <c r="Z1836" s="17" t="str">
        <f aca="false">CONCATENATE(поверки!$Q1836," ",поверки!$S1836," номер ",поверки!$H1836)</f>
        <v>СГМ ЭРИС-100 СГМ ЭРИС-100 номер 112160227</v>
      </c>
    </row>
    <row r="1837" customFormat="false" ht="17.9" hidden="false" customHeight="false" outlineLevel="0" collapsed="false">
      <c r="B1837" s="1" t="s">
        <v>3974</v>
      </c>
      <c r="C1837" s="1" t="s">
        <v>30</v>
      </c>
      <c r="D1837" s="1" t="s">
        <v>446</v>
      </c>
      <c r="F1837" s="1" t="s">
        <v>3975</v>
      </c>
      <c r="G1837" s="16" t="n">
        <v>45768</v>
      </c>
      <c r="H1837" s="6" t="s">
        <v>4047</v>
      </c>
      <c r="J1837" s="1" t="s">
        <v>34</v>
      </c>
      <c r="K1837" s="1" t="s">
        <v>35</v>
      </c>
      <c r="L1837" s="1" t="s">
        <v>4048</v>
      </c>
      <c r="M1837" s="17" t="str">
        <f aca="false">IF(COUNTIF(поверки!$H$6:$H$3175,поверки!$H1837)&gt;1,"Дубликат","")</f>
        <v/>
      </c>
      <c r="N1837" s="17" t="str">
        <f aca="false">IF(COUNTIF(поверки!$L$6:$L$3175,поверки!$L1837)&gt;1,"Дубликат","")</f>
        <v/>
      </c>
      <c r="O1837" s="18" t="n">
        <v>1832</v>
      </c>
      <c r="P1837" s="17" t="str">
        <f aca="false">CONCATENATE(TEXT(MONTH(поверки!$G1837),"00"),"/",TEXT(поверки!$O1837,"000"), "/",TEXT(YEAR(поверки!$G1837)-2000,"00"))</f>
        <v>04/1832/25</v>
      </c>
      <c r="Q1837" s="17" t="str">
        <f aca="false">VLOOKUP(поверки!$F1837,'соответстиви ОТ типу'!$K$4:$M$344,2,FALSE())</f>
        <v>СГМ ЭРИС-100</v>
      </c>
      <c r="R1837" s="17" t="s">
        <v>52</v>
      </c>
      <c r="S1837" s="17" t="s">
        <v>3978</v>
      </c>
      <c r="T1837" s="17" t="n">
        <v>8</v>
      </c>
      <c r="U1837" s="19" t="n">
        <f aca="false">VLOOKUP(поверки!$T1837,'Акты п-п'!$C$5:$I$57,2,FALSE())</f>
        <v>45767</v>
      </c>
      <c r="V1837" s="19" t="n">
        <f aca="false">VLOOKUP(поверки!$T1837,'Акты п-п'!$C$5:$I$57,3,FALSE())</f>
        <v>45770</v>
      </c>
      <c r="W1837" s="17" t="str">
        <f aca="false">VLOOKUP(поверки!$T1837,'Акты п-п'!$C$5:$I$57,5,FALSE())</f>
        <v>Чупин А.А.</v>
      </c>
      <c r="X1837" s="17" t="n">
        <f aca="false">поверки!$G1837-поверки!$U1837</f>
        <v>1</v>
      </c>
      <c r="Y1837" s="17" t="n">
        <f aca="false">поверки!$V1837-поверки!$G1837</f>
        <v>2</v>
      </c>
      <c r="Z1837" s="17" t="str">
        <f aca="false">CONCATENATE(поверки!$Q1837," ",поверки!$S1837," номер ",поверки!$H1837)</f>
        <v>СГМ ЭРИС-100 СГМ ЭРИС-100 номер 112160378</v>
      </c>
    </row>
    <row r="1838" customFormat="false" ht="17.9" hidden="false" customHeight="false" outlineLevel="0" collapsed="false">
      <c r="B1838" s="1" t="s">
        <v>3974</v>
      </c>
      <c r="C1838" s="1" t="s">
        <v>30</v>
      </c>
      <c r="D1838" s="1" t="s">
        <v>446</v>
      </c>
      <c r="F1838" s="1" t="s">
        <v>3975</v>
      </c>
      <c r="G1838" s="16" t="n">
        <v>45768</v>
      </c>
      <c r="H1838" s="6" t="s">
        <v>4049</v>
      </c>
      <c r="J1838" s="1" t="s">
        <v>34</v>
      </c>
      <c r="K1838" s="1" t="s">
        <v>35</v>
      </c>
      <c r="L1838" s="1" t="s">
        <v>4050</v>
      </c>
      <c r="M1838" s="17" t="str">
        <f aca="false">IF(COUNTIF(поверки!$H$6:$H$3175,поверки!$H1838)&gt;1,"Дубликат","")</f>
        <v/>
      </c>
      <c r="N1838" s="17" t="str">
        <f aca="false">IF(COUNTIF(поверки!$L$6:$L$3175,поверки!$L1838)&gt;1,"Дубликат","")</f>
        <v/>
      </c>
      <c r="O1838" s="18" t="n">
        <v>1833</v>
      </c>
      <c r="P1838" s="17" t="str">
        <f aca="false">CONCATENATE(TEXT(MONTH(поверки!$G1838),"00"),"/",TEXT(поверки!$O1838,"000"), "/",TEXT(YEAR(поверки!$G1838)-2000,"00"))</f>
        <v>04/1833/25</v>
      </c>
      <c r="Q1838" s="17" t="str">
        <f aca="false">VLOOKUP(поверки!$F1838,'соответстиви ОТ типу'!$K$4:$M$344,2,FALSE())</f>
        <v>СГМ ЭРИС-100</v>
      </c>
      <c r="R1838" s="17" t="s">
        <v>52</v>
      </c>
      <c r="S1838" s="17" t="s">
        <v>3978</v>
      </c>
      <c r="T1838" s="17" t="n">
        <v>8</v>
      </c>
      <c r="U1838" s="19" t="n">
        <f aca="false">VLOOKUP(поверки!$T1838,'Акты п-п'!$C$5:$I$57,2,FALSE())</f>
        <v>45767</v>
      </c>
      <c r="V1838" s="19" t="n">
        <f aca="false">VLOOKUP(поверки!$T1838,'Акты п-п'!$C$5:$I$57,3,FALSE())</f>
        <v>45770</v>
      </c>
      <c r="W1838" s="17" t="str">
        <f aca="false">VLOOKUP(поверки!$T1838,'Акты п-п'!$C$5:$I$57,5,FALSE())</f>
        <v>Чупин А.А.</v>
      </c>
      <c r="X1838" s="17" t="n">
        <f aca="false">поверки!$G1838-поверки!$U1838</f>
        <v>1</v>
      </c>
      <c r="Y1838" s="17" t="n">
        <f aca="false">поверки!$V1838-поверки!$G1838</f>
        <v>2</v>
      </c>
      <c r="Z1838" s="17" t="str">
        <f aca="false">CONCATENATE(поверки!$Q1838," ",поверки!$S1838," номер ",поверки!$H1838)</f>
        <v>СГМ ЭРИС-100 СГМ ЭРИС-100 номер 112160036</v>
      </c>
    </row>
    <row r="1839" customFormat="false" ht="17.9" hidden="false" customHeight="false" outlineLevel="0" collapsed="false">
      <c r="B1839" s="1" t="s">
        <v>3974</v>
      </c>
      <c r="C1839" s="1" t="s">
        <v>30</v>
      </c>
      <c r="D1839" s="1" t="s">
        <v>446</v>
      </c>
      <c r="F1839" s="1" t="s">
        <v>3975</v>
      </c>
      <c r="G1839" s="16" t="n">
        <v>45768</v>
      </c>
      <c r="H1839" s="6" t="s">
        <v>4051</v>
      </c>
      <c r="J1839" s="1" t="s">
        <v>34</v>
      </c>
      <c r="K1839" s="1" t="s">
        <v>35</v>
      </c>
      <c r="L1839" s="1" t="s">
        <v>4052</v>
      </c>
      <c r="M1839" s="17" t="str">
        <f aca="false">IF(COUNTIF(поверки!$H$6:$H$3175,поверки!$H1839)&gt;1,"Дубликат","")</f>
        <v/>
      </c>
      <c r="N1839" s="17" t="str">
        <f aca="false">IF(COUNTIF(поверки!$L$6:$L$3175,поверки!$L1839)&gt;1,"Дубликат","")</f>
        <v/>
      </c>
      <c r="O1839" s="18" t="n">
        <v>1834</v>
      </c>
      <c r="P1839" s="17" t="str">
        <f aca="false">CONCATENATE(TEXT(MONTH(поверки!$G1839),"00"),"/",TEXT(поверки!$O1839,"000"), "/",TEXT(YEAR(поверки!$G1839)-2000,"00"))</f>
        <v>04/1834/25</v>
      </c>
      <c r="Q1839" s="17" t="str">
        <f aca="false">VLOOKUP(поверки!$F1839,'соответстиви ОТ типу'!$K$4:$M$344,2,FALSE())</f>
        <v>СГМ ЭРИС-100</v>
      </c>
      <c r="R1839" s="17" t="s">
        <v>52</v>
      </c>
      <c r="S1839" s="17" t="s">
        <v>3978</v>
      </c>
      <c r="T1839" s="17" t="n">
        <v>8</v>
      </c>
      <c r="U1839" s="19" t="n">
        <f aca="false">VLOOKUP(поверки!$T1839,'Акты п-п'!$C$5:$I$57,2,FALSE())</f>
        <v>45767</v>
      </c>
      <c r="V1839" s="19" t="n">
        <f aca="false">VLOOKUP(поверки!$T1839,'Акты п-п'!$C$5:$I$57,3,FALSE())</f>
        <v>45770</v>
      </c>
      <c r="W1839" s="17" t="str">
        <f aca="false">VLOOKUP(поверки!$T1839,'Акты п-п'!$C$5:$I$57,5,FALSE())</f>
        <v>Чупин А.А.</v>
      </c>
      <c r="X1839" s="17" t="n">
        <f aca="false">поверки!$G1839-поверки!$U1839</f>
        <v>1</v>
      </c>
      <c r="Y1839" s="17" t="n">
        <f aca="false">поверки!$V1839-поверки!$G1839</f>
        <v>2</v>
      </c>
      <c r="Z1839" s="17" t="str">
        <f aca="false">CONCATENATE(поверки!$Q1839," ",поверки!$S1839," номер ",поверки!$H1839)</f>
        <v>СГМ ЭРИС-100 СГМ ЭРИС-100 номер 112160347</v>
      </c>
    </row>
    <row r="1840" customFormat="false" ht="17.9" hidden="false" customHeight="false" outlineLevel="0" collapsed="false">
      <c r="B1840" s="1" t="s">
        <v>3974</v>
      </c>
      <c r="C1840" s="1" t="s">
        <v>30</v>
      </c>
      <c r="D1840" s="1" t="s">
        <v>446</v>
      </c>
      <c r="F1840" s="1" t="s">
        <v>3975</v>
      </c>
      <c r="G1840" s="16" t="n">
        <v>45768</v>
      </c>
      <c r="H1840" s="6" t="s">
        <v>4053</v>
      </c>
      <c r="J1840" s="1" t="s">
        <v>34</v>
      </c>
      <c r="K1840" s="1" t="s">
        <v>35</v>
      </c>
      <c r="L1840" s="1" t="s">
        <v>4054</v>
      </c>
      <c r="M1840" s="17" t="str">
        <f aca="false">IF(COUNTIF(поверки!$H$6:$H$3175,поверки!$H1840)&gt;1,"Дубликат","")</f>
        <v/>
      </c>
      <c r="N1840" s="17" t="str">
        <f aca="false">IF(COUNTIF(поверки!$L$6:$L$3175,поверки!$L1840)&gt;1,"Дубликат","")</f>
        <v/>
      </c>
      <c r="O1840" s="18" t="n">
        <v>1835</v>
      </c>
      <c r="P1840" s="17" t="str">
        <f aca="false">CONCATENATE(TEXT(MONTH(поверки!$G1840),"00"),"/",TEXT(поверки!$O1840,"000"), "/",TEXT(YEAR(поверки!$G1840)-2000,"00"))</f>
        <v>04/1835/25</v>
      </c>
      <c r="Q1840" s="17" t="str">
        <f aca="false">VLOOKUP(поверки!$F1840,'соответстиви ОТ типу'!$K$4:$M$344,2,FALSE())</f>
        <v>СГМ ЭРИС-100</v>
      </c>
      <c r="R1840" s="17" t="s">
        <v>52</v>
      </c>
      <c r="S1840" s="17" t="s">
        <v>3978</v>
      </c>
      <c r="T1840" s="17" t="n">
        <v>8</v>
      </c>
      <c r="U1840" s="19" t="n">
        <f aca="false">VLOOKUP(поверки!$T1840,'Акты п-п'!$C$5:$I$57,2,FALSE())</f>
        <v>45767</v>
      </c>
      <c r="V1840" s="19" t="n">
        <f aca="false">VLOOKUP(поверки!$T1840,'Акты п-п'!$C$5:$I$57,3,FALSE())</f>
        <v>45770</v>
      </c>
      <c r="W1840" s="17" t="str">
        <f aca="false">VLOOKUP(поверки!$T1840,'Акты п-п'!$C$5:$I$57,5,FALSE())</f>
        <v>Чупин А.А.</v>
      </c>
      <c r="X1840" s="17" t="n">
        <f aca="false">поверки!$G1840-поверки!$U1840</f>
        <v>1</v>
      </c>
      <c r="Y1840" s="17" t="n">
        <f aca="false">поверки!$V1840-поверки!$G1840</f>
        <v>2</v>
      </c>
      <c r="Z1840" s="17" t="str">
        <f aca="false">CONCATENATE(поверки!$Q1840," ",поверки!$S1840," номер ",поверки!$H1840)</f>
        <v>СГМ ЭРИС-100 СГМ ЭРИС-100 номер 112160255</v>
      </c>
    </row>
    <row r="1841" customFormat="false" ht="17.9" hidden="false" customHeight="false" outlineLevel="0" collapsed="false">
      <c r="B1841" s="1" t="s">
        <v>3974</v>
      </c>
      <c r="C1841" s="1" t="s">
        <v>30</v>
      </c>
      <c r="D1841" s="1" t="s">
        <v>446</v>
      </c>
      <c r="F1841" s="1" t="s">
        <v>3975</v>
      </c>
      <c r="G1841" s="16" t="n">
        <v>45768</v>
      </c>
      <c r="H1841" s="6" t="s">
        <v>4055</v>
      </c>
      <c r="J1841" s="1" t="s">
        <v>34</v>
      </c>
      <c r="K1841" s="1" t="s">
        <v>35</v>
      </c>
      <c r="L1841" s="1" t="s">
        <v>4056</v>
      </c>
      <c r="M1841" s="17" t="str">
        <f aca="false">IF(COUNTIF(поверки!$H$6:$H$3175,поверки!$H1841)&gt;1,"Дубликат","")</f>
        <v/>
      </c>
      <c r="N1841" s="17" t="str">
        <f aca="false">IF(COUNTIF(поверки!$L$6:$L$3175,поверки!$L1841)&gt;1,"Дубликат","")</f>
        <v/>
      </c>
      <c r="O1841" s="18" t="n">
        <v>1836</v>
      </c>
      <c r="P1841" s="17" t="str">
        <f aca="false">CONCATENATE(TEXT(MONTH(поверки!$G1841),"00"),"/",TEXT(поверки!$O1841,"000"), "/",TEXT(YEAR(поверки!$G1841)-2000,"00"))</f>
        <v>04/1836/25</v>
      </c>
      <c r="Q1841" s="17" t="str">
        <f aca="false">VLOOKUP(поверки!$F1841,'соответстиви ОТ типу'!$K$4:$M$344,2,FALSE())</f>
        <v>СГМ ЭРИС-100</v>
      </c>
      <c r="R1841" s="17" t="s">
        <v>52</v>
      </c>
      <c r="S1841" s="17" t="s">
        <v>3978</v>
      </c>
      <c r="T1841" s="17" t="n">
        <v>8</v>
      </c>
      <c r="U1841" s="19" t="n">
        <f aca="false">VLOOKUP(поверки!$T1841,'Акты п-п'!$C$5:$I$57,2,FALSE())</f>
        <v>45767</v>
      </c>
      <c r="V1841" s="19" t="n">
        <f aca="false">VLOOKUP(поверки!$T1841,'Акты п-п'!$C$5:$I$57,3,FALSE())</f>
        <v>45770</v>
      </c>
      <c r="W1841" s="17" t="str">
        <f aca="false">VLOOKUP(поверки!$T1841,'Акты п-п'!$C$5:$I$57,5,FALSE())</f>
        <v>Чупин А.А.</v>
      </c>
      <c r="X1841" s="17" t="n">
        <f aca="false">поверки!$G1841-поверки!$U1841</f>
        <v>1</v>
      </c>
      <c r="Y1841" s="17" t="n">
        <f aca="false">поверки!$V1841-поверки!$G1841</f>
        <v>2</v>
      </c>
      <c r="Z1841" s="17" t="str">
        <f aca="false">CONCATENATE(поверки!$Q1841," ",поверки!$S1841," номер ",поверки!$H1841)</f>
        <v>СГМ ЭРИС-100 СГМ ЭРИС-100 номер 112160194</v>
      </c>
    </row>
    <row r="1842" customFormat="false" ht="17.9" hidden="false" customHeight="false" outlineLevel="0" collapsed="false">
      <c r="B1842" s="1" t="s">
        <v>3974</v>
      </c>
      <c r="C1842" s="1" t="s">
        <v>30</v>
      </c>
      <c r="D1842" s="1" t="s">
        <v>446</v>
      </c>
      <c r="F1842" s="1" t="s">
        <v>3975</v>
      </c>
      <c r="G1842" s="16" t="n">
        <v>45768</v>
      </c>
      <c r="H1842" s="6" t="s">
        <v>4057</v>
      </c>
      <c r="J1842" s="1" t="s">
        <v>34</v>
      </c>
      <c r="K1842" s="1" t="s">
        <v>35</v>
      </c>
      <c r="L1842" s="1" t="s">
        <v>4058</v>
      </c>
      <c r="M1842" s="17" t="str">
        <f aca="false">IF(COUNTIF(поверки!$H$6:$H$3175,поверки!$H1842)&gt;1,"Дубликат","")</f>
        <v/>
      </c>
      <c r="N1842" s="17" t="str">
        <f aca="false">IF(COUNTIF(поверки!$L$6:$L$3175,поверки!$L1842)&gt;1,"Дубликат","")</f>
        <v/>
      </c>
      <c r="O1842" s="18" t="n">
        <v>1837</v>
      </c>
      <c r="P1842" s="17" t="str">
        <f aca="false">CONCATENATE(TEXT(MONTH(поверки!$G1842),"00"),"/",TEXT(поверки!$O1842,"000"), "/",TEXT(YEAR(поверки!$G1842)-2000,"00"))</f>
        <v>04/1837/25</v>
      </c>
      <c r="Q1842" s="17" t="str">
        <f aca="false">VLOOKUP(поверки!$F1842,'соответстиви ОТ типу'!$K$4:$M$344,2,FALSE())</f>
        <v>СГМ ЭРИС-100</v>
      </c>
      <c r="R1842" s="17" t="s">
        <v>52</v>
      </c>
      <c r="S1842" s="17" t="s">
        <v>3978</v>
      </c>
      <c r="T1842" s="17" t="n">
        <v>8</v>
      </c>
      <c r="U1842" s="19" t="n">
        <f aca="false">VLOOKUP(поверки!$T1842,'Акты п-п'!$C$5:$I$57,2,FALSE())</f>
        <v>45767</v>
      </c>
      <c r="V1842" s="19" t="n">
        <f aca="false">VLOOKUP(поверки!$T1842,'Акты п-п'!$C$5:$I$57,3,FALSE())</f>
        <v>45770</v>
      </c>
      <c r="W1842" s="17" t="str">
        <f aca="false">VLOOKUP(поверки!$T1842,'Акты п-п'!$C$5:$I$57,5,FALSE())</f>
        <v>Чупин А.А.</v>
      </c>
      <c r="X1842" s="17" t="n">
        <f aca="false">поверки!$G1842-поверки!$U1842</f>
        <v>1</v>
      </c>
      <c r="Y1842" s="17" t="n">
        <f aca="false">поверки!$V1842-поверки!$G1842</f>
        <v>2</v>
      </c>
      <c r="Z1842" s="17" t="str">
        <f aca="false">CONCATENATE(поверки!$Q1842," ",поверки!$S1842," номер ",поверки!$H1842)</f>
        <v>СГМ ЭРИС-100 СГМ ЭРИС-100 номер 112160034</v>
      </c>
    </row>
    <row r="1843" customFormat="false" ht="17.9" hidden="false" customHeight="false" outlineLevel="0" collapsed="false">
      <c r="B1843" s="1" t="s">
        <v>3974</v>
      </c>
      <c r="C1843" s="1" t="s">
        <v>30</v>
      </c>
      <c r="D1843" s="1" t="s">
        <v>446</v>
      </c>
      <c r="F1843" s="1" t="s">
        <v>3975</v>
      </c>
      <c r="G1843" s="16" t="n">
        <v>45768</v>
      </c>
      <c r="H1843" s="6" t="s">
        <v>4059</v>
      </c>
      <c r="J1843" s="1" t="s">
        <v>34</v>
      </c>
      <c r="K1843" s="1" t="s">
        <v>35</v>
      </c>
      <c r="L1843" s="1" t="s">
        <v>4060</v>
      </c>
      <c r="M1843" s="17" t="str">
        <f aca="false">IF(COUNTIF(поверки!$H$6:$H$3175,поверки!$H1843)&gt;1,"Дубликат","")</f>
        <v/>
      </c>
      <c r="N1843" s="17" t="str">
        <f aca="false">IF(COUNTIF(поверки!$L$6:$L$3175,поверки!$L1843)&gt;1,"Дубликат","")</f>
        <v/>
      </c>
      <c r="O1843" s="18" t="n">
        <v>1838</v>
      </c>
      <c r="P1843" s="17" t="str">
        <f aca="false">CONCATENATE(TEXT(MONTH(поверки!$G1843),"00"),"/",TEXT(поверки!$O1843,"000"), "/",TEXT(YEAR(поверки!$G1843)-2000,"00"))</f>
        <v>04/1838/25</v>
      </c>
      <c r="Q1843" s="17" t="str">
        <f aca="false">VLOOKUP(поверки!$F1843,'соответстиви ОТ типу'!$K$4:$M$344,2,FALSE())</f>
        <v>СГМ ЭРИС-100</v>
      </c>
      <c r="R1843" s="17" t="s">
        <v>52</v>
      </c>
      <c r="S1843" s="17" t="s">
        <v>3978</v>
      </c>
      <c r="T1843" s="17" t="n">
        <v>8</v>
      </c>
      <c r="U1843" s="19" t="n">
        <f aca="false">VLOOKUP(поверки!$T1843,'Акты п-п'!$C$5:$I$57,2,FALSE())</f>
        <v>45767</v>
      </c>
      <c r="V1843" s="19" t="n">
        <f aca="false">VLOOKUP(поверки!$T1843,'Акты п-п'!$C$5:$I$57,3,FALSE())</f>
        <v>45770</v>
      </c>
      <c r="W1843" s="17" t="str">
        <f aca="false">VLOOKUP(поверки!$T1843,'Акты п-п'!$C$5:$I$57,5,FALSE())</f>
        <v>Чупин А.А.</v>
      </c>
      <c r="X1843" s="17" t="n">
        <f aca="false">поверки!$G1843-поверки!$U1843</f>
        <v>1</v>
      </c>
      <c r="Y1843" s="17" t="n">
        <f aca="false">поверки!$V1843-поверки!$G1843</f>
        <v>2</v>
      </c>
      <c r="Z1843" s="17" t="str">
        <f aca="false">CONCATENATE(поверки!$Q1843," ",поверки!$S1843," номер ",поверки!$H1843)</f>
        <v>СГМ ЭРИС-100 СГМ ЭРИС-100 номер 112160349</v>
      </c>
    </row>
    <row r="1844" customFormat="false" ht="17.9" hidden="false" customHeight="false" outlineLevel="0" collapsed="false">
      <c r="B1844" s="1" t="s">
        <v>3974</v>
      </c>
      <c r="C1844" s="1" t="s">
        <v>30</v>
      </c>
      <c r="D1844" s="1" t="s">
        <v>446</v>
      </c>
      <c r="F1844" s="1" t="s">
        <v>3975</v>
      </c>
      <c r="G1844" s="16" t="n">
        <v>45768</v>
      </c>
      <c r="H1844" s="6" t="s">
        <v>4061</v>
      </c>
      <c r="J1844" s="1" t="s">
        <v>34</v>
      </c>
      <c r="K1844" s="1" t="s">
        <v>35</v>
      </c>
      <c r="L1844" s="1" t="s">
        <v>4062</v>
      </c>
      <c r="M1844" s="17" t="str">
        <f aca="false">IF(COUNTIF(поверки!$H$6:$H$3175,поверки!$H1844)&gt;1,"Дубликат","")</f>
        <v/>
      </c>
      <c r="N1844" s="17" t="str">
        <f aca="false">IF(COUNTIF(поверки!$L$6:$L$3175,поверки!$L1844)&gt;1,"Дубликат","")</f>
        <v/>
      </c>
      <c r="O1844" s="18" t="n">
        <v>1839</v>
      </c>
      <c r="P1844" s="17" t="str">
        <f aca="false">CONCATENATE(TEXT(MONTH(поверки!$G1844),"00"),"/",TEXT(поверки!$O1844,"000"), "/",TEXT(YEAR(поверки!$G1844)-2000,"00"))</f>
        <v>04/1839/25</v>
      </c>
      <c r="Q1844" s="17" t="str">
        <f aca="false">VLOOKUP(поверки!$F1844,'соответстиви ОТ типу'!$K$4:$M$344,2,FALSE())</f>
        <v>СГМ ЭРИС-100</v>
      </c>
      <c r="R1844" s="17" t="s">
        <v>52</v>
      </c>
      <c r="S1844" s="17" t="s">
        <v>3978</v>
      </c>
      <c r="T1844" s="17" t="n">
        <v>8</v>
      </c>
      <c r="U1844" s="19" t="n">
        <f aca="false">VLOOKUP(поверки!$T1844,'Акты п-п'!$C$5:$I$57,2,FALSE())</f>
        <v>45767</v>
      </c>
      <c r="V1844" s="19" t="n">
        <f aca="false">VLOOKUP(поверки!$T1844,'Акты п-п'!$C$5:$I$57,3,FALSE())</f>
        <v>45770</v>
      </c>
      <c r="W1844" s="17" t="str">
        <f aca="false">VLOOKUP(поверки!$T1844,'Акты п-п'!$C$5:$I$57,5,FALSE())</f>
        <v>Чупин А.А.</v>
      </c>
      <c r="X1844" s="17" t="n">
        <f aca="false">поверки!$G1844-поверки!$U1844</f>
        <v>1</v>
      </c>
      <c r="Y1844" s="17" t="n">
        <f aca="false">поверки!$V1844-поверки!$G1844</f>
        <v>2</v>
      </c>
      <c r="Z1844" s="17" t="str">
        <f aca="false">CONCATENATE(поверки!$Q1844," ",поверки!$S1844," номер ",поверки!$H1844)</f>
        <v>СГМ ЭРИС-100 СГМ ЭРИС-100 номер 112160350</v>
      </c>
    </row>
    <row r="1845" customFormat="false" ht="17.9" hidden="false" customHeight="false" outlineLevel="0" collapsed="false">
      <c r="B1845" s="1" t="s">
        <v>3974</v>
      </c>
      <c r="C1845" s="1" t="s">
        <v>30</v>
      </c>
      <c r="D1845" s="1" t="s">
        <v>446</v>
      </c>
      <c r="F1845" s="1" t="s">
        <v>3975</v>
      </c>
      <c r="G1845" s="16" t="n">
        <v>45768</v>
      </c>
      <c r="H1845" s="6" t="s">
        <v>4063</v>
      </c>
      <c r="J1845" s="1" t="s">
        <v>34</v>
      </c>
      <c r="K1845" s="1" t="s">
        <v>35</v>
      </c>
      <c r="L1845" s="1" t="s">
        <v>4064</v>
      </c>
      <c r="M1845" s="17" t="str">
        <f aca="false">IF(COUNTIF(поверки!$H$6:$H$3175,поверки!$H1845)&gt;1,"Дубликат","")</f>
        <v/>
      </c>
      <c r="N1845" s="17" t="str">
        <f aca="false">IF(COUNTIF(поверки!$L$6:$L$3175,поверки!$L1845)&gt;1,"Дубликат","")</f>
        <v/>
      </c>
      <c r="O1845" s="18" t="n">
        <v>1840</v>
      </c>
      <c r="P1845" s="17" t="str">
        <f aca="false">CONCATENATE(TEXT(MONTH(поверки!$G1845),"00"),"/",TEXT(поверки!$O1845,"000"), "/",TEXT(YEAR(поверки!$G1845)-2000,"00"))</f>
        <v>04/1840/25</v>
      </c>
      <c r="Q1845" s="17" t="str">
        <f aca="false">VLOOKUP(поверки!$F1845,'соответстиви ОТ типу'!$K$4:$M$344,2,FALSE())</f>
        <v>СГМ ЭРИС-100</v>
      </c>
      <c r="R1845" s="17" t="s">
        <v>52</v>
      </c>
      <c r="S1845" s="17" t="s">
        <v>3978</v>
      </c>
      <c r="T1845" s="17" t="n">
        <v>8</v>
      </c>
      <c r="U1845" s="19" t="n">
        <f aca="false">VLOOKUP(поверки!$T1845,'Акты п-п'!$C$5:$I$57,2,FALSE())</f>
        <v>45767</v>
      </c>
      <c r="V1845" s="19" t="n">
        <f aca="false">VLOOKUP(поверки!$T1845,'Акты п-п'!$C$5:$I$57,3,FALSE())</f>
        <v>45770</v>
      </c>
      <c r="W1845" s="17" t="str">
        <f aca="false">VLOOKUP(поверки!$T1845,'Акты п-п'!$C$5:$I$57,5,FALSE())</f>
        <v>Чупин А.А.</v>
      </c>
      <c r="X1845" s="17" t="n">
        <f aca="false">поверки!$G1845-поверки!$U1845</f>
        <v>1</v>
      </c>
      <c r="Y1845" s="17" t="n">
        <f aca="false">поверки!$V1845-поверки!$G1845</f>
        <v>2</v>
      </c>
      <c r="Z1845" s="17" t="str">
        <f aca="false">CONCATENATE(поверки!$Q1845," ",поверки!$S1845," номер ",поверки!$H1845)</f>
        <v>СГМ ЭРИС-100 СГМ ЭРИС-100 номер 112160351</v>
      </c>
    </row>
    <row r="1846" customFormat="false" ht="17.9" hidden="false" customHeight="false" outlineLevel="0" collapsed="false">
      <c r="B1846" s="1" t="s">
        <v>3974</v>
      </c>
      <c r="C1846" s="1" t="s">
        <v>30</v>
      </c>
      <c r="D1846" s="1" t="s">
        <v>446</v>
      </c>
      <c r="F1846" s="1" t="s">
        <v>3975</v>
      </c>
      <c r="G1846" s="16" t="n">
        <v>45768</v>
      </c>
      <c r="H1846" s="6" t="s">
        <v>4065</v>
      </c>
      <c r="J1846" s="1" t="s">
        <v>34</v>
      </c>
      <c r="K1846" s="1" t="s">
        <v>35</v>
      </c>
      <c r="L1846" s="1" t="s">
        <v>4066</v>
      </c>
      <c r="M1846" s="17" t="str">
        <f aca="false">IF(COUNTIF(поверки!$H$6:$H$3175,поверки!$H1846)&gt;1,"Дубликат","")</f>
        <v/>
      </c>
      <c r="N1846" s="17" t="str">
        <f aca="false">IF(COUNTIF(поверки!$L$6:$L$3175,поверки!$L1846)&gt;1,"Дубликат","")</f>
        <v/>
      </c>
      <c r="O1846" s="18" t="n">
        <v>1841</v>
      </c>
      <c r="P1846" s="17" t="str">
        <f aca="false">CONCATENATE(TEXT(MONTH(поверки!$G1846),"00"),"/",TEXT(поверки!$O1846,"000"), "/",TEXT(YEAR(поверки!$G1846)-2000,"00"))</f>
        <v>04/1841/25</v>
      </c>
      <c r="Q1846" s="17" t="str">
        <f aca="false">VLOOKUP(поверки!$F1846,'соответстиви ОТ типу'!$K$4:$M$344,2,FALSE())</f>
        <v>СГМ ЭРИС-100</v>
      </c>
      <c r="R1846" s="17" t="s">
        <v>52</v>
      </c>
      <c r="S1846" s="17" t="s">
        <v>3978</v>
      </c>
      <c r="T1846" s="17" t="n">
        <v>8</v>
      </c>
      <c r="U1846" s="19" t="n">
        <f aca="false">VLOOKUP(поверки!$T1846,'Акты п-п'!$C$5:$I$57,2,FALSE())</f>
        <v>45767</v>
      </c>
      <c r="V1846" s="19" t="n">
        <f aca="false">VLOOKUP(поверки!$T1846,'Акты п-п'!$C$5:$I$57,3,FALSE())</f>
        <v>45770</v>
      </c>
      <c r="W1846" s="17" t="str">
        <f aca="false">VLOOKUP(поверки!$T1846,'Акты п-п'!$C$5:$I$57,5,FALSE())</f>
        <v>Чупин А.А.</v>
      </c>
      <c r="X1846" s="17" t="n">
        <f aca="false">поверки!$G1846-поверки!$U1846</f>
        <v>1</v>
      </c>
      <c r="Y1846" s="17" t="n">
        <f aca="false">поверки!$V1846-поверки!$G1846</f>
        <v>2</v>
      </c>
      <c r="Z1846" s="17" t="str">
        <f aca="false">CONCATENATE(поверки!$Q1846," ",поверки!$S1846," номер ",поверки!$H1846)</f>
        <v>СГМ ЭРИС-100 СГМ ЭРИС-100 номер 112160184</v>
      </c>
    </row>
    <row r="1847" customFormat="false" ht="17.9" hidden="false" customHeight="false" outlineLevel="0" collapsed="false">
      <c r="B1847" s="1" t="s">
        <v>3974</v>
      </c>
      <c r="C1847" s="1" t="s">
        <v>30</v>
      </c>
      <c r="D1847" s="1" t="s">
        <v>446</v>
      </c>
      <c r="F1847" s="1" t="s">
        <v>3975</v>
      </c>
      <c r="G1847" s="16" t="n">
        <v>45768</v>
      </c>
      <c r="H1847" s="6" t="s">
        <v>4067</v>
      </c>
      <c r="J1847" s="1" t="s">
        <v>34</v>
      </c>
      <c r="K1847" s="1" t="s">
        <v>35</v>
      </c>
      <c r="L1847" s="1" t="s">
        <v>4068</v>
      </c>
      <c r="M1847" s="17" t="str">
        <f aca="false">IF(COUNTIF(поверки!$H$6:$H$3175,поверки!$H1847)&gt;1,"Дубликат","")</f>
        <v/>
      </c>
      <c r="N1847" s="17" t="str">
        <f aca="false">IF(COUNTIF(поверки!$L$6:$L$3175,поверки!$L1847)&gt;1,"Дубликат","")</f>
        <v/>
      </c>
      <c r="O1847" s="18" t="n">
        <v>1842</v>
      </c>
      <c r="P1847" s="17" t="str">
        <f aca="false">CONCATENATE(TEXT(MONTH(поверки!$G1847),"00"),"/",TEXT(поверки!$O1847,"000"), "/",TEXT(YEAR(поверки!$G1847)-2000,"00"))</f>
        <v>04/1842/25</v>
      </c>
      <c r="Q1847" s="17" t="str">
        <f aca="false">VLOOKUP(поверки!$F1847,'соответстиви ОТ типу'!$K$4:$M$344,2,FALSE())</f>
        <v>СГМ ЭРИС-100</v>
      </c>
      <c r="R1847" s="17" t="s">
        <v>52</v>
      </c>
      <c r="S1847" s="17" t="s">
        <v>3978</v>
      </c>
      <c r="T1847" s="17" t="n">
        <v>8</v>
      </c>
      <c r="U1847" s="19" t="n">
        <f aca="false">VLOOKUP(поверки!$T1847,'Акты п-п'!$C$5:$I$57,2,FALSE())</f>
        <v>45767</v>
      </c>
      <c r="V1847" s="19" t="n">
        <f aca="false">VLOOKUP(поверки!$T1847,'Акты п-п'!$C$5:$I$57,3,FALSE())</f>
        <v>45770</v>
      </c>
      <c r="W1847" s="17" t="str">
        <f aca="false">VLOOKUP(поверки!$T1847,'Акты п-п'!$C$5:$I$57,5,FALSE())</f>
        <v>Чупин А.А.</v>
      </c>
      <c r="X1847" s="17" t="n">
        <f aca="false">поверки!$G1847-поверки!$U1847</f>
        <v>1</v>
      </c>
      <c r="Y1847" s="17" t="n">
        <f aca="false">поверки!$V1847-поверки!$G1847</f>
        <v>2</v>
      </c>
      <c r="Z1847" s="17" t="str">
        <f aca="false">CONCATENATE(поверки!$Q1847," ",поверки!$S1847," номер ",поверки!$H1847)</f>
        <v>СГМ ЭРИС-100 СГМ ЭРИС-100 номер 112160121</v>
      </c>
    </row>
    <row r="1848" customFormat="false" ht="17.9" hidden="false" customHeight="false" outlineLevel="0" collapsed="false">
      <c r="B1848" s="1" t="s">
        <v>3974</v>
      </c>
      <c r="C1848" s="1" t="s">
        <v>30</v>
      </c>
      <c r="D1848" s="1" t="s">
        <v>446</v>
      </c>
      <c r="F1848" s="1" t="s">
        <v>3975</v>
      </c>
      <c r="G1848" s="16" t="n">
        <v>45768</v>
      </c>
      <c r="H1848" s="6" t="s">
        <v>4069</v>
      </c>
      <c r="J1848" s="1" t="s">
        <v>34</v>
      </c>
      <c r="K1848" s="1" t="s">
        <v>35</v>
      </c>
      <c r="L1848" s="1" t="s">
        <v>4070</v>
      </c>
      <c r="M1848" s="17" t="str">
        <f aca="false">IF(COUNTIF(поверки!$H$6:$H$3175,поверки!$H1848)&gt;1,"Дубликат","")</f>
        <v/>
      </c>
      <c r="N1848" s="17" t="str">
        <f aca="false">IF(COUNTIF(поверки!$L$6:$L$3175,поверки!$L1848)&gt;1,"Дубликат","")</f>
        <v/>
      </c>
      <c r="O1848" s="18" t="n">
        <v>1843</v>
      </c>
      <c r="P1848" s="17" t="str">
        <f aca="false">CONCATENATE(TEXT(MONTH(поверки!$G1848),"00"),"/",TEXT(поверки!$O1848,"000"), "/",TEXT(YEAR(поверки!$G1848)-2000,"00"))</f>
        <v>04/1843/25</v>
      </c>
      <c r="Q1848" s="17" t="str">
        <f aca="false">VLOOKUP(поверки!$F1848,'соответстиви ОТ типу'!$K$4:$M$344,2,FALSE())</f>
        <v>СГМ ЭРИС-100</v>
      </c>
      <c r="R1848" s="17" t="s">
        <v>52</v>
      </c>
      <c r="S1848" s="17" t="s">
        <v>3978</v>
      </c>
      <c r="T1848" s="17" t="n">
        <v>8</v>
      </c>
      <c r="U1848" s="19" t="n">
        <f aca="false">VLOOKUP(поверки!$T1848,'Акты п-п'!$C$5:$I$57,2,FALSE())</f>
        <v>45767</v>
      </c>
      <c r="V1848" s="19" t="n">
        <f aca="false">VLOOKUP(поверки!$T1848,'Акты п-п'!$C$5:$I$57,3,FALSE())</f>
        <v>45770</v>
      </c>
      <c r="W1848" s="17" t="str">
        <f aca="false">VLOOKUP(поверки!$T1848,'Акты п-п'!$C$5:$I$57,5,FALSE())</f>
        <v>Чупин А.А.</v>
      </c>
      <c r="X1848" s="17" t="n">
        <f aca="false">поверки!$G1848-поверки!$U1848</f>
        <v>1</v>
      </c>
      <c r="Y1848" s="17" t="n">
        <f aca="false">поверки!$V1848-поверки!$G1848</f>
        <v>2</v>
      </c>
      <c r="Z1848" s="17" t="str">
        <f aca="false">CONCATENATE(поверки!$Q1848," ",поверки!$S1848," номер ",поверки!$H1848)</f>
        <v>СГМ ЭРИС-100 СГМ ЭРИС-100 номер 112160105</v>
      </c>
    </row>
    <row r="1849" customFormat="false" ht="17.9" hidden="false" customHeight="false" outlineLevel="0" collapsed="false">
      <c r="B1849" s="1" t="s">
        <v>3974</v>
      </c>
      <c r="C1849" s="1" t="s">
        <v>30</v>
      </c>
      <c r="D1849" s="1" t="s">
        <v>446</v>
      </c>
      <c r="F1849" s="1" t="s">
        <v>3975</v>
      </c>
      <c r="G1849" s="16" t="n">
        <v>45768</v>
      </c>
      <c r="H1849" s="6" t="s">
        <v>4071</v>
      </c>
      <c r="J1849" s="1" t="s">
        <v>34</v>
      </c>
      <c r="K1849" s="1" t="s">
        <v>35</v>
      </c>
      <c r="L1849" s="1" t="s">
        <v>4072</v>
      </c>
      <c r="M1849" s="17" t="str">
        <f aca="false">IF(COUNTIF(поверки!$H$6:$H$3175,поверки!$H1849)&gt;1,"Дубликат","")</f>
        <v/>
      </c>
      <c r="N1849" s="17" t="str">
        <f aca="false">IF(COUNTIF(поверки!$L$6:$L$3175,поверки!$L1849)&gt;1,"Дубликат","")</f>
        <v/>
      </c>
      <c r="O1849" s="18" t="n">
        <v>1844</v>
      </c>
      <c r="P1849" s="17" t="str">
        <f aca="false">CONCATENATE(TEXT(MONTH(поверки!$G1849),"00"),"/",TEXT(поверки!$O1849,"000"), "/",TEXT(YEAR(поверки!$G1849)-2000,"00"))</f>
        <v>04/1844/25</v>
      </c>
      <c r="Q1849" s="17" t="str">
        <f aca="false">VLOOKUP(поверки!$F1849,'соответстиви ОТ типу'!$K$4:$M$344,2,FALSE())</f>
        <v>СГМ ЭРИС-100</v>
      </c>
      <c r="R1849" s="17" t="s">
        <v>52</v>
      </c>
      <c r="S1849" s="17" t="s">
        <v>3978</v>
      </c>
      <c r="T1849" s="17" t="n">
        <v>8</v>
      </c>
      <c r="U1849" s="19" t="n">
        <f aca="false">VLOOKUP(поверки!$T1849,'Акты п-п'!$C$5:$I$57,2,FALSE())</f>
        <v>45767</v>
      </c>
      <c r="V1849" s="19" t="n">
        <f aca="false">VLOOKUP(поверки!$T1849,'Акты п-п'!$C$5:$I$57,3,FALSE())</f>
        <v>45770</v>
      </c>
      <c r="W1849" s="17" t="str">
        <f aca="false">VLOOKUP(поверки!$T1849,'Акты п-п'!$C$5:$I$57,5,FALSE())</f>
        <v>Чупин А.А.</v>
      </c>
      <c r="X1849" s="17" t="n">
        <f aca="false">поверки!$G1849-поверки!$U1849</f>
        <v>1</v>
      </c>
      <c r="Y1849" s="17" t="n">
        <f aca="false">поверки!$V1849-поверки!$G1849</f>
        <v>2</v>
      </c>
      <c r="Z1849" s="17" t="str">
        <f aca="false">CONCATENATE(поверки!$Q1849," ",поверки!$S1849," номер ",поверки!$H1849)</f>
        <v>СГМ ЭРИС-100 СГМ ЭРИС-100 номер 112160277</v>
      </c>
    </row>
    <row r="1850" customFormat="false" ht="17.9" hidden="false" customHeight="false" outlineLevel="0" collapsed="false">
      <c r="B1850" s="1" t="s">
        <v>3974</v>
      </c>
      <c r="C1850" s="1" t="s">
        <v>30</v>
      </c>
      <c r="D1850" s="1" t="s">
        <v>446</v>
      </c>
      <c r="F1850" s="1" t="s">
        <v>3975</v>
      </c>
      <c r="G1850" s="16" t="n">
        <v>45768</v>
      </c>
      <c r="H1850" s="6" t="s">
        <v>4073</v>
      </c>
      <c r="J1850" s="1" t="s">
        <v>34</v>
      </c>
      <c r="K1850" s="1" t="s">
        <v>35</v>
      </c>
      <c r="L1850" s="1" t="s">
        <v>4074</v>
      </c>
      <c r="M1850" s="17" t="str">
        <f aca="false">IF(COUNTIF(поверки!$H$6:$H$3175,поверки!$H1850)&gt;1,"Дубликат","")</f>
        <v/>
      </c>
      <c r="N1850" s="17" t="str">
        <f aca="false">IF(COUNTIF(поверки!$L$6:$L$3175,поверки!$L1850)&gt;1,"Дубликат","")</f>
        <v/>
      </c>
      <c r="O1850" s="18" t="n">
        <v>1845</v>
      </c>
      <c r="P1850" s="17" t="str">
        <f aca="false">CONCATENATE(TEXT(MONTH(поверки!$G1850),"00"),"/",TEXT(поверки!$O1850,"000"), "/",TEXT(YEAR(поверки!$G1850)-2000,"00"))</f>
        <v>04/1845/25</v>
      </c>
      <c r="Q1850" s="17" t="str">
        <f aca="false">VLOOKUP(поверки!$F1850,'соответстиви ОТ типу'!$K$4:$M$344,2,FALSE())</f>
        <v>СГМ ЭРИС-100</v>
      </c>
      <c r="R1850" s="17" t="s">
        <v>52</v>
      </c>
      <c r="S1850" s="17" t="s">
        <v>3978</v>
      </c>
      <c r="T1850" s="17" t="n">
        <v>8</v>
      </c>
      <c r="U1850" s="19" t="n">
        <f aca="false">VLOOKUP(поверки!$T1850,'Акты п-п'!$C$5:$I$57,2,FALSE())</f>
        <v>45767</v>
      </c>
      <c r="V1850" s="19" t="n">
        <f aca="false">VLOOKUP(поверки!$T1850,'Акты п-п'!$C$5:$I$57,3,FALSE())</f>
        <v>45770</v>
      </c>
      <c r="W1850" s="17" t="str">
        <f aca="false">VLOOKUP(поверки!$T1850,'Акты п-п'!$C$5:$I$57,5,FALSE())</f>
        <v>Чупин А.А.</v>
      </c>
      <c r="X1850" s="17" t="n">
        <f aca="false">поверки!$G1850-поверки!$U1850</f>
        <v>1</v>
      </c>
      <c r="Y1850" s="17" t="n">
        <f aca="false">поверки!$V1850-поверки!$G1850</f>
        <v>2</v>
      </c>
      <c r="Z1850" s="17" t="str">
        <f aca="false">CONCATENATE(поверки!$Q1850," ",поверки!$S1850," номер ",поверки!$H1850)</f>
        <v>СГМ ЭРИС-100 СГМ ЭРИС-100 номер 112160276</v>
      </c>
    </row>
    <row r="1851" customFormat="false" ht="17.9" hidden="false" customHeight="false" outlineLevel="0" collapsed="false">
      <c r="B1851" s="1" t="s">
        <v>3974</v>
      </c>
      <c r="C1851" s="1" t="s">
        <v>30</v>
      </c>
      <c r="D1851" s="1" t="s">
        <v>446</v>
      </c>
      <c r="F1851" s="1" t="s">
        <v>3975</v>
      </c>
      <c r="G1851" s="16" t="n">
        <v>45768</v>
      </c>
      <c r="H1851" s="6" t="s">
        <v>4075</v>
      </c>
      <c r="J1851" s="1" t="s">
        <v>34</v>
      </c>
      <c r="K1851" s="1" t="s">
        <v>35</v>
      </c>
      <c r="L1851" s="1" t="s">
        <v>4076</v>
      </c>
      <c r="M1851" s="17" t="str">
        <f aca="false">IF(COUNTIF(поверки!$H$6:$H$3175,поверки!$H1851)&gt;1,"Дубликат","")</f>
        <v/>
      </c>
      <c r="N1851" s="17" t="str">
        <f aca="false">IF(COUNTIF(поверки!$L$6:$L$3175,поверки!$L1851)&gt;1,"Дубликат","")</f>
        <v/>
      </c>
      <c r="O1851" s="18" t="n">
        <v>1846</v>
      </c>
      <c r="P1851" s="17" t="str">
        <f aca="false">CONCATENATE(TEXT(MONTH(поверки!$G1851),"00"),"/",TEXT(поверки!$O1851,"000"), "/",TEXT(YEAR(поверки!$G1851)-2000,"00"))</f>
        <v>04/1846/25</v>
      </c>
      <c r="Q1851" s="17" t="str">
        <f aca="false">VLOOKUP(поверки!$F1851,'соответстиви ОТ типу'!$K$4:$M$344,2,FALSE())</f>
        <v>СГМ ЭРИС-100</v>
      </c>
      <c r="R1851" s="17" t="s">
        <v>52</v>
      </c>
      <c r="S1851" s="17" t="s">
        <v>3978</v>
      </c>
      <c r="T1851" s="17" t="n">
        <v>8</v>
      </c>
      <c r="U1851" s="19" t="n">
        <f aca="false">VLOOKUP(поверки!$T1851,'Акты п-п'!$C$5:$I$57,2,FALSE())</f>
        <v>45767</v>
      </c>
      <c r="V1851" s="19" t="n">
        <f aca="false">VLOOKUP(поверки!$T1851,'Акты п-п'!$C$5:$I$57,3,FALSE())</f>
        <v>45770</v>
      </c>
      <c r="W1851" s="17" t="str">
        <f aca="false">VLOOKUP(поверки!$T1851,'Акты п-п'!$C$5:$I$57,5,FALSE())</f>
        <v>Чупин А.А.</v>
      </c>
      <c r="X1851" s="17" t="n">
        <f aca="false">поверки!$G1851-поверки!$U1851</f>
        <v>1</v>
      </c>
      <c r="Y1851" s="17" t="n">
        <f aca="false">поверки!$V1851-поверки!$G1851</f>
        <v>2</v>
      </c>
      <c r="Z1851" s="17" t="str">
        <f aca="false">CONCATENATE(поверки!$Q1851," ",поверки!$S1851," номер ",поверки!$H1851)</f>
        <v>СГМ ЭРИС-100 СГМ ЭРИС-100 номер 112160362</v>
      </c>
    </row>
    <row r="1852" customFormat="false" ht="17.9" hidden="false" customHeight="false" outlineLevel="0" collapsed="false">
      <c r="B1852" s="1" t="s">
        <v>3974</v>
      </c>
      <c r="C1852" s="1" t="s">
        <v>30</v>
      </c>
      <c r="D1852" s="1" t="s">
        <v>446</v>
      </c>
      <c r="F1852" s="1" t="s">
        <v>3975</v>
      </c>
      <c r="G1852" s="16" t="n">
        <v>45768</v>
      </c>
      <c r="H1852" s="6" t="s">
        <v>4077</v>
      </c>
      <c r="J1852" s="1" t="s">
        <v>34</v>
      </c>
      <c r="K1852" s="1" t="s">
        <v>35</v>
      </c>
      <c r="L1852" s="1" t="s">
        <v>4078</v>
      </c>
      <c r="M1852" s="17" t="str">
        <f aca="false">IF(COUNTIF(поверки!$H$6:$H$3175,поверки!$H1852)&gt;1,"Дубликат","")</f>
        <v/>
      </c>
      <c r="N1852" s="17" t="str">
        <f aca="false">IF(COUNTIF(поверки!$L$6:$L$3175,поверки!$L1852)&gt;1,"Дубликат","")</f>
        <v/>
      </c>
      <c r="O1852" s="18" t="n">
        <v>1847</v>
      </c>
      <c r="P1852" s="17" t="str">
        <f aca="false">CONCATENATE(TEXT(MONTH(поверки!$G1852),"00"),"/",TEXT(поверки!$O1852,"000"), "/",TEXT(YEAR(поверки!$G1852)-2000,"00"))</f>
        <v>04/1847/25</v>
      </c>
      <c r="Q1852" s="17" t="str">
        <f aca="false">VLOOKUP(поверки!$F1852,'соответстиви ОТ типу'!$K$4:$M$344,2,FALSE())</f>
        <v>СГМ ЭРИС-100</v>
      </c>
      <c r="R1852" s="17" t="s">
        <v>52</v>
      </c>
      <c r="S1852" s="17" t="s">
        <v>3978</v>
      </c>
      <c r="T1852" s="17" t="n">
        <v>8</v>
      </c>
      <c r="U1852" s="19" t="n">
        <f aca="false">VLOOKUP(поверки!$T1852,'Акты п-п'!$C$5:$I$57,2,FALSE())</f>
        <v>45767</v>
      </c>
      <c r="V1852" s="19" t="n">
        <f aca="false">VLOOKUP(поверки!$T1852,'Акты п-п'!$C$5:$I$57,3,FALSE())</f>
        <v>45770</v>
      </c>
      <c r="W1852" s="17" t="str">
        <f aca="false">VLOOKUP(поверки!$T1852,'Акты п-п'!$C$5:$I$57,5,FALSE())</f>
        <v>Чупин А.А.</v>
      </c>
      <c r="X1852" s="17" t="n">
        <f aca="false">поверки!$G1852-поверки!$U1852</f>
        <v>1</v>
      </c>
      <c r="Y1852" s="17" t="n">
        <f aca="false">поверки!$V1852-поверки!$G1852</f>
        <v>2</v>
      </c>
      <c r="Z1852" s="17" t="str">
        <f aca="false">CONCATENATE(поверки!$Q1852," ",поверки!$S1852," номер ",поверки!$H1852)</f>
        <v>СГМ ЭРИС-100 СГМ ЭРИС-100 номер 112160261</v>
      </c>
    </row>
    <row r="1853" customFormat="false" ht="17.9" hidden="false" customHeight="false" outlineLevel="0" collapsed="false">
      <c r="B1853" s="1" t="s">
        <v>3974</v>
      </c>
      <c r="C1853" s="1" t="s">
        <v>30</v>
      </c>
      <c r="D1853" s="1" t="s">
        <v>446</v>
      </c>
      <c r="F1853" s="1" t="s">
        <v>3975</v>
      </c>
      <c r="G1853" s="16" t="n">
        <v>45768</v>
      </c>
      <c r="H1853" s="6" t="s">
        <v>4079</v>
      </c>
      <c r="J1853" s="1" t="s">
        <v>34</v>
      </c>
      <c r="K1853" s="1" t="s">
        <v>35</v>
      </c>
      <c r="L1853" s="1" t="s">
        <v>4080</v>
      </c>
      <c r="M1853" s="17" t="str">
        <f aca="false">IF(COUNTIF(поверки!$H$6:$H$3175,поверки!$H1853)&gt;1,"Дубликат","")</f>
        <v/>
      </c>
      <c r="N1853" s="17" t="str">
        <f aca="false">IF(COUNTIF(поверки!$L$6:$L$3175,поверки!$L1853)&gt;1,"Дубликат","")</f>
        <v/>
      </c>
      <c r="O1853" s="18" t="n">
        <v>1848</v>
      </c>
      <c r="P1853" s="17" t="str">
        <f aca="false">CONCATENATE(TEXT(MONTH(поверки!$G1853),"00"),"/",TEXT(поверки!$O1853,"000"), "/",TEXT(YEAR(поверки!$G1853)-2000,"00"))</f>
        <v>04/1848/25</v>
      </c>
      <c r="Q1853" s="17" t="str">
        <f aca="false">VLOOKUP(поверки!$F1853,'соответстиви ОТ типу'!$K$4:$M$344,2,FALSE())</f>
        <v>СГМ ЭРИС-100</v>
      </c>
      <c r="R1853" s="17" t="s">
        <v>52</v>
      </c>
      <c r="S1853" s="17" t="s">
        <v>3978</v>
      </c>
      <c r="T1853" s="17" t="n">
        <v>8</v>
      </c>
      <c r="U1853" s="19" t="n">
        <f aca="false">VLOOKUP(поверки!$T1853,'Акты п-п'!$C$5:$I$57,2,FALSE())</f>
        <v>45767</v>
      </c>
      <c r="V1853" s="19" t="n">
        <f aca="false">VLOOKUP(поверки!$T1853,'Акты п-п'!$C$5:$I$57,3,FALSE())</f>
        <v>45770</v>
      </c>
      <c r="W1853" s="17" t="str">
        <f aca="false">VLOOKUP(поверки!$T1853,'Акты п-п'!$C$5:$I$57,5,FALSE())</f>
        <v>Чупин А.А.</v>
      </c>
      <c r="X1853" s="17" t="n">
        <f aca="false">поверки!$G1853-поверки!$U1853</f>
        <v>1</v>
      </c>
      <c r="Y1853" s="17" t="n">
        <f aca="false">поверки!$V1853-поверки!$G1853</f>
        <v>2</v>
      </c>
      <c r="Z1853" s="17" t="str">
        <f aca="false">CONCATENATE(поверки!$Q1853," ",поверки!$S1853," номер ",поверки!$H1853)</f>
        <v>СГМ ЭРИС-100 СГМ ЭРИС-100 номер 112160248</v>
      </c>
    </row>
    <row r="1854" customFormat="false" ht="17.9" hidden="false" customHeight="false" outlineLevel="0" collapsed="false">
      <c r="B1854" s="1" t="s">
        <v>3974</v>
      </c>
      <c r="C1854" s="1" t="s">
        <v>30</v>
      </c>
      <c r="D1854" s="1" t="s">
        <v>446</v>
      </c>
      <c r="F1854" s="1" t="s">
        <v>3975</v>
      </c>
      <c r="G1854" s="16" t="n">
        <v>45768</v>
      </c>
      <c r="H1854" s="6" t="s">
        <v>4081</v>
      </c>
      <c r="J1854" s="1" t="s">
        <v>34</v>
      </c>
      <c r="K1854" s="1" t="s">
        <v>35</v>
      </c>
      <c r="L1854" s="1" t="s">
        <v>4082</v>
      </c>
      <c r="M1854" s="17" t="str">
        <f aca="false">IF(COUNTIF(поверки!$H$6:$H$3175,поверки!$H1854)&gt;1,"Дубликат","")</f>
        <v/>
      </c>
      <c r="N1854" s="17" t="str">
        <f aca="false">IF(COUNTIF(поверки!$L$6:$L$3175,поверки!$L1854)&gt;1,"Дубликат","")</f>
        <v/>
      </c>
      <c r="O1854" s="18" t="n">
        <v>1849</v>
      </c>
      <c r="P1854" s="17" t="str">
        <f aca="false">CONCATENATE(TEXT(MONTH(поверки!$G1854),"00"),"/",TEXT(поверки!$O1854,"000"), "/",TEXT(YEAR(поверки!$G1854)-2000,"00"))</f>
        <v>04/1849/25</v>
      </c>
      <c r="Q1854" s="17" t="str">
        <f aca="false">VLOOKUP(поверки!$F1854,'соответстиви ОТ типу'!$K$4:$M$344,2,FALSE())</f>
        <v>СГМ ЭРИС-100</v>
      </c>
      <c r="R1854" s="17" t="s">
        <v>52</v>
      </c>
      <c r="S1854" s="17" t="s">
        <v>3978</v>
      </c>
      <c r="T1854" s="17" t="n">
        <v>8</v>
      </c>
      <c r="U1854" s="19" t="n">
        <f aca="false">VLOOKUP(поверки!$T1854,'Акты п-п'!$C$5:$I$57,2,FALSE())</f>
        <v>45767</v>
      </c>
      <c r="V1854" s="19" t="n">
        <f aca="false">VLOOKUP(поверки!$T1854,'Акты п-п'!$C$5:$I$57,3,FALSE())</f>
        <v>45770</v>
      </c>
      <c r="W1854" s="17" t="str">
        <f aca="false">VLOOKUP(поверки!$T1854,'Акты п-п'!$C$5:$I$57,5,FALSE())</f>
        <v>Чупин А.А.</v>
      </c>
      <c r="X1854" s="17" t="n">
        <f aca="false">поверки!$G1854-поверки!$U1854</f>
        <v>1</v>
      </c>
      <c r="Y1854" s="17" t="n">
        <f aca="false">поверки!$V1854-поверки!$G1854</f>
        <v>2</v>
      </c>
      <c r="Z1854" s="17" t="str">
        <f aca="false">CONCATENATE(поверки!$Q1854," ",поверки!$S1854," номер ",поверки!$H1854)</f>
        <v>СГМ ЭРИС-100 СГМ ЭРИС-100 номер 112160269</v>
      </c>
    </row>
    <row r="1855" customFormat="false" ht="17.9" hidden="false" customHeight="false" outlineLevel="0" collapsed="false">
      <c r="B1855" s="1" t="s">
        <v>3974</v>
      </c>
      <c r="C1855" s="1" t="s">
        <v>30</v>
      </c>
      <c r="D1855" s="1" t="s">
        <v>446</v>
      </c>
      <c r="F1855" s="1" t="s">
        <v>3975</v>
      </c>
      <c r="G1855" s="16" t="n">
        <v>45768</v>
      </c>
      <c r="H1855" s="6" t="s">
        <v>4083</v>
      </c>
      <c r="J1855" s="1" t="s">
        <v>34</v>
      </c>
      <c r="K1855" s="1" t="s">
        <v>35</v>
      </c>
      <c r="L1855" s="1" t="s">
        <v>4084</v>
      </c>
      <c r="M1855" s="17" t="str">
        <f aca="false">IF(COUNTIF(поверки!$H$6:$H$3175,поверки!$H1855)&gt;1,"Дубликат","")</f>
        <v/>
      </c>
      <c r="N1855" s="17" t="str">
        <f aca="false">IF(COUNTIF(поверки!$L$6:$L$3175,поверки!$L1855)&gt;1,"Дубликат","")</f>
        <v/>
      </c>
      <c r="O1855" s="18" t="n">
        <v>1850</v>
      </c>
      <c r="P1855" s="17" t="str">
        <f aca="false">CONCATENATE(TEXT(MONTH(поверки!$G1855),"00"),"/",TEXT(поверки!$O1855,"000"), "/",TEXT(YEAR(поверки!$G1855)-2000,"00"))</f>
        <v>04/1850/25</v>
      </c>
      <c r="Q1855" s="17" t="str">
        <f aca="false">VLOOKUP(поверки!$F1855,'соответстиви ОТ типу'!$K$4:$M$344,2,FALSE())</f>
        <v>СГМ ЭРИС-100</v>
      </c>
      <c r="R1855" s="17" t="s">
        <v>52</v>
      </c>
      <c r="S1855" s="17" t="s">
        <v>3978</v>
      </c>
      <c r="T1855" s="17" t="n">
        <v>8</v>
      </c>
      <c r="U1855" s="19" t="n">
        <f aca="false">VLOOKUP(поверки!$T1855,'Акты п-п'!$C$5:$I$57,2,FALSE())</f>
        <v>45767</v>
      </c>
      <c r="V1855" s="19" t="n">
        <f aca="false">VLOOKUP(поверки!$T1855,'Акты п-п'!$C$5:$I$57,3,FALSE())</f>
        <v>45770</v>
      </c>
      <c r="W1855" s="17" t="str">
        <f aca="false">VLOOKUP(поверки!$T1855,'Акты п-п'!$C$5:$I$57,5,FALSE())</f>
        <v>Чупин А.А.</v>
      </c>
      <c r="X1855" s="17" t="n">
        <f aca="false">поверки!$G1855-поверки!$U1855</f>
        <v>1</v>
      </c>
      <c r="Y1855" s="17" t="n">
        <f aca="false">поверки!$V1855-поверки!$G1855</f>
        <v>2</v>
      </c>
      <c r="Z1855" s="17" t="str">
        <f aca="false">CONCATENATE(поверки!$Q1855," ",поверки!$S1855," номер ",поверки!$H1855)</f>
        <v>СГМ ЭРИС-100 СГМ ЭРИС-100 номер 112160070</v>
      </c>
    </row>
    <row r="1856" customFormat="false" ht="17.9" hidden="false" customHeight="false" outlineLevel="0" collapsed="false">
      <c r="B1856" s="1" t="s">
        <v>3974</v>
      </c>
      <c r="C1856" s="1" t="s">
        <v>30</v>
      </c>
      <c r="D1856" s="1" t="s">
        <v>446</v>
      </c>
      <c r="F1856" s="1" t="s">
        <v>3975</v>
      </c>
      <c r="G1856" s="16" t="n">
        <v>45768</v>
      </c>
      <c r="H1856" s="6" t="s">
        <v>4085</v>
      </c>
      <c r="J1856" s="1" t="s">
        <v>34</v>
      </c>
      <c r="K1856" s="1" t="s">
        <v>35</v>
      </c>
      <c r="L1856" s="1" t="s">
        <v>4086</v>
      </c>
      <c r="M1856" s="17" t="str">
        <f aca="false">IF(COUNTIF(поверки!$H$6:$H$3175,поверки!$H1856)&gt;1,"Дубликат","")</f>
        <v/>
      </c>
      <c r="N1856" s="17" t="str">
        <f aca="false">IF(COUNTIF(поверки!$L$6:$L$3175,поверки!$L1856)&gt;1,"Дубликат","")</f>
        <v/>
      </c>
      <c r="O1856" s="18" t="n">
        <v>1851</v>
      </c>
      <c r="P1856" s="17" t="str">
        <f aca="false">CONCATENATE(TEXT(MONTH(поверки!$G1856),"00"),"/",TEXT(поверки!$O1856,"000"), "/",TEXT(YEAR(поверки!$G1856)-2000,"00"))</f>
        <v>04/1851/25</v>
      </c>
      <c r="Q1856" s="17" t="str">
        <f aca="false">VLOOKUP(поверки!$F1856,'соответстиви ОТ типу'!$K$4:$M$344,2,FALSE())</f>
        <v>СГМ ЭРИС-100</v>
      </c>
      <c r="R1856" s="17" t="s">
        <v>52</v>
      </c>
      <c r="S1856" s="17" t="s">
        <v>3978</v>
      </c>
      <c r="T1856" s="17" t="n">
        <v>8</v>
      </c>
      <c r="U1856" s="19" t="n">
        <f aca="false">VLOOKUP(поверки!$T1856,'Акты п-п'!$C$5:$I$57,2,FALSE())</f>
        <v>45767</v>
      </c>
      <c r="V1856" s="19" t="n">
        <f aca="false">VLOOKUP(поверки!$T1856,'Акты п-п'!$C$5:$I$57,3,FALSE())</f>
        <v>45770</v>
      </c>
      <c r="W1856" s="17" t="str">
        <f aca="false">VLOOKUP(поверки!$T1856,'Акты п-п'!$C$5:$I$57,5,FALSE())</f>
        <v>Чупин А.А.</v>
      </c>
      <c r="X1856" s="17" t="n">
        <f aca="false">поверки!$G1856-поверки!$U1856</f>
        <v>1</v>
      </c>
      <c r="Y1856" s="17" t="n">
        <f aca="false">поверки!$V1856-поверки!$G1856</f>
        <v>2</v>
      </c>
      <c r="Z1856" s="17" t="str">
        <f aca="false">CONCATENATE(поверки!$Q1856," ",поверки!$S1856," номер ",поверки!$H1856)</f>
        <v>СГМ ЭРИС-100 СГМ ЭРИС-100 номер 112160043</v>
      </c>
    </row>
    <row r="1857" customFormat="false" ht="17.9" hidden="false" customHeight="false" outlineLevel="0" collapsed="false">
      <c r="B1857" s="1" t="s">
        <v>3974</v>
      </c>
      <c r="C1857" s="1" t="s">
        <v>30</v>
      </c>
      <c r="D1857" s="1" t="s">
        <v>446</v>
      </c>
      <c r="F1857" s="1" t="s">
        <v>3975</v>
      </c>
      <c r="G1857" s="16" t="n">
        <v>45768</v>
      </c>
      <c r="H1857" s="6" t="s">
        <v>4087</v>
      </c>
      <c r="J1857" s="1" t="s">
        <v>34</v>
      </c>
      <c r="K1857" s="1" t="s">
        <v>35</v>
      </c>
      <c r="L1857" s="1" t="s">
        <v>4088</v>
      </c>
      <c r="M1857" s="17" t="str">
        <f aca="false">IF(COUNTIF(поверки!$H$6:$H$3175,поверки!$H1857)&gt;1,"Дубликат","")</f>
        <v/>
      </c>
      <c r="N1857" s="17" t="str">
        <f aca="false">IF(COUNTIF(поверки!$L$6:$L$3175,поверки!$L1857)&gt;1,"Дубликат","")</f>
        <v/>
      </c>
      <c r="O1857" s="18" t="n">
        <v>1852</v>
      </c>
      <c r="P1857" s="17" t="str">
        <f aca="false">CONCATENATE(TEXT(MONTH(поверки!$G1857),"00"),"/",TEXT(поверки!$O1857,"000"), "/",TEXT(YEAR(поверки!$G1857)-2000,"00"))</f>
        <v>04/1852/25</v>
      </c>
      <c r="Q1857" s="17" t="str">
        <f aca="false">VLOOKUP(поверки!$F1857,'соответстиви ОТ типу'!$K$4:$M$344,2,FALSE())</f>
        <v>СГМ ЭРИС-100</v>
      </c>
      <c r="R1857" s="17" t="s">
        <v>52</v>
      </c>
      <c r="S1857" s="17" t="s">
        <v>3978</v>
      </c>
      <c r="T1857" s="17" t="n">
        <v>8</v>
      </c>
      <c r="U1857" s="19" t="n">
        <f aca="false">VLOOKUP(поверки!$T1857,'Акты п-п'!$C$5:$I$57,2,FALSE())</f>
        <v>45767</v>
      </c>
      <c r="V1857" s="19" t="n">
        <f aca="false">VLOOKUP(поверки!$T1857,'Акты п-п'!$C$5:$I$57,3,FALSE())</f>
        <v>45770</v>
      </c>
      <c r="W1857" s="17" t="str">
        <f aca="false">VLOOKUP(поверки!$T1857,'Акты п-п'!$C$5:$I$57,5,FALSE())</f>
        <v>Чупин А.А.</v>
      </c>
      <c r="X1857" s="17" t="n">
        <f aca="false">поверки!$G1857-поверки!$U1857</f>
        <v>1</v>
      </c>
      <c r="Y1857" s="17" t="n">
        <f aca="false">поверки!$V1857-поверки!$G1857</f>
        <v>2</v>
      </c>
      <c r="Z1857" s="17" t="str">
        <f aca="false">CONCATENATE(поверки!$Q1857," ",поверки!$S1857," номер ",поверки!$H1857)</f>
        <v>СГМ ЭРИС-100 СГМ ЭРИС-100 номер 112160102</v>
      </c>
    </row>
    <row r="1858" customFormat="false" ht="17.9" hidden="false" customHeight="false" outlineLevel="0" collapsed="false">
      <c r="B1858" s="1" t="s">
        <v>3974</v>
      </c>
      <c r="C1858" s="1" t="s">
        <v>30</v>
      </c>
      <c r="D1858" s="1" t="s">
        <v>446</v>
      </c>
      <c r="F1858" s="1" t="s">
        <v>3975</v>
      </c>
      <c r="G1858" s="16" t="n">
        <v>45768</v>
      </c>
      <c r="H1858" s="6" t="s">
        <v>4089</v>
      </c>
      <c r="J1858" s="1" t="s">
        <v>34</v>
      </c>
      <c r="K1858" s="1" t="s">
        <v>35</v>
      </c>
      <c r="L1858" s="1" t="s">
        <v>4090</v>
      </c>
      <c r="M1858" s="17" t="str">
        <f aca="false">IF(COUNTIF(поверки!$H$6:$H$3175,поверки!$H1858)&gt;1,"Дубликат","")</f>
        <v/>
      </c>
      <c r="N1858" s="17" t="str">
        <f aca="false">IF(COUNTIF(поверки!$L$6:$L$3175,поверки!$L1858)&gt;1,"Дубликат","")</f>
        <v/>
      </c>
      <c r="O1858" s="18" t="n">
        <v>1853</v>
      </c>
      <c r="P1858" s="17" t="str">
        <f aca="false">CONCATENATE(TEXT(MONTH(поверки!$G1858),"00"),"/",TEXT(поверки!$O1858,"000"), "/",TEXT(YEAR(поверки!$G1858)-2000,"00"))</f>
        <v>04/1853/25</v>
      </c>
      <c r="Q1858" s="17" t="str">
        <f aca="false">VLOOKUP(поверки!$F1858,'соответстиви ОТ типу'!$K$4:$M$344,2,FALSE())</f>
        <v>СГМ ЭРИС-100</v>
      </c>
      <c r="R1858" s="17" t="s">
        <v>52</v>
      </c>
      <c r="S1858" s="17" t="s">
        <v>3978</v>
      </c>
      <c r="T1858" s="17" t="n">
        <v>8</v>
      </c>
      <c r="U1858" s="19" t="n">
        <f aca="false">VLOOKUP(поверки!$T1858,'Акты п-п'!$C$5:$I$57,2,FALSE())</f>
        <v>45767</v>
      </c>
      <c r="V1858" s="19" t="n">
        <f aca="false">VLOOKUP(поверки!$T1858,'Акты п-п'!$C$5:$I$57,3,FALSE())</f>
        <v>45770</v>
      </c>
      <c r="W1858" s="17" t="str">
        <f aca="false">VLOOKUP(поверки!$T1858,'Акты п-п'!$C$5:$I$57,5,FALSE())</f>
        <v>Чупин А.А.</v>
      </c>
      <c r="X1858" s="17" t="n">
        <f aca="false">поверки!$G1858-поверки!$U1858</f>
        <v>1</v>
      </c>
      <c r="Y1858" s="17" t="n">
        <f aca="false">поверки!$V1858-поверки!$G1858</f>
        <v>2</v>
      </c>
      <c r="Z1858" s="17" t="str">
        <f aca="false">CONCATENATE(поверки!$Q1858," ",поверки!$S1858," номер ",поверки!$H1858)</f>
        <v>СГМ ЭРИС-100 СГМ ЭРИС-100 номер 112160110</v>
      </c>
    </row>
    <row r="1859" customFormat="false" ht="17.9" hidden="false" customHeight="false" outlineLevel="0" collapsed="false">
      <c r="B1859" s="1" t="s">
        <v>3974</v>
      </c>
      <c r="C1859" s="1" t="s">
        <v>30</v>
      </c>
      <c r="D1859" s="1" t="s">
        <v>446</v>
      </c>
      <c r="F1859" s="1" t="s">
        <v>3975</v>
      </c>
      <c r="G1859" s="16" t="n">
        <v>45768</v>
      </c>
      <c r="H1859" s="6" t="s">
        <v>4091</v>
      </c>
      <c r="J1859" s="1" t="s">
        <v>34</v>
      </c>
      <c r="K1859" s="1" t="s">
        <v>35</v>
      </c>
      <c r="L1859" s="1" t="s">
        <v>4092</v>
      </c>
      <c r="M1859" s="17" t="str">
        <f aca="false">IF(COUNTIF(поверки!$H$6:$H$3175,поверки!$H1859)&gt;1,"Дубликат","")</f>
        <v/>
      </c>
      <c r="N1859" s="17" t="str">
        <f aca="false">IF(COUNTIF(поверки!$L$6:$L$3175,поверки!$L1859)&gt;1,"Дубликат","")</f>
        <v/>
      </c>
      <c r="O1859" s="18" t="n">
        <v>1854</v>
      </c>
      <c r="P1859" s="17" t="str">
        <f aca="false">CONCATENATE(TEXT(MONTH(поверки!$G1859),"00"),"/",TEXT(поверки!$O1859,"000"), "/",TEXT(YEAR(поверки!$G1859)-2000,"00"))</f>
        <v>04/1854/25</v>
      </c>
      <c r="Q1859" s="17" t="str">
        <f aca="false">VLOOKUP(поверки!$F1859,'соответстиви ОТ типу'!$K$4:$M$344,2,FALSE())</f>
        <v>СГМ ЭРИС-100</v>
      </c>
      <c r="R1859" s="17" t="s">
        <v>52</v>
      </c>
      <c r="S1859" s="17" t="s">
        <v>3978</v>
      </c>
      <c r="T1859" s="17" t="n">
        <v>8</v>
      </c>
      <c r="U1859" s="19" t="n">
        <f aca="false">VLOOKUP(поверки!$T1859,'Акты п-п'!$C$5:$I$57,2,FALSE())</f>
        <v>45767</v>
      </c>
      <c r="V1859" s="19" t="n">
        <f aca="false">VLOOKUP(поверки!$T1859,'Акты п-п'!$C$5:$I$57,3,FALSE())</f>
        <v>45770</v>
      </c>
      <c r="W1859" s="17" t="str">
        <f aca="false">VLOOKUP(поверки!$T1859,'Акты п-п'!$C$5:$I$57,5,FALSE())</f>
        <v>Чупин А.А.</v>
      </c>
      <c r="X1859" s="17" t="n">
        <f aca="false">поверки!$G1859-поверки!$U1859</f>
        <v>1</v>
      </c>
      <c r="Y1859" s="17" t="n">
        <f aca="false">поверки!$V1859-поверки!$G1859</f>
        <v>2</v>
      </c>
      <c r="Z1859" s="17" t="str">
        <f aca="false">CONCATENATE(поверки!$Q1859," ",поверки!$S1859," номер ",поверки!$H1859)</f>
        <v>СГМ ЭРИС-100 СГМ ЭРИС-100 номер 112160145</v>
      </c>
    </row>
    <row r="1860" customFormat="false" ht="17.9" hidden="false" customHeight="false" outlineLevel="0" collapsed="false">
      <c r="B1860" s="1" t="s">
        <v>3974</v>
      </c>
      <c r="C1860" s="1" t="s">
        <v>30</v>
      </c>
      <c r="D1860" s="1" t="s">
        <v>446</v>
      </c>
      <c r="F1860" s="1" t="s">
        <v>3975</v>
      </c>
      <c r="G1860" s="16" t="n">
        <v>45768</v>
      </c>
      <c r="H1860" s="6" t="s">
        <v>4093</v>
      </c>
      <c r="J1860" s="1" t="s">
        <v>34</v>
      </c>
      <c r="K1860" s="1" t="s">
        <v>35</v>
      </c>
      <c r="L1860" s="1" t="s">
        <v>4094</v>
      </c>
      <c r="M1860" s="17" t="str">
        <f aca="false">IF(COUNTIF(поверки!$H$6:$H$3175,поверки!$H1860)&gt;1,"Дубликат","")</f>
        <v/>
      </c>
      <c r="N1860" s="17" t="str">
        <f aca="false">IF(COUNTIF(поверки!$L$6:$L$3175,поверки!$L1860)&gt;1,"Дубликат","")</f>
        <v/>
      </c>
      <c r="O1860" s="18" t="n">
        <v>1855</v>
      </c>
      <c r="P1860" s="17" t="str">
        <f aca="false">CONCATENATE(TEXT(MONTH(поверки!$G1860),"00"),"/",TEXT(поверки!$O1860,"000"), "/",TEXT(YEAR(поверки!$G1860)-2000,"00"))</f>
        <v>04/1855/25</v>
      </c>
      <c r="Q1860" s="17" t="str">
        <f aca="false">VLOOKUP(поверки!$F1860,'соответстиви ОТ типу'!$K$4:$M$344,2,FALSE())</f>
        <v>СГМ ЭРИС-100</v>
      </c>
      <c r="R1860" s="17" t="s">
        <v>52</v>
      </c>
      <c r="S1860" s="17" t="s">
        <v>3978</v>
      </c>
      <c r="T1860" s="17" t="n">
        <v>8</v>
      </c>
      <c r="U1860" s="19" t="n">
        <f aca="false">VLOOKUP(поверки!$T1860,'Акты п-п'!$C$5:$I$57,2,FALSE())</f>
        <v>45767</v>
      </c>
      <c r="V1860" s="19" t="n">
        <f aca="false">VLOOKUP(поверки!$T1860,'Акты п-п'!$C$5:$I$57,3,FALSE())</f>
        <v>45770</v>
      </c>
      <c r="W1860" s="17" t="str">
        <f aca="false">VLOOKUP(поверки!$T1860,'Акты п-п'!$C$5:$I$57,5,FALSE())</f>
        <v>Чупин А.А.</v>
      </c>
      <c r="X1860" s="17" t="n">
        <f aca="false">поверки!$G1860-поверки!$U1860</f>
        <v>1</v>
      </c>
      <c r="Y1860" s="17" t="n">
        <f aca="false">поверки!$V1860-поверки!$G1860</f>
        <v>2</v>
      </c>
      <c r="Z1860" s="17" t="str">
        <f aca="false">CONCATENATE(поверки!$Q1860," ",поверки!$S1860," номер ",поверки!$H1860)</f>
        <v>СГМ ЭРИС-100 СГМ ЭРИС-100 номер 112160230</v>
      </c>
    </row>
    <row r="1861" customFormat="false" ht="17.9" hidden="false" customHeight="false" outlineLevel="0" collapsed="false">
      <c r="B1861" s="1" t="s">
        <v>3974</v>
      </c>
      <c r="C1861" s="1" t="s">
        <v>30</v>
      </c>
      <c r="D1861" s="1" t="s">
        <v>446</v>
      </c>
      <c r="F1861" s="1" t="s">
        <v>3975</v>
      </c>
      <c r="G1861" s="16" t="n">
        <v>45768</v>
      </c>
      <c r="H1861" s="6" t="s">
        <v>4095</v>
      </c>
      <c r="J1861" s="1" t="s">
        <v>34</v>
      </c>
      <c r="K1861" s="1" t="s">
        <v>35</v>
      </c>
      <c r="L1861" s="1" t="s">
        <v>4096</v>
      </c>
      <c r="M1861" s="17" t="str">
        <f aca="false">IF(COUNTIF(поверки!$H$6:$H$3175,поверки!$H1861)&gt;1,"Дубликат","")</f>
        <v/>
      </c>
      <c r="N1861" s="17" t="str">
        <f aca="false">IF(COUNTIF(поверки!$L$6:$L$3175,поверки!$L1861)&gt;1,"Дубликат","")</f>
        <v/>
      </c>
      <c r="O1861" s="18" t="n">
        <v>1856</v>
      </c>
      <c r="P1861" s="17" t="str">
        <f aca="false">CONCATENATE(TEXT(MONTH(поверки!$G1861),"00"),"/",TEXT(поверки!$O1861,"000"), "/",TEXT(YEAR(поверки!$G1861)-2000,"00"))</f>
        <v>04/1856/25</v>
      </c>
      <c r="Q1861" s="17" t="str">
        <f aca="false">VLOOKUP(поверки!$F1861,'соответстиви ОТ типу'!$K$4:$M$344,2,FALSE())</f>
        <v>СГМ ЭРИС-100</v>
      </c>
      <c r="R1861" s="17" t="s">
        <v>52</v>
      </c>
      <c r="S1861" s="17" t="s">
        <v>3978</v>
      </c>
      <c r="T1861" s="17" t="n">
        <v>8</v>
      </c>
      <c r="U1861" s="19" t="n">
        <f aca="false">VLOOKUP(поверки!$T1861,'Акты п-п'!$C$5:$I$57,2,FALSE())</f>
        <v>45767</v>
      </c>
      <c r="V1861" s="19" t="n">
        <f aca="false">VLOOKUP(поверки!$T1861,'Акты п-п'!$C$5:$I$57,3,FALSE())</f>
        <v>45770</v>
      </c>
      <c r="W1861" s="17" t="str">
        <f aca="false">VLOOKUP(поверки!$T1861,'Акты п-п'!$C$5:$I$57,5,FALSE())</f>
        <v>Чупин А.А.</v>
      </c>
      <c r="X1861" s="17" t="n">
        <f aca="false">поверки!$G1861-поверки!$U1861</f>
        <v>1</v>
      </c>
      <c r="Y1861" s="17" t="n">
        <f aca="false">поверки!$V1861-поверки!$G1861</f>
        <v>2</v>
      </c>
      <c r="Z1861" s="17" t="str">
        <f aca="false">CONCATENATE(поверки!$Q1861," ",поверки!$S1861," номер ",поверки!$H1861)</f>
        <v>СГМ ЭРИС-100 СГМ ЭРИС-100 номер 112160144</v>
      </c>
    </row>
    <row r="1862" customFormat="false" ht="17.9" hidden="false" customHeight="false" outlineLevel="0" collapsed="false">
      <c r="B1862" s="1" t="s">
        <v>3974</v>
      </c>
      <c r="C1862" s="1" t="s">
        <v>30</v>
      </c>
      <c r="D1862" s="1" t="s">
        <v>446</v>
      </c>
      <c r="F1862" s="1" t="s">
        <v>3975</v>
      </c>
      <c r="G1862" s="16" t="n">
        <v>45768</v>
      </c>
      <c r="H1862" s="6" t="s">
        <v>4097</v>
      </c>
      <c r="J1862" s="1" t="s">
        <v>34</v>
      </c>
      <c r="K1862" s="1" t="s">
        <v>35</v>
      </c>
      <c r="L1862" s="1" t="s">
        <v>4098</v>
      </c>
      <c r="M1862" s="17" t="str">
        <f aca="false">IF(COUNTIF(поверки!$H$6:$H$3175,поверки!$H1862)&gt;1,"Дубликат","")</f>
        <v/>
      </c>
      <c r="N1862" s="17" t="str">
        <f aca="false">IF(COUNTIF(поверки!$L$6:$L$3175,поверки!$L1862)&gt;1,"Дубликат","")</f>
        <v/>
      </c>
      <c r="O1862" s="18" t="n">
        <v>1857</v>
      </c>
      <c r="P1862" s="17" t="str">
        <f aca="false">CONCATENATE(TEXT(MONTH(поверки!$G1862),"00"),"/",TEXT(поверки!$O1862,"000"), "/",TEXT(YEAR(поверки!$G1862)-2000,"00"))</f>
        <v>04/1857/25</v>
      </c>
      <c r="Q1862" s="17" t="str">
        <f aca="false">VLOOKUP(поверки!$F1862,'соответстиви ОТ типу'!$K$4:$M$344,2,FALSE())</f>
        <v>СГМ ЭРИС-100</v>
      </c>
      <c r="R1862" s="17" t="s">
        <v>52</v>
      </c>
      <c r="S1862" s="17" t="s">
        <v>3978</v>
      </c>
      <c r="T1862" s="17" t="n">
        <v>8</v>
      </c>
      <c r="U1862" s="19" t="n">
        <f aca="false">VLOOKUP(поверки!$T1862,'Акты п-п'!$C$5:$I$57,2,FALSE())</f>
        <v>45767</v>
      </c>
      <c r="V1862" s="19" t="n">
        <f aca="false">VLOOKUP(поверки!$T1862,'Акты п-п'!$C$5:$I$57,3,FALSE())</f>
        <v>45770</v>
      </c>
      <c r="W1862" s="17" t="str">
        <f aca="false">VLOOKUP(поверки!$T1862,'Акты п-п'!$C$5:$I$57,5,FALSE())</f>
        <v>Чупин А.А.</v>
      </c>
      <c r="X1862" s="17" t="n">
        <f aca="false">поверки!$G1862-поверки!$U1862</f>
        <v>1</v>
      </c>
      <c r="Y1862" s="17" t="n">
        <f aca="false">поверки!$V1862-поверки!$G1862</f>
        <v>2</v>
      </c>
      <c r="Z1862" s="17" t="str">
        <f aca="false">CONCATENATE(поверки!$Q1862," ",поверки!$S1862," номер ",поверки!$H1862)</f>
        <v>СГМ ЭРИС-100 СГМ ЭРИС-100 номер 112160057</v>
      </c>
    </row>
    <row r="1863" customFormat="false" ht="17.9" hidden="false" customHeight="false" outlineLevel="0" collapsed="false">
      <c r="B1863" s="1" t="s">
        <v>3974</v>
      </c>
      <c r="C1863" s="1" t="s">
        <v>30</v>
      </c>
      <c r="D1863" s="1" t="s">
        <v>446</v>
      </c>
      <c r="F1863" s="1" t="s">
        <v>3975</v>
      </c>
      <c r="G1863" s="16" t="n">
        <v>45768</v>
      </c>
      <c r="H1863" s="6" t="s">
        <v>4099</v>
      </c>
      <c r="J1863" s="1" t="s">
        <v>34</v>
      </c>
      <c r="K1863" s="1" t="s">
        <v>35</v>
      </c>
      <c r="L1863" s="1" t="s">
        <v>4100</v>
      </c>
      <c r="M1863" s="17" t="str">
        <f aca="false">IF(COUNTIF(поверки!$H$6:$H$3175,поверки!$H1863)&gt;1,"Дубликат","")</f>
        <v/>
      </c>
      <c r="N1863" s="17" t="str">
        <f aca="false">IF(COUNTIF(поверки!$L$6:$L$3175,поверки!$L1863)&gt;1,"Дубликат","")</f>
        <v/>
      </c>
      <c r="O1863" s="18" t="n">
        <v>1858</v>
      </c>
      <c r="P1863" s="17" t="str">
        <f aca="false">CONCATENATE(TEXT(MONTH(поверки!$G1863),"00"),"/",TEXT(поверки!$O1863,"000"), "/",TEXT(YEAR(поверки!$G1863)-2000,"00"))</f>
        <v>04/1858/25</v>
      </c>
      <c r="Q1863" s="17" t="str">
        <f aca="false">VLOOKUP(поверки!$F1863,'соответстиви ОТ типу'!$K$4:$M$344,2,FALSE())</f>
        <v>СГМ ЭРИС-100</v>
      </c>
      <c r="R1863" s="17" t="s">
        <v>52</v>
      </c>
      <c r="S1863" s="17" t="s">
        <v>3978</v>
      </c>
      <c r="T1863" s="17" t="n">
        <v>8</v>
      </c>
      <c r="U1863" s="19" t="n">
        <f aca="false">VLOOKUP(поверки!$T1863,'Акты п-п'!$C$5:$I$57,2,FALSE())</f>
        <v>45767</v>
      </c>
      <c r="V1863" s="19" t="n">
        <f aca="false">VLOOKUP(поверки!$T1863,'Акты п-п'!$C$5:$I$57,3,FALSE())</f>
        <v>45770</v>
      </c>
      <c r="W1863" s="17" t="str">
        <f aca="false">VLOOKUP(поверки!$T1863,'Акты п-п'!$C$5:$I$57,5,FALSE())</f>
        <v>Чупин А.А.</v>
      </c>
      <c r="X1863" s="17" t="n">
        <f aca="false">поверки!$G1863-поверки!$U1863</f>
        <v>1</v>
      </c>
      <c r="Y1863" s="17" t="n">
        <f aca="false">поверки!$V1863-поверки!$G1863</f>
        <v>2</v>
      </c>
      <c r="Z1863" s="17" t="str">
        <f aca="false">CONCATENATE(поверки!$Q1863," ",поверки!$S1863," номер ",поверки!$H1863)</f>
        <v>СГМ ЭРИС-100 СГМ ЭРИС-100 номер 112160299</v>
      </c>
    </row>
    <row r="1864" customFormat="false" ht="17.9" hidden="false" customHeight="false" outlineLevel="0" collapsed="false">
      <c r="B1864" s="1" t="s">
        <v>3974</v>
      </c>
      <c r="C1864" s="1" t="s">
        <v>30</v>
      </c>
      <c r="D1864" s="1" t="s">
        <v>446</v>
      </c>
      <c r="F1864" s="1" t="s">
        <v>3975</v>
      </c>
      <c r="G1864" s="16" t="n">
        <v>45768</v>
      </c>
      <c r="H1864" s="6" t="s">
        <v>4101</v>
      </c>
      <c r="J1864" s="1" t="s">
        <v>34</v>
      </c>
      <c r="K1864" s="1" t="s">
        <v>35</v>
      </c>
      <c r="L1864" s="1" t="s">
        <v>4102</v>
      </c>
      <c r="M1864" s="17" t="str">
        <f aca="false">IF(COUNTIF(поверки!$H$6:$H$3175,поверки!$H1864)&gt;1,"Дубликат","")</f>
        <v/>
      </c>
      <c r="N1864" s="17" t="str">
        <f aca="false">IF(COUNTIF(поверки!$L$6:$L$3175,поверки!$L1864)&gt;1,"Дубликат","")</f>
        <v/>
      </c>
      <c r="O1864" s="18" t="n">
        <v>1859</v>
      </c>
      <c r="P1864" s="17" t="str">
        <f aca="false">CONCATENATE(TEXT(MONTH(поверки!$G1864),"00"),"/",TEXT(поверки!$O1864,"000"), "/",TEXT(YEAR(поверки!$G1864)-2000,"00"))</f>
        <v>04/1859/25</v>
      </c>
      <c r="Q1864" s="17" t="str">
        <f aca="false">VLOOKUP(поверки!$F1864,'соответстиви ОТ типу'!$K$4:$M$344,2,FALSE())</f>
        <v>СГМ ЭРИС-100</v>
      </c>
      <c r="R1864" s="17" t="s">
        <v>52</v>
      </c>
      <c r="S1864" s="17" t="s">
        <v>3978</v>
      </c>
      <c r="T1864" s="17" t="n">
        <v>8</v>
      </c>
      <c r="U1864" s="19" t="n">
        <f aca="false">VLOOKUP(поверки!$T1864,'Акты п-п'!$C$5:$I$57,2,FALSE())</f>
        <v>45767</v>
      </c>
      <c r="V1864" s="19" t="n">
        <f aca="false">VLOOKUP(поверки!$T1864,'Акты п-п'!$C$5:$I$57,3,FALSE())</f>
        <v>45770</v>
      </c>
      <c r="W1864" s="17" t="str">
        <f aca="false">VLOOKUP(поверки!$T1864,'Акты п-п'!$C$5:$I$57,5,FALSE())</f>
        <v>Чупин А.А.</v>
      </c>
      <c r="X1864" s="17" t="n">
        <f aca="false">поверки!$G1864-поверки!$U1864</f>
        <v>1</v>
      </c>
      <c r="Y1864" s="17" t="n">
        <f aca="false">поверки!$V1864-поверки!$G1864</f>
        <v>2</v>
      </c>
      <c r="Z1864" s="17" t="str">
        <f aca="false">CONCATENATE(поверки!$Q1864," ",поверки!$S1864," номер ",поверки!$H1864)</f>
        <v>СГМ ЭРИС-100 СГМ ЭРИС-100 номер 112160163</v>
      </c>
    </row>
    <row r="1865" customFormat="false" ht="17.9" hidden="false" customHeight="false" outlineLevel="0" collapsed="false">
      <c r="B1865" s="1" t="s">
        <v>3974</v>
      </c>
      <c r="C1865" s="1" t="s">
        <v>30</v>
      </c>
      <c r="D1865" s="1" t="s">
        <v>446</v>
      </c>
      <c r="F1865" s="1" t="s">
        <v>3975</v>
      </c>
      <c r="G1865" s="16" t="n">
        <v>45768</v>
      </c>
      <c r="H1865" s="6" t="s">
        <v>4103</v>
      </c>
      <c r="J1865" s="1" t="s">
        <v>34</v>
      </c>
      <c r="K1865" s="1" t="s">
        <v>35</v>
      </c>
      <c r="L1865" s="1" t="s">
        <v>4104</v>
      </c>
      <c r="M1865" s="17" t="str">
        <f aca="false">IF(COUNTIF(поверки!$H$6:$H$3175,поверки!$H1865)&gt;1,"Дубликат","")</f>
        <v/>
      </c>
      <c r="N1865" s="17" t="str">
        <f aca="false">IF(COUNTIF(поверки!$L$6:$L$3175,поверки!$L1865)&gt;1,"Дубликат","")</f>
        <v/>
      </c>
      <c r="O1865" s="18" t="n">
        <v>1860</v>
      </c>
      <c r="P1865" s="17" t="str">
        <f aca="false">CONCATENATE(TEXT(MONTH(поверки!$G1865),"00"),"/",TEXT(поверки!$O1865,"000"), "/",TEXT(YEAR(поверки!$G1865)-2000,"00"))</f>
        <v>04/1860/25</v>
      </c>
      <c r="Q1865" s="17" t="str">
        <f aca="false">VLOOKUP(поверки!$F1865,'соответстиви ОТ типу'!$K$4:$M$344,2,FALSE())</f>
        <v>СГМ ЭРИС-100</v>
      </c>
      <c r="R1865" s="17" t="s">
        <v>52</v>
      </c>
      <c r="S1865" s="17" t="s">
        <v>3978</v>
      </c>
      <c r="T1865" s="17" t="n">
        <v>8</v>
      </c>
      <c r="U1865" s="19" t="n">
        <f aca="false">VLOOKUP(поверки!$T1865,'Акты п-п'!$C$5:$I$57,2,FALSE())</f>
        <v>45767</v>
      </c>
      <c r="V1865" s="19" t="n">
        <f aca="false">VLOOKUP(поверки!$T1865,'Акты п-п'!$C$5:$I$57,3,FALSE())</f>
        <v>45770</v>
      </c>
      <c r="W1865" s="17" t="str">
        <f aca="false">VLOOKUP(поверки!$T1865,'Акты п-п'!$C$5:$I$57,5,FALSE())</f>
        <v>Чупин А.А.</v>
      </c>
      <c r="X1865" s="17" t="n">
        <f aca="false">поверки!$G1865-поверки!$U1865</f>
        <v>1</v>
      </c>
      <c r="Y1865" s="17" t="n">
        <f aca="false">поверки!$V1865-поверки!$G1865</f>
        <v>2</v>
      </c>
      <c r="Z1865" s="17" t="str">
        <f aca="false">CONCATENATE(поверки!$Q1865," ",поверки!$S1865," номер ",поверки!$H1865)</f>
        <v>СГМ ЭРИС-100 СГМ ЭРИС-100 номер 114160010</v>
      </c>
    </row>
    <row r="1866" customFormat="false" ht="17.9" hidden="false" customHeight="false" outlineLevel="0" collapsed="false">
      <c r="B1866" s="1" t="s">
        <v>3974</v>
      </c>
      <c r="C1866" s="1" t="s">
        <v>30</v>
      </c>
      <c r="D1866" s="1" t="s">
        <v>446</v>
      </c>
      <c r="F1866" s="1" t="s">
        <v>3975</v>
      </c>
      <c r="G1866" s="16" t="n">
        <v>45768</v>
      </c>
      <c r="H1866" s="6" t="s">
        <v>4105</v>
      </c>
      <c r="J1866" s="1" t="s">
        <v>34</v>
      </c>
      <c r="K1866" s="1" t="s">
        <v>35</v>
      </c>
      <c r="L1866" s="1" t="s">
        <v>4106</v>
      </c>
      <c r="M1866" s="17" t="str">
        <f aca="false">IF(COUNTIF(поверки!$H$6:$H$3175,поверки!$H1866)&gt;1,"Дубликат","")</f>
        <v/>
      </c>
      <c r="N1866" s="17" t="str">
        <f aca="false">IF(COUNTIF(поверки!$L$6:$L$3175,поверки!$L1866)&gt;1,"Дубликат","")</f>
        <v/>
      </c>
      <c r="O1866" s="18" t="n">
        <v>1861</v>
      </c>
      <c r="P1866" s="17" t="str">
        <f aca="false">CONCATENATE(TEXT(MONTH(поверки!$G1866),"00"),"/",TEXT(поверки!$O1866,"000"), "/",TEXT(YEAR(поверки!$G1866)-2000,"00"))</f>
        <v>04/1861/25</v>
      </c>
      <c r="Q1866" s="17" t="str">
        <f aca="false">VLOOKUP(поверки!$F1866,'соответстиви ОТ типу'!$K$4:$M$344,2,FALSE())</f>
        <v>СГМ ЭРИС-100</v>
      </c>
      <c r="R1866" s="17" t="s">
        <v>52</v>
      </c>
      <c r="S1866" s="17" t="s">
        <v>3978</v>
      </c>
      <c r="T1866" s="17" t="n">
        <v>8</v>
      </c>
      <c r="U1866" s="19" t="n">
        <f aca="false">VLOOKUP(поверки!$T1866,'Акты п-п'!$C$5:$I$57,2,FALSE())</f>
        <v>45767</v>
      </c>
      <c r="V1866" s="19" t="n">
        <f aca="false">VLOOKUP(поверки!$T1866,'Акты п-п'!$C$5:$I$57,3,FALSE())</f>
        <v>45770</v>
      </c>
      <c r="W1866" s="17" t="str">
        <f aca="false">VLOOKUP(поверки!$T1866,'Акты п-п'!$C$5:$I$57,5,FALSE())</f>
        <v>Чупин А.А.</v>
      </c>
      <c r="X1866" s="17" t="n">
        <f aca="false">поверки!$G1866-поверки!$U1866</f>
        <v>1</v>
      </c>
      <c r="Y1866" s="17" t="n">
        <f aca="false">поверки!$V1866-поверки!$G1866</f>
        <v>2</v>
      </c>
      <c r="Z1866" s="17" t="str">
        <f aca="false">CONCATENATE(поверки!$Q1866," ",поверки!$S1866," номер ",поверки!$H1866)</f>
        <v>СГМ ЭРИС-100 СГМ ЭРИС-100 номер 114160007</v>
      </c>
    </row>
    <row r="1867" customFormat="false" ht="17.9" hidden="false" customHeight="false" outlineLevel="0" collapsed="false">
      <c r="B1867" s="1" t="s">
        <v>3974</v>
      </c>
      <c r="C1867" s="1" t="s">
        <v>30</v>
      </c>
      <c r="D1867" s="1" t="s">
        <v>446</v>
      </c>
      <c r="F1867" s="1" t="s">
        <v>3975</v>
      </c>
      <c r="G1867" s="16" t="n">
        <v>45768</v>
      </c>
      <c r="H1867" s="6" t="s">
        <v>4107</v>
      </c>
      <c r="J1867" s="1" t="s">
        <v>34</v>
      </c>
      <c r="K1867" s="1" t="s">
        <v>35</v>
      </c>
      <c r="L1867" s="1" t="s">
        <v>4108</v>
      </c>
      <c r="M1867" s="17" t="str">
        <f aca="false">IF(COUNTIF(поверки!$H$6:$H$3175,поверки!$H1867)&gt;1,"Дубликат","")</f>
        <v/>
      </c>
      <c r="N1867" s="17" t="str">
        <f aca="false">IF(COUNTIF(поверки!$L$6:$L$3175,поверки!$L1867)&gt;1,"Дубликат","")</f>
        <v/>
      </c>
      <c r="O1867" s="18" t="n">
        <v>1862</v>
      </c>
      <c r="P1867" s="17" t="str">
        <f aca="false">CONCATENATE(TEXT(MONTH(поверки!$G1867),"00"),"/",TEXT(поверки!$O1867,"000"), "/",TEXT(YEAR(поверки!$G1867)-2000,"00"))</f>
        <v>04/1862/25</v>
      </c>
      <c r="Q1867" s="17" t="str">
        <f aca="false">VLOOKUP(поверки!$F1867,'соответстиви ОТ типу'!$K$4:$M$344,2,FALSE())</f>
        <v>СГМ ЭРИС-100</v>
      </c>
      <c r="R1867" s="17" t="s">
        <v>52</v>
      </c>
      <c r="S1867" s="17" t="s">
        <v>3978</v>
      </c>
      <c r="T1867" s="17" t="n">
        <v>8</v>
      </c>
      <c r="U1867" s="19" t="n">
        <f aca="false">VLOOKUP(поверки!$T1867,'Акты п-п'!$C$5:$I$57,2,FALSE())</f>
        <v>45767</v>
      </c>
      <c r="V1867" s="19" t="n">
        <f aca="false">VLOOKUP(поверки!$T1867,'Акты п-п'!$C$5:$I$57,3,FALSE())</f>
        <v>45770</v>
      </c>
      <c r="W1867" s="17" t="str">
        <f aca="false">VLOOKUP(поверки!$T1867,'Акты п-п'!$C$5:$I$57,5,FALSE())</f>
        <v>Чупин А.А.</v>
      </c>
      <c r="X1867" s="17" t="n">
        <f aca="false">поверки!$G1867-поверки!$U1867</f>
        <v>1</v>
      </c>
      <c r="Y1867" s="17" t="n">
        <f aca="false">поверки!$V1867-поверки!$G1867</f>
        <v>2</v>
      </c>
      <c r="Z1867" s="17" t="str">
        <f aca="false">CONCATENATE(поверки!$Q1867," ",поверки!$S1867," номер ",поверки!$H1867)</f>
        <v>СГМ ЭРИС-100 СГМ ЭРИС-100 номер 114150559</v>
      </c>
    </row>
    <row r="1868" customFormat="false" ht="17.9" hidden="false" customHeight="false" outlineLevel="0" collapsed="false">
      <c r="B1868" s="1" t="s">
        <v>3974</v>
      </c>
      <c r="C1868" s="1" t="s">
        <v>30</v>
      </c>
      <c r="D1868" s="1" t="s">
        <v>446</v>
      </c>
      <c r="F1868" s="1" t="s">
        <v>3975</v>
      </c>
      <c r="G1868" s="16" t="n">
        <v>45768</v>
      </c>
      <c r="H1868" s="6" t="s">
        <v>4109</v>
      </c>
      <c r="J1868" s="1" t="s">
        <v>34</v>
      </c>
      <c r="K1868" s="1" t="s">
        <v>35</v>
      </c>
      <c r="L1868" s="1" t="s">
        <v>4110</v>
      </c>
      <c r="M1868" s="17" t="str">
        <f aca="false">IF(COUNTIF(поверки!$H$6:$H$3175,поверки!$H1868)&gt;1,"Дубликат","")</f>
        <v/>
      </c>
      <c r="N1868" s="17" t="str">
        <f aca="false">IF(COUNTIF(поверки!$L$6:$L$3175,поверки!$L1868)&gt;1,"Дубликат","")</f>
        <v/>
      </c>
      <c r="O1868" s="18" t="n">
        <v>1863</v>
      </c>
      <c r="P1868" s="17" t="str">
        <f aca="false">CONCATENATE(TEXT(MONTH(поверки!$G1868),"00"),"/",TEXT(поверки!$O1868,"000"), "/",TEXT(YEAR(поверки!$G1868)-2000,"00"))</f>
        <v>04/1863/25</v>
      </c>
      <c r="Q1868" s="17" t="str">
        <f aca="false">VLOOKUP(поверки!$F1868,'соответстиви ОТ типу'!$K$4:$M$344,2,FALSE())</f>
        <v>СГМ ЭРИС-100</v>
      </c>
      <c r="R1868" s="17" t="s">
        <v>52</v>
      </c>
      <c r="S1868" s="17" t="s">
        <v>3978</v>
      </c>
      <c r="T1868" s="17" t="n">
        <v>8</v>
      </c>
      <c r="U1868" s="19" t="n">
        <f aca="false">VLOOKUP(поверки!$T1868,'Акты п-п'!$C$5:$I$57,2,FALSE())</f>
        <v>45767</v>
      </c>
      <c r="V1868" s="19" t="n">
        <f aca="false">VLOOKUP(поверки!$T1868,'Акты п-п'!$C$5:$I$57,3,FALSE())</f>
        <v>45770</v>
      </c>
      <c r="W1868" s="17" t="str">
        <f aca="false">VLOOKUP(поверки!$T1868,'Акты п-п'!$C$5:$I$57,5,FALSE())</f>
        <v>Чупин А.А.</v>
      </c>
      <c r="X1868" s="17" t="n">
        <f aca="false">поверки!$G1868-поверки!$U1868</f>
        <v>1</v>
      </c>
      <c r="Y1868" s="17" t="n">
        <f aca="false">поверки!$V1868-поверки!$G1868</f>
        <v>2</v>
      </c>
      <c r="Z1868" s="17" t="str">
        <f aca="false">CONCATENATE(поверки!$Q1868," ",поверки!$S1868," номер ",поверки!$H1868)</f>
        <v>СГМ ЭРИС-100 СГМ ЭРИС-100 номер 114160005</v>
      </c>
    </row>
    <row r="1869" customFormat="false" ht="17.9" hidden="false" customHeight="false" outlineLevel="0" collapsed="false">
      <c r="B1869" s="1" t="s">
        <v>3974</v>
      </c>
      <c r="C1869" s="1" t="s">
        <v>30</v>
      </c>
      <c r="D1869" s="1" t="s">
        <v>446</v>
      </c>
      <c r="F1869" s="1" t="s">
        <v>3975</v>
      </c>
      <c r="G1869" s="16" t="n">
        <v>45768</v>
      </c>
      <c r="H1869" s="6" t="s">
        <v>4111</v>
      </c>
      <c r="J1869" s="1" t="s">
        <v>34</v>
      </c>
      <c r="K1869" s="1" t="s">
        <v>35</v>
      </c>
      <c r="L1869" s="1" t="s">
        <v>4112</v>
      </c>
      <c r="M1869" s="17" t="str">
        <f aca="false">IF(COUNTIF(поверки!$H$6:$H$3175,поверки!$H1869)&gt;1,"Дубликат","")</f>
        <v/>
      </c>
      <c r="N1869" s="17" t="str">
        <f aca="false">IF(COUNTIF(поверки!$L$6:$L$3175,поверки!$L1869)&gt;1,"Дубликат","")</f>
        <v/>
      </c>
      <c r="O1869" s="18" t="n">
        <v>1864</v>
      </c>
      <c r="P1869" s="17" t="str">
        <f aca="false">CONCATENATE(TEXT(MONTH(поверки!$G1869),"00"),"/",TEXT(поверки!$O1869,"000"), "/",TEXT(YEAR(поверки!$G1869)-2000,"00"))</f>
        <v>04/1864/25</v>
      </c>
      <c r="Q1869" s="17" t="str">
        <f aca="false">VLOOKUP(поверки!$F1869,'соответстиви ОТ типу'!$K$4:$M$344,2,FALSE())</f>
        <v>СГМ ЭРИС-100</v>
      </c>
      <c r="R1869" s="17" t="s">
        <v>52</v>
      </c>
      <c r="S1869" s="17" t="s">
        <v>3978</v>
      </c>
      <c r="T1869" s="17" t="n">
        <v>8</v>
      </c>
      <c r="U1869" s="19" t="n">
        <f aca="false">VLOOKUP(поверки!$T1869,'Акты п-п'!$C$5:$I$57,2,FALSE())</f>
        <v>45767</v>
      </c>
      <c r="V1869" s="19" t="n">
        <f aca="false">VLOOKUP(поверки!$T1869,'Акты п-п'!$C$5:$I$57,3,FALSE())</f>
        <v>45770</v>
      </c>
      <c r="W1869" s="17" t="str">
        <f aca="false">VLOOKUP(поверки!$T1869,'Акты п-п'!$C$5:$I$57,5,FALSE())</f>
        <v>Чупин А.А.</v>
      </c>
      <c r="X1869" s="17" t="n">
        <f aca="false">поверки!$G1869-поверки!$U1869</f>
        <v>1</v>
      </c>
      <c r="Y1869" s="17" t="n">
        <f aca="false">поверки!$V1869-поверки!$G1869</f>
        <v>2</v>
      </c>
      <c r="Z1869" s="17" t="str">
        <f aca="false">CONCATENATE(поверки!$Q1869," ",поверки!$S1869," номер ",поверки!$H1869)</f>
        <v>СГМ ЭРИС-100 СГМ ЭРИС-100 номер 114200314</v>
      </c>
    </row>
    <row r="1870" customFormat="false" ht="17.9" hidden="false" customHeight="false" outlineLevel="0" collapsed="false">
      <c r="B1870" s="1" t="s">
        <v>3974</v>
      </c>
      <c r="C1870" s="1" t="s">
        <v>30</v>
      </c>
      <c r="D1870" s="1" t="s">
        <v>446</v>
      </c>
      <c r="F1870" s="1" t="s">
        <v>3975</v>
      </c>
      <c r="G1870" s="16" t="n">
        <v>45768</v>
      </c>
      <c r="H1870" s="6" t="s">
        <v>4113</v>
      </c>
      <c r="J1870" s="1" t="s">
        <v>34</v>
      </c>
      <c r="K1870" s="1" t="s">
        <v>35</v>
      </c>
      <c r="L1870" s="1" t="s">
        <v>4114</v>
      </c>
      <c r="M1870" s="17" t="str">
        <f aca="false">IF(COUNTIF(поверки!$H$6:$H$3175,поверки!$H1870)&gt;1,"Дубликат","")</f>
        <v/>
      </c>
      <c r="N1870" s="17" t="str">
        <f aca="false">IF(COUNTIF(поверки!$L$6:$L$3175,поверки!$L1870)&gt;1,"Дубликат","")</f>
        <v/>
      </c>
      <c r="O1870" s="18" t="n">
        <v>1865</v>
      </c>
      <c r="P1870" s="17" t="str">
        <f aca="false">CONCATENATE(TEXT(MONTH(поверки!$G1870),"00"),"/",TEXT(поверки!$O1870,"000"), "/",TEXT(YEAR(поверки!$G1870)-2000,"00"))</f>
        <v>04/1865/25</v>
      </c>
      <c r="Q1870" s="17" t="str">
        <f aca="false">VLOOKUP(поверки!$F1870,'соответстиви ОТ типу'!$K$4:$M$344,2,FALSE())</f>
        <v>СГМ ЭРИС-100</v>
      </c>
      <c r="R1870" s="17" t="s">
        <v>52</v>
      </c>
      <c r="S1870" s="17" t="s">
        <v>3978</v>
      </c>
      <c r="T1870" s="17" t="n">
        <v>8</v>
      </c>
      <c r="U1870" s="19" t="n">
        <f aca="false">VLOOKUP(поверки!$T1870,'Акты п-п'!$C$5:$I$57,2,FALSE())</f>
        <v>45767</v>
      </c>
      <c r="V1870" s="19" t="n">
        <f aca="false">VLOOKUP(поверки!$T1870,'Акты п-п'!$C$5:$I$57,3,FALSE())</f>
        <v>45770</v>
      </c>
      <c r="W1870" s="17" t="str">
        <f aca="false">VLOOKUP(поверки!$T1870,'Акты п-п'!$C$5:$I$57,5,FALSE())</f>
        <v>Чупин А.А.</v>
      </c>
      <c r="X1870" s="17" t="n">
        <f aca="false">поверки!$G1870-поверки!$U1870</f>
        <v>1</v>
      </c>
      <c r="Y1870" s="17" t="n">
        <f aca="false">поверки!$V1870-поверки!$G1870</f>
        <v>2</v>
      </c>
      <c r="Z1870" s="17" t="str">
        <f aca="false">CONCATENATE(поверки!$Q1870," ",поверки!$S1870," номер ",поверки!$H1870)</f>
        <v>СГМ ЭРИС-100 СГМ ЭРИС-100 номер 114160001</v>
      </c>
    </row>
    <row r="1871" customFormat="false" ht="17.9" hidden="false" customHeight="false" outlineLevel="0" collapsed="false">
      <c r="B1871" s="1" t="s">
        <v>3974</v>
      </c>
      <c r="C1871" s="1" t="s">
        <v>30</v>
      </c>
      <c r="D1871" s="1" t="s">
        <v>446</v>
      </c>
      <c r="F1871" s="1" t="s">
        <v>3975</v>
      </c>
      <c r="G1871" s="16" t="n">
        <v>45768</v>
      </c>
      <c r="H1871" s="6" t="s">
        <v>4115</v>
      </c>
      <c r="J1871" s="1" t="s">
        <v>34</v>
      </c>
      <c r="K1871" s="1" t="s">
        <v>35</v>
      </c>
      <c r="L1871" s="1" t="s">
        <v>4116</v>
      </c>
      <c r="M1871" s="17" t="str">
        <f aca="false">IF(COUNTIF(поверки!$H$6:$H$3175,поверки!$H1871)&gt;1,"Дубликат","")</f>
        <v/>
      </c>
      <c r="N1871" s="17" t="str">
        <f aca="false">IF(COUNTIF(поверки!$L$6:$L$3175,поверки!$L1871)&gt;1,"Дубликат","")</f>
        <v/>
      </c>
      <c r="O1871" s="18" t="n">
        <v>1866</v>
      </c>
      <c r="P1871" s="17" t="str">
        <f aca="false">CONCATENATE(TEXT(MONTH(поверки!$G1871),"00"),"/",TEXT(поверки!$O1871,"000"), "/",TEXT(YEAR(поверки!$G1871)-2000,"00"))</f>
        <v>04/1866/25</v>
      </c>
      <c r="Q1871" s="17" t="str">
        <f aca="false">VLOOKUP(поверки!$F1871,'соответстиви ОТ типу'!$K$4:$M$344,2,FALSE())</f>
        <v>СГМ ЭРИС-100</v>
      </c>
      <c r="R1871" s="17" t="s">
        <v>52</v>
      </c>
      <c r="S1871" s="17" t="s">
        <v>3978</v>
      </c>
      <c r="T1871" s="17" t="n">
        <v>8</v>
      </c>
      <c r="U1871" s="19" t="n">
        <f aca="false">VLOOKUP(поверки!$T1871,'Акты п-п'!$C$5:$I$57,2,FALSE())</f>
        <v>45767</v>
      </c>
      <c r="V1871" s="19" t="n">
        <f aca="false">VLOOKUP(поверки!$T1871,'Акты п-п'!$C$5:$I$57,3,FALSE())</f>
        <v>45770</v>
      </c>
      <c r="W1871" s="17" t="str">
        <f aca="false">VLOOKUP(поверки!$T1871,'Акты п-п'!$C$5:$I$57,5,FALSE())</f>
        <v>Чупин А.А.</v>
      </c>
      <c r="X1871" s="17" t="n">
        <f aca="false">поверки!$G1871-поверки!$U1871</f>
        <v>1</v>
      </c>
      <c r="Y1871" s="17" t="n">
        <f aca="false">поверки!$V1871-поверки!$G1871</f>
        <v>2</v>
      </c>
      <c r="Z1871" s="17" t="str">
        <f aca="false">CONCATENATE(поверки!$Q1871," ",поверки!$S1871," номер ",поверки!$H1871)</f>
        <v>СГМ ЭРИС-100 СГМ ЭРИС-100 номер 114150647</v>
      </c>
    </row>
    <row r="1872" customFormat="false" ht="17.9" hidden="false" customHeight="false" outlineLevel="0" collapsed="false">
      <c r="B1872" s="1" t="s">
        <v>3974</v>
      </c>
      <c r="C1872" s="1" t="s">
        <v>30</v>
      </c>
      <c r="D1872" s="1" t="s">
        <v>446</v>
      </c>
      <c r="F1872" s="1" t="s">
        <v>3975</v>
      </c>
      <c r="G1872" s="16" t="n">
        <v>45768</v>
      </c>
      <c r="H1872" s="6" t="s">
        <v>4117</v>
      </c>
      <c r="J1872" s="1" t="s">
        <v>34</v>
      </c>
      <c r="K1872" s="1" t="s">
        <v>35</v>
      </c>
      <c r="L1872" s="1" t="s">
        <v>4118</v>
      </c>
      <c r="M1872" s="17" t="str">
        <f aca="false">IF(COUNTIF(поверки!$H$6:$H$3175,поверки!$H1872)&gt;1,"Дубликат","")</f>
        <v/>
      </c>
      <c r="N1872" s="17" t="str">
        <f aca="false">IF(COUNTIF(поверки!$L$6:$L$3175,поверки!$L1872)&gt;1,"Дубликат","")</f>
        <v/>
      </c>
      <c r="O1872" s="18" t="n">
        <v>1867</v>
      </c>
      <c r="P1872" s="17" t="str">
        <f aca="false">CONCATENATE(TEXT(MONTH(поверки!$G1872),"00"),"/",TEXT(поверки!$O1872,"000"), "/",TEXT(YEAR(поверки!$G1872)-2000,"00"))</f>
        <v>04/1867/25</v>
      </c>
      <c r="Q1872" s="17" t="str">
        <f aca="false">VLOOKUP(поверки!$F1872,'соответстиви ОТ типу'!$K$4:$M$344,2,FALSE())</f>
        <v>СГМ ЭРИС-100</v>
      </c>
      <c r="R1872" s="17" t="s">
        <v>52</v>
      </c>
      <c r="S1872" s="17" t="s">
        <v>3978</v>
      </c>
      <c r="T1872" s="17" t="n">
        <v>8</v>
      </c>
      <c r="U1872" s="19" t="n">
        <f aca="false">VLOOKUP(поверки!$T1872,'Акты п-п'!$C$5:$I$57,2,FALSE())</f>
        <v>45767</v>
      </c>
      <c r="V1872" s="19" t="n">
        <f aca="false">VLOOKUP(поверки!$T1872,'Акты п-п'!$C$5:$I$57,3,FALSE())</f>
        <v>45770</v>
      </c>
      <c r="W1872" s="17" t="str">
        <f aca="false">VLOOKUP(поверки!$T1872,'Акты п-п'!$C$5:$I$57,5,FALSE())</f>
        <v>Чупин А.А.</v>
      </c>
      <c r="X1872" s="17" t="n">
        <f aca="false">поверки!$G1872-поверки!$U1872</f>
        <v>1</v>
      </c>
      <c r="Y1872" s="17" t="n">
        <f aca="false">поверки!$V1872-поверки!$G1872</f>
        <v>2</v>
      </c>
      <c r="Z1872" s="17" t="str">
        <f aca="false">CONCATENATE(поверки!$Q1872," ",поверки!$S1872," номер ",поверки!$H1872)</f>
        <v>СГМ ЭРИС-100 СГМ ЭРИС-100 номер 114150688</v>
      </c>
    </row>
    <row r="1873" customFormat="false" ht="17.9" hidden="false" customHeight="false" outlineLevel="0" collapsed="false">
      <c r="B1873" s="1" t="s">
        <v>3974</v>
      </c>
      <c r="C1873" s="1" t="s">
        <v>30</v>
      </c>
      <c r="D1873" s="1" t="s">
        <v>446</v>
      </c>
      <c r="F1873" s="1" t="s">
        <v>3975</v>
      </c>
      <c r="G1873" s="16" t="n">
        <v>45768</v>
      </c>
      <c r="H1873" s="6" t="s">
        <v>4119</v>
      </c>
      <c r="J1873" s="1" t="s">
        <v>34</v>
      </c>
      <c r="K1873" s="1" t="s">
        <v>35</v>
      </c>
      <c r="L1873" s="1" t="s">
        <v>4120</v>
      </c>
      <c r="M1873" s="17" t="str">
        <f aca="false">IF(COUNTIF(поверки!$H$6:$H$3175,поверки!$H1873)&gt;1,"Дубликат","")</f>
        <v/>
      </c>
      <c r="N1873" s="17" t="str">
        <f aca="false">IF(COUNTIF(поверки!$L$6:$L$3175,поверки!$L1873)&gt;1,"Дубликат","")</f>
        <v/>
      </c>
      <c r="O1873" s="18" t="n">
        <v>1868</v>
      </c>
      <c r="P1873" s="17" t="str">
        <f aca="false">CONCATENATE(TEXT(MONTH(поверки!$G1873),"00"),"/",TEXT(поверки!$O1873,"000"), "/",TEXT(YEAR(поверки!$G1873)-2000,"00"))</f>
        <v>04/1868/25</v>
      </c>
      <c r="Q1873" s="17" t="str">
        <f aca="false">VLOOKUP(поверки!$F1873,'соответстиви ОТ типу'!$K$4:$M$344,2,FALSE())</f>
        <v>СГМ ЭРИС-100</v>
      </c>
      <c r="R1873" s="17" t="s">
        <v>52</v>
      </c>
      <c r="S1873" s="17" t="s">
        <v>3978</v>
      </c>
      <c r="T1873" s="17" t="n">
        <v>8</v>
      </c>
      <c r="U1873" s="19" t="n">
        <f aca="false">VLOOKUP(поверки!$T1873,'Акты п-п'!$C$5:$I$57,2,FALSE())</f>
        <v>45767</v>
      </c>
      <c r="V1873" s="19" t="n">
        <f aca="false">VLOOKUP(поверки!$T1873,'Акты п-п'!$C$5:$I$57,3,FALSE())</f>
        <v>45770</v>
      </c>
      <c r="W1873" s="17" t="str">
        <f aca="false">VLOOKUP(поверки!$T1873,'Акты п-п'!$C$5:$I$57,5,FALSE())</f>
        <v>Чупин А.А.</v>
      </c>
      <c r="X1873" s="17" t="n">
        <f aca="false">поверки!$G1873-поверки!$U1873</f>
        <v>1</v>
      </c>
      <c r="Y1873" s="17" t="n">
        <f aca="false">поверки!$V1873-поверки!$G1873</f>
        <v>2</v>
      </c>
      <c r="Z1873" s="17" t="str">
        <f aca="false">CONCATENATE(поверки!$Q1873," ",поверки!$S1873," номер ",поверки!$H1873)</f>
        <v>СГМ ЭРИС-100 СГМ ЭРИС-100 номер 114140337</v>
      </c>
    </row>
    <row r="1874" customFormat="false" ht="17.9" hidden="false" customHeight="false" outlineLevel="0" collapsed="false">
      <c r="B1874" s="1" t="s">
        <v>3974</v>
      </c>
      <c r="C1874" s="1" t="s">
        <v>30</v>
      </c>
      <c r="D1874" s="1" t="s">
        <v>446</v>
      </c>
      <c r="F1874" s="1" t="s">
        <v>3975</v>
      </c>
      <c r="G1874" s="16" t="n">
        <v>45768</v>
      </c>
      <c r="H1874" s="6" t="s">
        <v>4121</v>
      </c>
      <c r="J1874" s="1" t="s">
        <v>34</v>
      </c>
      <c r="K1874" s="1" t="s">
        <v>35</v>
      </c>
      <c r="L1874" s="1" t="s">
        <v>4122</v>
      </c>
      <c r="M1874" s="17" t="str">
        <f aca="false">IF(COUNTIF(поверки!$H$6:$H$3175,поверки!$H1874)&gt;1,"Дубликат","")</f>
        <v/>
      </c>
      <c r="N1874" s="17" t="str">
        <f aca="false">IF(COUNTIF(поверки!$L$6:$L$3175,поверки!$L1874)&gt;1,"Дубликат","")</f>
        <v/>
      </c>
      <c r="O1874" s="18" t="n">
        <v>1869</v>
      </c>
      <c r="P1874" s="17" t="str">
        <f aca="false">CONCATENATE(TEXT(MONTH(поверки!$G1874),"00"),"/",TEXT(поверки!$O1874,"000"), "/",TEXT(YEAR(поверки!$G1874)-2000,"00"))</f>
        <v>04/1869/25</v>
      </c>
      <c r="Q1874" s="17" t="str">
        <f aca="false">VLOOKUP(поверки!$F1874,'соответстиви ОТ типу'!$K$4:$M$344,2,FALSE())</f>
        <v>СГМ ЭРИС-100</v>
      </c>
      <c r="R1874" s="17" t="s">
        <v>52</v>
      </c>
      <c r="S1874" s="17" t="s">
        <v>3978</v>
      </c>
      <c r="T1874" s="17" t="n">
        <v>8</v>
      </c>
      <c r="U1874" s="19" t="n">
        <f aca="false">VLOOKUP(поверки!$T1874,'Акты п-п'!$C$5:$I$57,2,FALSE())</f>
        <v>45767</v>
      </c>
      <c r="V1874" s="19" t="n">
        <f aca="false">VLOOKUP(поверки!$T1874,'Акты п-п'!$C$5:$I$57,3,FALSE())</f>
        <v>45770</v>
      </c>
      <c r="W1874" s="17" t="str">
        <f aca="false">VLOOKUP(поверки!$T1874,'Акты п-п'!$C$5:$I$57,5,FALSE())</f>
        <v>Чупин А.А.</v>
      </c>
      <c r="X1874" s="17" t="n">
        <f aca="false">поверки!$G1874-поверки!$U1874</f>
        <v>1</v>
      </c>
      <c r="Y1874" s="17" t="n">
        <f aca="false">поверки!$V1874-поверки!$G1874</f>
        <v>2</v>
      </c>
      <c r="Z1874" s="17" t="str">
        <f aca="false">CONCATENATE(поверки!$Q1874," ",поверки!$S1874," номер ",поверки!$H1874)</f>
        <v>СГМ ЭРИС-100 СГМ ЭРИС-100 номер 114150147</v>
      </c>
    </row>
    <row r="1875" customFormat="false" ht="17.9" hidden="false" customHeight="false" outlineLevel="0" collapsed="false">
      <c r="B1875" s="1" t="s">
        <v>3974</v>
      </c>
      <c r="C1875" s="1" t="s">
        <v>30</v>
      </c>
      <c r="D1875" s="1" t="s">
        <v>446</v>
      </c>
      <c r="F1875" s="1" t="s">
        <v>3975</v>
      </c>
      <c r="G1875" s="16" t="n">
        <v>45768</v>
      </c>
      <c r="H1875" s="6" t="s">
        <v>4123</v>
      </c>
      <c r="J1875" s="1" t="s">
        <v>34</v>
      </c>
      <c r="K1875" s="1" t="s">
        <v>35</v>
      </c>
      <c r="L1875" s="1" t="s">
        <v>4124</v>
      </c>
      <c r="M1875" s="17" t="str">
        <f aca="false">IF(COUNTIF(поверки!$H$6:$H$3175,поверки!$H1875)&gt;1,"Дубликат","")</f>
        <v/>
      </c>
      <c r="N1875" s="17" t="str">
        <f aca="false">IF(COUNTIF(поверки!$L$6:$L$3175,поверки!$L1875)&gt;1,"Дубликат","")</f>
        <v/>
      </c>
      <c r="O1875" s="18" t="n">
        <v>1870</v>
      </c>
      <c r="P1875" s="17" t="str">
        <f aca="false">CONCATENATE(TEXT(MONTH(поверки!$G1875),"00"),"/",TEXT(поверки!$O1875,"000"), "/",TEXT(YEAR(поверки!$G1875)-2000,"00"))</f>
        <v>04/1870/25</v>
      </c>
      <c r="Q1875" s="17" t="str">
        <f aca="false">VLOOKUP(поверки!$F1875,'соответстиви ОТ типу'!$K$4:$M$344,2,FALSE())</f>
        <v>СГМ ЭРИС-100</v>
      </c>
      <c r="R1875" s="17" t="s">
        <v>52</v>
      </c>
      <c r="S1875" s="17" t="s">
        <v>3978</v>
      </c>
      <c r="T1875" s="17" t="n">
        <v>8</v>
      </c>
      <c r="U1875" s="19" t="n">
        <f aca="false">VLOOKUP(поверки!$T1875,'Акты п-п'!$C$5:$I$57,2,FALSE())</f>
        <v>45767</v>
      </c>
      <c r="V1875" s="19" t="n">
        <f aca="false">VLOOKUP(поверки!$T1875,'Акты п-п'!$C$5:$I$57,3,FALSE())</f>
        <v>45770</v>
      </c>
      <c r="W1875" s="17" t="str">
        <f aca="false">VLOOKUP(поверки!$T1875,'Акты п-п'!$C$5:$I$57,5,FALSE())</f>
        <v>Чупин А.А.</v>
      </c>
      <c r="X1875" s="17" t="n">
        <f aca="false">поверки!$G1875-поверки!$U1875</f>
        <v>1</v>
      </c>
      <c r="Y1875" s="17" t="n">
        <f aca="false">поверки!$V1875-поверки!$G1875</f>
        <v>2</v>
      </c>
      <c r="Z1875" s="17" t="str">
        <f aca="false">CONCATENATE(поверки!$Q1875," ",поверки!$S1875," номер ",поверки!$H1875)</f>
        <v>СГМ ЭРИС-100 СГМ ЭРИС-100 номер 11410683</v>
      </c>
    </row>
    <row r="1876" customFormat="false" ht="17.9" hidden="false" customHeight="false" outlineLevel="0" collapsed="false">
      <c r="B1876" s="1" t="s">
        <v>3974</v>
      </c>
      <c r="C1876" s="1" t="s">
        <v>30</v>
      </c>
      <c r="D1876" s="1" t="s">
        <v>446</v>
      </c>
      <c r="F1876" s="1" t="s">
        <v>3975</v>
      </c>
      <c r="G1876" s="16" t="n">
        <v>45768</v>
      </c>
      <c r="H1876" s="6" t="s">
        <v>4125</v>
      </c>
      <c r="J1876" s="1" t="s">
        <v>34</v>
      </c>
      <c r="K1876" s="1" t="s">
        <v>35</v>
      </c>
      <c r="L1876" s="1" t="s">
        <v>4126</v>
      </c>
      <c r="M1876" s="17" t="str">
        <f aca="false">IF(COUNTIF(поверки!$H$6:$H$3175,поверки!$H1876)&gt;1,"Дубликат","")</f>
        <v/>
      </c>
      <c r="N1876" s="17" t="str">
        <f aca="false">IF(COUNTIF(поверки!$L$6:$L$3175,поверки!$L1876)&gt;1,"Дубликат","")</f>
        <v/>
      </c>
      <c r="O1876" s="18" t="n">
        <v>1871</v>
      </c>
      <c r="P1876" s="17" t="str">
        <f aca="false">CONCATENATE(TEXT(MONTH(поверки!$G1876),"00"),"/",TEXT(поверки!$O1876,"000"), "/",TEXT(YEAR(поверки!$G1876)-2000,"00"))</f>
        <v>04/1871/25</v>
      </c>
      <c r="Q1876" s="17" t="str">
        <f aca="false">VLOOKUP(поверки!$F1876,'соответстиви ОТ типу'!$K$4:$M$344,2,FALSE())</f>
        <v>СГМ ЭРИС-100</v>
      </c>
      <c r="R1876" s="17" t="s">
        <v>52</v>
      </c>
      <c r="S1876" s="17" t="s">
        <v>3978</v>
      </c>
      <c r="T1876" s="17" t="n">
        <v>8</v>
      </c>
      <c r="U1876" s="19" t="n">
        <f aca="false">VLOOKUP(поверки!$T1876,'Акты п-п'!$C$5:$I$57,2,FALSE())</f>
        <v>45767</v>
      </c>
      <c r="V1876" s="19" t="n">
        <f aca="false">VLOOKUP(поверки!$T1876,'Акты п-п'!$C$5:$I$57,3,FALSE())</f>
        <v>45770</v>
      </c>
      <c r="W1876" s="17" t="str">
        <f aca="false">VLOOKUP(поверки!$T1876,'Акты п-п'!$C$5:$I$57,5,FALSE())</f>
        <v>Чупин А.А.</v>
      </c>
      <c r="X1876" s="17" t="n">
        <f aca="false">поверки!$G1876-поверки!$U1876</f>
        <v>1</v>
      </c>
      <c r="Y1876" s="17" t="n">
        <f aca="false">поверки!$V1876-поверки!$G1876</f>
        <v>2</v>
      </c>
      <c r="Z1876" s="17" t="str">
        <f aca="false">CONCATENATE(поверки!$Q1876," ",поверки!$S1876," номер ",поверки!$H1876)</f>
        <v>СГМ ЭРИС-100 СГМ ЭРИС-100 номер 114190644</v>
      </c>
    </row>
    <row r="1877" customFormat="false" ht="17.9" hidden="false" customHeight="false" outlineLevel="0" collapsed="false">
      <c r="B1877" s="1" t="s">
        <v>3974</v>
      </c>
      <c r="C1877" s="1" t="s">
        <v>30</v>
      </c>
      <c r="D1877" s="1" t="s">
        <v>446</v>
      </c>
      <c r="F1877" s="1" t="s">
        <v>3975</v>
      </c>
      <c r="G1877" s="16" t="n">
        <v>45768</v>
      </c>
      <c r="H1877" s="6" t="s">
        <v>4127</v>
      </c>
      <c r="J1877" s="1" t="s">
        <v>34</v>
      </c>
      <c r="K1877" s="1" t="s">
        <v>35</v>
      </c>
      <c r="L1877" s="1" t="s">
        <v>4128</v>
      </c>
      <c r="M1877" s="17" t="str">
        <f aca="false">IF(COUNTIF(поверки!$H$6:$H$3175,поверки!$H1877)&gt;1,"Дубликат","")</f>
        <v/>
      </c>
      <c r="N1877" s="17" t="str">
        <f aca="false">IF(COUNTIF(поверки!$L$6:$L$3175,поверки!$L1877)&gt;1,"Дубликат","")</f>
        <v/>
      </c>
      <c r="O1877" s="18" t="n">
        <v>1872</v>
      </c>
      <c r="P1877" s="17" t="str">
        <f aca="false">CONCATENATE(TEXT(MONTH(поверки!$G1877),"00"),"/",TEXT(поверки!$O1877,"000"), "/",TEXT(YEAR(поверки!$G1877)-2000,"00"))</f>
        <v>04/1872/25</v>
      </c>
      <c r="Q1877" s="17" t="str">
        <f aca="false">VLOOKUP(поверки!$F1877,'соответстиви ОТ типу'!$K$4:$M$344,2,FALSE())</f>
        <v>СГМ ЭРИС-100</v>
      </c>
      <c r="R1877" s="17" t="s">
        <v>52</v>
      </c>
      <c r="S1877" s="17" t="s">
        <v>3978</v>
      </c>
      <c r="T1877" s="17" t="n">
        <v>8</v>
      </c>
      <c r="U1877" s="19" t="n">
        <f aca="false">VLOOKUP(поверки!$T1877,'Акты п-п'!$C$5:$I$57,2,FALSE())</f>
        <v>45767</v>
      </c>
      <c r="V1877" s="19" t="n">
        <f aca="false">VLOOKUP(поверки!$T1877,'Акты п-п'!$C$5:$I$57,3,FALSE())</f>
        <v>45770</v>
      </c>
      <c r="W1877" s="17" t="str">
        <f aca="false">VLOOKUP(поверки!$T1877,'Акты п-п'!$C$5:$I$57,5,FALSE())</f>
        <v>Чупин А.А.</v>
      </c>
      <c r="X1877" s="17" t="n">
        <f aca="false">поверки!$G1877-поверки!$U1877</f>
        <v>1</v>
      </c>
      <c r="Y1877" s="17" t="n">
        <f aca="false">поверки!$V1877-поверки!$G1877</f>
        <v>2</v>
      </c>
      <c r="Z1877" s="17" t="str">
        <f aca="false">CONCATENATE(поверки!$Q1877," ",поверки!$S1877," номер ",поверки!$H1877)</f>
        <v>СГМ ЭРИС-100 СГМ ЭРИС-100 номер 114190684</v>
      </c>
    </row>
    <row r="1878" customFormat="false" ht="17.9" hidden="false" customHeight="false" outlineLevel="0" collapsed="false">
      <c r="B1878" s="1" t="s">
        <v>3974</v>
      </c>
      <c r="C1878" s="1" t="s">
        <v>30</v>
      </c>
      <c r="D1878" s="1" t="s">
        <v>446</v>
      </c>
      <c r="F1878" s="1" t="s">
        <v>3975</v>
      </c>
      <c r="G1878" s="16" t="n">
        <v>45768</v>
      </c>
      <c r="H1878" s="6" t="s">
        <v>4129</v>
      </c>
      <c r="J1878" s="1" t="s">
        <v>34</v>
      </c>
      <c r="K1878" s="1" t="s">
        <v>35</v>
      </c>
      <c r="L1878" s="1" t="s">
        <v>4130</v>
      </c>
      <c r="M1878" s="17" t="str">
        <f aca="false">IF(COUNTIF(поверки!$H$6:$H$3175,поверки!$H1878)&gt;1,"Дубликат","")</f>
        <v/>
      </c>
      <c r="N1878" s="17" t="str">
        <f aca="false">IF(COUNTIF(поверки!$L$6:$L$3175,поверки!$L1878)&gt;1,"Дубликат","")</f>
        <v/>
      </c>
      <c r="O1878" s="18" t="n">
        <v>1873</v>
      </c>
      <c r="P1878" s="17" t="str">
        <f aca="false">CONCATENATE(TEXT(MONTH(поверки!$G1878),"00"),"/",TEXT(поверки!$O1878,"000"), "/",TEXT(YEAR(поверки!$G1878)-2000,"00"))</f>
        <v>04/1873/25</v>
      </c>
      <c r="Q1878" s="17" t="str">
        <f aca="false">VLOOKUP(поверки!$F1878,'соответстиви ОТ типу'!$K$4:$M$344,2,FALSE())</f>
        <v>СГМ ЭРИС-100</v>
      </c>
      <c r="R1878" s="17" t="s">
        <v>52</v>
      </c>
      <c r="S1878" s="17" t="s">
        <v>3978</v>
      </c>
      <c r="T1878" s="17" t="n">
        <v>8</v>
      </c>
      <c r="U1878" s="19" t="n">
        <f aca="false">VLOOKUP(поверки!$T1878,'Акты п-п'!$C$5:$I$57,2,FALSE())</f>
        <v>45767</v>
      </c>
      <c r="V1878" s="19" t="n">
        <f aca="false">VLOOKUP(поверки!$T1878,'Акты п-п'!$C$5:$I$57,3,FALSE())</f>
        <v>45770</v>
      </c>
      <c r="W1878" s="17" t="str">
        <f aca="false">VLOOKUP(поверки!$T1878,'Акты п-п'!$C$5:$I$57,5,FALSE())</f>
        <v>Чупин А.А.</v>
      </c>
      <c r="X1878" s="17" t="n">
        <f aca="false">поверки!$G1878-поверки!$U1878</f>
        <v>1</v>
      </c>
      <c r="Y1878" s="17" t="n">
        <f aca="false">поверки!$V1878-поверки!$G1878</f>
        <v>2</v>
      </c>
      <c r="Z1878" s="17" t="str">
        <f aca="false">CONCATENATE(поверки!$Q1878," ",поверки!$S1878," номер ",поверки!$H1878)</f>
        <v>СГМ ЭРИС-100 СГМ ЭРИС-100 номер 114190645</v>
      </c>
    </row>
    <row r="1879" customFormat="false" ht="17.9" hidden="false" customHeight="false" outlineLevel="0" collapsed="false">
      <c r="B1879" s="1" t="s">
        <v>3974</v>
      </c>
      <c r="C1879" s="1" t="s">
        <v>30</v>
      </c>
      <c r="D1879" s="1" t="s">
        <v>446</v>
      </c>
      <c r="F1879" s="1" t="s">
        <v>3975</v>
      </c>
      <c r="G1879" s="16" t="n">
        <v>45768</v>
      </c>
      <c r="H1879" s="6" t="s">
        <v>4131</v>
      </c>
      <c r="J1879" s="1" t="s">
        <v>34</v>
      </c>
      <c r="K1879" s="1" t="s">
        <v>35</v>
      </c>
      <c r="L1879" s="1" t="s">
        <v>4132</v>
      </c>
      <c r="M1879" s="17" t="str">
        <f aca="false">IF(COUNTIF(поверки!$H$6:$H$3175,поверки!$H1879)&gt;1,"Дубликат","")</f>
        <v/>
      </c>
      <c r="N1879" s="17" t="str">
        <f aca="false">IF(COUNTIF(поверки!$L$6:$L$3175,поверки!$L1879)&gt;1,"Дубликат","")</f>
        <v/>
      </c>
      <c r="O1879" s="18" t="n">
        <v>1874</v>
      </c>
      <c r="P1879" s="17" t="str">
        <f aca="false">CONCATENATE(TEXT(MONTH(поверки!$G1879),"00"),"/",TEXT(поверки!$O1879,"000"), "/",TEXT(YEAR(поверки!$G1879)-2000,"00"))</f>
        <v>04/1874/25</v>
      </c>
      <c r="Q1879" s="17" t="str">
        <f aca="false">VLOOKUP(поверки!$F1879,'соответстиви ОТ типу'!$K$4:$M$344,2,FALSE())</f>
        <v>СГМ ЭРИС-100</v>
      </c>
      <c r="R1879" s="17" t="s">
        <v>52</v>
      </c>
      <c r="S1879" s="17" t="s">
        <v>3978</v>
      </c>
      <c r="T1879" s="17" t="n">
        <v>8</v>
      </c>
      <c r="U1879" s="19" t="n">
        <f aca="false">VLOOKUP(поверки!$T1879,'Акты п-п'!$C$5:$I$57,2,FALSE())</f>
        <v>45767</v>
      </c>
      <c r="V1879" s="19" t="n">
        <f aca="false">VLOOKUP(поверки!$T1879,'Акты п-п'!$C$5:$I$57,3,FALSE())</f>
        <v>45770</v>
      </c>
      <c r="W1879" s="17" t="str">
        <f aca="false">VLOOKUP(поверки!$T1879,'Акты п-п'!$C$5:$I$57,5,FALSE())</f>
        <v>Чупин А.А.</v>
      </c>
      <c r="X1879" s="17" t="n">
        <f aca="false">поверки!$G1879-поверки!$U1879</f>
        <v>1</v>
      </c>
      <c r="Y1879" s="17" t="n">
        <f aca="false">поверки!$V1879-поверки!$G1879</f>
        <v>2</v>
      </c>
      <c r="Z1879" s="17" t="str">
        <f aca="false">CONCATENATE(поверки!$Q1879," ",поверки!$S1879," номер ",поверки!$H1879)</f>
        <v>СГМ ЭРИС-100 СГМ ЭРИС-100 номер 114190148</v>
      </c>
    </row>
    <row r="1880" customFormat="false" ht="17.9" hidden="false" customHeight="false" outlineLevel="0" collapsed="false">
      <c r="B1880" s="1" t="s">
        <v>3974</v>
      </c>
      <c r="C1880" s="1" t="s">
        <v>30</v>
      </c>
      <c r="D1880" s="1" t="s">
        <v>446</v>
      </c>
      <c r="F1880" s="1" t="s">
        <v>3975</v>
      </c>
      <c r="G1880" s="16" t="n">
        <v>45768</v>
      </c>
      <c r="H1880" s="6" t="s">
        <v>4133</v>
      </c>
      <c r="J1880" s="1" t="s">
        <v>34</v>
      </c>
      <c r="K1880" s="1" t="s">
        <v>35</v>
      </c>
      <c r="L1880" s="1" t="s">
        <v>4134</v>
      </c>
      <c r="M1880" s="17" t="str">
        <f aca="false">IF(COUNTIF(поверки!$H$6:$H$3175,поверки!$H1880)&gt;1,"Дубликат","")</f>
        <v/>
      </c>
      <c r="N1880" s="17" t="str">
        <f aca="false">IF(COUNTIF(поверки!$L$6:$L$3175,поверки!$L1880)&gt;1,"Дубликат","")</f>
        <v/>
      </c>
      <c r="O1880" s="18" t="n">
        <v>1875</v>
      </c>
      <c r="P1880" s="17" t="str">
        <f aca="false">CONCATENATE(TEXT(MONTH(поверки!$G1880),"00"),"/",TEXT(поверки!$O1880,"000"), "/",TEXT(YEAR(поверки!$G1880)-2000,"00"))</f>
        <v>04/1875/25</v>
      </c>
      <c r="Q1880" s="17" t="str">
        <f aca="false">VLOOKUP(поверки!$F1880,'соответстиви ОТ типу'!$K$4:$M$344,2,FALSE())</f>
        <v>СГМ ЭРИС-100</v>
      </c>
      <c r="R1880" s="17" t="s">
        <v>52</v>
      </c>
      <c r="S1880" s="17" t="s">
        <v>3978</v>
      </c>
      <c r="T1880" s="17" t="n">
        <v>8</v>
      </c>
      <c r="U1880" s="19" t="n">
        <f aca="false">VLOOKUP(поверки!$T1880,'Акты п-п'!$C$5:$I$57,2,FALSE())</f>
        <v>45767</v>
      </c>
      <c r="V1880" s="19" t="n">
        <f aca="false">VLOOKUP(поверки!$T1880,'Акты п-п'!$C$5:$I$57,3,FALSE())</f>
        <v>45770</v>
      </c>
      <c r="W1880" s="17" t="str">
        <f aca="false">VLOOKUP(поверки!$T1880,'Акты п-п'!$C$5:$I$57,5,FALSE())</f>
        <v>Чупин А.А.</v>
      </c>
      <c r="X1880" s="17" t="n">
        <f aca="false">поверки!$G1880-поверки!$U1880</f>
        <v>1</v>
      </c>
      <c r="Y1880" s="17" t="n">
        <f aca="false">поверки!$V1880-поверки!$G1880</f>
        <v>2</v>
      </c>
      <c r="Z1880" s="17" t="str">
        <f aca="false">CONCATENATE(поверки!$Q1880," ",поверки!$S1880," номер ",поверки!$H1880)</f>
        <v>СГМ ЭРИС-100 СГМ ЭРИС-100 номер 114150557</v>
      </c>
    </row>
    <row r="1881" customFormat="false" ht="17.9" hidden="false" customHeight="false" outlineLevel="0" collapsed="false">
      <c r="B1881" s="1" t="s">
        <v>3974</v>
      </c>
      <c r="C1881" s="1" t="s">
        <v>30</v>
      </c>
      <c r="D1881" s="1" t="s">
        <v>446</v>
      </c>
      <c r="F1881" s="1" t="s">
        <v>3975</v>
      </c>
      <c r="G1881" s="16" t="n">
        <v>45768</v>
      </c>
      <c r="H1881" s="6" t="s">
        <v>4135</v>
      </c>
      <c r="J1881" s="1" t="s">
        <v>34</v>
      </c>
      <c r="K1881" s="1" t="s">
        <v>35</v>
      </c>
      <c r="L1881" s="1" t="s">
        <v>4136</v>
      </c>
      <c r="M1881" s="17" t="str">
        <f aca="false">IF(COUNTIF(поверки!$H$6:$H$3175,поверки!$H1881)&gt;1,"Дубликат","")</f>
        <v/>
      </c>
      <c r="N1881" s="17" t="str">
        <f aca="false">IF(COUNTIF(поверки!$L$6:$L$3175,поверки!$L1881)&gt;1,"Дубликат","")</f>
        <v/>
      </c>
      <c r="O1881" s="18" t="n">
        <v>1876</v>
      </c>
      <c r="P1881" s="17" t="str">
        <f aca="false">CONCATENATE(TEXT(MONTH(поверки!$G1881),"00"),"/",TEXT(поверки!$O1881,"000"), "/",TEXT(YEAR(поверки!$G1881)-2000,"00"))</f>
        <v>04/1876/25</v>
      </c>
      <c r="Q1881" s="17" t="str">
        <f aca="false">VLOOKUP(поверки!$F1881,'соответстиви ОТ типу'!$K$4:$M$344,2,FALSE())</f>
        <v>СГМ ЭРИС-100</v>
      </c>
      <c r="R1881" s="17" t="s">
        <v>52</v>
      </c>
      <c r="S1881" s="17" t="s">
        <v>3978</v>
      </c>
      <c r="T1881" s="17" t="n">
        <v>8</v>
      </c>
      <c r="U1881" s="19" t="n">
        <f aca="false">VLOOKUP(поверки!$T1881,'Акты п-п'!$C$5:$I$57,2,FALSE())</f>
        <v>45767</v>
      </c>
      <c r="V1881" s="19" t="n">
        <f aca="false">VLOOKUP(поверки!$T1881,'Акты п-п'!$C$5:$I$57,3,FALSE())</f>
        <v>45770</v>
      </c>
      <c r="W1881" s="17" t="str">
        <f aca="false">VLOOKUP(поверки!$T1881,'Акты п-п'!$C$5:$I$57,5,FALSE())</f>
        <v>Чупин А.А.</v>
      </c>
      <c r="X1881" s="17" t="n">
        <f aca="false">поверки!$G1881-поверки!$U1881</f>
        <v>1</v>
      </c>
      <c r="Y1881" s="17" t="n">
        <f aca="false">поверки!$V1881-поверки!$G1881</f>
        <v>2</v>
      </c>
      <c r="Z1881" s="17" t="str">
        <f aca="false">CONCATENATE(поверки!$Q1881," ",поверки!$S1881," номер ",поверки!$H1881)</f>
        <v>СГМ ЭРИС-100 СГМ ЭРИС-100 номер 114150555</v>
      </c>
    </row>
    <row r="1882" customFormat="false" ht="17.9" hidden="false" customHeight="false" outlineLevel="0" collapsed="false">
      <c r="B1882" s="1" t="s">
        <v>3974</v>
      </c>
      <c r="C1882" s="1" t="s">
        <v>30</v>
      </c>
      <c r="D1882" s="1" t="s">
        <v>446</v>
      </c>
      <c r="F1882" s="1" t="s">
        <v>3975</v>
      </c>
      <c r="G1882" s="16" t="n">
        <v>45768</v>
      </c>
      <c r="H1882" s="6" t="s">
        <v>4137</v>
      </c>
      <c r="J1882" s="1" t="s">
        <v>34</v>
      </c>
      <c r="K1882" s="1" t="s">
        <v>35</v>
      </c>
      <c r="L1882" s="1" t="s">
        <v>4138</v>
      </c>
      <c r="M1882" s="17" t="str">
        <f aca="false">IF(COUNTIF(поверки!$H$6:$H$3175,поверки!$H1882)&gt;1,"Дубликат","")</f>
        <v/>
      </c>
      <c r="N1882" s="17" t="str">
        <f aca="false">IF(COUNTIF(поверки!$L$6:$L$3175,поверки!$L1882)&gt;1,"Дубликат","")</f>
        <v/>
      </c>
      <c r="O1882" s="18" t="n">
        <v>1877</v>
      </c>
      <c r="P1882" s="17" t="str">
        <f aca="false">CONCATENATE(TEXT(MONTH(поверки!$G1882),"00"),"/",TEXT(поверки!$O1882,"000"), "/",TEXT(YEAR(поверки!$G1882)-2000,"00"))</f>
        <v>04/1877/25</v>
      </c>
      <c r="Q1882" s="17" t="str">
        <f aca="false">VLOOKUP(поверки!$F1882,'соответстиви ОТ типу'!$K$4:$M$344,2,FALSE())</f>
        <v>СГМ ЭРИС-100</v>
      </c>
      <c r="R1882" s="17" t="s">
        <v>52</v>
      </c>
      <c r="S1882" s="17" t="s">
        <v>3978</v>
      </c>
      <c r="T1882" s="17" t="n">
        <v>8</v>
      </c>
      <c r="U1882" s="19" t="n">
        <f aca="false">VLOOKUP(поверки!$T1882,'Акты п-п'!$C$5:$I$57,2,FALSE())</f>
        <v>45767</v>
      </c>
      <c r="V1882" s="19" t="n">
        <f aca="false">VLOOKUP(поверки!$T1882,'Акты п-п'!$C$5:$I$57,3,FALSE())</f>
        <v>45770</v>
      </c>
      <c r="W1882" s="17" t="str">
        <f aca="false">VLOOKUP(поверки!$T1882,'Акты п-п'!$C$5:$I$57,5,FALSE())</f>
        <v>Чупин А.А.</v>
      </c>
      <c r="X1882" s="17" t="n">
        <f aca="false">поверки!$G1882-поверки!$U1882</f>
        <v>1</v>
      </c>
      <c r="Y1882" s="17" t="n">
        <f aca="false">поверки!$V1882-поверки!$G1882</f>
        <v>2</v>
      </c>
      <c r="Z1882" s="17" t="str">
        <f aca="false">CONCATENATE(поверки!$Q1882," ",поверки!$S1882," номер ",поверки!$H1882)</f>
        <v>СГМ ЭРИС-100 СГМ ЭРИС-100 номер 114150569</v>
      </c>
    </row>
    <row r="1883" customFormat="false" ht="17.9" hidden="false" customHeight="false" outlineLevel="0" collapsed="false">
      <c r="B1883" s="1" t="s">
        <v>3974</v>
      </c>
      <c r="C1883" s="1" t="s">
        <v>30</v>
      </c>
      <c r="D1883" s="1" t="s">
        <v>446</v>
      </c>
      <c r="F1883" s="1" t="s">
        <v>3975</v>
      </c>
      <c r="G1883" s="16" t="n">
        <v>45768</v>
      </c>
      <c r="H1883" s="6" t="s">
        <v>4139</v>
      </c>
      <c r="J1883" s="1" t="s">
        <v>34</v>
      </c>
      <c r="K1883" s="1" t="s">
        <v>35</v>
      </c>
      <c r="L1883" s="1" t="s">
        <v>4140</v>
      </c>
      <c r="M1883" s="17" t="str">
        <f aca="false">IF(COUNTIF(поверки!$H$6:$H$3175,поверки!$H1883)&gt;1,"Дубликат","")</f>
        <v/>
      </c>
      <c r="N1883" s="17" t="str">
        <f aca="false">IF(COUNTIF(поверки!$L$6:$L$3175,поверки!$L1883)&gt;1,"Дубликат","")</f>
        <v/>
      </c>
      <c r="O1883" s="18" t="n">
        <v>1878</v>
      </c>
      <c r="P1883" s="17" t="str">
        <f aca="false">CONCATENATE(TEXT(MONTH(поверки!$G1883),"00"),"/",TEXT(поверки!$O1883,"000"), "/",TEXT(YEAR(поверки!$G1883)-2000,"00"))</f>
        <v>04/1878/25</v>
      </c>
      <c r="Q1883" s="17" t="str">
        <f aca="false">VLOOKUP(поверки!$F1883,'соответстиви ОТ типу'!$K$4:$M$344,2,FALSE())</f>
        <v>СГМ ЭРИС-100</v>
      </c>
      <c r="R1883" s="17" t="s">
        <v>52</v>
      </c>
      <c r="S1883" s="17" t="s">
        <v>3978</v>
      </c>
      <c r="T1883" s="17" t="n">
        <v>8</v>
      </c>
      <c r="U1883" s="19" t="n">
        <f aca="false">VLOOKUP(поверки!$T1883,'Акты п-п'!$C$5:$I$57,2,FALSE())</f>
        <v>45767</v>
      </c>
      <c r="V1883" s="19" t="n">
        <f aca="false">VLOOKUP(поверки!$T1883,'Акты п-п'!$C$5:$I$57,3,FALSE())</f>
        <v>45770</v>
      </c>
      <c r="W1883" s="17" t="str">
        <f aca="false">VLOOKUP(поверки!$T1883,'Акты п-п'!$C$5:$I$57,5,FALSE())</f>
        <v>Чупин А.А.</v>
      </c>
      <c r="X1883" s="17" t="n">
        <f aca="false">поверки!$G1883-поверки!$U1883</f>
        <v>1</v>
      </c>
      <c r="Y1883" s="17" t="n">
        <f aca="false">поверки!$V1883-поверки!$G1883</f>
        <v>2</v>
      </c>
      <c r="Z1883" s="17" t="str">
        <f aca="false">CONCATENATE(поверки!$Q1883," ",поверки!$S1883," номер ",поверки!$H1883)</f>
        <v>СГМ ЭРИС-100 СГМ ЭРИС-100 номер 114150556</v>
      </c>
    </row>
    <row r="1884" customFormat="false" ht="17.9" hidden="false" customHeight="false" outlineLevel="0" collapsed="false">
      <c r="B1884" s="1" t="s">
        <v>3974</v>
      </c>
      <c r="C1884" s="1" t="s">
        <v>30</v>
      </c>
      <c r="D1884" s="1" t="s">
        <v>446</v>
      </c>
      <c r="F1884" s="1" t="s">
        <v>3975</v>
      </c>
      <c r="G1884" s="16" t="n">
        <v>45768</v>
      </c>
      <c r="H1884" s="6" t="s">
        <v>4141</v>
      </c>
      <c r="J1884" s="1" t="s">
        <v>34</v>
      </c>
      <c r="K1884" s="1" t="s">
        <v>35</v>
      </c>
      <c r="L1884" s="1" t="s">
        <v>4142</v>
      </c>
      <c r="M1884" s="17" t="str">
        <f aca="false">IF(COUNTIF(поверки!$H$6:$H$3175,поверки!$H1884)&gt;1,"Дубликат","")</f>
        <v/>
      </c>
      <c r="N1884" s="17" t="str">
        <f aca="false">IF(COUNTIF(поверки!$L$6:$L$3175,поверки!$L1884)&gt;1,"Дубликат","")</f>
        <v/>
      </c>
      <c r="O1884" s="18" t="n">
        <v>1879</v>
      </c>
      <c r="P1884" s="17" t="str">
        <f aca="false">CONCATENATE(TEXT(MONTH(поверки!$G1884),"00"),"/",TEXT(поверки!$O1884,"000"), "/",TEXT(YEAR(поверки!$G1884)-2000,"00"))</f>
        <v>04/1879/25</v>
      </c>
      <c r="Q1884" s="17" t="str">
        <f aca="false">VLOOKUP(поверки!$F1884,'соответстиви ОТ типу'!$K$4:$M$344,2,FALSE())</f>
        <v>СГМ ЭРИС-100</v>
      </c>
      <c r="R1884" s="17" t="s">
        <v>52</v>
      </c>
      <c r="S1884" s="17" t="s">
        <v>3978</v>
      </c>
      <c r="T1884" s="17" t="n">
        <v>8</v>
      </c>
      <c r="U1884" s="19" t="n">
        <f aca="false">VLOOKUP(поверки!$T1884,'Акты п-п'!$C$5:$I$57,2,FALSE())</f>
        <v>45767</v>
      </c>
      <c r="V1884" s="19" t="n">
        <f aca="false">VLOOKUP(поверки!$T1884,'Акты п-п'!$C$5:$I$57,3,FALSE())</f>
        <v>45770</v>
      </c>
      <c r="W1884" s="17" t="str">
        <f aca="false">VLOOKUP(поверки!$T1884,'Акты п-п'!$C$5:$I$57,5,FALSE())</f>
        <v>Чупин А.А.</v>
      </c>
      <c r="X1884" s="17" t="n">
        <f aca="false">поверки!$G1884-поверки!$U1884</f>
        <v>1</v>
      </c>
      <c r="Y1884" s="17" t="n">
        <f aca="false">поверки!$V1884-поверки!$G1884</f>
        <v>2</v>
      </c>
      <c r="Z1884" s="17" t="str">
        <f aca="false">CONCATENATE(поверки!$Q1884," ",поверки!$S1884," номер ",поверки!$H1884)</f>
        <v>СГМ ЭРИС-100 СГМ ЭРИС-100 номер 114150568</v>
      </c>
    </row>
    <row r="1885" customFormat="false" ht="17.9" hidden="false" customHeight="false" outlineLevel="0" collapsed="false">
      <c r="B1885" s="1" t="s">
        <v>3974</v>
      </c>
      <c r="C1885" s="1" t="s">
        <v>30</v>
      </c>
      <c r="D1885" s="1" t="s">
        <v>446</v>
      </c>
      <c r="F1885" s="1" t="s">
        <v>3975</v>
      </c>
      <c r="G1885" s="16" t="n">
        <v>45768</v>
      </c>
      <c r="H1885" s="6" t="s">
        <v>4143</v>
      </c>
      <c r="J1885" s="1" t="s">
        <v>34</v>
      </c>
      <c r="K1885" s="1" t="s">
        <v>35</v>
      </c>
      <c r="L1885" s="1" t="s">
        <v>4144</v>
      </c>
      <c r="M1885" s="17" t="str">
        <f aca="false">IF(COUNTIF(поверки!$H$6:$H$3175,поверки!$H1885)&gt;1,"Дубликат","")</f>
        <v/>
      </c>
      <c r="N1885" s="17" t="str">
        <f aca="false">IF(COUNTIF(поверки!$L$6:$L$3175,поверки!$L1885)&gt;1,"Дубликат","")</f>
        <v/>
      </c>
      <c r="O1885" s="18" t="n">
        <v>1880</v>
      </c>
      <c r="P1885" s="17" t="str">
        <f aca="false">CONCATENATE(TEXT(MONTH(поверки!$G1885),"00"),"/",TEXT(поверки!$O1885,"000"), "/",TEXT(YEAR(поверки!$G1885)-2000,"00"))</f>
        <v>04/1880/25</v>
      </c>
      <c r="Q1885" s="17" t="str">
        <f aca="false">VLOOKUP(поверки!$F1885,'соответстиви ОТ типу'!$K$4:$M$344,2,FALSE())</f>
        <v>СГМ ЭРИС-100</v>
      </c>
      <c r="R1885" s="17" t="s">
        <v>52</v>
      </c>
      <c r="S1885" s="17" t="s">
        <v>3978</v>
      </c>
      <c r="T1885" s="17" t="n">
        <v>8</v>
      </c>
      <c r="U1885" s="19" t="n">
        <f aca="false">VLOOKUP(поверки!$T1885,'Акты п-п'!$C$5:$I$57,2,FALSE())</f>
        <v>45767</v>
      </c>
      <c r="V1885" s="19" t="n">
        <f aca="false">VLOOKUP(поверки!$T1885,'Акты п-п'!$C$5:$I$57,3,FALSE())</f>
        <v>45770</v>
      </c>
      <c r="W1885" s="17" t="str">
        <f aca="false">VLOOKUP(поверки!$T1885,'Акты п-п'!$C$5:$I$57,5,FALSE())</f>
        <v>Чупин А.А.</v>
      </c>
      <c r="X1885" s="17" t="n">
        <f aca="false">поверки!$G1885-поверки!$U1885</f>
        <v>1</v>
      </c>
      <c r="Y1885" s="17" t="n">
        <f aca="false">поверки!$V1885-поверки!$G1885</f>
        <v>2</v>
      </c>
      <c r="Z1885" s="17" t="str">
        <f aca="false">CONCATENATE(поверки!$Q1885," ",поверки!$S1885," номер ",поверки!$H1885)</f>
        <v>СГМ ЭРИС-100 СГМ ЭРИС-100 номер 114150687</v>
      </c>
    </row>
    <row r="1886" customFormat="false" ht="17.9" hidden="false" customHeight="false" outlineLevel="0" collapsed="false">
      <c r="B1886" s="1" t="s">
        <v>3974</v>
      </c>
      <c r="C1886" s="1" t="s">
        <v>30</v>
      </c>
      <c r="D1886" s="1" t="s">
        <v>446</v>
      </c>
      <c r="F1886" s="1" t="s">
        <v>3975</v>
      </c>
      <c r="G1886" s="16" t="n">
        <v>45768</v>
      </c>
      <c r="H1886" s="6" t="s">
        <v>4145</v>
      </c>
      <c r="J1886" s="1" t="s">
        <v>34</v>
      </c>
      <c r="K1886" s="1" t="s">
        <v>35</v>
      </c>
      <c r="L1886" s="1" t="s">
        <v>4146</v>
      </c>
      <c r="M1886" s="17" t="str">
        <f aca="false">IF(COUNTIF(поверки!$H$6:$H$3175,поверки!$H1886)&gt;1,"Дубликат","")</f>
        <v/>
      </c>
      <c r="N1886" s="17" t="str">
        <f aca="false">IF(COUNTIF(поверки!$L$6:$L$3175,поверки!$L1886)&gt;1,"Дубликат","")</f>
        <v/>
      </c>
      <c r="O1886" s="18" t="n">
        <v>1881</v>
      </c>
      <c r="P1886" s="17" t="str">
        <f aca="false">CONCATENATE(TEXT(MONTH(поверки!$G1886),"00"),"/",TEXT(поверки!$O1886,"000"), "/",TEXT(YEAR(поверки!$G1886)-2000,"00"))</f>
        <v>04/1881/25</v>
      </c>
      <c r="Q1886" s="17" t="str">
        <f aca="false">VLOOKUP(поверки!$F1886,'соответстиви ОТ типу'!$K$4:$M$344,2,FALSE())</f>
        <v>СГМ ЭРИС-100</v>
      </c>
      <c r="R1886" s="17" t="s">
        <v>52</v>
      </c>
      <c r="S1886" s="17" t="s">
        <v>3978</v>
      </c>
      <c r="T1886" s="17" t="n">
        <v>8</v>
      </c>
      <c r="U1886" s="19" t="n">
        <f aca="false">VLOOKUP(поверки!$T1886,'Акты п-п'!$C$5:$I$57,2,FALSE())</f>
        <v>45767</v>
      </c>
      <c r="V1886" s="19" t="n">
        <f aca="false">VLOOKUP(поверки!$T1886,'Акты п-п'!$C$5:$I$57,3,FALSE())</f>
        <v>45770</v>
      </c>
      <c r="W1886" s="17" t="str">
        <f aca="false">VLOOKUP(поверки!$T1886,'Акты п-п'!$C$5:$I$57,5,FALSE())</f>
        <v>Чупин А.А.</v>
      </c>
      <c r="X1886" s="17" t="n">
        <f aca="false">поверки!$G1886-поверки!$U1886</f>
        <v>1</v>
      </c>
      <c r="Y1886" s="17" t="n">
        <f aca="false">поверки!$V1886-поверки!$G1886</f>
        <v>2</v>
      </c>
      <c r="Z1886" s="17" t="str">
        <f aca="false">CONCATENATE(поверки!$Q1886," ",поверки!$S1886," номер ",поверки!$H1886)</f>
        <v>СГМ ЭРИС-100 СГМ ЭРИС-100 номер 114150685</v>
      </c>
    </row>
    <row r="1887" customFormat="false" ht="17.9" hidden="false" customHeight="false" outlineLevel="0" collapsed="false">
      <c r="B1887" s="1" t="s">
        <v>3974</v>
      </c>
      <c r="C1887" s="1" t="s">
        <v>30</v>
      </c>
      <c r="D1887" s="1" t="s">
        <v>446</v>
      </c>
      <c r="F1887" s="1" t="s">
        <v>3975</v>
      </c>
      <c r="G1887" s="16" t="n">
        <v>45768</v>
      </c>
      <c r="H1887" s="6" t="s">
        <v>4147</v>
      </c>
      <c r="J1887" s="1" t="s">
        <v>34</v>
      </c>
      <c r="K1887" s="1" t="s">
        <v>35</v>
      </c>
      <c r="L1887" s="1" t="s">
        <v>4148</v>
      </c>
      <c r="M1887" s="17" t="str">
        <f aca="false">IF(COUNTIF(поверки!$H$6:$H$3175,поверки!$H1887)&gt;1,"Дубликат","")</f>
        <v/>
      </c>
      <c r="N1887" s="17" t="str">
        <f aca="false">IF(COUNTIF(поверки!$L$6:$L$3175,поверки!$L1887)&gt;1,"Дубликат","")</f>
        <v/>
      </c>
      <c r="O1887" s="18" t="n">
        <v>1882</v>
      </c>
      <c r="P1887" s="17" t="str">
        <f aca="false">CONCATENATE(TEXT(MONTH(поверки!$G1887),"00"),"/",TEXT(поверки!$O1887,"000"), "/",TEXT(YEAR(поверки!$G1887)-2000,"00"))</f>
        <v>04/1882/25</v>
      </c>
      <c r="Q1887" s="17" t="str">
        <f aca="false">VLOOKUP(поверки!$F1887,'соответстиви ОТ типу'!$K$4:$M$344,2,FALSE())</f>
        <v>СГМ ЭРИС-100</v>
      </c>
      <c r="R1887" s="17" t="s">
        <v>52</v>
      </c>
      <c r="S1887" s="17" t="s">
        <v>3978</v>
      </c>
      <c r="T1887" s="17" t="n">
        <v>8</v>
      </c>
      <c r="U1887" s="19" t="n">
        <f aca="false">VLOOKUP(поверки!$T1887,'Акты п-п'!$C$5:$I$57,2,FALSE())</f>
        <v>45767</v>
      </c>
      <c r="V1887" s="19" t="n">
        <f aca="false">VLOOKUP(поверки!$T1887,'Акты п-п'!$C$5:$I$57,3,FALSE())</f>
        <v>45770</v>
      </c>
      <c r="W1887" s="17" t="str">
        <f aca="false">VLOOKUP(поверки!$T1887,'Акты п-п'!$C$5:$I$57,5,FALSE())</f>
        <v>Чупин А.А.</v>
      </c>
      <c r="X1887" s="17" t="n">
        <f aca="false">поверки!$G1887-поверки!$U1887</f>
        <v>1</v>
      </c>
      <c r="Y1887" s="17" t="n">
        <f aca="false">поверки!$V1887-поверки!$G1887</f>
        <v>2</v>
      </c>
      <c r="Z1887" s="17" t="str">
        <f aca="false">CONCATENATE(поверки!$Q1887," ",поверки!$S1887," номер ",поверки!$H1887)</f>
        <v>СГМ ЭРИС-100 СГМ ЭРИС-100 номер 114150649</v>
      </c>
    </row>
    <row r="1888" customFormat="false" ht="17.9" hidden="false" customHeight="false" outlineLevel="0" collapsed="false">
      <c r="B1888" s="1" t="s">
        <v>3974</v>
      </c>
      <c r="C1888" s="1" t="s">
        <v>30</v>
      </c>
      <c r="D1888" s="1" t="s">
        <v>446</v>
      </c>
      <c r="F1888" s="1" t="s">
        <v>3975</v>
      </c>
      <c r="G1888" s="16" t="n">
        <v>45768</v>
      </c>
      <c r="H1888" s="6" t="s">
        <v>4149</v>
      </c>
      <c r="J1888" s="1" t="s">
        <v>34</v>
      </c>
      <c r="K1888" s="1" t="s">
        <v>35</v>
      </c>
      <c r="L1888" s="1" t="s">
        <v>4150</v>
      </c>
      <c r="M1888" s="17" t="str">
        <f aca="false">IF(COUNTIF(поверки!$H$6:$H$3175,поверки!$H1888)&gt;1,"Дубликат","")</f>
        <v/>
      </c>
      <c r="N1888" s="17" t="str">
        <f aca="false">IF(COUNTIF(поверки!$L$6:$L$3175,поверки!$L1888)&gt;1,"Дубликат","")</f>
        <v/>
      </c>
      <c r="O1888" s="18" t="n">
        <v>1883</v>
      </c>
      <c r="P1888" s="17" t="str">
        <f aca="false">CONCATENATE(TEXT(MONTH(поверки!$G1888),"00"),"/",TEXT(поверки!$O1888,"000"), "/",TEXT(YEAR(поверки!$G1888)-2000,"00"))</f>
        <v>04/1883/25</v>
      </c>
      <c r="Q1888" s="17" t="str">
        <f aca="false">VLOOKUP(поверки!$F1888,'соответстиви ОТ типу'!$K$4:$M$344,2,FALSE())</f>
        <v>СГМ ЭРИС-100</v>
      </c>
      <c r="R1888" s="17" t="s">
        <v>52</v>
      </c>
      <c r="S1888" s="17" t="s">
        <v>3978</v>
      </c>
      <c r="T1888" s="17" t="n">
        <v>8</v>
      </c>
      <c r="U1888" s="19" t="n">
        <f aca="false">VLOOKUP(поверки!$T1888,'Акты п-п'!$C$5:$I$57,2,FALSE())</f>
        <v>45767</v>
      </c>
      <c r="V1888" s="19" t="n">
        <f aca="false">VLOOKUP(поверки!$T1888,'Акты п-п'!$C$5:$I$57,3,FALSE())</f>
        <v>45770</v>
      </c>
      <c r="W1888" s="17" t="str">
        <f aca="false">VLOOKUP(поверки!$T1888,'Акты п-п'!$C$5:$I$57,5,FALSE())</f>
        <v>Чупин А.А.</v>
      </c>
      <c r="X1888" s="17" t="n">
        <f aca="false">поверки!$G1888-поверки!$U1888</f>
        <v>1</v>
      </c>
      <c r="Y1888" s="17" t="n">
        <f aca="false">поверки!$V1888-поверки!$G1888</f>
        <v>2</v>
      </c>
      <c r="Z1888" s="17" t="str">
        <f aca="false">CONCATENATE(поверки!$Q1888," ",поверки!$S1888," номер ",поверки!$H1888)</f>
        <v>СГМ ЭРИС-100 СГМ ЭРИС-100 номер 114110026</v>
      </c>
    </row>
    <row r="1889" customFormat="false" ht="17.9" hidden="false" customHeight="false" outlineLevel="0" collapsed="false">
      <c r="B1889" s="1" t="s">
        <v>3974</v>
      </c>
      <c r="C1889" s="1" t="s">
        <v>30</v>
      </c>
      <c r="D1889" s="1" t="s">
        <v>446</v>
      </c>
      <c r="F1889" s="1" t="s">
        <v>3975</v>
      </c>
      <c r="G1889" s="16" t="n">
        <v>45768</v>
      </c>
      <c r="H1889" s="6" t="s">
        <v>4151</v>
      </c>
      <c r="J1889" s="1" t="s">
        <v>34</v>
      </c>
      <c r="K1889" s="1" t="s">
        <v>35</v>
      </c>
      <c r="L1889" s="1" t="s">
        <v>4152</v>
      </c>
      <c r="M1889" s="17" t="str">
        <f aca="false">IF(COUNTIF(поверки!$H$6:$H$3175,поверки!$H1889)&gt;1,"Дубликат","")</f>
        <v/>
      </c>
      <c r="N1889" s="17" t="str">
        <f aca="false">IF(COUNTIF(поверки!$L$6:$L$3175,поверки!$L1889)&gt;1,"Дубликат","")</f>
        <v/>
      </c>
      <c r="O1889" s="18" t="n">
        <v>1884</v>
      </c>
      <c r="P1889" s="17" t="str">
        <f aca="false">CONCATENATE(TEXT(MONTH(поверки!$G1889),"00"),"/",TEXT(поверки!$O1889,"000"), "/",TEXT(YEAR(поверки!$G1889)-2000,"00"))</f>
        <v>04/1884/25</v>
      </c>
      <c r="Q1889" s="17" t="str">
        <f aca="false">VLOOKUP(поверки!$F1889,'соответстиви ОТ типу'!$K$4:$M$344,2,FALSE())</f>
        <v>СГМ ЭРИС-100</v>
      </c>
      <c r="R1889" s="17" t="s">
        <v>52</v>
      </c>
      <c r="S1889" s="17" t="s">
        <v>3978</v>
      </c>
      <c r="T1889" s="17" t="n">
        <v>8</v>
      </c>
      <c r="U1889" s="19" t="n">
        <f aca="false">VLOOKUP(поверки!$T1889,'Акты п-п'!$C$5:$I$57,2,FALSE())</f>
        <v>45767</v>
      </c>
      <c r="V1889" s="19" t="n">
        <f aca="false">VLOOKUP(поверки!$T1889,'Акты п-п'!$C$5:$I$57,3,FALSE())</f>
        <v>45770</v>
      </c>
      <c r="W1889" s="17" t="str">
        <f aca="false">VLOOKUP(поверки!$T1889,'Акты п-п'!$C$5:$I$57,5,FALSE())</f>
        <v>Чупин А.А.</v>
      </c>
      <c r="X1889" s="17" t="n">
        <f aca="false">поверки!$G1889-поверки!$U1889</f>
        <v>1</v>
      </c>
      <c r="Y1889" s="17" t="n">
        <f aca="false">поверки!$V1889-поверки!$G1889</f>
        <v>2</v>
      </c>
      <c r="Z1889" s="17" t="str">
        <f aca="false">CONCATENATE(поверки!$Q1889," ",поверки!$S1889," номер ",поверки!$H1889)</f>
        <v>СГМ ЭРИС-100 СГМ ЭРИС-100 номер 114150565</v>
      </c>
    </row>
    <row r="1890" customFormat="false" ht="17.9" hidden="false" customHeight="false" outlineLevel="0" collapsed="false">
      <c r="B1890" s="1" t="s">
        <v>3974</v>
      </c>
      <c r="C1890" s="1" t="s">
        <v>30</v>
      </c>
      <c r="D1890" s="1" t="s">
        <v>446</v>
      </c>
      <c r="F1890" s="1" t="s">
        <v>3975</v>
      </c>
      <c r="G1890" s="16" t="n">
        <v>45768</v>
      </c>
      <c r="H1890" s="6" t="s">
        <v>4153</v>
      </c>
      <c r="J1890" s="1" t="s">
        <v>34</v>
      </c>
      <c r="K1890" s="1" t="s">
        <v>35</v>
      </c>
      <c r="L1890" s="1" t="s">
        <v>4154</v>
      </c>
      <c r="M1890" s="17" t="str">
        <f aca="false">IF(COUNTIF(поверки!$H$6:$H$3175,поверки!$H1890)&gt;1,"Дубликат","")</f>
        <v/>
      </c>
      <c r="N1890" s="17" t="str">
        <f aca="false">IF(COUNTIF(поверки!$L$6:$L$3175,поверки!$L1890)&gt;1,"Дубликат","")</f>
        <v/>
      </c>
      <c r="O1890" s="18" t="n">
        <v>1885</v>
      </c>
      <c r="P1890" s="17" t="str">
        <f aca="false">CONCATENATE(TEXT(MONTH(поверки!$G1890),"00"),"/",TEXT(поверки!$O1890,"000"), "/",TEXT(YEAR(поверки!$G1890)-2000,"00"))</f>
        <v>04/1885/25</v>
      </c>
      <c r="Q1890" s="17" t="str">
        <f aca="false">VLOOKUP(поверки!$F1890,'соответстиви ОТ типу'!$K$4:$M$344,2,FALSE())</f>
        <v>СГМ ЭРИС-100</v>
      </c>
      <c r="R1890" s="17" t="s">
        <v>52</v>
      </c>
      <c r="S1890" s="17" t="s">
        <v>3978</v>
      </c>
      <c r="T1890" s="17" t="n">
        <v>8</v>
      </c>
      <c r="U1890" s="19" t="n">
        <f aca="false">VLOOKUP(поверки!$T1890,'Акты п-п'!$C$5:$I$57,2,FALSE())</f>
        <v>45767</v>
      </c>
      <c r="V1890" s="19" t="n">
        <f aca="false">VLOOKUP(поверки!$T1890,'Акты п-п'!$C$5:$I$57,3,FALSE())</f>
        <v>45770</v>
      </c>
      <c r="W1890" s="17" t="str">
        <f aca="false">VLOOKUP(поверки!$T1890,'Акты п-п'!$C$5:$I$57,5,FALSE())</f>
        <v>Чупин А.А.</v>
      </c>
      <c r="X1890" s="17" t="n">
        <f aca="false">поверки!$G1890-поверки!$U1890</f>
        <v>1</v>
      </c>
      <c r="Y1890" s="17" t="n">
        <f aca="false">поверки!$V1890-поверки!$G1890</f>
        <v>2</v>
      </c>
      <c r="Z1890" s="17" t="str">
        <f aca="false">CONCATENATE(поверки!$Q1890," ",поверки!$S1890," номер ",поверки!$H1890)</f>
        <v>СГМ ЭРИС-100 СГМ ЭРИС-100 номер 114150564</v>
      </c>
    </row>
    <row r="1891" customFormat="false" ht="17.9" hidden="false" customHeight="false" outlineLevel="0" collapsed="false">
      <c r="B1891" s="1" t="s">
        <v>3974</v>
      </c>
      <c r="C1891" s="1" t="s">
        <v>30</v>
      </c>
      <c r="D1891" s="1" t="s">
        <v>446</v>
      </c>
      <c r="F1891" s="1" t="s">
        <v>3975</v>
      </c>
      <c r="G1891" s="16" t="n">
        <v>45768</v>
      </c>
      <c r="H1891" s="6" t="s">
        <v>4155</v>
      </c>
      <c r="J1891" s="1" t="s">
        <v>34</v>
      </c>
      <c r="K1891" s="1" t="s">
        <v>35</v>
      </c>
      <c r="L1891" s="1" t="s">
        <v>4156</v>
      </c>
      <c r="M1891" s="17" t="str">
        <f aca="false">IF(COUNTIF(поверки!$H$6:$H$3175,поверки!$H1891)&gt;1,"Дубликат","")</f>
        <v/>
      </c>
      <c r="N1891" s="17" t="str">
        <f aca="false">IF(COUNTIF(поверки!$L$6:$L$3175,поверки!$L1891)&gt;1,"Дубликат","")</f>
        <v/>
      </c>
      <c r="O1891" s="18" t="n">
        <v>1886</v>
      </c>
      <c r="P1891" s="17" t="str">
        <f aca="false">CONCATENATE(TEXT(MONTH(поверки!$G1891),"00"),"/",TEXT(поверки!$O1891,"000"), "/",TEXT(YEAR(поверки!$G1891)-2000,"00"))</f>
        <v>04/1886/25</v>
      </c>
      <c r="Q1891" s="17" t="str">
        <f aca="false">VLOOKUP(поверки!$F1891,'соответстиви ОТ типу'!$K$4:$M$344,2,FALSE())</f>
        <v>СГМ ЭРИС-100</v>
      </c>
      <c r="R1891" s="17" t="s">
        <v>52</v>
      </c>
      <c r="S1891" s="17" t="s">
        <v>3978</v>
      </c>
      <c r="T1891" s="17" t="n">
        <v>8</v>
      </c>
      <c r="U1891" s="19" t="n">
        <f aca="false">VLOOKUP(поверки!$T1891,'Акты п-п'!$C$5:$I$57,2,FALSE())</f>
        <v>45767</v>
      </c>
      <c r="V1891" s="19" t="n">
        <f aca="false">VLOOKUP(поверки!$T1891,'Акты п-п'!$C$5:$I$57,3,FALSE())</f>
        <v>45770</v>
      </c>
      <c r="W1891" s="17" t="str">
        <f aca="false">VLOOKUP(поверки!$T1891,'Акты п-п'!$C$5:$I$57,5,FALSE())</f>
        <v>Чупин А.А.</v>
      </c>
      <c r="X1891" s="17" t="n">
        <f aca="false">поверки!$G1891-поверки!$U1891</f>
        <v>1</v>
      </c>
      <c r="Y1891" s="17" t="n">
        <f aca="false">поверки!$V1891-поверки!$G1891</f>
        <v>2</v>
      </c>
      <c r="Z1891" s="17" t="str">
        <f aca="false">CONCATENATE(поверки!$Q1891," ",поверки!$S1891," номер ",поверки!$H1891)</f>
        <v>СГМ ЭРИС-100 СГМ ЭРИС-100 номер 114200848</v>
      </c>
    </row>
    <row r="1892" customFormat="false" ht="17.9" hidden="false" customHeight="false" outlineLevel="0" collapsed="false">
      <c r="B1892" s="1" t="s">
        <v>3974</v>
      </c>
      <c r="C1892" s="1" t="s">
        <v>30</v>
      </c>
      <c r="D1892" s="1" t="s">
        <v>446</v>
      </c>
      <c r="F1892" s="1" t="s">
        <v>3975</v>
      </c>
      <c r="G1892" s="16" t="n">
        <v>45768</v>
      </c>
      <c r="H1892" s="6" t="s">
        <v>4157</v>
      </c>
      <c r="J1892" s="1" t="s">
        <v>34</v>
      </c>
      <c r="K1892" s="1" t="s">
        <v>35</v>
      </c>
      <c r="L1892" s="1" t="s">
        <v>4158</v>
      </c>
      <c r="M1892" s="17" t="str">
        <f aca="false">IF(COUNTIF(поверки!$H$6:$H$3175,поверки!$H1892)&gt;1,"Дубликат","")</f>
        <v/>
      </c>
      <c r="N1892" s="17" t="str">
        <f aca="false">IF(COUNTIF(поверки!$L$6:$L$3175,поверки!$L1892)&gt;1,"Дубликат","")</f>
        <v/>
      </c>
      <c r="O1892" s="18" t="n">
        <v>1887</v>
      </c>
      <c r="P1892" s="17" t="str">
        <f aca="false">CONCATENATE(TEXT(MONTH(поверки!$G1892),"00"),"/",TEXT(поверки!$O1892,"000"), "/",TEXT(YEAR(поверки!$G1892)-2000,"00"))</f>
        <v>04/1887/25</v>
      </c>
      <c r="Q1892" s="17" t="str">
        <f aca="false">VLOOKUP(поверки!$F1892,'соответстиви ОТ типу'!$K$4:$M$344,2,FALSE())</f>
        <v>СГМ ЭРИС-100</v>
      </c>
      <c r="R1892" s="17" t="s">
        <v>52</v>
      </c>
      <c r="S1892" s="17" t="s">
        <v>3978</v>
      </c>
      <c r="T1892" s="17" t="n">
        <v>8</v>
      </c>
      <c r="U1892" s="19" t="n">
        <f aca="false">VLOOKUP(поверки!$T1892,'Акты п-п'!$C$5:$I$57,2,FALSE())</f>
        <v>45767</v>
      </c>
      <c r="V1892" s="19" t="n">
        <f aca="false">VLOOKUP(поверки!$T1892,'Акты п-п'!$C$5:$I$57,3,FALSE())</f>
        <v>45770</v>
      </c>
      <c r="W1892" s="17" t="str">
        <f aca="false">VLOOKUP(поверки!$T1892,'Акты п-п'!$C$5:$I$57,5,FALSE())</f>
        <v>Чупин А.А.</v>
      </c>
      <c r="X1892" s="17" t="n">
        <f aca="false">поверки!$G1892-поверки!$U1892</f>
        <v>1</v>
      </c>
      <c r="Y1892" s="17" t="n">
        <f aca="false">поверки!$V1892-поверки!$G1892</f>
        <v>2</v>
      </c>
      <c r="Z1892" s="17" t="str">
        <f aca="false">CONCATENATE(поверки!$Q1892," ",поверки!$S1892," номер ",поверки!$H1892)</f>
        <v>СГМ ЭРИС-100 СГМ ЭРИС-100 номер 114160013</v>
      </c>
    </row>
    <row r="1893" customFormat="false" ht="17.9" hidden="false" customHeight="false" outlineLevel="0" collapsed="false">
      <c r="B1893" s="1" t="s">
        <v>3974</v>
      </c>
      <c r="C1893" s="1" t="s">
        <v>30</v>
      </c>
      <c r="D1893" s="1" t="s">
        <v>446</v>
      </c>
      <c r="F1893" s="1" t="s">
        <v>3975</v>
      </c>
      <c r="G1893" s="16" t="n">
        <v>45768</v>
      </c>
      <c r="H1893" s="6" t="s">
        <v>4159</v>
      </c>
      <c r="J1893" s="1" t="s">
        <v>34</v>
      </c>
      <c r="K1893" s="1" t="s">
        <v>35</v>
      </c>
      <c r="L1893" s="1" t="s">
        <v>4160</v>
      </c>
      <c r="M1893" s="17" t="str">
        <f aca="false">IF(COUNTIF(поверки!$H$6:$H$3175,поверки!$H1893)&gt;1,"Дубликат","")</f>
        <v/>
      </c>
      <c r="N1893" s="17" t="str">
        <f aca="false">IF(COUNTIF(поверки!$L$6:$L$3175,поверки!$L1893)&gt;1,"Дубликат","")</f>
        <v/>
      </c>
      <c r="O1893" s="18" t="n">
        <v>1888</v>
      </c>
      <c r="P1893" s="17" t="str">
        <f aca="false">CONCATENATE(TEXT(MONTH(поверки!$G1893),"00"),"/",TEXT(поверки!$O1893,"000"), "/",TEXT(YEAR(поверки!$G1893)-2000,"00"))</f>
        <v>04/1888/25</v>
      </c>
      <c r="Q1893" s="17" t="str">
        <f aca="false">VLOOKUP(поверки!$F1893,'соответстиви ОТ типу'!$K$4:$M$344,2,FALSE())</f>
        <v>СГМ ЭРИС-100</v>
      </c>
      <c r="R1893" s="17" t="s">
        <v>52</v>
      </c>
      <c r="S1893" s="17" t="s">
        <v>3978</v>
      </c>
      <c r="T1893" s="17" t="n">
        <v>8</v>
      </c>
      <c r="U1893" s="19" t="n">
        <f aca="false">VLOOKUP(поверки!$T1893,'Акты п-п'!$C$5:$I$57,2,FALSE())</f>
        <v>45767</v>
      </c>
      <c r="V1893" s="19" t="n">
        <f aca="false">VLOOKUP(поверки!$T1893,'Акты п-п'!$C$5:$I$57,3,FALSE())</f>
        <v>45770</v>
      </c>
      <c r="W1893" s="17" t="str">
        <f aca="false">VLOOKUP(поверки!$T1893,'Акты п-п'!$C$5:$I$57,5,FALSE())</f>
        <v>Чупин А.А.</v>
      </c>
      <c r="X1893" s="17" t="n">
        <f aca="false">поверки!$G1893-поверки!$U1893</f>
        <v>1</v>
      </c>
      <c r="Y1893" s="17" t="n">
        <f aca="false">поверки!$V1893-поверки!$G1893</f>
        <v>2</v>
      </c>
      <c r="Z1893" s="17" t="str">
        <f aca="false">CONCATENATE(поверки!$Q1893," ",поверки!$S1893," номер ",поверки!$H1893)</f>
        <v>СГМ ЭРИС-100 СГМ ЭРИС-100 номер 114150567</v>
      </c>
    </row>
    <row r="1894" customFormat="false" ht="17.9" hidden="false" customHeight="false" outlineLevel="0" collapsed="false">
      <c r="B1894" s="1" t="s">
        <v>3974</v>
      </c>
      <c r="C1894" s="1" t="s">
        <v>30</v>
      </c>
      <c r="D1894" s="1" t="s">
        <v>446</v>
      </c>
      <c r="F1894" s="1" t="s">
        <v>3975</v>
      </c>
      <c r="G1894" s="16" t="n">
        <v>45768</v>
      </c>
      <c r="H1894" s="6" t="s">
        <v>4161</v>
      </c>
      <c r="J1894" s="1" t="s">
        <v>34</v>
      </c>
      <c r="K1894" s="1" t="s">
        <v>35</v>
      </c>
      <c r="L1894" s="1" t="s">
        <v>4162</v>
      </c>
      <c r="M1894" s="17" t="str">
        <f aca="false">IF(COUNTIF(поверки!$H$6:$H$3175,поверки!$H1894)&gt;1,"Дубликат","")</f>
        <v/>
      </c>
      <c r="N1894" s="17" t="str">
        <f aca="false">IF(COUNTIF(поверки!$L$6:$L$3175,поверки!$L1894)&gt;1,"Дубликат","")</f>
        <v/>
      </c>
      <c r="O1894" s="18" t="n">
        <v>1889</v>
      </c>
      <c r="P1894" s="17" t="str">
        <f aca="false">CONCATENATE(TEXT(MONTH(поверки!$G1894),"00"),"/",TEXT(поверки!$O1894,"000"), "/",TEXT(YEAR(поверки!$G1894)-2000,"00"))</f>
        <v>04/1889/25</v>
      </c>
      <c r="Q1894" s="17" t="str">
        <f aca="false">VLOOKUP(поверки!$F1894,'соответстиви ОТ типу'!$K$4:$M$344,2,FALSE())</f>
        <v>СГМ ЭРИС-100</v>
      </c>
      <c r="R1894" s="17" t="s">
        <v>52</v>
      </c>
      <c r="S1894" s="17" t="s">
        <v>3978</v>
      </c>
      <c r="T1894" s="17" t="n">
        <v>8</v>
      </c>
      <c r="U1894" s="19" t="n">
        <f aca="false">VLOOKUP(поверки!$T1894,'Акты п-п'!$C$5:$I$57,2,FALSE())</f>
        <v>45767</v>
      </c>
      <c r="V1894" s="19" t="n">
        <f aca="false">VLOOKUP(поверки!$T1894,'Акты п-п'!$C$5:$I$57,3,FALSE())</f>
        <v>45770</v>
      </c>
      <c r="W1894" s="17" t="str">
        <f aca="false">VLOOKUP(поверки!$T1894,'Акты п-п'!$C$5:$I$57,5,FALSE())</f>
        <v>Чупин А.А.</v>
      </c>
      <c r="X1894" s="17" t="n">
        <f aca="false">поверки!$G1894-поверки!$U1894</f>
        <v>1</v>
      </c>
      <c r="Y1894" s="17" t="n">
        <f aca="false">поверки!$V1894-поверки!$G1894</f>
        <v>2</v>
      </c>
      <c r="Z1894" s="17" t="str">
        <f aca="false">CONCATENATE(поверки!$Q1894," ",поверки!$S1894," номер ",поверки!$H1894)</f>
        <v>СГМ ЭРИС-100 СГМ ЭРИС-100 номер 114150558</v>
      </c>
    </row>
    <row r="1895" customFormat="false" ht="17.9" hidden="false" customHeight="false" outlineLevel="0" collapsed="false">
      <c r="B1895" s="1" t="s">
        <v>3974</v>
      </c>
      <c r="C1895" s="1" t="s">
        <v>30</v>
      </c>
      <c r="D1895" s="1" t="s">
        <v>446</v>
      </c>
      <c r="F1895" s="1" t="s">
        <v>3975</v>
      </c>
      <c r="G1895" s="16" t="n">
        <v>45768</v>
      </c>
      <c r="H1895" s="6" t="s">
        <v>4163</v>
      </c>
      <c r="J1895" s="1" t="s">
        <v>34</v>
      </c>
      <c r="K1895" s="1" t="s">
        <v>35</v>
      </c>
      <c r="L1895" s="1" t="s">
        <v>4164</v>
      </c>
      <c r="M1895" s="17" t="str">
        <f aca="false">IF(COUNTIF(поверки!$H$6:$H$3175,поверки!$H1895)&gt;1,"Дубликат","")</f>
        <v/>
      </c>
      <c r="N1895" s="17" t="str">
        <f aca="false">IF(COUNTIF(поверки!$L$6:$L$3175,поверки!$L1895)&gt;1,"Дубликат","")</f>
        <v/>
      </c>
      <c r="O1895" s="18" t="n">
        <v>1890</v>
      </c>
      <c r="P1895" s="17" t="str">
        <f aca="false">CONCATENATE(TEXT(MONTH(поверки!$G1895),"00"),"/",TEXT(поверки!$O1895,"000"), "/",TEXT(YEAR(поверки!$G1895)-2000,"00"))</f>
        <v>04/1890/25</v>
      </c>
      <c r="Q1895" s="17" t="str">
        <f aca="false">VLOOKUP(поверки!$F1895,'соответстиви ОТ типу'!$K$4:$M$344,2,FALSE())</f>
        <v>СГМ ЭРИС-100</v>
      </c>
      <c r="R1895" s="17" t="s">
        <v>52</v>
      </c>
      <c r="S1895" s="17" t="s">
        <v>3978</v>
      </c>
      <c r="T1895" s="17" t="n">
        <v>8</v>
      </c>
      <c r="U1895" s="19" t="n">
        <f aca="false">VLOOKUP(поверки!$T1895,'Акты п-п'!$C$5:$I$57,2,FALSE())</f>
        <v>45767</v>
      </c>
      <c r="V1895" s="19" t="n">
        <f aca="false">VLOOKUP(поверки!$T1895,'Акты п-п'!$C$5:$I$57,3,FALSE())</f>
        <v>45770</v>
      </c>
      <c r="W1895" s="17" t="str">
        <f aca="false">VLOOKUP(поверки!$T1895,'Акты п-п'!$C$5:$I$57,5,FALSE())</f>
        <v>Чупин А.А.</v>
      </c>
      <c r="X1895" s="17" t="n">
        <f aca="false">поверки!$G1895-поверки!$U1895</f>
        <v>1</v>
      </c>
      <c r="Y1895" s="17" t="n">
        <f aca="false">поверки!$V1895-поверки!$G1895</f>
        <v>2</v>
      </c>
      <c r="Z1895" s="17" t="str">
        <f aca="false">CONCATENATE(поверки!$Q1895," ",поверки!$S1895," номер ",поверки!$H1895)</f>
        <v>СГМ ЭРИС-100 СГМ ЭРИС-100 номер 114150748</v>
      </c>
    </row>
    <row r="1896" customFormat="false" ht="17.9" hidden="false" customHeight="false" outlineLevel="0" collapsed="false">
      <c r="B1896" s="1" t="s">
        <v>3974</v>
      </c>
      <c r="C1896" s="1" t="s">
        <v>30</v>
      </c>
      <c r="D1896" s="1" t="s">
        <v>446</v>
      </c>
      <c r="F1896" s="1" t="s">
        <v>3975</v>
      </c>
      <c r="G1896" s="16" t="n">
        <v>45768</v>
      </c>
      <c r="H1896" s="6" t="s">
        <v>4165</v>
      </c>
      <c r="J1896" s="1" t="s">
        <v>34</v>
      </c>
      <c r="K1896" s="1" t="s">
        <v>35</v>
      </c>
      <c r="L1896" s="1" t="s">
        <v>4166</v>
      </c>
      <c r="M1896" s="17" t="str">
        <f aca="false">IF(COUNTIF(поверки!$H$6:$H$3175,поверки!$H1896)&gt;1,"Дубликат","")</f>
        <v/>
      </c>
      <c r="N1896" s="17" t="str">
        <f aca="false">IF(COUNTIF(поверки!$L$6:$L$3175,поверки!$L1896)&gt;1,"Дубликат","")</f>
        <v/>
      </c>
      <c r="O1896" s="18" t="n">
        <v>1891</v>
      </c>
      <c r="P1896" s="17" t="str">
        <f aca="false">CONCATENATE(TEXT(MONTH(поверки!$G1896),"00"),"/",TEXT(поверки!$O1896,"000"), "/",TEXT(YEAR(поверки!$G1896)-2000,"00"))</f>
        <v>04/1891/25</v>
      </c>
      <c r="Q1896" s="17" t="str">
        <f aca="false">VLOOKUP(поверки!$F1896,'соответстиви ОТ типу'!$K$4:$M$344,2,FALSE())</f>
        <v>СГМ ЭРИС-100</v>
      </c>
      <c r="R1896" s="17" t="s">
        <v>52</v>
      </c>
      <c r="S1896" s="17" t="s">
        <v>3978</v>
      </c>
      <c r="T1896" s="17" t="n">
        <v>8</v>
      </c>
      <c r="U1896" s="19" t="n">
        <f aca="false">VLOOKUP(поверки!$T1896,'Акты п-п'!$C$5:$I$57,2,FALSE())</f>
        <v>45767</v>
      </c>
      <c r="V1896" s="19" t="n">
        <f aca="false">VLOOKUP(поверки!$T1896,'Акты п-п'!$C$5:$I$57,3,FALSE())</f>
        <v>45770</v>
      </c>
      <c r="W1896" s="17" t="str">
        <f aca="false">VLOOKUP(поверки!$T1896,'Акты п-п'!$C$5:$I$57,5,FALSE())</f>
        <v>Чупин А.А.</v>
      </c>
      <c r="X1896" s="17" t="n">
        <f aca="false">поверки!$G1896-поверки!$U1896</f>
        <v>1</v>
      </c>
      <c r="Y1896" s="17" t="n">
        <f aca="false">поверки!$V1896-поверки!$G1896</f>
        <v>2</v>
      </c>
      <c r="Z1896" s="17" t="str">
        <f aca="false">CONCATENATE(поверки!$Q1896," ",поверки!$S1896," номер ",поверки!$H1896)</f>
        <v>СГМ ЭРИС-100 СГМ ЭРИС-100 номер 114110027</v>
      </c>
    </row>
    <row r="1897" customFormat="false" ht="17.9" hidden="false" customHeight="false" outlineLevel="0" collapsed="false">
      <c r="B1897" s="1" t="s">
        <v>3974</v>
      </c>
      <c r="C1897" s="1" t="s">
        <v>30</v>
      </c>
      <c r="D1897" s="1" t="s">
        <v>446</v>
      </c>
      <c r="F1897" s="1" t="s">
        <v>3975</v>
      </c>
      <c r="G1897" s="16" t="n">
        <v>45768</v>
      </c>
      <c r="H1897" s="6" t="s">
        <v>4167</v>
      </c>
      <c r="J1897" s="1" t="s">
        <v>34</v>
      </c>
      <c r="K1897" s="1" t="s">
        <v>35</v>
      </c>
      <c r="L1897" s="1" t="s">
        <v>4168</v>
      </c>
      <c r="M1897" s="17" t="str">
        <f aca="false">IF(COUNTIF(поверки!$H$6:$H$3175,поверки!$H1897)&gt;1,"Дубликат","")</f>
        <v/>
      </c>
      <c r="N1897" s="17" t="str">
        <f aca="false">IF(COUNTIF(поверки!$L$6:$L$3175,поверки!$L1897)&gt;1,"Дубликат","")</f>
        <v/>
      </c>
      <c r="O1897" s="18" t="n">
        <v>1892</v>
      </c>
      <c r="P1897" s="17" t="str">
        <f aca="false">CONCATENATE(TEXT(MONTH(поверки!$G1897),"00"),"/",TEXT(поверки!$O1897,"000"), "/",TEXT(YEAR(поверки!$G1897)-2000,"00"))</f>
        <v>04/1892/25</v>
      </c>
      <c r="Q1897" s="17" t="str">
        <f aca="false">VLOOKUP(поверки!$F1897,'соответстиви ОТ типу'!$K$4:$M$344,2,FALSE())</f>
        <v>СГМ ЭРИС-100</v>
      </c>
      <c r="R1897" s="17" t="s">
        <v>52</v>
      </c>
      <c r="S1897" s="17" t="s">
        <v>3978</v>
      </c>
      <c r="T1897" s="17" t="n">
        <v>8</v>
      </c>
      <c r="U1897" s="19" t="n">
        <f aca="false">VLOOKUP(поверки!$T1897,'Акты п-п'!$C$5:$I$57,2,FALSE())</f>
        <v>45767</v>
      </c>
      <c r="V1897" s="19" t="n">
        <f aca="false">VLOOKUP(поверки!$T1897,'Акты п-п'!$C$5:$I$57,3,FALSE())</f>
        <v>45770</v>
      </c>
      <c r="W1897" s="17" t="str">
        <f aca="false">VLOOKUP(поверки!$T1897,'Акты п-п'!$C$5:$I$57,5,FALSE())</f>
        <v>Чупин А.А.</v>
      </c>
      <c r="X1897" s="17" t="n">
        <f aca="false">поверки!$G1897-поверки!$U1897</f>
        <v>1</v>
      </c>
      <c r="Y1897" s="17" t="n">
        <f aca="false">поверки!$V1897-поверки!$G1897</f>
        <v>2</v>
      </c>
      <c r="Z1897" s="17" t="str">
        <f aca="false">CONCATENATE(поверки!$Q1897," ",поверки!$S1897," номер ",поверки!$H1897)</f>
        <v>СГМ ЭРИС-100 СГМ ЭРИС-100 номер 114150588</v>
      </c>
    </row>
    <row r="1898" customFormat="false" ht="17.9" hidden="false" customHeight="false" outlineLevel="0" collapsed="false">
      <c r="B1898" s="1" t="s">
        <v>3974</v>
      </c>
      <c r="C1898" s="1" t="s">
        <v>30</v>
      </c>
      <c r="D1898" s="1" t="s">
        <v>446</v>
      </c>
      <c r="F1898" s="1" t="s">
        <v>3975</v>
      </c>
      <c r="G1898" s="16" t="n">
        <v>45768</v>
      </c>
      <c r="H1898" s="6" t="s">
        <v>4169</v>
      </c>
      <c r="J1898" s="1" t="s">
        <v>34</v>
      </c>
      <c r="K1898" s="1" t="s">
        <v>35</v>
      </c>
      <c r="L1898" s="1" t="s">
        <v>4170</v>
      </c>
      <c r="M1898" s="17" t="str">
        <f aca="false">IF(COUNTIF(поверки!$H$6:$H$3175,поверки!$H1898)&gt;1,"Дубликат","")</f>
        <v/>
      </c>
      <c r="N1898" s="17" t="str">
        <f aca="false">IF(COUNTIF(поверки!$L$6:$L$3175,поверки!$L1898)&gt;1,"Дубликат","")</f>
        <v/>
      </c>
      <c r="O1898" s="18" t="n">
        <v>1893</v>
      </c>
      <c r="P1898" s="17" t="str">
        <f aca="false">CONCATENATE(TEXT(MONTH(поверки!$G1898),"00"),"/",TEXT(поверки!$O1898,"000"), "/",TEXT(YEAR(поверки!$G1898)-2000,"00"))</f>
        <v>04/1893/25</v>
      </c>
      <c r="Q1898" s="17" t="str">
        <f aca="false">VLOOKUP(поверки!$F1898,'соответстиви ОТ типу'!$K$4:$M$344,2,FALSE())</f>
        <v>СГМ ЭРИС-100</v>
      </c>
      <c r="R1898" s="17" t="s">
        <v>52</v>
      </c>
      <c r="S1898" s="17" t="s">
        <v>3978</v>
      </c>
      <c r="T1898" s="17" t="n">
        <v>8</v>
      </c>
      <c r="U1898" s="19" t="n">
        <f aca="false">VLOOKUP(поверки!$T1898,'Акты п-п'!$C$5:$I$57,2,FALSE())</f>
        <v>45767</v>
      </c>
      <c r="V1898" s="19" t="n">
        <f aca="false">VLOOKUP(поверки!$T1898,'Акты п-п'!$C$5:$I$57,3,FALSE())</f>
        <v>45770</v>
      </c>
      <c r="W1898" s="17" t="str">
        <f aca="false">VLOOKUP(поверки!$T1898,'Акты п-п'!$C$5:$I$57,5,FALSE())</f>
        <v>Чупин А.А.</v>
      </c>
      <c r="X1898" s="17" t="n">
        <f aca="false">поверки!$G1898-поверки!$U1898</f>
        <v>1</v>
      </c>
      <c r="Y1898" s="17" t="n">
        <f aca="false">поверки!$V1898-поверки!$G1898</f>
        <v>2</v>
      </c>
      <c r="Z1898" s="17" t="str">
        <f aca="false">CONCATENATE(поверки!$Q1898," ",поверки!$S1898," номер ",поверки!$H1898)</f>
        <v>СГМ ЭРИС-100 СГМ ЭРИС-100 номер 114200850</v>
      </c>
    </row>
    <row r="1899" customFormat="false" ht="17.9" hidden="false" customHeight="false" outlineLevel="0" collapsed="false">
      <c r="B1899" s="1" t="s">
        <v>3974</v>
      </c>
      <c r="C1899" s="1" t="s">
        <v>30</v>
      </c>
      <c r="D1899" s="1" t="s">
        <v>446</v>
      </c>
      <c r="F1899" s="1" t="s">
        <v>3975</v>
      </c>
      <c r="G1899" s="16" t="n">
        <v>45768</v>
      </c>
      <c r="H1899" s="6" t="s">
        <v>4171</v>
      </c>
      <c r="J1899" s="1" t="s">
        <v>34</v>
      </c>
      <c r="K1899" s="1" t="s">
        <v>35</v>
      </c>
      <c r="L1899" s="1" t="s">
        <v>4172</v>
      </c>
      <c r="M1899" s="17" t="str">
        <f aca="false">IF(COUNTIF(поверки!$H$6:$H$3175,поверки!$H1899)&gt;1,"Дубликат","")</f>
        <v/>
      </c>
      <c r="N1899" s="17" t="str">
        <f aca="false">IF(COUNTIF(поверки!$L$6:$L$3175,поверки!$L1899)&gt;1,"Дубликат","")</f>
        <v/>
      </c>
      <c r="O1899" s="18" t="n">
        <v>1894</v>
      </c>
      <c r="P1899" s="17" t="str">
        <f aca="false">CONCATENATE(TEXT(MONTH(поверки!$G1899),"00"),"/",TEXT(поверки!$O1899,"000"), "/",TEXT(YEAR(поверки!$G1899)-2000,"00"))</f>
        <v>04/1894/25</v>
      </c>
      <c r="Q1899" s="17" t="str">
        <f aca="false">VLOOKUP(поверки!$F1899,'соответстиви ОТ типу'!$K$4:$M$344,2,FALSE())</f>
        <v>СГМ ЭРИС-100</v>
      </c>
      <c r="R1899" s="17" t="s">
        <v>52</v>
      </c>
      <c r="S1899" s="17" t="s">
        <v>3978</v>
      </c>
      <c r="T1899" s="17" t="n">
        <v>8</v>
      </c>
      <c r="U1899" s="19" t="n">
        <f aca="false">VLOOKUP(поверки!$T1899,'Акты п-п'!$C$5:$I$57,2,FALSE())</f>
        <v>45767</v>
      </c>
      <c r="V1899" s="19" t="n">
        <f aca="false">VLOOKUP(поверки!$T1899,'Акты п-п'!$C$5:$I$57,3,FALSE())</f>
        <v>45770</v>
      </c>
      <c r="W1899" s="17" t="str">
        <f aca="false">VLOOKUP(поверки!$T1899,'Акты п-п'!$C$5:$I$57,5,FALSE())</f>
        <v>Чупин А.А.</v>
      </c>
      <c r="X1899" s="17" t="n">
        <f aca="false">поверки!$G1899-поверки!$U1899</f>
        <v>1</v>
      </c>
      <c r="Y1899" s="17" t="n">
        <f aca="false">поверки!$V1899-поверки!$G1899</f>
        <v>2</v>
      </c>
      <c r="Z1899" s="17" t="str">
        <f aca="false">CONCATENATE(поверки!$Q1899," ",поверки!$S1899," номер ",поверки!$H1899)</f>
        <v>СГМ ЭРИС-100 СГМ ЭРИС-100 номер 114150561</v>
      </c>
    </row>
    <row r="1900" customFormat="false" ht="17.9" hidden="false" customHeight="false" outlineLevel="0" collapsed="false">
      <c r="B1900" s="1" t="s">
        <v>3974</v>
      </c>
      <c r="C1900" s="1" t="s">
        <v>30</v>
      </c>
      <c r="D1900" s="1" t="s">
        <v>446</v>
      </c>
      <c r="F1900" s="1" t="s">
        <v>3975</v>
      </c>
      <c r="G1900" s="16" t="n">
        <v>45768</v>
      </c>
      <c r="H1900" s="6" t="s">
        <v>4173</v>
      </c>
      <c r="J1900" s="1" t="s">
        <v>34</v>
      </c>
      <c r="K1900" s="1" t="s">
        <v>35</v>
      </c>
      <c r="L1900" s="1" t="s">
        <v>4174</v>
      </c>
      <c r="M1900" s="17" t="str">
        <f aca="false">IF(COUNTIF(поверки!$H$6:$H$3175,поверки!$H1900)&gt;1,"Дубликат","")</f>
        <v/>
      </c>
      <c r="N1900" s="17" t="str">
        <f aca="false">IF(COUNTIF(поверки!$L$6:$L$3175,поверки!$L1900)&gt;1,"Дубликат","")</f>
        <v/>
      </c>
      <c r="O1900" s="18" t="n">
        <v>1895</v>
      </c>
      <c r="P1900" s="17" t="str">
        <f aca="false">CONCATENATE(TEXT(MONTH(поверки!$G1900),"00"),"/",TEXT(поверки!$O1900,"000"), "/",TEXT(YEAR(поверки!$G1900)-2000,"00"))</f>
        <v>04/1895/25</v>
      </c>
      <c r="Q1900" s="17" t="str">
        <f aca="false">VLOOKUP(поверки!$F1900,'соответстиви ОТ типу'!$K$4:$M$344,2,FALSE())</f>
        <v>СГМ ЭРИС-100</v>
      </c>
      <c r="R1900" s="17" t="s">
        <v>52</v>
      </c>
      <c r="S1900" s="17" t="s">
        <v>3978</v>
      </c>
      <c r="T1900" s="17" t="n">
        <v>8</v>
      </c>
      <c r="U1900" s="19" t="n">
        <f aca="false">VLOOKUP(поверки!$T1900,'Акты п-п'!$C$5:$I$57,2,FALSE())</f>
        <v>45767</v>
      </c>
      <c r="V1900" s="19" t="n">
        <f aca="false">VLOOKUP(поверки!$T1900,'Акты п-п'!$C$5:$I$57,3,FALSE())</f>
        <v>45770</v>
      </c>
      <c r="W1900" s="17" t="str">
        <f aca="false">VLOOKUP(поверки!$T1900,'Акты п-п'!$C$5:$I$57,5,FALSE())</f>
        <v>Чупин А.А.</v>
      </c>
      <c r="X1900" s="17" t="n">
        <f aca="false">поверки!$G1900-поверки!$U1900</f>
        <v>1</v>
      </c>
      <c r="Y1900" s="17" t="n">
        <f aca="false">поверки!$V1900-поверки!$G1900</f>
        <v>2</v>
      </c>
      <c r="Z1900" s="17" t="str">
        <f aca="false">CONCATENATE(поверки!$Q1900," ",поверки!$S1900," номер ",поверки!$H1900)</f>
        <v>СГМ ЭРИС-100 СГМ ЭРИС-100 номер 114150715</v>
      </c>
    </row>
    <row r="1901" customFormat="false" ht="17.9" hidden="false" customHeight="false" outlineLevel="0" collapsed="false">
      <c r="B1901" s="1" t="s">
        <v>3974</v>
      </c>
      <c r="C1901" s="1" t="s">
        <v>30</v>
      </c>
      <c r="D1901" s="1" t="s">
        <v>446</v>
      </c>
      <c r="F1901" s="1" t="s">
        <v>3975</v>
      </c>
      <c r="G1901" s="16" t="n">
        <v>45768</v>
      </c>
      <c r="H1901" s="6" t="s">
        <v>4175</v>
      </c>
      <c r="J1901" s="1" t="s">
        <v>34</v>
      </c>
      <c r="K1901" s="1" t="s">
        <v>35</v>
      </c>
      <c r="L1901" s="1" t="s">
        <v>4176</v>
      </c>
      <c r="M1901" s="17" t="str">
        <f aca="false">IF(COUNTIF(поверки!$H$6:$H$3175,поверки!$H1901)&gt;1,"Дубликат","")</f>
        <v/>
      </c>
      <c r="N1901" s="17" t="str">
        <f aca="false">IF(COUNTIF(поверки!$L$6:$L$3175,поверки!$L1901)&gt;1,"Дубликат","")</f>
        <v/>
      </c>
      <c r="O1901" s="18" t="n">
        <v>1896</v>
      </c>
      <c r="P1901" s="17" t="str">
        <f aca="false">CONCATENATE(TEXT(MONTH(поверки!$G1901),"00"),"/",TEXT(поверки!$O1901,"000"), "/",TEXT(YEAR(поверки!$G1901)-2000,"00"))</f>
        <v>04/1896/25</v>
      </c>
      <c r="Q1901" s="17" t="str">
        <f aca="false">VLOOKUP(поверки!$F1901,'соответстиви ОТ типу'!$K$4:$M$344,2,FALSE())</f>
        <v>СГМ ЭРИС-100</v>
      </c>
      <c r="R1901" s="17" t="s">
        <v>52</v>
      </c>
      <c r="S1901" s="17" t="s">
        <v>3978</v>
      </c>
      <c r="T1901" s="17" t="n">
        <v>8</v>
      </c>
      <c r="U1901" s="19" t="n">
        <f aca="false">VLOOKUP(поверки!$T1901,'Акты п-п'!$C$5:$I$57,2,FALSE())</f>
        <v>45767</v>
      </c>
      <c r="V1901" s="19" t="n">
        <f aca="false">VLOOKUP(поверки!$T1901,'Акты п-п'!$C$5:$I$57,3,FALSE())</f>
        <v>45770</v>
      </c>
      <c r="W1901" s="17" t="str">
        <f aca="false">VLOOKUP(поверки!$T1901,'Акты п-п'!$C$5:$I$57,5,FALSE())</f>
        <v>Чупин А.А.</v>
      </c>
      <c r="X1901" s="17" t="n">
        <f aca="false">поверки!$G1901-поверки!$U1901</f>
        <v>1</v>
      </c>
      <c r="Y1901" s="17" t="n">
        <f aca="false">поверки!$V1901-поверки!$G1901</f>
        <v>2</v>
      </c>
      <c r="Z1901" s="17" t="str">
        <f aca="false">CONCATENATE(поверки!$Q1901," ",поверки!$S1901," номер ",поверки!$H1901)</f>
        <v>СГМ ЭРИС-100 СГМ ЭРИС-100 номер 114150747</v>
      </c>
    </row>
    <row r="1902" customFormat="false" ht="17.9" hidden="false" customHeight="false" outlineLevel="0" collapsed="false">
      <c r="B1902" s="1" t="s">
        <v>3974</v>
      </c>
      <c r="C1902" s="1" t="s">
        <v>30</v>
      </c>
      <c r="D1902" s="1" t="s">
        <v>446</v>
      </c>
      <c r="F1902" s="1" t="s">
        <v>3975</v>
      </c>
      <c r="G1902" s="16" t="n">
        <v>45768</v>
      </c>
      <c r="H1902" s="6" t="s">
        <v>4177</v>
      </c>
      <c r="J1902" s="1" t="s">
        <v>34</v>
      </c>
      <c r="K1902" s="1" t="s">
        <v>35</v>
      </c>
      <c r="L1902" s="1" t="s">
        <v>4178</v>
      </c>
      <c r="M1902" s="17" t="str">
        <f aca="false">IF(COUNTIF(поверки!$H$6:$H$3175,поверки!$H1902)&gt;1,"Дубликат","")</f>
        <v/>
      </c>
      <c r="N1902" s="17" t="str">
        <f aca="false">IF(COUNTIF(поверки!$L$6:$L$3175,поверки!$L1902)&gt;1,"Дубликат","")</f>
        <v/>
      </c>
      <c r="O1902" s="18" t="n">
        <v>1897</v>
      </c>
      <c r="P1902" s="17" t="str">
        <f aca="false">CONCATENATE(TEXT(MONTH(поверки!$G1902),"00"),"/",TEXT(поверки!$O1902,"000"), "/",TEXT(YEAR(поверки!$G1902)-2000,"00"))</f>
        <v>04/1897/25</v>
      </c>
      <c r="Q1902" s="17" t="str">
        <f aca="false">VLOOKUP(поверки!$F1902,'соответстиви ОТ типу'!$K$4:$M$344,2,FALSE())</f>
        <v>СГМ ЭРИС-100</v>
      </c>
      <c r="R1902" s="17" t="s">
        <v>52</v>
      </c>
      <c r="S1902" s="17" t="s">
        <v>3978</v>
      </c>
      <c r="T1902" s="17" t="n">
        <v>8</v>
      </c>
      <c r="U1902" s="19" t="n">
        <f aca="false">VLOOKUP(поверки!$T1902,'Акты п-п'!$C$5:$I$57,2,FALSE())</f>
        <v>45767</v>
      </c>
      <c r="V1902" s="19" t="n">
        <f aca="false">VLOOKUP(поверки!$T1902,'Акты п-п'!$C$5:$I$57,3,FALSE())</f>
        <v>45770</v>
      </c>
      <c r="W1902" s="17" t="str">
        <f aca="false">VLOOKUP(поверки!$T1902,'Акты п-п'!$C$5:$I$57,5,FALSE())</f>
        <v>Чупин А.А.</v>
      </c>
      <c r="X1902" s="17" t="n">
        <f aca="false">поверки!$G1902-поверки!$U1902</f>
        <v>1</v>
      </c>
      <c r="Y1902" s="17" t="n">
        <f aca="false">поверки!$V1902-поверки!$G1902</f>
        <v>2</v>
      </c>
      <c r="Z1902" s="17" t="str">
        <f aca="false">CONCATENATE(поверки!$Q1902," ",поверки!$S1902," номер ",поверки!$H1902)</f>
        <v>СГМ ЭРИС-100 СГМ ЭРИС-100 номер 114160004</v>
      </c>
    </row>
    <row r="1903" customFormat="false" ht="17.9" hidden="false" customHeight="false" outlineLevel="0" collapsed="false">
      <c r="B1903" s="1" t="s">
        <v>3974</v>
      </c>
      <c r="C1903" s="1" t="s">
        <v>30</v>
      </c>
      <c r="D1903" s="1" t="s">
        <v>446</v>
      </c>
      <c r="F1903" s="1" t="s">
        <v>3975</v>
      </c>
      <c r="G1903" s="16" t="n">
        <v>45768</v>
      </c>
      <c r="H1903" s="6" t="s">
        <v>4179</v>
      </c>
      <c r="J1903" s="1" t="s">
        <v>34</v>
      </c>
      <c r="K1903" s="1" t="s">
        <v>35</v>
      </c>
      <c r="L1903" s="1" t="s">
        <v>4180</v>
      </c>
      <c r="M1903" s="17" t="str">
        <f aca="false">IF(COUNTIF(поверки!$H$6:$H$3175,поверки!$H1903)&gt;1,"Дубликат","")</f>
        <v/>
      </c>
      <c r="N1903" s="17" t="str">
        <f aca="false">IF(COUNTIF(поверки!$L$6:$L$3175,поверки!$L1903)&gt;1,"Дубликат","")</f>
        <v/>
      </c>
      <c r="O1903" s="18" t="n">
        <v>1898</v>
      </c>
      <c r="P1903" s="17" t="str">
        <f aca="false">CONCATENATE(TEXT(MONTH(поверки!$G1903),"00"),"/",TEXT(поверки!$O1903,"000"), "/",TEXT(YEAR(поверки!$G1903)-2000,"00"))</f>
        <v>04/1898/25</v>
      </c>
      <c r="Q1903" s="17" t="str">
        <f aca="false">VLOOKUP(поверки!$F1903,'соответстиви ОТ типу'!$K$4:$M$344,2,FALSE())</f>
        <v>СГМ ЭРИС-100</v>
      </c>
      <c r="R1903" s="17" t="s">
        <v>52</v>
      </c>
      <c r="S1903" s="17" t="s">
        <v>3978</v>
      </c>
      <c r="T1903" s="17" t="n">
        <v>8</v>
      </c>
      <c r="U1903" s="19" t="n">
        <f aca="false">VLOOKUP(поверки!$T1903,'Акты п-п'!$C$5:$I$57,2,FALSE())</f>
        <v>45767</v>
      </c>
      <c r="V1903" s="19" t="n">
        <f aca="false">VLOOKUP(поверки!$T1903,'Акты п-п'!$C$5:$I$57,3,FALSE())</f>
        <v>45770</v>
      </c>
      <c r="W1903" s="17" t="str">
        <f aca="false">VLOOKUP(поверки!$T1903,'Акты п-п'!$C$5:$I$57,5,FALSE())</f>
        <v>Чупин А.А.</v>
      </c>
      <c r="X1903" s="17" t="n">
        <f aca="false">поверки!$G1903-поверки!$U1903</f>
        <v>1</v>
      </c>
      <c r="Y1903" s="17" t="n">
        <f aca="false">поверки!$V1903-поверки!$G1903</f>
        <v>2</v>
      </c>
      <c r="Z1903" s="17" t="str">
        <f aca="false">CONCATENATE(поверки!$Q1903," ",поверки!$S1903," номер ",поверки!$H1903)</f>
        <v>СГМ ЭРИС-100 СГМ ЭРИС-100 номер 114150690</v>
      </c>
    </row>
    <row r="1904" customFormat="false" ht="17.9" hidden="false" customHeight="false" outlineLevel="0" collapsed="false">
      <c r="B1904" s="1" t="s">
        <v>3974</v>
      </c>
      <c r="C1904" s="1" t="s">
        <v>30</v>
      </c>
      <c r="D1904" s="1" t="s">
        <v>446</v>
      </c>
      <c r="F1904" s="1" t="s">
        <v>3975</v>
      </c>
      <c r="G1904" s="16" t="n">
        <v>45768</v>
      </c>
      <c r="H1904" s="6" t="s">
        <v>4181</v>
      </c>
      <c r="J1904" s="1" t="s">
        <v>34</v>
      </c>
      <c r="K1904" s="1" t="s">
        <v>35</v>
      </c>
      <c r="L1904" s="1" t="s">
        <v>4182</v>
      </c>
      <c r="M1904" s="17" t="str">
        <f aca="false">IF(COUNTIF(поверки!$H$6:$H$3175,поверки!$H1904)&gt;1,"Дубликат","")</f>
        <v/>
      </c>
      <c r="N1904" s="17" t="str">
        <f aca="false">IF(COUNTIF(поверки!$L$6:$L$3175,поверки!$L1904)&gt;1,"Дубликат","")</f>
        <v/>
      </c>
      <c r="O1904" s="18" t="n">
        <v>1899</v>
      </c>
      <c r="P1904" s="17" t="str">
        <f aca="false">CONCATENATE(TEXT(MONTH(поверки!$G1904),"00"),"/",TEXT(поверки!$O1904,"000"), "/",TEXT(YEAR(поверки!$G1904)-2000,"00"))</f>
        <v>04/1899/25</v>
      </c>
      <c r="Q1904" s="17" t="str">
        <f aca="false">VLOOKUP(поверки!$F1904,'соответстиви ОТ типу'!$K$4:$M$344,2,FALSE())</f>
        <v>СГМ ЭРИС-100</v>
      </c>
      <c r="R1904" s="17" t="s">
        <v>52</v>
      </c>
      <c r="S1904" s="17" t="s">
        <v>3978</v>
      </c>
      <c r="T1904" s="17" t="n">
        <v>8</v>
      </c>
      <c r="U1904" s="19" t="n">
        <f aca="false">VLOOKUP(поверки!$T1904,'Акты п-п'!$C$5:$I$57,2,FALSE())</f>
        <v>45767</v>
      </c>
      <c r="V1904" s="19" t="n">
        <f aca="false">VLOOKUP(поверки!$T1904,'Акты п-п'!$C$5:$I$57,3,FALSE())</f>
        <v>45770</v>
      </c>
      <c r="W1904" s="17" t="str">
        <f aca="false">VLOOKUP(поверки!$T1904,'Акты п-п'!$C$5:$I$57,5,FALSE())</f>
        <v>Чупин А.А.</v>
      </c>
      <c r="X1904" s="17" t="n">
        <f aca="false">поверки!$G1904-поверки!$U1904</f>
        <v>1</v>
      </c>
      <c r="Y1904" s="17" t="n">
        <f aca="false">поверки!$V1904-поверки!$G1904</f>
        <v>2</v>
      </c>
      <c r="Z1904" s="17" t="str">
        <f aca="false">CONCATENATE(поверки!$Q1904," ",поверки!$S1904," номер ",поверки!$H1904)</f>
        <v>СГМ ЭРИС-100 СГМ ЭРИС-100 номер 114150689</v>
      </c>
    </row>
    <row r="1905" customFormat="false" ht="17.9" hidden="false" customHeight="false" outlineLevel="0" collapsed="false">
      <c r="B1905" s="1" t="s">
        <v>3974</v>
      </c>
      <c r="C1905" s="1" t="s">
        <v>30</v>
      </c>
      <c r="D1905" s="1" t="s">
        <v>446</v>
      </c>
      <c r="F1905" s="1" t="s">
        <v>3975</v>
      </c>
      <c r="G1905" s="16" t="n">
        <v>45768</v>
      </c>
      <c r="H1905" s="6" t="s">
        <v>4183</v>
      </c>
      <c r="J1905" s="1" t="s">
        <v>34</v>
      </c>
      <c r="K1905" s="1" t="s">
        <v>35</v>
      </c>
      <c r="L1905" s="1" t="s">
        <v>4184</v>
      </c>
      <c r="M1905" s="17" t="str">
        <f aca="false">IF(COUNTIF(поверки!$H$6:$H$3175,поверки!$H1905)&gt;1,"Дубликат","")</f>
        <v/>
      </c>
      <c r="N1905" s="17" t="str">
        <f aca="false">IF(COUNTIF(поверки!$L$6:$L$3175,поверки!$L1905)&gt;1,"Дубликат","")</f>
        <v/>
      </c>
      <c r="O1905" s="18" t="n">
        <v>1900</v>
      </c>
      <c r="P1905" s="17" t="str">
        <f aca="false">CONCATENATE(TEXT(MONTH(поверки!$G1905),"00"),"/",TEXT(поверки!$O1905,"000"), "/",TEXT(YEAR(поверки!$G1905)-2000,"00"))</f>
        <v>04/1900/25</v>
      </c>
      <c r="Q1905" s="17" t="str">
        <f aca="false">VLOOKUP(поверки!$F1905,'соответстиви ОТ типу'!$K$4:$M$344,2,FALSE())</f>
        <v>СГМ ЭРИС-100</v>
      </c>
      <c r="R1905" s="17" t="s">
        <v>52</v>
      </c>
      <c r="S1905" s="17" t="s">
        <v>3978</v>
      </c>
      <c r="T1905" s="17" t="n">
        <v>8</v>
      </c>
      <c r="U1905" s="19" t="n">
        <f aca="false">VLOOKUP(поверки!$T1905,'Акты п-п'!$C$5:$I$57,2,FALSE())</f>
        <v>45767</v>
      </c>
      <c r="V1905" s="19" t="n">
        <f aca="false">VLOOKUP(поверки!$T1905,'Акты п-п'!$C$5:$I$57,3,FALSE())</f>
        <v>45770</v>
      </c>
      <c r="W1905" s="17" t="str">
        <f aca="false">VLOOKUP(поверки!$T1905,'Акты п-п'!$C$5:$I$57,5,FALSE())</f>
        <v>Чупин А.А.</v>
      </c>
      <c r="X1905" s="17" t="n">
        <f aca="false">поверки!$G1905-поверки!$U1905</f>
        <v>1</v>
      </c>
      <c r="Y1905" s="17" t="n">
        <f aca="false">поверки!$V1905-поверки!$G1905</f>
        <v>2</v>
      </c>
      <c r="Z1905" s="17" t="str">
        <f aca="false">CONCATENATE(поверки!$Q1905," ",поверки!$S1905," номер ",поверки!$H1905)</f>
        <v>СГМ ЭРИС-100 СГМ ЭРИС-100 номер 114150642</v>
      </c>
    </row>
    <row r="1906" customFormat="false" ht="17.9" hidden="false" customHeight="false" outlineLevel="0" collapsed="false">
      <c r="B1906" s="1" t="s">
        <v>3974</v>
      </c>
      <c r="C1906" s="1" t="s">
        <v>30</v>
      </c>
      <c r="D1906" s="1" t="s">
        <v>446</v>
      </c>
      <c r="F1906" s="1" t="s">
        <v>3975</v>
      </c>
      <c r="G1906" s="16" t="n">
        <v>45768</v>
      </c>
      <c r="H1906" s="6" t="s">
        <v>4185</v>
      </c>
      <c r="J1906" s="1" t="s">
        <v>34</v>
      </c>
      <c r="K1906" s="1" t="s">
        <v>35</v>
      </c>
      <c r="L1906" s="1" t="s">
        <v>4186</v>
      </c>
      <c r="M1906" s="17" t="str">
        <f aca="false">IF(COUNTIF(поверки!$H$6:$H$3175,поверки!$H1906)&gt;1,"Дубликат","")</f>
        <v/>
      </c>
      <c r="N1906" s="17" t="str">
        <f aca="false">IF(COUNTIF(поверки!$L$6:$L$3175,поверки!$L1906)&gt;1,"Дубликат","")</f>
        <v/>
      </c>
      <c r="O1906" s="18" t="n">
        <v>1901</v>
      </c>
      <c r="P1906" s="17" t="str">
        <f aca="false">CONCATENATE(TEXT(MONTH(поверки!$G1906),"00"),"/",TEXT(поверки!$O1906,"000"), "/",TEXT(YEAR(поверки!$G1906)-2000,"00"))</f>
        <v>04/1901/25</v>
      </c>
      <c r="Q1906" s="17" t="str">
        <f aca="false">VLOOKUP(поверки!$F1906,'соответстиви ОТ типу'!$K$4:$M$344,2,FALSE())</f>
        <v>СГМ ЭРИС-100</v>
      </c>
      <c r="R1906" s="17" t="s">
        <v>52</v>
      </c>
      <c r="S1906" s="17" t="s">
        <v>3978</v>
      </c>
      <c r="T1906" s="17" t="n">
        <v>8</v>
      </c>
      <c r="U1906" s="19" t="n">
        <f aca="false">VLOOKUP(поверки!$T1906,'Акты п-п'!$C$5:$I$57,2,FALSE())</f>
        <v>45767</v>
      </c>
      <c r="V1906" s="19" t="n">
        <f aca="false">VLOOKUP(поверки!$T1906,'Акты п-п'!$C$5:$I$57,3,FALSE())</f>
        <v>45770</v>
      </c>
      <c r="W1906" s="17" t="str">
        <f aca="false">VLOOKUP(поверки!$T1906,'Акты п-п'!$C$5:$I$57,5,FALSE())</f>
        <v>Чупин А.А.</v>
      </c>
      <c r="X1906" s="17" t="n">
        <f aca="false">поверки!$G1906-поверки!$U1906</f>
        <v>1</v>
      </c>
      <c r="Y1906" s="17" t="n">
        <f aca="false">поверки!$V1906-поверки!$G1906</f>
        <v>2</v>
      </c>
      <c r="Z1906" s="17" t="str">
        <f aca="false">CONCATENATE(поверки!$Q1906," ",поверки!$S1906," номер ",поверки!$H1906)</f>
        <v>СГМ ЭРИС-100 СГМ ЭРИС-100 номер 114150553</v>
      </c>
    </row>
    <row r="1907" customFormat="false" ht="17.9" hidden="false" customHeight="false" outlineLevel="0" collapsed="false">
      <c r="B1907" s="1" t="s">
        <v>3974</v>
      </c>
      <c r="C1907" s="1" t="s">
        <v>30</v>
      </c>
      <c r="D1907" s="1" t="s">
        <v>446</v>
      </c>
      <c r="F1907" s="1" t="s">
        <v>3975</v>
      </c>
      <c r="G1907" s="16" t="n">
        <v>45768</v>
      </c>
      <c r="H1907" s="6" t="s">
        <v>4187</v>
      </c>
      <c r="J1907" s="1" t="s">
        <v>34</v>
      </c>
      <c r="K1907" s="1" t="s">
        <v>35</v>
      </c>
      <c r="L1907" s="1" t="s">
        <v>4188</v>
      </c>
      <c r="M1907" s="17" t="str">
        <f aca="false">IF(COUNTIF(поверки!$H$6:$H$3175,поверки!$H1907)&gt;1,"Дубликат","")</f>
        <v/>
      </c>
      <c r="N1907" s="17" t="str">
        <f aca="false">IF(COUNTIF(поверки!$L$6:$L$3175,поверки!$L1907)&gt;1,"Дубликат","")</f>
        <v/>
      </c>
      <c r="O1907" s="18" t="n">
        <v>1902</v>
      </c>
      <c r="P1907" s="17" t="str">
        <f aca="false">CONCATENATE(TEXT(MONTH(поверки!$G1907),"00"),"/",TEXT(поверки!$O1907,"000"), "/",TEXT(YEAR(поверки!$G1907)-2000,"00"))</f>
        <v>04/1902/25</v>
      </c>
      <c r="Q1907" s="17" t="str">
        <f aca="false">VLOOKUP(поверки!$F1907,'соответстиви ОТ типу'!$K$4:$M$344,2,FALSE())</f>
        <v>СГМ ЭРИС-100</v>
      </c>
      <c r="R1907" s="17" t="s">
        <v>52</v>
      </c>
      <c r="S1907" s="17" t="s">
        <v>3978</v>
      </c>
      <c r="T1907" s="17" t="n">
        <v>8</v>
      </c>
      <c r="U1907" s="19" t="n">
        <f aca="false">VLOOKUP(поверки!$T1907,'Акты п-п'!$C$5:$I$57,2,FALSE())</f>
        <v>45767</v>
      </c>
      <c r="V1907" s="19" t="n">
        <f aca="false">VLOOKUP(поверки!$T1907,'Акты п-п'!$C$5:$I$57,3,FALSE())</f>
        <v>45770</v>
      </c>
      <c r="W1907" s="17" t="str">
        <f aca="false">VLOOKUP(поверки!$T1907,'Акты п-п'!$C$5:$I$57,5,FALSE())</f>
        <v>Чупин А.А.</v>
      </c>
      <c r="X1907" s="17" t="n">
        <f aca="false">поверки!$G1907-поверки!$U1907</f>
        <v>1</v>
      </c>
      <c r="Y1907" s="17" t="n">
        <f aca="false">поверки!$V1907-поверки!$G1907</f>
        <v>2</v>
      </c>
      <c r="Z1907" s="17" t="str">
        <f aca="false">CONCATENATE(поверки!$Q1907," ",поверки!$S1907," номер ",поверки!$H1907)</f>
        <v>СГМ ЭРИС-100 СГМ ЭРИС-100 номер 114150646</v>
      </c>
    </row>
    <row r="1908" customFormat="false" ht="17.9" hidden="false" customHeight="false" outlineLevel="0" collapsed="false">
      <c r="B1908" s="1" t="s">
        <v>3974</v>
      </c>
      <c r="C1908" s="1" t="s">
        <v>30</v>
      </c>
      <c r="D1908" s="1" t="s">
        <v>446</v>
      </c>
      <c r="F1908" s="1" t="s">
        <v>3975</v>
      </c>
      <c r="G1908" s="16" t="n">
        <v>45768</v>
      </c>
      <c r="H1908" s="6" t="s">
        <v>4189</v>
      </c>
      <c r="J1908" s="1" t="s">
        <v>34</v>
      </c>
      <c r="K1908" s="1" t="s">
        <v>35</v>
      </c>
      <c r="L1908" s="1" t="s">
        <v>4190</v>
      </c>
      <c r="M1908" s="17" t="str">
        <f aca="false">IF(COUNTIF(поверки!$H$6:$H$3175,поверки!$H1908)&gt;1,"Дубликат","")</f>
        <v/>
      </c>
      <c r="N1908" s="17" t="str">
        <f aca="false">IF(COUNTIF(поверки!$L$6:$L$3175,поверки!$L1908)&gt;1,"Дубликат","")</f>
        <v/>
      </c>
      <c r="O1908" s="18" t="n">
        <v>1903</v>
      </c>
      <c r="P1908" s="17" t="str">
        <f aca="false">CONCATENATE(TEXT(MONTH(поверки!$G1908),"00"),"/",TEXT(поверки!$O1908,"000"), "/",TEXT(YEAR(поверки!$G1908)-2000,"00"))</f>
        <v>04/1903/25</v>
      </c>
      <c r="Q1908" s="17" t="str">
        <f aca="false">VLOOKUP(поверки!$F1908,'соответстиви ОТ типу'!$K$4:$M$344,2,FALSE())</f>
        <v>СГМ ЭРИС-100</v>
      </c>
      <c r="R1908" s="17" t="s">
        <v>52</v>
      </c>
      <c r="S1908" s="17" t="s">
        <v>3978</v>
      </c>
      <c r="T1908" s="17" t="n">
        <v>8</v>
      </c>
      <c r="U1908" s="19" t="n">
        <f aca="false">VLOOKUP(поверки!$T1908,'Акты п-п'!$C$5:$I$57,2,FALSE())</f>
        <v>45767</v>
      </c>
      <c r="V1908" s="19" t="n">
        <f aca="false">VLOOKUP(поверки!$T1908,'Акты п-п'!$C$5:$I$57,3,FALSE())</f>
        <v>45770</v>
      </c>
      <c r="W1908" s="17" t="str">
        <f aca="false">VLOOKUP(поверки!$T1908,'Акты п-п'!$C$5:$I$57,5,FALSE())</f>
        <v>Чупин А.А.</v>
      </c>
      <c r="X1908" s="17" t="n">
        <f aca="false">поверки!$G1908-поверки!$U1908</f>
        <v>1</v>
      </c>
      <c r="Y1908" s="17" t="n">
        <f aca="false">поверки!$V1908-поверки!$G1908</f>
        <v>2</v>
      </c>
      <c r="Z1908" s="17" t="str">
        <f aca="false">CONCATENATE(поверки!$Q1908," ",поверки!$S1908," номер ",поверки!$H1908)</f>
        <v>СГМ ЭРИС-100 СГМ ЭРИС-100 номер 114150562</v>
      </c>
    </row>
    <row r="1909" customFormat="false" ht="17.9" hidden="false" customHeight="false" outlineLevel="0" collapsed="false">
      <c r="B1909" s="1" t="s">
        <v>3974</v>
      </c>
      <c r="C1909" s="1" t="s">
        <v>30</v>
      </c>
      <c r="D1909" s="1" t="s">
        <v>446</v>
      </c>
      <c r="F1909" s="1" t="s">
        <v>3975</v>
      </c>
      <c r="G1909" s="16" t="n">
        <v>45768</v>
      </c>
      <c r="H1909" s="6" t="s">
        <v>4191</v>
      </c>
      <c r="J1909" s="1" t="s">
        <v>34</v>
      </c>
      <c r="K1909" s="1" t="s">
        <v>35</v>
      </c>
      <c r="L1909" s="1" t="s">
        <v>4192</v>
      </c>
      <c r="M1909" s="17" t="str">
        <f aca="false">IF(COUNTIF(поверки!$H$6:$H$3175,поверки!$H1909)&gt;1,"Дубликат","")</f>
        <v/>
      </c>
      <c r="N1909" s="17" t="str">
        <f aca="false">IF(COUNTIF(поверки!$L$6:$L$3175,поверки!$L1909)&gt;1,"Дубликат","")</f>
        <v/>
      </c>
      <c r="O1909" s="18" t="n">
        <v>1904</v>
      </c>
      <c r="P1909" s="17" t="str">
        <f aca="false">CONCATENATE(TEXT(MONTH(поверки!$G1909),"00"),"/",TEXT(поверки!$O1909,"000"), "/",TEXT(YEAR(поверки!$G1909)-2000,"00"))</f>
        <v>04/1904/25</v>
      </c>
      <c r="Q1909" s="17" t="str">
        <f aca="false">VLOOKUP(поверки!$F1909,'соответстиви ОТ типу'!$K$4:$M$344,2,FALSE())</f>
        <v>СГМ ЭРИС-100</v>
      </c>
      <c r="R1909" s="17" t="s">
        <v>52</v>
      </c>
      <c r="S1909" s="17" t="s">
        <v>3978</v>
      </c>
      <c r="T1909" s="17" t="n">
        <v>8</v>
      </c>
      <c r="U1909" s="19" t="n">
        <f aca="false">VLOOKUP(поверки!$T1909,'Акты п-п'!$C$5:$I$57,2,FALSE())</f>
        <v>45767</v>
      </c>
      <c r="V1909" s="19" t="n">
        <f aca="false">VLOOKUP(поверки!$T1909,'Акты п-п'!$C$5:$I$57,3,FALSE())</f>
        <v>45770</v>
      </c>
      <c r="W1909" s="17" t="str">
        <f aca="false">VLOOKUP(поверки!$T1909,'Акты п-п'!$C$5:$I$57,5,FALSE())</f>
        <v>Чупин А.А.</v>
      </c>
      <c r="X1909" s="17" t="n">
        <f aca="false">поверки!$G1909-поверки!$U1909</f>
        <v>1</v>
      </c>
      <c r="Y1909" s="17" t="n">
        <f aca="false">поверки!$V1909-поверки!$G1909</f>
        <v>2</v>
      </c>
      <c r="Z1909" s="17" t="str">
        <f aca="false">CONCATENATE(поверки!$Q1909," ",поверки!$S1909," номер ",поверки!$H1909)</f>
        <v>СГМ ЭРИС-100 СГМ ЭРИС-100 номер 114150551</v>
      </c>
    </row>
    <row r="1910" customFormat="false" ht="17.9" hidden="false" customHeight="false" outlineLevel="0" collapsed="false">
      <c r="B1910" s="1" t="s">
        <v>3974</v>
      </c>
      <c r="C1910" s="1" t="s">
        <v>30</v>
      </c>
      <c r="D1910" s="1" t="s">
        <v>446</v>
      </c>
      <c r="F1910" s="1" t="s">
        <v>3975</v>
      </c>
      <c r="G1910" s="16" t="n">
        <v>45768</v>
      </c>
      <c r="H1910" s="6" t="s">
        <v>4193</v>
      </c>
      <c r="J1910" s="1" t="s">
        <v>34</v>
      </c>
      <c r="K1910" s="1" t="s">
        <v>35</v>
      </c>
      <c r="L1910" s="1" t="s">
        <v>4194</v>
      </c>
      <c r="M1910" s="17" t="str">
        <f aca="false">IF(COUNTIF(поверки!$H$6:$H$3175,поверки!$H1910)&gt;1,"Дубликат","")</f>
        <v/>
      </c>
      <c r="N1910" s="17" t="str">
        <f aca="false">IF(COUNTIF(поверки!$L$6:$L$3175,поверки!$L1910)&gt;1,"Дубликат","")</f>
        <v/>
      </c>
      <c r="O1910" s="18" t="n">
        <v>1905</v>
      </c>
      <c r="P1910" s="17" t="str">
        <f aca="false">CONCATENATE(TEXT(MONTH(поверки!$G1910),"00"),"/",TEXT(поверки!$O1910,"000"), "/",TEXT(YEAR(поверки!$G1910)-2000,"00"))</f>
        <v>04/1905/25</v>
      </c>
      <c r="Q1910" s="17" t="str">
        <f aca="false">VLOOKUP(поверки!$F1910,'соответстиви ОТ типу'!$K$4:$M$344,2,FALSE())</f>
        <v>СГМ ЭРИС-100</v>
      </c>
      <c r="R1910" s="17" t="s">
        <v>52</v>
      </c>
      <c r="S1910" s="17" t="s">
        <v>3978</v>
      </c>
      <c r="T1910" s="17" t="n">
        <v>8</v>
      </c>
      <c r="U1910" s="19" t="n">
        <f aca="false">VLOOKUP(поверки!$T1910,'Акты п-п'!$C$5:$I$57,2,FALSE())</f>
        <v>45767</v>
      </c>
      <c r="V1910" s="19" t="n">
        <f aca="false">VLOOKUP(поверки!$T1910,'Акты п-п'!$C$5:$I$57,3,FALSE())</f>
        <v>45770</v>
      </c>
      <c r="W1910" s="17" t="str">
        <f aca="false">VLOOKUP(поверки!$T1910,'Акты п-п'!$C$5:$I$57,5,FALSE())</f>
        <v>Чупин А.А.</v>
      </c>
      <c r="X1910" s="17" t="n">
        <f aca="false">поверки!$G1910-поверки!$U1910</f>
        <v>1</v>
      </c>
      <c r="Y1910" s="17" t="n">
        <f aca="false">поверки!$V1910-поверки!$G1910</f>
        <v>2</v>
      </c>
      <c r="Z1910" s="17" t="str">
        <f aca="false">CONCATENATE(поверки!$Q1910," ",поверки!$S1910," номер ",поверки!$H1910)</f>
        <v>СГМ ЭРИС-100 СГМ ЭРИС-100 номер 114150560</v>
      </c>
    </row>
    <row r="1911" customFormat="false" ht="17.9" hidden="false" customHeight="false" outlineLevel="0" collapsed="false">
      <c r="B1911" s="1" t="s">
        <v>3974</v>
      </c>
      <c r="C1911" s="1" t="s">
        <v>30</v>
      </c>
      <c r="D1911" s="1" t="s">
        <v>446</v>
      </c>
      <c r="F1911" s="1" t="s">
        <v>3975</v>
      </c>
      <c r="G1911" s="16" t="n">
        <v>45768</v>
      </c>
      <c r="H1911" s="6" t="s">
        <v>4195</v>
      </c>
      <c r="J1911" s="1" t="s">
        <v>34</v>
      </c>
      <c r="K1911" s="1" t="s">
        <v>35</v>
      </c>
      <c r="L1911" s="1" t="s">
        <v>4196</v>
      </c>
      <c r="M1911" s="17" t="str">
        <f aca="false">IF(COUNTIF(поверки!$H$6:$H$3175,поверки!$H1911)&gt;1,"Дубликат","")</f>
        <v/>
      </c>
      <c r="N1911" s="17" t="str">
        <f aca="false">IF(COUNTIF(поверки!$L$6:$L$3175,поверки!$L1911)&gt;1,"Дубликат","")</f>
        <v/>
      </c>
      <c r="O1911" s="18" t="n">
        <v>1906</v>
      </c>
      <c r="P1911" s="17" t="str">
        <f aca="false">CONCATENATE(TEXT(MONTH(поверки!$G1911),"00"),"/",TEXT(поверки!$O1911,"000"), "/",TEXT(YEAR(поверки!$G1911)-2000,"00"))</f>
        <v>04/1906/25</v>
      </c>
      <c r="Q1911" s="17" t="str">
        <f aca="false">VLOOKUP(поверки!$F1911,'соответстиви ОТ типу'!$K$4:$M$344,2,FALSE())</f>
        <v>СГМ ЭРИС-100</v>
      </c>
      <c r="R1911" s="17" t="s">
        <v>52</v>
      </c>
      <c r="S1911" s="17" t="s">
        <v>3978</v>
      </c>
      <c r="T1911" s="17" t="n">
        <v>8</v>
      </c>
      <c r="U1911" s="19" t="n">
        <f aca="false">VLOOKUP(поверки!$T1911,'Акты п-п'!$C$5:$I$57,2,FALSE())</f>
        <v>45767</v>
      </c>
      <c r="V1911" s="19" t="n">
        <f aca="false">VLOOKUP(поверки!$T1911,'Акты п-п'!$C$5:$I$57,3,FALSE())</f>
        <v>45770</v>
      </c>
      <c r="W1911" s="17" t="str">
        <f aca="false">VLOOKUP(поверки!$T1911,'Акты п-п'!$C$5:$I$57,5,FALSE())</f>
        <v>Чупин А.А.</v>
      </c>
      <c r="X1911" s="17" t="n">
        <f aca="false">поверки!$G1911-поверки!$U1911</f>
        <v>1</v>
      </c>
      <c r="Y1911" s="17" t="n">
        <f aca="false">поверки!$V1911-поверки!$G1911</f>
        <v>2</v>
      </c>
      <c r="Z1911" s="17" t="str">
        <f aca="false">CONCATENATE(поверки!$Q1911," ",поверки!$S1911," номер ",поверки!$H1911)</f>
        <v>СГМ ЭРИС-100 СГМ ЭРИС-100 номер 112160250</v>
      </c>
    </row>
    <row r="1912" customFormat="false" ht="17.9" hidden="false" customHeight="false" outlineLevel="0" collapsed="false">
      <c r="B1912" s="1" t="s">
        <v>3974</v>
      </c>
      <c r="C1912" s="1" t="s">
        <v>30</v>
      </c>
      <c r="D1912" s="1" t="s">
        <v>446</v>
      </c>
      <c r="F1912" s="1" t="s">
        <v>3975</v>
      </c>
      <c r="G1912" s="16" t="n">
        <v>45768</v>
      </c>
      <c r="H1912" s="6" t="s">
        <v>4197</v>
      </c>
      <c r="J1912" s="1" t="s">
        <v>34</v>
      </c>
      <c r="K1912" s="1" t="s">
        <v>35</v>
      </c>
      <c r="L1912" s="1" t="s">
        <v>4198</v>
      </c>
      <c r="M1912" s="17" t="str">
        <f aca="false">IF(COUNTIF(поверки!$H$6:$H$3175,поверки!$H1912)&gt;1,"Дубликат","")</f>
        <v/>
      </c>
      <c r="N1912" s="17" t="str">
        <f aca="false">IF(COUNTIF(поверки!$L$6:$L$3175,поверки!$L1912)&gt;1,"Дубликат","")</f>
        <v/>
      </c>
      <c r="O1912" s="18" t="n">
        <v>1907</v>
      </c>
      <c r="P1912" s="17" t="str">
        <f aca="false">CONCATENATE(TEXT(MONTH(поверки!$G1912),"00"),"/",TEXT(поверки!$O1912,"000"), "/",TEXT(YEAR(поверки!$G1912)-2000,"00"))</f>
        <v>04/1907/25</v>
      </c>
      <c r="Q1912" s="17" t="str">
        <f aca="false">VLOOKUP(поверки!$F1912,'соответстиви ОТ типу'!$K$4:$M$344,2,FALSE())</f>
        <v>СГМ ЭРИС-100</v>
      </c>
      <c r="R1912" s="17" t="s">
        <v>52</v>
      </c>
      <c r="S1912" s="17" t="s">
        <v>3978</v>
      </c>
      <c r="T1912" s="17" t="n">
        <v>8</v>
      </c>
      <c r="U1912" s="19" t="n">
        <f aca="false">VLOOKUP(поверки!$T1912,'Акты п-п'!$C$5:$I$57,2,FALSE())</f>
        <v>45767</v>
      </c>
      <c r="V1912" s="19" t="n">
        <f aca="false">VLOOKUP(поверки!$T1912,'Акты п-п'!$C$5:$I$57,3,FALSE())</f>
        <v>45770</v>
      </c>
      <c r="W1912" s="17" t="str">
        <f aca="false">VLOOKUP(поверки!$T1912,'Акты п-п'!$C$5:$I$57,5,FALSE())</f>
        <v>Чупин А.А.</v>
      </c>
      <c r="X1912" s="17" t="n">
        <f aca="false">поверки!$G1912-поверки!$U1912</f>
        <v>1</v>
      </c>
      <c r="Y1912" s="17" t="n">
        <f aca="false">поверки!$V1912-поверки!$G1912</f>
        <v>2</v>
      </c>
      <c r="Z1912" s="17" t="str">
        <f aca="false">CONCATENATE(поверки!$Q1912," ",поверки!$S1912," номер ",поверки!$H1912)</f>
        <v>СГМ ЭРИС-100 СГМ ЭРИС-100 номер 112160241</v>
      </c>
    </row>
    <row r="1913" customFormat="false" ht="17.9" hidden="false" customHeight="false" outlineLevel="0" collapsed="false">
      <c r="B1913" s="1" t="s">
        <v>3974</v>
      </c>
      <c r="C1913" s="1" t="s">
        <v>30</v>
      </c>
      <c r="D1913" s="1" t="s">
        <v>446</v>
      </c>
      <c r="F1913" s="1" t="s">
        <v>3975</v>
      </c>
      <c r="G1913" s="16" t="n">
        <v>45768</v>
      </c>
      <c r="H1913" s="6" t="s">
        <v>4199</v>
      </c>
      <c r="J1913" s="1" t="s">
        <v>34</v>
      </c>
      <c r="K1913" s="1" t="s">
        <v>35</v>
      </c>
      <c r="L1913" s="1" t="s">
        <v>4200</v>
      </c>
      <c r="M1913" s="17" t="str">
        <f aca="false">IF(COUNTIF(поверки!$H$6:$H$3175,поверки!$H1913)&gt;1,"Дубликат","")</f>
        <v/>
      </c>
      <c r="N1913" s="17" t="str">
        <f aca="false">IF(COUNTIF(поверки!$L$6:$L$3175,поверки!$L1913)&gt;1,"Дубликат","")</f>
        <v/>
      </c>
      <c r="O1913" s="18" t="n">
        <v>1908</v>
      </c>
      <c r="P1913" s="17" t="str">
        <f aca="false">CONCATENATE(TEXT(MONTH(поверки!$G1913),"00"),"/",TEXT(поверки!$O1913,"000"), "/",TEXT(YEAR(поверки!$G1913)-2000,"00"))</f>
        <v>04/1908/25</v>
      </c>
      <c r="Q1913" s="17" t="str">
        <f aca="false">VLOOKUP(поверки!$F1913,'соответстиви ОТ типу'!$K$4:$M$344,2,FALSE())</f>
        <v>СГМ ЭРИС-100</v>
      </c>
      <c r="R1913" s="17" t="s">
        <v>52</v>
      </c>
      <c r="S1913" s="17" t="s">
        <v>3978</v>
      </c>
      <c r="T1913" s="17" t="n">
        <v>8</v>
      </c>
      <c r="U1913" s="19" t="n">
        <f aca="false">VLOOKUP(поверки!$T1913,'Акты п-п'!$C$5:$I$57,2,FALSE())</f>
        <v>45767</v>
      </c>
      <c r="V1913" s="19" t="n">
        <f aca="false">VLOOKUP(поверки!$T1913,'Акты п-п'!$C$5:$I$57,3,FALSE())</f>
        <v>45770</v>
      </c>
      <c r="W1913" s="17" t="str">
        <f aca="false">VLOOKUP(поверки!$T1913,'Акты п-п'!$C$5:$I$57,5,FALSE())</f>
        <v>Чупин А.А.</v>
      </c>
      <c r="X1913" s="17" t="n">
        <f aca="false">поверки!$G1913-поверки!$U1913</f>
        <v>1</v>
      </c>
      <c r="Y1913" s="17" t="n">
        <f aca="false">поверки!$V1913-поверки!$G1913</f>
        <v>2</v>
      </c>
      <c r="Z1913" s="17" t="str">
        <f aca="false">CONCATENATE(поверки!$Q1913," ",поверки!$S1913," номер ",поверки!$H1913)</f>
        <v>СГМ ЭРИС-100 СГМ ЭРИС-100 номер 112160052</v>
      </c>
    </row>
    <row r="1914" customFormat="false" ht="17.9" hidden="false" customHeight="false" outlineLevel="0" collapsed="false">
      <c r="B1914" s="1" t="s">
        <v>3974</v>
      </c>
      <c r="C1914" s="1" t="s">
        <v>30</v>
      </c>
      <c r="D1914" s="1" t="s">
        <v>446</v>
      </c>
      <c r="F1914" s="1" t="s">
        <v>3975</v>
      </c>
      <c r="G1914" s="16" t="n">
        <v>45768</v>
      </c>
      <c r="H1914" s="6" t="s">
        <v>4201</v>
      </c>
      <c r="J1914" s="1" t="s">
        <v>34</v>
      </c>
      <c r="K1914" s="1" t="s">
        <v>35</v>
      </c>
      <c r="L1914" s="1" t="s">
        <v>4202</v>
      </c>
      <c r="M1914" s="17" t="str">
        <f aca="false">IF(COUNTIF(поверки!$H$6:$H$3175,поверки!$H1914)&gt;1,"Дубликат","")</f>
        <v/>
      </c>
      <c r="N1914" s="17" t="str">
        <f aca="false">IF(COUNTIF(поверки!$L$6:$L$3175,поверки!$L1914)&gt;1,"Дубликат","")</f>
        <v/>
      </c>
      <c r="O1914" s="18" t="n">
        <v>1909</v>
      </c>
      <c r="P1914" s="17" t="str">
        <f aca="false">CONCATENATE(TEXT(MONTH(поверки!$G1914),"00"),"/",TEXT(поверки!$O1914,"000"), "/",TEXT(YEAR(поверки!$G1914)-2000,"00"))</f>
        <v>04/1909/25</v>
      </c>
      <c r="Q1914" s="17" t="str">
        <f aca="false">VLOOKUP(поверки!$F1914,'соответстиви ОТ типу'!$K$4:$M$344,2,FALSE())</f>
        <v>СГМ ЭРИС-100</v>
      </c>
      <c r="R1914" s="17" t="s">
        <v>52</v>
      </c>
      <c r="S1914" s="17" t="s">
        <v>3978</v>
      </c>
      <c r="T1914" s="17" t="n">
        <v>8</v>
      </c>
      <c r="U1914" s="19" t="n">
        <f aca="false">VLOOKUP(поверки!$T1914,'Акты п-п'!$C$5:$I$57,2,FALSE())</f>
        <v>45767</v>
      </c>
      <c r="V1914" s="19" t="n">
        <f aca="false">VLOOKUP(поверки!$T1914,'Акты п-п'!$C$5:$I$57,3,FALSE())</f>
        <v>45770</v>
      </c>
      <c r="W1914" s="17" t="str">
        <f aca="false">VLOOKUP(поверки!$T1914,'Акты п-п'!$C$5:$I$57,5,FALSE())</f>
        <v>Чупин А.А.</v>
      </c>
      <c r="X1914" s="17" t="n">
        <f aca="false">поверки!$G1914-поверки!$U1914</f>
        <v>1</v>
      </c>
      <c r="Y1914" s="17" t="n">
        <f aca="false">поверки!$V1914-поверки!$G1914</f>
        <v>2</v>
      </c>
      <c r="Z1914" s="17" t="str">
        <f aca="false">CONCATENATE(поверки!$Q1914," ",поверки!$S1914," номер ",поверки!$H1914)</f>
        <v>СГМ ЭРИС-100 СГМ ЭРИС-100 номер 112160214</v>
      </c>
    </row>
    <row r="1915" customFormat="false" ht="17.9" hidden="false" customHeight="false" outlineLevel="0" collapsed="false">
      <c r="B1915" s="1" t="s">
        <v>3974</v>
      </c>
      <c r="C1915" s="1" t="s">
        <v>30</v>
      </c>
      <c r="D1915" s="1" t="s">
        <v>446</v>
      </c>
      <c r="F1915" s="1" t="s">
        <v>3975</v>
      </c>
      <c r="G1915" s="16" t="n">
        <v>45768</v>
      </c>
      <c r="H1915" s="6" t="s">
        <v>4203</v>
      </c>
      <c r="J1915" s="1" t="s">
        <v>34</v>
      </c>
      <c r="K1915" s="1" t="s">
        <v>35</v>
      </c>
      <c r="L1915" s="1" t="s">
        <v>4204</v>
      </c>
      <c r="M1915" s="17" t="str">
        <f aca="false">IF(COUNTIF(поверки!$H$6:$H$3175,поверки!$H1915)&gt;1,"Дубликат","")</f>
        <v/>
      </c>
      <c r="N1915" s="17" t="str">
        <f aca="false">IF(COUNTIF(поверки!$L$6:$L$3175,поверки!$L1915)&gt;1,"Дубликат","")</f>
        <v/>
      </c>
      <c r="O1915" s="18" t="n">
        <v>1910</v>
      </c>
      <c r="P1915" s="17" t="str">
        <f aca="false">CONCATENATE(TEXT(MONTH(поверки!$G1915),"00"),"/",TEXT(поверки!$O1915,"000"), "/",TEXT(YEAR(поверки!$G1915)-2000,"00"))</f>
        <v>04/1910/25</v>
      </c>
      <c r="Q1915" s="17" t="str">
        <f aca="false">VLOOKUP(поверки!$F1915,'соответстиви ОТ типу'!$K$4:$M$344,2,FALSE())</f>
        <v>СГМ ЭРИС-100</v>
      </c>
      <c r="R1915" s="17" t="s">
        <v>52</v>
      </c>
      <c r="S1915" s="17" t="s">
        <v>3978</v>
      </c>
      <c r="T1915" s="17" t="n">
        <v>8</v>
      </c>
      <c r="U1915" s="19" t="n">
        <f aca="false">VLOOKUP(поверки!$T1915,'Акты п-п'!$C$5:$I$57,2,FALSE())</f>
        <v>45767</v>
      </c>
      <c r="V1915" s="19" t="n">
        <f aca="false">VLOOKUP(поверки!$T1915,'Акты п-п'!$C$5:$I$57,3,FALSE())</f>
        <v>45770</v>
      </c>
      <c r="W1915" s="17" t="str">
        <f aca="false">VLOOKUP(поверки!$T1915,'Акты п-п'!$C$5:$I$57,5,FALSE())</f>
        <v>Чупин А.А.</v>
      </c>
      <c r="X1915" s="17" t="n">
        <f aca="false">поверки!$G1915-поверки!$U1915</f>
        <v>1</v>
      </c>
      <c r="Y1915" s="17" t="n">
        <f aca="false">поверки!$V1915-поверки!$G1915</f>
        <v>2</v>
      </c>
      <c r="Z1915" s="17" t="str">
        <f aca="false">CONCATENATE(поверки!$Q1915," ",поверки!$S1915," номер ",поверки!$H1915)</f>
        <v>СГМ ЭРИС-100 СГМ ЭРИС-100 номер 112160093</v>
      </c>
    </row>
    <row r="1916" customFormat="false" ht="17.9" hidden="false" customHeight="false" outlineLevel="0" collapsed="false">
      <c r="B1916" s="1" t="s">
        <v>3974</v>
      </c>
      <c r="C1916" s="1" t="s">
        <v>30</v>
      </c>
      <c r="D1916" s="1" t="s">
        <v>446</v>
      </c>
      <c r="F1916" s="1" t="s">
        <v>3975</v>
      </c>
      <c r="G1916" s="16" t="n">
        <v>45768</v>
      </c>
      <c r="H1916" s="6" t="s">
        <v>4205</v>
      </c>
      <c r="J1916" s="1" t="s">
        <v>34</v>
      </c>
      <c r="K1916" s="1" t="s">
        <v>35</v>
      </c>
      <c r="L1916" s="1" t="s">
        <v>4206</v>
      </c>
      <c r="M1916" s="17" t="str">
        <f aca="false">IF(COUNTIF(поверки!$H$6:$H$3175,поверки!$H1916)&gt;1,"Дубликат","")</f>
        <v/>
      </c>
      <c r="N1916" s="17" t="str">
        <f aca="false">IF(COUNTIF(поверки!$L$6:$L$3175,поверки!$L1916)&gt;1,"Дубликат","")</f>
        <v/>
      </c>
      <c r="O1916" s="18" t="n">
        <v>1911</v>
      </c>
      <c r="P1916" s="17" t="str">
        <f aca="false">CONCATENATE(TEXT(MONTH(поверки!$G1916),"00"),"/",TEXT(поверки!$O1916,"000"), "/",TEXT(YEAR(поверки!$G1916)-2000,"00"))</f>
        <v>04/1911/25</v>
      </c>
      <c r="Q1916" s="17" t="str">
        <f aca="false">VLOOKUP(поверки!$F1916,'соответстиви ОТ типу'!$K$4:$M$344,2,FALSE())</f>
        <v>СГМ ЭРИС-100</v>
      </c>
      <c r="R1916" s="17" t="s">
        <v>52</v>
      </c>
      <c r="S1916" s="17" t="s">
        <v>3978</v>
      </c>
      <c r="T1916" s="17" t="n">
        <v>8</v>
      </c>
      <c r="U1916" s="19" t="n">
        <f aca="false">VLOOKUP(поверки!$T1916,'Акты п-п'!$C$5:$I$57,2,FALSE())</f>
        <v>45767</v>
      </c>
      <c r="V1916" s="19" t="n">
        <f aca="false">VLOOKUP(поверки!$T1916,'Акты п-п'!$C$5:$I$57,3,FALSE())</f>
        <v>45770</v>
      </c>
      <c r="W1916" s="17" t="str">
        <f aca="false">VLOOKUP(поверки!$T1916,'Акты п-п'!$C$5:$I$57,5,FALSE())</f>
        <v>Чупин А.А.</v>
      </c>
      <c r="X1916" s="17" t="n">
        <f aca="false">поверки!$G1916-поверки!$U1916</f>
        <v>1</v>
      </c>
      <c r="Y1916" s="17" t="n">
        <f aca="false">поверки!$V1916-поверки!$G1916</f>
        <v>2</v>
      </c>
      <c r="Z1916" s="17" t="str">
        <f aca="false">CONCATENATE(поверки!$Q1916," ",поверки!$S1916," номер ",поверки!$H1916)</f>
        <v>СГМ ЭРИС-100 СГМ ЭРИС-100 номер 112160101</v>
      </c>
    </row>
    <row r="1917" customFormat="false" ht="17.9" hidden="false" customHeight="false" outlineLevel="0" collapsed="false">
      <c r="B1917" s="1" t="s">
        <v>3974</v>
      </c>
      <c r="C1917" s="1" t="s">
        <v>30</v>
      </c>
      <c r="D1917" s="1" t="s">
        <v>446</v>
      </c>
      <c r="F1917" s="1" t="s">
        <v>3975</v>
      </c>
      <c r="G1917" s="16" t="n">
        <v>45768</v>
      </c>
      <c r="H1917" s="6" t="s">
        <v>4207</v>
      </c>
      <c r="J1917" s="1" t="s">
        <v>34</v>
      </c>
      <c r="K1917" s="1" t="s">
        <v>35</v>
      </c>
      <c r="L1917" s="1" t="s">
        <v>4208</v>
      </c>
      <c r="M1917" s="17" t="str">
        <f aca="false">IF(COUNTIF(поверки!$H$6:$H$3175,поверки!$H1917)&gt;1,"Дубликат","")</f>
        <v/>
      </c>
      <c r="N1917" s="17" t="str">
        <f aca="false">IF(COUNTIF(поверки!$L$6:$L$3175,поверки!$L1917)&gt;1,"Дубликат","")</f>
        <v/>
      </c>
      <c r="O1917" s="18" t="n">
        <v>1912</v>
      </c>
      <c r="P1917" s="17" t="str">
        <f aca="false">CONCATENATE(TEXT(MONTH(поверки!$G1917),"00"),"/",TEXT(поверки!$O1917,"000"), "/",TEXT(YEAR(поверки!$G1917)-2000,"00"))</f>
        <v>04/1912/25</v>
      </c>
      <c r="Q1917" s="17" t="str">
        <f aca="false">VLOOKUP(поверки!$F1917,'соответстиви ОТ типу'!$K$4:$M$344,2,FALSE())</f>
        <v>СГМ ЭРИС-100</v>
      </c>
      <c r="R1917" s="17" t="s">
        <v>52</v>
      </c>
      <c r="S1917" s="17" t="s">
        <v>3978</v>
      </c>
      <c r="T1917" s="17" t="n">
        <v>8</v>
      </c>
      <c r="U1917" s="19" t="n">
        <f aca="false">VLOOKUP(поверки!$T1917,'Акты п-п'!$C$5:$I$57,2,FALSE())</f>
        <v>45767</v>
      </c>
      <c r="V1917" s="19" t="n">
        <f aca="false">VLOOKUP(поверки!$T1917,'Акты п-п'!$C$5:$I$57,3,FALSE())</f>
        <v>45770</v>
      </c>
      <c r="W1917" s="17" t="str">
        <f aca="false">VLOOKUP(поверки!$T1917,'Акты п-п'!$C$5:$I$57,5,FALSE())</f>
        <v>Чупин А.А.</v>
      </c>
      <c r="X1917" s="17" t="n">
        <f aca="false">поверки!$G1917-поверки!$U1917</f>
        <v>1</v>
      </c>
      <c r="Y1917" s="17" t="n">
        <f aca="false">поверки!$V1917-поверки!$G1917</f>
        <v>2</v>
      </c>
      <c r="Z1917" s="17" t="str">
        <f aca="false">CONCATENATE(поверки!$Q1917," ",поверки!$S1917," номер ",поверки!$H1917)</f>
        <v>СГМ ЭРИС-100 СГМ ЭРИС-100 номер 112160051</v>
      </c>
    </row>
    <row r="1918" customFormat="false" ht="17.9" hidden="false" customHeight="false" outlineLevel="0" collapsed="false">
      <c r="B1918" s="1" t="s">
        <v>3974</v>
      </c>
      <c r="C1918" s="1" t="s">
        <v>30</v>
      </c>
      <c r="D1918" s="1" t="s">
        <v>446</v>
      </c>
      <c r="F1918" s="1" t="s">
        <v>3975</v>
      </c>
      <c r="G1918" s="16" t="n">
        <v>45768</v>
      </c>
      <c r="H1918" s="6" t="s">
        <v>4209</v>
      </c>
      <c r="J1918" s="1" t="s">
        <v>34</v>
      </c>
      <c r="K1918" s="1" t="s">
        <v>35</v>
      </c>
      <c r="L1918" s="1" t="s">
        <v>4210</v>
      </c>
      <c r="M1918" s="17" t="str">
        <f aca="false">IF(COUNTIF(поверки!$H$6:$H$3175,поверки!$H1918)&gt;1,"Дубликат","")</f>
        <v/>
      </c>
      <c r="N1918" s="17" t="str">
        <f aca="false">IF(COUNTIF(поверки!$L$6:$L$3175,поверки!$L1918)&gt;1,"Дубликат","")</f>
        <v/>
      </c>
      <c r="O1918" s="18" t="n">
        <v>1913</v>
      </c>
      <c r="P1918" s="17" t="str">
        <f aca="false">CONCATENATE(TEXT(MONTH(поверки!$G1918),"00"),"/",TEXT(поверки!$O1918,"000"), "/",TEXT(YEAR(поверки!$G1918)-2000,"00"))</f>
        <v>04/1913/25</v>
      </c>
      <c r="Q1918" s="17" t="str">
        <f aca="false">VLOOKUP(поверки!$F1918,'соответстиви ОТ типу'!$K$4:$M$344,2,FALSE())</f>
        <v>СГМ ЭРИС-100</v>
      </c>
      <c r="R1918" s="17" t="s">
        <v>52</v>
      </c>
      <c r="S1918" s="17" t="s">
        <v>3978</v>
      </c>
      <c r="T1918" s="17" t="n">
        <v>8</v>
      </c>
      <c r="U1918" s="19" t="n">
        <f aca="false">VLOOKUP(поверки!$T1918,'Акты п-п'!$C$5:$I$57,2,FALSE())</f>
        <v>45767</v>
      </c>
      <c r="V1918" s="19" t="n">
        <f aca="false">VLOOKUP(поверки!$T1918,'Акты п-п'!$C$5:$I$57,3,FALSE())</f>
        <v>45770</v>
      </c>
      <c r="W1918" s="17" t="str">
        <f aca="false">VLOOKUP(поверки!$T1918,'Акты п-п'!$C$5:$I$57,5,FALSE())</f>
        <v>Чупин А.А.</v>
      </c>
      <c r="X1918" s="17" t="n">
        <f aca="false">поверки!$G1918-поверки!$U1918</f>
        <v>1</v>
      </c>
      <c r="Y1918" s="17" t="n">
        <f aca="false">поверки!$V1918-поверки!$G1918</f>
        <v>2</v>
      </c>
      <c r="Z1918" s="17" t="str">
        <f aca="false">CONCATENATE(поверки!$Q1918," ",поверки!$S1918," номер ",поверки!$H1918)</f>
        <v>СГМ ЭРИС-100 СГМ ЭРИС-100 номер 112160220</v>
      </c>
    </row>
    <row r="1919" customFormat="false" ht="17.9" hidden="false" customHeight="false" outlineLevel="0" collapsed="false">
      <c r="B1919" s="1" t="s">
        <v>3974</v>
      </c>
      <c r="C1919" s="1" t="s">
        <v>30</v>
      </c>
      <c r="D1919" s="1" t="s">
        <v>446</v>
      </c>
      <c r="F1919" s="1" t="s">
        <v>3975</v>
      </c>
      <c r="G1919" s="16" t="n">
        <v>45768</v>
      </c>
      <c r="H1919" s="6" t="s">
        <v>4211</v>
      </c>
      <c r="J1919" s="1" t="s">
        <v>34</v>
      </c>
      <c r="K1919" s="1" t="s">
        <v>35</v>
      </c>
      <c r="L1919" s="1" t="s">
        <v>4212</v>
      </c>
      <c r="M1919" s="17" t="str">
        <f aca="false">IF(COUNTIF(поверки!$H$6:$H$3175,поверки!$H1919)&gt;1,"Дубликат","")</f>
        <v/>
      </c>
      <c r="N1919" s="17" t="str">
        <f aca="false">IF(COUNTIF(поверки!$L$6:$L$3175,поверки!$L1919)&gt;1,"Дубликат","")</f>
        <v/>
      </c>
      <c r="O1919" s="18" t="n">
        <v>1914</v>
      </c>
      <c r="P1919" s="17" t="str">
        <f aca="false">CONCATENATE(TEXT(MONTH(поверки!$G1919),"00"),"/",TEXT(поверки!$O1919,"000"), "/",TEXT(YEAR(поверки!$G1919)-2000,"00"))</f>
        <v>04/1914/25</v>
      </c>
      <c r="Q1919" s="17" t="str">
        <f aca="false">VLOOKUP(поверки!$F1919,'соответстиви ОТ типу'!$K$4:$M$344,2,FALSE())</f>
        <v>СГМ ЭРИС-100</v>
      </c>
      <c r="R1919" s="17" t="s">
        <v>52</v>
      </c>
      <c r="S1919" s="17" t="s">
        <v>3978</v>
      </c>
      <c r="T1919" s="17" t="n">
        <v>8</v>
      </c>
      <c r="U1919" s="19" t="n">
        <f aca="false">VLOOKUP(поверки!$T1919,'Акты п-п'!$C$5:$I$57,2,FALSE())</f>
        <v>45767</v>
      </c>
      <c r="V1919" s="19" t="n">
        <f aca="false">VLOOKUP(поверки!$T1919,'Акты п-п'!$C$5:$I$57,3,FALSE())</f>
        <v>45770</v>
      </c>
      <c r="W1919" s="17" t="str">
        <f aca="false">VLOOKUP(поверки!$T1919,'Акты п-п'!$C$5:$I$57,5,FALSE())</f>
        <v>Чупин А.А.</v>
      </c>
      <c r="X1919" s="17" t="n">
        <f aca="false">поверки!$G1919-поверки!$U1919</f>
        <v>1</v>
      </c>
      <c r="Y1919" s="17" t="n">
        <f aca="false">поверки!$V1919-поверки!$G1919</f>
        <v>2</v>
      </c>
      <c r="Z1919" s="17" t="str">
        <f aca="false">CONCATENATE(поверки!$Q1919," ",поверки!$S1919," номер ",поверки!$H1919)</f>
        <v>СГМ ЭРИС-100 СГМ ЭРИС-100 номер 112160249</v>
      </c>
    </row>
    <row r="1920" customFormat="false" ht="17.9" hidden="false" customHeight="false" outlineLevel="0" collapsed="false">
      <c r="B1920" s="1" t="s">
        <v>3974</v>
      </c>
      <c r="C1920" s="1" t="s">
        <v>30</v>
      </c>
      <c r="D1920" s="1" t="s">
        <v>446</v>
      </c>
      <c r="F1920" s="1" t="s">
        <v>3975</v>
      </c>
      <c r="G1920" s="16" t="n">
        <v>45768</v>
      </c>
      <c r="H1920" s="6" t="s">
        <v>4213</v>
      </c>
      <c r="J1920" s="1" t="s">
        <v>34</v>
      </c>
      <c r="K1920" s="1" t="s">
        <v>35</v>
      </c>
      <c r="L1920" s="1" t="s">
        <v>4214</v>
      </c>
      <c r="M1920" s="17" t="str">
        <f aca="false">IF(COUNTIF(поверки!$H$6:$H$3175,поверки!$H1920)&gt;1,"Дубликат","")</f>
        <v/>
      </c>
      <c r="N1920" s="17" t="str">
        <f aca="false">IF(COUNTIF(поверки!$L$6:$L$3175,поверки!$L1920)&gt;1,"Дубликат","")</f>
        <v/>
      </c>
      <c r="O1920" s="18" t="n">
        <v>1915</v>
      </c>
      <c r="P1920" s="17" t="str">
        <f aca="false">CONCATENATE(TEXT(MONTH(поверки!$G1920),"00"),"/",TEXT(поверки!$O1920,"000"), "/",TEXT(YEAR(поверки!$G1920)-2000,"00"))</f>
        <v>04/1915/25</v>
      </c>
      <c r="Q1920" s="17" t="str">
        <f aca="false">VLOOKUP(поверки!$F1920,'соответстиви ОТ типу'!$K$4:$M$344,2,FALSE())</f>
        <v>СГМ ЭРИС-100</v>
      </c>
      <c r="R1920" s="17" t="s">
        <v>52</v>
      </c>
      <c r="S1920" s="17" t="s">
        <v>3978</v>
      </c>
      <c r="T1920" s="17" t="n">
        <v>8</v>
      </c>
      <c r="U1920" s="19" t="n">
        <f aca="false">VLOOKUP(поверки!$T1920,'Акты п-п'!$C$5:$I$57,2,FALSE())</f>
        <v>45767</v>
      </c>
      <c r="V1920" s="19" t="n">
        <f aca="false">VLOOKUP(поверки!$T1920,'Акты п-п'!$C$5:$I$57,3,FALSE())</f>
        <v>45770</v>
      </c>
      <c r="W1920" s="17" t="str">
        <f aca="false">VLOOKUP(поверки!$T1920,'Акты п-п'!$C$5:$I$57,5,FALSE())</f>
        <v>Чупин А.А.</v>
      </c>
      <c r="X1920" s="17" t="n">
        <f aca="false">поверки!$G1920-поверки!$U1920</f>
        <v>1</v>
      </c>
      <c r="Y1920" s="17" t="n">
        <f aca="false">поверки!$V1920-поверки!$G1920</f>
        <v>2</v>
      </c>
      <c r="Z1920" s="17" t="str">
        <f aca="false">CONCATENATE(поверки!$Q1920," ",поверки!$S1920," номер ",поверки!$H1920)</f>
        <v>СГМ ЭРИС-100 СГМ ЭРИС-100 номер 112160047</v>
      </c>
    </row>
    <row r="1921" customFormat="false" ht="17.9" hidden="false" customHeight="false" outlineLevel="0" collapsed="false">
      <c r="B1921" s="1" t="s">
        <v>3974</v>
      </c>
      <c r="C1921" s="1" t="s">
        <v>30</v>
      </c>
      <c r="D1921" s="1" t="s">
        <v>446</v>
      </c>
      <c r="F1921" s="1" t="s">
        <v>3975</v>
      </c>
      <c r="G1921" s="16" t="n">
        <v>45768</v>
      </c>
      <c r="H1921" s="6" t="s">
        <v>4215</v>
      </c>
      <c r="J1921" s="1" t="s">
        <v>34</v>
      </c>
      <c r="K1921" s="1" t="s">
        <v>35</v>
      </c>
      <c r="L1921" s="1" t="s">
        <v>4216</v>
      </c>
      <c r="M1921" s="17" t="str">
        <f aca="false">IF(COUNTIF(поверки!$H$6:$H$3175,поверки!$H1921)&gt;1,"Дубликат","")</f>
        <v/>
      </c>
      <c r="N1921" s="17" t="str">
        <f aca="false">IF(COUNTIF(поверки!$L$6:$L$3175,поверки!$L1921)&gt;1,"Дубликат","")</f>
        <v/>
      </c>
      <c r="O1921" s="18" t="n">
        <v>1916</v>
      </c>
      <c r="P1921" s="17" t="str">
        <f aca="false">CONCATENATE(TEXT(MONTH(поверки!$G1921),"00"),"/",TEXT(поверки!$O1921,"000"), "/",TEXT(YEAR(поверки!$G1921)-2000,"00"))</f>
        <v>04/1916/25</v>
      </c>
      <c r="Q1921" s="17" t="str">
        <f aca="false">VLOOKUP(поверки!$F1921,'соответстиви ОТ типу'!$K$4:$M$344,2,FALSE())</f>
        <v>СГМ ЭРИС-100</v>
      </c>
      <c r="R1921" s="17" t="s">
        <v>52</v>
      </c>
      <c r="S1921" s="17" t="s">
        <v>3978</v>
      </c>
      <c r="T1921" s="17" t="n">
        <v>8</v>
      </c>
      <c r="U1921" s="19" t="n">
        <f aca="false">VLOOKUP(поверки!$T1921,'Акты п-п'!$C$5:$I$57,2,FALSE())</f>
        <v>45767</v>
      </c>
      <c r="V1921" s="19" t="n">
        <f aca="false">VLOOKUP(поверки!$T1921,'Акты п-п'!$C$5:$I$57,3,FALSE())</f>
        <v>45770</v>
      </c>
      <c r="W1921" s="17" t="str">
        <f aca="false">VLOOKUP(поверки!$T1921,'Акты п-п'!$C$5:$I$57,5,FALSE())</f>
        <v>Чупин А.А.</v>
      </c>
      <c r="X1921" s="17" t="n">
        <f aca="false">поверки!$G1921-поверки!$U1921</f>
        <v>1</v>
      </c>
      <c r="Y1921" s="17" t="n">
        <f aca="false">поверки!$V1921-поверки!$G1921</f>
        <v>2</v>
      </c>
      <c r="Z1921" s="17" t="str">
        <f aca="false">CONCATENATE(поверки!$Q1921," ",поверки!$S1921," номер ",поверки!$H1921)</f>
        <v>СГМ ЭРИС-100 СГМ ЭРИС-100 номер 112160296</v>
      </c>
    </row>
    <row r="1922" customFormat="false" ht="17.9" hidden="false" customHeight="false" outlineLevel="0" collapsed="false">
      <c r="B1922" s="1" t="s">
        <v>3974</v>
      </c>
      <c r="C1922" s="1" t="s">
        <v>30</v>
      </c>
      <c r="D1922" s="1" t="s">
        <v>446</v>
      </c>
      <c r="F1922" s="1" t="s">
        <v>3975</v>
      </c>
      <c r="G1922" s="16" t="n">
        <v>45768</v>
      </c>
      <c r="H1922" s="6" t="s">
        <v>4217</v>
      </c>
      <c r="J1922" s="1" t="s">
        <v>34</v>
      </c>
      <c r="K1922" s="1" t="s">
        <v>35</v>
      </c>
      <c r="L1922" s="1" t="s">
        <v>4218</v>
      </c>
      <c r="M1922" s="17" t="str">
        <f aca="false">IF(COUNTIF(поверки!$H$6:$H$3175,поверки!$H1922)&gt;1,"Дубликат","")</f>
        <v/>
      </c>
      <c r="N1922" s="17" t="str">
        <f aca="false">IF(COUNTIF(поверки!$L$6:$L$3175,поверки!$L1922)&gt;1,"Дубликат","")</f>
        <v/>
      </c>
      <c r="O1922" s="18" t="n">
        <v>1917</v>
      </c>
      <c r="P1922" s="17" t="str">
        <f aca="false">CONCATENATE(TEXT(MONTH(поверки!$G1922),"00"),"/",TEXT(поверки!$O1922,"000"), "/",TEXT(YEAR(поверки!$G1922)-2000,"00"))</f>
        <v>04/1917/25</v>
      </c>
      <c r="Q1922" s="17" t="str">
        <f aca="false">VLOOKUP(поверки!$F1922,'соответстиви ОТ типу'!$K$4:$M$344,2,FALSE())</f>
        <v>СГМ ЭРИС-100</v>
      </c>
      <c r="R1922" s="17" t="s">
        <v>52</v>
      </c>
      <c r="S1922" s="17" t="s">
        <v>3978</v>
      </c>
      <c r="T1922" s="17" t="n">
        <v>8</v>
      </c>
      <c r="U1922" s="19" t="n">
        <f aca="false">VLOOKUP(поверки!$T1922,'Акты п-п'!$C$5:$I$57,2,FALSE())</f>
        <v>45767</v>
      </c>
      <c r="V1922" s="19" t="n">
        <f aca="false">VLOOKUP(поверки!$T1922,'Акты п-п'!$C$5:$I$57,3,FALSE())</f>
        <v>45770</v>
      </c>
      <c r="W1922" s="17" t="str">
        <f aca="false">VLOOKUP(поверки!$T1922,'Акты п-п'!$C$5:$I$57,5,FALSE())</f>
        <v>Чупин А.А.</v>
      </c>
      <c r="X1922" s="17" t="n">
        <f aca="false">поверки!$G1922-поверки!$U1922</f>
        <v>1</v>
      </c>
      <c r="Y1922" s="17" t="n">
        <f aca="false">поверки!$V1922-поверки!$G1922</f>
        <v>2</v>
      </c>
      <c r="Z1922" s="17" t="str">
        <f aca="false">CONCATENATE(поверки!$Q1922," ",поверки!$S1922," номер ",поверки!$H1922)</f>
        <v>СГМ ЭРИС-100 СГМ ЭРИС-100 номер 112160195</v>
      </c>
    </row>
    <row r="1923" customFormat="false" ht="17.9" hidden="false" customHeight="false" outlineLevel="0" collapsed="false">
      <c r="B1923" s="1" t="s">
        <v>3974</v>
      </c>
      <c r="C1923" s="1" t="s">
        <v>30</v>
      </c>
      <c r="D1923" s="1" t="s">
        <v>446</v>
      </c>
      <c r="F1923" s="1" t="s">
        <v>3975</v>
      </c>
      <c r="G1923" s="16" t="n">
        <v>45768</v>
      </c>
      <c r="H1923" s="6" t="s">
        <v>4219</v>
      </c>
      <c r="J1923" s="1" t="s">
        <v>34</v>
      </c>
      <c r="K1923" s="1" t="s">
        <v>35</v>
      </c>
      <c r="L1923" s="1" t="s">
        <v>4220</v>
      </c>
      <c r="M1923" s="17" t="str">
        <f aca="false">IF(COUNTIF(поверки!$H$6:$H$3175,поверки!$H1923)&gt;1,"Дубликат","")</f>
        <v/>
      </c>
      <c r="N1923" s="17" t="str">
        <f aca="false">IF(COUNTIF(поверки!$L$6:$L$3175,поверки!$L1923)&gt;1,"Дубликат","")</f>
        <v/>
      </c>
      <c r="O1923" s="18" t="n">
        <v>1918</v>
      </c>
      <c r="P1923" s="17" t="str">
        <f aca="false">CONCATENATE(TEXT(MONTH(поверки!$G1923),"00"),"/",TEXT(поверки!$O1923,"000"), "/",TEXT(YEAR(поверки!$G1923)-2000,"00"))</f>
        <v>04/1918/25</v>
      </c>
      <c r="Q1923" s="17" t="str">
        <f aca="false">VLOOKUP(поверки!$F1923,'соответстиви ОТ типу'!$K$4:$M$344,2,FALSE())</f>
        <v>СГМ ЭРИС-100</v>
      </c>
      <c r="R1923" s="17" t="s">
        <v>52</v>
      </c>
      <c r="S1923" s="17" t="s">
        <v>3978</v>
      </c>
      <c r="T1923" s="17" t="n">
        <v>8</v>
      </c>
      <c r="U1923" s="19" t="n">
        <f aca="false">VLOOKUP(поверки!$T1923,'Акты п-п'!$C$5:$I$57,2,FALSE())</f>
        <v>45767</v>
      </c>
      <c r="V1923" s="19" t="n">
        <f aca="false">VLOOKUP(поверки!$T1923,'Акты п-п'!$C$5:$I$57,3,FALSE())</f>
        <v>45770</v>
      </c>
      <c r="W1923" s="17" t="str">
        <f aca="false">VLOOKUP(поверки!$T1923,'Акты п-п'!$C$5:$I$57,5,FALSE())</f>
        <v>Чупин А.А.</v>
      </c>
      <c r="X1923" s="17" t="n">
        <f aca="false">поверки!$G1923-поверки!$U1923</f>
        <v>1</v>
      </c>
      <c r="Y1923" s="17" t="n">
        <f aca="false">поверки!$V1923-поверки!$G1923</f>
        <v>2</v>
      </c>
      <c r="Z1923" s="17" t="str">
        <f aca="false">CONCATENATE(поверки!$Q1923," ",поверки!$S1923," номер ",поверки!$H1923)</f>
        <v>СГМ ЭРИС-100 СГМ ЭРИС-100 номер 112160266</v>
      </c>
    </row>
    <row r="1924" customFormat="false" ht="17.9" hidden="false" customHeight="false" outlineLevel="0" collapsed="false">
      <c r="B1924" s="1" t="s">
        <v>3974</v>
      </c>
      <c r="C1924" s="1" t="s">
        <v>30</v>
      </c>
      <c r="D1924" s="1" t="s">
        <v>446</v>
      </c>
      <c r="F1924" s="1" t="s">
        <v>3975</v>
      </c>
      <c r="G1924" s="16" t="n">
        <v>45768</v>
      </c>
      <c r="H1924" s="6" t="s">
        <v>4221</v>
      </c>
      <c r="J1924" s="1" t="s">
        <v>34</v>
      </c>
      <c r="K1924" s="1" t="s">
        <v>35</v>
      </c>
      <c r="L1924" s="1" t="s">
        <v>4222</v>
      </c>
      <c r="M1924" s="17" t="str">
        <f aca="false">IF(COUNTIF(поверки!$H$6:$H$3175,поверки!$H1924)&gt;1,"Дубликат","")</f>
        <v/>
      </c>
      <c r="N1924" s="17" t="str">
        <f aca="false">IF(COUNTIF(поверки!$L$6:$L$3175,поверки!$L1924)&gt;1,"Дубликат","")</f>
        <v/>
      </c>
      <c r="O1924" s="18" t="n">
        <v>1919</v>
      </c>
      <c r="P1924" s="17" t="str">
        <f aca="false">CONCATENATE(TEXT(MONTH(поверки!$G1924),"00"),"/",TEXT(поверки!$O1924,"000"), "/",TEXT(YEAR(поверки!$G1924)-2000,"00"))</f>
        <v>04/1919/25</v>
      </c>
      <c r="Q1924" s="17" t="str">
        <f aca="false">VLOOKUP(поверки!$F1924,'соответстиви ОТ типу'!$K$4:$M$344,2,FALSE())</f>
        <v>СГМ ЭРИС-100</v>
      </c>
      <c r="R1924" s="17" t="s">
        <v>52</v>
      </c>
      <c r="S1924" s="17" t="s">
        <v>3978</v>
      </c>
      <c r="T1924" s="17" t="n">
        <v>8</v>
      </c>
      <c r="U1924" s="19" t="n">
        <f aca="false">VLOOKUP(поверки!$T1924,'Акты п-п'!$C$5:$I$57,2,FALSE())</f>
        <v>45767</v>
      </c>
      <c r="V1924" s="19" t="n">
        <f aca="false">VLOOKUP(поверки!$T1924,'Акты п-п'!$C$5:$I$57,3,FALSE())</f>
        <v>45770</v>
      </c>
      <c r="W1924" s="17" t="str">
        <f aca="false">VLOOKUP(поверки!$T1924,'Акты п-п'!$C$5:$I$57,5,FALSE())</f>
        <v>Чупин А.А.</v>
      </c>
      <c r="X1924" s="17" t="n">
        <f aca="false">поверки!$G1924-поверки!$U1924</f>
        <v>1</v>
      </c>
      <c r="Y1924" s="17" t="n">
        <f aca="false">поверки!$V1924-поверки!$G1924</f>
        <v>2</v>
      </c>
      <c r="Z1924" s="17" t="str">
        <f aca="false">CONCATENATE(поверки!$Q1924," ",поверки!$S1924," номер ",поверки!$H1924)</f>
        <v>СГМ ЭРИС-100 СГМ ЭРИС-100 номер 112160270</v>
      </c>
    </row>
    <row r="1925" customFormat="false" ht="17.9" hidden="false" customHeight="false" outlineLevel="0" collapsed="false">
      <c r="B1925" s="1" t="s">
        <v>3974</v>
      </c>
      <c r="C1925" s="1" t="s">
        <v>30</v>
      </c>
      <c r="D1925" s="1" t="s">
        <v>446</v>
      </c>
      <c r="F1925" s="1" t="s">
        <v>3975</v>
      </c>
      <c r="G1925" s="16" t="n">
        <v>45768</v>
      </c>
      <c r="H1925" s="6" t="s">
        <v>4223</v>
      </c>
      <c r="J1925" s="1" t="s">
        <v>34</v>
      </c>
      <c r="K1925" s="1" t="s">
        <v>35</v>
      </c>
      <c r="L1925" s="1" t="s">
        <v>4224</v>
      </c>
      <c r="M1925" s="17" t="str">
        <f aca="false">IF(COUNTIF(поверки!$H$6:$H$3175,поверки!$H1925)&gt;1,"Дубликат","")</f>
        <v/>
      </c>
      <c r="N1925" s="17" t="str">
        <f aca="false">IF(COUNTIF(поверки!$L$6:$L$3175,поверки!$L1925)&gt;1,"Дубликат","")</f>
        <v/>
      </c>
      <c r="O1925" s="18" t="n">
        <v>1920</v>
      </c>
      <c r="P1925" s="17" t="str">
        <f aca="false">CONCATENATE(TEXT(MONTH(поверки!$G1925),"00"),"/",TEXT(поверки!$O1925,"000"), "/",TEXT(YEAR(поверки!$G1925)-2000,"00"))</f>
        <v>04/1920/25</v>
      </c>
      <c r="Q1925" s="17" t="str">
        <f aca="false">VLOOKUP(поверки!$F1925,'соответстиви ОТ типу'!$K$4:$M$344,2,FALSE())</f>
        <v>СГМ ЭРИС-100</v>
      </c>
      <c r="R1925" s="17" t="s">
        <v>52</v>
      </c>
      <c r="S1925" s="17" t="s">
        <v>3978</v>
      </c>
      <c r="T1925" s="17" t="n">
        <v>8</v>
      </c>
      <c r="U1925" s="19" t="n">
        <f aca="false">VLOOKUP(поверки!$T1925,'Акты п-п'!$C$5:$I$57,2,FALSE())</f>
        <v>45767</v>
      </c>
      <c r="V1925" s="19" t="n">
        <f aca="false">VLOOKUP(поверки!$T1925,'Акты п-п'!$C$5:$I$57,3,FALSE())</f>
        <v>45770</v>
      </c>
      <c r="W1925" s="17" t="str">
        <f aca="false">VLOOKUP(поверки!$T1925,'Акты п-п'!$C$5:$I$57,5,FALSE())</f>
        <v>Чупин А.А.</v>
      </c>
      <c r="X1925" s="17" t="n">
        <f aca="false">поверки!$G1925-поверки!$U1925</f>
        <v>1</v>
      </c>
      <c r="Y1925" s="17" t="n">
        <f aca="false">поверки!$V1925-поверки!$G1925</f>
        <v>2</v>
      </c>
      <c r="Z1925" s="17" t="str">
        <f aca="false">CONCATENATE(поверки!$Q1925," ",поверки!$S1925," номер ",поверки!$H1925)</f>
        <v>СГМ ЭРИС-100 СГМ ЭРИС-100 номер 112160258</v>
      </c>
    </row>
    <row r="1926" customFormat="false" ht="17.9" hidden="false" customHeight="false" outlineLevel="0" collapsed="false">
      <c r="B1926" s="1" t="s">
        <v>3974</v>
      </c>
      <c r="C1926" s="1" t="s">
        <v>30</v>
      </c>
      <c r="D1926" s="1" t="s">
        <v>446</v>
      </c>
      <c r="F1926" s="1" t="s">
        <v>3975</v>
      </c>
      <c r="G1926" s="16" t="n">
        <v>45768</v>
      </c>
      <c r="H1926" s="6" t="s">
        <v>4225</v>
      </c>
      <c r="J1926" s="1" t="s">
        <v>34</v>
      </c>
      <c r="K1926" s="1" t="s">
        <v>35</v>
      </c>
      <c r="L1926" s="1" t="s">
        <v>4226</v>
      </c>
      <c r="M1926" s="17" t="str">
        <f aca="false">IF(COUNTIF(поверки!$H$6:$H$3175,поверки!$H1926)&gt;1,"Дубликат","")</f>
        <v/>
      </c>
      <c r="N1926" s="17" t="str">
        <f aca="false">IF(COUNTIF(поверки!$L$6:$L$3175,поверки!$L1926)&gt;1,"Дубликат","")</f>
        <v/>
      </c>
      <c r="O1926" s="18" t="n">
        <v>1921</v>
      </c>
      <c r="P1926" s="17" t="str">
        <f aca="false">CONCATENATE(TEXT(MONTH(поверки!$G1926),"00"),"/",TEXT(поверки!$O1926,"000"), "/",TEXT(YEAR(поверки!$G1926)-2000,"00"))</f>
        <v>04/1921/25</v>
      </c>
      <c r="Q1926" s="17" t="str">
        <f aca="false">VLOOKUP(поверки!$F1926,'соответстиви ОТ типу'!$K$4:$M$344,2,FALSE())</f>
        <v>СГМ ЭРИС-100</v>
      </c>
      <c r="R1926" s="17" t="s">
        <v>52</v>
      </c>
      <c r="S1926" s="17" t="s">
        <v>3978</v>
      </c>
      <c r="T1926" s="17" t="n">
        <v>8</v>
      </c>
      <c r="U1926" s="19" t="n">
        <f aca="false">VLOOKUP(поверки!$T1926,'Акты п-п'!$C$5:$I$57,2,FALSE())</f>
        <v>45767</v>
      </c>
      <c r="V1926" s="19" t="n">
        <f aca="false">VLOOKUP(поверки!$T1926,'Акты п-п'!$C$5:$I$57,3,FALSE())</f>
        <v>45770</v>
      </c>
      <c r="W1926" s="17" t="str">
        <f aca="false">VLOOKUP(поверки!$T1926,'Акты п-п'!$C$5:$I$57,5,FALSE())</f>
        <v>Чупин А.А.</v>
      </c>
      <c r="X1926" s="17" t="n">
        <f aca="false">поверки!$G1926-поверки!$U1926</f>
        <v>1</v>
      </c>
      <c r="Y1926" s="17" t="n">
        <f aca="false">поверки!$V1926-поверки!$G1926</f>
        <v>2</v>
      </c>
      <c r="Z1926" s="17" t="str">
        <f aca="false">CONCATENATE(поверки!$Q1926," ",поверки!$S1926," номер ",поверки!$H1926)</f>
        <v>СГМ ЭРИС-100 СГМ ЭРИС-100 номер 112160045</v>
      </c>
    </row>
    <row r="1927" customFormat="false" ht="17.9" hidden="false" customHeight="false" outlineLevel="0" collapsed="false">
      <c r="B1927" s="1" t="s">
        <v>3974</v>
      </c>
      <c r="C1927" s="1" t="s">
        <v>30</v>
      </c>
      <c r="D1927" s="1" t="s">
        <v>446</v>
      </c>
      <c r="F1927" s="1" t="s">
        <v>3975</v>
      </c>
      <c r="G1927" s="16" t="n">
        <v>45768</v>
      </c>
      <c r="H1927" s="6" t="s">
        <v>4227</v>
      </c>
      <c r="J1927" s="1" t="s">
        <v>34</v>
      </c>
      <c r="K1927" s="1" t="s">
        <v>35</v>
      </c>
      <c r="L1927" s="1" t="s">
        <v>4228</v>
      </c>
      <c r="M1927" s="17" t="str">
        <f aca="false">IF(COUNTIF(поверки!$H$6:$H$3175,поверки!$H1927)&gt;1,"Дубликат","")</f>
        <v/>
      </c>
      <c r="N1927" s="17" t="str">
        <f aca="false">IF(COUNTIF(поверки!$L$6:$L$3175,поверки!$L1927)&gt;1,"Дубликат","")</f>
        <v/>
      </c>
      <c r="O1927" s="18" t="n">
        <v>1922</v>
      </c>
      <c r="P1927" s="17" t="str">
        <f aca="false">CONCATENATE(TEXT(MONTH(поверки!$G1927),"00"),"/",TEXT(поверки!$O1927,"000"), "/",TEXT(YEAR(поверки!$G1927)-2000,"00"))</f>
        <v>04/1922/25</v>
      </c>
      <c r="Q1927" s="17" t="str">
        <f aca="false">VLOOKUP(поверки!$F1927,'соответстиви ОТ типу'!$K$4:$M$344,2,FALSE())</f>
        <v>СГМ ЭРИС-100</v>
      </c>
      <c r="R1927" s="17" t="s">
        <v>52</v>
      </c>
      <c r="S1927" s="17" t="s">
        <v>3978</v>
      </c>
      <c r="T1927" s="17" t="n">
        <v>8</v>
      </c>
      <c r="U1927" s="19" t="n">
        <f aca="false">VLOOKUP(поверки!$T1927,'Акты п-п'!$C$5:$I$57,2,FALSE())</f>
        <v>45767</v>
      </c>
      <c r="V1927" s="19" t="n">
        <f aca="false">VLOOKUP(поверки!$T1927,'Акты п-п'!$C$5:$I$57,3,FALSE())</f>
        <v>45770</v>
      </c>
      <c r="W1927" s="17" t="str">
        <f aca="false">VLOOKUP(поверки!$T1927,'Акты п-п'!$C$5:$I$57,5,FALSE())</f>
        <v>Чупин А.А.</v>
      </c>
      <c r="X1927" s="17" t="n">
        <f aca="false">поверки!$G1927-поверки!$U1927</f>
        <v>1</v>
      </c>
      <c r="Y1927" s="17" t="n">
        <f aca="false">поверки!$V1927-поверки!$G1927</f>
        <v>2</v>
      </c>
      <c r="Z1927" s="17" t="str">
        <f aca="false">CONCATENATE(поверки!$Q1927," ",поверки!$S1927," номер ",поверки!$H1927)</f>
        <v>СГМ ЭРИС-100 СГМ ЭРИС-100 номер 112160173</v>
      </c>
    </row>
    <row r="1928" customFormat="false" ht="17.9" hidden="false" customHeight="false" outlineLevel="0" collapsed="false">
      <c r="B1928" s="1" t="s">
        <v>3974</v>
      </c>
      <c r="C1928" s="1" t="s">
        <v>30</v>
      </c>
      <c r="D1928" s="1" t="s">
        <v>446</v>
      </c>
      <c r="F1928" s="1" t="s">
        <v>3975</v>
      </c>
      <c r="G1928" s="16" t="n">
        <v>45768</v>
      </c>
      <c r="H1928" s="6" t="s">
        <v>4229</v>
      </c>
      <c r="J1928" s="1" t="s">
        <v>34</v>
      </c>
      <c r="K1928" s="1" t="s">
        <v>35</v>
      </c>
      <c r="L1928" s="1" t="s">
        <v>4230</v>
      </c>
      <c r="M1928" s="17" t="str">
        <f aca="false">IF(COUNTIF(поверки!$H$6:$H$3175,поверки!$H1928)&gt;1,"Дубликат","")</f>
        <v/>
      </c>
      <c r="N1928" s="17" t="str">
        <f aca="false">IF(COUNTIF(поверки!$L$6:$L$3175,поверки!$L1928)&gt;1,"Дубликат","")</f>
        <v/>
      </c>
      <c r="O1928" s="18" t="n">
        <v>1923</v>
      </c>
      <c r="P1928" s="17" t="str">
        <f aca="false">CONCATENATE(TEXT(MONTH(поверки!$G1928),"00"),"/",TEXT(поверки!$O1928,"000"), "/",TEXT(YEAR(поверки!$G1928)-2000,"00"))</f>
        <v>04/1923/25</v>
      </c>
      <c r="Q1928" s="17" t="str">
        <f aca="false">VLOOKUP(поверки!$F1928,'соответстиви ОТ типу'!$K$4:$M$344,2,FALSE())</f>
        <v>СГМ ЭРИС-100</v>
      </c>
      <c r="R1928" s="17" t="s">
        <v>52</v>
      </c>
      <c r="S1928" s="17" t="s">
        <v>3978</v>
      </c>
      <c r="T1928" s="17" t="n">
        <v>8</v>
      </c>
      <c r="U1928" s="19" t="n">
        <f aca="false">VLOOKUP(поверки!$T1928,'Акты п-п'!$C$5:$I$57,2,FALSE())</f>
        <v>45767</v>
      </c>
      <c r="V1928" s="19" t="n">
        <f aca="false">VLOOKUP(поверки!$T1928,'Акты п-п'!$C$5:$I$57,3,FALSE())</f>
        <v>45770</v>
      </c>
      <c r="W1928" s="17" t="str">
        <f aca="false">VLOOKUP(поверки!$T1928,'Акты п-п'!$C$5:$I$57,5,FALSE())</f>
        <v>Чупин А.А.</v>
      </c>
      <c r="X1928" s="17" t="n">
        <f aca="false">поверки!$G1928-поверки!$U1928</f>
        <v>1</v>
      </c>
      <c r="Y1928" s="17" t="n">
        <f aca="false">поверки!$V1928-поверки!$G1928</f>
        <v>2</v>
      </c>
      <c r="Z1928" s="17" t="str">
        <f aca="false">CONCATENATE(поверки!$Q1928," ",поверки!$S1928," номер ",поверки!$H1928)</f>
        <v>СГМ ЭРИС-100 СГМ ЭРИС-100 номер 112160140</v>
      </c>
    </row>
    <row r="1929" customFormat="false" ht="17.9" hidden="false" customHeight="false" outlineLevel="0" collapsed="false">
      <c r="B1929" s="1" t="s">
        <v>3974</v>
      </c>
      <c r="C1929" s="1" t="s">
        <v>30</v>
      </c>
      <c r="D1929" s="1" t="s">
        <v>446</v>
      </c>
      <c r="F1929" s="1" t="s">
        <v>3975</v>
      </c>
      <c r="G1929" s="16" t="n">
        <v>45768</v>
      </c>
      <c r="H1929" s="6" t="s">
        <v>4231</v>
      </c>
      <c r="J1929" s="1" t="s">
        <v>34</v>
      </c>
      <c r="K1929" s="1" t="s">
        <v>35</v>
      </c>
      <c r="L1929" s="1" t="s">
        <v>4232</v>
      </c>
      <c r="M1929" s="17" t="str">
        <f aca="false">IF(COUNTIF(поверки!$H$6:$H$3175,поверки!$H1929)&gt;1,"Дубликат","")</f>
        <v/>
      </c>
      <c r="N1929" s="17" t="str">
        <f aca="false">IF(COUNTIF(поверки!$L$6:$L$3175,поверки!$L1929)&gt;1,"Дубликат","")</f>
        <v/>
      </c>
      <c r="O1929" s="18" t="n">
        <v>1924</v>
      </c>
      <c r="P1929" s="17" t="str">
        <f aca="false">CONCATENATE(TEXT(MONTH(поверки!$G1929),"00"),"/",TEXT(поверки!$O1929,"000"), "/",TEXT(YEAR(поверки!$G1929)-2000,"00"))</f>
        <v>04/1924/25</v>
      </c>
      <c r="Q1929" s="17" t="str">
        <f aca="false">VLOOKUP(поверки!$F1929,'соответстиви ОТ типу'!$K$4:$M$344,2,FALSE())</f>
        <v>СГМ ЭРИС-100</v>
      </c>
      <c r="R1929" s="17" t="s">
        <v>52</v>
      </c>
      <c r="S1929" s="17" t="s">
        <v>3978</v>
      </c>
      <c r="T1929" s="17" t="n">
        <v>8</v>
      </c>
      <c r="U1929" s="19" t="n">
        <f aca="false">VLOOKUP(поверки!$T1929,'Акты п-п'!$C$5:$I$57,2,FALSE())</f>
        <v>45767</v>
      </c>
      <c r="V1929" s="19" t="n">
        <f aca="false">VLOOKUP(поверки!$T1929,'Акты п-п'!$C$5:$I$57,3,FALSE())</f>
        <v>45770</v>
      </c>
      <c r="W1929" s="17" t="str">
        <f aca="false">VLOOKUP(поверки!$T1929,'Акты п-п'!$C$5:$I$57,5,FALSE())</f>
        <v>Чупин А.А.</v>
      </c>
      <c r="X1929" s="17" t="n">
        <f aca="false">поверки!$G1929-поверки!$U1929</f>
        <v>1</v>
      </c>
      <c r="Y1929" s="17" t="n">
        <f aca="false">поверки!$V1929-поверки!$G1929</f>
        <v>2</v>
      </c>
      <c r="Z1929" s="17" t="str">
        <f aca="false">CONCATENATE(поверки!$Q1929," ",поверки!$S1929," номер ",поверки!$H1929)</f>
        <v>СГМ ЭРИС-100 СГМ ЭРИС-100 номер 112160107</v>
      </c>
    </row>
    <row r="1930" customFormat="false" ht="17.9" hidden="false" customHeight="false" outlineLevel="0" collapsed="false">
      <c r="B1930" s="1" t="s">
        <v>3974</v>
      </c>
      <c r="C1930" s="1" t="s">
        <v>30</v>
      </c>
      <c r="D1930" s="1" t="s">
        <v>446</v>
      </c>
      <c r="F1930" s="1" t="s">
        <v>3975</v>
      </c>
      <c r="G1930" s="16" t="n">
        <v>45768</v>
      </c>
      <c r="H1930" s="6" t="s">
        <v>4233</v>
      </c>
      <c r="J1930" s="1" t="s">
        <v>34</v>
      </c>
      <c r="K1930" s="1" t="s">
        <v>35</v>
      </c>
      <c r="L1930" s="1" t="s">
        <v>4234</v>
      </c>
      <c r="M1930" s="17" t="str">
        <f aca="false">IF(COUNTIF(поверки!$H$6:$H$3175,поверки!$H1930)&gt;1,"Дубликат","")</f>
        <v/>
      </c>
      <c r="N1930" s="17" t="str">
        <f aca="false">IF(COUNTIF(поверки!$L$6:$L$3175,поверки!$L1930)&gt;1,"Дубликат","")</f>
        <v/>
      </c>
      <c r="O1930" s="18" t="n">
        <v>1925</v>
      </c>
      <c r="P1930" s="17" t="str">
        <f aca="false">CONCATENATE(TEXT(MONTH(поверки!$G1930),"00"),"/",TEXT(поверки!$O1930,"000"), "/",TEXT(YEAR(поверки!$G1930)-2000,"00"))</f>
        <v>04/1925/25</v>
      </c>
      <c r="Q1930" s="17" t="str">
        <f aca="false">VLOOKUP(поверки!$F1930,'соответстиви ОТ типу'!$K$4:$M$344,2,FALSE())</f>
        <v>СГМ ЭРИС-100</v>
      </c>
      <c r="R1930" s="17" t="s">
        <v>52</v>
      </c>
      <c r="S1930" s="17" t="s">
        <v>3978</v>
      </c>
      <c r="T1930" s="17" t="n">
        <v>8</v>
      </c>
      <c r="U1930" s="19" t="n">
        <f aca="false">VLOOKUP(поверки!$T1930,'Акты п-п'!$C$5:$I$57,2,FALSE())</f>
        <v>45767</v>
      </c>
      <c r="V1930" s="19" t="n">
        <f aca="false">VLOOKUP(поверки!$T1930,'Акты п-п'!$C$5:$I$57,3,FALSE())</f>
        <v>45770</v>
      </c>
      <c r="W1930" s="17" t="str">
        <f aca="false">VLOOKUP(поверки!$T1930,'Акты п-п'!$C$5:$I$57,5,FALSE())</f>
        <v>Чупин А.А.</v>
      </c>
      <c r="X1930" s="17" t="n">
        <f aca="false">поверки!$G1930-поверки!$U1930</f>
        <v>1</v>
      </c>
      <c r="Y1930" s="17" t="n">
        <f aca="false">поверки!$V1930-поверки!$G1930</f>
        <v>2</v>
      </c>
      <c r="Z1930" s="17" t="str">
        <f aca="false">CONCATENATE(поверки!$Q1930," ",поверки!$S1930," номер ",поверки!$H1930)</f>
        <v>СГМ ЭРИС-100 СГМ ЭРИС-100 номер 112160384</v>
      </c>
    </row>
    <row r="1931" customFormat="false" ht="17.9" hidden="false" customHeight="false" outlineLevel="0" collapsed="false">
      <c r="B1931" s="1" t="s">
        <v>3974</v>
      </c>
      <c r="C1931" s="1" t="s">
        <v>30</v>
      </c>
      <c r="D1931" s="1" t="s">
        <v>446</v>
      </c>
      <c r="F1931" s="1" t="s">
        <v>3975</v>
      </c>
      <c r="G1931" s="16" t="n">
        <v>45768</v>
      </c>
      <c r="H1931" s="6" t="s">
        <v>4235</v>
      </c>
      <c r="J1931" s="1" t="s">
        <v>34</v>
      </c>
      <c r="K1931" s="1" t="s">
        <v>35</v>
      </c>
      <c r="L1931" s="1" t="s">
        <v>4236</v>
      </c>
      <c r="M1931" s="17" t="str">
        <f aca="false">IF(COUNTIF(поверки!$H$6:$H$3175,поверки!$H1931)&gt;1,"Дубликат","")</f>
        <v/>
      </c>
      <c r="N1931" s="17" t="str">
        <f aca="false">IF(COUNTIF(поверки!$L$6:$L$3175,поверки!$L1931)&gt;1,"Дубликат","")</f>
        <v/>
      </c>
      <c r="O1931" s="18" t="n">
        <v>1926</v>
      </c>
      <c r="P1931" s="17" t="str">
        <f aca="false">CONCATENATE(TEXT(MONTH(поверки!$G1931),"00"),"/",TEXT(поверки!$O1931,"000"), "/",TEXT(YEAR(поверки!$G1931)-2000,"00"))</f>
        <v>04/1926/25</v>
      </c>
      <c r="Q1931" s="17" t="str">
        <f aca="false">VLOOKUP(поверки!$F1931,'соответстиви ОТ типу'!$K$4:$M$344,2,FALSE())</f>
        <v>СГМ ЭРИС-100</v>
      </c>
      <c r="R1931" s="17" t="s">
        <v>52</v>
      </c>
      <c r="S1931" s="17" t="s">
        <v>3978</v>
      </c>
      <c r="T1931" s="17" t="n">
        <v>8</v>
      </c>
      <c r="U1931" s="19" t="n">
        <f aca="false">VLOOKUP(поверки!$T1931,'Акты п-п'!$C$5:$I$57,2,FALSE())</f>
        <v>45767</v>
      </c>
      <c r="V1931" s="19" t="n">
        <f aca="false">VLOOKUP(поверки!$T1931,'Акты п-п'!$C$5:$I$57,3,FALSE())</f>
        <v>45770</v>
      </c>
      <c r="W1931" s="17" t="str">
        <f aca="false">VLOOKUP(поверки!$T1931,'Акты п-п'!$C$5:$I$57,5,FALSE())</f>
        <v>Чупин А.А.</v>
      </c>
      <c r="X1931" s="17" t="n">
        <f aca="false">поверки!$G1931-поверки!$U1931</f>
        <v>1</v>
      </c>
      <c r="Y1931" s="17" t="n">
        <f aca="false">поверки!$V1931-поверки!$G1931</f>
        <v>2</v>
      </c>
      <c r="Z1931" s="17" t="str">
        <f aca="false">CONCATENATE(поверки!$Q1931," ",поверки!$S1931," номер ",поверки!$H1931)</f>
        <v>СГМ ЭРИС-100 СГМ ЭРИС-100 номер 112160086</v>
      </c>
    </row>
    <row r="1932" customFormat="false" ht="17.9" hidden="false" customHeight="false" outlineLevel="0" collapsed="false">
      <c r="B1932" s="1" t="s">
        <v>3974</v>
      </c>
      <c r="C1932" s="1" t="s">
        <v>30</v>
      </c>
      <c r="D1932" s="1" t="s">
        <v>446</v>
      </c>
      <c r="F1932" s="1" t="s">
        <v>3975</v>
      </c>
      <c r="G1932" s="16" t="n">
        <v>45768</v>
      </c>
      <c r="H1932" s="6" t="s">
        <v>4237</v>
      </c>
      <c r="J1932" s="1" t="s">
        <v>34</v>
      </c>
      <c r="K1932" s="1" t="s">
        <v>35</v>
      </c>
      <c r="L1932" s="1" t="s">
        <v>4238</v>
      </c>
      <c r="M1932" s="17" t="str">
        <f aca="false">IF(COUNTIF(поверки!$H$6:$H$3175,поверки!$H1932)&gt;1,"Дубликат","")</f>
        <v/>
      </c>
      <c r="N1932" s="17" t="str">
        <f aca="false">IF(COUNTIF(поверки!$L$6:$L$3175,поверки!$L1932)&gt;1,"Дубликат","")</f>
        <v/>
      </c>
      <c r="O1932" s="18" t="n">
        <v>1927</v>
      </c>
      <c r="P1932" s="17" t="str">
        <f aca="false">CONCATENATE(TEXT(MONTH(поверки!$G1932),"00"),"/",TEXT(поверки!$O1932,"000"), "/",TEXT(YEAR(поверки!$G1932)-2000,"00"))</f>
        <v>04/1927/25</v>
      </c>
      <c r="Q1932" s="17" t="str">
        <f aca="false">VLOOKUP(поверки!$F1932,'соответстиви ОТ типу'!$K$4:$M$344,2,FALSE())</f>
        <v>СГМ ЭРИС-100</v>
      </c>
      <c r="R1932" s="17" t="s">
        <v>52</v>
      </c>
      <c r="S1932" s="17" t="s">
        <v>3978</v>
      </c>
      <c r="T1932" s="17" t="n">
        <v>8</v>
      </c>
      <c r="U1932" s="19" t="n">
        <f aca="false">VLOOKUP(поверки!$T1932,'Акты п-п'!$C$5:$I$57,2,FALSE())</f>
        <v>45767</v>
      </c>
      <c r="V1932" s="19" t="n">
        <f aca="false">VLOOKUP(поверки!$T1932,'Акты п-п'!$C$5:$I$57,3,FALSE())</f>
        <v>45770</v>
      </c>
      <c r="W1932" s="17" t="str">
        <f aca="false">VLOOKUP(поверки!$T1932,'Акты п-п'!$C$5:$I$57,5,FALSE())</f>
        <v>Чупин А.А.</v>
      </c>
      <c r="X1932" s="17" t="n">
        <f aca="false">поверки!$G1932-поверки!$U1932</f>
        <v>1</v>
      </c>
      <c r="Y1932" s="17" t="n">
        <f aca="false">поверки!$V1932-поверки!$G1932</f>
        <v>2</v>
      </c>
      <c r="Z1932" s="17" t="str">
        <f aca="false">CONCATENATE(поверки!$Q1932," ",поверки!$S1932," номер ",поверки!$H1932)</f>
        <v>СГМ ЭРИС-100 СГМ ЭРИС-100 номер 112160275</v>
      </c>
    </row>
    <row r="1933" customFormat="false" ht="17.9" hidden="false" customHeight="false" outlineLevel="0" collapsed="false">
      <c r="B1933" s="1" t="s">
        <v>3974</v>
      </c>
      <c r="C1933" s="1" t="s">
        <v>30</v>
      </c>
      <c r="D1933" s="1" t="s">
        <v>446</v>
      </c>
      <c r="F1933" s="1" t="s">
        <v>3975</v>
      </c>
      <c r="G1933" s="16" t="n">
        <v>45768</v>
      </c>
      <c r="H1933" s="6" t="s">
        <v>4239</v>
      </c>
      <c r="J1933" s="1" t="s">
        <v>34</v>
      </c>
      <c r="K1933" s="1" t="s">
        <v>35</v>
      </c>
      <c r="L1933" s="1" t="s">
        <v>4240</v>
      </c>
      <c r="M1933" s="17" t="str">
        <f aca="false">IF(COUNTIF(поверки!$H$6:$H$3175,поверки!$H1933)&gt;1,"Дубликат","")</f>
        <v/>
      </c>
      <c r="N1933" s="17" t="str">
        <f aca="false">IF(COUNTIF(поверки!$L$6:$L$3175,поверки!$L1933)&gt;1,"Дубликат","")</f>
        <v/>
      </c>
      <c r="O1933" s="18" t="n">
        <v>1928</v>
      </c>
      <c r="P1933" s="17" t="str">
        <f aca="false">CONCATENATE(TEXT(MONTH(поверки!$G1933),"00"),"/",TEXT(поверки!$O1933,"000"), "/",TEXT(YEAR(поверки!$G1933)-2000,"00"))</f>
        <v>04/1928/25</v>
      </c>
      <c r="Q1933" s="17" t="str">
        <f aca="false">VLOOKUP(поверки!$F1933,'соответстиви ОТ типу'!$K$4:$M$344,2,FALSE())</f>
        <v>СГМ ЭРИС-100</v>
      </c>
      <c r="R1933" s="17" t="s">
        <v>52</v>
      </c>
      <c r="S1933" s="17" t="s">
        <v>3978</v>
      </c>
      <c r="T1933" s="17" t="n">
        <v>8</v>
      </c>
      <c r="U1933" s="19" t="n">
        <f aca="false">VLOOKUP(поверки!$T1933,'Акты п-п'!$C$5:$I$57,2,FALSE())</f>
        <v>45767</v>
      </c>
      <c r="V1933" s="19" t="n">
        <f aca="false">VLOOKUP(поверки!$T1933,'Акты п-п'!$C$5:$I$57,3,FALSE())</f>
        <v>45770</v>
      </c>
      <c r="W1933" s="17" t="str">
        <f aca="false">VLOOKUP(поверки!$T1933,'Акты п-п'!$C$5:$I$57,5,FALSE())</f>
        <v>Чупин А.А.</v>
      </c>
      <c r="X1933" s="17" t="n">
        <f aca="false">поверки!$G1933-поверки!$U1933</f>
        <v>1</v>
      </c>
      <c r="Y1933" s="17" t="n">
        <f aca="false">поверки!$V1933-поверки!$G1933</f>
        <v>2</v>
      </c>
      <c r="Z1933" s="17" t="str">
        <f aca="false">CONCATENATE(поверки!$Q1933," ",поверки!$S1933," номер ",поверки!$H1933)</f>
        <v>СГМ ЭРИС-100 СГМ ЭРИС-100 номер 112160172</v>
      </c>
    </row>
    <row r="1934" customFormat="false" ht="17.9" hidden="false" customHeight="false" outlineLevel="0" collapsed="false">
      <c r="B1934" s="1" t="s">
        <v>3974</v>
      </c>
      <c r="C1934" s="1" t="s">
        <v>30</v>
      </c>
      <c r="D1934" s="1" t="s">
        <v>446</v>
      </c>
      <c r="F1934" s="1" t="s">
        <v>3975</v>
      </c>
      <c r="G1934" s="16" t="n">
        <v>45768</v>
      </c>
      <c r="H1934" s="6" t="s">
        <v>4241</v>
      </c>
      <c r="J1934" s="1" t="s">
        <v>34</v>
      </c>
      <c r="K1934" s="1" t="s">
        <v>35</v>
      </c>
      <c r="L1934" s="1" t="s">
        <v>4242</v>
      </c>
      <c r="M1934" s="17" t="str">
        <f aca="false">IF(COUNTIF(поверки!$H$6:$H$3175,поверки!$H1934)&gt;1,"Дубликат","")</f>
        <v/>
      </c>
      <c r="N1934" s="17" t="str">
        <f aca="false">IF(COUNTIF(поверки!$L$6:$L$3175,поверки!$L1934)&gt;1,"Дубликат","")</f>
        <v/>
      </c>
      <c r="O1934" s="18" t="n">
        <v>1929</v>
      </c>
      <c r="P1934" s="17" t="str">
        <f aca="false">CONCATENATE(TEXT(MONTH(поверки!$G1934),"00"),"/",TEXT(поверки!$O1934,"000"), "/",TEXT(YEAR(поверки!$G1934)-2000,"00"))</f>
        <v>04/1929/25</v>
      </c>
      <c r="Q1934" s="17" t="str">
        <f aca="false">VLOOKUP(поверки!$F1934,'соответстиви ОТ типу'!$K$4:$M$344,2,FALSE())</f>
        <v>СГМ ЭРИС-100</v>
      </c>
      <c r="R1934" s="17" t="s">
        <v>52</v>
      </c>
      <c r="S1934" s="17" t="s">
        <v>3978</v>
      </c>
      <c r="T1934" s="17" t="n">
        <v>8</v>
      </c>
      <c r="U1934" s="19" t="n">
        <f aca="false">VLOOKUP(поверки!$T1934,'Акты п-п'!$C$5:$I$57,2,FALSE())</f>
        <v>45767</v>
      </c>
      <c r="V1934" s="19" t="n">
        <f aca="false">VLOOKUP(поверки!$T1934,'Акты п-п'!$C$5:$I$57,3,FALSE())</f>
        <v>45770</v>
      </c>
      <c r="W1934" s="17" t="str">
        <f aca="false">VLOOKUP(поверки!$T1934,'Акты п-п'!$C$5:$I$57,5,FALSE())</f>
        <v>Чупин А.А.</v>
      </c>
      <c r="X1934" s="17" t="n">
        <f aca="false">поверки!$G1934-поверки!$U1934</f>
        <v>1</v>
      </c>
      <c r="Y1934" s="17" t="n">
        <f aca="false">поверки!$V1934-поверки!$G1934</f>
        <v>2</v>
      </c>
      <c r="Z1934" s="17" t="str">
        <f aca="false">CONCATENATE(поверки!$Q1934," ",поверки!$S1934," номер ",поверки!$H1934)</f>
        <v>СГМ ЭРИС-100 СГМ ЭРИС-100 номер 112160180</v>
      </c>
    </row>
    <row r="1935" customFormat="false" ht="17.9" hidden="false" customHeight="false" outlineLevel="0" collapsed="false">
      <c r="B1935" s="1" t="s">
        <v>3974</v>
      </c>
      <c r="C1935" s="1" t="s">
        <v>30</v>
      </c>
      <c r="D1935" s="1" t="s">
        <v>446</v>
      </c>
      <c r="F1935" s="1" t="s">
        <v>3975</v>
      </c>
      <c r="G1935" s="16" t="n">
        <v>45768</v>
      </c>
      <c r="H1935" s="6" t="s">
        <v>4243</v>
      </c>
      <c r="J1935" s="1" t="s">
        <v>34</v>
      </c>
      <c r="K1935" s="1" t="s">
        <v>35</v>
      </c>
      <c r="L1935" s="1" t="s">
        <v>4244</v>
      </c>
      <c r="M1935" s="17" t="str">
        <f aca="false">IF(COUNTIF(поверки!$H$6:$H$3175,поверки!$H1935)&gt;1,"Дубликат","")</f>
        <v/>
      </c>
      <c r="N1935" s="17" t="str">
        <f aca="false">IF(COUNTIF(поверки!$L$6:$L$3175,поверки!$L1935)&gt;1,"Дубликат","")</f>
        <v/>
      </c>
      <c r="O1935" s="18" t="n">
        <v>1930</v>
      </c>
      <c r="P1935" s="17" t="str">
        <f aca="false">CONCATENATE(TEXT(MONTH(поверки!$G1935),"00"),"/",TEXT(поверки!$O1935,"000"), "/",TEXT(YEAR(поверки!$G1935)-2000,"00"))</f>
        <v>04/1930/25</v>
      </c>
      <c r="Q1935" s="17" t="str">
        <f aca="false">VLOOKUP(поверки!$F1935,'соответстиви ОТ типу'!$K$4:$M$344,2,FALSE())</f>
        <v>СГМ ЭРИС-100</v>
      </c>
      <c r="R1935" s="17" t="s">
        <v>52</v>
      </c>
      <c r="S1935" s="17" t="s">
        <v>3978</v>
      </c>
      <c r="T1935" s="17" t="n">
        <v>8</v>
      </c>
      <c r="U1935" s="19" t="n">
        <f aca="false">VLOOKUP(поверки!$T1935,'Акты п-п'!$C$5:$I$57,2,FALSE())</f>
        <v>45767</v>
      </c>
      <c r="V1935" s="19" t="n">
        <f aca="false">VLOOKUP(поверки!$T1935,'Акты п-п'!$C$5:$I$57,3,FALSE())</f>
        <v>45770</v>
      </c>
      <c r="W1935" s="17" t="str">
        <f aca="false">VLOOKUP(поверки!$T1935,'Акты п-п'!$C$5:$I$57,5,FALSE())</f>
        <v>Чупин А.А.</v>
      </c>
      <c r="X1935" s="17" t="n">
        <f aca="false">поверки!$G1935-поверки!$U1935</f>
        <v>1</v>
      </c>
      <c r="Y1935" s="17" t="n">
        <f aca="false">поверки!$V1935-поверки!$G1935</f>
        <v>2</v>
      </c>
      <c r="Z1935" s="17" t="str">
        <f aca="false">CONCATENATE(поверки!$Q1935," ",поверки!$S1935," номер ",поверки!$H1935)</f>
        <v>СГМ ЭРИС-100 СГМ ЭРИС-100 номер 112160240</v>
      </c>
    </row>
    <row r="1936" customFormat="false" ht="17.9" hidden="false" customHeight="false" outlineLevel="0" collapsed="false">
      <c r="B1936" s="1" t="s">
        <v>3974</v>
      </c>
      <c r="C1936" s="1" t="s">
        <v>30</v>
      </c>
      <c r="D1936" s="1" t="s">
        <v>446</v>
      </c>
      <c r="F1936" s="1" t="s">
        <v>3975</v>
      </c>
      <c r="G1936" s="16" t="n">
        <v>45768</v>
      </c>
      <c r="H1936" s="6" t="s">
        <v>4245</v>
      </c>
      <c r="J1936" s="1" t="s">
        <v>34</v>
      </c>
      <c r="K1936" s="1" t="s">
        <v>35</v>
      </c>
      <c r="L1936" s="1" t="s">
        <v>4246</v>
      </c>
      <c r="M1936" s="17" t="str">
        <f aca="false">IF(COUNTIF(поверки!$H$6:$H$3175,поверки!$H1936)&gt;1,"Дубликат","")</f>
        <v/>
      </c>
      <c r="N1936" s="17" t="str">
        <f aca="false">IF(COUNTIF(поверки!$L$6:$L$3175,поверки!$L1936)&gt;1,"Дубликат","")</f>
        <v/>
      </c>
      <c r="O1936" s="18" t="n">
        <v>1931</v>
      </c>
      <c r="P1936" s="17" t="str">
        <f aca="false">CONCATENATE(TEXT(MONTH(поверки!$G1936),"00"),"/",TEXT(поверки!$O1936,"000"), "/",TEXT(YEAR(поверки!$G1936)-2000,"00"))</f>
        <v>04/1931/25</v>
      </c>
      <c r="Q1936" s="17" t="str">
        <f aca="false">VLOOKUP(поверки!$F1936,'соответстиви ОТ типу'!$K$4:$M$344,2,FALSE())</f>
        <v>СГМ ЭРИС-100</v>
      </c>
      <c r="R1936" s="17" t="s">
        <v>52</v>
      </c>
      <c r="S1936" s="17" t="s">
        <v>3978</v>
      </c>
      <c r="T1936" s="17" t="n">
        <v>8</v>
      </c>
      <c r="U1936" s="19" t="n">
        <f aca="false">VLOOKUP(поверки!$T1936,'Акты п-п'!$C$5:$I$57,2,FALSE())</f>
        <v>45767</v>
      </c>
      <c r="V1936" s="19" t="n">
        <f aca="false">VLOOKUP(поверки!$T1936,'Акты п-п'!$C$5:$I$57,3,FALSE())</f>
        <v>45770</v>
      </c>
      <c r="W1936" s="17" t="str">
        <f aca="false">VLOOKUP(поверки!$T1936,'Акты п-п'!$C$5:$I$57,5,FALSE())</f>
        <v>Чупин А.А.</v>
      </c>
      <c r="X1936" s="17" t="n">
        <f aca="false">поверки!$G1936-поверки!$U1936</f>
        <v>1</v>
      </c>
      <c r="Y1936" s="17" t="n">
        <f aca="false">поверки!$V1936-поверки!$G1936</f>
        <v>2</v>
      </c>
      <c r="Z1936" s="17" t="str">
        <f aca="false">CONCATENATE(поверки!$Q1936," ",поверки!$S1936," номер ",поверки!$H1936)</f>
        <v>СГМ ЭРИС-100 СГМ ЭРИС-100 номер 112160060</v>
      </c>
    </row>
    <row r="1937" customFormat="false" ht="17.9" hidden="false" customHeight="false" outlineLevel="0" collapsed="false">
      <c r="B1937" s="1" t="s">
        <v>3974</v>
      </c>
      <c r="C1937" s="1" t="s">
        <v>30</v>
      </c>
      <c r="D1937" s="1" t="s">
        <v>446</v>
      </c>
      <c r="F1937" s="1" t="s">
        <v>3975</v>
      </c>
      <c r="G1937" s="16" t="n">
        <v>45768</v>
      </c>
      <c r="H1937" s="6" t="s">
        <v>4247</v>
      </c>
      <c r="J1937" s="1" t="s">
        <v>34</v>
      </c>
      <c r="K1937" s="1" t="s">
        <v>35</v>
      </c>
      <c r="L1937" s="1" t="s">
        <v>4248</v>
      </c>
      <c r="M1937" s="17" t="str">
        <f aca="false">IF(COUNTIF(поверки!$H$6:$H$3175,поверки!$H1937)&gt;1,"Дубликат","")</f>
        <v/>
      </c>
      <c r="N1937" s="17" t="str">
        <f aca="false">IF(COUNTIF(поверки!$L$6:$L$3175,поверки!$L1937)&gt;1,"Дубликат","")</f>
        <v/>
      </c>
      <c r="O1937" s="18" t="n">
        <v>1932</v>
      </c>
      <c r="P1937" s="17" t="str">
        <f aca="false">CONCATENATE(TEXT(MONTH(поверки!$G1937),"00"),"/",TEXT(поверки!$O1937,"000"), "/",TEXT(YEAR(поверки!$G1937)-2000,"00"))</f>
        <v>04/1932/25</v>
      </c>
      <c r="Q1937" s="17" t="str">
        <f aca="false">VLOOKUP(поверки!$F1937,'соответстиви ОТ типу'!$K$4:$M$344,2,FALSE())</f>
        <v>СГМ ЭРИС-100</v>
      </c>
      <c r="R1937" s="17" t="s">
        <v>52</v>
      </c>
      <c r="S1937" s="17" t="s">
        <v>3978</v>
      </c>
      <c r="T1937" s="17" t="n">
        <v>8</v>
      </c>
      <c r="U1937" s="19" t="n">
        <f aca="false">VLOOKUP(поверки!$T1937,'Акты п-п'!$C$5:$I$57,2,FALSE())</f>
        <v>45767</v>
      </c>
      <c r="V1937" s="19" t="n">
        <f aca="false">VLOOKUP(поверки!$T1937,'Акты п-п'!$C$5:$I$57,3,FALSE())</f>
        <v>45770</v>
      </c>
      <c r="W1937" s="17" t="str">
        <f aca="false">VLOOKUP(поверки!$T1937,'Акты п-п'!$C$5:$I$57,5,FALSE())</f>
        <v>Чупин А.А.</v>
      </c>
      <c r="X1937" s="17" t="n">
        <f aca="false">поверки!$G1937-поверки!$U1937</f>
        <v>1</v>
      </c>
      <c r="Y1937" s="17" t="n">
        <f aca="false">поверки!$V1937-поверки!$G1937</f>
        <v>2</v>
      </c>
      <c r="Z1937" s="17" t="str">
        <f aca="false">CONCATENATE(поверки!$Q1937," ",поверки!$S1937," номер ",поверки!$H1937)</f>
        <v>СГМ ЭРИС-100 СГМ ЭРИС-100 номер 112160228</v>
      </c>
    </row>
    <row r="1938" customFormat="false" ht="17.9" hidden="false" customHeight="false" outlineLevel="0" collapsed="false">
      <c r="B1938" s="1" t="s">
        <v>3974</v>
      </c>
      <c r="C1938" s="1" t="s">
        <v>30</v>
      </c>
      <c r="D1938" s="1" t="s">
        <v>446</v>
      </c>
      <c r="F1938" s="1" t="s">
        <v>3975</v>
      </c>
      <c r="G1938" s="16" t="n">
        <v>45768</v>
      </c>
      <c r="H1938" s="6" t="s">
        <v>4249</v>
      </c>
      <c r="J1938" s="1" t="s">
        <v>34</v>
      </c>
      <c r="K1938" s="1" t="s">
        <v>35</v>
      </c>
      <c r="L1938" s="1" t="s">
        <v>4250</v>
      </c>
      <c r="M1938" s="17" t="str">
        <f aca="false">IF(COUNTIF(поверки!$H$6:$H$3175,поверки!$H1938)&gt;1,"Дубликат","")</f>
        <v/>
      </c>
      <c r="N1938" s="17" t="str">
        <f aca="false">IF(COUNTIF(поверки!$L$6:$L$3175,поверки!$L1938)&gt;1,"Дубликат","")</f>
        <v/>
      </c>
      <c r="O1938" s="18" t="n">
        <v>1933</v>
      </c>
      <c r="P1938" s="17" t="str">
        <f aca="false">CONCATENATE(TEXT(MONTH(поверки!$G1938),"00"),"/",TEXT(поверки!$O1938,"000"), "/",TEXT(YEAR(поверки!$G1938)-2000,"00"))</f>
        <v>04/1933/25</v>
      </c>
      <c r="Q1938" s="17" t="str">
        <f aca="false">VLOOKUP(поверки!$F1938,'соответстиви ОТ типу'!$K$4:$M$344,2,FALSE())</f>
        <v>СГМ ЭРИС-100</v>
      </c>
      <c r="R1938" s="17" t="s">
        <v>52</v>
      </c>
      <c r="S1938" s="17" t="s">
        <v>3978</v>
      </c>
      <c r="T1938" s="17" t="n">
        <v>8</v>
      </c>
      <c r="U1938" s="19" t="n">
        <f aca="false">VLOOKUP(поверки!$T1938,'Акты п-п'!$C$5:$I$57,2,FALSE())</f>
        <v>45767</v>
      </c>
      <c r="V1938" s="19" t="n">
        <f aca="false">VLOOKUP(поверки!$T1938,'Акты п-п'!$C$5:$I$57,3,FALSE())</f>
        <v>45770</v>
      </c>
      <c r="W1938" s="17" t="str">
        <f aca="false">VLOOKUP(поверки!$T1938,'Акты п-п'!$C$5:$I$57,5,FALSE())</f>
        <v>Чупин А.А.</v>
      </c>
      <c r="X1938" s="17" t="n">
        <f aca="false">поверки!$G1938-поверки!$U1938</f>
        <v>1</v>
      </c>
      <c r="Y1938" s="17" t="n">
        <f aca="false">поверки!$V1938-поверки!$G1938</f>
        <v>2</v>
      </c>
      <c r="Z1938" s="17" t="str">
        <f aca="false">CONCATENATE(поверки!$Q1938," ",поверки!$S1938," номер ",поверки!$H1938)</f>
        <v>СГМ ЭРИС-100 СГМ ЭРИС-100 номер 112160221</v>
      </c>
    </row>
    <row r="1939" customFormat="false" ht="17.9" hidden="false" customHeight="false" outlineLevel="0" collapsed="false">
      <c r="B1939" s="1" t="s">
        <v>3974</v>
      </c>
      <c r="C1939" s="1" t="s">
        <v>30</v>
      </c>
      <c r="D1939" s="1" t="s">
        <v>446</v>
      </c>
      <c r="F1939" s="1" t="s">
        <v>3975</v>
      </c>
      <c r="G1939" s="16" t="n">
        <v>45768</v>
      </c>
      <c r="H1939" s="6" t="s">
        <v>4251</v>
      </c>
      <c r="J1939" s="1" t="s">
        <v>34</v>
      </c>
      <c r="K1939" s="1" t="s">
        <v>35</v>
      </c>
      <c r="L1939" s="1" t="s">
        <v>4252</v>
      </c>
      <c r="M1939" s="17" t="str">
        <f aca="false">IF(COUNTIF(поверки!$H$6:$H$3175,поверки!$H1939)&gt;1,"Дубликат","")</f>
        <v/>
      </c>
      <c r="N1939" s="17" t="str">
        <f aca="false">IF(COUNTIF(поверки!$L$6:$L$3175,поверки!$L1939)&gt;1,"Дубликат","")</f>
        <v/>
      </c>
      <c r="O1939" s="18" t="n">
        <v>1934</v>
      </c>
      <c r="P1939" s="17" t="str">
        <f aca="false">CONCATENATE(TEXT(MONTH(поверки!$G1939),"00"),"/",TEXT(поверки!$O1939,"000"), "/",TEXT(YEAR(поверки!$G1939)-2000,"00"))</f>
        <v>04/1934/25</v>
      </c>
      <c r="Q1939" s="17" t="str">
        <f aca="false">VLOOKUP(поверки!$F1939,'соответстиви ОТ типу'!$K$4:$M$344,2,FALSE())</f>
        <v>СГМ ЭРИС-100</v>
      </c>
      <c r="R1939" s="17" t="s">
        <v>52</v>
      </c>
      <c r="S1939" s="17" t="s">
        <v>3978</v>
      </c>
      <c r="T1939" s="17" t="n">
        <v>8</v>
      </c>
      <c r="U1939" s="19" t="n">
        <f aca="false">VLOOKUP(поверки!$T1939,'Акты п-п'!$C$5:$I$57,2,FALSE())</f>
        <v>45767</v>
      </c>
      <c r="V1939" s="19" t="n">
        <f aca="false">VLOOKUP(поверки!$T1939,'Акты п-п'!$C$5:$I$57,3,FALSE())</f>
        <v>45770</v>
      </c>
      <c r="W1939" s="17" t="str">
        <f aca="false">VLOOKUP(поверки!$T1939,'Акты п-п'!$C$5:$I$57,5,FALSE())</f>
        <v>Чупин А.А.</v>
      </c>
      <c r="X1939" s="17" t="n">
        <f aca="false">поверки!$G1939-поверки!$U1939</f>
        <v>1</v>
      </c>
      <c r="Y1939" s="17" t="n">
        <f aca="false">поверки!$V1939-поверки!$G1939</f>
        <v>2</v>
      </c>
      <c r="Z1939" s="17" t="str">
        <f aca="false">CONCATENATE(поверки!$Q1939," ",поверки!$S1939," номер ",поверки!$H1939)</f>
        <v>СГМ ЭРИС-100 СГМ ЭРИС-100 номер 112160012</v>
      </c>
    </row>
    <row r="1940" customFormat="false" ht="17.9" hidden="false" customHeight="false" outlineLevel="0" collapsed="false">
      <c r="B1940" s="1" t="s">
        <v>3974</v>
      </c>
      <c r="C1940" s="1" t="s">
        <v>30</v>
      </c>
      <c r="D1940" s="1" t="s">
        <v>446</v>
      </c>
      <c r="F1940" s="1" t="s">
        <v>3975</v>
      </c>
      <c r="G1940" s="16" t="n">
        <v>45768</v>
      </c>
      <c r="H1940" s="6" t="s">
        <v>4253</v>
      </c>
      <c r="J1940" s="1" t="s">
        <v>34</v>
      </c>
      <c r="K1940" s="1" t="s">
        <v>35</v>
      </c>
      <c r="L1940" s="1" t="s">
        <v>4254</v>
      </c>
      <c r="M1940" s="17" t="str">
        <f aca="false">IF(COUNTIF(поверки!$H$6:$H$3175,поверки!$H1940)&gt;1,"Дубликат","")</f>
        <v/>
      </c>
      <c r="N1940" s="17" t="str">
        <f aca="false">IF(COUNTIF(поверки!$L$6:$L$3175,поверки!$L1940)&gt;1,"Дубликат","")</f>
        <v/>
      </c>
      <c r="O1940" s="18" t="n">
        <v>1935</v>
      </c>
      <c r="P1940" s="17" t="str">
        <f aca="false">CONCATENATE(TEXT(MONTH(поверки!$G1940),"00"),"/",TEXT(поверки!$O1940,"000"), "/",TEXT(YEAR(поверки!$G1940)-2000,"00"))</f>
        <v>04/1935/25</v>
      </c>
      <c r="Q1940" s="17" t="str">
        <f aca="false">VLOOKUP(поверки!$F1940,'соответстиви ОТ типу'!$K$4:$M$344,2,FALSE())</f>
        <v>СГМ ЭРИС-100</v>
      </c>
      <c r="R1940" s="17" t="s">
        <v>52</v>
      </c>
      <c r="S1940" s="17" t="s">
        <v>3978</v>
      </c>
      <c r="T1940" s="17" t="n">
        <v>8</v>
      </c>
      <c r="U1940" s="19" t="n">
        <f aca="false">VLOOKUP(поверки!$T1940,'Акты п-п'!$C$5:$I$57,2,FALSE())</f>
        <v>45767</v>
      </c>
      <c r="V1940" s="19" t="n">
        <f aca="false">VLOOKUP(поверки!$T1940,'Акты п-п'!$C$5:$I$57,3,FALSE())</f>
        <v>45770</v>
      </c>
      <c r="W1940" s="17" t="str">
        <f aca="false">VLOOKUP(поверки!$T1940,'Акты п-п'!$C$5:$I$57,5,FALSE())</f>
        <v>Чупин А.А.</v>
      </c>
      <c r="X1940" s="17" t="n">
        <f aca="false">поверки!$G1940-поверки!$U1940</f>
        <v>1</v>
      </c>
      <c r="Y1940" s="17" t="n">
        <f aca="false">поверки!$V1940-поверки!$G1940</f>
        <v>2</v>
      </c>
      <c r="Z1940" s="17" t="str">
        <f aca="false">CONCATENATE(поверки!$Q1940," ",поверки!$S1940," номер ",поверки!$H1940)</f>
        <v>СГМ ЭРИС-100 СГМ ЭРИС-100 номер 112160091</v>
      </c>
    </row>
    <row r="1941" customFormat="false" ht="17.9" hidden="false" customHeight="false" outlineLevel="0" collapsed="false">
      <c r="B1941" s="1" t="s">
        <v>3974</v>
      </c>
      <c r="C1941" s="1" t="s">
        <v>30</v>
      </c>
      <c r="D1941" s="1" t="s">
        <v>446</v>
      </c>
      <c r="F1941" s="1" t="s">
        <v>3975</v>
      </c>
      <c r="G1941" s="16" t="n">
        <v>45768</v>
      </c>
      <c r="H1941" s="6" t="s">
        <v>4255</v>
      </c>
      <c r="J1941" s="1" t="s">
        <v>34</v>
      </c>
      <c r="K1941" s="1" t="s">
        <v>35</v>
      </c>
      <c r="L1941" s="1" t="s">
        <v>4256</v>
      </c>
      <c r="M1941" s="17" t="str">
        <f aca="false">IF(COUNTIF(поверки!$H$6:$H$3175,поверки!$H1941)&gt;1,"Дубликат","")</f>
        <v/>
      </c>
      <c r="N1941" s="17" t="str">
        <f aca="false">IF(COUNTIF(поверки!$L$6:$L$3175,поверки!$L1941)&gt;1,"Дубликат","")</f>
        <v/>
      </c>
      <c r="O1941" s="18" t="n">
        <v>1936</v>
      </c>
      <c r="P1941" s="17" t="str">
        <f aca="false">CONCATENATE(TEXT(MONTH(поверки!$G1941),"00"),"/",TEXT(поверки!$O1941,"000"), "/",TEXT(YEAR(поверки!$G1941)-2000,"00"))</f>
        <v>04/1936/25</v>
      </c>
      <c r="Q1941" s="17" t="str">
        <f aca="false">VLOOKUP(поверки!$F1941,'соответстиви ОТ типу'!$K$4:$M$344,2,FALSE())</f>
        <v>СГМ ЭРИС-100</v>
      </c>
      <c r="R1941" s="17" t="s">
        <v>52</v>
      </c>
      <c r="S1941" s="17" t="s">
        <v>3978</v>
      </c>
      <c r="T1941" s="17" t="n">
        <v>8</v>
      </c>
      <c r="U1941" s="19" t="n">
        <f aca="false">VLOOKUP(поверки!$T1941,'Акты п-п'!$C$5:$I$57,2,FALSE())</f>
        <v>45767</v>
      </c>
      <c r="V1941" s="19" t="n">
        <f aca="false">VLOOKUP(поверки!$T1941,'Акты п-п'!$C$5:$I$57,3,FALSE())</f>
        <v>45770</v>
      </c>
      <c r="W1941" s="17" t="str">
        <f aca="false">VLOOKUP(поверки!$T1941,'Акты п-п'!$C$5:$I$57,5,FALSE())</f>
        <v>Чупин А.А.</v>
      </c>
      <c r="X1941" s="17" t="n">
        <f aca="false">поверки!$G1941-поверки!$U1941</f>
        <v>1</v>
      </c>
      <c r="Y1941" s="17" t="n">
        <f aca="false">поверки!$V1941-поверки!$G1941</f>
        <v>2</v>
      </c>
      <c r="Z1941" s="17" t="str">
        <f aca="false">CONCATENATE(поверки!$Q1941," ",поверки!$S1941," номер ",поверки!$H1941)</f>
        <v>СГМ ЭРИС-100 СГМ ЭРИС-100 номер 112160063</v>
      </c>
    </row>
    <row r="1942" customFormat="false" ht="17.9" hidden="false" customHeight="false" outlineLevel="0" collapsed="false">
      <c r="B1942" s="1" t="s">
        <v>3974</v>
      </c>
      <c r="C1942" s="1" t="s">
        <v>30</v>
      </c>
      <c r="D1942" s="1" t="s">
        <v>446</v>
      </c>
      <c r="F1942" s="1" t="s">
        <v>3975</v>
      </c>
      <c r="G1942" s="16" t="n">
        <v>45768</v>
      </c>
      <c r="H1942" s="6" t="s">
        <v>4257</v>
      </c>
      <c r="J1942" s="1" t="s">
        <v>34</v>
      </c>
      <c r="K1942" s="1" t="s">
        <v>35</v>
      </c>
      <c r="L1942" s="1" t="s">
        <v>4258</v>
      </c>
      <c r="M1942" s="17" t="str">
        <f aca="false">IF(COUNTIF(поверки!$H$6:$H$3175,поверки!$H1942)&gt;1,"Дубликат","")</f>
        <v/>
      </c>
      <c r="N1942" s="17" t="str">
        <f aca="false">IF(COUNTIF(поверки!$L$6:$L$3175,поверки!$L1942)&gt;1,"Дубликат","")</f>
        <v/>
      </c>
      <c r="O1942" s="18" t="n">
        <v>1937</v>
      </c>
      <c r="P1942" s="17" t="str">
        <f aca="false">CONCATENATE(TEXT(MONTH(поверки!$G1942),"00"),"/",TEXT(поверки!$O1942,"000"), "/",TEXT(YEAR(поверки!$G1942)-2000,"00"))</f>
        <v>04/1937/25</v>
      </c>
      <c r="Q1942" s="17" t="str">
        <f aca="false">VLOOKUP(поверки!$F1942,'соответстиви ОТ типу'!$K$4:$M$344,2,FALSE())</f>
        <v>СГМ ЭРИС-100</v>
      </c>
      <c r="R1942" s="17" t="s">
        <v>52</v>
      </c>
      <c r="S1942" s="17" t="s">
        <v>3978</v>
      </c>
      <c r="T1942" s="17" t="n">
        <v>8</v>
      </c>
      <c r="U1942" s="19" t="n">
        <f aca="false">VLOOKUP(поверки!$T1942,'Акты п-п'!$C$5:$I$57,2,FALSE())</f>
        <v>45767</v>
      </c>
      <c r="V1942" s="19" t="n">
        <f aca="false">VLOOKUP(поверки!$T1942,'Акты п-п'!$C$5:$I$57,3,FALSE())</f>
        <v>45770</v>
      </c>
      <c r="W1942" s="17" t="str">
        <f aca="false">VLOOKUP(поверки!$T1942,'Акты п-п'!$C$5:$I$57,5,FALSE())</f>
        <v>Чупин А.А.</v>
      </c>
      <c r="X1942" s="17" t="n">
        <f aca="false">поверки!$G1942-поверки!$U1942</f>
        <v>1</v>
      </c>
      <c r="Y1942" s="17" t="n">
        <f aca="false">поверки!$V1942-поверки!$G1942</f>
        <v>2</v>
      </c>
      <c r="Z1942" s="17" t="str">
        <f aca="false">CONCATENATE(поверки!$Q1942," ",поверки!$S1942," номер ",поверки!$H1942)</f>
        <v>СГМ ЭРИС-100 СГМ ЭРИС-100 номер 112160139</v>
      </c>
    </row>
    <row r="1943" customFormat="false" ht="17.9" hidden="false" customHeight="false" outlineLevel="0" collapsed="false">
      <c r="B1943" s="1" t="s">
        <v>3974</v>
      </c>
      <c r="C1943" s="1" t="s">
        <v>30</v>
      </c>
      <c r="D1943" s="1" t="s">
        <v>446</v>
      </c>
      <c r="F1943" s="1" t="s">
        <v>3975</v>
      </c>
      <c r="G1943" s="16" t="n">
        <v>45768</v>
      </c>
      <c r="H1943" s="6" t="s">
        <v>4259</v>
      </c>
      <c r="J1943" s="1" t="s">
        <v>34</v>
      </c>
      <c r="K1943" s="1" t="s">
        <v>35</v>
      </c>
      <c r="L1943" s="1" t="s">
        <v>4260</v>
      </c>
      <c r="M1943" s="17" t="str">
        <f aca="false">IF(COUNTIF(поверки!$H$6:$H$3175,поверки!$H1943)&gt;1,"Дубликат","")</f>
        <v/>
      </c>
      <c r="N1943" s="17" t="str">
        <f aca="false">IF(COUNTIF(поверки!$L$6:$L$3175,поверки!$L1943)&gt;1,"Дубликат","")</f>
        <v/>
      </c>
      <c r="O1943" s="18" t="n">
        <v>1938</v>
      </c>
      <c r="P1943" s="17" t="str">
        <f aca="false">CONCATENATE(TEXT(MONTH(поверки!$G1943),"00"),"/",TEXT(поверки!$O1943,"000"), "/",TEXT(YEAR(поверки!$G1943)-2000,"00"))</f>
        <v>04/1938/25</v>
      </c>
      <c r="Q1943" s="17" t="str">
        <f aca="false">VLOOKUP(поверки!$F1943,'соответстиви ОТ типу'!$K$4:$M$344,2,FALSE())</f>
        <v>СГМ ЭРИС-100</v>
      </c>
      <c r="R1943" s="17" t="s">
        <v>52</v>
      </c>
      <c r="S1943" s="17" t="s">
        <v>3978</v>
      </c>
      <c r="T1943" s="17" t="n">
        <v>8</v>
      </c>
      <c r="U1943" s="19" t="n">
        <f aca="false">VLOOKUP(поверки!$T1943,'Акты п-п'!$C$5:$I$57,2,FALSE())</f>
        <v>45767</v>
      </c>
      <c r="V1943" s="19" t="n">
        <f aca="false">VLOOKUP(поверки!$T1943,'Акты п-п'!$C$5:$I$57,3,FALSE())</f>
        <v>45770</v>
      </c>
      <c r="W1943" s="17" t="str">
        <f aca="false">VLOOKUP(поверки!$T1943,'Акты п-п'!$C$5:$I$57,5,FALSE())</f>
        <v>Чупин А.А.</v>
      </c>
      <c r="X1943" s="17" t="n">
        <f aca="false">поверки!$G1943-поверки!$U1943</f>
        <v>1</v>
      </c>
      <c r="Y1943" s="17" t="n">
        <f aca="false">поверки!$V1943-поверки!$G1943</f>
        <v>2</v>
      </c>
      <c r="Z1943" s="17" t="str">
        <f aca="false">CONCATENATE(поверки!$Q1943," ",поверки!$S1943," номер ",поверки!$H1943)</f>
        <v>СГМ ЭРИС-100 СГМ ЭРИС-100 номер 112160046</v>
      </c>
    </row>
    <row r="1944" customFormat="false" ht="17.9" hidden="false" customHeight="false" outlineLevel="0" collapsed="false">
      <c r="B1944" s="1" t="s">
        <v>3974</v>
      </c>
      <c r="C1944" s="1" t="s">
        <v>30</v>
      </c>
      <c r="D1944" s="1" t="s">
        <v>446</v>
      </c>
      <c r="F1944" s="1" t="s">
        <v>3975</v>
      </c>
      <c r="G1944" s="16" t="n">
        <v>45768</v>
      </c>
      <c r="H1944" s="6" t="s">
        <v>4261</v>
      </c>
      <c r="J1944" s="1" t="s">
        <v>34</v>
      </c>
      <c r="K1944" s="1" t="s">
        <v>35</v>
      </c>
      <c r="L1944" s="1" t="s">
        <v>4262</v>
      </c>
      <c r="M1944" s="17" t="str">
        <f aca="false">IF(COUNTIF(поверки!$H$6:$H$3175,поверки!$H1944)&gt;1,"Дубликат","")</f>
        <v/>
      </c>
      <c r="N1944" s="17" t="str">
        <f aca="false">IF(COUNTIF(поверки!$L$6:$L$3175,поверки!$L1944)&gt;1,"Дубликат","")</f>
        <v/>
      </c>
      <c r="O1944" s="18" t="n">
        <v>1939</v>
      </c>
      <c r="P1944" s="17" t="str">
        <f aca="false">CONCATENATE(TEXT(MONTH(поверки!$G1944),"00"),"/",TEXT(поверки!$O1944,"000"), "/",TEXT(YEAR(поверки!$G1944)-2000,"00"))</f>
        <v>04/1939/25</v>
      </c>
      <c r="Q1944" s="17" t="str">
        <f aca="false">VLOOKUP(поверки!$F1944,'соответстиви ОТ типу'!$K$4:$M$344,2,FALSE())</f>
        <v>СГМ ЭРИС-100</v>
      </c>
      <c r="R1944" s="17" t="s">
        <v>52</v>
      </c>
      <c r="S1944" s="17" t="s">
        <v>3978</v>
      </c>
      <c r="T1944" s="17" t="n">
        <v>8</v>
      </c>
      <c r="U1944" s="19" t="n">
        <f aca="false">VLOOKUP(поверки!$T1944,'Акты п-п'!$C$5:$I$57,2,FALSE())</f>
        <v>45767</v>
      </c>
      <c r="V1944" s="19" t="n">
        <f aca="false">VLOOKUP(поверки!$T1944,'Акты п-п'!$C$5:$I$57,3,FALSE())</f>
        <v>45770</v>
      </c>
      <c r="W1944" s="17" t="str">
        <f aca="false">VLOOKUP(поверки!$T1944,'Акты п-п'!$C$5:$I$57,5,FALSE())</f>
        <v>Чупин А.А.</v>
      </c>
      <c r="X1944" s="17" t="n">
        <f aca="false">поверки!$G1944-поверки!$U1944</f>
        <v>1</v>
      </c>
      <c r="Y1944" s="17" t="n">
        <f aca="false">поверки!$V1944-поверки!$G1944</f>
        <v>2</v>
      </c>
      <c r="Z1944" s="17" t="str">
        <f aca="false">CONCATENATE(поверки!$Q1944," ",поверки!$S1944," номер ",поверки!$H1944)</f>
        <v>СГМ ЭРИС-100 СГМ ЭРИС-100 номер 112160287</v>
      </c>
    </row>
    <row r="1945" customFormat="false" ht="17.9" hidden="false" customHeight="false" outlineLevel="0" collapsed="false">
      <c r="B1945" s="1" t="s">
        <v>3974</v>
      </c>
      <c r="C1945" s="1" t="s">
        <v>30</v>
      </c>
      <c r="D1945" s="1" t="s">
        <v>446</v>
      </c>
      <c r="F1945" s="1" t="s">
        <v>3975</v>
      </c>
      <c r="G1945" s="16" t="n">
        <v>45768</v>
      </c>
      <c r="H1945" s="6" t="s">
        <v>4263</v>
      </c>
      <c r="J1945" s="1" t="s">
        <v>34</v>
      </c>
      <c r="K1945" s="1" t="s">
        <v>35</v>
      </c>
      <c r="L1945" s="1" t="s">
        <v>4264</v>
      </c>
      <c r="M1945" s="17" t="str">
        <f aca="false">IF(COUNTIF(поверки!$H$6:$H$3175,поверки!$H1945)&gt;1,"Дубликат","")</f>
        <v/>
      </c>
      <c r="N1945" s="17" t="str">
        <f aca="false">IF(COUNTIF(поверки!$L$6:$L$3175,поверки!$L1945)&gt;1,"Дубликат","")</f>
        <v/>
      </c>
      <c r="O1945" s="18" t="n">
        <v>1940</v>
      </c>
      <c r="P1945" s="17" t="str">
        <f aca="false">CONCATENATE(TEXT(MONTH(поверки!$G1945),"00"),"/",TEXT(поверки!$O1945,"000"), "/",TEXT(YEAR(поверки!$G1945)-2000,"00"))</f>
        <v>04/1940/25</v>
      </c>
      <c r="Q1945" s="17" t="str">
        <f aca="false">VLOOKUP(поверки!$F1945,'соответстиви ОТ типу'!$K$4:$M$344,2,FALSE())</f>
        <v>СГМ ЭРИС-100</v>
      </c>
      <c r="R1945" s="17" t="s">
        <v>52</v>
      </c>
      <c r="S1945" s="17" t="s">
        <v>3978</v>
      </c>
      <c r="T1945" s="17" t="n">
        <v>8</v>
      </c>
      <c r="U1945" s="19" t="n">
        <f aca="false">VLOOKUP(поверки!$T1945,'Акты п-п'!$C$5:$I$57,2,FALSE())</f>
        <v>45767</v>
      </c>
      <c r="V1945" s="19" t="n">
        <f aca="false">VLOOKUP(поверки!$T1945,'Акты п-п'!$C$5:$I$57,3,FALSE())</f>
        <v>45770</v>
      </c>
      <c r="W1945" s="17" t="str">
        <f aca="false">VLOOKUP(поверки!$T1945,'Акты п-п'!$C$5:$I$57,5,FALSE())</f>
        <v>Чупин А.А.</v>
      </c>
      <c r="X1945" s="17" t="n">
        <f aca="false">поверки!$G1945-поверки!$U1945</f>
        <v>1</v>
      </c>
      <c r="Y1945" s="17" t="n">
        <f aca="false">поверки!$V1945-поверки!$G1945</f>
        <v>2</v>
      </c>
      <c r="Z1945" s="17" t="str">
        <f aca="false">CONCATENATE(поверки!$Q1945," ",поверки!$S1945," номер ",поверки!$H1945)</f>
        <v>СГМ ЭРИС-100 СГМ ЭРИС-100 номер 112160005</v>
      </c>
    </row>
    <row r="1946" customFormat="false" ht="17.9" hidden="false" customHeight="false" outlineLevel="0" collapsed="false">
      <c r="B1946" s="1" t="s">
        <v>3974</v>
      </c>
      <c r="C1946" s="1" t="s">
        <v>30</v>
      </c>
      <c r="D1946" s="1" t="s">
        <v>446</v>
      </c>
      <c r="F1946" s="1" t="s">
        <v>3975</v>
      </c>
      <c r="G1946" s="16" t="n">
        <v>45768</v>
      </c>
      <c r="H1946" s="6" t="s">
        <v>4265</v>
      </c>
      <c r="J1946" s="1" t="s">
        <v>34</v>
      </c>
      <c r="K1946" s="1" t="s">
        <v>35</v>
      </c>
      <c r="L1946" s="1" t="s">
        <v>4266</v>
      </c>
      <c r="M1946" s="17" t="str">
        <f aca="false">IF(COUNTIF(поверки!$H$6:$H$3175,поверки!$H1946)&gt;1,"Дубликат","")</f>
        <v/>
      </c>
      <c r="N1946" s="17" t="str">
        <f aca="false">IF(COUNTIF(поверки!$L$6:$L$3175,поверки!$L1946)&gt;1,"Дубликат","")</f>
        <v/>
      </c>
      <c r="O1946" s="18" t="n">
        <v>1941</v>
      </c>
      <c r="P1946" s="17" t="str">
        <f aca="false">CONCATENATE(TEXT(MONTH(поверки!$G1946),"00"),"/",TEXT(поверки!$O1946,"000"), "/",TEXT(YEAR(поверки!$G1946)-2000,"00"))</f>
        <v>04/1941/25</v>
      </c>
      <c r="Q1946" s="17" t="str">
        <f aca="false">VLOOKUP(поверки!$F1946,'соответстиви ОТ типу'!$K$4:$M$344,2,FALSE())</f>
        <v>СГМ ЭРИС-100</v>
      </c>
      <c r="R1946" s="17" t="s">
        <v>52</v>
      </c>
      <c r="S1946" s="17" t="s">
        <v>3978</v>
      </c>
      <c r="T1946" s="17" t="n">
        <v>8</v>
      </c>
      <c r="U1946" s="19" t="n">
        <f aca="false">VLOOKUP(поверки!$T1946,'Акты п-п'!$C$5:$I$57,2,FALSE())</f>
        <v>45767</v>
      </c>
      <c r="V1946" s="19" t="n">
        <f aca="false">VLOOKUP(поверки!$T1946,'Акты п-п'!$C$5:$I$57,3,FALSE())</f>
        <v>45770</v>
      </c>
      <c r="W1946" s="17" t="str">
        <f aca="false">VLOOKUP(поверки!$T1946,'Акты п-п'!$C$5:$I$57,5,FALSE())</f>
        <v>Чупин А.А.</v>
      </c>
      <c r="X1946" s="17" t="n">
        <f aca="false">поверки!$G1946-поверки!$U1946</f>
        <v>1</v>
      </c>
      <c r="Y1946" s="17" t="n">
        <f aca="false">поверки!$V1946-поверки!$G1946</f>
        <v>2</v>
      </c>
      <c r="Z1946" s="17" t="str">
        <f aca="false">CONCATENATE(поверки!$Q1946," ",поверки!$S1946," номер ",поверки!$H1946)</f>
        <v>СГМ ЭРИС-100 СГМ ЭРИС-100 номер 112160202</v>
      </c>
    </row>
    <row r="1947" customFormat="false" ht="17.9" hidden="false" customHeight="false" outlineLevel="0" collapsed="false">
      <c r="B1947" s="1" t="s">
        <v>3974</v>
      </c>
      <c r="C1947" s="1" t="s">
        <v>30</v>
      </c>
      <c r="D1947" s="1" t="s">
        <v>446</v>
      </c>
      <c r="F1947" s="1" t="s">
        <v>3975</v>
      </c>
      <c r="G1947" s="16" t="n">
        <v>45768</v>
      </c>
      <c r="H1947" s="6" t="s">
        <v>4267</v>
      </c>
      <c r="J1947" s="1" t="s">
        <v>34</v>
      </c>
      <c r="K1947" s="1" t="s">
        <v>35</v>
      </c>
      <c r="L1947" s="1" t="s">
        <v>4268</v>
      </c>
      <c r="M1947" s="17" t="str">
        <f aca="false">IF(COUNTIF(поверки!$H$6:$H$3175,поверки!$H1947)&gt;1,"Дубликат","")</f>
        <v/>
      </c>
      <c r="N1947" s="17" t="str">
        <f aca="false">IF(COUNTIF(поверки!$L$6:$L$3175,поверки!$L1947)&gt;1,"Дубликат","")</f>
        <v/>
      </c>
      <c r="O1947" s="18" t="n">
        <v>1942</v>
      </c>
      <c r="P1947" s="17" t="str">
        <f aca="false">CONCATENATE(TEXT(MONTH(поверки!$G1947),"00"),"/",TEXT(поверки!$O1947,"000"), "/",TEXT(YEAR(поверки!$G1947)-2000,"00"))</f>
        <v>04/1942/25</v>
      </c>
      <c r="Q1947" s="17" t="str">
        <f aca="false">VLOOKUP(поверки!$F1947,'соответстиви ОТ типу'!$K$4:$M$344,2,FALSE())</f>
        <v>СГМ ЭРИС-100</v>
      </c>
      <c r="R1947" s="17" t="s">
        <v>52</v>
      </c>
      <c r="S1947" s="17" t="s">
        <v>3978</v>
      </c>
      <c r="T1947" s="17" t="n">
        <v>8</v>
      </c>
      <c r="U1947" s="19" t="n">
        <f aca="false">VLOOKUP(поверки!$T1947,'Акты п-п'!$C$5:$I$57,2,FALSE())</f>
        <v>45767</v>
      </c>
      <c r="V1947" s="19" t="n">
        <f aca="false">VLOOKUP(поверки!$T1947,'Акты п-п'!$C$5:$I$57,3,FALSE())</f>
        <v>45770</v>
      </c>
      <c r="W1947" s="17" t="str">
        <f aca="false">VLOOKUP(поверки!$T1947,'Акты п-п'!$C$5:$I$57,5,FALSE())</f>
        <v>Чупин А.А.</v>
      </c>
      <c r="X1947" s="17" t="n">
        <f aca="false">поверки!$G1947-поверки!$U1947</f>
        <v>1</v>
      </c>
      <c r="Y1947" s="17" t="n">
        <f aca="false">поверки!$V1947-поверки!$G1947</f>
        <v>2</v>
      </c>
      <c r="Z1947" s="17" t="str">
        <f aca="false">CONCATENATE(поверки!$Q1947," ",поверки!$S1947," номер ",поверки!$H1947)</f>
        <v>СГМ ЭРИС-100 СГМ ЭРИС-100 номер 112160135</v>
      </c>
    </row>
    <row r="1948" customFormat="false" ht="17.9" hidden="false" customHeight="false" outlineLevel="0" collapsed="false">
      <c r="B1948" s="1" t="s">
        <v>3974</v>
      </c>
      <c r="C1948" s="1" t="s">
        <v>30</v>
      </c>
      <c r="D1948" s="1" t="s">
        <v>446</v>
      </c>
      <c r="F1948" s="1" t="s">
        <v>3975</v>
      </c>
      <c r="G1948" s="16" t="n">
        <v>45768</v>
      </c>
      <c r="H1948" s="6" t="s">
        <v>4269</v>
      </c>
      <c r="J1948" s="1" t="s">
        <v>34</v>
      </c>
      <c r="K1948" s="1" t="s">
        <v>35</v>
      </c>
      <c r="L1948" s="1" t="s">
        <v>4270</v>
      </c>
      <c r="M1948" s="17" t="str">
        <f aca="false">IF(COUNTIF(поверки!$H$6:$H$3175,поверки!$H1948)&gt;1,"Дубликат","")</f>
        <v/>
      </c>
      <c r="N1948" s="17" t="str">
        <f aca="false">IF(COUNTIF(поверки!$L$6:$L$3175,поверки!$L1948)&gt;1,"Дубликат","")</f>
        <v/>
      </c>
      <c r="O1948" s="18" t="n">
        <v>1943</v>
      </c>
      <c r="P1948" s="17" t="str">
        <f aca="false">CONCATENATE(TEXT(MONTH(поверки!$G1948),"00"),"/",TEXT(поверки!$O1948,"000"), "/",TEXT(YEAR(поверки!$G1948)-2000,"00"))</f>
        <v>04/1943/25</v>
      </c>
      <c r="Q1948" s="17" t="str">
        <f aca="false">VLOOKUP(поверки!$F1948,'соответстиви ОТ типу'!$K$4:$M$344,2,FALSE())</f>
        <v>СГМ ЭРИС-100</v>
      </c>
      <c r="R1948" s="17" t="s">
        <v>52</v>
      </c>
      <c r="S1948" s="17" t="s">
        <v>3978</v>
      </c>
      <c r="T1948" s="17" t="n">
        <v>8</v>
      </c>
      <c r="U1948" s="19" t="n">
        <f aca="false">VLOOKUP(поверки!$T1948,'Акты п-п'!$C$5:$I$57,2,FALSE())</f>
        <v>45767</v>
      </c>
      <c r="V1948" s="19" t="n">
        <f aca="false">VLOOKUP(поверки!$T1948,'Акты п-п'!$C$5:$I$57,3,FALSE())</f>
        <v>45770</v>
      </c>
      <c r="W1948" s="17" t="str">
        <f aca="false">VLOOKUP(поверки!$T1948,'Акты п-п'!$C$5:$I$57,5,FALSE())</f>
        <v>Чупин А.А.</v>
      </c>
      <c r="X1948" s="17" t="n">
        <f aca="false">поверки!$G1948-поверки!$U1948</f>
        <v>1</v>
      </c>
      <c r="Y1948" s="17" t="n">
        <f aca="false">поверки!$V1948-поверки!$G1948</f>
        <v>2</v>
      </c>
      <c r="Z1948" s="17" t="str">
        <f aca="false">CONCATENATE(поверки!$Q1948," ",поверки!$S1948," номер ",поверки!$H1948)</f>
        <v>СГМ ЭРИС-100 СГМ ЭРИС-100 номер 112160182</v>
      </c>
    </row>
    <row r="1949" customFormat="false" ht="17.9" hidden="false" customHeight="false" outlineLevel="0" collapsed="false">
      <c r="B1949" s="1" t="s">
        <v>3974</v>
      </c>
      <c r="C1949" s="1" t="s">
        <v>30</v>
      </c>
      <c r="D1949" s="1" t="s">
        <v>446</v>
      </c>
      <c r="F1949" s="1" t="s">
        <v>3975</v>
      </c>
      <c r="G1949" s="16" t="n">
        <v>45768</v>
      </c>
      <c r="H1949" s="6" t="s">
        <v>4271</v>
      </c>
      <c r="J1949" s="1" t="s">
        <v>34</v>
      </c>
      <c r="K1949" s="1" t="s">
        <v>35</v>
      </c>
      <c r="L1949" s="1" t="s">
        <v>4272</v>
      </c>
      <c r="M1949" s="17" t="str">
        <f aca="false">IF(COUNTIF(поверки!$H$6:$H$3175,поверки!$H1949)&gt;1,"Дубликат","")</f>
        <v/>
      </c>
      <c r="N1949" s="17" t="str">
        <f aca="false">IF(COUNTIF(поверки!$L$6:$L$3175,поверки!$L1949)&gt;1,"Дубликат","")</f>
        <v/>
      </c>
      <c r="O1949" s="18" t="n">
        <v>1944</v>
      </c>
      <c r="P1949" s="17" t="str">
        <f aca="false">CONCATENATE(TEXT(MONTH(поверки!$G1949),"00"),"/",TEXT(поверки!$O1949,"000"), "/",TEXT(YEAR(поверки!$G1949)-2000,"00"))</f>
        <v>04/1944/25</v>
      </c>
      <c r="Q1949" s="17" t="str">
        <f aca="false">VLOOKUP(поверки!$F1949,'соответстиви ОТ типу'!$K$4:$M$344,2,FALSE())</f>
        <v>СГМ ЭРИС-100</v>
      </c>
      <c r="R1949" s="17" t="s">
        <v>52</v>
      </c>
      <c r="S1949" s="17" t="s">
        <v>3978</v>
      </c>
      <c r="T1949" s="17" t="n">
        <v>8</v>
      </c>
      <c r="U1949" s="19" t="n">
        <f aca="false">VLOOKUP(поверки!$T1949,'Акты п-п'!$C$5:$I$57,2,FALSE())</f>
        <v>45767</v>
      </c>
      <c r="V1949" s="19" t="n">
        <f aca="false">VLOOKUP(поверки!$T1949,'Акты п-п'!$C$5:$I$57,3,FALSE())</f>
        <v>45770</v>
      </c>
      <c r="W1949" s="17" t="str">
        <f aca="false">VLOOKUP(поверки!$T1949,'Акты п-п'!$C$5:$I$57,5,FALSE())</f>
        <v>Чупин А.А.</v>
      </c>
      <c r="X1949" s="17" t="n">
        <f aca="false">поверки!$G1949-поверки!$U1949</f>
        <v>1</v>
      </c>
      <c r="Y1949" s="17" t="n">
        <f aca="false">поверки!$V1949-поверки!$G1949</f>
        <v>2</v>
      </c>
      <c r="Z1949" s="17" t="str">
        <f aca="false">CONCATENATE(поверки!$Q1949," ",поверки!$S1949," номер ",поверки!$H1949)</f>
        <v>СГМ ЭРИС-100 СГМ ЭРИС-100 номер 112160155</v>
      </c>
    </row>
    <row r="1950" customFormat="false" ht="17.9" hidden="false" customHeight="false" outlineLevel="0" collapsed="false">
      <c r="B1950" s="1" t="s">
        <v>3974</v>
      </c>
      <c r="C1950" s="1" t="s">
        <v>30</v>
      </c>
      <c r="D1950" s="1" t="s">
        <v>446</v>
      </c>
      <c r="F1950" s="1" t="s">
        <v>3975</v>
      </c>
      <c r="G1950" s="16" t="n">
        <v>45768</v>
      </c>
      <c r="H1950" s="6" t="s">
        <v>4273</v>
      </c>
      <c r="J1950" s="1" t="s">
        <v>34</v>
      </c>
      <c r="K1950" s="1" t="s">
        <v>35</v>
      </c>
      <c r="L1950" s="1" t="s">
        <v>4274</v>
      </c>
      <c r="M1950" s="17" t="str">
        <f aca="false">IF(COUNTIF(поверки!$H$6:$H$3175,поверки!$H1950)&gt;1,"Дубликат","")</f>
        <v/>
      </c>
      <c r="N1950" s="17" t="str">
        <f aca="false">IF(COUNTIF(поверки!$L$6:$L$3175,поверки!$L1950)&gt;1,"Дубликат","")</f>
        <v/>
      </c>
      <c r="O1950" s="18" t="n">
        <v>1945</v>
      </c>
      <c r="P1950" s="17" t="str">
        <f aca="false">CONCATENATE(TEXT(MONTH(поверки!$G1950),"00"),"/",TEXT(поверки!$O1950,"000"), "/",TEXT(YEAR(поверки!$G1950)-2000,"00"))</f>
        <v>04/1945/25</v>
      </c>
      <c r="Q1950" s="17" t="str">
        <f aca="false">VLOOKUP(поверки!$F1950,'соответстиви ОТ типу'!$K$4:$M$344,2,FALSE())</f>
        <v>СГМ ЭРИС-100</v>
      </c>
      <c r="R1950" s="17" t="s">
        <v>52</v>
      </c>
      <c r="S1950" s="17" t="s">
        <v>3978</v>
      </c>
      <c r="T1950" s="17" t="n">
        <v>8</v>
      </c>
      <c r="U1950" s="19" t="n">
        <f aca="false">VLOOKUP(поверки!$T1950,'Акты п-п'!$C$5:$I$57,2,FALSE())</f>
        <v>45767</v>
      </c>
      <c r="V1950" s="19" t="n">
        <f aca="false">VLOOKUP(поверки!$T1950,'Акты п-п'!$C$5:$I$57,3,FALSE())</f>
        <v>45770</v>
      </c>
      <c r="W1950" s="17" t="str">
        <f aca="false">VLOOKUP(поверки!$T1950,'Акты п-п'!$C$5:$I$57,5,FALSE())</f>
        <v>Чупин А.А.</v>
      </c>
      <c r="X1950" s="17" t="n">
        <f aca="false">поверки!$G1950-поверки!$U1950</f>
        <v>1</v>
      </c>
      <c r="Y1950" s="17" t="n">
        <f aca="false">поверки!$V1950-поверки!$G1950</f>
        <v>2</v>
      </c>
      <c r="Z1950" s="17" t="str">
        <f aca="false">CONCATENATE(поверки!$Q1950," ",поверки!$S1950," номер ",поверки!$H1950)</f>
        <v>СГМ ЭРИС-100 СГМ ЭРИС-100 номер 112200206</v>
      </c>
    </row>
    <row r="1951" customFormat="false" ht="17.9" hidden="false" customHeight="false" outlineLevel="0" collapsed="false">
      <c r="B1951" s="1" t="s">
        <v>3974</v>
      </c>
      <c r="C1951" s="1" t="s">
        <v>30</v>
      </c>
      <c r="D1951" s="1" t="s">
        <v>446</v>
      </c>
      <c r="F1951" s="1" t="s">
        <v>3975</v>
      </c>
      <c r="G1951" s="16" t="n">
        <v>45768</v>
      </c>
      <c r="H1951" s="6" t="s">
        <v>4275</v>
      </c>
      <c r="J1951" s="1" t="s">
        <v>34</v>
      </c>
      <c r="K1951" s="1" t="s">
        <v>35</v>
      </c>
      <c r="L1951" s="1" t="s">
        <v>4276</v>
      </c>
      <c r="M1951" s="17" t="str">
        <f aca="false">IF(COUNTIF(поверки!$H$6:$H$3175,поверки!$H1951)&gt;1,"Дубликат","")</f>
        <v/>
      </c>
      <c r="N1951" s="17" t="str">
        <f aca="false">IF(COUNTIF(поверки!$L$6:$L$3175,поверки!$L1951)&gt;1,"Дубликат","")</f>
        <v/>
      </c>
      <c r="O1951" s="18" t="n">
        <v>1946</v>
      </c>
      <c r="P1951" s="17" t="str">
        <f aca="false">CONCATENATE(TEXT(MONTH(поверки!$G1951),"00"),"/",TEXT(поверки!$O1951,"000"), "/",TEXT(YEAR(поверки!$G1951)-2000,"00"))</f>
        <v>04/1946/25</v>
      </c>
      <c r="Q1951" s="17" t="str">
        <f aca="false">VLOOKUP(поверки!$F1951,'соответстиви ОТ типу'!$K$4:$M$344,2,FALSE())</f>
        <v>СГМ ЭРИС-100</v>
      </c>
      <c r="R1951" s="17" t="s">
        <v>52</v>
      </c>
      <c r="S1951" s="17" t="s">
        <v>3978</v>
      </c>
      <c r="T1951" s="17" t="n">
        <v>8</v>
      </c>
      <c r="U1951" s="19" t="n">
        <f aca="false">VLOOKUP(поверки!$T1951,'Акты п-п'!$C$5:$I$57,2,FALSE())</f>
        <v>45767</v>
      </c>
      <c r="V1951" s="19" t="n">
        <f aca="false">VLOOKUP(поверки!$T1951,'Акты п-п'!$C$5:$I$57,3,FALSE())</f>
        <v>45770</v>
      </c>
      <c r="W1951" s="17" t="str">
        <f aca="false">VLOOKUP(поверки!$T1951,'Акты п-п'!$C$5:$I$57,5,FALSE())</f>
        <v>Чупин А.А.</v>
      </c>
      <c r="X1951" s="17" t="n">
        <f aca="false">поверки!$G1951-поверки!$U1951</f>
        <v>1</v>
      </c>
      <c r="Y1951" s="17" t="n">
        <f aca="false">поверки!$V1951-поверки!$G1951</f>
        <v>2</v>
      </c>
      <c r="Z1951" s="17" t="str">
        <f aca="false">CONCATENATE(поверки!$Q1951," ",поверки!$S1951," номер ",поверки!$H1951)</f>
        <v>СГМ ЭРИС-100 СГМ ЭРИС-100 номер 112160109</v>
      </c>
    </row>
    <row r="1952" customFormat="false" ht="17.9" hidden="false" customHeight="false" outlineLevel="0" collapsed="false">
      <c r="B1952" s="1" t="s">
        <v>3974</v>
      </c>
      <c r="C1952" s="1" t="s">
        <v>30</v>
      </c>
      <c r="D1952" s="1" t="s">
        <v>446</v>
      </c>
      <c r="F1952" s="1" t="s">
        <v>3975</v>
      </c>
      <c r="G1952" s="16" t="n">
        <v>45768</v>
      </c>
      <c r="H1952" s="6" t="s">
        <v>4277</v>
      </c>
      <c r="J1952" s="1" t="s">
        <v>34</v>
      </c>
      <c r="K1952" s="1" t="s">
        <v>35</v>
      </c>
      <c r="L1952" s="1" t="s">
        <v>4278</v>
      </c>
      <c r="M1952" s="17" t="str">
        <f aca="false">IF(COUNTIF(поверки!$H$6:$H$3175,поверки!$H1952)&gt;1,"Дубликат","")</f>
        <v/>
      </c>
      <c r="N1952" s="17" t="str">
        <f aca="false">IF(COUNTIF(поверки!$L$6:$L$3175,поверки!$L1952)&gt;1,"Дубликат","")</f>
        <v/>
      </c>
      <c r="O1952" s="18" t="n">
        <v>1947</v>
      </c>
      <c r="P1952" s="17" t="str">
        <f aca="false">CONCATENATE(TEXT(MONTH(поверки!$G1952),"00"),"/",TEXT(поверки!$O1952,"000"), "/",TEXT(YEAR(поверки!$G1952)-2000,"00"))</f>
        <v>04/1947/25</v>
      </c>
      <c r="Q1952" s="17" t="str">
        <f aca="false">VLOOKUP(поверки!$F1952,'соответстиви ОТ типу'!$K$4:$M$344,2,FALSE())</f>
        <v>СГМ ЭРИС-100</v>
      </c>
      <c r="R1952" s="17" t="s">
        <v>52</v>
      </c>
      <c r="S1952" s="17" t="s">
        <v>3978</v>
      </c>
      <c r="T1952" s="17" t="n">
        <v>8</v>
      </c>
      <c r="U1952" s="19" t="n">
        <f aca="false">VLOOKUP(поверки!$T1952,'Акты п-п'!$C$5:$I$57,2,FALSE())</f>
        <v>45767</v>
      </c>
      <c r="V1952" s="19" t="n">
        <f aca="false">VLOOKUP(поверки!$T1952,'Акты п-п'!$C$5:$I$57,3,FALSE())</f>
        <v>45770</v>
      </c>
      <c r="W1952" s="17" t="str">
        <f aca="false">VLOOKUP(поверки!$T1952,'Акты п-п'!$C$5:$I$57,5,FALSE())</f>
        <v>Чупин А.А.</v>
      </c>
      <c r="X1952" s="17" t="n">
        <f aca="false">поверки!$G1952-поверки!$U1952</f>
        <v>1</v>
      </c>
      <c r="Y1952" s="17" t="n">
        <f aca="false">поверки!$V1952-поверки!$G1952</f>
        <v>2</v>
      </c>
      <c r="Z1952" s="17" t="str">
        <f aca="false">CONCATENATE(поверки!$Q1952," ",поверки!$S1952," номер ",поверки!$H1952)</f>
        <v>СГМ ЭРИС-100 СГМ ЭРИС-100 номер 112160210</v>
      </c>
    </row>
    <row r="1953" customFormat="false" ht="17.9" hidden="false" customHeight="false" outlineLevel="0" collapsed="false">
      <c r="B1953" s="1" t="s">
        <v>3974</v>
      </c>
      <c r="C1953" s="1" t="s">
        <v>30</v>
      </c>
      <c r="D1953" s="1" t="s">
        <v>446</v>
      </c>
      <c r="F1953" s="1" t="s">
        <v>3975</v>
      </c>
      <c r="G1953" s="16" t="n">
        <v>45768</v>
      </c>
      <c r="H1953" s="6" t="s">
        <v>4279</v>
      </c>
      <c r="J1953" s="1" t="s">
        <v>34</v>
      </c>
      <c r="K1953" s="1" t="s">
        <v>35</v>
      </c>
      <c r="L1953" s="1" t="s">
        <v>4280</v>
      </c>
      <c r="M1953" s="17" t="str">
        <f aca="false">IF(COUNTIF(поверки!$H$6:$H$3175,поверки!$H1953)&gt;1,"Дубликат","")</f>
        <v/>
      </c>
      <c r="N1953" s="17" t="str">
        <f aca="false">IF(COUNTIF(поверки!$L$6:$L$3175,поверки!$L1953)&gt;1,"Дубликат","")</f>
        <v/>
      </c>
      <c r="O1953" s="18" t="n">
        <v>1948</v>
      </c>
      <c r="P1953" s="17" t="str">
        <f aca="false">CONCATENATE(TEXT(MONTH(поверки!$G1953),"00"),"/",TEXT(поверки!$O1953,"000"), "/",TEXT(YEAR(поверки!$G1953)-2000,"00"))</f>
        <v>04/1948/25</v>
      </c>
      <c r="Q1953" s="17" t="str">
        <f aca="false">VLOOKUP(поверки!$F1953,'соответстиви ОТ типу'!$K$4:$M$344,2,FALSE())</f>
        <v>СГМ ЭРИС-100</v>
      </c>
      <c r="R1953" s="17" t="s">
        <v>52</v>
      </c>
      <c r="S1953" s="17" t="s">
        <v>3978</v>
      </c>
      <c r="T1953" s="17" t="n">
        <v>8</v>
      </c>
      <c r="U1953" s="19" t="n">
        <f aca="false">VLOOKUP(поверки!$T1953,'Акты п-п'!$C$5:$I$57,2,FALSE())</f>
        <v>45767</v>
      </c>
      <c r="V1953" s="19" t="n">
        <f aca="false">VLOOKUP(поверки!$T1953,'Акты п-п'!$C$5:$I$57,3,FALSE())</f>
        <v>45770</v>
      </c>
      <c r="W1953" s="17" t="str">
        <f aca="false">VLOOKUP(поверки!$T1953,'Акты п-п'!$C$5:$I$57,5,FALSE())</f>
        <v>Чупин А.А.</v>
      </c>
      <c r="X1953" s="17" t="n">
        <f aca="false">поверки!$G1953-поверки!$U1953</f>
        <v>1</v>
      </c>
      <c r="Y1953" s="17" t="n">
        <f aca="false">поверки!$V1953-поверки!$G1953</f>
        <v>2</v>
      </c>
      <c r="Z1953" s="17" t="str">
        <f aca="false">CONCATENATE(поверки!$Q1953," ",поверки!$S1953," номер ",поверки!$H1953)</f>
        <v>СГМ ЭРИС-100 СГМ ЭРИС-100 номер 112160254</v>
      </c>
    </row>
    <row r="1954" customFormat="false" ht="17.9" hidden="false" customHeight="false" outlineLevel="0" collapsed="false">
      <c r="B1954" s="1" t="s">
        <v>3974</v>
      </c>
      <c r="C1954" s="1" t="s">
        <v>30</v>
      </c>
      <c r="D1954" s="1" t="s">
        <v>446</v>
      </c>
      <c r="F1954" s="1" t="s">
        <v>3975</v>
      </c>
      <c r="G1954" s="16" t="n">
        <v>45768</v>
      </c>
      <c r="H1954" s="6" t="s">
        <v>4281</v>
      </c>
      <c r="J1954" s="1" t="s">
        <v>34</v>
      </c>
      <c r="K1954" s="1" t="s">
        <v>35</v>
      </c>
      <c r="L1954" s="1" t="s">
        <v>4282</v>
      </c>
      <c r="M1954" s="17" t="str">
        <f aca="false">IF(COUNTIF(поверки!$H$6:$H$3175,поверки!$H1954)&gt;1,"Дубликат","")</f>
        <v/>
      </c>
      <c r="N1954" s="17" t="str">
        <f aca="false">IF(COUNTIF(поверки!$L$6:$L$3175,поверки!$L1954)&gt;1,"Дубликат","")</f>
        <v/>
      </c>
      <c r="O1954" s="18" t="n">
        <v>1949</v>
      </c>
      <c r="P1954" s="17" t="str">
        <f aca="false">CONCATENATE(TEXT(MONTH(поверки!$G1954),"00"),"/",TEXT(поверки!$O1954,"000"), "/",TEXT(YEAR(поверки!$G1954)-2000,"00"))</f>
        <v>04/1949/25</v>
      </c>
      <c r="Q1954" s="17" t="str">
        <f aca="false">VLOOKUP(поверки!$F1954,'соответстиви ОТ типу'!$K$4:$M$344,2,FALSE())</f>
        <v>СГМ ЭРИС-100</v>
      </c>
      <c r="R1954" s="17" t="s">
        <v>52</v>
      </c>
      <c r="S1954" s="17" t="s">
        <v>3978</v>
      </c>
      <c r="T1954" s="17" t="n">
        <v>8</v>
      </c>
      <c r="U1954" s="19" t="n">
        <f aca="false">VLOOKUP(поверки!$T1954,'Акты п-п'!$C$5:$I$57,2,FALSE())</f>
        <v>45767</v>
      </c>
      <c r="V1954" s="19" t="n">
        <f aca="false">VLOOKUP(поверки!$T1954,'Акты п-п'!$C$5:$I$57,3,FALSE())</f>
        <v>45770</v>
      </c>
      <c r="W1954" s="17" t="str">
        <f aca="false">VLOOKUP(поверки!$T1954,'Акты п-п'!$C$5:$I$57,5,FALSE())</f>
        <v>Чупин А.А.</v>
      </c>
      <c r="X1954" s="17" t="n">
        <f aca="false">поверки!$G1954-поверки!$U1954</f>
        <v>1</v>
      </c>
      <c r="Y1954" s="17" t="n">
        <f aca="false">поверки!$V1954-поверки!$G1954</f>
        <v>2</v>
      </c>
      <c r="Z1954" s="17" t="str">
        <f aca="false">CONCATENATE(поверки!$Q1954," ",поверки!$S1954," номер ",поверки!$H1954)</f>
        <v>СГМ ЭРИС-100 СГМ ЭРИС-100 номер 112160166</v>
      </c>
    </row>
    <row r="1955" customFormat="false" ht="17.9" hidden="false" customHeight="false" outlineLevel="0" collapsed="false">
      <c r="B1955" s="1" t="s">
        <v>3974</v>
      </c>
      <c r="C1955" s="1" t="s">
        <v>30</v>
      </c>
      <c r="D1955" s="1" t="s">
        <v>446</v>
      </c>
      <c r="F1955" s="1" t="s">
        <v>3975</v>
      </c>
      <c r="G1955" s="16" t="n">
        <v>45768</v>
      </c>
      <c r="H1955" s="6" t="s">
        <v>4283</v>
      </c>
      <c r="J1955" s="1" t="s">
        <v>34</v>
      </c>
      <c r="K1955" s="1" t="s">
        <v>35</v>
      </c>
      <c r="L1955" s="1" t="s">
        <v>4284</v>
      </c>
      <c r="M1955" s="17" t="str">
        <f aca="false">IF(COUNTIF(поверки!$H$6:$H$3175,поверки!$H1955)&gt;1,"Дубликат","")</f>
        <v/>
      </c>
      <c r="N1955" s="17" t="str">
        <f aca="false">IF(COUNTIF(поверки!$L$6:$L$3175,поверки!$L1955)&gt;1,"Дубликат","")</f>
        <v/>
      </c>
      <c r="O1955" s="18" t="n">
        <v>1950</v>
      </c>
      <c r="P1955" s="17" t="str">
        <f aca="false">CONCATENATE(TEXT(MONTH(поверки!$G1955),"00"),"/",TEXT(поверки!$O1955,"000"), "/",TEXT(YEAR(поверки!$G1955)-2000,"00"))</f>
        <v>04/1950/25</v>
      </c>
      <c r="Q1955" s="17" t="str">
        <f aca="false">VLOOKUP(поверки!$F1955,'соответстиви ОТ типу'!$K$4:$M$344,2,FALSE())</f>
        <v>СГМ ЭРИС-100</v>
      </c>
      <c r="R1955" s="17" t="s">
        <v>52</v>
      </c>
      <c r="S1955" s="17" t="s">
        <v>3978</v>
      </c>
      <c r="T1955" s="17" t="n">
        <v>8</v>
      </c>
      <c r="U1955" s="19" t="n">
        <f aca="false">VLOOKUP(поверки!$T1955,'Акты п-п'!$C$5:$I$57,2,FALSE())</f>
        <v>45767</v>
      </c>
      <c r="V1955" s="19" t="n">
        <f aca="false">VLOOKUP(поверки!$T1955,'Акты п-п'!$C$5:$I$57,3,FALSE())</f>
        <v>45770</v>
      </c>
      <c r="W1955" s="17" t="str">
        <f aca="false">VLOOKUP(поверки!$T1955,'Акты п-п'!$C$5:$I$57,5,FALSE())</f>
        <v>Чупин А.А.</v>
      </c>
      <c r="X1955" s="17" t="n">
        <f aca="false">поверки!$G1955-поверки!$U1955</f>
        <v>1</v>
      </c>
      <c r="Y1955" s="17" t="n">
        <f aca="false">поверки!$V1955-поверки!$G1955</f>
        <v>2</v>
      </c>
      <c r="Z1955" s="17" t="str">
        <f aca="false">CONCATENATE(поверки!$Q1955," ",поверки!$S1955," номер ",поверки!$H1955)</f>
        <v>СГМ ЭРИС-100 СГМ ЭРИС-100 номер 112160242</v>
      </c>
    </row>
    <row r="1956" customFormat="false" ht="17.9" hidden="false" customHeight="false" outlineLevel="0" collapsed="false">
      <c r="B1956" s="1" t="s">
        <v>3974</v>
      </c>
      <c r="C1956" s="1" t="s">
        <v>30</v>
      </c>
      <c r="D1956" s="1" t="s">
        <v>446</v>
      </c>
      <c r="F1956" s="1" t="s">
        <v>3975</v>
      </c>
      <c r="G1956" s="16" t="n">
        <v>45768</v>
      </c>
      <c r="H1956" s="6" t="s">
        <v>4285</v>
      </c>
      <c r="J1956" s="1" t="s">
        <v>34</v>
      </c>
      <c r="K1956" s="1" t="s">
        <v>35</v>
      </c>
      <c r="L1956" s="1" t="s">
        <v>4286</v>
      </c>
      <c r="M1956" s="17" t="str">
        <f aca="false">IF(COUNTIF(поверки!$H$6:$H$3175,поверки!$H1956)&gt;1,"Дубликат","")</f>
        <v/>
      </c>
      <c r="N1956" s="17" t="str">
        <f aca="false">IF(COUNTIF(поверки!$L$6:$L$3175,поверки!$L1956)&gt;1,"Дубликат","")</f>
        <v/>
      </c>
      <c r="O1956" s="18" t="n">
        <v>1951</v>
      </c>
      <c r="P1956" s="17" t="str">
        <f aca="false">CONCATENATE(TEXT(MONTH(поверки!$G1956),"00"),"/",TEXT(поверки!$O1956,"000"), "/",TEXT(YEAR(поверки!$G1956)-2000,"00"))</f>
        <v>04/1951/25</v>
      </c>
      <c r="Q1956" s="17" t="str">
        <f aca="false">VLOOKUP(поверки!$F1956,'соответстиви ОТ типу'!$K$4:$M$344,2,FALSE())</f>
        <v>СГМ ЭРИС-100</v>
      </c>
      <c r="R1956" s="17" t="s">
        <v>52</v>
      </c>
      <c r="S1956" s="17" t="s">
        <v>3978</v>
      </c>
      <c r="T1956" s="17" t="n">
        <v>8</v>
      </c>
      <c r="U1956" s="19" t="n">
        <f aca="false">VLOOKUP(поверки!$T1956,'Акты п-п'!$C$5:$I$57,2,FALSE())</f>
        <v>45767</v>
      </c>
      <c r="V1956" s="19" t="n">
        <f aca="false">VLOOKUP(поверки!$T1956,'Акты п-п'!$C$5:$I$57,3,FALSE())</f>
        <v>45770</v>
      </c>
      <c r="W1956" s="17" t="str">
        <f aca="false">VLOOKUP(поверки!$T1956,'Акты п-п'!$C$5:$I$57,5,FALSE())</f>
        <v>Чупин А.А.</v>
      </c>
      <c r="X1956" s="17" t="n">
        <f aca="false">поверки!$G1956-поверки!$U1956</f>
        <v>1</v>
      </c>
      <c r="Y1956" s="17" t="n">
        <f aca="false">поверки!$V1956-поверки!$G1956</f>
        <v>2</v>
      </c>
      <c r="Z1956" s="17" t="str">
        <f aca="false">CONCATENATE(поверки!$Q1956," ",поверки!$S1956," номер ",поверки!$H1956)</f>
        <v>СГМ ЭРИС-100 СГМ ЭРИС-100 номер 112160016</v>
      </c>
    </row>
    <row r="1957" customFormat="false" ht="17.9" hidden="false" customHeight="false" outlineLevel="0" collapsed="false">
      <c r="B1957" s="1" t="s">
        <v>3974</v>
      </c>
      <c r="C1957" s="1" t="s">
        <v>30</v>
      </c>
      <c r="D1957" s="1" t="s">
        <v>446</v>
      </c>
      <c r="F1957" s="1" t="s">
        <v>3975</v>
      </c>
      <c r="G1957" s="16" t="n">
        <v>45768</v>
      </c>
      <c r="H1957" s="6" t="s">
        <v>4287</v>
      </c>
      <c r="J1957" s="1" t="s">
        <v>34</v>
      </c>
      <c r="K1957" s="1" t="s">
        <v>35</v>
      </c>
      <c r="L1957" s="1" t="s">
        <v>4288</v>
      </c>
      <c r="M1957" s="17" t="str">
        <f aca="false">IF(COUNTIF(поверки!$H$6:$H$3175,поверки!$H1957)&gt;1,"Дубликат","")</f>
        <v/>
      </c>
      <c r="N1957" s="17" t="str">
        <f aca="false">IF(COUNTIF(поверки!$L$6:$L$3175,поверки!$L1957)&gt;1,"Дубликат","")</f>
        <v/>
      </c>
      <c r="O1957" s="18" t="n">
        <v>1952</v>
      </c>
      <c r="P1957" s="17" t="str">
        <f aca="false">CONCATENATE(TEXT(MONTH(поверки!$G1957),"00"),"/",TEXT(поверки!$O1957,"000"), "/",TEXT(YEAR(поверки!$G1957)-2000,"00"))</f>
        <v>04/1952/25</v>
      </c>
      <c r="Q1957" s="17" t="str">
        <f aca="false">VLOOKUP(поверки!$F1957,'соответстиви ОТ типу'!$K$4:$M$344,2,FALSE())</f>
        <v>СГМ ЭРИС-100</v>
      </c>
      <c r="R1957" s="17" t="s">
        <v>52</v>
      </c>
      <c r="S1957" s="17" t="s">
        <v>3978</v>
      </c>
      <c r="T1957" s="17" t="n">
        <v>8</v>
      </c>
      <c r="U1957" s="19" t="n">
        <f aca="false">VLOOKUP(поверки!$T1957,'Акты п-п'!$C$5:$I$57,2,FALSE())</f>
        <v>45767</v>
      </c>
      <c r="V1957" s="19" t="n">
        <f aca="false">VLOOKUP(поверки!$T1957,'Акты п-п'!$C$5:$I$57,3,FALSE())</f>
        <v>45770</v>
      </c>
      <c r="W1957" s="17" t="str">
        <f aca="false">VLOOKUP(поверки!$T1957,'Акты п-п'!$C$5:$I$57,5,FALSE())</f>
        <v>Чупин А.А.</v>
      </c>
      <c r="X1957" s="17" t="n">
        <f aca="false">поверки!$G1957-поверки!$U1957</f>
        <v>1</v>
      </c>
      <c r="Y1957" s="17" t="n">
        <f aca="false">поверки!$V1957-поверки!$G1957</f>
        <v>2</v>
      </c>
      <c r="Z1957" s="17" t="str">
        <f aca="false">CONCATENATE(поверки!$Q1957," ",поверки!$S1957," номер ",поверки!$H1957)</f>
        <v>СГМ ЭРИС-100 СГМ ЭРИС-100 номер 112160001</v>
      </c>
    </row>
    <row r="1958" customFormat="false" ht="17.9" hidden="false" customHeight="false" outlineLevel="0" collapsed="false">
      <c r="B1958" s="1" t="s">
        <v>3974</v>
      </c>
      <c r="C1958" s="1" t="s">
        <v>30</v>
      </c>
      <c r="D1958" s="1" t="s">
        <v>446</v>
      </c>
      <c r="F1958" s="1" t="s">
        <v>3975</v>
      </c>
      <c r="G1958" s="16" t="n">
        <v>45768</v>
      </c>
      <c r="H1958" s="6" t="s">
        <v>4289</v>
      </c>
      <c r="J1958" s="1" t="s">
        <v>34</v>
      </c>
      <c r="K1958" s="1" t="s">
        <v>35</v>
      </c>
      <c r="L1958" s="1" t="s">
        <v>4290</v>
      </c>
      <c r="M1958" s="17" t="str">
        <f aca="false">IF(COUNTIF(поверки!$H$6:$H$3175,поверки!$H1958)&gt;1,"Дубликат","")</f>
        <v/>
      </c>
      <c r="N1958" s="17" t="str">
        <f aca="false">IF(COUNTIF(поверки!$L$6:$L$3175,поверки!$L1958)&gt;1,"Дубликат","")</f>
        <v/>
      </c>
      <c r="O1958" s="18" t="n">
        <v>1953</v>
      </c>
      <c r="P1958" s="17" t="str">
        <f aca="false">CONCATENATE(TEXT(MONTH(поверки!$G1958),"00"),"/",TEXT(поверки!$O1958,"000"), "/",TEXT(YEAR(поверки!$G1958)-2000,"00"))</f>
        <v>04/1953/25</v>
      </c>
      <c r="Q1958" s="17" t="str">
        <f aca="false">VLOOKUP(поверки!$F1958,'соответстиви ОТ типу'!$K$4:$M$344,2,FALSE())</f>
        <v>СГМ ЭРИС-100</v>
      </c>
      <c r="R1958" s="17" t="s">
        <v>52</v>
      </c>
      <c r="S1958" s="17" t="s">
        <v>3978</v>
      </c>
      <c r="T1958" s="17" t="n">
        <v>8</v>
      </c>
      <c r="U1958" s="19" t="n">
        <f aca="false">VLOOKUP(поверки!$T1958,'Акты п-п'!$C$5:$I$57,2,FALSE())</f>
        <v>45767</v>
      </c>
      <c r="V1958" s="19" t="n">
        <f aca="false">VLOOKUP(поверки!$T1958,'Акты п-п'!$C$5:$I$57,3,FALSE())</f>
        <v>45770</v>
      </c>
      <c r="W1958" s="17" t="str">
        <f aca="false">VLOOKUP(поверки!$T1958,'Акты п-п'!$C$5:$I$57,5,FALSE())</f>
        <v>Чупин А.А.</v>
      </c>
      <c r="X1958" s="17" t="n">
        <f aca="false">поверки!$G1958-поверки!$U1958</f>
        <v>1</v>
      </c>
      <c r="Y1958" s="17" t="n">
        <f aca="false">поверки!$V1958-поверки!$G1958</f>
        <v>2</v>
      </c>
      <c r="Z1958" s="17" t="str">
        <f aca="false">CONCATENATE(поверки!$Q1958," ",поверки!$S1958," номер ",поверки!$H1958)</f>
        <v>СГМ ЭРИС-100 СГМ ЭРИС-100 номер 112160011</v>
      </c>
    </row>
    <row r="1959" customFormat="false" ht="17.9" hidden="false" customHeight="false" outlineLevel="0" collapsed="false">
      <c r="B1959" s="1" t="s">
        <v>3974</v>
      </c>
      <c r="C1959" s="1" t="s">
        <v>30</v>
      </c>
      <c r="D1959" s="1" t="s">
        <v>446</v>
      </c>
      <c r="F1959" s="1" t="s">
        <v>3975</v>
      </c>
      <c r="G1959" s="16" t="n">
        <v>45768</v>
      </c>
      <c r="H1959" s="6" t="s">
        <v>4291</v>
      </c>
      <c r="J1959" s="1" t="s">
        <v>34</v>
      </c>
      <c r="K1959" s="1" t="s">
        <v>35</v>
      </c>
      <c r="L1959" s="1" t="s">
        <v>4292</v>
      </c>
      <c r="M1959" s="17" t="str">
        <f aca="false">IF(COUNTIF(поверки!$H$6:$H$3175,поверки!$H1959)&gt;1,"Дубликат","")</f>
        <v/>
      </c>
      <c r="N1959" s="17" t="str">
        <f aca="false">IF(COUNTIF(поверки!$L$6:$L$3175,поверки!$L1959)&gt;1,"Дубликат","")</f>
        <v/>
      </c>
      <c r="O1959" s="18" t="n">
        <v>1954</v>
      </c>
      <c r="P1959" s="17" t="str">
        <f aca="false">CONCATENATE(TEXT(MONTH(поверки!$G1959),"00"),"/",TEXT(поверки!$O1959,"000"), "/",TEXT(YEAR(поверки!$G1959)-2000,"00"))</f>
        <v>04/1954/25</v>
      </c>
      <c r="Q1959" s="17" t="str">
        <f aca="false">VLOOKUP(поверки!$F1959,'соответстиви ОТ типу'!$K$4:$M$344,2,FALSE())</f>
        <v>СГМ ЭРИС-100</v>
      </c>
      <c r="R1959" s="17" t="s">
        <v>52</v>
      </c>
      <c r="S1959" s="17" t="s">
        <v>3978</v>
      </c>
      <c r="T1959" s="17" t="n">
        <v>8</v>
      </c>
      <c r="U1959" s="19" t="n">
        <f aca="false">VLOOKUP(поверки!$T1959,'Акты п-п'!$C$5:$I$57,2,FALSE())</f>
        <v>45767</v>
      </c>
      <c r="V1959" s="19" t="n">
        <f aca="false">VLOOKUP(поверки!$T1959,'Акты п-п'!$C$5:$I$57,3,FALSE())</f>
        <v>45770</v>
      </c>
      <c r="W1959" s="17" t="str">
        <f aca="false">VLOOKUP(поверки!$T1959,'Акты п-п'!$C$5:$I$57,5,FALSE())</f>
        <v>Чупин А.А.</v>
      </c>
      <c r="X1959" s="17" t="n">
        <f aca="false">поверки!$G1959-поверки!$U1959</f>
        <v>1</v>
      </c>
      <c r="Y1959" s="17" t="n">
        <f aca="false">поверки!$V1959-поверки!$G1959</f>
        <v>2</v>
      </c>
      <c r="Z1959" s="17" t="str">
        <f aca="false">CONCATENATE(поверки!$Q1959," ",поверки!$S1959," номер ",поверки!$H1959)</f>
        <v>СГМ ЭРИС-100 СГМ ЭРИС-100 номер 112160014</v>
      </c>
    </row>
    <row r="1960" customFormat="false" ht="17.9" hidden="false" customHeight="false" outlineLevel="0" collapsed="false">
      <c r="B1960" s="1" t="s">
        <v>3974</v>
      </c>
      <c r="C1960" s="1" t="s">
        <v>30</v>
      </c>
      <c r="D1960" s="1" t="s">
        <v>446</v>
      </c>
      <c r="F1960" s="1" t="s">
        <v>3975</v>
      </c>
      <c r="G1960" s="16" t="n">
        <v>45768</v>
      </c>
      <c r="H1960" s="6" t="s">
        <v>4293</v>
      </c>
      <c r="J1960" s="1" t="s">
        <v>34</v>
      </c>
      <c r="K1960" s="1" t="s">
        <v>35</v>
      </c>
      <c r="L1960" s="1" t="s">
        <v>4294</v>
      </c>
      <c r="M1960" s="17" t="str">
        <f aca="false">IF(COUNTIF(поверки!$H$6:$H$3175,поверки!$H1960)&gt;1,"Дубликат","")</f>
        <v/>
      </c>
      <c r="N1960" s="17" t="str">
        <f aca="false">IF(COUNTIF(поверки!$L$6:$L$3175,поверки!$L1960)&gt;1,"Дубликат","")</f>
        <v/>
      </c>
      <c r="O1960" s="18" t="n">
        <v>1955</v>
      </c>
      <c r="P1960" s="17" t="str">
        <f aca="false">CONCATENATE(TEXT(MONTH(поверки!$G1960),"00"),"/",TEXT(поверки!$O1960,"000"), "/",TEXT(YEAR(поверки!$G1960)-2000,"00"))</f>
        <v>04/1955/25</v>
      </c>
      <c r="Q1960" s="17" t="str">
        <f aca="false">VLOOKUP(поверки!$F1960,'соответстиви ОТ типу'!$K$4:$M$344,2,FALSE())</f>
        <v>СГМ ЭРИС-100</v>
      </c>
      <c r="R1960" s="17" t="s">
        <v>52</v>
      </c>
      <c r="S1960" s="17" t="s">
        <v>3978</v>
      </c>
      <c r="T1960" s="17" t="n">
        <v>8</v>
      </c>
      <c r="U1960" s="19" t="n">
        <f aca="false">VLOOKUP(поверки!$T1960,'Акты п-п'!$C$5:$I$57,2,FALSE())</f>
        <v>45767</v>
      </c>
      <c r="V1960" s="19" t="n">
        <f aca="false">VLOOKUP(поверки!$T1960,'Акты п-п'!$C$5:$I$57,3,FALSE())</f>
        <v>45770</v>
      </c>
      <c r="W1960" s="17" t="str">
        <f aca="false">VLOOKUP(поверки!$T1960,'Акты п-п'!$C$5:$I$57,5,FALSE())</f>
        <v>Чупин А.А.</v>
      </c>
      <c r="X1960" s="17" t="n">
        <f aca="false">поверки!$G1960-поверки!$U1960</f>
        <v>1</v>
      </c>
      <c r="Y1960" s="17" t="n">
        <f aca="false">поверки!$V1960-поверки!$G1960</f>
        <v>2</v>
      </c>
      <c r="Z1960" s="17" t="str">
        <f aca="false">CONCATENATE(поверки!$Q1960," ",поверки!$S1960," номер ",поверки!$H1960)</f>
        <v>СГМ ЭРИС-100 СГМ ЭРИС-100 номер 112160050</v>
      </c>
    </row>
    <row r="1961" customFormat="false" ht="17.9" hidden="false" customHeight="false" outlineLevel="0" collapsed="false">
      <c r="B1961" s="1" t="s">
        <v>3974</v>
      </c>
      <c r="C1961" s="1" t="s">
        <v>30</v>
      </c>
      <c r="D1961" s="1" t="s">
        <v>446</v>
      </c>
      <c r="F1961" s="1" t="s">
        <v>3975</v>
      </c>
      <c r="G1961" s="16" t="n">
        <v>45768</v>
      </c>
      <c r="H1961" s="6" t="s">
        <v>4295</v>
      </c>
      <c r="J1961" s="1" t="s">
        <v>34</v>
      </c>
      <c r="K1961" s="1" t="s">
        <v>35</v>
      </c>
      <c r="L1961" s="1" t="s">
        <v>4296</v>
      </c>
      <c r="M1961" s="17" t="str">
        <f aca="false">IF(COUNTIF(поверки!$H$6:$H$3175,поверки!$H1961)&gt;1,"Дубликат","")</f>
        <v/>
      </c>
      <c r="N1961" s="17" t="str">
        <f aca="false">IF(COUNTIF(поверки!$L$6:$L$3175,поверки!$L1961)&gt;1,"Дубликат","")</f>
        <v/>
      </c>
      <c r="O1961" s="18" t="n">
        <v>1956</v>
      </c>
      <c r="P1961" s="17" t="str">
        <f aca="false">CONCATENATE(TEXT(MONTH(поверки!$G1961),"00"),"/",TEXT(поверки!$O1961,"000"), "/",TEXT(YEAR(поверки!$G1961)-2000,"00"))</f>
        <v>04/1956/25</v>
      </c>
      <c r="Q1961" s="17" t="str">
        <f aca="false">VLOOKUP(поверки!$F1961,'соответстиви ОТ типу'!$K$4:$M$344,2,FALSE())</f>
        <v>СГМ ЭРИС-100</v>
      </c>
      <c r="R1961" s="17" t="s">
        <v>52</v>
      </c>
      <c r="S1961" s="17" t="s">
        <v>3978</v>
      </c>
      <c r="T1961" s="17" t="n">
        <v>8</v>
      </c>
      <c r="U1961" s="19" t="n">
        <f aca="false">VLOOKUP(поверки!$T1961,'Акты п-п'!$C$5:$I$57,2,FALSE())</f>
        <v>45767</v>
      </c>
      <c r="V1961" s="19" t="n">
        <f aca="false">VLOOKUP(поверки!$T1961,'Акты п-п'!$C$5:$I$57,3,FALSE())</f>
        <v>45770</v>
      </c>
      <c r="W1961" s="17" t="str">
        <f aca="false">VLOOKUP(поверки!$T1961,'Акты п-п'!$C$5:$I$57,5,FALSE())</f>
        <v>Чупин А.А.</v>
      </c>
      <c r="X1961" s="17" t="n">
        <f aca="false">поверки!$G1961-поверки!$U1961</f>
        <v>1</v>
      </c>
      <c r="Y1961" s="17" t="n">
        <f aca="false">поверки!$V1961-поверки!$G1961</f>
        <v>2</v>
      </c>
      <c r="Z1961" s="17" t="str">
        <f aca="false">CONCATENATE(поверки!$Q1961," ",поверки!$S1961," номер ",поверки!$H1961)</f>
        <v>СГМ ЭРИС-100 СГМ ЭРИС-100 номер 112160018</v>
      </c>
    </row>
    <row r="1962" customFormat="false" ht="17.9" hidden="false" customHeight="false" outlineLevel="0" collapsed="false">
      <c r="B1962" s="1" t="s">
        <v>3974</v>
      </c>
      <c r="C1962" s="1" t="s">
        <v>30</v>
      </c>
      <c r="D1962" s="1" t="s">
        <v>446</v>
      </c>
      <c r="F1962" s="1" t="s">
        <v>3975</v>
      </c>
      <c r="G1962" s="16" t="n">
        <v>45768</v>
      </c>
      <c r="H1962" s="6" t="s">
        <v>4297</v>
      </c>
      <c r="J1962" s="1" t="s">
        <v>34</v>
      </c>
      <c r="K1962" s="1" t="s">
        <v>35</v>
      </c>
      <c r="L1962" s="1" t="s">
        <v>4298</v>
      </c>
      <c r="M1962" s="17" t="str">
        <f aca="false">IF(COUNTIF(поверки!$H$6:$H$3175,поверки!$H1962)&gt;1,"Дубликат","")</f>
        <v/>
      </c>
      <c r="N1962" s="17" t="str">
        <f aca="false">IF(COUNTIF(поверки!$L$6:$L$3175,поверки!$L1962)&gt;1,"Дубликат","")</f>
        <v/>
      </c>
      <c r="O1962" s="18" t="n">
        <v>1957</v>
      </c>
      <c r="P1962" s="17" t="str">
        <f aca="false">CONCATENATE(TEXT(MONTH(поверки!$G1962),"00"),"/",TEXT(поверки!$O1962,"000"), "/",TEXT(YEAR(поверки!$G1962)-2000,"00"))</f>
        <v>04/1957/25</v>
      </c>
      <c r="Q1962" s="17" t="str">
        <f aca="false">VLOOKUP(поверки!$F1962,'соответстиви ОТ типу'!$K$4:$M$344,2,FALSE())</f>
        <v>СГМ ЭРИС-100</v>
      </c>
      <c r="R1962" s="17" t="s">
        <v>52</v>
      </c>
      <c r="S1962" s="17" t="s">
        <v>3978</v>
      </c>
      <c r="T1962" s="17" t="n">
        <v>8</v>
      </c>
      <c r="U1962" s="19" t="n">
        <f aca="false">VLOOKUP(поверки!$T1962,'Акты п-п'!$C$5:$I$57,2,FALSE())</f>
        <v>45767</v>
      </c>
      <c r="V1962" s="19" t="n">
        <f aca="false">VLOOKUP(поверки!$T1962,'Акты п-п'!$C$5:$I$57,3,FALSE())</f>
        <v>45770</v>
      </c>
      <c r="W1962" s="17" t="str">
        <f aca="false">VLOOKUP(поверки!$T1962,'Акты п-п'!$C$5:$I$57,5,FALSE())</f>
        <v>Чупин А.А.</v>
      </c>
      <c r="X1962" s="17" t="n">
        <f aca="false">поверки!$G1962-поверки!$U1962</f>
        <v>1</v>
      </c>
      <c r="Y1962" s="17" t="n">
        <f aca="false">поверки!$V1962-поверки!$G1962</f>
        <v>2</v>
      </c>
      <c r="Z1962" s="17" t="str">
        <f aca="false">CONCATENATE(поверки!$Q1962," ",поверки!$S1962," номер ",поверки!$H1962)</f>
        <v>СГМ ЭРИС-100 СГМ ЭРИС-100 номер 112160179</v>
      </c>
    </row>
    <row r="1963" customFormat="false" ht="17.9" hidden="false" customHeight="false" outlineLevel="0" collapsed="false">
      <c r="B1963" s="1" t="s">
        <v>3974</v>
      </c>
      <c r="C1963" s="1" t="s">
        <v>30</v>
      </c>
      <c r="D1963" s="1" t="s">
        <v>446</v>
      </c>
      <c r="F1963" s="1" t="s">
        <v>3975</v>
      </c>
      <c r="G1963" s="16" t="n">
        <v>45768</v>
      </c>
      <c r="H1963" s="6" t="s">
        <v>4299</v>
      </c>
      <c r="J1963" s="1" t="s">
        <v>34</v>
      </c>
      <c r="K1963" s="1" t="s">
        <v>35</v>
      </c>
      <c r="L1963" s="1" t="s">
        <v>4300</v>
      </c>
      <c r="M1963" s="17" t="str">
        <f aca="false">IF(COUNTIF(поверки!$H$6:$H$3175,поверки!$H1963)&gt;1,"Дубликат","")</f>
        <v/>
      </c>
      <c r="N1963" s="17" t="str">
        <f aca="false">IF(COUNTIF(поверки!$L$6:$L$3175,поверки!$L1963)&gt;1,"Дубликат","")</f>
        <v/>
      </c>
      <c r="O1963" s="18" t="n">
        <v>1958</v>
      </c>
      <c r="P1963" s="17" t="str">
        <f aca="false">CONCATENATE(TEXT(MONTH(поверки!$G1963),"00"),"/",TEXT(поверки!$O1963,"000"), "/",TEXT(YEAR(поверки!$G1963)-2000,"00"))</f>
        <v>04/1958/25</v>
      </c>
      <c r="Q1963" s="17" t="str">
        <f aca="false">VLOOKUP(поверки!$F1963,'соответстиви ОТ типу'!$K$4:$M$344,2,FALSE())</f>
        <v>СГМ ЭРИС-100</v>
      </c>
      <c r="R1963" s="17" t="s">
        <v>52</v>
      </c>
      <c r="S1963" s="17" t="s">
        <v>3978</v>
      </c>
      <c r="T1963" s="17" t="n">
        <v>8</v>
      </c>
      <c r="U1963" s="19" t="n">
        <f aca="false">VLOOKUP(поверки!$T1963,'Акты п-п'!$C$5:$I$57,2,FALSE())</f>
        <v>45767</v>
      </c>
      <c r="V1963" s="19" t="n">
        <f aca="false">VLOOKUP(поверки!$T1963,'Акты п-п'!$C$5:$I$57,3,FALSE())</f>
        <v>45770</v>
      </c>
      <c r="W1963" s="17" t="str">
        <f aca="false">VLOOKUP(поверки!$T1963,'Акты п-п'!$C$5:$I$57,5,FALSE())</f>
        <v>Чупин А.А.</v>
      </c>
      <c r="X1963" s="17" t="n">
        <f aca="false">поверки!$G1963-поверки!$U1963</f>
        <v>1</v>
      </c>
      <c r="Y1963" s="17" t="n">
        <f aca="false">поверки!$V1963-поверки!$G1963</f>
        <v>2</v>
      </c>
      <c r="Z1963" s="17" t="str">
        <f aca="false">CONCATENATE(поверки!$Q1963," ",поверки!$S1963," номер ",поверки!$H1963)</f>
        <v>СГМ ЭРИС-100 СГМ ЭРИС-100 номер 112160099</v>
      </c>
    </row>
    <row r="1964" customFormat="false" ht="17.9" hidden="false" customHeight="false" outlineLevel="0" collapsed="false">
      <c r="B1964" s="1" t="s">
        <v>3974</v>
      </c>
      <c r="C1964" s="1" t="s">
        <v>30</v>
      </c>
      <c r="D1964" s="1" t="s">
        <v>446</v>
      </c>
      <c r="F1964" s="1" t="s">
        <v>3975</v>
      </c>
      <c r="G1964" s="16" t="n">
        <v>45768</v>
      </c>
      <c r="H1964" s="6" t="s">
        <v>4301</v>
      </c>
      <c r="J1964" s="1" t="s">
        <v>34</v>
      </c>
      <c r="K1964" s="1" t="s">
        <v>35</v>
      </c>
      <c r="L1964" s="1" t="s">
        <v>4302</v>
      </c>
      <c r="M1964" s="17" t="str">
        <f aca="false">IF(COUNTIF(поверки!$H$6:$H$3175,поверки!$H1964)&gt;1,"Дубликат","")</f>
        <v/>
      </c>
      <c r="N1964" s="17" t="str">
        <f aca="false">IF(COUNTIF(поверки!$L$6:$L$3175,поверки!$L1964)&gt;1,"Дубликат","")</f>
        <v/>
      </c>
      <c r="O1964" s="18" t="n">
        <v>1959</v>
      </c>
      <c r="P1964" s="17" t="str">
        <f aca="false">CONCATENATE(TEXT(MONTH(поверки!$G1964),"00"),"/",TEXT(поверки!$O1964,"000"), "/",TEXT(YEAR(поверки!$G1964)-2000,"00"))</f>
        <v>04/1959/25</v>
      </c>
      <c r="Q1964" s="17" t="str">
        <f aca="false">VLOOKUP(поверки!$F1964,'соответстиви ОТ типу'!$K$4:$M$344,2,FALSE())</f>
        <v>СГМ ЭРИС-100</v>
      </c>
      <c r="R1964" s="17" t="s">
        <v>52</v>
      </c>
      <c r="S1964" s="17" t="s">
        <v>3978</v>
      </c>
      <c r="T1964" s="17" t="n">
        <v>8</v>
      </c>
      <c r="U1964" s="19" t="n">
        <f aca="false">VLOOKUP(поверки!$T1964,'Акты п-п'!$C$5:$I$57,2,FALSE())</f>
        <v>45767</v>
      </c>
      <c r="V1964" s="19" t="n">
        <f aca="false">VLOOKUP(поверки!$T1964,'Акты п-п'!$C$5:$I$57,3,FALSE())</f>
        <v>45770</v>
      </c>
      <c r="W1964" s="17" t="str">
        <f aca="false">VLOOKUP(поверки!$T1964,'Акты п-п'!$C$5:$I$57,5,FALSE())</f>
        <v>Чупин А.А.</v>
      </c>
      <c r="X1964" s="17" t="n">
        <f aca="false">поверки!$G1964-поверки!$U1964</f>
        <v>1</v>
      </c>
      <c r="Y1964" s="17" t="n">
        <f aca="false">поверки!$V1964-поверки!$G1964</f>
        <v>2</v>
      </c>
      <c r="Z1964" s="17" t="str">
        <f aca="false">CONCATENATE(поверки!$Q1964," ",поверки!$S1964," номер ",поверки!$H1964)</f>
        <v>СГМ ЭРИС-100 СГМ ЭРИС-100 номер 112160019</v>
      </c>
    </row>
    <row r="1965" customFormat="false" ht="17.9" hidden="false" customHeight="false" outlineLevel="0" collapsed="false">
      <c r="B1965" s="1" t="s">
        <v>3974</v>
      </c>
      <c r="C1965" s="1" t="s">
        <v>30</v>
      </c>
      <c r="D1965" s="1" t="s">
        <v>446</v>
      </c>
      <c r="F1965" s="1" t="s">
        <v>3975</v>
      </c>
      <c r="G1965" s="16" t="n">
        <v>45768</v>
      </c>
      <c r="H1965" s="6" t="s">
        <v>4303</v>
      </c>
      <c r="J1965" s="1" t="s">
        <v>34</v>
      </c>
      <c r="K1965" s="1" t="s">
        <v>35</v>
      </c>
      <c r="L1965" s="1" t="s">
        <v>4304</v>
      </c>
      <c r="M1965" s="17" t="str">
        <f aca="false">IF(COUNTIF(поверки!$H$6:$H$3175,поверки!$H1965)&gt;1,"Дубликат","")</f>
        <v/>
      </c>
      <c r="N1965" s="17" t="str">
        <f aca="false">IF(COUNTIF(поверки!$L$6:$L$3175,поверки!$L1965)&gt;1,"Дубликат","")</f>
        <v/>
      </c>
      <c r="O1965" s="18" t="n">
        <v>1960</v>
      </c>
      <c r="P1965" s="17" t="str">
        <f aca="false">CONCATENATE(TEXT(MONTH(поверки!$G1965),"00"),"/",TEXT(поверки!$O1965,"000"), "/",TEXT(YEAR(поверки!$G1965)-2000,"00"))</f>
        <v>04/1960/25</v>
      </c>
      <c r="Q1965" s="17" t="str">
        <f aca="false">VLOOKUP(поверки!$F1965,'соответстиви ОТ типу'!$K$4:$M$344,2,FALSE())</f>
        <v>СГМ ЭРИС-100</v>
      </c>
      <c r="R1965" s="17" t="s">
        <v>52</v>
      </c>
      <c r="S1965" s="17" t="s">
        <v>3978</v>
      </c>
      <c r="T1965" s="17" t="n">
        <v>8</v>
      </c>
      <c r="U1965" s="19" t="n">
        <f aca="false">VLOOKUP(поверки!$T1965,'Акты п-п'!$C$5:$I$57,2,FALSE())</f>
        <v>45767</v>
      </c>
      <c r="V1965" s="19" t="n">
        <f aca="false">VLOOKUP(поверки!$T1965,'Акты п-п'!$C$5:$I$57,3,FALSE())</f>
        <v>45770</v>
      </c>
      <c r="W1965" s="17" t="str">
        <f aca="false">VLOOKUP(поверки!$T1965,'Акты п-п'!$C$5:$I$57,5,FALSE())</f>
        <v>Чупин А.А.</v>
      </c>
      <c r="X1965" s="17" t="n">
        <f aca="false">поверки!$G1965-поверки!$U1965</f>
        <v>1</v>
      </c>
      <c r="Y1965" s="17" t="n">
        <f aca="false">поверки!$V1965-поверки!$G1965</f>
        <v>2</v>
      </c>
      <c r="Z1965" s="17" t="str">
        <f aca="false">CONCATENATE(поверки!$Q1965," ",поверки!$S1965," номер ",поверки!$H1965)</f>
        <v>СГМ ЭРИС-100 СГМ ЭРИС-100 номер 112160222</v>
      </c>
    </row>
    <row r="1966" customFormat="false" ht="17.9" hidden="false" customHeight="false" outlineLevel="0" collapsed="false">
      <c r="B1966" s="1" t="s">
        <v>3974</v>
      </c>
      <c r="C1966" s="1" t="s">
        <v>30</v>
      </c>
      <c r="D1966" s="1" t="s">
        <v>446</v>
      </c>
      <c r="F1966" s="1" t="s">
        <v>3975</v>
      </c>
      <c r="G1966" s="16" t="n">
        <v>45768</v>
      </c>
      <c r="H1966" s="6" t="s">
        <v>4305</v>
      </c>
      <c r="J1966" s="1" t="s">
        <v>34</v>
      </c>
      <c r="K1966" s="1" t="s">
        <v>35</v>
      </c>
      <c r="L1966" s="1" t="s">
        <v>4306</v>
      </c>
      <c r="M1966" s="17" t="str">
        <f aca="false">IF(COUNTIF(поверки!$H$6:$H$3175,поверки!$H1966)&gt;1,"Дубликат","")</f>
        <v/>
      </c>
      <c r="N1966" s="17" t="str">
        <f aca="false">IF(COUNTIF(поверки!$L$6:$L$3175,поверки!$L1966)&gt;1,"Дубликат","")</f>
        <v/>
      </c>
      <c r="O1966" s="18" t="n">
        <v>1961</v>
      </c>
      <c r="P1966" s="17" t="str">
        <f aca="false">CONCATENATE(TEXT(MONTH(поверки!$G1966),"00"),"/",TEXT(поверки!$O1966,"000"), "/",TEXT(YEAR(поверки!$G1966)-2000,"00"))</f>
        <v>04/1961/25</v>
      </c>
      <c r="Q1966" s="17" t="str">
        <f aca="false">VLOOKUP(поверки!$F1966,'соответстиви ОТ типу'!$K$4:$M$344,2,FALSE())</f>
        <v>СГМ ЭРИС-100</v>
      </c>
      <c r="R1966" s="17" t="s">
        <v>52</v>
      </c>
      <c r="S1966" s="17" t="s">
        <v>3978</v>
      </c>
      <c r="T1966" s="17" t="n">
        <v>8</v>
      </c>
      <c r="U1966" s="19" t="n">
        <f aca="false">VLOOKUP(поверки!$T1966,'Акты п-п'!$C$5:$I$57,2,FALSE())</f>
        <v>45767</v>
      </c>
      <c r="V1966" s="19" t="n">
        <f aca="false">VLOOKUP(поверки!$T1966,'Акты п-п'!$C$5:$I$57,3,FALSE())</f>
        <v>45770</v>
      </c>
      <c r="W1966" s="17" t="str">
        <f aca="false">VLOOKUP(поверки!$T1966,'Акты п-п'!$C$5:$I$57,5,FALSE())</f>
        <v>Чупин А.А.</v>
      </c>
      <c r="X1966" s="17" t="n">
        <f aca="false">поверки!$G1966-поверки!$U1966</f>
        <v>1</v>
      </c>
      <c r="Y1966" s="17" t="n">
        <f aca="false">поверки!$V1966-поверки!$G1966</f>
        <v>2</v>
      </c>
      <c r="Z1966" s="17" t="str">
        <f aca="false">CONCATENATE(поверки!$Q1966," ",поверки!$S1966," номер ",поверки!$H1966)</f>
        <v>СГМ ЭРИС-100 СГМ ЭРИС-100 номер 112160153</v>
      </c>
    </row>
    <row r="1967" customFormat="false" ht="17.9" hidden="false" customHeight="false" outlineLevel="0" collapsed="false">
      <c r="B1967" s="1" t="s">
        <v>3974</v>
      </c>
      <c r="C1967" s="1" t="s">
        <v>30</v>
      </c>
      <c r="D1967" s="1" t="s">
        <v>446</v>
      </c>
      <c r="F1967" s="1" t="s">
        <v>3975</v>
      </c>
      <c r="G1967" s="16" t="n">
        <v>45768</v>
      </c>
      <c r="H1967" s="6" t="s">
        <v>4307</v>
      </c>
      <c r="J1967" s="1" t="s">
        <v>34</v>
      </c>
      <c r="K1967" s="1" t="s">
        <v>35</v>
      </c>
      <c r="L1967" s="1" t="s">
        <v>4308</v>
      </c>
      <c r="M1967" s="17" t="str">
        <f aca="false">IF(COUNTIF(поверки!$H$6:$H$3175,поверки!$H1967)&gt;1,"Дубликат","")</f>
        <v/>
      </c>
      <c r="N1967" s="17" t="str">
        <f aca="false">IF(COUNTIF(поверки!$L$6:$L$3175,поверки!$L1967)&gt;1,"Дубликат","")</f>
        <v/>
      </c>
      <c r="O1967" s="18" t="n">
        <v>1962</v>
      </c>
      <c r="P1967" s="17" t="str">
        <f aca="false">CONCATENATE(TEXT(MONTH(поверки!$G1967),"00"),"/",TEXT(поверки!$O1967,"000"), "/",TEXT(YEAR(поверки!$G1967)-2000,"00"))</f>
        <v>04/1962/25</v>
      </c>
      <c r="Q1967" s="17" t="str">
        <f aca="false">VLOOKUP(поверки!$F1967,'соответстиви ОТ типу'!$K$4:$M$344,2,FALSE())</f>
        <v>СГМ ЭРИС-100</v>
      </c>
      <c r="R1967" s="17" t="s">
        <v>52</v>
      </c>
      <c r="S1967" s="17" t="s">
        <v>3978</v>
      </c>
      <c r="T1967" s="17" t="n">
        <v>8</v>
      </c>
      <c r="U1967" s="19" t="n">
        <f aca="false">VLOOKUP(поверки!$T1967,'Акты п-п'!$C$5:$I$57,2,FALSE())</f>
        <v>45767</v>
      </c>
      <c r="V1967" s="19" t="n">
        <f aca="false">VLOOKUP(поверки!$T1967,'Акты п-п'!$C$5:$I$57,3,FALSE())</f>
        <v>45770</v>
      </c>
      <c r="W1967" s="17" t="str">
        <f aca="false">VLOOKUP(поверки!$T1967,'Акты п-п'!$C$5:$I$57,5,FALSE())</f>
        <v>Чупин А.А.</v>
      </c>
      <c r="X1967" s="17" t="n">
        <f aca="false">поверки!$G1967-поверки!$U1967</f>
        <v>1</v>
      </c>
      <c r="Y1967" s="17" t="n">
        <f aca="false">поверки!$V1967-поверки!$G1967</f>
        <v>2</v>
      </c>
      <c r="Z1967" s="17" t="str">
        <f aca="false">CONCATENATE(поверки!$Q1967," ",поверки!$S1967," номер ",поверки!$H1967)</f>
        <v>СГМ ЭРИС-100 СГМ ЭРИС-100 номер 112160149</v>
      </c>
    </row>
    <row r="1968" customFormat="false" ht="17.9" hidden="false" customHeight="false" outlineLevel="0" collapsed="false">
      <c r="B1968" s="1" t="s">
        <v>3974</v>
      </c>
      <c r="C1968" s="1" t="s">
        <v>30</v>
      </c>
      <c r="D1968" s="1" t="s">
        <v>446</v>
      </c>
      <c r="F1968" s="1" t="s">
        <v>3975</v>
      </c>
      <c r="G1968" s="16" t="n">
        <v>45768</v>
      </c>
      <c r="H1968" s="6" t="s">
        <v>4309</v>
      </c>
      <c r="J1968" s="1" t="s">
        <v>34</v>
      </c>
      <c r="K1968" s="1" t="s">
        <v>35</v>
      </c>
      <c r="L1968" s="1" t="s">
        <v>4310</v>
      </c>
      <c r="M1968" s="17" t="str">
        <f aca="false">IF(COUNTIF(поверки!$H$6:$H$3175,поверки!$H1968)&gt;1,"Дубликат","")</f>
        <v/>
      </c>
      <c r="N1968" s="17" t="str">
        <f aca="false">IF(COUNTIF(поверки!$L$6:$L$3175,поверки!$L1968)&gt;1,"Дубликат","")</f>
        <v/>
      </c>
      <c r="O1968" s="18" t="n">
        <v>1963</v>
      </c>
      <c r="P1968" s="17" t="str">
        <f aca="false">CONCATENATE(TEXT(MONTH(поверки!$G1968),"00"),"/",TEXT(поверки!$O1968,"000"), "/",TEXT(YEAR(поверки!$G1968)-2000,"00"))</f>
        <v>04/1963/25</v>
      </c>
      <c r="Q1968" s="17" t="str">
        <f aca="false">VLOOKUP(поверки!$F1968,'соответстиви ОТ типу'!$K$4:$M$344,2,FALSE())</f>
        <v>СГМ ЭРИС-100</v>
      </c>
      <c r="R1968" s="17" t="s">
        <v>52</v>
      </c>
      <c r="S1968" s="17" t="s">
        <v>3978</v>
      </c>
      <c r="T1968" s="17" t="n">
        <v>8</v>
      </c>
      <c r="U1968" s="19" t="n">
        <f aca="false">VLOOKUP(поверки!$T1968,'Акты п-п'!$C$5:$I$57,2,FALSE())</f>
        <v>45767</v>
      </c>
      <c r="V1968" s="19" t="n">
        <f aca="false">VLOOKUP(поверки!$T1968,'Акты п-п'!$C$5:$I$57,3,FALSE())</f>
        <v>45770</v>
      </c>
      <c r="W1968" s="17" t="str">
        <f aca="false">VLOOKUP(поверки!$T1968,'Акты п-п'!$C$5:$I$57,5,FALSE())</f>
        <v>Чупин А.А.</v>
      </c>
      <c r="X1968" s="17" t="n">
        <f aca="false">поверки!$G1968-поверки!$U1968</f>
        <v>1</v>
      </c>
      <c r="Y1968" s="17" t="n">
        <f aca="false">поверки!$V1968-поверки!$G1968</f>
        <v>2</v>
      </c>
      <c r="Z1968" s="17" t="str">
        <f aca="false">CONCATENATE(поверки!$Q1968," ",поверки!$S1968," номер ",поверки!$H1968)</f>
        <v>СГМ ЭРИС-100 СГМ ЭРИС-100 номер 112160081</v>
      </c>
    </row>
    <row r="1969" customFormat="false" ht="17.9" hidden="false" customHeight="false" outlineLevel="0" collapsed="false">
      <c r="B1969" s="1" t="s">
        <v>3974</v>
      </c>
      <c r="C1969" s="1" t="s">
        <v>30</v>
      </c>
      <c r="D1969" s="1" t="s">
        <v>446</v>
      </c>
      <c r="F1969" s="1" t="s">
        <v>3975</v>
      </c>
      <c r="G1969" s="16" t="n">
        <v>45768</v>
      </c>
      <c r="H1969" s="6" t="s">
        <v>4311</v>
      </c>
      <c r="J1969" s="1" t="s">
        <v>34</v>
      </c>
      <c r="K1969" s="1" t="s">
        <v>35</v>
      </c>
      <c r="L1969" s="1" t="s">
        <v>4312</v>
      </c>
      <c r="M1969" s="17" t="str">
        <f aca="false">IF(COUNTIF(поверки!$H$6:$H$3175,поверки!$H1969)&gt;1,"Дубликат","")</f>
        <v/>
      </c>
      <c r="N1969" s="17" t="str">
        <f aca="false">IF(COUNTIF(поверки!$L$6:$L$3175,поверки!$L1969)&gt;1,"Дубликат","")</f>
        <v/>
      </c>
      <c r="O1969" s="18" t="n">
        <v>1964</v>
      </c>
      <c r="P1969" s="17" t="str">
        <f aca="false">CONCATENATE(TEXT(MONTH(поверки!$G1969),"00"),"/",TEXT(поверки!$O1969,"000"), "/",TEXT(YEAR(поверки!$G1969)-2000,"00"))</f>
        <v>04/1964/25</v>
      </c>
      <c r="Q1969" s="17" t="str">
        <f aca="false">VLOOKUP(поверки!$F1969,'соответстиви ОТ типу'!$K$4:$M$344,2,FALSE())</f>
        <v>СГМ ЭРИС-100</v>
      </c>
      <c r="R1969" s="17" t="s">
        <v>52</v>
      </c>
      <c r="S1969" s="17" t="s">
        <v>3978</v>
      </c>
      <c r="T1969" s="17" t="n">
        <v>8</v>
      </c>
      <c r="U1969" s="19" t="n">
        <f aca="false">VLOOKUP(поверки!$T1969,'Акты п-п'!$C$5:$I$57,2,FALSE())</f>
        <v>45767</v>
      </c>
      <c r="V1969" s="19" t="n">
        <f aca="false">VLOOKUP(поверки!$T1969,'Акты п-п'!$C$5:$I$57,3,FALSE())</f>
        <v>45770</v>
      </c>
      <c r="W1969" s="17" t="str">
        <f aca="false">VLOOKUP(поверки!$T1969,'Акты п-п'!$C$5:$I$57,5,FALSE())</f>
        <v>Чупин А.А.</v>
      </c>
      <c r="X1969" s="17" t="n">
        <f aca="false">поверки!$G1969-поверки!$U1969</f>
        <v>1</v>
      </c>
      <c r="Y1969" s="17" t="n">
        <f aca="false">поверки!$V1969-поверки!$G1969</f>
        <v>2</v>
      </c>
      <c r="Z1969" s="17" t="str">
        <f aca="false">CONCATENATE(поверки!$Q1969," ",поверки!$S1969," номер ",поверки!$H1969)</f>
        <v>СГМ ЭРИС-100 СГМ ЭРИС-100 номер 112160224</v>
      </c>
    </row>
    <row r="1970" customFormat="false" ht="17.9" hidden="false" customHeight="false" outlineLevel="0" collapsed="false">
      <c r="B1970" s="1" t="s">
        <v>3974</v>
      </c>
      <c r="C1970" s="1" t="s">
        <v>30</v>
      </c>
      <c r="D1970" s="1" t="s">
        <v>446</v>
      </c>
      <c r="F1970" s="1" t="s">
        <v>3975</v>
      </c>
      <c r="G1970" s="16" t="n">
        <v>45768</v>
      </c>
      <c r="H1970" s="6" t="s">
        <v>4313</v>
      </c>
      <c r="J1970" s="1" t="s">
        <v>34</v>
      </c>
      <c r="K1970" s="1" t="s">
        <v>35</v>
      </c>
      <c r="L1970" s="1" t="s">
        <v>4314</v>
      </c>
      <c r="M1970" s="17" t="str">
        <f aca="false">IF(COUNTIF(поверки!$H$6:$H$3175,поверки!$H1970)&gt;1,"Дубликат","")</f>
        <v/>
      </c>
      <c r="N1970" s="17" t="str">
        <f aca="false">IF(COUNTIF(поверки!$L$6:$L$3175,поверки!$L1970)&gt;1,"Дубликат","")</f>
        <v/>
      </c>
      <c r="O1970" s="18" t="n">
        <v>1965</v>
      </c>
      <c r="P1970" s="17" t="str">
        <f aca="false">CONCATENATE(TEXT(MONTH(поверки!$G1970),"00"),"/",TEXT(поверки!$O1970,"000"), "/",TEXT(YEAR(поверки!$G1970)-2000,"00"))</f>
        <v>04/1965/25</v>
      </c>
      <c r="Q1970" s="17" t="str">
        <f aca="false">VLOOKUP(поверки!$F1970,'соответстиви ОТ типу'!$K$4:$M$344,2,FALSE())</f>
        <v>СГМ ЭРИС-100</v>
      </c>
      <c r="R1970" s="17" t="s">
        <v>52</v>
      </c>
      <c r="S1970" s="17" t="s">
        <v>3978</v>
      </c>
      <c r="T1970" s="17" t="n">
        <v>8</v>
      </c>
      <c r="U1970" s="19" t="n">
        <f aca="false">VLOOKUP(поверки!$T1970,'Акты п-п'!$C$5:$I$57,2,FALSE())</f>
        <v>45767</v>
      </c>
      <c r="V1970" s="19" t="n">
        <f aca="false">VLOOKUP(поверки!$T1970,'Акты п-п'!$C$5:$I$57,3,FALSE())</f>
        <v>45770</v>
      </c>
      <c r="W1970" s="17" t="str">
        <f aca="false">VLOOKUP(поверки!$T1970,'Акты п-п'!$C$5:$I$57,5,FALSE())</f>
        <v>Чупин А.А.</v>
      </c>
      <c r="X1970" s="17" t="n">
        <f aca="false">поверки!$G1970-поверки!$U1970</f>
        <v>1</v>
      </c>
      <c r="Y1970" s="17" t="n">
        <f aca="false">поверки!$V1970-поверки!$G1970</f>
        <v>2</v>
      </c>
      <c r="Z1970" s="17" t="str">
        <f aca="false">CONCATENATE(поверки!$Q1970," ",поверки!$S1970," номер ",поверки!$H1970)</f>
        <v>СГМ ЭРИС-100 СГМ ЭРИС-100 номер 112160260</v>
      </c>
    </row>
    <row r="1971" customFormat="false" ht="17.9" hidden="false" customHeight="false" outlineLevel="0" collapsed="false">
      <c r="B1971" s="1" t="s">
        <v>3974</v>
      </c>
      <c r="C1971" s="1" t="s">
        <v>30</v>
      </c>
      <c r="D1971" s="1" t="s">
        <v>446</v>
      </c>
      <c r="F1971" s="1" t="s">
        <v>3975</v>
      </c>
      <c r="G1971" s="16" t="n">
        <v>45768</v>
      </c>
      <c r="H1971" s="6" t="s">
        <v>4315</v>
      </c>
      <c r="J1971" s="1" t="s">
        <v>34</v>
      </c>
      <c r="K1971" s="1" t="s">
        <v>35</v>
      </c>
      <c r="L1971" s="1" t="s">
        <v>4316</v>
      </c>
      <c r="M1971" s="17" t="str">
        <f aca="false">IF(COUNTIF(поверки!$H$6:$H$3175,поверки!$H1971)&gt;1,"Дубликат","")</f>
        <v/>
      </c>
      <c r="N1971" s="17" t="str">
        <f aca="false">IF(COUNTIF(поверки!$L$6:$L$3175,поверки!$L1971)&gt;1,"Дубликат","")</f>
        <v/>
      </c>
      <c r="O1971" s="18" t="n">
        <v>1966</v>
      </c>
      <c r="P1971" s="17" t="str">
        <f aca="false">CONCATENATE(TEXT(MONTH(поверки!$G1971),"00"),"/",TEXT(поверки!$O1971,"000"), "/",TEXT(YEAR(поверки!$G1971)-2000,"00"))</f>
        <v>04/1966/25</v>
      </c>
      <c r="Q1971" s="17" t="str">
        <f aca="false">VLOOKUP(поверки!$F1971,'соответстиви ОТ типу'!$K$4:$M$344,2,FALSE())</f>
        <v>СГМ ЭРИС-100</v>
      </c>
      <c r="R1971" s="17" t="s">
        <v>52</v>
      </c>
      <c r="S1971" s="17" t="s">
        <v>3978</v>
      </c>
      <c r="T1971" s="17" t="n">
        <v>8</v>
      </c>
      <c r="U1971" s="19" t="n">
        <f aca="false">VLOOKUP(поверки!$T1971,'Акты п-п'!$C$5:$I$57,2,FALSE())</f>
        <v>45767</v>
      </c>
      <c r="V1971" s="19" t="n">
        <f aca="false">VLOOKUP(поверки!$T1971,'Акты п-п'!$C$5:$I$57,3,FALSE())</f>
        <v>45770</v>
      </c>
      <c r="W1971" s="17" t="str">
        <f aca="false">VLOOKUP(поверки!$T1971,'Акты п-п'!$C$5:$I$57,5,FALSE())</f>
        <v>Чупин А.А.</v>
      </c>
      <c r="X1971" s="17" t="n">
        <f aca="false">поверки!$G1971-поверки!$U1971</f>
        <v>1</v>
      </c>
      <c r="Y1971" s="17" t="n">
        <f aca="false">поверки!$V1971-поверки!$G1971</f>
        <v>2</v>
      </c>
      <c r="Z1971" s="17" t="str">
        <f aca="false">CONCATENATE(поверки!$Q1971," ",поверки!$S1971," номер ",поверки!$H1971)</f>
        <v>СГМ ЭРИС-100 СГМ ЭРИС-100 номер 112160055</v>
      </c>
    </row>
    <row r="1972" customFormat="false" ht="17.9" hidden="false" customHeight="false" outlineLevel="0" collapsed="false">
      <c r="B1972" s="1" t="s">
        <v>3974</v>
      </c>
      <c r="C1972" s="1" t="s">
        <v>30</v>
      </c>
      <c r="D1972" s="1" t="s">
        <v>446</v>
      </c>
      <c r="F1972" s="1" t="s">
        <v>3975</v>
      </c>
      <c r="G1972" s="16" t="n">
        <v>45768</v>
      </c>
      <c r="H1972" s="6" t="s">
        <v>4317</v>
      </c>
      <c r="J1972" s="1" t="s">
        <v>34</v>
      </c>
      <c r="K1972" s="1" t="s">
        <v>35</v>
      </c>
      <c r="L1972" s="1" t="s">
        <v>4318</v>
      </c>
      <c r="M1972" s="17" t="str">
        <f aca="false">IF(COUNTIF(поверки!$H$6:$H$3175,поверки!$H1972)&gt;1,"Дубликат","")</f>
        <v/>
      </c>
      <c r="N1972" s="17" t="str">
        <f aca="false">IF(COUNTIF(поверки!$L$6:$L$3175,поверки!$L1972)&gt;1,"Дубликат","")</f>
        <v/>
      </c>
      <c r="O1972" s="18" t="n">
        <v>1967</v>
      </c>
      <c r="P1972" s="17" t="str">
        <f aca="false">CONCATENATE(TEXT(MONTH(поверки!$G1972),"00"),"/",TEXT(поверки!$O1972,"000"), "/",TEXT(YEAR(поверки!$G1972)-2000,"00"))</f>
        <v>04/1967/25</v>
      </c>
      <c r="Q1972" s="17" t="str">
        <f aca="false">VLOOKUP(поверки!$F1972,'соответстиви ОТ типу'!$K$4:$M$344,2,FALSE())</f>
        <v>СГМ ЭРИС-100</v>
      </c>
      <c r="R1972" s="17" t="s">
        <v>52</v>
      </c>
      <c r="S1972" s="17" t="s">
        <v>3978</v>
      </c>
      <c r="T1972" s="17" t="n">
        <v>8</v>
      </c>
      <c r="U1972" s="19" t="n">
        <f aca="false">VLOOKUP(поверки!$T1972,'Акты п-п'!$C$5:$I$57,2,FALSE())</f>
        <v>45767</v>
      </c>
      <c r="V1972" s="19" t="n">
        <f aca="false">VLOOKUP(поверки!$T1972,'Акты п-п'!$C$5:$I$57,3,FALSE())</f>
        <v>45770</v>
      </c>
      <c r="W1972" s="17" t="str">
        <f aca="false">VLOOKUP(поверки!$T1972,'Акты п-п'!$C$5:$I$57,5,FALSE())</f>
        <v>Чупин А.А.</v>
      </c>
      <c r="X1972" s="17" t="n">
        <f aca="false">поверки!$G1972-поверки!$U1972</f>
        <v>1</v>
      </c>
      <c r="Y1972" s="17" t="n">
        <f aca="false">поверки!$V1972-поверки!$G1972</f>
        <v>2</v>
      </c>
      <c r="Z1972" s="17" t="str">
        <f aca="false">CONCATENATE(поверки!$Q1972," ",поверки!$S1972," номер ",поверки!$H1972)</f>
        <v>СГМ ЭРИС-100 СГМ ЭРИС-100 номер 112160113</v>
      </c>
    </row>
    <row r="1973" customFormat="false" ht="17.9" hidden="false" customHeight="false" outlineLevel="0" collapsed="false">
      <c r="B1973" s="1" t="s">
        <v>3974</v>
      </c>
      <c r="C1973" s="1" t="s">
        <v>30</v>
      </c>
      <c r="D1973" s="1" t="s">
        <v>446</v>
      </c>
      <c r="F1973" s="1" t="s">
        <v>3975</v>
      </c>
      <c r="G1973" s="16" t="n">
        <v>45768</v>
      </c>
      <c r="H1973" s="6" t="s">
        <v>4319</v>
      </c>
      <c r="J1973" s="1" t="s">
        <v>34</v>
      </c>
      <c r="K1973" s="1" t="s">
        <v>35</v>
      </c>
      <c r="L1973" s="1" t="s">
        <v>4320</v>
      </c>
      <c r="M1973" s="17" t="str">
        <f aca="false">IF(COUNTIF(поверки!$H$6:$H$3175,поверки!$H1973)&gt;1,"Дубликат","")</f>
        <v/>
      </c>
      <c r="N1973" s="17" t="str">
        <f aca="false">IF(COUNTIF(поверки!$L$6:$L$3175,поверки!$L1973)&gt;1,"Дубликат","")</f>
        <v/>
      </c>
      <c r="O1973" s="18" t="n">
        <v>1968</v>
      </c>
      <c r="P1973" s="17" t="str">
        <f aca="false">CONCATENATE(TEXT(MONTH(поверки!$G1973),"00"),"/",TEXT(поверки!$O1973,"000"), "/",TEXT(YEAR(поверки!$G1973)-2000,"00"))</f>
        <v>04/1968/25</v>
      </c>
      <c r="Q1973" s="17" t="str">
        <f aca="false">VLOOKUP(поверки!$F1973,'соответстиви ОТ типу'!$K$4:$M$344,2,FALSE())</f>
        <v>СГМ ЭРИС-100</v>
      </c>
      <c r="R1973" s="17" t="s">
        <v>52</v>
      </c>
      <c r="S1973" s="17" t="s">
        <v>3978</v>
      </c>
      <c r="T1973" s="17" t="n">
        <v>8</v>
      </c>
      <c r="U1973" s="19" t="n">
        <f aca="false">VLOOKUP(поверки!$T1973,'Акты п-п'!$C$5:$I$57,2,FALSE())</f>
        <v>45767</v>
      </c>
      <c r="V1973" s="19" t="n">
        <f aca="false">VLOOKUP(поверки!$T1973,'Акты п-п'!$C$5:$I$57,3,FALSE())</f>
        <v>45770</v>
      </c>
      <c r="W1973" s="17" t="str">
        <f aca="false">VLOOKUP(поверки!$T1973,'Акты п-п'!$C$5:$I$57,5,FALSE())</f>
        <v>Чупин А.А.</v>
      </c>
      <c r="X1973" s="17" t="n">
        <f aca="false">поверки!$G1973-поверки!$U1973</f>
        <v>1</v>
      </c>
      <c r="Y1973" s="17" t="n">
        <f aca="false">поверки!$V1973-поверки!$G1973</f>
        <v>2</v>
      </c>
      <c r="Z1973" s="17" t="str">
        <f aca="false">CONCATENATE(поверки!$Q1973," ",поверки!$S1973," номер ",поверки!$H1973)</f>
        <v>СГМ ЭРИС-100 СГМ ЭРИС-100 номер 112160010</v>
      </c>
    </row>
    <row r="1974" customFormat="false" ht="17.9" hidden="false" customHeight="false" outlineLevel="0" collapsed="false">
      <c r="B1974" s="1" t="s">
        <v>3974</v>
      </c>
      <c r="C1974" s="1" t="s">
        <v>30</v>
      </c>
      <c r="D1974" s="1" t="s">
        <v>446</v>
      </c>
      <c r="F1974" s="1" t="s">
        <v>3975</v>
      </c>
      <c r="G1974" s="16" t="n">
        <v>45768</v>
      </c>
      <c r="H1974" s="6" t="s">
        <v>4321</v>
      </c>
      <c r="J1974" s="1" t="s">
        <v>34</v>
      </c>
      <c r="K1974" s="1" t="s">
        <v>35</v>
      </c>
      <c r="L1974" s="1" t="s">
        <v>4322</v>
      </c>
      <c r="M1974" s="17" t="str">
        <f aca="false">IF(COUNTIF(поверки!$H$6:$H$3175,поверки!$H1974)&gt;1,"Дубликат","")</f>
        <v/>
      </c>
      <c r="N1974" s="17" t="str">
        <f aca="false">IF(COUNTIF(поверки!$L$6:$L$3175,поверки!$L1974)&gt;1,"Дубликат","")</f>
        <v/>
      </c>
      <c r="O1974" s="18" t="n">
        <v>1969</v>
      </c>
      <c r="P1974" s="17" t="str">
        <f aca="false">CONCATENATE(TEXT(MONTH(поверки!$G1974),"00"),"/",TEXT(поверки!$O1974,"000"), "/",TEXT(YEAR(поверки!$G1974)-2000,"00"))</f>
        <v>04/1969/25</v>
      </c>
      <c r="Q1974" s="17" t="str">
        <f aca="false">VLOOKUP(поверки!$F1974,'соответстиви ОТ типу'!$K$4:$M$344,2,FALSE())</f>
        <v>СГМ ЭРИС-100</v>
      </c>
      <c r="R1974" s="17" t="s">
        <v>52</v>
      </c>
      <c r="S1974" s="17" t="s">
        <v>3978</v>
      </c>
      <c r="T1974" s="17" t="n">
        <v>8</v>
      </c>
      <c r="U1974" s="19" t="n">
        <f aca="false">VLOOKUP(поверки!$T1974,'Акты п-п'!$C$5:$I$57,2,FALSE())</f>
        <v>45767</v>
      </c>
      <c r="V1974" s="19" t="n">
        <f aca="false">VLOOKUP(поверки!$T1974,'Акты п-п'!$C$5:$I$57,3,FALSE())</f>
        <v>45770</v>
      </c>
      <c r="W1974" s="17" t="str">
        <f aca="false">VLOOKUP(поверки!$T1974,'Акты п-п'!$C$5:$I$57,5,FALSE())</f>
        <v>Чупин А.А.</v>
      </c>
      <c r="X1974" s="17" t="n">
        <f aca="false">поверки!$G1974-поверки!$U1974</f>
        <v>1</v>
      </c>
      <c r="Y1974" s="17" t="n">
        <f aca="false">поверки!$V1974-поверки!$G1974</f>
        <v>2</v>
      </c>
      <c r="Z1974" s="17" t="str">
        <f aca="false">CONCATENATE(поверки!$Q1974," ",поверки!$S1974," номер ",поверки!$H1974)</f>
        <v>СГМ ЭРИС-100 СГМ ЭРИС-100 номер 112160130</v>
      </c>
    </row>
    <row r="1975" customFormat="false" ht="17.9" hidden="false" customHeight="false" outlineLevel="0" collapsed="false">
      <c r="B1975" s="1" t="s">
        <v>3974</v>
      </c>
      <c r="C1975" s="1" t="s">
        <v>30</v>
      </c>
      <c r="D1975" s="1" t="s">
        <v>446</v>
      </c>
      <c r="F1975" s="1" t="s">
        <v>3975</v>
      </c>
      <c r="G1975" s="16" t="n">
        <v>45768</v>
      </c>
      <c r="H1975" s="6" t="s">
        <v>4323</v>
      </c>
      <c r="J1975" s="1" t="s">
        <v>34</v>
      </c>
      <c r="K1975" s="1" t="s">
        <v>35</v>
      </c>
      <c r="L1975" s="1" t="s">
        <v>4324</v>
      </c>
      <c r="M1975" s="17" t="str">
        <f aca="false">IF(COUNTIF(поверки!$H$6:$H$3175,поверки!$H1975)&gt;1,"Дубликат","")</f>
        <v/>
      </c>
      <c r="N1975" s="17" t="str">
        <f aca="false">IF(COUNTIF(поверки!$L$6:$L$3175,поверки!$L1975)&gt;1,"Дубликат","")</f>
        <v/>
      </c>
      <c r="O1975" s="18" t="n">
        <v>1970</v>
      </c>
      <c r="P1975" s="17" t="str">
        <f aca="false">CONCATENATE(TEXT(MONTH(поверки!$G1975),"00"),"/",TEXT(поверки!$O1975,"000"), "/",TEXT(YEAR(поверки!$G1975)-2000,"00"))</f>
        <v>04/1970/25</v>
      </c>
      <c r="Q1975" s="17" t="str">
        <f aca="false">VLOOKUP(поверки!$F1975,'соответстиви ОТ типу'!$K$4:$M$344,2,FALSE())</f>
        <v>СГМ ЭРИС-100</v>
      </c>
      <c r="R1975" s="17" t="s">
        <v>52</v>
      </c>
      <c r="S1975" s="17" t="s">
        <v>3978</v>
      </c>
      <c r="T1975" s="17" t="n">
        <v>8</v>
      </c>
      <c r="U1975" s="19" t="n">
        <f aca="false">VLOOKUP(поверки!$T1975,'Акты п-п'!$C$5:$I$57,2,FALSE())</f>
        <v>45767</v>
      </c>
      <c r="V1975" s="19" t="n">
        <f aca="false">VLOOKUP(поверки!$T1975,'Акты п-п'!$C$5:$I$57,3,FALSE())</f>
        <v>45770</v>
      </c>
      <c r="W1975" s="17" t="str">
        <f aca="false">VLOOKUP(поверки!$T1975,'Акты п-п'!$C$5:$I$57,5,FALSE())</f>
        <v>Чупин А.А.</v>
      </c>
      <c r="X1975" s="17" t="n">
        <f aca="false">поверки!$G1975-поверки!$U1975</f>
        <v>1</v>
      </c>
      <c r="Y1975" s="17" t="n">
        <f aca="false">поверки!$V1975-поверки!$G1975</f>
        <v>2</v>
      </c>
      <c r="Z1975" s="17" t="str">
        <f aca="false">CONCATENATE(поверки!$Q1975," ",поверки!$S1975," номер ",поверки!$H1975)</f>
        <v>СГМ ЭРИС-100 СГМ ЭРИС-100 номер 112160171</v>
      </c>
    </row>
    <row r="1976" customFormat="false" ht="17.9" hidden="false" customHeight="false" outlineLevel="0" collapsed="false">
      <c r="B1976" s="1" t="s">
        <v>3974</v>
      </c>
      <c r="C1976" s="1" t="s">
        <v>30</v>
      </c>
      <c r="D1976" s="1" t="s">
        <v>446</v>
      </c>
      <c r="F1976" s="1" t="s">
        <v>3975</v>
      </c>
      <c r="G1976" s="16" t="n">
        <v>45768</v>
      </c>
      <c r="H1976" s="6" t="s">
        <v>4325</v>
      </c>
      <c r="J1976" s="1" t="s">
        <v>34</v>
      </c>
      <c r="K1976" s="1" t="s">
        <v>35</v>
      </c>
      <c r="L1976" s="1" t="s">
        <v>4326</v>
      </c>
      <c r="M1976" s="17" t="str">
        <f aca="false">IF(COUNTIF(поверки!$H$6:$H$3175,поверки!$H1976)&gt;1,"Дубликат","")</f>
        <v/>
      </c>
      <c r="N1976" s="17" t="str">
        <f aca="false">IF(COUNTIF(поверки!$L$6:$L$3175,поверки!$L1976)&gt;1,"Дубликат","")</f>
        <v/>
      </c>
      <c r="O1976" s="18" t="n">
        <v>1971</v>
      </c>
      <c r="P1976" s="17" t="str">
        <f aca="false">CONCATENATE(TEXT(MONTH(поверки!$G1976),"00"),"/",TEXT(поверки!$O1976,"000"), "/",TEXT(YEAR(поверки!$G1976)-2000,"00"))</f>
        <v>04/1971/25</v>
      </c>
      <c r="Q1976" s="17" t="str">
        <f aca="false">VLOOKUP(поверки!$F1976,'соответстиви ОТ типу'!$K$4:$M$344,2,FALSE())</f>
        <v>СГМ ЭРИС-100</v>
      </c>
      <c r="R1976" s="17" t="s">
        <v>52</v>
      </c>
      <c r="S1976" s="17" t="s">
        <v>3978</v>
      </c>
      <c r="T1976" s="17" t="n">
        <v>8</v>
      </c>
      <c r="U1976" s="19" t="n">
        <f aca="false">VLOOKUP(поверки!$T1976,'Акты п-п'!$C$5:$I$57,2,FALSE())</f>
        <v>45767</v>
      </c>
      <c r="V1976" s="19" t="n">
        <f aca="false">VLOOKUP(поверки!$T1976,'Акты п-п'!$C$5:$I$57,3,FALSE())</f>
        <v>45770</v>
      </c>
      <c r="W1976" s="17" t="str">
        <f aca="false">VLOOKUP(поверки!$T1976,'Акты п-п'!$C$5:$I$57,5,FALSE())</f>
        <v>Чупин А.А.</v>
      </c>
      <c r="X1976" s="17" t="n">
        <f aca="false">поверки!$G1976-поверки!$U1976</f>
        <v>1</v>
      </c>
      <c r="Y1976" s="17" t="n">
        <f aca="false">поверки!$V1976-поверки!$G1976</f>
        <v>2</v>
      </c>
      <c r="Z1976" s="17" t="str">
        <f aca="false">CONCATENATE(поверки!$Q1976," ",поверки!$S1976," номер ",поверки!$H1976)</f>
        <v>СГМ ЭРИС-100 СГМ ЭРИС-100 номер 112160009</v>
      </c>
    </row>
    <row r="1977" customFormat="false" ht="17.9" hidden="false" customHeight="false" outlineLevel="0" collapsed="false">
      <c r="B1977" s="1" t="s">
        <v>3974</v>
      </c>
      <c r="C1977" s="1" t="s">
        <v>30</v>
      </c>
      <c r="D1977" s="1" t="s">
        <v>446</v>
      </c>
      <c r="F1977" s="1" t="s">
        <v>3975</v>
      </c>
      <c r="G1977" s="16" t="n">
        <v>45768</v>
      </c>
      <c r="H1977" s="6" t="s">
        <v>4327</v>
      </c>
      <c r="J1977" s="1" t="s">
        <v>34</v>
      </c>
      <c r="K1977" s="1" t="s">
        <v>35</v>
      </c>
      <c r="L1977" s="1" t="s">
        <v>4328</v>
      </c>
      <c r="M1977" s="17" t="str">
        <f aca="false">IF(COUNTIF(поверки!$H$6:$H$3175,поверки!$H1977)&gt;1,"Дубликат","")</f>
        <v/>
      </c>
      <c r="N1977" s="17" t="str">
        <f aca="false">IF(COUNTIF(поверки!$L$6:$L$3175,поверки!$L1977)&gt;1,"Дубликат","")</f>
        <v/>
      </c>
      <c r="O1977" s="18" t="n">
        <v>1972</v>
      </c>
      <c r="P1977" s="17" t="str">
        <f aca="false">CONCATENATE(TEXT(MONTH(поверки!$G1977),"00"),"/",TEXT(поверки!$O1977,"000"), "/",TEXT(YEAR(поверки!$G1977)-2000,"00"))</f>
        <v>04/1972/25</v>
      </c>
      <c r="Q1977" s="17" t="str">
        <f aca="false">VLOOKUP(поверки!$F1977,'соответстиви ОТ типу'!$K$4:$M$344,2,FALSE())</f>
        <v>СГМ ЭРИС-100</v>
      </c>
      <c r="R1977" s="17" t="s">
        <v>52</v>
      </c>
      <c r="S1977" s="17" t="s">
        <v>3978</v>
      </c>
      <c r="T1977" s="17" t="n">
        <v>8</v>
      </c>
      <c r="U1977" s="19" t="n">
        <f aca="false">VLOOKUP(поверки!$T1977,'Акты п-п'!$C$5:$I$57,2,FALSE())</f>
        <v>45767</v>
      </c>
      <c r="V1977" s="19" t="n">
        <f aca="false">VLOOKUP(поверки!$T1977,'Акты п-п'!$C$5:$I$57,3,FALSE())</f>
        <v>45770</v>
      </c>
      <c r="W1977" s="17" t="str">
        <f aca="false">VLOOKUP(поверки!$T1977,'Акты п-п'!$C$5:$I$57,5,FALSE())</f>
        <v>Чупин А.А.</v>
      </c>
      <c r="X1977" s="17" t="n">
        <f aca="false">поверки!$G1977-поверки!$U1977</f>
        <v>1</v>
      </c>
      <c r="Y1977" s="17" t="n">
        <f aca="false">поверки!$V1977-поверки!$G1977</f>
        <v>2</v>
      </c>
      <c r="Z1977" s="17" t="str">
        <f aca="false">CONCATENATE(поверки!$Q1977," ",поверки!$S1977," номер ",поверки!$H1977)</f>
        <v>СГМ ЭРИС-100 СГМ ЭРИС-100 номер 112160032</v>
      </c>
    </row>
    <row r="1978" customFormat="false" ht="17.9" hidden="false" customHeight="false" outlineLevel="0" collapsed="false">
      <c r="B1978" s="1" t="s">
        <v>3974</v>
      </c>
      <c r="C1978" s="1" t="s">
        <v>30</v>
      </c>
      <c r="D1978" s="1" t="s">
        <v>446</v>
      </c>
      <c r="F1978" s="1" t="s">
        <v>3975</v>
      </c>
      <c r="G1978" s="16" t="n">
        <v>45768</v>
      </c>
      <c r="H1978" s="6" t="s">
        <v>4329</v>
      </c>
      <c r="J1978" s="1" t="s">
        <v>34</v>
      </c>
      <c r="K1978" s="1" t="s">
        <v>35</v>
      </c>
      <c r="L1978" s="1" t="s">
        <v>4330</v>
      </c>
      <c r="M1978" s="17" t="str">
        <f aca="false">IF(COUNTIF(поверки!$H$6:$H$3175,поверки!$H1978)&gt;1,"Дубликат","")</f>
        <v/>
      </c>
      <c r="N1978" s="17" t="str">
        <f aca="false">IF(COUNTIF(поверки!$L$6:$L$3175,поверки!$L1978)&gt;1,"Дубликат","")</f>
        <v/>
      </c>
      <c r="O1978" s="18" t="n">
        <v>1973</v>
      </c>
      <c r="P1978" s="17" t="str">
        <f aca="false">CONCATENATE(TEXT(MONTH(поверки!$G1978),"00"),"/",TEXT(поверки!$O1978,"000"), "/",TEXT(YEAR(поверки!$G1978)-2000,"00"))</f>
        <v>04/1973/25</v>
      </c>
      <c r="Q1978" s="17" t="str">
        <f aca="false">VLOOKUP(поверки!$F1978,'соответстиви ОТ типу'!$K$4:$M$344,2,FALSE())</f>
        <v>СГМ ЭРИС-100</v>
      </c>
      <c r="R1978" s="17" t="s">
        <v>52</v>
      </c>
      <c r="S1978" s="17" t="s">
        <v>3978</v>
      </c>
      <c r="T1978" s="17" t="n">
        <v>8</v>
      </c>
      <c r="U1978" s="19" t="n">
        <f aca="false">VLOOKUP(поверки!$T1978,'Акты п-п'!$C$5:$I$57,2,FALSE())</f>
        <v>45767</v>
      </c>
      <c r="V1978" s="19" t="n">
        <f aca="false">VLOOKUP(поверки!$T1978,'Акты п-п'!$C$5:$I$57,3,FALSE())</f>
        <v>45770</v>
      </c>
      <c r="W1978" s="17" t="str">
        <f aca="false">VLOOKUP(поверки!$T1978,'Акты п-п'!$C$5:$I$57,5,FALSE())</f>
        <v>Чупин А.А.</v>
      </c>
      <c r="X1978" s="17" t="n">
        <f aca="false">поверки!$G1978-поверки!$U1978</f>
        <v>1</v>
      </c>
      <c r="Y1978" s="17" t="n">
        <f aca="false">поверки!$V1978-поверки!$G1978</f>
        <v>2</v>
      </c>
      <c r="Z1978" s="17" t="str">
        <f aca="false">CONCATENATE(поверки!$Q1978," ",поверки!$S1978," номер ",поверки!$H1978)</f>
        <v>СГМ ЭРИС-100 СГМ ЭРИС-100 номер 112160291</v>
      </c>
    </row>
    <row r="1979" customFormat="false" ht="17.9" hidden="false" customHeight="false" outlineLevel="0" collapsed="false">
      <c r="B1979" s="1" t="s">
        <v>3974</v>
      </c>
      <c r="C1979" s="1" t="s">
        <v>30</v>
      </c>
      <c r="D1979" s="1" t="s">
        <v>446</v>
      </c>
      <c r="F1979" s="1" t="s">
        <v>3975</v>
      </c>
      <c r="G1979" s="16" t="n">
        <v>45768</v>
      </c>
      <c r="H1979" s="6" t="s">
        <v>4331</v>
      </c>
      <c r="J1979" s="1" t="s">
        <v>34</v>
      </c>
      <c r="K1979" s="1" t="s">
        <v>35</v>
      </c>
      <c r="L1979" s="1" t="s">
        <v>4332</v>
      </c>
      <c r="M1979" s="17" t="str">
        <f aca="false">IF(COUNTIF(поверки!$H$6:$H$3175,поверки!$H1979)&gt;1,"Дубликат","")</f>
        <v/>
      </c>
      <c r="N1979" s="17" t="str">
        <f aca="false">IF(COUNTIF(поверки!$L$6:$L$3175,поверки!$L1979)&gt;1,"Дубликат","")</f>
        <v/>
      </c>
      <c r="O1979" s="18" t="n">
        <v>1974</v>
      </c>
      <c r="P1979" s="17" t="str">
        <f aca="false">CONCATENATE(TEXT(MONTH(поверки!$G1979),"00"),"/",TEXT(поверки!$O1979,"000"), "/",TEXT(YEAR(поверки!$G1979)-2000,"00"))</f>
        <v>04/1974/25</v>
      </c>
      <c r="Q1979" s="17" t="str">
        <f aca="false">VLOOKUP(поверки!$F1979,'соответстиви ОТ типу'!$K$4:$M$344,2,FALSE())</f>
        <v>СГМ ЭРИС-100</v>
      </c>
      <c r="R1979" s="17" t="s">
        <v>52</v>
      </c>
      <c r="S1979" s="17" t="s">
        <v>3978</v>
      </c>
      <c r="T1979" s="17" t="n">
        <v>8</v>
      </c>
      <c r="U1979" s="19" t="n">
        <f aca="false">VLOOKUP(поверки!$T1979,'Акты п-п'!$C$5:$I$57,2,FALSE())</f>
        <v>45767</v>
      </c>
      <c r="V1979" s="19" t="n">
        <f aca="false">VLOOKUP(поверки!$T1979,'Акты п-п'!$C$5:$I$57,3,FALSE())</f>
        <v>45770</v>
      </c>
      <c r="W1979" s="17" t="str">
        <f aca="false">VLOOKUP(поверки!$T1979,'Акты п-п'!$C$5:$I$57,5,FALSE())</f>
        <v>Чупин А.А.</v>
      </c>
      <c r="X1979" s="17" t="n">
        <f aca="false">поверки!$G1979-поверки!$U1979</f>
        <v>1</v>
      </c>
      <c r="Y1979" s="17" t="n">
        <f aca="false">поверки!$V1979-поверки!$G1979</f>
        <v>2</v>
      </c>
      <c r="Z1979" s="17" t="str">
        <f aca="false">CONCATENATE(поверки!$Q1979," ",поверки!$S1979," номер ",поверки!$H1979)</f>
        <v>СГМ ЭРИС-100 СГМ ЭРИС-100 номер 112160190</v>
      </c>
    </row>
    <row r="1980" customFormat="false" ht="17.9" hidden="false" customHeight="false" outlineLevel="0" collapsed="false">
      <c r="B1980" s="1" t="s">
        <v>3974</v>
      </c>
      <c r="C1980" s="1" t="s">
        <v>30</v>
      </c>
      <c r="D1980" s="1" t="s">
        <v>446</v>
      </c>
      <c r="F1980" s="1" t="s">
        <v>3975</v>
      </c>
      <c r="G1980" s="16" t="n">
        <v>45768</v>
      </c>
      <c r="H1980" s="6" t="s">
        <v>4333</v>
      </c>
      <c r="J1980" s="1" t="s">
        <v>34</v>
      </c>
      <c r="K1980" s="1" t="s">
        <v>35</v>
      </c>
      <c r="L1980" s="1" t="s">
        <v>4334</v>
      </c>
      <c r="M1980" s="17" t="str">
        <f aca="false">IF(COUNTIF(поверки!$H$6:$H$3175,поверки!$H1980)&gt;1,"Дубликат","")</f>
        <v/>
      </c>
      <c r="N1980" s="17" t="str">
        <f aca="false">IF(COUNTIF(поверки!$L$6:$L$3175,поверки!$L1980)&gt;1,"Дубликат","")</f>
        <v/>
      </c>
      <c r="O1980" s="18" t="n">
        <v>1975</v>
      </c>
      <c r="P1980" s="17" t="str">
        <f aca="false">CONCATENATE(TEXT(MONTH(поверки!$G1980),"00"),"/",TEXT(поверки!$O1980,"000"), "/",TEXT(YEAR(поверки!$G1980)-2000,"00"))</f>
        <v>04/1975/25</v>
      </c>
      <c r="Q1980" s="17" t="str">
        <f aca="false">VLOOKUP(поверки!$F1980,'соответстиви ОТ типу'!$K$4:$M$344,2,FALSE())</f>
        <v>СГМ ЭРИС-100</v>
      </c>
      <c r="R1980" s="17" t="s">
        <v>52</v>
      </c>
      <c r="S1980" s="17" t="s">
        <v>3978</v>
      </c>
      <c r="T1980" s="17" t="n">
        <v>8</v>
      </c>
      <c r="U1980" s="19" t="n">
        <f aca="false">VLOOKUP(поверки!$T1980,'Акты п-п'!$C$5:$I$57,2,FALSE())</f>
        <v>45767</v>
      </c>
      <c r="V1980" s="19" t="n">
        <f aca="false">VLOOKUP(поверки!$T1980,'Акты п-п'!$C$5:$I$57,3,FALSE())</f>
        <v>45770</v>
      </c>
      <c r="W1980" s="17" t="str">
        <f aca="false">VLOOKUP(поверки!$T1980,'Акты п-п'!$C$5:$I$57,5,FALSE())</f>
        <v>Чупин А.А.</v>
      </c>
      <c r="X1980" s="17" t="n">
        <f aca="false">поверки!$G1980-поверки!$U1980</f>
        <v>1</v>
      </c>
      <c r="Y1980" s="17" t="n">
        <f aca="false">поверки!$V1980-поверки!$G1980</f>
        <v>2</v>
      </c>
      <c r="Z1980" s="17" t="str">
        <f aca="false">CONCATENATE(поверки!$Q1980," ",поверки!$S1980," номер ",поверки!$H1980)</f>
        <v>СГМ ЭРИС-100 СГМ ЭРИС-100 номер 112160345</v>
      </c>
    </row>
    <row r="1981" customFormat="false" ht="17.9" hidden="false" customHeight="false" outlineLevel="0" collapsed="false">
      <c r="B1981" s="1" t="s">
        <v>3974</v>
      </c>
      <c r="C1981" s="1" t="s">
        <v>30</v>
      </c>
      <c r="D1981" s="1" t="s">
        <v>446</v>
      </c>
      <c r="F1981" s="1" t="s">
        <v>3975</v>
      </c>
      <c r="G1981" s="16" t="n">
        <v>45768</v>
      </c>
      <c r="H1981" s="6" t="s">
        <v>4335</v>
      </c>
      <c r="J1981" s="1" t="s">
        <v>34</v>
      </c>
      <c r="K1981" s="1" t="s">
        <v>35</v>
      </c>
      <c r="L1981" s="1" t="s">
        <v>4336</v>
      </c>
      <c r="M1981" s="17" t="str">
        <f aca="false">IF(COUNTIF(поверки!$H$6:$H$3175,поверки!$H1981)&gt;1,"Дубликат","")</f>
        <v/>
      </c>
      <c r="N1981" s="17" t="str">
        <f aca="false">IF(COUNTIF(поверки!$L$6:$L$3175,поверки!$L1981)&gt;1,"Дубликат","")</f>
        <v/>
      </c>
      <c r="O1981" s="18" t="n">
        <v>1976</v>
      </c>
      <c r="P1981" s="17" t="str">
        <f aca="false">CONCATENATE(TEXT(MONTH(поверки!$G1981),"00"),"/",TEXT(поверки!$O1981,"000"), "/",TEXT(YEAR(поверки!$G1981)-2000,"00"))</f>
        <v>04/1976/25</v>
      </c>
      <c r="Q1981" s="17" t="str">
        <f aca="false">VLOOKUP(поверки!$F1981,'соответстиви ОТ типу'!$K$4:$M$344,2,FALSE())</f>
        <v>СГМ ЭРИС-100</v>
      </c>
      <c r="R1981" s="17" t="s">
        <v>52</v>
      </c>
      <c r="S1981" s="17" t="s">
        <v>3978</v>
      </c>
      <c r="T1981" s="17" t="n">
        <v>8</v>
      </c>
      <c r="U1981" s="19" t="n">
        <f aca="false">VLOOKUP(поверки!$T1981,'Акты п-п'!$C$5:$I$57,2,FALSE())</f>
        <v>45767</v>
      </c>
      <c r="V1981" s="19" t="n">
        <f aca="false">VLOOKUP(поверки!$T1981,'Акты п-п'!$C$5:$I$57,3,FALSE())</f>
        <v>45770</v>
      </c>
      <c r="W1981" s="17" t="str">
        <f aca="false">VLOOKUP(поверки!$T1981,'Акты п-п'!$C$5:$I$57,5,FALSE())</f>
        <v>Чупин А.А.</v>
      </c>
      <c r="X1981" s="17" t="n">
        <f aca="false">поверки!$G1981-поверки!$U1981</f>
        <v>1</v>
      </c>
      <c r="Y1981" s="17" t="n">
        <f aca="false">поверки!$V1981-поверки!$G1981</f>
        <v>2</v>
      </c>
      <c r="Z1981" s="17" t="str">
        <f aca="false">CONCATENATE(поверки!$Q1981," ",поверки!$S1981," номер ",поверки!$H1981)</f>
        <v>СГМ ЭРИС-100 СГМ ЭРИС-100 номер 112160111</v>
      </c>
    </row>
    <row r="1982" customFormat="false" ht="17.9" hidden="false" customHeight="false" outlineLevel="0" collapsed="false">
      <c r="B1982" s="1" t="s">
        <v>3974</v>
      </c>
      <c r="C1982" s="1" t="s">
        <v>30</v>
      </c>
      <c r="D1982" s="1" t="s">
        <v>446</v>
      </c>
      <c r="F1982" s="1" t="s">
        <v>3975</v>
      </c>
      <c r="G1982" s="16" t="n">
        <v>45768</v>
      </c>
      <c r="H1982" s="6" t="s">
        <v>4337</v>
      </c>
      <c r="J1982" s="1" t="s">
        <v>34</v>
      </c>
      <c r="K1982" s="1" t="s">
        <v>35</v>
      </c>
      <c r="L1982" s="1" t="s">
        <v>4338</v>
      </c>
      <c r="M1982" s="17" t="str">
        <f aca="false">IF(COUNTIF(поверки!$H$6:$H$3175,поверки!$H1982)&gt;1,"Дубликат","")</f>
        <v/>
      </c>
      <c r="N1982" s="17" t="str">
        <f aca="false">IF(COUNTIF(поверки!$L$6:$L$3175,поверки!$L1982)&gt;1,"Дубликат","")</f>
        <v/>
      </c>
      <c r="O1982" s="18" t="n">
        <v>1977</v>
      </c>
      <c r="P1982" s="17" t="str">
        <f aca="false">CONCATENATE(TEXT(MONTH(поверки!$G1982),"00"),"/",TEXT(поверки!$O1982,"000"), "/",TEXT(YEAR(поверки!$G1982)-2000,"00"))</f>
        <v>04/1977/25</v>
      </c>
      <c r="Q1982" s="17" t="str">
        <f aca="false">VLOOKUP(поверки!$F1982,'соответстиви ОТ типу'!$K$4:$M$344,2,FALSE())</f>
        <v>СГМ ЭРИС-100</v>
      </c>
      <c r="R1982" s="17" t="s">
        <v>52</v>
      </c>
      <c r="S1982" s="17" t="s">
        <v>3978</v>
      </c>
      <c r="T1982" s="17" t="n">
        <v>8</v>
      </c>
      <c r="U1982" s="19" t="n">
        <f aca="false">VLOOKUP(поверки!$T1982,'Акты п-п'!$C$5:$I$57,2,FALSE())</f>
        <v>45767</v>
      </c>
      <c r="V1982" s="19" t="n">
        <f aca="false">VLOOKUP(поверки!$T1982,'Акты п-п'!$C$5:$I$57,3,FALSE())</f>
        <v>45770</v>
      </c>
      <c r="W1982" s="17" t="str">
        <f aca="false">VLOOKUP(поверки!$T1982,'Акты п-п'!$C$5:$I$57,5,FALSE())</f>
        <v>Чупин А.А.</v>
      </c>
      <c r="X1982" s="17" t="n">
        <f aca="false">поверки!$G1982-поверки!$U1982</f>
        <v>1</v>
      </c>
      <c r="Y1982" s="17" t="n">
        <f aca="false">поверки!$V1982-поверки!$G1982</f>
        <v>2</v>
      </c>
      <c r="Z1982" s="17" t="str">
        <f aca="false">CONCATENATE(поверки!$Q1982," ",поверки!$S1982," номер ",поверки!$H1982)</f>
        <v>СГМ ЭРИС-100 СГМ ЭРИС-100 номер 112160020</v>
      </c>
    </row>
    <row r="1983" customFormat="false" ht="17.9" hidden="false" customHeight="false" outlineLevel="0" collapsed="false">
      <c r="B1983" s="1" t="s">
        <v>3974</v>
      </c>
      <c r="C1983" s="1" t="s">
        <v>30</v>
      </c>
      <c r="D1983" s="1" t="s">
        <v>446</v>
      </c>
      <c r="F1983" s="1" t="s">
        <v>3975</v>
      </c>
      <c r="G1983" s="16" t="n">
        <v>45768</v>
      </c>
      <c r="H1983" s="6" t="s">
        <v>4339</v>
      </c>
      <c r="J1983" s="1" t="s">
        <v>34</v>
      </c>
      <c r="K1983" s="1" t="s">
        <v>35</v>
      </c>
      <c r="L1983" s="1" t="s">
        <v>4340</v>
      </c>
      <c r="M1983" s="17" t="str">
        <f aca="false">IF(COUNTIF(поверки!$H$6:$H$3175,поверки!$H1983)&gt;1,"Дубликат","")</f>
        <v/>
      </c>
      <c r="N1983" s="17" t="str">
        <f aca="false">IF(COUNTIF(поверки!$L$6:$L$3175,поверки!$L1983)&gt;1,"Дубликат","")</f>
        <v/>
      </c>
      <c r="O1983" s="18" t="n">
        <v>1978</v>
      </c>
      <c r="P1983" s="17" t="str">
        <f aca="false">CONCATENATE(TEXT(MONTH(поверки!$G1983),"00"),"/",TEXT(поверки!$O1983,"000"), "/",TEXT(YEAR(поверки!$G1983)-2000,"00"))</f>
        <v>04/1978/25</v>
      </c>
      <c r="Q1983" s="17" t="str">
        <f aca="false">VLOOKUP(поверки!$F1983,'соответстиви ОТ типу'!$K$4:$M$344,2,FALSE())</f>
        <v>СГМ ЭРИС-100</v>
      </c>
      <c r="R1983" s="17" t="s">
        <v>52</v>
      </c>
      <c r="S1983" s="17" t="s">
        <v>3978</v>
      </c>
      <c r="T1983" s="17" t="n">
        <v>8</v>
      </c>
      <c r="U1983" s="19" t="n">
        <f aca="false">VLOOKUP(поверки!$T1983,'Акты п-п'!$C$5:$I$57,2,FALSE())</f>
        <v>45767</v>
      </c>
      <c r="V1983" s="19" t="n">
        <f aca="false">VLOOKUP(поверки!$T1983,'Акты п-п'!$C$5:$I$57,3,FALSE())</f>
        <v>45770</v>
      </c>
      <c r="W1983" s="17" t="str">
        <f aca="false">VLOOKUP(поверки!$T1983,'Акты п-п'!$C$5:$I$57,5,FALSE())</f>
        <v>Чупин А.А.</v>
      </c>
      <c r="X1983" s="17" t="n">
        <f aca="false">поверки!$G1983-поверки!$U1983</f>
        <v>1</v>
      </c>
      <c r="Y1983" s="17" t="n">
        <f aca="false">поверки!$V1983-поверки!$G1983</f>
        <v>2</v>
      </c>
      <c r="Z1983" s="17" t="str">
        <f aca="false">CONCATENATE(поверки!$Q1983," ",поверки!$S1983," номер ",поверки!$H1983)</f>
        <v>СГМ ЭРИС-100 СГМ ЭРИС-100 номер 112150369</v>
      </c>
    </row>
    <row r="1984" customFormat="false" ht="17.9" hidden="false" customHeight="false" outlineLevel="0" collapsed="false">
      <c r="B1984" s="1" t="s">
        <v>3974</v>
      </c>
      <c r="C1984" s="1" t="s">
        <v>30</v>
      </c>
      <c r="D1984" s="1" t="s">
        <v>446</v>
      </c>
      <c r="F1984" s="1" t="s">
        <v>3975</v>
      </c>
      <c r="G1984" s="16" t="n">
        <v>45768</v>
      </c>
      <c r="H1984" s="6" t="s">
        <v>4341</v>
      </c>
      <c r="J1984" s="1" t="s">
        <v>34</v>
      </c>
      <c r="K1984" s="1" t="s">
        <v>35</v>
      </c>
      <c r="L1984" s="1" t="s">
        <v>4342</v>
      </c>
      <c r="M1984" s="17" t="str">
        <f aca="false">IF(COUNTIF(поверки!$H$6:$H$3175,поверки!$H1984)&gt;1,"Дубликат","")</f>
        <v/>
      </c>
      <c r="N1984" s="17" t="str">
        <f aca="false">IF(COUNTIF(поверки!$L$6:$L$3175,поверки!$L1984)&gt;1,"Дубликат","")</f>
        <v/>
      </c>
      <c r="O1984" s="18" t="n">
        <v>1979</v>
      </c>
      <c r="P1984" s="17" t="str">
        <f aca="false">CONCATENATE(TEXT(MONTH(поверки!$G1984),"00"),"/",TEXT(поверки!$O1984,"000"), "/",TEXT(YEAR(поверки!$G1984)-2000,"00"))</f>
        <v>04/1979/25</v>
      </c>
      <c r="Q1984" s="17" t="str">
        <f aca="false">VLOOKUP(поверки!$F1984,'соответстиви ОТ типу'!$K$4:$M$344,2,FALSE())</f>
        <v>СГМ ЭРИС-100</v>
      </c>
      <c r="R1984" s="17" t="s">
        <v>52</v>
      </c>
      <c r="S1984" s="17" t="s">
        <v>3978</v>
      </c>
      <c r="T1984" s="17" t="n">
        <v>8</v>
      </c>
      <c r="U1984" s="19" t="n">
        <f aca="false">VLOOKUP(поверки!$T1984,'Акты п-п'!$C$5:$I$57,2,FALSE())</f>
        <v>45767</v>
      </c>
      <c r="V1984" s="19" t="n">
        <f aca="false">VLOOKUP(поверки!$T1984,'Акты п-п'!$C$5:$I$57,3,FALSE())</f>
        <v>45770</v>
      </c>
      <c r="W1984" s="17" t="str">
        <f aca="false">VLOOKUP(поверки!$T1984,'Акты п-п'!$C$5:$I$57,5,FALSE())</f>
        <v>Чупин А.А.</v>
      </c>
      <c r="X1984" s="17" t="n">
        <f aca="false">поверки!$G1984-поверки!$U1984</f>
        <v>1</v>
      </c>
      <c r="Y1984" s="17" t="n">
        <f aca="false">поверки!$V1984-поверки!$G1984</f>
        <v>2</v>
      </c>
      <c r="Z1984" s="17" t="str">
        <f aca="false">CONCATENATE(поверки!$Q1984," ",поверки!$S1984," номер ",поверки!$H1984)</f>
        <v>СГМ ЭРИС-100 СГМ ЭРИС-100 номер 112150364</v>
      </c>
    </row>
    <row r="1985" customFormat="false" ht="17.9" hidden="false" customHeight="false" outlineLevel="0" collapsed="false">
      <c r="B1985" s="1" t="s">
        <v>3974</v>
      </c>
      <c r="C1985" s="1" t="s">
        <v>30</v>
      </c>
      <c r="D1985" s="1" t="s">
        <v>446</v>
      </c>
      <c r="F1985" s="1" t="s">
        <v>3975</v>
      </c>
      <c r="G1985" s="16" t="n">
        <v>45768</v>
      </c>
      <c r="H1985" s="6" t="s">
        <v>4343</v>
      </c>
      <c r="J1985" s="1" t="s">
        <v>34</v>
      </c>
      <c r="K1985" s="1" t="s">
        <v>35</v>
      </c>
      <c r="L1985" s="1" t="s">
        <v>4344</v>
      </c>
      <c r="M1985" s="17" t="str">
        <f aca="false">IF(COUNTIF(поверки!$H$6:$H$3175,поверки!$H1985)&gt;1,"Дубликат","")</f>
        <v/>
      </c>
      <c r="N1985" s="17" t="str">
        <f aca="false">IF(COUNTIF(поверки!$L$6:$L$3175,поверки!$L1985)&gt;1,"Дубликат","")</f>
        <v/>
      </c>
      <c r="O1985" s="18" t="n">
        <v>1980</v>
      </c>
      <c r="P1985" s="17" t="str">
        <f aca="false">CONCATENATE(TEXT(MONTH(поверки!$G1985),"00"),"/",TEXT(поверки!$O1985,"000"), "/",TEXT(YEAR(поверки!$G1985)-2000,"00"))</f>
        <v>04/1980/25</v>
      </c>
      <c r="Q1985" s="17" t="str">
        <f aca="false">VLOOKUP(поверки!$F1985,'соответстиви ОТ типу'!$K$4:$M$344,2,FALSE())</f>
        <v>СГМ ЭРИС-100</v>
      </c>
      <c r="R1985" s="17" t="s">
        <v>52</v>
      </c>
      <c r="S1985" s="17" t="s">
        <v>3978</v>
      </c>
      <c r="T1985" s="17" t="n">
        <v>8</v>
      </c>
      <c r="U1985" s="19" t="n">
        <f aca="false">VLOOKUP(поверки!$T1985,'Акты п-п'!$C$5:$I$57,2,FALSE())</f>
        <v>45767</v>
      </c>
      <c r="V1985" s="19" t="n">
        <f aca="false">VLOOKUP(поверки!$T1985,'Акты п-п'!$C$5:$I$57,3,FALSE())</f>
        <v>45770</v>
      </c>
      <c r="W1985" s="17" t="str">
        <f aca="false">VLOOKUP(поверки!$T1985,'Акты п-п'!$C$5:$I$57,5,FALSE())</f>
        <v>Чупин А.А.</v>
      </c>
      <c r="X1985" s="17" t="n">
        <f aca="false">поверки!$G1985-поверки!$U1985</f>
        <v>1</v>
      </c>
      <c r="Y1985" s="17" t="n">
        <f aca="false">поверки!$V1985-поверки!$G1985</f>
        <v>2</v>
      </c>
      <c r="Z1985" s="17" t="str">
        <f aca="false">CONCATENATE(поверки!$Q1985," ",поверки!$S1985," номер ",поверки!$H1985)</f>
        <v>СГМ ЭРИС-100 СГМ ЭРИС-100 номер 112160023</v>
      </c>
    </row>
    <row r="1986" customFormat="false" ht="17.9" hidden="false" customHeight="false" outlineLevel="0" collapsed="false">
      <c r="B1986" s="1" t="s">
        <v>3974</v>
      </c>
      <c r="C1986" s="1" t="s">
        <v>30</v>
      </c>
      <c r="D1986" s="1" t="s">
        <v>446</v>
      </c>
      <c r="F1986" s="1" t="s">
        <v>3975</v>
      </c>
      <c r="G1986" s="16" t="n">
        <v>45768</v>
      </c>
      <c r="H1986" s="6" t="s">
        <v>4345</v>
      </c>
      <c r="J1986" s="1" t="s">
        <v>34</v>
      </c>
      <c r="K1986" s="1" t="s">
        <v>35</v>
      </c>
      <c r="L1986" s="1" t="s">
        <v>4346</v>
      </c>
      <c r="M1986" s="17" t="str">
        <f aca="false">IF(COUNTIF(поверки!$H$6:$H$3175,поверки!$H1986)&gt;1,"Дубликат","")</f>
        <v/>
      </c>
      <c r="N1986" s="17" t="str">
        <f aca="false">IF(COUNTIF(поверки!$L$6:$L$3175,поверки!$L1986)&gt;1,"Дубликат","")</f>
        <v/>
      </c>
      <c r="O1986" s="18" t="n">
        <v>1981</v>
      </c>
      <c r="P1986" s="17" t="str">
        <f aca="false">CONCATENATE(TEXT(MONTH(поверки!$G1986),"00"),"/",TEXT(поверки!$O1986,"000"), "/",TEXT(YEAR(поверки!$G1986)-2000,"00"))</f>
        <v>04/1981/25</v>
      </c>
      <c r="Q1986" s="17" t="str">
        <f aca="false">VLOOKUP(поверки!$F1986,'соответстиви ОТ типу'!$K$4:$M$344,2,FALSE())</f>
        <v>СГМ ЭРИС-100</v>
      </c>
      <c r="R1986" s="17" t="s">
        <v>52</v>
      </c>
      <c r="S1986" s="17" t="s">
        <v>3978</v>
      </c>
      <c r="T1986" s="17" t="n">
        <v>8</v>
      </c>
      <c r="U1986" s="19" t="n">
        <f aca="false">VLOOKUP(поверки!$T1986,'Акты п-п'!$C$5:$I$57,2,FALSE())</f>
        <v>45767</v>
      </c>
      <c r="V1986" s="19" t="n">
        <f aca="false">VLOOKUP(поверки!$T1986,'Акты п-п'!$C$5:$I$57,3,FALSE())</f>
        <v>45770</v>
      </c>
      <c r="W1986" s="17" t="str">
        <f aca="false">VLOOKUP(поверки!$T1986,'Акты п-п'!$C$5:$I$57,5,FALSE())</f>
        <v>Чупин А.А.</v>
      </c>
      <c r="X1986" s="17" t="n">
        <f aca="false">поверки!$G1986-поверки!$U1986</f>
        <v>1</v>
      </c>
      <c r="Y1986" s="17" t="n">
        <f aca="false">поверки!$V1986-поверки!$G1986</f>
        <v>2</v>
      </c>
      <c r="Z1986" s="17" t="str">
        <f aca="false">CONCATENATE(поверки!$Q1986," ",поверки!$S1986," номер ",поверки!$H1986)</f>
        <v>СГМ ЭРИС-100 СГМ ЭРИС-100 номер 112150362</v>
      </c>
    </row>
    <row r="1987" customFormat="false" ht="17.9" hidden="false" customHeight="false" outlineLevel="0" collapsed="false">
      <c r="B1987" s="1" t="s">
        <v>3974</v>
      </c>
      <c r="C1987" s="1" t="s">
        <v>30</v>
      </c>
      <c r="D1987" s="1" t="s">
        <v>446</v>
      </c>
      <c r="F1987" s="1" t="s">
        <v>3975</v>
      </c>
      <c r="G1987" s="16" t="n">
        <v>45768</v>
      </c>
      <c r="H1987" s="6" t="s">
        <v>4347</v>
      </c>
      <c r="J1987" s="1" t="s">
        <v>34</v>
      </c>
      <c r="K1987" s="1" t="s">
        <v>35</v>
      </c>
      <c r="L1987" s="1" t="s">
        <v>4348</v>
      </c>
      <c r="M1987" s="17" t="str">
        <f aca="false">IF(COUNTIF(поверки!$H$6:$H$3175,поверки!$H1987)&gt;1,"Дубликат","")</f>
        <v/>
      </c>
      <c r="N1987" s="17" t="str">
        <f aca="false">IF(COUNTIF(поверки!$L$6:$L$3175,поверки!$L1987)&gt;1,"Дубликат","")</f>
        <v/>
      </c>
      <c r="O1987" s="18" t="n">
        <v>1982</v>
      </c>
      <c r="P1987" s="17" t="str">
        <f aca="false">CONCATENATE(TEXT(MONTH(поверки!$G1987),"00"),"/",TEXT(поверки!$O1987,"000"), "/",TEXT(YEAR(поверки!$G1987)-2000,"00"))</f>
        <v>04/1982/25</v>
      </c>
      <c r="Q1987" s="17" t="str">
        <f aca="false">VLOOKUP(поверки!$F1987,'соответстиви ОТ типу'!$K$4:$M$344,2,FALSE())</f>
        <v>СГМ ЭРИС-100</v>
      </c>
      <c r="R1987" s="17" t="s">
        <v>52</v>
      </c>
      <c r="S1987" s="17" t="s">
        <v>3978</v>
      </c>
      <c r="T1987" s="17" t="n">
        <v>8</v>
      </c>
      <c r="U1987" s="19" t="n">
        <f aca="false">VLOOKUP(поверки!$T1987,'Акты п-п'!$C$5:$I$57,2,FALSE())</f>
        <v>45767</v>
      </c>
      <c r="V1987" s="19" t="n">
        <f aca="false">VLOOKUP(поверки!$T1987,'Акты п-п'!$C$5:$I$57,3,FALSE())</f>
        <v>45770</v>
      </c>
      <c r="W1987" s="17" t="str">
        <f aca="false">VLOOKUP(поверки!$T1987,'Акты п-п'!$C$5:$I$57,5,FALSE())</f>
        <v>Чупин А.А.</v>
      </c>
      <c r="X1987" s="17" t="n">
        <f aca="false">поверки!$G1987-поверки!$U1987</f>
        <v>1</v>
      </c>
      <c r="Y1987" s="17" t="n">
        <f aca="false">поверки!$V1987-поверки!$G1987</f>
        <v>2</v>
      </c>
      <c r="Z1987" s="17" t="str">
        <f aca="false">CONCATENATE(поверки!$Q1987," ",поверки!$S1987," номер ",поверки!$H1987)</f>
        <v>СГМ ЭРИС-100 СГМ ЭРИС-100 номер 112150299</v>
      </c>
    </row>
    <row r="1988" customFormat="false" ht="17.9" hidden="false" customHeight="false" outlineLevel="0" collapsed="false">
      <c r="B1988" s="1" t="s">
        <v>3974</v>
      </c>
      <c r="C1988" s="1" t="s">
        <v>30</v>
      </c>
      <c r="D1988" s="1" t="s">
        <v>446</v>
      </c>
      <c r="F1988" s="1" t="s">
        <v>3975</v>
      </c>
      <c r="G1988" s="16" t="n">
        <v>45768</v>
      </c>
      <c r="H1988" s="6" t="s">
        <v>4349</v>
      </c>
      <c r="J1988" s="1" t="s">
        <v>34</v>
      </c>
      <c r="K1988" s="1" t="s">
        <v>35</v>
      </c>
      <c r="L1988" s="1" t="s">
        <v>4350</v>
      </c>
      <c r="M1988" s="17" t="str">
        <f aca="false">IF(COUNTIF(поверки!$H$6:$H$3175,поверки!$H1988)&gt;1,"Дубликат","")</f>
        <v/>
      </c>
      <c r="N1988" s="17" t="str">
        <f aca="false">IF(COUNTIF(поверки!$L$6:$L$3175,поверки!$L1988)&gt;1,"Дубликат","")</f>
        <v/>
      </c>
      <c r="O1988" s="18" t="n">
        <v>1983</v>
      </c>
      <c r="P1988" s="17" t="str">
        <f aca="false">CONCATENATE(TEXT(MONTH(поверки!$G1988),"00"),"/",TEXT(поверки!$O1988,"000"), "/",TEXT(YEAR(поверки!$G1988)-2000,"00"))</f>
        <v>04/1983/25</v>
      </c>
      <c r="Q1988" s="17" t="str">
        <f aca="false">VLOOKUP(поверки!$F1988,'соответстиви ОТ типу'!$K$4:$M$344,2,FALSE())</f>
        <v>СГМ ЭРИС-100</v>
      </c>
      <c r="R1988" s="17" t="s">
        <v>52</v>
      </c>
      <c r="S1988" s="17" t="s">
        <v>3978</v>
      </c>
      <c r="T1988" s="17" t="n">
        <v>8</v>
      </c>
      <c r="U1988" s="19" t="n">
        <f aca="false">VLOOKUP(поверки!$T1988,'Акты п-п'!$C$5:$I$57,2,FALSE())</f>
        <v>45767</v>
      </c>
      <c r="V1988" s="19" t="n">
        <f aca="false">VLOOKUP(поверки!$T1988,'Акты п-п'!$C$5:$I$57,3,FALSE())</f>
        <v>45770</v>
      </c>
      <c r="W1988" s="17" t="str">
        <f aca="false">VLOOKUP(поверки!$T1988,'Акты п-п'!$C$5:$I$57,5,FALSE())</f>
        <v>Чупин А.А.</v>
      </c>
      <c r="X1988" s="17" t="n">
        <f aca="false">поверки!$G1988-поверки!$U1988</f>
        <v>1</v>
      </c>
      <c r="Y1988" s="17" t="n">
        <f aca="false">поверки!$V1988-поверки!$G1988</f>
        <v>2</v>
      </c>
      <c r="Z1988" s="17" t="str">
        <f aca="false">CONCATENATE(поверки!$Q1988," ",поверки!$S1988," номер ",поверки!$H1988)</f>
        <v>СГМ ЭРИС-100 СГМ ЭРИС-100 номер 112150576</v>
      </c>
    </row>
    <row r="1989" customFormat="false" ht="17.9" hidden="false" customHeight="false" outlineLevel="0" collapsed="false">
      <c r="B1989" s="1" t="s">
        <v>3974</v>
      </c>
      <c r="C1989" s="1" t="s">
        <v>30</v>
      </c>
      <c r="D1989" s="1" t="s">
        <v>446</v>
      </c>
      <c r="F1989" s="1" t="s">
        <v>3975</v>
      </c>
      <c r="G1989" s="16" t="n">
        <v>45768</v>
      </c>
      <c r="H1989" s="6" t="s">
        <v>4351</v>
      </c>
      <c r="J1989" s="1" t="s">
        <v>34</v>
      </c>
      <c r="K1989" s="1" t="s">
        <v>35</v>
      </c>
      <c r="L1989" s="1" t="s">
        <v>4352</v>
      </c>
      <c r="M1989" s="17" t="str">
        <f aca="false">IF(COUNTIF(поверки!$H$6:$H$3175,поверки!$H1989)&gt;1,"Дубликат","")</f>
        <v/>
      </c>
      <c r="N1989" s="17" t="str">
        <f aca="false">IF(COUNTIF(поверки!$L$6:$L$3175,поверки!$L1989)&gt;1,"Дубликат","")</f>
        <v/>
      </c>
      <c r="O1989" s="18" t="n">
        <v>1984</v>
      </c>
      <c r="P1989" s="17" t="str">
        <f aca="false">CONCATENATE(TEXT(MONTH(поверки!$G1989),"00"),"/",TEXT(поверки!$O1989,"000"), "/",TEXT(YEAR(поверки!$G1989)-2000,"00"))</f>
        <v>04/1984/25</v>
      </c>
      <c r="Q1989" s="17" t="str">
        <f aca="false">VLOOKUP(поверки!$F1989,'соответстиви ОТ типу'!$K$4:$M$344,2,FALSE())</f>
        <v>СГМ ЭРИС-100</v>
      </c>
      <c r="R1989" s="17" t="s">
        <v>52</v>
      </c>
      <c r="S1989" s="17" t="s">
        <v>3978</v>
      </c>
      <c r="T1989" s="17" t="n">
        <v>8</v>
      </c>
      <c r="U1989" s="19" t="n">
        <f aca="false">VLOOKUP(поверки!$T1989,'Акты п-п'!$C$5:$I$57,2,FALSE())</f>
        <v>45767</v>
      </c>
      <c r="V1989" s="19" t="n">
        <f aca="false">VLOOKUP(поверки!$T1989,'Акты п-п'!$C$5:$I$57,3,FALSE())</f>
        <v>45770</v>
      </c>
      <c r="W1989" s="17" t="str">
        <f aca="false">VLOOKUP(поверки!$T1989,'Акты п-п'!$C$5:$I$57,5,FALSE())</f>
        <v>Чупин А.А.</v>
      </c>
      <c r="X1989" s="17" t="n">
        <f aca="false">поверки!$G1989-поверки!$U1989</f>
        <v>1</v>
      </c>
      <c r="Y1989" s="17" t="n">
        <f aca="false">поверки!$V1989-поверки!$G1989</f>
        <v>2</v>
      </c>
      <c r="Z1989" s="17" t="str">
        <f aca="false">CONCATENATE(поверки!$Q1989," ",поверки!$S1989," номер ",поверки!$H1989)</f>
        <v>СГМ ЭРИС-100 СГМ ЭРИС-100 номер 112150365</v>
      </c>
    </row>
    <row r="1990" customFormat="false" ht="17.9" hidden="false" customHeight="false" outlineLevel="0" collapsed="false">
      <c r="B1990" s="1" t="s">
        <v>3974</v>
      </c>
      <c r="C1990" s="1" t="s">
        <v>30</v>
      </c>
      <c r="D1990" s="1" t="s">
        <v>446</v>
      </c>
      <c r="F1990" s="1" t="s">
        <v>3975</v>
      </c>
      <c r="G1990" s="16" t="n">
        <v>45768</v>
      </c>
      <c r="H1990" s="6" t="s">
        <v>4353</v>
      </c>
      <c r="J1990" s="1" t="s">
        <v>34</v>
      </c>
      <c r="K1990" s="1" t="s">
        <v>35</v>
      </c>
      <c r="L1990" s="1" t="s">
        <v>4354</v>
      </c>
      <c r="M1990" s="17" t="str">
        <f aca="false">IF(COUNTIF(поверки!$H$6:$H$3175,поверки!$H1990)&gt;1,"Дубликат","")</f>
        <v/>
      </c>
      <c r="N1990" s="17" t="str">
        <f aca="false">IF(COUNTIF(поверки!$L$6:$L$3175,поверки!$L1990)&gt;1,"Дубликат","")</f>
        <v/>
      </c>
      <c r="O1990" s="18" t="n">
        <v>1985</v>
      </c>
      <c r="P1990" s="17" t="str">
        <f aca="false">CONCATENATE(TEXT(MONTH(поверки!$G1990),"00"),"/",TEXT(поверки!$O1990,"000"), "/",TEXT(YEAR(поверки!$G1990)-2000,"00"))</f>
        <v>04/1985/25</v>
      </c>
      <c r="Q1990" s="17" t="str">
        <f aca="false">VLOOKUP(поверки!$F1990,'соответстиви ОТ типу'!$K$4:$M$344,2,FALSE())</f>
        <v>СГМ ЭРИС-100</v>
      </c>
      <c r="R1990" s="17" t="s">
        <v>52</v>
      </c>
      <c r="S1990" s="17" t="s">
        <v>3978</v>
      </c>
      <c r="T1990" s="17" t="n">
        <v>8</v>
      </c>
      <c r="U1990" s="19" t="n">
        <f aca="false">VLOOKUP(поверки!$T1990,'Акты п-п'!$C$5:$I$57,2,FALSE())</f>
        <v>45767</v>
      </c>
      <c r="V1990" s="19" t="n">
        <f aca="false">VLOOKUP(поверки!$T1990,'Акты п-п'!$C$5:$I$57,3,FALSE())</f>
        <v>45770</v>
      </c>
      <c r="W1990" s="17" t="str">
        <f aca="false">VLOOKUP(поверки!$T1990,'Акты п-п'!$C$5:$I$57,5,FALSE())</f>
        <v>Чупин А.А.</v>
      </c>
      <c r="X1990" s="17" t="n">
        <f aca="false">поверки!$G1990-поверки!$U1990</f>
        <v>1</v>
      </c>
      <c r="Y1990" s="17" t="n">
        <f aca="false">поверки!$V1990-поверки!$G1990</f>
        <v>2</v>
      </c>
      <c r="Z1990" s="17" t="str">
        <f aca="false">CONCATENATE(поверки!$Q1990," ",поверки!$S1990," номер ",поверки!$H1990)</f>
        <v>СГМ ЭРИС-100 СГМ ЭРИС-100 номер 112150363</v>
      </c>
    </row>
    <row r="1991" customFormat="false" ht="17.9" hidden="false" customHeight="false" outlineLevel="0" collapsed="false">
      <c r="B1991" s="1" t="s">
        <v>3974</v>
      </c>
      <c r="C1991" s="1" t="s">
        <v>30</v>
      </c>
      <c r="D1991" s="1" t="s">
        <v>446</v>
      </c>
      <c r="F1991" s="1" t="s">
        <v>3975</v>
      </c>
      <c r="G1991" s="16" t="n">
        <v>45768</v>
      </c>
      <c r="H1991" s="6" t="s">
        <v>4355</v>
      </c>
      <c r="J1991" s="1" t="s">
        <v>34</v>
      </c>
      <c r="K1991" s="1" t="s">
        <v>35</v>
      </c>
      <c r="L1991" s="1" t="s">
        <v>4356</v>
      </c>
      <c r="M1991" s="17" t="str">
        <f aca="false">IF(COUNTIF(поверки!$H$6:$H$3175,поверки!$H1991)&gt;1,"Дубликат","")</f>
        <v/>
      </c>
      <c r="N1991" s="17" t="str">
        <f aca="false">IF(COUNTIF(поверки!$L$6:$L$3175,поверки!$L1991)&gt;1,"Дубликат","")</f>
        <v/>
      </c>
      <c r="O1991" s="18" t="n">
        <v>1986</v>
      </c>
      <c r="P1991" s="17" t="str">
        <f aca="false">CONCATENATE(TEXT(MONTH(поверки!$G1991),"00"),"/",TEXT(поверки!$O1991,"000"), "/",TEXT(YEAR(поверки!$G1991)-2000,"00"))</f>
        <v>04/1986/25</v>
      </c>
      <c r="Q1991" s="17" t="str">
        <f aca="false">VLOOKUP(поверки!$F1991,'соответстиви ОТ типу'!$K$4:$M$344,2,FALSE())</f>
        <v>СГМ ЭРИС-100</v>
      </c>
      <c r="R1991" s="17" t="s">
        <v>52</v>
      </c>
      <c r="S1991" s="17" t="s">
        <v>3978</v>
      </c>
      <c r="T1991" s="17" t="n">
        <v>8</v>
      </c>
      <c r="U1991" s="19" t="n">
        <f aca="false">VLOOKUP(поверки!$T1991,'Акты п-п'!$C$5:$I$57,2,FALSE())</f>
        <v>45767</v>
      </c>
      <c r="V1991" s="19" t="n">
        <f aca="false">VLOOKUP(поверки!$T1991,'Акты п-п'!$C$5:$I$57,3,FALSE())</f>
        <v>45770</v>
      </c>
      <c r="W1991" s="17" t="str">
        <f aca="false">VLOOKUP(поверки!$T1991,'Акты п-п'!$C$5:$I$57,5,FALSE())</f>
        <v>Чупин А.А.</v>
      </c>
      <c r="X1991" s="17" t="n">
        <f aca="false">поверки!$G1991-поверки!$U1991</f>
        <v>1</v>
      </c>
      <c r="Y1991" s="17" t="n">
        <f aca="false">поверки!$V1991-поверки!$G1991</f>
        <v>2</v>
      </c>
      <c r="Z1991" s="17" t="str">
        <f aca="false">CONCATENATE(поверки!$Q1991," ",поверки!$S1991," номер ",поверки!$H1991)</f>
        <v>СГМ ЭРИС-100 СГМ ЭРИС-100 номер 112160037</v>
      </c>
    </row>
    <row r="1992" customFormat="false" ht="17.9" hidden="false" customHeight="false" outlineLevel="0" collapsed="false">
      <c r="B1992" s="1" t="s">
        <v>3974</v>
      </c>
      <c r="C1992" s="1" t="s">
        <v>30</v>
      </c>
      <c r="D1992" s="1" t="s">
        <v>446</v>
      </c>
      <c r="F1992" s="1" t="s">
        <v>3975</v>
      </c>
      <c r="G1992" s="16" t="n">
        <v>45768</v>
      </c>
      <c r="H1992" s="6" t="s">
        <v>4357</v>
      </c>
      <c r="J1992" s="1" t="s">
        <v>34</v>
      </c>
      <c r="K1992" s="1" t="s">
        <v>35</v>
      </c>
      <c r="L1992" s="1" t="s">
        <v>4358</v>
      </c>
      <c r="M1992" s="17" t="str">
        <f aca="false">IF(COUNTIF(поверки!$H$6:$H$3175,поверки!$H1992)&gt;1,"Дубликат","")</f>
        <v/>
      </c>
      <c r="N1992" s="17" t="str">
        <f aca="false">IF(COUNTIF(поверки!$L$6:$L$3175,поверки!$L1992)&gt;1,"Дубликат","")</f>
        <v/>
      </c>
      <c r="O1992" s="18" t="n">
        <v>1987</v>
      </c>
      <c r="P1992" s="17" t="str">
        <f aca="false">CONCATENATE(TEXT(MONTH(поверки!$G1992),"00"),"/",TEXT(поверки!$O1992,"000"), "/",TEXT(YEAR(поверки!$G1992)-2000,"00"))</f>
        <v>04/1987/25</v>
      </c>
      <c r="Q1992" s="17" t="str">
        <f aca="false">VLOOKUP(поверки!$F1992,'соответстиви ОТ типу'!$K$4:$M$344,2,FALSE())</f>
        <v>СГМ ЭРИС-100</v>
      </c>
      <c r="R1992" s="17" t="s">
        <v>52</v>
      </c>
      <c r="S1992" s="17" t="s">
        <v>3978</v>
      </c>
      <c r="T1992" s="17" t="n">
        <v>8</v>
      </c>
      <c r="U1992" s="19" t="n">
        <f aca="false">VLOOKUP(поверки!$T1992,'Акты п-п'!$C$5:$I$57,2,FALSE())</f>
        <v>45767</v>
      </c>
      <c r="V1992" s="19" t="n">
        <f aca="false">VLOOKUP(поверки!$T1992,'Акты п-п'!$C$5:$I$57,3,FALSE())</f>
        <v>45770</v>
      </c>
      <c r="W1992" s="17" t="str">
        <f aca="false">VLOOKUP(поверки!$T1992,'Акты п-п'!$C$5:$I$57,5,FALSE())</f>
        <v>Чупин А.А.</v>
      </c>
      <c r="X1992" s="17" t="n">
        <f aca="false">поверки!$G1992-поверки!$U1992</f>
        <v>1</v>
      </c>
      <c r="Y1992" s="17" t="n">
        <f aca="false">поверки!$V1992-поверки!$G1992</f>
        <v>2</v>
      </c>
      <c r="Z1992" s="17" t="str">
        <f aca="false">CONCATENATE(поверки!$Q1992," ",поверки!$S1992," номер ",поверки!$H1992)</f>
        <v>СГМ ЭРИС-100 СГМ ЭРИС-100 номер 112160183</v>
      </c>
    </row>
    <row r="1993" customFormat="false" ht="17.9" hidden="false" customHeight="false" outlineLevel="0" collapsed="false">
      <c r="B1993" s="1" t="s">
        <v>3974</v>
      </c>
      <c r="C1993" s="1" t="s">
        <v>30</v>
      </c>
      <c r="D1993" s="1" t="s">
        <v>446</v>
      </c>
      <c r="F1993" s="1" t="s">
        <v>3975</v>
      </c>
      <c r="G1993" s="16" t="n">
        <v>45768</v>
      </c>
      <c r="H1993" s="6" t="s">
        <v>4359</v>
      </c>
      <c r="J1993" s="1" t="s">
        <v>34</v>
      </c>
      <c r="K1993" s="1" t="s">
        <v>35</v>
      </c>
      <c r="L1993" s="1" t="s">
        <v>4360</v>
      </c>
      <c r="M1993" s="17" t="str">
        <f aca="false">IF(COUNTIF(поверки!$H$6:$H$3175,поверки!$H1993)&gt;1,"Дубликат","")</f>
        <v/>
      </c>
      <c r="N1993" s="17" t="str">
        <f aca="false">IF(COUNTIF(поверки!$L$6:$L$3175,поверки!$L1993)&gt;1,"Дубликат","")</f>
        <v/>
      </c>
      <c r="O1993" s="18" t="n">
        <v>1988</v>
      </c>
      <c r="P1993" s="17" t="str">
        <f aca="false">CONCATENATE(TEXT(MONTH(поверки!$G1993),"00"),"/",TEXT(поверки!$O1993,"000"), "/",TEXT(YEAR(поверки!$G1993)-2000,"00"))</f>
        <v>04/1988/25</v>
      </c>
      <c r="Q1993" s="17" t="str">
        <f aca="false">VLOOKUP(поверки!$F1993,'соответстиви ОТ типу'!$K$4:$M$344,2,FALSE())</f>
        <v>СГМ ЭРИС-100</v>
      </c>
      <c r="R1993" s="17" t="s">
        <v>52</v>
      </c>
      <c r="S1993" s="17" t="s">
        <v>3978</v>
      </c>
      <c r="T1993" s="17" t="n">
        <v>8</v>
      </c>
      <c r="U1993" s="19" t="n">
        <f aca="false">VLOOKUP(поверки!$T1993,'Акты п-п'!$C$5:$I$57,2,FALSE())</f>
        <v>45767</v>
      </c>
      <c r="V1993" s="19" t="n">
        <f aca="false">VLOOKUP(поверки!$T1993,'Акты п-п'!$C$5:$I$57,3,FALSE())</f>
        <v>45770</v>
      </c>
      <c r="W1993" s="17" t="str">
        <f aca="false">VLOOKUP(поверки!$T1993,'Акты п-п'!$C$5:$I$57,5,FALSE())</f>
        <v>Чупин А.А.</v>
      </c>
      <c r="X1993" s="17" t="n">
        <f aca="false">поверки!$G1993-поверки!$U1993</f>
        <v>1</v>
      </c>
      <c r="Y1993" s="17" t="n">
        <f aca="false">поверки!$V1993-поверки!$G1993</f>
        <v>2</v>
      </c>
      <c r="Z1993" s="17" t="str">
        <f aca="false">CONCATENATE(поверки!$Q1993," ",поверки!$S1993," номер ",поверки!$H1993)</f>
        <v>СГМ ЭРИС-100 СГМ ЭРИС-100 номер 112160301</v>
      </c>
    </row>
    <row r="1994" customFormat="false" ht="17.9" hidden="false" customHeight="false" outlineLevel="0" collapsed="false">
      <c r="B1994" s="1" t="s">
        <v>3974</v>
      </c>
      <c r="C1994" s="1" t="s">
        <v>30</v>
      </c>
      <c r="D1994" s="1" t="s">
        <v>446</v>
      </c>
      <c r="F1994" s="1" t="s">
        <v>3975</v>
      </c>
      <c r="G1994" s="16" t="n">
        <v>45768</v>
      </c>
      <c r="H1994" s="6" t="s">
        <v>4361</v>
      </c>
      <c r="J1994" s="1" t="s">
        <v>34</v>
      </c>
      <c r="K1994" s="1" t="s">
        <v>35</v>
      </c>
      <c r="L1994" s="1" t="s">
        <v>4362</v>
      </c>
      <c r="M1994" s="17" t="str">
        <f aca="false">IF(COUNTIF(поверки!$H$6:$H$3175,поверки!$H1994)&gt;1,"Дубликат","")</f>
        <v/>
      </c>
      <c r="N1994" s="17" t="str">
        <f aca="false">IF(COUNTIF(поверки!$L$6:$L$3175,поверки!$L1994)&gt;1,"Дубликат","")</f>
        <v/>
      </c>
      <c r="O1994" s="18" t="n">
        <v>1989</v>
      </c>
      <c r="P1994" s="17" t="str">
        <f aca="false">CONCATENATE(TEXT(MONTH(поверки!$G1994),"00"),"/",TEXT(поверки!$O1994,"000"), "/",TEXT(YEAR(поверки!$G1994)-2000,"00"))</f>
        <v>04/1989/25</v>
      </c>
      <c r="Q1994" s="17" t="str">
        <f aca="false">VLOOKUP(поверки!$F1994,'соответстиви ОТ типу'!$K$4:$M$344,2,FALSE())</f>
        <v>СГМ ЭРИС-100</v>
      </c>
      <c r="R1994" s="17" t="s">
        <v>52</v>
      </c>
      <c r="S1994" s="17" t="s">
        <v>3978</v>
      </c>
      <c r="T1994" s="17" t="n">
        <v>8</v>
      </c>
      <c r="U1994" s="19" t="n">
        <f aca="false">VLOOKUP(поверки!$T1994,'Акты п-п'!$C$5:$I$57,2,FALSE())</f>
        <v>45767</v>
      </c>
      <c r="V1994" s="19" t="n">
        <f aca="false">VLOOKUP(поверки!$T1994,'Акты п-п'!$C$5:$I$57,3,FALSE())</f>
        <v>45770</v>
      </c>
      <c r="W1994" s="17" t="str">
        <f aca="false">VLOOKUP(поверки!$T1994,'Акты п-п'!$C$5:$I$57,5,FALSE())</f>
        <v>Чупин А.А.</v>
      </c>
      <c r="X1994" s="17" t="n">
        <f aca="false">поверки!$G1994-поверки!$U1994</f>
        <v>1</v>
      </c>
      <c r="Y1994" s="17" t="n">
        <f aca="false">поверки!$V1994-поверки!$G1994</f>
        <v>2</v>
      </c>
      <c r="Z1994" s="17" t="str">
        <f aca="false">CONCATENATE(поверки!$Q1994," ",поверки!$S1994," номер ",поверки!$H1994)</f>
        <v>СГМ ЭРИС-100 СГМ ЭРИС-100 номер 112160215</v>
      </c>
    </row>
    <row r="1995" customFormat="false" ht="17.9" hidden="false" customHeight="false" outlineLevel="0" collapsed="false">
      <c r="B1995" s="1" t="s">
        <v>3974</v>
      </c>
      <c r="C1995" s="1" t="s">
        <v>30</v>
      </c>
      <c r="D1995" s="1" t="s">
        <v>446</v>
      </c>
      <c r="F1995" s="1" t="s">
        <v>3975</v>
      </c>
      <c r="G1995" s="16" t="n">
        <v>45768</v>
      </c>
      <c r="H1995" s="6" t="s">
        <v>4363</v>
      </c>
      <c r="J1995" s="1" t="s">
        <v>34</v>
      </c>
      <c r="K1995" s="1" t="s">
        <v>35</v>
      </c>
      <c r="L1995" s="1" t="s">
        <v>4364</v>
      </c>
      <c r="M1995" s="17" t="str">
        <f aca="false">IF(COUNTIF(поверки!$H$6:$H$3175,поверки!$H1995)&gt;1,"Дубликат","")</f>
        <v/>
      </c>
      <c r="N1995" s="17" t="str">
        <f aca="false">IF(COUNTIF(поверки!$L$6:$L$3175,поверки!$L1995)&gt;1,"Дубликат","")</f>
        <v/>
      </c>
      <c r="O1995" s="18" t="n">
        <v>1990</v>
      </c>
      <c r="P1995" s="17" t="str">
        <f aca="false">CONCATENATE(TEXT(MONTH(поверки!$G1995),"00"),"/",TEXT(поверки!$O1995,"000"), "/",TEXT(YEAR(поверки!$G1995)-2000,"00"))</f>
        <v>04/1990/25</v>
      </c>
      <c r="Q1995" s="17" t="str">
        <f aca="false">VLOOKUP(поверки!$F1995,'соответстиви ОТ типу'!$K$4:$M$344,2,FALSE())</f>
        <v>СГМ ЭРИС-100</v>
      </c>
      <c r="R1995" s="17" t="s">
        <v>52</v>
      </c>
      <c r="S1995" s="17" t="s">
        <v>3978</v>
      </c>
      <c r="T1995" s="17" t="n">
        <v>8</v>
      </c>
      <c r="U1995" s="19" t="n">
        <f aca="false">VLOOKUP(поверки!$T1995,'Акты п-п'!$C$5:$I$57,2,FALSE())</f>
        <v>45767</v>
      </c>
      <c r="V1995" s="19" t="n">
        <f aca="false">VLOOKUP(поверки!$T1995,'Акты п-п'!$C$5:$I$57,3,FALSE())</f>
        <v>45770</v>
      </c>
      <c r="W1995" s="17" t="str">
        <f aca="false">VLOOKUP(поверки!$T1995,'Акты п-п'!$C$5:$I$57,5,FALSE())</f>
        <v>Чупин А.А.</v>
      </c>
      <c r="X1995" s="17" t="n">
        <f aca="false">поверки!$G1995-поверки!$U1995</f>
        <v>1</v>
      </c>
      <c r="Y1995" s="17" t="n">
        <f aca="false">поверки!$V1995-поверки!$G1995</f>
        <v>2</v>
      </c>
      <c r="Z1995" s="17" t="str">
        <f aca="false">CONCATENATE(поверки!$Q1995," ",поверки!$S1995," номер ",поверки!$H1995)</f>
        <v>СГМ ЭРИС-100 СГМ ЭРИС-100 номер 112160200</v>
      </c>
    </row>
    <row r="1996" customFormat="false" ht="17.9" hidden="false" customHeight="false" outlineLevel="0" collapsed="false">
      <c r="B1996" s="1" t="s">
        <v>3974</v>
      </c>
      <c r="C1996" s="1" t="s">
        <v>30</v>
      </c>
      <c r="D1996" s="1" t="s">
        <v>446</v>
      </c>
      <c r="F1996" s="1" t="s">
        <v>3975</v>
      </c>
      <c r="G1996" s="16" t="n">
        <v>45768</v>
      </c>
      <c r="H1996" s="6" t="s">
        <v>4365</v>
      </c>
      <c r="J1996" s="1" t="s">
        <v>34</v>
      </c>
      <c r="K1996" s="1" t="s">
        <v>35</v>
      </c>
      <c r="L1996" s="1" t="s">
        <v>4366</v>
      </c>
      <c r="M1996" s="17" t="str">
        <f aca="false">IF(COUNTIF(поверки!$H$6:$H$3175,поверки!$H1996)&gt;1,"Дубликат","")</f>
        <v/>
      </c>
      <c r="N1996" s="17" t="str">
        <f aca="false">IF(COUNTIF(поверки!$L$6:$L$3175,поверки!$L1996)&gt;1,"Дубликат","")</f>
        <v/>
      </c>
      <c r="O1996" s="18" t="n">
        <v>1991</v>
      </c>
      <c r="P1996" s="17" t="str">
        <f aca="false">CONCATENATE(TEXT(MONTH(поверки!$G1996),"00"),"/",TEXT(поверки!$O1996,"000"), "/",TEXT(YEAR(поверки!$G1996)-2000,"00"))</f>
        <v>04/1991/25</v>
      </c>
      <c r="Q1996" s="17" t="str">
        <f aca="false">VLOOKUP(поверки!$F1996,'соответстиви ОТ типу'!$K$4:$M$344,2,FALSE())</f>
        <v>СГМ ЭРИС-100</v>
      </c>
      <c r="R1996" s="17" t="s">
        <v>52</v>
      </c>
      <c r="S1996" s="17" t="s">
        <v>3978</v>
      </c>
      <c r="T1996" s="17" t="n">
        <v>8</v>
      </c>
      <c r="U1996" s="19" t="n">
        <f aca="false">VLOOKUP(поверки!$T1996,'Акты п-п'!$C$5:$I$57,2,FALSE())</f>
        <v>45767</v>
      </c>
      <c r="V1996" s="19" t="n">
        <f aca="false">VLOOKUP(поверки!$T1996,'Акты п-п'!$C$5:$I$57,3,FALSE())</f>
        <v>45770</v>
      </c>
      <c r="W1996" s="17" t="str">
        <f aca="false">VLOOKUP(поверки!$T1996,'Акты п-п'!$C$5:$I$57,5,FALSE())</f>
        <v>Чупин А.А.</v>
      </c>
      <c r="X1996" s="17" t="n">
        <f aca="false">поверки!$G1996-поверки!$U1996</f>
        <v>1</v>
      </c>
      <c r="Y1996" s="17" t="n">
        <f aca="false">поверки!$V1996-поверки!$G1996</f>
        <v>2</v>
      </c>
      <c r="Z1996" s="17" t="str">
        <f aca="false">CONCATENATE(поверки!$Q1996," ",поверки!$S1996," номер ",поверки!$H1996)</f>
        <v>СГМ ЭРИС-100 СГМ ЭРИС-100 номер 112160178</v>
      </c>
    </row>
    <row r="1997" customFormat="false" ht="17.9" hidden="false" customHeight="false" outlineLevel="0" collapsed="false">
      <c r="B1997" s="1" t="s">
        <v>3974</v>
      </c>
      <c r="C1997" s="1" t="s">
        <v>30</v>
      </c>
      <c r="D1997" s="1" t="s">
        <v>446</v>
      </c>
      <c r="F1997" s="1" t="s">
        <v>3975</v>
      </c>
      <c r="G1997" s="16" t="n">
        <v>45768</v>
      </c>
      <c r="H1997" s="6" t="s">
        <v>4367</v>
      </c>
      <c r="J1997" s="1" t="s">
        <v>34</v>
      </c>
      <c r="K1997" s="1" t="s">
        <v>35</v>
      </c>
      <c r="L1997" s="1" t="s">
        <v>4368</v>
      </c>
      <c r="M1997" s="17" t="str">
        <f aca="false">IF(COUNTIF(поверки!$H$6:$H$3175,поверки!$H1997)&gt;1,"Дубликат","")</f>
        <v/>
      </c>
      <c r="N1997" s="17" t="str">
        <f aca="false">IF(COUNTIF(поверки!$L$6:$L$3175,поверки!$L1997)&gt;1,"Дубликат","")</f>
        <v/>
      </c>
      <c r="O1997" s="18" t="n">
        <v>1992</v>
      </c>
      <c r="P1997" s="17" t="str">
        <f aca="false">CONCATENATE(TEXT(MONTH(поверки!$G1997),"00"),"/",TEXT(поверки!$O1997,"000"), "/",TEXT(YEAR(поверки!$G1997)-2000,"00"))</f>
        <v>04/1992/25</v>
      </c>
      <c r="Q1997" s="17" t="str">
        <f aca="false">VLOOKUP(поверки!$F1997,'соответстиви ОТ типу'!$K$4:$M$344,2,FALSE())</f>
        <v>СГМ ЭРИС-100</v>
      </c>
      <c r="R1997" s="17" t="s">
        <v>52</v>
      </c>
      <c r="S1997" s="17" t="s">
        <v>3978</v>
      </c>
      <c r="T1997" s="17" t="n">
        <v>8</v>
      </c>
      <c r="U1997" s="19" t="n">
        <f aca="false">VLOOKUP(поверки!$T1997,'Акты п-п'!$C$5:$I$57,2,FALSE())</f>
        <v>45767</v>
      </c>
      <c r="V1997" s="19" t="n">
        <f aca="false">VLOOKUP(поверки!$T1997,'Акты п-п'!$C$5:$I$57,3,FALSE())</f>
        <v>45770</v>
      </c>
      <c r="W1997" s="17" t="str">
        <f aca="false">VLOOKUP(поверки!$T1997,'Акты п-п'!$C$5:$I$57,5,FALSE())</f>
        <v>Чупин А.А.</v>
      </c>
      <c r="X1997" s="17" t="n">
        <f aca="false">поверки!$G1997-поверки!$U1997</f>
        <v>1</v>
      </c>
      <c r="Y1997" s="17" t="n">
        <f aca="false">поверки!$V1997-поверки!$G1997</f>
        <v>2</v>
      </c>
      <c r="Z1997" s="17" t="str">
        <f aca="false">CONCATENATE(поверки!$Q1997," ",поверки!$S1997," номер ",поверки!$H1997)</f>
        <v>СГМ ЭРИС-100 СГМ ЭРИС-100 номер 112160265</v>
      </c>
    </row>
    <row r="1998" customFormat="false" ht="17.9" hidden="false" customHeight="false" outlineLevel="0" collapsed="false">
      <c r="B1998" s="1" t="s">
        <v>3974</v>
      </c>
      <c r="C1998" s="1" t="s">
        <v>30</v>
      </c>
      <c r="D1998" s="1" t="s">
        <v>446</v>
      </c>
      <c r="F1998" s="1" t="s">
        <v>3975</v>
      </c>
      <c r="G1998" s="16" t="n">
        <v>45768</v>
      </c>
      <c r="H1998" s="6" t="s">
        <v>4369</v>
      </c>
      <c r="J1998" s="1" t="s">
        <v>34</v>
      </c>
      <c r="K1998" s="1" t="s">
        <v>35</v>
      </c>
      <c r="L1998" s="1" t="s">
        <v>4370</v>
      </c>
      <c r="M1998" s="17" t="str">
        <f aca="false">IF(COUNTIF(поверки!$H$6:$H$3175,поверки!$H1998)&gt;1,"Дубликат","")</f>
        <v/>
      </c>
      <c r="N1998" s="17" t="str">
        <f aca="false">IF(COUNTIF(поверки!$L$6:$L$3175,поверки!$L1998)&gt;1,"Дубликат","")</f>
        <v/>
      </c>
      <c r="O1998" s="18" t="n">
        <v>1993</v>
      </c>
      <c r="P1998" s="17" t="str">
        <f aca="false">CONCATENATE(TEXT(MONTH(поверки!$G1998),"00"),"/",TEXT(поверки!$O1998,"000"), "/",TEXT(YEAR(поверки!$G1998)-2000,"00"))</f>
        <v>04/1993/25</v>
      </c>
      <c r="Q1998" s="17" t="str">
        <f aca="false">VLOOKUP(поверки!$F1998,'соответстиви ОТ типу'!$K$4:$M$344,2,FALSE())</f>
        <v>СГМ ЭРИС-100</v>
      </c>
      <c r="R1998" s="17" t="s">
        <v>52</v>
      </c>
      <c r="S1998" s="17" t="s">
        <v>3978</v>
      </c>
      <c r="T1998" s="17" t="n">
        <v>8</v>
      </c>
      <c r="U1998" s="19" t="n">
        <f aca="false">VLOOKUP(поверки!$T1998,'Акты п-п'!$C$5:$I$57,2,FALSE())</f>
        <v>45767</v>
      </c>
      <c r="V1998" s="19" t="n">
        <f aca="false">VLOOKUP(поверки!$T1998,'Акты п-п'!$C$5:$I$57,3,FALSE())</f>
        <v>45770</v>
      </c>
      <c r="W1998" s="17" t="str">
        <f aca="false">VLOOKUP(поверки!$T1998,'Акты п-п'!$C$5:$I$57,5,FALSE())</f>
        <v>Чупин А.А.</v>
      </c>
      <c r="X1998" s="17" t="n">
        <f aca="false">поверки!$G1998-поверки!$U1998</f>
        <v>1</v>
      </c>
      <c r="Y1998" s="17" t="n">
        <f aca="false">поверки!$V1998-поверки!$G1998</f>
        <v>2</v>
      </c>
      <c r="Z1998" s="17" t="str">
        <f aca="false">CONCATENATE(поверки!$Q1998," ",поверки!$S1998," номер ",поверки!$H1998)</f>
        <v>СГМ ЭРИС-100 СГМ ЭРИС-100 номер 112150227</v>
      </c>
    </row>
    <row r="1999" customFormat="false" ht="17.9" hidden="false" customHeight="false" outlineLevel="0" collapsed="false">
      <c r="B1999" s="1" t="s">
        <v>3974</v>
      </c>
      <c r="C1999" s="1" t="s">
        <v>30</v>
      </c>
      <c r="D1999" s="1" t="s">
        <v>446</v>
      </c>
      <c r="F1999" s="1" t="s">
        <v>3975</v>
      </c>
      <c r="G1999" s="16" t="n">
        <v>45768</v>
      </c>
      <c r="H1999" s="6" t="s">
        <v>4371</v>
      </c>
      <c r="J1999" s="1" t="s">
        <v>34</v>
      </c>
      <c r="K1999" s="1" t="s">
        <v>35</v>
      </c>
      <c r="L1999" s="1" t="s">
        <v>4372</v>
      </c>
      <c r="M1999" s="17" t="str">
        <f aca="false">IF(COUNTIF(поверки!$H$6:$H$3175,поверки!$H1999)&gt;1,"Дубликат","")</f>
        <v/>
      </c>
      <c r="N1999" s="17" t="str">
        <f aca="false">IF(COUNTIF(поверки!$L$6:$L$3175,поверки!$L1999)&gt;1,"Дубликат","")</f>
        <v/>
      </c>
      <c r="O1999" s="18" t="n">
        <v>1994</v>
      </c>
      <c r="P1999" s="17" t="str">
        <f aca="false">CONCATENATE(TEXT(MONTH(поверки!$G1999),"00"),"/",TEXT(поверки!$O1999,"000"), "/",TEXT(YEAR(поверки!$G1999)-2000,"00"))</f>
        <v>04/1994/25</v>
      </c>
      <c r="Q1999" s="17" t="str">
        <f aca="false">VLOOKUP(поверки!$F1999,'соответстиви ОТ типу'!$K$4:$M$344,2,FALSE())</f>
        <v>СГМ ЭРИС-100</v>
      </c>
      <c r="R1999" s="17" t="s">
        <v>52</v>
      </c>
      <c r="S1999" s="17" t="s">
        <v>3978</v>
      </c>
      <c r="T1999" s="17" t="n">
        <v>8</v>
      </c>
      <c r="U1999" s="19" t="n">
        <f aca="false">VLOOKUP(поверки!$T1999,'Акты п-п'!$C$5:$I$57,2,FALSE())</f>
        <v>45767</v>
      </c>
      <c r="V1999" s="19" t="n">
        <f aca="false">VLOOKUP(поверки!$T1999,'Акты п-п'!$C$5:$I$57,3,FALSE())</f>
        <v>45770</v>
      </c>
      <c r="W1999" s="17" t="str">
        <f aca="false">VLOOKUP(поверки!$T1999,'Акты п-п'!$C$5:$I$57,5,FALSE())</f>
        <v>Чупин А.А.</v>
      </c>
      <c r="X1999" s="17" t="n">
        <f aca="false">поверки!$G1999-поверки!$U1999</f>
        <v>1</v>
      </c>
      <c r="Y1999" s="17" t="n">
        <f aca="false">поверки!$V1999-поверки!$G1999</f>
        <v>2</v>
      </c>
      <c r="Z1999" s="17" t="str">
        <f aca="false">CONCATENATE(поверки!$Q1999," ",поверки!$S1999," номер ",поверки!$H1999)</f>
        <v>СГМ ЭРИС-100 СГМ ЭРИС-100 номер 112160159</v>
      </c>
    </row>
    <row r="2000" customFormat="false" ht="17.9" hidden="true" customHeight="false" outlineLevel="0" collapsed="false">
      <c r="B2000" s="1" t="s">
        <v>4373</v>
      </c>
      <c r="C2000" s="1" t="s">
        <v>30</v>
      </c>
      <c r="D2000" s="1" t="s">
        <v>446</v>
      </c>
      <c r="F2000" s="1" t="s">
        <v>49</v>
      </c>
      <c r="G2000" s="16" t="n">
        <v>45768</v>
      </c>
      <c r="H2000" s="6" t="s">
        <v>4374</v>
      </c>
      <c r="J2000" s="1" t="s">
        <v>34</v>
      </c>
      <c r="K2000" s="1" t="s">
        <v>35</v>
      </c>
      <c r="L2000" s="1" t="s">
        <v>4375</v>
      </c>
      <c r="M2000" s="17" t="str">
        <f aca="false">IF(COUNTIF(поверки!$H$6:$H$3175,поверки!$H2000)&gt;1,"Дубликат","")</f>
        <v/>
      </c>
      <c r="N2000" s="17" t="str">
        <f aca="false">IF(COUNTIF(поверки!$L$6:$L$3175,поверки!$L2000)&gt;1,"Дубликат","")</f>
        <v/>
      </c>
      <c r="O2000" s="18" t="n">
        <v>1995</v>
      </c>
      <c r="P2000" s="17" t="str">
        <f aca="false">CONCATENATE(TEXT(MONTH(поверки!$G2000),"00"),"/",TEXT(поверки!$O2000,"000"), "/",TEXT(YEAR(поверки!$G2000)-2000,"00"))</f>
        <v>04/1995/25</v>
      </c>
      <c r="Q2000" s="17" t="str">
        <f aca="false">VLOOKUP(поверки!$F2000,'соответстиви ОТ типу'!$K$4:$M$344,2,FALSE())</f>
        <v>Газоанализатор ЭРИС-ОПТИМА ПЛЮС</v>
      </c>
      <c r="R2000" s="17" t="s">
        <v>52</v>
      </c>
      <c r="S2000" s="17" t="s">
        <v>4376</v>
      </c>
      <c r="T2000" s="17" t="n">
        <v>8</v>
      </c>
      <c r="U2000" s="19" t="n">
        <f aca="false">VLOOKUP(поверки!$T2000,'Акты п-п'!$C$5:$I$57,2,FALSE())</f>
        <v>45767</v>
      </c>
      <c r="V2000" s="19" t="n">
        <f aca="false">VLOOKUP(поверки!$T2000,'Акты п-п'!$C$5:$I$57,3,FALSE())</f>
        <v>45770</v>
      </c>
      <c r="W2000" s="17" t="str">
        <f aca="false">VLOOKUP(поверки!$T2000,'Акты п-п'!$C$5:$I$57,5,FALSE())</f>
        <v>Чупин А.А.</v>
      </c>
      <c r="X2000" s="17" t="n">
        <f aca="false">поверки!$G2000-поверки!$U2000</f>
        <v>1</v>
      </c>
      <c r="Y2000" s="17" t="n">
        <f aca="false">поверки!$V2000-поверки!$G2000</f>
        <v>2</v>
      </c>
      <c r="Z2000" s="17" t="str">
        <f aca="false">CONCATENATE(поверки!$Q2000," ",поверки!$S2000," номер ",поверки!$H2000)</f>
        <v>Газоанализатор ЭРИС-ОПТИМА ПЛЮС ЭРИС-Оптима Плюс М номер ER170093</v>
      </c>
    </row>
    <row r="2001" customFormat="false" ht="17.9" hidden="true" customHeight="false" outlineLevel="0" collapsed="false">
      <c r="B2001" s="1" t="s">
        <v>4373</v>
      </c>
      <c r="C2001" s="1" t="s">
        <v>30</v>
      </c>
      <c r="D2001" s="1" t="s">
        <v>446</v>
      </c>
      <c r="F2001" s="1" t="s">
        <v>49</v>
      </c>
      <c r="G2001" s="16" t="n">
        <v>45768</v>
      </c>
      <c r="H2001" s="6" t="s">
        <v>4377</v>
      </c>
      <c r="J2001" s="1" t="s">
        <v>34</v>
      </c>
      <c r="K2001" s="1" t="s">
        <v>35</v>
      </c>
      <c r="L2001" s="1" t="s">
        <v>4378</v>
      </c>
      <c r="M2001" s="17" t="str">
        <f aca="false">IF(COUNTIF(поверки!$H$6:$H$3175,поверки!$H2001)&gt;1,"Дубликат","")</f>
        <v/>
      </c>
      <c r="N2001" s="17" t="str">
        <f aca="false">IF(COUNTIF(поверки!$L$6:$L$3175,поверки!$L2001)&gt;1,"Дубликат","")</f>
        <v/>
      </c>
      <c r="O2001" s="18" t="n">
        <v>1996</v>
      </c>
      <c r="P2001" s="17" t="str">
        <f aca="false">CONCATENATE(TEXT(MONTH(поверки!$G2001),"00"),"/",TEXT(поверки!$O2001,"000"), "/",TEXT(YEAR(поверки!$G2001)-2000,"00"))</f>
        <v>04/1996/25</v>
      </c>
      <c r="Q2001" s="17" t="str">
        <f aca="false">VLOOKUP(поверки!$F2001,'соответстиви ОТ типу'!$K$4:$M$344,2,FALSE())</f>
        <v>Газоанализатор ЭРИС-ОПТИМА ПЛЮС</v>
      </c>
      <c r="R2001" s="17" t="s">
        <v>52</v>
      </c>
      <c r="S2001" s="17" t="s">
        <v>4376</v>
      </c>
      <c r="T2001" s="17" t="n">
        <v>8</v>
      </c>
      <c r="U2001" s="19" t="n">
        <f aca="false">VLOOKUP(поверки!$T2001,'Акты п-п'!$C$5:$I$57,2,FALSE())</f>
        <v>45767</v>
      </c>
      <c r="V2001" s="19" t="n">
        <f aca="false">VLOOKUP(поверки!$T2001,'Акты п-п'!$C$5:$I$57,3,FALSE())</f>
        <v>45770</v>
      </c>
      <c r="W2001" s="17" t="str">
        <f aca="false">VLOOKUP(поверки!$T2001,'Акты п-п'!$C$5:$I$57,5,FALSE())</f>
        <v>Чупин А.А.</v>
      </c>
      <c r="X2001" s="17" t="n">
        <f aca="false">поверки!$G2001-поверки!$U2001</f>
        <v>1</v>
      </c>
      <c r="Y2001" s="17" t="n">
        <f aca="false">поверки!$V2001-поверки!$G2001</f>
        <v>2</v>
      </c>
      <c r="Z2001" s="17" t="str">
        <f aca="false">CONCATENATE(поверки!$Q2001," ",поверки!$S2001," номер ",поверки!$H2001)</f>
        <v>Газоанализатор ЭРИС-ОПТИМА ПЛЮС ЭРИС-Оптима Плюс М номер ER150046</v>
      </c>
    </row>
    <row r="2002" customFormat="false" ht="17.9" hidden="true" customHeight="false" outlineLevel="0" collapsed="false">
      <c r="B2002" s="1" t="s">
        <v>4373</v>
      </c>
      <c r="C2002" s="1" t="s">
        <v>30</v>
      </c>
      <c r="D2002" s="1" t="s">
        <v>446</v>
      </c>
      <c r="F2002" s="1" t="s">
        <v>49</v>
      </c>
      <c r="G2002" s="16" t="n">
        <v>45768</v>
      </c>
      <c r="H2002" s="6" t="s">
        <v>4379</v>
      </c>
      <c r="J2002" s="1" t="s">
        <v>34</v>
      </c>
      <c r="K2002" s="1" t="s">
        <v>35</v>
      </c>
      <c r="L2002" s="1" t="s">
        <v>4380</v>
      </c>
      <c r="M2002" s="17" t="str">
        <f aca="false">IF(COUNTIF(поверки!$H$6:$H$3175,поверки!$H2002)&gt;1,"Дубликат","")</f>
        <v/>
      </c>
      <c r="N2002" s="17" t="str">
        <f aca="false">IF(COUNTIF(поверки!$L$6:$L$3175,поверки!$L2002)&gt;1,"Дубликат","")</f>
        <v/>
      </c>
      <c r="O2002" s="18" t="n">
        <v>1997</v>
      </c>
      <c r="P2002" s="17" t="str">
        <f aca="false">CONCATENATE(TEXT(MONTH(поверки!$G2002),"00"),"/",TEXT(поверки!$O2002,"000"), "/",TEXT(YEAR(поверки!$G2002)-2000,"00"))</f>
        <v>04/1997/25</v>
      </c>
      <c r="Q2002" s="17" t="str">
        <f aca="false">VLOOKUP(поверки!$F2002,'соответстиви ОТ типу'!$K$4:$M$344,2,FALSE())</f>
        <v>Газоанализатор ЭРИС-ОПТИМА ПЛЮС</v>
      </c>
      <c r="R2002" s="17" t="s">
        <v>52</v>
      </c>
      <c r="S2002" s="17" t="s">
        <v>4376</v>
      </c>
      <c r="T2002" s="17" t="n">
        <v>8</v>
      </c>
      <c r="U2002" s="19" t="n">
        <f aca="false">VLOOKUP(поверки!$T2002,'Акты п-п'!$C$5:$I$57,2,FALSE())</f>
        <v>45767</v>
      </c>
      <c r="V2002" s="19" t="n">
        <f aca="false">VLOOKUP(поверки!$T2002,'Акты п-п'!$C$5:$I$57,3,FALSE())</f>
        <v>45770</v>
      </c>
      <c r="W2002" s="17" t="str">
        <f aca="false">VLOOKUP(поверки!$T2002,'Акты п-п'!$C$5:$I$57,5,FALSE())</f>
        <v>Чупин А.А.</v>
      </c>
      <c r="X2002" s="17" t="n">
        <f aca="false">поверки!$G2002-поверки!$U2002</f>
        <v>1</v>
      </c>
      <c r="Y2002" s="17" t="n">
        <f aca="false">поверки!$V2002-поверки!$G2002</f>
        <v>2</v>
      </c>
      <c r="Z2002" s="17" t="str">
        <f aca="false">CONCATENATE(поверки!$Q2002," ",поверки!$S2002," номер ",поверки!$H2002)</f>
        <v>Газоанализатор ЭРИС-ОПТИМА ПЛЮС ЭРИС-Оптима Плюс М номер ER150047</v>
      </c>
    </row>
    <row r="2003" customFormat="false" ht="17.9" hidden="true" customHeight="false" outlineLevel="0" collapsed="false">
      <c r="B2003" s="1" t="s">
        <v>4373</v>
      </c>
      <c r="C2003" s="1" t="s">
        <v>30</v>
      </c>
      <c r="D2003" s="1" t="s">
        <v>446</v>
      </c>
      <c r="F2003" s="1" t="s">
        <v>49</v>
      </c>
      <c r="G2003" s="16" t="n">
        <v>45768</v>
      </c>
      <c r="H2003" s="6" t="s">
        <v>4381</v>
      </c>
      <c r="J2003" s="1" t="s">
        <v>34</v>
      </c>
      <c r="K2003" s="1" t="s">
        <v>35</v>
      </c>
      <c r="L2003" s="1" t="s">
        <v>4382</v>
      </c>
      <c r="M2003" s="17" t="str">
        <f aca="false">IF(COUNTIF(поверки!$H$6:$H$3175,поверки!$H2003)&gt;1,"Дубликат","")</f>
        <v/>
      </c>
      <c r="N2003" s="17" t="str">
        <f aca="false">IF(COUNTIF(поверки!$L$6:$L$3175,поверки!$L2003)&gt;1,"Дубликат","")</f>
        <v/>
      </c>
      <c r="O2003" s="18" t="n">
        <v>1998</v>
      </c>
      <c r="P2003" s="17" t="str">
        <f aca="false">CONCATENATE(TEXT(MONTH(поверки!$G2003),"00"),"/",TEXT(поверки!$O2003,"000"), "/",TEXT(YEAR(поверки!$G2003)-2000,"00"))</f>
        <v>04/1998/25</v>
      </c>
      <c r="Q2003" s="17" t="str">
        <f aca="false">VLOOKUP(поверки!$F2003,'соответстиви ОТ типу'!$K$4:$M$344,2,FALSE())</f>
        <v>Газоанализатор ЭРИС-ОПТИМА ПЛЮС</v>
      </c>
      <c r="R2003" s="17" t="s">
        <v>52</v>
      </c>
      <c r="S2003" s="17" t="s">
        <v>4376</v>
      </c>
      <c r="T2003" s="17" t="n">
        <v>8</v>
      </c>
      <c r="U2003" s="19" t="n">
        <f aca="false">VLOOKUP(поверки!$T2003,'Акты п-п'!$C$5:$I$57,2,FALSE())</f>
        <v>45767</v>
      </c>
      <c r="V2003" s="19" t="n">
        <f aca="false">VLOOKUP(поверки!$T2003,'Акты п-п'!$C$5:$I$57,3,FALSE())</f>
        <v>45770</v>
      </c>
      <c r="W2003" s="17" t="str">
        <f aca="false">VLOOKUP(поверки!$T2003,'Акты п-п'!$C$5:$I$57,5,FALSE())</f>
        <v>Чупин А.А.</v>
      </c>
      <c r="X2003" s="17" t="n">
        <f aca="false">поверки!$G2003-поверки!$U2003</f>
        <v>1</v>
      </c>
      <c r="Y2003" s="17" t="n">
        <f aca="false">поверки!$V2003-поверки!$G2003</f>
        <v>2</v>
      </c>
      <c r="Z2003" s="17" t="str">
        <f aca="false">CONCATENATE(поверки!$Q2003," ",поверки!$S2003," номер ",поверки!$H2003)</f>
        <v>Газоанализатор ЭРИС-ОПТИМА ПЛЮС ЭРИС-Оптима Плюс М номер ER180018</v>
      </c>
    </row>
    <row r="2004" customFormat="false" ht="17.9" hidden="true" customHeight="false" outlineLevel="0" collapsed="false">
      <c r="B2004" s="1" t="s">
        <v>4373</v>
      </c>
      <c r="C2004" s="1" t="s">
        <v>30</v>
      </c>
      <c r="D2004" s="1" t="s">
        <v>446</v>
      </c>
      <c r="F2004" s="1" t="s">
        <v>49</v>
      </c>
      <c r="G2004" s="16" t="n">
        <v>45768</v>
      </c>
      <c r="H2004" s="6" t="s">
        <v>4383</v>
      </c>
      <c r="J2004" s="1" t="s">
        <v>34</v>
      </c>
      <c r="K2004" s="1" t="s">
        <v>35</v>
      </c>
      <c r="L2004" s="1" t="s">
        <v>4384</v>
      </c>
      <c r="M2004" s="17" t="str">
        <f aca="false">IF(COUNTIF(поверки!$H$6:$H$3175,поверки!$H2004)&gt;1,"Дубликат","")</f>
        <v/>
      </c>
      <c r="N2004" s="17" t="str">
        <f aca="false">IF(COUNTIF(поверки!$L$6:$L$3175,поверки!$L2004)&gt;1,"Дубликат","")</f>
        <v/>
      </c>
      <c r="O2004" s="18" t="n">
        <v>1999</v>
      </c>
      <c r="P2004" s="17" t="str">
        <f aca="false">CONCATENATE(TEXT(MONTH(поверки!$G2004),"00"),"/",TEXT(поверки!$O2004,"000"), "/",TEXT(YEAR(поверки!$G2004)-2000,"00"))</f>
        <v>04/1999/25</v>
      </c>
      <c r="Q2004" s="17" t="str">
        <f aca="false">VLOOKUP(поверки!$F2004,'соответстиви ОТ типу'!$K$4:$M$344,2,FALSE())</f>
        <v>Газоанализатор ЭРИС-ОПТИМА ПЛЮС</v>
      </c>
      <c r="R2004" s="17" t="s">
        <v>52</v>
      </c>
      <c r="S2004" s="17" t="s">
        <v>4376</v>
      </c>
      <c r="T2004" s="17" t="n">
        <v>8</v>
      </c>
      <c r="U2004" s="19" t="n">
        <f aca="false">VLOOKUP(поверки!$T2004,'Акты п-п'!$C$5:$I$57,2,FALSE())</f>
        <v>45767</v>
      </c>
      <c r="V2004" s="19" t="n">
        <f aca="false">VLOOKUP(поверки!$T2004,'Акты п-п'!$C$5:$I$57,3,FALSE())</f>
        <v>45770</v>
      </c>
      <c r="W2004" s="17" t="str">
        <f aca="false">VLOOKUP(поверки!$T2004,'Акты п-п'!$C$5:$I$57,5,FALSE())</f>
        <v>Чупин А.А.</v>
      </c>
      <c r="X2004" s="17" t="n">
        <f aca="false">поверки!$G2004-поверки!$U2004</f>
        <v>1</v>
      </c>
      <c r="Y2004" s="17" t="n">
        <f aca="false">поверки!$V2004-поверки!$G2004</f>
        <v>2</v>
      </c>
      <c r="Z2004" s="17" t="str">
        <f aca="false">CONCATENATE(поверки!$Q2004," ",поверки!$S2004," номер ",поверки!$H2004)</f>
        <v>Газоанализатор ЭРИС-ОПТИМА ПЛЮС ЭРИС-Оптима Плюс М номер ER170092</v>
      </c>
    </row>
    <row r="2005" customFormat="false" ht="17.9" hidden="true" customHeight="false" outlineLevel="0" collapsed="false">
      <c r="B2005" s="1" t="s">
        <v>4373</v>
      </c>
      <c r="C2005" s="1" t="s">
        <v>30</v>
      </c>
      <c r="D2005" s="1" t="s">
        <v>446</v>
      </c>
      <c r="F2005" s="1" t="s">
        <v>49</v>
      </c>
      <c r="G2005" s="16" t="n">
        <v>45768</v>
      </c>
      <c r="H2005" s="6" t="s">
        <v>4385</v>
      </c>
      <c r="J2005" s="1" t="s">
        <v>34</v>
      </c>
      <c r="K2005" s="1" t="s">
        <v>35</v>
      </c>
      <c r="L2005" s="1" t="s">
        <v>4386</v>
      </c>
      <c r="M2005" s="17" t="str">
        <f aca="false">IF(COUNTIF(поверки!$H$6:$H$3175,поверки!$H2005)&gt;1,"Дубликат","")</f>
        <v/>
      </c>
      <c r="N2005" s="17" t="str">
        <f aca="false">IF(COUNTIF(поверки!$L$6:$L$3175,поверки!$L2005)&gt;1,"Дубликат","")</f>
        <v/>
      </c>
      <c r="O2005" s="18" t="n">
        <v>2000</v>
      </c>
      <c r="P2005" s="17" t="str">
        <f aca="false">CONCATENATE(TEXT(MONTH(поверки!$G2005),"00"),"/",TEXT(поверки!$O2005,"000"), "/",TEXT(YEAR(поверки!$G2005)-2000,"00"))</f>
        <v>04/2000/25</v>
      </c>
      <c r="Q2005" s="17" t="str">
        <f aca="false">VLOOKUP(поверки!$F2005,'соответстиви ОТ типу'!$K$4:$M$344,2,FALSE())</f>
        <v>Газоанализатор ЭРИС-ОПТИМА ПЛЮС</v>
      </c>
      <c r="R2005" s="17" t="s">
        <v>52</v>
      </c>
      <c r="S2005" s="17" t="s">
        <v>4376</v>
      </c>
      <c r="T2005" s="17" t="n">
        <v>8</v>
      </c>
      <c r="U2005" s="19" t="n">
        <f aca="false">VLOOKUP(поверки!$T2005,'Акты п-п'!$C$5:$I$57,2,FALSE())</f>
        <v>45767</v>
      </c>
      <c r="V2005" s="19" t="n">
        <f aca="false">VLOOKUP(поверки!$T2005,'Акты п-п'!$C$5:$I$57,3,FALSE())</f>
        <v>45770</v>
      </c>
      <c r="W2005" s="17" t="str">
        <f aca="false">VLOOKUP(поверки!$T2005,'Акты п-п'!$C$5:$I$57,5,FALSE())</f>
        <v>Чупин А.А.</v>
      </c>
      <c r="X2005" s="17" t="n">
        <f aca="false">поверки!$G2005-поверки!$U2005</f>
        <v>1</v>
      </c>
      <c r="Y2005" s="17" t="n">
        <f aca="false">поверки!$V2005-поверки!$G2005</f>
        <v>2</v>
      </c>
      <c r="Z2005" s="17" t="str">
        <f aca="false">CONCATENATE(поверки!$Q2005," ",поверки!$S2005," номер ",поверки!$H2005)</f>
        <v>Газоанализатор ЭРИС-ОПТИМА ПЛЮС ЭРИС-Оптима Плюс М номер ER160361</v>
      </c>
    </row>
    <row r="2006" customFormat="false" ht="17.9" hidden="true" customHeight="false" outlineLevel="0" collapsed="false">
      <c r="B2006" s="1" t="s">
        <v>4373</v>
      </c>
      <c r="C2006" s="1" t="s">
        <v>30</v>
      </c>
      <c r="D2006" s="1" t="s">
        <v>446</v>
      </c>
      <c r="F2006" s="1" t="s">
        <v>49</v>
      </c>
      <c r="G2006" s="16" t="n">
        <v>45768</v>
      </c>
      <c r="H2006" s="6" t="s">
        <v>4387</v>
      </c>
      <c r="J2006" s="1" t="s">
        <v>34</v>
      </c>
      <c r="K2006" s="1" t="s">
        <v>35</v>
      </c>
      <c r="L2006" s="1" t="s">
        <v>4388</v>
      </c>
      <c r="M2006" s="17" t="str">
        <f aca="false">IF(COUNTIF(поверки!$H$6:$H$3175,поверки!$H2006)&gt;1,"Дубликат","")</f>
        <v/>
      </c>
      <c r="N2006" s="17" t="str">
        <f aca="false">IF(COUNTIF(поверки!$L$6:$L$3175,поверки!$L2006)&gt;1,"Дубликат","")</f>
        <v/>
      </c>
      <c r="O2006" s="18" t="n">
        <v>2001</v>
      </c>
      <c r="P2006" s="17" t="str">
        <f aca="false">CONCATENATE(TEXT(MONTH(поверки!$G2006),"00"),"/",TEXT(поверки!$O2006,"000"), "/",TEXT(YEAR(поверки!$G2006)-2000,"00"))</f>
        <v>04/2001/25</v>
      </c>
      <c r="Q2006" s="17" t="str">
        <f aca="false">VLOOKUP(поверки!$F2006,'соответстиви ОТ типу'!$K$4:$M$344,2,FALSE())</f>
        <v>Газоанализатор ЭРИС-ОПТИМА ПЛЮС</v>
      </c>
      <c r="R2006" s="17" t="s">
        <v>52</v>
      </c>
      <c r="S2006" s="17" t="s">
        <v>4376</v>
      </c>
      <c r="T2006" s="17" t="n">
        <v>8</v>
      </c>
      <c r="U2006" s="19" t="n">
        <f aca="false">VLOOKUP(поверки!$T2006,'Акты п-п'!$C$5:$I$57,2,FALSE())</f>
        <v>45767</v>
      </c>
      <c r="V2006" s="19" t="n">
        <f aca="false">VLOOKUP(поверки!$T2006,'Акты п-п'!$C$5:$I$57,3,FALSE())</f>
        <v>45770</v>
      </c>
      <c r="W2006" s="17" t="str">
        <f aca="false">VLOOKUP(поверки!$T2006,'Акты п-п'!$C$5:$I$57,5,FALSE())</f>
        <v>Чупин А.А.</v>
      </c>
      <c r="X2006" s="17" t="n">
        <f aca="false">поверки!$G2006-поверки!$U2006</f>
        <v>1</v>
      </c>
      <c r="Y2006" s="17" t="n">
        <f aca="false">поверки!$V2006-поверки!$G2006</f>
        <v>2</v>
      </c>
      <c r="Z2006" s="17" t="str">
        <f aca="false">CONCATENATE(поверки!$Q2006," ",поверки!$S2006," номер ",поверки!$H2006)</f>
        <v>Газоанализатор ЭРИС-ОПТИМА ПЛЮС ЭРИС-Оптима Плюс М номер ER180013</v>
      </c>
    </row>
    <row r="2007" customFormat="false" ht="17.9" hidden="true" customHeight="false" outlineLevel="0" collapsed="false">
      <c r="B2007" s="1" t="s">
        <v>4373</v>
      </c>
      <c r="C2007" s="1" t="s">
        <v>30</v>
      </c>
      <c r="D2007" s="1" t="s">
        <v>446</v>
      </c>
      <c r="F2007" s="1" t="s">
        <v>2072</v>
      </c>
      <c r="G2007" s="16" t="n">
        <v>45768</v>
      </c>
      <c r="H2007" s="6" t="s">
        <v>4389</v>
      </c>
      <c r="J2007" s="1" t="s">
        <v>34</v>
      </c>
      <c r="K2007" s="1" t="s">
        <v>35</v>
      </c>
      <c r="L2007" s="1" t="s">
        <v>4390</v>
      </c>
      <c r="M2007" s="17" t="str">
        <f aca="false">IF(COUNTIF(поверки!$H$6:$H$3175,поверки!$H2007)&gt;1,"Дубликат","")</f>
        <v/>
      </c>
      <c r="N2007" s="17" t="str">
        <f aca="false">IF(COUNTIF(поверки!$L$6:$L$3175,поверки!$L2007)&gt;1,"Дубликат","")</f>
        <v/>
      </c>
      <c r="O2007" s="18" t="n">
        <v>2002</v>
      </c>
      <c r="P2007" s="17" t="str">
        <f aca="false">CONCATENATE(TEXT(MONTH(поверки!$G2007),"00"),"/",TEXT(поверки!$O2007,"000"), "/",TEXT(YEAR(поверки!$G2007)-2000,"00"))</f>
        <v>04/2002/25</v>
      </c>
      <c r="Q2007" s="17" t="str">
        <f aca="false">VLOOKUP(поверки!$F2007,'соответстиви ОТ типу'!$K$4:$M$344,2,FALSE())</f>
        <v>Газоанализатор</v>
      </c>
      <c r="R2007" s="17" t="s">
        <v>52</v>
      </c>
      <c r="S2007" s="17" t="s">
        <v>4391</v>
      </c>
      <c r="T2007" s="17" t="n">
        <v>8</v>
      </c>
      <c r="U2007" s="19" t="n">
        <f aca="false">VLOOKUP(поверки!$T2007,'Акты п-п'!$C$5:$I$57,2,FALSE())</f>
        <v>45767</v>
      </c>
      <c r="V2007" s="19" t="n">
        <f aca="false">VLOOKUP(поверки!$T2007,'Акты п-п'!$C$5:$I$57,3,FALSE())</f>
        <v>45770</v>
      </c>
      <c r="W2007" s="17" t="str">
        <f aca="false">VLOOKUP(поверки!$T2007,'Акты п-п'!$C$5:$I$57,5,FALSE())</f>
        <v>Чупин А.А.</v>
      </c>
      <c r="X2007" s="17" t="n">
        <f aca="false">поверки!$G2007-поверки!$U2007</f>
        <v>1</v>
      </c>
      <c r="Y2007" s="17" t="n">
        <f aca="false">поверки!$V2007-поверки!$G2007</f>
        <v>2</v>
      </c>
      <c r="Z2007" s="17" t="str">
        <f aca="false">CONCATENATE(поверки!$Q2007," ",поверки!$S2007," номер ",поверки!$H2007)</f>
        <v>Газоанализатор ДГС ЭРИС-230 номер ER230211216</v>
      </c>
    </row>
    <row r="2008" customFormat="false" ht="17.9" hidden="true" customHeight="false" outlineLevel="0" collapsed="false">
      <c r="B2008" s="1" t="s">
        <v>4373</v>
      </c>
      <c r="C2008" s="1" t="s">
        <v>30</v>
      </c>
      <c r="D2008" s="1" t="s">
        <v>446</v>
      </c>
      <c r="F2008" s="1" t="s">
        <v>2072</v>
      </c>
      <c r="G2008" s="16" t="n">
        <v>45768</v>
      </c>
      <c r="H2008" s="6" t="s">
        <v>4392</v>
      </c>
      <c r="J2008" s="1" t="s">
        <v>34</v>
      </c>
      <c r="K2008" s="1" t="s">
        <v>35</v>
      </c>
      <c r="L2008" s="1" t="s">
        <v>4393</v>
      </c>
      <c r="M2008" s="17" t="str">
        <f aca="false">IF(COUNTIF(поверки!$H$6:$H$3175,поверки!$H2008)&gt;1,"Дубликат","")</f>
        <v/>
      </c>
      <c r="N2008" s="17" t="str">
        <f aca="false">IF(COUNTIF(поверки!$L$6:$L$3175,поверки!$L2008)&gt;1,"Дубликат","")</f>
        <v/>
      </c>
      <c r="O2008" s="18" t="n">
        <v>2003</v>
      </c>
      <c r="P2008" s="17" t="str">
        <f aca="false">CONCATENATE(TEXT(MONTH(поверки!$G2008),"00"),"/",TEXT(поверки!$O2008,"000"), "/",TEXT(YEAR(поверки!$G2008)-2000,"00"))</f>
        <v>04/2003/25</v>
      </c>
      <c r="Q2008" s="17" t="str">
        <f aca="false">VLOOKUP(поверки!$F2008,'соответстиви ОТ типу'!$K$4:$M$344,2,FALSE())</f>
        <v>Газоанализатор</v>
      </c>
      <c r="R2008" s="17" t="s">
        <v>52</v>
      </c>
      <c r="S2008" s="17" t="s">
        <v>4391</v>
      </c>
      <c r="T2008" s="17" t="n">
        <v>8</v>
      </c>
      <c r="U2008" s="19" t="n">
        <f aca="false">VLOOKUP(поверки!$T2008,'Акты п-п'!$C$5:$I$57,2,FALSE())</f>
        <v>45767</v>
      </c>
      <c r="V2008" s="19" t="n">
        <f aca="false">VLOOKUP(поверки!$T2008,'Акты п-п'!$C$5:$I$57,3,FALSE())</f>
        <v>45770</v>
      </c>
      <c r="W2008" s="17" t="str">
        <f aca="false">VLOOKUP(поверки!$T2008,'Акты п-п'!$C$5:$I$57,5,FALSE())</f>
        <v>Чупин А.А.</v>
      </c>
      <c r="X2008" s="17" t="n">
        <f aca="false">поверки!$G2008-поверки!$U2008</f>
        <v>1</v>
      </c>
      <c r="Y2008" s="17" t="n">
        <f aca="false">поверки!$V2008-поверки!$G2008</f>
        <v>2</v>
      </c>
      <c r="Z2008" s="17" t="str">
        <f aca="false">CONCATENATE(поверки!$Q2008," ",поверки!$S2008," номер ",поверки!$H2008)</f>
        <v>Газоанализатор ДГС ЭРИС-230 номер ER230211190</v>
      </c>
    </row>
    <row r="2009" customFormat="false" ht="17.9" hidden="true" customHeight="false" outlineLevel="0" collapsed="false">
      <c r="B2009" s="1" t="s">
        <v>4373</v>
      </c>
      <c r="C2009" s="1" t="s">
        <v>30</v>
      </c>
      <c r="D2009" s="1" t="s">
        <v>446</v>
      </c>
      <c r="F2009" s="1" t="s">
        <v>2072</v>
      </c>
      <c r="G2009" s="16" t="n">
        <v>45768</v>
      </c>
      <c r="H2009" s="6" t="s">
        <v>4394</v>
      </c>
      <c r="J2009" s="1" t="s">
        <v>34</v>
      </c>
      <c r="K2009" s="1" t="s">
        <v>35</v>
      </c>
      <c r="L2009" s="1" t="s">
        <v>4395</v>
      </c>
      <c r="M2009" s="17" t="str">
        <f aca="false">IF(COUNTIF(поверки!$H$6:$H$3175,поверки!$H2009)&gt;1,"Дубликат","")</f>
        <v/>
      </c>
      <c r="N2009" s="17" t="str">
        <f aca="false">IF(COUNTIF(поверки!$L$6:$L$3175,поверки!$L2009)&gt;1,"Дубликат","")</f>
        <v/>
      </c>
      <c r="O2009" s="18" t="n">
        <v>2004</v>
      </c>
      <c r="P2009" s="17" t="str">
        <f aca="false">CONCATENATE(TEXT(MONTH(поверки!$G2009),"00"),"/",TEXT(поверки!$O2009,"000"), "/",TEXT(YEAR(поверки!$G2009)-2000,"00"))</f>
        <v>04/2004/25</v>
      </c>
      <c r="Q2009" s="17" t="str">
        <f aca="false">VLOOKUP(поверки!$F2009,'соответстиви ОТ типу'!$K$4:$M$344,2,FALSE())</f>
        <v>Газоанализатор</v>
      </c>
      <c r="R2009" s="17" t="s">
        <v>52</v>
      </c>
      <c r="S2009" s="17" t="s">
        <v>4391</v>
      </c>
      <c r="T2009" s="17" t="n">
        <v>8</v>
      </c>
      <c r="U2009" s="19" t="n">
        <f aca="false">VLOOKUP(поверки!$T2009,'Акты п-п'!$C$5:$I$57,2,FALSE())</f>
        <v>45767</v>
      </c>
      <c r="V2009" s="19" t="n">
        <f aca="false">VLOOKUP(поверки!$T2009,'Акты п-п'!$C$5:$I$57,3,FALSE())</f>
        <v>45770</v>
      </c>
      <c r="W2009" s="17" t="str">
        <f aca="false">VLOOKUP(поверки!$T2009,'Акты п-п'!$C$5:$I$57,5,FALSE())</f>
        <v>Чупин А.А.</v>
      </c>
      <c r="X2009" s="17" t="n">
        <f aca="false">поверки!$G2009-поверки!$U2009</f>
        <v>1</v>
      </c>
      <c r="Y2009" s="17" t="n">
        <f aca="false">поверки!$V2009-поверки!$G2009</f>
        <v>2</v>
      </c>
      <c r="Z2009" s="17" t="str">
        <f aca="false">CONCATENATE(поверки!$Q2009," ",поверки!$S2009," номер ",поверки!$H2009)</f>
        <v>Газоанализатор ДГС ЭРИС-230 номер ER230211215</v>
      </c>
    </row>
    <row r="2010" customFormat="false" ht="17.9" hidden="true" customHeight="false" outlineLevel="0" collapsed="false">
      <c r="B2010" s="1" t="s">
        <v>4373</v>
      </c>
      <c r="C2010" s="1" t="s">
        <v>30</v>
      </c>
      <c r="D2010" s="1" t="s">
        <v>446</v>
      </c>
      <c r="F2010" s="1" t="s">
        <v>2072</v>
      </c>
      <c r="G2010" s="16" t="n">
        <v>45768</v>
      </c>
      <c r="H2010" s="6" t="s">
        <v>4396</v>
      </c>
      <c r="J2010" s="1" t="s">
        <v>34</v>
      </c>
      <c r="K2010" s="1" t="s">
        <v>35</v>
      </c>
      <c r="L2010" s="1" t="s">
        <v>4397</v>
      </c>
      <c r="M2010" s="17" t="str">
        <f aca="false">IF(COUNTIF(поверки!$H$6:$H$3175,поверки!$H2010)&gt;1,"Дубликат","")</f>
        <v/>
      </c>
      <c r="N2010" s="17" t="str">
        <f aca="false">IF(COUNTIF(поверки!$L$6:$L$3175,поверки!$L2010)&gt;1,"Дубликат","")</f>
        <v/>
      </c>
      <c r="O2010" s="18" t="n">
        <v>2005</v>
      </c>
      <c r="P2010" s="17" t="str">
        <f aca="false">CONCATENATE(TEXT(MONTH(поверки!$G2010),"00"),"/",TEXT(поверки!$O2010,"000"), "/",TEXT(YEAR(поверки!$G2010)-2000,"00"))</f>
        <v>04/2005/25</v>
      </c>
      <c r="Q2010" s="17" t="str">
        <f aca="false">VLOOKUP(поверки!$F2010,'соответстиви ОТ типу'!$K$4:$M$344,2,FALSE())</f>
        <v>Газоанализатор</v>
      </c>
      <c r="R2010" s="17" t="s">
        <v>52</v>
      </c>
      <c r="S2010" s="17" t="s">
        <v>4391</v>
      </c>
      <c r="T2010" s="17" t="n">
        <v>8</v>
      </c>
      <c r="U2010" s="19" t="n">
        <f aca="false">VLOOKUP(поверки!$T2010,'Акты п-п'!$C$5:$I$57,2,FALSE())</f>
        <v>45767</v>
      </c>
      <c r="V2010" s="19" t="n">
        <f aca="false">VLOOKUP(поверки!$T2010,'Акты п-п'!$C$5:$I$57,3,FALSE())</f>
        <v>45770</v>
      </c>
      <c r="W2010" s="17" t="str">
        <f aca="false">VLOOKUP(поверки!$T2010,'Акты п-п'!$C$5:$I$57,5,FALSE())</f>
        <v>Чупин А.А.</v>
      </c>
      <c r="X2010" s="17" t="n">
        <f aca="false">поверки!$G2010-поверки!$U2010</f>
        <v>1</v>
      </c>
      <c r="Y2010" s="17" t="n">
        <f aca="false">поверки!$V2010-поверки!$G2010</f>
        <v>2</v>
      </c>
      <c r="Z2010" s="17" t="str">
        <f aca="false">CONCATENATE(поверки!$Q2010," ",поверки!$S2010," номер ",поверки!$H2010)</f>
        <v>Газоанализатор ДГС ЭРИС-230 номер ER230211189</v>
      </c>
    </row>
    <row r="2011" customFormat="false" ht="17.9" hidden="true" customHeight="false" outlineLevel="0" collapsed="false">
      <c r="B2011" s="1" t="s">
        <v>4398</v>
      </c>
      <c r="C2011" s="1" t="s">
        <v>30</v>
      </c>
      <c r="D2011" s="1" t="s">
        <v>31</v>
      </c>
      <c r="E2011" s="1" t="s">
        <v>4399</v>
      </c>
      <c r="F2011" s="1" t="s">
        <v>128</v>
      </c>
      <c r="G2011" s="16" t="n">
        <v>45769</v>
      </c>
      <c r="H2011" s="6" t="s">
        <v>4400</v>
      </c>
      <c r="J2011" s="1" t="s">
        <v>34</v>
      </c>
      <c r="K2011" s="1" t="s">
        <v>35</v>
      </c>
      <c r="L2011" s="1" t="s">
        <v>4401</v>
      </c>
      <c r="M2011" s="17" t="str">
        <f aca="false">IF(COUNTIF(поверки!$H$6:$H$3175,поверки!$H2011)&gt;1,"Дубликат","")</f>
        <v/>
      </c>
      <c r="N2011" s="17" t="str">
        <f aca="false">IF(COUNTIF(поверки!$L$6:$L$3175,поверки!$L2011)&gt;1,"Дубликат","")</f>
        <v/>
      </c>
      <c r="O2011" s="18" t="n">
        <v>2006</v>
      </c>
      <c r="P2011" s="17" t="str">
        <f aca="false">CONCATENATE(TEXT(MONTH(поверки!$G2011),"00"),"/",TEXT(поверки!$O2011,"000"), "/",TEXT(YEAR(поверки!$G2011)-2000,"00"))</f>
        <v>04/2006/25</v>
      </c>
      <c r="Q2011" s="17" t="str">
        <f aca="false">VLOOKUP(поверки!$F2011,'соответстиви ОТ типу'!$K$4:$M$344,2,FALSE())</f>
        <v>ТСП</v>
      </c>
      <c r="R2011" s="17" t="s">
        <v>37</v>
      </c>
      <c r="S2011" s="17" t="s">
        <v>1722</v>
      </c>
      <c r="T2011" s="17" t="n">
        <v>7</v>
      </c>
      <c r="U2011" s="19" t="n">
        <f aca="false">VLOOKUP(поверки!$T2011,'Акты п-п'!$C$5:$I$57,2,FALSE())</f>
        <v>45768</v>
      </c>
      <c r="V2011" s="19" t="n">
        <f aca="false">VLOOKUP(поверки!$T2011,'Акты п-п'!$C$5:$I$57,3,FALSE())</f>
        <v>45772</v>
      </c>
      <c r="W2011" s="17" t="str">
        <f aca="false">VLOOKUP(поверки!$T2011,'Акты п-п'!$C$5:$I$57,5,FALSE())</f>
        <v>Кадыков П.Ю.</v>
      </c>
      <c r="X2011" s="17" t="n">
        <f aca="false">поверки!$G2011-поверки!$U2011</f>
        <v>1</v>
      </c>
      <c r="Y2011" s="17" t="n">
        <f aca="false">поверки!$V2011-поверки!$G2011</f>
        <v>3</v>
      </c>
      <c r="Z2011" s="17" t="str">
        <f aca="false">CONCATENATE(поверки!$Q2011," ",поверки!$S2011," номер ",поверки!$H2011)</f>
        <v>ТСП TR11 номер 8700A0142FD</v>
      </c>
    </row>
    <row r="2012" customFormat="false" ht="17.9" hidden="true" customHeight="false" outlineLevel="0" collapsed="false">
      <c r="B2012" s="1" t="s">
        <v>3310</v>
      </c>
      <c r="C2012" s="1" t="s">
        <v>30</v>
      </c>
      <c r="D2012" s="1" t="s">
        <v>31</v>
      </c>
      <c r="E2012" s="1" t="s">
        <v>2992</v>
      </c>
      <c r="F2012" s="1" t="s">
        <v>2103</v>
      </c>
      <c r="G2012" s="16" t="n">
        <v>45769</v>
      </c>
      <c r="H2012" s="6" t="s">
        <v>4402</v>
      </c>
      <c r="J2012" s="1" t="s">
        <v>34</v>
      </c>
      <c r="K2012" s="1" t="s">
        <v>35</v>
      </c>
      <c r="L2012" s="1" t="s">
        <v>4403</v>
      </c>
      <c r="M2012" s="17" t="str">
        <f aca="false">IF(COUNTIF(поверки!$H$6:$H$3175,поверки!$H2012)&gt;1,"Дубликат","")</f>
        <v/>
      </c>
      <c r="N2012" s="17" t="str">
        <f aca="false">IF(COUNTIF(поверки!$L$6:$L$3175,поверки!$L2012)&gt;1,"Дубликат","")</f>
        <v/>
      </c>
      <c r="O2012" s="18" t="n">
        <v>2007</v>
      </c>
      <c r="P2012" s="17" t="str">
        <f aca="false">CONCATENATE(TEXT(MONTH(поверки!$G2012),"00"),"/",TEXT(поверки!$O2012,"000"), "/",TEXT(YEAR(поверки!$G2012)-2000,"00"))</f>
        <v>04/2007/25</v>
      </c>
      <c r="Q2012" s="17" t="str">
        <f aca="false">VLOOKUP(поверки!$F2012,'соответстиви ОТ типу'!$K$4:$M$344,2,FALSE())</f>
        <v>Датчик температуры</v>
      </c>
      <c r="R2012" s="17" t="s">
        <v>42</v>
      </c>
      <c r="S2012" s="17" t="s">
        <v>2995</v>
      </c>
      <c r="T2012" s="17" t="n">
        <v>7</v>
      </c>
      <c r="U2012" s="19" t="n">
        <f aca="false">VLOOKUP(поверки!$T2012,'Акты п-п'!$C$5:$I$57,2,FALSE())</f>
        <v>45768</v>
      </c>
      <c r="V2012" s="19" t="n">
        <f aca="false">VLOOKUP(поверки!$T2012,'Акты п-п'!$C$5:$I$57,3,FALSE())</f>
        <v>45772</v>
      </c>
      <c r="W2012" s="17" t="str">
        <f aca="false">VLOOKUP(поверки!$T2012,'Акты п-п'!$C$5:$I$57,5,FALSE())</f>
        <v>Кадыков П.Ю.</v>
      </c>
      <c r="X2012" s="17" t="n">
        <f aca="false">поверки!$G2012-поверки!$U2012</f>
        <v>1</v>
      </c>
      <c r="Y2012" s="17" t="n">
        <f aca="false">поверки!$V2012-поверки!$G2012</f>
        <v>3</v>
      </c>
      <c r="Z2012" s="17" t="str">
        <f aca="false">CONCATENATE(поверки!$Q2012," ",поверки!$S2012," номер ",поверки!$H2012)</f>
        <v>Датчик температуры Rosemount 644 номер 0830544</v>
      </c>
    </row>
    <row r="2013" customFormat="false" ht="17.9" hidden="true" customHeight="false" outlineLevel="0" collapsed="false">
      <c r="B2013" s="1" t="s">
        <v>66</v>
      </c>
      <c r="C2013" s="1" t="s">
        <v>30</v>
      </c>
      <c r="D2013" s="1" t="s">
        <v>31</v>
      </c>
      <c r="F2013" s="1" t="s">
        <v>1711</v>
      </c>
      <c r="G2013" s="16" t="n">
        <v>45769</v>
      </c>
      <c r="H2013" s="6" t="s">
        <v>4404</v>
      </c>
      <c r="J2013" s="1" t="s">
        <v>34</v>
      </c>
      <c r="K2013" s="1" t="s">
        <v>35</v>
      </c>
      <c r="L2013" s="1" t="s">
        <v>4405</v>
      </c>
      <c r="M2013" s="17" t="str">
        <f aca="false">IF(COUNTIF(поверки!$H$6:$H$3175,поверки!$H2013)&gt;1,"Дубликат","")</f>
        <v/>
      </c>
      <c r="N2013" s="17" t="str">
        <f aca="false">IF(COUNTIF(поверки!$L$6:$L$3175,поверки!$L2013)&gt;1,"Дубликат","")</f>
        <v/>
      </c>
      <c r="O2013" s="18" t="n">
        <v>2008</v>
      </c>
      <c r="P2013" s="17" t="str">
        <f aca="false">CONCATENATE(TEXT(MONTH(поверки!$G2013),"00"),"/",TEXT(поверки!$O2013,"000"), "/",TEXT(YEAR(поверки!$G2013)-2000,"00"))</f>
        <v>04/2008/25</v>
      </c>
      <c r="Q2013" s="17" t="str">
        <f aca="false">VLOOKUP(поверки!$F2013,'соответстиви ОТ типу'!$K$4:$M$344,2,FALSE())</f>
        <v>Датчик температуры</v>
      </c>
      <c r="R2013" s="17" t="s">
        <v>4406</v>
      </c>
      <c r="S2013" s="17" t="n">
        <v>248</v>
      </c>
      <c r="T2013" s="17" t="n">
        <v>7</v>
      </c>
      <c r="U2013" s="19" t="n">
        <f aca="false">VLOOKUP(поверки!$T2013,'Акты п-п'!$C$5:$I$57,2,FALSE())</f>
        <v>45768</v>
      </c>
      <c r="V2013" s="19" t="n">
        <f aca="false">VLOOKUP(поверки!$T2013,'Акты п-п'!$C$5:$I$57,3,FALSE())</f>
        <v>45772</v>
      </c>
      <c r="W2013" s="17" t="str">
        <f aca="false">VLOOKUP(поверки!$T2013,'Акты п-п'!$C$5:$I$57,5,FALSE())</f>
        <v>Кадыков П.Ю.</v>
      </c>
      <c r="X2013" s="17" t="n">
        <f aca="false">поверки!$G2013-поверки!$U2013</f>
        <v>1</v>
      </c>
      <c r="Y2013" s="17" t="n">
        <f aca="false">поверки!$V2013-поверки!$G2013</f>
        <v>3</v>
      </c>
      <c r="Z2013" s="17" t="str">
        <f aca="false">CONCATENATE(поверки!$Q2013," ",поверки!$S2013," номер ",поверки!$H2013)</f>
        <v>Датчик температуры 248 номер 02469168/03349189</v>
      </c>
    </row>
    <row r="2014" customFormat="false" ht="17.9" hidden="true" customHeight="false" outlineLevel="0" collapsed="false">
      <c r="B2014" s="1" t="s">
        <v>66</v>
      </c>
      <c r="C2014" s="1" t="s">
        <v>30</v>
      </c>
      <c r="D2014" s="1" t="s">
        <v>31</v>
      </c>
      <c r="F2014" s="1" t="s">
        <v>1711</v>
      </c>
      <c r="G2014" s="16" t="n">
        <v>45769</v>
      </c>
      <c r="H2014" s="6" t="s">
        <v>4407</v>
      </c>
      <c r="J2014" s="1" t="s">
        <v>34</v>
      </c>
      <c r="K2014" s="1" t="s">
        <v>35</v>
      </c>
      <c r="L2014" s="1" t="s">
        <v>4408</v>
      </c>
      <c r="M2014" s="17" t="str">
        <f aca="false">IF(COUNTIF(поверки!$H$6:$H$3175,поверки!$H2014)&gt;1,"Дубликат","")</f>
        <v/>
      </c>
      <c r="N2014" s="17" t="str">
        <f aca="false">IF(COUNTIF(поверки!$L$6:$L$3175,поверки!$L2014)&gt;1,"Дубликат","")</f>
        <v/>
      </c>
      <c r="O2014" s="18" t="n">
        <v>2009</v>
      </c>
      <c r="P2014" s="17" t="str">
        <f aca="false">CONCATENATE(TEXT(MONTH(поверки!$G2014),"00"),"/",TEXT(поверки!$O2014,"000"), "/",TEXT(YEAR(поверки!$G2014)-2000,"00"))</f>
        <v>04/2009/25</v>
      </c>
      <c r="Q2014" s="17" t="str">
        <f aca="false">VLOOKUP(поверки!$F2014,'соответстиви ОТ типу'!$K$4:$M$344,2,FALSE())</f>
        <v>Датчик температуры</v>
      </c>
      <c r="R2014" s="17" t="s">
        <v>4406</v>
      </c>
      <c r="S2014" s="17" t="n">
        <v>248</v>
      </c>
      <c r="T2014" s="17" t="n">
        <v>7</v>
      </c>
      <c r="U2014" s="19" t="n">
        <f aca="false">VLOOKUP(поверки!$T2014,'Акты п-п'!$C$5:$I$57,2,FALSE())</f>
        <v>45768</v>
      </c>
      <c r="V2014" s="19" t="n">
        <f aca="false">VLOOKUP(поверки!$T2014,'Акты п-п'!$C$5:$I$57,3,FALSE())</f>
        <v>45772</v>
      </c>
      <c r="W2014" s="17" t="str">
        <f aca="false">VLOOKUP(поверки!$T2014,'Акты п-п'!$C$5:$I$57,5,FALSE())</f>
        <v>Кадыков П.Ю.</v>
      </c>
      <c r="X2014" s="17" t="n">
        <f aca="false">поверки!$G2014-поверки!$U2014</f>
        <v>1</v>
      </c>
      <c r="Y2014" s="17" t="n">
        <f aca="false">поверки!$V2014-поверки!$G2014</f>
        <v>3</v>
      </c>
      <c r="Z2014" s="17" t="str">
        <f aca="false">CONCATENATE(поверки!$Q2014," ",поверки!$S2014," номер ",поверки!$H2014)</f>
        <v>Датчик температуры 248 номер 02469167/03349188</v>
      </c>
    </row>
    <row r="2015" customFormat="false" ht="17.9" hidden="true" customHeight="false" outlineLevel="0" collapsed="false">
      <c r="B2015" s="1" t="s">
        <v>66</v>
      </c>
      <c r="C2015" s="1" t="s">
        <v>30</v>
      </c>
      <c r="D2015" s="1" t="s">
        <v>31</v>
      </c>
      <c r="F2015" s="1" t="s">
        <v>1711</v>
      </c>
      <c r="G2015" s="16" t="n">
        <v>45769</v>
      </c>
      <c r="H2015" s="6" t="s">
        <v>4409</v>
      </c>
      <c r="J2015" s="1" t="s">
        <v>34</v>
      </c>
      <c r="K2015" s="1" t="s">
        <v>35</v>
      </c>
      <c r="L2015" s="1" t="s">
        <v>4410</v>
      </c>
      <c r="M2015" s="17" t="str">
        <f aca="false">IF(COUNTIF(поверки!$H$6:$H$3175,поверки!$H2015)&gt;1,"Дубликат","")</f>
        <v/>
      </c>
      <c r="N2015" s="17" t="str">
        <f aca="false">IF(COUNTIF(поверки!$L$6:$L$3175,поверки!$L2015)&gt;1,"Дубликат","")</f>
        <v/>
      </c>
      <c r="O2015" s="18" t="n">
        <v>2010</v>
      </c>
      <c r="P2015" s="17" t="str">
        <f aca="false">CONCATENATE(TEXT(MONTH(поверки!$G2015),"00"),"/",TEXT(поверки!$O2015,"000"), "/",TEXT(YEAR(поверки!$G2015)-2000,"00"))</f>
        <v>04/2010/25</v>
      </c>
      <c r="Q2015" s="17" t="str">
        <f aca="false">VLOOKUP(поверки!$F2015,'соответстиви ОТ типу'!$K$4:$M$344,2,FALSE())</f>
        <v>Датчик температуры</v>
      </c>
      <c r="R2015" s="17" t="s">
        <v>4406</v>
      </c>
      <c r="S2015" s="17" t="n">
        <v>248</v>
      </c>
      <c r="T2015" s="17" t="n">
        <v>7</v>
      </c>
      <c r="U2015" s="19" t="n">
        <f aca="false">VLOOKUP(поверки!$T2015,'Акты п-п'!$C$5:$I$57,2,FALSE())</f>
        <v>45768</v>
      </c>
      <c r="V2015" s="19" t="n">
        <f aca="false">VLOOKUP(поверки!$T2015,'Акты п-п'!$C$5:$I$57,3,FALSE())</f>
        <v>45772</v>
      </c>
      <c r="W2015" s="17" t="str">
        <f aca="false">VLOOKUP(поверки!$T2015,'Акты п-п'!$C$5:$I$57,5,FALSE())</f>
        <v>Кадыков П.Ю.</v>
      </c>
      <c r="X2015" s="17" t="n">
        <f aca="false">поверки!$G2015-поверки!$U2015</f>
        <v>1</v>
      </c>
      <c r="Y2015" s="17" t="n">
        <f aca="false">поверки!$V2015-поверки!$G2015</f>
        <v>3</v>
      </c>
      <c r="Z2015" s="17" t="str">
        <f aca="false">CONCATENATE(поверки!$Q2015," ",поверки!$S2015," номер ",поверки!$H2015)</f>
        <v>Датчик температуры 248 номер 02469190/03349211</v>
      </c>
    </row>
    <row r="2016" customFormat="false" ht="17.9" hidden="true" customHeight="false" outlineLevel="0" collapsed="false">
      <c r="B2016" s="1" t="s">
        <v>66</v>
      </c>
      <c r="C2016" s="1" t="s">
        <v>30</v>
      </c>
      <c r="D2016" s="1" t="s">
        <v>31</v>
      </c>
      <c r="F2016" s="1" t="s">
        <v>71</v>
      </c>
      <c r="G2016" s="16" t="n">
        <v>45769</v>
      </c>
      <c r="H2016" s="6" t="s">
        <v>4411</v>
      </c>
      <c r="J2016" s="1" t="s">
        <v>34</v>
      </c>
      <c r="K2016" s="1" t="s">
        <v>35</v>
      </c>
      <c r="L2016" s="1" t="s">
        <v>4412</v>
      </c>
      <c r="M2016" s="17" t="str">
        <f aca="false">IF(COUNTIF(поверки!$H$6:$H$3175,поверки!$H2016)&gt;1,"Дубликат","")</f>
        <v/>
      </c>
      <c r="N2016" s="17" t="str">
        <f aca="false">IF(COUNTIF(поверки!$L$6:$L$3175,поверки!$L2016)&gt;1,"Дубликат","")</f>
        <v/>
      </c>
      <c r="O2016" s="18" t="n">
        <v>2011</v>
      </c>
      <c r="P2016" s="17" t="str">
        <f aca="false">CONCATENATE(TEXT(MONTH(поверки!$G2016),"00"),"/",TEXT(поверки!$O2016,"000"), "/",TEXT(YEAR(поверки!$G2016)-2000,"00"))</f>
        <v>04/2011/25</v>
      </c>
      <c r="Q2016" s="17" t="str">
        <f aca="false">VLOOKUP(поверки!$F2016,'соответстиви ОТ типу'!$K$4:$M$344,2,FALSE())</f>
        <v>Датчик температуры</v>
      </c>
      <c r="R2016" s="17" t="s">
        <v>4406</v>
      </c>
      <c r="S2016" s="17" t="s">
        <v>74</v>
      </c>
      <c r="T2016" s="17" t="n">
        <v>7</v>
      </c>
      <c r="U2016" s="19" t="n">
        <f aca="false">VLOOKUP(поверки!$T2016,'Акты п-п'!$C$5:$I$57,2,FALSE())</f>
        <v>45768</v>
      </c>
      <c r="V2016" s="19" t="n">
        <f aca="false">VLOOKUP(поверки!$T2016,'Акты п-п'!$C$5:$I$57,3,FALSE())</f>
        <v>45772</v>
      </c>
      <c r="W2016" s="17" t="str">
        <f aca="false">VLOOKUP(поверки!$T2016,'Акты п-п'!$C$5:$I$57,5,FALSE())</f>
        <v>Кадыков П.Ю.</v>
      </c>
      <c r="X2016" s="17" t="n">
        <f aca="false">поверки!$G2016-поверки!$U2016</f>
        <v>1</v>
      </c>
      <c r="Y2016" s="17" t="n">
        <f aca="false">поверки!$V2016-поверки!$G2016</f>
        <v>3</v>
      </c>
      <c r="Z2016" s="17" t="str">
        <f aca="false">CONCATENATE(поверки!$Q2016," ",поверки!$S2016," номер ",поверки!$H2016)</f>
        <v>Датчик температуры ТПУ 0304Ех номер 12-9085</v>
      </c>
    </row>
    <row r="2017" customFormat="false" ht="17.9" hidden="true" customHeight="false" outlineLevel="0" collapsed="false">
      <c r="B2017" s="1" t="s">
        <v>66</v>
      </c>
      <c r="C2017" s="1" t="s">
        <v>30</v>
      </c>
      <c r="D2017" s="1" t="s">
        <v>31</v>
      </c>
      <c r="F2017" s="1" t="s">
        <v>71</v>
      </c>
      <c r="G2017" s="16" t="n">
        <v>45769</v>
      </c>
      <c r="H2017" s="6" t="s">
        <v>4413</v>
      </c>
      <c r="J2017" s="1" t="s">
        <v>34</v>
      </c>
      <c r="K2017" s="1" t="s">
        <v>35</v>
      </c>
      <c r="L2017" s="1" t="s">
        <v>4414</v>
      </c>
      <c r="M2017" s="17" t="str">
        <f aca="false">IF(COUNTIF(поверки!$H$6:$H$3175,поверки!$H2017)&gt;1,"Дубликат","")</f>
        <v/>
      </c>
      <c r="N2017" s="17" t="str">
        <f aca="false">IF(COUNTIF(поверки!$L$6:$L$3175,поверки!$L2017)&gt;1,"Дубликат","")</f>
        <v/>
      </c>
      <c r="O2017" s="18" t="n">
        <v>2012</v>
      </c>
      <c r="P2017" s="17" t="str">
        <f aca="false">CONCATENATE(TEXT(MONTH(поверки!$G2017),"00"),"/",TEXT(поверки!$O2017,"000"), "/",TEXT(YEAR(поверки!$G2017)-2000,"00"))</f>
        <v>04/2012/25</v>
      </c>
      <c r="Q2017" s="17" t="str">
        <f aca="false">VLOOKUP(поверки!$F2017,'соответстиви ОТ типу'!$K$4:$M$344,2,FALSE())</f>
        <v>Датчик температуры</v>
      </c>
      <c r="R2017" s="17" t="s">
        <v>4406</v>
      </c>
      <c r="S2017" s="17" t="s">
        <v>74</v>
      </c>
      <c r="T2017" s="17" t="n">
        <v>7</v>
      </c>
      <c r="U2017" s="19" t="n">
        <f aca="false">VLOOKUP(поверки!$T2017,'Акты п-п'!$C$5:$I$57,2,FALSE())</f>
        <v>45768</v>
      </c>
      <c r="V2017" s="19" t="n">
        <f aca="false">VLOOKUP(поверки!$T2017,'Акты п-п'!$C$5:$I$57,3,FALSE())</f>
        <v>45772</v>
      </c>
      <c r="W2017" s="17" t="str">
        <f aca="false">VLOOKUP(поверки!$T2017,'Акты п-п'!$C$5:$I$57,5,FALSE())</f>
        <v>Кадыков П.Ю.</v>
      </c>
      <c r="X2017" s="17" t="n">
        <f aca="false">поверки!$G2017-поверки!$U2017</f>
        <v>1</v>
      </c>
      <c r="Y2017" s="17" t="n">
        <f aca="false">поверки!$V2017-поверки!$G2017</f>
        <v>3</v>
      </c>
      <c r="Z2017" s="17" t="str">
        <f aca="false">CONCATENATE(поверки!$Q2017," ",поверки!$S2017," номер ",поверки!$H2017)</f>
        <v>Датчик температуры ТПУ 0304Ех номер 12-9087</v>
      </c>
    </row>
    <row r="2018" customFormat="false" ht="17.9" hidden="true" customHeight="false" outlineLevel="0" collapsed="false">
      <c r="B2018" s="1" t="s">
        <v>66</v>
      </c>
      <c r="C2018" s="1" t="s">
        <v>30</v>
      </c>
      <c r="D2018" s="1" t="s">
        <v>31</v>
      </c>
      <c r="F2018" s="1" t="s">
        <v>4415</v>
      </c>
      <c r="G2018" s="16" t="n">
        <v>45769</v>
      </c>
      <c r="H2018" s="6" t="s">
        <v>4416</v>
      </c>
      <c r="J2018" s="1" t="s">
        <v>34</v>
      </c>
      <c r="K2018" s="1" t="s">
        <v>35</v>
      </c>
      <c r="L2018" s="1" t="s">
        <v>4417</v>
      </c>
      <c r="M2018" s="17" t="str">
        <f aca="false">IF(COUNTIF(поверки!$H$6:$H$3175,поверки!$H2018)&gt;1,"Дубликат","")</f>
        <v/>
      </c>
      <c r="N2018" s="17" t="str">
        <f aca="false">IF(COUNTIF(поверки!$L$6:$L$3175,поверки!$L2018)&gt;1,"Дубликат","")</f>
        <v/>
      </c>
      <c r="O2018" s="18" t="n">
        <v>2013</v>
      </c>
      <c r="P2018" s="17" t="str">
        <f aca="false">CONCATENATE(TEXT(MONTH(поверки!$G2018),"00"),"/",TEXT(поверки!$O2018,"000"), "/",TEXT(YEAR(поверки!$G2018)-2000,"00"))</f>
        <v>04/2013/25</v>
      </c>
      <c r="Q2018" s="17" t="str">
        <f aca="false">VLOOKUP(поверки!$F2018,'соответстиви ОТ типу'!$K$4:$M$344,2,FALSE())</f>
        <v>Датчик температуры</v>
      </c>
      <c r="R2018" s="17" t="s">
        <v>37</v>
      </c>
      <c r="S2018" s="17" t="s">
        <v>4418</v>
      </c>
      <c r="T2018" s="17" t="n">
        <v>7</v>
      </c>
      <c r="U2018" s="19" t="n">
        <f aca="false">VLOOKUP(поверки!$T2018,'Акты п-п'!$C$5:$I$57,2,FALSE())</f>
        <v>45768</v>
      </c>
      <c r="V2018" s="19" t="n">
        <f aca="false">VLOOKUP(поверки!$T2018,'Акты п-п'!$C$5:$I$57,3,FALSE())</f>
        <v>45772</v>
      </c>
      <c r="W2018" s="17" t="str">
        <f aca="false">VLOOKUP(поверки!$T2018,'Акты п-п'!$C$5:$I$57,5,FALSE())</f>
        <v>Кадыков П.Ю.</v>
      </c>
      <c r="X2018" s="17" t="n">
        <f aca="false">поверки!$G2018-поверки!$U2018</f>
        <v>1</v>
      </c>
      <c r="Y2018" s="17" t="n">
        <f aca="false">поверки!$V2018-поверки!$G2018</f>
        <v>3</v>
      </c>
      <c r="Z2018" s="17" t="str">
        <f aca="false">CONCATENATE(поверки!$Q2018," ",поверки!$S2018," номер ",поверки!$H2018)</f>
        <v>Датчик температуры ТСПТ Exi101 номер 5047-5-1</v>
      </c>
    </row>
    <row r="2019" customFormat="false" ht="17.9" hidden="true" customHeight="false" outlineLevel="0" collapsed="false">
      <c r="B2019" s="1" t="s">
        <v>66</v>
      </c>
      <c r="C2019" s="1" t="s">
        <v>30</v>
      </c>
      <c r="D2019" s="1" t="s">
        <v>31</v>
      </c>
      <c r="F2019" s="1" t="s">
        <v>1711</v>
      </c>
      <c r="G2019" s="16" t="n">
        <v>45769</v>
      </c>
      <c r="H2019" s="6" t="s">
        <v>4419</v>
      </c>
      <c r="J2019" s="1" t="s">
        <v>34</v>
      </c>
      <c r="K2019" s="1" t="s">
        <v>35</v>
      </c>
      <c r="L2019" s="1" t="s">
        <v>4420</v>
      </c>
      <c r="M2019" s="17" t="str">
        <f aca="false">IF(COUNTIF(поверки!$H$6:$H$3175,поверки!$H2019)&gt;1,"Дубликат","")</f>
        <v/>
      </c>
      <c r="N2019" s="17" t="str">
        <f aca="false">IF(COUNTIF(поверки!$L$6:$L$3175,поверки!$L2019)&gt;1,"Дубликат","")</f>
        <v/>
      </c>
      <c r="O2019" s="18" t="n">
        <v>2014</v>
      </c>
      <c r="P2019" s="17" t="str">
        <f aca="false">CONCATENATE(TEXT(MONTH(поверки!$G2019),"00"),"/",TEXT(поверки!$O2019,"000"), "/",TEXT(YEAR(поверки!$G2019)-2000,"00"))</f>
        <v>04/2014/25</v>
      </c>
      <c r="Q2019" s="17" t="str">
        <f aca="false">VLOOKUP(поверки!$F2019,'соответстиви ОТ типу'!$K$4:$M$344,2,FALSE())</f>
        <v>Датчик температуры</v>
      </c>
      <c r="R2019" s="17" t="s">
        <v>37</v>
      </c>
      <c r="S2019" s="17" t="n">
        <v>248</v>
      </c>
      <c r="T2019" s="17" t="n">
        <v>7</v>
      </c>
      <c r="U2019" s="19" t="n">
        <f aca="false">VLOOKUP(поверки!$T2019,'Акты п-п'!$C$5:$I$57,2,FALSE())</f>
        <v>45768</v>
      </c>
      <c r="V2019" s="19" t="n">
        <f aca="false">VLOOKUP(поверки!$T2019,'Акты п-п'!$C$5:$I$57,3,FALSE())</f>
        <v>45772</v>
      </c>
      <c r="W2019" s="17" t="str">
        <f aca="false">VLOOKUP(поверки!$T2019,'Акты п-п'!$C$5:$I$57,5,FALSE())</f>
        <v>Кадыков П.Ю.</v>
      </c>
      <c r="X2019" s="17" t="n">
        <f aca="false">поверки!$G2019-поверки!$U2019</f>
        <v>1</v>
      </c>
      <c r="Y2019" s="17" t="n">
        <f aca="false">поверки!$V2019-поверки!$G2019</f>
        <v>3</v>
      </c>
      <c r="Z2019" s="17" t="str">
        <f aca="false">CONCATENATE(поверки!$Q2019," ",поверки!$S2019," номер ",поверки!$H2019)</f>
        <v>Датчик температуры 248 номер 02514259/03378100</v>
      </c>
    </row>
    <row r="2020" customFormat="false" ht="17.9" hidden="true" customHeight="false" outlineLevel="0" collapsed="false">
      <c r="B2020" s="1" t="s">
        <v>66</v>
      </c>
      <c r="C2020" s="1" t="s">
        <v>30</v>
      </c>
      <c r="D2020" s="1" t="s">
        <v>31</v>
      </c>
      <c r="F2020" s="1" t="s">
        <v>102</v>
      </c>
      <c r="G2020" s="16" t="n">
        <v>45769</v>
      </c>
      <c r="H2020" s="6" t="s">
        <v>4421</v>
      </c>
      <c r="J2020" s="1" t="s">
        <v>34</v>
      </c>
      <c r="K2020" s="1" t="s">
        <v>35</v>
      </c>
      <c r="L2020" s="1" t="s">
        <v>4422</v>
      </c>
      <c r="M2020" s="17" t="str">
        <f aca="false">IF(COUNTIF(поверки!$H$6:$H$3175,поверки!$H2020)&gt;1,"Дубликат","")</f>
        <v/>
      </c>
      <c r="N2020" s="17" t="str">
        <f aca="false">IF(COUNTIF(поверки!$L$6:$L$3175,поверки!$L2020)&gt;1,"Дубликат","")</f>
        <v/>
      </c>
      <c r="O2020" s="18" t="n">
        <v>2015</v>
      </c>
      <c r="P2020" s="17" t="str">
        <f aca="false">CONCATENATE(TEXT(MONTH(поверки!$G2020),"00"),"/",TEXT(поверки!$O2020,"000"), "/",TEXT(YEAR(поверки!$G2020)-2000,"00"))</f>
        <v>04/2015/25</v>
      </c>
      <c r="Q2020" s="17" t="str">
        <f aca="false">VLOOKUP(поверки!$F2020,'соответстиви ОТ типу'!$K$4:$M$344,2,FALSE())</f>
        <v>ТСП</v>
      </c>
      <c r="R2020" s="17" t="s">
        <v>37</v>
      </c>
      <c r="S2020" s="17" t="s">
        <v>3024</v>
      </c>
      <c r="T2020" s="17" t="n">
        <v>7</v>
      </c>
      <c r="U2020" s="19" t="n">
        <f aca="false">VLOOKUP(поверки!$T2020,'Акты п-п'!$C$5:$I$57,2,FALSE())</f>
        <v>45768</v>
      </c>
      <c r="V2020" s="19" t="n">
        <f aca="false">VLOOKUP(поверки!$T2020,'Акты п-п'!$C$5:$I$57,3,FALSE())</f>
        <v>45772</v>
      </c>
      <c r="W2020" s="17" t="str">
        <f aca="false">VLOOKUP(поверки!$T2020,'Акты п-п'!$C$5:$I$57,5,FALSE())</f>
        <v>Кадыков П.Ю.</v>
      </c>
      <c r="X2020" s="17" t="n">
        <f aca="false">поверки!$G2020-поверки!$U2020</f>
        <v>1</v>
      </c>
      <c r="Y2020" s="17" t="n">
        <f aca="false">поверки!$V2020-поверки!$G2020</f>
        <v>3</v>
      </c>
      <c r="Z2020" s="17" t="str">
        <f aca="false">CONCATENATE(поверки!$Q2020," ",поверки!$S2020," номер ",поверки!$H2020)</f>
        <v>ТСП TR10-A номер 11053FOO</v>
      </c>
    </row>
    <row r="2021" customFormat="false" ht="17.9" hidden="true" customHeight="false" outlineLevel="0" collapsed="false">
      <c r="B2021" s="1" t="s">
        <v>66</v>
      </c>
      <c r="C2021" s="1" t="s">
        <v>30</v>
      </c>
      <c r="D2021" s="1" t="s">
        <v>31</v>
      </c>
      <c r="F2021" s="1" t="s">
        <v>102</v>
      </c>
      <c r="G2021" s="16" t="n">
        <v>45769</v>
      </c>
      <c r="H2021" s="6" t="s">
        <v>4423</v>
      </c>
      <c r="J2021" s="1" t="s">
        <v>34</v>
      </c>
      <c r="K2021" s="1" t="s">
        <v>35</v>
      </c>
      <c r="L2021" s="1" t="s">
        <v>4424</v>
      </c>
      <c r="M2021" s="17" t="str">
        <f aca="false">IF(COUNTIF(поверки!$H$6:$H$3175,поверки!$H2021)&gt;1,"Дубликат","")</f>
        <v/>
      </c>
      <c r="N2021" s="17" t="str">
        <f aca="false">IF(COUNTIF(поверки!$L$6:$L$3175,поверки!$L2021)&gt;1,"Дубликат","")</f>
        <v/>
      </c>
      <c r="O2021" s="18" t="n">
        <v>2016</v>
      </c>
      <c r="P2021" s="17" t="str">
        <f aca="false">CONCATENATE(TEXT(MONTH(поверки!$G2021),"00"),"/",TEXT(поверки!$O2021,"000"), "/",TEXT(YEAR(поверки!$G2021)-2000,"00"))</f>
        <v>04/2016/25</v>
      </c>
      <c r="Q2021" s="17" t="str">
        <f aca="false">VLOOKUP(поверки!$F2021,'соответстиви ОТ типу'!$K$4:$M$344,2,FALSE())</f>
        <v>ТСП</v>
      </c>
      <c r="R2021" s="17" t="s">
        <v>37</v>
      </c>
      <c r="S2021" s="17" t="s">
        <v>3024</v>
      </c>
      <c r="T2021" s="17" t="n">
        <v>7</v>
      </c>
      <c r="U2021" s="19" t="n">
        <f aca="false">VLOOKUP(поверки!$T2021,'Акты п-п'!$C$5:$I$57,2,FALSE())</f>
        <v>45768</v>
      </c>
      <c r="V2021" s="19" t="n">
        <f aca="false">VLOOKUP(поверки!$T2021,'Акты п-п'!$C$5:$I$57,3,FALSE())</f>
        <v>45772</v>
      </c>
      <c r="W2021" s="17" t="str">
        <f aca="false">VLOOKUP(поверки!$T2021,'Акты п-п'!$C$5:$I$57,5,FALSE())</f>
        <v>Кадыков П.Ю.</v>
      </c>
      <c r="X2021" s="17" t="n">
        <f aca="false">поверки!$G2021-поверки!$U2021</f>
        <v>1</v>
      </c>
      <c r="Y2021" s="17" t="n">
        <f aca="false">поверки!$V2021-поверки!$G2021</f>
        <v>3</v>
      </c>
      <c r="Z2021" s="17" t="str">
        <f aca="false">CONCATENATE(поверки!$Q2021," ",поверки!$S2021," номер ",поверки!$H2021)</f>
        <v>ТСП TR10-A номер 11053FOP</v>
      </c>
    </row>
    <row r="2022" customFormat="false" ht="17.9" hidden="true" customHeight="false" outlineLevel="0" collapsed="false">
      <c r="B2022" s="1" t="s">
        <v>66</v>
      </c>
      <c r="C2022" s="1" t="s">
        <v>30</v>
      </c>
      <c r="D2022" s="1" t="s">
        <v>31</v>
      </c>
      <c r="F2022" s="1" t="s">
        <v>4425</v>
      </c>
      <c r="G2022" s="16" t="n">
        <v>45769</v>
      </c>
      <c r="H2022" s="6" t="s">
        <v>4426</v>
      </c>
      <c r="J2022" s="1" t="s">
        <v>34</v>
      </c>
      <c r="K2022" s="1" t="s">
        <v>35</v>
      </c>
      <c r="L2022" s="1" t="s">
        <v>4427</v>
      </c>
      <c r="M2022" s="17" t="str">
        <f aca="false">IF(COUNTIF(поверки!$H$6:$H$3175,поверки!$H2022)&gt;1,"Дубликат","")</f>
        <v/>
      </c>
      <c r="N2022" s="17" t="str">
        <f aca="false">IF(COUNTIF(поверки!$L$6:$L$3175,поверки!$L2022)&gt;1,"Дубликат","")</f>
        <v/>
      </c>
      <c r="O2022" s="18" t="n">
        <v>2017</v>
      </c>
      <c r="P2022" s="17" t="str">
        <f aca="false">CONCATENATE(TEXT(MONTH(поверки!$G2022),"00"),"/",TEXT(поверки!$O2022,"000"), "/",TEXT(YEAR(поверки!$G2022)-2000,"00"))</f>
        <v>04/2017/25</v>
      </c>
      <c r="Q2022" s="17" t="str">
        <f aca="false">VLOOKUP(поверки!$F2022,'соответстиви ОТ типу'!$K$4:$M$344,2,FALSE())</f>
        <v>ТСП</v>
      </c>
      <c r="R2022" s="17" t="s">
        <v>37</v>
      </c>
      <c r="S2022" s="17" t="s">
        <v>4428</v>
      </c>
      <c r="T2022" s="17" t="n">
        <v>7</v>
      </c>
      <c r="U2022" s="19" t="n">
        <f aca="false">VLOOKUP(поверки!$T2022,'Акты п-п'!$C$5:$I$57,2,FALSE())</f>
        <v>45768</v>
      </c>
      <c r="V2022" s="19" t="n">
        <f aca="false">VLOOKUP(поверки!$T2022,'Акты п-п'!$C$5:$I$57,3,FALSE())</f>
        <v>45772</v>
      </c>
      <c r="W2022" s="17" t="str">
        <f aca="false">VLOOKUP(поверки!$T2022,'Акты п-п'!$C$5:$I$57,5,FALSE())</f>
        <v>Кадыков П.Ю.</v>
      </c>
      <c r="X2022" s="17" t="n">
        <f aca="false">поверки!$G2022-поверки!$U2022</f>
        <v>1</v>
      </c>
      <c r="Y2022" s="17" t="n">
        <f aca="false">поверки!$V2022-поверки!$G2022</f>
        <v>3</v>
      </c>
      <c r="Z2022" s="17" t="str">
        <f aca="false">CONCATENATE(поверки!$Q2022," ",поверки!$S2022," номер ",поверки!$H2022)</f>
        <v>ТСП ТСП 012.56 номер 375</v>
      </c>
    </row>
    <row r="2023" customFormat="false" ht="17.9" hidden="true" customHeight="false" outlineLevel="0" collapsed="false">
      <c r="B2023" s="1" t="s">
        <v>66</v>
      </c>
      <c r="C2023" s="1" t="s">
        <v>30</v>
      </c>
      <c r="D2023" s="1" t="s">
        <v>31</v>
      </c>
      <c r="F2023" s="1" t="s">
        <v>2607</v>
      </c>
      <c r="G2023" s="16" t="n">
        <v>45769</v>
      </c>
      <c r="H2023" s="6" t="s">
        <v>4429</v>
      </c>
      <c r="J2023" s="1" t="s">
        <v>34</v>
      </c>
      <c r="K2023" s="1" t="s">
        <v>35</v>
      </c>
      <c r="L2023" s="1" t="s">
        <v>4430</v>
      </c>
      <c r="M2023" s="17" t="str">
        <f aca="false">IF(COUNTIF(поверки!$H$6:$H$3175,поверки!$H2023)&gt;1,"Дубликат","")</f>
        <v/>
      </c>
      <c r="N2023" s="17" t="str">
        <f aca="false">IF(COUNTIF(поверки!$L$6:$L$3175,поверки!$L2023)&gt;1,"Дубликат","")</f>
        <v/>
      </c>
      <c r="O2023" s="18" t="n">
        <v>2018</v>
      </c>
      <c r="P2023" s="17" t="str">
        <f aca="false">CONCATENATE(TEXT(MONTH(поверки!$G2023),"00"),"/",TEXT(поверки!$O2023,"000"), "/",TEXT(YEAR(поверки!$G2023)-2000,"00"))</f>
        <v>04/2018/25</v>
      </c>
      <c r="Q2023" s="17" t="str">
        <f aca="false">VLOOKUP(поверки!$F2023,'соответстиви ОТ типу'!$K$4:$M$344,2,FALSE())</f>
        <v>Преобразователь измерительный</v>
      </c>
      <c r="R2023" s="17" t="s">
        <v>37</v>
      </c>
      <c r="S2023" s="17" t="s">
        <v>2610</v>
      </c>
      <c r="T2023" s="17" t="n">
        <v>7</v>
      </c>
      <c r="U2023" s="19" t="n">
        <f aca="false">VLOOKUP(поверки!$T2023,'Акты п-п'!$C$5:$I$57,2,FALSE())</f>
        <v>45768</v>
      </c>
      <c r="V2023" s="19" t="n">
        <f aca="false">VLOOKUP(поверки!$T2023,'Акты п-п'!$C$5:$I$57,3,FALSE())</f>
        <v>45772</v>
      </c>
      <c r="W2023" s="17" t="str">
        <f aca="false">VLOOKUP(поверки!$T2023,'Акты п-п'!$C$5:$I$57,5,FALSE())</f>
        <v>Кадыков П.Ю.</v>
      </c>
      <c r="X2023" s="17" t="n">
        <f aca="false">поверки!$G2023-поверки!$U2023</f>
        <v>1</v>
      </c>
      <c r="Y2023" s="17" t="n">
        <f aca="false">поверки!$V2023-поверки!$G2023</f>
        <v>3</v>
      </c>
      <c r="Z2023" s="17" t="str">
        <f aca="false">CONCATENATE(поверки!$Q2023," ",поверки!$S2023," номер ",поверки!$H2023)</f>
        <v>Преобразователь измерительный PR5335D номер 170909206</v>
      </c>
    </row>
    <row r="2024" customFormat="false" ht="17.9" hidden="true" customHeight="false" outlineLevel="0" collapsed="false">
      <c r="B2024" s="1" t="s">
        <v>66</v>
      </c>
      <c r="C2024" s="1" t="s">
        <v>30</v>
      </c>
      <c r="D2024" s="1" t="s">
        <v>31</v>
      </c>
      <c r="F2024" s="1" t="s">
        <v>3164</v>
      </c>
      <c r="G2024" s="16" t="n">
        <v>45769</v>
      </c>
      <c r="H2024" s="6" t="s">
        <v>4431</v>
      </c>
      <c r="J2024" s="1" t="s">
        <v>34</v>
      </c>
      <c r="K2024" s="1" t="s">
        <v>35</v>
      </c>
      <c r="L2024" s="1" t="s">
        <v>4432</v>
      </c>
      <c r="M2024" s="17" t="str">
        <f aca="false">IF(COUNTIF(поверки!$H$6:$H$3175,поверки!$H2024)&gt;1,"Дубликат","")</f>
        <v/>
      </c>
      <c r="N2024" s="17" t="str">
        <f aca="false">IF(COUNTIF(поверки!$L$6:$L$3175,поверки!$L2024)&gt;1,"Дубликат","")</f>
        <v/>
      </c>
      <c r="O2024" s="18" t="n">
        <v>2019</v>
      </c>
      <c r="P2024" s="17" t="str">
        <f aca="false">CONCATENATE(TEXT(MONTH(поверки!$G2024),"00"),"/",TEXT(поверки!$O2024,"000"), "/",TEXT(YEAR(поверки!$G2024)-2000,"00"))</f>
        <v>04/2019/25</v>
      </c>
      <c r="Q2024" s="17" t="str">
        <f aca="false">VLOOKUP(поверки!$F2024,'соответстиви ОТ типу'!$K$4:$M$344,2,FALSE())</f>
        <v>Термометр сопротивления</v>
      </c>
      <c r="R2024" s="17" t="s">
        <v>37</v>
      </c>
      <c r="S2024" s="17" t="s">
        <v>3167</v>
      </c>
      <c r="T2024" s="17" t="n">
        <v>7</v>
      </c>
      <c r="U2024" s="19" t="n">
        <f aca="false">VLOOKUP(поверки!$T2024,'Акты п-п'!$C$5:$I$57,2,FALSE())</f>
        <v>45768</v>
      </c>
      <c r="V2024" s="19" t="n">
        <f aca="false">VLOOKUP(поверки!$T2024,'Акты п-п'!$C$5:$I$57,3,FALSE())</f>
        <v>45772</v>
      </c>
      <c r="W2024" s="17" t="str">
        <f aca="false">VLOOKUP(поверки!$T2024,'Акты п-п'!$C$5:$I$57,5,FALSE())</f>
        <v>Кадыков П.Ю.</v>
      </c>
      <c r="X2024" s="17" t="n">
        <f aca="false">поверки!$G2024-поверки!$U2024</f>
        <v>1</v>
      </c>
      <c r="Y2024" s="17" t="n">
        <f aca="false">поверки!$V2024-поверки!$G2024</f>
        <v>3</v>
      </c>
      <c r="Z2024" s="17" t="str">
        <f aca="false">CONCATENATE(поверки!$Q2024," ",поверки!$S2024," номер ",поверки!$H2024)</f>
        <v>Термометр сопротивления ТСПТ номер 1319-67-1</v>
      </c>
    </row>
    <row r="2025" customFormat="false" ht="17.9" hidden="true" customHeight="false" outlineLevel="0" collapsed="false">
      <c r="B2025" s="1" t="s">
        <v>66</v>
      </c>
      <c r="C2025" s="1" t="s">
        <v>30</v>
      </c>
      <c r="D2025" s="1" t="s">
        <v>31</v>
      </c>
      <c r="F2025" s="1" t="s">
        <v>2607</v>
      </c>
      <c r="G2025" s="16" t="n">
        <v>45769</v>
      </c>
      <c r="H2025" s="6" t="s">
        <v>4433</v>
      </c>
      <c r="J2025" s="1" t="s">
        <v>34</v>
      </c>
      <c r="K2025" s="1" t="s">
        <v>35</v>
      </c>
      <c r="L2025" s="1" t="s">
        <v>4434</v>
      </c>
      <c r="M2025" s="17" t="str">
        <f aca="false">IF(COUNTIF(поверки!$H$6:$H$3175,поверки!$H2025)&gt;1,"Дубликат","")</f>
        <v/>
      </c>
      <c r="N2025" s="17" t="str">
        <f aca="false">IF(COUNTIF(поверки!$L$6:$L$3175,поверки!$L2025)&gt;1,"Дубликат","")</f>
        <v/>
      </c>
      <c r="O2025" s="18" t="n">
        <v>2020</v>
      </c>
      <c r="P2025" s="17" t="str">
        <f aca="false">CONCATENATE(TEXT(MONTH(поверки!$G2025),"00"),"/",TEXT(поверки!$O2025,"000"), "/",TEXT(YEAR(поверки!$G2025)-2000,"00"))</f>
        <v>04/2020/25</v>
      </c>
      <c r="Q2025" s="17" t="str">
        <f aca="false">VLOOKUP(поверки!$F2025,'соответстиви ОТ типу'!$K$4:$M$344,2,FALSE())</f>
        <v>Преобразователь измерительный</v>
      </c>
      <c r="R2025" s="17" t="s">
        <v>37</v>
      </c>
      <c r="S2025" s="17" t="s">
        <v>2610</v>
      </c>
      <c r="T2025" s="17" t="n">
        <v>7</v>
      </c>
      <c r="U2025" s="19" t="n">
        <f aca="false">VLOOKUP(поверки!$T2025,'Акты п-п'!$C$5:$I$57,2,FALSE())</f>
        <v>45768</v>
      </c>
      <c r="V2025" s="19" t="n">
        <f aca="false">VLOOKUP(поверки!$T2025,'Акты п-п'!$C$5:$I$57,3,FALSE())</f>
        <v>45772</v>
      </c>
      <c r="W2025" s="17" t="str">
        <f aca="false">VLOOKUP(поверки!$T2025,'Акты п-п'!$C$5:$I$57,5,FALSE())</f>
        <v>Кадыков П.Ю.</v>
      </c>
      <c r="X2025" s="17" t="n">
        <f aca="false">поверки!$G2025-поверки!$U2025</f>
        <v>1</v>
      </c>
      <c r="Y2025" s="17" t="n">
        <f aca="false">поверки!$V2025-поверки!$G2025</f>
        <v>3</v>
      </c>
      <c r="Z2025" s="17" t="str">
        <f aca="false">CONCATENATE(поверки!$Q2025," ",поверки!$S2025," номер ",поверки!$H2025)</f>
        <v>Преобразователь измерительный PR5335D номер 170909207</v>
      </c>
    </row>
    <row r="2026" customFormat="false" ht="17.9" hidden="true" customHeight="false" outlineLevel="0" collapsed="false">
      <c r="B2026" s="1" t="s">
        <v>66</v>
      </c>
      <c r="C2026" s="1" t="s">
        <v>30</v>
      </c>
      <c r="D2026" s="1" t="s">
        <v>31</v>
      </c>
      <c r="F2026" s="1" t="s">
        <v>3164</v>
      </c>
      <c r="G2026" s="16" t="n">
        <v>45769</v>
      </c>
      <c r="H2026" s="6" t="s">
        <v>4435</v>
      </c>
      <c r="J2026" s="1" t="s">
        <v>34</v>
      </c>
      <c r="K2026" s="1" t="s">
        <v>35</v>
      </c>
      <c r="L2026" s="1" t="s">
        <v>4436</v>
      </c>
      <c r="M2026" s="17" t="str">
        <f aca="false">IF(COUNTIF(поверки!$H$6:$H$3175,поверки!$H2026)&gt;1,"Дубликат","")</f>
        <v/>
      </c>
      <c r="N2026" s="17" t="str">
        <f aca="false">IF(COUNTIF(поверки!$L$6:$L$3175,поверки!$L2026)&gt;1,"Дубликат","")</f>
        <v/>
      </c>
      <c r="O2026" s="18" t="n">
        <v>2021</v>
      </c>
      <c r="P2026" s="17" t="str">
        <f aca="false">CONCATENATE(TEXT(MONTH(поверки!$G2026),"00"),"/",TEXT(поверки!$O2026,"000"), "/",TEXT(YEAR(поверки!$G2026)-2000,"00"))</f>
        <v>04/2021/25</v>
      </c>
      <c r="Q2026" s="17" t="str">
        <f aca="false">VLOOKUP(поверки!$F2026,'соответстиви ОТ типу'!$K$4:$M$344,2,FALSE())</f>
        <v>Термометр сопротивления</v>
      </c>
      <c r="R2026" s="17" t="s">
        <v>37</v>
      </c>
      <c r="S2026" s="17" t="s">
        <v>3167</v>
      </c>
      <c r="T2026" s="17" t="n">
        <v>7</v>
      </c>
      <c r="U2026" s="19" t="n">
        <f aca="false">VLOOKUP(поверки!$T2026,'Акты п-п'!$C$5:$I$57,2,FALSE())</f>
        <v>45768</v>
      </c>
      <c r="V2026" s="19" t="n">
        <f aca="false">VLOOKUP(поверки!$T2026,'Акты п-п'!$C$5:$I$57,3,FALSE())</f>
        <v>45772</v>
      </c>
      <c r="W2026" s="17" t="str">
        <f aca="false">VLOOKUP(поверки!$T2026,'Акты п-п'!$C$5:$I$57,5,FALSE())</f>
        <v>Кадыков П.Ю.</v>
      </c>
      <c r="X2026" s="17" t="n">
        <f aca="false">поверки!$G2026-поверки!$U2026</f>
        <v>1</v>
      </c>
      <c r="Y2026" s="17" t="n">
        <f aca="false">поверки!$V2026-поверки!$G2026</f>
        <v>3</v>
      </c>
      <c r="Z2026" s="17" t="str">
        <f aca="false">CONCATENATE(поверки!$Q2026," ",поверки!$S2026," номер ",поверки!$H2026)</f>
        <v>Термометр сопротивления ТСПТ номер 1319-68-1</v>
      </c>
    </row>
    <row r="2027" customFormat="false" ht="17.9" hidden="true" customHeight="false" outlineLevel="0" collapsed="false">
      <c r="B2027" s="1" t="s">
        <v>66</v>
      </c>
      <c r="C2027" s="1" t="s">
        <v>30</v>
      </c>
      <c r="D2027" s="1" t="s">
        <v>31</v>
      </c>
      <c r="F2027" s="1" t="s">
        <v>98</v>
      </c>
      <c r="G2027" s="16" t="n">
        <v>45769</v>
      </c>
      <c r="H2027" s="6" t="s">
        <v>4437</v>
      </c>
      <c r="J2027" s="1" t="s">
        <v>34</v>
      </c>
      <c r="K2027" s="1" t="s">
        <v>35</v>
      </c>
      <c r="L2027" s="1" t="s">
        <v>4438</v>
      </c>
      <c r="M2027" s="17" t="str">
        <f aca="false">IF(COUNTIF(поверки!$H$6:$H$3175,поверки!$H2027)&gt;1,"Дубликат","")</f>
        <v/>
      </c>
      <c r="N2027" s="17" t="str">
        <f aca="false">IF(COUNTIF(поверки!$L$6:$L$3175,поверки!$L2027)&gt;1,"Дубликат","")</f>
        <v/>
      </c>
      <c r="O2027" s="18" t="n">
        <v>2022</v>
      </c>
      <c r="P2027" s="17" t="str">
        <f aca="false">CONCATENATE(TEXT(MONTH(поверки!$G2027),"00"),"/",TEXT(поверки!$O2027,"000"), "/",TEXT(YEAR(поверки!$G2027)-2000,"00"))</f>
        <v>04/2022/25</v>
      </c>
      <c r="Q2027" s="17" t="str">
        <f aca="false">VLOOKUP(поверки!$F2027,'соответстиви ОТ типу'!$K$4:$M$344,2,FALSE())</f>
        <v>Преобразователь вторичный</v>
      </c>
      <c r="R2027" s="17" t="s">
        <v>37</v>
      </c>
      <c r="S2027" s="17" t="s">
        <v>101</v>
      </c>
      <c r="T2027" s="17" t="n">
        <v>7</v>
      </c>
      <c r="U2027" s="19" t="n">
        <f aca="false">VLOOKUP(поверки!$T2027,'Акты п-п'!$C$5:$I$57,2,FALSE())</f>
        <v>45768</v>
      </c>
      <c r="V2027" s="19" t="n">
        <f aca="false">VLOOKUP(поверки!$T2027,'Акты п-п'!$C$5:$I$57,3,FALSE())</f>
        <v>45772</v>
      </c>
      <c r="W2027" s="17" t="str">
        <f aca="false">VLOOKUP(поверки!$T2027,'Акты п-п'!$C$5:$I$57,5,FALSE())</f>
        <v>Кадыков П.Ю.</v>
      </c>
      <c r="X2027" s="17" t="n">
        <f aca="false">поверки!$G2027-поверки!$U2027</f>
        <v>1</v>
      </c>
      <c r="Y2027" s="17" t="n">
        <f aca="false">поверки!$V2027-поверки!$G2027</f>
        <v>3</v>
      </c>
      <c r="Z2027" s="17" t="str">
        <f aca="false">CONCATENATE(поверки!$Q2027," ",поверки!$S2027," номер ",поверки!$H2027)</f>
        <v>Преобразователь вторичный T32.1S номер 870290</v>
      </c>
    </row>
    <row r="2028" customFormat="false" ht="17.9" hidden="true" customHeight="false" outlineLevel="0" collapsed="false">
      <c r="B2028" s="1" t="s">
        <v>66</v>
      </c>
      <c r="C2028" s="1" t="s">
        <v>30</v>
      </c>
      <c r="D2028" s="1" t="s">
        <v>31</v>
      </c>
      <c r="F2028" s="1" t="s">
        <v>102</v>
      </c>
      <c r="G2028" s="16" t="n">
        <v>45769</v>
      </c>
      <c r="H2028" s="6" t="s">
        <v>4439</v>
      </c>
      <c r="J2028" s="1" t="s">
        <v>34</v>
      </c>
      <c r="K2028" s="1" t="s">
        <v>35</v>
      </c>
      <c r="L2028" s="1" t="s">
        <v>4440</v>
      </c>
      <c r="M2028" s="17" t="str">
        <f aca="false">IF(COUNTIF(поверки!$H$6:$H$3175,поверки!$H2028)&gt;1,"Дубликат","")</f>
        <v/>
      </c>
      <c r="N2028" s="17" t="str">
        <f aca="false">IF(COUNTIF(поверки!$L$6:$L$3175,поверки!$L2028)&gt;1,"Дубликат","")</f>
        <v/>
      </c>
      <c r="O2028" s="18" t="n">
        <v>2023</v>
      </c>
      <c r="P2028" s="17" t="str">
        <f aca="false">CONCATENATE(TEXT(MONTH(поверки!$G2028),"00"),"/",TEXT(поверки!$O2028,"000"), "/",TEXT(YEAR(поверки!$G2028)-2000,"00"))</f>
        <v>04/2023/25</v>
      </c>
      <c r="Q2028" s="17" t="str">
        <f aca="false">VLOOKUP(поверки!$F2028,'соответстиви ОТ типу'!$K$4:$M$344,2,FALSE())</f>
        <v>ТСП</v>
      </c>
      <c r="R2028" s="17" t="s">
        <v>37</v>
      </c>
      <c r="S2028" s="17" t="s">
        <v>3024</v>
      </c>
      <c r="T2028" s="17" t="n">
        <v>7</v>
      </c>
      <c r="U2028" s="19" t="n">
        <f aca="false">VLOOKUP(поверки!$T2028,'Акты п-п'!$C$5:$I$57,2,FALSE())</f>
        <v>45768</v>
      </c>
      <c r="V2028" s="19" t="n">
        <f aca="false">VLOOKUP(поверки!$T2028,'Акты п-п'!$C$5:$I$57,3,FALSE())</f>
        <v>45772</v>
      </c>
      <c r="W2028" s="17" t="str">
        <f aca="false">VLOOKUP(поверки!$T2028,'Акты п-п'!$C$5:$I$57,5,FALSE())</f>
        <v>Кадыков П.Ю.</v>
      </c>
      <c r="X2028" s="17" t="n">
        <f aca="false">поверки!$G2028-поверки!$U2028</f>
        <v>1</v>
      </c>
      <c r="Y2028" s="17" t="n">
        <f aca="false">поверки!$V2028-поверки!$G2028</f>
        <v>3</v>
      </c>
      <c r="Z2028" s="17" t="str">
        <f aca="false">CONCATENATE(поверки!$Q2028," ",поверки!$S2028," номер ",поверки!$H2028)</f>
        <v>ТСП TR10-A номер 1104VUJT/1104VUKQ</v>
      </c>
    </row>
    <row r="2029" customFormat="false" ht="17.9" hidden="true" customHeight="false" outlineLevel="0" collapsed="false">
      <c r="B2029" s="1" t="s">
        <v>66</v>
      </c>
      <c r="C2029" s="1" t="s">
        <v>30</v>
      </c>
      <c r="D2029" s="1" t="s">
        <v>31</v>
      </c>
      <c r="F2029" s="1" t="s">
        <v>98</v>
      </c>
      <c r="G2029" s="16" t="n">
        <v>45769</v>
      </c>
      <c r="H2029" s="6" t="s">
        <v>4441</v>
      </c>
      <c r="J2029" s="1" t="s">
        <v>34</v>
      </c>
      <c r="K2029" s="1" t="s">
        <v>35</v>
      </c>
      <c r="L2029" s="1" t="s">
        <v>4442</v>
      </c>
      <c r="M2029" s="17" t="str">
        <f aca="false">IF(COUNTIF(поверки!$H$6:$H$3175,поверки!$H2029)&gt;1,"Дубликат","")</f>
        <v/>
      </c>
      <c r="N2029" s="17" t="str">
        <f aca="false">IF(COUNTIF(поверки!$L$6:$L$3175,поверки!$L2029)&gt;1,"Дубликат","")</f>
        <v/>
      </c>
      <c r="O2029" s="18" t="n">
        <v>2024</v>
      </c>
      <c r="P2029" s="17" t="str">
        <f aca="false">CONCATENATE(TEXT(MONTH(поверки!$G2029),"00"),"/",TEXT(поверки!$O2029,"000"), "/",TEXT(YEAR(поверки!$G2029)-2000,"00"))</f>
        <v>04/2024/25</v>
      </c>
      <c r="Q2029" s="17" t="str">
        <f aca="false">VLOOKUP(поверки!$F2029,'соответстиви ОТ типу'!$K$4:$M$344,2,FALSE())</f>
        <v>Преобразователь вторичный</v>
      </c>
      <c r="R2029" s="17" t="s">
        <v>37</v>
      </c>
      <c r="S2029" s="17" t="s">
        <v>101</v>
      </c>
      <c r="T2029" s="17" t="n">
        <v>7</v>
      </c>
      <c r="U2029" s="19" t="n">
        <f aca="false">VLOOKUP(поверки!$T2029,'Акты п-п'!$C$5:$I$57,2,FALSE())</f>
        <v>45768</v>
      </c>
      <c r="V2029" s="19" t="n">
        <f aca="false">VLOOKUP(поверки!$T2029,'Акты п-п'!$C$5:$I$57,3,FALSE())</f>
        <v>45772</v>
      </c>
      <c r="W2029" s="17" t="str">
        <f aca="false">VLOOKUP(поверки!$T2029,'Акты п-п'!$C$5:$I$57,5,FALSE())</f>
        <v>Кадыков П.Ю.</v>
      </c>
      <c r="X2029" s="17" t="n">
        <f aca="false">поверки!$G2029-поверки!$U2029</f>
        <v>1</v>
      </c>
      <c r="Y2029" s="17" t="n">
        <f aca="false">поверки!$V2029-поверки!$G2029</f>
        <v>3</v>
      </c>
      <c r="Z2029" s="17" t="str">
        <f aca="false">CONCATENATE(поверки!$Q2029," ",поверки!$S2029," номер ",поверки!$H2029)</f>
        <v>Преобразователь вторичный T32.1S номер 870525</v>
      </c>
    </row>
    <row r="2030" customFormat="false" ht="17.9" hidden="true" customHeight="false" outlineLevel="0" collapsed="false">
      <c r="B2030" s="1" t="s">
        <v>66</v>
      </c>
      <c r="C2030" s="1" t="s">
        <v>30</v>
      </c>
      <c r="D2030" s="1" t="s">
        <v>31</v>
      </c>
      <c r="F2030" s="1" t="s">
        <v>102</v>
      </c>
      <c r="G2030" s="16" t="n">
        <v>45769</v>
      </c>
      <c r="H2030" s="6" t="s">
        <v>4443</v>
      </c>
      <c r="J2030" s="1" t="s">
        <v>34</v>
      </c>
      <c r="K2030" s="1" t="s">
        <v>35</v>
      </c>
      <c r="L2030" s="1" t="s">
        <v>4444</v>
      </c>
      <c r="M2030" s="17" t="str">
        <f aca="false">IF(COUNTIF(поверки!$H$6:$H$3175,поверки!$H2030)&gt;1,"Дубликат","")</f>
        <v/>
      </c>
      <c r="N2030" s="17" t="str">
        <f aca="false">IF(COUNTIF(поверки!$L$6:$L$3175,поверки!$L2030)&gt;1,"Дубликат","")</f>
        <v/>
      </c>
      <c r="O2030" s="18" t="n">
        <v>2025</v>
      </c>
      <c r="P2030" s="17" t="str">
        <f aca="false">CONCATENATE(TEXT(MONTH(поверки!$G2030),"00"),"/",TEXT(поверки!$O2030,"000"), "/",TEXT(YEAR(поверки!$G2030)-2000,"00"))</f>
        <v>04/2025/25</v>
      </c>
      <c r="Q2030" s="17" t="str">
        <f aca="false">VLOOKUP(поверки!$F2030,'соответстиви ОТ типу'!$K$4:$M$344,2,FALSE())</f>
        <v>ТСП</v>
      </c>
      <c r="R2030" s="17" t="s">
        <v>37</v>
      </c>
      <c r="S2030" s="17" t="s">
        <v>3024</v>
      </c>
      <c r="T2030" s="17" t="n">
        <v>7</v>
      </c>
      <c r="U2030" s="19" t="n">
        <f aca="false">VLOOKUP(поверки!$T2030,'Акты п-п'!$C$5:$I$57,2,FALSE())</f>
        <v>45768</v>
      </c>
      <c r="V2030" s="19" t="n">
        <f aca="false">VLOOKUP(поверки!$T2030,'Акты п-п'!$C$5:$I$57,3,FALSE())</f>
        <v>45772</v>
      </c>
      <c r="W2030" s="17" t="str">
        <f aca="false">VLOOKUP(поверки!$T2030,'Акты п-п'!$C$5:$I$57,5,FALSE())</f>
        <v>Кадыков П.Ю.</v>
      </c>
      <c r="X2030" s="17" t="n">
        <f aca="false">поверки!$G2030-поверки!$U2030</f>
        <v>1</v>
      </c>
      <c r="Y2030" s="17" t="n">
        <f aca="false">поверки!$V2030-поверки!$G2030</f>
        <v>3</v>
      </c>
      <c r="Z2030" s="17" t="str">
        <f aca="false">CONCATENATE(поверки!$Q2030," ",поверки!$S2030," номер ",поверки!$H2030)</f>
        <v>ТСП TR10-A номер 1104VUJY/1104VUJI</v>
      </c>
    </row>
    <row r="2031" customFormat="false" ht="17.9" hidden="true" customHeight="false" outlineLevel="0" collapsed="false">
      <c r="B2031" s="1" t="s">
        <v>66</v>
      </c>
      <c r="C2031" s="1" t="s">
        <v>30</v>
      </c>
      <c r="D2031" s="1" t="s">
        <v>31</v>
      </c>
      <c r="F2031" s="1" t="s">
        <v>98</v>
      </c>
      <c r="G2031" s="16" t="n">
        <v>45769</v>
      </c>
      <c r="H2031" s="6" t="s">
        <v>4445</v>
      </c>
      <c r="J2031" s="1" t="s">
        <v>34</v>
      </c>
      <c r="K2031" s="1" t="s">
        <v>35</v>
      </c>
      <c r="L2031" s="1" t="s">
        <v>4446</v>
      </c>
      <c r="M2031" s="17" t="str">
        <f aca="false">IF(COUNTIF(поверки!$H$6:$H$3175,поверки!$H2031)&gt;1,"Дубликат","")</f>
        <v/>
      </c>
      <c r="N2031" s="17" t="str">
        <f aca="false">IF(COUNTIF(поверки!$L$6:$L$3175,поверки!$L2031)&gt;1,"Дубликат","")</f>
        <v/>
      </c>
      <c r="O2031" s="18" t="n">
        <v>2026</v>
      </c>
      <c r="P2031" s="17" t="str">
        <f aca="false">CONCATENATE(TEXT(MONTH(поверки!$G2031),"00"),"/",TEXT(поверки!$O2031,"000"), "/",TEXT(YEAR(поверки!$G2031)-2000,"00"))</f>
        <v>04/2026/25</v>
      </c>
      <c r="Q2031" s="17" t="str">
        <f aca="false">VLOOKUP(поверки!$F2031,'соответстиви ОТ типу'!$K$4:$M$344,2,FALSE())</f>
        <v>Преобразователь вторичный</v>
      </c>
      <c r="R2031" s="17" t="s">
        <v>37</v>
      </c>
      <c r="S2031" s="17" t="s">
        <v>101</v>
      </c>
      <c r="T2031" s="17" t="n">
        <v>7</v>
      </c>
      <c r="U2031" s="19" t="n">
        <f aca="false">VLOOKUP(поверки!$T2031,'Акты п-п'!$C$5:$I$57,2,FALSE())</f>
        <v>45768</v>
      </c>
      <c r="V2031" s="19" t="n">
        <f aca="false">VLOOKUP(поверки!$T2031,'Акты п-п'!$C$5:$I$57,3,FALSE())</f>
        <v>45772</v>
      </c>
      <c r="W2031" s="17" t="str">
        <f aca="false">VLOOKUP(поверки!$T2031,'Акты п-п'!$C$5:$I$57,5,FALSE())</f>
        <v>Кадыков П.Ю.</v>
      </c>
      <c r="X2031" s="17" t="n">
        <f aca="false">поверки!$G2031-поверки!$U2031</f>
        <v>1</v>
      </c>
      <c r="Y2031" s="17" t="n">
        <f aca="false">поверки!$V2031-поверки!$G2031</f>
        <v>3</v>
      </c>
      <c r="Z2031" s="17" t="str">
        <f aca="false">CONCATENATE(поверки!$Q2031," ",поверки!$S2031," номер ",поверки!$H2031)</f>
        <v>Преобразователь вторичный T32.1S номер 854651</v>
      </c>
    </row>
    <row r="2032" customFormat="false" ht="17.9" hidden="true" customHeight="false" outlineLevel="0" collapsed="false">
      <c r="B2032" s="1" t="s">
        <v>66</v>
      </c>
      <c r="C2032" s="1" t="s">
        <v>30</v>
      </c>
      <c r="D2032" s="1" t="s">
        <v>31</v>
      </c>
      <c r="F2032" s="1" t="s">
        <v>102</v>
      </c>
      <c r="G2032" s="16" t="n">
        <v>45769</v>
      </c>
      <c r="H2032" s="6" t="s">
        <v>4447</v>
      </c>
      <c r="J2032" s="1" t="s">
        <v>34</v>
      </c>
      <c r="K2032" s="1" t="s">
        <v>35</v>
      </c>
      <c r="L2032" s="1" t="s">
        <v>4448</v>
      </c>
      <c r="M2032" s="17" t="str">
        <f aca="false">IF(COUNTIF(поверки!$H$6:$H$3175,поверки!$H2032)&gt;1,"Дубликат","")</f>
        <v/>
      </c>
      <c r="N2032" s="17" t="str">
        <f aca="false">IF(COUNTIF(поверки!$L$6:$L$3175,поверки!$L2032)&gt;1,"Дубликат","")</f>
        <v/>
      </c>
      <c r="O2032" s="18" t="n">
        <v>2027</v>
      </c>
      <c r="P2032" s="17" t="str">
        <f aca="false">CONCATENATE(TEXT(MONTH(поверки!$G2032),"00"),"/",TEXT(поверки!$O2032,"000"), "/",TEXT(YEAR(поверки!$G2032)-2000,"00"))</f>
        <v>04/2027/25</v>
      </c>
      <c r="Q2032" s="17" t="str">
        <f aca="false">VLOOKUP(поверки!$F2032,'соответстиви ОТ типу'!$K$4:$M$344,2,FALSE())</f>
        <v>ТСП</v>
      </c>
      <c r="R2032" s="17" t="s">
        <v>37</v>
      </c>
      <c r="S2032" s="17" t="s">
        <v>3024</v>
      </c>
      <c r="T2032" s="17" t="n">
        <v>7</v>
      </c>
      <c r="U2032" s="19" t="n">
        <f aca="false">VLOOKUP(поверки!$T2032,'Акты п-п'!$C$5:$I$57,2,FALSE())</f>
        <v>45768</v>
      </c>
      <c r="V2032" s="19" t="n">
        <f aca="false">VLOOKUP(поверки!$T2032,'Акты п-п'!$C$5:$I$57,3,FALSE())</f>
        <v>45772</v>
      </c>
      <c r="W2032" s="17" t="str">
        <f aca="false">VLOOKUP(поверки!$T2032,'Акты п-п'!$C$5:$I$57,5,FALSE())</f>
        <v>Кадыков П.Ю.</v>
      </c>
      <c r="X2032" s="17" t="n">
        <f aca="false">поверки!$G2032-поверки!$U2032</f>
        <v>1</v>
      </c>
      <c r="Y2032" s="17" t="n">
        <f aca="false">поверки!$V2032-поверки!$G2032</f>
        <v>3</v>
      </c>
      <c r="Z2032" s="17" t="str">
        <f aca="false">CONCATENATE(поверки!$Q2032," ",поверки!$S2032," номер ",поверки!$H2032)</f>
        <v>ТСП TR10-A номер 1104HCYY</v>
      </c>
    </row>
    <row r="2033" customFormat="false" ht="17.9" hidden="true" customHeight="false" outlineLevel="0" collapsed="false">
      <c r="B2033" s="1" t="s">
        <v>66</v>
      </c>
      <c r="C2033" s="1" t="s">
        <v>30</v>
      </c>
      <c r="D2033" s="1" t="s">
        <v>31</v>
      </c>
      <c r="F2033" s="1" t="s">
        <v>98</v>
      </c>
      <c r="G2033" s="16" t="n">
        <v>45769</v>
      </c>
      <c r="H2033" s="6" t="s">
        <v>4449</v>
      </c>
      <c r="J2033" s="1" t="s">
        <v>34</v>
      </c>
      <c r="K2033" s="1" t="s">
        <v>35</v>
      </c>
      <c r="L2033" s="1" t="s">
        <v>4450</v>
      </c>
      <c r="M2033" s="17" t="str">
        <f aca="false">IF(COUNTIF(поверки!$H$6:$H$3175,поверки!$H2033)&gt;1,"Дубликат","")</f>
        <v/>
      </c>
      <c r="N2033" s="17" t="str">
        <f aca="false">IF(COUNTIF(поверки!$L$6:$L$3175,поверки!$L2033)&gt;1,"Дубликат","")</f>
        <v/>
      </c>
      <c r="O2033" s="18" t="n">
        <v>2028</v>
      </c>
      <c r="P2033" s="17" t="str">
        <f aca="false">CONCATENATE(TEXT(MONTH(поверки!$G2033),"00"),"/",TEXT(поверки!$O2033,"000"), "/",TEXT(YEAR(поверки!$G2033)-2000,"00"))</f>
        <v>04/2028/25</v>
      </c>
      <c r="Q2033" s="17" t="str">
        <f aca="false">VLOOKUP(поверки!$F2033,'соответстиви ОТ типу'!$K$4:$M$344,2,FALSE())</f>
        <v>Преобразователь вторичный</v>
      </c>
      <c r="R2033" s="17" t="s">
        <v>37</v>
      </c>
      <c r="S2033" s="17" t="s">
        <v>101</v>
      </c>
      <c r="T2033" s="17" t="n">
        <v>7</v>
      </c>
      <c r="U2033" s="19" t="n">
        <f aca="false">VLOOKUP(поверки!$T2033,'Акты п-п'!$C$5:$I$57,2,FALSE())</f>
        <v>45768</v>
      </c>
      <c r="V2033" s="19" t="n">
        <f aca="false">VLOOKUP(поверки!$T2033,'Акты п-п'!$C$5:$I$57,3,FALSE())</f>
        <v>45772</v>
      </c>
      <c r="W2033" s="17" t="str">
        <f aca="false">VLOOKUP(поверки!$T2033,'Акты п-п'!$C$5:$I$57,5,FALSE())</f>
        <v>Кадыков П.Ю.</v>
      </c>
      <c r="X2033" s="17" t="n">
        <f aca="false">поверки!$G2033-поверки!$U2033</f>
        <v>1</v>
      </c>
      <c r="Y2033" s="17" t="n">
        <f aca="false">поверки!$V2033-поверки!$G2033</f>
        <v>3</v>
      </c>
      <c r="Z2033" s="17" t="str">
        <f aca="false">CONCATENATE(поверки!$Q2033," ",поверки!$S2033," номер ",поверки!$H2033)</f>
        <v>Преобразователь вторичный T32.1S номер 855188</v>
      </c>
    </row>
    <row r="2034" customFormat="false" ht="17.9" hidden="true" customHeight="false" outlineLevel="0" collapsed="false">
      <c r="B2034" s="1" t="s">
        <v>66</v>
      </c>
      <c r="C2034" s="1" t="s">
        <v>30</v>
      </c>
      <c r="D2034" s="1" t="s">
        <v>31</v>
      </c>
      <c r="F2034" s="1" t="s">
        <v>102</v>
      </c>
      <c r="G2034" s="16" t="n">
        <v>45769</v>
      </c>
      <c r="H2034" s="6" t="s">
        <v>4451</v>
      </c>
      <c r="J2034" s="1" t="s">
        <v>34</v>
      </c>
      <c r="K2034" s="1" t="s">
        <v>35</v>
      </c>
      <c r="L2034" s="1" t="s">
        <v>4452</v>
      </c>
      <c r="M2034" s="17" t="str">
        <f aca="false">IF(COUNTIF(поверки!$H$6:$H$3175,поверки!$H2034)&gt;1,"Дубликат","")</f>
        <v/>
      </c>
      <c r="N2034" s="17" t="str">
        <f aca="false">IF(COUNTIF(поверки!$L$6:$L$3175,поверки!$L2034)&gt;1,"Дубликат","")</f>
        <v/>
      </c>
      <c r="O2034" s="18" t="n">
        <v>2029</v>
      </c>
      <c r="P2034" s="17" t="str">
        <f aca="false">CONCATENATE(TEXT(MONTH(поверки!$G2034),"00"),"/",TEXT(поверки!$O2034,"000"), "/",TEXT(YEAR(поверки!$G2034)-2000,"00"))</f>
        <v>04/2029/25</v>
      </c>
      <c r="Q2034" s="17" t="str">
        <f aca="false">VLOOKUP(поверки!$F2034,'соответстиви ОТ типу'!$K$4:$M$344,2,FALSE())</f>
        <v>ТСП</v>
      </c>
      <c r="R2034" s="17" t="s">
        <v>37</v>
      </c>
      <c r="S2034" s="17" t="s">
        <v>3024</v>
      </c>
      <c r="T2034" s="17" t="n">
        <v>7</v>
      </c>
      <c r="U2034" s="19" t="n">
        <f aca="false">VLOOKUP(поверки!$T2034,'Акты п-п'!$C$5:$I$57,2,FALSE())</f>
        <v>45768</v>
      </c>
      <c r="V2034" s="19" t="n">
        <f aca="false">VLOOKUP(поверки!$T2034,'Акты п-п'!$C$5:$I$57,3,FALSE())</f>
        <v>45772</v>
      </c>
      <c r="W2034" s="17" t="str">
        <f aca="false">VLOOKUP(поверки!$T2034,'Акты п-п'!$C$5:$I$57,5,FALSE())</f>
        <v>Кадыков П.Ю.</v>
      </c>
      <c r="X2034" s="17" t="n">
        <f aca="false">поверки!$G2034-поверки!$U2034</f>
        <v>1</v>
      </c>
      <c r="Y2034" s="17" t="n">
        <f aca="false">поверки!$V2034-поверки!$G2034</f>
        <v>3</v>
      </c>
      <c r="Z2034" s="17" t="str">
        <f aca="false">CONCATENATE(поверки!$Q2034," ",поверки!$S2034," номер ",поверки!$H2034)</f>
        <v>ТСП TR10-A номер 1104HCZ0</v>
      </c>
    </row>
    <row r="2035" customFormat="false" ht="17.9" hidden="true" customHeight="false" outlineLevel="0" collapsed="false">
      <c r="B2035" s="1" t="s">
        <v>66</v>
      </c>
      <c r="C2035" s="1" t="s">
        <v>30</v>
      </c>
      <c r="D2035" s="1" t="s">
        <v>31</v>
      </c>
      <c r="F2035" s="1" t="s">
        <v>1716</v>
      </c>
      <c r="G2035" s="16" t="n">
        <v>45769</v>
      </c>
      <c r="H2035" s="6" t="s">
        <v>4453</v>
      </c>
      <c r="J2035" s="1" t="s">
        <v>34</v>
      </c>
      <c r="K2035" s="1" t="s">
        <v>35</v>
      </c>
      <c r="L2035" s="1" t="s">
        <v>4454</v>
      </c>
      <c r="M2035" s="17" t="str">
        <f aca="false">IF(COUNTIF(поверки!$H$6:$H$3175,поверки!$H2035)&gt;1,"Дубликат","")</f>
        <v/>
      </c>
      <c r="N2035" s="17" t="str">
        <f aca="false">IF(COUNTIF(поверки!$L$6:$L$3175,поверки!$L2035)&gt;1,"Дубликат","")</f>
        <v/>
      </c>
      <c r="O2035" s="18" t="n">
        <v>2030</v>
      </c>
      <c r="P2035" s="17" t="str">
        <f aca="false">CONCATENATE(TEXT(MONTH(поверки!$G2035),"00"),"/",TEXT(поверки!$O2035,"000"), "/",TEXT(YEAR(поверки!$G2035)-2000,"00"))</f>
        <v>04/2030/25</v>
      </c>
      <c r="Q2035" s="17" t="str">
        <f aca="false">VLOOKUP(поверки!$F2035,'соответстиви ОТ типу'!$K$4:$M$344,2,FALSE())</f>
        <v>Преобразователь измерительный</v>
      </c>
      <c r="R2035" s="17" t="s">
        <v>37</v>
      </c>
      <c r="S2035" s="17" t="s">
        <v>1719</v>
      </c>
      <c r="T2035" s="17" t="n">
        <v>7</v>
      </c>
      <c r="U2035" s="19" t="n">
        <f aca="false">VLOOKUP(поверки!$T2035,'Акты п-п'!$C$5:$I$57,2,FALSE())</f>
        <v>45768</v>
      </c>
      <c r="V2035" s="19" t="n">
        <f aca="false">VLOOKUP(поверки!$T2035,'Акты п-п'!$C$5:$I$57,3,FALSE())</f>
        <v>45772</v>
      </c>
      <c r="W2035" s="17" t="str">
        <f aca="false">VLOOKUP(поверки!$T2035,'Акты п-п'!$C$5:$I$57,5,FALSE())</f>
        <v>Кадыков П.Ю.</v>
      </c>
      <c r="X2035" s="17" t="n">
        <f aca="false">поверки!$G2035-поверки!$U2035</f>
        <v>1</v>
      </c>
      <c r="Y2035" s="17" t="n">
        <f aca="false">поверки!$V2035-поверки!$G2035</f>
        <v>3</v>
      </c>
      <c r="Z2035" s="17" t="str">
        <f aca="false">CONCATENATE(поверки!$Q2035," ",поверки!$S2035," номер ",поверки!$H2035)</f>
        <v>Преобразователь измерительный iTemp HART TMT182 номер 7A01EE04125</v>
      </c>
    </row>
    <row r="2036" customFormat="false" ht="17.9" hidden="true" customHeight="false" outlineLevel="0" collapsed="false">
      <c r="B2036" s="1" t="s">
        <v>66</v>
      </c>
      <c r="C2036" s="1" t="s">
        <v>30</v>
      </c>
      <c r="D2036" s="1" t="s">
        <v>31</v>
      </c>
      <c r="F2036" s="1" t="s">
        <v>128</v>
      </c>
      <c r="G2036" s="16" t="n">
        <v>45769</v>
      </c>
      <c r="H2036" s="6" t="s">
        <v>4455</v>
      </c>
      <c r="J2036" s="1" t="s">
        <v>34</v>
      </c>
      <c r="K2036" s="1" t="s">
        <v>35</v>
      </c>
      <c r="L2036" s="1" t="s">
        <v>4456</v>
      </c>
      <c r="M2036" s="17" t="str">
        <f aca="false">IF(COUNTIF(поверки!$H$6:$H$3175,поверки!$H2036)&gt;1,"Дубликат","")</f>
        <v/>
      </c>
      <c r="N2036" s="17" t="str">
        <f aca="false">IF(COUNTIF(поверки!$L$6:$L$3175,поверки!$L2036)&gt;1,"Дубликат","")</f>
        <v/>
      </c>
      <c r="O2036" s="18" t="n">
        <v>2031</v>
      </c>
      <c r="P2036" s="17" t="str">
        <f aca="false">CONCATENATE(TEXT(MONTH(поверки!$G2036),"00"),"/",TEXT(поверки!$O2036,"000"), "/",TEXT(YEAR(поверки!$G2036)-2000,"00"))</f>
        <v>04/2031/25</v>
      </c>
      <c r="Q2036" s="17" t="str">
        <f aca="false">VLOOKUP(поверки!$F2036,'соответстиви ОТ типу'!$K$4:$M$344,2,FALSE())</f>
        <v>ТСП</v>
      </c>
      <c r="R2036" s="17" t="s">
        <v>37</v>
      </c>
      <c r="S2036" s="17" t="s">
        <v>1722</v>
      </c>
      <c r="T2036" s="17" t="n">
        <v>7</v>
      </c>
      <c r="U2036" s="19" t="n">
        <f aca="false">VLOOKUP(поверки!$T2036,'Акты п-п'!$C$5:$I$57,2,FALSE())</f>
        <v>45768</v>
      </c>
      <c r="V2036" s="19" t="n">
        <f aca="false">VLOOKUP(поверки!$T2036,'Акты п-п'!$C$5:$I$57,3,FALSE())</f>
        <v>45772</v>
      </c>
      <c r="W2036" s="17" t="str">
        <f aca="false">VLOOKUP(поверки!$T2036,'Акты п-п'!$C$5:$I$57,5,FALSE())</f>
        <v>Кадыков П.Ю.</v>
      </c>
      <c r="X2036" s="17" t="n">
        <f aca="false">поверки!$G2036-поверки!$U2036</f>
        <v>1</v>
      </c>
      <c r="Y2036" s="17" t="n">
        <f aca="false">поверки!$V2036-поверки!$G2036</f>
        <v>3</v>
      </c>
      <c r="Z2036" s="17" t="str">
        <f aca="false">CONCATENATE(поверки!$Q2036," ",поверки!$S2036," номер ",поверки!$H2036)</f>
        <v>ТСП TR11 номер 8700F714180</v>
      </c>
    </row>
    <row r="2037" customFormat="false" ht="17.9" hidden="true" customHeight="false" outlineLevel="0" collapsed="false">
      <c r="B2037" s="1" t="s">
        <v>66</v>
      </c>
      <c r="C2037" s="1" t="s">
        <v>30</v>
      </c>
      <c r="D2037" s="1" t="s">
        <v>31</v>
      </c>
      <c r="F2037" s="1" t="s">
        <v>71</v>
      </c>
      <c r="G2037" s="16" t="n">
        <v>45769</v>
      </c>
      <c r="H2037" s="6" t="s">
        <v>4457</v>
      </c>
      <c r="J2037" s="1" t="s">
        <v>34</v>
      </c>
      <c r="K2037" s="1" t="s">
        <v>35</v>
      </c>
      <c r="L2037" s="1" t="s">
        <v>4458</v>
      </c>
      <c r="M2037" s="17" t="str">
        <f aca="false">IF(COUNTIF(поверки!$H$6:$H$3175,поверки!$H2037)&gt;1,"Дубликат","")</f>
        <v/>
      </c>
      <c r="N2037" s="17" t="str">
        <f aca="false">IF(COUNTIF(поверки!$L$6:$L$3175,поверки!$L2037)&gt;1,"Дубликат","")</f>
        <v/>
      </c>
      <c r="O2037" s="18" t="n">
        <v>2032</v>
      </c>
      <c r="P2037" s="17" t="str">
        <f aca="false">CONCATENATE(TEXT(MONTH(поверки!$G2037),"00"),"/",TEXT(поверки!$O2037,"000"), "/",TEXT(YEAR(поверки!$G2037)-2000,"00"))</f>
        <v>04/2032/25</v>
      </c>
      <c r="Q2037" s="17" t="str">
        <f aca="false">VLOOKUP(поверки!$F2037,'соответстиви ОТ типу'!$K$4:$M$344,2,FALSE())</f>
        <v>Датчик температуры</v>
      </c>
      <c r="R2037" s="17" t="s">
        <v>4406</v>
      </c>
      <c r="S2037" s="17" t="s">
        <v>74</v>
      </c>
      <c r="T2037" s="17" t="n">
        <v>7</v>
      </c>
      <c r="U2037" s="19" t="n">
        <f aca="false">VLOOKUP(поверки!$T2037,'Акты п-п'!$C$5:$I$57,2,FALSE())</f>
        <v>45768</v>
      </c>
      <c r="V2037" s="19" t="n">
        <f aca="false">VLOOKUP(поверки!$T2037,'Акты п-п'!$C$5:$I$57,3,FALSE())</f>
        <v>45772</v>
      </c>
      <c r="W2037" s="17" t="str">
        <f aca="false">VLOOKUP(поверки!$T2037,'Акты п-п'!$C$5:$I$57,5,FALSE())</f>
        <v>Кадыков П.Ю.</v>
      </c>
      <c r="X2037" s="17" t="n">
        <f aca="false">поверки!$G2037-поверки!$U2037</f>
        <v>1</v>
      </c>
      <c r="Y2037" s="17" t="n">
        <f aca="false">поверки!$V2037-поверки!$G2037</f>
        <v>3</v>
      </c>
      <c r="Z2037" s="17" t="str">
        <f aca="false">CONCATENATE(поверки!$Q2037," ",поверки!$S2037," номер ",поверки!$H2037)</f>
        <v>Датчик температуры ТПУ 0304Ех номер 12-5620</v>
      </c>
    </row>
    <row r="2038" customFormat="false" ht="17.9" hidden="true" customHeight="false" outlineLevel="0" collapsed="false">
      <c r="B2038" s="1" t="s">
        <v>66</v>
      </c>
      <c r="C2038" s="1" t="s">
        <v>30</v>
      </c>
      <c r="D2038" s="1" t="s">
        <v>31</v>
      </c>
      <c r="F2038" s="1" t="s">
        <v>71</v>
      </c>
      <c r="G2038" s="16" t="n">
        <v>45769</v>
      </c>
      <c r="H2038" s="6" t="s">
        <v>4459</v>
      </c>
      <c r="J2038" s="1" t="s">
        <v>34</v>
      </c>
      <c r="K2038" s="1" t="s">
        <v>35</v>
      </c>
      <c r="L2038" s="1" t="s">
        <v>4460</v>
      </c>
      <c r="M2038" s="17" t="str">
        <f aca="false">IF(COUNTIF(поверки!$H$6:$H$3175,поверки!$H2038)&gt;1,"Дубликат","")</f>
        <v/>
      </c>
      <c r="N2038" s="17" t="str">
        <f aca="false">IF(COUNTIF(поверки!$L$6:$L$3175,поверки!$L2038)&gt;1,"Дубликат","")</f>
        <v/>
      </c>
      <c r="O2038" s="18" t="n">
        <v>2033</v>
      </c>
      <c r="P2038" s="17" t="str">
        <f aca="false">CONCATENATE(TEXT(MONTH(поверки!$G2038),"00"),"/",TEXT(поверки!$O2038,"000"), "/",TEXT(YEAR(поверки!$G2038)-2000,"00"))</f>
        <v>04/2033/25</v>
      </c>
      <c r="Q2038" s="17" t="str">
        <f aca="false">VLOOKUP(поверки!$F2038,'соответстиви ОТ типу'!$K$4:$M$344,2,FALSE())</f>
        <v>Датчик температуры</v>
      </c>
      <c r="R2038" s="17" t="s">
        <v>4406</v>
      </c>
      <c r="S2038" s="17" t="s">
        <v>74</v>
      </c>
      <c r="T2038" s="17" t="n">
        <v>7</v>
      </c>
      <c r="U2038" s="19" t="n">
        <f aca="false">VLOOKUP(поверки!$T2038,'Акты п-п'!$C$5:$I$57,2,FALSE())</f>
        <v>45768</v>
      </c>
      <c r="V2038" s="19" t="n">
        <f aca="false">VLOOKUP(поверки!$T2038,'Акты п-п'!$C$5:$I$57,3,FALSE())</f>
        <v>45772</v>
      </c>
      <c r="W2038" s="17" t="str">
        <f aca="false">VLOOKUP(поверки!$T2038,'Акты п-п'!$C$5:$I$57,5,FALSE())</f>
        <v>Кадыков П.Ю.</v>
      </c>
      <c r="X2038" s="17" t="n">
        <f aca="false">поверки!$G2038-поверки!$U2038</f>
        <v>1</v>
      </c>
      <c r="Y2038" s="17" t="n">
        <f aca="false">поверки!$V2038-поверки!$G2038</f>
        <v>3</v>
      </c>
      <c r="Z2038" s="17" t="str">
        <f aca="false">CONCATENATE(поверки!$Q2038," ",поверки!$S2038," номер ",поверки!$H2038)</f>
        <v>Датчик температуры ТПУ 0304Ех номер 12-5610</v>
      </c>
    </row>
    <row r="2039" customFormat="false" ht="17.9" hidden="true" customHeight="false" outlineLevel="0" collapsed="false">
      <c r="B2039" s="1" t="s">
        <v>66</v>
      </c>
      <c r="C2039" s="1" t="s">
        <v>30</v>
      </c>
      <c r="D2039" s="1" t="s">
        <v>31</v>
      </c>
      <c r="F2039" s="1" t="s">
        <v>71</v>
      </c>
      <c r="G2039" s="16" t="n">
        <v>45769</v>
      </c>
      <c r="H2039" s="6" t="s">
        <v>4461</v>
      </c>
      <c r="J2039" s="1" t="s">
        <v>34</v>
      </c>
      <c r="K2039" s="1" t="s">
        <v>35</v>
      </c>
      <c r="L2039" s="1" t="s">
        <v>4462</v>
      </c>
      <c r="M2039" s="17" t="str">
        <f aca="false">IF(COUNTIF(поверки!$H$6:$H$3175,поверки!$H2039)&gt;1,"Дубликат","")</f>
        <v/>
      </c>
      <c r="N2039" s="17" t="str">
        <f aca="false">IF(COUNTIF(поверки!$L$6:$L$3175,поверки!$L2039)&gt;1,"Дубликат","")</f>
        <v/>
      </c>
      <c r="O2039" s="18" t="n">
        <v>2034</v>
      </c>
      <c r="P2039" s="17" t="str">
        <f aca="false">CONCATENATE(TEXT(MONTH(поверки!$G2039),"00"),"/",TEXT(поверки!$O2039,"000"), "/",TEXT(YEAR(поверки!$G2039)-2000,"00"))</f>
        <v>04/2034/25</v>
      </c>
      <c r="Q2039" s="17" t="str">
        <f aca="false">VLOOKUP(поверки!$F2039,'соответстиви ОТ типу'!$K$4:$M$344,2,FALSE())</f>
        <v>Датчик температуры</v>
      </c>
      <c r="R2039" s="17" t="s">
        <v>4406</v>
      </c>
      <c r="S2039" s="17" t="s">
        <v>74</v>
      </c>
      <c r="T2039" s="17" t="n">
        <v>7</v>
      </c>
      <c r="U2039" s="19" t="n">
        <f aca="false">VLOOKUP(поверки!$T2039,'Акты п-п'!$C$5:$I$57,2,FALSE())</f>
        <v>45768</v>
      </c>
      <c r="V2039" s="19" t="n">
        <f aca="false">VLOOKUP(поверки!$T2039,'Акты п-п'!$C$5:$I$57,3,FALSE())</f>
        <v>45772</v>
      </c>
      <c r="W2039" s="17" t="str">
        <f aca="false">VLOOKUP(поверки!$T2039,'Акты п-п'!$C$5:$I$57,5,FALSE())</f>
        <v>Кадыков П.Ю.</v>
      </c>
      <c r="X2039" s="17" t="n">
        <f aca="false">поверки!$G2039-поверки!$U2039</f>
        <v>1</v>
      </c>
      <c r="Y2039" s="17" t="n">
        <f aca="false">поверки!$V2039-поверки!$G2039</f>
        <v>3</v>
      </c>
      <c r="Z2039" s="17" t="str">
        <f aca="false">CONCATENATE(поверки!$Q2039," ",поверки!$S2039," номер ",поверки!$H2039)</f>
        <v>Датчик температуры ТПУ 0304Ех номер 12-5605</v>
      </c>
    </row>
    <row r="2040" customFormat="false" ht="17.9" hidden="true" customHeight="false" outlineLevel="0" collapsed="false">
      <c r="B2040" s="1" t="s">
        <v>66</v>
      </c>
      <c r="C2040" s="1" t="s">
        <v>30</v>
      </c>
      <c r="D2040" s="1" t="s">
        <v>31</v>
      </c>
      <c r="F2040" s="1" t="s">
        <v>71</v>
      </c>
      <c r="G2040" s="16" t="n">
        <v>45769</v>
      </c>
      <c r="H2040" s="6" t="s">
        <v>4463</v>
      </c>
      <c r="J2040" s="1" t="s">
        <v>34</v>
      </c>
      <c r="K2040" s="1" t="s">
        <v>35</v>
      </c>
      <c r="L2040" s="1" t="s">
        <v>4464</v>
      </c>
      <c r="M2040" s="17" t="str">
        <f aca="false">IF(COUNTIF(поверки!$H$6:$H$3175,поверки!$H2040)&gt;1,"Дубликат","")</f>
        <v/>
      </c>
      <c r="N2040" s="17" t="str">
        <f aca="false">IF(COUNTIF(поверки!$L$6:$L$3175,поверки!$L2040)&gt;1,"Дубликат","")</f>
        <v/>
      </c>
      <c r="O2040" s="18" t="n">
        <v>2035</v>
      </c>
      <c r="P2040" s="17" t="str">
        <f aca="false">CONCATENATE(TEXT(MONTH(поверки!$G2040),"00"),"/",TEXT(поверки!$O2040,"000"), "/",TEXT(YEAR(поверки!$G2040)-2000,"00"))</f>
        <v>04/2035/25</v>
      </c>
      <c r="Q2040" s="17" t="str">
        <f aca="false">VLOOKUP(поверки!$F2040,'соответстиви ОТ типу'!$K$4:$M$344,2,FALSE())</f>
        <v>Датчик температуры</v>
      </c>
      <c r="R2040" s="17" t="s">
        <v>4406</v>
      </c>
      <c r="S2040" s="17" t="s">
        <v>74</v>
      </c>
      <c r="T2040" s="17" t="n">
        <v>7</v>
      </c>
      <c r="U2040" s="19" t="n">
        <f aca="false">VLOOKUP(поверки!$T2040,'Акты п-п'!$C$5:$I$57,2,FALSE())</f>
        <v>45768</v>
      </c>
      <c r="V2040" s="19" t="n">
        <f aca="false">VLOOKUP(поверки!$T2040,'Акты п-п'!$C$5:$I$57,3,FALSE())</f>
        <v>45772</v>
      </c>
      <c r="W2040" s="17" t="str">
        <f aca="false">VLOOKUP(поверки!$T2040,'Акты п-п'!$C$5:$I$57,5,FALSE())</f>
        <v>Кадыков П.Ю.</v>
      </c>
      <c r="X2040" s="17" t="n">
        <f aca="false">поверки!$G2040-поверки!$U2040</f>
        <v>1</v>
      </c>
      <c r="Y2040" s="17" t="n">
        <f aca="false">поверки!$V2040-поверки!$G2040</f>
        <v>3</v>
      </c>
      <c r="Z2040" s="17" t="str">
        <f aca="false">CONCATENATE(поверки!$Q2040," ",поверки!$S2040," номер ",поверки!$H2040)</f>
        <v>Датчик температуры ТПУ 0304Ех номер 12-5609</v>
      </c>
    </row>
    <row r="2041" customFormat="false" ht="17.9" hidden="true" customHeight="false" outlineLevel="0" collapsed="false">
      <c r="B2041" s="1" t="s">
        <v>66</v>
      </c>
      <c r="C2041" s="1" t="s">
        <v>30</v>
      </c>
      <c r="D2041" s="1" t="s">
        <v>31</v>
      </c>
      <c r="F2041" s="1" t="s">
        <v>71</v>
      </c>
      <c r="G2041" s="16" t="n">
        <v>45769</v>
      </c>
      <c r="H2041" s="6" t="s">
        <v>4465</v>
      </c>
      <c r="J2041" s="1" t="s">
        <v>34</v>
      </c>
      <c r="K2041" s="1" t="s">
        <v>35</v>
      </c>
      <c r="L2041" s="1" t="s">
        <v>4466</v>
      </c>
      <c r="M2041" s="17" t="str">
        <f aca="false">IF(COUNTIF(поверки!$H$6:$H$3175,поверки!$H2041)&gt;1,"Дубликат","")</f>
        <v/>
      </c>
      <c r="N2041" s="17" t="str">
        <f aca="false">IF(COUNTIF(поверки!$L$6:$L$3175,поверки!$L2041)&gt;1,"Дубликат","")</f>
        <v/>
      </c>
      <c r="O2041" s="18" t="n">
        <v>2036</v>
      </c>
      <c r="P2041" s="17" t="str">
        <f aca="false">CONCATENATE(TEXT(MONTH(поверки!$G2041),"00"),"/",TEXT(поверки!$O2041,"000"), "/",TEXT(YEAR(поверки!$G2041)-2000,"00"))</f>
        <v>04/2036/25</v>
      </c>
      <c r="Q2041" s="17" t="str">
        <f aca="false">VLOOKUP(поверки!$F2041,'соответстиви ОТ типу'!$K$4:$M$344,2,FALSE())</f>
        <v>Датчик температуры</v>
      </c>
      <c r="R2041" s="17" t="s">
        <v>4406</v>
      </c>
      <c r="S2041" s="17" t="s">
        <v>74</v>
      </c>
      <c r="T2041" s="17" t="n">
        <v>7</v>
      </c>
      <c r="U2041" s="19" t="n">
        <f aca="false">VLOOKUP(поверки!$T2041,'Акты п-п'!$C$5:$I$57,2,FALSE())</f>
        <v>45768</v>
      </c>
      <c r="V2041" s="19" t="n">
        <f aca="false">VLOOKUP(поверки!$T2041,'Акты п-п'!$C$5:$I$57,3,FALSE())</f>
        <v>45772</v>
      </c>
      <c r="W2041" s="17" t="str">
        <f aca="false">VLOOKUP(поверки!$T2041,'Акты п-п'!$C$5:$I$57,5,FALSE())</f>
        <v>Кадыков П.Ю.</v>
      </c>
      <c r="X2041" s="17" t="n">
        <f aca="false">поверки!$G2041-поверки!$U2041</f>
        <v>1</v>
      </c>
      <c r="Y2041" s="17" t="n">
        <f aca="false">поверки!$V2041-поверки!$G2041</f>
        <v>3</v>
      </c>
      <c r="Z2041" s="17" t="str">
        <f aca="false">CONCATENATE(поверки!$Q2041," ",поверки!$S2041," номер ",поверки!$H2041)</f>
        <v>Датчик температуры ТПУ 0304Ех номер 12-5614</v>
      </c>
    </row>
    <row r="2042" customFormat="false" ht="17.9" hidden="true" customHeight="false" outlineLevel="0" collapsed="false">
      <c r="B2042" s="1" t="s">
        <v>66</v>
      </c>
      <c r="C2042" s="1" t="s">
        <v>30</v>
      </c>
      <c r="D2042" s="1" t="s">
        <v>31</v>
      </c>
      <c r="F2042" s="1" t="s">
        <v>71</v>
      </c>
      <c r="G2042" s="16" t="n">
        <v>45769</v>
      </c>
      <c r="H2042" s="6" t="s">
        <v>4467</v>
      </c>
      <c r="J2042" s="1" t="s">
        <v>34</v>
      </c>
      <c r="K2042" s="1" t="s">
        <v>35</v>
      </c>
      <c r="L2042" s="1" t="s">
        <v>4468</v>
      </c>
      <c r="M2042" s="17" t="str">
        <f aca="false">IF(COUNTIF(поверки!$H$6:$H$3175,поверки!$H2042)&gt;1,"Дубликат","")</f>
        <v/>
      </c>
      <c r="N2042" s="17" t="str">
        <f aca="false">IF(COUNTIF(поверки!$L$6:$L$3175,поверки!$L2042)&gt;1,"Дубликат","")</f>
        <v/>
      </c>
      <c r="O2042" s="18" t="n">
        <v>2037</v>
      </c>
      <c r="P2042" s="17" t="str">
        <f aca="false">CONCATENATE(TEXT(MONTH(поверки!$G2042),"00"),"/",TEXT(поверки!$O2042,"000"), "/",TEXT(YEAR(поверки!$G2042)-2000,"00"))</f>
        <v>04/2037/25</v>
      </c>
      <c r="Q2042" s="17" t="str">
        <f aca="false">VLOOKUP(поверки!$F2042,'соответстиви ОТ типу'!$K$4:$M$344,2,FALSE())</f>
        <v>Датчик температуры</v>
      </c>
      <c r="R2042" s="17" t="s">
        <v>4406</v>
      </c>
      <c r="S2042" s="17" t="s">
        <v>74</v>
      </c>
      <c r="T2042" s="17" t="n">
        <v>7</v>
      </c>
      <c r="U2042" s="19" t="n">
        <f aca="false">VLOOKUP(поверки!$T2042,'Акты п-п'!$C$5:$I$57,2,FALSE())</f>
        <v>45768</v>
      </c>
      <c r="V2042" s="19" t="n">
        <f aca="false">VLOOKUP(поверки!$T2042,'Акты п-п'!$C$5:$I$57,3,FALSE())</f>
        <v>45772</v>
      </c>
      <c r="W2042" s="17" t="str">
        <f aca="false">VLOOKUP(поверки!$T2042,'Акты п-п'!$C$5:$I$57,5,FALSE())</f>
        <v>Кадыков П.Ю.</v>
      </c>
      <c r="X2042" s="17" t="n">
        <f aca="false">поверки!$G2042-поверки!$U2042</f>
        <v>1</v>
      </c>
      <c r="Y2042" s="17" t="n">
        <f aca="false">поверки!$V2042-поверки!$G2042</f>
        <v>3</v>
      </c>
      <c r="Z2042" s="17" t="str">
        <f aca="false">CONCATENATE(поверки!$Q2042," ",поверки!$S2042," номер ",поверки!$H2042)</f>
        <v>Датчик температуры ТПУ 0304Ех номер 12-5595</v>
      </c>
    </row>
    <row r="2043" customFormat="false" ht="17.9" hidden="true" customHeight="false" outlineLevel="0" collapsed="false">
      <c r="B2043" s="1" t="s">
        <v>66</v>
      </c>
      <c r="C2043" s="1" t="s">
        <v>30</v>
      </c>
      <c r="D2043" s="1" t="s">
        <v>31</v>
      </c>
      <c r="F2043" s="1" t="s">
        <v>71</v>
      </c>
      <c r="G2043" s="16" t="n">
        <v>45769</v>
      </c>
      <c r="H2043" s="6" t="s">
        <v>4469</v>
      </c>
      <c r="J2043" s="1" t="s">
        <v>34</v>
      </c>
      <c r="K2043" s="1" t="s">
        <v>35</v>
      </c>
      <c r="L2043" s="1" t="s">
        <v>4470</v>
      </c>
      <c r="M2043" s="17" t="str">
        <f aca="false">IF(COUNTIF(поверки!$H$6:$H$3175,поверки!$H2043)&gt;1,"Дубликат","")</f>
        <v/>
      </c>
      <c r="N2043" s="17" t="str">
        <f aca="false">IF(COUNTIF(поверки!$L$6:$L$3175,поверки!$L2043)&gt;1,"Дубликат","")</f>
        <v/>
      </c>
      <c r="O2043" s="18" t="n">
        <v>2038</v>
      </c>
      <c r="P2043" s="17" t="str">
        <f aca="false">CONCATENATE(TEXT(MONTH(поверки!$G2043),"00"),"/",TEXT(поверки!$O2043,"000"), "/",TEXT(YEAR(поверки!$G2043)-2000,"00"))</f>
        <v>04/2038/25</v>
      </c>
      <c r="Q2043" s="17" t="str">
        <f aca="false">VLOOKUP(поверки!$F2043,'соответстиви ОТ типу'!$K$4:$M$344,2,FALSE())</f>
        <v>Датчик температуры</v>
      </c>
      <c r="R2043" s="17" t="s">
        <v>4406</v>
      </c>
      <c r="S2043" s="17" t="s">
        <v>74</v>
      </c>
      <c r="T2043" s="17" t="n">
        <v>7</v>
      </c>
      <c r="U2043" s="19" t="n">
        <f aca="false">VLOOKUP(поверки!$T2043,'Акты п-п'!$C$5:$I$57,2,FALSE())</f>
        <v>45768</v>
      </c>
      <c r="V2043" s="19" t="n">
        <f aca="false">VLOOKUP(поверки!$T2043,'Акты п-п'!$C$5:$I$57,3,FALSE())</f>
        <v>45772</v>
      </c>
      <c r="W2043" s="17" t="str">
        <f aca="false">VLOOKUP(поверки!$T2043,'Акты п-п'!$C$5:$I$57,5,FALSE())</f>
        <v>Кадыков П.Ю.</v>
      </c>
      <c r="X2043" s="17" t="n">
        <f aca="false">поверки!$G2043-поверки!$U2043</f>
        <v>1</v>
      </c>
      <c r="Y2043" s="17" t="n">
        <f aca="false">поверки!$V2043-поверки!$G2043</f>
        <v>3</v>
      </c>
      <c r="Z2043" s="17" t="str">
        <f aca="false">CONCATENATE(поверки!$Q2043," ",поверки!$S2043," номер ",поверки!$H2043)</f>
        <v>Датчик температуры ТПУ 0304Ех номер 12-5612</v>
      </c>
    </row>
    <row r="2044" customFormat="false" ht="17.9" hidden="true" customHeight="false" outlineLevel="0" collapsed="false">
      <c r="B2044" s="1" t="s">
        <v>66</v>
      </c>
      <c r="C2044" s="1" t="s">
        <v>30</v>
      </c>
      <c r="D2044" s="1" t="s">
        <v>31</v>
      </c>
      <c r="F2044" s="1" t="s">
        <v>71</v>
      </c>
      <c r="G2044" s="16" t="n">
        <v>45769</v>
      </c>
      <c r="H2044" s="6" t="s">
        <v>4471</v>
      </c>
      <c r="J2044" s="1" t="s">
        <v>34</v>
      </c>
      <c r="K2044" s="1" t="s">
        <v>35</v>
      </c>
      <c r="L2044" s="1" t="s">
        <v>4472</v>
      </c>
      <c r="M2044" s="17" t="str">
        <f aca="false">IF(COUNTIF(поверки!$H$6:$H$3175,поверки!$H2044)&gt;1,"Дубликат","")</f>
        <v/>
      </c>
      <c r="N2044" s="17" t="str">
        <f aca="false">IF(COUNTIF(поверки!$L$6:$L$3175,поверки!$L2044)&gt;1,"Дубликат","")</f>
        <v/>
      </c>
      <c r="O2044" s="18" t="n">
        <v>2039</v>
      </c>
      <c r="P2044" s="17" t="str">
        <f aca="false">CONCATENATE(TEXT(MONTH(поверки!$G2044),"00"),"/",TEXT(поверки!$O2044,"000"), "/",TEXT(YEAR(поверки!$G2044)-2000,"00"))</f>
        <v>04/2039/25</v>
      </c>
      <c r="Q2044" s="17" t="str">
        <f aca="false">VLOOKUP(поверки!$F2044,'соответстиви ОТ типу'!$K$4:$M$344,2,FALSE())</f>
        <v>Датчик температуры</v>
      </c>
      <c r="R2044" s="17" t="s">
        <v>4406</v>
      </c>
      <c r="S2044" s="17" t="s">
        <v>74</v>
      </c>
      <c r="T2044" s="17" t="n">
        <v>7</v>
      </c>
      <c r="U2044" s="19" t="n">
        <f aca="false">VLOOKUP(поверки!$T2044,'Акты п-п'!$C$5:$I$57,2,FALSE())</f>
        <v>45768</v>
      </c>
      <c r="V2044" s="19" t="n">
        <f aca="false">VLOOKUP(поверки!$T2044,'Акты п-п'!$C$5:$I$57,3,FALSE())</f>
        <v>45772</v>
      </c>
      <c r="W2044" s="17" t="str">
        <f aca="false">VLOOKUP(поверки!$T2044,'Акты п-п'!$C$5:$I$57,5,FALSE())</f>
        <v>Кадыков П.Ю.</v>
      </c>
      <c r="X2044" s="17" t="n">
        <f aca="false">поверки!$G2044-поверки!$U2044</f>
        <v>1</v>
      </c>
      <c r="Y2044" s="17" t="n">
        <f aca="false">поверки!$V2044-поверки!$G2044</f>
        <v>3</v>
      </c>
      <c r="Z2044" s="17" t="str">
        <f aca="false">CONCATENATE(поверки!$Q2044," ",поверки!$S2044," номер ",поверки!$H2044)</f>
        <v>Датчик температуры ТПУ 0304Ех номер 12-5603</v>
      </c>
    </row>
    <row r="2045" customFormat="false" ht="17.9" hidden="true" customHeight="false" outlineLevel="0" collapsed="false">
      <c r="B2045" s="1" t="s">
        <v>66</v>
      </c>
      <c r="C2045" s="1" t="s">
        <v>30</v>
      </c>
      <c r="D2045" s="1" t="s">
        <v>31</v>
      </c>
      <c r="F2045" s="1" t="s">
        <v>71</v>
      </c>
      <c r="G2045" s="16" t="n">
        <v>45769</v>
      </c>
      <c r="H2045" s="6" t="s">
        <v>4473</v>
      </c>
      <c r="J2045" s="1" t="s">
        <v>34</v>
      </c>
      <c r="K2045" s="1" t="s">
        <v>35</v>
      </c>
      <c r="L2045" s="1" t="s">
        <v>4474</v>
      </c>
      <c r="M2045" s="17" t="str">
        <f aca="false">IF(COUNTIF(поверки!$H$6:$H$3175,поверки!$H2045)&gt;1,"Дубликат","")</f>
        <v/>
      </c>
      <c r="N2045" s="17" t="str">
        <f aca="false">IF(COUNTIF(поверки!$L$6:$L$3175,поверки!$L2045)&gt;1,"Дубликат","")</f>
        <v/>
      </c>
      <c r="O2045" s="18" t="n">
        <v>2040</v>
      </c>
      <c r="P2045" s="17" t="str">
        <f aca="false">CONCATENATE(TEXT(MONTH(поверки!$G2045),"00"),"/",TEXT(поверки!$O2045,"000"), "/",TEXT(YEAR(поверки!$G2045)-2000,"00"))</f>
        <v>04/2040/25</v>
      </c>
      <c r="Q2045" s="17" t="str">
        <f aca="false">VLOOKUP(поверки!$F2045,'соответстиви ОТ типу'!$K$4:$M$344,2,FALSE())</f>
        <v>Датчик температуры</v>
      </c>
      <c r="R2045" s="17" t="s">
        <v>4406</v>
      </c>
      <c r="S2045" s="17" t="s">
        <v>74</v>
      </c>
      <c r="T2045" s="17" t="n">
        <v>7</v>
      </c>
      <c r="U2045" s="19" t="n">
        <f aca="false">VLOOKUP(поверки!$T2045,'Акты п-п'!$C$5:$I$57,2,FALSE())</f>
        <v>45768</v>
      </c>
      <c r="V2045" s="19" t="n">
        <f aca="false">VLOOKUP(поверки!$T2045,'Акты п-п'!$C$5:$I$57,3,FALSE())</f>
        <v>45772</v>
      </c>
      <c r="W2045" s="17" t="str">
        <f aca="false">VLOOKUP(поверки!$T2045,'Акты п-п'!$C$5:$I$57,5,FALSE())</f>
        <v>Кадыков П.Ю.</v>
      </c>
      <c r="X2045" s="17" t="n">
        <f aca="false">поверки!$G2045-поверки!$U2045</f>
        <v>1</v>
      </c>
      <c r="Y2045" s="17" t="n">
        <f aca="false">поверки!$V2045-поверки!$G2045</f>
        <v>3</v>
      </c>
      <c r="Z2045" s="17" t="str">
        <f aca="false">CONCATENATE(поверки!$Q2045," ",поверки!$S2045," номер ",поверки!$H2045)</f>
        <v>Датчик температуры ТПУ 0304Ех номер 12-5597</v>
      </c>
    </row>
    <row r="2046" customFormat="false" ht="17.9" hidden="true" customHeight="false" outlineLevel="0" collapsed="false">
      <c r="B2046" s="1" t="s">
        <v>66</v>
      </c>
      <c r="C2046" s="1" t="s">
        <v>30</v>
      </c>
      <c r="D2046" s="1" t="s">
        <v>31</v>
      </c>
      <c r="F2046" s="1" t="s">
        <v>71</v>
      </c>
      <c r="G2046" s="16" t="n">
        <v>45769</v>
      </c>
      <c r="H2046" s="6" t="s">
        <v>4475</v>
      </c>
      <c r="J2046" s="1" t="s">
        <v>34</v>
      </c>
      <c r="K2046" s="1" t="s">
        <v>35</v>
      </c>
      <c r="L2046" s="1" t="s">
        <v>4476</v>
      </c>
      <c r="M2046" s="17" t="str">
        <f aca="false">IF(COUNTIF(поверки!$H$6:$H$3175,поверки!$H2046)&gt;1,"Дубликат","")</f>
        <v/>
      </c>
      <c r="N2046" s="17" t="str">
        <f aca="false">IF(COUNTIF(поверки!$L$6:$L$3175,поверки!$L2046)&gt;1,"Дубликат","")</f>
        <v/>
      </c>
      <c r="O2046" s="18" t="n">
        <v>2041</v>
      </c>
      <c r="P2046" s="17" t="str">
        <f aca="false">CONCATENATE(TEXT(MONTH(поверки!$G2046),"00"),"/",TEXT(поверки!$O2046,"000"), "/",TEXT(YEAR(поверки!$G2046)-2000,"00"))</f>
        <v>04/2041/25</v>
      </c>
      <c r="Q2046" s="17" t="str">
        <f aca="false">VLOOKUP(поверки!$F2046,'соответстиви ОТ типу'!$K$4:$M$344,2,FALSE())</f>
        <v>Датчик температуры</v>
      </c>
      <c r="R2046" s="17" t="s">
        <v>4406</v>
      </c>
      <c r="S2046" s="17" t="s">
        <v>74</v>
      </c>
      <c r="T2046" s="17" t="n">
        <v>7</v>
      </c>
      <c r="U2046" s="19" t="n">
        <f aca="false">VLOOKUP(поверки!$T2046,'Акты п-п'!$C$5:$I$57,2,FALSE())</f>
        <v>45768</v>
      </c>
      <c r="V2046" s="19" t="n">
        <f aca="false">VLOOKUP(поверки!$T2046,'Акты п-п'!$C$5:$I$57,3,FALSE())</f>
        <v>45772</v>
      </c>
      <c r="W2046" s="17" t="str">
        <f aca="false">VLOOKUP(поверки!$T2046,'Акты п-п'!$C$5:$I$57,5,FALSE())</f>
        <v>Кадыков П.Ю.</v>
      </c>
      <c r="X2046" s="17" t="n">
        <f aca="false">поверки!$G2046-поверки!$U2046</f>
        <v>1</v>
      </c>
      <c r="Y2046" s="17" t="n">
        <f aca="false">поверки!$V2046-поверки!$G2046</f>
        <v>3</v>
      </c>
      <c r="Z2046" s="17" t="str">
        <f aca="false">CONCATENATE(поверки!$Q2046," ",поверки!$S2046," номер ",поверки!$H2046)</f>
        <v>Датчик температуры ТПУ 0304Ех номер 12-5601</v>
      </c>
    </row>
    <row r="2047" customFormat="false" ht="17.9" hidden="true" customHeight="false" outlineLevel="0" collapsed="false">
      <c r="B2047" s="1" t="s">
        <v>66</v>
      </c>
      <c r="C2047" s="1" t="s">
        <v>30</v>
      </c>
      <c r="D2047" s="1" t="s">
        <v>31</v>
      </c>
      <c r="F2047" s="1" t="s">
        <v>71</v>
      </c>
      <c r="G2047" s="16" t="n">
        <v>45769</v>
      </c>
      <c r="H2047" s="6" t="s">
        <v>4477</v>
      </c>
      <c r="J2047" s="1" t="s">
        <v>34</v>
      </c>
      <c r="K2047" s="1" t="s">
        <v>35</v>
      </c>
      <c r="L2047" s="1" t="s">
        <v>4478</v>
      </c>
      <c r="M2047" s="17" t="str">
        <f aca="false">IF(COUNTIF(поверки!$H$6:$H$3175,поверки!$H2047)&gt;1,"Дубликат","")</f>
        <v/>
      </c>
      <c r="N2047" s="17" t="str">
        <f aca="false">IF(COUNTIF(поверки!$L$6:$L$3175,поверки!$L2047)&gt;1,"Дубликат","")</f>
        <v/>
      </c>
      <c r="O2047" s="18" t="n">
        <v>2042</v>
      </c>
      <c r="P2047" s="17" t="str">
        <f aca="false">CONCATENATE(TEXT(MONTH(поверки!$G2047),"00"),"/",TEXT(поверки!$O2047,"000"), "/",TEXT(YEAR(поверки!$G2047)-2000,"00"))</f>
        <v>04/2042/25</v>
      </c>
      <c r="Q2047" s="17" t="str">
        <f aca="false">VLOOKUP(поверки!$F2047,'соответстиви ОТ типу'!$K$4:$M$344,2,FALSE())</f>
        <v>Датчик температуры</v>
      </c>
      <c r="R2047" s="17" t="s">
        <v>4406</v>
      </c>
      <c r="S2047" s="17" t="s">
        <v>74</v>
      </c>
      <c r="T2047" s="17" t="n">
        <v>7</v>
      </c>
      <c r="U2047" s="19" t="n">
        <f aca="false">VLOOKUP(поверки!$T2047,'Акты п-п'!$C$5:$I$57,2,FALSE())</f>
        <v>45768</v>
      </c>
      <c r="V2047" s="19" t="n">
        <f aca="false">VLOOKUP(поверки!$T2047,'Акты п-п'!$C$5:$I$57,3,FALSE())</f>
        <v>45772</v>
      </c>
      <c r="W2047" s="17" t="str">
        <f aca="false">VLOOKUP(поверки!$T2047,'Акты п-п'!$C$5:$I$57,5,FALSE())</f>
        <v>Кадыков П.Ю.</v>
      </c>
      <c r="X2047" s="17" t="n">
        <f aca="false">поверки!$G2047-поверки!$U2047</f>
        <v>1</v>
      </c>
      <c r="Y2047" s="17" t="n">
        <f aca="false">поверки!$V2047-поверки!$G2047</f>
        <v>3</v>
      </c>
      <c r="Z2047" s="17" t="str">
        <f aca="false">CONCATENATE(поверки!$Q2047," ",поверки!$S2047," номер ",поверки!$H2047)</f>
        <v>Датчик температуры ТПУ 0304Ех номер 12-5619</v>
      </c>
    </row>
    <row r="2048" customFormat="false" ht="17.9" hidden="true" customHeight="false" outlineLevel="0" collapsed="false">
      <c r="B2048" s="1" t="s">
        <v>66</v>
      </c>
      <c r="C2048" s="1" t="s">
        <v>30</v>
      </c>
      <c r="D2048" s="1" t="s">
        <v>31</v>
      </c>
      <c r="F2048" s="1" t="s">
        <v>71</v>
      </c>
      <c r="G2048" s="16" t="n">
        <v>45769</v>
      </c>
      <c r="H2048" s="6" t="s">
        <v>4479</v>
      </c>
      <c r="J2048" s="1" t="s">
        <v>34</v>
      </c>
      <c r="K2048" s="1" t="s">
        <v>35</v>
      </c>
      <c r="L2048" s="1" t="s">
        <v>4480</v>
      </c>
      <c r="M2048" s="17" t="str">
        <f aca="false">IF(COUNTIF(поверки!$H$6:$H$3175,поверки!$H2048)&gt;1,"Дубликат","")</f>
        <v/>
      </c>
      <c r="N2048" s="17" t="str">
        <f aca="false">IF(COUNTIF(поверки!$L$6:$L$3175,поверки!$L2048)&gt;1,"Дубликат","")</f>
        <v/>
      </c>
      <c r="O2048" s="18" t="n">
        <v>2043</v>
      </c>
      <c r="P2048" s="17" t="str">
        <f aca="false">CONCATENATE(TEXT(MONTH(поверки!$G2048),"00"),"/",TEXT(поверки!$O2048,"000"), "/",TEXT(YEAR(поверки!$G2048)-2000,"00"))</f>
        <v>04/2043/25</v>
      </c>
      <c r="Q2048" s="17" t="str">
        <f aca="false">VLOOKUP(поверки!$F2048,'соответстиви ОТ типу'!$K$4:$M$344,2,FALSE())</f>
        <v>Датчик температуры</v>
      </c>
      <c r="R2048" s="17" t="s">
        <v>4406</v>
      </c>
      <c r="S2048" s="17" t="s">
        <v>74</v>
      </c>
      <c r="T2048" s="17" t="n">
        <v>7</v>
      </c>
      <c r="U2048" s="19" t="n">
        <f aca="false">VLOOKUP(поверки!$T2048,'Акты п-п'!$C$5:$I$57,2,FALSE())</f>
        <v>45768</v>
      </c>
      <c r="V2048" s="19" t="n">
        <f aca="false">VLOOKUP(поверки!$T2048,'Акты п-п'!$C$5:$I$57,3,FALSE())</f>
        <v>45772</v>
      </c>
      <c r="W2048" s="17" t="str">
        <f aca="false">VLOOKUP(поверки!$T2048,'Акты п-п'!$C$5:$I$57,5,FALSE())</f>
        <v>Кадыков П.Ю.</v>
      </c>
      <c r="X2048" s="17" t="n">
        <f aca="false">поверки!$G2048-поверки!$U2048</f>
        <v>1</v>
      </c>
      <c r="Y2048" s="17" t="n">
        <f aca="false">поверки!$V2048-поверки!$G2048</f>
        <v>3</v>
      </c>
      <c r="Z2048" s="17" t="str">
        <f aca="false">CONCATENATE(поверки!$Q2048," ",поверки!$S2048," номер ",поверки!$H2048)</f>
        <v>Датчик температуры ТПУ 0304Ех номер 12-5618</v>
      </c>
    </row>
    <row r="2049" customFormat="false" ht="17.9" hidden="true" customHeight="false" outlineLevel="0" collapsed="false">
      <c r="B2049" s="1" t="s">
        <v>66</v>
      </c>
      <c r="C2049" s="1" t="s">
        <v>30</v>
      </c>
      <c r="D2049" s="1" t="s">
        <v>31</v>
      </c>
      <c r="F2049" s="1" t="s">
        <v>71</v>
      </c>
      <c r="G2049" s="16" t="n">
        <v>45769</v>
      </c>
      <c r="H2049" s="6" t="s">
        <v>4481</v>
      </c>
      <c r="J2049" s="1" t="s">
        <v>34</v>
      </c>
      <c r="K2049" s="1" t="s">
        <v>35</v>
      </c>
      <c r="L2049" s="1" t="s">
        <v>4482</v>
      </c>
      <c r="M2049" s="17" t="str">
        <f aca="false">IF(COUNTIF(поверки!$H$6:$H$3175,поверки!$H2049)&gt;1,"Дубликат","")</f>
        <v/>
      </c>
      <c r="N2049" s="17" t="str">
        <f aca="false">IF(COUNTIF(поверки!$L$6:$L$3175,поверки!$L2049)&gt;1,"Дубликат","")</f>
        <v/>
      </c>
      <c r="O2049" s="18" t="n">
        <v>2044</v>
      </c>
      <c r="P2049" s="17" t="str">
        <f aca="false">CONCATENATE(TEXT(MONTH(поверки!$G2049),"00"),"/",TEXT(поверки!$O2049,"000"), "/",TEXT(YEAR(поверки!$G2049)-2000,"00"))</f>
        <v>04/2044/25</v>
      </c>
      <c r="Q2049" s="17" t="str">
        <f aca="false">VLOOKUP(поверки!$F2049,'соответстиви ОТ типу'!$K$4:$M$344,2,FALSE())</f>
        <v>Датчик температуры</v>
      </c>
      <c r="R2049" s="17" t="s">
        <v>4406</v>
      </c>
      <c r="S2049" s="17" t="s">
        <v>74</v>
      </c>
      <c r="T2049" s="17" t="n">
        <v>7</v>
      </c>
      <c r="U2049" s="19" t="n">
        <f aca="false">VLOOKUP(поверки!$T2049,'Акты п-п'!$C$5:$I$57,2,FALSE())</f>
        <v>45768</v>
      </c>
      <c r="V2049" s="19" t="n">
        <f aca="false">VLOOKUP(поверки!$T2049,'Акты п-п'!$C$5:$I$57,3,FALSE())</f>
        <v>45772</v>
      </c>
      <c r="W2049" s="17" t="str">
        <f aca="false">VLOOKUP(поверки!$T2049,'Акты п-п'!$C$5:$I$57,5,FALSE())</f>
        <v>Кадыков П.Ю.</v>
      </c>
      <c r="X2049" s="17" t="n">
        <f aca="false">поверки!$G2049-поверки!$U2049</f>
        <v>1</v>
      </c>
      <c r="Y2049" s="17" t="n">
        <f aca="false">поверки!$V2049-поверки!$G2049</f>
        <v>3</v>
      </c>
      <c r="Z2049" s="17" t="str">
        <f aca="false">CONCATENATE(поверки!$Q2049," ",поверки!$S2049," номер ",поверки!$H2049)</f>
        <v>Датчик температуры ТПУ 0304Ех номер 12-5611</v>
      </c>
    </row>
    <row r="2050" customFormat="false" ht="17.9" hidden="true" customHeight="false" outlineLevel="0" collapsed="false">
      <c r="B2050" s="1" t="s">
        <v>66</v>
      </c>
      <c r="C2050" s="1" t="s">
        <v>30</v>
      </c>
      <c r="D2050" s="1" t="s">
        <v>31</v>
      </c>
      <c r="F2050" s="1" t="s">
        <v>71</v>
      </c>
      <c r="G2050" s="16" t="n">
        <v>45769</v>
      </c>
      <c r="H2050" s="6" t="s">
        <v>4483</v>
      </c>
      <c r="J2050" s="1" t="s">
        <v>34</v>
      </c>
      <c r="K2050" s="1" t="s">
        <v>35</v>
      </c>
      <c r="L2050" s="1" t="s">
        <v>4484</v>
      </c>
      <c r="M2050" s="17" t="str">
        <f aca="false">IF(COUNTIF(поверки!$H$6:$H$3175,поверки!$H2050)&gt;1,"Дубликат","")</f>
        <v/>
      </c>
      <c r="N2050" s="17" t="str">
        <f aca="false">IF(COUNTIF(поверки!$L$6:$L$3175,поверки!$L2050)&gt;1,"Дубликат","")</f>
        <v/>
      </c>
      <c r="O2050" s="18" t="n">
        <v>2045</v>
      </c>
      <c r="P2050" s="17" t="str">
        <f aca="false">CONCATENATE(TEXT(MONTH(поверки!$G2050),"00"),"/",TEXT(поверки!$O2050,"000"), "/",TEXT(YEAR(поверки!$G2050)-2000,"00"))</f>
        <v>04/2045/25</v>
      </c>
      <c r="Q2050" s="17" t="str">
        <f aca="false">VLOOKUP(поверки!$F2050,'соответстиви ОТ типу'!$K$4:$M$344,2,FALSE())</f>
        <v>Датчик температуры</v>
      </c>
      <c r="R2050" s="17" t="s">
        <v>4406</v>
      </c>
      <c r="S2050" s="17" t="s">
        <v>74</v>
      </c>
      <c r="T2050" s="17" t="n">
        <v>7</v>
      </c>
      <c r="U2050" s="19" t="n">
        <f aca="false">VLOOKUP(поверки!$T2050,'Акты п-п'!$C$5:$I$57,2,FALSE())</f>
        <v>45768</v>
      </c>
      <c r="V2050" s="19" t="n">
        <f aca="false">VLOOKUP(поверки!$T2050,'Акты п-п'!$C$5:$I$57,3,FALSE())</f>
        <v>45772</v>
      </c>
      <c r="W2050" s="17" t="str">
        <f aca="false">VLOOKUP(поверки!$T2050,'Акты п-п'!$C$5:$I$57,5,FALSE())</f>
        <v>Кадыков П.Ю.</v>
      </c>
      <c r="X2050" s="17" t="n">
        <f aca="false">поверки!$G2050-поверки!$U2050</f>
        <v>1</v>
      </c>
      <c r="Y2050" s="17" t="n">
        <f aca="false">поверки!$V2050-поверки!$G2050</f>
        <v>3</v>
      </c>
      <c r="Z2050" s="17" t="str">
        <f aca="false">CONCATENATE(поверки!$Q2050," ",поверки!$S2050," номер ",поверки!$H2050)</f>
        <v>Датчик температуры ТПУ 0304Ех номер 12-5607</v>
      </c>
    </row>
    <row r="2051" customFormat="false" ht="17.9" hidden="true" customHeight="false" outlineLevel="0" collapsed="false">
      <c r="B2051" s="1" t="s">
        <v>66</v>
      </c>
      <c r="C2051" s="1" t="s">
        <v>30</v>
      </c>
      <c r="D2051" s="1" t="s">
        <v>31</v>
      </c>
      <c r="F2051" s="1" t="s">
        <v>71</v>
      </c>
      <c r="G2051" s="16" t="n">
        <v>45769</v>
      </c>
      <c r="H2051" s="6" t="s">
        <v>4485</v>
      </c>
      <c r="J2051" s="1" t="s">
        <v>34</v>
      </c>
      <c r="K2051" s="1" t="s">
        <v>35</v>
      </c>
      <c r="L2051" s="1" t="s">
        <v>4486</v>
      </c>
      <c r="M2051" s="17" t="str">
        <f aca="false">IF(COUNTIF(поверки!$H$6:$H$3175,поверки!$H2051)&gt;1,"Дубликат","")</f>
        <v/>
      </c>
      <c r="N2051" s="17" t="str">
        <f aca="false">IF(COUNTIF(поверки!$L$6:$L$3175,поверки!$L2051)&gt;1,"Дубликат","")</f>
        <v/>
      </c>
      <c r="O2051" s="18" t="n">
        <v>2046</v>
      </c>
      <c r="P2051" s="17" t="str">
        <f aca="false">CONCATENATE(TEXT(MONTH(поверки!$G2051),"00"),"/",TEXT(поверки!$O2051,"000"), "/",TEXT(YEAR(поверки!$G2051)-2000,"00"))</f>
        <v>04/2046/25</v>
      </c>
      <c r="Q2051" s="17" t="str">
        <f aca="false">VLOOKUP(поверки!$F2051,'соответстиви ОТ типу'!$K$4:$M$344,2,FALSE())</f>
        <v>Датчик температуры</v>
      </c>
      <c r="R2051" s="17" t="s">
        <v>4406</v>
      </c>
      <c r="S2051" s="17" t="s">
        <v>74</v>
      </c>
      <c r="T2051" s="17" t="n">
        <v>7</v>
      </c>
      <c r="U2051" s="19" t="n">
        <f aca="false">VLOOKUP(поверки!$T2051,'Акты п-п'!$C$5:$I$57,2,FALSE())</f>
        <v>45768</v>
      </c>
      <c r="V2051" s="19" t="n">
        <f aca="false">VLOOKUP(поверки!$T2051,'Акты п-п'!$C$5:$I$57,3,FALSE())</f>
        <v>45772</v>
      </c>
      <c r="W2051" s="17" t="str">
        <f aca="false">VLOOKUP(поверки!$T2051,'Акты п-п'!$C$5:$I$57,5,FALSE())</f>
        <v>Кадыков П.Ю.</v>
      </c>
      <c r="X2051" s="17" t="n">
        <f aca="false">поверки!$G2051-поверки!$U2051</f>
        <v>1</v>
      </c>
      <c r="Y2051" s="17" t="n">
        <f aca="false">поверки!$V2051-поверки!$G2051</f>
        <v>3</v>
      </c>
      <c r="Z2051" s="17" t="str">
        <f aca="false">CONCATENATE(поверки!$Q2051," ",поверки!$S2051," номер ",поверки!$H2051)</f>
        <v>Датчик температуры ТПУ 0304Ех номер 12-5616</v>
      </c>
    </row>
    <row r="2052" customFormat="false" ht="17.9" hidden="true" customHeight="false" outlineLevel="0" collapsed="false">
      <c r="B2052" s="1" t="s">
        <v>66</v>
      </c>
      <c r="C2052" s="1" t="s">
        <v>30</v>
      </c>
      <c r="D2052" s="1" t="s">
        <v>31</v>
      </c>
      <c r="F2052" s="1" t="s">
        <v>71</v>
      </c>
      <c r="G2052" s="16" t="n">
        <v>45769</v>
      </c>
      <c r="H2052" s="6" t="s">
        <v>4487</v>
      </c>
      <c r="J2052" s="1" t="s">
        <v>34</v>
      </c>
      <c r="K2052" s="1" t="s">
        <v>35</v>
      </c>
      <c r="L2052" s="1" t="s">
        <v>4488</v>
      </c>
      <c r="M2052" s="17" t="str">
        <f aca="false">IF(COUNTIF(поверки!$H$6:$H$3175,поверки!$H2052)&gt;1,"Дубликат","")</f>
        <v/>
      </c>
      <c r="N2052" s="17" t="str">
        <f aca="false">IF(COUNTIF(поверки!$L$6:$L$3175,поверки!$L2052)&gt;1,"Дубликат","")</f>
        <v/>
      </c>
      <c r="O2052" s="18" t="n">
        <v>2047</v>
      </c>
      <c r="P2052" s="17" t="str">
        <f aca="false">CONCATENATE(TEXT(MONTH(поверки!$G2052),"00"),"/",TEXT(поверки!$O2052,"000"), "/",TEXT(YEAR(поверки!$G2052)-2000,"00"))</f>
        <v>04/2047/25</v>
      </c>
      <c r="Q2052" s="17" t="str">
        <f aca="false">VLOOKUP(поверки!$F2052,'соответстиви ОТ типу'!$K$4:$M$344,2,FALSE())</f>
        <v>Датчик температуры</v>
      </c>
      <c r="R2052" s="17" t="s">
        <v>4406</v>
      </c>
      <c r="S2052" s="17" t="s">
        <v>74</v>
      </c>
      <c r="T2052" s="17" t="n">
        <v>7</v>
      </c>
      <c r="U2052" s="19" t="n">
        <f aca="false">VLOOKUP(поверки!$T2052,'Акты п-п'!$C$5:$I$57,2,FALSE())</f>
        <v>45768</v>
      </c>
      <c r="V2052" s="19" t="n">
        <f aca="false">VLOOKUP(поверки!$T2052,'Акты п-п'!$C$5:$I$57,3,FALSE())</f>
        <v>45772</v>
      </c>
      <c r="W2052" s="17" t="str">
        <f aca="false">VLOOKUP(поверки!$T2052,'Акты п-п'!$C$5:$I$57,5,FALSE())</f>
        <v>Кадыков П.Ю.</v>
      </c>
      <c r="X2052" s="17" t="n">
        <f aca="false">поверки!$G2052-поверки!$U2052</f>
        <v>1</v>
      </c>
      <c r="Y2052" s="17" t="n">
        <f aca="false">поверки!$V2052-поверки!$G2052</f>
        <v>3</v>
      </c>
      <c r="Z2052" s="17" t="str">
        <f aca="false">CONCATENATE(поверки!$Q2052," ",поверки!$S2052," номер ",поверки!$H2052)</f>
        <v>Датчик температуры ТПУ 0304Ех номер 12-5604</v>
      </c>
    </row>
    <row r="2053" customFormat="false" ht="17.9" hidden="true" customHeight="false" outlineLevel="0" collapsed="false">
      <c r="B2053" s="1" t="s">
        <v>66</v>
      </c>
      <c r="C2053" s="1" t="s">
        <v>30</v>
      </c>
      <c r="D2053" s="1" t="s">
        <v>31</v>
      </c>
      <c r="F2053" s="1" t="s">
        <v>1711</v>
      </c>
      <c r="G2053" s="16" t="n">
        <v>45769</v>
      </c>
      <c r="H2053" s="6" t="s">
        <v>4489</v>
      </c>
      <c r="J2053" s="1" t="s">
        <v>34</v>
      </c>
      <c r="K2053" s="1" t="s">
        <v>35</v>
      </c>
      <c r="L2053" s="1" t="s">
        <v>4490</v>
      </c>
      <c r="M2053" s="17" t="str">
        <f aca="false">IF(COUNTIF(поверки!$H$6:$H$3175,поверки!$H2053)&gt;1,"Дубликат","")</f>
        <v/>
      </c>
      <c r="N2053" s="17" t="str">
        <f aca="false">IF(COUNTIF(поверки!$L$6:$L$3175,поверки!$L2053)&gt;1,"Дубликат","")</f>
        <v/>
      </c>
      <c r="O2053" s="18" t="n">
        <v>2048</v>
      </c>
      <c r="P2053" s="17" t="str">
        <f aca="false">CONCATENATE(TEXT(MONTH(поверки!$G2053),"00"),"/",TEXT(поверки!$O2053,"000"), "/",TEXT(YEAR(поверки!$G2053)-2000,"00"))</f>
        <v>04/2048/25</v>
      </c>
      <c r="Q2053" s="17" t="str">
        <f aca="false">VLOOKUP(поверки!$F2053,'соответстиви ОТ типу'!$K$4:$M$344,2,FALSE())</f>
        <v>Датчик температуры</v>
      </c>
      <c r="R2053" s="17" t="s">
        <v>4406</v>
      </c>
      <c r="S2053" s="17" t="n">
        <v>248</v>
      </c>
      <c r="T2053" s="17" t="n">
        <v>7</v>
      </c>
      <c r="U2053" s="19" t="n">
        <f aca="false">VLOOKUP(поверки!$T2053,'Акты п-п'!$C$5:$I$57,2,FALSE())</f>
        <v>45768</v>
      </c>
      <c r="V2053" s="19" t="n">
        <f aca="false">VLOOKUP(поверки!$T2053,'Акты п-п'!$C$5:$I$57,3,FALSE())</f>
        <v>45772</v>
      </c>
      <c r="W2053" s="17" t="str">
        <f aca="false">VLOOKUP(поверки!$T2053,'Акты п-п'!$C$5:$I$57,5,FALSE())</f>
        <v>Кадыков П.Ю.</v>
      </c>
      <c r="X2053" s="17" t="n">
        <f aca="false">поверки!$G2053-поверки!$U2053</f>
        <v>1</v>
      </c>
      <c r="Y2053" s="17" t="n">
        <f aca="false">поверки!$V2053-поверки!$G2053</f>
        <v>3</v>
      </c>
      <c r="Z2053" s="17" t="str">
        <f aca="false">CONCATENATE(поверки!$Q2053," ",поверки!$S2053," номер ",поверки!$H2053)</f>
        <v>Датчик температуры 248 номер 02469161/03349182</v>
      </c>
    </row>
    <row r="2054" customFormat="false" ht="17.9" hidden="true" customHeight="false" outlineLevel="0" collapsed="false">
      <c r="B2054" s="1" t="s">
        <v>66</v>
      </c>
      <c r="C2054" s="1" t="s">
        <v>30</v>
      </c>
      <c r="D2054" s="1" t="s">
        <v>31</v>
      </c>
      <c r="F2054" s="1" t="s">
        <v>1716</v>
      </c>
      <c r="G2054" s="16" t="n">
        <v>45769</v>
      </c>
      <c r="H2054" s="6" t="s">
        <v>4491</v>
      </c>
      <c r="J2054" s="1" t="s">
        <v>34</v>
      </c>
      <c r="K2054" s="1" t="s">
        <v>35</v>
      </c>
      <c r="L2054" s="1" t="s">
        <v>4492</v>
      </c>
      <c r="M2054" s="17" t="str">
        <f aca="false">IF(COUNTIF(поверки!$H$6:$H$3175,поверки!$H2054)&gt;1,"Дубликат","")</f>
        <v/>
      </c>
      <c r="N2054" s="17" t="str">
        <f aca="false">IF(COUNTIF(поверки!$L$6:$L$3175,поверки!$L2054)&gt;1,"Дубликат","")</f>
        <v/>
      </c>
      <c r="O2054" s="18" t="n">
        <v>2049</v>
      </c>
      <c r="P2054" s="17" t="str">
        <f aca="false">CONCATENATE(TEXT(MONTH(поверки!$G2054),"00"),"/",TEXT(поверки!$O2054,"000"), "/",TEXT(YEAR(поверки!$G2054)-2000,"00"))</f>
        <v>04/2049/25</v>
      </c>
      <c r="Q2054" s="17" t="str">
        <f aca="false">VLOOKUP(поверки!$F2054,'соответстиви ОТ типу'!$K$4:$M$344,2,FALSE())</f>
        <v>Преобразователь измерительный</v>
      </c>
      <c r="R2054" s="17" t="s">
        <v>37</v>
      </c>
      <c r="S2054" s="17" t="s">
        <v>1719</v>
      </c>
      <c r="T2054" s="17" t="n">
        <v>7</v>
      </c>
      <c r="U2054" s="19" t="n">
        <f aca="false">VLOOKUP(поверки!$T2054,'Акты п-п'!$C$5:$I$57,2,FALSE())</f>
        <v>45768</v>
      </c>
      <c r="V2054" s="19" t="n">
        <f aca="false">VLOOKUP(поверки!$T2054,'Акты п-п'!$C$5:$I$57,3,FALSE())</f>
        <v>45772</v>
      </c>
      <c r="W2054" s="17" t="str">
        <f aca="false">VLOOKUP(поверки!$T2054,'Акты п-п'!$C$5:$I$57,5,FALSE())</f>
        <v>Кадыков П.Ю.</v>
      </c>
      <c r="X2054" s="17" t="n">
        <f aca="false">поверки!$G2054-поверки!$U2054</f>
        <v>1</v>
      </c>
      <c r="Y2054" s="17" t="n">
        <f aca="false">поверки!$V2054-поверки!$G2054</f>
        <v>3</v>
      </c>
      <c r="Z2054" s="17" t="str">
        <f aca="false">CONCATENATE(поверки!$Q2054," ",поверки!$S2054," номер ",поверки!$H2054)</f>
        <v>Преобразователь измерительный iTemp HART TMT182 номер 8604D904125</v>
      </c>
    </row>
    <row r="2055" customFormat="false" ht="17.9" hidden="true" customHeight="false" outlineLevel="0" collapsed="false">
      <c r="B2055" s="1" t="s">
        <v>66</v>
      </c>
      <c r="C2055" s="1" t="s">
        <v>30</v>
      </c>
      <c r="D2055" s="1" t="s">
        <v>31</v>
      </c>
      <c r="F2055" s="1" t="s">
        <v>1716</v>
      </c>
      <c r="G2055" s="16" t="n">
        <v>45769</v>
      </c>
      <c r="H2055" s="6" t="s">
        <v>4493</v>
      </c>
      <c r="J2055" s="1" t="s">
        <v>34</v>
      </c>
      <c r="K2055" s="1" t="s">
        <v>35</v>
      </c>
      <c r="L2055" s="1" t="s">
        <v>4494</v>
      </c>
      <c r="M2055" s="17" t="str">
        <f aca="false">IF(COUNTIF(поверки!$H$6:$H$3175,поверки!$H2055)&gt;1,"Дубликат","")</f>
        <v/>
      </c>
      <c r="N2055" s="17" t="str">
        <f aca="false">IF(COUNTIF(поверки!$L$6:$L$3175,поверки!$L2055)&gt;1,"Дубликат","")</f>
        <v/>
      </c>
      <c r="O2055" s="18" t="n">
        <v>2050</v>
      </c>
      <c r="P2055" s="17" t="str">
        <f aca="false">CONCATENATE(TEXT(MONTH(поверки!$G2055),"00"),"/",TEXT(поверки!$O2055,"000"), "/",TEXT(YEAR(поверки!$G2055)-2000,"00"))</f>
        <v>04/2050/25</v>
      </c>
      <c r="Q2055" s="17" t="str">
        <f aca="false">VLOOKUP(поверки!$F2055,'соответстиви ОТ типу'!$K$4:$M$344,2,FALSE())</f>
        <v>Преобразователь измерительный</v>
      </c>
      <c r="R2055" s="17" t="s">
        <v>37</v>
      </c>
      <c r="S2055" s="17" t="s">
        <v>1719</v>
      </c>
      <c r="T2055" s="17" t="n">
        <v>7</v>
      </c>
      <c r="U2055" s="19" t="n">
        <f aca="false">VLOOKUP(поверки!$T2055,'Акты п-п'!$C$5:$I$57,2,FALSE())</f>
        <v>45768</v>
      </c>
      <c r="V2055" s="19" t="n">
        <f aca="false">VLOOKUP(поверки!$T2055,'Акты п-п'!$C$5:$I$57,3,FALSE())</f>
        <v>45772</v>
      </c>
      <c r="W2055" s="17" t="str">
        <f aca="false">VLOOKUP(поверки!$T2055,'Акты п-п'!$C$5:$I$57,5,FALSE())</f>
        <v>Кадыков П.Ю.</v>
      </c>
      <c r="X2055" s="17" t="n">
        <f aca="false">поверки!$G2055-поверки!$U2055</f>
        <v>1</v>
      </c>
      <c r="Y2055" s="17" t="n">
        <f aca="false">поверки!$V2055-поверки!$G2055</f>
        <v>3</v>
      </c>
      <c r="Z2055" s="17" t="str">
        <f aca="false">CONCATENATE(поверки!$Q2055," ",поверки!$S2055," номер ",поверки!$H2055)</f>
        <v>Преобразователь измерительный iTemp HART TMT182 номер 8600C804125</v>
      </c>
    </row>
    <row r="2056" customFormat="false" ht="17.9" hidden="true" customHeight="false" outlineLevel="0" collapsed="false">
      <c r="B2056" s="1" t="s">
        <v>66</v>
      </c>
      <c r="C2056" s="1" t="s">
        <v>30</v>
      </c>
      <c r="D2056" s="1" t="s">
        <v>31</v>
      </c>
      <c r="F2056" s="1" t="s">
        <v>128</v>
      </c>
      <c r="G2056" s="16" t="n">
        <v>45769</v>
      </c>
      <c r="H2056" s="6" t="s">
        <v>4495</v>
      </c>
      <c r="J2056" s="1" t="s">
        <v>34</v>
      </c>
      <c r="K2056" s="1" t="s">
        <v>35</v>
      </c>
      <c r="L2056" s="1" t="s">
        <v>4496</v>
      </c>
      <c r="M2056" s="17" t="str">
        <f aca="false">IF(COUNTIF(поверки!$H$6:$H$3175,поверки!$H2056)&gt;1,"Дубликат","")</f>
        <v/>
      </c>
      <c r="N2056" s="17" t="str">
        <f aca="false">IF(COUNTIF(поверки!$L$6:$L$3175,поверки!$L2056)&gt;1,"Дубликат","")</f>
        <v/>
      </c>
      <c r="O2056" s="18" t="n">
        <v>2051</v>
      </c>
      <c r="P2056" s="17" t="str">
        <f aca="false">CONCATENATE(TEXT(MONTH(поверки!$G2056),"00"),"/",TEXT(поверки!$O2056,"000"), "/",TEXT(YEAR(поверки!$G2056)-2000,"00"))</f>
        <v>04/2051/25</v>
      </c>
      <c r="Q2056" s="17" t="str">
        <f aca="false">VLOOKUP(поверки!$F2056,'соответстиви ОТ типу'!$K$4:$M$344,2,FALSE())</f>
        <v>ТСП</v>
      </c>
      <c r="R2056" s="17" t="s">
        <v>42</v>
      </c>
      <c r="S2056" s="17" t="s">
        <v>1722</v>
      </c>
      <c r="T2056" s="17" t="n">
        <v>7</v>
      </c>
      <c r="U2056" s="19" t="n">
        <f aca="false">VLOOKUP(поверки!$T2056,'Акты п-п'!$C$5:$I$57,2,FALSE())</f>
        <v>45768</v>
      </c>
      <c r="V2056" s="19" t="n">
        <f aca="false">VLOOKUP(поверки!$T2056,'Акты п-п'!$C$5:$I$57,3,FALSE())</f>
        <v>45772</v>
      </c>
      <c r="W2056" s="17" t="str">
        <f aca="false">VLOOKUP(поверки!$T2056,'Акты п-п'!$C$5:$I$57,5,FALSE())</f>
        <v>Кадыков П.Ю.</v>
      </c>
      <c r="X2056" s="17" t="n">
        <f aca="false">поверки!$G2056-поверки!$U2056</f>
        <v>1</v>
      </c>
      <c r="Y2056" s="17" t="n">
        <f aca="false">поверки!$V2056-поверки!$G2056</f>
        <v>3</v>
      </c>
      <c r="Z2056" s="17" t="str">
        <f aca="false">CONCATENATE(поверки!$Q2056," ",поверки!$S2056," номер ",поверки!$H2056)</f>
        <v>ТСП TR11 номер 8700F014180</v>
      </c>
    </row>
    <row r="2057" customFormat="false" ht="17.9" hidden="true" customHeight="false" outlineLevel="0" collapsed="false">
      <c r="B2057" s="1" t="s">
        <v>66</v>
      </c>
      <c r="C2057" s="1" t="s">
        <v>30</v>
      </c>
      <c r="D2057" s="1" t="s">
        <v>31</v>
      </c>
      <c r="F2057" s="1" t="s">
        <v>3232</v>
      </c>
      <c r="G2057" s="16" t="n">
        <v>45769</v>
      </c>
      <c r="H2057" s="6" t="s">
        <v>4497</v>
      </c>
      <c r="J2057" s="1" t="s">
        <v>34</v>
      </c>
      <c r="K2057" s="1" t="s">
        <v>35</v>
      </c>
      <c r="L2057" s="1" t="s">
        <v>4498</v>
      </c>
      <c r="M2057" s="17" t="str">
        <f aca="false">IF(COUNTIF(поверки!$H$6:$H$3175,поверки!$H2057)&gt;1,"Дубликат","")</f>
        <v/>
      </c>
      <c r="N2057" s="17" t="str">
        <f aca="false">IF(COUNTIF(поверки!$L$6:$L$3175,поверки!$L2057)&gt;1,"Дубликат","")</f>
        <v/>
      </c>
      <c r="O2057" s="18" t="n">
        <v>2052</v>
      </c>
      <c r="P2057" s="17" t="str">
        <f aca="false">CONCATENATE(TEXT(MONTH(поверки!$G2057),"00"),"/",TEXT(поверки!$O2057,"000"), "/",TEXT(YEAR(поверки!$G2057)-2000,"00"))</f>
        <v>04/2052/25</v>
      </c>
      <c r="Q2057" s="17" t="str">
        <f aca="false">VLOOKUP(поверки!$F2057,'соответстиви ОТ типу'!$K$4:$M$344,2,FALSE())</f>
        <v>Термопреобразователь сопротивления платиновый Rosemount</v>
      </c>
      <c r="R2057" s="17" t="s">
        <v>42</v>
      </c>
      <c r="S2057" s="17" t="s">
        <v>3235</v>
      </c>
      <c r="T2057" s="17" t="n">
        <v>7</v>
      </c>
      <c r="U2057" s="19" t="n">
        <f aca="false">VLOOKUP(поверки!$T2057,'Акты п-п'!$C$5:$I$57,2,FALSE())</f>
        <v>45768</v>
      </c>
      <c r="V2057" s="19" t="n">
        <f aca="false">VLOOKUP(поверки!$T2057,'Акты п-п'!$C$5:$I$57,3,FALSE())</f>
        <v>45772</v>
      </c>
      <c r="W2057" s="17" t="str">
        <f aca="false">VLOOKUP(поверки!$T2057,'Акты п-п'!$C$5:$I$57,5,FALSE())</f>
        <v>Кадыков П.Ю.</v>
      </c>
      <c r="X2057" s="17" t="n">
        <f aca="false">поверки!$G2057-поверки!$U2057</f>
        <v>1</v>
      </c>
      <c r="Y2057" s="17" t="n">
        <f aca="false">поверки!$V2057-поверки!$G2057</f>
        <v>3</v>
      </c>
      <c r="Z2057" s="17" t="str">
        <f aca="false">CONCATENATE(поверки!$Q2057," ",поверки!$S2057," номер ",поверки!$H2057)</f>
        <v>Термопреобразователь сопротивления платиновый Rosemount ROSEMOUNT 0068 номер 302-ТЕ-6671</v>
      </c>
    </row>
    <row r="2058" customFormat="false" ht="17.9" hidden="true" customHeight="false" outlineLevel="0" collapsed="false">
      <c r="B2058" s="1" t="s">
        <v>66</v>
      </c>
      <c r="C2058" s="1" t="s">
        <v>30</v>
      </c>
      <c r="D2058" s="1" t="s">
        <v>31</v>
      </c>
      <c r="F2058" s="1" t="s">
        <v>2607</v>
      </c>
      <c r="G2058" s="16" t="n">
        <v>45769</v>
      </c>
      <c r="H2058" s="6" t="s">
        <v>4499</v>
      </c>
      <c r="J2058" s="1" t="s">
        <v>34</v>
      </c>
      <c r="K2058" s="1" t="s">
        <v>35</v>
      </c>
      <c r="L2058" s="1" t="s">
        <v>4500</v>
      </c>
      <c r="M2058" s="17" t="str">
        <f aca="false">IF(COUNTIF(поверки!$H$6:$H$3175,поверки!$H2058)&gt;1,"Дубликат","")</f>
        <v/>
      </c>
      <c r="N2058" s="17" t="str">
        <f aca="false">IF(COUNTIF(поверки!$L$6:$L$3175,поверки!$L2058)&gt;1,"Дубликат","")</f>
        <v/>
      </c>
      <c r="O2058" s="18" t="n">
        <v>2053</v>
      </c>
      <c r="P2058" s="17" t="str">
        <f aca="false">CONCATENATE(TEXT(MONTH(поверки!$G2058),"00"),"/",TEXT(поверки!$O2058,"000"), "/",TEXT(YEAR(поверки!$G2058)-2000,"00"))</f>
        <v>04/2053/25</v>
      </c>
      <c r="Q2058" s="17" t="str">
        <f aca="false">VLOOKUP(поверки!$F2058,'соответстиви ОТ типу'!$K$4:$M$344,2,FALSE())</f>
        <v>Преобразователь измерительный</v>
      </c>
      <c r="R2058" s="17" t="s">
        <v>42</v>
      </c>
      <c r="S2058" s="17" t="s">
        <v>2610</v>
      </c>
      <c r="T2058" s="17" t="n">
        <v>7</v>
      </c>
      <c r="U2058" s="19" t="n">
        <f aca="false">VLOOKUP(поверки!$T2058,'Акты п-п'!$C$5:$I$57,2,FALSE())</f>
        <v>45768</v>
      </c>
      <c r="V2058" s="19" t="n">
        <f aca="false">VLOOKUP(поверки!$T2058,'Акты п-п'!$C$5:$I$57,3,FALSE())</f>
        <v>45772</v>
      </c>
      <c r="W2058" s="17" t="str">
        <f aca="false">VLOOKUP(поверки!$T2058,'Акты п-п'!$C$5:$I$57,5,FALSE())</f>
        <v>Кадыков П.Ю.</v>
      </c>
      <c r="X2058" s="17" t="n">
        <f aca="false">поверки!$G2058-поверки!$U2058</f>
        <v>1</v>
      </c>
      <c r="Y2058" s="17" t="n">
        <f aca="false">поверки!$V2058-поверки!$G2058</f>
        <v>3</v>
      </c>
      <c r="Z2058" s="17" t="str">
        <f aca="false">CONCATENATE(поверки!$Q2058," ",поверки!$S2058," номер ",поверки!$H2058)</f>
        <v>Преобразователь измерительный PR5335D номер 170923331</v>
      </c>
    </row>
    <row r="2059" customFormat="false" ht="17.9" hidden="true" customHeight="false" outlineLevel="0" collapsed="false">
      <c r="B2059" s="1" t="s">
        <v>66</v>
      </c>
      <c r="C2059" s="1" t="s">
        <v>30</v>
      </c>
      <c r="D2059" s="1" t="s">
        <v>31</v>
      </c>
      <c r="F2059" s="1" t="s">
        <v>3436</v>
      </c>
      <c r="G2059" s="16" t="n">
        <v>45769</v>
      </c>
      <c r="H2059" s="6" t="s">
        <v>4501</v>
      </c>
      <c r="J2059" s="1" t="s">
        <v>34</v>
      </c>
      <c r="K2059" s="1" t="s">
        <v>35</v>
      </c>
      <c r="L2059" s="1" t="s">
        <v>4502</v>
      </c>
      <c r="M2059" s="17" t="str">
        <f aca="false">IF(COUNTIF(поверки!$H$6:$H$3175,поверки!$H2059)&gt;1,"Дубликат","")</f>
        <v/>
      </c>
      <c r="N2059" s="17" t="str">
        <f aca="false">IF(COUNTIF(поверки!$L$6:$L$3175,поверки!$L2059)&gt;1,"Дубликат","")</f>
        <v/>
      </c>
      <c r="O2059" s="18" t="n">
        <v>2054</v>
      </c>
      <c r="P2059" s="17" t="str">
        <f aca="false">CONCATENATE(TEXT(MONTH(поверки!$G2059),"00"),"/",TEXT(поверки!$O2059,"000"), "/",TEXT(YEAR(поверки!$G2059)-2000,"00"))</f>
        <v>04/2054/25</v>
      </c>
      <c r="Q2059" s="17" t="str">
        <f aca="false">VLOOKUP(поверки!$F2059,'соответстиви ОТ типу'!$K$4:$M$344,2,FALSE())</f>
        <v>Преобразователь измерительный</v>
      </c>
      <c r="R2059" s="17" t="s">
        <v>42</v>
      </c>
      <c r="S2059" s="17" t="s">
        <v>3439</v>
      </c>
      <c r="T2059" s="17" t="n">
        <v>7</v>
      </c>
      <c r="U2059" s="19" t="n">
        <f aca="false">VLOOKUP(поверки!$T2059,'Акты п-п'!$C$5:$I$57,2,FALSE())</f>
        <v>45768</v>
      </c>
      <c r="V2059" s="19" t="n">
        <f aca="false">VLOOKUP(поверки!$T2059,'Акты п-п'!$C$5:$I$57,3,FALSE())</f>
        <v>45772</v>
      </c>
      <c r="W2059" s="17" t="str">
        <f aca="false">VLOOKUP(поверки!$T2059,'Акты п-п'!$C$5:$I$57,5,FALSE())</f>
        <v>Кадыков П.Ю.</v>
      </c>
      <c r="X2059" s="17" t="n">
        <f aca="false">поверки!$G2059-поверки!$U2059</f>
        <v>1</v>
      </c>
      <c r="Y2059" s="17" t="n">
        <f aca="false">поверки!$V2059-поверки!$G2059</f>
        <v>3</v>
      </c>
      <c r="Z2059" s="17" t="str">
        <f aca="false">CONCATENATE(поверки!$Q2059," ",поверки!$S2059," номер ",поверки!$H2059)</f>
        <v>Преобразователь измерительный Rosemount 3144P номер 02512687</v>
      </c>
    </row>
    <row r="2060" customFormat="false" ht="17.9" hidden="true" customHeight="false" outlineLevel="0" collapsed="false">
      <c r="B2060" s="1" t="s">
        <v>66</v>
      </c>
      <c r="C2060" s="1" t="s">
        <v>30</v>
      </c>
      <c r="D2060" s="1" t="s">
        <v>31</v>
      </c>
      <c r="F2060" s="1" t="s">
        <v>3436</v>
      </c>
      <c r="G2060" s="16" t="n">
        <v>45769</v>
      </c>
      <c r="H2060" s="6" t="s">
        <v>4503</v>
      </c>
      <c r="J2060" s="1" t="s">
        <v>34</v>
      </c>
      <c r="K2060" s="1" t="s">
        <v>35</v>
      </c>
      <c r="L2060" s="1" t="s">
        <v>4504</v>
      </c>
      <c r="M2060" s="17" t="str">
        <f aca="false">IF(COUNTIF(поверки!$H$6:$H$3175,поверки!$H2060)&gt;1,"Дубликат","")</f>
        <v/>
      </c>
      <c r="N2060" s="17" t="str">
        <f aca="false">IF(COUNTIF(поверки!$L$6:$L$3175,поверки!$L2060)&gt;1,"Дубликат","")</f>
        <v/>
      </c>
      <c r="O2060" s="18" t="n">
        <v>2055</v>
      </c>
      <c r="P2060" s="17" t="str">
        <f aca="false">CONCATENATE(TEXT(MONTH(поверки!$G2060),"00"),"/",TEXT(поверки!$O2060,"000"), "/",TEXT(YEAR(поверки!$G2060)-2000,"00"))</f>
        <v>04/2055/25</v>
      </c>
      <c r="Q2060" s="17" t="str">
        <f aca="false">VLOOKUP(поверки!$F2060,'соответстиви ОТ типу'!$K$4:$M$344,2,FALSE())</f>
        <v>Преобразователь измерительный</v>
      </c>
      <c r="R2060" s="17" t="s">
        <v>42</v>
      </c>
      <c r="S2060" s="17" t="s">
        <v>3439</v>
      </c>
      <c r="T2060" s="17" t="n">
        <v>7</v>
      </c>
      <c r="U2060" s="19" t="n">
        <f aca="false">VLOOKUP(поверки!$T2060,'Акты п-п'!$C$5:$I$57,2,FALSE())</f>
        <v>45768</v>
      </c>
      <c r="V2060" s="19" t="n">
        <f aca="false">VLOOKUP(поверки!$T2060,'Акты п-п'!$C$5:$I$57,3,FALSE())</f>
        <v>45772</v>
      </c>
      <c r="W2060" s="17" t="str">
        <f aca="false">VLOOKUP(поверки!$T2060,'Акты п-п'!$C$5:$I$57,5,FALSE())</f>
        <v>Кадыков П.Ю.</v>
      </c>
      <c r="X2060" s="17" t="n">
        <f aca="false">поверки!$G2060-поверки!$U2060</f>
        <v>1</v>
      </c>
      <c r="Y2060" s="17" t="n">
        <f aca="false">поверки!$V2060-поверки!$G2060</f>
        <v>3</v>
      </c>
      <c r="Z2060" s="17" t="str">
        <f aca="false">CONCATENATE(поверки!$Q2060," ",поверки!$S2060," номер ",поверки!$H2060)</f>
        <v>Преобразователь измерительный Rosemount 3144P номер 02512688</v>
      </c>
    </row>
    <row r="2061" customFormat="false" ht="17.9" hidden="true" customHeight="false" outlineLevel="0" collapsed="false">
      <c r="B2061" s="1" t="s">
        <v>66</v>
      </c>
      <c r="C2061" s="1" t="s">
        <v>30</v>
      </c>
      <c r="D2061" s="1" t="s">
        <v>31</v>
      </c>
      <c r="F2061" s="1" t="s">
        <v>98</v>
      </c>
      <c r="G2061" s="16" t="n">
        <v>45769</v>
      </c>
      <c r="H2061" s="6" t="s">
        <v>4505</v>
      </c>
      <c r="J2061" s="1" t="s">
        <v>34</v>
      </c>
      <c r="K2061" s="1" t="s">
        <v>35</v>
      </c>
      <c r="L2061" s="1" t="s">
        <v>4506</v>
      </c>
      <c r="M2061" s="17" t="str">
        <f aca="false">IF(COUNTIF(поверки!$H$6:$H$3175,поверки!$H2061)&gt;1,"Дубликат","")</f>
        <v/>
      </c>
      <c r="N2061" s="17" t="str">
        <f aca="false">IF(COUNTIF(поверки!$L$6:$L$3175,поверки!$L2061)&gt;1,"Дубликат","")</f>
        <v/>
      </c>
      <c r="O2061" s="18" t="n">
        <v>2056</v>
      </c>
      <c r="P2061" s="17" t="str">
        <f aca="false">CONCATENATE(TEXT(MONTH(поверки!$G2061),"00"),"/",TEXT(поверки!$O2061,"000"), "/",TEXT(YEAR(поверки!$G2061)-2000,"00"))</f>
        <v>04/2056/25</v>
      </c>
      <c r="Q2061" s="17" t="str">
        <f aca="false">VLOOKUP(поверки!$F2061,'соответстиви ОТ типу'!$K$4:$M$344,2,FALSE())</f>
        <v>Преобразователь вторичный</v>
      </c>
      <c r="R2061" s="17" t="s">
        <v>42</v>
      </c>
      <c r="S2061" s="17" t="s">
        <v>101</v>
      </c>
      <c r="T2061" s="17" t="n">
        <v>7</v>
      </c>
      <c r="U2061" s="19" t="n">
        <f aca="false">VLOOKUP(поверки!$T2061,'Акты п-п'!$C$5:$I$57,2,FALSE())</f>
        <v>45768</v>
      </c>
      <c r="V2061" s="19" t="n">
        <f aca="false">VLOOKUP(поверки!$T2061,'Акты п-п'!$C$5:$I$57,3,FALSE())</f>
        <v>45772</v>
      </c>
      <c r="W2061" s="17" t="str">
        <f aca="false">VLOOKUP(поверки!$T2061,'Акты п-п'!$C$5:$I$57,5,FALSE())</f>
        <v>Кадыков П.Ю.</v>
      </c>
      <c r="X2061" s="17" t="n">
        <f aca="false">поверки!$G2061-поверки!$U2061</f>
        <v>1</v>
      </c>
      <c r="Y2061" s="17" t="n">
        <f aca="false">поверки!$V2061-поверки!$G2061</f>
        <v>3</v>
      </c>
      <c r="Z2061" s="17" t="str">
        <f aca="false">CONCATENATE(поверки!$Q2061," ",поверки!$S2061," номер ",поверки!$H2061)</f>
        <v>Преобразователь вторичный T32.1S номер 855511</v>
      </c>
    </row>
    <row r="2062" customFormat="false" ht="17.9" hidden="true" customHeight="false" outlineLevel="0" collapsed="false">
      <c r="B2062" s="1" t="s">
        <v>66</v>
      </c>
      <c r="C2062" s="1" t="s">
        <v>30</v>
      </c>
      <c r="D2062" s="1" t="s">
        <v>31</v>
      </c>
      <c r="F2062" s="1" t="s">
        <v>98</v>
      </c>
      <c r="G2062" s="16" t="n">
        <v>45769</v>
      </c>
      <c r="H2062" s="6" t="s">
        <v>4507</v>
      </c>
      <c r="J2062" s="1" t="s">
        <v>34</v>
      </c>
      <c r="K2062" s="1" t="s">
        <v>35</v>
      </c>
      <c r="L2062" s="1" t="s">
        <v>4508</v>
      </c>
      <c r="M2062" s="17" t="str">
        <f aca="false">IF(COUNTIF(поверки!$H$6:$H$3175,поверки!$H2062)&gt;1,"Дубликат","")</f>
        <v/>
      </c>
      <c r="N2062" s="17" t="str">
        <f aca="false">IF(COUNTIF(поверки!$L$6:$L$3175,поверки!$L2062)&gt;1,"Дубликат","")</f>
        <v/>
      </c>
      <c r="O2062" s="18" t="n">
        <v>2057</v>
      </c>
      <c r="P2062" s="17" t="str">
        <f aca="false">CONCATENATE(TEXT(MONTH(поверки!$G2062),"00"),"/",TEXT(поверки!$O2062,"000"), "/",TEXT(YEAR(поверки!$G2062)-2000,"00"))</f>
        <v>04/2057/25</v>
      </c>
      <c r="Q2062" s="17" t="str">
        <f aca="false">VLOOKUP(поверки!$F2062,'соответстиви ОТ типу'!$K$4:$M$344,2,FALSE())</f>
        <v>Преобразователь вторичный</v>
      </c>
      <c r="R2062" s="17" t="s">
        <v>42</v>
      </c>
      <c r="S2062" s="17" t="s">
        <v>101</v>
      </c>
      <c r="T2062" s="17" t="n">
        <v>7</v>
      </c>
      <c r="U2062" s="19" t="n">
        <f aca="false">VLOOKUP(поверки!$T2062,'Акты п-п'!$C$5:$I$57,2,FALSE())</f>
        <v>45768</v>
      </c>
      <c r="V2062" s="19" t="n">
        <f aca="false">VLOOKUP(поверки!$T2062,'Акты п-п'!$C$5:$I$57,3,FALSE())</f>
        <v>45772</v>
      </c>
      <c r="W2062" s="17" t="str">
        <f aca="false">VLOOKUP(поверки!$T2062,'Акты п-п'!$C$5:$I$57,5,FALSE())</f>
        <v>Кадыков П.Ю.</v>
      </c>
      <c r="X2062" s="17" t="n">
        <f aca="false">поверки!$G2062-поверки!$U2062</f>
        <v>1</v>
      </c>
      <c r="Y2062" s="17" t="n">
        <f aca="false">поверки!$V2062-поверки!$G2062</f>
        <v>3</v>
      </c>
      <c r="Z2062" s="17" t="str">
        <f aca="false">CONCATENATE(поверки!$Q2062," ",поверки!$S2062," номер ",поверки!$H2062)</f>
        <v>Преобразователь вторичный T32.1S номер 855310</v>
      </c>
    </row>
    <row r="2063" customFormat="false" ht="17.9" hidden="true" customHeight="false" outlineLevel="0" collapsed="false">
      <c r="B2063" s="1" t="s">
        <v>66</v>
      </c>
      <c r="C2063" s="1" t="s">
        <v>30</v>
      </c>
      <c r="D2063" s="1" t="s">
        <v>31</v>
      </c>
      <c r="F2063" s="1" t="s">
        <v>98</v>
      </c>
      <c r="G2063" s="16" t="n">
        <v>45769</v>
      </c>
      <c r="H2063" s="6" t="s">
        <v>4509</v>
      </c>
      <c r="J2063" s="1" t="s">
        <v>34</v>
      </c>
      <c r="K2063" s="1" t="s">
        <v>35</v>
      </c>
      <c r="L2063" s="1" t="s">
        <v>4510</v>
      </c>
      <c r="M2063" s="17" t="str">
        <f aca="false">IF(COUNTIF(поверки!$H$6:$H$3175,поверки!$H2063)&gt;1,"Дубликат","")</f>
        <v/>
      </c>
      <c r="N2063" s="17" t="str">
        <f aca="false">IF(COUNTIF(поверки!$L$6:$L$3175,поверки!$L2063)&gt;1,"Дубликат","")</f>
        <v/>
      </c>
      <c r="O2063" s="18" t="n">
        <v>2058</v>
      </c>
      <c r="P2063" s="17" t="str">
        <f aca="false">CONCATENATE(TEXT(MONTH(поверки!$G2063),"00"),"/",TEXT(поверки!$O2063,"000"), "/",TEXT(YEAR(поверки!$G2063)-2000,"00"))</f>
        <v>04/2058/25</v>
      </c>
      <c r="Q2063" s="17" t="str">
        <f aca="false">VLOOKUP(поверки!$F2063,'соответстиви ОТ типу'!$K$4:$M$344,2,FALSE())</f>
        <v>Преобразователь вторичный</v>
      </c>
      <c r="R2063" s="17" t="s">
        <v>42</v>
      </c>
      <c r="S2063" s="17" t="s">
        <v>101</v>
      </c>
      <c r="T2063" s="17" t="n">
        <v>7</v>
      </c>
      <c r="U2063" s="19" t="n">
        <f aca="false">VLOOKUP(поверки!$T2063,'Акты п-п'!$C$5:$I$57,2,FALSE())</f>
        <v>45768</v>
      </c>
      <c r="V2063" s="19" t="n">
        <f aca="false">VLOOKUP(поверки!$T2063,'Акты п-п'!$C$5:$I$57,3,FALSE())</f>
        <v>45772</v>
      </c>
      <c r="W2063" s="17" t="str">
        <f aca="false">VLOOKUP(поверки!$T2063,'Акты п-п'!$C$5:$I$57,5,FALSE())</f>
        <v>Кадыков П.Ю.</v>
      </c>
      <c r="X2063" s="17" t="n">
        <f aca="false">поверки!$G2063-поверки!$U2063</f>
        <v>1</v>
      </c>
      <c r="Y2063" s="17" t="n">
        <f aca="false">поверки!$V2063-поверки!$G2063</f>
        <v>3</v>
      </c>
      <c r="Z2063" s="17" t="str">
        <f aca="false">CONCATENATE(поверки!$Q2063," ",поверки!$S2063," номер ",поверки!$H2063)</f>
        <v>Преобразователь вторичный T32.1S номер 942753</v>
      </c>
    </row>
    <row r="2064" customFormat="false" ht="17.9" hidden="true" customHeight="false" outlineLevel="0" collapsed="false">
      <c r="B2064" s="1" t="s">
        <v>66</v>
      </c>
      <c r="C2064" s="1" t="s">
        <v>30</v>
      </c>
      <c r="D2064" s="1" t="s">
        <v>31</v>
      </c>
      <c r="F2064" s="1" t="s">
        <v>98</v>
      </c>
      <c r="G2064" s="16" t="n">
        <v>45769</v>
      </c>
      <c r="H2064" s="6" t="s">
        <v>4511</v>
      </c>
      <c r="J2064" s="1" t="s">
        <v>34</v>
      </c>
      <c r="K2064" s="1" t="s">
        <v>35</v>
      </c>
      <c r="L2064" s="1" t="s">
        <v>4512</v>
      </c>
      <c r="M2064" s="17" t="str">
        <f aca="false">IF(COUNTIF(поверки!$H$6:$H$3175,поверки!$H2064)&gt;1,"Дубликат","")</f>
        <v/>
      </c>
      <c r="N2064" s="17" t="str">
        <f aca="false">IF(COUNTIF(поверки!$L$6:$L$3175,поверки!$L2064)&gt;1,"Дубликат","")</f>
        <v/>
      </c>
      <c r="O2064" s="18" t="n">
        <v>2059</v>
      </c>
      <c r="P2064" s="17" t="str">
        <f aca="false">CONCATENATE(TEXT(MONTH(поверки!$G2064),"00"),"/",TEXT(поверки!$O2064,"000"), "/",TEXT(YEAR(поверки!$G2064)-2000,"00"))</f>
        <v>04/2059/25</v>
      </c>
      <c r="Q2064" s="17" t="str">
        <f aca="false">VLOOKUP(поверки!$F2064,'соответстиви ОТ типу'!$K$4:$M$344,2,FALSE())</f>
        <v>Преобразователь вторичный</v>
      </c>
      <c r="R2064" s="17" t="s">
        <v>42</v>
      </c>
      <c r="S2064" s="17" t="s">
        <v>101</v>
      </c>
      <c r="T2064" s="17" t="n">
        <v>7</v>
      </c>
      <c r="U2064" s="19" t="n">
        <f aca="false">VLOOKUP(поверки!$T2064,'Акты п-п'!$C$5:$I$57,2,FALSE())</f>
        <v>45768</v>
      </c>
      <c r="V2064" s="19" t="n">
        <f aca="false">VLOOKUP(поверки!$T2064,'Акты п-п'!$C$5:$I$57,3,FALSE())</f>
        <v>45772</v>
      </c>
      <c r="W2064" s="17" t="str">
        <f aca="false">VLOOKUP(поверки!$T2064,'Акты п-п'!$C$5:$I$57,5,FALSE())</f>
        <v>Кадыков П.Ю.</v>
      </c>
      <c r="X2064" s="17" t="n">
        <f aca="false">поверки!$G2064-поверки!$U2064</f>
        <v>1</v>
      </c>
      <c r="Y2064" s="17" t="n">
        <f aca="false">поверки!$V2064-поверки!$G2064</f>
        <v>3</v>
      </c>
      <c r="Z2064" s="17" t="str">
        <f aca="false">CONCATENATE(поверки!$Q2064," ",поверки!$S2064," номер ",поверки!$H2064)</f>
        <v>Преобразователь вторичный T32.1S номер 1003146</v>
      </c>
    </row>
    <row r="2065" customFormat="false" ht="17.9" hidden="true" customHeight="false" outlineLevel="0" collapsed="false">
      <c r="B2065" s="1" t="s">
        <v>66</v>
      </c>
      <c r="C2065" s="1" t="s">
        <v>30</v>
      </c>
      <c r="D2065" s="1" t="s">
        <v>31</v>
      </c>
      <c r="F2065" s="1" t="s">
        <v>98</v>
      </c>
      <c r="G2065" s="16" t="n">
        <v>45769</v>
      </c>
      <c r="H2065" s="6" t="s">
        <v>4513</v>
      </c>
      <c r="J2065" s="1" t="s">
        <v>34</v>
      </c>
      <c r="K2065" s="1" t="s">
        <v>35</v>
      </c>
      <c r="L2065" s="1" t="s">
        <v>4514</v>
      </c>
      <c r="M2065" s="17" t="str">
        <f aca="false">IF(COUNTIF(поверки!$H$6:$H$3175,поверки!$H2065)&gt;1,"Дубликат","")</f>
        <v/>
      </c>
      <c r="N2065" s="17" t="str">
        <f aca="false">IF(COUNTIF(поверки!$L$6:$L$3175,поверки!$L2065)&gt;1,"Дубликат","")</f>
        <v/>
      </c>
      <c r="O2065" s="18" t="n">
        <v>2060</v>
      </c>
      <c r="P2065" s="17" t="str">
        <f aca="false">CONCATENATE(TEXT(MONTH(поверки!$G2065),"00"),"/",TEXT(поверки!$O2065,"000"), "/",TEXT(YEAR(поверки!$G2065)-2000,"00"))</f>
        <v>04/2060/25</v>
      </c>
      <c r="Q2065" s="17" t="str">
        <f aca="false">VLOOKUP(поверки!$F2065,'соответстиви ОТ типу'!$K$4:$M$344,2,FALSE())</f>
        <v>Преобразователь вторичный</v>
      </c>
      <c r="R2065" s="17" t="s">
        <v>42</v>
      </c>
      <c r="S2065" s="17" t="s">
        <v>101</v>
      </c>
      <c r="T2065" s="17" t="n">
        <v>7</v>
      </c>
      <c r="U2065" s="19" t="n">
        <f aca="false">VLOOKUP(поверки!$T2065,'Акты п-п'!$C$5:$I$57,2,FALSE())</f>
        <v>45768</v>
      </c>
      <c r="V2065" s="19" t="n">
        <f aca="false">VLOOKUP(поверки!$T2065,'Акты п-п'!$C$5:$I$57,3,FALSE())</f>
        <v>45772</v>
      </c>
      <c r="W2065" s="17" t="str">
        <f aca="false">VLOOKUP(поверки!$T2065,'Акты п-п'!$C$5:$I$57,5,FALSE())</f>
        <v>Кадыков П.Ю.</v>
      </c>
      <c r="X2065" s="17" t="n">
        <f aca="false">поверки!$G2065-поверки!$U2065</f>
        <v>1</v>
      </c>
      <c r="Y2065" s="17" t="n">
        <f aca="false">поверки!$V2065-поверки!$G2065</f>
        <v>3</v>
      </c>
      <c r="Z2065" s="17" t="str">
        <f aca="false">CONCATENATE(поверки!$Q2065," ",поверки!$S2065," номер ",поверки!$H2065)</f>
        <v>Преобразователь вторичный T32.1S номер 942754</v>
      </c>
    </row>
    <row r="2066" customFormat="false" ht="17.9" hidden="true" customHeight="false" outlineLevel="0" collapsed="false">
      <c r="B2066" s="1" t="s">
        <v>66</v>
      </c>
      <c r="C2066" s="1" t="s">
        <v>30</v>
      </c>
      <c r="D2066" s="1" t="s">
        <v>31</v>
      </c>
      <c r="F2066" s="1" t="s">
        <v>4515</v>
      </c>
      <c r="G2066" s="16" t="n">
        <v>45769</v>
      </c>
      <c r="H2066" s="6" t="s">
        <v>4516</v>
      </c>
      <c r="J2066" s="1" t="s">
        <v>34</v>
      </c>
      <c r="K2066" s="1" t="s">
        <v>35</v>
      </c>
      <c r="L2066" s="1" t="s">
        <v>4517</v>
      </c>
      <c r="M2066" s="17" t="str">
        <f aca="false">IF(COUNTIF(поверки!$H$6:$H$3175,поверки!$H2066)&gt;1,"Дубликат","")</f>
        <v/>
      </c>
      <c r="N2066" s="17" t="str">
        <f aca="false">IF(COUNTIF(поверки!$L$6:$L$3175,поверки!$L2066)&gt;1,"Дубликат","")</f>
        <v/>
      </c>
      <c r="O2066" s="18" t="n">
        <v>2061</v>
      </c>
      <c r="P2066" s="17" t="str">
        <f aca="false">CONCATENATE(TEXT(MONTH(поверки!$G2066),"00"),"/",TEXT(поверки!$O2066,"000"), "/",TEXT(YEAR(поверки!$G2066)-2000,"00"))</f>
        <v>04/2061/25</v>
      </c>
      <c r="Q2066" s="17" t="str">
        <f aca="false">VLOOKUP(поверки!$F2066,'соответстиви ОТ типу'!$K$4:$M$344,2,FALSE())</f>
        <v>Преобразователь вторичный цифровой</v>
      </c>
      <c r="R2066" s="17" t="s">
        <v>42</v>
      </c>
      <c r="S2066" s="17" t="s">
        <v>4518</v>
      </c>
      <c r="T2066" s="17" t="n">
        <v>7</v>
      </c>
      <c r="U2066" s="19" t="n">
        <f aca="false">VLOOKUP(поверки!$T2066,'Акты п-п'!$C$5:$I$57,2,FALSE())</f>
        <v>45768</v>
      </c>
      <c r="V2066" s="19" t="n">
        <f aca="false">VLOOKUP(поверки!$T2066,'Акты п-п'!$C$5:$I$57,3,FALSE())</f>
        <v>45772</v>
      </c>
      <c r="W2066" s="17" t="str">
        <f aca="false">VLOOKUP(поверки!$T2066,'Акты п-п'!$C$5:$I$57,5,FALSE())</f>
        <v>Кадыков П.Ю.</v>
      </c>
      <c r="X2066" s="17" t="n">
        <f aca="false">поверки!$G2066-поверки!$U2066</f>
        <v>1</v>
      </c>
      <c r="Y2066" s="17" t="n">
        <f aca="false">поверки!$V2066-поверки!$G2066</f>
        <v>3</v>
      </c>
      <c r="Z2066" s="17" t="str">
        <f aca="false">CONCATENATE(поверки!$Q2066," ",поверки!$S2066," номер ",поверки!$H2066)</f>
        <v>Преобразователь вторичный цифровой DIH52-I номер 1107ZNLC</v>
      </c>
    </row>
    <row r="2067" customFormat="false" ht="17.9" hidden="true" customHeight="false" outlineLevel="0" collapsed="false">
      <c r="B2067" s="1" t="s">
        <v>66</v>
      </c>
      <c r="C2067" s="1" t="s">
        <v>30</v>
      </c>
      <c r="D2067" s="1" t="s">
        <v>31</v>
      </c>
      <c r="F2067" s="1" t="s">
        <v>4515</v>
      </c>
      <c r="G2067" s="16" t="n">
        <v>45769</v>
      </c>
      <c r="H2067" s="6" t="s">
        <v>4519</v>
      </c>
      <c r="J2067" s="1" t="s">
        <v>34</v>
      </c>
      <c r="K2067" s="1" t="s">
        <v>35</v>
      </c>
      <c r="L2067" s="1" t="s">
        <v>4520</v>
      </c>
      <c r="M2067" s="17" t="str">
        <f aca="false">IF(COUNTIF(поверки!$H$6:$H$3175,поверки!$H2067)&gt;1,"Дубликат","")</f>
        <v/>
      </c>
      <c r="N2067" s="17" t="str">
        <f aca="false">IF(COUNTIF(поверки!$L$6:$L$3175,поверки!$L2067)&gt;1,"Дубликат","")</f>
        <v/>
      </c>
      <c r="O2067" s="18" t="n">
        <v>2062</v>
      </c>
      <c r="P2067" s="17" t="str">
        <f aca="false">CONCATENATE(TEXT(MONTH(поверки!$G2067),"00"),"/",TEXT(поверки!$O2067,"000"), "/",TEXT(YEAR(поверки!$G2067)-2000,"00"))</f>
        <v>04/2062/25</v>
      </c>
      <c r="Q2067" s="17" t="str">
        <f aca="false">VLOOKUP(поверки!$F2067,'соответстиви ОТ типу'!$K$4:$M$344,2,FALSE())</f>
        <v>Преобразователь вторичный цифровой</v>
      </c>
      <c r="R2067" s="17" t="s">
        <v>42</v>
      </c>
      <c r="S2067" s="17" t="s">
        <v>4518</v>
      </c>
      <c r="T2067" s="17" t="n">
        <v>7</v>
      </c>
      <c r="U2067" s="19" t="n">
        <f aca="false">VLOOKUP(поверки!$T2067,'Акты п-п'!$C$5:$I$57,2,FALSE())</f>
        <v>45768</v>
      </c>
      <c r="V2067" s="19" t="n">
        <f aca="false">VLOOKUP(поверки!$T2067,'Акты п-п'!$C$5:$I$57,3,FALSE())</f>
        <v>45772</v>
      </c>
      <c r="W2067" s="17" t="str">
        <f aca="false">VLOOKUP(поверки!$T2067,'Акты п-п'!$C$5:$I$57,5,FALSE())</f>
        <v>Кадыков П.Ю.</v>
      </c>
      <c r="X2067" s="17" t="n">
        <f aca="false">поверки!$G2067-поверки!$U2067</f>
        <v>1</v>
      </c>
      <c r="Y2067" s="17" t="n">
        <f aca="false">поверки!$V2067-поверки!$G2067</f>
        <v>3</v>
      </c>
      <c r="Z2067" s="17" t="str">
        <f aca="false">CONCATENATE(поверки!$Q2067," ",поверки!$S2067," номер ",поверки!$H2067)</f>
        <v>Преобразователь вторичный цифровой DIH52-I номер 1107ZNLB</v>
      </c>
    </row>
    <row r="2068" customFormat="false" ht="17.9" hidden="true" customHeight="false" outlineLevel="0" collapsed="false">
      <c r="B2068" s="1" t="s">
        <v>66</v>
      </c>
      <c r="C2068" s="1" t="s">
        <v>30</v>
      </c>
      <c r="D2068" s="1" t="s">
        <v>31</v>
      </c>
      <c r="F2068" s="1" t="s">
        <v>4515</v>
      </c>
      <c r="G2068" s="16" t="n">
        <v>45769</v>
      </c>
      <c r="H2068" s="6" t="s">
        <v>4521</v>
      </c>
      <c r="J2068" s="1" t="s">
        <v>34</v>
      </c>
      <c r="K2068" s="1" t="s">
        <v>35</v>
      </c>
      <c r="L2068" s="1" t="s">
        <v>4522</v>
      </c>
      <c r="M2068" s="17" t="str">
        <f aca="false">IF(COUNTIF(поверки!$H$6:$H$3175,поверки!$H2068)&gt;1,"Дубликат","")</f>
        <v/>
      </c>
      <c r="N2068" s="17" t="str">
        <f aca="false">IF(COUNTIF(поверки!$L$6:$L$3175,поверки!$L2068)&gt;1,"Дубликат","")</f>
        <v/>
      </c>
      <c r="O2068" s="18" t="n">
        <v>2063</v>
      </c>
      <c r="P2068" s="17" t="str">
        <f aca="false">CONCATENATE(TEXT(MONTH(поверки!$G2068),"00"),"/",TEXT(поверки!$O2068,"000"), "/",TEXT(YEAR(поверки!$G2068)-2000,"00"))</f>
        <v>04/2063/25</v>
      </c>
      <c r="Q2068" s="17" t="str">
        <f aca="false">VLOOKUP(поверки!$F2068,'соответстиви ОТ типу'!$K$4:$M$344,2,FALSE())</f>
        <v>Преобразователь вторичный цифровой</v>
      </c>
      <c r="R2068" s="17" t="s">
        <v>42</v>
      </c>
      <c r="S2068" s="17" t="s">
        <v>4518</v>
      </c>
      <c r="T2068" s="17" t="n">
        <v>7</v>
      </c>
      <c r="U2068" s="19" t="n">
        <f aca="false">VLOOKUP(поверки!$T2068,'Акты п-п'!$C$5:$I$57,2,FALSE())</f>
        <v>45768</v>
      </c>
      <c r="V2068" s="19" t="n">
        <f aca="false">VLOOKUP(поверки!$T2068,'Акты п-п'!$C$5:$I$57,3,FALSE())</f>
        <v>45772</v>
      </c>
      <c r="W2068" s="17" t="str">
        <f aca="false">VLOOKUP(поверки!$T2068,'Акты п-п'!$C$5:$I$57,5,FALSE())</f>
        <v>Кадыков П.Ю.</v>
      </c>
      <c r="X2068" s="17" t="n">
        <f aca="false">поверки!$G2068-поверки!$U2068</f>
        <v>1</v>
      </c>
      <c r="Y2068" s="17" t="n">
        <f aca="false">поверки!$V2068-поверки!$G2068</f>
        <v>3</v>
      </c>
      <c r="Z2068" s="17" t="str">
        <f aca="false">CONCATENATE(поверки!$Q2068," ",поверки!$S2068," номер ",поверки!$H2068)</f>
        <v>Преобразователь вторичный цифровой DIH52-I номер 1107ZNKH</v>
      </c>
    </row>
    <row r="2069" customFormat="false" ht="17.9" hidden="true" customHeight="false" outlineLevel="0" collapsed="false">
      <c r="B2069" s="1" t="s">
        <v>66</v>
      </c>
      <c r="C2069" s="1" t="s">
        <v>30</v>
      </c>
      <c r="D2069" s="1" t="s">
        <v>31</v>
      </c>
      <c r="F2069" s="1" t="s">
        <v>4515</v>
      </c>
      <c r="G2069" s="16" t="n">
        <v>45769</v>
      </c>
      <c r="H2069" s="6" t="s">
        <v>4523</v>
      </c>
      <c r="J2069" s="1" t="s">
        <v>34</v>
      </c>
      <c r="K2069" s="1" t="s">
        <v>35</v>
      </c>
      <c r="L2069" s="1" t="s">
        <v>4524</v>
      </c>
      <c r="M2069" s="17" t="str">
        <f aca="false">IF(COUNTIF(поверки!$H$6:$H$3175,поверки!$H2069)&gt;1,"Дубликат","")</f>
        <v/>
      </c>
      <c r="N2069" s="17" t="str">
        <f aca="false">IF(COUNTIF(поверки!$L$6:$L$3175,поверки!$L2069)&gt;1,"Дубликат","")</f>
        <v/>
      </c>
      <c r="O2069" s="18" t="n">
        <v>2064</v>
      </c>
      <c r="P2069" s="17" t="str">
        <f aca="false">CONCATENATE(TEXT(MONTH(поверки!$G2069),"00"),"/",TEXT(поверки!$O2069,"000"), "/",TEXT(YEAR(поверки!$G2069)-2000,"00"))</f>
        <v>04/2064/25</v>
      </c>
      <c r="Q2069" s="17" t="str">
        <f aca="false">VLOOKUP(поверки!$F2069,'соответстиви ОТ типу'!$K$4:$M$344,2,FALSE())</f>
        <v>Преобразователь вторичный цифровой</v>
      </c>
      <c r="R2069" s="17" t="s">
        <v>42</v>
      </c>
      <c r="S2069" s="17" t="s">
        <v>4518</v>
      </c>
      <c r="T2069" s="17" t="n">
        <v>7</v>
      </c>
      <c r="U2069" s="19" t="n">
        <f aca="false">VLOOKUP(поверки!$T2069,'Акты п-п'!$C$5:$I$57,2,FALSE())</f>
        <v>45768</v>
      </c>
      <c r="V2069" s="19" t="n">
        <f aca="false">VLOOKUP(поверки!$T2069,'Акты п-п'!$C$5:$I$57,3,FALSE())</f>
        <v>45772</v>
      </c>
      <c r="W2069" s="17" t="str">
        <f aca="false">VLOOKUP(поверки!$T2069,'Акты п-п'!$C$5:$I$57,5,FALSE())</f>
        <v>Кадыков П.Ю.</v>
      </c>
      <c r="X2069" s="17" t="n">
        <f aca="false">поверки!$G2069-поверки!$U2069</f>
        <v>1</v>
      </c>
      <c r="Y2069" s="17" t="n">
        <f aca="false">поверки!$V2069-поверки!$G2069</f>
        <v>3</v>
      </c>
      <c r="Z2069" s="17" t="str">
        <f aca="false">CONCATENATE(поверки!$Q2069," ",поверки!$S2069," номер ",поверки!$H2069)</f>
        <v>Преобразователь вторичный цифровой DIH52-I номер 1107ZNL9</v>
      </c>
    </row>
    <row r="2070" customFormat="false" ht="17.9" hidden="true" customHeight="false" outlineLevel="0" collapsed="false">
      <c r="B2070" s="1" t="s">
        <v>66</v>
      </c>
      <c r="C2070" s="1" t="s">
        <v>30</v>
      </c>
      <c r="D2070" s="1" t="s">
        <v>31</v>
      </c>
      <c r="F2070" s="1" t="s">
        <v>2607</v>
      </c>
      <c r="G2070" s="16" t="n">
        <v>45769</v>
      </c>
      <c r="H2070" s="6" t="s">
        <v>4525</v>
      </c>
      <c r="J2070" s="1" t="s">
        <v>34</v>
      </c>
      <c r="K2070" s="1" t="s">
        <v>35</v>
      </c>
      <c r="L2070" s="1" t="s">
        <v>4526</v>
      </c>
      <c r="M2070" s="17" t="str">
        <f aca="false">IF(COUNTIF(поверки!$H$6:$H$3175,поверки!$H2070)&gt;1,"Дубликат","")</f>
        <v/>
      </c>
      <c r="N2070" s="17" t="str">
        <f aca="false">IF(COUNTIF(поверки!$L$6:$L$3175,поверки!$L2070)&gt;1,"Дубликат","")</f>
        <v/>
      </c>
      <c r="O2070" s="18" t="n">
        <v>2065</v>
      </c>
      <c r="P2070" s="17" t="str">
        <f aca="false">CONCATENATE(TEXT(MONTH(поверки!$G2070),"00"),"/",TEXT(поверки!$O2070,"000"), "/",TEXT(YEAR(поверки!$G2070)-2000,"00"))</f>
        <v>04/2065/25</v>
      </c>
      <c r="Q2070" s="17" t="str">
        <f aca="false">VLOOKUP(поверки!$F2070,'соответстиви ОТ типу'!$K$4:$M$344,2,FALSE())</f>
        <v>Преобразователь измерительный</v>
      </c>
      <c r="R2070" s="17" t="s">
        <v>42</v>
      </c>
      <c r="S2070" s="17" t="s">
        <v>2610</v>
      </c>
      <c r="T2070" s="17" t="n">
        <v>7</v>
      </c>
      <c r="U2070" s="19" t="n">
        <f aca="false">VLOOKUP(поверки!$T2070,'Акты п-п'!$C$5:$I$57,2,FALSE())</f>
        <v>45768</v>
      </c>
      <c r="V2070" s="19" t="n">
        <f aca="false">VLOOKUP(поверки!$T2070,'Акты п-п'!$C$5:$I$57,3,FALSE())</f>
        <v>45772</v>
      </c>
      <c r="W2070" s="17" t="str">
        <f aca="false">VLOOKUP(поверки!$T2070,'Акты п-п'!$C$5:$I$57,5,FALSE())</f>
        <v>Кадыков П.Ю.</v>
      </c>
      <c r="X2070" s="17" t="n">
        <f aca="false">поверки!$G2070-поверки!$U2070</f>
        <v>1</v>
      </c>
      <c r="Y2070" s="17" t="n">
        <f aca="false">поверки!$V2070-поверки!$G2070</f>
        <v>3</v>
      </c>
      <c r="Z2070" s="17" t="str">
        <f aca="false">CONCATENATE(поверки!$Q2070," ",поверки!$S2070," номер ",поверки!$H2070)</f>
        <v>Преобразователь измерительный PR5335D номер 140940498</v>
      </c>
    </row>
    <row r="2071" customFormat="false" ht="17.9" hidden="true" customHeight="false" outlineLevel="0" collapsed="false">
      <c r="B2071" s="1" t="s">
        <v>66</v>
      </c>
      <c r="C2071" s="1" t="s">
        <v>30</v>
      </c>
      <c r="D2071" s="1" t="s">
        <v>31</v>
      </c>
      <c r="F2071" s="1" t="s">
        <v>2607</v>
      </c>
      <c r="G2071" s="16" t="n">
        <v>45769</v>
      </c>
      <c r="H2071" s="6" t="s">
        <v>4527</v>
      </c>
      <c r="J2071" s="1" t="s">
        <v>34</v>
      </c>
      <c r="K2071" s="1" t="s">
        <v>35</v>
      </c>
      <c r="L2071" s="1" t="s">
        <v>4528</v>
      </c>
      <c r="M2071" s="17" t="str">
        <f aca="false">IF(COUNTIF(поверки!$H$6:$H$3175,поверки!$H2071)&gt;1,"Дубликат","")</f>
        <v/>
      </c>
      <c r="N2071" s="17" t="str">
        <f aca="false">IF(COUNTIF(поверки!$L$6:$L$3175,поверки!$L2071)&gt;1,"Дубликат","")</f>
        <v/>
      </c>
      <c r="O2071" s="18" t="n">
        <v>2066</v>
      </c>
      <c r="P2071" s="17" t="str">
        <f aca="false">CONCATENATE(TEXT(MONTH(поверки!$G2071),"00"),"/",TEXT(поверки!$O2071,"000"), "/",TEXT(YEAR(поверки!$G2071)-2000,"00"))</f>
        <v>04/2066/25</v>
      </c>
      <c r="Q2071" s="17" t="str">
        <f aca="false">VLOOKUP(поверки!$F2071,'соответстиви ОТ типу'!$K$4:$M$344,2,FALSE())</f>
        <v>Преобразователь измерительный</v>
      </c>
      <c r="R2071" s="17" t="s">
        <v>42</v>
      </c>
      <c r="S2071" s="17" t="s">
        <v>2610</v>
      </c>
      <c r="T2071" s="17" t="n">
        <v>7</v>
      </c>
      <c r="U2071" s="19" t="n">
        <f aca="false">VLOOKUP(поверки!$T2071,'Акты п-п'!$C$5:$I$57,2,FALSE())</f>
        <v>45768</v>
      </c>
      <c r="V2071" s="19" t="n">
        <f aca="false">VLOOKUP(поверки!$T2071,'Акты п-п'!$C$5:$I$57,3,FALSE())</f>
        <v>45772</v>
      </c>
      <c r="W2071" s="17" t="str">
        <f aca="false">VLOOKUP(поверки!$T2071,'Акты п-п'!$C$5:$I$57,5,FALSE())</f>
        <v>Кадыков П.Ю.</v>
      </c>
      <c r="X2071" s="17" t="n">
        <f aca="false">поверки!$G2071-поверки!$U2071</f>
        <v>1</v>
      </c>
      <c r="Y2071" s="17" t="n">
        <f aca="false">поверки!$V2071-поверки!$G2071</f>
        <v>3</v>
      </c>
      <c r="Z2071" s="17" t="str">
        <f aca="false">CONCATENATE(поверки!$Q2071," ",поверки!$S2071," номер ",поверки!$H2071)</f>
        <v>Преобразователь измерительный PR5335D номер 140940499</v>
      </c>
    </row>
    <row r="2072" customFormat="false" ht="17.9" hidden="true" customHeight="false" outlineLevel="0" collapsed="false">
      <c r="B2072" s="1" t="s">
        <v>66</v>
      </c>
      <c r="C2072" s="1" t="s">
        <v>30</v>
      </c>
      <c r="D2072" s="1" t="s">
        <v>31</v>
      </c>
      <c r="F2072" s="1" t="s">
        <v>2607</v>
      </c>
      <c r="G2072" s="16" t="n">
        <v>45769</v>
      </c>
      <c r="H2072" s="6" t="s">
        <v>4529</v>
      </c>
      <c r="J2072" s="1" t="s">
        <v>34</v>
      </c>
      <c r="K2072" s="1" t="s">
        <v>35</v>
      </c>
      <c r="L2072" s="1" t="s">
        <v>4530</v>
      </c>
      <c r="M2072" s="17" t="str">
        <f aca="false">IF(COUNTIF(поверки!$H$6:$H$3175,поверки!$H2072)&gt;1,"Дубликат","")</f>
        <v/>
      </c>
      <c r="N2072" s="17" t="str">
        <f aca="false">IF(COUNTIF(поверки!$L$6:$L$3175,поверки!$L2072)&gt;1,"Дубликат","")</f>
        <v/>
      </c>
      <c r="O2072" s="18" t="n">
        <v>2067</v>
      </c>
      <c r="P2072" s="17" t="str">
        <f aca="false">CONCATENATE(TEXT(MONTH(поверки!$G2072),"00"),"/",TEXT(поверки!$O2072,"000"), "/",TEXT(YEAR(поверки!$G2072)-2000,"00"))</f>
        <v>04/2067/25</v>
      </c>
      <c r="Q2072" s="17" t="str">
        <f aca="false">VLOOKUP(поверки!$F2072,'соответстиви ОТ типу'!$K$4:$M$344,2,FALSE())</f>
        <v>Преобразователь измерительный</v>
      </c>
      <c r="R2072" s="17" t="s">
        <v>42</v>
      </c>
      <c r="S2072" s="17" t="s">
        <v>2610</v>
      </c>
      <c r="T2072" s="17" t="n">
        <v>7</v>
      </c>
      <c r="U2072" s="19" t="n">
        <f aca="false">VLOOKUP(поверки!$T2072,'Акты п-п'!$C$5:$I$57,2,FALSE())</f>
        <v>45768</v>
      </c>
      <c r="V2072" s="19" t="n">
        <f aca="false">VLOOKUP(поверки!$T2072,'Акты п-п'!$C$5:$I$57,3,FALSE())</f>
        <v>45772</v>
      </c>
      <c r="W2072" s="17" t="str">
        <f aca="false">VLOOKUP(поверки!$T2072,'Акты п-п'!$C$5:$I$57,5,FALSE())</f>
        <v>Кадыков П.Ю.</v>
      </c>
      <c r="X2072" s="17" t="n">
        <f aca="false">поверки!$G2072-поверки!$U2072</f>
        <v>1</v>
      </c>
      <c r="Y2072" s="17" t="n">
        <f aca="false">поверки!$V2072-поверки!$G2072</f>
        <v>3</v>
      </c>
      <c r="Z2072" s="17" t="str">
        <f aca="false">CONCATENATE(поверки!$Q2072," ",поверки!$S2072," номер ",поверки!$H2072)</f>
        <v>Преобразователь измерительный PR5335D номер 160934766</v>
      </c>
    </row>
    <row r="2073" customFormat="false" ht="17.9" hidden="true" customHeight="false" outlineLevel="0" collapsed="false">
      <c r="B2073" s="1" t="s">
        <v>66</v>
      </c>
      <c r="C2073" s="1" t="s">
        <v>30</v>
      </c>
      <c r="D2073" s="1" t="s">
        <v>31</v>
      </c>
      <c r="F2073" s="1" t="s">
        <v>2607</v>
      </c>
      <c r="G2073" s="16" t="n">
        <v>45769</v>
      </c>
      <c r="H2073" s="6" t="s">
        <v>4531</v>
      </c>
      <c r="J2073" s="1" t="s">
        <v>34</v>
      </c>
      <c r="K2073" s="1" t="s">
        <v>35</v>
      </c>
      <c r="L2073" s="1" t="s">
        <v>4532</v>
      </c>
      <c r="M2073" s="17" t="str">
        <f aca="false">IF(COUNTIF(поверки!$H$6:$H$3175,поверки!$H2073)&gt;1,"Дубликат","")</f>
        <v/>
      </c>
      <c r="N2073" s="17" t="str">
        <f aca="false">IF(COUNTIF(поверки!$L$6:$L$3175,поверки!$L2073)&gt;1,"Дубликат","")</f>
        <v/>
      </c>
      <c r="O2073" s="18" t="n">
        <v>2068</v>
      </c>
      <c r="P2073" s="17" t="str">
        <f aca="false">CONCATENATE(TEXT(MONTH(поверки!$G2073),"00"),"/",TEXT(поверки!$O2073,"000"), "/",TEXT(YEAR(поверки!$G2073)-2000,"00"))</f>
        <v>04/2068/25</v>
      </c>
      <c r="Q2073" s="17" t="str">
        <f aca="false">VLOOKUP(поверки!$F2073,'соответстиви ОТ типу'!$K$4:$M$344,2,FALSE())</f>
        <v>Преобразователь измерительный</v>
      </c>
      <c r="R2073" s="17" t="s">
        <v>42</v>
      </c>
      <c r="S2073" s="17" t="s">
        <v>2610</v>
      </c>
      <c r="T2073" s="17" t="n">
        <v>7</v>
      </c>
      <c r="U2073" s="19" t="n">
        <f aca="false">VLOOKUP(поверки!$T2073,'Акты п-п'!$C$5:$I$57,2,FALSE())</f>
        <v>45768</v>
      </c>
      <c r="V2073" s="19" t="n">
        <f aca="false">VLOOKUP(поверки!$T2073,'Акты п-п'!$C$5:$I$57,3,FALSE())</f>
        <v>45772</v>
      </c>
      <c r="W2073" s="17" t="str">
        <f aca="false">VLOOKUP(поверки!$T2073,'Акты п-п'!$C$5:$I$57,5,FALSE())</f>
        <v>Кадыков П.Ю.</v>
      </c>
      <c r="X2073" s="17" t="n">
        <f aca="false">поверки!$G2073-поверки!$U2073</f>
        <v>1</v>
      </c>
      <c r="Y2073" s="17" t="n">
        <f aca="false">поверки!$V2073-поверки!$G2073</f>
        <v>3</v>
      </c>
      <c r="Z2073" s="17" t="str">
        <f aca="false">CONCATENATE(поверки!$Q2073," ",поверки!$S2073," номер ",поверки!$H2073)</f>
        <v>Преобразователь измерительный PR5335D номер 140940500</v>
      </c>
    </row>
    <row r="2074" customFormat="false" ht="17.9" hidden="true" customHeight="false" outlineLevel="0" collapsed="false">
      <c r="B2074" s="1" t="s">
        <v>66</v>
      </c>
      <c r="C2074" s="1" t="s">
        <v>30</v>
      </c>
      <c r="D2074" s="1" t="s">
        <v>31</v>
      </c>
      <c r="F2074" s="1" t="s">
        <v>146</v>
      </c>
      <c r="G2074" s="16" t="n">
        <v>45769</v>
      </c>
      <c r="H2074" s="6" t="s">
        <v>4533</v>
      </c>
      <c r="J2074" s="1" t="s">
        <v>34</v>
      </c>
      <c r="K2074" s="1" t="s">
        <v>35</v>
      </c>
      <c r="L2074" s="1" t="s">
        <v>4534</v>
      </c>
      <c r="M2074" s="17" t="str">
        <f aca="false">IF(COUNTIF(поверки!$H$6:$H$3175,поверки!$H2074)&gt;1,"Дубликат","")</f>
        <v/>
      </c>
      <c r="N2074" s="17" t="str">
        <f aca="false">IF(COUNTIF(поверки!$L$6:$L$3175,поверки!$L2074)&gt;1,"Дубликат","")</f>
        <v/>
      </c>
      <c r="O2074" s="18" t="n">
        <v>2069</v>
      </c>
      <c r="P2074" s="17" t="str">
        <f aca="false">CONCATENATE(TEXT(MONTH(поверки!$G2074),"00"),"/",TEXT(поверки!$O2074,"000"), "/",TEXT(YEAR(поверки!$G2074)-2000,"00"))</f>
        <v>04/2069/25</v>
      </c>
      <c r="Q2074" s="17" t="str">
        <f aca="false">VLOOKUP(поверки!$F2074,'соответстиви ОТ типу'!$K$4:$M$344,2,FALSE())</f>
        <v>Преобразователь измерительный</v>
      </c>
      <c r="R2074" s="17" t="s">
        <v>42</v>
      </c>
      <c r="S2074" s="17" t="n">
        <v>248</v>
      </c>
      <c r="T2074" s="17" t="n">
        <v>7</v>
      </c>
      <c r="U2074" s="19" t="n">
        <f aca="false">VLOOKUP(поверки!$T2074,'Акты п-п'!$C$5:$I$57,2,FALSE())</f>
        <v>45768</v>
      </c>
      <c r="V2074" s="19" t="n">
        <f aca="false">VLOOKUP(поверки!$T2074,'Акты п-п'!$C$5:$I$57,3,FALSE())</f>
        <v>45772</v>
      </c>
      <c r="W2074" s="17" t="str">
        <f aca="false">VLOOKUP(поверки!$T2074,'Акты п-п'!$C$5:$I$57,5,FALSE())</f>
        <v>Кадыков П.Ю.</v>
      </c>
      <c r="X2074" s="17" t="n">
        <f aca="false">поверки!$G2074-поверки!$U2074</f>
        <v>1</v>
      </c>
      <c r="Y2074" s="17" t="n">
        <f aca="false">поверки!$V2074-поверки!$G2074</f>
        <v>3</v>
      </c>
      <c r="Z2074" s="17" t="str">
        <f aca="false">CONCATENATE(поверки!$Q2074," ",поверки!$S2074," номер ",поверки!$H2074)</f>
        <v>Преобразователь измерительный 248 номер 02584347</v>
      </c>
    </row>
    <row r="2075" customFormat="false" ht="17.9" hidden="true" customHeight="false" outlineLevel="0" collapsed="false">
      <c r="B2075" s="1" t="s">
        <v>66</v>
      </c>
      <c r="C2075" s="1" t="s">
        <v>30</v>
      </c>
      <c r="D2075" s="1" t="s">
        <v>31</v>
      </c>
      <c r="F2075" s="1" t="s">
        <v>146</v>
      </c>
      <c r="G2075" s="16" t="n">
        <v>45769</v>
      </c>
      <c r="H2075" s="6" t="s">
        <v>4535</v>
      </c>
      <c r="J2075" s="1" t="s">
        <v>34</v>
      </c>
      <c r="K2075" s="1" t="s">
        <v>35</v>
      </c>
      <c r="L2075" s="1" t="s">
        <v>4536</v>
      </c>
      <c r="M2075" s="17" t="str">
        <f aca="false">IF(COUNTIF(поверки!$H$6:$H$3175,поверки!$H2075)&gt;1,"Дубликат","")</f>
        <v/>
      </c>
      <c r="N2075" s="17" t="str">
        <f aca="false">IF(COUNTIF(поверки!$L$6:$L$3175,поверки!$L2075)&gt;1,"Дубликат","")</f>
        <v/>
      </c>
      <c r="O2075" s="18" t="n">
        <v>2070</v>
      </c>
      <c r="P2075" s="17" t="str">
        <f aca="false">CONCATENATE(TEXT(MONTH(поверки!$G2075),"00"),"/",TEXT(поверки!$O2075,"000"), "/",TEXT(YEAR(поверки!$G2075)-2000,"00"))</f>
        <v>04/2070/25</v>
      </c>
      <c r="Q2075" s="17" t="str">
        <f aca="false">VLOOKUP(поверки!$F2075,'соответстиви ОТ типу'!$K$4:$M$344,2,FALSE())</f>
        <v>Преобразователь измерительный</v>
      </c>
      <c r="R2075" s="17" t="s">
        <v>42</v>
      </c>
      <c r="S2075" s="17" t="n">
        <v>248</v>
      </c>
      <c r="T2075" s="17" t="n">
        <v>7</v>
      </c>
      <c r="U2075" s="19" t="n">
        <f aca="false">VLOOKUP(поверки!$T2075,'Акты п-п'!$C$5:$I$57,2,FALSE())</f>
        <v>45768</v>
      </c>
      <c r="V2075" s="19" t="n">
        <f aca="false">VLOOKUP(поверки!$T2075,'Акты п-п'!$C$5:$I$57,3,FALSE())</f>
        <v>45772</v>
      </c>
      <c r="W2075" s="17" t="str">
        <f aca="false">VLOOKUP(поверки!$T2075,'Акты п-п'!$C$5:$I$57,5,FALSE())</f>
        <v>Кадыков П.Ю.</v>
      </c>
      <c r="X2075" s="17" t="n">
        <f aca="false">поверки!$G2075-поверки!$U2075</f>
        <v>1</v>
      </c>
      <c r="Y2075" s="17" t="n">
        <f aca="false">поверки!$V2075-поверки!$G2075</f>
        <v>3</v>
      </c>
      <c r="Z2075" s="17" t="str">
        <f aca="false">CONCATENATE(поверки!$Q2075," ",поверки!$S2075," номер ",поверки!$H2075)</f>
        <v>Преобразователь измерительный 248 номер 02584349</v>
      </c>
    </row>
    <row r="2076" customFormat="false" ht="17.9" hidden="true" customHeight="false" outlineLevel="0" collapsed="false">
      <c r="B2076" s="1" t="s">
        <v>66</v>
      </c>
      <c r="C2076" s="1" t="s">
        <v>30</v>
      </c>
      <c r="D2076" s="1" t="s">
        <v>31</v>
      </c>
      <c r="F2076" s="1" t="s">
        <v>146</v>
      </c>
      <c r="G2076" s="16" t="n">
        <v>45769</v>
      </c>
      <c r="H2076" s="6" t="s">
        <v>4537</v>
      </c>
      <c r="J2076" s="1" t="s">
        <v>34</v>
      </c>
      <c r="K2076" s="1" t="s">
        <v>35</v>
      </c>
      <c r="L2076" s="1" t="s">
        <v>4538</v>
      </c>
      <c r="M2076" s="17" t="str">
        <f aca="false">IF(COUNTIF(поверки!$H$6:$H$3175,поверки!$H2076)&gt;1,"Дубликат","")</f>
        <v/>
      </c>
      <c r="N2076" s="17" t="str">
        <f aca="false">IF(COUNTIF(поверки!$L$6:$L$3175,поверки!$L2076)&gt;1,"Дубликат","")</f>
        <v/>
      </c>
      <c r="O2076" s="18" t="n">
        <v>2071</v>
      </c>
      <c r="P2076" s="17" t="str">
        <f aca="false">CONCATENATE(TEXT(MONTH(поверки!$G2076),"00"),"/",TEXT(поверки!$O2076,"000"), "/",TEXT(YEAR(поверки!$G2076)-2000,"00"))</f>
        <v>04/2071/25</v>
      </c>
      <c r="Q2076" s="17" t="str">
        <f aca="false">VLOOKUP(поверки!$F2076,'соответстиви ОТ типу'!$K$4:$M$344,2,FALSE())</f>
        <v>Преобразователь измерительный</v>
      </c>
      <c r="R2076" s="17" t="s">
        <v>42</v>
      </c>
      <c r="S2076" s="17" t="n">
        <v>248</v>
      </c>
      <c r="T2076" s="17" t="n">
        <v>7</v>
      </c>
      <c r="U2076" s="19" t="n">
        <f aca="false">VLOOKUP(поверки!$T2076,'Акты п-п'!$C$5:$I$57,2,FALSE())</f>
        <v>45768</v>
      </c>
      <c r="V2076" s="19" t="n">
        <f aca="false">VLOOKUP(поверки!$T2076,'Акты п-п'!$C$5:$I$57,3,FALSE())</f>
        <v>45772</v>
      </c>
      <c r="W2076" s="17" t="str">
        <f aca="false">VLOOKUP(поверки!$T2076,'Акты п-п'!$C$5:$I$57,5,FALSE())</f>
        <v>Кадыков П.Ю.</v>
      </c>
      <c r="X2076" s="17" t="n">
        <f aca="false">поверки!$G2076-поверки!$U2076</f>
        <v>1</v>
      </c>
      <c r="Y2076" s="17" t="n">
        <f aca="false">поверки!$V2076-поверки!$G2076</f>
        <v>3</v>
      </c>
      <c r="Z2076" s="17" t="str">
        <f aca="false">CONCATENATE(поверки!$Q2076," ",поверки!$S2076," номер ",поверки!$H2076)</f>
        <v>Преобразователь измерительный 248 номер 02584348</v>
      </c>
    </row>
    <row r="2077" customFormat="false" ht="17.9" hidden="true" customHeight="false" outlineLevel="0" collapsed="false">
      <c r="B2077" s="1" t="s">
        <v>66</v>
      </c>
      <c r="C2077" s="1" t="s">
        <v>30</v>
      </c>
      <c r="D2077" s="1" t="s">
        <v>31</v>
      </c>
      <c r="F2077" s="1" t="s">
        <v>2607</v>
      </c>
      <c r="G2077" s="16" t="n">
        <v>45769</v>
      </c>
      <c r="H2077" s="6" t="s">
        <v>4539</v>
      </c>
      <c r="J2077" s="1" t="s">
        <v>34</v>
      </c>
      <c r="K2077" s="1" t="s">
        <v>35</v>
      </c>
      <c r="L2077" s="1" t="s">
        <v>4540</v>
      </c>
      <c r="M2077" s="17" t="str">
        <f aca="false">IF(COUNTIF(поверки!$H$6:$H$3175,поверки!$H2077)&gt;1,"Дубликат","")</f>
        <v/>
      </c>
      <c r="N2077" s="17" t="str">
        <f aca="false">IF(COUNTIF(поверки!$L$6:$L$3175,поверки!$L2077)&gt;1,"Дубликат","")</f>
        <v/>
      </c>
      <c r="O2077" s="18" t="n">
        <v>2072</v>
      </c>
      <c r="P2077" s="17" t="str">
        <f aca="false">CONCATENATE(TEXT(MONTH(поверки!$G2077),"00"),"/",TEXT(поверки!$O2077,"000"), "/",TEXT(YEAR(поверки!$G2077)-2000,"00"))</f>
        <v>04/2072/25</v>
      </c>
      <c r="Q2077" s="17" t="str">
        <f aca="false">VLOOKUP(поверки!$F2077,'соответстиви ОТ типу'!$K$4:$M$344,2,FALSE())</f>
        <v>Преобразователь измерительный</v>
      </c>
      <c r="R2077" s="17" t="s">
        <v>46</v>
      </c>
      <c r="S2077" s="17" t="s">
        <v>2610</v>
      </c>
      <c r="T2077" s="17" t="n">
        <v>7</v>
      </c>
      <c r="U2077" s="19" t="n">
        <f aca="false">VLOOKUP(поверки!$T2077,'Акты п-п'!$C$5:$I$57,2,FALSE())</f>
        <v>45768</v>
      </c>
      <c r="V2077" s="19" t="n">
        <f aca="false">VLOOKUP(поверки!$T2077,'Акты п-п'!$C$5:$I$57,3,FALSE())</f>
        <v>45772</v>
      </c>
      <c r="W2077" s="17" t="str">
        <f aca="false">VLOOKUP(поверки!$T2077,'Акты п-п'!$C$5:$I$57,5,FALSE())</f>
        <v>Кадыков П.Ю.</v>
      </c>
      <c r="X2077" s="17" t="n">
        <f aca="false">поверки!$G2077-поверки!$U2077</f>
        <v>1</v>
      </c>
      <c r="Y2077" s="17" t="n">
        <f aca="false">поверки!$V2077-поверки!$G2077</f>
        <v>3</v>
      </c>
      <c r="Z2077" s="17" t="str">
        <f aca="false">CONCATENATE(поверки!$Q2077," ",поверки!$S2077," номер ",поверки!$H2077)</f>
        <v>Преобразователь измерительный PR5335D номер 130939331</v>
      </c>
    </row>
    <row r="2078" customFormat="false" ht="17.9" hidden="true" customHeight="false" outlineLevel="0" collapsed="false">
      <c r="B2078" s="1" t="s">
        <v>66</v>
      </c>
      <c r="C2078" s="1" t="s">
        <v>30</v>
      </c>
      <c r="D2078" s="1" t="s">
        <v>31</v>
      </c>
      <c r="F2078" s="1" t="s">
        <v>2607</v>
      </c>
      <c r="G2078" s="16" t="n">
        <v>45769</v>
      </c>
      <c r="H2078" s="6" t="s">
        <v>4541</v>
      </c>
      <c r="J2078" s="1" t="s">
        <v>34</v>
      </c>
      <c r="K2078" s="1" t="s">
        <v>35</v>
      </c>
      <c r="L2078" s="1" t="s">
        <v>4542</v>
      </c>
      <c r="M2078" s="17" t="str">
        <f aca="false">IF(COUNTIF(поверки!$H$6:$H$3175,поверки!$H2078)&gt;1,"Дубликат","")</f>
        <v/>
      </c>
      <c r="N2078" s="17" t="str">
        <f aca="false">IF(COUNTIF(поверки!$L$6:$L$3175,поверки!$L2078)&gt;1,"Дубликат","")</f>
        <v/>
      </c>
      <c r="O2078" s="18" t="n">
        <v>2073</v>
      </c>
      <c r="P2078" s="17" t="str">
        <f aca="false">CONCATENATE(TEXT(MONTH(поверки!$G2078),"00"),"/",TEXT(поверки!$O2078,"000"), "/",TEXT(YEAR(поверки!$G2078)-2000,"00"))</f>
        <v>04/2073/25</v>
      </c>
      <c r="Q2078" s="17" t="str">
        <f aca="false">VLOOKUP(поверки!$F2078,'соответстиви ОТ типу'!$K$4:$M$344,2,FALSE())</f>
        <v>Преобразователь измерительный</v>
      </c>
      <c r="R2078" s="17" t="s">
        <v>46</v>
      </c>
      <c r="S2078" s="17" t="s">
        <v>2610</v>
      </c>
      <c r="T2078" s="17" t="n">
        <v>7</v>
      </c>
      <c r="U2078" s="19" t="n">
        <f aca="false">VLOOKUP(поверки!$T2078,'Акты п-п'!$C$5:$I$57,2,FALSE())</f>
        <v>45768</v>
      </c>
      <c r="V2078" s="19" t="n">
        <f aca="false">VLOOKUP(поверки!$T2078,'Акты п-п'!$C$5:$I$57,3,FALSE())</f>
        <v>45772</v>
      </c>
      <c r="W2078" s="17" t="str">
        <f aca="false">VLOOKUP(поверки!$T2078,'Акты п-п'!$C$5:$I$57,5,FALSE())</f>
        <v>Кадыков П.Ю.</v>
      </c>
      <c r="X2078" s="17" t="n">
        <f aca="false">поверки!$G2078-поверки!$U2078</f>
        <v>1</v>
      </c>
      <c r="Y2078" s="17" t="n">
        <f aca="false">поверки!$V2078-поверки!$G2078</f>
        <v>3</v>
      </c>
      <c r="Z2078" s="17" t="str">
        <f aca="false">CONCATENATE(поверки!$Q2078," ",поверки!$S2078," номер ",поверки!$H2078)</f>
        <v>Преобразователь измерительный PR5335D номер 130939327</v>
      </c>
    </row>
    <row r="2079" customFormat="false" ht="17.9" hidden="true" customHeight="false" outlineLevel="0" collapsed="false">
      <c r="B2079" s="1" t="s">
        <v>66</v>
      </c>
      <c r="C2079" s="1" t="s">
        <v>30</v>
      </c>
      <c r="D2079" s="1" t="s">
        <v>31</v>
      </c>
      <c r="F2079" s="1" t="s">
        <v>2607</v>
      </c>
      <c r="G2079" s="16" t="n">
        <v>45769</v>
      </c>
      <c r="H2079" s="6" t="s">
        <v>4543</v>
      </c>
      <c r="J2079" s="1" t="s">
        <v>34</v>
      </c>
      <c r="K2079" s="1" t="s">
        <v>35</v>
      </c>
      <c r="L2079" s="1" t="s">
        <v>4544</v>
      </c>
      <c r="M2079" s="17" t="str">
        <f aca="false">IF(COUNTIF(поверки!$H$6:$H$3175,поверки!$H2079)&gt;1,"Дубликат","")</f>
        <v/>
      </c>
      <c r="N2079" s="17" t="str">
        <f aca="false">IF(COUNTIF(поверки!$L$6:$L$3175,поверки!$L2079)&gt;1,"Дубликат","")</f>
        <v/>
      </c>
      <c r="O2079" s="18" t="n">
        <v>2074</v>
      </c>
      <c r="P2079" s="17" t="str">
        <f aca="false">CONCATENATE(TEXT(MONTH(поверки!$G2079),"00"),"/",TEXT(поверки!$O2079,"000"), "/",TEXT(YEAR(поверки!$G2079)-2000,"00"))</f>
        <v>04/2074/25</v>
      </c>
      <c r="Q2079" s="17" t="str">
        <f aca="false">VLOOKUP(поверки!$F2079,'соответстиви ОТ типу'!$K$4:$M$344,2,FALSE())</f>
        <v>Преобразователь измерительный</v>
      </c>
      <c r="R2079" s="17" t="s">
        <v>46</v>
      </c>
      <c r="S2079" s="17" t="s">
        <v>2610</v>
      </c>
      <c r="T2079" s="17" t="n">
        <v>7</v>
      </c>
      <c r="U2079" s="19" t="n">
        <f aca="false">VLOOKUP(поверки!$T2079,'Акты п-п'!$C$5:$I$57,2,FALSE())</f>
        <v>45768</v>
      </c>
      <c r="V2079" s="19" t="n">
        <f aca="false">VLOOKUP(поверки!$T2079,'Акты п-п'!$C$5:$I$57,3,FALSE())</f>
        <v>45772</v>
      </c>
      <c r="W2079" s="17" t="str">
        <f aca="false">VLOOKUP(поверки!$T2079,'Акты п-п'!$C$5:$I$57,5,FALSE())</f>
        <v>Кадыков П.Ю.</v>
      </c>
      <c r="X2079" s="17" t="n">
        <f aca="false">поверки!$G2079-поверки!$U2079</f>
        <v>1</v>
      </c>
      <c r="Y2079" s="17" t="n">
        <f aca="false">поверки!$V2079-поверки!$G2079</f>
        <v>3</v>
      </c>
      <c r="Z2079" s="17" t="str">
        <f aca="false">CONCATENATE(поверки!$Q2079," ",поверки!$S2079," номер ",поверки!$H2079)</f>
        <v>Преобразователь измерительный PR5335D номер 130939325</v>
      </c>
    </row>
    <row r="2080" customFormat="false" ht="17.9" hidden="true" customHeight="false" outlineLevel="0" collapsed="false">
      <c r="B2080" s="1" t="s">
        <v>66</v>
      </c>
      <c r="C2080" s="1" t="s">
        <v>30</v>
      </c>
      <c r="D2080" s="1" t="s">
        <v>31</v>
      </c>
      <c r="F2080" s="1" t="s">
        <v>2607</v>
      </c>
      <c r="G2080" s="16" t="n">
        <v>45769</v>
      </c>
      <c r="H2080" s="6" t="s">
        <v>4545</v>
      </c>
      <c r="J2080" s="1" t="s">
        <v>34</v>
      </c>
      <c r="K2080" s="1" t="s">
        <v>35</v>
      </c>
      <c r="L2080" s="1" t="s">
        <v>4546</v>
      </c>
      <c r="M2080" s="17" t="str">
        <f aca="false">IF(COUNTIF(поверки!$H$6:$H$3175,поверки!$H2080)&gt;1,"Дубликат","")</f>
        <v/>
      </c>
      <c r="N2080" s="17" t="str">
        <f aca="false">IF(COUNTIF(поверки!$L$6:$L$3175,поверки!$L2080)&gt;1,"Дубликат","")</f>
        <v/>
      </c>
      <c r="O2080" s="18" t="n">
        <v>2075</v>
      </c>
      <c r="P2080" s="17" t="str">
        <f aca="false">CONCATENATE(TEXT(MONTH(поверки!$G2080),"00"),"/",TEXT(поверки!$O2080,"000"), "/",TEXT(YEAR(поверки!$G2080)-2000,"00"))</f>
        <v>04/2075/25</v>
      </c>
      <c r="Q2080" s="17" t="str">
        <f aca="false">VLOOKUP(поверки!$F2080,'соответстиви ОТ типу'!$K$4:$M$344,2,FALSE())</f>
        <v>Преобразователь измерительный</v>
      </c>
      <c r="R2080" s="17" t="s">
        <v>46</v>
      </c>
      <c r="S2080" s="17" t="s">
        <v>2610</v>
      </c>
      <c r="T2080" s="17" t="n">
        <v>7</v>
      </c>
      <c r="U2080" s="19" t="n">
        <f aca="false">VLOOKUP(поверки!$T2080,'Акты п-п'!$C$5:$I$57,2,FALSE())</f>
        <v>45768</v>
      </c>
      <c r="V2080" s="19" t="n">
        <f aca="false">VLOOKUP(поверки!$T2080,'Акты п-п'!$C$5:$I$57,3,FALSE())</f>
        <v>45772</v>
      </c>
      <c r="W2080" s="17" t="str">
        <f aca="false">VLOOKUP(поверки!$T2080,'Акты п-п'!$C$5:$I$57,5,FALSE())</f>
        <v>Кадыков П.Ю.</v>
      </c>
      <c r="X2080" s="17" t="n">
        <f aca="false">поверки!$G2080-поверки!$U2080</f>
        <v>1</v>
      </c>
      <c r="Y2080" s="17" t="n">
        <f aca="false">поверки!$V2080-поверки!$G2080</f>
        <v>3</v>
      </c>
      <c r="Z2080" s="17" t="str">
        <f aca="false">CONCATENATE(поверки!$Q2080," ",поверки!$S2080," номер ",поверки!$H2080)</f>
        <v>Преобразователь измерительный PR5335D номер 130939330</v>
      </c>
    </row>
    <row r="2081" customFormat="false" ht="17.9" hidden="true" customHeight="false" outlineLevel="0" collapsed="false">
      <c r="B2081" s="1" t="s">
        <v>66</v>
      </c>
      <c r="C2081" s="1" t="s">
        <v>30</v>
      </c>
      <c r="D2081" s="1" t="s">
        <v>31</v>
      </c>
      <c r="F2081" s="1" t="s">
        <v>2607</v>
      </c>
      <c r="G2081" s="16" t="n">
        <v>45769</v>
      </c>
      <c r="H2081" s="6" t="s">
        <v>4547</v>
      </c>
      <c r="J2081" s="1" t="s">
        <v>34</v>
      </c>
      <c r="K2081" s="1" t="s">
        <v>35</v>
      </c>
      <c r="L2081" s="1" t="s">
        <v>4548</v>
      </c>
      <c r="M2081" s="17" t="str">
        <f aca="false">IF(COUNTIF(поверки!$H$6:$H$3175,поверки!$H2081)&gt;1,"Дубликат","")</f>
        <v/>
      </c>
      <c r="N2081" s="17" t="str">
        <f aca="false">IF(COUNTIF(поверки!$L$6:$L$3175,поверки!$L2081)&gt;1,"Дубликат","")</f>
        <v/>
      </c>
      <c r="O2081" s="18" t="n">
        <v>2076</v>
      </c>
      <c r="P2081" s="17" t="str">
        <f aca="false">CONCATENATE(TEXT(MONTH(поверки!$G2081),"00"),"/",TEXT(поверки!$O2081,"000"), "/",TEXT(YEAR(поверки!$G2081)-2000,"00"))</f>
        <v>04/2076/25</v>
      </c>
      <c r="Q2081" s="17" t="str">
        <f aca="false">VLOOKUP(поверки!$F2081,'соответстиви ОТ типу'!$K$4:$M$344,2,FALSE())</f>
        <v>Преобразователь измерительный</v>
      </c>
      <c r="R2081" s="17" t="s">
        <v>46</v>
      </c>
      <c r="S2081" s="17" t="s">
        <v>2610</v>
      </c>
      <c r="T2081" s="17" t="n">
        <v>7</v>
      </c>
      <c r="U2081" s="19" t="n">
        <f aca="false">VLOOKUP(поверки!$T2081,'Акты п-п'!$C$5:$I$57,2,FALSE())</f>
        <v>45768</v>
      </c>
      <c r="V2081" s="19" t="n">
        <f aca="false">VLOOKUP(поверки!$T2081,'Акты п-п'!$C$5:$I$57,3,FALSE())</f>
        <v>45772</v>
      </c>
      <c r="W2081" s="17" t="str">
        <f aca="false">VLOOKUP(поверки!$T2081,'Акты п-п'!$C$5:$I$57,5,FALSE())</f>
        <v>Кадыков П.Ю.</v>
      </c>
      <c r="X2081" s="17" t="n">
        <f aca="false">поверки!$G2081-поверки!$U2081</f>
        <v>1</v>
      </c>
      <c r="Y2081" s="17" t="n">
        <f aca="false">поверки!$V2081-поверки!$G2081</f>
        <v>3</v>
      </c>
      <c r="Z2081" s="17" t="str">
        <f aca="false">CONCATENATE(поверки!$Q2081," ",поверки!$S2081," номер ",поверки!$H2081)</f>
        <v>Преобразователь измерительный PR5335D номер 130939326</v>
      </c>
    </row>
    <row r="2082" customFormat="false" ht="17.9" hidden="true" customHeight="false" outlineLevel="0" collapsed="false">
      <c r="B2082" s="1" t="s">
        <v>66</v>
      </c>
      <c r="C2082" s="1" t="s">
        <v>30</v>
      </c>
      <c r="D2082" s="1" t="s">
        <v>31</v>
      </c>
      <c r="F2082" s="1" t="s">
        <v>2607</v>
      </c>
      <c r="G2082" s="16" t="n">
        <v>45769</v>
      </c>
      <c r="H2082" s="6" t="s">
        <v>4549</v>
      </c>
      <c r="J2082" s="1" t="s">
        <v>34</v>
      </c>
      <c r="K2082" s="1" t="s">
        <v>35</v>
      </c>
      <c r="L2082" s="1" t="s">
        <v>4550</v>
      </c>
      <c r="M2082" s="17" t="str">
        <f aca="false">IF(COUNTIF(поверки!$H$6:$H$3175,поверки!$H2082)&gt;1,"Дубликат","")</f>
        <v/>
      </c>
      <c r="N2082" s="17" t="str">
        <f aca="false">IF(COUNTIF(поверки!$L$6:$L$3175,поверки!$L2082)&gt;1,"Дубликат","")</f>
        <v/>
      </c>
      <c r="O2082" s="18" t="n">
        <v>2077</v>
      </c>
      <c r="P2082" s="17" t="str">
        <f aca="false">CONCATENATE(TEXT(MONTH(поверки!$G2082),"00"),"/",TEXT(поверки!$O2082,"000"), "/",TEXT(YEAR(поверки!$G2082)-2000,"00"))</f>
        <v>04/2077/25</v>
      </c>
      <c r="Q2082" s="17" t="str">
        <f aca="false">VLOOKUP(поверки!$F2082,'соответстиви ОТ типу'!$K$4:$M$344,2,FALSE())</f>
        <v>Преобразователь измерительный</v>
      </c>
      <c r="R2082" s="17" t="s">
        <v>46</v>
      </c>
      <c r="S2082" s="17" t="s">
        <v>2610</v>
      </c>
      <c r="T2082" s="17" t="n">
        <v>7</v>
      </c>
      <c r="U2082" s="19" t="n">
        <f aca="false">VLOOKUP(поверки!$T2082,'Акты п-п'!$C$5:$I$57,2,FALSE())</f>
        <v>45768</v>
      </c>
      <c r="V2082" s="19" t="n">
        <f aca="false">VLOOKUP(поверки!$T2082,'Акты п-п'!$C$5:$I$57,3,FALSE())</f>
        <v>45772</v>
      </c>
      <c r="W2082" s="17" t="str">
        <f aca="false">VLOOKUP(поверки!$T2082,'Акты п-п'!$C$5:$I$57,5,FALSE())</f>
        <v>Кадыков П.Ю.</v>
      </c>
      <c r="X2082" s="17" t="n">
        <f aca="false">поверки!$G2082-поверки!$U2082</f>
        <v>1</v>
      </c>
      <c r="Y2082" s="17" t="n">
        <f aca="false">поверки!$V2082-поверки!$G2082</f>
        <v>3</v>
      </c>
      <c r="Z2082" s="17" t="str">
        <f aca="false">CONCATENATE(поверки!$Q2082," ",поверки!$S2082," номер ",поверки!$H2082)</f>
        <v>Преобразователь измерительный PR5335D номер 130939324</v>
      </c>
    </row>
    <row r="2083" customFormat="false" ht="17.9" hidden="true" customHeight="false" outlineLevel="0" collapsed="false">
      <c r="B2083" s="1" t="s">
        <v>66</v>
      </c>
      <c r="C2083" s="1" t="s">
        <v>30</v>
      </c>
      <c r="D2083" s="1" t="s">
        <v>31</v>
      </c>
      <c r="F2083" s="1" t="s">
        <v>2607</v>
      </c>
      <c r="G2083" s="16" t="n">
        <v>45769</v>
      </c>
      <c r="H2083" s="6" t="s">
        <v>4551</v>
      </c>
      <c r="J2083" s="1" t="s">
        <v>34</v>
      </c>
      <c r="K2083" s="1" t="s">
        <v>35</v>
      </c>
      <c r="L2083" s="1" t="s">
        <v>4552</v>
      </c>
      <c r="M2083" s="17" t="str">
        <f aca="false">IF(COUNTIF(поверки!$H$6:$H$3175,поверки!$H2083)&gt;1,"Дубликат","")</f>
        <v/>
      </c>
      <c r="N2083" s="17" t="str">
        <f aca="false">IF(COUNTIF(поверки!$L$6:$L$3175,поверки!$L2083)&gt;1,"Дубликат","")</f>
        <v/>
      </c>
      <c r="O2083" s="18" t="n">
        <v>2078</v>
      </c>
      <c r="P2083" s="17" t="str">
        <f aca="false">CONCATENATE(TEXT(MONTH(поверки!$G2083),"00"),"/",TEXT(поверки!$O2083,"000"), "/",TEXT(YEAR(поверки!$G2083)-2000,"00"))</f>
        <v>04/2078/25</v>
      </c>
      <c r="Q2083" s="17" t="str">
        <f aca="false">VLOOKUP(поверки!$F2083,'соответстиви ОТ типу'!$K$4:$M$344,2,FALSE())</f>
        <v>Преобразователь измерительный</v>
      </c>
      <c r="R2083" s="17" t="s">
        <v>46</v>
      </c>
      <c r="S2083" s="17" t="s">
        <v>2610</v>
      </c>
      <c r="T2083" s="17" t="n">
        <v>7</v>
      </c>
      <c r="U2083" s="19" t="n">
        <f aca="false">VLOOKUP(поверки!$T2083,'Акты п-п'!$C$5:$I$57,2,FALSE())</f>
        <v>45768</v>
      </c>
      <c r="V2083" s="19" t="n">
        <f aca="false">VLOOKUP(поверки!$T2083,'Акты п-п'!$C$5:$I$57,3,FALSE())</f>
        <v>45772</v>
      </c>
      <c r="W2083" s="17" t="str">
        <f aca="false">VLOOKUP(поверки!$T2083,'Акты п-п'!$C$5:$I$57,5,FALSE())</f>
        <v>Кадыков П.Ю.</v>
      </c>
      <c r="X2083" s="17" t="n">
        <f aca="false">поверки!$G2083-поверки!$U2083</f>
        <v>1</v>
      </c>
      <c r="Y2083" s="17" t="n">
        <f aca="false">поверки!$V2083-поверки!$G2083</f>
        <v>3</v>
      </c>
      <c r="Z2083" s="17" t="str">
        <f aca="false">CONCATENATE(поверки!$Q2083," ",поверки!$S2083," номер ",поверки!$H2083)</f>
        <v>Преобразователь измерительный PR5335D номер 130939328</v>
      </c>
    </row>
    <row r="2084" customFormat="false" ht="17.9" hidden="true" customHeight="false" outlineLevel="0" collapsed="false">
      <c r="B2084" s="1" t="s">
        <v>66</v>
      </c>
      <c r="C2084" s="1" t="s">
        <v>30</v>
      </c>
      <c r="D2084" s="1" t="s">
        <v>31</v>
      </c>
      <c r="F2084" s="1" t="s">
        <v>2607</v>
      </c>
      <c r="G2084" s="16" t="n">
        <v>45769</v>
      </c>
      <c r="H2084" s="6" t="s">
        <v>4553</v>
      </c>
      <c r="J2084" s="1" t="s">
        <v>34</v>
      </c>
      <c r="K2084" s="1" t="s">
        <v>35</v>
      </c>
      <c r="L2084" s="1" t="s">
        <v>4554</v>
      </c>
      <c r="M2084" s="17" t="str">
        <f aca="false">IF(COUNTIF(поверки!$H$6:$H$3175,поверки!$H2084)&gt;1,"Дубликат","")</f>
        <v/>
      </c>
      <c r="N2084" s="17" t="str">
        <f aca="false">IF(COUNTIF(поверки!$L$6:$L$3175,поверки!$L2084)&gt;1,"Дубликат","")</f>
        <v/>
      </c>
      <c r="O2084" s="18" t="n">
        <v>2079</v>
      </c>
      <c r="P2084" s="17" t="str">
        <f aca="false">CONCATENATE(TEXT(MONTH(поверки!$G2084),"00"),"/",TEXT(поверки!$O2084,"000"), "/",TEXT(YEAR(поверки!$G2084)-2000,"00"))</f>
        <v>04/2079/25</v>
      </c>
      <c r="Q2084" s="17" t="str">
        <f aca="false">VLOOKUP(поверки!$F2084,'соответстиви ОТ типу'!$K$4:$M$344,2,FALSE())</f>
        <v>Преобразователь измерительный</v>
      </c>
      <c r="R2084" s="17" t="s">
        <v>46</v>
      </c>
      <c r="S2084" s="17" t="s">
        <v>2610</v>
      </c>
      <c r="T2084" s="17" t="n">
        <v>7</v>
      </c>
      <c r="U2084" s="19" t="n">
        <f aca="false">VLOOKUP(поверки!$T2084,'Акты п-п'!$C$5:$I$57,2,FALSE())</f>
        <v>45768</v>
      </c>
      <c r="V2084" s="19" t="n">
        <f aca="false">VLOOKUP(поверки!$T2084,'Акты п-п'!$C$5:$I$57,3,FALSE())</f>
        <v>45772</v>
      </c>
      <c r="W2084" s="17" t="str">
        <f aca="false">VLOOKUP(поверки!$T2084,'Акты п-п'!$C$5:$I$57,5,FALSE())</f>
        <v>Кадыков П.Ю.</v>
      </c>
      <c r="X2084" s="17" t="n">
        <f aca="false">поверки!$G2084-поверки!$U2084</f>
        <v>1</v>
      </c>
      <c r="Y2084" s="17" t="n">
        <f aca="false">поверки!$V2084-поверки!$G2084</f>
        <v>3</v>
      </c>
      <c r="Z2084" s="17" t="str">
        <f aca="false">CONCATENATE(поверки!$Q2084," ",поверки!$S2084," номер ",поверки!$H2084)</f>
        <v>Преобразователь измерительный PR5335D номер 130936614</v>
      </c>
    </row>
    <row r="2085" customFormat="false" ht="17.9" hidden="true" customHeight="false" outlineLevel="0" collapsed="false">
      <c r="B2085" s="1" t="s">
        <v>66</v>
      </c>
      <c r="C2085" s="1" t="s">
        <v>30</v>
      </c>
      <c r="D2085" s="1" t="s">
        <v>31</v>
      </c>
      <c r="F2085" s="1" t="s">
        <v>2607</v>
      </c>
      <c r="G2085" s="16" t="n">
        <v>45769</v>
      </c>
      <c r="H2085" s="6" t="s">
        <v>4555</v>
      </c>
      <c r="J2085" s="1" t="s">
        <v>34</v>
      </c>
      <c r="K2085" s="1" t="s">
        <v>35</v>
      </c>
      <c r="L2085" s="1" t="s">
        <v>4556</v>
      </c>
      <c r="M2085" s="17" t="str">
        <f aca="false">IF(COUNTIF(поверки!$H$6:$H$3175,поверки!$H2085)&gt;1,"Дубликат","")</f>
        <v/>
      </c>
      <c r="N2085" s="17" t="str">
        <f aca="false">IF(COUNTIF(поверки!$L$6:$L$3175,поверки!$L2085)&gt;1,"Дубликат","")</f>
        <v/>
      </c>
      <c r="O2085" s="18" t="n">
        <v>2080</v>
      </c>
      <c r="P2085" s="17" t="str">
        <f aca="false">CONCATENATE(TEXT(MONTH(поверки!$G2085),"00"),"/",TEXT(поверки!$O2085,"000"), "/",TEXT(YEAR(поверки!$G2085)-2000,"00"))</f>
        <v>04/2080/25</v>
      </c>
      <c r="Q2085" s="17" t="str">
        <f aca="false">VLOOKUP(поверки!$F2085,'соответстиви ОТ типу'!$K$4:$M$344,2,FALSE())</f>
        <v>Преобразователь измерительный</v>
      </c>
      <c r="R2085" s="17" t="s">
        <v>46</v>
      </c>
      <c r="S2085" s="17" t="s">
        <v>2610</v>
      </c>
      <c r="T2085" s="17" t="n">
        <v>7</v>
      </c>
      <c r="U2085" s="19" t="n">
        <f aca="false">VLOOKUP(поверки!$T2085,'Акты п-п'!$C$5:$I$57,2,FALSE())</f>
        <v>45768</v>
      </c>
      <c r="V2085" s="19" t="n">
        <f aca="false">VLOOKUP(поверки!$T2085,'Акты п-п'!$C$5:$I$57,3,FALSE())</f>
        <v>45772</v>
      </c>
      <c r="W2085" s="17" t="str">
        <f aca="false">VLOOKUP(поверки!$T2085,'Акты п-п'!$C$5:$I$57,5,FALSE())</f>
        <v>Кадыков П.Ю.</v>
      </c>
      <c r="X2085" s="17" t="n">
        <f aca="false">поверки!$G2085-поверки!$U2085</f>
        <v>1</v>
      </c>
      <c r="Y2085" s="17" t="n">
        <f aca="false">поверки!$V2085-поверки!$G2085</f>
        <v>3</v>
      </c>
      <c r="Z2085" s="17" t="str">
        <f aca="false">CONCATENATE(поверки!$Q2085," ",поверки!$S2085," номер ",поверки!$H2085)</f>
        <v>Преобразователь измерительный PR5335D номер 130936616</v>
      </c>
    </row>
    <row r="2086" customFormat="false" ht="17.9" hidden="true" customHeight="false" outlineLevel="0" collapsed="false">
      <c r="B2086" s="1" t="s">
        <v>66</v>
      </c>
      <c r="C2086" s="1" t="s">
        <v>30</v>
      </c>
      <c r="D2086" s="1" t="s">
        <v>31</v>
      </c>
      <c r="F2086" s="1" t="s">
        <v>2607</v>
      </c>
      <c r="G2086" s="16" t="n">
        <v>45769</v>
      </c>
      <c r="H2086" s="6" t="s">
        <v>4557</v>
      </c>
      <c r="J2086" s="1" t="s">
        <v>34</v>
      </c>
      <c r="K2086" s="1" t="s">
        <v>35</v>
      </c>
      <c r="L2086" s="1" t="s">
        <v>4558</v>
      </c>
      <c r="M2086" s="17" t="str">
        <f aca="false">IF(COUNTIF(поверки!$H$6:$H$3175,поверки!$H2086)&gt;1,"Дубликат","")</f>
        <v/>
      </c>
      <c r="N2086" s="17" t="str">
        <f aca="false">IF(COUNTIF(поверки!$L$6:$L$3175,поверки!$L2086)&gt;1,"Дубликат","")</f>
        <v/>
      </c>
      <c r="O2086" s="18" t="n">
        <v>2081</v>
      </c>
      <c r="P2086" s="17" t="str">
        <f aca="false">CONCATENATE(TEXT(MONTH(поверки!$G2086),"00"),"/",TEXT(поверки!$O2086,"000"), "/",TEXT(YEAR(поверки!$G2086)-2000,"00"))</f>
        <v>04/2081/25</v>
      </c>
      <c r="Q2086" s="17" t="str">
        <f aca="false">VLOOKUP(поверки!$F2086,'соответстиви ОТ типу'!$K$4:$M$344,2,FALSE())</f>
        <v>Преобразователь измерительный</v>
      </c>
      <c r="R2086" s="17" t="s">
        <v>46</v>
      </c>
      <c r="S2086" s="17" t="s">
        <v>2610</v>
      </c>
      <c r="T2086" s="17" t="n">
        <v>7</v>
      </c>
      <c r="U2086" s="19" t="n">
        <f aca="false">VLOOKUP(поверки!$T2086,'Акты п-п'!$C$5:$I$57,2,FALSE())</f>
        <v>45768</v>
      </c>
      <c r="V2086" s="19" t="n">
        <f aca="false">VLOOKUP(поверки!$T2086,'Акты п-п'!$C$5:$I$57,3,FALSE())</f>
        <v>45772</v>
      </c>
      <c r="W2086" s="17" t="str">
        <f aca="false">VLOOKUP(поверки!$T2086,'Акты п-п'!$C$5:$I$57,5,FALSE())</f>
        <v>Кадыков П.Ю.</v>
      </c>
      <c r="X2086" s="17" t="n">
        <f aca="false">поверки!$G2086-поверки!$U2086</f>
        <v>1</v>
      </c>
      <c r="Y2086" s="17" t="n">
        <f aca="false">поверки!$V2086-поверки!$G2086</f>
        <v>3</v>
      </c>
      <c r="Z2086" s="17" t="str">
        <f aca="false">CONCATENATE(поверки!$Q2086," ",поверки!$S2086," номер ",поверки!$H2086)</f>
        <v>Преобразователь измерительный PR5335D номер 130936620</v>
      </c>
    </row>
    <row r="2087" customFormat="false" ht="17.9" hidden="true" customHeight="false" outlineLevel="0" collapsed="false">
      <c r="B2087" s="1" t="s">
        <v>66</v>
      </c>
      <c r="C2087" s="1" t="s">
        <v>30</v>
      </c>
      <c r="D2087" s="1" t="s">
        <v>31</v>
      </c>
      <c r="F2087" s="1" t="s">
        <v>2607</v>
      </c>
      <c r="G2087" s="16" t="n">
        <v>45769</v>
      </c>
      <c r="H2087" s="6" t="s">
        <v>4559</v>
      </c>
      <c r="J2087" s="1" t="s">
        <v>34</v>
      </c>
      <c r="K2087" s="1" t="s">
        <v>35</v>
      </c>
      <c r="L2087" s="1" t="s">
        <v>4560</v>
      </c>
      <c r="M2087" s="17" t="str">
        <f aca="false">IF(COUNTIF(поверки!$H$6:$H$3175,поверки!$H2087)&gt;1,"Дубликат","")</f>
        <v/>
      </c>
      <c r="N2087" s="17" t="str">
        <f aca="false">IF(COUNTIF(поверки!$L$6:$L$3175,поверки!$L2087)&gt;1,"Дубликат","")</f>
        <v/>
      </c>
      <c r="O2087" s="18" t="n">
        <v>2082</v>
      </c>
      <c r="P2087" s="17" t="str">
        <f aca="false">CONCATENATE(TEXT(MONTH(поверки!$G2087),"00"),"/",TEXT(поверки!$O2087,"000"), "/",TEXT(YEAR(поверки!$G2087)-2000,"00"))</f>
        <v>04/2082/25</v>
      </c>
      <c r="Q2087" s="17" t="str">
        <f aca="false">VLOOKUP(поверки!$F2087,'соответстиви ОТ типу'!$K$4:$M$344,2,FALSE())</f>
        <v>Преобразователь измерительный</v>
      </c>
      <c r="R2087" s="17" t="s">
        <v>46</v>
      </c>
      <c r="S2087" s="17" t="s">
        <v>2610</v>
      </c>
      <c r="T2087" s="17" t="n">
        <v>7</v>
      </c>
      <c r="U2087" s="19" t="n">
        <f aca="false">VLOOKUP(поверки!$T2087,'Акты п-п'!$C$5:$I$57,2,FALSE())</f>
        <v>45768</v>
      </c>
      <c r="V2087" s="19" t="n">
        <f aca="false">VLOOKUP(поверки!$T2087,'Акты п-п'!$C$5:$I$57,3,FALSE())</f>
        <v>45772</v>
      </c>
      <c r="W2087" s="17" t="str">
        <f aca="false">VLOOKUP(поверки!$T2087,'Акты п-п'!$C$5:$I$57,5,FALSE())</f>
        <v>Кадыков П.Ю.</v>
      </c>
      <c r="X2087" s="17" t="n">
        <f aca="false">поверки!$G2087-поверки!$U2087</f>
        <v>1</v>
      </c>
      <c r="Y2087" s="17" t="n">
        <f aca="false">поверки!$V2087-поверки!$G2087</f>
        <v>3</v>
      </c>
      <c r="Z2087" s="17" t="str">
        <f aca="false">CONCATENATE(поверки!$Q2087," ",поверки!$S2087," номер ",поверки!$H2087)</f>
        <v>Преобразователь измерительный PR5335D номер 130936617</v>
      </c>
    </row>
    <row r="2088" customFormat="false" ht="17.9" hidden="true" customHeight="false" outlineLevel="0" collapsed="false">
      <c r="B2088" s="1" t="s">
        <v>66</v>
      </c>
      <c r="C2088" s="1" t="s">
        <v>30</v>
      </c>
      <c r="D2088" s="1" t="s">
        <v>31</v>
      </c>
      <c r="F2088" s="1" t="s">
        <v>2607</v>
      </c>
      <c r="G2088" s="16" t="n">
        <v>45769</v>
      </c>
      <c r="H2088" s="6" t="s">
        <v>4561</v>
      </c>
      <c r="J2088" s="1" t="s">
        <v>34</v>
      </c>
      <c r="K2088" s="1" t="s">
        <v>35</v>
      </c>
      <c r="L2088" s="1" t="s">
        <v>4562</v>
      </c>
      <c r="M2088" s="17" t="str">
        <f aca="false">IF(COUNTIF(поверки!$H$6:$H$3175,поверки!$H2088)&gt;1,"Дубликат","")</f>
        <v/>
      </c>
      <c r="N2088" s="17" t="str">
        <f aca="false">IF(COUNTIF(поверки!$L$6:$L$3175,поверки!$L2088)&gt;1,"Дубликат","")</f>
        <v/>
      </c>
      <c r="O2088" s="18" t="n">
        <v>2083</v>
      </c>
      <c r="P2088" s="17" t="str">
        <f aca="false">CONCATENATE(TEXT(MONTH(поверки!$G2088),"00"),"/",TEXT(поверки!$O2088,"000"), "/",TEXT(YEAR(поверки!$G2088)-2000,"00"))</f>
        <v>04/2083/25</v>
      </c>
      <c r="Q2088" s="17" t="str">
        <f aca="false">VLOOKUP(поверки!$F2088,'соответстиви ОТ типу'!$K$4:$M$344,2,FALSE())</f>
        <v>Преобразователь измерительный</v>
      </c>
      <c r="R2088" s="17" t="s">
        <v>46</v>
      </c>
      <c r="S2088" s="17" t="s">
        <v>2610</v>
      </c>
      <c r="T2088" s="17" t="n">
        <v>7</v>
      </c>
      <c r="U2088" s="19" t="n">
        <f aca="false">VLOOKUP(поверки!$T2088,'Акты п-п'!$C$5:$I$57,2,FALSE())</f>
        <v>45768</v>
      </c>
      <c r="V2088" s="19" t="n">
        <f aca="false">VLOOKUP(поверки!$T2088,'Акты п-п'!$C$5:$I$57,3,FALSE())</f>
        <v>45772</v>
      </c>
      <c r="W2088" s="17" t="str">
        <f aca="false">VLOOKUP(поверки!$T2088,'Акты п-п'!$C$5:$I$57,5,FALSE())</f>
        <v>Кадыков П.Ю.</v>
      </c>
      <c r="X2088" s="17" t="n">
        <f aca="false">поверки!$G2088-поверки!$U2088</f>
        <v>1</v>
      </c>
      <c r="Y2088" s="17" t="n">
        <f aca="false">поверки!$V2088-поверки!$G2088</f>
        <v>3</v>
      </c>
      <c r="Z2088" s="17" t="str">
        <f aca="false">CONCATENATE(поверки!$Q2088," ",поверки!$S2088," номер ",поверки!$H2088)</f>
        <v>Преобразователь измерительный PR5335D номер 130936615</v>
      </c>
    </row>
    <row r="2089" customFormat="false" ht="17.9" hidden="true" customHeight="false" outlineLevel="0" collapsed="false">
      <c r="B2089" s="1" t="s">
        <v>66</v>
      </c>
      <c r="C2089" s="1" t="s">
        <v>30</v>
      </c>
      <c r="D2089" s="1" t="s">
        <v>31</v>
      </c>
      <c r="F2089" s="1" t="s">
        <v>2607</v>
      </c>
      <c r="G2089" s="16" t="n">
        <v>45769</v>
      </c>
      <c r="H2089" s="6" t="s">
        <v>4563</v>
      </c>
      <c r="J2089" s="1" t="s">
        <v>34</v>
      </c>
      <c r="K2089" s="1" t="s">
        <v>35</v>
      </c>
      <c r="L2089" s="1" t="s">
        <v>4564</v>
      </c>
      <c r="M2089" s="17" t="str">
        <f aca="false">IF(COUNTIF(поверки!$H$6:$H$3175,поверки!$H2089)&gt;1,"Дубликат","")</f>
        <v/>
      </c>
      <c r="N2089" s="17" t="str">
        <f aca="false">IF(COUNTIF(поверки!$L$6:$L$3175,поверки!$L2089)&gt;1,"Дубликат","")</f>
        <v/>
      </c>
      <c r="O2089" s="18" t="n">
        <v>2084</v>
      </c>
      <c r="P2089" s="17" t="str">
        <f aca="false">CONCATENATE(TEXT(MONTH(поверки!$G2089),"00"),"/",TEXT(поверки!$O2089,"000"), "/",TEXT(YEAR(поверки!$G2089)-2000,"00"))</f>
        <v>04/2084/25</v>
      </c>
      <c r="Q2089" s="17" t="str">
        <f aca="false">VLOOKUP(поверки!$F2089,'соответстиви ОТ типу'!$K$4:$M$344,2,FALSE())</f>
        <v>Преобразователь измерительный</v>
      </c>
      <c r="R2089" s="17" t="s">
        <v>46</v>
      </c>
      <c r="S2089" s="17" t="s">
        <v>2610</v>
      </c>
      <c r="T2089" s="17" t="n">
        <v>7</v>
      </c>
      <c r="U2089" s="19" t="n">
        <f aca="false">VLOOKUP(поверки!$T2089,'Акты п-п'!$C$5:$I$57,2,FALSE())</f>
        <v>45768</v>
      </c>
      <c r="V2089" s="19" t="n">
        <f aca="false">VLOOKUP(поверки!$T2089,'Акты п-п'!$C$5:$I$57,3,FALSE())</f>
        <v>45772</v>
      </c>
      <c r="W2089" s="17" t="str">
        <f aca="false">VLOOKUP(поверки!$T2089,'Акты п-п'!$C$5:$I$57,5,FALSE())</f>
        <v>Кадыков П.Ю.</v>
      </c>
      <c r="X2089" s="17" t="n">
        <f aca="false">поверки!$G2089-поверки!$U2089</f>
        <v>1</v>
      </c>
      <c r="Y2089" s="17" t="n">
        <f aca="false">поверки!$V2089-поверки!$G2089</f>
        <v>3</v>
      </c>
      <c r="Z2089" s="17" t="str">
        <f aca="false">CONCATENATE(поверки!$Q2089," ",поверки!$S2089," номер ",поверки!$H2089)</f>
        <v>Преобразователь измерительный PR5335D номер 130936613</v>
      </c>
    </row>
    <row r="2090" customFormat="false" ht="17.9" hidden="true" customHeight="false" outlineLevel="0" collapsed="false">
      <c r="B2090" s="1" t="s">
        <v>66</v>
      </c>
      <c r="C2090" s="1" t="s">
        <v>30</v>
      </c>
      <c r="D2090" s="1" t="s">
        <v>31</v>
      </c>
      <c r="F2090" s="1" t="s">
        <v>2607</v>
      </c>
      <c r="G2090" s="16" t="n">
        <v>45769</v>
      </c>
      <c r="H2090" s="6" t="s">
        <v>4565</v>
      </c>
      <c r="J2090" s="1" t="s">
        <v>34</v>
      </c>
      <c r="K2090" s="1" t="s">
        <v>35</v>
      </c>
      <c r="L2090" s="1" t="s">
        <v>4566</v>
      </c>
      <c r="M2090" s="17" t="str">
        <f aca="false">IF(COUNTIF(поверки!$H$6:$H$3175,поверки!$H2090)&gt;1,"Дубликат","")</f>
        <v/>
      </c>
      <c r="N2090" s="17" t="str">
        <f aca="false">IF(COUNTIF(поверки!$L$6:$L$3175,поверки!$L2090)&gt;1,"Дубликат","")</f>
        <v/>
      </c>
      <c r="O2090" s="18" t="n">
        <v>2085</v>
      </c>
      <c r="P2090" s="17" t="str">
        <f aca="false">CONCATENATE(TEXT(MONTH(поверки!$G2090),"00"),"/",TEXT(поверки!$O2090,"000"), "/",TEXT(YEAR(поверки!$G2090)-2000,"00"))</f>
        <v>04/2085/25</v>
      </c>
      <c r="Q2090" s="17" t="str">
        <f aca="false">VLOOKUP(поверки!$F2090,'соответстиви ОТ типу'!$K$4:$M$344,2,FALSE())</f>
        <v>Преобразователь измерительный</v>
      </c>
      <c r="R2090" s="17" t="s">
        <v>46</v>
      </c>
      <c r="S2090" s="17" t="s">
        <v>2610</v>
      </c>
      <c r="T2090" s="17" t="n">
        <v>7</v>
      </c>
      <c r="U2090" s="19" t="n">
        <f aca="false">VLOOKUP(поверки!$T2090,'Акты п-п'!$C$5:$I$57,2,FALSE())</f>
        <v>45768</v>
      </c>
      <c r="V2090" s="19" t="n">
        <f aca="false">VLOOKUP(поверки!$T2090,'Акты п-п'!$C$5:$I$57,3,FALSE())</f>
        <v>45772</v>
      </c>
      <c r="W2090" s="17" t="str">
        <f aca="false">VLOOKUP(поверки!$T2090,'Акты п-п'!$C$5:$I$57,5,FALSE())</f>
        <v>Кадыков П.Ю.</v>
      </c>
      <c r="X2090" s="17" t="n">
        <f aca="false">поверки!$G2090-поверки!$U2090</f>
        <v>1</v>
      </c>
      <c r="Y2090" s="17" t="n">
        <f aca="false">поверки!$V2090-поверки!$G2090</f>
        <v>3</v>
      </c>
      <c r="Z2090" s="17" t="str">
        <f aca="false">CONCATENATE(поверки!$Q2090," ",поверки!$S2090," номер ",поверки!$H2090)</f>
        <v>Преобразователь измерительный PR5335D номер 130936619</v>
      </c>
    </row>
    <row r="2091" customFormat="false" ht="17.9" hidden="true" customHeight="false" outlineLevel="0" collapsed="false">
      <c r="B2091" s="1" t="s">
        <v>66</v>
      </c>
      <c r="C2091" s="1" t="s">
        <v>30</v>
      </c>
      <c r="D2091" s="1" t="s">
        <v>31</v>
      </c>
      <c r="F2091" s="1" t="s">
        <v>2607</v>
      </c>
      <c r="G2091" s="16" t="n">
        <v>45769</v>
      </c>
      <c r="H2091" s="6" t="s">
        <v>4567</v>
      </c>
      <c r="J2091" s="1" t="s">
        <v>34</v>
      </c>
      <c r="K2091" s="1" t="s">
        <v>35</v>
      </c>
      <c r="L2091" s="1" t="s">
        <v>4568</v>
      </c>
      <c r="M2091" s="17" t="str">
        <f aca="false">IF(COUNTIF(поверки!$H$6:$H$3175,поверки!$H2091)&gt;1,"Дубликат","")</f>
        <v/>
      </c>
      <c r="N2091" s="17" t="str">
        <f aca="false">IF(COUNTIF(поверки!$L$6:$L$3175,поверки!$L2091)&gt;1,"Дубликат","")</f>
        <v/>
      </c>
      <c r="O2091" s="18" t="n">
        <v>2086</v>
      </c>
      <c r="P2091" s="17" t="str">
        <f aca="false">CONCATENATE(TEXT(MONTH(поверки!$G2091),"00"),"/",TEXT(поверки!$O2091,"000"), "/",TEXT(YEAR(поверки!$G2091)-2000,"00"))</f>
        <v>04/2086/25</v>
      </c>
      <c r="Q2091" s="17" t="str">
        <f aca="false">VLOOKUP(поверки!$F2091,'соответстиви ОТ типу'!$K$4:$M$344,2,FALSE())</f>
        <v>Преобразователь измерительный</v>
      </c>
      <c r="R2091" s="17" t="s">
        <v>46</v>
      </c>
      <c r="S2091" s="17" t="s">
        <v>2610</v>
      </c>
      <c r="T2091" s="17" t="n">
        <v>7</v>
      </c>
      <c r="U2091" s="19" t="n">
        <f aca="false">VLOOKUP(поверки!$T2091,'Акты п-п'!$C$5:$I$57,2,FALSE())</f>
        <v>45768</v>
      </c>
      <c r="V2091" s="19" t="n">
        <f aca="false">VLOOKUP(поверки!$T2091,'Акты п-п'!$C$5:$I$57,3,FALSE())</f>
        <v>45772</v>
      </c>
      <c r="W2091" s="17" t="str">
        <f aca="false">VLOOKUP(поверки!$T2091,'Акты п-п'!$C$5:$I$57,5,FALSE())</f>
        <v>Кадыков П.Ю.</v>
      </c>
      <c r="X2091" s="17" t="n">
        <f aca="false">поверки!$G2091-поверки!$U2091</f>
        <v>1</v>
      </c>
      <c r="Y2091" s="17" t="n">
        <f aca="false">поверки!$V2091-поверки!$G2091</f>
        <v>3</v>
      </c>
      <c r="Z2091" s="17" t="str">
        <f aca="false">CONCATENATE(поверки!$Q2091," ",поверки!$S2091," номер ",поверки!$H2091)</f>
        <v>Преобразователь измерительный PR5335D номер 130939316</v>
      </c>
    </row>
    <row r="2092" customFormat="false" ht="17.9" hidden="true" customHeight="false" outlineLevel="0" collapsed="false">
      <c r="B2092" s="1" t="s">
        <v>66</v>
      </c>
      <c r="C2092" s="1" t="s">
        <v>30</v>
      </c>
      <c r="D2092" s="1" t="s">
        <v>31</v>
      </c>
      <c r="F2092" s="1" t="s">
        <v>2607</v>
      </c>
      <c r="G2092" s="16" t="n">
        <v>45769</v>
      </c>
      <c r="H2092" s="6" t="s">
        <v>4569</v>
      </c>
      <c r="J2092" s="1" t="s">
        <v>34</v>
      </c>
      <c r="K2092" s="1" t="s">
        <v>35</v>
      </c>
      <c r="L2092" s="1" t="s">
        <v>4570</v>
      </c>
      <c r="M2092" s="17" t="str">
        <f aca="false">IF(COUNTIF(поверки!$H$6:$H$3175,поверки!$H2092)&gt;1,"Дубликат","")</f>
        <v/>
      </c>
      <c r="N2092" s="17" t="str">
        <f aca="false">IF(COUNTIF(поверки!$L$6:$L$3175,поверки!$L2092)&gt;1,"Дубликат","")</f>
        <v/>
      </c>
      <c r="O2092" s="18" t="n">
        <v>2087</v>
      </c>
      <c r="P2092" s="17" t="str">
        <f aca="false">CONCATENATE(TEXT(MONTH(поверки!$G2092),"00"),"/",TEXT(поверки!$O2092,"000"), "/",TEXT(YEAR(поверки!$G2092)-2000,"00"))</f>
        <v>04/2087/25</v>
      </c>
      <c r="Q2092" s="17" t="str">
        <f aca="false">VLOOKUP(поверки!$F2092,'соответстиви ОТ типу'!$K$4:$M$344,2,FALSE())</f>
        <v>Преобразователь измерительный</v>
      </c>
      <c r="R2092" s="17" t="s">
        <v>46</v>
      </c>
      <c r="S2092" s="17" t="s">
        <v>2610</v>
      </c>
      <c r="T2092" s="17" t="n">
        <v>7</v>
      </c>
      <c r="U2092" s="19" t="n">
        <f aca="false">VLOOKUP(поверки!$T2092,'Акты п-п'!$C$5:$I$57,2,FALSE())</f>
        <v>45768</v>
      </c>
      <c r="V2092" s="19" t="n">
        <f aca="false">VLOOKUP(поверки!$T2092,'Акты п-п'!$C$5:$I$57,3,FALSE())</f>
        <v>45772</v>
      </c>
      <c r="W2092" s="17" t="str">
        <f aca="false">VLOOKUP(поверки!$T2092,'Акты п-п'!$C$5:$I$57,5,FALSE())</f>
        <v>Кадыков П.Ю.</v>
      </c>
      <c r="X2092" s="17" t="n">
        <f aca="false">поверки!$G2092-поверки!$U2092</f>
        <v>1</v>
      </c>
      <c r="Y2092" s="17" t="n">
        <f aca="false">поверки!$V2092-поверки!$G2092</f>
        <v>3</v>
      </c>
      <c r="Z2092" s="17" t="str">
        <f aca="false">CONCATENATE(поверки!$Q2092," ",поверки!$S2092," номер ",поверки!$H2092)</f>
        <v>Преобразователь измерительный PR5335D номер 130939320</v>
      </c>
    </row>
    <row r="2093" customFormat="false" ht="17.9" hidden="true" customHeight="false" outlineLevel="0" collapsed="false">
      <c r="B2093" s="1" t="s">
        <v>66</v>
      </c>
      <c r="C2093" s="1" t="s">
        <v>30</v>
      </c>
      <c r="D2093" s="1" t="s">
        <v>31</v>
      </c>
      <c r="F2093" s="1" t="s">
        <v>2607</v>
      </c>
      <c r="G2093" s="16" t="n">
        <v>45769</v>
      </c>
      <c r="H2093" s="6" t="s">
        <v>4571</v>
      </c>
      <c r="J2093" s="1" t="s">
        <v>34</v>
      </c>
      <c r="K2093" s="1" t="s">
        <v>35</v>
      </c>
      <c r="L2093" s="1" t="s">
        <v>4572</v>
      </c>
      <c r="M2093" s="17" t="str">
        <f aca="false">IF(COUNTIF(поверки!$H$6:$H$3175,поверки!$H2093)&gt;1,"Дубликат","")</f>
        <v/>
      </c>
      <c r="N2093" s="17" t="str">
        <f aca="false">IF(COUNTIF(поверки!$L$6:$L$3175,поверки!$L2093)&gt;1,"Дубликат","")</f>
        <v/>
      </c>
      <c r="O2093" s="18" t="n">
        <v>2088</v>
      </c>
      <c r="P2093" s="17" t="str">
        <f aca="false">CONCATENATE(TEXT(MONTH(поверки!$G2093),"00"),"/",TEXT(поверки!$O2093,"000"), "/",TEXT(YEAR(поверки!$G2093)-2000,"00"))</f>
        <v>04/2088/25</v>
      </c>
      <c r="Q2093" s="17" t="str">
        <f aca="false">VLOOKUP(поверки!$F2093,'соответстиви ОТ типу'!$K$4:$M$344,2,FALSE())</f>
        <v>Преобразователь измерительный</v>
      </c>
      <c r="R2093" s="17" t="s">
        <v>46</v>
      </c>
      <c r="S2093" s="17" t="s">
        <v>2610</v>
      </c>
      <c r="T2093" s="17" t="n">
        <v>7</v>
      </c>
      <c r="U2093" s="19" t="n">
        <f aca="false">VLOOKUP(поверки!$T2093,'Акты п-п'!$C$5:$I$57,2,FALSE())</f>
        <v>45768</v>
      </c>
      <c r="V2093" s="19" t="n">
        <f aca="false">VLOOKUP(поверки!$T2093,'Акты п-п'!$C$5:$I$57,3,FALSE())</f>
        <v>45772</v>
      </c>
      <c r="W2093" s="17" t="str">
        <f aca="false">VLOOKUP(поверки!$T2093,'Акты п-п'!$C$5:$I$57,5,FALSE())</f>
        <v>Кадыков П.Ю.</v>
      </c>
      <c r="X2093" s="17" t="n">
        <f aca="false">поверки!$G2093-поверки!$U2093</f>
        <v>1</v>
      </c>
      <c r="Y2093" s="17" t="n">
        <f aca="false">поверки!$V2093-поверки!$G2093</f>
        <v>3</v>
      </c>
      <c r="Z2093" s="17" t="str">
        <f aca="false">CONCATENATE(поверки!$Q2093," ",поверки!$S2093," номер ",поверки!$H2093)</f>
        <v>Преобразователь измерительный PR5335D номер 170948026</v>
      </c>
    </row>
    <row r="2094" customFormat="false" ht="17.9" hidden="true" customHeight="false" outlineLevel="0" collapsed="false">
      <c r="B2094" s="1" t="s">
        <v>66</v>
      </c>
      <c r="C2094" s="1" t="s">
        <v>30</v>
      </c>
      <c r="D2094" s="1" t="s">
        <v>31</v>
      </c>
      <c r="F2094" s="1" t="s">
        <v>2607</v>
      </c>
      <c r="G2094" s="16" t="n">
        <v>45769</v>
      </c>
      <c r="H2094" s="6" t="s">
        <v>4573</v>
      </c>
      <c r="J2094" s="1" t="s">
        <v>34</v>
      </c>
      <c r="K2094" s="1" t="s">
        <v>35</v>
      </c>
      <c r="L2094" s="1" t="s">
        <v>4574</v>
      </c>
      <c r="M2094" s="17" t="str">
        <f aca="false">IF(COUNTIF(поверки!$H$6:$H$3175,поверки!$H2094)&gt;1,"Дубликат","")</f>
        <v/>
      </c>
      <c r="N2094" s="17" t="str">
        <f aca="false">IF(COUNTIF(поверки!$L$6:$L$3175,поверки!$L2094)&gt;1,"Дубликат","")</f>
        <v/>
      </c>
      <c r="O2094" s="18" t="n">
        <v>2089</v>
      </c>
      <c r="P2094" s="17" t="str">
        <f aca="false">CONCATENATE(TEXT(MONTH(поверки!$G2094),"00"),"/",TEXT(поверки!$O2094,"000"), "/",TEXT(YEAR(поверки!$G2094)-2000,"00"))</f>
        <v>04/2089/25</v>
      </c>
      <c r="Q2094" s="17" t="str">
        <f aca="false">VLOOKUP(поверки!$F2094,'соответстиви ОТ типу'!$K$4:$M$344,2,FALSE())</f>
        <v>Преобразователь измерительный</v>
      </c>
      <c r="R2094" s="17" t="s">
        <v>46</v>
      </c>
      <c r="S2094" s="17" t="s">
        <v>2610</v>
      </c>
      <c r="T2094" s="17" t="n">
        <v>7</v>
      </c>
      <c r="U2094" s="19" t="n">
        <f aca="false">VLOOKUP(поверки!$T2094,'Акты п-п'!$C$5:$I$57,2,FALSE())</f>
        <v>45768</v>
      </c>
      <c r="V2094" s="19" t="n">
        <f aca="false">VLOOKUP(поверки!$T2094,'Акты п-п'!$C$5:$I$57,3,FALSE())</f>
        <v>45772</v>
      </c>
      <c r="W2094" s="17" t="str">
        <f aca="false">VLOOKUP(поверки!$T2094,'Акты п-п'!$C$5:$I$57,5,FALSE())</f>
        <v>Кадыков П.Ю.</v>
      </c>
      <c r="X2094" s="17" t="n">
        <f aca="false">поверки!$G2094-поверки!$U2094</f>
        <v>1</v>
      </c>
      <c r="Y2094" s="17" t="n">
        <f aca="false">поверки!$V2094-поверки!$G2094</f>
        <v>3</v>
      </c>
      <c r="Z2094" s="17" t="str">
        <f aca="false">CONCATENATE(поверки!$Q2094," ",поверки!$S2094," номер ",поверки!$H2094)</f>
        <v>Преобразователь измерительный PR5335D номер 170948173</v>
      </c>
    </row>
    <row r="2095" customFormat="false" ht="17.9" hidden="true" customHeight="false" outlineLevel="0" collapsed="false">
      <c r="B2095" s="1" t="s">
        <v>66</v>
      </c>
      <c r="C2095" s="1" t="s">
        <v>30</v>
      </c>
      <c r="D2095" s="1" t="s">
        <v>31</v>
      </c>
      <c r="F2095" s="1" t="s">
        <v>2607</v>
      </c>
      <c r="G2095" s="16" t="n">
        <v>45769</v>
      </c>
      <c r="H2095" s="6" t="s">
        <v>4575</v>
      </c>
      <c r="J2095" s="1" t="s">
        <v>34</v>
      </c>
      <c r="K2095" s="1" t="s">
        <v>35</v>
      </c>
      <c r="L2095" s="1" t="s">
        <v>4576</v>
      </c>
      <c r="M2095" s="17" t="str">
        <f aca="false">IF(COUNTIF(поверки!$H$6:$H$3175,поверки!$H2095)&gt;1,"Дубликат","")</f>
        <v/>
      </c>
      <c r="N2095" s="17" t="str">
        <f aca="false">IF(COUNTIF(поверки!$L$6:$L$3175,поверки!$L2095)&gt;1,"Дубликат","")</f>
        <v/>
      </c>
      <c r="O2095" s="18" t="n">
        <v>2090</v>
      </c>
      <c r="P2095" s="17" t="str">
        <f aca="false">CONCATENATE(TEXT(MONTH(поверки!$G2095),"00"),"/",TEXT(поверки!$O2095,"000"), "/",TEXT(YEAR(поверки!$G2095)-2000,"00"))</f>
        <v>04/2090/25</v>
      </c>
      <c r="Q2095" s="17" t="str">
        <f aca="false">VLOOKUP(поверки!$F2095,'соответстиви ОТ типу'!$K$4:$M$344,2,FALSE())</f>
        <v>Преобразователь измерительный</v>
      </c>
      <c r="R2095" s="17" t="s">
        <v>46</v>
      </c>
      <c r="S2095" s="17" t="s">
        <v>2610</v>
      </c>
      <c r="T2095" s="17" t="n">
        <v>7</v>
      </c>
      <c r="U2095" s="19" t="n">
        <f aca="false">VLOOKUP(поверки!$T2095,'Акты п-п'!$C$5:$I$57,2,FALSE())</f>
        <v>45768</v>
      </c>
      <c r="V2095" s="19" t="n">
        <f aca="false">VLOOKUP(поверки!$T2095,'Акты п-п'!$C$5:$I$57,3,FALSE())</f>
        <v>45772</v>
      </c>
      <c r="W2095" s="17" t="str">
        <f aca="false">VLOOKUP(поверки!$T2095,'Акты п-п'!$C$5:$I$57,5,FALSE())</f>
        <v>Кадыков П.Ю.</v>
      </c>
      <c r="X2095" s="17" t="n">
        <f aca="false">поверки!$G2095-поверки!$U2095</f>
        <v>1</v>
      </c>
      <c r="Y2095" s="17" t="n">
        <f aca="false">поверки!$V2095-поверки!$G2095</f>
        <v>3</v>
      </c>
      <c r="Z2095" s="17" t="str">
        <f aca="false">CONCATENATE(поверки!$Q2095," ",поверки!$S2095," номер ",поверки!$H2095)</f>
        <v>Преобразователь измерительный PR5335D номер 130939318</v>
      </c>
    </row>
    <row r="2096" customFormat="false" ht="17.9" hidden="true" customHeight="false" outlineLevel="0" collapsed="false">
      <c r="B2096" s="1" t="s">
        <v>66</v>
      </c>
      <c r="C2096" s="1" t="s">
        <v>30</v>
      </c>
      <c r="D2096" s="1" t="s">
        <v>31</v>
      </c>
      <c r="F2096" s="1" t="s">
        <v>2607</v>
      </c>
      <c r="G2096" s="16" t="n">
        <v>45769</v>
      </c>
      <c r="H2096" s="6" t="s">
        <v>4577</v>
      </c>
      <c r="J2096" s="1" t="s">
        <v>34</v>
      </c>
      <c r="K2096" s="1" t="s">
        <v>35</v>
      </c>
      <c r="L2096" s="1" t="s">
        <v>4578</v>
      </c>
      <c r="M2096" s="17" t="str">
        <f aca="false">IF(COUNTIF(поверки!$H$6:$H$3175,поверки!$H2096)&gt;1,"Дубликат","")</f>
        <v/>
      </c>
      <c r="N2096" s="17" t="str">
        <f aca="false">IF(COUNTIF(поверки!$L$6:$L$3175,поверки!$L2096)&gt;1,"Дубликат","")</f>
        <v/>
      </c>
      <c r="O2096" s="18" t="n">
        <v>2091</v>
      </c>
      <c r="P2096" s="17" t="str">
        <f aca="false">CONCATENATE(TEXT(MONTH(поверки!$G2096),"00"),"/",TEXT(поверки!$O2096,"000"), "/",TEXT(YEAR(поверки!$G2096)-2000,"00"))</f>
        <v>04/2091/25</v>
      </c>
      <c r="Q2096" s="17" t="str">
        <f aca="false">VLOOKUP(поверки!$F2096,'соответстиви ОТ типу'!$K$4:$M$344,2,FALSE())</f>
        <v>Преобразователь измерительный</v>
      </c>
      <c r="R2096" s="17" t="s">
        <v>46</v>
      </c>
      <c r="S2096" s="17" t="s">
        <v>2610</v>
      </c>
      <c r="T2096" s="17" t="n">
        <v>7</v>
      </c>
      <c r="U2096" s="19" t="n">
        <f aca="false">VLOOKUP(поверки!$T2096,'Акты п-п'!$C$5:$I$57,2,FALSE())</f>
        <v>45768</v>
      </c>
      <c r="V2096" s="19" t="n">
        <f aca="false">VLOOKUP(поверки!$T2096,'Акты п-п'!$C$5:$I$57,3,FALSE())</f>
        <v>45772</v>
      </c>
      <c r="W2096" s="17" t="str">
        <f aca="false">VLOOKUP(поверки!$T2096,'Акты п-п'!$C$5:$I$57,5,FALSE())</f>
        <v>Кадыков П.Ю.</v>
      </c>
      <c r="X2096" s="17" t="n">
        <f aca="false">поверки!$G2096-поверки!$U2096</f>
        <v>1</v>
      </c>
      <c r="Y2096" s="17" t="n">
        <f aca="false">поверки!$V2096-поверки!$G2096</f>
        <v>3</v>
      </c>
      <c r="Z2096" s="17" t="str">
        <f aca="false">CONCATENATE(поверки!$Q2096," ",поверки!$S2096," номер ",поверки!$H2096)</f>
        <v>Преобразователь измерительный PR5335D номер 130939317</v>
      </c>
    </row>
    <row r="2097" customFormat="false" ht="17.9" hidden="true" customHeight="false" outlineLevel="0" collapsed="false">
      <c r="B2097" s="1" t="s">
        <v>66</v>
      </c>
      <c r="C2097" s="1" t="s">
        <v>30</v>
      </c>
      <c r="D2097" s="1" t="s">
        <v>31</v>
      </c>
      <c r="F2097" s="1" t="s">
        <v>2607</v>
      </c>
      <c r="G2097" s="16" t="n">
        <v>45769</v>
      </c>
      <c r="H2097" s="6" t="s">
        <v>4579</v>
      </c>
      <c r="J2097" s="1" t="s">
        <v>34</v>
      </c>
      <c r="K2097" s="1" t="s">
        <v>35</v>
      </c>
      <c r="L2097" s="1" t="s">
        <v>4580</v>
      </c>
      <c r="M2097" s="17" t="str">
        <f aca="false">IF(COUNTIF(поверки!$H$6:$H$3175,поверки!$H2097)&gt;1,"Дубликат","")</f>
        <v/>
      </c>
      <c r="N2097" s="17" t="str">
        <f aca="false">IF(COUNTIF(поверки!$L$6:$L$3175,поверки!$L2097)&gt;1,"Дубликат","")</f>
        <v/>
      </c>
      <c r="O2097" s="18" t="n">
        <v>2092</v>
      </c>
      <c r="P2097" s="17" t="str">
        <f aca="false">CONCATENATE(TEXT(MONTH(поверки!$G2097),"00"),"/",TEXT(поверки!$O2097,"000"), "/",TEXT(YEAR(поверки!$G2097)-2000,"00"))</f>
        <v>04/2092/25</v>
      </c>
      <c r="Q2097" s="17" t="str">
        <f aca="false">VLOOKUP(поверки!$F2097,'соответстиви ОТ типу'!$K$4:$M$344,2,FALSE())</f>
        <v>Преобразователь измерительный</v>
      </c>
      <c r="R2097" s="17" t="s">
        <v>46</v>
      </c>
      <c r="S2097" s="17" t="s">
        <v>2610</v>
      </c>
      <c r="T2097" s="17" t="n">
        <v>7</v>
      </c>
      <c r="U2097" s="19" t="n">
        <f aca="false">VLOOKUP(поверки!$T2097,'Акты п-п'!$C$5:$I$57,2,FALSE())</f>
        <v>45768</v>
      </c>
      <c r="V2097" s="19" t="n">
        <f aca="false">VLOOKUP(поверки!$T2097,'Акты п-п'!$C$5:$I$57,3,FALSE())</f>
        <v>45772</v>
      </c>
      <c r="W2097" s="17" t="str">
        <f aca="false">VLOOKUP(поверки!$T2097,'Акты п-п'!$C$5:$I$57,5,FALSE())</f>
        <v>Кадыков П.Ю.</v>
      </c>
      <c r="X2097" s="17" t="n">
        <f aca="false">поверки!$G2097-поверки!$U2097</f>
        <v>1</v>
      </c>
      <c r="Y2097" s="17" t="n">
        <f aca="false">поверки!$V2097-поверки!$G2097</f>
        <v>3</v>
      </c>
      <c r="Z2097" s="17" t="str">
        <f aca="false">CONCATENATE(поверки!$Q2097," ",поверки!$S2097," номер ",поверки!$H2097)</f>
        <v>Преобразователь измерительный PR5335D номер 130939315</v>
      </c>
    </row>
    <row r="2098" customFormat="false" ht="17.9" hidden="true" customHeight="false" outlineLevel="0" collapsed="false">
      <c r="B2098" s="1" t="s">
        <v>2065</v>
      </c>
      <c r="C2098" s="1" t="s">
        <v>30</v>
      </c>
      <c r="D2098" s="1" t="s">
        <v>31</v>
      </c>
      <c r="F2098" s="1" t="s">
        <v>3253</v>
      </c>
      <c r="G2098" s="16" t="n">
        <v>45769</v>
      </c>
      <c r="H2098" s="6" t="s">
        <v>4581</v>
      </c>
      <c r="J2098" s="1" t="s">
        <v>34</v>
      </c>
      <c r="K2098" s="1" t="s">
        <v>35</v>
      </c>
      <c r="L2098" s="1" t="s">
        <v>4582</v>
      </c>
      <c r="M2098" s="17" t="str">
        <f aca="false">IF(COUNTIF(поверки!$H$6:$H$3175,поверки!$H2098)&gt;1,"Дубликат","")</f>
        <v/>
      </c>
      <c r="N2098" s="17" t="str">
        <f aca="false">IF(COUNTIF(поверки!$L$6:$L$3175,поверки!$L2098)&gt;1,"Дубликат","")</f>
        <v/>
      </c>
      <c r="O2098" s="18" t="n">
        <v>2093</v>
      </c>
      <c r="P2098" s="17" t="str">
        <f aca="false">CONCATENATE(TEXT(MONTH(поверки!$G2098),"00"),"/",TEXT(поверки!$O2098,"000"), "/",TEXT(YEAR(поверки!$G2098)-2000,"00"))</f>
        <v>04/2093/25</v>
      </c>
      <c r="Q2098" s="17" t="str">
        <f aca="false">VLOOKUP(поверки!$F2098,'соответстиви ОТ типу'!$K$4:$M$344,2,FALSE())</f>
        <v>Уровнемер</v>
      </c>
      <c r="R2098" s="17" t="s">
        <v>4406</v>
      </c>
      <c r="S2098" s="17" t="s">
        <v>3256</v>
      </c>
      <c r="T2098" s="17" t="n">
        <v>7</v>
      </c>
      <c r="U2098" s="19" t="n">
        <f aca="false">VLOOKUP(поверки!$T2098,'Акты п-п'!$C$5:$I$57,2,FALSE())</f>
        <v>45768</v>
      </c>
      <c r="V2098" s="19" t="n">
        <f aca="false">VLOOKUP(поверки!$T2098,'Акты п-п'!$C$5:$I$57,3,FALSE())</f>
        <v>45772</v>
      </c>
      <c r="W2098" s="17" t="str">
        <f aca="false">VLOOKUP(поверки!$T2098,'Акты п-п'!$C$5:$I$57,5,FALSE())</f>
        <v>Кадыков П.Ю.</v>
      </c>
      <c r="X2098" s="17" t="n">
        <f aca="false">поверки!$G2098-поверки!$U2098</f>
        <v>1</v>
      </c>
      <c r="Y2098" s="17" t="n">
        <f aca="false">поверки!$V2098-поверки!$G2098</f>
        <v>3</v>
      </c>
      <c r="Z2098" s="17" t="str">
        <f aca="false">CONCATENATE(поверки!$Q2098," ",поверки!$S2098," номер ",поверки!$H2098)</f>
        <v>Уровнемер VEGAFLEX61 номер 17582191</v>
      </c>
    </row>
    <row r="2099" customFormat="false" ht="17.9" hidden="true" customHeight="false" outlineLevel="0" collapsed="false">
      <c r="B2099" s="1" t="s">
        <v>2065</v>
      </c>
      <c r="C2099" s="1" t="s">
        <v>30</v>
      </c>
      <c r="D2099" s="1" t="s">
        <v>31</v>
      </c>
      <c r="F2099" s="1" t="s">
        <v>2066</v>
      </c>
      <c r="G2099" s="16" t="n">
        <v>45769</v>
      </c>
      <c r="H2099" s="6" t="s">
        <v>4583</v>
      </c>
      <c r="J2099" s="1" t="s">
        <v>34</v>
      </c>
      <c r="K2099" s="1" t="s">
        <v>35</v>
      </c>
      <c r="L2099" s="1" t="s">
        <v>4584</v>
      </c>
      <c r="M2099" s="17" t="str">
        <f aca="false">IF(COUNTIF(поверки!$H$6:$H$3175,поверки!$H2099)&gt;1,"Дубликат","")</f>
        <v/>
      </c>
      <c r="N2099" s="17" t="str">
        <f aca="false">IF(COUNTIF(поверки!$L$6:$L$3175,поверки!$L2099)&gt;1,"Дубликат","")</f>
        <v/>
      </c>
      <c r="O2099" s="18" t="n">
        <v>2094</v>
      </c>
      <c r="P2099" s="17" t="str">
        <f aca="false">CONCATENATE(TEXT(MONTH(поверки!$G2099),"00"),"/",TEXT(поверки!$O2099,"000"), "/",TEXT(YEAR(поверки!$G2099)-2000,"00"))</f>
        <v>04/2094/25</v>
      </c>
      <c r="Q2099" s="17" t="str">
        <f aca="false">VLOOKUP(поверки!$F2099,'соответстиви ОТ типу'!$K$4:$M$344,2,FALSE())</f>
        <v>Уровнемер</v>
      </c>
      <c r="R2099" s="17" t="s">
        <v>37</v>
      </c>
      <c r="S2099" s="17" t="s">
        <v>2069</v>
      </c>
      <c r="T2099" s="17" t="n">
        <v>7</v>
      </c>
      <c r="U2099" s="19" t="n">
        <f aca="false">VLOOKUP(поверки!$T2099,'Акты п-п'!$C$5:$I$57,2,FALSE())</f>
        <v>45768</v>
      </c>
      <c r="V2099" s="19" t="n">
        <f aca="false">VLOOKUP(поверки!$T2099,'Акты п-п'!$C$5:$I$57,3,FALSE())</f>
        <v>45772</v>
      </c>
      <c r="W2099" s="17" t="str">
        <f aca="false">VLOOKUP(поверки!$T2099,'Акты п-п'!$C$5:$I$57,5,FALSE())</f>
        <v>Кадыков П.Ю.</v>
      </c>
      <c r="X2099" s="17" t="n">
        <f aca="false">поверки!$G2099-поверки!$U2099</f>
        <v>1</v>
      </c>
      <c r="Y2099" s="17" t="n">
        <f aca="false">поверки!$V2099-поверки!$G2099</f>
        <v>3</v>
      </c>
      <c r="Z2099" s="17" t="str">
        <f aca="false">CONCATENATE(поверки!$Q2099," ",поверки!$S2099," номер ",поверки!$H2099)</f>
        <v>Уровнемер Liquicap M FMI51 номер H10832010F0</v>
      </c>
    </row>
    <row r="2100" customFormat="false" ht="17.9" hidden="true" customHeight="false" outlineLevel="0" collapsed="false">
      <c r="B2100" s="1" t="s">
        <v>2065</v>
      </c>
      <c r="C2100" s="1" t="s">
        <v>30</v>
      </c>
      <c r="D2100" s="1" t="s">
        <v>31</v>
      </c>
      <c r="F2100" s="1" t="s">
        <v>4585</v>
      </c>
      <c r="G2100" s="16" t="n">
        <v>45769</v>
      </c>
      <c r="H2100" s="6" t="s">
        <v>4586</v>
      </c>
      <c r="J2100" s="1" t="s">
        <v>34</v>
      </c>
      <c r="K2100" s="1" t="s">
        <v>35</v>
      </c>
      <c r="L2100" s="1" t="s">
        <v>4587</v>
      </c>
      <c r="M2100" s="17" t="str">
        <f aca="false">IF(COUNTIF(поверки!$H$6:$H$3175,поверки!$H2100)&gt;1,"Дубликат","")</f>
        <v/>
      </c>
      <c r="N2100" s="17" t="str">
        <f aca="false">IF(COUNTIF(поверки!$L$6:$L$3175,поверки!$L2100)&gt;1,"Дубликат","")</f>
        <v/>
      </c>
      <c r="O2100" s="18" t="n">
        <v>2095</v>
      </c>
      <c r="P2100" s="17" t="str">
        <f aca="false">CONCATENATE(TEXT(MONTH(поверки!$G2100),"00"),"/",TEXT(поверки!$O2100,"000"), "/",TEXT(YEAR(поверки!$G2100)-2000,"00"))</f>
        <v>04/2095/25</v>
      </c>
      <c r="Q2100" s="17" t="str">
        <f aca="false">VLOOKUP(поверки!$F2100,'соответстиви ОТ типу'!$K$4:$M$344,2,FALSE())</f>
        <v>Уровнемер</v>
      </c>
      <c r="R2100" s="17" t="s">
        <v>42</v>
      </c>
      <c r="S2100" s="17" t="s">
        <v>4588</v>
      </c>
      <c r="T2100" s="17" t="n">
        <v>7</v>
      </c>
      <c r="U2100" s="19" t="n">
        <f aca="false">VLOOKUP(поверки!$T2100,'Акты п-п'!$C$5:$I$57,2,FALSE())</f>
        <v>45768</v>
      </c>
      <c r="V2100" s="19" t="n">
        <f aca="false">VLOOKUP(поверки!$T2100,'Акты п-п'!$C$5:$I$57,3,FALSE())</f>
        <v>45772</v>
      </c>
      <c r="W2100" s="17" t="str">
        <f aca="false">VLOOKUP(поверки!$T2100,'Акты п-п'!$C$5:$I$57,5,FALSE())</f>
        <v>Кадыков П.Ю.</v>
      </c>
      <c r="X2100" s="17" t="n">
        <f aca="false">поверки!$G2100-поверки!$U2100</f>
        <v>1</v>
      </c>
      <c r="Y2100" s="17" t="n">
        <f aca="false">поверки!$V2100-поверки!$G2100</f>
        <v>3</v>
      </c>
      <c r="Z2100" s="17" t="str">
        <f aca="false">CONCATENATE(поверки!$Q2100," ",поверки!$S2100," номер ",поверки!$H2100)</f>
        <v>Уровнемер VEGAFLEX86 номер 48997749</v>
      </c>
    </row>
    <row r="2101" customFormat="false" ht="17.9" hidden="true" customHeight="false" outlineLevel="0" collapsed="false">
      <c r="B2101" s="1" t="s">
        <v>2065</v>
      </c>
      <c r="C2101" s="1" t="s">
        <v>30</v>
      </c>
      <c r="D2101" s="1" t="s">
        <v>31</v>
      </c>
      <c r="F2101" s="1" t="s">
        <v>4585</v>
      </c>
      <c r="G2101" s="16" t="n">
        <v>45769</v>
      </c>
      <c r="H2101" s="6" t="s">
        <v>4589</v>
      </c>
      <c r="J2101" s="1" t="s">
        <v>34</v>
      </c>
      <c r="K2101" s="1" t="s">
        <v>35</v>
      </c>
      <c r="L2101" s="1" t="s">
        <v>4590</v>
      </c>
      <c r="M2101" s="17" t="str">
        <f aca="false">IF(COUNTIF(поверки!$H$6:$H$3175,поверки!$H2101)&gt;1,"Дубликат","")</f>
        <v/>
      </c>
      <c r="N2101" s="17" t="str">
        <f aca="false">IF(COUNTIF(поверки!$L$6:$L$3175,поверки!$L2101)&gt;1,"Дубликат","")</f>
        <v/>
      </c>
      <c r="O2101" s="18" t="n">
        <v>2096</v>
      </c>
      <c r="P2101" s="17" t="str">
        <f aca="false">CONCATENATE(TEXT(MONTH(поверки!$G2101),"00"),"/",TEXT(поверки!$O2101,"000"), "/",TEXT(YEAR(поверки!$G2101)-2000,"00"))</f>
        <v>04/2096/25</v>
      </c>
      <c r="Q2101" s="17" t="str">
        <f aca="false">VLOOKUP(поверки!$F2101,'соответстиви ОТ типу'!$K$4:$M$344,2,FALSE())</f>
        <v>Уровнемер</v>
      </c>
      <c r="R2101" s="17" t="s">
        <v>46</v>
      </c>
      <c r="S2101" s="17" t="s">
        <v>4588</v>
      </c>
      <c r="T2101" s="17" t="n">
        <v>7</v>
      </c>
      <c r="U2101" s="19" t="n">
        <f aca="false">VLOOKUP(поверки!$T2101,'Акты п-п'!$C$5:$I$57,2,FALSE())</f>
        <v>45768</v>
      </c>
      <c r="V2101" s="19" t="n">
        <f aca="false">VLOOKUP(поверки!$T2101,'Акты п-п'!$C$5:$I$57,3,FALSE())</f>
        <v>45772</v>
      </c>
      <c r="W2101" s="17" t="str">
        <f aca="false">VLOOKUP(поверки!$T2101,'Акты п-п'!$C$5:$I$57,5,FALSE())</f>
        <v>Кадыков П.Ю.</v>
      </c>
      <c r="X2101" s="17" t="n">
        <f aca="false">поверки!$G2101-поверки!$U2101</f>
        <v>1</v>
      </c>
      <c r="Y2101" s="17" t="n">
        <f aca="false">поверки!$V2101-поверки!$G2101</f>
        <v>3</v>
      </c>
      <c r="Z2101" s="17" t="str">
        <f aca="false">CONCATENATE(поверки!$Q2101," ",поверки!$S2101," номер ",поверки!$H2101)</f>
        <v>Уровнемер VEGAFLEX86 номер 48997750</v>
      </c>
    </row>
    <row r="2102" customFormat="false" ht="17.9" hidden="true" customHeight="false" outlineLevel="0" collapsed="false">
      <c r="B2102" s="1" t="s">
        <v>290</v>
      </c>
      <c r="C2102" s="1" t="s">
        <v>30</v>
      </c>
      <c r="D2102" s="1" t="s">
        <v>31</v>
      </c>
      <c r="F2102" s="1" t="s">
        <v>1068</v>
      </c>
      <c r="G2102" s="16" t="n">
        <v>45769</v>
      </c>
      <c r="H2102" s="6" t="s">
        <v>4591</v>
      </c>
      <c r="J2102" s="1" t="s">
        <v>34</v>
      </c>
      <c r="K2102" s="1" t="s">
        <v>35</v>
      </c>
      <c r="L2102" s="1" t="s">
        <v>4592</v>
      </c>
      <c r="M2102" s="17" t="str">
        <f aca="false">IF(COUNTIF(поверки!$H$6:$H$3175,поверки!$H2102)&gt;1,"Дубликат","")</f>
        <v/>
      </c>
      <c r="N2102" s="17" t="str">
        <f aca="false">IF(COUNTIF(поверки!$L$6:$L$3175,поверки!$L2102)&gt;1,"Дубликат","")</f>
        <v/>
      </c>
      <c r="O2102" s="18" t="n">
        <v>2097</v>
      </c>
      <c r="P2102" s="17" t="str">
        <f aca="false">CONCATENATE(TEXT(MONTH(поверки!$G2102),"00"),"/",TEXT(поверки!$O2102,"000"), "/",TEXT(YEAR(поверки!$G2102)-2000,"00"))</f>
        <v>04/2097/25</v>
      </c>
      <c r="Q2102" s="17" t="str">
        <f aca="false">VLOOKUP(поверки!$F2102,'соответстиви ОТ типу'!$K$4:$M$344,2,FALSE())</f>
        <v>Манометр</v>
      </c>
      <c r="R2102" s="17" t="s">
        <v>46</v>
      </c>
      <c r="S2102" s="17" t="s">
        <v>4593</v>
      </c>
      <c r="T2102" s="17" t="n">
        <v>7</v>
      </c>
      <c r="U2102" s="19" t="n">
        <f aca="false">VLOOKUP(поверки!$T2102,'Акты п-п'!$C$5:$I$57,2,FALSE())</f>
        <v>45768</v>
      </c>
      <c r="V2102" s="19" t="n">
        <f aca="false">VLOOKUP(поверки!$T2102,'Акты п-п'!$C$5:$I$57,3,FALSE())</f>
        <v>45772</v>
      </c>
      <c r="W2102" s="17" t="str">
        <f aca="false">VLOOKUP(поверки!$T2102,'Акты п-п'!$C$5:$I$57,5,FALSE())</f>
        <v>Кадыков П.Ю.</v>
      </c>
      <c r="X2102" s="17" t="n">
        <f aca="false">поверки!$G2102-поверки!$U2102</f>
        <v>1</v>
      </c>
      <c r="Y2102" s="17" t="n">
        <f aca="false">поверки!$V2102-поверки!$G2102</f>
        <v>3</v>
      </c>
      <c r="Z2102" s="17" t="str">
        <f aca="false">CONCATENATE(поверки!$Q2102," ",поверки!$S2102," номер ",поверки!$H2102)</f>
        <v>Манометр ДМ2005СгlExУ3 номер 3160</v>
      </c>
    </row>
    <row r="2103" customFormat="false" ht="17.9" hidden="true" customHeight="false" outlineLevel="0" collapsed="false">
      <c r="B2103" s="1" t="s">
        <v>290</v>
      </c>
      <c r="C2103" s="1" t="s">
        <v>30</v>
      </c>
      <c r="D2103" s="1" t="s">
        <v>31</v>
      </c>
      <c r="F2103" s="1" t="s">
        <v>1068</v>
      </c>
      <c r="G2103" s="16" t="n">
        <v>45769</v>
      </c>
      <c r="H2103" s="6" t="s">
        <v>4594</v>
      </c>
      <c r="J2103" s="1" t="s">
        <v>34</v>
      </c>
      <c r="K2103" s="1" t="s">
        <v>35</v>
      </c>
      <c r="L2103" s="1" t="s">
        <v>4595</v>
      </c>
      <c r="M2103" s="17" t="str">
        <f aca="false">IF(COUNTIF(поверки!$H$6:$H$3175,поверки!$H2103)&gt;1,"Дубликат","")</f>
        <v/>
      </c>
      <c r="N2103" s="17" t="str">
        <f aca="false">IF(COUNTIF(поверки!$L$6:$L$3175,поверки!$L2103)&gt;1,"Дубликат","")</f>
        <v/>
      </c>
      <c r="O2103" s="18" t="n">
        <v>2098</v>
      </c>
      <c r="P2103" s="17" t="str">
        <f aca="false">CONCATENATE(TEXT(MONTH(поверки!$G2103),"00"),"/",TEXT(поверки!$O2103,"000"), "/",TEXT(YEAR(поверки!$G2103)-2000,"00"))</f>
        <v>04/2098/25</v>
      </c>
      <c r="Q2103" s="17" t="str">
        <f aca="false">VLOOKUP(поверки!$F2103,'соответстиви ОТ типу'!$K$4:$M$344,2,FALSE())</f>
        <v>Манометр</v>
      </c>
      <c r="R2103" s="17" t="s">
        <v>46</v>
      </c>
      <c r="S2103" s="17" t="s">
        <v>4593</v>
      </c>
      <c r="T2103" s="17" t="n">
        <v>7</v>
      </c>
      <c r="U2103" s="19" t="n">
        <f aca="false">VLOOKUP(поверки!$T2103,'Акты п-п'!$C$5:$I$57,2,FALSE())</f>
        <v>45768</v>
      </c>
      <c r="V2103" s="19" t="n">
        <f aca="false">VLOOKUP(поверки!$T2103,'Акты п-п'!$C$5:$I$57,3,FALSE())</f>
        <v>45772</v>
      </c>
      <c r="W2103" s="17" t="str">
        <f aca="false">VLOOKUP(поверки!$T2103,'Акты п-п'!$C$5:$I$57,5,FALSE())</f>
        <v>Кадыков П.Ю.</v>
      </c>
      <c r="X2103" s="17" t="n">
        <f aca="false">поверки!$G2103-поверки!$U2103</f>
        <v>1</v>
      </c>
      <c r="Y2103" s="17" t="n">
        <f aca="false">поверки!$V2103-поверки!$G2103</f>
        <v>3</v>
      </c>
      <c r="Z2103" s="17" t="str">
        <f aca="false">CONCATENATE(поверки!$Q2103," ",поверки!$S2103," номер ",поверки!$H2103)</f>
        <v>Манометр ДМ2005СгlExУ3 номер 3161</v>
      </c>
    </row>
    <row r="2104" customFormat="false" ht="17.9" hidden="true" customHeight="false" outlineLevel="0" collapsed="false">
      <c r="B2104" s="1" t="s">
        <v>290</v>
      </c>
      <c r="C2104" s="1" t="s">
        <v>30</v>
      </c>
      <c r="D2104" s="1" t="s">
        <v>31</v>
      </c>
      <c r="F2104" s="1" t="s">
        <v>323</v>
      </c>
      <c r="G2104" s="16" t="n">
        <v>45769</v>
      </c>
      <c r="H2104" s="6" t="s">
        <v>4596</v>
      </c>
      <c r="J2104" s="1" t="s">
        <v>34</v>
      </c>
      <c r="K2104" s="1" t="s">
        <v>35</v>
      </c>
      <c r="L2104" s="1" t="s">
        <v>4597</v>
      </c>
      <c r="M2104" s="17" t="str">
        <f aca="false">IF(COUNTIF(поверки!$H$6:$H$3175,поверки!$H2104)&gt;1,"Дубликат","")</f>
        <v/>
      </c>
      <c r="N2104" s="17" t="str">
        <f aca="false">IF(COUNTIF(поверки!$L$6:$L$3175,поверки!$L2104)&gt;1,"Дубликат","")</f>
        <v/>
      </c>
      <c r="O2104" s="18" t="n">
        <v>2099</v>
      </c>
      <c r="P2104" s="17" t="str">
        <f aca="false">CONCATENATE(TEXT(MONTH(поверки!$G2104),"00"),"/",TEXT(поверки!$O2104,"000"), "/",TEXT(YEAR(поверки!$G2104)-2000,"00"))</f>
        <v>04/2099/25</v>
      </c>
      <c r="Q2104" s="17" t="str">
        <f aca="false">VLOOKUP(поверки!$F2104,'соответстиви ОТ типу'!$K$4:$M$344,2,FALSE())</f>
        <v>Манометр</v>
      </c>
      <c r="R2104" s="17" t="s">
        <v>46</v>
      </c>
      <c r="S2104" s="17" t="s">
        <v>326</v>
      </c>
      <c r="T2104" s="17" t="n">
        <v>7</v>
      </c>
      <c r="U2104" s="19" t="n">
        <f aca="false">VLOOKUP(поверки!$T2104,'Акты п-п'!$C$5:$I$57,2,FALSE())</f>
        <v>45768</v>
      </c>
      <c r="V2104" s="19" t="n">
        <f aca="false">VLOOKUP(поверки!$T2104,'Акты п-п'!$C$5:$I$57,3,FALSE())</f>
        <v>45772</v>
      </c>
      <c r="W2104" s="17" t="str">
        <f aca="false">VLOOKUP(поверки!$T2104,'Акты п-п'!$C$5:$I$57,5,FALSE())</f>
        <v>Кадыков П.Ю.</v>
      </c>
      <c r="X2104" s="17" t="n">
        <f aca="false">поверки!$G2104-поверки!$U2104</f>
        <v>1</v>
      </c>
      <c r="Y2104" s="17" t="n">
        <f aca="false">поверки!$V2104-поверки!$G2104</f>
        <v>3</v>
      </c>
      <c r="Z2104" s="17" t="str">
        <f aca="false">CONCATENATE(поверки!$Q2104," ",поверки!$S2104," номер ",поверки!$H2104)</f>
        <v>Манометр 233.50.160 номер 00143</v>
      </c>
    </row>
    <row r="2105" customFormat="false" ht="17.9" hidden="true" customHeight="false" outlineLevel="0" collapsed="false">
      <c r="B2105" s="1" t="s">
        <v>290</v>
      </c>
      <c r="C2105" s="1" t="s">
        <v>30</v>
      </c>
      <c r="D2105" s="1" t="s">
        <v>31</v>
      </c>
      <c r="F2105" s="1" t="s">
        <v>323</v>
      </c>
      <c r="G2105" s="16" t="n">
        <v>45769</v>
      </c>
      <c r="H2105" s="6" t="s">
        <v>4598</v>
      </c>
      <c r="J2105" s="1" t="s">
        <v>34</v>
      </c>
      <c r="K2105" s="1" t="s">
        <v>35</v>
      </c>
      <c r="L2105" s="1" t="s">
        <v>4599</v>
      </c>
      <c r="M2105" s="17" t="str">
        <f aca="false">IF(COUNTIF(поверки!$H$6:$H$3175,поверки!$H2105)&gt;1,"Дубликат","")</f>
        <v/>
      </c>
      <c r="N2105" s="17" t="str">
        <f aca="false">IF(COUNTIF(поверки!$L$6:$L$3175,поверки!$L2105)&gt;1,"Дубликат","")</f>
        <v/>
      </c>
      <c r="O2105" s="18" t="n">
        <v>2100</v>
      </c>
      <c r="P2105" s="17" t="str">
        <f aca="false">CONCATENATE(TEXT(MONTH(поверки!$G2105),"00"),"/",TEXT(поверки!$O2105,"000"), "/",TEXT(YEAR(поверки!$G2105)-2000,"00"))</f>
        <v>04/2100/25</v>
      </c>
      <c r="Q2105" s="17" t="str">
        <f aca="false">VLOOKUP(поверки!$F2105,'соответстиви ОТ типу'!$K$4:$M$344,2,FALSE())</f>
        <v>Манометр</v>
      </c>
      <c r="R2105" s="17" t="s">
        <v>46</v>
      </c>
      <c r="S2105" s="17" t="s">
        <v>326</v>
      </c>
      <c r="T2105" s="17" t="n">
        <v>7</v>
      </c>
      <c r="U2105" s="19" t="n">
        <f aca="false">VLOOKUP(поверки!$T2105,'Акты п-п'!$C$5:$I$57,2,FALSE())</f>
        <v>45768</v>
      </c>
      <c r="V2105" s="19" t="n">
        <f aca="false">VLOOKUP(поверки!$T2105,'Акты п-п'!$C$5:$I$57,3,FALSE())</f>
        <v>45772</v>
      </c>
      <c r="W2105" s="17" t="str">
        <f aca="false">VLOOKUP(поверки!$T2105,'Акты п-п'!$C$5:$I$57,5,FALSE())</f>
        <v>Кадыков П.Ю.</v>
      </c>
      <c r="X2105" s="17" t="n">
        <f aca="false">поверки!$G2105-поверки!$U2105</f>
        <v>1</v>
      </c>
      <c r="Y2105" s="17" t="n">
        <f aca="false">поверки!$V2105-поверки!$G2105</f>
        <v>3</v>
      </c>
      <c r="Z2105" s="17" t="str">
        <f aca="false">CONCATENATE(поверки!$Q2105," ",поверки!$S2105," номер ",поверки!$H2105)</f>
        <v>Манометр 233.50.160 номер 00144</v>
      </c>
    </row>
    <row r="2106" customFormat="false" ht="17.9" hidden="true" customHeight="false" outlineLevel="0" collapsed="false">
      <c r="B2106" s="1" t="s">
        <v>290</v>
      </c>
      <c r="C2106" s="1" t="s">
        <v>30</v>
      </c>
      <c r="D2106" s="1" t="s">
        <v>31</v>
      </c>
      <c r="F2106" s="1" t="s">
        <v>323</v>
      </c>
      <c r="G2106" s="16" t="n">
        <v>45769</v>
      </c>
      <c r="H2106" s="6" t="s">
        <v>4600</v>
      </c>
      <c r="J2106" s="1" t="s">
        <v>34</v>
      </c>
      <c r="K2106" s="1" t="s">
        <v>35</v>
      </c>
      <c r="L2106" s="1" t="s">
        <v>4601</v>
      </c>
      <c r="M2106" s="17" t="str">
        <f aca="false">IF(COUNTIF(поверки!$H$6:$H$3175,поверки!$H2106)&gt;1,"Дубликат","")</f>
        <v/>
      </c>
      <c r="N2106" s="17" t="str">
        <f aca="false">IF(COUNTIF(поверки!$L$6:$L$3175,поверки!$L2106)&gt;1,"Дубликат","")</f>
        <v/>
      </c>
      <c r="O2106" s="18" t="n">
        <v>2101</v>
      </c>
      <c r="P2106" s="17" t="str">
        <f aca="false">CONCATENATE(TEXT(MONTH(поверки!$G2106),"00"),"/",TEXT(поверки!$O2106,"000"), "/",TEXT(YEAR(поверки!$G2106)-2000,"00"))</f>
        <v>04/2101/25</v>
      </c>
      <c r="Q2106" s="17" t="str">
        <f aca="false">VLOOKUP(поверки!$F2106,'соответстиви ОТ типу'!$K$4:$M$344,2,FALSE())</f>
        <v>Манометр</v>
      </c>
      <c r="R2106" s="17" t="s">
        <v>46</v>
      </c>
      <c r="S2106" s="17" t="s">
        <v>326</v>
      </c>
      <c r="T2106" s="17" t="n">
        <v>7</v>
      </c>
      <c r="U2106" s="19" t="n">
        <f aca="false">VLOOKUP(поверки!$T2106,'Акты п-п'!$C$5:$I$57,2,FALSE())</f>
        <v>45768</v>
      </c>
      <c r="V2106" s="19" t="n">
        <f aca="false">VLOOKUP(поверки!$T2106,'Акты п-п'!$C$5:$I$57,3,FALSE())</f>
        <v>45772</v>
      </c>
      <c r="W2106" s="17" t="str">
        <f aca="false">VLOOKUP(поверки!$T2106,'Акты п-п'!$C$5:$I$57,5,FALSE())</f>
        <v>Кадыков П.Ю.</v>
      </c>
      <c r="X2106" s="17" t="n">
        <f aca="false">поверки!$G2106-поверки!$U2106</f>
        <v>1</v>
      </c>
      <c r="Y2106" s="17" t="n">
        <f aca="false">поверки!$V2106-поверки!$G2106</f>
        <v>3</v>
      </c>
      <c r="Z2106" s="17" t="str">
        <f aca="false">CONCATENATE(поверки!$Q2106," ",поверки!$S2106," номер ",поверки!$H2106)</f>
        <v>Манометр 233.50.160 номер 00145</v>
      </c>
    </row>
    <row r="2107" customFormat="false" ht="17.9" hidden="true" customHeight="false" outlineLevel="0" collapsed="false">
      <c r="B2107" s="1" t="s">
        <v>290</v>
      </c>
      <c r="C2107" s="1" t="s">
        <v>30</v>
      </c>
      <c r="D2107" s="1" t="s">
        <v>31</v>
      </c>
      <c r="F2107" s="1" t="s">
        <v>323</v>
      </c>
      <c r="G2107" s="16" t="n">
        <v>45769</v>
      </c>
      <c r="H2107" s="6" t="s">
        <v>4602</v>
      </c>
      <c r="J2107" s="1" t="s">
        <v>34</v>
      </c>
      <c r="K2107" s="1" t="s">
        <v>35</v>
      </c>
      <c r="L2107" s="1" t="s">
        <v>4603</v>
      </c>
      <c r="M2107" s="17" t="str">
        <f aca="false">IF(COUNTIF(поверки!$H$6:$H$3175,поверки!$H2107)&gt;1,"Дубликат","")</f>
        <v/>
      </c>
      <c r="N2107" s="17" t="str">
        <f aca="false">IF(COUNTIF(поверки!$L$6:$L$3175,поверки!$L2107)&gt;1,"Дубликат","")</f>
        <v/>
      </c>
      <c r="O2107" s="18" t="n">
        <v>2102</v>
      </c>
      <c r="P2107" s="17" t="str">
        <f aca="false">CONCATENATE(TEXT(MONTH(поверки!$G2107),"00"),"/",TEXT(поверки!$O2107,"000"), "/",TEXT(YEAR(поверки!$G2107)-2000,"00"))</f>
        <v>04/2102/25</v>
      </c>
      <c r="Q2107" s="17" t="str">
        <f aca="false">VLOOKUP(поверки!$F2107,'соответстиви ОТ типу'!$K$4:$M$344,2,FALSE())</f>
        <v>Манометр</v>
      </c>
      <c r="R2107" s="17" t="s">
        <v>46</v>
      </c>
      <c r="S2107" s="17" t="s">
        <v>326</v>
      </c>
      <c r="T2107" s="17" t="n">
        <v>7</v>
      </c>
      <c r="U2107" s="19" t="n">
        <f aca="false">VLOOKUP(поверки!$T2107,'Акты п-п'!$C$5:$I$57,2,FALSE())</f>
        <v>45768</v>
      </c>
      <c r="V2107" s="19" t="n">
        <f aca="false">VLOOKUP(поверки!$T2107,'Акты п-п'!$C$5:$I$57,3,FALSE())</f>
        <v>45772</v>
      </c>
      <c r="W2107" s="17" t="str">
        <f aca="false">VLOOKUP(поверки!$T2107,'Акты п-п'!$C$5:$I$57,5,FALSE())</f>
        <v>Кадыков П.Ю.</v>
      </c>
      <c r="X2107" s="17" t="n">
        <f aca="false">поверки!$G2107-поверки!$U2107</f>
        <v>1</v>
      </c>
      <c r="Y2107" s="17" t="n">
        <f aca="false">поверки!$V2107-поверки!$G2107</f>
        <v>3</v>
      </c>
      <c r="Z2107" s="17" t="str">
        <f aca="false">CONCATENATE(поверки!$Q2107," ",поверки!$S2107," номер ",поверки!$H2107)</f>
        <v>Манометр 233.50.160 номер 00146</v>
      </c>
    </row>
    <row r="2108" customFormat="false" ht="17.9" hidden="true" customHeight="false" outlineLevel="0" collapsed="false">
      <c r="B2108" s="1" t="s">
        <v>290</v>
      </c>
      <c r="C2108" s="1" t="s">
        <v>30</v>
      </c>
      <c r="D2108" s="1" t="s">
        <v>31</v>
      </c>
      <c r="F2108" s="1" t="s">
        <v>323</v>
      </c>
      <c r="G2108" s="16" t="n">
        <v>45769</v>
      </c>
      <c r="H2108" s="6" t="s">
        <v>4604</v>
      </c>
      <c r="J2108" s="1" t="s">
        <v>34</v>
      </c>
      <c r="K2108" s="1" t="s">
        <v>35</v>
      </c>
      <c r="L2108" s="1" t="s">
        <v>4605</v>
      </c>
      <c r="M2108" s="17" t="str">
        <f aca="false">IF(COUNTIF(поверки!$H$6:$H$3175,поверки!$H2108)&gt;1,"Дубликат","")</f>
        <v/>
      </c>
      <c r="N2108" s="17" t="str">
        <f aca="false">IF(COUNTIF(поверки!$L$6:$L$3175,поверки!$L2108)&gt;1,"Дубликат","")</f>
        <v/>
      </c>
      <c r="O2108" s="18" t="n">
        <v>2103</v>
      </c>
      <c r="P2108" s="17" t="str">
        <f aca="false">CONCATENATE(TEXT(MONTH(поверки!$G2108),"00"),"/",TEXT(поверки!$O2108,"000"), "/",TEXT(YEAR(поверки!$G2108)-2000,"00"))</f>
        <v>04/2103/25</v>
      </c>
      <c r="Q2108" s="17" t="str">
        <f aca="false">VLOOKUP(поверки!$F2108,'соответстиви ОТ типу'!$K$4:$M$344,2,FALSE())</f>
        <v>Манометр</v>
      </c>
      <c r="R2108" s="17" t="s">
        <v>46</v>
      </c>
      <c r="S2108" s="17" t="s">
        <v>326</v>
      </c>
      <c r="T2108" s="17" t="n">
        <v>7</v>
      </c>
      <c r="U2108" s="19" t="n">
        <f aca="false">VLOOKUP(поверки!$T2108,'Акты п-п'!$C$5:$I$57,2,FALSE())</f>
        <v>45768</v>
      </c>
      <c r="V2108" s="19" t="n">
        <f aca="false">VLOOKUP(поверки!$T2108,'Акты п-п'!$C$5:$I$57,3,FALSE())</f>
        <v>45772</v>
      </c>
      <c r="W2108" s="17" t="str">
        <f aca="false">VLOOKUP(поверки!$T2108,'Акты п-п'!$C$5:$I$57,5,FALSE())</f>
        <v>Кадыков П.Ю.</v>
      </c>
      <c r="X2108" s="17" t="n">
        <f aca="false">поверки!$G2108-поверки!$U2108</f>
        <v>1</v>
      </c>
      <c r="Y2108" s="17" t="n">
        <f aca="false">поверки!$V2108-поверки!$G2108</f>
        <v>3</v>
      </c>
      <c r="Z2108" s="17" t="str">
        <f aca="false">CONCATENATE(поверки!$Q2108," ",поверки!$S2108," номер ",поверки!$H2108)</f>
        <v>Манометр 233.50.160 номер 00147</v>
      </c>
    </row>
    <row r="2109" customFormat="false" ht="17.9" hidden="true" customHeight="false" outlineLevel="0" collapsed="false">
      <c r="B2109" s="1" t="s">
        <v>290</v>
      </c>
      <c r="C2109" s="1" t="s">
        <v>30</v>
      </c>
      <c r="D2109" s="1" t="s">
        <v>31</v>
      </c>
      <c r="F2109" s="1" t="s">
        <v>323</v>
      </c>
      <c r="G2109" s="16" t="n">
        <v>45769</v>
      </c>
      <c r="H2109" s="6" t="s">
        <v>4606</v>
      </c>
      <c r="J2109" s="1" t="s">
        <v>34</v>
      </c>
      <c r="K2109" s="1" t="s">
        <v>35</v>
      </c>
      <c r="L2109" s="1" t="s">
        <v>4607</v>
      </c>
      <c r="M2109" s="17" t="str">
        <f aca="false">IF(COUNTIF(поверки!$H$6:$H$3175,поверки!$H2109)&gt;1,"Дубликат","")</f>
        <v/>
      </c>
      <c r="N2109" s="17" t="str">
        <f aca="false">IF(COUNTIF(поверки!$L$6:$L$3175,поверки!$L2109)&gt;1,"Дубликат","")</f>
        <v/>
      </c>
      <c r="O2109" s="18" t="n">
        <v>2104</v>
      </c>
      <c r="P2109" s="17" t="str">
        <f aca="false">CONCATENATE(TEXT(MONTH(поверки!$G2109),"00"),"/",TEXT(поверки!$O2109,"000"), "/",TEXT(YEAR(поверки!$G2109)-2000,"00"))</f>
        <v>04/2104/25</v>
      </c>
      <c r="Q2109" s="17" t="str">
        <f aca="false">VLOOKUP(поверки!$F2109,'соответстиви ОТ типу'!$K$4:$M$344,2,FALSE())</f>
        <v>Манометр</v>
      </c>
      <c r="R2109" s="17" t="s">
        <v>46</v>
      </c>
      <c r="S2109" s="17" t="s">
        <v>326</v>
      </c>
      <c r="T2109" s="17" t="n">
        <v>7</v>
      </c>
      <c r="U2109" s="19" t="n">
        <f aca="false">VLOOKUP(поверки!$T2109,'Акты п-п'!$C$5:$I$57,2,FALSE())</f>
        <v>45768</v>
      </c>
      <c r="V2109" s="19" t="n">
        <f aca="false">VLOOKUP(поверки!$T2109,'Акты п-п'!$C$5:$I$57,3,FALSE())</f>
        <v>45772</v>
      </c>
      <c r="W2109" s="17" t="str">
        <f aca="false">VLOOKUP(поверки!$T2109,'Акты п-п'!$C$5:$I$57,5,FALSE())</f>
        <v>Кадыков П.Ю.</v>
      </c>
      <c r="X2109" s="17" t="n">
        <f aca="false">поверки!$G2109-поверки!$U2109</f>
        <v>1</v>
      </c>
      <c r="Y2109" s="17" t="n">
        <f aca="false">поверки!$V2109-поверки!$G2109</f>
        <v>3</v>
      </c>
      <c r="Z2109" s="17" t="str">
        <f aca="false">CONCATENATE(поверки!$Q2109," ",поверки!$S2109," номер ",поверки!$H2109)</f>
        <v>Манометр 233.50.160 номер 00148</v>
      </c>
    </row>
    <row r="2110" customFormat="false" ht="17.9" hidden="true" customHeight="false" outlineLevel="0" collapsed="false">
      <c r="B2110" s="1" t="s">
        <v>290</v>
      </c>
      <c r="C2110" s="1" t="s">
        <v>30</v>
      </c>
      <c r="D2110" s="1" t="s">
        <v>31</v>
      </c>
      <c r="F2110" s="1" t="s">
        <v>291</v>
      </c>
      <c r="G2110" s="16" t="n">
        <v>45769</v>
      </c>
      <c r="H2110" s="6" t="s">
        <v>4608</v>
      </c>
      <c r="J2110" s="1" t="s">
        <v>34</v>
      </c>
      <c r="K2110" s="1" t="s">
        <v>35</v>
      </c>
      <c r="L2110" s="1" t="s">
        <v>4609</v>
      </c>
      <c r="M2110" s="17" t="str">
        <f aca="false">IF(COUNTIF(поверки!$H$6:$H$3175,поверки!$H2110)&gt;1,"Дубликат","")</f>
        <v/>
      </c>
      <c r="N2110" s="17" t="str">
        <f aca="false">IF(COUNTIF(поверки!$L$6:$L$3175,поверки!$L2110)&gt;1,"Дубликат","")</f>
        <v/>
      </c>
      <c r="O2110" s="18" t="n">
        <v>2105</v>
      </c>
      <c r="P2110" s="17" t="str">
        <f aca="false">CONCATENATE(TEXT(MONTH(поверки!$G2110),"00"),"/",TEXT(поверки!$O2110,"000"), "/",TEXT(YEAR(поверки!$G2110)-2000,"00"))</f>
        <v>04/2105/25</v>
      </c>
      <c r="Q2110" s="17" t="str">
        <f aca="false">VLOOKUP(поверки!$F2110,'соответстиви ОТ типу'!$K$4:$M$344,2,FALSE())</f>
        <v>Манометр</v>
      </c>
      <c r="R2110" s="17" t="s">
        <v>46</v>
      </c>
      <c r="S2110" s="17" t="s">
        <v>404</v>
      </c>
      <c r="T2110" s="17" t="n">
        <v>7</v>
      </c>
      <c r="U2110" s="19" t="n">
        <f aca="false">VLOOKUP(поверки!$T2110,'Акты п-п'!$C$5:$I$57,2,FALSE())</f>
        <v>45768</v>
      </c>
      <c r="V2110" s="19" t="n">
        <f aca="false">VLOOKUP(поверки!$T2110,'Акты п-п'!$C$5:$I$57,3,FALSE())</f>
        <v>45772</v>
      </c>
      <c r="W2110" s="17" t="str">
        <f aca="false">VLOOKUP(поверки!$T2110,'Акты п-п'!$C$5:$I$57,5,FALSE())</f>
        <v>Кадыков П.Ю.</v>
      </c>
      <c r="X2110" s="17" t="n">
        <f aca="false">поверки!$G2110-поверки!$U2110</f>
        <v>1</v>
      </c>
      <c r="Y2110" s="17" t="n">
        <f aca="false">поверки!$V2110-поверки!$G2110</f>
        <v>3</v>
      </c>
      <c r="Z2110" s="17" t="str">
        <f aca="false">CONCATENATE(поверки!$Q2110," ",поверки!$S2110," номер ",поверки!$H2110)</f>
        <v>Манометр МП4-УУ2 номер Р00813</v>
      </c>
    </row>
    <row r="2111" customFormat="false" ht="17.9" hidden="true" customHeight="false" outlineLevel="0" collapsed="false">
      <c r="B2111" s="1" t="s">
        <v>290</v>
      </c>
      <c r="C2111" s="1" t="s">
        <v>30</v>
      </c>
      <c r="D2111" s="1" t="s">
        <v>31</v>
      </c>
      <c r="F2111" s="1" t="s">
        <v>291</v>
      </c>
      <c r="G2111" s="16" t="n">
        <v>45769</v>
      </c>
      <c r="H2111" s="6" t="s">
        <v>4610</v>
      </c>
      <c r="J2111" s="1" t="s">
        <v>34</v>
      </c>
      <c r="K2111" s="1" t="s">
        <v>35</v>
      </c>
      <c r="L2111" s="1" t="s">
        <v>4611</v>
      </c>
      <c r="M2111" s="17" t="str">
        <f aca="false">IF(COUNTIF(поверки!$H$6:$H$3175,поверки!$H2111)&gt;1,"Дубликат","")</f>
        <v/>
      </c>
      <c r="N2111" s="17" t="str">
        <f aca="false">IF(COUNTIF(поверки!$L$6:$L$3175,поверки!$L2111)&gt;1,"Дубликат","")</f>
        <v/>
      </c>
      <c r="O2111" s="18" t="n">
        <v>2106</v>
      </c>
      <c r="P2111" s="17" t="str">
        <f aca="false">CONCATENATE(TEXT(MONTH(поверки!$G2111),"00"),"/",TEXT(поверки!$O2111,"000"), "/",TEXT(YEAR(поверки!$G2111)-2000,"00"))</f>
        <v>04/2106/25</v>
      </c>
      <c r="Q2111" s="17" t="str">
        <f aca="false">VLOOKUP(поверки!$F2111,'соответстиви ОТ типу'!$K$4:$M$344,2,FALSE())</f>
        <v>Манометр</v>
      </c>
      <c r="R2111" s="17" t="s">
        <v>46</v>
      </c>
      <c r="S2111" s="17" t="s">
        <v>404</v>
      </c>
      <c r="T2111" s="17" t="n">
        <v>7</v>
      </c>
      <c r="U2111" s="19" t="n">
        <f aca="false">VLOOKUP(поверки!$T2111,'Акты п-п'!$C$5:$I$57,2,FALSE())</f>
        <v>45768</v>
      </c>
      <c r="V2111" s="19" t="n">
        <f aca="false">VLOOKUP(поверки!$T2111,'Акты п-п'!$C$5:$I$57,3,FALSE())</f>
        <v>45772</v>
      </c>
      <c r="W2111" s="17" t="str">
        <f aca="false">VLOOKUP(поверки!$T2111,'Акты п-п'!$C$5:$I$57,5,FALSE())</f>
        <v>Кадыков П.Ю.</v>
      </c>
      <c r="X2111" s="17" t="n">
        <f aca="false">поверки!$G2111-поверки!$U2111</f>
        <v>1</v>
      </c>
      <c r="Y2111" s="17" t="n">
        <f aca="false">поверки!$V2111-поверки!$G2111</f>
        <v>3</v>
      </c>
      <c r="Z2111" s="17" t="str">
        <f aca="false">CONCATENATE(поверки!$Q2111," ",поверки!$S2111," номер ",поверки!$H2111)</f>
        <v>Манометр МП4-УУ2 номер Р01003</v>
      </c>
    </row>
    <row r="2112" customFormat="false" ht="17.9" hidden="true" customHeight="false" outlineLevel="0" collapsed="false">
      <c r="B2112" s="1" t="s">
        <v>198</v>
      </c>
      <c r="C2112" s="1" t="s">
        <v>30</v>
      </c>
      <c r="D2112" s="1" t="s">
        <v>31</v>
      </c>
      <c r="F2112" s="1" t="s">
        <v>2095</v>
      </c>
      <c r="G2112" s="16" t="n">
        <v>45769</v>
      </c>
      <c r="H2112" s="6" t="s">
        <v>4612</v>
      </c>
      <c r="J2112" s="1" t="s">
        <v>34</v>
      </c>
      <c r="K2112" s="1" t="s">
        <v>35</v>
      </c>
      <c r="L2112" s="1" t="s">
        <v>4613</v>
      </c>
      <c r="M2112" s="17" t="str">
        <f aca="false">IF(COUNTIF(поверки!$H$6:$H$3175,поверки!$H2112)&gt;1,"Дубликат","")</f>
        <v/>
      </c>
      <c r="N2112" s="17" t="str">
        <f aca="false">IF(COUNTIF(поверки!$L$6:$L$3175,поверки!$L2112)&gt;1,"Дубликат","")</f>
        <v/>
      </c>
      <c r="O2112" s="18" t="n">
        <v>2107</v>
      </c>
      <c r="P2112" s="17" t="str">
        <f aca="false">CONCATENATE(TEXT(MONTH(поверки!$G2112),"00"),"/",TEXT(поверки!$O2112,"000"), "/",TEXT(YEAR(поверки!$G2112)-2000,"00"))</f>
        <v>04/2107/25</v>
      </c>
      <c r="Q2112" s="17" t="str">
        <f aca="false">VLOOKUP(поверки!$F2112,'соответстиви ОТ типу'!$K$4:$M$344,2,FALSE())</f>
        <v>Преобразователь давления</v>
      </c>
      <c r="R2112" s="17" t="s">
        <v>46</v>
      </c>
      <c r="S2112" s="17" t="s">
        <v>1817</v>
      </c>
      <c r="T2112" s="17" t="n">
        <v>7</v>
      </c>
      <c r="U2112" s="19" t="n">
        <f aca="false">VLOOKUP(поверки!$T2112,'Акты п-п'!$C$5:$I$57,2,FALSE())</f>
        <v>45768</v>
      </c>
      <c r="V2112" s="19" t="n">
        <f aca="false">VLOOKUP(поверки!$T2112,'Акты п-п'!$C$5:$I$57,3,FALSE())</f>
        <v>45772</v>
      </c>
      <c r="W2112" s="17" t="str">
        <f aca="false">VLOOKUP(поверки!$T2112,'Акты п-п'!$C$5:$I$57,5,FALSE())</f>
        <v>Кадыков П.Ю.</v>
      </c>
      <c r="X2112" s="17" t="n">
        <f aca="false">поверки!$G2112-поверки!$U2112</f>
        <v>1</v>
      </c>
      <c r="Y2112" s="17" t="n">
        <f aca="false">поверки!$V2112-поверки!$G2112</f>
        <v>3</v>
      </c>
      <c r="Z2112" s="17" t="str">
        <f aca="false">CONCATENATE(поверки!$Q2112," ",поверки!$S2112," номер ",поверки!$H2112)</f>
        <v>Преобразователь давления Метран-150TGR номер 0001347912</v>
      </c>
    </row>
    <row r="2113" customFormat="false" ht="17.9" hidden="true" customHeight="false" outlineLevel="0" collapsed="false">
      <c r="B2113" s="1" t="s">
        <v>198</v>
      </c>
      <c r="C2113" s="1" t="s">
        <v>30</v>
      </c>
      <c r="D2113" s="1" t="s">
        <v>31</v>
      </c>
      <c r="F2113" s="1" t="s">
        <v>2095</v>
      </c>
      <c r="G2113" s="16" t="n">
        <v>45769</v>
      </c>
      <c r="H2113" s="6" t="s">
        <v>4614</v>
      </c>
      <c r="J2113" s="1" t="s">
        <v>34</v>
      </c>
      <c r="K2113" s="1" t="s">
        <v>35</v>
      </c>
      <c r="L2113" s="1" t="s">
        <v>4615</v>
      </c>
      <c r="M2113" s="17" t="str">
        <f aca="false">IF(COUNTIF(поверки!$H$6:$H$3175,поверки!$H2113)&gt;1,"Дубликат","")</f>
        <v/>
      </c>
      <c r="N2113" s="17" t="str">
        <f aca="false">IF(COUNTIF(поверки!$L$6:$L$3175,поверки!$L2113)&gt;1,"Дубликат","")</f>
        <v/>
      </c>
      <c r="O2113" s="18" t="n">
        <v>2108</v>
      </c>
      <c r="P2113" s="17" t="str">
        <f aca="false">CONCATENATE(TEXT(MONTH(поверки!$G2113),"00"),"/",TEXT(поверки!$O2113,"000"), "/",TEXT(YEAR(поверки!$G2113)-2000,"00"))</f>
        <v>04/2108/25</v>
      </c>
      <c r="Q2113" s="17" t="str">
        <f aca="false">VLOOKUP(поверки!$F2113,'соответстиви ОТ типу'!$K$4:$M$344,2,FALSE())</f>
        <v>Преобразователь давления</v>
      </c>
      <c r="R2113" s="17" t="s">
        <v>46</v>
      </c>
      <c r="S2113" s="17" t="s">
        <v>1817</v>
      </c>
      <c r="T2113" s="17" t="n">
        <v>7</v>
      </c>
      <c r="U2113" s="19" t="n">
        <f aca="false">VLOOKUP(поверки!$T2113,'Акты п-п'!$C$5:$I$57,2,FALSE())</f>
        <v>45768</v>
      </c>
      <c r="V2113" s="19" t="n">
        <f aca="false">VLOOKUP(поверки!$T2113,'Акты п-п'!$C$5:$I$57,3,FALSE())</f>
        <v>45772</v>
      </c>
      <c r="W2113" s="17" t="str">
        <f aca="false">VLOOKUP(поверки!$T2113,'Акты п-п'!$C$5:$I$57,5,FALSE())</f>
        <v>Кадыков П.Ю.</v>
      </c>
      <c r="X2113" s="17" t="n">
        <f aca="false">поверки!$G2113-поверки!$U2113</f>
        <v>1</v>
      </c>
      <c r="Y2113" s="17" t="n">
        <f aca="false">поверки!$V2113-поверки!$G2113</f>
        <v>3</v>
      </c>
      <c r="Z2113" s="17" t="str">
        <f aca="false">CONCATENATE(поверки!$Q2113," ",поверки!$S2113," номер ",поверки!$H2113)</f>
        <v>Преобразователь давления Метран-150TGR номер 1453127</v>
      </c>
    </row>
    <row r="2114" customFormat="false" ht="17.9" hidden="true" customHeight="false" outlineLevel="0" collapsed="false">
      <c r="B2114" s="1" t="s">
        <v>198</v>
      </c>
      <c r="C2114" s="1" t="s">
        <v>30</v>
      </c>
      <c r="D2114" s="1" t="s">
        <v>31</v>
      </c>
      <c r="F2114" s="1" t="s">
        <v>2095</v>
      </c>
      <c r="G2114" s="16" t="n">
        <v>45769</v>
      </c>
      <c r="H2114" s="6" t="s">
        <v>4616</v>
      </c>
      <c r="J2114" s="1" t="s">
        <v>34</v>
      </c>
      <c r="K2114" s="1" t="s">
        <v>35</v>
      </c>
      <c r="L2114" s="1" t="s">
        <v>4617</v>
      </c>
      <c r="M2114" s="17" t="str">
        <f aca="false">IF(COUNTIF(поверки!$H$6:$H$3175,поверки!$H2114)&gt;1,"Дубликат","")</f>
        <v/>
      </c>
      <c r="N2114" s="17" t="str">
        <f aca="false">IF(COUNTIF(поверки!$L$6:$L$3175,поверки!$L2114)&gt;1,"Дубликат","")</f>
        <v/>
      </c>
      <c r="O2114" s="18" t="n">
        <v>2109</v>
      </c>
      <c r="P2114" s="17" t="str">
        <f aca="false">CONCATENATE(TEXT(MONTH(поверки!$G2114),"00"),"/",TEXT(поверки!$O2114,"000"), "/",TEXT(YEAR(поверки!$G2114)-2000,"00"))</f>
        <v>04/2109/25</v>
      </c>
      <c r="Q2114" s="17" t="str">
        <f aca="false">VLOOKUP(поверки!$F2114,'соответстиви ОТ типу'!$K$4:$M$344,2,FALSE())</f>
        <v>Преобразователь давления</v>
      </c>
      <c r="R2114" s="17" t="s">
        <v>46</v>
      </c>
      <c r="S2114" s="17" t="s">
        <v>1817</v>
      </c>
      <c r="T2114" s="17" t="n">
        <v>7</v>
      </c>
      <c r="U2114" s="19" t="n">
        <f aca="false">VLOOKUP(поверки!$T2114,'Акты п-п'!$C$5:$I$57,2,FALSE())</f>
        <v>45768</v>
      </c>
      <c r="V2114" s="19" t="n">
        <f aca="false">VLOOKUP(поверки!$T2114,'Акты п-п'!$C$5:$I$57,3,FALSE())</f>
        <v>45772</v>
      </c>
      <c r="W2114" s="17" t="str">
        <f aca="false">VLOOKUP(поверки!$T2114,'Акты п-п'!$C$5:$I$57,5,FALSE())</f>
        <v>Кадыков П.Ю.</v>
      </c>
      <c r="X2114" s="17" t="n">
        <f aca="false">поверки!$G2114-поверки!$U2114</f>
        <v>1</v>
      </c>
      <c r="Y2114" s="17" t="n">
        <f aca="false">поверки!$V2114-поверки!$G2114</f>
        <v>3</v>
      </c>
      <c r="Z2114" s="17" t="str">
        <f aca="false">CONCATENATE(поверки!$Q2114," ",поверки!$S2114," номер ",поверки!$H2114)</f>
        <v>Преобразователь давления Метран-150TGR номер 1454498</v>
      </c>
    </row>
    <row r="2115" customFormat="false" ht="17.9" hidden="true" customHeight="false" outlineLevel="0" collapsed="false">
      <c r="B2115" s="1" t="s">
        <v>198</v>
      </c>
      <c r="C2115" s="1" t="s">
        <v>30</v>
      </c>
      <c r="D2115" s="1" t="s">
        <v>31</v>
      </c>
      <c r="F2115" s="1" t="s">
        <v>2095</v>
      </c>
      <c r="G2115" s="16" t="n">
        <v>45769</v>
      </c>
      <c r="H2115" s="6" t="s">
        <v>4618</v>
      </c>
      <c r="J2115" s="1" t="s">
        <v>34</v>
      </c>
      <c r="K2115" s="1" t="s">
        <v>35</v>
      </c>
      <c r="L2115" s="1" t="s">
        <v>4619</v>
      </c>
      <c r="M2115" s="17" t="str">
        <f aca="false">IF(COUNTIF(поверки!$H$6:$H$3175,поверки!$H2115)&gt;1,"Дубликат","")</f>
        <v/>
      </c>
      <c r="N2115" s="17" t="str">
        <f aca="false">IF(COUNTIF(поверки!$L$6:$L$3175,поверки!$L2115)&gt;1,"Дубликат","")</f>
        <v/>
      </c>
      <c r="O2115" s="18" t="n">
        <v>2110</v>
      </c>
      <c r="P2115" s="17" t="str">
        <f aca="false">CONCATENATE(TEXT(MONTH(поверки!$G2115),"00"),"/",TEXT(поверки!$O2115,"000"), "/",TEXT(YEAR(поверки!$G2115)-2000,"00"))</f>
        <v>04/2110/25</v>
      </c>
      <c r="Q2115" s="17" t="str">
        <f aca="false">VLOOKUP(поверки!$F2115,'соответстиви ОТ типу'!$K$4:$M$344,2,FALSE())</f>
        <v>Преобразователь давления</v>
      </c>
      <c r="R2115" s="17" t="s">
        <v>46</v>
      </c>
      <c r="S2115" s="17" t="s">
        <v>1817</v>
      </c>
      <c r="T2115" s="17" t="n">
        <v>7</v>
      </c>
      <c r="U2115" s="19" t="n">
        <f aca="false">VLOOKUP(поверки!$T2115,'Акты п-п'!$C$5:$I$57,2,FALSE())</f>
        <v>45768</v>
      </c>
      <c r="V2115" s="19" t="n">
        <f aca="false">VLOOKUP(поверки!$T2115,'Акты п-п'!$C$5:$I$57,3,FALSE())</f>
        <v>45772</v>
      </c>
      <c r="W2115" s="17" t="str">
        <f aca="false">VLOOKUP(поверки!$T2115,'Акты п-п'!$C$5:$I$57,5,FALSE())</f>
        <v>Кадыков П.Ю.</v>
      </c>
      <c r="X2115" s="17" t="n">
        <f aca="false">поверки!$G2115-поверки!$U2115</f>
        <v>1</v>
      </c>
      <c r="Y2115" s="17" t="n">
        <f aca="false">поверки!$V2115-поверки!$G2115</f>
        <v>3</v>
      </c>
      <c r="Z2115" s="17" t="str">
        <f aca="false">CONCATENATE(поверки!$Q2115," ",поверки!$S2115," номер ",поверки!$H2115)</f>
        <v>Преобразователь давления Метран-150TGR номер 1453121</v>
      </c>
    </row>
    <row r="2116" customFormat="false" ht="17.9" hidden="true" customHeight="false" outlineLevel="0" collapsed="false">
      <c r="B2116" s="1" t="s">
        <v>198</v>
      </c>
      <c r="C2116" s="1" t="s">
        <v>30</v>
      </c>
      <c r="D2116" s="1" t="s">
        <v>31</v>
      </c>
      <c r="F2116" s="1" t="s">
        <v>2095</v>
      </c>
      <c r="G2116" s="16" t="n">
        <v>45769</v>
      </c>
      <c r="H2116" s="6" t="s">
        <v>4620</v>
      </c>
      <c r="J2116" s="1" t="s">
        <v>34</v>
      </c>
      <c r="K2116" s="1" t="s">
        <v>35</v>
      </c>
      <c r="L2116" s="1" t="s">
        <v>4621</v>
      </c>
      <c r="M2116" s="17" t="str">
        <f aca="false">IF(COUNTIF(поверки!$H$6:$H$3175,поверки!$H2116)&gt;1,"Дубликат","")</f>
        <v/>
      </c>
      <c r="N2116" s="17" t="str">
        <f aca="false">IF(COUNTIF(поверки!$L$6:$L$3175,поверки!$L2116)&gt;1,"Дубликат","")</f>
        <v/>
      </c>
      <c r="O2116" s="18" t="n">
        <v>2111</v>
      </c>
      <c r="P2116" s="17" t="str">
        <f aca="false">CONCATENATE(TEXT(MONTH(поверки!$G2116),"00"),"/",TEXT(поверки!$O2116,"000"), "/",TEXT(YEAR(поверки!$G2116)-2000,"00"))</f>
        <v>04/2111/25</v>
      </c>
      <c r="Q2116" s="17" t="str">
        <f aca="false">VLOOKUP(поверки!$F2116,'соответстиви ОТ типу'!$K$4:$M$344,2,FALSE())</f>
        <v>Преобразователь давления</v>
      </c>
      <c r="R2116" s="17" t="s">
        <v>46</v>
      </c>
      <c r="S2116" s="17" t="s">
        <v>1817</v>
      </c>
      <c r="T2116" s="17" t="n">
        <v>7</v>
      </c>
      <c r="U2116" s="19" t="n">
        <f aca="false">VLOOKUP(поверки!$T2116,'Акты п-п'!$C$5:$I$57,2,FALSE())</f>
        <v>45768</v>
      </c>
      <c r="V2116" s="19" t="n">
        <f aca="false">VLOOKUP(поверки!$T2116,'Акты п-п'!$C$5:$I$57,3,FALSE())</f>
        <v>45772</v>
      </c>
      <c r="W2116" s="17" t="str">
        <f aca="false">VLOOKUP(поверки!$T2116,'Акты п-п'!$C$5:$I$57,5,FALSE())</f>
        <v>Кадыков П.Ю.</v>
      </c>
      <c r="X2116" s="17" t="n">
        <f aca="false">поверки!$G2116-поверки!$U2116</f>
        <v>1</v>
      </c>
      <c r="Y2116" s="17" t="n">
        <f aca="false">поверки!$V2116-поверки!$G2116</f>
        <v>3</v>
      </c>
      <c r="Z2116" s="17" t="str">
        <f aca="false">CONCATENATE(поверки!$Q2116," ",поверки!$S2116," номер ",поверки!$H2116)</f>
        <v>Преобразователь давления Метран-150TGR номер 1453119</v>
      </c>
    </row>
    <row r="2117" customFormat="false" ht="17.9" hidden="true" customHeight="false" outlineLevel="0" collapsed="false">
      <c r="B2117" s="1" t="s">
        <v>198</v>
      </c>
      <c r="C2117" s="1" t="s">
        <v>30</v>
      </c>
      <c r="D2117" s="1" t="s">
        <v>31</v>
      </c>
      <c r="F2117" s="1" t="s">
        <v>2095</v>
      </c>
      <c r="G2117" s="16" t="n">
        <v>45769</v>
      </c>
      <c r="H2117" s="6" t="s">
        <v>4622</v>
      </c>
      <c r="J2117" s="1" t="s">
        <v>34</v>
      </c>
      <c r="K2117" s="1" t="s">
        <v>35</v>
      </c>
      <c r="L2117" s="1" t="s">
        <v>4623</v>
      </c>
      <c r="M2117" s="17" t="str">
        <f aca="false">IF(COUNTIF(поверки!$H$6:$H$3175,поверки!$H2117)&gt;1,"Дубликат","")</f>
        <v/>
      </c>
      <c r="N2117" s="17" t="str">
        <f aca="false">IF(COUNTIF(поверки!$L$6:$L$3175,поверки!$L2117)&gt;1,"Дубликат","")</f>
        <v/>
      </c>
      <c r="O2117" s="18" t="n">
        <v>2112</v>
      </c>
      <c r="P2117" s="17" t="str">
        <f aca="false">CONCATENATE(TEXT(MONTH(поверки!$G2117),"00"),"/",TEXT(поверки!$O2117,"000"), "/",TEXT(YEAR(поверки!$G2117)-2000,"00"))</f>
        <v>04/2112/25</v>
      </c>
      <c r="Q2117" s="17" t="str">
        <f aca="false">VLOOKUP(поверки!$F2117,'соответстиви ОТ типу'!$K$4:$M$344,2,FALSE())</f>
        <v>Преобразователь давления</v>
      </c>
      <c r="R2117" s="17" t="s">
        <v>46</v>
      </c>
      <c r="S2117" s="17" t="s">
        <v>1817</v>
      </c>
      <c r="T2117" s="17" t="n">
        <v>7</v>
      </c>
      <c r="U2117" s="19" t="n">
        <f aca="false">VLOOKUP(поверки!$T2117,'Акты п-п'!$C$5:$I$57,2,FALSE())</f>
        <v>45768</v>
      </c>
      <c r="V2117" s="19" t="n">
        <f aca="false">VLOOKUP(поверки!$T2117,'Акты п-п'!$C$5:$I$57,3,FALSE())</f>
        <v>45772</v>
      </c>
      <c r="W2117" s="17" t="str">
        <f aca="false">VLOOKUP(поверки!$T2117,'Акты п-п'!$C$5:$I$57,5,FALSE())</f>
        <v>Кадыков П.Ю.</v>
      </c>
      <c r="X2117" s="17" t="n">
        <f aca="false">поверки!$G2117-поверки!$U2117</f>
        <v>1</v>
      </c>
      <c r="Y2117" s="17" t="n">
        <f aca="false">поверки!$V2117-поверки!$G2117</f>
        <v>3</v>
      </c>
      <c r="Z2117" s="17" t="str">
        <f aca="false">CONCATENATE(поверки!$Q2117," ",поверки!$S2117," номер ",поверки!$H2117)</f>
        <v>Преобразователь давления Метран-150TGR номер 1453166</v>
      </c>
    </row>
    <row r="2118" customFormat="false" ht="17.9" hidden="true" customHeight="false" outlineLevel="0" collapsed="false">
      <c r="B2118" s="1" t="s">
        <v>198</v>
      </c>
      <c r="C2118" s="1" t="s">
        <v>30</v>
      </c>
      <c r="D2118" s="1" t="s">
        <v>31</v>
      </c>
      <c r="F2118" s="1" t="s">
        <v>2095</v>
      </c>
      <c r="G2118" s="16" t="n">
        <v>45769</v>
      </c>
      <c r="H2118" s="6" t="s">
        <v>4624</v>
      </c>
      <c r="J2118" s="1" t="s">
        <v>34</v>
      </c>
      <c r="K2118" s="1" t="s">
        <v>35</v>
      </c>
      <c r="L2118" s="1" t="s">
        <v>4625</v>
      </c>
      <c r="M2118" s="17" t="str">
        <f aca="false">IF(COUNTIF(поверки!$H$6:$H$3175,поверки!$H2118)&gt;1,"Дубликат","")</f>
        <v/>
      </c>
      <c r="N2118" s="17" t="str">
        <f aca="false">IF(COUNTIF(поверки!$L$6:$L$3175,поверки!$L2118)&gt;1,"Дубликат","")</f>
        <v/>
      </c>
      <c r="O2118" s="18" t="n">
        <v>2113</v>
      </c>
      <c r="P2118" s="17" t="str">
        <f aca="false">CONCATENATE(TEXT(MONTH(поверки!$G2118),"00"),"/",TEXT(поверки!$O2118,"000"), "/",TEXT(YEAR(поверки!$G2118)-2000,"00"))</f>
        <v>04/2113/25</v>
      </c>
      <c r="Q2118" s="17" t="str">
        <f aca="false">VLOOKUP(поверки!$F2118,'соответстиви ОТ типу'!$K$4:$M$344,2,FALSE())</f>
        <v>Преобразователь давления</v>
      </c>
      <c r="R2118" s="17" t="s">
        <v>46</v>
      </c>
      <c r="S2118" s="17" t="s">
        <v>1817</v>
      </c>
      <c r="T2118" s="17" t="n">
        <v>7</v>
      </c>
      <c r="U2118" s="19" t="n">
        <f aca="false">VLOOKUP(поверки!$T2118,'Акты п-п'!$C$5:$I$57,2,FALSE())</f>
        <v>45768</v>
      </c>
      <c r="V2118" s="19" t="n">
        <f aca="false">VLOOKUP(поверки!$T2118,'Акты п-п'!$C$5:$I$57,3,FALSE())</f>
        <v>45772</v>
      </c>
      <c r="W2118" s="17" t="str">
        <f aca="false">VLOOKUP(поверки!$T2118,'Акты п-п'!$C$5:$I$57,5,FALSE())</f>
        <v>Кадыков П.Ю.</v>
      </c>
      <c r="X2118" s="17" t="n">
        <f aca="false">поверки!$G2118-поверки!$U2118</f>
        <v>1</v>
      </c>
      <c r="Y2118" s="17" t="n">
        <f aca="false">поверки!$V2118-поверки!$G2118</f>
        <v>3</v>
      </c>
      <c r="Z2118" s="17" t="str">
        <f aca="false">CONCATENATE(поверки!$Q2118," ",поверки!$S2118," номер ",поверки!$H2118)</f>
        <v>Преобразователь давления Метран-150TGR номер 1453128</v>
      </c>
    </row>
    <row r="2119" customFormat="false" ht="17.9" hidden="true" customHeight="false" outlineLevel="0" collapsed="false">
      <c r="B2119" s="1" t="s">
        <v>198</v>
      </c>
      <c r="C2119" s="1" t="s">
        <v>30</v>
      </c>
      <c r="D2119" s="1" t="s">
        <v>31</v>
      </c>
      <c r="F2119" s="1" t="s">
        <v>2095</v>
      </c>
      <c r="G2119" s="16" t="n">
        <v>45769</v>
      </c>
      <c r="H2119" s="6" t="s">
        <v>4626</v>
      </c>
      <c r="J2119" s="1" t="s">
        <v>34</v>
      </c>
      <c r="K2119" s="1" t="s">
        <v>35</v>
      </c>
      <c r="L2119" s="1" t="s">
        <v>4627</v>
      </c>
      <c r="M2119" s="17" t="str">
        <f aca="false">IF(COUNTIF(поверки!$H$6:$H$3175,поверки!$H2119)&gt;1,"Дубликат","")</f>
        <v/>
      </c>
      <c r="N2119" s="17" t="str">
        <f aca="false">IF(COUNTIF(поверки!$L$6:$L$3175,поверки!$L2119)&gt;1,"Дубликат","")</f>
        <v/>
      </c>
      <c r="O2119" s="18" t="n">
        <v>2114</v>
      </c>
      <c r="P2119" s="17" t="str">
        <f aca="false">CONCATENATE(TEXT(MONTH(поверки!$G2119),"00"),"/",TEXT(поверки!$O2119,"000"), "/",TEXT(YEAR(поверки!$G2119)-2000,"00"))</f>
        <v>04/2114/25</v>
      </c>
      <c r="Q2119" s="17" t="str">
        <f aca="false">VLOOKUP(поверки!$F2119,'соответстиви ОТ типу'!$K$4:$M$344,2,FALSE())</f>
        <v>Преобразователь давления</v>
      </c>
      <c r="R2119" s="17" t="s">
        <v>46</v>
      </c>
      <c r="S2119" s="17" t="s">
        <v>1817</v>
      </c>
      <c r="T2119" s="17" t="n">
        <v>7</v>
      </c>
      <c r="U2119" s="19" t="n">
        <f aca="false">VLOOKUP(поверки!$T2119,'Акты п-п'!$C$5:$I$57,2,FALSE())</f>
        <v>45768</v>
      </c>
      <c r="V2119" s="19" t="n">
        <f aca="false">VLOOKUP(поверки!$T2119,'Акты п-п'!$C$5:$I$57,3,FALSE())</f>
        <v>45772</v>
      </c>
      <c r="W2119" s="17" t="str">
        <f aca="false">VLOOKUP(поверки!$T2119,'Акты п-п'!$C$5:$I$57,5,FALSE())</f>
        <v>Кадыков П.Ю.</v>
      </c>
      <c r="X2119" s="17" t="n">
        <f aca="false">поверки!$G2119-поверки!$U2119</f>
        <v>1</v>
      </c>
      <c r="Y2119" s="17" t="n">
        <f aca="false">поверки!$V2119-поверки!$G2119</f>
        <v>3</v>
      </c>
      <c r="Z2119" s="17" t="str">
        <f aca="false">CONCATENATE(поверки!$Q2119," ",поверки!$S2119," номер ",поверки!$H2119)</f>
        <v>Преобразователь давления Метран-150TGR номер 1453132</v>
      </c>
    </row>
    <row r="2120" customFormat="false" ht="17.9" hidden="true" customHeight="false" outlineLevel="0" collapsed="false">
      <c r="B2120" s="1" t="s">
        <v>198</v>
      </c>
      <c r="C2120" s="1" t="s">
        <v>30</v>
      </c>
      <c r="D2120" s="1" t="s">
        <v>31</v>
      </c>
      <c r="F2120" s="1" t="s">
        <v>2095</v>
      </c>
      <c r="G2120" s="16" t="n">
        <v>45769</v>
      </c>
      <c r="H2120" s="6" t="s">
        <v>4628</v>
      </c>
      <c r="J2120" s="1" t="s">
        <v>34</v>
      </c>
      <c r="K2120" s="1" t="s">
        <v>35</v>
      </c>
      <c r="L2120" s="1" t="s">
        <v>4629</v>
      </c>
      <c r="M2120" s="17" t="str">
        <f aca="false">IF(COUNTIF(поверки!$H$6:$H$3175,поверки!$H2120)&gt;1,"Дубликат","")</f>
        <v/>
      </c>
      <c r="N2120" s="17" t="str">
        <f aca="false">IF(COUNTIF(поверки!$L$6:$L$3175,поверки!$L2120)&gt;1,"Дубликат","")</f>
        <v/>
      </c>
      <c r="O2120" s="18" t="n">
        <v>2115</v>
      </c>
      <c r="P2120" s="17" t="str">
        <f aca="false">CONCATENATE(TEXT(MONTH(поверки!$G2120),"00"),"/",TEXT(поверки!$O2120,"000"), "/",TEXT(YEAR(поверки!$G2120)-2000,"00"))</f>
        <v>04/2115/25</v>
      </c>
      <c r="Q2120" s="17" t="str">
        <f aca="false">VLOOKUP(поверки!$F2120,'соответстиви ОТ типу'!$K$4:$M$344,2,FALSE())</f>
        <v>Преобразователь давления</v>
      </c>
      <c r="R2120" s="17" t="s">
        <v>46</v>
      </c>
      <c r="S2120" s="17" t="s">
        <v>1817</v>
      </c>
      <c r="T2120" s="17" t="n">
        <v>7</v>
      </c>
      <c r="U2120" s="19" t="n">
        <f aca="false">VLOOKUP(поверки!$T2120,'Акты п-п'!$C$5:$I$57,2,FALSE())</f>
        <v>45768</v>
      </c>
      <c r="V2120" s="19" t="n">
        <f aca="false">VLOOKUP(поверки!$T2120,'Акты п-п'!$C$5:$I$57,3,FALSE())</f>
        <v>45772</v>
      </c>
      <c r="W2120" s="17" t="str">
        <f aca="false">VLOOKUP(поверки!$T2120,'Акты п-п'!$C$5:$I$57,5,FALSE())</f>
        <v>Кадыков П.Ю.</v>
      </c>
      <c r="X2120" s="17" t="n">
        <f aca="false">поверки!$G2120-поверки!$U2120</f>
        <v>1</v>
      </c>
      <c r="Y2120" s="17" t="n">
        <f aca="false">поверки!$V2120-поверки!$G2120</f>
        <v>3</v>
      </c>
      <c r="Z2120" s="17" t="str">
        <f aca="false">CONCATENATE(поверки!$Q2120," ",поверки!$S2120," номер ",поверки!$H2120)</f>
        <v>Преобразователь давления Метран-150TGR номер 1453159</v>
      </c>
    </row>
    <row r="2121" customFormat="false" ht="17.9" hidden="true" customHeight="false" outlineLevel="0" collapsed="false">
      <c r="B2121" s="1" t="s">
        <v>198</v>
      </c>
      <c r="C2121" s="1" t="s">
        <v>30</v>
      </c>
      <c r="D2121" s="1" t="s">
        <v>31</v>
      </c>
      <c r="F2121" s="1" t="s">
        <v>2095</v>
      </c>
      <c r="G2121" s="16" t="n">
        <v>45769</v>
      </c>
      <c r="H2121" s="6" t="s">
        <v>4630</v>
      </c>
      <c r="J2121" s="1" t="s">
        <v>34</v>
      </c>
      <c r="K2121" s="1" t="s">
        <v>35</v>
      </c>
      <c r="L2121" s="1" t="s">
        <v>4631</v>
      </c>
      <c r="M2121" s="17" t="str">
        <f aca="false">IF(COUNTIF(поверки!$H$6:$H$3175,поверки!$H2121)&gt;1,"Дубликат","")</f>
        <v/>
      </c>
      <c r="N2121" s="17" t="str">
        <f aca="false">IF(COUNTIF(поверки!$L$6:$L$3175,поверки!$L2121)&gt;1,"Дубликат","")</f>
        <v/>
      </c>
      <c r="O2121" s="18" t="n">
        <v>2116</v>
      </c>
      <c r="P2121" s="17" t="str">
        <f aca="false">CONCATENATE(TEXT(MONTH(поверки!$G2121),"00"),"/",TEXT(поверки!$O2121,"000"), "/",TEXT(YEAR(поверки!$G2121)-2000,"00"))</f>
        <v>04/2116/25</v>
      </c>
      <c r="Q2121" s="17" t="str">
        <f aca="false">VLOOKUP(поверки!$F2121,'соответстиви ОТ типу'!$K$4:$M$344,2,FALSE())</f>
        <v>Преобразователь давления</v>
      </c>
      <c r="R2121" s="17" t="s">
        <v>46</v>
      </c>
      <c r="S2121" s="17" t="s">
        <v>1817</v>
      </c>
      <c r="T2121" s="17" t="n">
        <v>7</v>
      </c>
      <c r="U2121" s="19" t="n">
        <f aca="false">VLOOKUP(поверки!$T2121,'Акты п-п'!$C$5:$I$57,2,FALSE())</f>
        <v>45768</v>
      </c>
      <c r="V2121" s="19" t="n">
        <f aca="false">VLOOKUP(поверки!$T2121,'Акты п-п'!$C$5:$I$57,3,FALSE())</f>
        <v>45772</v>
      </c>
      <c r="W2121" s="17" t="str">
        <f aca="false">VLOOKUP(поверки!$T2121,'Акты п-п'!$C$5:$I$57,5,FALSE())</f>
        <v>Кадыков П.Ю.</v>
      </c>
      <c r="X2121" s="17" t="n">
        <f aca="false">поверки!$G2121-поверки!$U2121</f>
        <v>1</v>
      </c>
      <c r="Y2121" s="17" t="n">
        <f aca="false">поверки!$V2121-поверки!$G2121</f>
        <v>3</v>
      </c>
      <c r="Z2121" s="17" t="str">
        <f aca="false">CONCATENATE(поверки!$Q2121," ",поверки!$S2121," номер ",поверки!$H2121)</f>
        <v>Преобразователь давления Метран-150TGR номер 1452893</v>
      </c>
    </row>
    <row r="2122" customFormat="false" ht="17.9" hidden="true" customHeight="false" outlineLevel="0" collapsed="false">
      <c r="B2122" s="1" t="s">
        <v>198</v>
      </c>
      <c r="C2122" s="1" t="s">
        <v>30</v>
      </c>
      <c r="D2122" s="1" t="s">
        <v>31</v>
      </c>
      <c r="F2122" s="1" t="s">
        <v>2095</v>
      </c>
      <c r="G2122" s="16" t="n">
        <v>45769</v>
      </c>
      <c r="H2122" s="6" t="s">
        <v>4632</v>
      </c>
      <c r="J2122" s="1" t="s">
        <v>34</v>
      </c>
      <c r="K2122" s="1" t="s">
        <v>35</v>
      </c>
      <c r="L2122" s="1" t="s">
        <v>4633</v>
      </c>
      <c r="M2122" s="17" t="str">
        <f aca="false">IF(COUNTIF(поверки!$H$6:$H$3175,поверки!$H2122)&gt;1,"Дубликат","")</f>
        <v/>
      </c>
      <c r="N2122" s="17" t="str">
        <f aca="false">IF(COUNTIF(поверки!$L$6:$L$3175,поверки!$L2122)&gt;1,"Дубликат","")</f>
        <v/>
      </c>
      <c r="O2122" s="18" t="n">
        <v>2117</v>
      </c>
      <c r="P2122" s="17" t="str">
        <f aca="false">CONCATENATE(TEXT(MONTH(поверки!$G2122),"00"),"/",TEXT(поверки!$O2122,"000"), "/",TEXT(YEAR(поверки!$G2122)-2000,"00"))</f>
        <v>04/2117/25</v>
      </c>
      <c r="Q2122" s="17" t="str">
        <f aca="false">VLOOKUP(поверки!$F2122,'соответстиви ОТ типу'!$K$4:$M$344,2,FALSE())</f>
        <v>Преобразователь давления</v>
      </c>
      <c r="R2122" s="17" t="s">
        <v>46</v>
      </c>
      <c r="S2122" s="17" t="s">
        <v>1817</v>
      </c>
      <c r="T2122" s="17" t="n">
        <v>7</v>
      </c>
      <c r="U2122" s="19" t="n">
        <f aca="false">VLOOKUP(поверки!$T2122,'Акты п-п'!$C$5:$I$57,2,FALSE())</f>
        <v>45768</v>
      </c>
      <c r="V2122" s="19" t="n">
        <f aca="false">VLOOKUP(поверки!$T2122,'Акты п-п'!$C$5:$I$57,3,FALSE())</f>
        <v>45772</v>
      </c>
      <c r="W2122" s="17" t="str">
        <f aca="false">VLOOKUP(поверки!$T2122,'Акты п-п'!$C$5:$I$57,5,FALSE())</f>
        <v>Кадыков П.Ю.</v>
      </c>
      <c r="X2122" s="17" t="n">
        <f aca="false">поверки!$G2122-поверки!$U2122</f>
        <v>1</v>
      </c>
      <c r="Y2122" s="17" t="n">
        <f aca="false">поверки!$V2122-поверки!$G2122</f>
        <v>3</v>
      </c>
      <c r="Z2122" s="17" t="str">
        <f aca="false">CONCATENATE(поверки!$Q2122," ",поверки!$S2122," номер ",поверки!$H2122)</f>
        <v>Преобразователь давления Метран-150TGR номер 1453131</v>
      </c>
    </row>
    <row r="2123" customFormat="false" ht="17.9" hidden="true" customHeight="false" outlineLevel="0" collapsed="false">
      <c r="B2123" s="1" t="s">
        <v>198</v>
      </c>
      <c r="C2123" s="1" t="s">
        <v>30</v>
      </c>
      <c r="D2123" s="1" t="s">
        <v>31</v>
      </c>
      <c r="F2123" s="1" t="s">
        <v>2095</v>
      </c>
      <c r="G2123" s="16" t="n">
        <v>45769</v>
      </c>
      <c r="H2123" s="6" t="s">
        <v>4634</v>
      </c>
      <c r="J2123" s="1" t="s">
        <v>34</v>
      </c>
      <c r="K2123" s="1" t="s">
        <v>35</v>
      </c>
      <c r="L2123" s="1" t="s">
        <v>4635</v>
      </c>
      <c r="M2123" s="17" t="str">
        <f aca="false">IF(COUNTIF(поверки!$H$6:$H$3175,поверки!$H2123)&gt;1,"Дубликат","")</f>
        <v/>
      </c>
      <c r="N2123" s="17" t="str">
        <f aca="false">IF(COUNTIF(поверки!$L$6:$L$3175,поверки!$L2123)&gt;1,"Дубликат","")</f>
        <v/>
      </c>
      <c r="O2123" s="18" t="n">
        <v>2118</v>
      </c>
      <c r="P2123" s="17" t="str">
        <f aca="false">CONCATENATE(TEXT(MONTH(поверки!$G2123),"00"),"/",TEXT(поверки!$O2123,"000"), "/",TEXT(YEAR(поверки!$G2123)-2000,"00"))</f>
        <v>04/2118/25</v>
      </c>
      <c r="Q2123" s="17" t="str">
        <f aca="false">VLOOKUP(поверки!$F2123,'соответстиви ОТ типу'!$K$4:$M$344,2,FALSE())</f>
        <v>Преобразователь давления</v>
      </c>
      <c r="R2123" s="17" t="s">
        <v>46</v>
      </c>
      <c r="S2123" s="17" t="s">
        <v>1817</v>
      </c>
      <c r="T2123" s="17" t="n">
        <v>7</v>
      </c>
      <c r="U2123" s="19" t="n">
        <f aca="false">VLOOKUP(поверки!$T2123,'Акты п-п'!$C$5:$I$57,2,FALSE())</f>
        <v>45768</v>
      </c>
      <c r="V2123" s="19" t="n">
        <f aca="false">VLOOKUP(поверки!$T2123,'Акты п-п'!$C$5:$I$57,3,FALSE())</f>
        <v>45772</v>
      </c>
      <c r="W2123" s="17" t="str">
        <f aca="false">VLOOKUP(поверки!$T2123,'Акты п-п'!$C$5:$I$57,5,FALSE())</f>
        <v>Кадыков П.Ю.</v>
      </c>
      <c r="X2123" s="17" t="n">
        <f aca="false">поверки!$G2123-поверки!$U2123</f>
        <v>1</v>
      </c>
      <c r="Y2123" s="17" t="n">
        <f aca="false">поверки!$V2123-поверки!$G2123</f>
        <v>3</v>
      </c>
      <c r="Z2123" s="17" t="str">
        <f aca="false">CONCATENATE(поверки!$Q2123," ",поверки!$S2123," номер ",поверки!$H2123)</f>
        <v>Преобразователь давления Метран-150TGR номер 1453158</v>
      </c>
    </row>
    <row r="2124" customFormat="false" ht="17.9" hidden="true" customHeight="false" outlineLevel="0" collapsed="false">
      <c r="B2124" s="1" t="s">
        <v>198</v>
      </c>
      <c r="C2124" s="1" t="s">
        <v>30</v>
      </c>
      <c r="D2124" s="1" t="s">
        <v>31</v>
      </c>
      <c r="F2124" s="1" t="s">
        <v>2095</v>
      </c>
      <c r="G2124" s="16" t="n">
        <v>45769</v>
      </c>
      <c r="H2124" s="6" t="s">
        <v>4636</v>
      </c>
      <c r="J2124" s="1" t="s">
        <v>34</v>
      </c>
      <c r="K2124" s="1" t="s">
        <v>35</v>
      </c>
      <c r="L2124" s="1" t="s">
        <v>4637</v>
      </c>
      <c r="M2124" s="17" t="str">
        <f aca="false">IF(COUNTIF(поверки!$H$6:$H$3175,поверки!$H2124)&gt;1,"Дубликат","")</f>
        <v/>
      </c>
      <c r="N2124" s="17" t="str">
        <f aca="false">IF(COUNTIF(поверки!$L$6:$L$3175,поверки!$L2124)&gt;1,"Дубликат","")</f>
        <v/>
      </c>
      <c r="O2124" s="18" t="n">
        <v>2119</v>
      </c>
      <c r="P2124" s="17" t="str">
        <f aca="false">CONCATENATE(TEXT(MONTH(поверки!$G2124),"00"),"/",TEXT(поверки!$O2124,"000"), "/",TEXT(YEAR(поверки!$G2124)-2000,"00"))</f>
        <v>04/2119/25</v>
      </c>
      <c r="Q2124" s="17" t="str">
        <f aca="false">VLOOKUP(поверки!$F2124,'соответстиви ОТ типу'!$K$4:$M$344,2,FALSE())</f>
        <v>Преобразователь давления</v>
      </c>
      <c r="R2124" s="17" t="s">
        <v>46</v>
      </c>
      <c r="S2124" s="17" t="s">
        <v>1817</v>
      </c>
      <c r="T2124" s="17" t="n">
        <v>7</v>
      </c>
      <c r="U2124" s="19" t="n">
        <f aca="false">VLOOKUP(поверки!$T2124,'Акты п-п'!$C$5:$I$57,2,FALSE())</f>
        <v>45768</v>
      </c>
      <c r="V2124" s="19" t="n">
        <f aca="false">VLOOKUP(поверки!$T2124,'Акты п-п'!$C$5:$I$57,3,FALSE())</f>
        <v>45772</v>
      </c>
      <c r="W2124" s="17" t="str">
        <f aca="false">VLOOKUP(поверки!$T2124,'Акты п-п'!$C$5:$I$57,5,FALSE())</f>
        <v>Кадыков П.Ю.</v>
      </c>
      <c r="X2124" s="17" t="n">
        <f aca="false">поверки!$G2124-поверки!$U2124</f>
        <v>1</v>
      </c>
      <c r="Y2124" s="17" t="n">
        <f aca="false">поверки!$V2124-поверки!$G2124</f>
        <v>3</v>
      </c>
      <c r="Z2124" s="17" t="str">
        <f aca="false">CONCATENATE(поверки!$Q2124," ",поверки!$S2124," номер ",поверки!$H2124)</f>
        <v>Преобразователь давления Метран-150TGR номер 1453222</v>
      </c>
    </row>
    <row r="2125" customFormat="false" ht="17.9" hidden="true" customHeight="false" outlineLevel="0" collapsed="false">
      <c r="B2125" s="1" t="s">
        <v>198</v>
      </c>
      <c r="C2125" s="1" t="s">
        <v>30</v>
      </c>
      <c r="D2125" s="1" t="s">
        <v>31</v>
      </c>
      <c r="F2125" s="1" t="s">
        <v>2095</v>
      </c>
      <c r="G2125" s="16" t="n">
        <v>45769</v>
      </c>
      <c r="H2125" s="6" t="s">
        <v>4638</v>
      </c>
      <c r="J2125" s="1" t="s">
        <v>34</v>
      </c>
      <c r="K2125" s="1" t="s">
        <v>35</v>
      </c>
      <c r="L2125" s="1" t="s">
        <v>4639</v>
      </c>
      <c r="M2125" s="17" t="str">
        <f aca="false">IF(COUNTIF(поверки!$H$6:$H$3175,поверки!$H2125)&gt;1,"Дубликат","")</f>
        <v/>
      </c>
      <c r="N2125" s="17" t="str">
        <f aca="false">IF(COUNTIF(поверки!$L$6:$L$3175,поверки!$L2125)&gt;1,"Дубликат","")</f>
        <v/>
      </c>
      <c r="O2125" s="18" t="n">
        <v>2120</v>
      </c>
      <c r="P2125" s="17" t="str">
        <f aca="false">CONCATENATE(TEXT(MONTH(поверки!$G2125),"00"),"/",TEXT(поверки!$O2125,"000"), "/",TEXT(YEAR(поверки!$G2125)-2000,"00"))</f>
        <v>04/2120/25</v>
      </c>
      <c r="Q2125" s="17" t="str">
        <f aca="false">VLOOKUP(поверки!$F2125,'соответстиви ОТ типу'!$K$4:$M$344,2,FALSE())</f>
        <v>Преобразователь давления</v>
      </c>
      <c r="R2125" s="17" t="s">
        <v>46</v>
      </c>
      <c r="S2125" s="17" t="s">
        <v>1817</v>
      </c>
      <c r="T2125" s="17" t="n">
        <v>7</v>
      </c>
      <c r="U2125" s="19" t="n">
        <f aca="false">VLOOKUP(поверки!$T2125,'Акты п-п'!$C$5:$I$57,2,FALSE())</f>
        <v>45768</v>
      </c>
      <c r="V2125" s="19" t="n">
        <f aca="false">VLOOKUP(поверки!$T2125,'Акты п-п'!$C$5:$I$57,3,FALSE())</f>
        <v>45772</v>
      </c>
      <c r="W2125" s="17" t="str">
        <f aca="false">VLOOKUP(поверки!$T2125,'Акты п-п'!$C$5:$I$57,5,FALSE())</f>
        <v>Кадыков П.Ю.</v>
      </c>
      <c r="X2125" s="17" t="n">
        <f aca="false">поверки!$G2125-поверки!$U2125</f>
        <v>1</v>
      </c>
      <c r="Y2125" s="17" t="n">
        <f aca="false">поверки!$V2125-поверки!$G2125</f>
        <v>3</v>
      </c>
      <c r="Z2125" s="17" t="str">
        <f aca="false">CONCATENATE(поверки!$Q2125," ",поверки!$S2125," номер ",поверки!$H2125)</f>
        <v>Преобразователь давления Метран-150TGR номер 1453116</v>
      </c>
    </row>
    <row r="2126" customFormat="false" ht="17.9" hidden="true" customHeight="false" outlineLevel="0" collapsed="false">
      <c r="B2126" s="1" t="s">
        <v>198</v>
      </c>
      <c r="C2126" s="1" t="s">
        <v>30</v>
      </c>
      <c r="D2126" s="1" t="s">
        <v>31</v>
      </c>
      <c r="F2126" s="1" t="s">
        <v>2095</v>
      </c>
      <c r="G2126" s="16" t="n">
        <v>45769</v>
      </c>
      <c r="H2126" s="6" t="s">
        <v>4640</v>
      </c>
      <c r="J2126" s="1" t="s">
        <v>34</v>
      </c>
      <c r="K2126" s="1" t="s">
        <v>35</v>
      </c>
      <c r="L2126" s="1" t="s">
        <v>4641</v>
      </c>
      <c r="M2126" s="17" t="str">
        <f aca="false">IF(COUNTIF(поверки!$H$6:$H$3175,поверки!$H2126)&gt;1,"Дубликат","")</f>
        <v/>
      </c>
      <c r="N2126" s="17" t="str">
        <f aca="false">IF(COUNTIF(поверки!$L$6:$L$3175,поверки!$L2126)&gt;1,"Дубликат","")</f>
        <v/>
      </c>
      <c r="O2126" s="18" t="n">
        <v>2121</v>
      </c>
      <c r="P2126" s="17" t="str">
        <f aca="false">CONCATENATE(TEXT(MONTH(поверки!$G2126),"00"),"/",TEXT(поверки!$O2126,"000"), "/",TEXT(YEAR(поверки!$G2126)-2000,"00"))</f>
        <v>04/2121/25</v>
      </c>
      <c r="Q2126" s="17" t="str">
        <f aca="false">VLOOKUP(поверки!$F2126,'соответстиви ОТ типу'!$K$4:$M$344,2,FALSE())</f>
        <v>Преобразователь давления</v>
      </c>
      <c r="R2126" s="17" t="s">
        <v>46</v>
      </c>
      <c r="S2126" s="17" t="s">
        <v>1817</v>
      </c>
      <c r="T2126" s="17" t="n">
        <v>7</v>
      </c>
      <c r="U2126" s="19" t="n">
        <f aca="false">VLOOKUP(поверки!$T2126,'Акты п-п'!$C$5:$I$57,2,FALSE())</f>
        <v>45768</v>
      </c>
      <c r="V2126" s="19" t="n">
        <f aca="false">VLOOKUP(поверки!$T2126,'Акты п-п'!$C$5:$I$57,3,FALSE())</f>
        <v>45772</v>
      </c>
      <c r="W2126" s="17" t="str">
        <f aca="false">VLOOKUP(поверки!$T2126,'Акты п-п'!$C$5:$I$57,5,FALSE())</f>
        <v>Кадыков П.Ю.</v>
      </c>
      <c r="X2126" s="17" t="n">
        <f aca="false">поверки!$G2126-поверки!$U2126</f>
        <v>1</v>
      </c>
      <c r="Y2126" s="17" t="n">
        <f aca="false">поверки!$V2126-поверки!$G2126</f>
        <v>3</v>
      </c>
      <c r="Z2126" s="17" t="str">
        <f aca="false">CONCATENATE(поверки!$Q2126," ",поверки!$S2126," номер ",поверки!$H2126)</f>
        <v>Преобразователь давления Метран-150TGR номер 1453124</v>
      </c>
    </row>
    <row r="2127" customFormat="false" ht="17.9" hidden="true" customHeight="false" outlineLevel="0" collapsed="false">
      <c r="B2127" s="1" t="s">
        <v>198</v>
      </c>
      <c r="C2127" s="1" t="s">
        <v>30</v>
      </c>
      <c r="D2127" s="1" t="s">
        <v>31</v>
      </c>
      <c r="F2127" s="1" t="s">
        <v>2095</v>
      </c>
      <c r="G2127" s="16" t="n">
        <v>45769</v>
      </c>
      <c r="H2127" s="6" t="s">
        <v>4642</v>
      </c>
      <c r="J2127" s="1" t="s">
        <v>34</v>
      </c>
      <c r="K2127" s="1" t="s">
        <v>35</v>
      </c>
      <c r="L2127" s="1" t="s">
        <v>4643</v>
      </c>
      <c r="M2127" s="17" t="str">
        <f aca="false">IF(COUNTIF(поверки!$H$6:$H$3175,поверки!$H2127)&gt;1,"Дубликат","")</f>
        <v/>
      </c>
      <c r="N2127" s="17" t="str">
        <f aca="false">IF(COUNTIF(поверки!$L$6:$L$3175,поверки!$L2127)&gt;1,"Дубликат","")</f>
        <v/>
      </c>
      <c r="O2127" s="18" t="n">
        <v>2122</v>
      </c>
      <c r="P2127" s="17" t="str">
        <f aca="false">CONCATENATE(TEXT(MONTH(поверки!$G2127),"00"),"/",TEXT(поверки!$O2127,"000"), "/",TEXT(YEAR(поверки!$G2127)-2000,"00"))</f>
        <v>04/2122/25</v>
      </c>
      <c r="Q2127" s="17" t="str">
        <f aca="false">VLOOKUP(поверки!$F2127,'соответстиви ОТ типу'!$K$4:$M$344,2,FALSE())</f>
        <v>Преобразователь давления</v>
      </c>
      <c r="R2127" s="17" t="s">
        <v>46</v>
      </c>
      <c r="S2127" s="17" t="s">
        <v>1817</v>
      </c>
      <c r="T2127" s="17" t="n">
        <v>7</v>
      </c>
      <c r="U2127" s="19" t="n">
        <f aca="false">VLOOKUP(поверки!$T2127,'Акты п-п'!$C$5:$I$57,2,FALSE())</f>
        <v>45768</v>
      </c>
      <c r="V2127" s="19" t="n">
        <f aca="false">VLOOKUP(поверки!$T2127,'Акты п-п'!$C$5:$I$57,3,FALSE())</f>
        <v>45772</v>
      </c>
      <c r="W2127" s="17" t="str">
        <f aca="false">VLOOKUP(поверки!$T2127,'Акты п-п'!$C$5:$I$57,5,FALSE())</f>
        <v>Кадыков П.Ю.</v>
      </c>
      <c r="X2127" s="17" t="n">
        <f aca="false">поверки!$G2127-поверки!$U2127</f>
        <v>1</v>
      </c>
      <c r="Y2127" s="17" t="n">
        <f aca="false">поверки!$V2127-поверки!$G2127</f>
        <v>3</v>
      </c>
      <c r="Z2127" s="17" t="str">
        <f aca="false">CONCATENATE(поверки!$Q2127," ",поверки!$S2127," номер ",поверки!$H2127)</f>
        <v>Преобразователь давления Метран-150TGR номер 1482772</v>
      </c>
    </row>
    <row r="2128" customFormat="false" ht="17.9" hidden="true" customHeight="false" outlineLevel="0" collapsed="false">
      <c r="B2128" s="1" t="s">
        <v>198</v>
      </c>
      <c r="C2128" s="1" t="s">
        <v>30</v>
      </c>
      <c r="D2128" s="1" t="s">
        <v>31</v>
      </c>
      <c r="F2128" s="1" t="s">
        <v>207</v>
      </c>
      <c r="G2128" s="16" t="n">
        <v>45769</v>
      </c>
      <c r="H2128" s="6" t="s">
        <v>4644</v>
      </c>
      <c r="J2128" s="1" t="s">
        <v>34</v>
      </c>
      <c r="K2128" s="1" t="s">
        <v>35</v>
      </c>
      <c r="L2128" s="1" t="s">
        <v>4645</v>
      </c>
      <c r="M2128" s="17" t="str">
        <f aca="false">IF(COUNTIF(поверки!$H$6:$H$3175,поверки!$H2128)&gt;1,"Дубликат","")</f>
        <v/>
      </c>
      <c r="N2128" s="17" t="str">
        <f aca="false">IF(COUNTIF(поверки!$L$6:$L$3175,поверки!$L2128)&gt;1,"Дубликат","")</f>
        <v/>
      </c>
      <c r="O2128" s="18" t="n">
        <v>2123</v>
      </c>
      <c r="P2128" s="17" t="str">
        <f aca="false">CONCATENATE(TEXT(MONTH(поверки!$G2128),"00"),"/",TEXT(поверки!$O2128,"000"), "/",TEXT(YEAR(поверки!$G2128)-2000,"00"))</f>
        <v>04/2123/25</v>
      </c>
      <c r="Q2128" s="17" t="str">
        <f aca="false">VLOOKUP(поверки!$F2128,'соответстиви ОТ типу'!$K$4:$M$344,2,FALSE())</f>
        <v>Преобразователь давления</v>
      </c>
      <c r="R2128" s="17" t="s">
        <v>37</v>
      </c>
      <c r="S2128" s="17" t="s">
        <v>65</v>
      </c>
      <c r="T2128" s="17" t="n">
        <v>7</v>
      </c>
      <c r="U2128" s="19" t="n">
        <f aca="false">VLOOKUP(поверки!$T2128,'Акты п-п'!$C$5:$I$57,2,FALSE())</f>
        <v>45768</v>
      </c>
      <c r="V2128" s="19" t="n">
        <f aca="false">VLOOKUP(поверки!$T2128,'Акты п-п'!$C$5:$I$57,3,FALSE())</f>
        <v>45772</v>
      </c>
      <c r="W2128" s="17" t="str">
        <f aca="false">VLOOKUP(поверки!$T2128,'Акты п-п'!$C$5:$I$57,5,FALSE())</f>
        <v>Кадыков П.Ю.</v>
      </c>
      <c r="X2128" s="17" t="n">
        <f aca="false">поверки!$G2128-поверки!$U2128</f>
        <v>1</v>
      </c>
      <c r="Y2128" s="17" t="n">
        <f aca="false">поверки!$V2128-поверки!$G2128</f>
        <v>3</v>
      </c>
      <c r="Z2128" s="17" t="str">
        <f aca="false">CONCATENATE(поверки!$Q2128," ",поверки!$S2128," номер ",поверки!$H2128)</f>
        <v>Преобразователь давления EJX 530A номер 91J604368</v>
      </c>
    </row>
    <row r="2129" customFormat="false" ht="17.9" hidden="true" customHeight="false" outlineLevel="0" collapsed="false">
      <c r="B2129" s="1" t="s">
        <v>198</v>
      </c>
      <c r="C2129" s="1" t="s">
        <v>30</v>
      </c>
      <c r="D2129" s="1" t="s">
        <v>31</v>
      </c>
      <c r="F2129" s="1" t="s">
        <v>266</v>
      </c>
      <c r="G2129" s="16" t="n">
        <v>45769</v>
      </c>
      <c r="H2129" s="6" t="s">
        <v>4646</v>
      </c>
      <c r="J2129" s="1" t="s">
        <v>34</v>
      </c>
      <c r="K2129" s="1" t="s">
        <v>35</v>
      </c>
      <c r="L2129" s="1" t="s">
        <v>4647</v>
      </c>
      <c r="M2129" s="17" t="str">
        <f aca="false">IF(COUNTIF(поверки!$H$6:$H$3175,поверки!$H2129)&gt;1,"Дубликат","")</f>
        <v/>
      </c>
      <c r="N2129" s="17" t="str">
        <f aca="false">IF(COUNTIF(поверки!$L$6:$L$3175,поверки!$L2129)&gt;1,"Дубликат","")</f>
        <v/>
      </c>
      <c r="O2129" s="18" t="n">
        <v>2124</v>
      </c>
      <c r="P2129" s="17" t="str">
        <f aca="false">CONCATENATE(TEXT(MONTH(поверки!$G2129),"00"),"/",TEXT(поверки!$O2129,"000"), "/",TEXT(YEAR(поверки!$G2129)-2000,"00"))</f>
        <v>04/2124/25</v>
      </c>
      <c r="Q2129" s="17" t="str">
        <f aca="false">VLOOKUP(поверки!$F2129,'соответстиви ОТ типу'!$K$4:$M$344,2,FALSE())</f>
        <v>Преобразователь давления</v>
      </c>
      <c r="R2129" s="17" t="s">
        <v>37</v>
      </c>
      <c r="S2129" s="17" t="s">
        <v>65</v>
      </c>
      <c r="T2129" s="17" t="n">
        <v>7</v>
      </c>
      <c r="U2129" s="19" t="n">
        <f aca="false">VLOOKUP(поверки!$T2129,'Акты п-п'!$C$5:$I$57,2,FALSE())</f>
        <v>45768</v>
      </c>
      <c r="V2129" s="19" t="n">
        <f aca="false">VLOOKUP(поверки!$T2129,'Акты п-п'!$C$5:$I$57,3,FALSE())</f>
        <v>45772</v>
      </c>
      <c r="W2129" s="17" t="str">
        <f aca="false">VLOOKUP(поверки!$T2129,'Акты п-п'!$C$5:$I$57,5,FALSE())</f>
        <v>Кадыков П.Ю.</v>
      </c>
      <c r="X2129" s="17" t="n">
        <f aca="false">поверки!$G2129-поверки!$U2129</f>
        <v>1</v>
      </c>
      <c r="Y2129" s="17" t="n">
        <f aca="false">поверки!$V2129-поверки!$G2129</f>
        <v>3</v>
      </c>
      <c r="Z2129" s="17" t="str">
        <f aca="false">CONCATENATE(поверки!$Q2129," ",поверки!$S2129," номер ",поверки!$H2129)</f>
        <v>Преобразователь давления EJX 530A номер 91К411354</v>
      </c>
    </row>
    <row r="2130" customFormat="false" ht="17.9" hidden="true" customHeight="false" outlineLevel="0" collapsed="false">
      <c r="B2130" s="1" t="s">
        <v>198</v>
      </c>
      <c r="C2130" s="1" t="s">
        <v>30</v>
      </c>
      <c r="D2130" s="1" t="s">
        <v>31</v>
      </c>
      <c r="F2130" s="1" t="s">
        <v>266</v>
      </c>
      <c r="G2130" s="16" t="n">
        <v>45769</v>
      </c>
      <c r="H2130" s="6" t="s">
        <v>4648</v>
      </c>
      <c r="J2130" s="1" t="s">
        <v>34</v>
      </c>
      <c r="K2130" s="1" t="s">
        <v>35</v>
      </c>
      <c r="L2130" s="1" t="s">
        <v>4649</v>
      </c>
      <c r="M2130" s="17" t="str">
        <f aca="false">IF(COUNTIF(поверки!$H$6:$H$3175,поверки!$H2130)&gt;1,"Дубликат","")</f>
        <v/>
      </c>
      <c r="N2130" s="17" t="str">
        <f aca="false">IF(COUNTIF(поверки!$L$6:$L$3175,поверки!$L2130)&gt;1,"Дубликат","")</f>
        <v/>
      </c>
      <c r="O2130" s="18" t="n">
        <v>2125</v>
      </c>
      <c r="P2130" s="17" t="str">
        <f aca="false">CONCATENATE(TEXT(MONTH(поверки!$G2130),"00"),"/",TEXT(поверки!$O2130,"000"), "/",TEXT(YEAR(поверки!$G2130)-2000,"00"))</f>
        <v>04/2125/25</v>
      </c>
      <c r="Q2130" s="17" t="str">
        <f aca="false">VLOOKUP(поверки!$F2130,'соответстиви ОТ типу'!$K$4:$M$344,2,FALSE())</f>
        <v>Преобразователь давления</v>
      </c>
      <c r="R2130" s="17" t="s">
        <v>37</v>
      </c>
      <c r="S2130" s="17" t="s">
        <v>65</v>
      </c>
      <c r="T2130" s="17" t="n">
        <v>7</v>
      </c>
      <c r="U2130" s="19" t="n">
        <f aca="false">VLOOKUP(поверки!$T2130,'Акты п-п'!$C$5:$I$57,2,FALSE())</f>
        <v>45768</v>
      </c>
      <c r="V2130" s="19" t="n">
        <f aca="false">VLOOKUP(поверки!$T2130,'Акты п-п'!$C$5:$I$57,3,FALSE())</f>
        <v>45772</v>
      </c>
      <c r="W2130" s="17" t="str">
        <f aca="false">VLOOKUP(поверки!$T2130,'Акты п-п'!$C$5:$I$57,5,FALSE())</f>
        <v>Кадыков П.Ю.</v>
      </c>
      <c r="X2130" s="17" t="n">
        <f aca="false">поверки!$G2130-поверки!$U2130</f>
        <v>1</v>
      </c>
      <c r="Y2130" s="17" t="n">
        <f aca="false">поверки!$V2130-поверки!$G2130</f>
        <v>3</v>
      </c>
      <c r="Z2130" s="17" t="str">
        <f aca="false">CONCATENATE(поверки!$Q2130," ",поверки!$S2130," номер ",поверки!$H2130)</f>
        <v>Преобразователь давления EJX 530A номер 91К411356</v>
      </c>
    </row>
    <row r="2131" customFormat="false" ht="17.9" hidden="true" customHeight="false" outlineLevel="0" collapsed="false">
      <c r="B2131" s="1" t="s">
        <v>198</v>
      </c>
      <c r="C2131" s="1" t="s">
        <v>30</v>
      </c>
      <c r="D2131" s="1" t="s">
        <v>31</v>
      </c>
      <c r="F2131" s="1" t="s">
        <v>207</v>
      </c>
      <c r="G2131" s="16" t="n">
        <v>45769</v>
      </c>
      <c r="H2131" s="6" t="s">
        <v>4650</v>
      </c>
      <c r="J2131" s="1" t="s">
        <v>34</v>
      </c>
      <c r="K2131" s="1" t="s">
        <v>35</v>
      </c>
      <c r="L2131" s="1" t="s">
        <v>4651</v>
      </c>
      <c r="M2131" s="17" t="str">
        <f aca="false">IF(COUNTIF(поверки!$H$6:$H$3175,поверки!$H2131)&gt;1,"Дубликат","")</f>
        <v/>
      </c>
      <c r="N2131" s="17" t="str">
        <f aca="false">IF(COUNTIF(поверки!$L$6:$L$3175,поверки!$L2131)&gt;1,"Дубликат","")</f>
        <v/>
      </c>
      <c r="O2131" s="18" t="n">
        <v>2126</v>
      </c>
      <c r="P2131" s="17" t="str">
        <f aca="false">CONCATENATE(TEXT(MONTH(поверки!$G2131),"00"),"/",TEXT(поверки!$O2131,"000"), "/",TEXT(YEAR(поверки!$G2131)-2000,"00"))</f>
        <v>04/2126/25</v>
      </c>
      <c r="Q2131" s="17" t="str">
        <f aca="false">VLOOKUP(поверки!$F2131,'соответстиви ОТ типу'!$K$4:$M$344,2,FALSE())</f>
        <v>Преобразователь давления</v>
      </c>
      <c r="R2131" s="17" t="s">
        <v>37</v>
      </c>
      <c r="S2131" s="17" t="s">
        <v>65</v>
      </c>
      <c r="T2131" s="17" t="n">
        <v>7</v>
      </c>
      <c r="U2131" s="19" t="n">
        <f aca="false">VLOOKUP(поверки!$T2131,'Акты п-п'!$C$5:$I$57,2,FALSE())</f>
        <v>45768</v>
      </c>
      <c r="V2131" s="19" t="n">
        <f aca="false">VLOOKUP(поверки!$T2131,'Акты п-п'!$C$5:$I$57,3,FALSE())</f>
        <v>45772</v>
      </c>
      <c r="W2131" s="17" t="str">
        <f aca="false">VLOOKUP(поверки!$T2131,'Акты п-п'!$C$5:$I$57,5,FALSE())</f>
        <v>Кадыков П.Ю.</v>
      </c>
      <c r="X2131" s="17" t="n">
        <f aca="false">поверки!$G2131-поверки!$U2131</f>
        <v>1</v>
      </c>
      <c r="Y2131" s="17" t="n">
        <f aca="false">поверки!$V2131-поверки!$G2131</f>
        <v>3</v>
      </c>
      <c r="Z2131" s="17" t="str">
        <f aca="false">CONCATENATE(поверки!$Q2131," ",поверки!$S2131," номер ",поверки!$H2131)</f>
        <v>Преобразователь давления EJX 530A номер 91J622060</v>
      </c>
    </row>
    <row r="2132" customFormat="false" ht="17.9" hidden="true" customHeight="false" outlineLevel="0" collapsed="false">
      <c r="B2132" s="1" t="s">
        <v>198</v>
      </c>
      <c r="C2132" s="1" t="s">
        <v>30</v>
      </c>
      <c r="D2132" s="1" t="s">
        <v>31</v>
      </c>
      <c r="F2132" s="1" t="s">
        <v>266</v>
      </c>
      <c r="G2132" s="16" t="n">
        <v>45769</v>
      </c>
      <c r="H2132" s="6" t="s">
        <v>4652</v>
      </c>
      <c r="J2132" s="1" t="s">
        <v>34</v>
      </c>
      <c r="K2132" s="1" t="s">
        <v>35</v>
      </c>
      <c r="L2132" s="1" t="s">
        <v>4653</v>
      </c>
      <c r="M2132" s="17" t="str">
        <f aca="false">IF(COUNTIF(поверки!$H$6:$H$3175,поверки!$H2132)&gt;1,"Дубликат","")</f>
        <v/>
      </c>
      <c r="N2132" s="17" t="str">
        <f aca="false">IF(COUNTIF(поверки!$L$6:$L$3175,поверки!$L2132)&gt;1,"Дубликат","")</f>
        <v/>
      </c>
      <c r="O2132" s="18" t="n">
        <v>2127</v>
      </c>
      <c r="P2132" s="17" t="str">
        <f aca="false">CONCATENATE(TEXT(MONTH(поверки!$G2132),"00"),"/",TEXT(поверки!$O2132,"000"), "/",TEXT(YEAR(поверки!$G2132)-2000,"00"))</f>
        <v>04/2127/25</v>
      </c>
      <c r="Q2132" s="17" t="str">
        <f aca="false">VLOOKUP(поверки!$F2132,'соответстиви ОТ типу'!$K$4:$M$344,2,FALSE())</f>
        <v>Преобразователь давления</v>
      </c>
      <c r="R2132" s="17" t="s">
        <v>37</v>
      </c>
      <c r="S2132" s="17" t="s">
        <v>65</v>
      </c>
      <c r="T2132" s="17" t="n">
        <v>7</v>
      </c>
      <c r="U2132" s="19" t="n">
        <f aca="false">VLOOKUP(поверки!$T2132,'Акты п-п'!$C$5:$I$57,2,FALSE())</f>
        <v>45768</v>
      </c>
      <c r="V2132" s="19" t="n">
        <f aca="false">VLOOKUP(поверки!$T2132,'Акты п-п'!$C$5:$I$57,3,FALSE())</f>
        <v>45772</v>
      </c>
      <c r="W2132" s="17" t="str">
        <f aca="false">VLOOKUP(поверки!$T2132,'Акты п-п'!$C$5:$I$57,5,FALSE())</f>
        <v>Кадыков П.Ю.</v>
      </c>
      <c r="X2132" s="17" t="n">
        <f aca="false">поверки!$G2132-поверки!$U2132</f>
        <v>1</v>
      </c>
      <c r="Y2132" s="17" t="n">
        <f aca="false">поверки!$V2132-поверки!$G2132</f>
        <v>3</v>
      </c>
      <c r="Z2132" s="17" t="str">
        <f aca="false">CONCATENATE(поверки!$Q2132," ",поверки!$S2132," номер ",поверки!$H2132)</f>
        <v>Преобразователь давления EJX 530A номер 91К411359</v>
      </c>
    </row>
    <row r="2133" customFormat="false" ht="17.9" hidden="true" customHeight="false" outlineLevel="0" collapsed="false">
      <c r="B2133" s="1" t="s">
        <v>198</v>
      </c>
      <c r="C2133" s="1" t="s">
        <v>30</v>
      </c>
      <c r="D2133" s="1" t="s">
        <v>31</v>
      </c>
      <c r="F2133" s="1" t="s">
        <v>207</v>
      </c>
      <c r="G2133" s="16" t="n">
        <v>45769</v>
      </c>
      <c r="H2133" s="6" t="s">
        <v>4654</v>
      </c>
      <c r="J2133" s="1" t="s">
        <v>34</v>
      </c>
      <c r="K2133" s="1" t="s">
        <v>35</v>
      </c>
      <c r="L2133" s="1" t="s">
        <v>4655</v>
      </c>
      <c r="M2133" s="17" t="str">
        <f aca="false">IF(COUNTIF(поверки!$H$6:$H$3175,поверки!$H2133)&gt;1,"Дубликат","")</f>
        <v/>
      </c>
      <c r="N2133" s="17" t="str">
        <f aca="false">IF(COUNTIF(поверки!$L$6:$L$3175,поверки!$L2133)&gt;1,"Дубликат","")</f>
        <v/>
      </c>
      <c r="O2133" s="18" t="n">
        <v>2128</v>
      </c>
      <c r="P2133" s="17" t="str">
        <f aca="false">CONCATENATE(TEXT(MONTH(поверки!$G2133),"00"),"/",TEXT(поверки!$O2133,"000"), "/",TEXT(YEAR(поверки!$G2133)-2000,"00"))</f>
        <v>04/2128/25</v>
      </c>
      <c r="Q2133" s="17" t="str">
        <f aca="false">VLOOKUP(поверки!$F2133,'соответстиви ОТ типу'!$K$4:$M$344,2,FALSE())</f>
        <v>Преобразователь давления</v>
      </c>
      <c r="R2133" s="17" t="s">
        <v>37</v>
      </c>
      <c r="S2133" s="17" t="s">
        <v>65</v>
      </c>
      <c r="T2133" s="17" t="n">
        <v>7</v>
      </c>
      <c r="U2133" s="19" t="n">
        <f aca="false">VLOOKUP(поверки!$T2133,'Акты п-п'!$C$5:$I$57,2,FALSE())</f>
        <v>45768</v>
      </c>
      <c r="V2133" s="19" t="n">
        <f aca="false">VLOOKUP(поверки!$T2133,'Акты п-п'!$C$5:$I$57,3,FALSE())</f>
        <v>45772</v>
      </c>
      <c r="W2133" s="17" t="str">
        <f aca="false">VLOOKUP(поверки!$T2133,'Акты п-п'!$C$5:$I$57,5,FALSE())</f>
        <v>Кадыков П.Ю.</v>
      </c>
      <c r="X2133" s="17" t="n">
        <f aca="false">поверки!$G2133-поверки!$U2133</f>
        <v>1</v>
      </c>
      <c r="Y2133" s="17" t="n">
        <f aca="false">поверки!$V2133-поверки!$G2133</f>
        <v>3</v>
      </c>
      <c r="Z2133" s="17" t="str">
        <f aca="false">CONCATENATE(поверки!$Q2133," ",поверки!$S2133," номер ",поверки!$H2133)</f>
        <v>Преобразователь давления EJX 530A номер 91J622059</v>
      </c>
    </row>
    <row r="2134" customFormat="false" ht="17.9" hidden="true" customHeight="false" outlineLevel="0" collapsed="false">
      <c r="B2134" s="1" t="s">
        <v>198</v>
      </c>
      <c r="C2134" s="1" t="s">
        <v>30</v>
      </c>
      <c r="D2134" s="1" t="s">
        <v>31</v>
      </c>
      <c r="F2134" s="1" t="s">
        <v>266</v>
      </c>
      <c r="G2134" s="16" t="n">
        <v>45769</v>
      </c>
      <c r="H2134" s="6" t="s">
        <v>4656</v>
      </c>
      <c r="J2134" s="1" t="s">
        <v>34</v>
      </c>
      <c r="K2134" s="1" t="s">
        <v>35</v>
      </c>
      <c r="L2134" s="1" t="s">
        <v>4657</v>
      </c>
      <c r="M2134" s="17" t="str">
        <f aca="false">IF(COUNTIF(поверки!$H$6:$H$3175,поверки!$H2134)&gt;1,"Дубликат","")</f>
        <v/>
      </c>
      <c r="N2134" s="17" t="str">
        <f aca="false">IF(COUNTIF(поверки!$L$6:$L$3175,поверки!$L2134)&gt;1,"Дубликат","")</f>
        <v/>
      </c>
      <c r="O2134" s="18" t="n">
        <v>2129</v>
      </c>
      <c r="P2134" s="17" t="str">
        <f aca="false">CONCATENATE(TEXT(MONTH(поверки!$G2134),"00"),"/",TEXT(поверки!$O2134,"000"), "/",TEXT(YEAR(поверки!$G2134)-2000,"00"))</f>
        <v>04/2129/25</v>
      </c>
      <c r="Q2134" s="17" t="str">
        <f aca="false">VLOOKUP(поверки!$F2134,'соответстиви ОТ типу'!$K$4:$M$344,2,FALSE())</f>
        <v>Преобразователь давления</v>
      </c>
      <c r="R2134" s="17" t="s">
        <v>37</v>
      </c>
      <c r="S2134" s="17" t="s">
        <v>65</v>
      </c>
      <c r="T2134" s="17" t="n">
        <v>7</v>
      </c>
      <c r="U2134" s="19" t="n">
        <f aca="false">VLOOKUP(поверки!$T2134,'Акты п-п'!$C$5:$I$57,2,FALSE())</f>
        <v>45768</v>
      </c>
      <c r="V2134" s="19" t="n">
        <f aca="false">VLOOKUP(поверки!$T2134,'Акты п-п'!$C$5:$I$57,3,FALSE())</f>
        <v>45772</v>
      </c>
      <c r="W2134" s="17" t="str">
        <f aca="false">VLOOKUP(поверки!$T2134,'Акты п-п'!$C$5:$I$57,5,FALSE())</f>
        <v>Кадыков П.Ю.</v>
      </c>
      <c r="X2134" s="17" t="n">
        <f aca="false">поверки!$G2134-поверки!$U2134</f>
        <v>1</v>
      </c>
      <c r="Y2134" s="17" t="n">
        <f aca="false">поверки!$V2134-поверки!$G2134</f>
        <v>3</v>
      </c>
      <c r="Z2134" s="17" t="str">
        <f aca="false">CONCATENATE(поверки!$Q2134," ",поверки!$S2134," номер ",поверки!$H2134)</f>
        <v>Преобразователь давления EJX 530A номер 91К417342</v>
      </c>
    </row>
    <row r="2135" customFormat="false" ht="17.9" hidden="true" customHeight="false" outlineLevel="0" collapsed="false">
      <c r="B2135" s="1" t="s">
        <v>198</v>
      </c>
      <c r="C2135" s="1" t="s">
        <v>30</v>
      </c>
      <c r="D2135" s="1" t="s">
        <v>31</v>
      </c>
      <c r="F2135" s="1" t="s">
        <v>266</v>
      </c>
      <c r="G2135" s="16" t="n">
        <v>45769</v>
      </c>
      <c r="H2135" s="6" t="s">
        <v>4658</v>
      </c>
      <c r="J2135" s="1" t="s">
        <v>34</v>
      </c>
      <c r="K2135" s="1" t="s">
        <v>35</v>
      </c>
      <c r="L2135" s="1" t="s">
        <v>4659</v>
      </c>
      <c r="M2135" s="17" t="str">
        <f aca="false">IF(COUNTIF(поверки!$H$6:$H$3175,поверки!$H2135)&gt;1,"Дубликат","")</f>
        <v/>
      </c>
      <c r="N2135" s="17" t="str">
        <f aca="false">IF(COUNTIF(поверки!$L$6:$L$3175,поверки!$L2135)&gt;1,"Дубликат","")</f>
        <v/>
      </c>
      <c r="O2135" s="18" t="n">
        <v>2130</v>
      </c>
      <c r="P2135" s="17" t="str">
        <f aca="false">CONCATENATE(TEXT(MONTH(поверки!$G2135),"00"),"/",TEXT(поверки!$O2135,"000"), "/",TEXT(YEAR(поверки!$G2135)-2000,"00"))</f>
        <v>04/2130/25</v>
      </c>
      <c r="Q2135" s="17" t="str">
        <f aca="false">VLOOKUP(поверки!$F2135,'соответстиви ОТ типу'!$K$4:$M$344,2,FALSE())</f>
        <v>Преобразователь давления</v>
      </c>
      <c r="R2135" s="17" t="s">
        <v>37</v>
      </c>
      <c r="S2135" s="17" t="s">
        <v>65</v>
      </c>
      <c r="T2135" s="17" t="n">
        <v>7</v>
      </c>
      <c r="U2135" s="19" t="n">
        <f aca="false">VLOOKUP(поверки!$T2135,'Акты п-п'!$C$5:$I$57,2,FALSE())</f>
        <v>45768</v>
      </c>
      <c r="V2135" s="19" t="n">
        <f aca="false">VLOOKUP(поверки!$T2135,'Акты п-п'!$C$5:$I$57,3,FALSE())</f>
        <v>45772</v>
      </c>
      <c r="W2135" s="17" t="str">
        <f aca="false">VLOOKUP(поверки!$T2135,'Акты п-п'!$C$5:$I$57,5,FALSE())</f>
        <v>Кадыков П.Ю.</v>
      </c>
      <c r="X2135" s="17" t="n">
        <f aca="false">поверки!$G2135-поверки!$U2135</f>
        <v>1</v>
      </c>
      <c r="Y2135" s="17" t="n">
        <f aca="false">поверки!$V2135-поверки!$G2135</f>
        <v>3</v>
      </c>
      <c r="Z2135" s="17" t="str">
        <f aca="false">CONCATENATE(поверки!$Q2135," ",поверки!$S2135," номер ",поверки!$H2135)</f>
        <v>Преобразователь давления EJX 530A номер 91К417337</v>
      </c>
    </row>
    <row r="2136" customFormat="false" ht="17.9" hidden="true" customHeight="false" outlineLevel="0" collapsed="false">
      <c r="B2136" s="1" t="s">
        <v>198</v>
      </c>
      <c r="C2136" s="1" t="s">
        <v>30</v>
      </c>
      <c r="D2136" s="1" t="s">
        <v>31</v>
      </c>
      <c r="F2136" s="1" t="s">
        <v>207</v>
      </c>
      <c r="G2136" s="16" t="n">
        <v>45769</v>
      </c>
      <c r="H2136" s="6" t="s">
        <v>4660</v>
      </c>
      <c r="J2136" s="1" t="s">
        <v>34</v>
      </c>
      <c r="K2136" s="1" t="s">
        <v>35</v>
      </c>
      <c r="L2136" s="1" t="s">
        <v>4661</v>
      </c>
      <c r="M2136" s="17" t="str">
        <f aca="false">IF(COUNTIF(поверки!$H$6:$H$3175,поверки!$H2136)&gt;1,"Дубликат","")</f>
        <v/>
      </c>
      <c r="N2136" s="17" t="str">
        <f aca="false">IF(COUNTIF(поверки!$L$6:$L$3175,поверки!$L2136)&gt;1,"Дубликат","")</f>
        <v/>
      </c>
      <c r="O2136" s="18" t="n">
        <v>2131</v>
      </c>
      <c r="P2136" s="17" t="str">
        <f aca="false">CONCATENATE(TEXT(MONTH(поверки!$G2136),"00"),"/",TEXT(поверки!$O2136,"000"), "/",TEXT(YEAR(поверки!$G2136)-2000,"00"))</f>
        <v>04/2131/25</v>
      </c>
      <c r="Q2136" s="17" t="str">
        <f aca="false">VLOOKUP(поверки!$F2136,'соответстиви ОТ типу'!$K$4:$M$344,2,FALSE())</f>
        <v>Преобразователь давления</v>
      </c>
      <c r="R2136" s="17" t="s">
        <v>37</v>
      </c>
      <c r="S2136" s="17" t="s">
        <v>65</v>
      </c>
      <c r="T2136" s="17" t="n">
        <v>7</v>
      </c>
      <c r="U2136" s="19" t="n">
        <f aca="false">VLOOKUP(поверки!$T2136,'Акты п-п'!$C$5:$I$57,2,FALSE())</f>
        <v>45768</v>
      </c>
      <c r="V2136" s="19" t="n">
        <f aca="false">VLOOKUP(поверки!$T2136,'Акты п-п'!$C$5:$I$57,3,FALSE())</f>
        <v>45772</v>
      </c>
      <c r="W2136" s="17" t="str">
        <f aca="false">VLOOKUP(поверки!$T2136,'Акты п-п'!$C$5:$I$57,5,FALSE())</f>
        <v>Кадыков П.Ю.</v>
      </c>
      <c r="X2136" s="17" t="n">
        <f aca="false">поверки!$G2136-поверки!$U2136</f>
        <v>1</v>
      </c>
      <c r="Y2136" s="17" t="n">
        <f aca="false">поверки!$V2136-поверки!$G2136</f>
        <v>3</v>
      </c>
      <c r="Z2136" s="17" t="str">
        <f aca="false">CONCATENATE(поверки!$Q2136," ",поверки!$S2136," номер ",поверки!$H2136)</f>
        <v>Преобразователь давления EJX 530A номер 91J604201</v>
      </c>
    </row>
    <row r="2137" customFormat="false" ht="17.9" hidden="true" customHeight="false" outlineLevel="0" collapsed="false">
      <c r="B2137" s="1" t="s">
        <v>198</v>
      </c>
      <c r="C2137" s="1" t="s">
        <v>30</v>
      </c>
      <c r="D2137" s="1" t="s">
        <v>31</v>
      </c>
      <c r="F2137" s="1" t="s">
        <v>207</v>
      </c>
      <c r="G2137" s="16" t="n">
        <v>45769</v>
      </c>
      <c r="H2137" s="6" t="s">
        <v>4662</v>
      </c>
      <c r="J2137" s="1" t="s">
        <v>34</v>
      </c>
      <c r="K2137" s="1" t="s">
        <v>35</v>
      </c>
      <c r="L2137" s="1" t="s">
        <v>4663</v>
      </c>
      <c r="M2137" s="17" t="str">
        <f aca="false">IF(COUNTIF(поверки!$H$6:$H$3175,поверки!$H2137)&gt;1,"Дубликат","")</f>
        <v/>
      </c>
      <c r="N2137" s="17" t="str">
        <f aca="false">IF(COUNTIF(поверки!$L$6:$L$3175,поверки!$L2137)&gt;1,"Дубликат","")</f>
        <v/>
      </c>
      <c r="O2137" s="18" t="n">
        <v>2132</v>
      </c>
      <c r="P2137" s="17" t="str">
        <f aca="false">CONCATENATE(TEXT(MONTH(поверки!$G2137),"00"),"/",TEXT(поверки!$O2137,"000"), "/",TEXT(YEAR(поверки!$G2137)-2000,"00"))</f>
        <v>04/2132/25</v>
      </c>
      <c r="Q2137" s="17" t="str">
        <f aca="false">VLOOKUP(поверки!$F2137,'соответстиви ОТ типу'!$K$4:$M$344,2,FALSE())</f>
        <v>Преобразователь давления</v>
      </c>
      <c r="R2137" s="17" t="s">
        <v>37</v>
      </c>
      <c r="S2137" s="17" t="s">
        <v>65</v>
      </c>
      <c r="T2137" s="17" t="n">
        <v>7</v>
      </c>
      <c r="U2137" s="19" t="n">
        <f aca="false">VLOOKUP(поверки!$T2137,'Акты п-п'!$C$5:$I$57,2,FALSE())</f>
        <v>45768</v>
      </c>
      <c r="V2137" s="19" t="n">
        <f aca="false">VLOOKUP(поверки!$T2137,'Акты п-п'!$C$5:$I$57,3,FALSE())</f>
        <v>45772</v>
      </c>
      <c r="W2137" s="17" t="str">
        <f aca="false">VLOOKUP(поверки!$T2137,'Акты п-п'!$C$5:$I$57,5,FALSE())</f>
        <v>Кадыков П.Ю.</v>
      </c>
      <c r="X2137" s="17" t="n">
        <f aca="false">поверки!$G2137-поверки!$U2137</f>
        <v>1</v>
      </c>
      <c r="Y2137" s="17" t="n">
        <f aca="false">поверки!$V2137-поверки!$G2137</f>
        <v>3</v>
      </c>
      <c r="Z2137" s="17" t="str">
        <f aca="false">CONCATENATE(поверки!$Q2137," ",поверки!$S2137," номер ",поверки!$H2137)</f>
        <v>Преобразователь давления EJX 530A номер 91J604204</v>
      </c>
    </row>
    <row r="2138" customFormat="false" ht="17.9" hidden="true" customHeight="false" outlineLevel="0" collapsed="false">
      <c r="B2138" s="1" t="s">
        <v>198</v>
      </c>
      <c r="C2138" s="1" t="s">
        <v>30</v>
      </c>
      <c r="D2138" s="1" t="s">
        <v>31</v>
      </c>
      <c r="F2138" s="1" t="s">
        <v>207</v>
      </c>
      <c r="G2138" s="16" t="n">
        <v>45769</v>
      </c>
      <c r="H2138" s="6" t="s">
        <v>4664</v>
      </c>
      <c r="J2138" s="1" t="s">
        <v>34</v>
      </c>
      <c r="K2138" s="1" t="s">
        <v>35</v>
      </c>
      <c r="L2138" s="1" t="s">
        <v>4665</v>
      </c>
      <c r="M2138" s="17" t="str">
        <f aca="false">IF(COUNTIF(поверки!$H$6:$H$3175,поверки!$H2138)&gt;1,"Дубликат","")</f>
        <v/>
      </c>
      <c r="N2138" s="17" t="str">
        <f aca="false">IF(COUNTIF(поверки!$L$6:$L$3175,поверки!$L2138)&gt;1,"Дубликат","")</f>
        <v/>
      </c>
      <c r="O2138" s="18" t="n">
        <v>2133</v>
      </c>
      <c r="P2138" s="17" t="str">
        <f aca="false">CONCATENATE(TEXT(MONTH(поверки!$G2138),"00"),"/",TEXT(поверки!$O2138,"000"), "/",TEXT(YEAR(поверки!$G2138)-2000,"00"))</f>
        <v>04/2133/25</v>
      </c>
      <c r="Q2138" s="17" t="str">
        <f aca="false">VLOOKUP(поверки!$F2138,'соответстиви ОТ типу'!$K$4:$M$344,2,FALSE())</f>
        <v>Преобразователь давления</v>
      </c>
      <c r="R2138" s="17" t="s">
        <v>37</v>
      </c>
      <c r="S2138" s="17" t="s">
        <v>65</v>
      </c>
      <c r="T2138" s="17" t="n">
        <v>7</v>
      </c>
      <c r="U2138" s="19" t="n">
        <f aca="false">VLOOKUP(поверки!$T2138,'Акты п-п'!$C$5:$I$57,2,FALSE())</f>
        <v>45768</v>
      </c>
      <c r="V2138" s="19" t="n">
        <f aca="false">VLOOKUP(поверки!$T2138,'Акты п-п'!$C$5:$I$57,3,FALSE())</f>
        <v>45772</v>
      </c>
      <c r="W2138" s="17" t="str">
        <f aca="false">VLOOKUP(поверки!$T2138,'Акты п-п'!$C$5:$I$57,5,FALSE())</f>
        <v>Кадыков П.Ю.</v>
      </c>
      <c r="X2138" s="17" t="n">
        <f aca="false">поверки!$G2138-поверки!$U2138</f>
        <v>1</v>
      </c>
      <c r="Y2138" s="17" t="n">
        <f aca="false">поверки!$V2138-поверки!$G2138</f>
        <v>3</v>
      </c>
      <c r="Z2138" s="17" t="str">
        <f aca="false">CONCATENATE(поверки!$Q2138," ",поверки!$S2138," номер ",поверки!$H2138)</f>
        <v>Преобразователь давления EJX 530A номер 91J604287</v>
      </c>
    </row>
    <row r="2139" customFormat="false" ht="17.9" hidden="true" customHeight="false" outlineLevel="0" collapsed="false">
      <c r="B2139" s="1" t="s">
        <v>198</v>
      </c>
      <c r="C2139" s="1" t="s">
        <v>30</v>
      </c>
      <c r="D2139" s="1" t="s">
        <v>31</v>
      </c>
      <c r="F2139" s="1" t="s">
        <v>266</v>
      </c>
      <c r="G2139" s="16" t="n">
        <v>45769</v>
      </c>
      <c r="H2139" s="6" t="s">
        <v>4666</v>
      </c>
      <c r="J2139" s="1" t="s">
        <v>34</v>
      </c>
      <c r="K2139" s="1" t="s">
        <v>35</v>
      </c>
      <c r="L2139" s="1" t="s">
        <v>4667</v>
      </c>
      <c r="M2139" s="17" t="str">
        <f aca="false">IF(COUNTIF(поверки!$H$6:$H$3175,поверки!$H2139)&gt;1,"Дубликат","")</f>
        <v/>
      </c>
      <c r="N2139" s="17" t="str">
        <f aca="false">IF(COUNTIF(поверки!$L$6:$L$3175,поверки!$L2139)&gt;1,"Дубликат","")</f>
        <v/>
      </c>
      <c r="O2139" s="18" t="n">
        <v>2134</v>
      </c>
      <c r="P2139" s="17" t="str">
        <f aca="false">CONCATENATE(TEXT(MONTH(поверки!$G2139),"00"),"/",TEXT(поверки!$O2139,"000"), "/",TEXT(YEAR(поверки!$G2139)-2000,"00"))</f>
        <v>04/2134/25</v>
      </c>
      <c r="Q2139" s="17" t="str">
        <f aca="false">VLOOKUP(поверки!$F2139,'соответстиви ОТ типу'!$K$4:$M$344,2,FALSE())</f>
        <v>Преобразователь давления</v>
      </c>
      <c r="R2139" s="17" t="s">
        <v>37</v>
      </c>
      <c r="S2139" s="17" t="s">
        <v>65</v>
      </c>
      <c r="T2139" s="17" t="n">
        <v>7</v>
      </c>
      <c r="U2139" s="19" t="n">
        <f aca="false">VLOOKUP(поверки!$T2139,'Акты п-п'!$C$5:$I$57,2,FALSE())</f>
        <v>45768</v>
      </c>
      <c r="V2139" s="19" t="n">
        <f aca="false">VLOOKUP(поверки!$T2139,'Акты п-п'!$C$5:$I$57,3,FALSE())</f>
        <v>45772</v>
      </c>
      <c r="W2139" s="17" t="str">
        <f aca="false">VLOOKUP(поверки!$T2139,'Акты п-п'!$C$5:$I$57,5,FALSE())</f>
        <v>Кадыков П.Ю.</v>
      </c>
      <c r="X2139" s="17" t="n">
        <f aca="false">поверки!$G2139-поверки!$U2139</f>
        <v>1</v>
      </c>
      <c r="Y2139" s="17" t="n">
        <f aca="false">поверки!$V2139-поверки!$G2139</f>
        <v>3</v>
      </c>
      <c r="Z2139" s="17" t="str">
        <f aca="false">CONCATENATE(поверки!$Q2139," ",поверки!$S2139," номер ",поверки!$H2139)</f>
        <v>Преобразователь давления EJX 530A номер 91K424998</v>
      </c>
    </row>
    <row r="2140" customFormat="false" ht="17.9" hidden="true" customHeight="false" outlineLevel="0" collapsed="false">
      <c r="B2140" s="1" t="s">
        <v>198</v>
      </c>
      <c r="C2140" s="1" t="s">
        <v>30</v>
      </c>
      <c r="D2140" s="1" t="s">
        <v>31</v>
      </c>
      <c r="F2140" s="1" t="s">
        <v>266</v>
      </c>
      <c r="G2140" s="16" t="n">
        <v>45769</v>
      </c>
      <c r="H2140" s="6" t="s">
        <v>4668</v>
      </c>
      <c r="J2140" s="1" t="s">
        <v>34</v>
      </c>
      <c r="K2140" s="1" t="s">
        <v>35</v>
      </c>
      <c r="L2140" s="1" t="s">
        <v>4669</v>
      </c>
      <c r="M2140" s="17" t="str">
        <f aca="false">IF(COUNTIF(поверки!$H$6:$H$3175,поверки!$H2140)&gt;1,"Дубликат","")</f>
        <v/>
      </c>
      <c r="N2140" s="17" t="str">
        <f aca="false">IF(COUNTIF(поверки!$L$6:$L$3175,поверки!$L2140)&gt;1,"Дубликат","")</f>
        <v/>
      </c>
      <c r="O2140" s="18" t="n">
        <v>2135</v>
      </c>
      <c r="P2140" s="17" t="str">
        <f aca="false">CONCATENATE(TEXT(MONTH(поверки!$G2140),"00"),"/",TEXT(поверки!$O2140,"000"), "/",TEXT(YEAR(поверки!$G2140)-2000,"00"))</f>
        <v>04/2135/25</v>
      </c>
      <c r="Q2140" s="17" t="str">
        <f aca="false">VLOOKUP(поверки!$F2140,'соответстиви ОТ типу'!$K$4:$M$344,2,FALSE())</f>
        <v>Преобразователь давления</v>
      </c>
      <c r="R2140" s="17" t="s">
        <v>37</v>
      </c>
      <c r="S2140" s="17" t="s">
        <v>65</v>
      </c>
      <c r="T2140" s="17" t="n">
        <v>7</v>
      </c>
      <c r="U2140" s="19" t="n">
        <f aca="false">VLOOKUP(поверки!$T2140,'Акты п-п'!$C$5:$I$57,2,FALSE())</f>
        <v>45768</v>
      </c>
      <c r="V2140" s="19" t="n">
        <f aca="false">VLOOKUP(поверки!$T2140,'Акты п-п'!$C$5:$I$57,3,FALSE())</f>
        <v>45772</v>
      </c>
      <c r="W2140" s="17" t="str">
        <f aca="false">VLOOKUP(поверки!$T2140,'Акты п-п'!$C$5:$I$57,5,FALSE())</f>
        <v>Кадыков П.Ю.</v>
      </c>
      <c r="X2140" s="17" t="n">
        <f aca="false">поверки!$G2140-поверки!$U2140</f>
        <v>1</v>
      </c>
      <c r="Y2140" s="17" t="n">
        <f aca="false">поверки!$V2140-поверки!$G2140</f>
        <v>3</v>
      </c>
      <c r="Z2140" s="17" t="str">
        <f aca="false">CONCATENATE(поверки!$Q2140," ",поверки!$S2140," номер ",поверки!$H2140)</f>
        <v>Преобразователь давления EJX 530A номер 91K411364</v>
      </c>
    </row>
    <row r="2141" customFormat="false" ht="17.9" hidden="true" customHeight="false" outlineLevel="0" collapsed="false">
      <c r="B2141" s="1" t="s">
        <v>198</v>
      </c>
      <c r="C2141" s="1" t="s">
        <v>30</v>
      </c>
      <c r="D2141" s="1" t="s">
        <v>31</v>
      </c>
      <c r="F2141" s="1" t="s">
        <v>266</v>
      </c>
      <c r="G2141" s="16" t="n">
        <v>45769</v>
      </c>
      <c r="H2141" s="6" t="s">
        <v>4670</v>
      </c>
      <c r="J2141" s="1" t="s">
        <v>34</v>
      </c>
      <c r="K2141" s="1" t="s">
        <v>35</v>
      </c>
      <c r="L2141" s="1" t="s">
        <v>4671</v>
      </c>
      <c r="M2141" s="17" t="str">
        <f aca="false">IF(COUNTIF(поверки!$H$6:$H$3175,поверки!$H2141)&gt;1,"Дубликат","")</f>
        <v/>
      </c>
      <c r="N2141" s="17" t="str">
        <f aca="false">IF(COUNTIF(поверки!$L$6:$L$3175,поверки!$L2141)&gt;1,"Дубликат","")</f>
        <v/>
      </c>
      <c r="O2141" s="18" t="n">
        <v>2136</v>
      </c>
      <c r="P2141" s="17" t="str">
        <f aca="false">CONCATENATE(TEXT(MONTH(поверки!$G2141),"00"),"/",TEXT(поверки!$O2141,"000"), "/",TEXT(YEAR(поверки!$G2141)-2000,"00"))</f>
        <v>04/2136/25</v>
      </c>
      <c r="Q2141" s="17" t="str">
        <f aca="false">VLOOKUP(поверки!$F2141,'соответстиви ОТ типу'!$K$4:$M$344,2,FALSE())</f>
        <v>Преобразователь давления</v>
      </c>
      <c r="R2141" s="17" t="s">
        <v>37</v>
      </c>
      <c r="S2141" s="17" t="s">
        <v>65</v>
      </c>
      <c r="T2141" s="17" t="n">
        <v>7</v>
      </c>
      <c r="U2141" s="19" t="n">
        <f aca="false">VLOOKUP(поверки!$T2141,'Акты п-п'!$C$5:$I$57,2,FALSE())</f>
        <v>45768</v>
      </c>
      <c r="V2141" s="19" t="n">
        <f aca="false">VLOOKUP(поверки!$T2141,'Акты п-п'!$C$5:$I$57,3,FALSE())</f>
        <v>45772</v>
      </c>
      <c r="W2141" s="17" t="str">
        <f aca="false">VLOOKUP(поверки!$T2141,'Акты п-п'!$C$5:$I$57,5,FALSE())</f>
        <v>Кадыков П.Ю.</v>
      </c>
      <c r="X2141" s="17" t="n">
        <f aca="false">поверки!$G2141-поверки!$U2141</f>
        <v>1</v>
      </c>
      <c r="Y2141" s="17" t="n">
        <f aca="false">поверки!$V2141-поверки!$G2141</f>
        <v>3</v>
      </c>
      <c r="Z2141" s="17" t="str">
        <f aca="false">CONCATENATE(поверки!$Q2141," ",поверки!$S2141," номер ",поверки!$H2141)</f>
        <v>Преобразователь давления EJX 530A номер 91K417341</v>
      </c>
    </row>
    <row r="2142" customFormat="false" ht="17.9" hidden="true" customHeight="false" outlineLevel="0" collapsed="false">
      <c r="B2142" s="1" t="s">
        <v>198</v>
      </c>
      <c r="C2142" s="1" t="s">
        <v>30</v>
      </c>
      <c r="D2142" s="1" t="s">
        <v>31</v>
      </c>
      <c r="F2142" s="1" t="s">
        <v>207</v>
      </c>
      <c r="G2142" s="16" t="n">
        <v>45769</v>
      </c>
      <c r="H2142" s="6" t="s">
        <v>4672</v>
      </c>
      <c r="J2142" s="1" t="s">
        <v>34</v>
      </c>
      <c r="K2142" s="1" t="s">
        <v>35</v>
      </c>
      <c r="L2142" s="1" t="s">
        <v>4673</v>
      </c>
      <c r="M2142" s="17" t="str">
        <f aca="false">IF(COUNTIF(поверки!$H$6:$H$3175,поверки!$H2142)&gt;1,"Дубликат","")</f>
        <v/>
      </c>
      <c r="N2142" s="17" t="str">
        <f aca="false">IF(COUNTIF(поверки!$L$6:$L$3175,поверки!$L2142)&gt;1,"Дубликат","")</f>
        <v/>
      </c>
      <c r="O2142" s="18" t="n">
        <v>2137</v>
      </c>
      <c r="P2142" s="17" t="str">
        <f aca="false">CONCATENATE(TEXT(MONTH(поверки!$G2142),"00"),"/",TEXT(поверки!$O2142,"000"), "/",TEXT(YEAR(поверки!$G2142)-2000,"00"))</f>
        <v>04/2137/25</v>
      </c>
      <c r="Q2142" s="17" t="str">
        <f aca="false">VLOOKUP(поверки!$F2142,'соответстиви ОТ типу'!$K$4:$M$344,2,FALSE())</f>
        <v>Преобразователь давления</v>
      </c>
      <c r="R2142" s="17" t="s">
        <v>37</v>
      </c>
      <c r="S2142" s="17" t="s">
        <v>65</v>
      </c>
      <c r="T2142" s="17" t="n">
        <v>7</v>
      </c>
      <c r="U2142" s="19" t="n">
        <f aca="false">VLOOKUP(поверки!$T2142,'Акты п-п'!$C$5:$I$57,2,FALSE())</f>
        <v>45768</v>
      </c>
      <c r="V2142" s="19" t="n">
        <f aca="false">VLOOKUP(поверки!$T2142,'Акты п-п'!$C$5:$I$57,3,FALSE())</f>
        <v>45772</v>
      </c>
      <c r="W2142" s="17" t="str">
        <f aca="false">VLOOKUP(поверки!$T2142,'Акты п-п'!$C$5:$I$57,5,FALSE())</f>
        <v>Кадыков П.Ю.</v>
      </c>
      <c r="X2142" s="17" t="n">
        <f aca="false">поверки!$G2142-поверки!$U2142</f>
        <v>1</v>
      </c>
      <c r="Y2142" s="17" t="n">
        <f aca="false">поверки!$V2142-поверки!$G2142</f>
        <v>3</v>
      </c>
      <c r="Z2142" s="17" t="str">
        <f aca="false">CONCATENATE(поверки!$Q2142," ",поверки!$S2142," номер ",поверки!$H2142)</f>
        <v>Преобразователь давления EJX 530A номер 91J604205</v>
      </c>
    </row>
    <row r="2143" customFormat="false" ht="17.9" hidden="true" customHeight="false" outlineLevel="0" collapsed="false">
      <c r="B2143" s="1" t="s">
        <v>198</v>
      </c>
      <c r="C2143" s="1" t="s">
        <v>30</v>
      </c>
      <c r="D2143" s="1" t="s">
        <v>31</v>
      </c>
      <c r="F2143" s="1" t="s">
        <v>207</v>
      </c>
      <c r="G2143" s="16" t="n">
        <v>45769</v>
      </c>
      <c r="H2143" s="6" t="s">
        <v>4674</v>
      </c>
      <c r="J2143" s="1" t="s">
        <v>34</v>
      </c>
      <c r="K2143" s="1" t="s">
        <v>35</v>
      </c>
      <c r="L2143" s="1" t="s">
        <v>4675</v>
      </c>
      <c r="M2143" s="17" t="str">
        <f aca="false">IF(COUNTIF(поверки!$H$6:$H$3175,поверки!$H2143)&gt;1,"Дубликат","")</f>
        <v/>
      </c>
      <c r="N2143" s="17" t="str">
        <f aca="false">IF(COUNTIF(поверки!$L$6:$L$3175,поверки!$L2143)&gt;1,"Дубликат","")</f>
        <v/>
      </c>
      <c r="O2143" s="18" t="n">
        <v>2138</v>
      </c>
      <c r="P2143" s="17" t="str">
        <f aca="false">CONCATENATE(TEXT(MONTH(поверки!$G2143),"00"),"/",TEXT(поверки!$O2143,"000"), "/",TEXT(YEAR(поверки!$G2143)-2000,"00"))</f>
        <v>04/2138/25</v>
      </c>
      <c r="Q2143" s="17" t="str">
        <f aca="false">VLOOKUP(поверки!$F2143,'соответстиви ОТ типу'!$K$4:$M$344,2,FALSE())</f>
        <v>Преобразователь давления</v>
      </c>
      <c r="R2143" s="17" t="s">
        <v>37</v>
      </c>
      <c r="S2143" s="17" t="s">
        <v>65</v>
      </c>
      <c r="T2143" s="17" t="n">
        <v>7</v>
      </c>
      <c r="U2143" s="19" t="n">
        <f aca="false">VLOOKUP(поверки!$T2143,'Акты п-п'!$C$5:$I$57,2,FALSE())</f>
        <v>45768</v>
      </c>
      <c r="V2143" s="19" t="n">
        <f aca="false">VLOOKUP(поверки!$T2143,'Акты п-п'!$C$5:$I$57,3,FALSE())</f>
        <v>45772</v>
      </c>
      <c r="W2143" s="17" t="str">
        <f aca="false">VLOOKUP(поверки!$T2143,'Акты п-п'!$C$5:$I$57,5,FALSE())</f>
        <v>Кадыков П.Ю.</v>
      </c>
      <c r="X2143" s="17" t="n">
        <f aca="false">поверки!$G2143-поверки!$U2143</f>
        <v>1</v>
      </c>
      <c r="Y2143" s="17" t="n">
        <f aca="false">поверки!$V2143-поверки!$G2143</f>
        <v>3</v>
      </c>
      <c r="Z2143" s="17" t="str">
        <f aca="false">CONCATENATE(поверки!$Q2143," ",поверки!$S2143," номер ",поверки!$H2143)</f>
        <v>Преобразователь давления EJX 530A номер 91J604206</v>
      </c>
    </row>
    <row r="2144" customFormat="false" ht="17.9" hidden="true" customHeight="false" outlineLevel="0" collapsed="false">
      <c r="B2144" s="1" t="s">
        <v>198</v>
      </c>
      <c r="C2144" s="1" t="s">
        <v>30</v>
      </c>
      <c r="D2144" s="1" t="s">
        <v>31</v>
      </c>
      <c r="F2144" s="1" t="s">
        <v>207</v>
      </c>
      <c r="G2144" s="16" t="n">
        <v>45769</v>
      </c>
      <c r="H2144" s="6" t="s">
        <v>4676</v>
      </c>
      <c r="J2144" s="1" t="s">
        <v>34</v>
      </c>
      <c r="K2144" s="1" t="s">
        <v>35</v>
      </c>
      <c r="L2144" s="1" t="s">
        <v>4677</v>
      </c>
      <c r="M2144" s="17" t="str">
        <f aca="false">IF(COUNTIF(поверки!$H$6:$H$3175,поверки!$H2144)&gt;1,"Дубликат","")</f>
        <v/>
      </c>
      <c r="N2144" s="17" t="str">
        <f aca="false">IF(COUNTIF(поверки!$L$6:$L$3175,поверки!$L2144)&gt;1,"Дубликат","")</f>
        <v/>
      </c>
      <c r="O2144" s="18" t="n">
        <v>2139</v>
      </c>
      <c r="P2144" s="17" t="str">
        <f aca="false">CONCATENATE(TEXT(MONTH(поверки!$G2144),"00"),"/",TEXT(поверки!$O2144,"000"), "/",TEXT(YEAR(поверки!$G2144)-2000,"00"))</f>
        <v>04/2139/25</v>
      </c>
      <c r="Q2144" s="17" t="str">
        <f aca="false">VLOOKUP(поверки!$F2144,'соответстиви ОТ типу'!$K$4:$M$344,2,FALSE())</f>
        <v>Преобразователь давления</v>
      </c>
      <c r="R2144" s="17" t="s">
        <v>37</v>
      </c>
      <c r="S2144" s="17" t="s">
        <v>65</v>
      </c>
      <c r="T2144" s="17" t="n">
        <v>7</v>
      </c>
      <c r="U2144" s="19" t="n">
        <f aca="false">VLOOKUP(поверки!$T2144,'Акты п-п'!$C$5:$I$57,2,FALSE())</f>
        <v>45768</v>
      </c>
      <c r="V2144" s="19" t="n">
        <f aca="false">VLOOKUP(поверки!$T2144,'Акты п-п'!$C$5:$I$57,3,FALSE())</f>
        <v>45772</v>
      </c>
      <c r="W2144" s="17" t="str">
        <f aca="false">VLOOKUP(поверки!$T2144,'Акты п-п'!$C$5:$I$57,5,FALSE())</f>
        <v>Кадыков П.Ю.</v>
      </c>
      <c r="X2144" s="17" t="n">
        <f aca="false">поверки!$G2144-поверки!$U2144</f>
        <v>1</v>
      </c>
      <c r="Y2144" s="17" t="n">
        <f aca="false">поверки!$V2144-поверки!$G2144</f>
        <v>3</v>
      </c>
      <c r="Z2144" s="17" t="str">
        <f aca="false">CONCATENATE(поверки!$Q2144," ",поверки!$S2144," номер ",поверки!$H2144)</f>
        <v>Преобразователь давления EJX 530A номер 91J604177</v>
      </c>
    </row>
    <row r="2145" customFormat="false" ht="17.9" hidden="true" customHeight="false" outlineLevel="0" collapsed="false">
      <c r="B2145" s="1" t="s">
        <v>198</v>
      </c>
      <c r="C2145" s="1" t="s">
        <v>30</v>
      </c>
      <c r="D2145" s="1" t="s">
        <v>31</v>
      </c>
      <c r="F2145" s="1" t="s">
        <v>207</v>
      </c>
      <c r="G2145" s="16" t="n">
        <v>45769</v>
      </c>
      <c r="H2145" s="6" t="s">
        <v>4678</v>
      </c>
      <c r="J2145" s="1" t="s">
        <v>34</v>
      </c>
      <c r="K2145" s="1" t="s">
        <v>35</v>
      </c>
      <c r="L2145" s="1" t="s">
        <v>4679</v>
      </c>
      <c r="M2145" s="17" t="str">
        <f aca="false">IF(COUNTIF(поверки!$H$6:$H$3175,поверки!$H2145)&gt;1,"Дубликат","")</f>
        <v/>
      </c>
      <c r="N2145" s="17" t="str">
        <f aca="false">IF(COUNTIF(поверки!$L$6:$L$3175,поверки!$L2145)&gt;1,"Дубликат","")</f>
        <v/>
      </c>
      <c r="O2145" s="18" t="n">
        <v>2140</v>
      </c>
      <c r="P2145" s="17" t="str">
        <f aca="false">CONCATENATE(TEXT(MONTH(поверки!$G2145),"00"),"/",TEXT(поверки!$O2145,"000"), "/",TEXT(YEAR(поверки!$G2145)-2000,"00"))</f>
        <v>04/2140/25</v>
      </c>
      <c r="Q2145" s="17" t="str">
        <f aca="false">VLOOKUP(поверки!$F2145,'соответстиви ОТ типу'!$K$4:$M$344,2,FALSE())</f>
        <v>Преобразователь давления</v>
      </c>
      <c r="R2145" s="17" t="s">
        <v>37</v>
      </c>
      <c r="S2145" s="17" t="s">
        <v>65</v>
      </c>
      <c r="T2145" s="17" t="n">
        <v>7</v>
      </c>
      <c r="U2145" s="19" t="n">
        <f aca="false">VLOOKUP(поверки!$T2145,'Акты п-п'!$C$5:$I$57,2,FALSE())</f>
        <v>45768</v>
      </c>
      <c r="V2145" s="19" t="n">
        <f aca="false">VLOOKUP(поверки!$T2145,'Акты п-п'!$C$5:$I$57,3,FALSE())</f>
        <v>45772</v>
      </c>
      <c r="W2145" s="17" t="str">
        <f aca="false">VLOOKUP(поверки!$T2145,'Акты п-п'!$C$5:$I$57,5,FALSE())</f>
        <v>Кадыков П.Ю.</v>
      </c>
      <c r="X2145" s="17" t="n">
        <f aca="false">поверки!$G2145-поверки!$U2145</f>
        <v>1</v>
      </c>
      <c r="Y2145" s="17" t="n">
        <f aca="false">поверки!$V2145-поверки!$G2145</f>
        <v>3</v>
      </c>
      <c r="Z2145" s="17" t="str">
        <f aca="false">CONCATENATE(поверки!$Q2145," ",поверки!$S2145," номер ",поверки!$H2145)</f>
        <v>Преобразователь давления EJX 530A номер 91J604178</v>
      </c>
    </row>
    <row r="2146" customFormat="false" ht="17.9" hidden="true" customHeight="false" outlineLevel="0" collapsed="false">
      <c r="B2146" s="1" t="s">
        <v>198</v>
      </c>
      <c r="C2146" s="1" t="s">
        <v>30</v>
      </c>
      <c r="D2146" s="1" t="s">
        <v>31</v>
      </c>
      <c r="F2146" s="1" t="s">
        <v>207</v>
      </c>
      <c r="G2146" s="16" t="n">
        <v>45769</v>
      </c>
      <c r="H2146" s="6" t="s">
        <v>4680</v>
      </c>
      <c r="J2146" s="1" t="s">
        <v>34</v>
      </c>
      <c r="K2146" s="1" t="s">
        <v>35</v>
      </c>
      <c r="L2146" s="1" t="s">
        <v>4681</v>
      </c>
      <c r="M2146" s="17" t="str">
        <f aca="false">IF(COUNTIF(поверки!$H$6:$H$3175,поверки!$H2146)&gt;1,"Дубликат","")</f>
        <v/>
      </c>
      <c r="N2146" s="17" t="str">
        <f aca="false">IF(COUNTIF(поверки!$L$6:$L$3175,поверки!$L2146)&gt;1,"Дубликат","")</f>
        <v/>
      </c>
      <c r="O2146" s="18" t="n">
        <v>2141</v>
      </c>
      <c r="P2146" s="17" t="str">
        <f aca="false">CONCATENATE(TEXT(MONTH(поверки!$G2146),"00"),"/",TEXT(поверки!$O2146,"000"), "/",TEXT(YEAR(поверки!$G2146)-2000,"00"))</f>
        <v>04/2141/25</v>
      </c>
      <c r="Q2146" s="17" t="str">
        <f aca="false">VLOOKUP(поверки!$F2146,'соответстиви ОТ типу'!$K$4:$M$344,2,FALSE())</f>
        <v>Преобразователь давления</v>
      </c>
      <c r="R2146" s="17" t="s">
        <v>37</v>
      </c>
      <c r="S2146" s="17" t="s">
        <v>65</v>
      </c>
      <c r="T2146" s="17" t="n">
        <v>7</v>
      </c>
      <c r="U2146" s="19" t="n">
        <f aca="false">VLOOKUP(поверки!$T2146,'Акты п-п'!$C$5:$I$57,2,FALSE())</f>
        <v>45768</v>
      </c>
      <c r="V2146" s="19" t="n">
        <f aca="false">VLOOKUP(поверки!$T2146,'Акты п-п'!$C$5:$I$57,3,FALSE())</f>
        <v>45772</v>
      </c>
      <c r="W2146" s="17" t="str">
        <f aca="false">VLOOKUP(поверки!$T2146,'Акты п-п'!$C$5:$I$57,5,FALSE())</f>
        <v>Кадыков П.Ю.</v>
      </c>
      <c r="X2146" s="17" t="n">
        <f aca="false">поверки!$G2146-поверки!$U2146</f>
        <v>1</v>
      </c>
      <c r="Y2146" s="17" t="n">
        <f aca="false">поверки!$V2146-поверки!$G2146</f>
        <v>3</v>
      </c>
      <c r="Z2146" s="17" t="str">
        <f aca="false">CONCATENATE(поверки!$Q2146," ",поверки!$S2146," номер ",поверки!$H2146)</f>
        <v>Преобразователь давления EJX 530A номер 91J604172</v>
      </c>
    </row>
    <row r="2147" customFormat="false" ht="17.9" hidden="true" customHeight="false" outlineLevel="0" collapsed="false">
      <c r="B2147" s="1" t="s">
        <v>198</v>
      </c>
      <c r="C2147" s="1" t="s">
        <v>30</v>
      </c>
      <c r="D2147" s="1" t="s">
        <v>31</v>
      </c>
      <c r="F2147" s="1" t="s">
        <v>207</v>
      </c>
      <c r="G2147" s="16" t="n">
        <v>45769</v>
      </c>
      <c r="H2147" s="6" t="s">
        <v>4682</v>
      </c>
      <c r="J2147" s="1" t="s">
        <v>34</v>
      </c>
      <c r="K2147" s="1" t="s">
        <v>35</v>
      </c>
      <c r="L2147" s="1" t="s">
        <v>4683</v>
      </c>
      <c r="M2147" s="17" t="str">
        <f aca="false">IF(COUNTIF(поверки!$H$6:$H$3175,поверки!$H2147)&gt;1,"Дубликат","")</f>
        <v/>
      </c>
      <c r="N2147" s="17" t="str">
        <f aca="false">IF(COUNTIF(поверки!$L$6:$L$3175,поверки!$L2147)&gt;1,"Дубликат","")</f>
        <v/>
      </c>
      <c r="O2147" s="18" t="n">
        <v>2142</v>
      </c>
      <c r="P2147" s="17" t="str">
        <f aca="false">CONCATENATE(TEXT(MONTH(поверки!$G2147),"00"),"/",TEXT(поверки!$O2147,"000"), "/",TEXT(YEAR(поверки!$G2147)-2000,"00"))</f>
        <v>04/2142/25</v>
      </c>
      <c r="Q2147" s="17" t="str">
        <f aca="false">VLOOKUP(поверки!$F2147,'соответстиви ОТ типу'!$K$4:$M$344,2,FALSE())</f>
        <v>Преобразователь давления</v>
      </c>
      <c r="R2147" s="17" t="s">
        <v>37</v>
      </c>
      <c r="S2147" s="17" t="s">
        <v>65</v>
      </c>
      <c r="T2147" s="17" t="n">
        <v>7</v>
      </c>
      <c r="U2147" s="19" t="n">
        <f aca="false">VLOOKUP(поверки!$T2147,'Акты п-п'!$C$5:$I$57,2,FALSE())</f>
        <v>45768</v>
      </c>
      <c r="V2147" s="19" t="n">
        <f aca="false">VLOOKUP(поверки!$T2147,'Акты п-п'!$C$5:$I$57,3,FALSE())</f>
        <v>45772</v>
      </c>
      <c r="W2147" s="17" t="str">
        <f aca="false">VLOOKUP(поверки!$T2147,'Акты п-п'!$C$5:$I$57,5,FALSE())</f>
        <v>Кадыков П.Ю.</v>
      </c>
      <c r="X2147" s="17" t="n">
        <f aca="false">поверки!$G2147-поверки!$U2147</f>
        <v>1</v>
      </c>
      <c r="Y2147" s="17" t="n">
        <f aca="false">поверки!$V2147-поверки!$G2147</f>
        <v>3</v>
      </c>
      <c r="Z2147" s="17" t="str">
        <f aca="false">CONCATENATE(поверки!$Q2147," ",поверки!$S2147," номер ",поверки!$H2147)</f>
        <v>Преобразователь давления EJX 530A номер 91J604174</v>
      </c>
    </row>
    <row r="2148" customFormat="false" ht="17.9" hidden="true" customHeight="false" outlineLevel="0" collapsed="false">
      <c r="B2148" s="1" t="s">
        <v>198</v>
      </c>
      <c r="C2148" s="1" t="s">
        <v>30</v>
      </c>
      <c r="D2148" s="1" t="s">
        <v>31</v>
      </c>
      <c r="F2148" s="1" t="s">
        <v>207</v>
      </c>
      <c r="G2148" s="16" t="n">
        <v>45769</v>
      </c>
      <c r="H2148" s="6" t="s">
        <v>4684</v>
      </c>
      <c r="J2148" s="1" t="s">
        <v>34</v>
      </c>
      <c r="K2148" s="1" t="s">
        <v>35</v>
      </c>
      <c r="L2148" s="1" t="s">
        <v>4685</v>
      </c>
      <c r="M2148" s="17" t="str">
        <f aca="false">IF(COUNTIF(поверки!$H$6:$H$3175,поверки!$H2148)&gt;1,"Дубликат","")</f>
        <v/>
      </c>
      <c r="N2148" s="17" t="str">
        <f aca="false">IF(COUNTIF(поверки!$L$6:$L$3175,поверки!$L2148)&gt;1,"Дубликат","")</f>
        <v/>
      </c>
      <c r="O2148" s="18" t="n">
        <v>2143</v>
      </c>
      <c r="P2148" s="17" t="str">
        <f aca="false">CONCATENATE(TEXT(MONTH(поверки!$G2148),"00"),"/",TEXT(поверки!$O2148,"000"), "/",TEXT(YEAR(поверки!$G2148)-2000,"00"))</f>
        <v>04/2143/25</v>
      </c>
      <c r="Q2148" s="17" t="str">
        <f aca="false">VLOOKUP(поверки!$F2148,'соответстиви ОТ типу'!$K$4:$M$344,2,FALSE())</f>
        <v>Преобразователь давления</v>
      </c>
      <c r="R2148" s="17" t="s">
        <v>37</v>
      </c>
      <c r="S2148" s="17" t="s">
        <v>65</v>
      </c>
      <c r="T2148" s="17" t="n">
        <v>7</v>
      </c>
      <c r="U2148" s="19" t="n">
        <f aca="false">VLOOKUP(поверки!$T2148,'Акты п-п'!$C$5:$I$57,2,FALSE())</f>
        <v>45768</v>
      </c>
      <c r="V2148" s="19" t="n">
        <f aca="false">VLOOKUP(поверки!$T2148,'Акты п-п'!$C$5:$I$57,3,FALSE())</f>
        <v>45772</v>
      </c>
      <c r="W2148" s="17" t="str">
        <f aca="false">VLOOKUP(поверки!$T2148,'Акты п-п'!$C$5:$I$57,5,FALSE())</f>
        <v>Кадыков П.Ю.</v>
      </c>
      <c r="X2148" s="17" t="n">
        <f aca="false">поверки!$G2148-поверки!$U2148</f>
        <v>1</v>
      </c>
      <c r="Y2148" s="17" t="n">
        <f aca="false">поверки!$V2148-поверки!$G2148</f>
        <v>3</v>
      </c>
      <c r="Z2148" s="17" t="str">
        <f aca="false">CONCATENATE(поверки!$Q2148," ",поверки!$S2148," номер ",поверки!$H2148)</f>
        <v>Преобразователь давления EJX 530A номер 91J604180</v>
      </c>
    </row>
    <row r="2149" customFormat="false" ht="17.9" hidden="true" customHeight="false" outlineLevel="0" collapsed="false">
      <c r="B2149" s="1" t="s">
        <v>198</v>
      </c>
      <c r="C2149" s="1" t="s">
        <v>30</v>
      </c>
      <c r="D2149" s="1" t="s">
        <v>31</v>
      </c>
      <c r="F2149" s="1" t="s">
        <v>207</v>
      </c>
      <c r="G2149" s="16" t="n">
        <v>45769</v>
      </c>
      <c r="H2149" s="6" t="s">
        <v>4686</v>
      </c>
      <c r="J2149" s="1" t="s">
        <v>34</v>
      </c>
      <c r="K2149" s="1" t="s">
        <v>35</v>
      </c>
      <c r="L2149" s="1" t="s">
        <v>4687</v>
      </c>
      <c r="M2149" s="17" t="str">
        <f aca="false">IF(COUNTIF(поверки!$H$6:$H$3175,поверки!$H2149)&gt;1,"Дубликат","")</f>
        <v/>
      </c>
      <c r="N2149" s="17" t="str">
        <f aca="false">IF(COUNTIF(поверки!$L$6:$L$3175,поверки!$L2149)&gt;1,"Дубликат","")</f>
        <v/>
      </c>
      <c r="O2149" s="18" t="n">
        <v>2144</v>
      </c>
      <c r="P2149" s="17" t="str">
        <f aca="false">CONCATENATE(TEXT(MONTH(поверки!$G2149),"00"),"/",TEXT(поверки!$O2149,"000"), "/",TEXT(YEAR(поверки!$G2149)-2000,"00"))</f>
        <v>04/2144/25</v>
      </c>
      <c r="Q2149" s="17" t="str">
        <f aca="false">VLOOKUP(поверки!$F2149,'соответстиви ОТ типу'!$K$4:$M$344,2,FALSE())</f>
        <v>Преобразователь давления</v>
      </c>
      <c r="R2149" s="17" t="s">
        <v>37</v>
      </c>
      <c r="S2149" s="17" t="s">
        <v>65</v>
      </c>
      <c r="T2149" s="17" t="n">
        <v>7</v>
      </c>
      <c r="U2149" s="19" t="n">
        <f aca="false">VLOOKUP(поверки!$T2149,'Акты п-п'!$C$5:$I$57,2,FALSE())</f>
        <v>45768</v>
      </c>
      <c r="V2149" s="19" t="n">
        <f aca="false">VLOOKUP(поверки!$T2149,'Акты п-п'!$C$5:$I$57,3,FALSE())</f>
        <v>45772</v>
      </c>
      <c r="W2149" s="17" t="str">
        <f aca="false">VLOOKUP(поверки!$T2149,'Акты п-п'!$C$5:$I$57,5,FALSE())</f>
        <v>Кадыков П.Ю.</v>
      </c>
      <c r="X2149" s="17" t="n">
        <f aca="false">поверки!$G2149-поверки!$U2149</f>
        <v>1</v>
      </c>
      <c r="Y2149" s="17" t="n">
        <f aca="false">поверки!$V2149-поверки!$G2149</f>
        <v>3</v>
      </c>
      <c r="Z2149" s="17" t="str">
        <f aca="false">CONCATENATE(поверки!$Q2149," ",поверки!$S2149," номер ",поверки!$H2149)</f>
        <v>Преобразователь давления EJX 530A номер 91J604210</v>
      </c>
    </row>
    <row r="2150" customFormat="false" ht="17.9" hidden="true" customHeight="false" outlineLevel="0" collapsed="false">
      <c r="B2150" s="1" t="s">
        <v>198</v>
      </c>
      <c r="C2150" s="1" t="s">
        <v>30</v>
      </c>
      <c r="D2150" s="1" t="s">
        <v>31</v>
      </c>
      <c r="F2150" s="1" t="s">
        <v>207</v>
      </c>
      <c r="G2150" s="16" t="n">
        <v>45769</v>
      </c>
      <c r="H2150" s="6" t="s">
        <v>4688</v>
      </c>
      <c r="J2150" s="1" t="s">
        <v>34</v>
      </c>
      <c r="K2150" s="1" t="s">
        <v>35</v>
      </c>
      <c r="L2150" s="1" t="s">
        <v>4689</v>
      </c>
      <c r="M2150" s="17" t="str">
        <f aca="false">IF(COUNTIF(поверки!$H$6:$H$3175,поверки!$H2150)&gt;1,"Дубликат","")</f>
        <v/>
      </c>
      <c r="N2150" s="17" t="str">
        <f aca="false">IF(COUNTIF(поверки!$L$6:$L$3175,поверки!$L2150)&gt;1,"Дубликат","")</f>
        <v/>
      </c>
      <c r="O2150" s="18" t="n">
        <v>2145</v>
      </c>
      <c r="P2150" s="17" t="str">
        <f aca="false">CONCATENATE(TEXT(MONTH(поверки!$G2150),"00"),"/",TEXT(поверки!$O2150,"000"), "/",TEXT(YEAR(поверки!$G2150)-2000,"00"))</f>
        <v>04/2145/25</v>
      </c>
      <c r="Q2150" s="17" t="str">
        <f aca="false">VLOOKUP(поверки!$F2150,'соответстиви ОТ типу'!$K$4:$M$344,2,FALSE())</f>
        <v>Преобразователь давления</v>
      </c>
      <c r="R2150" s="17" t="s">
        <v>37</v>
      </c>
      <c r="S2150" s="17" t="s">
        <v>65</v>
      </c>
      <c r="T2150" s="17" t="n">
        <v>7</v>
      </c>
      <c r="U2150" s="19" t="n">
        <f aca="false">VLOOKUP(поверки!$T2150,'Акты п-п'!$C$5:$I$57,2,FALSE())</f>
        <v>45768</v>
      </c>
      <c r="V2150" s="19" t="n">
        <f aca="false">VLOOKUP(поверки!$T2150,'Акты п-п'!$C$5:$I$57,3,FALSE())</f>
        <v>45772</v>
      </c>
      <c r="W2150" s="17" t="str">
        <f aca="false">VLOOKUP(поверки!$T2150,'Акты п-п'!$C$5:$I$57,5,FALSE())</f>
        <v>Кадыков П.Ю.</v>
      </c>
      <c r="X2150" s="17" t="n">
        <f aca="false">поверки!$G2150-поверки!$U2150</f>
        <v>1</v>
      </c>
      <c r="Y2150" s="17" t="n">
        <f aca="false">поверки!$V2150-поверки!$G2150</f>
        <v>3</v>
      </c>
      <c r="Z2150" s="17" t="str">
        <f aca="false">CONCATENATE(поверки!$Q2150," ",поверки!$S2150," номер ",поверки!$H2150)</f>
        <v>Преобразователь давления EJX 530A номер 91J604176</v>
      </c>
    </row>
    <row r="2151" customFormat="false" ht="17.9" hidden="true" customHeight="false" outlineLevel="0" collapsed="false">
      <c r="B2151" s="1" t="s">
        <v>198</v>
      </c>
      <c r="C2151" s="1" t="s">
        <v>30</v>
      </c>
      <c r="D2151" s="1" t="s">
        <v>31</v>
      </c>
      <c r="F2151" s="1" t="s">
        <v>207</v>
      </c>
      <c r="G2151" s="16" t="n">
        <v>45769</v>
      </c>
      <c r="H2151" s="6" t="s">
        <v>4690</v>
      </c>
      <c r="J2151" s="1" t="s">
        <v>34</v>
      </c>
      <c r="K2151" s="1" t="s">
        <v>35</v>
      </c>
      <c r="L2151" s="1" t="s">
        <v>4691</v>
      </c>
      <c r="M2151" s="17" t="str">
        <f aca="false">IF(COUNTIF(поверки!$H$6:$H$3175,поверки!$H2151)&gt;1,"Дубликат","")</f>
        <v/>
      </c>
      <c r="N2151" s="17" t="str">
        <f aca="false">IF(COUNTIF(поверки!$L$6:$L$3175,поверки!$L2151)&gt;1,"Дубликат","")</f>
        <v/>
      </c>
      <c r="O2151" s="18" t="n">
        <v>2146</v>
      </c>
      <c r="P2151" s="17" t="str">
        <f aca="false">CONCATENATE(TEXT(MONTH(поверки!$G2151),"00"),"/",TEXT(поверки!$O2151,"000"), "/",TEXT(YEAR(поверки!$G2151)-2000,"00"))</f>
        <v>04/2146/25</v>
      </c>
      <c r="Q2151" s="17" t="str">
        <f aca="false">VLOOKUP(поверки!$F2151,'соответстиви ОТ типу'!$K$4:$M$344,2,FALSE())</f>
        <v>Преобразователь давления</v>
      </c>
      <c r="R2151" s="17" t="s">
        <v>37</v>
      </c>
      <c r="S2151" s="17" t="s">
        <v>65</v>
      </c>
      <c r="T2151" s="17" t="n">
        <v>7</v>
      </c>
      <c r="U2151" s="19" t="n">
        <f aca="false">VLOOKUP(поверки!$T2151,'Акты п-п'!$C$5:$I$57,2,FALSE())</f>
        <v>45768</v>
      </c>
      <c r="V2151" s="19" t="n">
        <f aca="false">VLOOKUP(поверки!$T2151,'Акты п-п'!$C$5:$I$57,3,FALSE())</f>
        <v>45772</v>
      </c>
      <c r="W2151" s="17" t="str">
        <f aca="false">VLOOKUP(поверки!$T2151,'Акты п-п'!$C$5:$I$57,5,FALSE())</f>
        <v>Кадыков П.Ю.</v>
      </c>
      <c r="X2151" s="17" t="n">
        <f aca="false">поверки!$G2151-поверки!$U2151</f>
        <v>1</v>
      </c>
      <c r="Y2151" s="17" t="n">
        <f aca="false">поверки!$V2151-поверки!$G2151</f>
        <v>3</v>
      </c>
      <c r="Z2151" s="17" t="str">
        <f aca="false">CONCATENATE(поверки!$Q2151," ",поверки!$S2151," номер ",поверки!$H2151)</f>
        <v>Преобразователь давления EJX 530A номер 91J604189</v>
      </c>
    </row>
    <row r="2152" customFormat="false" ht="17.9" hidden="true" customHeight="false" outlineLevel="0" collapsed="false">
      <c r="B2152" s="1" t="s">
        <v>198</v>
      </c>
      <c r="C2152" s="1" t="s">
        <v>30</v>
      </c>
      <c r="D2152" s="1" t="s">
        <v>31</v>
      </c>
      <c r="F2152" s="1" t="s">
        <v>207</v>
      </c>
      <c r="G2152" s="16" t="n">
        <v>45769</v>
      </c>
      <c r="H2152" s="6" t="s">
        <v>4692</v>
      </c>
      <c r="J2152" s="1" t="s">
        <v>34</v>
      </c>
      <c r="K2152" s="1" t="s">
        <v>35</v>
      </c>
      <c r="L2152" s="1" t="s">
        <v>4693</v>
      </c>
      <c r="M2152" s="17" t="str">
        <f aca="false">IF(COUNTIF(поверки!$H$6:$H$3175,поверки!$H2152)&gt;1,"Дубликат","")</f>
        <v/>
      </c>
      <c r="N2152" s="17" t="str">
        <f aca="false">IF(COUNTIF(поверки!$L$6:$L$3175,поверки!$L2152)&gt;1,"Дубликат","")</f>
        <v/>
      </c>
      <c r="O2152" s="18" t="n">
        <v>2147</v>
      </c>
      <c r="P2152" s="17" t="str">
        <f aca="false">CONCATENATE(TEXT(MONTH(поверки!$G2152),"00"),"/",TEXT(поверки!$O2152,"000"), "/",TEXT(YEAR(поверки!$G2152)-2000,"00"))</f>
        <v>04/2147/25</v>
      </c>
      <c r="Q2152" s="17" t="str">
        <f aca="false">VLOOKUP(поверки!$F2152,'соответстиви ОТ типу'!$K$4:$M$344,2,FALSE())</f>
        <v>Преобразователь давления</v>
      </c>
      <c r="R2152" s="17" t="s">
        <v>37</v>
      </c>
      <c r="S2152" s="17" t="s">
        <v>65</v>
      </c>
      <c r="T2152" s="17" t="n">
        <v>7</v>
      </c>
      <c r="U2152" s="19" t="n">
        <f aca="false">VLOOKUP(поверки!$T2152,'Акты п-п'!$C$5:$I$57,2,FALSE())</f>
        <v>45768</v>
      </c>
      <c r="V2152" s="19" t="n">
        <f aca="false">VLOOKUP(поверки!$T2152,'Акты п-п'!$C$5:$I$57,3,FALSE())</f>
        <v>45772</v>
      </c>
      <c r="W2152" s="17" t="str">
        <f aca="false">VLOOKUP(поверки!$T2152,'Акты п-п'!$C$5:$I$57,5,FALSE())</f>
        <v>Кадыков П.Ю.</v>
      </c>
      <c r="X2152" s="17" t="n">
        <f aca="false">поверки!$G2152-поверки!$U2152</f>
        <v>1</v>
      </c>
      <c r="Y2152" s="17" t="n">
        <f aca="false">поверки!$V2152-поверки!$G2152</f>
        <v>3</v>
      </c>
      <c r="Z2152" s="17" t="str">
        <f aca="false">CONCATENATE(поверки!$Q2152," ",поверки!$S2152," номер ",поверки!$H2152)</f>
        <v>Преобразователь давления EJX 530A номер 91J604375</v>
      </c>
    </row>
    <row r="2153" customFormat="false" ht="17.9" hidden="true" customHeight="false" outlineLevel="0" collapsed="false">
      <c r="B2153" s="1" t="s">
        <v>198</v>
      </c>
      <c r="C2153" s="1" t="s">
        <v>30</v>
      </c>
      <c r="D2153" s="1" t="s">
        <v>31</v>
      </c>
      <c r="F2153" s="1" t="s">
        <v>207</v>
      </c>
      <c r="G2153" s="16" t="n">
        <v>45769</v>
      </c>
      <c r="H2153" s="6" t="s">
        <v>4694</v>
      </c>
      <c r="J2153" s="1" t="s">
        <v>34</v>
      </c>
      <c r="K2153" s="1" t="s">
        <v>35</v>
      </c>
      <c r="L2153" s="1" t="s">
        <v>4695</v>
      </c>
      <c r="M2153" s="17" t="str">
        <f aca="false">IF(COUNTIF(поверки!$H$6:$H$3175,поверки!$H2153)&gt;1,"Дубликат","")</f>
        <v/>
      </c>
      <c r="N2153" s="17" t="str">
        <f aca="false">IF(COUNTIF(поверки!$L$6:$L$3175,поверки!$L2153)&gt;1,"Дубликат","")</f>
        <v/>
      </c>
      <c r="O2153" s="18" t="n">
        <v>2148</v>
      </c>
      <c r="P2153" s="17" t="str">
        <f aca="false">CONCATENATE(TEXT(MONTH(поверки!$G2153),"00"),"/",TEXT(поверки!$O2153,"000"), "/",TEXT(YEAR(поверки!$G2153)-2000,"00"))</f>
        <v>04/2148/25</v>
      </c>
      <c r="Q2153" s="17" t="str">
        <f aca="false">VLOOKUP(поверки!$F2153,'соответстиви ОТ типу'!$K$4:$M$344,2,FALSE())</f>
        <v>Преобразователь давления</v>
      </c>
      <c r="R2153" s="17" t="s">
        <v>37</v>
      </c>
      <c r="S2153" s="17" t="s">
        <v>65</v>
      </c>
      <c r="T2153" s="17" t="n">
        <v>7</v>
      </c>
      <c r="U2153" s="19" t="n">
        <f aca="false">VLOOKUP(поверки!$T2153,'Акты п-п'!$C$5:$I$57,2,FALSE())</f>
        <v>45768</v>
      </c>
      <c r="V2153" s="19" t="n">
        <f aca="false">VLOOKUP(поверки!$T2153,'Акты п-п'!$C$5:$I$57,3,FALSE())</f>
        <v>45772</v>
      </c>
      <c r="W2153" s="17" t="str">
        <f aca="false">VLOOKUP(поверки!$T2153,'Акты п-п'!$C$5:$I$57,5,FALSE())</f>
        <v>Кадыков П.Ю.</v>
      </c>
      <c r="X2153" s="17" t="n">
        <f aca="false">поверки!$G2153-поверки!$U2153</f>
        <v>1</v>
      </c>
      <c r="Y2153" s="17" t="n">
        <f aca="false">поверки!$V2153-поверки!$G2153</f>
        <v>3</v>
      </c>
      <c r="Z2153" s="17" t="str">
        <f aca="false">CONCATENATE(поверки!$Q2153," ",поверки!$S2153," номер ",поверки!$H2153)</f>
        <v>Преобразователь давления EJX 530A номер 91J604199</v>
      </c>
    </row>
    <row r="2154" customFormat="false" ht="17.9" hidden="true" customHeight="false" outlineLevel="0" collapsed="false">
      <c r="B2154" s="1" t="s">
        <v>198</v>
      </c>
      <c r="C2154" s="1" t="s">
        <v>30</v>
      </c>
      <c r="D2154" s="1" t="s">
        <v>31</v>
      </c>
      <c r="F2154" s="1" t="s">
        <v>207</v>
      </c>
      <c r="G2154" s="16" t="n">
        <v>45769</v>
      </c>
      <c r="H2154" s="6" t="s">
        <v>4696</v>
      </c>
      <c r="J2154" s="1" t="s">
        <v>34</v>
      </c>
      <c r="K2154" s="1" t="s">
        <v>35</v>
      </c>
      <c r="L2154" s="1" t="s">
        <v>4697</v>
      </c>
      <c r="M2154" s="17" t="str">
        <f aca="false">IF(COUNTIF(поверки!$H$6:$H$3175,поверки!$H2154)&gt;1,"Дубликат","")</f>
        <v/>
      </c>
      <c r="N2154" s="17" t="str">
        <f aca="false">IF(COUNTIF(поверки!$L$6:$L$3175,поверки!$L2154)&gt;1,"Дубликат","")</f>
        <v/>
      </c>
      <c r="O2154" s="18" t="n">
        <v>2149</v>
      </c>
      <c r="P2154" s="17" t="str">
        <f aca="false">CONCATENATE(TEXT(MONTH(поверки!$G2154),"00"),"/",TEXT(поверки!$O2154,"000"), "/",TEXT(YEAR(поверки!$G2154)-2000,"00"))</f>
        <v>04/2149/25</v>
      </c>
      <c r="Q2154" s="17" t="str">
        <f aca="false">VLOOKUP(поверки!$F2154,'соответстиви ОТ типу'!$K$4:$M$344,2,FALSE())</f>
        <v>Преобразователь давления</v>
      </c>
      <c r="R2154" s="17" t="s">
        <v>37</v>
      </c>
      <c r="S2154" s="17" t="s">
        <v>65</v>
      </c>
      <c r="T2154" s="17" t="n">
        <v>7</v>
      </c>
      <c r="U2154" s="19" t="n">
        <f aca="false">VLOOKUP(поверки!$T2154,'Акты п-п'!$C$5:$I$57,2,FALSE())</f>
        <v>45768</v>
      </c>
      <c r="V2154" s="19" t="n">
        <f aca="false">VLOOKUP(поверки!$T2154,'Акты п-п'!$C$5:$I$57,3,FALSE())</f>
        <v>45772</v>
      </c>
      <c r="W2154" s="17" t="str">
        <f aca="false">VLOOKUP(поверки!$T2154,'Акты п-п'!$C$5:$I$57,5,FALSE())</f>
        <v>Кадыков П.Ю.</v>
      </c>
      <c r="X2154" s="17" t="n">
        <f aca="false">поверки!$G2154-поверки!$U2154</f>
        <v>1</v>
      </c>
      <c r="Y2154" s="17" t="n">
        <f aca="false">поверки!$V2154-поверки!$G2154</f>
        <v>3</v>
      </c>
      <c r="Z2154" s="17" t="str">
        <f aca="false">CONCATENATE(поверки!$Q2154," ",поверки!$S2154," номер ",поверки!$H2154)</f>
        <v>Преобразователь давления EJX 530A номер 91J604373</v>
      </c>
    </row>
    <row r="2155" customFormat="false" ht="17.9" hidden="true" customHeight="false" outlineLevel="0" collapsed="false">
      <c r="B2155" s="1" t="s">
        <v>198</v>
      </c>
      <c r="C2155" s="1" t="s">
        <v>30</v>
      </c>
      <c r="D2155" s="1" t="s">
        <v>31</v>
      </c>
      <c r="F2155" s="1" t="s">
        <v>207</v>
      </c>
      <c r="G2155" s="16" t="n">
        <v>45769</v>
      </c>
      <c r="H2155" s="6" t="s">
        <v>4698</v>
      </c>
      <c r="J2155" s="1" t="s">
        <v>34</v>
      </c>
      <c r="K2155" s="1" t="s">
        <v>35</v>
      </c>
      <c r="L2155" s="1" t="s">
        <v>4699</v>
      </c>
      <c r="M2155" s="17" t="str">
        <f aca="false">IF(COUNTIF(поверки!$H$6:$H$3175,поверки!$H2155)&gt;1,"Дубликат","")</f>
        <v/>
      </c>
      <c r="N2155" s="17" t="str">
        <f aca="false">IF(COUNTIF(поверки!$L$6:$L$3175,поверки!$L2155)&gt;1,"Дубликат","")</f>
        <v/>
      </c>
      <c r="O2155" s="18" t="n">
        <v>2150</v>
      </c>
      <c r="P2155" s="17" t="str">
        <f aca="false">CONCATENATE(TEXT(MONTH(поверки!$G2155),"00"),"/",TEXT(поверки!$O2155,"000"), "/",TEXT(YEAR(поверки!$G2155)-2000,"00"))</f>
        <v>04/2150/25</v>
      </c>
      <c r="Q2155" s="17" t="str">
        <f aca="false">VLOOKUP(поверки!$F2155,'соответстиви ОТ типу'!$K$4:$M$344,2,FALSE())</f>
        <v>Преобразователь давления</v>
      </c>
      <c r="R2155" s="17" t="s">
        <v>37</v>
      </c>
      <c r="S2155" s="17" t="s">
        <v>65</v>
      </c>
      <c r="T2155" s="17" t="n">
        <v>7</v>
      </c>
      <c r="U2155" s="19" t="n">
        <f aca="false">VLOOKUP(поверки!$T2155,'Акты п-п'!$C$5:$I$57,2,FALSE())</f>
        <v>45768</v>
      </c>
      <c r="V2155" s="19" t="n">
        <f aca="false">VLOOKUP(поверки!$T2155,'Акты п-п'!$C$5:$I$57,3,FALSE())</f>
        <v>45772</v>
      </c>
      <c r="W2155" s="17" t="str">
        <f aca="false">VLOOKUP(поверки!$T2155,'Акты п-п'!$C$5:$I$57,5,FALSE())</f>
        <v>Кадыков П.Ю.</v>
      </c>
      <c r="X2155" s="17" t="n">
        <f aca="false">поверки!$G2155-поверки!$U2155</f>
        <v>1</v>
      </c>
      <c r="Y2155" s="17" t="n">
        <f aca="false">поверки!$V2155-поверки!$G2155</f>
        <v>3</v>
      </c>
      <c r="Z2155" s="17" t="str">
        <f aca="false">CONCATENATE(поверки!$Q2155," ",поверки!$S2155," номер ",поверки!$H2155)</f>
        <v>Преобразователь давления EJX 530A номер 91J604370</v>
      </c>
    </row>
    <row r="2156" customFormat="false" ht="17.9" hidden="true" customHeight="false" outlineLevel="0" collapsed="false">
      <c r="B2156" s="1" t="s">
        <v>198</v>
      </c>
      <c r="C2156" s="1" t="s">
        <v>30</v>
      </c>
      <c r="D2156" s="1" t="s">
        <v>31</v>
      </c>
      <c r="F2156" s="1" t="s">
        <v>207</v>
      </c>
      <c r="G2156" s="16" t="n">
        <v>45769</v>
      </c>
      <c r="H2156" s="6" t="s">
        <v>4700</v>
      </c>
      <c r="J2156" s="1" t="s">
        <v>34</v>
      </c>
      <c r="K2156" s="1" t="s">
        <v>35</v>
      </c>
      <c r="L2156" s="1" t="s">
        <v>4701</v>
      </c>
      <c r="M2156" s="17" t="str">
        <f aca="false">IF(COUNTIF(поверки!$H$6:$H$3175,поверки!$H2156)&gt;1,"Дубликат","")</f>
        <v/>
      </c>
      <c r="N2156" s="17" t="str">
        <f aca="false">IF(COUNTIF(поверки!$L$6:$L$3175,поверки!$L2156)&gt;1,"Дубликат","")</f>
        <v/>
      </c>
      <c r="O2156" s="18" t="n">
        <v>2151</v>
      </c>
      <c r="P2156" s="17" t="str">
        <f aca="false">CONCATENATE(TEXT(MONTH(поверки!$G2156),"00"),"/",TEXT(поверки!$O2156,"000"), "/",TEXT(YEAR(поверки!$G2156)-2000,"00"))</f>
        <v>04/2151/25</v>
      </c>
      <c r="Q2156" s="17" t="str">
        <f aca="false">VLOOKUP(поверки!$F2156,'соответстиви ОТ типу'!$K$4:$M$344,2,FALSE())</f>
        <v>Преобразователь давления</v>
      </c>
      <c r="R2156" s="17" t="s">
        <v>37</v>
      </c>
      <c r="S2156" s="17" t="s">
        <v>65</v>
      </c>
      <c r="T2156" s="17" t="n">
        <v>7</v>
      </c>
      <c r="U2156" s="19" t="n">
        <f aca="false">VLOOKUP(поверки!$T2156,'Акты п-п'!$C$5:$I$57,2,FALSE())</f>
        <v>45768</v>
      </c>
      <c r="V2156" s="19" t="n">
        <f aca="false">VLOOKUP(поверки!$T2156,'Акты п-п'!$C$5:$I$57,3,FALSE())</f>
        <v>45772</v>
      </c>
      <c r="W2156" s="17" t="str">
        <f aca="false">VLOOKUP(поверки!$T2156,'Акты п-п'!$C$5:$I$57,5,FALSE())</f>
        <v>Кадыков П.Ю.</v>
      </c>
      <c r="X2156" s="17" t="n">
        <f aca="false">поверки!$G2156-поверки!$U2156</f>
        <v>1</v>
      </c>
      <c r="Y2156" s="17" t="n">
        <f aca="false">поверки!$V2156-поверки!$G2156</f>
        <v>3</v>
      </c>
      <c r="Z2156" s="17" t="str">
        <f aca="false">CONCATENATE(поверки!$Q2156," ",поверки!$S2156," номер ",поверки!$H2156)</f>
        <v>Преобразователь давления EJX 530A номер 91J604371</v>
      </c>
    </row>
    <row r="2157" customFormat="false" ht="17.9" hidden="true" customHeight="false" outlineLevel="0" collapsed="false">
      <c r="B2157" s="1" t="s">
        <v>198</v>
      </c>
      <c r="C2157" s="1" t="s">
        <v>30</v>
      </c>
      <c r="D2157" s="1" t="s">
        <v>31</v>
      </c>
      <c r="F2157" s="1" t="s">
        <v>207</v>
      </c>
      <c r="G2157" s="16" t="n">
        <v>45769</v>
      </c>
      <c r="H2157" s="6" t="s">
        <v>4702</v>
      </c>
      <c r="J2157" s="1" t="s">
        <v>34</v>
      </c>
      <c r="K2157" s="1" t="s">
        <v>35</v>
      </c>
      <c r="L2157" s="1" t="s">
        <v>4703</v>
      </c>
      <c r="M2157" s="17" t="str">
        <f aca="false">IF(COUNTIF(поверки!$H$6:$H$3175,поверки!$H2157)&gt;1,"Дубликат","")</f>
        <v/>
      </c>
      <c r="N2157" s="17" t="str">
        <f aca="false">IF(COUNTIF(поверки!$L$6:$L$3175,поверки!$L2157)&gt;1,"Дубликат","")</f>
        <v/>
      </c>
      <c r="O2157" s="18" t="n">
        <v>2152</v>
      </c>
      <c r="P2157" s="17" t="str">
        <f aca="false">CONCATENATE(TEXT(MONTH(поверки!$G2157),"00"),"/",TEXT(поверки!$O2157,"000"), "/",TEXT(YEAR(поверки!$G2157)-2000,"00"))</f>
        <v>04/2152/25</v>
      </c>
      <c r="Q2157" s="17" t="str">
        <f aca="false">VLOOKUP(поверки!$F2157,'соответстиви ОТ типу'!$K$4:$M$344,2,FALSE())</f>
        <v>Преобразователь давления</v>
      </c>
      <c r="R2157" s="17" t="s">
        <v>37</v>
      </c>
      <c r="S2157" s="17" t="s">
        <v>65</v>
      </c>
      <c r="T2157" s="17" t="n">
        <v>7</v>
      </c>
      <c r="U2157" s="19" t="n">
        <f aca="false">VLOOKUP(поверки!$T2157,'Акты п-п'!$C$5:$I$57,2,FALSE())</f>
        <v>45768</v>
      </c>
      <c r="V2157" s="19" t="n">
        <f aca="false">VLOOKUP(поверки!$T2157,'Акты п-п'!$C$5:$I$57,3,FALSE())</f>
        <v>45772</v>
      </c>
      <c r="W2157" s="17" t="str">
        <f aca="false">VLOOKUP(поверки!$T2157,'Акты п-п'!$C$5:$I$57,5,FALSE())</f>
        <v>Кадыков П.Ю.</v>
      </c>
      <c r="X2157" s="17" t="n">
        <f aca="false">поверки!$G2157-поверки!$U2157</f>
        <v>1</v>
      </c>
      <c r="Y2157" s="17" t="n">
        <f aca="false">поверки!$V2157-поверки!$G2157</f>
        <v>3</v>
      </c>
      <c r="Z2157" s="17" t="str">
        <f aca="false">CONCATENATE(поверки!$Q2157," ",поверки!$S2157," номер ",поверки!$H2157)</f>
        <v>Преобразователь давления EJX 530A номер 91J604374</v>
      </c>
    </row>
    <row r="2158" customFormat="false" ht="17.9" hidden="true" customHeight="false" outlineLevel="0" collapsed="false">
      <c r="B2158" s="1" t="s">
        <v>198</v>
      </c>
      <c r="C2158" s="1" t="s">
        <v>30</v>
      </c>
      <c r="D2158" s="1" t="s">
        <v>31</v>
      </c>
      <c r="F2158" s="1" t="s">
        <v>207</v>
      </c>
      <c r="G2158" s="16" t="n">
        <v>45769</v>
      </c>
      <c r="H2158" s="6" t="s">
        <v>4704</v>
      </c>
      <c r="J2158" s="1" t="s">
        <v>34</v>
      </c>
      <c r="K2158" s="1" t="s">
        <v>35</v>
      </c>
      <c r="L2158" s="1" t="s">
        <v>4705</v>
      </c>
      <c r="M2158" s="17" t="str">
        <f aca="false">IF(COUNTIF(поверки!$H$6:$H$3175,поверки!$H2158)&gt;1,"Дубликат","")</f>
        <v/>
      </c>
      <c r="N2158" s="17" t="str">
        <f aca="false">IF(COUNTIF(поверки!$L$6:$L$3175,поверки!$L2158)&gt;1,"Дубликат","")</f>
        <v/>
      </c>
      <c r="O2158" s="18" t="n">
        <v>2153</v>
      </c>
      <c r="P2158" s="17" t="str">
        <f aca="false">CONCATENATE(TEXT(MONTH(поверки!$G2158),"00"),"/",TEXT(поверки!$O2158,"000"), "/",TEXT(YEAR(поверки!$G2158)-2000,"00"))</f>
        <v>04/2153/25</v>
      </c>
      <c r="Q2158" s="17" t="str">
        <f aca="false">VLOOKUP(поверки!$F2158,'соответстиви ОТ типу'!$K$4:$M$344,2,FALSE())</f>
        <v>Преобразователь давления</v>
      </c>
      <c r="R2158" s="17" t="s">
        <v>37</v>
      </c>
      <c r="S2158" s="17" t="s">
        <v>65</v>
      </c>
      <c r="T2158" s="17" t="n">
        <v>7</v>
      </c>
      <c r="U2158" s="19" t="n">
        <f aca="false">VLOOKUP(поверки!$T2158,'Акты п-п'!$C$5:$I$57,2,FALSE())</f>
        <v>45768</v>
      </c>
      <c r="V2158" s="19" t="n">
        <f aca="false">VLOOKUP(поверки!$T2158,'Акты п-п'!$C$5:$I$57,3,FALSE())</f>
        <v>45772</v>
      </c>
      <c r="W2158" s="17" t="str">
        <f aca="false">VLOOKUP(поверки!$T2158,'Акты п-п'!$C$5:$I$57,5,FALSE())</f>
        <v>Кадыков П.Ю.</v>
      </c>
      <c r="X2158" s="17" t="n">
        <f aca="false">поверки!$G2158-поверки!$U2158</f>
        <v>1</v>
      </c>
      <c r="Y2158" s="17" t="n">
        <f aca="false">поверки!$V2158-поверки!$G2158</f>
        <v>3</v>
      </c>
      <c r="Z2158" s="17" t="str">
        <f aca="false">CONCATENATE(поверки!$Q2158," ",поверки!$S2158," номер ",поверки!$H2158)</f>
        <v>Преобразователь давления EJX 530A номер 91J604212</v>
      </c>
    </row>
    <row r="2159" customFormat="false" ht="17.9" hidden="true" customHeight="false" outlineLevel="0" collapsed="false">
      <c r="B2159" s="1" t="s">
        <v>198</v>
      </c>
      <c r="C2159" s="1" t="s">
        <v>30</v>
      </c>
      <c r="D2159" s="1" t="s">
        <v>31</v>
      </c>
      <c r="F2159" s="1" t="s">
        <v>207</v>
      </c>
      <c r="G2159" s="16" t="n">
        <v>45769</v>
      </c>
      <c r="H2159" s="6" t="s">
        <v>4706</v>
      </c>
      <c r="J2159" s="1" t="s">
        <v>34</v>
      </c>
      <c r="K2159" s="1" t="s">
        <v>35</v>
      </c>
      <c r="L2159" s="1" t="s">
        <v>4707</v>
      </c>
      <c r="M2159" s="17" t="str">
        <f aca="false">IF(COUNTIF(поверки!$H$6:$H$3175,поверки!$H2159)&gt;1,"Дубликат","")</f>
        <v/>
      </c>
      <c r="N2159" s="17" t="str">
        <f aca="false">IF(COUNTIF(поверки!$L$6:$L$3175,поверки!$L2159)&gt;1,"Дубликат","")</f>
        <v/>
      </c>
      <c r="O2159" s="18" t="n">
        <v>2154</v>
      </c>
      <c r="P2159" s="17" t="str">
        <f aca="false">CONCATENATE(TEXT(MONTH(поверки!$G2159),"00"),"/",TEXT(поверки!$O2159,"000"), "/",TEXT(YEAR(поверки!$G2159)-2000,"00"))</f>
        <v>04/2154/25</v>
      </c>
      <c r="Q2159" s="17" t="str">
        <f aca="false">VLOOKUP(поверки!$F2159,'соответстиви ОТ типу'!$K$4:$M$344,2,FALSE())</f>
        <v>Преобразователь давления</v>
      </c>
      <c r="R2159" s="17" t="s">
        <v>37</v>
      </c>
      <c r="S2159" s="17" t="s">
        <v>2899</v>
      </c>
      <c r="T2159" s="17" t="n">
        <v>7</v>
      </c>
      <c r="U2159" s="19" t="n">
        <f aca="false">VLOOKUP(поверки!$T2159,'Акты п-п'!$C$5:$I$57,2,FALSE())</f>
        <v>45768</v>
      </c>
      <c r="V2159" s="19" t="n">
        <f aca="false">VLOOKUP(поверки!$T2159,'Акты п-п'!$C$5:$I$57,3,FALSE())</f>
        <v>45772</v>
      </c>
      <c r="W2159" s="17" t="str">
        <f aca="false">VLOOKUP(поверки!$T2159,'Акты п-п'!$C$5:$I$57,5,FALSE())</f>
        <v>Кадыков П.Ю.</v>
      </c>
      <c r="X2159" s="17" t="n">
        <f aca="false">поверки!$G2159-поверки!$U2159</f>
        <v>1</v>
      </c>
      <c r="Y2159" s="17" t="n">
        <f aca="false">поверки!$V2159-поверки!$G2159</f>
        <v>3</v>
      </c>
      <c r="Z2159" s="17" t="str">
        <f aca="false">CONCATENATE(поверки!$Q2159," ",поверки!$S2159," номер ",поверки!$H2159)</f>
        <v>Преобразователь давления EJX 110A номер 91J604410</v>
      </c>
    </row>
    <row r="2160" customFormat="false" ht="17.9" hidden="true" customHeight="false" outlineLevel="0" collapsed="false">
      <c r="B2160" s="1" t="s">
        <v>198</v>
      </c>
      <c r="C2160" s="1" t="s">
        <v>30</v>
      </c>
      <c r="D2160" s="1" t="s">
        <v>31</v>
      </c>
      <c r="F2160" s="1" t="s">
        <v>62</v>
      </c>
      <c r="G2160" s="16" t="n">
        <v>45769</v>
      </c>
      <c r="H2160" s="6" t="s">
        <v>4708</v>
      </c>
      <c r="J2160" s="1" t="s">
        <v>34</v>
      </c>
      <c r="K2160" s="1" t="s">
        <v>35</v>
      </c>
      <c r="L2160" s="1" t="s">
        <v>4709</v>
      </c>
      <c r="M2160" s="17" t="str">
        <f aca="false">IF(COUNTIF(поверки!$H$6:$H$3175,поверки!$H2160)&gt;1,"Дубликат","")</f>
        <v/>
      </c>
      <c r="N2160" s="17" t="str">
        <f aca="false">IF(COUNTIF(поверки!$L$6:$L$3175,поверки!$L2160)&gt;1,"Дубликат","")</f>
        <v/>
      </c>
      <c r="O2160" s="18" t="n">
        <v>2155</v>
      </c>
      <c r="P2160" s="17" t="str">
        <f aca="false">CONCATENATE(TEXT(MONTH(поверки!$G2160),"00"),"/",TEXT(поверки!$O2160,"000"), "/",TEXT(YEAR(поверки!$G2160)-2000,"00"))</f>
        <v>04/2155/25</v>
      </c>
      <c r="Q2160" s="17" t="str">
        <f aca="false">VLOOKUP(поверки!$F2160,'соответстиви ОТ типу'!$K$4:$M$344,2,FALSE())</f>
        <v>Преобразователь давления</v>
      </c>
      <c r="R2160" s="17" t="s">
        <v>37</v>
      </c>
      <c r="S2160" s="17" t="s">
        <v>4710</v>
      </c>
      <c r="T2160" s="17" t="n">
        <v>7</v>
      </c>
      <c r="U2160" s="19" t="n">
        <f aca="false">VLOOKUP(поверки!$T2160,'Акты п-п'!$C$5:$I$57,2,FALSE())</f>
        <v>45768</v>
      </c>
      <c r="V2160" s="19" t="n">
        <f aca="false">VLOOKUP(поверки!$T2160,'Акты п-п'!$C$5:$I$57,3,FALSE())</f>
        <v>45772</v>
      </c>
      <c r="W2160" s="17" t="str">
        <f aca="false">VLOOKUP(поверки!$T2160,'Акты п-п'!$C$5:$I$57,5,FALSE())</f>
        <v>Кадыков П.Ю.</v>
      </c>
      <c r="X2160" s="17" t="n">
        <f aca="false">поверки!$G2160-поверки!$U2160</f>
        <v>1</v>
      </c>
      <c r="Y2160" s="17" t="n">
        <f aca="false">поверки!$V2160-поверки!$G2160</f>
        <v>3</v>
      </c>
      <c r="Z2160" s="17" t="str">
        <f aca="false">CONCATENATE(поверки!$Q2160," ",поверки!$S2160," номер ",поверки!$H2160)</f>
        <v>Преобразователь давления EJX 430A номер 91EB15189</v>
      </c>
    </row>
    <row r="2161" customFormat="false" ht="17.9" hidden="true" customHeight="false" outlineLevel="0" collapsed="false">
      <c r="B2161" s="1" t="s">
        <v>198</v>
      </c>
      <c r="C2161" s="1" t="s">
        <v>30</v>
      </c>
      <c r="D2161" s="1" t="s">
        <v>31</v>
      </c>
      <c r="F2161" s="1" t="s">
        <v>62</v>
      </c>
      <c r="G2161" s="16" t="n">
        <v>45769</v>
      </c>
      <c r="H2161" s="6" t="s">
        <v>4711</v>
      </c>
      <c r="J2161" s="1" t="s">
        <v>34</v>
      </c>
      <c r="K2161" s="1" t="s">
        <v>35</v>
      </c>
      <c r="L2161" s="1" t="s">
        <v>4712</v>
      </c>
      <c r="M2161" s="17" t="str">
        <f aca="false">IF(COUNTIF(поверки!$H$6:$H$3175,поверки!$H2161)&gt;1,"Дубликат","")</f>
        <v/>
      </c>
      <c r="N2161" s="17" t="str">
        <f aca="false">IF(COUNTIF(поверки!$L$6:$L$3175,поверки!$L2161)&gt;1,"Дубликат","")</f>
        <v/>
      </c>
      <c r="O2161" s="18" t="n">
        <v>2156</v>
      </c>
      <c r="P2161" s="17" t="str">
        <f aca="false">CONCATENATE(TEXT(MONTH(поверки!$G2161),"00"),"/",TEXT(поверки!$O2161,"000"), "/",TEXT(YEAR(поверки!$G2161)-2000,"00"))</f>
        <v>04/2156/25</v>
      </c>
      <c r="Q2161" s="17" t="str">
        <f aca="false">VLOOKUP(поверки!$F2161,'соответстиви ОТ типу'!$K$4:$M$344,2,FALSE())</f>
        <v>Преобразователь давления</v>
      </c>
      <c r="R2161" s="17" t="s">
        <v>37</v>
      </c>
      <c r="S2161" s="17" t="s">
        <v>65</v>
      </c>
      <c r="T2161" s="17" t="n">
        <v>7</v>
      </c>
      <c r="U2161" s="19" t="n">
        <f aca="false">VLOOKUP(поверки!$T2161,'Акты п-п'!$C$5:$I$57,2,FALSE())</f>
        <v>45768</v>
      </c>
      <c r="V2161" s="19" t="n">
        <f aca="false">VLOOKUP(поверки!$T2161,'Акты п-п'!$C$5:$I$57,3,FALSE())</f>
        <v>45772</v>
      </c>
      <c r="W2161" s="17" t="str">
        <f aca="false">VLOOKUP(поверки!$T2161,'Акты п-п'!$C$5:$I$57,5,FALSE())</f>
        <v>Кадыков П.Ю.</v>
      </c>
      <c r="X2161" s="17" t="n">
        <f aca="false">поверки!$G2161-поверки!$U2161</f>
        <v>1</v>
      </c>
      <c r="Y2161" s="17" t="n">
        <f aca="false">поверки!$V2161-поверки!$G2161</f>
        <v>3</v>
      </c>
      <c r="Z2161" s="17" t="str">
        <f aca="false">CONCATENATE(поверки!$Q2161," ",поверки!$S2161," номер ",поверки!$H2161)</f>
        <v>Преобразователь давления EJX 530A номер 91R808415</v>
      </c>
    </row>
    <row r="2162" customFormat="false" ht="17.9" hidden="true" customHeight="false" outlineLevel="0" collapsed="false">
      <c r="B2162" s="1" t="s">
        <v>198</v>
      </c>
      <c r="C2162" s="1" t="s">
        <v>30</v>
      </c>
      <c r="D2162" s="1" t="s">
        <v>31</v>
      </c>
      <c r="F2162" s="1" t="s">
        <v>62</v>
      </c>
      <c r="G2162" s="16" t="n">
        <v>45769</v>
      </c>
      <c r="H2162" s="6" t="s">
        <v>4713</v>
      </c>
      <c r="J2162" s="1" t="s">
        <v>34</v>
      </c>
      <c r="K2162" s="1" t="s">
        <v>35</v>
      </c>
      <c r="L2162" s="1" t="s">
        <v>4714</v>
      </c>
      <c r="M2162" s="17" t="str">
        <f aca="false">IF(COUNTIF(поверки!$H$6:$H$3175,поверки!$H2162)&gt;1,"Дубликат","")</f>
        <v/>
      </c>
      <c r="N2162" s="17" t="str">
        <f aca="false">IF(COUNTIF(поверки!$L$6:$L$3175,поверки!$L2162)&gt;1,"Дубликат","")</f>
        <v/>
      </c>
      <c r="O2162" s="18" t="n">
        <v>2157</v>
      </c>
      <c r="P2162" s="17" t="str">
        <f aca="false">CONCATENATE(TEXT(MONTH(поверки!$G2162),"00"),"/",TEXT(поверки!$O2162,"000"), "/",TEXT(YEAR(поверки!$G2162)-2000,"00"))</f>
        <v>04/2157/25</v>
      </c>
      <c r="Q2162" s="17" t="str">
        <f aca="false">VLOOKUP(поверки!$F2162,'соответстиви ОТ типу'!$K$4:$M$344,2,FALSE())</f>
        <v>Преобразователь давления</v>
      </c>
      <c r="R2162" s="17" t="s">
        <v>37</v>
      </c>
      <c r="S2162" s="17" t="s">
        <v>65</v>
      </c>
      <c r="T2162" s="17" t="n">
        <v>7</v>
      </c>
      <c r="U2162" s="19" t="n">
        <f aca="false">VLOOKUP(поверки!$T2162,'Акты п-п'!$C$5:$I$57,2,FALSE())</f>
        <v>45768</v>
      </c>
      <c r="V2162" s="19" t="n">
        <f aca="false">VLOOKUP(поверки!$T2162,'Акты п-п'!$C$5:$I$57,3,FALSE())</f>
        <v>45772</v>
      </c>
      <c r="W2162" s="17" t="str">
        <f aca="false">VLOOKUP(поверки!$T2162,'Акты п-п'!$C$5:$I$57,5,FALSE())</f>
        <v>Кадыков П.Ю.</v>
      </c>
      <c r="X2162" s="17" t="n">
        <f aca="false">поверки!$G2162-поверки!$U2162</f>
        <v>1</v>
      </c>
      <c r="Y2162" s="17" t="n">
        <f aca="false">поверки!$V2162-поверки!$G2162</f>
        <v>3</v>
      </c>
      <c r="Z2162" s="17" t="str">
        <f aca="false">CONCATENATE(поверки!$Q2162," ",поверки!$S2162," номер ",поверки!$H2162)</f>
        <v>Преобразователь давления EJX 530A номер 91R808430</v>
      </c>
    </row>
    <row r="2163" customFormat="false" ht="17.9" hidden="true" customHeight="false" outlineLevel="0" collapsed="false">
      <c r="B2163" s="1" t="s">
        <v>198</v>
      </c>
      <c r="C2163" s="1" t="s">
        <v>30</v>
      </c>
      <c r="D2163" s="1" t="s">
        <v>31</v>
      </c>
      <c r="F2163" s="1" t="s">
        <v>62</v>
      </c>
      <c r="G2163" s="16" t="n">
        <v>45769</v>
      </c>
      <c r="H2163" s="6" t="s">
        <v>4715</v>
      </c>
      <c r="J2163" s="1" t="s">
        <v>34</v>
      </c>
      <c r="K2163" s="1" t="s">
        <v>35</v>
      </c>
      <c r="L2163" s="1" t="s">
        <v>4716</v>
      </c>
      <c r="M2163" s="17" t="str">
        <f aca="false">IF(COUNTIF(поверки!$H$6:$H$3175,поверки!$H2163)&gt;1,"Дубликат","")</f>
        <v/>
      </c>
      <c r="N2163" s="17" t="str">
        <f aca="false">IF(COUNTIF(поверки!$L$6:$L$3175,поверки!$L2163)&gt;1,"Дубликат","")</f>
        <v/>
      </c>
      <c r="O2163" s="18" t="n">
        <v>2158</v>
      </c>
      <c r="P2163" s="17" t="str">
        <f aca="false">CONCATENATE(TEXT(MONTH(поверки!$G2163),"00"),"/",TEXT(поверки!$O2163,"000"), "/",TEXT(YEAR(поверки!$G2163)-2000,"00"))</f>
        <v>04/2158/25</v>
      </c>
      <c r="Q2163" s="17" t="str">
        <f aca="false">VLOOKUP(поверки!$F2163,'соответстиви ОТ типу'!$K$4:$M$344,2,FALSE())</f>
        <v>Преобразователь давления</v>
      </c>
      <c r="R2163" s="17" t="s">
        <v>37</v>
      </c>
      <c r="S2163" s="17" t="s">
        <v>65</v>
      </c>
      <c r="T2163" s="17" t="n">
        <v>7</v>
      </c>
      <c r="U2163" s="19" t="n">
        <f aca="false">VLOOKUP(поверки!$T2163,'Акты п-п'!$C$5:$I$57,2,FALSE())</f>
        <v>45768</v>
      </c>
      <c r="V2163" s="19" t="n">
        <f aca="false">VLOOKUP(поверки!$T2163,'Акты п-п'!$C$5:$I$57,3,FALSE())</f>
        <v>45772</v>
      </c>
      <c r="W2163" s="17" t="str">
        <f aca="false">VLOOKUP(поверки!$T2163,'Акты п-п'!$C$5:$I$57,5,FALSE())</f>
        <v>Кадыков П.Ю.</v>
      </c>
      <c r="X2163" s="17" t="n">
        <f aca="false">поверки!$G2163-поверки!$U2163</f>
        <v>1</v>
      </c>
      <c r="Y2163" s="17" t="n">
        <f aca="false">поверки!$V2163-поверки!$G2163</f>
        <v>3</v>
      </c>
      <c r="Z2163" s="17" t="str">
        <f aca="false">CONCATENATE(поверки!$Q2163," ",поверки!$S2163," номер ",поверки!$H2163)</f>
        <v>Преобразователь давления EJX 530A номер 91R808417</v>
      </c>
    </row>
    <row r="2164" customFormat="false" ht="17.9" hidden="true" customHeight="false" outlineLevel="0" collapsed="false">
      <c r="B2164" s="1" t="s">
        <v>198</v>
      </c>
      <c r="C2164" s="1" t="s">
        <v>30</v>
      </c>
      <c r="D2164" s="1" t="s">
        <v>31</v>
      </c>
      <c r="F2164" s="1" t="s">
        <v>62</v>
      </c>
      <c r="G2164" s="16" t="n">
        <v>45769</v>
      </c>
      <c r="H2164" s="6" t="s">
        <v>4717</v>
      </c>
      <c r="J2164" s="1" t="s">
        <v>34</v>
      </c>
      <c r="K2164" s="1" t="s">
        <v>35</v>
      </c>
      <c r="L2164" s="1" t="s">
        <v>4718</v>
      </c>
      <c r="M2164" s="17" t="str">
        <f aca="false">IF(COUNTIF(поверки!$H$6:$H$3175,поверки!$H2164)&gt;1,"Дубликат","")</f>
        <v/>
      </c>
      <c r="N2164" s="17" t="str">
        <f aca="false">IF(COUNTIF(поверки!$L$6:$L$3175,поверки!$L2164)&gt;1,"Дубликат","")</f>
        <v/>
      </c>
      <c r="O2164" s="18" t="n">
        <v>2159</v>
      </c>
      <c r="P2164" s="17" t="str">
        <f aca="false">CONCATENATE(TEXT(MONTH(поверки!$G2164),"00"),"/",TEXT(поверки!$O2164,"000"), "/",TEXT(YEAR(поверки!$G2164)-2000,"00"))</f>
        <v>04/2159/25</v>
      </c>
      <c r="Q2164" s="17" t="str">
        <f aca="false">VLOOKUP(поверки!$F2164,'соответстиви ОТ типу'!$K$4:$M$344,2,FALSE())</f>
        <v>Преобразователь давления</v>
      </c>
      <c r="R2164" s="17" t="s">
        <v>42</v>
      </c>
      <c r="S2164" s="17" t="s">
        <v>65</v>
      </c>
      <c r="T2164" s="17" t="n">
        <v>7</v>
      </c>
      <c r="U2164" s="19" t="n">
        <f aca="false">VLOOKUP(поверки!$T2164,'Акты п-п'!$C$5:$I$57,2,FALSE())</f>
        <v>45768</v>
      </c>
      <c r="V2164" s="19" t="n">
        <f aca="false">VLOOKUP(поверки!$T2164,'Акты п-п'!$C$5:$I$57,3,FALSE())</f>
        <v>45772</v>
      </c>
      <c r="W2164" s="17" t="str">
        <f aca="false">VLOOKUP(поверки!$T2164,'Акты п-п'!$C$5:$I$57,5,FALSE())</f>
        <v>Кадыков П.Ю.</v>
      </c>
      <c r="X2164" s="17" t="n">
        <f aca="false">поверки!$G2164-поверки!$U2164</f>
        <v>1</v>
      </c>
      <c r="Y2164" s="17" t="n">
        <f aca="false">поверки!$V2164-поверки!$G2164</f>
        <v>3</v>
      </c>
      <c r="Z2164" s="17" t="str">
        <f aca="false">CONCATENATE(поверки!$Q2164," ",поверки!$S2164," номер ",поверки!$H2164)</f>
        <v>Преобразователь давления EJX 530A номер 91R808429</v>
      </c>
    </row>
    <row r="2165" customFormat="false" ht="17.9" hidden="true" customHeight="false" outlineLevel="0" collapsed="false">
      <c r="B2165" s="1" t="s">
        <v>198</v>
      </c>
      <c r="C2165" s="1" t="s">
        <v>30</v>
      </c>
      <c r="D2165" s="1" t="s">
        <v>31</v>
      </c>
      <c r="F2165" s="1" t="s">
        <v>62</v>
      </c>
      <c r="G2165" s="16" t="n">
        <v>45769</v>
      </c>
      <c r="H2165" s="6" t="s">
        <v>4719</v>
      </c>
      <c r="J2165" s="1" t="s">
        <v>34</v>
      </c>
      <c r="K2165" s="1" t="s">
        <v>35</v>
      </c>
      <c r="L2165" s="1" t="s">
        <v>4720</v>
      </c>
      <c r="M2165" s="17" t="str">
        <f aca="false">IF(COUNTIF(поверки!$H$6:$H$3175,поверки!$H2165)&gt;1,"Дубликат","")</f>
        <v/>
      </c>
      <c r="N2165" s="17" t="str">
        <f aca="false">IF(COUNTIF(поверки!$L$6:$L$3175,поверки!$L2165)&gt;1,"Дубликат","")</f>
        <v/>
      </c>
      <c r="O2165" s="18" t="n">
        <v>2160</v>
      </c>
      <c r="P2165" s="17" t="str">
        <f aca="false">CONCATENATE(TEXT(MONTH(поверки!$G2165),"00"),"/",TEXT(поверки!$O2165,"000"), "/",TEXT(YEAR(поверки!$G2165)-2000,"00"))</f>
        <v>04/2160/25</v>
      </c>
      <c r="Q2165" s="17" t="str">
        <f aca="false">VLOOKUP(поверки!$F2165,'соответстиви ОТ типу'!$K$4:$M$344,2,FALSE())</f>
        <v>Преобразователь давления</v>
      </c>
      <c r="R2165" s="17" t="s">
        <v>42</v>
      </c>
      <c r="S2165" s="17" t="s">
        <v>65</v>
      </c>
      <c r="T2165" s="17" t="n">
        <v>7</v>
      </c>
      <c r="U2165" s="19" t="n">
        <f aca="false">VLOOKUP(поверки!$T2165,'Акты п-п'!$C$5:$I$57,2,FALSE())</f>
        <v>45768</v>
      </c>
      <c r="V2165" s="19" t="n">
        <f aca="false">VLOOKUP(поверки!$T2165,'Акты п-п'!$C$5:$I$57,3,FALSE())</f>
        <v>45772</v>
      </c>
      <c r="W2165" s="17" t="str">
        <f aca="false">VLOOKUP(поверки!$T2165,'Акты п-п'!$C$5:$I$57,5,FALSE())</f>
        <v>Кадыков П.Ю.</v>
      </c>
      <c r="X2165" s="17" t="n">
        <f aca="false">поверки!$G2165-поверки!$U2165</f>
        <v>1</v>
      </c>
      <c r="Y2165" s="17" t="n">
        <f aca="false">поверки!$V2165-поверки!$G2165</f>
        <v>3</v>
      </c>
      <c r="Z2165" s="17" t="str">
        <f aca="false">CONCATENATE(поверки!$Q2165," ",поверки!$S2165," номер ",поверки!$H2165)</f>
        <v>Преобразователь давления EJX 530A номер 91R808427</v>
      </c>
    </row>
    <row r="2166" customFormat="false" ht="17.9" hidden="true" customHeight="false" outlineLevel="0" collapsed="false">
      <c r="B2166" s="1" t="s">
        <v>198</v>
      </c>
      <c r="C2166" s="1" t="s">
        <v>30</v>
      </c>
      <c r="D2166" s="1" t="s">
        <v>31</v>
      </c>
      <c r="F2166" s="1" t="s">
        <v>62</v>
      </c>
      <c r="G2166" s="16" t="n">
        <v>45769</v>
      </c>
      <c r="H2166" s="6" t="s">
        <v>4721</v>
      </c>
      <c r="J2166" s="1" t="s">
        <v>34</v>
      </c>
      <c r="K2166" s="1" t="s">
        <v>35</v>
      </c>
      <c r="L2166" s="1" t="s">
        <v>4722</v>
      </c>
      <c r="M2166" s="17" t="str">
        <f aca="false">IF(COUNTIF(поверки!$H$6:$H$3175,поверки!$H2166)&gt;1,"Дубликат","")</f>
        <v/>
      </c>
      <c r="N2166" s="17" t="str">
        <f aca="false">IF(COUNTIF(поверки!$L$6:$L$3175,поверки!$L2166)&gt;1,"Дубликат","")</f>
        <v/>
      </c>
      <c r="O2166" s="18" t="n">
        <v>2161</v>
      </c>
      <c r="P2166" s="17" t="str">
        <f aca="false">CONCATENATE(TEXT(MONTH(поверки!$G2166),"00"),"/",TEXT(поверки!$O2166,"000"), "/",TEXT(YEAR(поверки!$G2166)-2000,"00"))</f>
        <v>04/2161/25</v>
      </c>
      <c r="Q2166" s="17" t="str">
        <f aca="false">VLOOKUP(поверки!$F2166,'соответстиви ОТ типу'!$K$4:$M$344,2,FALSE())</f>
        <v>Преобразователь давления</v>
      </c>
      <c r="R2166" s="17" t="s">
        <v>42</v>
      </c>
      <c r="S2166" s="17" t="s">
        <v>65</v>
      </c>
      <c r="T2166" s="17" t="n">
        <v>7</v>
      </c>
      <c r="U2166" s="19" t="n">
        <f aca="false">VLOOKUP(поверки!$T2166,'Акты п-п'!$C$5:$I$57,2,FALSE())</f>
        <v>45768</v>
      </c>
      <c r="V2166" s="19" t="n">
        <f aca="false">VLOOKUP(поверки!$T2166,'Акты п-п'!$C$5:$I$57,3,FALSE())</f>
        <v>45772</v>
      </c>
      <c r="W2166" s="17" t="str">
        <f aca="false">VLOOKUP(поверки!$T2166,'Акты п-п'!$C$5:$I$57,5,FALSE())</f>
        <v>Кадыков П.Ю.</v>
      </c>
      <c r="X2166" s="17" t="n">
        <f aca="false">поверки!$G2166-поверки!$U2166</f>
        <v>1</v>
      </c>
      <c r="Y2166" s="17" t="n">
        <f aca="false">поверки!$V2166-поверки!$G2166</f>
        <v>3</v>
      </c>
      <c r="Z2166" s="17" t="str">
        <f aca="false">CONCATENATE(поверки!$Q2166," ",поверки!$S2166," номер ",поверки!$H2166)</f>
        <v>Преобразователь давления EJX 530A номер 91R808428</v>
      </c>
    </row>
    <row r="2167" customFormat="false" ht="17.9" hidden="true" customHeight="false" outlineLevel="0" collapsed="false">
      <c r="B2167" s="1" t="s">
        <v>198</v>
      </c>
      <c r="C2167" s="1" t="s">
        <v>30</v>
      </c>
      <c r="D2167" s="1" t="s">
        <v>31</v>
      </c>
      <c r="F2167" s="1" t="s">
        <v>62</v>
      </c>
      <c r="G2167" s="16" t="n">
        <v>45769</v>
      </c>
      <c r="H2167" s="6" t="s">
        <v>4723</v>
      </c>
      <c r="J2167" s="1" t="s">
        <v>34</v>
      </c>
      <c r="K2167" s="1" t="s">
        <v>35</v>
      </c>
      <c r="L2167" s="1" t="s">
        <v>4724</v>
      </c>
      <c r="M2167" s="17" t="str">
        <f aca="false">IF(COUNTIF(поверки!$H$6:$H$3175,поверки!$H2167)&gt;1,"Дубликат","")</f>
        <v/>
      </c>
      <c r="N2167" s="17" t="str">
        <f aca="false">IF(COUNTIF(поверки!$L$6:$L$3175,поверки!$L2167)&gt;1,"Дубликат","")</f>
        <v/>
      </c>
      <c r="O2167" s="18" t="n">
        <v>2162</v>
      </c>
      <c r="P2167" s="17" t="str">
        <f aca="false">CONCATENATE(TEXT(MONTH(поверки!$G2167),"00"),"/",TEXT(поверки!$O2167,"000"), "/",TEXT(YEAR(поверки!$G2167)-2000,"00"))</f>
        <v>04/2162/25</v>
      </c>
      <c r="Q2167" s="17" t="str">
        <f aca="false">VLOOKUP(поверки!$F2167,'соответстиви ОТ типу'!$K$4:$M$344,2,FALSE())</f>
        <v>Преобразователь давления</v>
      </c>
      <c r="R2167" s="17" t="s">
        <v>42</v>
      </c>
      <c r="S2167" s="17" t="s">
        <v>65</v>
      </c>
      <c r="T2167" s="17" t="n">
        <v>7</v>
      </c>
      <c r="U2167" s="19" t="n">
        <f aca="false">VLOOKUP(поверки!$T2167,'Акты п-п'!$C$5:$I$57,2,FALSE())</f>
        <v>45768</v>
      </c>
      <c r="V2167" s="19" t="n">
        <f aca="false">VLOOKUP(поверки!$T2167,'Акты п-п'!$C$5:$I$57,3,FALSE())</f>
        <v>45772</v>
      </c>
      <c r="W2167" s="17" t="str">
        <f aca="false">VLOOKUP(поверки!$T2167,'Акты п-п'!$C$5:$I$57,5,FALSE())</f>
        <v>Кадыков П.Ю.</v>
      </c>
      <c r="X2167" s="17" t="n">
        <f aca="false">поверки!$G2167-поверки!$U2167</f>
        <v>1</v>
      </c>
      <c r="Y2167" s="17" t="n">
        <f aca="false">поверки!$V2167-поверки!$G2167</f>
        <v>3</v>
      </c>
      <c r="Z2167" s="17" t="str">
        <f aca="false">CONCATENATE(поверки!$Q2167," ",поверки!$S2167," номер ",поверки!$H2167)</f>
        <v>Преобразователь давления EJX 530A номер 91R808422</v>
      </c>
    </row>
    <row r="2168" customFormat="false" ht="17.9" hidden="true" customHeight="false" outlineLevel="0" collapsed="false">
      <c r="B2168" s="1" t="s">
        <v>198</v>
      </c>
      <c r="C2168" s="1" t="s">
        <v>30</v>
      </c>
      <c r="D2168" s="1" t="s">
        <v>31</v>
      </c>
      <c r="F2168" s="1" t="s">
        <v>62</v>
      </c>
      <c r="G2168" s="16" t="n">
        <v>45769</v>
      </c>
      <c r="H2168" s="6" t="s">
        <v>4725</v>
      </c>
      <c r="J2168" s="1" t="s">
        <v>34</v>
      </c>
      <c r="K2168" s="1" t="s">
        <v>35</v>
      </c>
      <c r="L2168" s="1" t="s">
        <v>4726</v>
      </c>
      <c r="M2168" s="17" t="str">
        <f aca="false">IF(COUNTIF(поверки!$H$6:$H$3175,поверки!$H2168)&gt;1,"Дубликат","")</f>
        <v/>
      </c>
      <c r="N2168" s="17" t="str">
        <f aca="false">IF(COUNTIF(поверки!$L$6:$L$3175,поверки!$L2168)&gt;1,"Дубликат","")</f>
        <v/>
      </c>
      <c r="O2168" s="18" t="n">
        <v>2163</v>
      </c>
      <c r="P2168" s="17" t="str">
        <f aca="false">CONCATENATE(TEXT(MONTH(поверки!$G2168),"00"),"/",TEXT(поверки!$O2168,"000"), "/",TEXT(YEAR(поверки!$G2168)-2000,"00"))</f>
        <v>04/2163/25</v>
      </c>
      <c r="Q2168" s="17" t="str">
        <f aca="false">VLOOKUP(поверки!$F2168,'соответстиви ОТ типу'!$K$4:$M$344,2,FALSE())</f>
        <v>Преобразователь давления</v>
      </c>
      <c r="R2168" s="17" t="s">
        <v>42</v>
      </c>
      <c r="S2168" s="17" t="s">
        <v>65</v>
      </c>
      <c r="T2168" s="17" t="n">
        <v>7</v>
      </c>
      <c r="U2168" s="19" t="n">
        <f aca="false">VLOOKUP(поверки!$T2168,'Акты п-п'!$C$5:$I$57,2,FALSE())</f>
        <v>45768</v>
      </c>
      <c r="V2168" s="19" t="n">
        <f aca="false">VLOOKUP(поверки!$T2168,'Акты п-п'!$C$5:$I$57,3,FALSE())</f>
        <v>45772</v>
      </c>
      <c r="W2168" s="17" t="str">
        <f aca="false">VLOOKUP(поверки!$T2168,'Акты п-п'!$C$5:$I$57,5,FALSE())</f>
        <v>Кадыков П.Ю.</v>
      </c>
      <c r="X2168" s="17" t="n">
        <f aca="false">поверки!$G2168-поверки!$U2168</f>
        <v>1</v>
      </c>
      <c r="Y2168" s="17" t="n">
        <f aca="false">поверки!$V2168-поверки!$G2168</f>
        <v>3</v>
      </c>
      <c r="Z2168" s="17" t="str">
        <f aca="false">CONCATENATE(поверки!$Q2168," ",поверки!$S2168," номер ",поверки!$H2168)</f>
        <v>Преобразователь давления EJX 530A номер 91R808425</v>
      </c>
    </row>
    <row r="2169" customFormat="false" ht="17.9" hidden="true" customHeight="false" outlineLevel="0" collapsed="false">
      <c r="B2169" s="1" t="s">
        <v>198</v>
      </c>
      <c r="C2169" s="1" t="s">
        <v>30</v>
      </c>
      <c r="D2169" s="1" t="s">
        <v>31</v>
      </c>
      <c r="F2169" s="1" t="s">
        <v>62</v>
      </c>
      <c r="G2169" s="16" t="n">
        <v>45769</v>
      </c>
      <c r="H2169" s="6" t="s">
        <v>4727</v>
      </c>
      <c r="J2169" s="1" t="s">
        <v>34</v>
      </c>
      <c r="K2169" s="1" t="s">
        <v>35</v>
      </c>
      <c r="L2169" s="1" t="s">
        <v>4728</v>
      </c>
      <c r="M2169" s="17" t="str">
        <f aca="false">IF(COUNTIF(поверки!$H$6:$H$3175,поверки!$H2169)&gt;1,"Дубликат","")</f>
        <v/>
      </c>
      <c r="N2169" s="17" t="str">
        <f aca="false">IF(COUNTIF(поверки!$L$6:$L$3175,поверки!$L2169)&gt;1,"Дубликат","")</f>
        <v/>
      </c>
      <c r="O2169" s="18" t="n">
        <v>2164</v>
      </c>
      <c r="P2169" s="17" t="str">
        <f aca="false">CONCATENATE(TEXT(MONTH(поверки!$G2169),"00"),"/",TEXT(поверки!$O2169,"000"), "/",TEXT(YEAR(поверки!$G2169)-2000,"00"))</f>
        <v>04/2164/25</v>
      </c>
      <c r="Q2169" s="17" t="str">
        <f aca="false">VLOOKUP(поверки!$F2169,'соответстиви ОТ типу'!$K$4:$M$344,2,FALSE())</f>
        <v>Преобразователь давления</v>
      </c>
      <c r="R2169" s="17" t="s">
        <v>42</v>
      </c>
      <c r="S2169" s="17" t="s">
        <v>65</v>
      </c>
      <c r="T2169" s="17" t="n">
        <v>7</v>
      </c>
      <c r="U2169" s="19" t="n">
        <f aca="false">VLOOKUP(поверки!$T2169,'Акты п-п'!$C$5:$I$57,2,FALSE())</f>
        <v>45768</v>
      </c>
      <c r="V2169" s="19" t="n">
        <f aca="false">VLOOKUP(поверки!$T2169,'Акты п-п'!$C$5:$I$57,3,FALSE())</f>
        <v>45772</v>
      </c>
      <c r="W2169" s="17" t="str">
        <f aca="false">VLOOKUP(поверки!$T2169,'Акты п-п'!$C$5:$I$57,5,FALSE())</f>
        <v>Кадыков П.Ю.</v>
      </c>
      <c r="X2169" s="17" t="n">
        <f aca="false">поверки!$G2169-поверки!$U2169</f>
        <v>1</v>
      </c>
      <c r="Y2169" s="17" t="n">
        <f aca="false">поверки!$V2169-поверки!$G2169</f>
        <v>3</v>
      </c>
      <c r="Z2169" s="17" t="str">
        <f aca="false">CONCATENATE(поверки!$Q2169," ",поверки!$S2169," номер ",поверки!$H2169)</f>
        <v>Преобразователь давления EJX 530A номер 91R808411</v>
      </c>
    </row>
    <row r="2170" customFormat="false" ht="17.9" hidden="true" customHeight="false" outlineLevel="0" collapsed="false">
      <c r="B2170" s="1" t="s">
        <v>198</v>
      </c>
      <c r="C2170" s="1" t="s">
        <v>30</v>
      </c>
      <c r="D2170" s="1" t="s">
        <v>31</v>
      </c>
      <c r="F2170" s="1" t="s">
        <v>62</v>
      </c>
      <c r="G2170" s="16" t="n">
        <v>45769</v>
      </c>
      <c r="H2170" s="6" t="s">
        <v>4729</v>
      </c>
      <c r="J2170" s="1" t="s">
        <v>34</v>
      </c>
      <c r="K2170" s="1" t="s">
        <v>35</v>
      </c>
      <c r="L2170" s="1" t="s">
        <v>4730</v>
      </c>
      <c r="M2170" s="17" t="str">
        <f aca="false">IF(COUNTIF(поверки!$H$6:$H$3175,поверки!$H2170)&gt;1,"Дубликат","")</f>
        <v/>
      </c>
      <c r="N2170" s="17" t="str">
        <f aca="false">IF(COUNTIF(поверки!$L$6:$L$3175,поверки!$L2170)&gt;1,"Дубликат","")</f>
        <v/>
      </c>
      <c r="O2170" s="18" t="n">
        <v>2165</v>
      </c>
      <c r="P2170" s="17" t="str">
        <f aca="false">CONCATENATE(TEXT(MONTH(поверки!$G2170),"00"),"/",TEXT(поверки!$O2170,"000"), "/",TEXT(YEAR(поверки!$G2170)-2000,"00"))</f>
        <v>04/2165/25</v>
      </c>
      <c r="Q2170" s="17" t="str">
        <f aca="false">VLOOKUP(поверки!$F2170,'соответстиви ОТ типу'!$K$4:$M$344,2,FALSE())</f>
        <v>Преобразователь давления</v>
      </c>
      <c r="R2170" s="17" t="s">
        <v>42</v>
      </c>
      <c r="S2170" s="17" t="s">
        <v>65</v>
      </c>
      <c r="T2170" s="17" t="n">
        <v>7</v>
      </c>
      <c r="U2170" s="19" t="n">
        <f aca="false">VLOOKUP(поверки!$T2170,'Акты п-п'!$C$5:$I$57,2,FALSE())</f>
        <v>45768</v>
      </c>
      <c r="V2170" s="19" t="n">
        <f aca="false">VLOOKUP(поверки!$T2170,'Акты п-п'!$C$5:$I$57,3,FALSE())</f>
        <v>45772</v>
      </c>
      <c r="W2170" s="17" t="str">
        <f aca="false">VLOOKUP(поверки!$T2170,'Акты п-п'!$C$5:$I$57,5,FALSE())</f>
        <v>Кадыков П.Ю.</v>
      </c>
      <c r="X2170" s="17" t="n">
        <f aca="false">поверки!$G2170-поверки!$U2170</f>
        <v>1</v>
      </c>
      <c r="Y2170" s="17" t="n">
        <f aca="false">поверки!$V2170-поверки!$G2170</f>
        <v>3</v>
      </c>
      <c r="Z2170" s="17" t="str">
        <f aca="false">CONCATENATE(поверки!$Q2170," ",поверки!$S2170," номер ",поверки!$H2170)</f>
        <v>Преобразователь давления EJX 530A номер 91R808431</v>
      </c>
    </row>
    <row r="2171" customFormat="false" ht="17.9" hidden="true" customHeight="false" outlineLevel="0" collapsed="false">
      <c r="B2171" s="1" t="s">
        <v>198</v>
      </c>
      <c r="C2171" s="1" t="s">
        <v>30</v>
      </c>
      <c r="D2171" s="1" t="s">
        <v>31</v>
      </c>
      <c r="F2171" s="1" t="s">
        <v>62</v>
      </c>
      <c r="G2171" s="16" t="n">
        <v>45769</v>
      </c>
      <c r="H2171" s="6" t="s">
        <v>4731</v>
      </c>
      <c r="J2171" s="1" t="s">
        <v>34</v>
      </c>
      <c r="K2171" s="1" t="s">
        <v>35</v>
      </c>
      <c r="L2171" s="1" t="s">
        <v>4732</v>
      </c>
      <c r="M2171" s="17" t="str">
        <f aca="false">IF(COUNTIF(поверки!$H$6:$H$3175,поверки!$H2171)&gt;1,"Дубликат","")</f>
        <v/>
      </c>
      <c r="N2171" s="17" t="str">
        <f aca="false">IF(COUNTIF(поверки!$L$6:$L$3175,поверки!$L2171)&gt;1,"Дубликат","")</f>
        <v/>
      </c>
      <c r="O2171" s="18" t="n">
        <v>2166</v>
      </c>
      <c r="P2171" s="17" t="str">
        <f aca="false">CONCATENATE(TEXT(MONTH(поверки!$G2171),"00"),"/",TEXT(поверки!$O2171,"000"), "/",TEXT(YEAR(поверки!$G2171)-2000,"00"))</f>
        <v>04/2166/25</v>
      </c>
      <c r="Q2171" s="17" t="str">
        <f aca="false">VLOOKUP(поверки!$F2171,'соответстиви ОТ типу'!$K$4:$M$344,2,FALSE())</f>
        <v>Преобразователь давления</v>
      </c>
      <c r="R2171" s="17" t="s">
        <v>42</v>
      </c>
      <c r="S2171" s="17" t="s">
        <v>65</v>
      </c>
      <c r="T2171" s="17" t="n">
        <v>7</v>
      </c>
      <c r="U2171" s="19" t="n">
        <f aca="false">VLOOKUP(поверки!$T2171,'Акты п-п'!$C$5:$I$57,2,FALSE())</f>
        <v>45768</v>
      </c>
      <c r="V2171" s="19" t="n">
        <f aca="false">VLOOKUP(поверки!$T2171,'Акты п-п'!$C$5:$I$57,3,FALSE())</f>
        <v>45772</v>
      </c>
      <c r="W2171" s="17" t="str">
        <f aca="false">VLOOKUP(поверки!$T2171,'Акты п-п'!$C$5:$I$57,5,FALSE())</f>
        <v>Кадыков П.Ю.</v>
      </c>
      <c r="X2171" s="17" t="n">
        <f aca="false">поверки!$G2171-поверки!$U2171</f>
        <v>1</v>
      </c>
      <c r="Y2171" s="17" t="n">
        <f aca="false">поверки!$V2171-поверки!$G2171</f>
        <v>3</v>
      </c>
      <c r="Z2171" s="17" t="str">
        <f aca="false">CONCATENATE(поверки!$Q2171," ",поверки!$S2171," номер ",поверки!$H2171)</f>
        <v>Преобразователь давления EJX 530A номер 91R808424</v>
      </c>
    </row>
    <row r="2172" customFormat="false" ht="17.9" hidden="true" customHeight="false" outlineLevel="0" collapsed="false">
      <c r="B2172" s="1" t="s">
        <v>198</v>
      </c>
      <c r="C2172" s="1" t="s">
        <v>30</v>
      </c>
      <c r="D2172" s="1" t="s">
        <v>31</v>
      </c>
      <c r="F2172" s="1" t="s">
        <v>62</v>
      </c>
      <c r="G2172" s="16" t="n">
        <v>45769</v>
      </c>
      <c r="H2172" s="6" t="s">
        <v>4733</v>
      </c>
      <c r="J2172" s="1" t="s">
        <v>34</v>
      </c>
      <c r="K2172" s="1" t="s">
        <v>35</v>
      </c>
      <c r="L2172" s="1" t="s">
        <v>4734</v>
      </c>
      <c r="M2172" s="17" t="str">
        <f aca="false">IF(COUNTIF(поверки!$H$6:$H$3175,поверки!$H2172)&gt;1,"Дубликат","")</f>
        <v/>
      </c>
      <c r="N2172" s="17" t="str">
        <f aca="false">IF(COUNTIF(поверки!$L$6:$L$3175,поверки!$L2172)&gt;1,"Дубликат","")</f>
        <v/>
      </c>
      <c r="O2172" s="18" t="n">
        <v>2167</v>
      </c>
      <c r="P2172" s="17" t="str">
        <f aca="false">CONCATENATE(TEXT(MONTH(поверки!$G2172),"00"),"/",TEXT(поверки!$O2172,"000"), "/",TEXT(YEAR(поверки!$G2172)-2000,"00"))</f>
        <v>04/2167/25</v>
      </c>
      <c r="Q2172" s="17" t="str">
        <f aca="false">VLOOKUP(поверки!$F2172,'соответстиви ОТ типу'!$K$4:$M$344,2,FALSE())</f>
        <v>Преобразователь давления</v>
      </c>
      <c r="R2172" s="17" t="s">
        <v>42</v>
      </c>
      <c r="S2172" s="17" t="s">
        <v>65</v>
      </c>
      <c r="T2172" s="17" t="n">
        <v>7</v>
      </c>
      <c r="U2172" s="19" t="n">
        <f aca="false">VLOOKUP(поверки!$T2172,'Акты п-п'!$C$5:$I$57,2,FALSE())</f>
        <v>45768</v>
      </c>
      <c r="V2172" s="19" t="n">
        <f aca="false">VLOOKUP(поверки!$T2172,'Акты п-п'!$C$5:$I$57,3,FALSE())</f>
        <v>45772</v>
      </c>
      <c r="W2172" s="17" t="str">
        <f aca="false">VLOOKUP(поверки!$T2172,'Акты п-п'!$C$5:$I$57,5,FALSE())</f>
        <v>Кадыков П.Ю.</v>
      </c>
      <c r="X2172" s="17" t="n">
        <f aca="false">поверки!$G2172-поверки!$U2172</f>
        <v>1</v>
      </c>
      <c r="Y2172" s="17" t="n">
        <f aca="false">поверки!$V2172-поверки!$G2172</f>
        <v>3</v>
      </c>
      <c r="Z2172" s="17" t="str">
        <f aca="false">CONCATENATE(поверки!$Q2172," ",поверки!$S2172," номер ",поверки!$H2172)</f>
        <v>Преобразователь давления EJX 530A номер 91R808408</v>
      </c>
    </row>
    <row r="2173" customFormat="false" ht="17.9" hidden="true" customHeight="false" outlineLevel="0" collapsed="false">
      <c r="B2173" s="1" t="s">
        <v>198</v>
      </c>
      <c r="C2173" s="1" t="s">
        <v>30</v>
      </c>
      <c r="D2173" s="1" t="s">
        <v>31</v>
      </c>
      <c r="F2173" s="1" t="s">
        <v>62</v>
      </c>
      <c r="G2173" s="16" t="n">
        <v>45769</v>
      </c>
      <c r="H2173" s="6" t="s">
        <v>4735</v>
      </c>
      <c r="J2173" s="1" t="s">
        <v>34</v>
      </c>
      <c r="K2173" s="1" t="s">
        <v>35</v>
      </c>
      <c r="L2173" s="1" t="s">
        <v>4736</v>
      </c>
      <c r="M2173" s="17" t="str">
        <f aca="false">IF(COUNTIF(поверки!$H$6:$H$3175,поверки!$H2173)&gt;1,"Дубликат","")</f>
        <v/>
      </c>
      <c r="N2173" s="17" t="str">
        <f aca="false">IF(COUNTIF(поверки!$L$6:$L$3175,поверки!$L2173)&gt;1,"Дубликат","")</f>
        <v/>
      </c>
      <c r="O2173" s="18" t="n">
        <v>2168</v>
      </c>
      <c r="P2173" s="17" t="str">
        <f aca="false">CONCATENATE(TEXT(MONTH(поверки!$G2173),"00"),"/",TEXT(поверки!$O2173,"000"), "/",TEXT(YEAR(поверки!$G2173)-2000,"00"))</f>
        <v>04/2168/25</v>
      </c>
      <c r="Q2173" s="17" t="str">
        <f aca="false">VLOOKUP(поверки!$F2173,'соответстиви ОТ типу'!$K$4:$M$344,2,FALSE())</f>
        <v>Преобразователь давления</v>
      </c>
      <c r="R2173" s="17" t="s">
        <v>42</v>
      </c>
      <c r="S2173" s="17" t="s">
        <v>65</v>
      </c>
      <c r="T2173" s="17" t="n">
        <v>7</v>
      </c>
      <c r="U2173" s="19" t="n">
        <f aca="false">VLOOKUP(поверки!$T2173,'Акты п-п'!$C$5:$I$57,2,FALSE())</f>
        <v>45768</v>
      </c>
      <c r="V2173" s="19" t="n">
        <f aca="false">VLOOKUP(поверки!$T2173,'Акты п-п'!$C$5:$I$57,3,FALSE())</f>
        <v>45772</v>
      </c>
      <c r="W2173" s="17" t="str">
        <f aca="false">VLOOKUP(поверки!$T2173,'Акты п-п'!$C$5:$I$57,5,FALSE())</f>
        <v>Кадыков П.Ю.</v>
      </c>
      <c r="X2173" s="17" t="n">
        <f aca="false">поверки!$G2173-поверки!$U2173</f>
        <v>1</v>
      </c>
      <c r="Y2173" s="17" t="n">
        <f aca="false">поверки!$V2173-поверки!$G2173</f>
        <v>3</v>
      </c>
      <c r="Z2173" s="17" t="str">
        <f aca="false">CONCATENATE(поверки!$Q2173," ",поверки!$S2173," номер ",поверки!$H2173)</f>
        <v>Преобразователь давления EJX 530A номер 91R808420</v>
      </c>
    </row>
    <row r="2174" customFormat="false" ht="17.9" hidden="true" customHeight="false" outlineLevel="0" collapsed="false">
      <c r="B2174" s="1" t="s">
        <v>198</v>
      </c>
      <c r="C2174" s="1" t="s">
        <v>30</v>
      </c>
      <c r="D2174" s="1" t="s">
        <v>31</v>
      </c>
      <c r="F2174" s="1" t="s">
        <v>62</v>
      </c>
      <c r="G2174" s="16" t="n">
        <v>45769</v>
      </c>
      <c r="H2174" s="6" t="s">
        <v>4737</v>
      </c>
      <c r="J2174" s="1" t="s">
        <v>34</v>
      </c>
      <c r="K2174" s="1" t="s">
        <v>35</v>
      </c>
      <c r="L2174" s="1" t="s">
        <v>4738</v>
      </c>
      <c r="M2174" s="17" t="str">
        <f aca="false">IF(COUNTIF(поверки!$H$6:$H$3175,поверки!$H2174)&gt;1,"Дубликат","")</f>
        <v/>
      </c>
      <c r="N2174" s="17" t="str">
        <f aca="false">IF(COUNTIF(поверки!$L$6:$L$3175,поверки!$L2174)&gt;1,"Дубликат","")</f>
        <v/>
      </c>
      <c r="O2174" s="18" t="n">
        <v>2169</v>
      </c>
      <c r="P2174" s="17" t="str">
        <f aca="false">CONCATENATE(TEXT(MONTH(поверки!$G2174),"00"),"/",TEXT(поверки!$O2174,"000"), "/",TEXT(YEAR(поверки!$G2174)-2000,"00"))</f>
        <v>04/2169/25</v>
      </c>
      <c r="Q2174" s="17" t="str">
        <f aca="false">VLOOKUP(поверки!$F2174,'соответстиви ОТ типу'!$K$4:$M$344,2,FALSE())</f>
        <v>Преобразователь давления</v>
      </c>
      <c r="R2174" s="17" t="s">
        <v>42</v>
      </c>
      <c r="S2174" s="17" t="s">
        <v>65</v>
      </c>
      <c r="T2174" s="17" t="n">
        <v>7</v>
      </c>
      <c r="U2174" s="19" t="n">
        <f aca="false">VLOOKUP(поверки!$T2174,'Акты п-п'!$C$5:$I$57,2,FALSE())</f>
        <v>45768</v>
      </c>
      <c r="V2174" s="19" t="n">
        <f aca="false">VLOOKUP(поверки!$T2174,'Акты п-п'!$C$5:$I$57,3,FALSE())</f>
        <v>45772</v>
      </c>
      <c r="W2174" s="17" t="str">
        <f aca="false">VLOOKUP(поверки!$T2174,'Акты п-п'!$C$5:$I$57,5,FALSE())</f>
        <v>Кадыков П.Ю.</v>
      </c>
      <c r="X2174" s="17" t="n">
        <f aca="false">поверки!$G2174-поверки!$U2174</f>
        <v>1</v>
      </c>
      <c r="Y2174" s="17" t="n">
        <f aca="false">поверки!$V2174-поверки!$G2174</f>
        <v>3</v>
      </c>
      <c r="Z2174" s="17" t="str">
        <f aca="false">CONCATENATE(поверки!$Q2174," ",поверки!$S2174," номер ",поверки!$H2174)</f>
        <v>Преобразователь давления EJX 530A номер 91R808421</v>
      </c>
    </row>
    <row r="2175" customFormat="false" ht="17.9" hidden="true" customHeight="false" outlineLevel="0" collapsed="false">
      <c r="B2175" s="1" t="s">
        <v>198</v>
      </c>
      <c r="C2175" s="1" t="s">
        <v>30</v>
      </c>
      <c r="D2175" s="1" t="s">
        <v>31</v>
      </c>
      <c r="F2175" s="1" t="s">
        <v>62</v>
      </c>
      <c r="G2175" s="16" t="n">
        <v>45769</v>
      </c>
      <c r="H2175" s="6" t="s">
        <v>4739</v>
      </c>
      <c r="J2175" s="1" t="s">
        <v>34</v>
      </c>
      <c r="K2175" s="1" t="s">
        <v>35</v>
      </c>
      <c r="L2175" s="1" t="s">
        <v>4740</v>
      </c>
      <c r="M2175" s="17" t="str">
        <f aca="false">IF(COUNTIF(поверки!$H$6:$H$3175,поверки!$H2175)&gt;1,"Дубликат","")</f>
        <v/>
      </c>
      <c r="N2175" s="17" t="str">
        <f aca="false">IF(COUNTIF(поверки!$L$6:$L$3175,поверки!$L2175)&gt;1,"Дубликат","")</f>
        <v/>
      </c>
      <c r="O2175" s="18" t="n">
        <v>2170</v>
      </c>
      <c r="P2175" s="17" t="str">
        <f aca="false">CONCATENATE(TEXT(MONTH(поверки!$G2175),"00"),"/",TEXT(поверки!$O2175,"000"), "/",TEXT(YEAR(поверки!$G2175)-2000,"00"))</f>
        <v>04/2170/25</v>
      </c>
      <c r="Q2175" s="17" t="str">
        <f aca="false">VLOOKUP(поверки!$F2175,'соответстиви ОТ типу'!$K$4:$M$344,2,FALSE())</f>
        <v>Преобразователь давления</v>
      </c>
      <c r="R2175" s="17" t="s">
        <v>42</v>
      </c>
      <c r="S2175" s="17" t="s">
        <v>65</v>
      </c>
      <c r="T2175" s="17" t="n">
        <v>7</v>
      </c>
      <c r="U2175" s="19" t="n">
        <f aca="false">VLOOKUP(поверки!$T2175,'Акты п-п'!$C$5:$I$57,2,FALSE())</f>
        <v>45768</v>
      </c>
      <c r="V2175" s="19" t="n">
        <f aca="false">VLOOKUP(поверки!$T2175,'Акты п-п'!$C$5:$I$57,3,FALSE())</f>
        <v>45772</v>
      </c>
      <c r="W2175" s="17" t="str">
        <f aca="false">VLOOKUP(поверки!$T2175,'Акты п-п'!$C$5:$I$57,5,FALSE())</f>
        <v>Кадыков П.Ю.</v>
      </c>
      <c r="X2175" s="17" t="n">
        <f aca="false">поверки!$G2175-поверки!$U2175</f>
        <v>1</v>
      </c>
      <c r="Y2175" s="17" t="n">
        <f aca="false">поверки!$V2175-поверки!$G2175</f>
        <v>3</v>
      </c>
      <c r="Z2175" s="17" t="str">
        <f aca="false">CONCATENATE(поверки!$Q2175," ",поверки!$S2175," номер ",поверки!$H2175)</f>
        <v>Преобразователь давления EJX 530A номер 91R808426</v>
      </c>
    </row>
    <row r="2176" customFormat="false" ht="17.9" hidden="true" customHeight="false" outlineLevel="0" collapsed="false">
      <c r="B2176" s="1" t="s">
        <v>198</v>
      </c>
      <c r="C2176" s="1" t="s">
        <v>30</v>
      </c>
      <c r="D2176" s="1" t="s">
        <v>31</v>
      </c>
      <c r="F2176" s="1" t="s">
        <v>62</v>
      </c>
      <c r="G2176" s="16" t="n">
        <v>45769</v>
      </c>
      <c r="H2176" s="6" t="s">
        <v>4741</v>
      </c>
      <c r="J2176" s="1" t="s">
        <v>34</v>
      </c>
      <c r="K2176" s="1" t="s">
        <v>35</v>
      </c>
      <c r="L2176" s="1" t="s">
        <v>4742</v>
      </c>
      <c r="M2176" s="17" t="str">
        <f aca="false">IF(COUNTIF(поверки!$H$6:$H$3175,поверки!$H2176)&gt;1,"Дубликат","")</f>
        <v/>
      </c>
      <c r="N2176" s="17" t="str">
        <f aca="false">IF(COUNTIF(поверки!$L$6:$L$3175,поверки!$L2176)&gt;1,"Дубликат","")</f>
        <v/>
      </c>
      <c r="O2176" s="18" t="n">
        <v>2171</v>
      </c>
      <c r="P2176" s="17" t="str">
        <f aca="false">CONCATENATE(TEXT(MONTH(поверки!$G2176),"00"),"/",TEXT(поверки!$O2176,"000"), "/",TEXT(YEAR(поверки!$G2176)-2000,"00"))</f>
        <v>04/2171/25</v>
      </c>
      <c r="Q2176" s="17" t="str">
        <f aca="false">VLOOKUP(поверки!$F2176,'соответстиви ОТ типу'!$K$4:$M$344,2,FALSE())</f>
        <v>Преобразователь давления</v>
      </c>
      <c r="R2176" s="17" t="s">
        <v>42</v>
      </c>
      <c r="S2176" s="17" t="s">
        <v>65</v>
      </c>
      <c r="T2176" s="17" t="n">
        <v>7</v>
      </c>
      <c r="U2176" s="19" t="n">
        <f aca="false">VLOOKUP(поверки!$T2176,'Акты п-п'!$C$5:$I$57,2,FALSE())</f>
        <v>45768</v>
      </c>
      <c r="V2176" s="19" t="n">
        <f aca="false">VLOOKUP(поверки!$T2176,'Акты п-п'!$C$5:$I$57,3,FALSE())</f>
        <v>45772</v>
      </c>
      <c r="W2176" s="17" t="str">
        <f aca="false">VLOOKUP(поверки!$T2176,'Акты п-п'!$C$5:$I$57,5,FALSE())</f>
        <v>Кадыков П.Ю.</v>
      </c>
      <c r="X2176" s="17" t="n">
        <f aca="false">поверки!$G2176-поверки!$U2176</f>
        <v>1</v>
      </c>
      <c r="Y2176" s="17" t="n">
        <f aca="false">поверки!$V2176-поверки!$G2176</f>
        <v>3</v>
      </c>
      <c r="Z2176" s="17" t="str">
        <f aca="false">CONCATENATE(поверки!$Q2176," ",поверки!$S2176," номер ",поверки!$H2176)</f>
        <v>Преобразователь давления EJX 530A номер 91R808419</v>
      </c>
    </row>
    <row r="2177" customFormat="false" ht="17.9" hidden="true" customHeight="false" outlineLevel="0" collapsed="false">
      <c r="B2177" s="1" t="s">
        <v>198</v>
      </c>
      <c r="C2177" s="1" t="s">
        <v>30</v>
      </c>
      <c r="D2177" s="1" t="s">
        <v>31</v>
      </c>
      <c r="F2177" s="1" t="s">
        <v>62</v>
      </c>
      <c r="G2177" s="16" t="n">
        <v>45769</v>
      </c>
      <c r="H2177" s="6" t="s">
        <v>4743</v>
      </c>
      <c r="J2177" s="1" t="s">
        <v>34</v>
      </c>
      <c r="K2177" s="1" t="s">
        <v>35</v>
      </c>
      <c r="L2177" s="1" t="s">
        <v>4744</v>
      </c>
      <c r="M2177" s="17" t="str">
        <f aca="false">IF(COUNTIF(поверки!$H$6:$H$3175,поверки!$H2177)&gt;1,"Дубликат","")</f>
        <v/>
      </c>
      <c r="N2177" s="17" t="str">
        <f aca="false">IF(COUNTIF(поверки!$L$6:$L$3175,поверки!$L2177)&gt;1,"Дубликат","")</f>
        <v/>
      </c>
      <c r="O2177" s="18" t="n">
        <v>2172</v>
      </c>
      <c r="P2177" s="17" t="str">
        <f aca="false">CONCATENATE(TEXT(MONTH(поверки!$G2177),"00"),"/",TEXT(поверки!$O2177,"000"), "/",TEXT(YEAR(поверки!$G2177)-2000,"00"))</f>
        <v>04/2172/25</v>
      </c>
      <c r="Q2177" s="17" t="str">
        <f aca="false">VLOOKUP(поверки!$F2177,'соответстиви ОТ типу'!$K$4:$M$344,2,FALSE())</f>
        <v>Преобразователь давления</v>
      </c>
      <c r="R2177" s="17" t="s">
        <v>42</v>
      </c>
      <c r="S2177" s="17" t="s">
        <v>65</v>
      </c>
      <c r="T2177" s="17" t="n">
        <v>7</v>
      </c>
      <c r="U2177" s="19" t="n">
        <f aca="false">VLOOKUP(поверки!$T2177,'Акты п-п'!$C$5:$I$57,2,FALSE())</f>
        <v>45768</v>
      </c>
      <c r="V2177" s="19" t="n">
        <f aca="false">VLOOKUP(поверки!$T2177,'Акты п-п'!$C$5:$I$57,3,FALSE())</f>
        <v>45772</v>
      </c>
      <c r="W2177" s="17" t="str">
        <f aca="false">VLOOKUP(поверки!$T2177,'Акты п-п'!$C$5:$I$57,5,FALSE())</f>
        <v>Кадыков П.Ю.</v>
      </c>
      <c r="X2177" s="17" t="n">
        <f aca="false">поверки!$G2177-поверки!$U2177</f>
        <v>1</v>
      </c>
      <c r="Y2177" s="17" t="n">
        <f aca="false">поверки!$V2177-поверки!$G2177</f>
        <v>3</v>
      </c>
      <c r="Z2177" s="17" t="str">
        <f aca="false">CONCATENATE(поверки!$Q2177," ",поверки!$S2177," номер ",поверки!$H2177)</f>
        <v>Преобразователь давления EJX 530A номер 91R808409</v>
      </c>
    </row>
    <row r="2178" customFormat="false" ht="17.9" hidden="true" customHeight="false" outlineLevel="0" collapsed="false">
      <c r="B2178" s="1" t="s">
        <v>198</v>
      </c>
      <c r="C2178" s="1" t="s">
        <v>30</v>
      </c>
      <c r="D2178" s="1" t="s">
        <v>31</v>
      </c>
      <c r="F2178" s="1" t="s">
        <v>62</v>
      </c>
      <c r="G2178" s="16" t="n">
        <v>45769</v>
      </c>
      <c r="H2178" s="6" t="s">
        <v>4745</v>
      </c>
      <c r="J2178" s="1" t="s">
        <v>34</v>
      </c>
      <c r="K2178" s="1" t="s">
        <v>35</v>
      </c>
      <c r="L2178" s="1" t="s">
        <v>4746</v>
      </c>
      <c r="M2178" s="17" t="str">
        <f aca="false">IF(COUNTIF(поверки!$H$6:$H$3175,поверки!$H2178)&gt;1,"Дубликат","")</f>
        <v/>
      </c>
      <c r="N2178" s="17" t="str">
        <f aca="false">IF(COUNTIF(поверки!$L$6:$L$3175,поверки!$L2178)&gt;1,"Дубликат","")</f>
        <v/>
      </c>
      <c r="O2178" s="18" t="n">
        <v>2173</v>
      </c>
      <c r="P2178" s="17" t="str">
        <f aca="false">CONCATENATE(TEXT(MONTH(поверки!$G2178),"00"),"/",TEXT(поверки!$O2178,"000"), "/",TEXT(YEAR(поверки!$G2178)-2000,"00"))</f>
        <v>04/2173/25</v>
      </c>
      <c r="Q2178" s="17" t="str">
        <f aca="false">VLOOKUP(поверки!$F2178,'соответстиви ОТ типу'!$K$4:$M$344,2,FALSE())</f>
        <v>Преобразователь давления</v>
      </c>
      <c r="R2178" s="17" t="s">
        <v>42</v>
      </c>
      <c r="S2178" s="17" t="s">
        <v>65</v>
      </c>
      <c r="T2178" s="17" t="n">
        <v>7</v>
      </c>
      <c r="U2178" s="19" t="n">
        <f aca="false">VLOOKUP(поверки!$T2178,'Акты п-п'!$C$5:$I$57,2,FALSE())</f>
        <v>45768</v>
      </c>
      <c r="V2178" s="19" t="n">
        <f aca="false">VLOOKUP(поверки!$T2178,'Акты п-п'!$C$5:$I$57,3,FALSE())</f>
        <v>45772</v>
      </c>
      <c r="W2178" s="17" t="str">
        <f aca="false">VLOOKUP(поверки!$T2178,'Акты п-п'!$C$5:$I$57,5,FALSE())</f>
        <v>Кадыков П.Ю.</v>
      </c>
      <c r="X2178" s="17" t="n">
        <f aca="false">поверки!$G2178-поверки!$U2178</f>
        <v>1</v>
      </c>
      <c r="Y2178" s="17" t="n">
        <f aca="false">поверки!$V2178-поверки!$G2178</f>
        <v>3</v>
      </c>
      <c r="Z2178" s="17" t="str">
        <f aca="false">CONCATENATE(поверки!$Q2178," ",поверки!$S2178," номер ",поверки!$H2178)</f>
        <v>Преобразователь давления EJX 530A номер 91R808423</v>
      </c>
    </row>
    <row r="2179" customFormat="false" ht="17.9" hidden="true" customHeight="false" outlineLevel="0" collapsed="false">
      <c r="B2179" s="1" t="s">
        <v>198</v>
      </c>
      <c r="C2179" s="1" t="s">
        <v>30</v>
      </c>
      <c r="D2179" s="1" t="s">
        <v>31</v>
      </c>
      <c r="F2179" s="1" t="s">
        <v>62</v>
      </c>
      <c r="G2179" s="16" t="n">
        <v>45769</v>
      </c>
      <c r="H2179" s="6" t="s">
        <v>4747</v>
      </c>
      <c r="J2179" s="1" t="s">
        <v>34</v>
      </c>
      <c r="K2179" s="1" t="s">
        <v>35</v>
      </c>
      <c r="L2179" s="1" t="s">
        <v>4748</v>
      </c>
      <c r="M2179" s="17" t="str">
        <f aca="false">IF(COUNTIF(поверки!$H$6:$H$3175,поверки!$H2179)&gt;1,"Дубликат","")</f>
        <v/>
      </c>
      <c r="N2179" s="17" t="str">
        <f aca="false">IF(COUNTIF(поверки!$L$6:$L$3175,поверки!$L2179)&gt;1,"Дубликат","")</f>
        <v/>
      </c>
      <c r="O2179" s="18" t="n">
        <v>2174</v>
      </c>
      <c r="P2179" s="17" t="str">
        <f aca="false">CONCATENATE(TEXT(MONTH(поверки!$G2179),"00"),"/",TEXT(поверки!$O2179,"000"), "/",TEXT(YEAR(поверки!$G2179)-2000,"00"))</f>
        <v>04/2174/25</v>
      </c>
      <c r="Q2179" s="17" t="str">
        <f aca="false">VLOOKUP(поверки!$F2179,'соответстиви ОТ типу'!$K$4:$M$344,2,FALSE())</f>
        <v>Преобразователь давления</v>
      </c>
      <c r="R2179" s="17" t="s">
        <v>42</v>
      </c>
      <c r="S2179" s="17" t="s">
        <v>65</v>
      </c>
      <c r="T2179" s="17" t="n">
        <v>7</v>
      </c>
      <c r="U2179" s="19" t="n">
        <f aca="false">VLOOKUP(поверки!$T2179,'Акты п-п'!$C$5:$I$57,2,FALSE())</f>
        <v>45768</v>
      </c>
      <c r="V2179" s="19" t="n">
        <f aca="false">VLOOKUP(поверки!$T2179,'Акты п-п'!$C$5:$I$57,3,FALSE())</f>
        <v>45772</v>
      </c>
      <c r="W2179" s="17" t="str">
        <f aca="false">VLOOKUP(поверки!$T2179,'Акты п-п'!$C$5:$I$57,5,FALSE())</f>
        <v>Кадыков П.Ю.</v>
      </c>
      <c r="X2179" s="17" t="n">
        <f aca="false">поверки!$G2179-поверки!$U2179</f>
        <v>1</v>
      </c>
      <c r="Y2179" s="17" t="n">
        <f aca="false">поверки!$V2179-поверки!$G2179</f>
        <v>3</v>
      </c>
      <c r="Z2179" s="17" t="str">
        <f aca="false">CONCATENATE(поверки!$Q2179," ",поверки!$S2179," номер ",поверки!$H2179)</f>
        <v>Преобразователь давления EJX 530A номер 91R808446</v>
      </c>
    </row>
    <row r="2180" customFormat="false" ht="17.9" hidden="true" customHeight="false" outlineLevel="0" collapsed="false">
      <c r="B2180" s="1" t="s">
        <v>198</v>
      </c>
      <c r="C2180" s="1" t="s">
        <v>30</v>
      </c>
      <c r="D2180" s="1" t="s">
        <v>31</v>
      </c>
      <c r="F2180" s="1" t="s">
        <v>62</v>
      </c>
      <c r="G2180" s="16" t="n">
        <v>45769</v>
      </c>
      <c r="H2180" s="6" t="s">
        <v>4749</v>
      </c>
      <c r="J2180" s="1" t="s">
        <v>34</v>
      </c>
      <c r="K2180" s="1" t="s">
        <v>35</v>
      </c>
      <c r="L2180" s="1" t="s">
        <v>4750</v>
      </c>
      <c r="M2180" s="17" t="str">
        <f aca="false">IF(COUNTIF(поверки!$H$6:$H$3175,поверки!$H2180)&gt;1,"Дубликат","")</f>
        <v/>
      </c>
      <c r="N2180" s="17" t="str">
        <f aca="false">IF(COUNTIF(поверки!$L$6:$L$3175,поверки!$L2180)&gt;1,"Дубликат","")</f>
        <v/>
      </c>
      <c r="O2180" s="18" t="n">
        <v>2175</v>
      </c>
      <c r="P2180" s="17" t="str">
        <f aca="false">CONCATENATE(TEXT(MONTH(поверки!$G2180),"00"),"/",TEXT(поверки!$O2180,"000"), "/",TEXT(YEAR(поверки!$G2180)-2000,"00"))</f>
        <v>04/2175/25</v>
      </c>
      <c r="Q2180" s="17" t="str">
        <f aca="false">VLOOKUP(поверки!$F2180,'соответстиви ОТ типу'!$K$4:$M$344,2,FALSE())</f>
        <v>Преобразователь давления</v>
      </c>
      <c r="R2180" s="17" t="s">
        <v>42</v>
      </c>
      <c r="S2180" s="17" t="s">
        <v>65</v>
      </c>
      <c r="T2180" s="17" t="n">
        <v>7</v>
      </c>
      <c r="U2180" s="19" t="n">
        <f aca="false">VLOOKUP(поверки!$T2180,'Акты п-п'!$C$5:$I$57,2,FALSE())</f>
        <v>45768</v>
      </c>
      <c r="V2180" s="19" t="n">
        <f aca="false">VLOOKUP(поверки!$T2180,'Акты п-п'!$C$5:$I$57,3,FALSE())</f>
        <v>45772</v>
      </c>
      <c r="W2180" s="17" t="str">
        <f aca="false">VLOOKUP(поверки!$T2180,'Акты п-п'!$C$5:$I$57,5,FALSE())</f>
        <v>Кадыков П.Ю.</v>
      </c>
      <c r="X2180" s="17" t="n">
        <f aca="false">поверки!$G2180-поверки!$U2180</f>
        <v>1</v>
      </c>
      <c r="Y2180" s="17" t="n">
        <f aca="false">поверки!$V2180-поверки!$G2180</f>
        <v>3</v>
      </c>
      <c r="Z2180" s="17" t="str">
        <f aca="false">CONCATENATE(поверки!$Q2180," ",поверки!$S2180," номер ",поверки!$H2180)</f>
        <v>Преобразователь давления EJX 530A номер 91R808443</v>
      </c>
    </row>
    <row r="2181" customFormat="false" ht="17.9" hidden="true" customHeight="false" outlineLevel="0" collapsed="false">
      <c r="B2181" s="1" t="s">
        <v>198</v>
      </c>
      <c r="C2181" s="1" t="s">
        <v>30</v>
      </c>
      <c r="D2181" s="1" t="s">
        <v>31</v>
      </c>
      <c r="F2181" s="1" t="s">
        <v>62</v>
      </c>
      <c r="G2181" s="16" t="n">
        <v>45769</v>
      </c>
      <c r="H2181" s="6" t="s">
        <v>4751</v>
      </c>
      <c r="J2181" s="1" t="s">
        <v>34</v>
      </c>
      <c r="K2181" s="1" t="s">
        <v>35</v>
      </c>
      <c r="L2181" s="1" t="s">
        <v>4752</v>
      </c>
      <c r="M2181" s="17" t="str">
        <f aca="false">IF(COUNTIF(поверки!$H$6:$H$3175,поверки!$H2181)&gt;1,"Дубликат","")</f>
        <v/>
      </c>
      <c r="N2181" s="17" t="str">
        <f aca="false">IF(COUNTIF(поверки!$L$6:$L$3175,поверки!$L2181)&gt;1,"Дубликат","")</f>
        <v/>
      </c>
      <c r="O2181" s="18" t="n">
        <v>2176</v>
      </c>
      <c r="P2181" s="17" t="str">
        <f aca="false">CONCATENATE(TEXT(MONTH(поверки!$G2181),"00"),"/",TEXT(поверки!$O2181,"000"), "/",TEXT(YEAR(поверки!$G2181)-2000,"00"))</f>
        <v>04/2176/25</v>
      </c>
      <c r="Q2181" s="17" t="str">
        <f aca="false">VLOOKUP(поверки!$F2181,'соответстиви ОТ типу'!$K$4:$M$344,2,FALSE())</f>
        <v>Преобразователь давления</v>
      </c>
      <c r="R2181" s="17" t="s">
        <v>42</v>
      </c>
      <c r="S2181" s="17" t="s">
        <v>65</v>
      </c>
      <c r="T2181" s="17" t="n">
        <v>7</v>
      </c>
      <c r="U2181" s="19" t="n">
        <f aca="false">VLOOKUP(поверки!$T2181,'Акты п-п'!$C$5:$I$57,2,FALSE())</f>
        <v>45768</v>
      </c>
      <c r="V2181" s="19" t="n">
        <f aca="false">VLOOKUP(поверки!$T2181,'Акты п-п'!$C$5:$I$57,3,FALSE())</f>
        <v>45772</v>
      </c>
      <c r="W2181" s="17" t="str">
        <f aca="false">VLOOKUP(поверки!$T2181,'Акты п-п'!$C$5:$I$57,5,FALSE())</f>
        <v>Кадыков П.Ю.</v>
      </c>
      <c r="X2181" s="17" t="n">
        <f aca="false">поверки!$G2181-поверки!$U2181</f>
        <v>1</v>
      </c>
      <c r="Y2181" s="17" t="n">
        <f aca="false">поверки!$V2181-поверки!$G2181</f>
        <v>3</v>
      </c>
      <c r="Z2181" s="17" t="str">
        <f aca="false">CONCATENATE(поверки!$Q2181," ",поверки!$S2181," номер ",поверки!$H2181)</f>
        <v>Преобразователь давления EJX 530A номер 91R808445</v>
      </c>
    </row>
    <row r="2182" customFormat="false" ht="17.9" hidden="true" customHeight="false" outlineLevel="0" collapsed="false">
      <c r="B2182" s="1" t="s">
        <v>198</v>
      </c>
      <c r="C2182" s="1" t="s">
        <v>30</v>
      </c>
      <c r="D2182" s="1" t="s">
        <v>31</v>
      </c>
      <c r="F2182" s="1" t="s">
        <v>62</v>
      </c>
      <c r="G2182" s="16" t="n">
        <v>45769</v>
      </c>
      <c r="H2182" s="6" t="s">
        <v>4753</v>
      </c>
      <c r="J2182" s="1" t="s">
        <v>34</v>
      </c>
      <c r="K2182" s="1" t="s">
        <v>35</v>
      </c>
      <c r="L2182" s="1" t="s">
        <v>4754</v>
      </c>
      <c r="M2182" s="17" t="str">
        <f aca="false">IF(COUNTIF(поверки!$H$6:$H$3175,поверки!$H2182)&gt;1,"Дубликат","")</f>
        <v/>
      </c>
      <c r="N2182" s="17" t="str">
        <f aca="false">IF(COUNTIF(поверки!$L$6:$L$3175,поверки!$L2182)&gt;1,"Дубликат","")</f>
        <v/>
      </c>
      <c r="O2182" s="18" t="n">
        <v>2177</v>
      </c>
      <c r="P2182" s="17" t="str">
        <f aca="false">CONCATENATE(TEXT(MONTH(поверки!$G2182),"00"),"/",TEXT(поверки!$O2182,"000"), "/",TEXT(YEAR(поверки!$G2182)-2000,"00"))</f>
        <v>04/2177/25</v>
      </c>
      <c r="Q2182" s="17" t="str">
        <f aca="false">VLOOKUP(поверки!$F2182,'соответстиви ОТ типу'!$K$4:$M$344,2,FALSE())</f>
        <v>Преобразователь давления</v>
      </c>
      <c r="R2182" s="17" t="s">
        <v>42</v>
      </c>
      <c r="S2182" s="17" t="s">
        <v>65</v>
      </c>
      <c r="T2182" s="17" t="n">
        <v>7</v>
      </c>
      <c r="U2182" s="19" t="n">
        <f aca="false">VLOOKUP(поверки!$T2182,'Акты п-п'!$C$5:$I$57,2,FALSE())</f>
        <v>45768</v>
      </c>
      <c r="V2182" s="19" t="n">
        <f aca="false">VLOOKUP(поверки!$T2182,'Акты п-п'!$C$5:$I$57,3,FALSE())</f>
        <v>45772</v>
      </c>
      <c r="W2182" s="17" t="str">
        <f aca="false">VLOOKUP(поверки!$T2182,'Акты п-п'!$C$5:$I$57,5,FALSE())</f>
        <v>Кадыков П.Ю.</v>
      </c>
      <c r="X2182" s="17" t="n">
        <f aca="false">поверки!$G2182-поверки!$U2182</f>
        <v>1</v>
      </c>
      <c r="Y2182" s="17" t="n">
        <f aca="false">поверки!$V2182-поверки!$G2182</f>
        <v>3</v>
      </c>
      <c r="Z2182" s="17" t="str">
        <f aca="false">CONCATENATE(поверки!$Q2182," ",поверки!$S2182," номер ",поверки!$H2182)</f>
        <v>Преобразователь давления EJX 530A номер 91R808448</v>
      </c>
    </row>
    <row r="2183" customFormat="false" ht="17.9" hidden="true" customHeight="false" outlineLevel="0" collapsed="false">
      <c r="B2183" s="1" t="s">
        <v>198</v>
      </c>
      <c r="C2183" s="1" t="s">
        <v>30</v>
      </c>
      <c r="D2183" s="1" t="s">
        <v>31</v>
      </c>
      <c r="F2183" s="1" t="s">
        <v>62</v>
      </c>
      <c r="G2183" s="16" t="n">
        <v>45769</v>
      </c>
      <c r="H2183" s="6" t="s">
        <v>4755</v>
      </c>
      <c r="J2183" s="1" t="s">
        <v>34</v>
      </c>
      <c r="K2183" s="1" t="s">
        <v>35</v>
      </c>
      <c r="L2183" s="1" t="s">
        <v>4756</v>
      </c>
      <c r="M2183" s="17" t="str">
        <f aca="false">IF(COUNTIF(поверки!$H$6:$H$3175,поверки!$H2183)&gt;1,"Дубликат","")</f>
        <v/>
      </c>
      <c r="N2183" s="17" t="str">
        <f aca="false">IF(COUNTIF(поверки!$L$6:$L$3175,поверки!$L2183)&gt;1,"Дубликат","")</f>
        <v/>
      </c>
      <c r="O2183" s="18" t="n">
        <v>2178</v>
      </c>
      <c r="P2183" s="17" t="str">
        <f aca="false">CONCATENATE(TEXT(MONTH(поверки!$G2183),"00"),"/",TEXT(поверки!$O2183,"000"), "/",TEXT(YEAR(поверки!$G2183)-2000,"00"))</f>
        <v>04/2178/25</v>
      </c>
      <c r="Q2183" s="17" t="str">
        <f aca="false">VLOOKUP(поверки!$F2183,'соответстиви ОТ типу'!$K$4:$M$344,2,FALSE())</f>
        <v>Преобразователь давления</v>
      </c>
      <c r="R2183" s="17" t="s">
        <v>42</v>
      </c>
      <c r="S2183" s="17" t="s">
        <v>65</v>
      </c>
      <c r="T2183" s="17" t="n">
        <v>7</v>
      </c>
      <c r="U2183" s="19" t="n">
        <f aca="false">VLOOKUP(поверки!$T2183,'Акты п-п'!$C$5:$I$57,2,FALSE())</f>
        <v>45768</v>
      </c>
      <c r="V2183" s="19" t="n">
        <f aca="false">VLOOKUP(поверки!$T2183,'Акты п-п'!$C$5:$I$57,3,FALSE())</f>
        <v>45772</v>
      </c>
      <c r="W2183" s="17" t="str">
        <f aca="false">VLOOKUP(поверки!$T2183,'Акты п-п'!$C$5:$I$57,5,FALSE())</f>
        <v>Кадыков П.Ю.</v>
      </c>
      <c r="X2183" s="17" t="n">
        <f aca="false">поверки!$G2183-поверки!$U2183</f>
        <v>1</v>
      </c>
      <c r="Y2183" s="17" t="n">
        <f aca="false">поверки!$V2183-поверки!$G2183</f>
        <v>3</v>
      </c>
      <c r="Z2183" s="17" t="str">
        <f aca="false">CONCATENATE(поверки!$Q2183," ",поверки!$S2183," номер ",поверки!$H2183)</f>
        <v>Преобразователь давления EJX 530A номер 91R808385</v>
      </c>
    </row>
    <row r="2184" customFormat="false" ht="17.9" hidden="true" customHeight="false" outlineLevel="0" collapsed="false">
      <c r="B2184" s="1" t="s">
        <v>198</v>
      </c>
      <c r="C2184" s="1" t="s">
        <v>30</v>
      </c>
      <c r="D2184" s="1" t="s">
        <v>31</v>
      </c>
      <c r="F2184" s="1" t="s">
        <v>62</v>
      </c>
      <c r="G2184" s="16" t="n">
        <v>45769</v>
      </c>
      <c r="H2184" s="6" t="s">
        <v>4757</v>
      </c>
      <c r="J2184" s="1" t="s">
        <v>34</v>
      </c>
      <c r="K2184" s="1" t="s">
        <v>35</v>
      </c>
      <c r="L2184" s="1" t="s">
        <v>4758</v>
      </c>
      <c r="M2184" s="17" t="str">
        <f aca="false">IF(COUNTIF(поверки!$H$6:$H$3175,поверки!$H2184)&gt;1,"Дубликат","")</f>
        <v/>
      </c>
      <c r="N2184" s="17" t="str">
        <f aca="false">IF(COUNTIF(поверки!$L$6:$L$3175,поверки!$L2184)&gt;1,"Дубликат","")</f>
        <v/>
      </c>
      <c r="O2184" s="18" t="n">
        <v>2179</v>
      </c>
      <c r="P2184" s="17" t="str">
        <f aca="false">CONCATENATE(TEXT(MONTH(поверки!$G2184),"00"),"/",TEXT(поверки!$O2184,"000"), "/",TEXT(YEAR(поверки!$G2184)-2000,"00"))</f>
        <v>04/2179/25</v>
      </c>
      <c r="Q2184" s="17" t="str">
        <f aca="false">VLOOKUP(поверки!$F2184,'соответстиви ОТ типу'!$K$4:$M$344,2,FALSE())</f>
        <v>Преобразователь давления</v>
      </c>
      <c r="R2184" s="17" t="s">
        <v>42</v>
      </c>
      <c r="S2184" s="17" t="s">
        <v>65</v>
      </c>
      <c r="T2184" s="17" t="n">
        <v>7</v>
      </c>
      <c r="U2184" s="19" t="n">
        <f aca="false">VLOOKUP(поверки!$T2184,'Акты п-п'!$C$5:$I$57,2,FALSE())</f>
        <v>45768</v>
      </c>
      <c r="V2184" s="19" t="n">
        <f aca="false">VLOOKUP(поверки!$T2184,'Акты п-п'!$C$5:$I$57,3,FALSE())</f>
        <v>45772</v>
      </c>
      <c r="W2184" s="17" t="str">
        <f aca="false">VLOOKUP(поверки!$T2184,'Акты п-п'!$C$5:$I$57,5,FALSE())</f>
        <v>Кадыков П.Ю.</v>
      </c>
      <c r="X2184" s="17" t="n">
        <f aca="false">поверки!$G2184-поверки!$U2184</f>
        <v>1</v>
      </c>
      <c r="Y2184" s="17" t="n">
        <f aca="false">поверки!$V2184-поверки!$G2184</f>
        <v>3</v>
      </c>
      <c r="Z2184" s="17" t="str">
        <f aca="false">CONCATENATE(поверки!$Q2184," ",поверки!$S2184," номер ",поверки!$H2184)</f>
        <v>Преобразователь давления EJX 530A номер 91R808437</v>
      </c>
    </row>
    <row r="2185" customFormat="false" ht="17.9" hidden="true" customHeight="false" outlineLevel="0" collapsed="false">
      <c r="B2185" s="1" t="s">
        <v>198</v>
      </c>
      <c r="C2185" s="1" t="s">
        <v>30</v>
      </c>
      <c r="D2185" s="1" t="s">
        <v>31</v>
      </c>
      <c r="F2185" s="1" t="s">
        <v>62</v>
      </c>
      <c r="G2185" s="16" t="n">
        <v>45769</v>
      </c>
      <c r="H2185" s="6" t="s">
        <v>4759</v>
      </c>
      <c r="J2185" s="1" t="s">
        <v>34</v>
      </c>
      <c r="K2185" s="1" t="s">
        <v>35</v>
      </c>
      <c r="L2185" s="1" t="s">
        <v>4760</v>
      </c>
      <c r="M2185" s="17" t="str">
        <f aca="false">IF(COUNTIF(поверки!$H$6:$H$3175,поверки!$H2185)&gt;1,"Дубликат","")</f>
        <v/>
      </c>
      <c r="N2185" s="17" t="str">
        <f aca="false">IF(COUNTIF(поверки!$L$6:$L$3175,поверки!$L2185)&gt;1,"Дубликат","")</f>
        <v/>
      </c>
      <c r="O2185" s="18" t="n">
        <v>2180</v>
      </c>
      <c r="P2185" s="17" t="str">
        <f aca="false">CONCATENATE(TEXT(MONTH(поверки!$G2185),"00"),"/",TEXT(поверки!$O2185,"000"), "/",TEXT(YEAR(поверки!$G2185)-2000,"00"))</f>
        <v>04/2180/25</v>
      </c>
      <c r="Q2185" s="17" t="str">
        <f aca="false">VLOOKUP(поверки!$F2185,'соответстиви ОТ типу'!$K$4:$M$344,2,FALSE())</f>
        <v>Преобразователь давления</v>
      </c>
      <c r="R2185" s="17" t="s">
        <v>42</v>
      </c>
      <c r="S2185" s="17" t="s">
        <v>65</v>
      </c>
      <c r="T2185" s="17" t="n">
        <v>7</v>
      </c>
      <c r="U2185" s="19" t="n">
        <f aca="false">VLOOKUP(поверки!$T2185,'Акты п-п'!$C$5:$I$57,2,FALSE())</f>
        <v>45768</v>
      </c>
      <c r="V2185" s="19" t="n">
        <f aca="false">VLOOKUP(поверки!$T2185,'Акты п-п'!$C$5:$I$57,3,FALSE())</f>
        <v>45772</v>
      </c>
      <c r="W2185" s="17" t="str">
        <f aca="false">VLOOKUP(поверки!$T2185,'Акты п-п'!$C$5:$I$57,5,FALSE())</f>
        <v>Кадыков П.Ю.</v>
      </c>
      <c r="X2185" s="17" t="n">
        <f aca="false">поверки!$G2185-поверки!$U2185</f>
        <v>1</v>
      </c>
      <c r="Y2185" s="17" t="n">
        <f aca="false">поверки!$V2185-поверки!$G2185</f>
        <v>3</v>
      </c>
      <c r="Z2185" s="17" t="str">
        <f aca="false">CONCATENATE(поверки!$Q2185," ",поверки!$S2185," номер ",поверки!$H2185)</f>
        <v>Преобразователь давления EJX 530A номер 91R808388</v>
      </c>
    </row>
    <row r="2186" customFormat="false" ht="17.9" hidden="true" customHeight="false" outlineLevel="0" collapsed="false">
      <c r="B2186" s="1" t="s">
        <v>198</v>
      </c>
      <c r="C2186" s="1" t="s">
        <v>30</v>
      </c>
      <c r="D2186" s="1" t="s">
        <v>31</v>
      </c>
      <c r="F2186" s="1" t="s">
        <v>62</v>
      </c>
      <c r="G2186" s="16" t="n">
        <v>45769</v>
      </c>
      <c r="H2186" s="6" t="s">
        <v>4761</v>
      </c>
      <c r="J2186" s="1" t="s">
        <v>34</v>
      </c>
      <c r="K2186" s="1" t="s">
        <v>35</v>
      </c>
      <c r="L2186" s="1" t="s">
        <v>4762</v>
      </c>
      <c r="M2186" s="17" t="str">
        <f aca="false">IF(COUNTIF(поверки!$H$6:$H$3175,поверки!$H2186)&gt;1,"Дубликат","")</f>
        <v/>
      </c>
      <c r="N2186" s="17" t="str">
        <f aca="false">IF(COUNTIF(поверки!$L$6:$L$3175,поверки!$L2186)&gt;1,"Дубликат","")</f>
        <v/>
      </c>
      <c r="O2186" s="18" t="n">
        <v>2181</v>
      </c>
      <c r="P2186" s="17" t="str">
        <f aca="false">CONCATENATE(TEXT(MONTH(поверки!$G2186),"00"),"/",TEXT(поверки!$O2186,"000"), "/",TEXT(YEAR(поверки!$G2186)-2000,"00"))</f>
        <v>04/2181/25</v>
      </c>
      <c r="Q2186" s="17" t="str">
        <f aca="false">VLOOKUP(поверки!$F2186,'соответстиви ОТ типу'!$K$4:$M$344,2,FALSE())</f>
        <v>Преобразователь давления</v>
      </c>
      <c r="R2186" s="17" t="s">
        <v>42</v>
      </c>
      <c r="S2186" s="17" t="s">
        <v>65</v>
      </c>
      <c r="T2186" s="17" t="n">
        <v>7</v>
      </c>
      <c r="U2186" s="19" t="n">
        <f aca="false">VLOOKUP(поверки!$T2186,'Акты п-п'!$C$5:$I$57,2,FALSE())</f>
        <v>45768</v>
      </c>
      <c r="V2186" s="19" t="n">
        <f aca="false">VLOOKUP(поверки!$T2186,'Акты п-п'!$C$5:$I$57,3,FALSE())</f>
        <v>45772</v>
      </c>
      <c r="W2186" s="17" t="str">
        <f aca="false">VLOOKUP(поверки!$T2186,'Акты п-п'!$C$5:$I$57,5,FALSE())</f>
        <v>Кадыков П.Ю.</v>
      </c>
      <c r="X2186" s="17" t="n">
        <f aca="false">поверки!$G2186-поверки!$U2186</f>
        <v>1</v>
      </c>
      <c r="Y2186" s="17" t="n">
        <f aca="false">поверки!$V2186-поверки!$G2186</f>
        <v>3</v>
      </c>
      <c r="Z2186" s="17" t="str">
        <f aca="false">CONCATENATE(поверки!$Q2186," ",поверки!$S2186," номер ",поверки!$H2186)</f>
        <v>Преобразователь давления EJX 530A номер 91R808432</v>
      </c>
    </row>
    <row r="2187" customFormat="false" ht="17.9" hidden="true" customHeight="false" outlineLevel="0" collapsed="false">
      <c r="B2187" s="1" t="s">
        <v>198</v>
      </c>
      <c r="C2187" s="1" t="s">
        <v>30</v>
      </c>
      <c r="D2187" s="1" t="s">
        <v>31</v>
      </c>
      <c r="F2187" s="1" t="s">
        <v>62</v>
      </c>
      <c r="G2187" s="16" t="n">
        <v>45769</v>
      </c>
      <c r="H2187" s="6" t="s">
        <v>4763</v>
      </c>
      <c r="J2187" s="1" t="s">
        <v>34</v>
      </c>
      <c r="K2187" s="1" t="s">
        <v>35</v>
      </c>
      <c r="L2187" s="1" t="s">
        <v>4764</v>
      </c>
      <c r="M2187" s="17" t="str">
        <f aca="false">IF(COUNTIF(поверки!$H$6:$H$3175,поверки!$H2187)&gt;1,"Дубликат","")</f>
        <v/>
      </c>
      <c r="N2187" s="17" t="str">
        <f aca="false">IF(COUNTIF(поверки!$L$6:$L$3175,поверки!$L2187)&gt;1,"Дубликат","")</f>
        <v/>
      </c>
      <c r="O2187" s="18" t="n">
        <v>2182</v>
      </c>
      <c r="P2187" s="17" t="str">
        <f aca="false">CONCATENATE(TEXT(MONTH(поверки!$G2187),"00"),"/",TEXT(поверки!$O2187,"000"), "/",TEXT(YEAR(поверки!$G2187)-2000,"00"))</f>
        <v>04/2182/25</v>
      </c>
      <c r="Q2187" s="17" t="str">
        <f aca="false">VLOOKUP(поверки!$F2187,'соответстиви ОТ типу'!$K$4:$M$344,2,FALSE())</f>
        <v>Преобразователь давления</v>
      </c>
      <c r="R2187" s="17" t="s">
        <v>42</v>
      </c>
      <c r="S2187" s="17" t="s">
        <v>65</v>
      </c>
      <c r="T2187" s="17" t="n">
        <v>7</v>
      </c>
      <c r="U2187" s="19" t="n">
        <f aca="false">VLOOKUP(поверки!$T2187,'Акты п-п'!$C$5:$I$57,2,FALSE())</f>
        <v>45768</v>
      </c>
      <c r="V2187" s="19" t="n">
        <f aca="false">VLOOKUP(поверки!$T2187,'Акты п-п'!$C$5:$I$57,3,FALSE())</f>
        <v>45772</v>
      </c>
      <c r="W2187" s="17" t="str">
        <f aca="false">VLOOKUP(поверки!$T2187,'Акты п-п'!$C$5:$I$57,5,FALSE())</f>
        <v>Кадыков П.Ю.</v>
      </c>
      <c r="X2187" s="17" t="n">
        <f aca="false">поверки!$G2187-поверки!$U2187</f>
        <v>1</v>
      </c>
      <c r="Y2187" s="17" t="n">
        <f aca="false">поверки!$V2187-поверки!$G2187</f>
        <v>3</v>
      </c>
      <c r="Z2187" s="17" t="str">
        <f aca="false">CONCATENATE(поверки!$Q2187," ",поверки!$S2187," номер ",поверки!$H2187)</f>
        <v>Преобразователь давления EJX 530A номер 91R808389</v>
      </c>
    </row>
    <row r="2188" customFormat="false" ht="17.9" hidden="true" customHeight="false" outlineLevel="0" collapsed="false">
      <c r="B2188" s="1" t="s">
        <v>198</v>
      </c>
      <c r="C2188" s="1" t="s">
        <v>30</v>
      </c>
      <c r="D2188" s="1" t="s">
        <v>31</v>
      </c>
      <c r="F2188" s="1" t="s">
        <v>62</v>
      </c>
      <c r="G2188" s="16" t="n">
        <v>45769</v>
      </c>
      <c r="H2188" s="6" t="s">
        <v>4765</v>
      </c>
      <c r="J2188" s="1" t="s">
        <v>34</v>
      </c>
      <c r="K2188" s="1" t="s">
        <v>35</v>
      </c>
      <c r="L2188" s="1" t="s">
        <v>4766</v>
      </c>
      <c r="M2188" s="17" t="str">
        <f aca="false">IF(COUNTIF(поверки!$H$6:$H$3175,поверки!$H2188)&gt;1,"Дубликат","")</f>
        <v/>
      </c>
      <c r="N2188" s="17" t="str">
        <f aca="false">IF(COUNTIF(поверки!$L$6:$L$3175,поверки!$L2188)&gt;1,"Дубликат","")</f>
        <v/>
      </c>
      <c r="O2188" s="18" t="n">
        <v>2183</v>
      </c>
      <c r="P2188" s="17" t="str">
        <f aca="false">CONCATENATE(TEXT(MONTH(поверки!$G2188),"00"),"/",TEXT(поверки!$O2188,"000"), "/",TEXT(YEAR(поверки!$G2188)-2000,"00"))</f>
        <v>04/2183/25</v>
      </c>
      <c r="Q2188" s="17" t="str">
        <f aca="false">VLOOKUP(поверки!$F2188,'соответстиви ОТ типу'!$K$4:$M$344,2,FALSE())</f>
        <v>Преобразователь давления</v>
      </c>
      <c r="R2188" s="17" t="s">
        <v>42</v>
      </c>
      <c r="S2188" s="17" t="s">
        <v>65</v>
      </c>
      <c r="T2188" s="17" t="n">
        <v>7</v>
      </c>
      <c r="U2188" s="19" t="n">
        <f aca="false">VLOOKUP(поверки!$T2188,'Акты п-п'!$C$5:$I$57,2,FALSE())</f>
        <v>45768</v>
      </c>
      <c r="V2188" s="19" t="n">
        <f aca="false">VLOOKUP(поверки!$T2188,'Акты п-п'!$C$5:$I$57,3,FALSE())</f>
        <v>45772</v>
      </c>
      <c r="W2188" s="17" t="str">
        <f aca="false">VLOOKUP(поверки!$T2188,'Акты п-п'!$C$5:$I$57,5,FALSE())</f>
        <v>Кадыков П.Ю.</v>
      </c>
      <c r="X2188" s="17" t="n">
        <f aca="false">поверки!$G2188-поверки!$U2188</f>
        <v>1</v>
      </c>
      <c r="Y2188" s="17" t="n">
        <f aca="false">поверки!$V2188-поверки!$G2188</f>
        <v>3</v>
      </c>
      <c r="Z2188" s="17" t="str">
        <f aca="false">CONCATENATE(поверки!$Q2188," ",поверки!$S2188," номер ",поверки!$H2188)</f>
        <v>Преобразователь давления EJX 530A номер 91R808391</v>
      </c>
    </row>
    <row r="2189" customFormat="false" ht="17.9" hidden="true" customHeight="false" outlineLevel="0" collapsed="false">
      <c r="B2189" s="1" t="s">
        <v>198</v>
      </c>
      <c r="C2189" s="1" t="s">
        <v>30</v>
      </c>
      <c r="D2189" s="1" t="s">
        <v>31</v>
      </c>
      <c r="F2189" s="1" t="s">
        <v>62</v>
      </c>
      <c r="G2189" s="16" t="n">
        <v>45769</v>
      </c>
      <c r="H2189" s="6" t="s">
        <v>4767</v>
      </c>
      <c r="J2189" s="1" t="s">
        <v>34</v>
      </c>
      <c r="K2189" s="1" t="s">
        <v>35</v>
      </c>
      <c r="L2189" s="1" t="s">
        <v>4768</v>
      </c>
      <c r="M2189" s="17" t="str">
        <f aca="false">IF(COUNTIF(поверки!$H$6:$H$3175,поверки!$H2189)&gt;1,"Дубликат","")</f>
        <v/>
      </c>
      <c r="N2189" s="17" t="str">
        <f aca="false">IF(COUNTIF(поверки!$L$6:$L$3175,поверки!$L2189)&gt;1,"Дубликат","")</f>
        <v/>
      </c>
      <c r="O2189" s="18" t="n">
        <v>2184</v>
      </c>
      <c r="P2189" s="17" t="str">
        <f aca="false">CONCATENATE(TEXT(MONTH(поверки!$G2189),"00"),"/",TEXT(поверки!$O2189,"000"), "/",TEXT(YEAR(поверки!$G2189)-2000,"00"))</f>
        <v>04/2184/25</v>
      </c>
      <c r="Q2189" s="17" t="str">
        <f aca="false">VLOOKUP(поверки!$F2189,'соответстиви ОТ типу'!$K$4:$M$344,2,FALSE())</f>
        <v>Преобразователь давления</v>
      </c>
      <c r="R2189" s="17" t="s">
        <v>42</v>
      </c>
      <c r="S2189" s="17" t="s">
        <v>65</v>
      </c>
      <c r="T2189" s="17" t="n">
        <v>7</v>
      </c>
      <c r="U2189" s="19" t="n">
        <f aca="false">VLOOKUP(поверки!$T2189,'Акты п-п'!$C$5:$I$57,2,FALSE())</f>
        <v>45768</v>
      </c>
      <c r="V2189" s="19" t="n">
        <f aca="false">VLOOKUP(поверки!$T2189,'Акты п-п'!$C$5:$I$57,3,FALSE())</f>
        <v>45772</v>
      </c>
      <c r="W2189" s="17" t="str">
        <f aca="false">VLOOKUP(поверки!$T2189,'Акты п-п'!$C$5:$I$57,5,FALSE())</f>
        <v>Кадыков П.Ю.</v>
      </c>
      <c r="X2189" s="17" t="n">
        <f aca="false">поверки!$G2189-поверки!$U2189</f>
        <v>1</v>
      </c>
      <c r="Y2189" s="17" t="n">
        <f aca="false">поверки!$V2189-поверки!$G2189</f>
        <v>3</v>
      </c>
      <c r="Z2189" s="17" t="str">
        <f aca="false">CONCATENATE(поверки!$Q2189," ",поверки!$S2189," номер ",поверки!$H2189)</f>
        <v>Преобразователь давления EJX 530A номер 91R808433</v>
      </c>
    </row>
    <row r="2190" customFormat="false" ht="17.9" hidden="true" customHeight="false" outlineLevel="0" collapsed="false">
      <c r="B2190" s="1" t="s">
        <v>198</v>
      </c>
      <c r="C2190" s="1" t="s">
        <v>30</v>
      </c>
      <c r="D2190" s="1" t="s">
        <v>31</v>
      </c>
      <c r="F2190" s="1" t="s">
        <v>62</v>
      </c>
      <c r="G2190" s="16" t="n">
        <v>45769</v>
      </c>
      <c r="H2190" s="6" t="s">
        <v>4769</v>
      </c>
      <c r="J2190" s="1" t="s">
        <v>34</v>
      </c>
      <c r="K2190" s="1" t="s">
        <v>35</v>
      </c>
      <c r="L2190" s="1" t="s">
        <v>4770</v>
      </c>
      <c r="M2190" s="17" t="str">
        <f aca="false">IF(COUNTIF(поверки!$H$6:$H$3175,поверки!$H2190)&gt;1,"Дубликат","")</f>
        <v/>
      </c>
      <c r="N2190" s="17" t="str">
        <f aca="false">IF(COUNTIF(поверки!$L$6:$L$3175,поверки!$L2190)&gt;1,"Дубликат","")</f>
        <v/>
      </c>
      <c r="O2190" s="18" t="n">
        <v>2185</v>
      </c>
      <c r="P2190" s="17" t="str">
        <f aca="false">CONCATENATE(TEXT(MONTH(поверки!$G2190),"00"),"/",TEXT(поверки!$O2190,"000"), "/",TEXT(YEAR(поверки!$G2190)-2000,"00"))</f>
        <v>04/2185/25</v>
      </c>
      <c r="Q2190" s="17" t="str">
        <f aca="false">VLOOKUP(поверки!$F2190,'соответстиви ОТ типу'!$K$4:$M$344,2,FALSE())</f>
        <v>Преобразователь давления</v>
      </c>
      <c r="R2190" s="17" t="s">
        <v>42</v>
      </c>
      <c r="S2190" s="17" t="s">
        <v>65</v>
      </c>
      <c r="T2190" s="17" t="n">
        <v>7</v>
      </c>
      <c r="U2190" s="19" t="n">
        <f aca="false">VLOOKUP(поверки!$T2190,'Акты п-п'!$C$5:$I$57,2,FALSE())</f>
        <v>45768</v>
      </c>
      <c r="V2190" s="19" t="n">
        <f aca="false">VLOOKUP(поверки!$T2190,'Акты п-п'!$C$5:$I$57,3,FALSE())</f>
        <v>45772</v>
      </c>
      <c r="W2190" s="17" t="str">
        <f aca="false">VLOOKUP(поверки!$T2190,'Акты п-п'!$C$5:$I$57,5,FALSE())</f>
        <v>Кадыков П.Ю.</v>
      </c>
      <c r="X2190" s="17" t="n">
        <f aca="false">поверки!$G2190-поверки!$U2190</f>
        <v>1</v>
      </c>
      <c r="Y2190" s="17" t="n">
        <f aca="false">поверки!$V2190-поверки!$G2190</f>
        <v>3</v>
      </c>
      <c r="Z2190" s="17" t="str">
        <f aca="false">CONCATENATE(поверки!$Q2190," ",поверки!$S2190," номер ",поверки!$H2190)</f>
        <v>Преобразователь давления EJX 530A номер 91R808392</v>
      </c>
    </row>
    <row r="2191" customFormat="false" ht="17.9" hidden="true" customHeight="false" outlineLevel="0" collapsed="false">
      <c r="B2191" s="1" t="s">
        <v>198</v>
      </c>
      <c r="C2191" s="1" t="s">
        <v>30</v>
      </c>
      <c r="D2191" s="1" t="s">
        <v>31</v>
      </c>
      <c r="F2191" s="1" t="s">
        <v>62</v>
      </c>
      <c r="G2191" s="16" t="n">
        <v>45769</v>
      </c>
      <c r="H2191" s="6" t="s">
        <v>4771</v>
      </c>
      <c r="J2191" s="1" t="s">
        <v>34</v>
      </c>
      <c r="K2191" s="1" t="s">
        <v>35</v>
      </c>
      <c r="L2191" s="1" t="s">
        <v>4772</v>
      </c>
      <c r="M2191" s="17" t="str">
        <f aca="false">IF(COUNTIF(поверки!$H$6:$H$3175,поверки!$H2191)&gt;1,"Дубликат","")</f>
        <v/>
      </c>
      <c r="N2191" s="17" t="str">
        <f aca="false">IF(COUNTIF(поверки!$L$6:$L$3175,поверки!$L2191)&gt;1,"Дубликат","")</f>
        <v/>
      </c>
      <c r="O2191" s="18" t="n">
        <v>2186</v>
      </c>
      <c r="P2191" s="17" t="str">
        <f aca="false">CONCATENATE(TEXT(MONTH(поверки!$G2191),"00"),"/",TEXT(поверки!$O2191,"000"), "/",TEXT(YEAR(поверки!$G2191)-2000,"00"))</f>
        <v>04/2186/25</v>
      </c>
      <c r="Q2191" s="17" t="str">
        <f aca="false">VLOOKUP(поверки!$F2191,'соответстиви ОТ типу'!$K$4:$M$344,2,FALSE())</f>
        <v>Преобразователь давления</v>
      </c>
      <c r="R2191" s="17" t="s">
        <v>42</v>
      </c>
      <c r="S2191" s="17" t="s">
        <v>65</v>
      </c>
      <c r="T2191" s="17" t="n">
        <v>7</v>
      </c>
      <c r="U2191" s="19" t="n">
        <f aca="false">VLOOKUP(поверки!$T2191,'Акты п-п'!$C$5:$I$57,2,FALSE())</f>
        <v>45768</v>
      </c>
      <c r="V2191" s="19" t="n">
        <f aca="false">VLOOKUP(поверки!$T2191,'Акты п-п'!$C$5:$I$57,3,FALSE())</f>
        <v>45772</v>
      </c>
      <c r="W2191" s="17" t="str">
        <f aca="false">VLOOKUP(поверки!$T2191,'Акты п-п'!$C$5:$I$57,5,FALSE())</f>
        <v>Кадыков П.Ю.</v>
      </c>
      <c r="X2191" s="17" t="n">
        <f aca="false">поверки!$G2191-поверки!$U2191</f>
        <v>1</v>
      </c>
      <c r="Y2191" s="17" t="n">
        <f aca="false">поверки!$V2191-поверки!$G2191</f>
        <v>3</v>
      </c>
      <c r="Z2191" s="17" t="str">
        <f aca="false">CONCATENATE(поверки!$Q2191," ",поверки!$S2191," номер ",поверки!$H2191)</f>
        <v>Преобразователь давления EJX 530A номер 91T607105</v>
      </c>
    </row>
    <row r="2192" customFormat="false" ht="17.9" hidden="true" customHeight="false" outlineLevel="0" collapsed="false">
      <c r="B2192" s="1" t="s">
        <v>198</v>
      </c>
      <c r="C2192" s="1" t="s">
        <v>30</v>
      </c>
      <c r="D2192" s="1" t="s">
        <v>31</v>
      </c>
      <c r="F2192" s="1" t="s">
        <v>62</v>
      </c>
      <c r="G2192" s="16" t="n">
        <v>45769</v>
      </c>
      <c r="H2192" s="6" t="s">
        <v>4773</v>
      </c>
      <c r="J2192" s="1" t="s">
        <v>34</v>
      </c>
      <c r="K2192" s="1" t="s">
        <v>35</v>
      </c>
      <c r="L2192" s="1" t="s">
        <v>4774</v>
      </c>
      <c r="M2192" s="17" t="str">
        <f aca="false">IF(COUNTIF(поверки!$H$6:$H$3175,поверки!$H2192)&gt;1,"Дубликат","")</f>
        <v/>
      </c>
      <c r="N2192" s="17" t="str">
        <f aca="false">IF(COUNTIF(поверки!$L$6:$L$3175,поверки!$L2192)&gt;1,"Дубликат","")</f>
        <v/>
      </c>
      <c r="O2192" s="18" t="n">
        <v>2187</v>
      </c>
      <c r="P2192" s="17" t="str">
        <f aca="false">CONCATENATE(TEXT(MONTH(поверки!$G2192),"00"),"/",TEXT(поверки!$O2192,"000"), "/",TEXT(YEAR(поверки!$G2192)-2000,"00"))</f>
        <v>04/2187/25</v>
      </c>
      <c r="Q2192" s="17" t="str">
        <f aca="false">VLOOKUP(поверки!$F2192,'соответстиви ОТ типу'!$K$4:$M$344,2,FALSE())</f>
        <v>Преобразователь давления</v>
      </c>
      <c r="R2192" s="17" t="s">
        <v>42</v>
      </c>
      <c r="S2192" s="17" t="s">
        <v>65</v>
      </c>
      <c r="T2192" s="17" t="n">
        <v>7</v>
      </c>
      <c r="U2192" s="19" t="n">
        <f aca="false">VLOOKUP(поверки!$T2192,'Акты п-п'!$C$5:$I$57,2,FALSE())</f>
        <v>45768</v>
      </c>
      <c r="V2192" s="19" t="n">
        <f aca="false">VLOOKUP(поверки!$T2192,'Акты п-п'!$C$5:$I$57,3,FALSE())</f>
        <v>45772</v>
      </c>
      <c r="W2192" s="17" t="str">
        <f aca="false">VLOOKUP(поверки!$T2192,'Акты п-п'!$C$5:$I$57,5,FALSE())</f>
        <v>Кадыков П.Ю.</v>
      </c>
      <c r="X2192" s="17" t="n">
        <f aca="false">поверки!$G2192-поверки!$U2192</f>
        <v>1</v>
      </c>
      <c r="Y2192" s="17" t="n">
        <f aca="false">поверки!$V2192-поверки!$G2192</f>
        <v>3</v>
      </c>
      <c r="Z2192" s="17" t="str">
        <f aca="false">CONCATENATE(поверки!$Q2192," ",поверки!$S2192," номер ",поверки!$H2192)</f>
        <v>Преобразователь давления EJX 530A номер 91T607109</v>
      </c>
    </row>
    <row r="2193" customFormat="false" ht="17.9" hidden="true" customHeight="false" outlineLevel="0" collapsed="false">
      <c r="B2193" s="1" t="s">
        <v>198</v>
      </c>
      <c r="C2193" s="1" t="s">
        <v>30</v>
      </c>
      <c r="D2193" s="1" t="s">
        <v>31</v>
      </c>
      <c r="F2193" s="1" t="s">
        <v>266</v>
      </c>
      <c r="G2193" s="16" t="n">
        <v>45769</v>
      </c>
      <c r="H2193" s="6" t="s">
        <v>4775</v>
      </c>
      <c r="J2193" s="1" t="s">
        <v>34</v>
      </c>
      <c r="K2193" s="1" t="s">
        <v>35</v>
      </c>
      <c r="L2193" s="1" t="s">
        <v>4776</v>
      </c>
      <c r="M2193" s="17" t="str">
        <f aca="false">IF(COUNTIF(поверки!$H$6:$H$3175,поверки!$H2193)&gt;1,"Дубликат","")</f>
        <v/>
      </c>
      <c r="N2193" s="17" t="str">
        <f aca="false">IF(COUNTIF(поверки!$L$6:$L$3175,поверки!$L2193)&gt;1,"Дубликат","")</f>
        <v/>
      </c>
      <c r="O2193" s="18" t="n">
        <v>2188</v>
      </c>
      <c r="P2193" s="17" t="str">
        <f aca="false">CONCATENATE(TEXT(MONTH(поверки!$G2193),"00"),"/",TEXT(поверки!$O2193,"000"), "/",TEXT(YEAR(поверки!$G2193)-2000,"00"))</f>
        <v>04/2188/25</v>
      </c>
      <c r="Q2193" s="17" t="str">
        <f aca="false">VLOOKUP(поверки!$F2193,'соответстиви ОТ типу'!$K$4:$M$344,2,FALSE())</f>
        <v>Преобразователь давления</v>
      </c>
      <c r="R2193" s="17" t="s">
        <v>42</v>
      </c>
      <c r="S2193" s="17" t="s">
        <v>4710</v>
      </c>
      <c r="T2193" s="17" t="n">
        <v>7</v>
      </c>
      <c r="U2193" s="19" t="n">
        <f aca="false">VLOOKUP(поверки!$T2193,'Акты п-п'!$C$5:$I$57,2,FALSE())</f>
        <v>45768</v>
      </c>
      <c r="V2193" s="19" t="n">
        <f aca="false">VLOOKUP(поверки!$T2193,'Акты п-п'!$C$5:$I$57,3,FALSE())</f>
        <v>45772</v>
      </c>
      <c r="W2193" s="17" t="str">
        <f aca="false">VLOOKUP(поверки!$T2193,'Акты п-п'!$C$5:$I$57,5,FALSE())</f>
        <v>Кадыков П.Ю.</v>
      </c>
      <c r="X2193" s="17" t="n">
        <f aca="false">поверки!$G2193-поверки!$U2193</f>
        <v>1</v>
      </c>
      <c r="Y2193" s="17" t="n">
        <f aca="false">поверки!$V2193-поверки!$G2193</f>
        <v>3</v>
      </c>
      <c r="Z2193" s="17" t="str">
        <f aca="false">CONCATENATE(поверки!$Q2193," ",поверки!$S2193," номер ",поверки!$H2193)</f>
        <v>Преобразователь давления EJX 430A номер 91Р123819</v>
      </c>
    </row>
    <row r="2194" customFormat="false" ht="17.9" hidden="true" customHeight="false" outlineLevel="0" collapsed="false">
      <c r="B2194" s="1" t="s">
        <v>198</v>
      </c>
      <c r="C2194" s="1" t="s">
        <v>30</v>
      </c>
      <c r="D2194" s="1" t="s">
        <v>31</v>
      </c>
      <c r="F2194" s="1" t="s">
        <v>266</v>
      </c>
      <c r="G2194" s="16" t="n">
        <v>45769</v>
      </c>
      <c r="H2194" s="6" t="s">
        <v>4777</v>
      </c>
      <c r="J2194" s="1" t="s">
        <v>34</v>
      </c>
      <c r="K2194" s="1" t="s">
        <v>35</v>
      </c>
      <c r="L2194" s="1" t="s">
        <v>4778</v>
      </c>
      <c r="M2194" s="17" t="str">
        <f aca="false">IF(COUNTIF(поверки!$H$6:$H$3175,поверки!$H2194)&gt;1,"Дубликат","")</f>
        <v/>
      </c>
      <c r="N2194" s="17" t="str">
        <f aca="false">IF(COUNTIF(поверки!$L$6:$L$3175,поверки!$L2194)&gt;1,"Дубликат","")</f>
        <v/>
      </c>
      <c r="O2194" s="18" t="n">
        <v>2189</v>
      </c>
      <c r="P2194" s="17" t="str">
        <f aca="false">CONCATENATE(TEXT(MONTH(поверки!$G2194),"00"),"/",TEXT(поверки!$O2194,"000"), "/",TEXT(YEAR(поверки!$G2194)-2000,"00"))</f>
        <v>04/2189/25</v>
      </c>
      <c r="Q2194" s="17" t="str">
        <f aca="false">VLOOKUP(поверки!$F2194,'соответстиви ОТ типу'!$K$4:$M$344,2,FALSE())</f>
        <v>Преобразователь давления</v>
      </c>
      <c r="R2194" s="17" t="s">
        <v>42</v>
      </c>
      <c r="S2194" s="17" t="s">
        <v>65</v>
      </c>
      <c r="T2194" s="17" t="n">
        <v>7</v>
      </c>
      <c r="U2194" s="19" t="n">
        <f aca="false">VLOOKUP(поверки!$T2194,'Акты п-п'!$C$5:$I$57,2,FALSE())</f>
        <v>45768</v>
      </c>
      <c r="V2194" s="19" t="n">
        <f aca="false">VLOOKUP(поверки!$T2194,'Акты п-п'!$C$5:$I$57,3,FALSE())</f>
        <v>45772</v>
      </c>
      <c r="W2194" s="17" t="str">
        <f aca="false">VLOOKUP(поверки!$T2194,'Акты п-п'!$C$5:$I$57,5,FALSE())</f>
        <v>Кадыков П.Ю.</v>
      </c>
      <c r="X2194" s="17" t="n">
        <f aca="false">поверки!$G2194-поверки!$U2194</f>
        <v>1</v>
      </c>
      <c r="Y2194" s="17" t="n">
        <f aca="false">поверки!$V2194-поверки!$G2194</f>
        <v>3</v>
      </c>
      <c r="Z2194" s="17" t="str">
        <f aca="false">CONCATENATE(поверки!$Q2194," ",поверки!$S2194," номер ",поверки!$H2194)</f>
        <v>Преобразователь давления EJX 530A номер 91Р123837</v>
      </c>
    </row>
    <row r="2195" customFormat="false" ht="17.9" hidden="true" customHeight="false" outlineLevel="0" collapsed="false">
      <c r="B2195" s="1" t="s">
        <v>198</v>
      </c>
      <c r="C2195" s="1" t="s">
        <v>30</v>
      </c>
      <c r="D2195" s="1" t="s">
        <v>31</v>
      </c>
      <c r="F2195" s="1" t="s">
        <v>266</v>
      </c>
      <c r="G2195" s="16" t="n">
        <v>45769</v>
      </c>
      <c r="H2195" s="6" t="s">
        <v>4779</v>
      </c>
      <c r="J2195" s="1" t="s">
        <v>34</v>
      </c>
      <c r="K2195" s="1" t="s">
        <v>35</v>
      </c>
      <c r="L2195" s="1" t="s">
        <v>4780</v>
      </c>
      <c r="M2195" s="17" t="str">
        <f aca="false">IF(COUNTIF(поверки!$H$6:$H$3175,поверки!$H2195)&gt;1,"Дубликат","")</f>
        <v/>
      </c>
      <c r="N2195" s="17" t="str">
        <f aca="false">IF(COUNTIF(поверки!$L$6:$L$3175,поверки!$L2195)&gt;1,"Дубликат","")</f>
        <v/>
      </c>
      <c r="O2195" s="18" t="n">
        <v>2190</v>
      </c>
      <c r="P2195" s="17" t="str">
        <f aca="false">CONCATENATE(TEXT(MONTH(поверки!$G2195),"00"),"/",TEXT(поверки!$O2195,"000"), "/",TEXT(YEAR(поверки!$G2195)-2000,"00"))</f>
        <v>04/2190/25</v>
      </c>
      <c r="Q2195" s="17" t="str">
        <f aca="false">VLOOKUP(поверки!$F2195,'соответстиви ОТ типу'!$K$4:$M$344,2,FALSE())</f>
        <v>Преобразователь давления</v>
      </c>
      <c r="R2195" s="17" t="s">
        <v>42</v>
      </c>
      <c r="S2195" s="17" t="s">
        <v>65</v>
      </c>
      <c r="T2195" s="17" t="n">
        <v>7</v>
      </c>
      <c r="U2195" s="19" t="n">
        <f aca="false">VLOOKUP(поверки!$T2195,'Акты п-п'!$C$5:$I$57,2,FALSE())</f>
        <v>45768</v>
      </c>
      <c r="V2195" s="19" t="n">
        <f aca="false">VLOOKUP(поверки!$T2195,'Акты п-п'!$C$5:$I$57,3,FALSE())</f>
        <v>45772</v>
      </c>
      <c r="W2195" s="17" t="str">
        <f aca="false">VLOOKUP(поверки!$T2195,'Акты п-п'!$C$5:$I$57,5,FALSE())</f>
        <v>Кадыков П.Ю.</v>
      </c>
      <c r="X2195" s="17" t="n">
        <f aca="false">поверки!$G2195-поверки!$U2195</f>
        <v>1</v>
      </c>
      <c r="Y2195" s="17" t="n">
        <f aca="false">поверки!$V2195-поверки!$G2195</f>
        <v>3</v>
      </c>
      <c r="Z2195" s="17" t="str">
        <f aca="false">CONCATENATE(поверки!$Q2195," ",поверки!$S2195," номер ",поверки!$H2195)</f>
        <v>Преобразователь давления EJX 530A номер 91Р123838</v>
      </c>
    </row>
    <row r="2196" customFormat="false" ht="17.9" hidden="true" customHeight="false" outlineLevel="0" collapsed="false">
      <c r="B2196" s="1" t="s">
        <v>198</v>
      </c>
      <c r="C2196" s="1" t="s">
        <v>30</v>
      </c>
      <c r="D2196" s="1" t="s">
        <v>31</v>
      </c>
      <c r="F2196" s="1" t="s">
        <v>266</v>
      </c>
      <c r="G2196" s="16" t="n">
        <v>45769</v>
      </c>
      <c r="H2196" s="6" t="s">
        <v>4781</v>
      </c>
      <c r="J2196" s="1" t="s">
        <v>34</v>
      </c>
      <c r="K2196" s="1" t="s">
        <v>35</v>
      </c>
      <c r="L2196" s="1" t="s">
        <v>4782</v>
      </c>
      <c r="M2196" s="17" t="str">
        <f aca="false">IF(COUNTIF(поверки!$H$6:$H$3175,поверки!$H2196)&gt;1,"Дубликат","")</f>
        <v/>
      </c>
      <c r="N2196" s="17" t="str">
        <f aca="false">IF(COUNTIF(поверки!$L$6:$L$3175,поверки!$L2196)&gt;1,"Дубликат","")</f>
        <v/>
      </c>
      <c r="O2196" s="18" t="n">
        <v>2191</v>
      </c>
      <c r="P2196" s="17" t="str">
        <f aca="false">CONCATENATE(TEXT(MONTH(поверки!$G2196),"00"),"/",TEXT(поверки!$O2196,"000"), "/",TEXT(YEAR(поверки!$G2196)-2000,"00"))</f>
        <v>04/2191/25</v>
      </c>
      <c r="Q2196" s="17" t="str">
        <f aca="false">VLOOKUP(поверки!$F2196,'соответстиви ОТ типу'!$K$4:$M$344,2,FALSE())</f>
        <v>Преобразователь давления</v>
      </c>
      <c r="R2196" s="17" t="s">
        <v>42</v>
      </c>
      <c r="S2196" s="17" t="s">
        <v>65</v>
      </c>
      <c r="T2196" s="17" t="n">
        <v>7</v>
      </c>
      <c r="U2196" s="19" t="n">
        <f aca="false">VLOOKUP(поверки!$T2196,'Акты п-п'!$C$5:$I$57,2,FALSE())</f>
        <v>45768</v>
      </c>
      <c r="V2196" s="19" t="n">
        <f aca="false">VLOOKUP(поверки!$T2196,'Акты п-п'!$C$5:$I$57,3,FALSE())</f>
        <v>45772</v>
      </c>
      <c r="W2196" s="17" t="str">
        <f aca="false">VLOOKUP(поверки!$T2196,'Акты п-п'!$C$5:$I$57,5,FALSE())</f>
        <v>Кадыков П.Ю.</v>
      </c>
      <c r="X2196" s="17" t="n">
        <f aca="false">поверки!$G2196-поверки!$U2196</f>
        <v>1</v>
      </c>
      <c r="Y2196" s="17" t="n">
        <f aca="false">поверки!$V2196-поверки!$G2196</f>
        <v>3</v>
      </c>
      <c r="Z2196" s="17" t="str">
        <f aca="false">CONCATENATE(поверки!$Q2196," ",поверки!$S2196," номер ",поверки!$H2196)</f>
        <v>Преобразователь давления EJX 530A номер 91Р123840</v>
      </c>
    </row>
    <row r="2197" customFormat="false" ht="17.9" hidden="true" customHeight="false" outlineLevel="0" collapsed="false">
      <c r="B2197" s="1" t="s">
        <v>198</v>
      </c>
      <c r="C2197" s="1" t="s">
        <v>30</v>
      </c>
      <c r="D2197" s="1" t="s">
        <v>31</v>
      </c>
      <c r="F2197" s="1" t="s">
        <v>266</v>
      </c>
      <c r="G2197" s="16" t="n">
        <v>45769</v>
      </c>
      <c r="H2197" s="6" t="s">
        <v>4783</v>
      </c>
      <c r="J2197" s="1" t="s">
        <v>34</v>
      </c>
      <c r="K2197" s="1" t="s">
        <v>35</v>
      </c>
      <c r="L2197" s="1" t="s">
        <v>4784</v>
      </c>
      <c r="M2197" s="17" t="str">
        <f aca="false">IF(COUNTIF(поверки!$H$6:$H$3175,поверки!$H2197)&gt;1,"Дубликат","")</f>
        <v/>
      </c>
      <c r="N2197" s="17" t="str">
        <f aca="false">IF(COUNTIF(поверки!$L$6:$L$3175,поверки!$L2197)&gt;1,"Дубликат","")</f>
        <v/>
      </c>
      <c r="O2197" s="18" t="n">
        <v>2192</v>
      </c>
      <c r="P2197" s="17" t="str">
        <f aca="false">CONCATENATE(TEXT(MONTH(поверки!$G2197),"00"),"/",TEXT(поверки!$O2197,"000"), "/",TEXT(YEAR(поверки!$G2197)-2000,"00"))</f>
        <v>04/2192/25</v>
      </c>
      <c r="Q2197" s="17" t="str">
        <f aca="false">VLOOKUP(поверки!$F2197,'соответстиви ОТ типу'!$K$4:$M$344,2,FALSE())</f>
        <v>Преобразователь давления</v>
      </c>
      <c r="R2197" s="17" t="s">
        <v>42</v>
      </c>
      <c r="S2197" s="17" t="s">
        <v>65</v>
      </c>
      <c r="T2197" s="17" t="n">
        <v>7</v>
      </c>
      <c r="U2197" s="19" t="n">
        <f aca="false">VLOOKUP(поверки!$T2197,'Акты п-п'!$C$5:$I$57,2,FALSE())</f>
        <v>45768</v>
      </c>
      <c r="V2197" s="19" t="n">
        <f aca="false">VLOOKUP(поверки!$T2197,'Акты п-п'!$C$5:$I$57,3,FALSE())</f>
        <v>45772</v>
      </c>
      <c r="W2197" s="17" t="str">
        <f aca="false">VLOOKUP(поверки!$T2197,'Акты п-п'!$C$5:$I$57,5,FALSE())</f>
        <v>Кадыков П.Ю.</v>
      </c>
      <c r="X2197" s="17" t="n">
        <f aca="false">поверки!$G2197-поверки!$U2197</f>
        <v>1</v>
      </c>
      <c r="Y2197" s="17" t="n">
        <f aca="false">поверки!$V2197-поверки!$G2197</f>
        <v>3</v>
      </c>
      <c r="Z2197" s="17" t="str">
        <f aca="false">CONCATENATE(поверки!$Q2197," ",поверки!$S2197," номер ",поверки!$H2197)</f>
        <v>Преобразователь давления EJX 530A номер 91Р123841</v>
      </c>
    </row>
    <row r="2198" customFormat="false" ht="17.9" hidden="true" customHeight="false" outlineLevel="0" collapsed="false">
      <c r="B2198" s="1" t="s">
        <v>198</v>
      </c>
      <c r="C2198" s="1" t="s">
        <v>30</v>
      </c>
      <c r="D2198" s="1" t="s">
        <v>31</v>
      </c>
      <c r="F2198" s="1" t="s">
        <v>266</v>
      </c>
      <c r="G2198" s="16" t="n">
        <v>45769</v>
      </c>
      <c r="H2198" s="6" t="s">
        <v>4785</v>
      </c>
      <c r="J2198" s="1" t="s">
        <v>34</v>
      </c>
      <c r="K2198" s="1" t="s">
        <v>35</v>
      </c>
      <c r="L2198" s="1" t="s">
        <v>4786</v>
      </c>
      <c r="M2198" s="17" t="str">
        <f aca="false">IF(COUNTIF(поверки!$H$6:$H$3175,поверки!$H2198)&gt;1,"Дубликат","")</f>
        <v/>
      </c>
      <c r="N2198" s="17" t="str">
        <f aca="false">IF(COUNTIF(поверки!$L$6:$L$3175,поверки!$L2198)&gt;1,"Дубликат","")</f>
        <v/>
      </c>
      <c r="O2198" s="18" t="n">
        <v>2193</v>
      </c>
      <c r="P2198" s="17" t="str">
        <f aca="false">CONCATENATE(TEXT(MONTH(поверки!$G2198),"00"),"/",TEXT(поверки!$O2198,"000"), "/",TEXT(YEAR(поверки!$G2198)-2000,"00"))</f>
        <v>04/2193/25</v>
      </c>
      <c r="Q2198" s="17" t="str">
        <f aca="false">VLOOKUP(поверки!$F2198,'соответстиви ОТ типу'!$K$4:$M$344,2,FALSE())</f>
        <v>Преобразователь давления</v>
      </c>
      <c r="R2198" s="17" t="s">
        <v>42</v>
      </c>
      <c r="S2198" s="17" t="s">
        <v>4710</v>
      </c>
      <c r="T2198" s="17" t="n">
        <v>7</v>
      </c>
      <c r="U2198" s="19" t="n">
        <f aca="false">VLOOKUP(поверки!$T2198,'Акты п-п'!$C$5:$I$57,2,FALSE())</f>
        <v>45768</v>
      </c>
      <c r="V2198" s="19" t="n">
        <f aca="false">VLOOKUP(поверки!$T2198,'Акты п-п'!$C$5:$I$57,3,FALSE())</f>
        <v>45772</v>
      </c>
      <c r="W2198" s="17" t="str">
        <f aca="false">VLOOKUP(поверки!$T2198,'Акты п-п'!$C$5:$I$57,5,FALSE())</f>
        <v>Кадыков П.Ю.</v>
      </c>
      <c r="X2198" s="17" t="n">
        <f aca="false">поверки!$G2198-поверки!$U2198</f>
        <v>1</v>
      </c>
      <c r="Y2198" s="17" t="n">
        <f aca="false">поверки!$V2198-поверки!$G2198</f>
        <v>3</v>
      </c>
      <c r="Z2198" s="17" t="str">
        <f aca="false">CONCATENATE(поверки!$Q2198," ",поверки!$S2198," номер ",поверки!$H2198)</f>
        <v>Преобразователь давления EJX 430A номер 91Р123829</v>
      </c>
    </row>
    <row r="2199" customFormat="false" ht="17.9" hidden="true" customHeight="false" outlineLevel="0" collapsed="false">
      <c r="B2199" s="1" t="s">
        <v>198</v>
      </c>
      <c r="C2199" s="1" t="s">
        <v>30</v>
      </c>
      <c r="D2199" s="1" t="s">
        <v>31</v>
      </c>
      <c r="F2199" s="1" t="s">
        <v>266</v>
      </c>
      <c r="G2199" s="16" t="n">
        <v>45769</v>
      </c>
      <c r="H2199" s="6" t="s">
        <v>4787</v>
      </c>
      <c r="J2199" s="1" t="s">
        <v>34</v>
      </c>
      <c r="K2199" s="1" t="s">
        <v>35</v>
      </c>
      <c r="L2199" s="1" t="s">
        <v>4788</v>
      </c>
      <c r="M2199" s="17" t="str">
        <f aca="false">IF(COUNTIF(поверки!$H$6:$H$3175,поверки!$H2199)&gt;1,"Дубликат","")</f>
        <v/>
      </c>
      <c r="N2199" s="17" t="str">
        <f aca="false">IF(COUNTIF(поверки!$L$6:$L$3175,поверки!$L2199)&gt;1,"Дубликат","")</f>
        <v/>
      </c>
      <c r="O2199" s="18" t="n">
        <v>2194</v>
      </c>
      <c r="P2199" s="17" t="str">
        <f aca="false">CONCATENATE(TEXT(MONTH(поверки!$G2199),"00"),"/",TEXT(поверки!$O2199,"000"), "/",TEXT(YEAR(поверки!$G2199)-2000,"00"))</f>
        <v>04/2194/25</v>
      </c>
      <c r="Q2199" s="17" t="str">
        <f aca="false">VLOOKUP(поверки!$F2199,'соответстиви ОТ типу'!$K$4:$M$344,2,FALSE())</f>
        <v>Преобразователь давления</v>
      </c>
      <c r="R2199" s="17" t="s">
        <v>42</v>
      </c>
      <c r="S2199" s="17" t="s">
        <v>65</v>
      </c>
      <c r="T2199" s="17" t="n">
        <v>7</v>
      </c>
      <c r="U2199" s="19" t="n">
        <f aca="false">VLOOKUP(поверки!$T2199,'Акты п-п'!$C$5:$I$57,2,FALSE())</f>
        <v>45768</v>
      </c>
      <c r="V2199" s="19" t="n">
        <f aca="false">VLOOKUP(поверки!$T2199,'Акты п-п'!$C$5:$I$57,3,FALSE())</f>
        <v>45772</v>
      </c>
      <c r="W2199" s="17" t="str">
        <f aca="false">VLOOKUP(поверки!$T2199,'Акты п-п'!$C$5:$I$57,5,FALSE())</f>
        <v>Кадыков П.Ю.</v>
      </c>
      <c r="X2199" s="17" t="n">
        <f aca="false">поверки!$G2199-поверки!$U2199</f>
        <v>1</v>
      </c>
      <c r="Y2199" s="17" t="n">
        <f aca="false">поверки!$V2199-поверки!$G2199</f>
        <v>3</v>
      </c>
      <c r="Z2199" s="17" t="str">
        <f aca="false">CONCATENATE(поверки!$Q2199," ",поверки!$S2199," номер ",поверки!$H2199)</f>
        <v>Преобразователь давления EJX 530A номер 91Р123839</v>
      </c>
    </row>
    <row r="2200" customFormat="false" ht="17.9" hidden="true" customHeight="false" outlineLevel="0" collapsed="false">
      <c r="B2200" s="1" t="s">
        <v>198</v>
      </c>
      <c r="C2200" s="1" t="s">
        <v>30</v>
      </c>
      <c r="D2200" s="1" t="s">
        <v>31</v>
      </c>
      <c r="F2200" s="1" t="s">
        <v>266</v>
      </c>
      <c r="G2200" s="16" t="n">
        <v>45769</v>
      </c>
      <c r="H2200" s="6" t="s">
        <v>4789</v>
      </c>
      <c r="J2200" s="1" t="s">
        <v>34</v>
      </c>
      <c r="K2200" s="1" t="s">
        <v>35</v>
      </c>
      <c r="L2200" s="1" t="s">
        <v>4790</v>
      </c>
      <c r="M2200" s="17" t="str">
        <f aca="false">IF(COUNTIF(поверки!$H$6:$H$3175,поверки!$H2200)&gt;1,"Дубликат","")</f>
        <v/>
      </c>
      <c r="N2200" s="17" t="str">
        <f aca="false">IF(COUNTIF(поверки!$L$6:$L$3175,поверки!$L2200)&gt;1,"Дубликат","")</f>
        <v/>
      </c>
      <c r="O2200" s="18" t="n">
        <v>2195</v>
      </c>
      <c r="P2200" s="17" t="str">
        <f aca="false">CONCATENATE(TEXT(MONTH(поверки!$G2200),"00"),"/",TEXT(поверки!$O2200,"000"), "/",TEXT(YEAR(поверки!$G2200)-2000,"00"))</f>
        <v>04/2195/25</v>
      </c>
      <c r="Q2200" s="17" t="str">
        <f aca="false">VLOOKUP(поверки!$F2200,'соответстиви ОТ типу'!$K$4:$M$344,2,FALSE())</f>
        <v>Преобразователь давления</v>
      </c>
      <c r="R2200" s="17" t="s">
        <v>4406</v>
      </c>
      <c r="S2200" s="17" t="s">
        <v>2899</v>
      </c>
      <c r="T2200" s="17" t="n">
        <v>7</v>
      </c>
      <c r="U2200" s="19" t="n">
        <f aca="false">VLOOKUP(поверки!$T2200,'Акты п-п'!$C$5:$I$57,2,FALSE())</f>
        <v>45768</v>
      </c>
      <c r="V2200" s="19" t="n">
        <f aca="false">VLOOKUP(поверки!$T2200,'Акты п-п'!$C$5:$I$57,3,FALSE())</f>
        <v>45772</v>
      </c>
      <c r="W2200" s="17" t="str">
        <f aca="false">VLOOKUP(поверки!$T2200,'Акты п-п'!$C$5:$I$57,5,FALSE())</f>
        <v>Кадыков П.Ю.</v>
      </c>
      <c r="X2200" s="17" t="n">
        <f aca="false">поверки!$G2200-поверки!$U2200</f>
        <v>1</v>
      </c>
      <c r="Y2200" s="17" t="n">
        <f aca="false">поверки!$V2200-поверки!$G2200</f>
        <v>3</v>
      </c>
      <c r="Z2200" s="17" t="str">
        <f aca="false">CONCATENATE(поверки!$Q2200," ",поверки!$S2200," номер ",поверки!$H2200)</f>
        <v>Преобразователь давления EJX 110A номер 91P221961</v>
      </c>
    </row>
    <row r="2201" customFormat="false" ht="17.9" hidden="true" customHeight="false" outlineLevel="0" collapsed="false">
      <c r="B2201" s="1" t="s">
        <v>198</v>
      </c>
      <c r="C2201" s="1" t="s">
        <v>30</v>
      </c>
      <c r="D2201" s="1" t="s">
        <v>31</v>
      </c>
      <c r="F2201" s="1" t="s">
        <v>266</v>
      </c>
      <c r="G2201" s="16" t="n">
        <v>45769</v>
      </c>
      <c r="H2201" s="6" t="s">
        <v>4791</v>
      </c>
      <c r="J2201" s="1" t="s">
        <v>34</v>
      </c>
      <c r="K2201" s="1" t="s">
        <v>35</v>
      </c>
      <c r="L2201" s="1" t="s">
        <v>4792</v>
      </c>
      <c r="M2201" s="17" t="str">
        <f aca="false">IF(COUNTIF(поверки!$H$6:$H$3175,поверки!$H2201)&gt;1,"Дубликат","")</f>
        <v/>
      </c>
      <c r="N2201" s="17" t="str">
        <f aca="false">IF(COUNTIF(поверки!$L$6:$L$3175,поверки!$L2201)&gt;1,"Дубликат","")</f>
        <v/>
      </c>
      <c r="O2201" s="18" t="n">
        <v>2196</v>
      </c>
      <c r="P2201" s="17" t="str">
        <f aca="false">CONCATENATE(TEXT(MONTH(поверки!$G2201),"00"),"/",TEXT(поверки!$O2201,"000"), "/",TEXT(YEAR(поверки!$G2201)-2000,"00"))</f>
        <v>04/2196/25</v>
      </c>
      <c r="Q2201" s="17" t="str">
        <f aca="false">VLOOKUP(поверки!$F2201,'соответстиви ОТ типу'!$K$4:$M$344,2,FALSE())</f>
        <v>Преобразователь давления</v>
      </c>
      <c r="R2201" s="17" t="s">
        <v>4406</v>
      </c>
      <c r="S2201" s="17" t="s">
        <v>2899</v>
      </c>
      <c r="T2201" s="17" t="n">
        <v>7</v>
      </c>
      <c r="U2201" s="19" t="n">
        <f aca="false">VLOOKUP(поверки!$T2201,'Акты п-п'!$C$5:$I$57,2,FALSE())</f>
        <v>45768</v>
      </c>
      <c r="V2201" s="19" t="n">
        <f aca="false">VLOOKUP(поверки!$T2201,'Акты п-п'!$C$5:$I$57,3,FALSE())</f>
        <v>45772</v>
      </c>
      <c r="W2201" s="17" t="str">
        <f aca="false">VLOOKUP(поверки!$T2201,'Акты п-п'!$C$5:$I$57,5,FALSE())</f>
        <v>Кадыков П.Ю.</v>
      </c>
      <c r="X2201" s="17" t="n">
        <f aca="false">поверки!$G2201-поверки!$U2201</f>
        <v>1</v>
      </c>
      <c r="Y2201" s="17" t="n">
        <f aca="false">поверки!$V2201-поверки!$G2201</f>
        <v>3</v>
      </c>
      <c r="Z2201" s="17" t="str">
        <f aca="false">CONCATENATE(поверки!$Q2201," ",поверки!$S2201," номер ",поверки!$H2201)</f>
        <v>Преобразователь давления EJX 110A номер 91P221944</v>
      </c>
    </row>
    <row r="2202" customFormat="false" ht="17.9" hidden="true" customHeight="false" outlineLevel="0" collapsed="false">
      <c r="B2202" s="1" t="s">
        <v>198</v>
      </c>
      <c r="C2202" s="1" t="s">
        <v>30</v>
      </c>
      <c r="D2202" s="1" t="s">
        <v>31</v>
      </c>
      <c r="F2202" s="1" t="s">
        <v>266</v>
      </c>
      <c r="G2202" s="16" t="n">
        <v>45769</v>
      </c>
      <c r="H2202" s="6" t="s">
        <v>4793</v>
      </c>
      <c r="J2202" s="1" t="s">
        <v>34</v>
      </c>
      <c r="K2202" s="1" t="s">
        <v>35</v>
      </c>
      <c r="L2202" s="1" t="s">
        <v>4794</v>
      </c>
      <c r="M2202" s="17" t="str">
        <f aca="false">IF(COUNTIF(поверки!$H$6:$H$3175,поверки!$H2202)&gt;1,"Дубликат","")</f>
        <v/>
      </c>
      <c r="N2202" s="17" t="str">
        <f aca="false">IF(COUNTIF(поверки!$L$6:$L$3175,поверки!$L2202)&gt;1,"Дубликат","")</f>
        <v/>
      </c>
      <c r="O2202" s="18" t="n">
        <v>2197</v>
      </c>
      <c r="P2202" s="17" t="str">
        <f aca="false">CONCATENATE(TEXT(MONTH(поверки!$G2202),"00"),"/",TEXT(поверки!$O2202,"000"), "/",TEXT(YEAR(поверки!$G2202)-2000,"00"))</f>
        <v>04/2197/25</v>
      </c>
      <c r="Q2202" s="17" t="str">
        <f aca="false">VLOOKUP(поверки!$F2202,'соответстиви ОТ типу'!$K$4:$M$344,2,FALSE())</f>
        <v>Преобразователь давления</v>
      </c>
      <c r="R2202" s="17" t="s">
        <v>4406</v>
      </c>
      <c r="S2202" s="17" t="s">
        <v>2899</v>
      </c>
      <c r="T2202" s="17" t="n">
        <v>7</v>
      </c>
      <c r="U2202" s="19" t="n">
        <f aca="false">VLOOKUP(поверки!$T2202,'Акты п-п'!$C$5:$I$57,2,FALSE())</f>
        <v>45768</v>
      </c>
      <c r="V2202" s="19" t="n">
        <f aca="false">VLOOKUP(поверки!$T2202,'Акты п-п'!$C$5:$I$57,3,FALSE())</f>
        <v>45772</v>
      </c>
      <c r="W2202" s="17" t="str">
        <f aca="false">VLOOKUP(поверки!$T2202,'Акты п-п'!$C$5:$I$57,5,FALSE())</f>
        <v>Кадыков П.Ю.</v>
      </c>
      <c r="X2202" s="17" t="n">
        <f aca="false">поверки!$G2202-поверки!$U2202</f>
        <v>1</v>
      </c>
      <c r="Y2202" s="17" t="n">
        <f aca="false">поверки!$V2202-поверки!$G2202</f>
        <v>3</v>
      </c>
      <c r="Z2202" s="17" t="str">
        <f aca="false">CONCATENATE(поверки!$Q2202," ",поверки!$S2202," номер ",поверки!$H2202)</f>
        <v>Преобразователь давления EJX 110A номер 91P221926</v>
      </c>
    </row>
    <row r="2203" customFormat="false" ht="17.9" hidden="true" customHeight="false" outlineLevel="0" collapsed="false">
      <c r="B2203" s="1" t="s">
        <v>198</v>
      </c>
      <c r="C2203" s="1" t="s">
        <v>30</v>
      </c>
      <c r="D2203" s="1" t="s">
        <v>31</v>
      </c>
      <c r="F2203" s="1" t="s">
        <v>266</v>
      </c>
      <c r="G2203" s="16" t="n">
        <v>45769</v>
      </c>
      <c r="H2203" s="6" t="s">
        <v>4795</v>
      </c>
      <c r="J2203" s="1" t="s">
        <v>34</v>
      </c>
      <c r="K2203" s="1" t="s">
        <v>35</v>
      </c>
      <c r="L2203" s="1" t="s">
        <v>4796</v>
      </c>
      <c r="M2203" s="17" t="str">
        <f aca="false">IF(COUNTIF(поверки!$H$6:$H$3175,поверки!$H2203)&gt;1,"Дубликат","")</f>
        <v/>
      </c>
      <c r="N2203" s="17" t="str">
        <f aca="false">IF(COUNTIF(поверки!$L$6:$L$3175,поверки!$L2203)&gt;1,"Дубликат","")</f>
        <v/>
      </c>
      <c r="O2203" s="18" t="n">
        <v>2198</v>
      </c>
      <c r="P2203" s="17" t="str">
        <f aca="false">CONCATENATE(TEXT(MONTH(поверки!$G2203),"00"),"/",TEXT(поверки!$O2203,"000"), "/",TEXT(YEAR(поверки!$G2203)-2000,"00"))</f>
        <v>04/2198/25</v>
      </c>
      <c r="Q2203" s="17" t="str">
        <f aca="false">VLOOKUP(поверки!$F2203,'соответстиви ОТ типу'!$K$4:$M$344,2,FALSE())</f>
        <v>Преобразователь давления</v>
      </c>
      <c r="R2203" s="17" t="s">
        <v>4406</v>
      </c>
      <c r="S2203" s="17" t="s">
        <v>2899</v>
      </c>
      <c r="T2203" s="17" t="n">
        <v>7</v>
      </c>
      <c r="U2203" s="19" t="n">
        <f aca="false">VLOOKUP(поверки!$T2203,'Акты п-п'!$C$5:$I$57,2,FALSE())</f>
        <v>45768</v>
      </c>
      <c r="V2203" s="19" t="n">
        <f aca="false">VLOOKUP(поверки!$T2203,'Акты п-п'!$C$5:$I$57,3,FALSE())</f>
        <v>45772</v>
      </c>
      <c r="W2203" s="17" t="str">
        <f aca="false">VLOOKUP(поверки!$T2203,'Акты п-п'!$C$5:$I$57,5,FALSE())</f>
        <v>Кадыков П.Ю.</v>
      </c>
      <c r="X2203" s="17" t="n">
        <f aca="false">поверки!$G2203-поверки!$U2203</f>
        <v>1</v>
      </c>
      <c r="Y2203" s="17" t="n">
        <f aca="false">поверки!$V2203-поверки!$G2203</f>
        <v>3</v>
      </c>
      <c r="Z2203" s="17" t="str">
        <f aca="false">CONCATENATE(поверки!$Q2203," ",поверки!$S2203," номер ",поверки!$H2203)</f>
        <v>Преобразователь давления EJX 110A номер 91P221924</v>
      </c>
    </row>
    <row r="2204" customFormat="false" ht="17.9" hidden="true" customHeight="false" outlineLevel="0" collapsed="false">
      <c r="B2204" s="1" t="s">
        <v>198</v>
      </c>
      <c r="C2204" s="1" t="s">
        <v>30</v>
      </c>
      <c r="D2204" s="1" t="s">
        <v>31</v>
      </c>
      <c r="F2204" s="1" t="s">
        <v>266</v>
      </c>
      <c r="G2204" s="16" t="n">
        <v>45769</v>
      </c>
      <c r="H2204" s="6" t="s">
        <v>4797</v>
      </c>
      <c r="J2204" s="1" t="s">
        <v>34</v>
      </c>
      <c r="K2204" s="1" t="s">
        <v>35</v>
      </c>
      <c r="L2204" s="1" t="s">
        <v>4798</v>
      </c>
      <c r="M2204" s="17" t="str">
        <f aca="false">IF(COUNTIF(поверки!$H$6:$H$3175,поверки!$H2204)&gt;1,"Дубликат","")</f>
        <v/>
      </c>
      <c r="N2204" s="17" t="str">
        <f aca="false">IF(COUNTIF(поверки!$L$6:$L$3175,поверки!$L2204)&gt;1,"Дубликат","")</f>
        <v/>
      </c>
      <c r="O2204" s="18" t="n">
        <v>2199</v>
      </c>
      <c r="P2204" s="17" t="str">
        <f aca="false">CONCATENATE(TEXT(MONTH(поверки!$G2204),"00"),"/",TEXT(поверки!$O2204,"000"), "/",TEXT(YEAR(поверки!$G2204)-2000,"00"))</f>
        <v>04/2199/25</v>
      </c>
      <c r="Q2204" s="17" t="str">
        <f aca="false">VLOOKUP(поверки!$F2204,'соответстиви ОТ типу'!$K$4:$M$344,2,FALSE())</f>
        <v>Преобразователь давления</v>
      </c>
      <c r="R2204" s="17" t="s">
        <v>4406</v>
      </c>
      <c r="S2204" s="17" t="s">
        <v>2899</v>
      </c>
      <c r="T2204" s="17" t="n">
        <v>7</v>
      </c>
      <c r="U2204" s="19" t="n">
        <f aca="false">VLOOKUP(поверки!$T2204,'Акты п-п'!$C$5:$I$57,2,FALSE())</f>
        <v>45768</v>
      </c>
      <c r="V2204" s="19" t="n">
        <f aca="false">VLOOKUP(поверки!$T2204,'Акты п-п'!$C$5:$I$57,3,FALSE())</f>
        <v>45772</v>
      </c>
      <c r="W2204" s="17" t="str">
        <f aca="false">VLOOKUP(поверки!$T2204,'Акты п-п'!$C$5:$I$57,5,FALSE())</f>
        <v>Кадыков П.Ю.</v>
      </c>
      <c r="X2204" s="17" t="n">
        <f aca="false">поверки!$G2204-поверки!$U2204</f>
        <v>1</v>
      </c>
      <c r="Y2204" s="17" t="n">
        <f aca="false">поверки!$V2204-поверки!$G2204</f>
        <v>3</v>
      </c>
      <c r="Z2204" s="17" t="str">
        <f aca="false">CONCATENATE(поверки!$Q2204," ",поверки!$S2204," номер ",поверки!$H2204)</f>
        <v>Преобразователь давления EJX 110A номер 91P221916</v>
      </c>
    </row>
    <row r="2205" customFormat="false" ht="17.9" hidden="true" customHeight="false" outlineLevel="0" collapsed="false">
      <c r="B2205" s="1" t="s">
        <v>198</v>
      </c>
      <c r="C2205" s="1" t="s">
        <v>30</v>
      </c>
      <c r="D2205" s="1" t="s">
        <v>31</v>
      </c>
      <c r="F2205" s="1" t="s">
        <v>266</v>
      </c>
      <c r="G2205" s="16" t="n">
        <v>45769</v>
      </c>
      <c r="H2205" s="6" t="s">
        <v>4799</v>
      </c>
      <c r="J2205" s="1" t="s">
        <v>34</v>
      </c>
      <c r="K2205" s="1" t="s">
        <v>35</v>
      </c>
      <c r="L2205" s="1" t="s">
        <v>4800</v>
      </c>
      <c r="M2205" s="17" t="str">
        <f aca="false">IF(COUNTIF(поверки!$H$6:$H$3175,поверки!$H2205)&gt;1,"Дубликат","")</f>
        <v/>
      </c>
      <c r="N2205" s="17" t="str">
        <f aca="false">IF(COUNTIF(поверки!$L$6:$L$3175,поверки!$L2205)&gt;1,"Дубликат","")</f>
        <v/>
      </c>
      <c r="O2205" s="18" t="n">
        <v>2200</v>
      </c>
      <c r="P2205" s="17" t="str">
        <f aca="false">CONCATENATE(TEXT(MONTH(поверки!$G2205),"00"),"/",TEXT(поверки!$O2205,"000"), "/",TEXT(YEAR(поверки!$G2205)-2000,"00"))</f>
        <v>04/2200/25</v>
      </c>
      <c r="Q2205" s="17" t="str">
        <f aca="false">VLOOKUP(поверки!$F2205,'соответстиви ОТ типу'!$K$4:$M$344,2,FALSE())</f>
        <v>Преобразователь давления</v>
      </c>
      <c r="R2205" s="17" t="s">
        <v>4406</v>
      </c>
      <c r="S2205" s="17" t="s">
        <v>2899</v>
      </c>
      <c r="T2205" s="17" t="n">
        <v>7</v>
      </c>
      <c r="U2205" s="19" t="n">
        <f aca="false">VLOOKUP(поверки!$T2205,'Акты п-п'!$C$5:$I$57,2,FALSE())</f>
        <v>45768</v>
      </c>
      <c r="V2205" s="19" t="n">
        <f aca="false">VLOOKUP(поверки!$T2205,'Акты п-п'!$C$5:$I$57,3,FALSE())</f>
        <v>45772</v>
      </c>
      <c r="W2205" s="17" t="str">
        <f aca="false">VLOOKUP(поверки!$T2205,'Акты п-п'!$C$5:$I$57,5,FALSE())</f>
        <v>Кадыков П.Ю.</v>
      </c>
      <c r="X2205" s="17" t="n">
        <f aca="false">поверки!$G2205-поверки!$U2205</f>
        <v>1</v>
      </c>
      <c r="Y2205" s="17" t="n">
        <f aca="false">поверки!$V2205-поверки!$G2205</f>
        <v>3</v>
      </c>
      <c r="Z2205" s="17" t="str">
        <f aca="false">CONCATENATE(поверки!$Q2205," ",поверки!$S2205," номер ",поверки!$H2205)</f>
        <v>Преобразователь давления EJX 110A номер 91P221923</v>
      </c>
    </row>
    <row r="2206" customFormat="false" ht="17.9" hidden="true" customHeight="false" outlineLevel="0" collapsed="false">
      <c r="B2206" s="1" t="s">
        <v>198</v>
      </c>
      <c r="C2206" s="1" t="s">
        <v>30</v>
      </c>
      <c r="D2206" s="1" t="s">
        <v>31</v>
      </c>
      <c r="F2206" s="1" t="s">
        <v>266</v>
      </c>
      <c r="G2206" s="16" t="n">
        <v>45769</v>
      </c>
      <c r="H2206" s="6" t="s">
        <v>4801</v>
      </c>
      <c r="J2206" s="1" t="s">
        <v>34</v>
      </c>
      <c r="K2206" s="1" t="s">
        <v>35</v>
      </c>
      <c r="L2206" s="1" t="s">
        <v>4802</v>
      </c>
      <c r="M2206" s="17" t="str">
        <f aca="false">IF(COUNTIF(поверки!$H$6:$H$3175,поверки!$H2206)&gt;1,"Дубликат","")</f>
        <v/>
      </c>
      <c r="N2206" s="17" t="str">
        <f aca="false">IF(COUNTIF(поверки!$L$6:$L$3175,поверки!$L2206)&gt;1,"Дубликат","")</f>
        <v/>
      </c>
      <c r="O2206" s="18" t="n">
        <v>2201</v>
      </c>
      <c r="P2206" s="17" t="str">
        <f aca="false">CONCATENATE(TEXT(MONTH(поверки!$G2206),"00"),"/",TEXT(поверки!$O2206,"000"), "/",TEXT(YEAR(поверки!$G2206)-2000,"00"))</f>
        <v>04/2201/25</v>
      </c>
      <c r="Q2206" s="17" t="str">
        <f aca="false">VLOOKUP(поверки!$F2206,'соответстиви ОТ типу'!$K$4:$M$344,2,FALSE())</f>
        <v>Преобразователь давления</v>
      </c>
      <c r="R2206" s="17" t="s">
        <v>4406</v>
      </c>
      <c r="S2206" s="17" t="s">
        <v>4710</v>
      </c>
      <c r="T2206" s="17" t="n">
        <v>7</v>
      </c>
      <c r="U2206" s="19" t="n">
        <f aca="false">VLOOKUP(поверки!$T2206,'Акты п-п'!$C$5:$I$57,2,FALSE())</f>
        <v>45768</v>
      </c>
      <c r="V2206" s="19" t="n">
        <f aca="false">VLOOKUP(поверки!$T2206,'Акты п-п'!$C$5:$I$57,3,FALSE())</f>
        <v>45772</v>
      </c>
      <c r="W2206" s="17" t="str">
        <f aca="false">VLOOKUP(поверки!$T2206,'Акты п-п'!$C$5:$I$57,5,FALSE())</f>
        <v>Кадыков П.Ю.</v>
      </c>
      <c r="X2206" s="17" t="n">
        <f aca="false">поверки!$G2206-поверки!$U2206</f>
        <v>1</v>
      </c>
      <c r="Y2206" s="17" t="n">
        <f aca="false">поверки!$V2206-поверки!$G2206</f>
        <v>3</v>
      </c>
      <c r="Z2206" s="17" t="str">
        <f aca="false">CONCATENATE(поверки!$Q2206," ",поверки!$S2206," номер ",поверки!$H2206)</f>
        <v>Преобразователь давления EJX 430A номер 91P123823</v>
      </c>
    </row>
    <row r="2207" customFormat="false" ht="17.9" hidden="true" customHeight="false" outlineLevel="0" collapsed="false">
      <c r="B2207" s="1" t="s">
        <v>198</v>
      </c>
      <c r="C2207" s="1" t="s">
        <v>30</v>
      </c>
      <c r="D2207" s="1" t="s">
        <v>31</v>
      </c>
      <c r="F2207" s="1" t="s">
        <v>266</v>
      </c>
      <c r="G2207" s="16" t="n">
        <v>45769</v>
      </c>
      <c r="H2207" s="6" t="s">
        <v>4803</v>
      </c>
      <c r="J2207" s="1" t="s">
        <v>34</v>
      </c>
      <c r="K2207" s="1" t="s">
        <v>35</v>
      </c>
      <c r="L2207" s="1" t="s">
        <v>4804</v>
      </c>
      <c r="M2207" s="17" t="str">
        <f aca="false">IF(COUNTIF(поверки!$H$6:$H$3175,поверки!$H2207)&gt;1,"Дубликат","")</f>
        <v/>
      </c>
      <c r="N2207" s="17" t="str">
        <f aca="false">IF(COUNTIF(поверки!$L$6:$L$3175,поверки!$L2207)&gt;1,"Дубликат","")</f>
        <v/>
      </c>
      <c r="O2207" s="18" t="n">
        <v>2202</v>
      </c>
      <c r="P2207" s="17" t="str">
        <f aca="false">CONCATENATE(TEXT(MONTH(поверки!$G2207),"00"),"/",TEXT(поверки!$O2207,"000"), "/",TEXT(YEAR(поверки!$G2207)-2000,"00"))</f>
        <v>04/2202/25</v>
      </c>
      <c r="Q2207" s="17" t="str">
        <f aca="false">VLOOKUP(поверки!$F2207,'соответстиви ОТ типу'!$K$4:$M$344,2,FALSE())</f>
        <v>Преобразователь давления</v>
      </c>
      <c r="R2207" s="17" t="s">
        <v>4406</v>
      </c>
      <c r="S2207" s="17" t="s">
        <v>4710</v>
      </c>
      <c r="T2207" s="17" t="n">
        <v>7</v>
      </c>
      <c r="U2207" s="19" t="n">
        <f aca="false">VLOOKUP(поверки!$T2207,'Акты п-п'!$C$5:$I$57,2,FALSE())</f>
        <v>45768</v>
      </c>
      <c r="V2207" s="19" t="n">
        <f aca="false">VLOOKUP(поверки!$T2207,'Акты п-п'!$C$5:$I$57,3,FALSE())</f>
        <v>45772</v>
      </c>
      <c r="W2207" s="17" t="str">
        <f aca="false">VLOOKUP(поверки!$T2207,'Акты п-п'!$C$5:$I$57,5,FALSE())</f>
        <v>Кадыков П.Ю.</v>
      </c>
      <c r="X2207" s="17" t="n">
        <f aca="false">поверки!$G2207-поверки!$U2207</f>
        <v>1</v>
      </c>
      <c r="Y2207" s="17" t="n">
        <f aca="false">поверки!$V2207-поверки!$G2207</f>
        <v>3</v>
      </c>
      <c r="Z2207" s="17" t="str">
        <f aca="false">CONCATENATE(поверки!$Q2207," ",поверки!$S2207," номер ",поверки!$H2207)</f>
        <v>Преобразователь давления EJX 430A номер 91P123833</v>
      </c>
    </row>
    <row r="2208" customFormat="false" ht="17.9" hidden="true" customHeight="false" outlineLevel="0" collapsed="false">
      <c r="B2208" s="1" t="s">
        <v>198</v>
      </c>
      <c r="C2208" s="1" t="s">
        <v>30</v>
      </c>
      <c r="D2208" s="1" t="s">
        <v>31</v>
      </c>
      <c r="F2208" s="1" t="s">
        <v>266</v>
      </c>
      <c r="G2208" s="16" t="n">
        <v>45769</v>
      </c>
      <c r="H2208" s="6" t="s">
        <v>4805</v>
      </c>
      <c r="J2208" s="1" t="s">
        <v>34</v>
      </c>
      <c r="K2208" s="1" t="s">
        <v>35</v>
      </c>
      <c r="L2208" s="1" t="s">
        <v>4806</v>
      </c>
      <c r="M2208" s="17" t="str">
        <f aca="false">IF(COUNTIF(поверки!$H$6:$H$3175,поверки!$H2208)&gt;1,"Дубликат","")</f>
        <v/>
      </c>
      <c r="N2208" s="17" t="str">
        <f aca="false">IF(COUNTIF(поверки!$L$6:$L$3175,поверки!$L2208)&gt;1,"Дубликат","")</f>
        <v/>
      </c>
      <c r="O2208" s="18" t="n">
        <v>2203</v>
      </c>
      <c r="P2208" s="17" t="str">
        <f aca="false">CONCATENATE(TEXT(MONTH(поверки!$G2208),"00"),"/",TEXT(поверки!$O2208,"000"), "/",TEXT(YEAR(поверки!$G2208)-2000,"00"))</f>
        <v>04/2203/25</v>
      </c>
      <c r="Q2208" s="17" t="str">
        <f aca="false">VLOOKUP(поверки!$F2208,'соответстиви ОТ типу'!$K$4:$M$344,2,FALSE())</f>
        <v>Преобразователь давления</v>
      </c>
      <c r="R2208" s="17" t="s">
        <v>4406</v>
      </c>
      <c r="S2208" s="17" t="s">
        <v>2899</v>
      </c>
      <c r="T2208" s="17" t="n">
        <v>7</v>
      </c>
      <c r="U2208" s="19" t="n">
        <f aca="false">VLOOKUP(поверки!$T2208,'Акты п-п'!$C$5:$I$57,2,FALSE())</f>
        <v>45768</v>
      </c>
      <c r="V2208" s="19" t="n">
        <f aca="false">VLOOKUP(поверки!$T2208,'Акты п-п'!$C$5:$I$57,3,FALSE())</f>
        <v>45772</v>
      </c>
      <c r="W2208" s="17" t="str">
        <f aca="false">VLOOKUP(поверки!$T2208,'Акты п-п'!$C$5:$I$57,5,FALSE())</f>
        <v>Кадыков П.Ю.</v>
      </c>
      <c r="X2208" s="17" t="n">
        <f aca="false">поверки!$G2208-поверки!$U2208</f>
        <v>1</v>
      </c>
      <c r="Y2208" s="17" t="n">
        <f aca="false">поверки!$V2208-поверки!$G2208</f>
        <v>3</v>
      </c>
      <c r="Z2208" s="17" t="str">
        <f aca="false">CONCATENATE(поверки!$Q2208," ",поверки!$S2208," номер ",поверки!$H2208)</f>
        <v>Преобразователь давления EJX 110A номер 91P221958</v>
      </c>
    </row>
    <row r="2209" customFormat="false" ht="17.9" hidden="true" customHeight="false" outlineLevel="0" collapsed="false">
      <c r="B2209" s="1" t="s">
        <v>198</v>
      </c>
      <c r="C2209" s="1" t="s">
        <v>30</v>
      </c>
      <c r="D2209" s="1" t="s">
        <v>31</v>
      </c>
      <c r="F2209" s="1" t="s">
        <v>266</v>
      </c>
      <c r="G2209" s="16" t="n">
        <v>45769</v>
      </c>
      <c r="H2209" s="6" t="s">
        <v>4807</v>
      </c>
      <c r="J2209" s="1" t="s">
        <v>34</v>
      </c>
      <c r="K2209" s="1" t="s">
        <v>35</v>
      </c>
      <c r="L2209" s="1" t="s">
        <v>4808</v>
      </c>
      <c r="M2209" s="17" t="str">
        <f aca="false">IF(COUNTIF(поверки!$H$6:$H$3175,поверки!$H2209)&gt;1,"Дубликат","")</f>
        <v/>
      </c>
      <c r="N2209" s="17" t="str">
        <f aca="false">IF(COUNTIF(поверки!$L$6:$L$3175,поверки!$L2209)&gt;1,"Дубликат","")</f>
        <v/>
      </c>
      <c r="O2209" s="18" t="n">
        <v>2204</v>
      </c>
      <c r="P2209" s="17" t="str">
        <f aca="false">CONCATENATE(TEXT(MONTH(поверки!$G2209),"00"),"/",TEXT(поверки!$O2209,"000"), "/",TEXT(YEAR(поверки!$G2209)-2000,"00"))</f>
        <v>04/2204/25</v>
      </c>
      <c r="Q2209" s="17" t="str">
        <f aca="false">VLOOKUP(поверки!$F2209,'соответстиви ОТ типу'!$K$4:$M$344,2,FALSE())</f>
        <v>Преобразователь давления</v>
      </c>
      <c r="R2209" s="17" t="s">
        <v>4406</v>
      </c>
      <c r="S2209" s="17" t="s">
        <v>2899</v>
      </c>
      <c r="T2209" s="17" t="n">
        <v>7</v>
      </c>
      <c r="U2209" s="19" t="n">
        <f aca="false">VLOOKUP(поверки!$T2209,'Акты п-п'!$C$5:$I$57,2,FALSE())</f>
        <v>45768</v>
      </c>
      <c r="V2209" s="19" t="n">
        <f aca="false">VLOOKUP(поверки!$T2209,'Акты п-п'!$C$5:$I$57,3,FALSE())</f>
        <v>45772</v>
      </c>
      <c r="W2209" s="17" t="str">
        <f aca="false">VLOOKUP(поверки!$T2209,'Акты п-п'!$C$5:$I$57,5,FALSE())</f>
        <v>Кадыков П.Ю.</v>
      </c>
      <c r="X2209" s="17" t="n">
        <f aca="false">поверки!$G2209-поверки!$U2209</f>
        <v>1</v>
      </c>
      <c r="Y2209" s="17" t="n">
        <f aca="false">поверки!$V2209-поверки!$G2209</f>
        <v>3</v>
      </c>
      <c r="Z2209" s="17" t="str">
        <f aca="false">CONCATENATE(поверки!$Q2209," ",поверки!$S2209," номер ",поверки!$H2209)</f>
        <v>Преобразователь давления EJX 110A номер 91P221955</v>
      </c>
    </row>
    <row r="2210" customFormat="false" ht="17.9" hidden="true" customHeight="false" outlineLevel="0" collapsed="false">
      <c r="B2210" s="1" t="s">
        <v>198</v>
      </c>
      <c r="C2210" s="1" t="s">
        <v>30</v>
      </c>
      <c r="D2210" s="1" t="s">
        <v>31</v>
      </c>
      <c r="F2210" s="1" t="s">
        <v>266</v>
      </c>
      <c r="G2210" s="16" t="n">
        <v>45769</v>
      </c>
      <c r="H2210" s="6" t="s">
        <v>4809</v>
      </c>
      <c r="J2210" s="1" t="s">
        <v>34</v>
      </c>
      <c r="K2210" s="1" t="s">
        <v>35</v>
      </c>
      <c r="L2210" s="1" t="s">
        <v>4810</v>
      </c>
      <c r="M2210" s="17" t="str">
        <f aca="false">IF(COUNTIF(поверки!$H$6:$H$3175,поверки!$H2210)&gt;1,"Дубликат","")</f>
        <v/>
      </c>
      <c r="N2210" s="17" t="str">
        <f aca="false">IF(COUNTIF(поверки!$L$6:$L$3175,поверки!$L2210)&gt;1,"Дубликат","")</f>
        <v/>
      </c>
      <c r="O2210" s="18" t="n">
        <v>2205</v>
      </c>
      <c r="P2210" s="17" t="str">
        <f aca="false">CONCATENATE(TEXT(MONTH(поверки!$G2210),"00"),"/",TEXT(поверки!$O2210,"000"), "/",TEXT(YEAR(поверки!$G2210)-2000,"00"))</f>
        <v>04/2205/25</v>
      </c>
      <c r="Q2210" s="17" t="str">
        <f aca="false">VLOOKUP(поверки!$F2210,'соответстиви ОТ типу'!$K$4:$M$344,2,FALSE())</f>
        <v>Преобразователь давления</v>
      </c>
      <c r="R2210" s="17" t="s">
        <v>4406</v>
      </c>
      <c r="S2210" s="17" t="s">
        <v>2899</v>
      </c>
      <c r="T2210" s="17" t="n">
        <v>7</v>
      </c>
      <c r="U2210" s="19" t="n">
        <f aca="false">VLOOKUP(поверки!$T2210,'Акты п-п'!$C$5:$I$57,2,FALSE())</f>
        <v>45768</v>
      </c>
      <c r="V2210" s="19" t="n">
        <f aca="false">VLOOKUP(поверки!$T2210,'Акты п-п'!$C$5:$I$57,3,FALSE())</f>
        <v>45772</v>
      </c>
      <c r="W2210" s="17" t="str">
        <f aca="false">VLOOKUP(поверки!$T2210,'Акты п-п'!$C$5:$I$57,5,FALSE())</f>
        <v>Кадыков П.Ю.</v>
      </c>
      <c r="X2210" s="17" t="n">
        <f aca="false">поверки!$G2210-поверки!$U2210</f>
        <v>1</v>
      </c>
      <c r="Y2210" s="17" t="n">
        <f aca="false">поверки!$V2210-поверки!$G2210</f>
        <v>3</v>
      </c>
      <c r="Z2210" s="17" t="str">
        <f aca="false">CONCATENATE(поверки!$Q2210," ",поверки!$S2210," номер ",поверки!$H2210)</f>
        <v>Преобразователь давления EJX 110A номер 91P221939</v>
      </c>
    </row>
    <row r="2211" customFormat="false" ht="17.9" hidden="true" customHeight="false" outlineLevel="0" collapsed="false">
      <c r="B2211" s="1" t="s">
        <v>198</v>
      </c>
      <c r="C2211" s="1" t="s">
        <v>30</v>
      </c>
      <c r="D2211" s="1" t="s">
        <v>31</v>
      </c>
      <c r="F2211" s="1" t="s">
        <v>266</v>
      </c>
      <c r="G2211" s="16" t="n">
        <v>45769</v>
      </c>
      <c r="H2211" s="6" t="s">
        <v>4811</v>
      </c>
      <c r="J2211" s="1" t="s">
        <v>34</v>
      </c>
      <c r="K2211" s="1" t="s">
        <v>35</v>
      </c>
      <c r="L2211" s="1" t="s">
        <v>4812</v>
      </c>
      <c r="M2211" s="17" t="str">
        <f aca="false">IF(COUNTIF(поверки!$H$6:$H$3175,поверки!$H2211)&gt;1,"Дубликат","")</f>
        <v/>
      </c>
      <c r="N2211" s="17" t="str">
        <f aca="false">IF(COUNTIF(поверки!$L$6:$L$3175,поверки!$L2211)&gt;1,"Дубликат","")</f>
        <v/>
      </c>
      <c r="O2211" s="18" t="n">
        <v>2206</v>
      </c>
      <c r="P2211" s="17" t="str">
        <f aca="false">CONCATENATE(TEXT(MONTH(поверки!$G2211),"00"),"/",TEXT(поверки!$O2211,"000"), "/",TEXT(YEAR(поверки!$G2211)-2000,"00"))</f>
        <v>04/2206/25</v>
      </c>
      <c r="Q2211" s="17" t="str">
        <f aca="false">VLOOKUP(поверки!$F2211,'соответстиви ОТ типу'!$K$4:$M$344,2,FALSE())</f>
        <v>Преобразователь давления</v>
      </c>
      <c r="R2211" s="17" t="s">
        <v>4406</v>
      </c>
      <c r="S2211" s="17" t="s">
        <v>2899</v>
      </c>
      <c r="T2211" s="17" t="n">
        <v>7</v>
      </c>
      <c r="U2211" s="19" t="n">
        <f aca="false">VLOOKUP(поверки!$T2211,'Акты п-п'!$C$5:$I$57,2,FALSE())</f>
        <v>45768</v>
      </c>
      <c r="V2211" s="19" t="n">
        <f aca="false">VLOOKUP(поверки!$T2211,'Акты п-п'!$C$5:$I$57,3,FALSE())</f>
        <v>45772</v>
      </c>
      <c r="W2211" s="17" t="str">
        <f aca="false">VLOOKUP(поверки!$T2211,'Акты п-п'!$C$5:$I$57,5,FALSE())</f>
        <v>Кадыков П.Ю.</v>
      </c>
      <c r="X2211" s="17" t="n">
        <f aca="false">поверки!$G2211-поверки!$U2211</f>
        <v>1</v>
      </c>
      <c r="Y2211" s="17" t="n">
        <f aca="false">поверки!$V2211-поверки!$G2211</f>
        <v>3</v>
      </c>
      <c r="Z2211" s="17" t="str">
        <f aca="false">CONCATENATE(поверки!$Q2211," ",поверки!$S2211," номер ",поверки!$H2211)</f>
        <v>Преобразователь давления EJX 110A номер 91P221915</v>
      </c>
    </row>
    <row r="2212" customFormat="false" ht="17.9" hidden="true" customHeight="false" outlineLevel="0" collapsed="false">
      <c r="B2212" s="1" t="s">
        <v>198</v>
      </c>
      <c r="C2212" s="1" t="s">
        <v>30</v>
      </c>
      <c r="D2212" s="1" t="s">
        <v>31</v>
      </c>
      <c r="F2212" s="1" t="s">
        <v>266</v>
      </c>
      <c r="G2212" s="16" t="n">
        <v>45769</v>
      </c>
      <c r="H2212" s="6" t="s">
        <v>4813</v>
      </c>
      <c r="J2212" s="1" t="s">
        <v>34</v>
      </c>
      <c r="K2212" s="1" t="s">
        <v>35</v>
      </c>
      <c r="L2212" s="1" t="s">
        <v>4814</v>
      </c>
      <c r="M2212" s="17" t="str">
        <f aca="false">IF(COUNTIF(поверки!$H$6:$H$3175,поверки!$H2212)&gt;1,"Дубликат","")</f>
        <v/>
      </c>
      <c r="N2212" s="17" t="str">
        <f aca="false">IF(COUNTIF(поверки!$L$6:$L$3175,поверки!$L2212)&gt;1,"Дубликат","")</f>
        <v/>
      </c>
      <c r="O2212" s="18" t="n">
        <v>2207</v>
      </c>
      <c r="P2212" s="17" t="str">
        <f aca="false">CONCATENATE(TEXT(MONTH(поверки!$G2212),"00"),"/",TEXT(поверки!$O2212,"000"), "/",TEXT(YEAR(поверки!$G2212)-2000,"00"))</f>
        <v>04/2207/25</v>
      </c>
      <c r="Q2212" s="17" t="str">
        <f aca="false">VLOOKUP(поверки!$F2212,'соответстиви ОТ типу'!$K$4:$M$344,2,FALSE())</f>
        <v>Преобразователь давления</v>
      </c>
      <c r="R2212" s="17" t="s">
        <v>4406</v>
      </c>
      <c r="S2212" s="17" t="s">
        <v>4710</v>
      </c>
      <c r="T2212" s="17" t="n">
        <v>7</v>
      </c>
      <c r="U2212" s="19" t="n">
        <f aca="false">VLOOKUP(поверки!$T2212,'Акты п-п'!$C$5:$I$57,2,FALSE())</f>
        <v>45768</v>
      </c>
      <c r="V2212" s="19" t="n">
        <f aca="false">VLOOKUP(поверки!$T2212,'Акты п-п'!$C$5:$I$57,3,FALSE())</f>
        <v>45772</v>
      </c>
      <c r="W2212" s="17" t="str">
        <f aca="false">VLOOKUP(поверки!$T2212,'Акты п-п'!$C$5:$I$57,5,FALSE())</f>
        <v>Кадыков П.Ю.</v>
      </c>
      <c r="X2212" s="17" t="n">
        <f aca="false">поверки!$G2212-поверки!$U2212</f>
        <v>1</v>
      </c>
      <c r="Y2212" s="17" t="n">
        <f aca="false">поверки!$V2212-поверки!$G2212</f>
        <v>3</v>
      </c>
      <c r="Z2212" s="17" t="str">
        <f aca="false">CONCATENATE(поверки!$Q2212," ",поверки!$S2212," номер ",поверки!$H2212)</f>
        <v>Преобразователь давления EJX 430A номер 91P123826</v>
      </c>
    </row>
    <row r="2213" customFormat="false" ht="17.9" hidden="true" customHeight="false" outlineLevel="0" collapsed="false">
      <c r="B2213" s="1" t="s">
        <v>198</v>
      </c>
      <c r="C2213" s="1" t="s">
        <v>30</v>
      </c>
      <c r="D2213" s="1" t="s">
        <v>31</v>
      </c>
      <c r="F2213" s="1" t="s">
        <v>266</v>
      </c>
      <c r="G2213" s="16" t="n">
        <v>45769</v>
      </c>
      <c r="H2213" s="6" t="s">
        <v>4815</v>
      </c>
      <c r="J2213" s="1" t="s">
        <v>34</v>
      </c>
      <c r="K2213" s="1" t="s">
        <v>35</v>
      </c>
      <c r="L2213" s="1" t="s">
        <v>4816</v>
      </c>
      <c r="M2213" s="17" t="str">
        <f aca="false">IF(COUNTIF(поверки!$H$6:$H$3175,поверки!$H2213)&gt;1,"Дубликат","")</f>
        <v/>
      </c>
      <c r="N2213" s="17" t="str">
        <f aca="false">IF(COUNTIF(поверки!$L$6:$L$3175,поверки!$L2213)&gt;1,"Дубликат","")</f>
        <v/>
      </c>
      <c r="O2213" s="18" t="n">
        <v>2208</v>
      </c>
      <c r="P2213" s="17" t="str">
        <f aca="false">CONCATENATE(TEXT(MONTH(поверки!$G2213),"00"),"/",TEXT(поверки!$O2213,"000"), "/",TEXT(YEAR(поверки!$G2213)-2000,"00"))</f>
        <v>04/2208/25</v>
      </c>
      <c r="Q2213" s="17" t="str">
        <f aca="false">VLOOKUP(поверки!$F2213,'соответстиви ОТ типу'!$K$4:$M$344,2,FALSE())</f>
        <v>Преобразователь давления</v>
      </c>
      <c r="R2213" s="17" t="s">
        <v>4406</v>
      </c>
      <c r="S2213" s="17" t="s">
        <v>2899</v>
      </c>
      <c r="T2213" s="17" t="n">
        <v>7</v>
      </c>
      <c r="U2213" s="19" t="n">
        <f aca="false">VLOOKUP(поверки!$T2213,'Акты п-п'!$C$5:$I$57,2,FALSE())</f>
        <v>45768</v>
      </c>
      <c r="V2213" s="19" t="n">
        <f aca="false">VLOOKUP(поверки!$T2213,'Акты п-п'!$C$5:$I$57,3,FALSE())</f>
        <v>45772</v>
      </c>
      <c r="W2213" s="17" t="str">
        <f aca="false">VLOOKUP(поверки!$T2213,'Акты п-п'!$C$5:$I$57,5,FALSE())</f>
        <v>Кадыков П.Ю.</v>
      </c>
      <c r="X2213" s="17" t="n">
        <f aca="false">поверки!$G2213-поверки!$U2213</f>
        <v>1</v>
      </c>
      <c r="Y2213" s="17" t="n">
        <f aca="false">поверки!$V2213-поверки!$G2213</f>
        <v>3</v>
      </c>
      <c r="Z2213" s="17" t="str">
        <f aca="false">CONCATENATE(поверки!$Q2213," ",поверки!$S2213," номер ",поверки!$H2213)</f>
        <v>Преобразователь давления EJX 110A номер 91P221935</v>
      </c>
    </row>
    <row r="2214" customFormat="false" ht="17.9" hidden="true" customHeight="false" outlineLevel="0" collapsed="false">
      <c r="B2214" s="1" t="s">
        <v>198</v>
      </c>
      <c r="C2214" s="1" t="s">
        <v>30</v>
      </c>
      <c r="D2214" s="1" t="s">
        <v>31</v>
      </c>
      <c r="F2214" s="1" t="s">
        <v>266</v>
      </c>
      <c r="G2214" s="16" t="n">
        <v>45769</v>
      </c>
      <c r="H2214" s="6" t="s">
        <v>4817</v>
      </c>
      <c r="J2214" s="1" t="s">
        <v>34</v>
      </c>
      <c r="K2214" s="1" t="s">
        <v>35</v>
      </c>
      <c r="L2214" s="1" t="s">
        <v>4818</v>
      </c>
      <c r="M2214" s="17" t="str">
        <f aca="false">IF(COUNTIF(поверки!$H$6:$H$3175,поверки!$H2214)&gt;1,"Дубликат","")</f>
        <v/>
      </c>
      <c r="N2214" s="17" t="str">
        <f aca="false">IF(COUNTIF(поверки!$L$6:$L$3175,поверки!$L2214)&gt;1,"Дубликат","")</f>
        <v/>
      </c>
      <c r="O2214" s="18" t="n">
        <v>2209</v>
      </c>
      <c r="P2214" s="17" t="str">
        <f aca="false">CONCATENATE(TEXT(MONTH(поверки!$G2214),"00"),"/",TEXT(поверки!$O2214,"000"), "/",TEXT(YEAR(поверки!$G2214)-2000,"00"))</f>
        <v>04/2209/25</v>
      </c>
      <c r="Q2214" s="17" t="str">
        <f aca="false">VLOOKUP(поверки!$F2214,'соответстиви ОТ типу'!$K$4:$M$344,2,FALSE())</f>
        <v>Преобразователь давления</v>
      </c>
      <c r="R2214" s="17" t="s">
        <v>4406</v>
      </c>
      <c r="S2214" s="17" t="s">
        <v>4710</v>
      </c>
      <c r="T2214" s="17" t="n">
        <v>7</v>
      </c>
      <c r="U2214" s="19" t="n">
        <f aca="false">VLOOKUP(поверки!$T2214,'Акты п-п'!$C$5:$I$57,2,FALSE())</f>
        <v>45768</v>
      </c>
      <c r="V2214" s="19" t="n">
        <f aca="false">VLOOKUP(поверки!$T2214,'Акты п-п'!$C$5:$I$57,3,FALSE())</f>
        <v>45772</v>
      </c>
      <c r="W2214" s="17" t="str">
        <f aca="false">VLOOKUP(поверки!$T2214,'Акты п-п'!$C$5:$I$57,5,FALSE())</f>
        <v>Кадыков П.Ю.</v>
      </c>
      <c r="X2214" s="17" t="n">
        <f aca="false">поверки!$G2214-поверки!$U2214</f>
        <v>1</v>
      </c>
      <c r="Y2214" s="17" t="n">
        <f aca="false">поверки!$V2214-поверки!$G2214</f>
        <v>3</v>
      </c>
      <c r="Z2214" s="17" t="str">
        <f aca="false">CONCATENATE(поверки!$Q2214," ",поверки!$S2214," номер ",поверки!$H2214)</f>
        <v>Преобразователь давления EJX 430A номер 91P123820</v>
      </c>
    </row>
    <row r="2215" customFormat="false" ht="17.9" hidden="true" customHeight="false" outlineLevel="0" collapsed="false">
      <c r="B2215" s="1" t="s">
        <v>198</v>
      </c>
      <c r="C2215" s="1" t="s">
        <v>30</v>
      </c>
      <c r="D2215" s="1" t="s">
        <v>31</v>
      </c>
      <c r="F2215" s="1" t="s">
        <v>239</v>
      </c>
      <c r="G2215" s="16" t="n">
        <v>45769</v>
      </c>
      <c r="H2215" s="6" t="s">
        <v>4819</v>
      </c>
      <c r="J2215" s="1" t="s">
        <v>34</v>
      </c>
      <c r="K2215" s="1" t="s">
        <v>35</v>
      </c>
      <c r="L2215" s="1" t="s">
        <v>4820</v>
      </c>
      <c r="M2215" s="17" t="str">
        <f aca="false">IF(COUNTIF(поверки!$H$6:$H$3175,поверки!$H2215)&gt;1,"Дубликат","")</f>
        <v/>
      </c>
      <c r="N2215" s="17" t="str">
        <f aca="false">IF(COUNTIF(поверки!$L$6:$L$3175,поверки!$L2215)&gt;1,"Дубликат","")</f>
        <v/>
      </c>
      <c r="O2215" s="18" t="n">
        <v>2210</v>
      </c>
      <c r="P2215" s="17" t="str">
        <f aca="false">CONCATENATE(TEXT(MONTH(поверки!$G2215),"00"),"/",TEXT(поверки!$O2215,"000"), "/",TEXT(YEAR(поверки!$G2215)-2000,"00"))</f>
        <v>04/2210/25</v>
      </c>
      <c r="Q2215" s="17" t="str">
        <f aca="false">VLOOKUP(поверки!$F2215,'соответстиви ОТ типу'!$K$4:$M$344,2,FALSE())</f>
        <v>Преобразователь давления</v>
      </c>
      <c r="R2215" s="17" t="s">
        <v>4406</v>
      </c>
      <c r="S2215" s="17" t="s">
        <v>2922</v>
      </c>
      <c r="T2215" s="17" t="n">
        <v>7</v>
      </c>
      <c r="U2215" s="19" t="n">
        <f aca="false">VLOOKUP(поверки!$T2215,'Акты п-п'!$C$5:$I$57,2,FALSE())</f>
        <v>45768</v>
      </c>
      <c r="V2215" s="19" t="n">
        <f aca="false">VLOOKUP(поверки!$T2215,'Акты п-п'!$C$5:$I$57,3,FALSE())</f>
        <v>45772</v>
      </c>
      <c r="W2215" s="17" t="str">
        <f aca="false">VLOOKUP(поверки!$T2215,'Акты п-п'!$C$5:$I$57,5,FALSE())</f>
        <v>Кадыков П.Ю.</v>
      </c>
      <c r="X2215" s="17" t="n">
        <f aca="false">поверки!$G2215-поверки!$U2215</f>
        <v>1</v>
      </c>
      <c r="Y2215" s="17" t="n">
        <f aca="false">поверки!$V2215-поверки!$G2215</f>
        <v>3</v>
      </c>
      <c r="Z2215" s="17" t="str">
        <f aca="false">CONCATENATE(поверки!$Q2215," ",поверки!$S2215," номер ",поверки!$H2215)</f>
        <v>Преобразователь давления АМ-2000 ТG6 номер 12217070839</v>
      </c>
    </row>
    <row r="2216" customFormat="false" ht="17.9" hidden="true" customHeight="false" outlineLevel="0" collapsed="false">
      <c r="B2216" s="1" t="s">
        <v>198</v>
      </c>
      <c r="C2216" s="1" t="s">
        <v>30</v>
      </c>
      <c r="D2216" s="1" t="s">
        <v>31</v>
      </c>
      <c r="F2216" s="1" t="s">
        <v>239</v>
      </c>
      <c r="G2216" s="16" t="n">
        <v>45769</v>
      </c>
      <c r="H2216" s="6" t="s">
        <v>4821</v>
      </c>
      <c r="J2216" s="1" t="s">
        <v>34</v>
      </c>
      <c r="K2216" s="1" t="s">
        <v>35</v>
      </c>
      <c r="L2216" s="1" t="s">
        <v>4822</v>
      </c>
      <c r="M2216" s="17" t="str">
        <f aca="false">IF(COUNTIF(поверки!$H$6:$H$3175,поверки!$H2216)&gt;1,"Дубликат","")</f>
        <v/>
      </c>
      <c r="N2216" s="17" t="str">
        <f aca="false">IF(COUNTIF(поверки!$L$6:$L$3175,поверки!$L2216)&gt;1,"Дубликат","")</f>
        <v/>
      </c>
      <c r="O2216" s="18" t="n">
        <v>2211</v>
      </c>
      <c r="P2216" s="17" t="str">
        <f aca="false">CONCATENATE(TEXT(MONTH(поверки!$G2216),"00"),"/",TEXT(поверки!$O2216,"000"), "/",TEXT(YEAR(поверки!$G2216)-2000,"00"))</f>
        <v>04/2211/25</v>
      </c>
      <c r="Q2216" s="17" t="str">
        <f aca="false">VLOOKUP(поверки!$F2216,'соответстиви ОТ типу'!$K$4:$M$344,2,FALSE())</f>
        <v>Преобразователь давления</v>
      </c>
      <c r="R2216" s="17" t="s">
        <v>4406</v>
      </c>
      <c r="S2216" s="17" t="s">
        <v>4823</v>
      </c>
      <c r="T2216" s="17" t="n">
        <v>7</v>
      </c>
      <c r="U2216" s="19" t="n">
        <f aca="false">VLOOKUP(поверки!$T2216,'Акты п-п'!$C$5:$I$57,2,FALSE())</f>
        <v>45768</v>
      </c>
      <c r="V2216" s="19" t="n">
        <f aca="false">VLOOKUP(поверки!$T2216,'Акты п-п'!$C$5:$I$57,3,FALSE())</f>
        <v>45772</v>
      </c>
      <c r="W2216" s="17" t="str">
        <f aca="false">VLOOKUP(поверки!$T2216,'Акты п-п'!$C$5:$I$57,5,FALSE())</f>
        <v>Кадыков П.Ю.</v>
      </c>
      <c r="X2216" s="17" t="n">
        <f aca="false">поверки!$G2216-поверки!$U2216</f>
        <v>1</v>
      </c>
      <c r="Y2216" s="17" t="n">
        <f aca="false">поверки!$V2216-поверки!$G2216</f>
        <v>3</v>
      </c>
      <c r="Z2216" s="17" t="str">
        <f aca="false">CONCATENATE(поверки!$Q2216," ",поверки!$S2216," номер ",поверки!$H2216)</f>
        <v>Преобразователь давления АМ-2000-ТG-7 номер 12217070920</v>
      </c>
    </row>
    <row r="2217" customFormat="false" ht="17.9" hidden="true" customHeight="false" outlineLevel="0" collapsed="false">
      <c r="B2217" s="1" t="s">
        <v>198</v>
      </c>
      <c r="C2217" s="1" t="s">
        <v>30</v>
      </c>
      <c r="D2217" s="1" t="s">
        <v>31</v>
      </c>
      <c r="F2217" s="1" t="s">
        <v>239</v>
      </c>
      <c r="G2217" s="16" t="n">
        <v>45769</v>
      </c>
      <c r="H2217" s="6" t="s">
        <v>4824</v>
      </c>
      <c r="J2217" s="1" t="s">
        <v>34</v>
      </c>
      <c r="K2217" s="1" t="s">
        <v>35</v>
      </c>
      <c r="L2217" s="1" t="s">
        <v>4825</v>
      </c>
      <c r="M2217" s="17" t="str">
        <f aca="false">IF(COUNTIF(поверки!$H$6:$H$3175,поверки!$H2217)&gt;1,"Дубликат","")</f>
        <v/>
      </c>
      <c r="N2217" s="17" t="str">
        <f aca="false">IF(COUNTIF(поверки!$L$6:$L$3175,поверки!$L2217)&gt;1,"Дубликат","")</f>
        <v/>
      </c>
      <c r="O2217" s="18" t="n">
        <v>2212</v>
      </c>
      <c r="P2217" s="17" t="str">
        <f aca="false">CONCATENATE(TEXT(MONTH(поверки!$G2217),"00"),"/",TEXT(поверки!$O2217,"000"), "/",TEXT(YEAR(поверки!$G2217)-2000,"00"))</f>
        <v>04/2212/25</v>
      </c>
      <c r="Q2217" s="17" t="str">
        <f aca="false">VLOOKUP(поверки!$F2217,'соответстиви ОТ типу'!$K$4:$M$344,2,FALSE())</f>
        <v>Преобразователь давления</v>
      </c>
      <c r="R2217" s="17" t="s">
        <v>4406</v>
      </c>
      <c r="S2217" s="17" t="s">
        <v>4823</v>
      </c>
      <c r="T2217" s="17" t="n">
        <v>7</v>
      </c>
      <c r="U2217" s="19" t="n">
        <f aca="false">VLOOKUP(поверки!$T2217,'Акты п-п'!$C$5:$I$57,2,FALSE())</f>
        <v>45768</v>
      </c>
      <c r="V2217" s="19" t="n">
        <f aca="false">VLOOKUP(поверки!$T2217,'Акты п-п'!$C$5:$I$57,3,FALSE())</f>
        <v>45772</v>
      </c>
      <c r="W2217" s="17" t="str">
        <f aca="false">VLOOKUP(поверки!$T2217,'Акты п-п'!$C$5:$I$57,5,FALSE())</f>
        <v>Кадыков П.Ю.</v>
      </c>
      <c r="X2217" s="17" t="n">
        <f aca="false">поверки!$G2217-поверки!$U2217</f>
        <v>1</v>
      </c>
      <c r="Y2217" s="17" t="n">
        <f aca="false">поверки!$V2217-поверки!$G2217</f>
        <v>3</v>
      </c>
      <c r="Z2217" s="17" t="str">
        <f aca="false">CONCATENATE(поверки!$Q2217," ",поверки!$S2217," номер ",поверки!$H2217)</f>
        <v>Преобразователь давления АМ-2000-ТG-7 номер 12217070894</v>
      </c>
    </row>
    <row r="2218" customFormat="false" ht="17.9" hidden="true" customHeight="false" outlineLevel="0" collapsed="false">
      <c r="B2218" s="1" t="s">
        <v>198</v>
      </c>
      <c r="C2218" s="1" t="s">
        <v>30</v>
      </c>
      <c r="D2218" s="1" t="s">
        <v>31</v>
      </c>
      <c r="F2218" s="1" t="s">
        <v>239</v>
      </c>
      <c r="G2218" s="16" t="n">
        <v>45769</v>
      </c>
      <c r="H2218" s="6" t="s">
        <v>4826</v>
      </c>
      <c r="J2218" s="1" t="s">
        <v>34</v>
      </c>
      <c r="K2218" s="1" t="s">
        <v>35</v>
      </c>
      <c r="L2218" s="1" t="s">
        <v>4827</v>
      </c>
      <c r="M2218" s="17" t="str">
        <f aca="false">IF(COUNTIF(поверки!$H$6:$H$3175,поверки!$H2218)&gt;1,"Дубликат","")</f>
        <v/>
      </c>
      <c r="N2218" s="17" t="str">
        <f aca="false">IF(COUNTIF(поверки!$L$6:$L$3175,поверки!$L2218)&gt;1,"Дубликат","")</f>
        <v/>
      </c>
      <c r="O2218" s="18" t="n">
        <v>2213</v>
      </c>
      <c r="P2218" s="17" t="str">
        <f aca="false">CONCATENATE(TEXT(MONTH(поверки!$G2218),"00"),"/",TEXT(поверки!$O2218,"000"), "/",TEXT(YEAR(поверки!$G2218)-2000,"00"))</f>
        <v>04/2213/25</v>
      </c>
      <c r="Q2218" s="17" t="str">
        <f aca="false">VLOOKUP(поверки!$F2218,'соответстиви ОТ типу'!$K$4:$M$344,2,FALSE())</f>
        <v>Преобразователь давления</v>
      </c>
      <c r="R2218" s="17" t="s">
        <v>4406</v>
      </c>
      <c r="S2218" s="17" t="s">
        <v>2938</v>
      </c>
      <c r="T2218" s="17" t="n">
        <v>7</v>
      </c>
      <c r="U2218" s="19" t="n">
        <f aca="false">VLOOKUP(поверки!$T2218,'Акты п-п'!$C$5:$I$57,2,FALSE())</f>
        <v>45768</v>
      </c>
      <c r="V2218" s="19" t="n">
        <f aca="false">VLOOKUP(поверки!$T2218,'Акты п-п'!$C$5:$I$57,3,FALSE())</f>
        <v>45772</v>
      </c>
      <c r="W2218" s="17" t="str">
        <f aca="false">VLOOKUP(поверки!$T2218,'Акты п-п'!$C$5:$I$57,5,FALSE())</f>
        <v>Кадыков П.Ю.</v>
      </c>
      <c r="X2218" s="17" t="n">
        <f aca="false">поверки!$G2218-поверки!$U2218</f>
        <v>1</v>
      </c>
      <c r="Y2218" s="17" t="n">
        <f aca="false">поверки!$V2218-поверки!$G2218</f>
        <v>3</v>
      </c>
      <c r="Z2218" s="17" t="str">
        <f aca="false">CONCATENATE(поверки!$Q2218," ",поверки!$S2218," номер ",поверки!$H2218)</f>
        <v>Преобразователь давления АМ-2000 ТG8 номер 12217070888</v>
      </c>
    </row>
    <row r="2219" customFormat="false" ht="17.9" hidden="true" customHeight="false" outlineLevel="0" collapsed="false">
      <c r="B2219" s="1" t="s">
        <v>198</v>
      </c>
      <c r="C2219" s="1" t="s">
        <v>30</v>
      </c>
      <c r="D2219" s="1" t="s">
        <v>31</v>
      </c>
      <c r="F2219" s="1" t="s">
        <v>239</v>
      </c>
      <c r="G2219" s="16" t="n">
        <v>45769</v>
      </c>
      <c r="H2219" s="6" t="s">
        <v>4828</v>
      </c>
      <c r="J2219" s="1" t="s">
        <v>34</v>
      </c>
      <c r="K2219" s="1" t="s">
        <v>35</v>
      </c>
      <c r="L2219" s="1" t="s">
        <v>4829</v>
      </c>
      <c r="M2219" s="17" t="str">
        <f aca="false">IF(COUNTIF(поверки!$H$6:$H$3175,поверки!$H2219)&gt;1,"Дубликат","")</f>
        <v/>
      </c>
      <c r="N2219" s="17" t="str">
        <f aca="false">IF(COUNTIF(поверки!$L$6:$L$3175,поверки!$L2219)&gt;1,"Дубликат","")</f>
        <v/>
      </c>
      <c r="O2219" s="18" t="n">
        <v>2214</v>
      </c>
      <c r="P2219" s="17" t="str">
        <f aca="false">CONCATENATE(TEXT(MONTH(поверки!$G2219),"00"),"/",TEXT(поверки!$O2219,"000"), "/",TEXT(YEAR(поверки!$G2219)-2000,"00"))</f>
        <v>04/2214/25</v>
      </c>
      <c r="Q2219" s="17" t="str">
        <f aca="false">VLOOKUP(поверки!$F2219,'соответстиви ОТ типу'!$K$4:$M$344,2,FALSE())</f>
        <v>Преобразователь давления</v>
      </c>
      <c r="R2219" s="17" t="s">
        <v>4406</v>
      </c>
      <c r="S2219" s="17" t="s">
        <v>4823</v>
      </c>
      <c r="T2219" s="17" t="n">
        <v>7</v>
      </c>
      <c r="U2219" s="19" t="n">
        <f aca="false">VLOOKUP(поверки!$T2219,'Акты п-п'!$C$5:$I$57,2,FALSE())</f>
        <v>45768</v>
      </c>
      <c r="V2219" s="19" t="n">
        <f aca="false">VLOOKUP(поверки!$T2219,'Акты п-п'!$C$5:$I$57,3,FALSE())</f>
        <v>45772</v>
      </c>
      <c r="W2219" s="17" t="str">
        <f aca="false">VLOOKUP(поверки!$T2219,'Акты п-п'!$C$5:$I$57,5,FALSE())</f>
        <v>Кадыков П.Ю.</v>
      </c>
      <c r="X2219" s="17" t="n">
        <f aca="false">поверки!$G2219-поверки!$U2219</f>
        <v>1</v>
      </c>
      <c r="Y2219" s="17" t="n">
        <f aca="false">поверки!$V2219-поверки!$G2219</f>
        <v>3</v>
      </c>
      <c r="Z2219" s="17" t="str">
        <f aca="false">CONCATENATE(поверки!$Q2219," ",поверки!$S2219," номер ",поверки!$H2219)</f>
        <v>Преобразователь давления АМ-2000-ТG-7 номер 12217070941</v>
      </c>
    </row>
    <row r="2220" customFormat="false" ht="17.9" hidden="true" customHeight="false" outlineLevel="0" collapsed="false">
      <c r="B2220" s="1" t="s">
        <v>198</v>
      </c>
      <c r="C2220" s="1" t="s">
        <v>30</v>
      </c>
      <c r="D2220" s="1" t="s">
        <v>31</v>
      </c>
      <c r="F2220" s="1" t="s">
        <v>239</v>
      </c>
      <c r="G2220" s="16" t="n">
        <v>45769</v>
      </c>
      <c r="H2220" s="6" t="s">
        <v>4830</v>
      </c>
      <c r="J2220" s="1" t="s">
        <v>34</v>
      </c>
      <c r="K2220" s="1" t="s">
        <v>35</v>
      </c>
      <c r="L2220" s="1" t="s">
        <v>4831</v>
      </c>
      <c r="M2220" s="17" t="str">
        <f aca="false">IF(COUNTIF(поверки!$H$6:$H$3175,поверки!$H2220)&gt;1,"Дубликат","")</f>
        <v/>
      </c>
      <c r="N2220" s="17" t="str">
        <f aca="false">IF(COUNTIF(поверки!$L$6:$L$3175,поверки!$L2220)&gt;1,"Дубликат","")</f>
        <v/>
      </c>
      <c r="O2220" s="18" t="n">
        <v>2215</v>
      </c>
      <c r="P2220" s="17" t="str">
        <f aca="false">CONCATENATE(TEXT(MONTH(поверки!$G2220),"00"),"/",TEXT(поверки!$O2220,"000"), "/",TEXT(YEAR(поверки!$G2220)-2000,"00"))</f>
        <v>04/2215/25</v>
      </c>
      <c r="Q2220" s="17" t="str">
        <f aca="false">VLOOKUP(поверки!$F2220,'соответстиви ОТ типу'!$K$4:$M$344,2,FALSE())</f>
        <v>Преобразователь давления</v>
      </c>
      <c r="R2220" s="17" t="s">
        <v>4406</v>
      </c>
      <c r="S2220" s="17" t="s">
        <v>4823</v>
      </c>
      <c r="T2220" s="17" t="n">
        <v>7</v>
      </c>
      <c r="U2220" s="19" t="n">
        <f aca="false">VLOOKUP(поверки!$T2220,'Акты п-п'!$C$5:$I$57,2,FALSE())</f>
        <v>45768</v>
      </c>
      <c r="V2220" s="19" t="n">
        <f aca="false">VLOOKUP(поверки!$T2220,'Акты п-п'!$C$5:$I$57,3,FALSE())</f>
        <v>45772</v>
      </c>
      <c r="W2220" s="17" t="str">
        <f aca="false">VLOOKUP(поверки!$T2220,'Акты п-п'!$C$5:$I$57,5,FALSE())</f>
        <v>Кадыков П.Ю.</v>
      </c>
      <c r="X2220" s="17" t="n">
        <f aca="false">поверки!$G2220-поверки!$U2220</f>
        <v>1</v>
      </c>
      <c r="Y2220" s="17" t="n">
        <f aca="false">поверки!$V2220-поверки!$G2220</f>
        <v>3</v>
      </c>
      <c r="Z2220" s="17" t="str">
        <f aca="false">CONCATENATE(поверки!$Q2220," ",поверки!$S2220," номер ",поверки!$H2220)</f>
        <v>Преобразователь давления АМ-2000-ТG-7 номер 12217070919</v>
      </c>
    </row>
    <row r="2221" customFormat="false" ht="17.9" hidden="true" customHeight="false" outlineLevel="0" collapsed="false">
      <c r="B2221" s="1" t="s">
        <v>198</v>
      </c>
      <c r="C2221" s="1" t="s">
        <v>30</v>
      </c>
      <c r="D2221" s="1" t="s">
        <v>31</v>
      </c>
      <c r="F2221" s="1" t="s">
        <v>239</v>
      </c>
      <c r="G2221" s="16" t="n">
        <v>45769</v>
      </c>
      <c r="H2221" s="6" t="s">
        <v>4832</v>
      </c>
      <c r="J2221" s="1" t="s">
        <v>34</v>
      </c>
      <c r="K2221" s="1" t="s">
        <v>35</v>
      </c>
      <c r="L2221" s="1" t="s">
        <v>4833</v>
      </c>
      <c r="M2221" s="17" t="str">
        <f aca="false">IF(COUNTIF(поверки!$H$6:$H$3175,поверки!$H2221)&gt;1,"Дубликат","")</f>
        <v/>
      </c>
      <c r="N2221" s="17" t="str">
        <f aca="false">IF(COUNTIF(поверки!$L$6:$L$3175,поверки!$L2221)&gt;1,"Дубликат","")</f>
        <v/>
      </c>
      <c r="O2221" s="18" t="n">
        <v>2216</v>
      </c>
      <c r="P2221" s="17" t="str">
        <f aca="false">CONCATENATE(TEXT(MONTH(поверки!$G2221),"00"),"/",TEXT(поверки!$O2221,"000"), "/",TEXT(YEAR(поверки!$G2221)-2000,"00"))</f>
        <v>04/2216/25</v>
      </c>
      <c r="Q2221" s="17" t="str">
        <f aca="false">VLOOKUP(поверки!$F2221,'соответстиви ОТ типу'!$K$4:$M$344,2,FALSE())</f>
        <v>Преобразователь давления</v>
      </c>
      <c r="R2221" s="17" t="s">
        <v>4406</v>
      </c>
      <c r="S2221" s="17" t="s">
        <v>4823</v>
      </c>
      <c r="T2221" s="17" t="n">
        <v>7</v>
      </c>
      <c r="U2221" s="19" t="n">
        <f aca="false">VLOOKUP(поверки!$T2221,'Акты п-п'!$C$5:$I$57,2,FALSE())</f>
        <v>45768</v>
      </c>
      <c r="V2221" s="19" t="n">
        <f aca="false">VLOOKUP(поверки!$T2221,'Акты п-п'!$C$5:$I$57,3,FALSE())</f>
        <v>45772</v>
      </c>
      <c r="W2221" s="17" t="str">
        <f aca="false">VLOOKUP(поверки!$T2221,'Акты п-п'!$C$5:$I$57,5,FALSE())</f>
        <v>Кадыков П.Ю.</v>
      </c>
      <c r="X2221" s="17" t="n">
        <f aca="false">поверки!$G2221-поверки!$U2221</f>
        <v>1</v>
      </c>
      <c r="Y2221" s="17" t="n">
        <f aca="false">поверки!$V2221-поверки!$G2221</f>
        <v>3</v>
      </c>
      <c r="Z2221" s="17" t="str">
        <f aca="false">CONCATENATE(поверки!$Q2221," ",поверки!$S2221," номер ",поверки!$H2221)</f>
        <v>Преобразователь давления АМ-2000-ТG-7 номер 12217070928</v>
      </c>
    </row>
    <row r="2222" customFormat="false" ht="17.9" hidden="true" customHeight="false" outlineLevel="0" collapsed="false">
      <c r="B2222" s="1" t="s">
        <v>198</v>
      </c>
      <c r="C2222" s="1" t="s">
        <v>30</v>
      </c>
      <c r="D2222" s="1" t="s">
        <v>31</v>
      </c>
      <c r="F2222" s="1" t="s">
        <v>239</v>
      </c>
      <c r="G2222" s="16" t="n">
        <v>45769</v>
      </c>
      <c r="H2222" s="6" t="s">
        <v>4834</v>
      </c>
      <c r="J2222" s="1" t="s">
        <v>34</v>
      </c>
      <c r="K2222" s="1" t="s">
        <v>35</v>
      </c>
      <c r="L2222" s="1" t="s">
        <v>4835</v>
      </c>
      <c r="M2222" s="17" t="str">
        <f aca="false">IF(COUNTIF(поверки!$H$6:$H$3175,поверки!$H2222)&gt;1,"Дубликат","")</f>
        <v/>
      </c>
      <c r="N2222" s="17" t="str">
        <f aca="false">IF(COUNTIF(поверки!$L$6:$L$3175,поверки!$L2222)&gt;1,"Дубликат","")</f>
        <v/>
      </c>
      <c r="O2222" s="18" t="n">
        <v>2217</v>
      </c>
      <c r="P2222" s="17" t="str">
        <f aca="false">CONCATENATE(TEXT(MONTH(поверки!$G2222),"00"),"/",TEXT(поверки!$O2222,"000"), "/",TEXT(YEAR(поверки!$G2222)-2000,"00"))</f>
        <v>04/2217/25</v>
      </c>
      <c r="Q2222" s="17" t="str">
        <f aca="false">VLOOKUP(поверки!$F2222,'соответстиви ОТ типу'!$K$4:$M$344,2,FALSE())</f>
        <v>Преобразователь давления</v>
      </c>
      <c r="R2222" s="17" t="s">
        <v>4406</v>
      </c>
      <c r="S2222" s="17" t="s">
        <v>2938</v>
      </c>
      <c r="T2222" s="17" t="n">
        <v>7</v>
      </c>
      <c r="U2222" s="19" t="n">
        <f aca="false">VLOOKUP(поверки!$T2222,'Акты п-п'!$C$5:$I$57,2,FALSE())</f>
        <v>45768</v>
      </c>
      <c r="V2222" s="19" t="n">
        <f aca="false">VLOOKUP(поверки!$T2222,'Акты п-п'!$C$5:$I$57,3,FALSE())</f>
        <v>45772</v>
      </c>
      <c r="W2222" s="17" t="str">
        <f aca="false">VLOOKUP(поверки!$T2222,'Акты п-п'!$C$5:$I$57,5,FALSE())</f>
        <v>Кадыков П.Ю.</v>
      </c>
      <c r="X2222" s="17" t="n">
        <f aca="false">поверки!$G2222-поверки!$U2222</f>
        <v>1</v>
      </c>
      <c r="Y2222" s="17" t="n">
        <f aca="false">поверки!$V2222-поверки!$G2222</f>
        <v>3</v>
      </c>
      <c r="Z2222" s="17" t="str">
        <f aca="false">CONCATENATE(поверки!$Q2222," ",поверки!$S2222," номер ",поверки!$H2222)</f>
        <v>Преобразователь давления АМ-2000 ТG8 номер 12217070887</v>
      </c>
    </row>
    <row r="2223" customFormat="false" ht="17.9" hidden="true" customHeight="false" outlineLevel="0" collapsed="false">
      <c r="B2223" s="1" t="s">
        <v>198</v>
      </c>
      <c r="C2223" s="1" t="s">
        <v>30</v>
      </c>
      <c r="D2223" s="1" t="s">
        <v>31</v>
      </c>
      <c r="F2223" s="1" t="s">
        <v>239</v>
      </c>
      <c r="G2223" s="16" t="n">
        <v>45769</v>
      </c>
      <c r="H2223" s="6" t="s">
        <v>4836</v>
      </c>
      <c r="J2223" s="1" t="s">
        <v>34</v>
      </c>
      <c r="K2223" s="1" t="s">
        <v>35</v>
      </c>
      <c r="L2223" s="1" t="s">
        <v>4837</v>
      </c>
      <c r="M2223" s="17" t="str">
        <f aca="false">IF(COUNTIF(поверки!$H$6:$H$3175,поверки!$H2223)&gt;1,"Дубликат","")</f>
        <v/>
      </c>
      <c r="N2223" s="17" t="str">
        <f aca="false">IF(COUNTIF(поверки!$L$6:$L$3175,поверки!$L2223)&gt;1,"Дубликат","")</f>
        <v/>
      </c>
      <c r="O2223" s="18" t="n">
        <v>2218</v>
      </c>
      <c r="P2223" s="17" t="str">
        <f aca="false">CONCATENATE(TEXT(MONTH(поверки!$G2223),"00"),"/",TEXT(поверки!$O2223,"000"), "/",TEXT(YEAR(поверки!$G2223)-2000,"00"))</f>
        <v>04/2218/25</v>
      </c>
      <c r="Q2223" s="17" t="str">
        <f aca="false">VLOOKUP(поверки!$F2223,'соответстиви ОТ типу'!$K$4:$M$344,2,FALSE())</f>
        <v>Преобразователь давления</v>
      </c>
      <c r="R2223" s="17" t="s">
        <v>4406</v>
      </c>
      <c r="S2223" s="17" t="s">
        <v>4823</v>
      </c>
      <c r="T2223" s="17" t="n">
        <v>7</v>
      </c>
      <c r="U2223" s="19" t="n">
        <f aca="false">VLOOKUP(поверки!$T2223,'Акты п-п'!$C$5:$I$57,2,FALSE())</f>
        <v>45768</v>
      </c>
      <c r="V2223" s="19" t="n">
        <f aca="false">VLOOKUP(поверки!$T2223,'Акты п-п'!$C$5:$I$57,3,FALSE())</f>
        <v>45772</v>
      </c>
      <c r="W2223" s="17" t="str">
        <f aca="false">VLOOKUP(поверки!$T2223,'Акты п-п'!$C$5:$I$57,5,FALSE())</f>
        <v>Кадыков П.Ю.</v>
      </c>
      <c r="X2223" s="17" t="n">
        <f aca="false">поверки!$G2223-поверки!$U2223</f>
        <v>1</v>
      </c>
      <c r="Y2223" s="17" t="n">
        <f aca="false">поверки!$V2223-поверки!$G2223</f>
        <v>3</v>
      </c>
      <c r="Z2223" s="17" t="str">
        <f aca="false">CONCATENATE(поверки!$Q2223," ",поверки!$S2223," номер ",поверки!$H2223)</f>
        <v>Преобразователь давления АМ-2000-ТG-7 номер 12217070934</v>
      </c>
    </row>
    <row r="2224" customFormat="false" ht="17.9" hidden="true" customHeight="false" outlineLevel="0" collapsed="false">
      <c r="B2224" s="1" t="s">
        <v>198</v>
      </c>
      <c r="C2224" s="1" t="s">
        <v>30</v>
      </c>
      <c r="D2224" s="1" t="s">
        <v>31</v>
      </c>
      <c r="F2224" s="1" t="s">
        <v>239</v>
      </c>
      <c r="G2224" s="16" t="n">
        <v>45769</v>
      </c>
      <c r="H2224" s="6" t="s">
        <v>4838</v>
      </c>
      <c r="J2224" s="1" t="s">
        <v>34</v>
      </c>
      <c r="K2224" s="1" t="s">
        <v>35</v>
      </c>
      <c r="L2224" s="1" t="s">
        <v>4839</v>
      </c>
      <c r="M2224" s="17" t="str">
        <f aca="false">IF(COUNTIF(поверки!$H$6:$H$3175,поверки!$H2224)&gt;1,"Дубликат","")</f>
        <v/>
      </c>
      <c r="N2224" s="17" t="str">
        <f aca="false">IF(COUNTIF(поверки!$L$6:$L$3175,поверки!$L2224)&gt;1,"Дубликат","")</f>
        <v/>
      </c>
      <c r="O2224" s="18" t="n">
        <v>2219</v>
      </c>
      <c r="P2224" s="17" t="str">
        <f aca="false">CONCATENATE(TEXT(MONTH(поверки!$G2224),"00"),"/",TEXT(поверки!$O2224,"000"), "/",TEXT(YEAR(поверки!$G2224)-2000,"00"))</f>
        <v>04/2219/25</v>
      </c>
      <c r="Q2224" s="17" t="str">
        <f aca="false">VLOOKUP(поверки!$F2224,'соответстиви ОТ типу'!$K$4:$M$344,2,FALSE())</f>
        <v>Преобразователь давления</v>
      </c>
      <c r="R2224" s="17" t="s">
        <v>4406</v>
      </c>
      <c r="S2224" s="17" t="s">
        <v>4823</v>
      </c>
      <c r="T2224" s="17" t="n">
        <v>7</v>
      </c>
      <c r="U2224" s="19" t="n">
        <f aca="false">VLOOKUP(поверки!$T2224,'Акты п-п'!$C$5:$I$57,2,FALSE())</f>
        <v>45768</v>
      </c>
      <c r="V2224" s="19" t="n">
        <f aca="false">VLOOKUP(поверки!$T2224,'Акты п-п'!$C$5:$I$57,3,FALSE())</f>
        <v>45772</v>
      </c>
      <c r="W2224" s="17" t="str">
        <f aca="false">VLOOKUP(поверки!$T2224,'Акты п-п'!$C$5:$I$57,5,FALSE())</f>
        <v>Кадыков П.Ю.</v>
      </c>
      <c r="X2224" s="17" t="n">
        <f aca="false">поверки!$G2224-поверки!$U2224</f>
        <v>1</v>
      </c>
      <c r="Y2224" s="17" t="n">
        <f aca="false">поверки!$V2224-поверки!$G2224</f>
        <v>3</v>
      </c>
      <c r="Z2224" s="17" t="str">
        <f aca="false">CONCATENATE(поверки!$Q2224," ",поверки!$S2224," номер ",поверки!$H2224)</f>
        <v>Преобразователь давления АМ-2000-ТG-7 номер 12217070945</v>
      </c>
    </row>
    <row r="2225" customFormat="false" ht="17.9" hidden="true" customHeight="false" outlineLevel="0" collapsed="false">
      <c r="B2225" s="1" t="s">
        <v>198</v>
      </c>
      <c r="C2225" s="1" t="s">
        <v>30</v>
      </c>
      <c r="D2225" s="1" t="s">
        <v>31</v>
      </c>
      <c r="F2225" s="1" t="s">
        <v>239</v>
      </c>
      <c r="G2225" s="16" t="n">
        <v>45769</v>
      </c>
      <c r="H2225" s="6" t="s">
        <v>4840</v>
      </c>
      <c r="J2225" s="1" t="s">
        <v>34</v>
      </c>
      <c r="K2225" s="1" t="s">
        <v>35</v>
      </c>
      <c r="L2225" s="1" t="s">
        <v>4841</v>
      </c>
      <c r="M2225" s="17" t="str">
        <f aca="false">IF(COUNTIF(поверки!$H$6:$H$3175,поверки!$H2225)&gt;1,"Дубликат","")</f>
        <v/>
      </c>
      <c r="N2225" s="17" t="str">
        <f aca="false">IF(COUNTIF(поверки!$L$6:$L$3175,поверки!$L2225)&gt;1,"Дубликат","")</f>
        <v/>
      </c>
      <c r="O2225" s="18" t="n">
        <v>2220</v>
      </c>
      <c r="P2225" s="17" t="str">
        <f aca="false">CONCATENATE(TEXT(MONTH(поверки!$G2225),"00"),"/",TEXT(поверки!$O2225,"000"), "/",TEXT(YEAR(поверки!$G2225)-2000,"00"))</f>
        <v>04/2220/25</v>
      </c>
      <c r="Q2225" s="17" t="str">
        <f aca="false">VLOOKUP(поверки!$F2225,'соответстиви ОТ типу'!$K$4:$M$344,2,FALSE())</f>
        <v>Преобразователь давления</v>
      </c>
      <c r="R2225" s="17" t="s">
        <v>4406</v>
      </c>
      <c r="S2225" s="17" t="s">
        <v>4823</v>
      </c>
      <c r="T2225" s="17" t="n">
        <v>7</v>
      </c>
      <c r="U2225" s="19" t="n">
        <f aca="false">VLOOKUP(поверки!$T2225,'Акты п-п'!$C$5:$I$57,2,FALSE())</f>
        <v>45768</v>
      </c>
      <c r="V2225" s="19" t="n">
        <f aca="false">VLOOKUP(поверки!$T2225,'Акты п-п'!$C$5:$I$57,3,FALSE())</f>
        <v>45772</v>
      </c>
      <c r="W2225" s="17" t="str">
        <f aca="false">VLOOKUP(поверки!$T2225,'Акты п-п'!$C$5:$I$57,5,FALSE())</f>
        <v>Кадыков П.Ю.</v>
      </c>
      <c r="X2225" s="17" t="n">
        <f aca="false">поверки!$G2225-поверки!$U2225</f>
        <v>1</v>
      </c>
      <c r="Y2225" s="17" t="n">
        <f aca="false">поверки!$V2225-поверки!$G2225</f>
        <v>3</v>
      </c>
      <c r="Z2225" s="17" t="str">
        <f aca="false">CONCATENATE(поверки!$Q2225," ",поверки!$S2225," номер ",поверки!$H2225)</f>
        <v>Преобразователь давления АМ-2000-ТG-7 номер 12217070948</v>
      </c>
    </row>
    <row r="2226" customFormat="false" ht="17.9" hidden="true" customHeight="false" outlineLevel="0" collapsed="false">
      <c r="B2226" s="1" t="s">
        <v>198</v>
      </c>
      <c r="C2226" s="1" t="s">
        <v>30</v>
      </c>
      <c r="D2226" s="1" t="s">
        <v>31</v>
      </c>
      <c r="F2226" s="1" t="s">
        <v>239</v>
      </c>
      <c r="G2226" s="16" t="n">
        <v>45769</v>
      </c>
      <c r="H2226" s="6" t="s">
        <v>4842</v>
      </c>
      <c r="J2226" s="1" t="s">
        <v>34</v>
      </c>
      <c r="K2226" s="1" t="s">
        <v>35</v>
      </c>
      <c r="L2226" s="1" t="s">
        <v>4843</v>
      </c>
      <c r="M2226" s="17" t="str">
        <f aca="false">IF(COUNTIF(поверки!$H$6:$H$3175,поверки!$H2226)&gt;1,"Дубликат","")</f>
        <v/>
      </c>
      <c r="N2226" s="17" t="str">
        <f aca="false">IF(COUNTIF(поверки!$L$6:$L$3175,поверки!$L2226)&gt;1,"Дубликат","")</f>
        <v/>
      </c>
      <c r="O2226" s="18" t="n">
        <v>2221</v>
      </c>
      <c r="P2226" s="17" t="str">
        <f aca="false">CONCATENATE(TEXT(MONTH(поверки!$G2226),"00"),"/",TEXT(поверки!$O2226,"000"), "/",TEXT(YEAR(поверки!$G2226)-2000,"00"))</f>
        <v>04/2221/25</v>
      </c>
      <c r="Q2226" s="17" t="str">
        <f aca="false">VLOOKUP(поверки!$F2226,'соответстиви ОТ типу'!$K$4:$M$344,2,FALSE())</f>
        <v>Преобразователь давления</v>
      </c>
      <c r="R2226" s="17" t="s">
        <v>4406</v>
      </c>
      <c r="S2226" s="17" t="s">
        <v>4823</v>
      </c>
      <c r="T2226" s="17" t="n">
        <v>7</v>
      </c>
      <c r="U2226" s="19" t="n">
        <f aca="false">VLOOKUP(поверки!$T2226,'Акты п-п'!$C$5:$I$57,2,FALSE())</f>
        <v>45768</v>
      </c>
      <c r="V2226" s="19" t="n">
        <f aca="false">VLOOKUP(поверки!$T2226,'Акты п-п'!$C$5:$I$57,3,FALSE())</f>
        <v>45772</v>
      </c>
      <c r="W2226" s="17" t="str">
        <f aca="false">VLOOKUP(поверки!$T2226,'Акты п-п'!$C$5:$I$57,5,FALSE())</f>
        <v>Кадыков П.Ю.</v>
      </c>
      <c r="X2226" s="17" t="n">
        <f aca="false">поверки!$G2226-поверки!$U2226</f>
        <v>1</v>
      </c>
      <c r="Y2226" s="17" t="n">
        <f aca="false">поверки!$V2226-поверки!$G2226</f>
        <v>3</v>
      </c>
      <c r="Z2226" s="17" t="str">
        <f aca="false">CONCATENATE(поверки!$Q2226," ",поверки!$S2226," номер ",поверки!$H2226)</f>
        <v>Преобразователь давления АМ-2000-ТG-7 номер 12217070935</v>
      </c>
    </row>
    <row r="2227" customFormat="false" ht="17.9" hidden="true" customHeight="false" outlineLevel="0" collapsed="false">
      <c r="B2227" s="1" t="s">
        <v>198</v>
      </c>
      <c r="C2227" s="1" t="s">
        <v>30</v>
      </c>
      <c r="D2227" s="1" t="s">
        <v>31</v>
      </c>
      <c r="F2227" s="1" t="s">
        <v>239</v>
      </c>
      <c r="G2227" s="16" t="n">
        <v>45769</v>
      </c>
      <c r="H2227" s="6" t="s">
        <v>4844</v>
      </c>
      <c r="J2227" s="1" t="s">
        <v>34</v>
      </c>
      <c r="K2227" s="1" t="s">
        <v>35</v>
      </c>
      <c r="L2227" s="1" t="s">
        <v>4845</v>
      </c>
      <c r="M2227" s="17" t="str">
        <f aca="false">IF(COUNTIF(поверки!$H$6:$H$3175,поверки!$H2227)&gt;1,"Дубликат","")</f>
        <v/>
      </c>
      <c r="N2227" s="17" t="str">
        <f aca="false">IF(COUNTIF(поверки!$L$6:$L$3175,поверки!$L2227)&gt;1,"Дубликат","")</f>
        <v/>
      </c>
      <c r="O2227" s="18" t="n">
        <v>2222</v>
      </c>
      <c r="P2227" s="17" t="str">
        <f aca="false">CONCATENATE(TEXT(MONTH(поверки!$G2227),"00"),"/",TEXT(поверки!$O2227,"000"), "/",TEXT(YEAR(поверки!$G2227)-2000,"00"))</f>
        <v>04/2222/25</v>
      </c>
      <c r="Q2227" s="17" t="str">
        <f aca="false">VLOOKUP(поверки!$F2227,'соответстиви ОТ типу'!$K$4:$M$344,2,FALSE())</f>
        <v>Преобразователь давления</v>
      </c>
      <c r="R2227" s="17" t="s">
        <v>4406</v>
      </c>
      <c r="S2227" s="17" t="s">
        <v>4823</v>
      </c>
      <c r="T2227" s="17" t="n">
        <v>7</v>
      </c>
      <c r="U2227" s="19" t="n">
        <f aca="false">VLOOKUP(поверки!$T2227,'Акты п-п'!$C$5:$I$57,2,FALSE())</f>
        <v>45768</v>
      </c>
      <c r="V2227" s="19" t="n">
        <f aca="false">VLOOKUP(поверки!$T2227,'Акты п-п'!$C$5:$I$57,3,FALSE())</f>
        <v>45772</v>
      </c>
      <c r="W2227" s="17" t="str">
        <f aca="false">VLOOKUP(поверки!$T2227,'Акты п-п'!$C$5:$I$57,5,FALSE())</f>
        <v>Кадыков П.Ю.</v>
      </c>
      <c r="X2227" s="17" t="n">
        <f aca="false">поверки!$G2227-поверки!$U2227</f>
        <v>1</v>
      </c>
      <c r="Y2227" s="17" t="n">
        <f aca="false">поверки!$V2227-поверки!$G2227</f>
        <v>3</v>
      </c>
      <c r="Z2227" s="17" t="str">
        <f aca="false">CONCATENATE(поверки!$Q2227," ",поверки!$S2227," номер ",поверки!$H2227)</f>
        <v>Преобразователь давления АМ-2000-ТG-7 номер 12217070940</v>
      </c>
    </row>
    <row r="2228" customFormat="false" ht="17.9" hidden="true" customHeight="false" outlineLevel="0" collapsed="false">
      <c r="B2228" s="1" t="s">
        <v>198</v>
      </c>
      <c r="C2228" s="1" t="s">
        <v>30</v>
      </c>
      <c r="D2228" s="1" t="s">
        <v>31</v>
      </c>
      <c r="F2228" s="1" t="s">
        <v>239</v>
      </c>
      <c r="G2228" s="16" t="n">
        <v>45769</v>
      </c>
      <c r="H2228" s="6" t="s">
        <v>4846</v>
      </c>
      <c r="J2228" s="1" t="s">
        <v>34</v>
      </c>
      <c r="K2228" s="1" t="s">
        <v>35</v>
      </c>
      <c r="L2228" s="1" t="s">
        <v>4847</v>
      </c>
      <c r="M2228" s="17" t="str">
        <f aca="false">IF(COUNTIF(поверки!$H$6:$H$3175,поверки!$H2228)&gt;1,"Дубликат","")</f>
        <v/>
      </c>
      <c r="N2228" s="17" t="str">
        <f aca="false">IF(COUNTIF(поверки!$L$6:$L$3175,поверки!$L2228)&gt;1,"Дубликат","")</f>
        <v/>
      </c>
      <c r="O2228" s="18" t="n">
        <v>2223</v>
      </c>
      <c r="P2228" s="17" t="str">
        <f aca="false">CONCATENATE(TEXT(MONTH(поверки!$G2228),"00"),"/",TEXT(поверки!$O2228,"000"), "/",TEXT(YEAR(поверки!$G2228)-2000,"00"))</f>
        <v>04/2223/25</v>
      </c>
      <c r="Q2228" s="17" t="str">
        <f aca="false">VLOOKUP(поверки!$F2228,'соответстиви ОТ типу'!$K$4:$M$344,2,FALSE())</f>
        <v>Преобразователь давления</v>
      </c>
      <c r="R2228" s="17" t="s">
        <v>4406</v>
      </c>
      <c r="S2228" s="17" t="s">
        <v>2922</v>
      </c>
      <c r="T2228" s="17" t="n">
        <v>7</v>
      </c>
      <c r="U2228" s="19" t="n">
        <f aca="false">VLOOKUP(поверки!$T2228,'Акты п-п'!$C$5:$I$57,2,FALSE())</f>
        <v>45768</v>
      </c>
      <c r="V2228" s="19" t="n">
        <f aca="false">VLOOKUP(поверки!$T2228,'Акты п-п'!$C$5:$I$57,3,FALSE())</f>
        <v>45772</v>
      </c>
      <c r="W2228" s="17" t="str">
        <f aca="false">VLOOKUP(поверки!$T2228,'Акты п-п'!$C$5:$I$57,5,FALSE())</f>
        <v>Кадыков П.Ю.</v>
      </c>
      <c r="X2228" s="17" t="n">
        <f aca="false">поверки!$G2228-поверки!$U2228</f>
        <v>1</v>
      </c>
      <c r="Y2228" s="17" t="n">
        <f aca="false">поверки!$V2228-поверки!$G2228</f>
        <v>3</v>
      </c>
      <c r="Z2228" s="17" t="str">
        <f aca="false">CONCATENATE(поверки!$Q2228," ",поверки!$S2228," номер ",поверки!$H2228)</f>
        <v>Преобразователь давления АМ-2000 ТG6 номер 12217070841</v>
      </c>
    </row>
    <row r="2229" customFormat="false" ht="17.9" hidden="true" customHeight="false" outlineLevel="0" collapsed="false">
      <c r="B2229" s="1" t="s">
        <v>198</v>
      </c>
      <c r="C2229" s="1" t="s">
        <v>30</v>
      </c>
      <c r="D2229" s="1" t="s">
        <v>31</v>
      </c>
      <c r="F2229" s="1" t="s">
        <v>239</v>
      </c>
      <c r="G2229" s="16" t="n">
        <v>45769</v>
      </c>
      <c r="H2229" s="6" t="s">
        <v>4848</v>
      </c>
      <c r="J2229" s="1" t="s">
        <v>34</v>
      </c>
      <c r="K2229" s="1" t="s">
        <v>35</v>
      </c>
      <c r="L2229" s="1" t="s">
        <v>4849</v>
      </c>
      <c r="M2229" s="17" t="str">
        <f aca="false">IF(COUNTIF(поверки!$H$6:$H$3175,поверки!$H2229)&gt;1,"Дубликат","")</f>
        <v/>
      </c>
      <c r="N2229" s="17" t="str">
        <f aca="false">IF(COUNTIF(поверки!$L$6:$L$3175,поверки!$L2229)&gt;1,"Дубликат","")</f>
        <v/>
      </c>
      <c r="O2229" s="18" t="n">
        <v>2224</v>
      </c>
      <c r="P2229" s="17" t="str">
        <f aca="false">CONCATENATE(TEXT(MONTH(поверки!$G2229),"00"),"/",TEXT(поверки!$O2229,"000"), "/",TEXT(YEAR(поверки!$G2229)-2000,"00"))</f>
        <v>04/2224/25</v>
      </c>
      <c r="Q2229" s="17" t="str">
        <f aca="false">VLOOKUP(поверки!$F2229,'соответстиви ОТ типу'!$K$4:$M$344,2,FALSE())</f>
        <v>Преобразователь давления</v>
      </c>
      <c r="R2229" s="17" t="s">
        <v>4406</v>
      </c>
      <c r="S2229" s="17" t="s">
        <v>4823</v>
      </c>
      <c r="T2229" s="17" t="n">
        <v>7</v>
      </c>
      <c r="U2229" s="19" t="n">
        <f aca="false">VLOOKUP(поверки!$T2229,'Акты п-п'!$C$5:$I$57,2,FALSE())</f>
        <v>45768</v>
      </c>
      <c r="V2229" s="19" t="n">
        <f aca="false">VLOOKUP(поверки!$T2229,'Акты п-п'!$C$5:$I$57,3,FALSE())</f>
        <v>45772</v>
      </c>
      <c r="W2229" s="17" t="str">
        <f aca="false">VLOOKUP(поверки!$T2229,'Акты п-п'!$C$5:$I$57,5,FALSE())</f>
        <v>Кадыков П.Ю.</v>
      </c>
      <c r="X2229" s="17" t="n">
        <f aca="false">поверки!$G2229-поверки!$U2229</f>
        <v>1</v>
      </c>
      <c r="Y2229" s="17" t="n">
        <f aca="false">поверки!$V2229-поверки!$G2229</f>
        <v>3</v>
      </c>
      <c r="Z2229" s="17" t="str">
        <f aca="false">CONCATENATE(поверки!$Q2229," ",поверки!$S2229," номер ",поверки!$H2229)</f>
        <v>Преобразователь давления АМ-2000-ТG-7 номер 12217070937</v>
      </c>
    </row>
    <row r="2230" customFormat="false" ht="17.9" hidden="true" customHeight="false" outlineLevel="0" collapsed="false">
      <c r="B2230" s="1" t="s">
        <v>198</v>
      </c>
      <c r="C2230" s="1" t="s">
        <v>30</v>
      </c>
      <c r="D2230" s="1" t="s">
        <v>31</v>
      </c>
      <c r="F2230" s="1" t="s">
        <v>239</v>
      </c>
      <c r="G2230" s="16" t="n">
        <v>45769</v>
      </c>
      <c r="H2230" s="6" t="s">
        <v>4850</v>
      </c>
      <c r="J2230" s="1" t="s">
        <v>34</v>
      </c>
      <c r="K2230" s="1" t="s">
        <v>35</v>
      </c>
      <c r="L2230" s="1" t="s">
        <v>4851</v>
      </c>
      <c r="M2230" s="17" t="str">
        <f aca="false">IF(COUNTIF(поверки!$H$6:$H$3175,поверки!$H2230)&gt;1,"Дубликат","")</f>
        <v/>
      </c>
      <c r="N2230" s="17" t="str">
        <f aca="false">IF(COUNTIF(поверки!$L$6:$L$3175,поверки!$L2230)&gt;1,"Дубликат","")</f>
        <v/>
      </c>
      <c r="O2230" s="18" t="n">
        <v>2225</v>
      </c>
      <c r="P2230" s="17" t="str">
        <f aca="false">CONCATENATE(TEXT(MONTH(поверки!$G2230),"00"),"/",TEXT(поверки!$O2230,"000"), "/",TEXT(YEAR(поверки!$G2230)-2000,"00"))</f>
        <v>04/2225/25</v>
      </c>
      <c r="Q2230" s="17" t="str">
        <f aca="false">VLOOKUP(поверки!$F2230,'соответстиви ОТ типу'!$K$4:$M$344,2,FALSE())</f>
        <v>Преобразователь давления</v>
      </c>
      <c r="R2230" s="17" t="s">
        <v>4406</v>
      </c>
      <c r="S2230" s="17" t="s">
        <v>4823</v>
      </c>
      <c r="T2230" s="17" t="n">
        <v>7</v>
      </c>
      <c r="U2230" s="19" t="n">
        <f aca="false">VLOOKUP(поверки!$T2230,'Акты п-п'!$C$5:$I$57,2,FALSE())</f>
        <v>45768</v>
      </c>
      <c r="V2230" s="19" t="n">
        <f aca="false">VLOOKUP(поверки!$T2230,'Акты п-п'!$C$5:$I$57,3,FALSE())</f>
        <v>45772</v>
      </c>
      <c r="W2230" s="17" t="str">
        <f aca="false">VLOOKUP(поверки!$T2230,'Акты п-п'!$C$5:$I$57,5,FALSE())</f>
        <v>Кадыков П.Ю.</v>
      </c>
      <c r="X2230" s="17" t="n">
        <f aca="false">поверки!$G2230-поверки!$U2230</f>
        <v>1</v>
      </c>
      <c r="Y2230" s="17" t="n">
        <f aca="false">поверки!$V2230-поверки!$G2230</f>
        <v>3</v>
      </c>
      <c r="Z2230" s="17" t="str">
        <f aca="false">CONCATENATE(поверки!$Q2230," ",поверки!$S2230," номер ",поверки!$H2230)</f>
        <v>Преобразователь давления АМ-2000-ТG-7 номер 12217070931</v>
      </c>
    </row>
    <row r="2231" customFormat="false" ht="17.9" hidden="true" customHeight="false" outlineLevel="0" collapsed="false">
      <c r="B2231" s="1" t="s">
        <v>198</v>
      </c>
      <c r="C2231" s="1" t="s">
        <v>30</v>
      </c>
      <c r="D2231" s="1" t="s">
        <v>31</v>
      </c>
      <c r="F2231" s="1" t="s">
        <v>239</v>
      </c>
      <c r="G2231" s="16" t="n">
        <v>45769</v>
      </c>
      <c r="H2231" s="6" t="s">
        <v>4852</v>
      </c>
      <c r="J2231" s="1" t="s">
        <v>34</v>
      </c>
      <c r="K2231" s="1" t="s">
        <v>35</v>
      </c>
      <c r="L2231" s="1" t="s">
        <v>4853</v>
      </c>
      <c r="M2231" s="17" t="str">
        <f aca="false">IF(COUNTIF(поверки!$H$6:$H$3175,поверки!$H2231)&gt;1,"Дубликат","")</f>
        <v/>
      </c>
      <c r="N2231" s="17" t="str">
        <f aca="false">IF(COUNTIF(поверки!$L$6:$L$3175,поверки!$L2231)&gt;1,"Дубликат","")</f>
        <v/>
      </c>
      <c r="O2231" s="18" t="n">
        <v>2226</v>
      </c>
      <c r="P2231" s="17" t="str">
        <f aca="false">CONCATENATE(TEXT(MONTH(поверки!$G2231),"00"),"/",TEXT(поверки!$O2231,"000"), "/",TEXT(YEAR(поверки!$G2231)-2000,"00"))</f>
        <v>04/2226/25</v>
      </c>
      <c r="Q2231" s="17" t="str">
        <f aca="false">VLOOKUP(поверки!$F2231,'соответстиви ОТ типу'!$K$4:$M$344,2,FALSE())</f>
        <v>Преобразователь давления</v>
      </c>
      <c r="R2231" s="17" t="s">
        <v>4406</v>
      </c>
      <c r="S2231" s="17" t="s">
        <v>4823</v>
      </c>
      <c r="T2231" s="17" t="n">
        <v>7</v>
      </c>
      <c r="U2231" s="19" t="n">
        <f aca="false">VLOOKUP(поверки!$T2231,'Акты п-п'!$C$5:$I$57,2,FALSE())</f>
        <v>45768</v>
      </c>
      <c r="V2231" s="19" t="n">
        <f aca="false">VLOOKUP(поверки!$T2231,'Акты п-п'!$C$5:$I$57,3,FALSE())</f>
        <v>45772</v>
      </c>
      <c r="W2231" s="17" t="str">
        <f aca="false">VLOOKUP(поверки!$T2231,'Акты п-п'!$C$5:$I$57,5,FALSE())</f>
        <v>Кадыков П.Ю.</v>
      </c>
      <c r="X2231" s="17" t="n">
        <f aca="false">поверки!$G2231-поверки!$U2231</f>
        <v>1</v>
      </c>
      <c r="Y2231" s="17" t="n">
        <f aca="false">поверки!$V2231-поверки!$G2231</f>
        <v>3</v>
      </c>
      <c r="Z2231" s="17" t="str">
        <f aca="false">CONCATENATE(поверки!$Q2231," ",поверки!$S2231," номер ",поверки!$H2231)</f>
        <v>Преобразователь давления АМ-2000-ТG-7 номер 12217070933</v>
      </c>
    </row>
    <row r="2232" customFormat="false" ht="17.9" hidden="true" customHeight="false" outlineLevel="0" collapsed="false">
      <c r="B2232" s="1" t="s">
        <v>198</v>
      </c>
      <c r="C2232" s="1" t="s">
        <v>30</v>
      </c>
      <c r="D2232" s="1" t="s">
        <v>31</v>
      </c>
      <c r="F2232" s="1" t="s">
        <v>239</v>
      </c>
      <c r="G2232" s="16" t="n">
        <v>45769</v>
      </c>
      <c r="H2232" s="6" t="s">
        <v>4854</v>
      </c>
      <c r="J2232" s="1" t="s">
        <v>34</v>
      </c>
      <c r="K2232" s="1" t="s">
        <v>35</v>
      </c>
      <c r="L2232" s="1" t="s">
        <v>4855</v>
      </c>
      <c r="M2232" s="17" t="str">
        <f aca="false">IF(COUNTIF(поверки!$H$6:$H$3175,поверки!$H2232)&gt;1,"Дубликат","")</f>
        <v/>
      </c>
      <c r="N2232" s="17" t="str">
        <f aca="false">IF(COUNTIF(поверки!$L$6:$L$3175,поверки!$L2232)&gt;1,"Дубликат","")</f>
        <v/>
      </c>
      <c r="O2232" s="18" t="n">
        <v>2227</v>
      </c>
      <c r="P2232" s="17" t="str">
        <f aca="false">CONCATENATE(TEXT(MONTH(поверки!$G2232),"00"),"/",TEXT(поверки!$O2232,"000"), "/",TEXT(YEAR(поверки!$G2232)-2000,"00"))</f>
        <v>04/2227/25</v>
      </c>
      <c r="Q2232" s="17" t="str">
        <f aca="false">VLOOKUP(поверки!$F2232,'соответстиви ОТ типу'!$K$4:$M$344,2,FALSE())</f>
        <v>Преобразователь давления</v>
      </c>
      <c r="R2232" s="17" t="s">
        <v>4406</v>
      </c>
      <c r="S2232" s="17" t="s">
        <v>4823</v>
      </c>
      <c r="T2232" s="17" t="n">
        <v>7</v>
      </c>
      <c r="U2232" s="19" t="n">
        <f aca="false">VLOOKUP(поверки!$T2232,'Акты п-п'!$C$5:$I$57,2,FALSE())</f>
        <v>45768</v>
      </c>
      <c r="V2232" s="19" t="n">
        <f aca="false">VLOOKUP(поверки!$T2232,'Акты п-п'!$C$5:$I$57,3,FALSE())</f>
        <v>45772</v>
      </c>
      <c r="W2232" s="17" t="str">
        <f aca="false">VLOOKUP(поверки!$T2232,'Акты п-п'!$C$5:$I$57,5,FALSE())</f>
        <v>Кадыков П.Ю.</v>
      </c>
      <c r="X2232" s="17" t="n">
        <f aca="false">поверки!$G2232-поверки!$U2232</f>
        <v>1</v>
      </c>
      <c r="Y2232" s="17" t="n">
        <f aca="false">поверки!$V2232-поверки!$G2232</f>
        <v>3</v>
      </c>
      <c r="Z2232" s="17" t="str">
        <f aca="false">CONCATENATE(поверки!$Q2232," ",поверки!$S2232," номер ",поверки!$H2232)</f>
        <v>Преобразователь давления АМ-2000-ТG-7 номер 12217070916</v>
      </c>
    </row>
    <row r="2233" customFormat="false" ht="17.9" hidden="true" customHeight="false" outlineLevel="0" collapsed="false">
      <c r="B2233" s="1" t="s">
        <v>198</v>
      </c>
      <c r="C2233" s="1" t="s">
        <v>30</v>
      </c>
      <c r="D2233" s="1" t="s">
        <v>31</v>
      </c>
      <c r="F2233" s="1" t="s">
        <v>239</v>
      </c>
      <c r="G2233" s="16" t="n">
        <v>45769</v>
      </c>
      <c r="H2233" s="6" t="s">
        <v>4856</v>
      </c>
      <c r="J2233" s="1" t="s">
        <v>34</v>
      </c>
      <c r="K2233" s="1" t="s">
        <v>35</v>
      </c>
      <c r="L2233" s="1" t="s">
        <v>4857</v>
      </c>
      <c r="M2233" s="17" t="str">
        <f aca="false">IF(COUNTIF(поверки!$H$6:$H$3175,поверки!$H2233)&gt;1,"Дубликат","")</f>
        <v/>
      </c>
      <c r="N2233" s="17" t="str">
        <f aca="false">IF(COUNTIF(поверки!$L$6:$L$3175,поверки!$L2233)&gt;1,"Дубликат","")</f>
        <v/>
      </c>
      <c r="O2233" s="18" t="n">
        <v>2228</v>
      </c>
      <c r="P2233" s="17" t="str">
        <f aca="false">CONCATENATE(TEXT(MONTH(поверки!$G2233),"00"),"/",TEXT(поверки!$O2233,"000"), "/",TEXT(YEAR(поверки!$G2233)-2000,"00"))</f>
        <v>04/2228/25</v>
      </c>
      <c r="Q2233" s="17" t="str">
        <f aca="false">VLOOKUP(поверки!$F2233,'соответстиви ОТ типу'!$K$4:$M$344,2,FALSE())</f>
        <v>Преобразователь давления</v>
      </c>
      <c r="R2233" s="17" t="s">
        <v>4406</v>
      </c>
      <c r="S2233" s="17" t="s">
        <v>4823</v>
      </c>
      <c r="T2233" s="17" t="n">
        <v>7</v>
      </c>
      <c r="U2233" s="19" t="n">
        <f aca="false">VLOOKUP(поверки!$T2233,'Акты п-п'!$C$5:$I$57,2,FALSE())</f>
        <v>45768</v>
      </c>
      <c r="V2233" s="19" t="n">
        <f aca="false">VLOOKUP(поверки!$T2233,'Акты п-п'!$C$5:$I$57,3,FALSE())</f>
        <v>45772</v>
      </c>
      <c r="W2233" s="17" t="str">
        <f aca="false">VLOOKUP(поверки!$T2233,'Акты п-п'!$C$5:$I$57,5,FALSE())</f>
        <v>Кадыков П.Ю.</v>
      </c>
      <c r="X2233" s="17" t="n">
        <f aca="false">поверки!$G2233-поверки!$U2233</f>
        <v>1</v>
      </c>
      <c r="Y2233" s="17" t="n">
        <f aca="false">поверки!$V2233-поверки!$G2233</f>
        <v>3</v>
      </c>
      <c r="Z2233" s="17" t="str">
        <f aca="false">CONCATENATE(поверки!$Q2233," ",поверки!$S2233," номер ",поверки!$H2233)</f>
        <v>Преобразователь давления АМ-2000-ТG-7 номер 12217070939</v>
      </c>
    </row>
    <row r="2234" customFormat="false" ht="17.9" hidden="true" customHeight="false" outlineLevel="0" collapsed="false">
      <c r="B2234" s="1" t="s">
        <v>198</v>
      </c>
      <c r="C2234" s="1" t="s">
        <v>30</v>
      </c>
      <c r="D2234" s="1" t="s">
        <v>31</v>
      </c>
      <c r="F2234" s="1" t="s">
        <v>239</v>
      </c>
      <c r="G2234" s="16" t="n">
        <v>45769</v>
      </c>
      <c r="H2234" s="6" t="s">
        <v>4858</v>
      </c>
      <c r="J2234" s="1" t="s">
        <v>34</v>
      </c>
      <c r="K2234" s="1" t="s">
        <v>35</v>
      </c>
      <c r="L2234" s="1" t="s">
        <v>4859</v>
      </c>
      <c r="M2234" s="17" t="str">
        <f aca="false">IF(COUNTIF(поверки!$H$6:$H$3175,поверки!$H2234)&gt;1,"Дубликат","")</f>
        <v/>
      </c>
      <c r="N2234" s="17" t="str">
        <f aca="false">IF(COUNTIF(поверки!$L$6:$L$3175,поверки!$L2234)&gt;1,"Дубликат","")</f>
        <v/>
      </c>
      <c r="O2234" s="18" t="n">
        <v>2229</v>
      </c>
      <c r="P2234" s="17" t="str">
        <f aca="false">CONCATENATE(TEXT(MONTH(поверки!$G2234),"00"),"/",TEXT(поверки!$O2234,"000"), "/",TEXT(YEAR(поверки!$G2234)-2000,"00"))</f>
        <v>04/2229/25</v>
      </c>
      <c r="Q2234" s="17" t="str">
        <f aca="false">VLOOKUP(поверки!$F2234,'соответстиви ОТ типу'!$K$4:$M$344,2,FALSE())</f>
        <v>Преобразователь давления</v>
      </c>
      <c r="R2234" s="17" t="s">
        <v>4406</v>
      </c>
      <c r="S2234" s="17" t="s">
        <v>4823</v>
      </c>
      <c r="T2234" s="17" t="n">
        <v>7</v>
      </c>
      <c r="U2234" s="19" t="n">
        <f aca="false">VLOOKUP(поверки!$T2234,'Акты п-п'!$C$5:$I$57,2,FALSE())</f>
        <v>45768</v>
      </c>
      <c r="V2234" s="19" t="n">
        <f aca="false">VLOOKUP(поверки!$T2234,'Акты п-п'!$C$5:$I$57,3,FALSE())</f>
        <v>45772</v>
      </c>
      <c r="W2234" s="17" t="str">
        <f aca="false">VLOOKUP(поверки!$T2234,'Акты п-п'!$C$5:$I$57,5,FALSE())</f>
        <v>Кадыков П.Ю.</v>
      </c>
      <c r="X2234" s="17" t="n">
        <f aca="false">поверки!$G2234-поверки!$U2234</f>
        <v>1</v>
      </c>
      <c r="Y2234" s="17" t="n">
        <f aca="false">поверки!$V2234-поверки!$G2234</f>
        <v>3</v>
      </c>
      <c r="Z2234" s="17" t="str">
        <f aca="false">CONCATENATE(поверки!$Q2234," ",поверки!$S2234," номер ",поверки!$H2234)</f>
        <v>Преобразователь давления АМ-2000-ТG-7 номер 12217070936</v>
      </c>
    </row>
    <row r="2235" customFormat="false" ht="17.9" hidden="true" customHeight="false" outlineLevel="0" collapsed="false">
      <c r="B2235" s="1" t="s">
        <v>198</v>
      </c>
      <c r="C2235" s="1" t="s">
        <v>30</v>
      </c>
      <c r="D2235" s="1" t="s">
        <v>31</v>
      </c>
      <c r="F2235" s="1" t="s">
        <v>239</v>
      </c>
      <c r="G2235" s="16" t="n">
        <v>45769</v>
      </c>
      <c r="H2235" s="6" t="s">
        <v>4860</v>
      </c>
      <c r="J2235" s="1" t="s">
        <v>34</v>
      </c>
      <c r="K2235" s="1" t="s">
        <v>35</v>
      </c>
      <c r="L2235" s="1" t="s">
        <v>4861</v>
      </c>
      <c r="M2235" s="17" t="str">
        <f aca="false">IF(COUNTIF(поверки!$H$6:$H$3175,поверки!$H2235)&gt;1,"Дубликат","")</f>
        <v/>
      </c>
      <c r="N2235" s="17" t="str">
        <f aca="false">IF(COUNTIF(поверки!$L$6:$L$3175,поверки!$L2235)&gt;1,"Дубликат","")</f>
        <v/>
      </c>
      <c r="O2235" s="18" t="n">
        <v>2230</v>
      </c>
      <c r="P2235" s="17" t="str">
        <f aca="false">CONCATENATE(TEXT(MONTH(поверки!$G2235),"00"),"/",TEXT(поверки!$O2235,"000"), "/",TEXT(YEAR(поверки!$G2235)-2000,"00"))</f>
        <v>04/2230/25</v>
      </c>
      <c r="Q2235" s="17" t="str">
        <f aca="false">VLOOKUP(поверки!$F2235,'соответстиви ОТ типу'!$K$4:$M$344,2,FALSE())</f>
        <v>Преобразователь давления</v>
      </c>
      <c r="R2235" s="17" t="s">
        <v>4406</v>
      </c>
      <c r="S2235" s="17" t="s">
        <v>4823</v>
      </c>
      <c r="T2235" s="17" t="n">
        <v>7</v>
      </c>
      <c r="U2235" s="19" t="n">
        <f aca="false">VLOOKUP(поверки!$T2235,'Акты п-п'!$C$5:$I$57,2,FALSE())</f>
        <v>45768</v>
      </c>
      <c r="V2235" s="19" t="n">
        <f aca="false">VLOOKUP(поверки!$T2235,'Акты п-п'!$C$5:$I$57,3,FALSE())</f>
        <v>45772</v>
      </c>
      <c r="W2235" s="17" t="str">
        <f aca="false">VLOOKUP(поверки!$T2235,'Акты п-п'!$C$5:$I$57,5,FALSE())</f>
        <v>Кадыков П.Ю.</v>
      </c>
      <c r="X2235" s="17" t="n">
        <f aca="false">поверки!$G2235-поверки!$U2235</f>
        <v>1</v>
      </c>
      <c r="Y2235" s="17" t="n">
        <f aca="false">поверки!$V2235-поверки!$G2235</f>
        <v>3</v>
      </c>
      <c r="Z2235" s="17" t="str">
        <f aca="false">CONCATENATE(поверки!$Q2235," ",поверки!$S2235," номер ",поверки!$H2235)</f>
        <v>Преобразователь давления АМ-2000-ТG-7 номер 12217070923</v>
      </c>
    </row>
    <row r="2236" customFormat="false" ht="17.9" hidden="true" customHeight="false" outlineLevel="0" collapsed="false">
      <c r="B2236" s="1" t="s">
        <v>198</v>
      </c>
      <c r="C2236" s="1" t="s">
        <v>30</v>
      </c>
      <c r="D2236" s="1" t="s">
        <v>31</v>
      </c>
      <c r="F2236" s="1" t="s">
        <v>239</v>
      </c>
      <c r="G2236" s="16" t="n">
        <v>45769</v>
      </c>
      <c r="H2236" s="6" t="s">
        <v>4862</v>
      </c>
      <c r="J2236" s="1" t="s">
        <v>34</v>
      </c>
      <c r="K2236" s="1" t="s">
        <v>35</v>
      </c>
      <c r="L2236" s="1" t="s">
        <v>4863</v>
      </c>
      <c r="M2236" s="17" t="str">
        <f aca="false">IF(COUNTIF(поверки!$H$6:$H$3175,поверки!$H2236)&gt;1,"Дубликат","")</f>
        <v/>
      </c>
      <c r="N2236" s="17" t="str">
        <f aca="false">IF(COUNTIF(поверки!$L$6:$L$3175,поверки!$L2236)&gt;1,"Дубликат","")</f>
        <v/>
      </c>
      <c r="O2236" s="18" t="n">
        <v>2231</v>
      </c>
      <c r="P2236" s="17" t="str">
        <f aca="false">CONCATENATE(TEXT(MONTH(поверки!$G2236),"00"),"/",TEXT(поверки!$O2236,"000"), "/",TEXT(YEAR(поверки!$G2236)-2000,"00"))</f>
        <v>04/2231/25</v>
      </c>
      <c r="Q2236" s="17" t="str">
        <f aca="false">VLOOKUP(поверки!$F2236,'соответстиви ОТ типу'!$K$4:$M$344,2,FALSE())</f>
        <v>Преобразователь давления</v>
      </c>
      <c r="R2236" s="17" t="s">
        <v>46</v>
      </c>
      <c r="S2236" s="17" t="s">
        <v>4823</v>
      </c>
      <c r="T2236" s="17" t="n">
        <v>7</v>
      </c>
      <c r="U2236" s="19" t="n">
        <f aca="false">VLOOKUP(поверки!$T2236,'Акты п-п'!$C$5:$I$57,2,FALSE())</f>
        <v>45768</v>
      </c>
      <c r="V2236" s="19" t="n">
        <f aca="false">VLOOKUP(поверки!$T2236,'Акты п-п'!$C$5:$I$57,3,FALSE())</f>
        <v>45772</v>
      </c>
      <c r="W2236" s="17" t="str">
        <f aca="false">VLOOKUP(поверки!$T2236,'Акты п-п'!$C$5:$I$57,5,FALSE())</f>
        <v>Кадыков П.Ю.</v>
      </c>
      <c r="X2236" s="17" t="n">
        <f aca="false">поверки!$G2236-поверки!$U2236</f>
        <v>1</v>
      </c>
      <c r="Y2236" s="17" t="n">
        <f aca="false">поверки!$V2236-поверки!$G2236</f>
        <v>3</v>
      </c>
      <c r="Z2236" s="17" t="str">
        <f aca="false">CONCATENATE(поверки!$Q2236," ",поверки!$S2236," номер ",поверки!$H2236)</f>
        <v>Преобразователь давления АМ-2000-ТG-7 номер 12217070918</v>
      </c>
    </row>
    <row r="2237" customFormat="false" ht="17.9" hidden="true" customHeight="false" outlineLevel="0" collapsed="false">
      <c r="B2237" s="1" t="s">
        <v>198</v>
      </c>
      <c r="C2237" s="1" t="s">
        <v>30</v>
      </c>
      <c r="D2237" s="1" t="s">
        <v>31</v>
      </c>
      <c r="F2237" s="1" t="s">
        <v>2095</v>
      </c>
      <c r="G2237" s="16" t="n">
        <v>45769</v>
      </c>
      <c r="H2237" s="6" t="s">
        <v>4864</v>
      </c>
      <c r="J2237" s="1" t="s">
        <v>34</v>
      </c>
      <c r="K2237" s="1" t="s">
        <v>35</v>
      </c>
      <c r="L2237" s="1" t="s">
        <v>4865</v>
      </c>
      <c r="M2237" s="17" t="str">
        <f aca="false">IF(COUNTIF(поверки!$H$6:$H$3175,поверки!$H2237)&gt;1,"Дубликат","")</f>
        <v/>
      </c>
      <c r="N2237" s="17" t="str">
        <f aca="false">IF(COUNTIF(поверки!$L$6:$L$3175,поверки!$L2237)&gt;1,"Дубликат","")</f>
        <v/>
      </c>
      <c r="O2237" s="18" t="n">
        <v>2232</v>
      </c>
      <c r="P2237" s="17" t="str">
        <f aca="false">CONCATENATE(TEXT(MONTH(поверки!$G2237),"00"),"/",TEXT(поверки!$O2237,"000"), "/",TEXT(YEAR(поверки!$G2237)-2000,"00"))</f>
        <v>04/2232/25</v>
      </c>
      <c r="Q2237" s="17" t="str">
        <f aca="false">VLOOKUP(поверки!$F2237,'соответстиви ОТ типу'!$K$4:$M$344,2,FALSE())</f>
        <v>Преобразователь давления</v>
      </c>
      <c r="R2237" s="17" t="s">
        <v>46</v>
      </c>
      <c r="S2237" s="17" t="s">
        <v>2774</v>
      </c>
      <c r="T2237" s="17" t="n">
        <v>7</v>
      </c>
      <c r="U2237" s="19" t="n">
        <f aca="false">VLOOKUP(поверки!$T2237,'Акты п-п'!$C$5:$I$57,2,FALSE())</f>
        <v>45768</v>
      </c>
      <c r="V2237" s="19" t="n">
        <f aca="false">VLOOKUP(поверки!$T2237,'Акты п-п'!$C$5:$I$57,3,FALSE())</f>
        <v>45772</v>
      </c>
      <c r="W2237" s="17" t="str">
        <f aca="false">VLOOKUP(поверки!$T2237,'Акты п-п'!$C$5:$I$57,5,FALSE())</f>
        <v>Кадыков П.Ю.</v>
      </c>
      <c r="X2237" s="17" t="n">
        <f aca="false">поверки!$G2237-поверки!$U2237</f>
        <v>1</v>
      </c>
      <c r="Y2237" s="17" t="n">
        <f aca="false">поверки!$V2237-поверки!$G2237</f>
        <v>3</v>
      </c>
      <c r="Z2237" s="17" t="str">
        <f aca="false">CONCATENATE(поверки!$Q2237," ",поверки!$S2237," номер ",поверки!$H2237)</f>
        <v>Преобразователь давления Метран-150TG номер 1438763</v>
      </c>
    </row>
    <row r="2238" customFormat="false" ht="17.9" hidden="true" customHeight="false" outlineLevel="0" collapsed="false">
      <c r="B2238" s="1" t="s">
        <v>198</v>
      </c>
      <c r="C2238" s="1" t="s">
        <v>30</v>
      </c>
      <c r="D2238" s="1" t="s">
        <v>31</v>
      </c>
      <c r="F2238" s="1" t="s">
        <v>2095</v>
      </c>
      <c r="G2238" s="16" t="n">
        <v>45769</v>
      </c>
      <c r="H2238" s="6" t="s">
        <v>4866</v>
      </c>
      <c r="J2238" s="1" t="s">
        <v>34</v>
      </c>
      <c r="K2238" s="1" t="s">
        <v>35</v>
      </c>
      <c r="L2238" s="1" t="s">
        <v>4867</v>
      </c>
      <c r="M2238" s="17" t="str">
        <f aca="false">IF(COUNTIF(поверки!$H$6:$H$3175,поверки!$H2238)&gt;1,"Дубликат","")</f>
        <v/>
      </c>
      <c r="N2238" s="17" t="str">
        <f aca="false">IF(COUNTIF(поверки!$L$6:$L$3175,поверки!$L2238)&gt;1,"Дубликат","")</f>
        <v/>
      </c>
      <c r="O2238" s="18" t="n">
        <v>2233</v>
      </c>
      <c r="P2238" s="17" t="str">
        <f aca="false">CONCATENATE(TEXT(MONTH(поверки!$G2238),"00"),"/",TEXT(поверки!$O2238,"000"), "/",TEXT(YEAR(поверки!$G2238)-2000,"00"))</f>
        <v>04/2233/25</v>
      </c>
      <c r="Q2238" s="17" t="str">
        <f aca="false">VLOOKUP(поверки!$F2238,'соответстиви ОТ типу'!$K$4:$M$344,2,FALSE())</f>
        <v>Преобразователь давления</v>
      </c>
      <c r="R2238" s="17" t="s">
        <v>46</v>
      </c>
      <c r="S2238" s="17" t="s">
        <v>2774</v>
      </c>
      <c r="T2238" s="17" t="n">
        <v>7</v>
      </c>
      <c r="U2238" s="19" t="n">
        <f aca="false">VLOOKUP(поверки!$T2238,'Акты п-п'!$C$5:$I$57,2,FALSE())</f>
        <v>45768</v>
      </c>
      <c r="V2238" s="19" t="n">
        <f aca="false">VLOOKUP(поверки!$T2238,'Акты п-п'!$C$5:$I$57,3,FALSE())</f>
        <v>45772</v>
      </c>
      <c r="W2238" s="17" t="str">
        <f aca="false">VLOOKUP(поверки!$T2238,'Акты п-п'!$C$5:$I$57,5,FALSE())</f>
        <v>Кадыков П.Ю.</v>
      </c>
      <c r="X2238" s="17" t="n">
        <f aca="false">поверки!$G2238-поверки!$U2238</f>
        <v>1</v>
      </c>
      <c r="Y2238" s="17" t="n">
        <f aca="false">поверки!$V2238-поверки!$G2238</f>
        <v>3</v>
      </c>
      <c r="Z2238" s="17" t="str">
        <f aca="false">CONCATENATE(поверки!$Q2238," ",поверки!$S2238," номер ",поверки!$H2238)</f>
        <v>Преобразователь давления Метран-150TG номер 1385481</v>
      </c>
    </row>
    <row r="2239" customFormat="false" ht="17.9" hidden="true" customHeight="false" outlineLevel="0" collapsed="false">
      <c r="B2239" s="1" t="s">
        <v>198</v>
      </c>
      <c r="C2239" s="1" t="s">
        <v>30</v>
      </c>
      <c r="D2239" s="1" t="s">
        <v>31</v>
      </c>
      <c r="F2239" s="1" t="s">
        <v>2095</v>
      </c>
      <c r="G2239" s="16" t="n">
        <v>45769</v>
      </c>
      <c r="H2239" s="6" t="s">
        <v>4868</v>
      </c>
      <c r="J2239" s="1" t="s">
        <v>34</v>
      </c>
      <c r="K2239" s="1" t="s">
        <v>35</v>
      </c>
      <c r="L2239" s="1" t="s">
        <v>4869</v>
      </c>
      <c r="M2239" s="17" t="str">
        <f aca="false">IF(COUNTIF(поверки!$H$6:$H$3175,поверки!$H2239)&gt;1,"Дубликат","")</f>
        <v/>
      </c>
      <c r="N2239" s="17" t="str">
        <f aca="false">IF(COUNTIF(поверки!$L$6:$L$3175,поверки!$L2239)&gt;1,"Дубликат","")</f>
        <v/>
      </c>
      <c r="O2239" s="18" t="n">
        <v>2234</v>
      </c>
      <c r="P2239" s="17" t="str">
        <f aca="false">CONCATENATE(TEXT(MONTH(поверки!$G2239),"00"),"/",TEXT(поверки!$O2239,"000"), "/",TEXT(YEAR(поверки!$G2239)-2000,"00"))</f>
        <v>04/2234/25</v>
      </c>
      <c r="Q2239" s="17" t="str">
        <f aca="false">VLOOKUP(поверки!$F2239,'соответстиви ОТ типу'!$K$4:$M$344,2,FALSE())</f>
        <v>Преобразователь давления</v>
      </c>
      <c r="R2239" s="17" t="s">
        <v>46</v>
      </c>
      <c r="S2239" s="17" t="s">
        <v>2774</v>
      </c>
      <c r="T2239" s="17" t="n">
        <v>7</v>
      </c>
      <c r="U2239" s="19" t="n">
        <f aca="false">VLOOKUP(поверки!$T2239,'Акты п-п'!$C$5:$I$57,2,FALSE())</f>
        <v>45768</v>
      </c>
      <c r="V2239" s="19" t="n">
        <f aca="false">VLOOKUP(поверки!$T2239,'Акты п-п'!$C$5:$I$57,3,FALSE())</f>
        <v>45772</v>
      </c>
      <c r="W2239" s="17" t="str">
        <f aca="false">VLOOKUP(поверки!$T2239,'Акты п-п'!$C$5:$I$57,5,FALSE())</f>
        <v>Кадыков П.Ю.</v>
      </c>
      <c r="X2239" s="17" t="n">
        <f aca="false">поверки!$G2239-поверки!$U2239</f>
        <v>1</v>
      </c>
      <c r="Y2239" s="17" t="n">
        <f aca="false">поверки!$V2239-поверки!$G2239</f>
        <v>3</v>
      </c>
      <c r="Z2239" s="17" t="str">
        <f aca="false">CONCATENATE(поверки!$Q2239," ",поверки!$S2239," номер ",поверки!$H2239)</f>
        <v>Преобразователь давления Метран-150TG номер 1385483</v>
      </c>
    </row>
    <row r="2240" customFormat="false" ht="17.9" hidden="true" customHeight="false" outlineLevel="0" collapsed="false">
      <c r="B2240" s="1" t="s">
        <v>198</v>
      </c>
      <c r="C2240" s="1" t="s">
        <v>30</v>
      </c>
      <c r="D2240" s="1" t="s">
        <v>31</v>
      </c>
      <c r="F2240" s="1" t="s">
        <v>2095</v>
      </c>
      <c r="G2240" s="16" t="n">
        <v>45769</v>
      </c>
      <c r="H2240" s="6" t="s">
        <v>4870</v>
      </c>
      <c r="J2240" s="1" t="s">
        <v>34</v>
      </c>
      <c r="K2240" s="1" t="s">
        <v>35</v>
      </c>
      <c r="L2240" s="1" t="s">
        <v>4871</v>
      </c>
      <c r="M2240" s="17" t="str">
        <f aca="false">IF(COUNTIF(поверки!$H$6:$H$3175,поверки!$H2240)&gt;1,"Дубликат","")</f>
        <v/>
      </c>
      <c r="N2240" s="17" t="str">
        <f aca="false">IF(COUNTIF(поверки!$L$6:$L$3175,поверки!$L2240)&gt;1,"Дубликат","")</f>
        <v/>
      </c>
      <c r="O2240" s="18" t="n">
        <v>2235</v>
      </c>
      <c r="P2240" s="17" t="str">
        <f aca="false">CONCATENATE(TEXT(MONTH(поверки!$G2240),"00"),"/",TEXT(поверки!$O2240,"000"), "/",TEXT(YEAR(поверки!$G2240)-2000,"00"))</f>
        <v>04/2235/25</v>
      </c>
      <c r="Q2240" s="17" t="str">
        <f aca="false">VLOOKUP(поверки!$F2240,'соответстиви ОТ типу'!$K$4:$M$344,2,FALSE())</f>
        <v>Преобразователь давления</v>
      </c>
      <c r="R2240" s="17" t="s">
        <v>46</v>
      </c>
      <c r="S2240" s="17" t="s">
        <v>2774</v>
      </c>
      <c r="T2240" s="17" t="n">
        <v>7</v>
      </c>
      <c r="U2240" s="19" t="n">
        <f aca="false">VLOOKUP(поверки!$T2240,'Акты п-п'!$C$5:$I$57,2,FALSE())</f>
        <v>45768</v>
      </c>
      <c r="V2240" s="19" t="n">
        <f aca="false">VLOOKUP(поверки!$T2240,'Акты п-п'!$C$5:$I$57,3,FALSE())</f>
        <v>45772</v>
      </c>
      <c r="W2240" s="17" t="str">
        <f aca="false">VLOOKUP(поверки!$T2240,'Акты п-п'!$C$5:$I$57,5,FALSE())</f>
        <v>Кадыков П.Ю.</v>
      </c>
      <c r="X2240" s="17" t="n">
        <f aca="false">поверки!$G2240-поверки!$U2240</f>
        <v>1</v>
      </c>
      <c r="Y2240" s="17" t="n">
        <f aca="false">поверки!$V2240-поверки!$G2240</f>
        <v>3</v>
      </c>
      <c r="Z2240" s="17" t="str">
        <f aca="false">CONCATENATE(поверки!$Q2240," ",поверки!$S2240," номер ",поверки!$H2240)</f>
        <v>Преобразователь давления Метран-150TG номер 1385464</v>
      </c>
    </row>
    <row r="2241" customFormat="false" ht="17.9" hidden="true" customHeight="false" outlineLevel="0" collapsed="false">
      <c r="B2241" s="1" t="s">
        <v>198</v>
      </c>
      <c r="C2241" s="1" t="s">
        <v>30</v>
      </c>
      <c r="D2241" s="1" t="s">
        <v>31</v>
      </c>
      <c r="F2241" s="1" t="s">
        <v>2095</v>
      </c>
      <c r="G2241" s="16" t="n">
        <v>45769</v>
      </c>
      <c r="H2241" s="6" t="s">
        <v>4872</v>
      </c>
      <c r="J2241" s="1" t="s">
        <v>34</v>
      </c>
      <c r="K2241" s="1" t="s">
        <v>35</v>
      </c>
      <c r="L2241" s="1" t="s">
        <v>4873</v>
      </c>
      <c r="M2241" s="17" t="str">
        <f aca="false">IF(COUNTIF(поверки!$H$6:$H$3175,поверки!$H2241)&gt;1,"Дубликат","")</f>
        <v/>
      </c>
      <c r="N2241" s="17" t="str">
        <f aca="false">IF(COUNTIF(поверки!$L$6:$L$3175,поверки!$L2241)&gt;1,"Дубликат","")</f>
        <v/>
      </c>
      <c r="O2241" s="18" t="n">
        <v>2236</v>
      </c>
      <c r="P2241" s="17" t="str">
        <f aca="false">CONCATENATE(TEXT(MONTH(поверки!$G2241),"00"),"/",TEXT(поверки!$O2241,"000"), "/",TEXT(YEAR(поверки!$G2241)-2000,"00"))</f>
        <v>04/2236/25</v>
      </c>
      <c r="Q2241" s="17" t="str">
        <f aca="false">VLOOKUP(поверки!$F2241,'соответстиви ОТ типу'!$K$4:$M$344,2,FALSE())</f>
        <v>Преобразователь давления</v>
      </c>
      <c r="R2241" s="17" t="s">
        <v>46</v>
      </c>
      <c r="S2241" s="17" t="s">
        <v>2774</v>
      </c>
      <c r="T2241" s="17" t="n">
        <v>7</v>
      </c>
      <c r="U2241" s="19" t="n">
        <f aca="false">VLOOKUP(поверки!$T2241,'Акты п-п'!$C$5:$I$57,2,FALSE())</f>
        <v>45768</v>
      </c>
      <c r="V2241" s="19" t="n">
        <f aca="false">VLOOKUP(поверки!$T2241,'Акты п-п'!$C$5:$I$57,3,FALSE())</f>
        <v>45772</v>
      </c>
      <c r="W2241" s="17" t="str">
        <f aca="false">VLOOKUP(поверки!$T2241,'Акты п-п'!$C$5:$I$57,5,FALSE())</f>
        <v>Кадыков П.Ю.</v>
      </c>
      <c r="X2241" s="17" t="n">
        <f aca="false">поверки!$G2241-поверки!$U2241</f>
        <v>1</v>
      </c>
      <c r="Y2241" s="17" t="n">
        <f aca="false">поверки!$V2241-поверки!$G2241</f>
        <v>3</v>
      </c>
      <c r="Z2241" s="17" t="str">
        <f aca="false">CONCATENATE(поверки!$Q2241," ",поверки!$S2241," номер ",поверки!$H2241)</f>
        <v>Преобразователь давления Метран-150TG номер 1385469</v>
      </c>
    </row>
    <row r="2242" customFormat="false" ht="17.9" hidden="true" customHeight="false" outlineLevel="0" collapsed="false">
      <c r="B2242" s="1" t="s">
        <v>198</v>
      </c>
      <c r="C2242" s="1" t="s">
        <v>30</v>
      </c>
      <c r="D2242" s="1" t="s">
        <v>31</v>
      </c>
      <c r="F2242" s="1" t="s">
        <v>2118</v>
      </c>
      <c r="G2242" s="16" t="n">
        <v>45769</v>
      </c>
      <c r="H2242" s="6" t="s">
        <v>4874</v>
      </c>
      <c r="J2242" s="1" t="s">
        <v>34</v>
      </c>
      <c r="K2242" s="1" t="s">
        <v>35</v>
      </c>
      <c r="L2242" s="1" t="s">
        <v>4875</v>
      </c>
      <c r="M2242" s="17" t="str">
        <f aca="false">IF(COUNTIF(поверки!$H$6:$H$3175,поверки!$H2242)&gt;1,"Дубликат","")</f>
        <v/>
      </c>
      <c r="N2242" s="17" t="str">
        <f aca="false">IF(COUNTIF(поверки!$L$6:$L$3175,поверки!$L2242)&gt;1,"Дубликат","")</f>
        <v/>
      </c>
      <c r="O2242" s="18" t="n">
        <v>2237</v>
      </c>
      <c r="P2242" s="17" t="str">
        <f aca="false">CONCATENATE(TEXT(MONTH(поверки!$G2242),"00"),"/",TEXT(поверки!$O2242,"000"), "/",TEXT(YEAR(поверки!$G2242)-2000,"00"))</f>
        <v>04/2237/25</v>
      </c>
      <c r="Q2242" s="17" t="str">
        <f aca="false">VLOOKUP(поверки!$F2242,'соответстиви ОТ типу'!$K$4:$M$344,2,FALSE())</f>
        <v>Преобразователь давления</v>
      </c>
      <c r="R2242" s="17" t="s">
        <v>46</v>
      </c>
      <c r="S2242" s="17" t="s">
        <v>4876</v>
      </c>
      <c r="T2242" s="17" t="n">
        <v>7</v>
      </c>
      <c r="U2242" s="19" t="n">
        <f aca="false">VLOOKUP(поверки!$T2242,'Акты п-п'!$C$5:$I$57,2,FALSE())</f>
        <v>45768</v>
      </c>
      <c r="V2242" s="19" t="n">
        <f aca="false">VLOOKUP(поверки!$T2242,'Акты п-п'!$C$5:$I$57,3,FALSE())</f>
        <v>45772</v>
      </c>
      <c r="W2242" s="17" t="str">
        <f aca="false">VLOOKUP(поверки!$T2242,'Акты п-п'!$C$5:$I$57,5,FALSE())</f>
        <v>Кадыков П.Ю.</v>
      </c>
      <c r="X2242" s="17" t="n">
        <f aca="false">поверки!$G2242-поверки!$U2242</f>
        <v>1</v>
      </c>
      <c r="Y2242" s="17" t="n">
        <f aca="false">поверки!$V2242-поверки!$G2242</f>
        <v>3</v>
      </c>
      <c r="Z2242" s="17" t="str">
        <f aca="false">CONCATENATE(поверки!$Q2242," ",поверки!$S2242," номер ",поверки!$H2242)</f>
        <v>Преобразователь давления 3051TG4 номер 9532363</v>
      </c>
    </row>
    <row r="2243" customFormat="false" ht="17.9" hidden="true" customHeight="false" outlineLevel="0" collapsed="false">
      <c r="B2243" s="1" t="s">
        <v>198</v>
      </c>
      <c r="C2243" s="1" t="s">
        <v>30</v>
      </c>
      <c r="D2243" s="1" t="s">
        <v>31</v>
      </c>
      <c r="F2243" s="1" t="s">
        <v>2118</v>
      </c>
      <c r="G2243" s="16" t="n">
        <v>45769</v>
      </c>
      <c r="H2243" s="6" t="s">
        <v>4877</v>
      </c>
      <c r="J2243" s="1" t="s">
        <v>34</v>
      </c>
      <c r="K2243" s="1" t="s">
        <v>35</v>
      </c>
      <c r="L2243" s="1" t="s">
        <v>4878</v>
      </c>
      <c r="M2243" s="17" t="str">
        <f aca="false">IF(COUNTIF(поверки!$H$6:$H$3175,поверки!$H2243)&gt;1,"Дубликат","")</f>
        <v/>
      </c>
      <c r="N2243" s="17" t="str">
        <f aca="false">IF(COUNTIF(поверки!$L$6:$L$3175,поверки!$L2243)&gt;1,"Дубликат","")</f>
        <v/>
      </c>
      <c r="O2243" s="18" t="n">
        <v>2238</v>
      </c>
      <c r="P2243" s="17" t="str">
        <f aca="false">CONCATENATE(TEXT(MONTH(поверки!$G2243),"00"),"/",TEXT(поверки!$O2243,"000"), "/",TEXT(YEAR(поверки!$G2243)-2000,"00"))</f>
        <v>04/2238/25</v>
      </c>
      <c r="Q2243" s="17" t="str">
        <f aca="false">VLOOKUP(поверки!$F2243,'соответстиви ОТ типу'!$K$4:$M$344,2,FALSE())</f>
        <v>Преобразователь давления</v>
      </c>
      <c r="R2243" s="17" t="s">
        <v>46</v>
      </c>
      <c r="S2243" s="17" t="s">
        <v>4876</v>
      </c>
      <c r="T2243" s="17" t="n">
        <v>7</v>
      </c>
      <c r="U2243" s="19" t="n">
        <f aca="false">VLOOKUP(поверки!$T2243,'Акты п-п'!$C$5:$I$57,2,FALSE())</f>
        <v>45768</v>
      </c>
      <c r="V2243" s="19" t="n">
        <f aca="false">VLOOKUP(поверки!$T2243,'Акты п-п'!$C$5:$I$57,3,FALSE())</f>
        <v>45772</v>
      </c>
      <c r="W2243" s="17" t="str">
        <f aca="false">VLOOKUP(поверки!$T2243,'Акты п-п'!$C$5:$I$57,5,FALSE())</f>
        <v>Кадыков П.Ю.</v>
      </c>
      <c r="X2243" s="17" t="n">
        <f aca="false">поверки!$G2243-поверки!$U2243</f>
        <v>1</v>
      </c>
      <c r="Y2243" s="17" t="n">
        <f aca="false">поверки!$V2243-поверки!$G2243</f>
        <v>3</v>
      </c>
      <c r="Z2243" s="17" t="str">
        <f aca="false">CONCATENATE(поверки!$Q2243," ",поверки!$S2243," номер ",поверки!$H2243)</f>
        <v>Преобразователь давления 3051TG4 номер 9532362</v>
      </c>
    </row>
    <row r="2244" customFormat="false" ht="17.9" hidden="true" customHeight="false" outlineLevel="0" collapsed="false">
      <c r="B2244" s="1" t="s">
        <v>198</v>
      </c>
      <c r="C2244" s="1" t="s">
        <v>30</v>
      </c>
      <c r="D2244" s="1" t="s">
        <v>31</v>
      </c>
      <c r="F2244" s="1" t="s">
        <v>266</v>
      </c>
      <c r="G2244" s="16" t="n">
        <v>45769</v>
      </c>
      <c r="H2244" s="6" t="s">
        <v>4879</v>
      </c>
      <c r="J2244" s="1" t="s">
        <v>34</v>
      </c>
      <c r="K2244" s="1" t="s">
        <v>35</v>
      </c>
      <c r="L2244" s="1" t="s">
        <v>4880</v>
      </c>
      <c r="M2244" s="17" t="str">
        <f aca="false">IF(COUNTIF(поверки!$H$6:$H$3175,поверки!$H2244)&gt;1,"Дубликат","")</f>
        <v/>
      </c>
      <c r="N2244" s="17" t="str">
        <f aca="false">IF(COUNTIF(поверки!$L$6:$L$3175,поверки!$L2244)&gt;1,"Дубликат","")</f>
        <v/>
      </c>
      <c r="O2244" s="18" t="n">
        <v>2239</v>
      </c>
      <c r="P2244" s="17" t="str">
        <f aca="false">CONCATENATE(TEXT(MONTH(поверки!$G2244),"00"),"/",TEXT(поверки!$O2244,"000"), "/",TEXT(YEAR(поверки!$G2244)-2000,"00"))</f>
        <v>04/2239/25</v>
      </c>
      <c r="Q2244" s="17" t="str">
        <f aca="false">VLOOKUP(поверки!$F2244,'соответстиви ОТ типу'!$K$4:$M$344,2,FALSE())</f>
        <v>Преобразователь давления</v>
      </c>
      <c r="R2244" s="17" t="s">
        <v>46</v>
      </c>
      <c r="S2244" s="17" t="s">
        <v>2899</v>
      </c>
      <c r="T2244" s="17" t="n">
        <v>7</v>
      </c>
      <c r="U2244" s="19" t="n">
        <f aca="false">VLOOKUP(поверки!$T2244,'Акты п-п'!$C$5:$I$57,2,FALSE())</f>
        <v>45768</v>
      </c>
      <c r="V2244" s="19" t="n">
        <f aca="false">VLOOKUP(поверки!$T2244,'Акты п-п'!$C$5:$I$57,3,FALSE())</f>
        <v>45772</v>
      </c>
      <c r="W2244" s="17" t="str">
        <f aca="false">VLOOKUP(поверки!$T2244,'Акты п-п'!$C$5:$I$57,5,FALSE())</f>
        <v>Кадыков П.Ю.</v>
      </c>
      <c r="X2244" s="17" t="n">
        <f aca="false">поверки!$G2244-поверки!$U2244</f>
        <v>1</v>
      </c>
      <c r="Y2244" s="17" t="n">
        <f aca="false">поверки!$V2244-поверки!$G2244</f>
        <v>3</v>
      </c>
      <c r="Z2244" s="17" t="str">
        <f aca="false">CONCATENATE(поверки!$Q2244," ",поверки!$S2244," номер ",поверки!$H2244)</f>
        <v>Преобразователь давления EJX 110A номер 91N602491</v>
      </c>
    </row>
    <row r="2245" customFormat="false" ht="17.9" hidden="true" customHeight="false" outlineLevel="0" collapsed="false">
      <c r="B2245" s="1" t="s">
        <v>198</v>
      </c>
      <c r="C2245" s="1" t="s">
        <v>30</v>
      </c>
      <c r="D2245" s="1" t="s">
        <v>31</v>
      </c>
      <c r="F2245" s="1" t="s">
        <v>266</v>
      </c>
      <c r="G2245" s="16" t="n">
        <v>45769</v>
      </c>
      <c r="H2245" s="6" t="s">
        <v>4881</v>
      </c>
      <c r="J2245" s="1" t="s">
        <v>34</v>
      </c>
      <c r="K2245" s="1" t="s">
        <v>35</v>
      </c>
      <c r="L2245" s="1" t="s">
        <v>4882</v>
      </c>
      <c r="M2245" s="17" t="str">
        <f aca="false">IF(COUNTIF(поверки!$H$6:$H$3175,поверки!$H2245)&gt;1,"Дубликат","")</f>
        <v/>
      </c>
      <c r="N2245" s="17" t="str">
        <f aca="false">IF(COUNTIF(поверки!$L$6:$L$3175,поверки!$L2245)&gt;1,"Дубликат","")</f>
        <v/>
      </c>
      <c r="O2245" s="18" t="n">
        <v>2240</v>
      </c>
      <c r="P2245" s="17" t="str">
        <f aca="false">CONCATENATE(TEXT(MONTH(поверки!$G2245),"00"),"/",TEXT(поверки!$O2245,"000"), "/",TEXT(YEAR(поверки!$G2245)-2000,"00"))</f>
        <v>04/2240/25</v>
      </c>
      <c r="Q2245" s="17" t="str">
        <f aca="false">VLOOKUP(поверки!$F2245,'соответстиви ОТ типу'!$K$4:$M$344,2,FALSE())</f>
        <v>Преобразователь давления</v>
      </c>
      <c r="R2245" s="17" t="s">
        <v>46</v>
      </c>
      <c r="S2245" s="17" t="s">
        <v>65</v>
      </c>
      <c r="T2245" s="17" t="n">
        <v>7</v>
      </c>
      <c r="U2245" s="19" t="n">
        <f aca="false">VLOOKUP(поверки!$T2245,'Акты п-п'!$C$5:$I$57,2,FALSE())</f>
        <v>45768</v>
      </c>
      <c r="V2245" s="19" t="n">
        <f aca="false">VLOOKUP(поверки!$T2245,'Акты п-п'!$C$5:$I$57,3,FALSE())</f>
        <v>45772</v>
      </c>
      <c r="W2245" s="17" t="str">
        <f aca="false">VLOOKUP(поверки!$T2245,'Акты п-п'!$C$5:$I$57,5,FALSE())</f>
        <v>Кадыков П.Ю.</v>
      </c>
      <c r="X2245" s="17" t="n">
        <f aca="false">поверки!$G2245-поверки!$U2245</f>
        <v>1</v>
      </c>
      <c r="Y2245" s="17" t="n">
        <f aca="false">поверки!$V2245-поверки!$G2245</f>
        <v>3</v>
      </c>
      <c r="Z2245" s="17" t="str">
        <f aca="false">CONCATENATE(поверки!$Q2245," ",поверки!$S2245," номер ",поверки!$H2245)</f>
        <v>Преобразователь давления EJX 530A номер 91N602486</v>
      </c>
    </row>
    <row r="2246" customFormat="false" ht="17.9" hidden="true" customHeight="false" outlineLevel="0" collapsed="false">
      <c r="B2246" s="1" t="s">
        <v>198</v>
      </c>
      <c r="C2246" s="1" t="s">
        <v>30</v>
      </c>
      <c r="D2246" s="1" t="s">
        <v>31</v>
      </c>
      <c r="F2246" s="1" t="s">
        <v>266</v>
      </c>
      <c r="G2246" s="16" t="n">
        <v>45769</v>
      </c>
      <c r="H2246" s="6" t="s">
        <v>4883</v>
      </c>
      <c r="J2246" s="1" t="s">
        <v>34</v>
      </c>
      <c r="K2246" s="1" t="s">
        <v>35</v>
      </c>
      <c r="L2246" s="1" t="s">
        <v>4884</v>
      </c>
      <c r="M2246" s="17" t="str">
        <f aca="false">IF(COUNTIF(поверки!$H$6:$H$3175,поверки!$H2246)&gt;1,"Дубликат","")</f>
        <v/>
      </c>
      <c r="N2246" s="17" t="str">
        <f aca="false">IF(COUNTIF(поверки!$L$6:$L$3175,поверки!$L2246)&gt;1,"Дубликат","")</f>
        <v/>
      </c>
      <c r="O2246" s="18" t="n">
        <v>2241</v>
      </c>
      <c r="P2246" s="17" t="str">
        <f aca="false">CONCATENATE(TEXT(MONTH(поверки!$G2246),"00"),"/",TEXT(поверки!$O2246,"000"), "/",TEXT(YEAR(поверки!$G2246)-2000,"00"))</f>
        <v>04/2241/25</v>
      </c>
      <c r="Q2246" s="17" t="str">
        <f aca="false">VLOOKUP(поверки!$F2246,'соответстиви ОТ типу'!$K$4:$M$344,2,FALSE())</f>
        <v>Преобразователь давления</v>
      </c>
      <c r="R2246" s="17" t="s">
        <v>46</v>
      </c>
      <c r="S2246" s="17" t="s">
        <v>2899</v>
      </c>
      <c r="T2246" s="17" t="n">
        <v>7</v>
      </c>
      <c r="U2246" s="19" t="n">
        <f aca="false">VLOOKUP(поверки!$T2246,'Акты п-п'!$C$5:$I$57,2,FALSE())</f>
        <v>45768</v>
      </c>
      <c r="V2246" s="19" t="n">
        <f aca="false">VLOOKUP(поверки!$T2246,'Акты п-п'!$C$5:$I$57,3,FALSE())</f>
        <v>45772</v>
      </c>
      <c r="W2246" s="17" t="str">
        <f aca="false">VLOOKUP(поверки!$T2246,'Акты п-п'!$C$5:$I$57,5,FALSE())</f>
        <v>Кадыков П.Ю.</v>
      </c>
      <c r="X2246" s="17" t="n">
        <f aca="false">поверки!$G2246-поверки!$U2246</f>
        <v>1</v>
      </c>
      <c r="Y2246" s="17" t="n">
        <f aca="false">поверки!$V2246-поверки!$G2246</f>
        <v>3</v>
      </c>
      <c r="Z2246" s="17" t="str">
        <f aca="false">CONCATENATE(поверки!$Q2246," ",поверки!$S2246," номер ",поверки!$H2246)</f>
        <v>Преобразователь давления EJX 110A номер 91N602485</v>
      </c>
    </row>
    <row r="2247" customFormat="false" ht="17.9" hidden="true" customHeight="false" outlineLevel="0" collapsed="false">
      <c r="B2247" s="1" t="s">
        <v>198</v>
      </c>
      <c r="C2247" s="1" t="s">
        <v>30</v>
      </c>
      <c r="D2247" s="1" t="s">
        <v>31</v>
      </c>
      <c r="F2247" s="1" t="s">
        <v>266</v>
      </c>
      <c r="G2247" s="16" t="n">
        <v>45769</v>
      </c>
      <c r="H2247" s="6" t="s">
        <v>4885</v>
      </c>
      <c r="J2247" s="1" t="s">
        <v>34</v>
      </c>
      <c r="K2247" s="1" t="s">
        <v>35</v>
      </c>
      <c r="L2247" s="1" t="s">
        <v>4886</v>
      </c>
      <c r="M2247" s="17" t="str">
        <f aca="false">IF(COUNTIF(поверки!$H$6:$H$3175,поверки!$H2247)&gt;1,"Дубликат","")</f>
        <v/>
      </c>
      <c r="N2247" s="17" t="str">
        <f aca="false">IF(COUNTIF(поверки!$L$6:$L$3175,поверки!$L2247)&gt;1,"Дубликат","")</f>
        <v/>
      </c>
      <c r="O2247" s="18" t="n">
        <v>2242</v>
      </c>
      <c r="P2247" s="17" t="str">
        <f aca="false">CONCATENATE(TEXT(MONTH(поверки!$G2247),"00"),"/",TEXT(поверки!$O2247,"000"), "/",TEXT(YEAR(поверки!$G2247)-2000,"00"))</f>
        <v>04/2242/25</v>
      </c>
      <c r="Q2247" s="17" t="str">
        <f aca="false">VLOOKUP(поверки!$F2247,'соответстиви ОТ типу'!$K$4:$M$344,2,FALSE())</f>
        <v>Преобразователь давления</v>
      </c>
      <c r="R2247" s="17" t="s">
        <v>46</v>
      </c>
      <c r="S2247" s="17" t="s">
        <v>65</v>
      </c>
      <c r="T2247" s="17" t="n">
        <v>7</v>
      </c>
      <c r="U2247" s="19" t="n">
        <f aca="false">VLOOKUP(поверки!$T2247,'Акты п-п'!$C$5:$I$57,2,FALSE())</f>
        <v>45768</v>
      </c>
      <c r="V2247" s="19" t="n">
        <f aca="false">VLOOKUP(поверки!$T2247,'Акты п-п'!$C$5:$I$57,3,FALSE())</f>
        <v>45772</v>
      </c>
      <c r="W2247" s="17" t="str">
        <f aca="false">VLOOKUP(поверки!$T2247,'Акты п-п'!$C$5:$I$57,5,FALSE())</f>
        <v>Кадыков П.Ю.</v>
      </c>
      <c r="X2247" s="17" t="n">
        <f aca="false">поверки!$G2247-поверки!$U2247</f>
        <v>1</v>
      </c>
      <c r="Y2247" s="17" t="n">
        <f aca="false">поверки!$V2247-поверки!$G2247</f>
        <v>3</v>
      </c>
      <c r="Z2247" s="17" t="str">
        <f aca="false">CONCATENATE(поверки!$Q2247," ",поверки!$S2247," номер ",поверки!$H2247)</f>
        <v>Преобразователь давления EJX 530A номер 91N602488</v>
      </c>
    </row>
    <row r="2248" customFormat="false" ht="17.9" hidden="true" customHeight="false" outlineLevel="0" collapsed="false">
      <c r="B2248" s="1" t="s">
        <v>198</v>
      </c>
      <c r="C2248" s="1" t="s">
        <v>30</v>
      </c>
      <c r="D2248" s="1" t="s">
        <v>31</v>
      </c>
      <c r="F2248" s="1" t="s">
        <v>266</v>
      </c>
      <c r="G2248" s="16" t="n">
        <v>45769</v>
      </c>
      <c r="H2248" s="6" t="s">
        <v>4887</v>
      </c>
      <c r="J2248" s="1" t="s">
        <v>34</v>
      </c>
      <c r="K2248" s="1" t="s">
        <v>35</v>
      </c>
      <c r="L2248" s="1" t="s">
        <v>4888</v>
      </c>
      <c r="M2248" s="17" t="str">
        <f aca="false">IF(COUNTIF(поверки!$H$6:$H$3175,поверки!$H2248)&gt;1,"Дубликат","")</f>
        <v/>
      </c>
      <c r="N2248" s="17" t="str">
        <f aca="false">IF(COUNTIF(поверки!$L$6:$L$3175,поверки!$L2248)&gt;1,"Дубликат","")</f>
        <v/>
      </c>
      <c r="O2248" s="18" t="n">
        <v>2243</v>
      </c>
      <c r="P2248" s="17" t="str">
        <f aca="false">CONCATENATE(TEXT(MONTH(поверки!$G2248),"00"),"/",TEXT(поверки!$O2248,"000"), "/",TEXT(YEAR(поверки!$G2248)-2000,"00"))</f>
        <v>04/2243/25</v>
      </c>
      <c r="Q2248" s="17" t="str">
        <f aca="false">VLOOKUP(поверки!$F2248,'соответстиви ОТ типу'!$K$4:$M$344,2,FALSE())</f>
        <v>Преобразователь давления</v>
      </c>
      <c r="R2248" s="17" t="s">
        <v>46</v>
      </c>
      <c r="S2248" s="17" t="s">
        <v>2899</v>
      </c>
      <c r="T2248" s="17" t="n">
        <v>7</v>
      </c>
      <c r="U2248" s="19" t="n">
        <f aca="false">VLOOKUP(поверки!$T2248,'Акты п-п'!$C$5:$I$57,2,FALSE())</f>
        <v>45768</v>
      </c>
      <c r="V2248" s="19" t="n">
        <f aca="false">VLOOKUP(поверки!$T2248,'Акты п-п'!$C$5:$I$57,3,FALSE())</f>
        <v>45772</v>
      </c>
      <c r="W2248" s="17" t="str">
        <f aca="false">VLOOKUP(поверки!$T2248,'Акты п-п'!$C$5:$I$57,5,FALSE())</f>
        <v>Кадыков П.Ю.</v>
      </c>
      <c r="X2248" s="17" t="n">
        <f aca="false">поверки!$G2248-поверки!$U2248</f>
        <v>1</v>
      </c>
      <c r="Y2248" s="17" t="n">
        <f aca="false">поверки!$V2248-поверки!$G2248</f>
        <v>3</v>
      </c>
      <c r="Z2248" s="17" t="str">
        <f aca="false">CONCATENATE(поверки!$Q2248," ",поверки!$S2248," номер ",поверки!$H2248)</f>
        <v>Преобразователь давления EJX 110A номер 91N602489</v>
      </c>
    </row>
    <row r="2249" customFormat="false" ht="17.9" hidden="true" customHeight="false" outlineLevel="0" collapsed="false">
      <c r="B2249" s="1" t="s">
        <v>198</v>
      </c>
      <c r="C2249" s="1" t="s">
        <v>30</v>
      </c>
      <c r="D2249" s="1" t="s">
        <v>31</v>
      </c>
      <c r="F2249" s="1" t="s">
        <v>266</v>
      </c>
      <c r="G2249" s="16" t="n">
        <v>45769</v>
      </c>
      <c r="H2249" s="6" t="s">
        <v>4889</v>
      </c>
      <c r="J2249" s="1" t="s">
        <v>34</v>
      </c>
      <c r="K2249" s="1" t="s">
        <v>35</v>
      </c>
      <c r="L2249" s="1" t="s">
        <v>4890</v>
      </c>
      <c r="M2249" s="17" t="str">
        <f aca="false">IF(COUNTIF(поверки!$H$6:$H$3175,поверки!$H2249)&gt;1,"Дубликат","")</f>
        <v/>
      </c>
      <c r="N2249" s="17" t="str">
        <f aca="false">IF(COUNTIF(поверки!$L$6:$L$3175,поверки!$L2249)&gt;1,"Дубликат","")</f>
        <v/>
      </c>
      <c r="O2249" s="18" t="n">
        <v>2244</v>
      </c>
      <c r="P2249" s="17" t="str">
        <f aca="false">CONCATENATE(TEXT(MONTH(поверки!$G2249),"00"),"/",TEXT(поверки!$O2249,"000"), "/",TEXT(YEAR(поверки!$G2249)-2000,"00"))</f>
        <v>04/2244/25</v>
      </c>
      <c r="Q2249" s="17" t="str">
        <f aca="false">VLOOKUP(поверки!$F2249,'соответстиви ОТ типу'!$K$4:$M$344,2,FALSE())</f>
        <v>Преобразователь давления</v>
      </c>
      <c r="R2249" s="17" t="s">
        <v>46</v>
      </c>
      <c r="S2249" s="17" t="s">
        <v>65</v>
      </c>
      <c r="T2249" s="17" t="n">
        <v>7</v>
      </c>
      <c r="U2249" s="19" t="n">
        <f aca="false">VLOOKUP(поверки!$T2249,'Акты п-п'!$C$5:$I$57,2,FALSE())</f>
        <v>45768</v>
      </c>
      <c r="V2249" s="19" t="n">
        <f aca="false">VLOOKUP(поверки!$T2249,'Акты п-п'!$C$5:$I$57,3,FALSE())</f>
        <v>45772</v>
      </c>
      <c r="W2249" s="17" t="str">
        <f aca="false">VLOOKUP(поверки!$T2249,'Акты п-п'!$C$5:$I$57,5,FALSE())</f>
        <v>Кадыков П.Ю.</v>
      </c>
      <c r="X2249" s="17" t="n">
        <f aca="false">поверки!$G2249-поверки!$U2249</f>
        <v>1</v>
      </c>
      <c r="Y2249" s="17" t="n">
        <f aca="false">поверки!$V2249-поверки!$G2249</f>
        <v>3</v>
      </c>
      <c r="Z2249" s="17" t="str">
        <f aca="false">CONCATENATE(поверки!$Q2249," ",поверки!$S2249," номер ",поверки!$H2249)</f>
        <v>Преобразователь давления EJX 530A номер 91Р123836</v>
      </c>
    </row>
    <row r="2250" customFormat="false" ht="17.9" hidden="true" customHeight="false" outlineLevel="0" collapsed="false">
      <c r="B2250" s="1" t="s">
        <v>198</v>
      </c>
      <c r="C2250" s="1" t="s">
        <v>30</v>
      </c>
      <c r="D2250" s="1" t="s">
        <v>31</v>
      </c>
      <c r="F2250" s="1" t="s">
        <v>62</v>
      </c>
      <c r="G2250" s="16" t="n">
        <v>45769</v>
      </c>
      <c r="H2250" s="6" t="s">
        <v>4891</v>
      </c>
      <c r="J2250" s="1" t="s">
        <v>34</v>
      </c>
      <c r="K2250" s="1" t="s">
        <v>35</v>
      </c>
      <c r="L2250" s="1" t="s">
        <v>4892</v>
      </c>
      <c r="M2250" s="17" t="str">
        <f aca="false">IF(COUNTIF(поверки!$H$6:$H$3175,поверки!$H2250)&gt;1,"Дубликат","")</f>
        <v/>
      </c>
      <c r="N2250" s="17" t="str">
        <f aca="false">IF(COUNTIF(поверки!$L$6:$L$3175,поверки!$L2250)&gt;1,"Дубликат","")</f>
        <v/>
      </c>
      <c r="O2250" s="18" t="n">
        <v>2245</v>
      </c>
      <c r="P2250" s="17" t="str">
        <f aca="false">CONCATENATE(TEXT(MONTH(поверки!$G2250),"00"),"/",TEXT(поверки!$O2250,"000"), "/",TEXT(YEAR(поверки!$G2250)-2000,"00"))</f>
        <v>04/2245/25</v>
      </c>
      <c r="Q2250" s="17" t="str">
        <f aca="false">VLOOKUP(поверки!$F2250,'соответстиви ОТ типу'!$K$4:$M$344,2,FALSE())</f>
        <v>Преобразователь давления</v>
      </c>
      <c r="R2250" s="17" t="s">
        <v>46</v>
      </c>
      <c r="S2250" s="17" t="s">
        <v>65</v>
      </c>
      <c r="T2250" s="17" t="n">
        <v>7</v>
      </c>
      <c r="U2250" s="19" t="n">
        <f aca="false">VLOOKUP(поверки!$T2250,'Акты п-п'!$C$5:$I$57,2,FALSE())</f>
        <v>45768</v>
      </c>
      <c r="V2250" s="19" t="n">
        <f aca="false">VLOOKUP(поверки!$T2250,'Акты п-п'!$C$5:$I$57,3,FALSE())</f>
        <v>45772</v>
      </c>
      <c r="W2250" s="17" t="str">
        <f aca="false">VLOOKUP(поверки!$T2250,'Акты п-п'!$C$5:$I$57,5,FALSE())</f>
        <v>Кадыков П.Ю.</v>
      </c>
      <c r="X2250" s="17" t="n">
        <f aca="false">поверки!$G2250-поверки!$U2250</f>
        <v>1</v>
      </c>
      <c r="Y2250" s="17" t="n">
        <f aca="false">поверки!$V2250-поверки!$G2250</f>
        <v>3</v>
      </c>
      <c r="Z2250" s="17" t="str">
        <f aca="false">CONCATENATE(поверки!$Q2250," ",поверки!$S2250," номер ",поверки!$H2250)</f>
        <v>Преобразователь давления EJX 530A номер 91R808379</v>
      </c>
    </row>
    <row r="2251" customFormat="false" ht="17.9" hidden="true" customHeight="false" outlineLevel="0" collapsed="false">
      <c r="B2251" s="1" t="s">
        <v>198</v>
      </c>
      <c r="C2251" s="1" t="s">
        <v>30</v>
      </c>
      <c r="D2251" s="1" t="s">
        <v>31</v>
      </c>
      <c r="F2251" s="1" t="s">
        <v>62</v>
      </c>
      <c r="G2251" s="16" t="n">
        <v>45769</v>
      </c>
      <c r="H2251" s="6" t="s">
        <v>4893</v>
      </c>
      <c r="J2251" s="1" t="s">
        <v>34</v>
      </c>
      <c r="K2251" s="1" t="s">
        <v>35</v>
      </c>
      <c r="L2251" s="1" t="s">
        <v>4894</v>
      </c>
      <c r="M2251" s="17" t="str">
        <f aca="false">IF(COUNTIF(поверки!$H$6:$H$3175,поверки!$H2251)&gt;1,"Дубликат","")</f>
        <v/>
      </c>
      <c r="N2251" s="17" t="str">
        <f aca="false">IF(COUNTIF(поверки!$L$6:$L$3175,поверки!$L2251)&gt;1,"Дубликат","")</f>
        <v/>
      </c>
      <c r="O2251" s="18" t="n">
        <v>2246</v>
      </c>
      <c r="P2251" s="17" t="str">
        <f aca="false">CONCATENATE(TEXT(MONTH(поверки!$G2251),"00"),"/",TEXT(поверки!$O2251,"000"), "/",TEXT(YEAR(поверки!$G2251)-2000,"00"))</f>
        <v>04/2246/25</v>
      </c>
      <c r="Q2251" s="17" t="str">
        <f aca="false">VLOOKUP(поверки!$F2251,'соответстиви ОТ типу'!$K$4:$M$344,2,FALSE())</f>
        <v>Преобразователь давления</v>
      </c>
      <c r="R2251" s="17" t="s">
        <v>46</v>
      </c>
      <c r="S2251" s="17" t="s">
        <v>65</v>
      </c>
      <c r="T2251" s="17" t="n">
        <v>7</v>
      </c>
      <c r="U2251" s="19" t="n">
        <f aca="false">VLOOKUP(поверки!$T2251,'Акты п-п'!$C$5:$I$57,2,FALSE())</f>
        <v>45768</v>
      </c>
      <c r="V2251" s="19" t="n">
        <f aca="false">VLOOKUP(поверки!$T2251,'Акты п-п'!$C$5:$I$57,3,FALSE())</f>
        <v>45772</v>
      </c>
      <c r="W2251" s="17" t="str">
        <f aca="false">VLOOKUP(поверки!$T2251,'Акты п-п'!$C$5:$I$57,5,FALSE())</f>
        <v>Кадыков П.Ю.</v>
      </c>
      <c r="X2251" s="17" t="n">
        <f aca="false">поверки!$G2251-поверки!$U2251</f>
        <v>1</v>
      </c>
      <c r="Y2251" s="17" t="n">
        <f aca="false">поверки!$V2251-поверки!$G2251</f>
        <v>3</v>
      </c>
      <c r="Z2251" s="17" t="str">
        <f aca="false">CONCATENATE(поверки!$Q2251," ",поверки!$S2251," номер ",поверки!$H2251)</f>
        <v>Преобразователь давления EJX 530A номер 91R808381</v>
      </c>
    </row>
    <row r="2252" customFormat="false" ht="17.9" hidden="true" customHeight="false" outlineLevel="0" collapsed="false">
      <c r="B2252" s="1" t="s">
        <v>198</v>
      </c>
      <c r="C2252" s="1" t="s">
        <v>30</v>
      </c>
      <c r="D2252" s="1" t="s">
        <v>31</v>
      </c>
      <c r="F2252" s="1" t="s">
        <v>62</v>
      </c>
      <c r="G2252" s="16" t="n">
        <v>45769</v>
      </c>
      <c r="H2252" s="6" t="s">
        <v>4895</v>
      </c>
      <c r="J2252" s="1" t="s">
        <v>34</v>
      </c>
      <c r="K2252" s="1" t="s">
        <v>35</v>
      </c>
      <c r="L2252" s="1" t="s">
        <v>4896</v>
      </c>
      <c r="M2252" s="17" t="str">
        <f aca="false">IF(COUNTIF(поверки!$H$6:$H$3175,поверки!$H2252)&gt;1,"Дубликат","")</f>
        <v/>
      </c>
      <c r="N2252" s="17" t="str">
        <f aca="false">IF(COUNTIF(поверки!$L$6:$L$3175,поверки!$L2252)&gt;1,"Дубликат","")</f>
        <v/>
      </c>
      <c r="O2252" s="18" t="n">
        <v>2247</v>
      </c>
      <c r="P2252" s="17" t="str">
        <f aca="false">CONCATENATE(TEXT(MONTH(поверки!$G2252),"00"),"/",TEXT(поверки!$O2252,"000"), "/",TEXT(YEAR(поверки!$G2252)-2000,"00"))</f>
        <v>04/2247/25</v>
      </c>
      <c r="Q2252" s="17" t="str">
        <f aca="false">VLOOKUP(поверки!$F2252,'соответстиви ОТ типу'!$K$4:$M$344,2,FALSE())</f>
        <v>Преобразователь давления</v>
      </c>
      <c r="R2252" s="17" t="s">
        <v>46</v>
      </c>
      <c r="S2252" s="17" t="s">
        <v>65</v>
      </c>
      <c r="T2252" s="17" t="n">
        <v>7</v>
      </c>
      <c r="U2252" s="19" t="n">
        <f aca="false">VLOOKUP(поверки!$T2252,'Акты п-п'!$C$5:$I$57,2,FALSE())</f>
        <v>45768</v>
      </c>
      <c r="V2252" s="19" t="n">
        <f aca="false">VLOOKUP(поверки!$T2252,'Акты п-п'!$C$5:$I$57,3,FALSE())</f>
        <v>45772</v>
      </c>
      <c r="W2252" s="17" t="str">
        <f aca="false">VLOOKUP(поверки!$T2252,'Акты п-п'!$C$5:$I$57,5,FALSE())</f>
        <v>Кадыков П.Ю.</v>
      </c>
      <c r="X2252" s="17" t="n">
        <f aca="false">поверки!$G2252-поверки!$U2252</f>
        <v>1</v>
      </c>
      <c r="Y2252" s="17" t="n">
        <f aca="false">поверки!$V2252-поверки!$G2252</f>
        <v>3</v>
      </c>
      <c r="Z2252" s="17" t="str">
        <f aca="false">CONCATENATE(поверки!$Q2252," ",поверки!$S2252," номер ",поверки!$H2252)</f>
        <v>Преобразователь давления EJX 530A номер 91R808441</v>
      </c>
    </row>
    <row r="2253" customFormat="false" ht="17.9" hidden="true" customHeight="false" outlineLevel="0" collapsed="false">
      <c r="B2253" s="1" t="s">
        <v>198</v>
      </c>
      <c r="C2253" s="1" t="s">
        <v>30</v>
      </c>
      <c r="D2253" s="1" t="s">
        <v>31</v>
      </c>
      <c r="F2253" s="1" t="s">
        <v>62</v>
      </c>
      <c r="G2253" s="16" t="n">
        <v>45769</v>
      </c>
      <c r="H2253" s="6" t="s">
        <v>4897</v>
      </c>
      <c r="J2253" s="1" t="s">
        <v>34</v>
      </c>
      <c r="K2253" s="1" t="s">
        <v>35</v>
      </c>
      <c r="L2253" s="1" t="s">
        <v>4898</v>
      </c>
      <c r="M2253" s="17" t="str">
        <f aca="false">IF(COUNTIF(поверки!$H$6:$H$3175,поверки!$H2253)&gt;1,"Дубликат","")</f>
        <v/>
      </c>
      <c r="N2253" s="17" t="str">
        <f aca="false">IF(COUNTIF(поверки!$L$6:$L$3175,поверки!$L2253)&gt;1,"Дубликат","")</f>
        <v/>
      </c>
      <c r="O2253" s="18" t="n">
        <v>2248</v>
      </c>
      <c r="P2253" s="17" t="str">
        <f aca="false">CONCATENATE(TEXT(MONTH(поверки!$G2253),"00"),"/",TEXT(поверки!$O2253,"000"), "/",TEXT(YEAR(поверки!$G2253)-2000,"00"))</f>
        <v>04/2248/25</v>
      </c>
      <c r="Q2253" s="17" t="str">
        <f aca="false">VLOOKUP(поверки!$F2253,'соответстиви ОТ типу'!$K$4:$M$344,2,FALSE())</f>
        <v>Преобразователь давления</v>
      </c>
      <c r="R2253" s="17" t="s">
        <v>46</v>
      </c>
      <c r="S2253" s="17" t="s">
        <v>65</v>
      </c>
      <c r="T2253" s="17" t="n">
        <v>7</v>
      </c>
      <c r="U2253" s="19" t="n">
        <f aca="false">VLOOKUP(поверки!$T2253,'Акты п-п'!$C$5:$I$57,2,FALSE())</f>
        <v>45768</v>
      </c>
      <c r="V2253" s="19" t="n">
        <f aca="false">VLOOKUP(поверки!$T2253,'Акты п-п'!$C$5:$I$57,3,FALSE())</f>
        <v>45772</v>
      </c>
      <c r="W2253" s="17" t="str">
        <f aca="false">VLOOKUP(поверки!$T2253,'Акты п-п'!$C$5:$I$57,5,FALSE())</f>
        <v>Кадыков П.Ю.</v>
      </c>
      <c r="X2253" s="17" t="n">
        <f aca="false">поверки!$G2253-поверки!$U2253</f>
        <v>1</v>
      </c>
      <c r="Y2253" s="17" t="n">
        <f aca="false">поверки!$V2253-поверки!$G2253</f>
        <v>3</v>
      </c>
      <c r="Z2253" s="17" t="str">
        <f aca="false">CONCATENATE(поверки!$Q2253," ",поверки!$S2253," номер ",поверки!$H2253)</f>
        <v>Преобразователь давления EJX 530A номер 91R808447</v>
      </c>
    </row>
    <row r="2254" customFormat="false" ht="17.9" hidden="true" customHeight="false" outlineLevel="0" collapsed="false">
      <c r="B2254" s="1" t="s">
        <v>198</v>
      </c>
      <c r="C2254" s="1" t="s">
        <v>30</v>
      </c>
      <c r="D2254" s="1" t="s">
        <v>31</v>
      </c>
      <c r="F2254" s="1" t="s">
        <v>62</v>
      </c>
      <c r="G2254" s="16" t="n">
        <v>45769</v>
      </c>
      <c r="H2254" s="6" t="s">
        <v>4899</v>
      </c>
      <c r="J2254" s="1" t="s">
        <v>34</v>
      </c>
      <c r="K2254" s="1" t="s">
        <v>35</v>
      </c>
      <c r="L2254" s="1" t="s">
        <v>4900</v>
      </c>
      <c r="M2254" s="17" t="str">
        <f aca="false">IF(COUNTIF(поверки!$H$6:$H$3175,поверки!$H2254)&gt;1,"Дубликат","")</f>
        <v/>
      </c>
      <c r="N2254" s="17" t="str">
        <f aca="false">IF(COUNTIF(поверки!$L$6:$L$3175,поверки!$L2254)&gt;1,"Дубликат","")</f>
        <v/>
      </c>
      <c r="O2254" s="18" t="n">
        <v>2249</v>
      </c>
      <c r="P2254" s="17" t="str">
        <f aca="false">CONCATENATE(TEXT(MONTH(поверки!$G2254),"00"),"/",TEXT(поверки!$O2254,"000"), "/",TEXT(YEAR(поверки!$G2254)-2000,"00"))</f>
        <v>04/2249/25</v>
      </c>
      <c r="Q2254" s="17" t="str">
        <f aca="false">VLOOKUP(поверки!$F2254,'соответстиви ОТ типу'!$K$4:$M$344,2,FALSE())</f>
        <v>Преобразователь давления</v>
      </c>
      <c r="R2254" s="17" t="s">
        <v>46</v>
      </c>
      <c r="S2254" s="17" t="s">
        <v>65</v>
      </c>
      <c r="T2254" s="17" t="n">
        <v>7</v>
      </c>
      <c r="U2254" s="19" t="n">
        <f aca="false">VLOOKUP(поверки!$T2254,'Акты п-п'!$C$5:$I$57,2,FALSE())</f>
        <v>45768</v>
      </c>
      <c r="V2254" s="19" t="n">
        <f aca="false">VLOOKUP(поверки!$T2254,'Акты п-п'!$C$5:$I$57,3,FALSE())</f>
        <v>45772</v>
      </c>
      <c r="W2254" s="17" t="str">
        <f aca="false">VLOOKUP(поверки!$T2254,'Акты п-п'!$C$5:$I$57,5,FALSE())</f>
        <v>Кадыков П.Ю.</v>
      </c>
      <c r="X2254" s="17" t="n">
        <f aca="false">поверки!$G2254-поверки!$U2254</f>
        <v>1</v>
      </c>
      <c r="Y2254" s="17" t="n">
        <f aca="false">поверки!$V2254-поверки!$G2254</f>
        <v>3</v>
      </c>
      <c r="Z2254" s="17" t="str">
        <f aca="false">CONCATENATE(поверки!$Q2254," ",поверки!$S2254," номер ",поверки!$H2254)</f>
        <v>Преобразователь давления EJX 530A номер 91R808386</v>
      </c>
    </row>
    <row r="2255" customFormat="false" ht="17.9" hidden="true" customHeight="false" outlineLevel="0" collapsed="false">
      <c r="B2255" s="1" t="s">
        <v>198</v>
      </c>
      <c r="C2255" s="1" t="s">
        <v>30</v>
      </c>
      <c r="D2255" s="1" t="s">
        <v>31</v>
      </c>
      <c r="F2255" s="1" t="s">
        <v>62</v>
      </c>
      <c r="G2255" s="16" t="n">
        <v>45769</v>
      </c>
      <c r="H2255" s="6" t="s">
        <v>4901</v>
      </c>
      <c r="J2255" s="1" t="s">
        <v>34</v>
      </c>
      <c r="K2255" s="1" t="s">
        <v>35</v>
      </c>
      <c r="L2255" s="1" t="s">
        <v>4902</v>
      </c>
      <c r="M2255" s="17" t="str">
        <f aca="false">IF(COUNTIF(поверки!$H$6:$H$3175,поверки!$H2255)&gt;1,"Дубликат","")</f>
        <v/>
      </c>
      <c r="N2255" s="17" t="str">
        <f aca="false">IF(COUNTIF(поверки!$L$6:$L$3175,поверки!$L2255)&gt;1,"Дубликат","")</f>
        <v/>
      </c>
      <c r="O2255" s="18" t="n">
        <v>2250</v>
      </c>
      <c r="P2255" s="17" t="str">
        <f aca="false">CONCATENATE(TEXT(MONTH(поверки!$G2255),"00"),"/",TEXT(поверки!$O2255,"000"), "/",TEXT(YEAR(поверки!$G2255)-2000,"00"))</f>
        <v>04/2250/25</v>
      </c>
      <c r="Q2255" s="17" t="str">
        <f aca="false">VLOOKUP(поверки!$F2255,'соответстиви ОТ типу'!$K$4:$M$344,2,FALSE())</f>
        <v>Преобразователь давления</v>
      </c>
      <c r="R2255" s="17" t="s">
        <v>46</v>
      </c>
      <c r="S2255" s="17" t="s">
        <v>65</v>
      </c>
      <c r="T2255" s="17" t="n">
        <v>7</v>
      </c>
      <c r="U2255" s="19" t="n">
        <f aca="false">VLOOKUP(поверки!$T2255,'Акты п-п'!$C$5:$I$57,2,FALSE())</f>
        <v>45768</v>
      </c>
      <c r="V2255" s="19" t="n">
        <f aca="false">VLOOKUP(поверки!$T2255,'Акты п-п'!$C$5:$I$57,3,FALSE())</f>
        <v>45772</v>
      </c>
      <c r="W2255" s="17" t="str">
        <f aca="false">VLOOKUP(поверки!$T2255,'Акты п-п'!$C$5:$I$57,5,FALSE())</f>
        <v>Кадыков П.Ю.</v>
      </c>
      <c r="X2255" s="17" t="n">
        <f aca="false">поверки!$G2255-поверки!$U2255</f>
        <v>1</v>
      </c>
      <c r="Y2255" s="17" t="n">
        <f aca="false">поверки!$V2255-поверки!$G2255</f>
        <v>3</v>
      </c>
      <c r="Z2255" s="17" t="str">
        <f aca="false">CONCATENATE(поверки!$Q2255," ",поверки!$S2255," номер ",поверки!$H2255)</f>
        <v>Преобразователь давления EJX 530A номер 91R808387</v>
      </c>
    </row>
    <row r="2256" customFormat="false" ht="17.9" hidden="true" customHeight="false" outlineLevel="0" collapsed="false">
      <c r="B2256" s="1" t="s">
        <v>2344</v>
      </c>
      <c r="C2256" s="1" t="s">
        <v>30</v>
      </c>
      <c r="D2256" s="1" t="s">
        <v>446</v>
      </c>
      <c r="F2256" s="1" t="s">
        <v>4903</v>
      </c>
      <c r="G2256" s="16" t="n">
        <v>45769</v>
      </c>
      <c r="H2256" s="6" t="s">
        <v>4904</v>
      </c>
      <c r="J2256" s="1" t="s">
        <v>34</v>
      </c>
      <c r="K2256" s="1" t="s">
        <v>35</v>
      </c>
      <c r="L2256" s="1" t="s">
        <v>4905</v>
      </c>
      <c r="M2256" s="17" t="str">
        <f aca="false">IF(COUNTIF(поверки!$H$6:$H$3175,поверки!$H2256)&gt;1,"Дубликат","")</f>
        <v/>
      </c>
      <c r="N2256" s="17" t="str">
        <f aca="false">IF(COUNTIF(поверки!$L$6:$L$3175,поверки!$L2256)&gt;1,"Дубликат","")</f>
        <v/>
      </c>
      <c r="O2256" s="18" t="n">
        <v>2251</v>
      </c>
      <c r="P2256" s="17" t="str">
        <f aca="false">CONCATENATE(TEXT(MONTH(поверки!$G2256),"00"),"/",TEXT(поверки!$O2256,"000"), "/",TEXT(YEAR(поверки!$G2256)-2000,"00"))</f>
        <v>04/2251/25</v>
      </c>
      <c r="Q2256" s="17" t="str">
        <f aca="false">VLOOKUP(поверки!$F2256,'соответстиви ОТ типу'!$K$4:$M$344,2,FALSE())</f>
        <v>Датчик температуры</v>
      </c>
      <c r="R2256" s="17" t="s">
        <v>52</v>
      </c>
      <c r="S2256" s="17" t="s">
        <v>4906</v>
      </c>
      <c r="T2256" s="17" t="n">
        <v>8</v>
      </c>
      <c r="U2256" s="19" t="n">
        <f aca="false">VLOOKUP(поверки!$T2256,'Акты п-п'!$C$5:$I$57,2,FALSE())</f>
        <v>45767</v>
      </c>
      <c r="V2256" s="19" t="n">
        <f aca="false">VLOOKUP(поверки!$T2256,'Акты п-п'!$C$5:$I$57,3,FALSE())</f>
        <v>45770</v>
      </c>
      <c r="W2256" s="17" t="str">
        <f aca="false">VLOOKUP(поверки!$T2256,'Акты п-п'!$C$5:$I$57,5,FALSE())</f>
        <v>Чупин А.А.</v>
      </c>
      <c r="X2256" s="17" t="n">
        <f aca="false">поверки!$G2256-поверки!$U2256</f>
        <v>2</v>
      </c>
      <c r="Y2256" s="17" t="n">
        <f aca="false">поверки!$V2256-поверки!$G2256</f>
        <v>1</v>
      </c>
      <c r="Z2256" s="17" t="str">
        <f aca="false">CONCATENATE(поверки!$Q2256," ",поверки!$S2256," номер ",поверки!$H2256)</f>
        <v>Датчик температуры Метран-280-Ex номер 2250779</v>
      </c>
    </row>
    <row r="2257" customFormat="false" ht="17.9" hidden="true" customHeight="false" outlineLevel="0" collapsed="false">
      <c r="B2257" s="1" t="s">
        <v>2344</v>
      </c>
      <c r="C2257" s="1" t="s">
        <v>30</v>
      </c>
      <c r="D2257" s="1" t="s">
        <v>446</v>
      </c>
      <c r="F2257" s="1" t="s">
        <v>4903</v>
      </c>
      <c r="G2257" s="16" t="n">
        <v>45769</v>
      </c>
      <c r="H2257" s="6" t="s">
        <v>4907</v>
      </c>
      <c r="J2257" s="1" t="s">
        <v>34</v>
      </c>
      <c r="K2257" s="1" t="s">
        <v>35</v>
      </c>
      <c r="L2257" s="1" t="s">
        <v>4908</v>
      </c>
      <c r="M2257" s="17" t="str">
        <f aca="false">IF(COUNTIF(поверки!$H$6:$H$3175,поверки!$H2257)&gt;1,"Дубликат","")</f>
        <v/>
      </c>
      <c r="N2257" s="17" t="str">
        <f aca="false">IF(COUNTIF(поверки!$L$6:$L$3175,поверки!$L2257)&gt;1,"Дубликат","")</f>
        <v/>
      </c>
      <c r="O2257" s="18" t="n">
        <v>2252</v>
      </c>
      <c r="P2257" s="17" t="str">
        <f aca="false">CONCATENATE(TEXT(MONTH(поверки!$G2257),"00"),"/",TEXT(поверки!$O2257,"000"), "/",TEXT(YEAR(поверки!$G2257)-2000,"00"))</f>
        <v>04/2252/25</v>
      </c>
      <c r="Q2257" s="17" t="str">
        <f aca="false">VLOOKUP(поверки!$F2257,'соответстиви ОТ типу'!$K$4:$M$344,2,FALSE())</f>
        <v>Датчик температуры</v>
      </c>
      <c r="R2257" s="17" t="s">
        <v>52</v>
      </c>
      <c r="S2257" s="17" t="s">
        <v>4906</v>
      </c>
      <c r="T2257" s="17" t="n">
        <v>8</v>
      </c>
      <c r="U2257" s="19" t="n">
        <f aca="false">VLOOKUP(поверки!$T2257,'Акты п-п'!$C$5:$I$57,2,FALSE())</f>
        <v>45767</v>
      </c>
      <c r="V2257" s="19" t="n">
        <f aca="false">VLOOKUP(поверки!$T2257,'Акты п-п'!$C$5:$I$57,3,FALSE())</f>
        <v>45770</v>
      </c>
      <c r="W2257" s="17" t="str">
        <f aca="false">VLOOKUP(поверки!$T2257,'Акты п-п'!$C$5:$I$57,5,FALSE())</f>
        <v>Чупин А.А.</v>
      </c>
      <c r="X2257" s="17" t="n">
        <f aca="false">поверки!$G2257-поверки!$U2257</f>
        <v>2</v>
      </c>
      <c r="Y2257" s="17" t="n">
        <f aca="false">поверки!$V2257-поверки!$G2257</f>
        <v>1</v>
      </c>
      <c r="Z2257" s="17" t="str">
        <f aca="false">CONCATENATE(поверки!$Q2257," ",поверки!$S2257," номер ",поверки!$H2257)</f>
        <v>Датчик температуры Метран-280-Ex номер 2250794</v>
      </c>
    </row>
    <row r="2258" customFormat="false" ht="17.9" hidden="true" customHeight="false" outlineLevel="0" collapsed="false">
      <c r="B2258" s="1" t="s">
        <v>2344</v>
      </c>
      <c r="C2258" s="1" t="s">
        <v>30</v>
      </c>
      <c r="D2258" s="1" t="s">
        <v>446</v>
      </c>
      <c r="F2258" s="1" t="s">
        <v>4909</v>
      </c>
      <c r="G2258" s="16" t="n">
        <v>45769</v>
      </c>
      <c r="H2258" s="6" t="s">
        <v>4910</v>
      </c>
      <c r="J2258" s="1" t="s">
        <v>34</v>
      </c>
      <c r="K2258" s="1" t="s">
        <v>35</v>
      </c>
      <c r="L2258" s="1" t="s">
        <v>4911</v>
      </c>
      <c r="M2258" s="17" t="str">
        <f aca="false">IF(COUNTIF(поверки!$H$6:$H$3175,поверки!$H2258)&gt;1,"Дубликат","")</f>
        <v/>
      </c>
      <c r="N2258" s="17" t="str">
        <f aca="false">IF(COUNTIF(поверки!$L$6:$L$3175,поверки!$L2258)&gt;1,"Дубликат","")</f>
        <v/>
      </c>
      <c r="O2258" s="18" t="n">
        <v>2253</v>
      </c>
      <c r="P2258" s="17" t="str">
        <f aca="false">CONCATENATE(TEXT(MONTH(поверки!$G2258),"00"),"/",TEXT(поверки!$O2258,"000"), "/",TEXT(YEAR(поверки!$G2258)-2000,"00"))</f>
        <v>04/2253/25</v>
      </c>
      <c r="Q2258" s="17" t="str">
        <f aca="false">VLOOKUP(поверки!$F2258,'соответстиви ОТ типу'!$K$4:$M$344,2,FALSE())</f>
        <v>Уровнемер 5300</v>
      </c>
      <c r="R2258" s="17" t="s">
        <v>52</v>
      </c>
      <c r="S2258" s="17" t="n">
        <v>5300</v>
      </c>
      <c r="T2258" s="17" t="n">
        <v>8</v>
      </c>
      <c r="U2258" s="19" t="n">
        <f aca="false">VLOOKUP(поверки!$T2258,'Акты п-п'!$C$5:$I$57,2,FALSE())</f>
        <v>45767</v>
      </c>
      <c r="V2258" s="19" t="n">
        <f aca="false">VLOOKUP(поверки!$T2258,'Акты п-п'!$C$5:$I$57,3,FALSE())</f>
        <v>45770</v>
      </c>
      <c r="W2258" s="17" t="str">
        <f aca="false">VLOOKUP(поверки!$T2258,'Акты п-п'!$C$5:$I$57,5,FALSE())</f>
        <v>Чупин А.А.</v>
      </c>
      <c r="X2258" s="17" t="n">
        <f aca="false">поверки!$G2258-поверки!$U2258</f>
        <v>2</v>
      </c>
      <c r="Y2258" s="17" t="n">
        <f aca="false">поверки!$V2258-поверки!$G2258</f>
        <v>1</v>
      </c>
      <c r="Z2258" s="17" t="str">
        <f aca="false">CONCATENATE(поверки!$Q2258," ",поверки!$S2258," номер ",поверки!$H2258)</f>
        <v>Уровнемер 5300 5300 номер 504511</v>
      </c>
    </row>
    <row r="2259" customFormat="false" ht="17.9" hidden="true" customHeight="false" outlineLevel="0" collapsed="false">
      <c r="B2259" s="1" t="s">
        <v>2344</v>
      </c>
      <c r="C2259" s="1" t="s">
        <v>30</v>
      </c>
      <c r="D2259" s="1" t="s">
        <v>446</v>
      </c>
      <c r="F2259" s="1" t="s">
        <v>4909</v>
      </c>
      <c r="G2259" s="16" t="n">
        <v>45769</v>
      </c>
      <c r="H2259" s="6" t="s">
        <v>4912</v>
      </c>
      <c r="J2259" s="1" t="s">
        <v>34</v>
      </c>
      <c r="K2259" s="1" t="s">
        <v>35</v>
      </c>
      <c r="L2259" s="1" t="s">
        <v>4913</v>
      </c>
      <c r="M2259" s="17" t="str">
        <f aca="false">IF(COUNTIF(поверки!$H$6:$H$3175,поверки!$H2259)&gt;1,"Дубликат","")</f>
        <v/>
      </c>
      <c r="N2259" s="17" t="str">
        <f aca="false">IF(COUNTIF(поверки!$L$6:$L$3175,поверки!$L2259)&gt;1,"Дубликат","")</f>
        <v/>
      </c>
      <c r="O2259" s="18" t="n">
        <v>2254</v>
      </c>
      <c r="P2259" s="17" t="str">
        <f aca="false">CONCATENATE(TEXT(MONTH(поверки!$G2259),"00"),"/",TEXT(поверки!$O2259,"000"), "/",TEXT(YEAR(поверки!$G2259)-2000,"00"))</f>
        <v>04/2254/25</v>
      </c>
      <c r="Q2259" s="17" t="str">
        <f aca="false">VLOOKUP(поверки!$F2259,'соответстиви ОТ типу'!$K$4:$M$344,2,FALSE())</f>
        <v>Уровнемер 5300</v>
      </c>
      <c r="R2259" s="17" t="s">
        <v>52</v>
      </c>
      <c r="S2259" s="17" t="n">
        <v>5300</v>
      </c>
      <c r="T2259" s="17" t="n">
        <v>8</v>
      </c>
      <c r="U2259" s="19" t="n">
        <f aca="false">VLOOKUP(поверки!$T2259,'Акты п-п'!$C$5:$I$57,2,FALSE())</f>
        <v>45767</v>
      </c>
      <c r="V2259" s="19" t="n">
        <f aca="false">VLOOKUP(поверки!$T2259,'Акты п-п'!$C$5:$I$57,3,FALSE())</f>
        <v>45770</v>
      </c>
      <c r="W2259" s="17" t="str">
        <f aca="false">VLOOKUP(поверки!$T2259,'Акты п-п'!$C$5:$I$57,5,FALSE())</f>
        <v>Чупин А.А.</v>
      </c>
      <c r="X2259" s="17" t="n">
        <f aca="false">поверки!$G2259-поверки!$U2259</f>
        <v>2</v>
      </c>
      <c r="Y2259" s="17" t="n">
        <f aca="false">поверки!$V2259-поверки!$G2259</f>
        <v>1</v>
      </c>
      <c r="Z2259" s="17" t="str">
        <f aca="false">CONCATENATE(поверки!$Q2259," ",поверки!$S2259," номер ",поверки!$H2259)</f>
        <v>Уровнемер 5300 5300 номер 504512</v>
      </c>
    </row>
    <row r="2260" customFormat="false" ht="17.9" hidden="true" customHeight="false" outlineLevel="0" collapsed="false">
      <c r="B2260" s="1" t="s">
        <v>2344</v>
      </c>
      <c r="C2260" s="1" t="s">
        <v>30</v>
      </c>
      <c r="D2260" s="1" t="s">
        <v>446</v>
      </c>
      <c r="F2260" s="1" t="s">
        <v>4909</v>
      </c>
      <c r="G2260" s="16" t="n">
        <v>45769</v>
      </c>
      <c r="H2260" s="6" t="s">
        <v>4914</v>
      </c>
      <c r="J2260" s="1" t="s">
        <v>34</v>
      </c>
      <c r="K2260" s="1" t="s">
        <v>35</v>
      </c>
      <c r="L2260" s="1" t="s">
        <v>4915</v>
      </c>
      <c r="M2260" s="17" t="str">
        <f aca="false">IF(COUNTIF(поверки!$H$6:$H$3175,поверки!$H2260)&gt;1,"Дубликат","")</f>
        <v/>
      </c>
      <c r="N2260" s="17" t="str">
        <f aca="false">IF(COUNTIF(поверки!$L$6:$L$3175,поверки!$L2260)&gt;1,"Дубликат","")</f>
        <v/>
      </c>
      <c r="O2260" s="18" t="n">
        <v>2255</v>
      </c>
      <c r="P2260" s="17" t="str">
        <f aca="false">CONCATENATE(TEXT(MONTH(поверки!$G2260),"00"),"/",TEXT(поверки!$O2260,"000"), "/",TEXT(YEAR(поверки!$G2260)-2000,"00"))</f>
        <v>04/2255/25</v>
      </c>
      <c r="Q2260" s="17" t="str">
        <f aca="false">VLOOKUP(поверки!$F2260,'соответстиви ОТ типу'!$K$4:$M$344,2,FALSE())</f>
        <v>Уровнемер 5300</v>
      </c>
      <c r="R2260" s="17" t="s">
        <v>52</v>
      </c>
      <c r="S2260" s="17" t="n">
        <v>5300</v>
      </c>
      <c r="T2260" s="17" t="n">
        <v>8</v>
      </c>
      <c r="U2260" s="19" t="n">
        <f aca="false">VLOOKUP(поверки!$T2260,'Акты п-п'!$C$5:$I$57,2,FALSE())</f>
        <v>45767</v>
      </c>
      <c r="V2260" s="19" t="n">
        <f aca="false">VLOOKUP(поверки!$T2260,'Акты п-п'!$C$5:$I$57,3,FALSE())</f>
        <v>45770</v>
      </c>
      <c r="W2260" s="17" t="str">
        <f aca="false">VLOOKUP(поверки!$T2260,'Акты п-п'!$C$5:$I$57,5,FALSE())</f>
        <v>Чупин А.А.</v>
      </c>
      <c r="X2260" s="17" t="n">
        <f aca="false">поверки!$G2260-поверки!$U2260</f>
        <v>2</v>
      </c>
      <c r="Y2260" s="17" t="n">
        <f aca="false">поверки!$V2260-поверки!$G2260</f>
        <v>1</v>
      </c>
      <c r="Z2260" s="17" t="str">
        <f aca="false">CONCATENATE(поверки!$Q2260," ",поверки!$S2260," номер ",поверки!$H2260)</f>
        <v>Уровнемер 5300 5300 номер 504513</v>
      </c>
    </row>
    <row r="2261" customFormat="false" ht="17.9" hidden="false" customHeight="false" outlineLevel="0" collapsed="false">
      <c r="B2261" s="1" t="s">
        <v>3974</v>
      </c>
      <c r="C2261" s="1" t="s">
        <v>30</v>
      </c>
      <c r="D2261" s="1" t="s">
        <v>446</v>
      </c>
      <c r="F2261" s="1" t="s">
        <v>3975</v>
      </c>
      <c r="G2261" s="16" t="n">
        <v>45769</v>
      </c>
      <c r="H2261" s="6" t="s">
        <v>4916</v>
      </c>
      <c r="J2261" s="1" t="s">
        <v>34</v>
      </c>
      <c r="K2261" s="1" t="s">
        <v>35</v>
      </c>
      <c r="L2261" s="1" t="s">
        <v>4917</v>
      </c>
      <c r="M2261" s="17" t="str">
        <f aca="false">IF(COUNTIF(поверки!$H$6:$H$3175,поверки!$H2261)&gt;1,"Дубликат","")</f>
        <v/>
      </c>
      <c r="N2261" s="17" t="str">
        <f aca="false">IF(COUNTIF(поверки!$L$6:$L$3175,поверки!$L2261)&gt;1,"Дубликат","")</f>
        <v/>
      </c>
      <c r="O2261" s="18" t="n">
        <v>2256</v>
      </c>
      <c r="P2261" s="17" t="str">
        <f aca="false">CONCATENATE(TEXT(MONTH(поверки!$G2261),"00"),"/",TEXT(поверки!$O2261,"000"), "/",TEXT(YEAR(поверки!$G2261)-2000,"00"))</f>
        <v>04/2256/25</v>
      </c>
      <c r="Q2261" s="17" t="str">
        <f aca="false">VLOOKUP(поверки!$F2261,'соответстиви ОТ типу'!$K$4:$M$344,2,FALSE())</f>
        <v>СГМ ЭРИС-100</v>
      </c>
      <c r="R2261" s="17" t="s">
        <v>52</v>
      </c>
      <c r="S2261" s="17" t="s">
        <v>3978</v>
      </c>
      <c r="T2261" s="17" t="n">
        <v>8</v>
      </c>
      <c r="U2261" s="19" t="n">
        <f aca="false">VLOOKUP(поверки!$T2261,'Акты п-п'!$C$5:$I$57,2,FALSE())</f>
        <v>45767</v>
      </c>
      <c r="V2261" s="19" t="n">
        <f aca="false">VLOOKUP(поверки!$T2261,'Акты п-п'!$C$5:$I$57,3,FALSE())</f>
        <v>45770</v>
      </c>
      <c r="W2261" s="17" t="str">
        <f aca="false">VLOOKUP(поверки!$T2261,'Акты п-п'!$C$5:$I$57,5,FALSE())</f>
        <v>Чупин А.А.</v>
      </c>
      <c r="X2261" s="17" t="n">
        <f aca="false">поверки!$G2261-поверки!$U2261</f>
        <v>2</v>
      </c>
      <c r="Y2261" s="17" t="n">
        <f aca="false">поверки!$V2261-поверки!$G2261</f>
        <v>1</v>
      </c>
      <c r="Z2261" s="17" t="str">
        <f aca="false">CONCATENATE(поверки!$Q2261," ",поверки!$S2261," номер ",поверки!$H2261)</f>
        <v>СГМ ЭРИС-100 СГМ ЭРИС-100 номер 112160164</v>
      </c>
    </row>
    <row r="2262" customFormat="false" ht="17.9" hidden="false" customHeight="false" outlineLevel="0" collapsed="false">
      <c r="B2262" s="1" t="s">
        <v>3974</v>
      </c>
      <c r="C2262" s="1" t="s">
        <v>30</v>
      </c>
      <c r="D2262" s="1" t="s">
        <v>446</v>
      </c>
      <c r="F2262" s="1" t="s">
        <v>3975</v>
      </c>
      <c r="G2262" s="16" t="n">
        <v>45769</v>
      </c>
      <c r="H2262" s="6" t="s">
        <v>4918</v>
      </c>
      <c r="J2262" s="1" t="s">
        <v>34</v>
      </c>
      <c r="K2262" s="1" t="s">
        <v>35</v>
      </c>
      <c r="L2262" s="1" t="s">
        <v>4919</v>
      </c>
      <c r="M2262" s="17" t="str">
        <f aca="false">IF(COUNTIF(поверки!$H$6:$H$3175,поверки!$H2262)&gt;1,"Дубликат","")</f>
        <v/>
      </c>
      <c r="N2262" s="17" t="str">
        <f aca="false">IF(COUNTIF(поверки!$L$6:$L$3175,поверки!$L2262)&gt;1,"Дубликат","")</f>
        <v/>
      </c>
      <c r="O2262" s="18" t="n">
        <v>2257</v>
      </c>
      <c r="P2262" s="17" t="str">
        <f aca="false">CONCATENATE(TEXT(MONTH(поверки!$G2262),"00"),"/",TEXT(поверки!$O2262,"000"), "/",TEXT(YEAR(поверки!$G2262)-2000,"00"))</f>
        <v>04/2257/25</v>
      </c>
      <c r="Q2262" s="17" t="str">
        <f aca="false">VLOOKUP(поверки!$F2262,'соответстиви ОТ типу'!$K$4:$M$344,2,FALSE())</f>
        <v>СГМ ЭРИС-100</v>
      </c>
      <c r="R2262" s="17" t="s">
        <v>52</v>
      </c>
      <c r="S2262" s="17" t="s">
        <v>3978</v>
      </c>
      <c r="T2262" s="17" t="n">
        <v>8</v>
      </c>
      <c r="U2262" s="19" t="n">
        <f aca="false">VLOOKUP(поверки!$T2262,'Акты п-п'!$C$5:$I$57,2,FALSE())</f>
        <v>45767</v>
      </c>
      <c r="V2262" s="19" t="n">
        <f aca="false">VLOOKUP(поверки!$T2262,'Акты п-п'!$C$5:$I$57,3,FALSE())</f>
        <v>45770</v>
      </c>
      <c r="W2262" s="17" t="str">
        <f aca="false">VLOOKUP(поверки!$T2262,'Акты п-п'!$C$5:$I$57,5,FALSE())</f>
        <v>Чупин А.А.</v>
      </c>
      <c r="X2262" s="17" t="n">
        <f aca="false">поверки!$G2262-поверки!$U2262</f>
        <v>2</v>
      </c>
      <c r="Y2262" s="17" t="n">
        <f aca="false">поверки!$V2262-поверки!$G2262</f>
        <v>1</v>
      </c>
      <c r="Z2262" s="17" t="str">
        <f aca="false">CONCATENATE(поверки!$Q2262," ",поверки!$S2262," номер ",поверки!$H2262)</f>
        <v>СГМ ЭРИС-100 СГМ ЭРИС-100 номер 112160204</v>
      </c>
    </row>
    <row r="2263" customFormat="false" ht="17.9" hidden="false" customHeight="false" outlineLevel="0" collapsed="false">
      <c r="B2263" s="1" t="s">
        <v>3974</v>
      </c>
      <c r="C2263" s="1" t="s">
        <v>30</v>
      </c>
      <c r="D2263" s="1" t="s">
        <v>446</v>
      </c>
      <c r="F2263" s="1" t="s">
        <v>3975</v>
      </c>
      <c r="G2263" s="16" t="n">
        <v>45769</v>
      </c>
      <c r="H2263" s="6" t="s">
        <v>4920</v>
      </c>
      <c r="J2263" s="1" t="s">
        <v>34</v>
      </c>
      <c r="K2263" s="1" t="s">
        <v>35</v>
      </c>
      <c r="L2263" s="1" t="s">
        <v>4921</v>
      </c>
      <c r="M2263" s="17" t="str">
        <f aca="false">IF(COUNTIF(поверки!$H$6:$H$3175,поверки!$H2263)&gt;1,"Дубликат","")</f>
        <v/>
      </c>
      <c r="N2263" s="17" t="str">
        <f aca="false">IF(COUNTIF(поверки!$L$6:$L$3175,поверки!$L2263)&gt;1,"Дубликат","")</f>
        <v/>
      </c>
      <c r="O2263" s="18" t="n">
        <v>2258</v>
      </c>
      <c r="P2263" s="17" t="str">
        <f aca="false">CONCATENATE(TEXT(MONTH(поверки!$G2263),"00"),"/",TEXT(поверки!$O2263,"000"), "/",TEXT(YEAR(поверки!$G2263)-2000,"00"))</f>
        <v>04/2258/25</v>
      </c>
      <c r="Q2263" s="17" t="str">
        <f aca="false">VLOOKUP(поверки!$F2263,'соответстиви ОТ типу'!$K$4:$M$344,2,FALSE())</f>
        <v>СГМ ЭРИС-100</v>
      </c>
      <c r="R2263" s="17" t="s">
        <v>52</v>
      </c>
      <c r="S2263" s="17" t="s">
        <v>3978</v>
      </c>
      <c r="T2263" s="17" t="n">
        <v>8</v>
      </c>
      <c r="U2263" s="19" t="n">
        <f aca="false">VLOOKUP(поверки!$T2263,'Акты п-п'!$C$5:$I$57,2,FALSE())</f>
        <v>45767</v>
      </c>
      <c r="V2263" s="19" t="n">
        <f aca="false">VLOOKUP(поверки!$T2263,'Акты п-п'!$C$5:$I$57,3,FALSE())</f>
        <v>45770</v>
      </c>
      <c r="W2263" s="17" t="str">
        <f aca="false">VLOOKUP(поверки!$T2263,'Акты п-п'!$C$5:$I$57,5,FALSE())</f>
        <v>Чупин А.А.</v>
      </c>
      <c r="X2263" s="17" t="n">
        <f aca="false">поверки!$G2263-поверки!$U2263</f>
        <v>2</v>
      </c>
      <c r="Y2263" s="17" t="n">
        <f aca="false">поверки!$V2263-поверки!$G2263</f>
        <v>1</v>
      </c>
      <c r="Z2263" s="17" t="str">
        <f aca="false">CONCATENATE(поверки!$Q2263," ",поверки!$S2263," номер ",поверки!$H2263)</f>
        <v>СГМ ЭРИС-100 СГМ ЭРИС-100 номер 112190168</v>
      </c>
    </row>
    <row r="2264" customFormat="false" ht="17.9" hidden="false" customHeight="false" outlineLevel="0" collapsed="false">
      <c r="B2264" s="1" t="s">
        <v>3974</v>
      </c>
      <c r="C2264" s="1" t="s">
        <v>30</v>
      </c>
      <c r="D2264" s="1" t="s">
        <v>446</v>
      </c>
      <c r="F2264" s="1" t="s">
        <v>3975</v>
      </c>
      <c r="G2264" s="16" t="n">
        <v>45769</v>
      </c>
      <c r="H2264" s="6" t="s">
        <v>4922</v>
      </c>
      <c r="J2264" s="1" t="s">
        <v>34</v>
      </c>
      <c r="K2264" s="1" t="s">
        <v>35</v>
      </c>
      <c r="L2264" s="1" t="s">
        <v>4923</v>
      </c>
      <c r="M2264" s="17" t="str">
        <f aca="false">IF(COUNTIF(поверки!$H$6:$H$3175,поверки!$H2264)&gt;1,"Дубликат","")</f>
        <v/>
      </c>
      <c r="N2264" s="17" t="str">
        <f aca="false">IF(COUNTIF(поверки!$L$6:$L$3175,поверки!$L2264)&gt;1,"Дубликат","")</f>
        <v/>
      </c>
      <c r="O2264" s="18" t="n">
        <v>2259</v>
      </c>
      <c r="P2264" s="17" t="str">
        <f aca="false">CONCATENATE(TEXT(MONTH(поверки!$G2264),"00"),"/",TEXT(поверки!$O2264,"000"), "/",TEXT(YEAR(поверки!$G2264)-2000,"00"))</f>
        <v>04/2259/25</v>
      </c>
      <c r="Q2264" s="17" t="str">
        <f aca="false">VLOOKUP(поверки!$F2264,'соответстиви ОТ типу'!$K$4:$M$344,2,FALSE())</f>
        <v>СГМ ЭРИС-100</v>
      </c>
      <c r="R2264" s="17" t="s">
        <v>52</v>
      </c>
      <c r="S2264" s="17" t="s">
        <v>3978</v>
      </c>
      <c r="T2264" s="17" t="n">
        <v>8</v>
      </c>
      <c r="U2264" s="19" t="n">
        <f aca="false">VLOOKUP(поверки!$T2264,'Акты п-п'!$C$5:$I$57,2,FALSE())</f>
        <v>45767</v>
      </c>
      <c r="V2264" s="19" t="n">
        <f aca="false">VLOOKUP(поверки!$T2264,'Акты п-п'!$C$5:$I$57,3,FALSE())</f>
        <v>45770</v>
      </c>
      <c r="W2264" s="17" t="str">
        <f aca="false">VLOOKUP(поверки!$T2264,'Акты п-п'!$C$5:$I$57,5,FALSE())</f>
        <v>Чупин А.А.</v>
      </c>
      <c r="X2264" s="17" t="n">
        <f aca="false">поверки!$G2264-поверки!$U2264</f>
        <v>2</v>
      </c>
      <c r="Y2264" s="17" t="n">
        <f aca="false">поверки!$V2264-поверки!$G2264</f>
        <v>1</v>
      </c>
      <c r="Z2264" s="17" t="str">
        <f aca="false">CONCATENATE(поверки!$Q2264," ",поверки!$S2264," номер ",поверки!$H2264)</f>
        <v>СГМ ЭРИС-100 СГМ ЭРИС-100 номер 112160154</v>
      </c>
    </row>
    <row r="2265" customFormat="false" ht="17.9" hidden="false" customHeight="false" outlineLevel="0" collapsed="false">
      <c r="B2265" s="1" t="s">
        <v>3974</v>
      </c>
      <c r="C2265" s="1" t="s">
        <v>30</v>
      </c>
      <c r="D2265" s="1" t="s">
        <v>446</v>
      </c>
      <c r="F2265" s="1" t="s">
        <v>3975</v>
      </c>
      <c r="G2265" s="16" t="n">
        <v>45769</v>
      </c>
      <c r="H2265" s="6" t="s">
        <v>4924</v>
      </c>
      <c r="J2265" s="1" t="s">
        <v>34</v>
      </c>
      <c r="K2265" s="1" t="s">
        <v>35</v>
      </c>
      <c r="L2265" s="1" t="s">
        <v>4925</v>
      </c>
      <c r="M2265" s="17" t="str">
        <f aca="false">IF(COUNTIF(поверки!$H$6:$H$3175,поверки!$H2265)&gt;1,"Дубликат","")</f>
        <v/>
      </c>
      <c r="N2265" s="17" t="str">
        <f aca="false">IF(COUNTIF(поверки!$L$6:$L$3175,поверки!$L2265)&gt;1,"Дубликат","")</f>
        <v/>
      </c>
      <c r="O2265" s="18" t="n">
        <v>2260</v>
      </c>
      <c r="P2265" s="17" t="str">
        <f aca="false">CONCATENATE(TEXT(MONTH(поверки!$G2265),"00"),"/",TEXT(поверки!$O2265,"000"), "/",TEXT(YEAR(поверки!$G2265)-2000,"00"))</f>
        <v>04/2260/25</v>
      </c>
      <c r="Q2265" s="17" t="str">
        <f aca="false">VLOOKUP(поверки!$F2265,'соответстиви ОТ типу'!$K$4:$M$344,2,FALSE())</f>
        <v>СГМ ЭРИС-100</v>
      </c>
      <c r="R2265" s="17" t="s">
        <v>52</v>
      </c>
      <c r="S2265" s="17" t="s">
        <v>3978</v>
      </c>
      <c r="T2265" s="17" t="n">
        <v>8</v>
      </c>
      <c r="U2265" s="19" t="n">
        <f aca="false">VLOOKUP(поверки!$T2265,'Акты п-п'!$C$5:$I$57,2,FALSE())</f>
        <v>45767</v>
      </c>
      <c r="V2265" s="19" t="n">
        <f aca="false">VLOOKUP(поверки!$T2265,'Акты п-п'!$C$5:$I$57,3,FALSE())</f>
        <v>45770</v>
      </c>
      <c r="W2265" s="17" t="str">
        <f aca="false">VLOOKUP(поверки!$T2265,'Акты п-п'!$C$5:$I$57,5,FALSE())</f>
        <v>Чупин А.А.</v>
      </c>
      <c r="X2265" s="17" t="n">
        <f aca="false">поверки!$G2265-поверки!$U2265</f>
        <v>2</v>
      </c>
      <c r="Y2265" s="17" t="n">
        <f aca="false">поверки!$V2265-поверки!$G2265</f>
        <v>1</v>
      </c>
      <c r="Z2265" s="17" t="str">
        <f aca="false">CONCATENATE(поверки!$Q2265," ",поверки!$S2265," номер ",поверки!$H2265)</f>
        <v>СГМ ЭРИС-100 СГМ ЭРИС-100 номер 112160206</v>
      </c>
    </row>
    <row r="2266" customFormat="false" ht="17.9" hidden="false" customHeight="false" outlineLevel="0" collapsed="false">
      <c r="B2266" s="1" t="s">
        <v>3974</v>
      </c>
      <c r="C2266" s="1" t="s">
        <v>30</v>
      </c>
      <c r="D2266" s="1" t="s">
        <v>446</v>
      </c>
      <c r="F2266" s="1" t="s">
        <v>3975</v>
      </c>
      <c r="G2266" s="16" t="n">
        <v>45769</v>
      </c>
      <c r="H2266" s="6" t="s">
        <v>4926</v>
      </c>
      <c r="J2266" s="1" t="s">
        <v>34</v>
      </c>
      <c r="K2266" s="1" t="s">
        <v>35</v>
      </c>
      <c r="L2266" s="1" t="s">
        <v>4927</v>
      </c>
      <c r="M2266" s="17" t="str">
        <f aca="false">IF(COUNTIF(поверки!$H$6:$H$3175,поверки!$H2266)&gt;1,"Дубликат","")</f>
        <v/>
      </c>
      <c r="N2266" s="17" t="str">
        <f aca="false">IF(COUNTIF(поверки!$L$6:$L$3175,поверки!$L2266)&gt;1,"Дубликат","")</f>
        <v/>
      </c>
      <c r="O2266" s="18" t="n">
        <v>2261</v>
      </c>
      <c r="P2266" s="17" t="str">
        <f aca="false">CONCATENATE(TEXT(MONTH(поверки!$G2266),"00"),"/",TEXT(поверки!$O2266,"000"), "/",TEXT(YEAR(поверки!$G2266)-2000,"00"))</f>
        <v>04/2261/25</v>
      </c>
      <c r="Q2266" s="17" t="str">
        <f aca="false">VLOOKUP(поверки!$F2266,'соответстиви ОТ типу'!$K$4:$M$344,2,FALSE())</f>
        <v>СГМ ЭРИС-100</v>
      </c>
      <c r="R2266" s="17" t="s">
        <v>52</v>
      </c>
      <c r="S2266" s="17" t="s">
        <v>3978</v>
      </c>
      <c r="T2266" s="17" t="n">
        <v>8</v>
      </c>
      <c r="U2266" s="19" t="n">
        <f aca="false">VLOOKUP(поверки!$T2266,'Акты п-п'!$C$5:$I$57,2,FALSE())</f>
        <v>45767</v>
      </c>
      <c r="V2266" s="19" t="n">
        <f aca="false">VLOOKUP(поверки!$T2266,'Акты п-п'!$C$5:$I$57,3,FALSE())</f>
        <v>45770</v>
      </c>
      <c r="W2266" s="17" t="str">
        <f aca="false">VLOOKUP(поверки!$T2266,'Акты п-п'!$C$5:$I$57,5,FALSE())</f>
        <v>Чупин А.А.</v>
      </c>
      <c r="X2266" s="17" t="n">
        <f aca="false">поверки!$G2266-поверки!$U2266</f>
        <v>2</v>
      </c>
      <c r="Y2266" s="17" t="n">
        <f aca="false">поверки!$V2266-поверки!$G2266</f>
        <v>1</v>
      </c>
      <c r="Z2266" s="17" t="str">
        <f aca="false">CONCATENATE(поверки!$Q2266," ",поверки!$S2266," номер ",поверки!$H2266)</f>
        <v>СГМ ЭРИС-100 СГМ ЭРИС-100 номер 112160084</v>
      </c>
    </row>
    <row r="2267" customFormat="false" ht="17.9" hidden="false" customHeight="false" outlineLevel="0" collapsed="false">
      <c r="B2267" s="1" t="s">
        <v>3974</v>
      </c>
      <c r="C2267" s="1" t="s">
        <v>30</v>
      </c>
      <c r="D2267" s="1" t="s">
        <v>446</v>
      </c>
      <c r="F2267" s="1" t="s">
        <v>3975</v>
      </c>
      <c r="G2267" s="16" t="n">
        <v>45769</v>
      </c>
      <c r="H2267" s="6" t="s">
        <v>4928</v>
      </c>
      <c r="J2267" s="1" t="s">
        <v>34</v>
      </c>
      <c r="K2267" s="1" t="s">
        <v>35</v>
      </c>
      <c r="L2267" s="1" t="s">
        <v>4929</v>
      </c>
      <c r="M2267" s="17" t="str">
        <f aca="false">IF(COUNTIF(поверки!$H$6:$H$3175,поверки!$H2267)&gt;1,"Дубликат","")</f>
        <v/>
      </c>
      <c r="N2267" s="17" t="str">
        <f aca="false">IF(COUNTIF(поверки!$L$6:$L$3175,поверки!$L2267)&gt;1,"Дубликат","")</f>
        <v/>
      </c>
      <c r="O2267" s="18" t="n">
        <v>2262</v>
      </c>
      <c r="P2267" s="17" t="str">
        <f aca="false">CONCATENATE(TEXT(MONTH(поверки!$G2267),"00"),"/",TEXT(поверки!$O2267,"000"), "/",TEXT(YEAR(поверки!$G2267)-2000,"00"))</f>
        <v>04/2262/25</v>
      </c>
      <c r="Q2267" s="17" t="str">
        <f aca="false">VLOOKUP(поверки!$F2267,'соответстиви ОТ типу'!$K$4:$M$344,2,FALSE())</f>
        <v>СГМ ЭРИС-100</v>
      </c>
      <c r="R2267" s="17" t="s">
        <v>52</v>
      </c>
      <c r="S2267" s="17" t="s">
        <v>3978</v>
      </c>
      <c r="T2267" s="17" t="n">
        <v>8</v>
      </c>
      <c r="U2267" s="19" t="n">
        <f aca="false">VLOOKUP(поверки!$T2267,'Акты п-п'!$C$5:$I$57,2,FALSE())</f>
        <v>45767</v>
      </c>
      <c r="V2267" s="19" t="n">
        <f aca="false">VLOOKUP(поверки!$T2267,'Акты п-п'!$C$5:$I$57,3,FALSE())</f>
        <v>45770</v>
      </c>
      <c r="W2267" s="17" t="str">
        <f aca="false">VLOOKUP(поверки!$T2267,'Акты п-п'!$C$5:$I$57,5,FALSE())</f>
        <v>Чупин А.А.</v>
      </c>
      <c r="X2267" s="17" t="n">
        <f aca="false">поверки!$G2267-поверки!$U2267</f>
        <v>2</v>
      </c>
      <c r="Y2267" s="17" t="n">
        <f aca="false">поверки!$V2267-поверки!$G2267</f>
        <v>1</v>
      </c>
      <c r="Z2267" s="17" t="str">
        <f aca="false">CONCATENATE(поверки!$Q2267," ",поверки!$S2267," номер ",поверки!$H2267)</f>
        <v>СГМ ЭРИС-100 СГМ ЭРИС-100 номер 112160097</v>
      </c>
    </row>
    <row r="2268" customFormat="false" ht="17.9" hidden="false" customHeight="false" outlineLevel="0" collapsed="false">
      <c r="B2268" s="1" t="s">
        <v>3974</v>
      </c>
      <c r="C2268" s="1" t="s">
        <v>30</v>
      </c>
      <c r="D2268" s="1" t="s">
        <v>446</v>
      </c>
      <c r="F2268" s="1" t="s">
        <v>3975</v>
      </c>
      <c r="G2268" s="16" t="n">
        <v>45769</v>
      </c>
      <c r="H2268" s="6" t="s">
        <v>4930</v>
      </c>
      <c r="J2268" s="1" t="s">
        <v>34</v>
      </c>
      <c r="K2268" s="1" t="s">
        <v>35</v>
      </c>
      <c r="L2268" s="1" t="s">
        <v>4931</v>
      </c>
      <c r="M2268" s="17" t="str">
        <f aca="false">IF(COUNTIF(поверки!$H$6:$H$3175,поверки!$H2268)&gt;1,"Дубликат","")</f>
        <v/>
      </c>
      <c r="N2268" s="17" t="str">
        <f aca="false">IF(COUNTIF(поверки!$L$6:$L$3175,поверки!$L2268)&gt;1,"Дубликат","")</f>
        <v/>
      </c>
      <c r="O2268" s="18" t="n">
        <v>2263</v>
      </c>
      <c r="P2268" s="17" t="str">
        <f aca="false">CONCATENATE(TEXT(MONTH(поверки!$G2268),"00"),"/",TEXT(поверки!$O2268,"000"), "/",TEXT(YEAR(поверки!$G2268)-2000,"00"))</f>
        <v>04/2263/25</v>
      </c>
      <c r="Q2268" s="17" t="str">
        <f aca="false">VLOOKUP(поверки!$F2268,'соответстиви ОТ типу'!$K$4:$M$344,2,FALSE())</f>
        <v>СГМ ЭРИС-100</v>
      </c>
      <c r="R2268" s="17" t="s">
        <v>52</v>
      </c>
      <c r="S2268" s="17" t="s">
        <v>3978</v>
      </c>
      <c r="T2268" s="17" t="n">
        <v>8</v>
      </c>
      <c r="U2268" s="19" t="n">
        <f aca="false">VLOOKUP(поверки!$T2268,'Акты п-п'!$C$5:$I$57,2,FALSE())</f>
        <v>45767</v>
      </c>
      <c r="V2268" s="19" t="n">
        <f aca="false">VLOOKUP(поверки!$T2268,'Акты п-п'!$C$5:$I$57,3,FALSE())</f>
        <v>45770</v>
      </c>
      <c r="W2268" s="17" t="str">
        <f aca="false">VLOOKUP(поверки!$T2268,'Акты п-п'!$C$5:$I$57,5,FALSE())</f>
        <v>Чупин А.А.</v>
      </c>
      <c r="X2268" s="17" t="n">
        <f aca="false">поверки!$G2268-поверки!$U2268</f>
        <v>2</v>
      </c>
      <c r="Y2268" s="17" t="n">
        <f aca="false">поверки!$V2268-поверки!$G2268</f>
        <v>1</v>
      </c>
      <c r="Z2268" s="17" t="str">
        <f aca="false">CONCATENATE(поверки!$Q2268," ",поверки!$S2268," номер ",поверки!$H2268)</f>
        <v>СГМ ЭРИС-100 СГМ ЭРИС-100 номер 112160079</v>
      </c>
    </row>
    <row r="2269" customFormat="false" ht="17.9" hidden="false" customHeight="false" outlineLevel="0" collapsed="false">
      <c r="B2269" s="1" t="s">
        <v>3974</v>
      </c>
      <c r="C2269" s="1" t="s">
        <v>30</v>
      </c>
      <c r="D2269" s="1" t="s">
        <v>446</v>
      </c>
      <c r="F2269" s="1" t="s">
        <v>3975</v>
      </c>
      <c r="G2269" s="16" t="n">
        <v>45769</v>
      </c>
      <c r="H2269" s="6" t="s">
        <v>4932</v>
      </c>
      <c r="J2269" s="1" t="s">
        <v>34</v>
      </c>
      <c r="K2269" s="1" t="s">
        <v>35</v>
      </c>
      <c r="L2269" s="1" t="s">
        <v>4933</v>
      </c>
      <c r="M2269" s="17" t="str">
        <f aca="false">IF(COUNTIF(поверки!$H$6:$H$3175,поверки!$H2269)&gt;1,"Дубликат","")</f>
        <v/>
      </c>
      <c r="N2269" s="17" t="str">
        <f aca="false">IF(COUNTIF(поверки!$L$6:$L$3175,поверки!$L2269)&gt;1,"Дубликат","")</f>
        <v/>
      </c>
      <c r="O2269" s="18" t="n">
        <v>2264</v>
      </c>
      <c r="P2269" s="17" t="str">
        <f aca="false">CONCATENATE(TEXT(MONTH(поверки!$G2269),"00"),"/",TEXT(поверки!$O2269,"000"), "/",TEXT(YEAR(поверки!$G2269)-2000,"00"))</f>
        <v>04/2264/25</v>
      </c>
      <c r="Q2269" s="17" t="str">
        <f aca="false">VLOOKUP(поверки!$F2269,'соответстиви ОТ типу'!$K$4:$M$344,2,FALSE())</f>
        <v>СГМ ЭРИС-100</v>
      </c>
      <c r="R2269" s="17" t="s">
        <v>52</v>
      </c>
      <c r="S2269" s="17" t="s">
        <v>3978</v>
      </c>
      <c r="T2269" s="17" t="n">
        <v>8</v>
      </c>
      <c r="U2269" s="19" t="n">
        <f aca="false">VLOOKUP(поверки!$T2269,'Акты п-п'!$C$5:$I$57,2,FALSE())</f>
        <v>45767</v>
      </c>
      <c r="V2269" s="19" t="n">
        <f aca="false">VLOOKUP(поверки!$T2269,'Акты п-п'!$C$5:$I$57,3,FALSE())</f>
        <v>45770</v>
      </c>
      <c r="W2269" s="17" t="str">
        <f aca="false">VLOOKUP(поверки!$T2269,'Акты п-п'!$C$5:$I$57,5,FALSE())</f>
        <v>Чупин А.А.</v>
      </c>
      <c r="X2269" s="17" t="n">
        <f aca="false">поверки!$G2269-поверки!$U2269</f>
        <v>2</v>
      </c>
      <c r="Y2269" s="17" t="n">
        <f aca="false">поверки!$V2269-поверки!$G2269</f>
        <v>1</v>
      </c>
      <c r="Z2269" s="17" t="str">
        <f aca="false">CONCATENATE(поверки!$Q2269," ",поверки!$S2269," номер ",поверки!$H2269)</f>
        <v>СГМ ЭРИС-100 СГМ ЭРИС-100 номер 112160100</v>
      </c>
    </row>
    <row r="2270" customFormat="false" ht="17.9" hidden="false" customHeight="false" outlineLevel="0" collapsed="false">
      <c r="B2270" s="1" t="s">
        <v>3974</v>
      </c>
      <c r="C2270" s="1" t="s">
        <v>30</v>
      </c>
      <c r="D2270" s="1" t="s">
        <v>446</v>
      </c>
      <c r="F2270" s="1" t="s">
        <v>3975</v>
      </c>
      <c r="G2270" s="16" t="n">
        <v>45769</v>
      </c>
      <c r="H2270" s="6" t="s">
        <v>4934</v>
      </c>
      <c r="J2270" s="1" t="s">
        <v>34</v>
      </c>
      <c r="K2270" s="1" t="s">
        <v>35</v>
      </c>
      <c r="L2270" s="1" t="s">
        <v>4935</v>
      </c>
      <c r="M2270" s="17" t="str">
        <f aca="false">IF(COUNTIF(поверки!$H$6:$H$3175,поверки!$H2270)&gt;1,"Дубликат","")</f>
        <v/>
      </c>
      <c r="N2270" s="17" t="str">
        <f aca="false">IF(COUNTIF(поверки!$L$6:$L$3175,поверки!$L2270)&gt;1,"Дубликат","")</f>
        <v/>
      </c>
      <c r="O2270" s="18" t="n">
        <v>2265</v>
      </c>
      <c r="P2270" s="17" t="str">
        <f aca="false">CONCATENATE(TEXT(MONTH(поверки!$G2270),"00"),"/",TEXT(поверки!$O2270,"000"), "/",TEXT(YEAR(поверки!$G2270)-2000,"00"))</f>
        <v>04/2265/25</v>
      </c>
      <c r="Q2270" s="17" t="str">
        <f aca="false">VLOOKUP(поверки!$F2270,'соответстиви ОТ типу'!$K$4:$M$344,2,FALSE())</f>
        <v>СГМ ЭРИС-100</v>
      </c>
      <c r="R2270" s="17" t="s">
        <v>52</v>
      </c>
      <c r="S2270" s="17" t="s">
        <v>3978</v>
      </c>
      <c r="T2270" s="17" t="n">
        <v>8</v>
      </c>
      <c r="U2270" s="19" t="n">
        <f aca="false">VLOOKUP(поверки!$T2270,'Акты п-п'!$C$5:$I$57,2,FALSE())</f>
        <v>45767</v>
      </c>
      <c r="V2270" s="19" t="n">
        <f aca="false">VLOOKUP(поверки!$T2270,'Акты п-п'!$C$5:$I$57,3,FALSE())</f>
        <v>45770</v>
      </c>
      <c r="W2270" s="17" t="str">
        <f aca="false">VLOOKUP(поверки!$T2270,'Акты п-п'!$C$5:$I$57,5,FALSE())</f>
        <v>Чупин А.А.</v>
      </c>
      <c r="X2270" s="17" t="n">
        <f aca="false">поверки!$G2270-поверки!$U2270</f>
        <v>2</v>
      </c>
      <c r="Y2270" s="17" t="n">
        <f aca="false">поверки!$V2270-поверки!$G2270</f>
        <v>1</v>
      </c>
      <c r="Z2270" s="17" t="str">
        <f aca="false">CONCATENATE(поверки!$Q2270," ",поверки!$S2270," номер ",поверки!$H2270)</f>
        <v>СГМ ЭРИС-100 СГМ ЭРИС-100 номер 112160211</v>
      </c>
    </row>
    <row r="2271" customFormat="false" ht="17.9" hidden="false" customHeight="false" outlineLevel="0" collapsed="false">
      <c r="B2271" s="1" t="s">
        <v>3974</v>
      </c>
      <c r="C2271" s="1" t="s">
        <v>30</v>
      </c>
      <c r="D2271" s="1" t="s">
        <v>446</v>
      </c>
      <c r="F2271" s="1" t="s">
        <v>3975</v>
      </c>
      <c r="G2271" s="16" t="n">
        <v>45769</v>
      </c>
      <c r="H2271" s="6" t="s">
        <v>4936</v>
      </c>
      <c r="J2271" s="1" t="s">
        <v>34</v>
      </c>
      <c r="K2271" s="1" t="s">
        <v>35</v>
      </c>
      <c r="L2271" s="1" t="s">
        <v>4937</v>
      </c>
      <c r="M2271" s="17" t="str">
        <f aca="false">IF(COUNTIF(поверки!$H$6:$H$3175,поверки!$H2271)&gt;1,"Дубликат","")</f>
        <v/>
      </c>
      <c r="N2271" s="17" t="str">
        <f aca="false">IF(COUNTIF(поверки!$L$6:$L$3175,поверки!$L2271)&gt;1,"Дубликат","")</f>
        <v/>
      </c>
      <c r="O2271" s="18" t="n">
        <v>2266</v>
      </c>
      <c r="P2271" s="17" t="str">
        <f aca="false">CONCATENATE(TEXT(MONTH(поверки!$G2271),"00"),"/",TEXT(поверки!$O2271,"000"), "/",TEXT(YEAR(поверки!$G2271)-2000,"00"))</f>
        <v>04/2266/25</v>
      </c>
      <c r="Q2271" s="17" t="str">
        <f aca="false">VLOOKUP(поверки!$F2271,'соответстиви ОТ типу'!$K$4:$M$344,2,FALSE())</f>
        <v>СГМ ЭРИС-100</v>
      </c>
      <c r="R2271" s="17" t="s">
        <v>52</v>
      </c>
      <c r="S2271" s="17" t="s">
        <v>3978</v>
      </c>
      <c r="T2271" s="17" t="n">
        <v>8</v>
      </c>
      <c r="U2271" s="19" t="n">
        <f aca="false">VLOOKUP(поверки!$T2271,'Акты п-п'!$C$5:$I$57,2,FALSE())</f>
        <v>45767</v>
      </c>
      <c r="V2271" s="19" t="n">
        <f aca="false">VLOOKUP(поверки!$T2271,'Акты п-п'!$C$5:$I$57,3,FALSE())</f>
        <v>45770</v>
      </c>
      <c r="W2271" s="17" t="str">
        <f aca="false">VLOOKUP(поверки!$T2271,'Акты п-п'!$C$5:$I$57,5,FALSE())</f>
        <v>Чупин А.А.</v>
      </c>
      <c r="X2271" s="17" t="n">
        <f aca="false">поверки!$G2271-поверки!$U2271</f>
        <v>2</v>
      </c>
      <c r="Y2271" s="17" t="n">
        <f aca="false">поверки!$V2271-поверки!$G2271</f>
        <v>1</v>
      </c>
      <c r="Z2271" s="17" t="str">
        <f aca="false">CONCATENATE(поверки!$Q2271," ",поверки!$S2271," номер ",поверки!$H2271)</f>
        <v>СГМ ЭРИС-100 СГМ ЭРИС-100 номер 112160022</v>
      </c>
    </row>
    <row r="2272" customFormat="false" ht="17.9" hidden="false" customHeight="false" outlineLevel="0" collapsed="false">
      <c r="B2272" s="1" t="s">
        <v>3974</v>
      </c>
      <c r="C2272" s="1" t="s">
        <v>30</v>
      </c>
      <c r="D2272" s="1" t="s">
        <v>446</v>
      </c>
      <c r="F2272" s="1" t="s">
        <v>3975</v>
      </c>
      <c r="G2272" s="16" t="n">
        <v>45769</v>
      </c>
      <c r="H2272" s="6" t="s">
        <v>4938</v>
      </c>
      <c r="J2272" s="1" t="s">
        <v>34</v>
      </c>
      <c r="K2272" s="1" t="s">
        <v>35</v>
      </c>
      <c r="L2272" s="1" t="s">
        <v>4939</v>
      </c>
      <c r="M2272" s="17" t="str">
        <f aca="false">IF(COUNTIF(поверки!$H$6:$H$3175,поверки!$H2272)&gt;1,"Дубликат","")</f>
        <v/>
      </c>
      <c r="N2272" s="17" t="str">
        <f aca="false">IF(COUNTIF(поверки!$L$6:$L$3175,поверки!$L2272)&gt;1,"Дубликат","")</f>
        <v/>
      </c>
      <c r="O2272" s="18" t="n">
        <v>2267</v>
      </c>
      <c r="P2272" s="17" t="str">
        <f aca="false">CONCATENATE(TEXT(MONTH(поверки!$G2272),"00"),"/",TEXT(поверки!$O2272,"000"), "/",TEXT(YEAR(поверки!$G2272)-2000,"00"))</f>
        <v>04/2267/25</v>
      </c>
      <c r="Q2272" s="17" t="str">
        <f aca="false">VLOOKUP(поверки!$F2272,'соответстиви ОТ типу'!$K$4:$M$344,2,FALSE())</f>
        <v>СГМ ЭРИС-100</v>
      </c>
      <c r="R2272" s="17" t="s">
        <v>52</v>
      </c>
      <c r="S2272" s="17" t="s">
        <v>3978</v>
      </c>
      <c r="T2272" s="17" t="n">
        <v>8</v>
      </c>
      <c r="U2272" s="19" t="n">
        <f aca="false">VLOOKUP(поверки!$T2272,'Акты п-п'!$C$5:$I$57,2,FALSE())</f>
        <v>45767</v>
      </c>
      <c r="V2272" s="19" t="n">
        <f aca="false">VLOOKUP(поверки!$T2272,'Акты п-п'!$C$5:$I$57,3,FALSE())</f>
        <v>45770</v>
      </c>
      <c r="W2272" s="17" t="str">
        <f aca="false">VLOOKUP(поверки!$T2272,'Акты п-п'!$C$5:$I$57,5,FALSE())</f>
        <v>Чупин А.А.</v>
      </c>
      <c r="X2272" s="17" t="n">
        <f aca="false">поверки!$G2272-поверки!$U2272</f>
        <v>2</v>
      </c>
      <c r="Y2272" s="17" t="n">
        <f aca="false">поверки!$V2272-поверки!$G2272</f>
        <v>1</v>
      </c>
      <c r="Z2272" s="17" t="str">
        <f aca="false">CONCATENATE(поверки!$Q2272," ",поверки!$S2272," номер ",поверки!$H2272)</f>
        <v>СГМ ЭРИС-100 СГМ ЭРИС-100 номер 112160025</v>
      </c>
    </row>
    <row r="2273" customFormat="false" ht="17.9" hidden="false" customHeight="false" outlineLevel="0" collapsed="false">
      <c r="B2273" s="1" t="s">
        <v>3974</v>
      </c>
      <c r="C2273" s="1" t="s">
        <v>30</v>
      </c>
      <c r="D2273" s="1" t="s">
        <v>446</v>
      </c>
      <c r="F2273" s="1" t="s">
        <v>3975</v>
      </c>
      <c r="G2273" s="16" t="n">
        <v>45769</v>
      </c>
      <c r="H2273" s="6" t="s">
        <v>4940</v>
      </c>
      <c r="J2273" s="1" t="s">
        <v>34</v>
      </c>
      <c r="K2273" s="1" t="s">
        <v>35</v>
      </c>
      <c r="L2273" s="1" t="s">
        <v>4941</v>
      </c>
      <c r="M2273" s="17" t="str">
        <f aca="false">IF(COUNTIF(поверки!$H$6:$H$3175,поверки!$H2273)&gt;1,"Дубликат","")</f>
        <v/>
      </c>
      <c r="N2273" s="17" t="str">
        <f aca="false">IF(COUNTIF(поверки!$L$6:$L$3175,поверки!$L2273)&gt;1,"Дубликат","")</f>
        <v/>
      </c>
      <c r="O2273" s="18" t="n">
        <v>2268</v>
      </c>
      <c r="P2273" s="17" t="str">
        <f aca="false">CONCATENATE(TEXT(MONTH(поверки!$G2273),"00"),"/",TEXT(поверки!$O2273,"000"), "/",TEXT(YEAR(поверки!$G2273)-2000,"00"))</f>
        <v>04/2268/25</v>
      </c>
      <c r="Q2273" s="17" t="str">
        <f aca="false">VLOOKUP(поверки!$F2273,'соответстиви ОТ типу'!$K$4:$M$344,2,FALSE())</f>
        <v>СГМ ЭРИС-100</v>
      </c>
      <c r="R2273" s="17" t="s">
        <v>52</v>
      </c>
      <c r="S2273" s="17" t="s">
        <v>3978</v>
      </c>
      <c r="T2273" s="17" t="n">
        <v>8</v>
      </c>
      <c r="U2273" s="19" t="n">
        <f aca="false">VLOOKUP(поверки!$T2273,'Акты п-п'!$C$5:$I$57,2,FALSE())</f>
        <v>45767</v>
      </c>
      <c r="V2273" s="19" t="n">
        <f aca="false">VLOOKUP(поверки!$T2273,'Акты п-п'!$C$5:$I$57,3,FALSE())</f>
        <v>45770</v>
      </c>
      <c r="W2273" s="17" t="str">
        <f aca="false">VLOOKUP(поверки!$T2273,'Акты п-п'!$C$5:$I$57,5,FALSE())</f>
        <v>Чупин А.А.</v>
      </c>
      <c r="X2273" s="17" t="n">
        <f aca="false">поверки!$G2273-поверки!$U2273</f>
        <v>2</v>
      </c>
      <c r="Y2273" s="17" t="n">
        <f aca="false">поверки!$V2273-поверки!$G2273</f>
        <v>1</v>
      </c>
      <c r="Z2273" s="17" t="str">
        <f aca="false">CONCATENATE(поверки!$Q2273," ",поверки!$S2273," номер ",поверки!$H2273)</f>
        <v>СГМ ЭРИС-100 СГМ ЭРИС-100 номер 112160216</v>
      </c>
    </row>
    <row r="2274" customFormat="false" ht="17.9" hidden="false" customHeight="false" outlineLevel="0" collapsed="false">
      <c r="B2274" s="1" t="s">
        <v>3974</v>
      </c>
      <c r="C2274" s="1" t="s">
        <v>30</v>
      </c>
      <c r="D2274" s="1" t="s">
        <v>446</v>
      </c>
      <c r="F2274" s="1" t="s">
        <v>3975</v>
      </c>
      <c r="G2274" s="16" t="n">
        <v>45769</v>
      </c>
      <c r="H2274" s="6" t="s">
        <v>4942</v>
      </c>
      <c r="J2274" s="1" t="s">
        <v>34</v>
      </c>
      <c r="K2274" s="1" t="s">
        <v>35</v>
      </c>
      <c r="L2274" s="1" t="s">
        <v>4943</v>
      </c>
      <c r="M2274" s="17" t="str">
        <f aca="false">IF(COUNTIF(поверки!$H$6:$H$3175,поверки!$H2274)&gt;1,"Дубликат","")</f>
        <v/>
      </c>
      <c r="N2274" s="17" t="str">
        <f aca="false">IF(COUNTIF(поверки!$L$6:$L$3175,поверки!$L2274)&gt;1,"Дубликат","")</f>
        <v/>
      </c>
      <c r="O2274" s="18" t="n">
        <v>2269</v>
      </c>
      <c r="P2274" s="17" t="str">
        <f aca="false">CONCATENATE(TEXT(MONTH(поверки!$G2274),"00"),"/",TEXT(поверки!$O2274,"000"), "/",TEXT(YEAR(поверки!$G2274)-2000,"00"))</f>
        <v>04/2269/25</v>
      </c>
      <c r="Q2274" s="17" t="str">
        <f aca="false">VLOOKUP(поверки!$F2274,'соответстиви ОТ типу'!$K$4:$M$344,2,FALSE())</f>
        <v>СГМ ЭРИС-100</v>
      </c>
      <c r="R2274" s="17" t="s">
        <v>52</v>
      </c>
      <c r="S2274" s="17" t="s">
        <v>3978</v>
      </c>
      <c r="T2274" s="17" t="n">
        <v>8</v>
      </c>
      <c r="U2274" s="19" t="n">
        <f aca="false">VLOOKUP(поверки!$T2274,'Акты п-п'!$C$5:$I$57,2,FALSE())</f>
        <v>45767</v>
      </c>
      <c r="V2274" s="19" t="n">
        <f aca="false">VLOOKUP(поверки!$T2274,'Акты п-п'!$C$5:$I$57,3,FALSE())</f>
        <v>45770</v>
      </c>
      <c r="W2274" s="17" t="str">
        <f aca="false">VLOOKUP(поверки!$T2274,'Акты п-п'!$C$5:$I$57,5,FALSE())</f>
        <v>Чупин А.А.</v>
      </c>
      <c r="X2274" s="17" t="n">
        <f aca="false">поверки!$G2274-поверки!$U2274</f>
        <v>2</v>
      </c>
      <c r="Y2274" s="17" t="n">
        <f aca="false">поверки!$V2274-поверки!$G2274</f>
        <v>1</v>
      </c>
      <c r="Z2274" s="17" t="str">
        <f aca="false">CONCATENATE(поверки!$Q2274," ",поверки!$S2274," номер ",поверки!$H2274)</f>
        <v>СГМ ЭРИС-100 СГМ ЭРИС-100 номер 112160292</v>
      </c>
    </row>
    <row r="2275" customFormat="false" ht="17.9" hidden="false" customHeight="false" outlineLevel="0" collapsed="false">
      <c r="B2275" s="1" t="s">
        <v>3974</v>
      </c>
      <c r="C2275" s="1" t="s">
        <v>30</v>
      </c>
      <c r="D2275" s="1" t="s">
        <v>446</v>
      </c>
      <c r="F2275" s="1" t="s">
        <v>3975</v>
      </c>
      <c r="G2275" s="16" t="n">
        <v>45769</v>
      </c>
      <c r="H2275" s="6" t="s">
        <v>4944</v>
      </c>
      <c r="J2275" s="1" t="s">
        <v>34</v>
      </c>
      <c r="K2275" s="1" t="s">
        <v>35</v>
      </c>
      <c r="L2275" s="1" t="s">
        <v>4945</v>
      </c>
      <c r="M2275" s="17" t="str">
        <f aca="false">IF(COUNTIF(поверки!$H$6:$H$3175,поверки!$H2275)&gt;1,"Дубликат","")</f>
        <v/>
      </c>
      <c r="N2275" s="17" t="str">
        <f aca="false">IF(COUNTIF(поверки!$L$6:$L$3175,поверки!$L2275)&gt;1,"Дубликат","")</f>
        <v/>
      </c>
      <c r="O2275" s="18" t="n">
        <v>2270</v>
      </c>
      <c r="P2275" s="17" t="str">
        <f aca="false">CONCATENATE(TEXT(MONTH(поверки!$G2275),"00"),"/",TEXT(поверки!$O2275,"000"), "/",TEXT(YEAR(поверки!$G2275)-2000,"00"))</f>
        <v>04/2270/25</v>
      </c>
      <c r="Q2275" s="17" t="str">
        <f aca="false">VLOOKUP(поверки!$F2275,'соответстиви ОТ типу'!$K$4:$M$344,2,FALSE())</f>
        <v>СГМ ЭРИС-100</v>
      </c>
      <c r="R2275" s="17" t="s">
        <v>52</v>
      </c>
      <c r="S2275" s="17" t="s">
        <v>3978</v>
      </c>
      <c r="T2275" s="17" t="n">
        <v>8</v>
      </c>
      <c r="U2275" s="19" t="n">
        <f aca="false">VLOOKUP(поверки!$T2275,'Акты п-п'!$C$5:$I$57,2,FALSE())</f>
        <v>45767</v>
      </c>
      <c r="V2275" s="19" t="n">
        <f aca="false">VLOOKUP(поверки!$T2275,'Акты п-п'!$C$5:$I$57,3,FALSE())</f>
        <v>45770</v>
      </c>
      <c r="W2275" s="17" t="str">
        <f aca="false">VLOOKUP(поверки!$T2275,'Акты п-п'!$C$5:$I$57,5,FALSE())</f>
        <v>Чупин А.А.</v>
      </c>
      <c r="X2275" s="17" t="n">
        <f aca="false">поверки!$G2275-поверки!$U2275</f>
        <v>2</v>
      </c>
      <c r="Y2275" s="17" t="n">
        <f aca="false">поверки!$V2275-поверки!$G2275</f>
        <v>1</v>
      </c>
      <c r="Z2275" s="17" t="str">
        <f aca="false">CONCATENATE(поверки!$Q2275," ",поверки!$S2275," номер ",поверки!$H2275)</f>
        <v>СГМ ЭРИС-100 СГМ ЭРИС-100 номер 112150204</v>
      </c>
    </row>
    <row r="2276" customFormat="false" ht="17.9" hidden="false" customHeight="false" outlineLevel="0" collapsed="false">
      <c r="B2276" s="1" t="s">
        <v>3974</v>
      </c>
      <c r="C2276" s="1" t="s">
        <v>30</v>
      </c>
      <c r="D2276" s="1" t="s">
        <v>446</v>
      </c>
      <c r="F2276" s="1" t="s">
        <v>3975</v>
      </c>
      <c r="G2276" s="16" t="n">
        <v>45769</v>
      </c>
      <c r="H2276" s="6" t="s">
        <v>4946</v>
      </c>
      <c r="J2276" s="1" t="s">
        <v>34</v>
      </c>
      <c r="K2276" s="1" t="s">
        <v>35</v>
      </c>
      <c r="L2276" s="1" t="s">
        <v>4947</v>
      </c>
      <c r="M2276" s="17" t="str">
        <f aca="false">IF(COUNTIF(поверки!$H$6:$H$3175,поверки!$H2276)&gt;1,"Дубликат","")</f>
        <v/>
      </c>
      <c r="N2276" s="17" t="str">
        <f aca="false">IF(COUNTIF(поверки!$L$6:$L$3175,поверки!$L2276)&gt;1,"Дубликат","")</f>
        <v/>
      </c>
      <c r="O2276" s="18" t="n">
        <v>2271</v>
      </c>
      <c r="P2276" s="17" t="str">
        <f aca="false">CONCATENATE(TEXT(MONTH(поверки!$G2276),"00"),"/",TEXT(поверки!$O2276,"000"), "/",TEXT(YEAR(поверки!$G2276)-2000,"00"))</f>
        <v>04/2271/25</v>
      </c>
      <c r="Q2276" s="17" t="str">
        <f aca="false">VLOOKUP(поверки!$F2276,'соответстиви ОТ типу'!$K$4:$M$344,2,FALSE())</f>
        <v>СГМ ЭРИС-100</v>
      </c>
      <c r="R2276" s="17" t="s">
        <v>52</v>
      </c>
      <c r="S2276" s="17" t="s">
        <v>3978</v>
      </c>
      <c r="T2276" s="17" t="n">
        <v>8</v>
      </c>
      <c r="U2276" s="19" t="n">
        <f aca="false">VLOOKUP(поверки!$T2276,'Акты п-п'!$C$5:$I$57,2,FALSE())</f>
        <v>45767</v>
      </c>
      <c r="V2276" s="19" t="n">
        <f aca="false">VLOOKUP(поверки!$T2276,'Акты п-п'!$C$5:$I$57,3,FALSE())</f>
        <v>45770</v>
      </c>
      <c r="W2276" s="17" t="str">
        <f aca="false">VLOOKUP(поверки!$T2276,'Акты п-п'!$C$5:$I$57,5,FALSE())</f>
        <v>Чупин А.А.</v>
      </c>
      <c r="X2276" s="17" t="n">
        <f aca="false">поверки!$G2276-поверки!$U2276</f>
        <v>2</v>
      </c>
      <c r="Y2276" s="17" t="n">
        <f aca="false">поверки!$V2276-поверки!$G2276</f>
        <v>1</v>
      </c>
      <c r="Z2276" s="17" t="str">
        <f aca="false">CONCATENATE(поверки!$Q2276," ",поверки!$S2276," номер ",поверки!$H2276)</f>
        <v>СГМ ЭРИС-100 СГМ ЭРИС-100 номер 112160106</v>
      </c>
    </row>
    <row r="2277" customFormat="false" ht="17.9" hidden="false" customHeight="false" outlineLevel="0" collapsed="false">
      <c r="B2277" s="1" t="s">
        <v>3974</v>
      </c>
      <c r="C2277" s="1" t="s">
        <v>30</v>
      </c>
      <c r="D2277" s="1" t="s">
        <v>446</v>
      </c>
      <c r="F2277" s="1" t="s">
        <v>3975</v>
      </c>
      <c r="G2277" s="16" t="n">
        <v>45769</v>
      </c>
      <c r="H2277" s="6" t="s">
        <v>4948</v>
      </c>
      <c r="J2277" s="1" t="s">
        <v>34</v>
      </c>
      <c r="K2277" s="1" t="s">
        <v>35</v>
      </c>
      <c r="L2277" s="1" t="s">
        <v>4949</v>
      </c>
      <c r="M2277" s="17" t="str">
        <f aca="false">IF(COUNTIF(поверки!$H$6:$H$3175,поверки!$H2277)&gt;1,"Дубликат","")</f>
        <v/>
      </c>
      <c r="N2277" s="17" t="str">
        <f aca="false">IF(COUNTIF(поверки!$L$6:$L$3175,поверки!$L2277)&gt;1,"Дубликат","")</f>
        <v/>
      </c>
      <c r="O2277" s="18" t="n">
        <v>2272</v>
      </c>
      <c r="P2277" s="17" t="str">
        <f aca="false">CONCATENATE(TEXT(MONTH(поверки!$G2277),"00"),"/",TEXT(поверки!$O2277,"000"), "/",TEXT(YEAR(поверки!$G2277)-2000,"00"))</f>
        <v>04/2272/25</v>
      </c>
      <c r="Q2277" s="17" t="str">
        <f aca="false">VLOOKUP(поверки!$F2277,'соответстиви ОТ типу'!$K$4:$M$344,2,FALSE())</f>
        <v>СГМ ЭРИС-100</v>
      </c>
      <c r="R2277" s="17" t="s">
        <v>52</v>
      </c>
      <c r="S2277" s="17" t="s">
        <v>3978</v>
      </c>
      <c r="T2277" s="17" t="n">
        <v>8</v>
      </c>
      <c r="U2277" s="19" t="n">
        <f aca="false">VLOOKUP(поверки!$T2277,'Акты п-п'!$C$5:$I$57,2,FALSE())</f>
        <v>45767</v>
      </c>
      <c r="V2277" s="19" t="n">
        <f aca="false">VLOOKUP(поверки!$T2277,'Акты п-п'!$C$5:$I$57,3,FALSE())</f>
        <v>45770</v>
      </c>
      <c r="W2277" s="17" t="str">
        <f aca="false">VLOOKUP(поверки!$T2277,'Акты п-п'!$C$5:$I$57,5,FALSE())</f>
        <v>Чупин А.А.</v>
      </c>
      <c r="X2277" s="17" t="n">
        <f aca="false">поверки!$G2277-поверки!$U2277</f>
        <v>2</v>
      </c>
      <c r="Y2277" s="17" t="n">
        <f aca="false">поверки!$V2277-поверки!$G2277</f>
        <v>1</v>
      </c>
      <c r="Z2277" s="17" t="str">
        <f aca="false">CONCATENATE(поверки!$Q2277," ",поверки!$S2277," номер ",поверки!$H2277)</f>
        <v>СГМ ЭРИС-100 СГМ ЭРИС-100 номер 112160128</v>
      </c>
    </row>
    <row r="2278" customFormat="false" ht="17.9" hidden="false" customHeight="false" outlineLevel="0" collapsed="false">
      <c r="B2278" s="1" t="s">
        <v>3974</v>
      </c>
      <c r="C2278" s="1" t="s">
        <v>30</v>
      </c>
      <c r="D2278" s="1" t="s">
        <v>446</v>
      </c>
      <c r="F2278" s="1" t="s">
        <v>3975</v>
      </c>
      <c r="G2278" s="16" t="n">
        <v>45769</v>
      </c>
      <c r="H2278" s="6" t="s">
        <v>4950</v>
      </c>
      <c r="J2278" s="1" t="s">
        <v>34</v>
      </c>
      <c r="K2278" s="1" t="s">
        <v>35</v>
      </c>
      <c r="L2278" s="1" t="s">
        <v>4951</v>
      </c>
      <c r="M2278" s="17" t="str">
        <f aca="false">IF(COUNTIF(поверки!$H$6:$H$3175,поверки!$H2278)&gt;1,"Дубликат","")</f>
        <v/>
      </c>
      <c r="N2278" s="17" t="str">
        <f aca="false">IF(COUNTIF(поверки!$L$6:$L$3175,поверки!$L2278)&gt;1,"Дубликат","")</f>
        <v/>
      </c>
      <c r="O2278" s="18" t="n">
        <v>2273</v>
      </c>
      <c r="P2278" s="17" t="str">
        <f aca="false">CONCATENATE(TEXT(MONTH(поверки!$G2278),"00"),"/",TEXT(поверки!$O2278,"000"), "/",TEXT(YEAR(поверки!$G2278)-2000,"00"))</f>
        <v>04/2273/25</v>
      </c>
      <c r="Q2278" s="17" t="str">
        <f aca="false">VLOOKUP(поверки!$F2278,'соответстиви ОТ типу'!$K$4:$M$344,2,FALSE())</f>
        <v>СГМ ЭРИС-100</v>
      </c>
      <c r="R2278" s="17" t="s">
        <v>52</v>
      </c>
      <c r="S2278" s="17" t="s">
        <v>3978</v>
      </c>
      <c r="T2278" s="17" t="n">
        <v>8</v>
      </c>
      <c r="U2278" s="19" t="n">
        <f aca="false">VLOOKUP(поверки!$T2278,'Акты п-п'!$C$5:$I$57,2,FALSE())</f>
        <v>45767</v>
      </c>
      <c r="V2278" s="19" t="n">
        <f aca="false">VLOOKUP(поверки!$T2278,'Акты п-п'!$C$5:$I$57,3,FALSE())</f>
        <v>45770</v>
      </c>
      <c r="W2278" s="17" t="str">
        <f aca="false">VLOOKUP(поверки!$T2278,'Акты п-п'!$C$5:$I$57,5,FALSE())</f>
        <v>Чупин А.А.</v>
      </c>
      <c r="X2278" s="17" t="n">
        <f aca="false">поверки!$G2278-поверки!$U2278</f>
        <v>2</v>
      </c>
      <c r="Y2278" s="17" t="n">
        <f aca="false">поверки!$V2278-поверки!$G2278</f>
        <v>1</v>
      </c>
      <c r="Z2278" s="17" t="str">
        <f aca="false">CONCATENATE(поверки!$Q2278," ",поверки!$S2278," номер ",поверки!$H2278)</f>
        <v>СГМ ЭРИС-100 СГМ ЭРИС-100 номер 112160283</v>
      </c>
    </row>
    <row r="2279" customFormat="false" ht="17.9" hidden="false" customHeight="false" outlineLevel="0" collapsed="false">
      <c r="B2279" s="1" t="s">
        <v>3974</v>
      </c>
      <c r="C2279" s="1" t="s">
        <v>30</v>
      </c>
      <c r="D2279" s="1" t="s">
        <v>446</v>
      </c>
      <c r="F2279" s="1" t="s">
        <v>3975</v>
      </c>
      <c r="G2279" s="16" t="n">
        <v>45769</v>
      </c>
      <c r="H2279" s="6" t="s">
        <v>4952</v>
      </c>
      <c r="J2279" s="1" t="s">
        <v>34</v>
      </c>
      <c r="K2279" s="1" t="s">
        <v>35</v>
      </c>
      <c r="L2279" s="1" t="s">
        <v>4953</v>
      </c>
      <c r="M2279" s="17" t="str">
        <f aca="false">IF(COUNTIF(поверки!$H$6:$H$3175,поверки!$H2279)&gt;1,"Дубликат","")</f>
        <v/>
      </c>
      <c r="N2279" s="17" t="str">
        <f aca="false">IF(COUNTIF(поверки!$L$6:$L$3175,поверки!$L2279)&gt;1,"Дубликат","")</f>
        <v/>
      </c>
      <c r="O2279" s="18" t="n">
        <v>2274</v>
      </c>
      <c r="P2279" s="17" t="str">
        <f aca="false">CONCATENATE(TEXT(MONTH(поверки!$G2279),"00"),"/",TEXT(поверки!$O2279,"000"), "/",TEXT(YEAR(поверки!$G2279)-2000,"00"))</f>
        <v>04/2274/25</v>
      </c>
      <c r="Q2279" s="17" t="str">
        <f aca="false">VLOOKUP(поверки!$F2279,'соответстиви ОТ типу'!$K$4:$M$344,2,FALSE())</f>
        <v>СГМ ЭРИС-100</v>
      </c>
      <c r="R2279" s="17" t="s">
        <v>52</v>
      </c>
      <c r="S2279" s="17" t="s">
        <v>3978</v>
      </c>
      <c r="T2279" s="17" t="n">
        <v>8</v>
      </c>
      <c r="U2279" s="19" t="n">
        <f aca="false">VLOOKUP(поверки!$T2279,'Акты п-п'!$C$5:$I$57,2,FALSE())</f>
        <v>45767</v>
      </c>
      <c r="V2279" s="19" t="n">
        <f aca="false">VLOOKUP(поверки!$T2279,'Акты п-п'!$C$5:$I$57,3,FALSE())</f>
        <v>45770</v>
      </c>
      <c r="W2279" s="17" t="str">
        <f aca="false">VLOOKUP(поверки!$T2279,'Акты п-п'!$C$5:$I$57,5,FALSE())</f>
        <v>Чупин А.А.</v>
      </c>
      <c r="X2279" s="17" t="n">
        <f aca="false">поверки!$G2279-поверки!$U2279</f>
        <v>2</v>
      </c>
      <c r="Y2279" s="17" t="n">
        <f aca="false">поверки!$V2279-поверки!$G2279</f>
        <v>1</v>
      </c>
      <c r="Z2279" s="17" t="str">
        <f aca="false">CONCATENATE(поверки!$Q2279," ",поверки!$S2279," номер ",поверки!$H2279)</f>
        <v>СГМ ЭРИС-100 СГМ ЭРИС-100 номер 112160069</v>
      </c>
    </row>
    <row r="2280" customFormat="false" ht="17.9" hidden="false" customHeight="false" outlineLevel="0" collapsed="false">
      <c r="B2280" s="1" t="s">
        <v>3974</v>
      </c>
      <c r="C2280" s="1" t="s">
        <v>30</v>
      </c>
      <c r="D2280" s="1" t="s">
        <v>446</v>
      </c>
      <c r="F2280" s="1" t="s">
        <v>3975</v>
      </c>
      <c r="G2280" s="16" t="n">
        <v>45769</v>
      </c>
      <c r="H2280" s="6" t="s">
        <v>4954</v>
      </c>
      <c r="J2280" s="1" t="s">
        <v>34</v>
      </c>
      <c r="K2280" s="1" t="s">
        <v>35</v>
      </c>
      <c r="L2280" s="1" t="s">
        <v>4955</v>
      </c>
      <c r="M2280" s="17" t="str">
        <f aca="false">IF(COUNTIF(поверки!$H$6:$H$3175,поверки!$H2280)&gt;1,"Дубликат","")</f>
        <v/>
      </c>
      <c r="N2280" s="17" t="str">
        <f aca="false">IF(COUNTIF(поверки!$L$6:$L$3175,поверки!$L2280)&gt;1,"Дубликат","")</f>
        <v/>
      </c>
      <c r="O2280" s="18" t="n">
        <v>2275</v>
      </c>
      <c r="P2280" s="17" t="str">
        <f aca="false">CONCATENATE(TEXT(MONTH(поверки!$G2280),"00"),"/",TEXT(поверки!$O2280,"000"), "/",TEXT(YEAR(поверки!$G2280)-2000,"00"))</f>
        <v>04/2275/25</v>
      </c>
      <c r="Q2280" s="17" t="str">
        <f aca="false">VLOOKUP(поверки!$F2280,'соответстиви ОТ типу'!$K$4:$M$344,2,FALSE())</f>
        <v>СГМ ЭРИС-100</v>
      </c>
      <c r="R2280" s="17" t="s">
        <v>52</v>
      </c>
      <c r="S2280" s="17" t="s">
        <v>3978</v>
      </c>
      <c r="T2280" s="17" t="n">
        <v>8</v>
      </c>
      <c r="U2280" s="19" t="n">
        <f aca="false">VLOOKUP(поверки!$T2280,'Акты п-п'!$C$5:$I$57,2,FALSE())</f>
        <v>45767</v>
      </c>
      <c r="V2280" s="19" t="n">
        <f aca="false">VLOOKUP(поверки!$T2280,'Акты п-п'!$C$5:$I$57,3,FALSE())</f>
        <v>45770</v>
      </c>
      <c r="W2280" s="17" t="str">
        <f aca="false">VLOOKUP(поверки!$T2280,'Акты п-п'!$C$5:$I$57,5,FALSE())</f>
        <v>Чупин А.А.</v>
      </c>
      <c r="X2280" s="17" t="n">
        <f aca="false">поверки!$G2280-поверки!$U2280</f>
        <v>2</v>
      </c>
      <c r="Y2280" s="17" t="n">
        <f aca="false">поверки!$V2280-поверки!$G2280</f>
        <v>1</v>
      </c>
      <c r="Z2280" s="17" t="str">
        <f aca="false">CONCATENATE(поверки!$Q2280," ",поверки!$S2280," номер ",поверки!$H2280)</f>
        <v>СГМ ЭРИС-100 СГМ ЭРИС-100 номер 112160151</v>
      </c>
    </row>
    <row r="2281" customFormat="false" ht="17.9" hidden="false" customHeight="false" outlineLevel="0" collapsed="false">
      <c r="B2281" s="1" t="s">
        <v>3974</v>
      </c>
      <c r="C2281" s="1" t="s">
        <v>30</v>
      </c>
      <c r="D2281" s="1" t="s">
        <v>446</v>
      </c>
      <c r="F2281" s="1" t="s">
        <v>3975</v>
      </c>
      <c r="G2281" s="16" t="n">
        <v>45769</v>
      </c>
      <c r="H2281" s="6" t="s">
        <v>4956</v>
      </c>
      <c r="J2281" s="1" t="s">
        <v>34</v>
      </c>
      <c r="K2281" s="1" t="s">
        <v>35</v>
      </c>
      <c r="L2281" s="1" t="s">
        <v>4957</v>
      </c>
      <c r="M2281" s="17" t="str">
        <f aca="false">IF(COUNTIF(поверки!$H$6:$H$3175,поверки!$H2281)&gt;1,"Дубликат","")</f>
        <v/>
      </c>
      <c r="N2281" s="17" t="str">
        <f aca="false">IF(COUNTIF(поверки!$L$6:$L$3175,поверки!$L2281)&gt;1,"Дубликат","")</f>
        <v/>
      </c>
      <c r="O2281" s="18" t="n">
        <v>2276</v>
      </c>
      <c r="P2281" s="17" t="str">
        <f aca="false">CONCATENATE(TEXT(MONTH(поверки!$G2281),"00"),"/",TEXT(поверки!$O2281,"000"), "/",TEXT(YEAR(поверки!$G2281)-2000,"00"))</f>
        <v>04/2276/25</v>
      </c>
      <c r="Q2281" s="17" t="str">
        <f aca="false">VLOOKUP(поверки!$F2281,'соответстиви ОТ типу'!$K$4:$M$344,2,FALSE())</f>
        <v>СГМ ЭРИС-100</v>
      </c>
      <c r="R2281" s="17" t="s">
        <v>52</v>
      </c>
      <c r="S2281" s="17" t="s">
        <v>3978</v>
      </c>
      <c r="T2281" s="17" t="n">
        <v>8</v>
      </c>
      <c r="U2281" s="19" t="n">
        <f aca="false">VLOOKUP(поверки!$T2281,'Акты п-п'!$C$5:$I$57,2,FALSE())</f>
        <v>45767</v>
      </c>
      <c r="V2281" s="19" t="n">
        <f aca="false">VLOOKUP(поверки!$T2281,'Акты п-п'!$C$5:$I$57,3,FALSE())</f>
        <v>45770</v>
      </c>
      <c r="W2281" s="17" t="str">
        <f aca="false">VLOOKUP(поверки!$T2281,'Акты п-п'!$C$5:$I$57,5,FALSE())</f>
        <v>Чупин А.А.</v>
      </c>
      <c r="X2281" s="17" t="n">
        <f aca="false">поверки!$G2281-поверки!$U2281</f>
        <v>2</v>
      </c>
      <c r="Y2281" s="17" t="n">
        <f aca="false">поверки!$V2281-поверки!$G2281</f>
        <v>1</v>
      </c>
      <c r="Z2281" s="17" t="str">
        <f aca="false">CONCATENATE(поверки!$Q2281," ",поверки!$S2281," номер ",поверки!$H2281)</f>
        <v>СГМ ЭРИС-100 СГМ ЭРИС-100 номер 112160167</v>
      </c>
    </row>
    <row r="2282" customFormat="false" ht="17.9" hidden="false" customHeight="false" outlineLevel="0" collapsed="false">
      <c r="B2282" s="1" t="s">
        <v>3974</v>
      </c>
      <c r="C2282" s="1" t="s">
        <v>30</v>
      </c>
      <c r="D2282" s="1" t="s">
        <v>446</v>
      </c>
      <c r="F2282" s="1" t="s">
        <v>3975</v>
      </c>
      <c r="G2282" s="16" t="n">
        <v>45769</v>
      </c>
      <c r="H2282" s="6" t="s">
        <v>4958</v>
      </c>
      <c r="J2282" s="1" t="s">
        <v>34</v>
      </c>
      <c r="K2282" s="1" t="s">
        <v>35</v>
      </c>
      <c r="L2282" s="1" t="s">
        <v>4959</v>
      </c>
      <c r="M2282" s="17" t="str">
        <f aca="false">IF(COUNTIF(поверки!$H$6:$H$3175,поверки!$H2282)&gt;1,"Дубликат","")</f>
        <v/>
      </c>
      <c r="N2282" s="17" t="str">
        <f aca="false">IF(COUNTIF(поверки!$L$6:$L$3175,поверки!$L2282)&gt;1,"Дубликат","")</f>
        <v/>
      </c>
      <c r="O2282" s="18" t="n">
        <v>2277</v>
      </c>
      <c r="P2282" s="17" t="str">
        <f aca="false">CONCATENATE(TEXT(MONTH(поверки!$G2282),"00"),"/",TEXT(поверки!$O2282,"000"), "/",TEXT(YEAR(поверки!$G2282)-2000,"00"))</f>
        <v>04/2277/25</v>
      </c>
      <c r="Q2282" s="17" t="str">
        <f aca="false">VLOOKUP(поверки!$F2282,'соответстиви ОТ типу'!$K$4:$M$344,2,FALSE())</f>
        <v>СГМ ЭРИС-100</v>
      </c>
      <c r="R2282" s="17" t="s">
        <v>52</v>
      </c>
      <c r="S2282" s="17" t="s">
        <v>3978</v>
      </c>
      <c r="T2282" s="17" t="n">
        <v>8</v>
      </c>
      <c r="U2282" s="19" t="n">
        <f aca="false">VLOOKUP(поверки!$T2282,'Акты п-п'!$C$5:$I$57,2,FALSE())</f>
        <v>45767</v>
      </c>
      <c r="V2282" s="19" t="n">
        <f aca="false">VLOOKUP(поверки!$T2282,'Акты п-п'!$C$5:$I$57,3,FALSE())</f>
        <v>45770</v>
      </c>
      <c r="W2282" s="17" t="str">
        <f aca="false">VLOOKUP(поверки!$T2282,'Акты п-п'!$C$5:$I$57,5,FALSE())</f>
        <v>Чупин А.А.</v>
      </c>
      <c r="X2282" s="17" t="n">
        <f aca="false">поверки!$G2282-поверки!$U2282</f>
        <v>2</v>
      </c>
      <c r="Y2282" s="17" t="n">
        <f aca="false">поверки!$V2282-поверки!$G2282</f>
        <v>1</v>
      </c>
      <c r="Z2282" s="17" t="str">
        <f aca="false">CONCATENATE(поверки!$Q2282," ",поверки!$S2282," номер ",поверки!$H2282)</f>
        <v>СГМ ЭРИС-100 СГМ ЭРИС-100 номер 112160027</v>
      </c>
    </row>
    <row r="2283" customFormat="false" ht="17.9" hidden="false" customHeight="false" outlineLevel="0" collapsed="false">
      <c r="B2283" s="1" t="s">
        <v>3974</v>
      </c>
      <c r="C2283" s="1" t="s">
        <v>30</v>
      </c>
      <c r="D2283" s="1" t="s">
        <v>446</v>
      </c>
      <c r="F2283" s="1" t="s">
        <v>3975</v>
      </c>
      <c r="G2283" s="16" t="n">
        <v>45769</v>
      </c>
      <c r="H2283" s="6" t="s">
        <v>4960</v>
      </c>
      <c r="J2283" s="1" t="s">
        <v>34</v>
      </c>
      <c r="K2283" s="1" t="s">
        <v>35</v>
      </c>
      <c r="L2283" s="1" t="s">
        <v>4961</v>
      </c>
      <c r="M2283" s="17" t="str">
        <f aca="false">IF(COUNTIF(поверки!$H$6:$H$3175,поверки!$H2283)&gt;1,"Дубликат","")</f>
        <v/>
      </c>
      <c r="N2283" s="17" t="str">
        <f aca="false">IF(COUNTIF(поверки!$L$6:$L$3175,поверки!$L2283)&gt;1,"Дубликат","")</f>
        <v/>
      </c>
      <c r="O2283" s="18" t="n">
        <v>2278</v>
      </c>
      <c r="P2283" s="17" t="str">
        <f aca="false">CONCATENATE(TEXT(MONTH(поверки!$G2283),"00"),"/",TEXT(поверки!$O2283,"000"), "/",TEXT(YEAR(поверки!$G2283)-2000,"00"))</f>
        <v>04/2278/25</v>
      </c>
      <c r="Q2283" s="17" t="str">
        <f aca="false">VLOOKUP(поверки!$F2283,'соответстиви ОТ типу'!$K$4:$M$344,2,FALSE())</f>
        <v>СГМ ЭРИС-100</v>
      </c>
      <c r="R2283" s="17" t="s">
        <v>52</v>
      </c>
      <c r="S2283" s="17" t="s">
        <v>3978</v>
      </c>
      <c r="T2283" s="17" t="n">
        <v>8</v>
      </c>
      <c r="U2283" s="19" t="n">
        <f aca="false">VLOOKUP(поверки!$T2283,'Акты п-п'!$C$5:$I$57,2,FALSE())</f>
        <v>45767</v>
      </c>
      <c r="V2283" s="19" t="n">
        <f aca="false">VLOOKUP(поверки!$T2283,'Акты п-п'!$C$5:$I$57,3,FALSE())</f>
        <v>45770</v>
      </c>
      <c r="W2283" s="17" t="str">
        <f aca="false">VLOOKUP(поверки!$T2283,'Акты п-п'!$C$5:$I$57,5,FALSE())</f>
        <v>Чупин А.А.</v>
      </c>
      <c r="X2283" s="17" t="n">
        <f aca="false">поверки!$G2283-поверки!$U2283</f>
        <v>2</v>
      </c>
      <c r="Y2283" s="17" t="n">
        <f aca="false">поверки!$V2283-поверки!$G2283</f>
        <v>1</v>
      </c>
      <c r="Z2283" s="17" t="str">
        <f aca="false">CONCATENATE(поверки!$Q2283," ",поверки!$S2283," номер ",поверки!$H2283)</f>
        <v>СГМ ЭРИС-100 СГМ ЭРИС-100 номер 112160298</v>
      </c>
    </row>
    <row r="2284" customFormat="false" ht="17.9" hidden="false" customHeight="false" outlineLevel="0" collapsed="false">
      <c r="B2284" s="1" t="s">
        <v>3974</v>
      </c>
      <c r="C2284" s="1" t="s">
        <v>30</v>
      </c>
      <c r="D2284" s="1" t="s">
        <v>446</v>
      </c>
      <c r="F2284" s="1" t="s">
        <v>3975</v>
      </c>
      <c r="G2284" s="16" t="n">
        <v>45769</v>
      </c>
      <c r="H2284" s="6" t="s">
        <v>4962</v>
      </c>
      <c r="J2284" s="1" t="s">
        <v>34</v>
      </c>
      <c r="K2284" s="1" t="s">
        <v>35</v>
      </c>
      <c r="L2284" s="1" t="s">
        <v>4963</v>
      </c>
      <c r="M2284" s="17" t="str">
        <f aca="false">IF(COUNTIF(поверки!$H$6:$H$3175,поверки!$H2284)&gt;1,"Дубликат","")</f>
        <v/>
      </c>
      <c r="N2284" s="17" t="str">
        <f aca="false">IF(COUNTIF(поверки!$L$6:$L$3175,поверки!$L2284)&gt;1,"Дубликат","")</f>
        <v/>
      </c>
      <c r="O2284" s="18" t="n">
        <v>2279</v>
      </c>
      <c r="P2284" s="17" t="str">
        <f aca="false">CONCATENATE(TEXT(MONTH(поверки!$G2284),"00"),"/",TEXT(поверки!$O2284,"000"), "/",TEXT(YEAR(поверки!$G2284)-2000,"00"))</f>
        <v>04/2279/25</v>
      </c>
      <c r="Q2284" s="17" t="str">
        <f aca="false">VLOOKUP(поверки!$F2284,'соответстиви ОТ типу'!$K$4:$M$344,2,FALSE())</f>
        <v>СГМ ЭРИС-100</v>
      </c>
      <c r="R2284" s="17" t="s">
        <v>52</v>
      </c>
      <c r="S2284" s="17" t="s">
        <v>3978</v>
      </c>
      <c r="T2284" s="17" t="n">
        <v>8</v>
      </c>
      <c r="U2284" s="19" t="n">
        <f aca="false">VLOOKUP(поверки!$T2284,'Акты п-п'!$C$5:$I$57,2,FALSE())</f>
        <v>45767</v>
      </c>
      <c r="V2284" s="19" t="n">
        <f aca="false">VLOOKUP(поверки!$T2284,'Акты п-п'!$C$5:$I$57,3,FALSE())</f>
        <v>45770</v>
      </c>
      <c r="W2284" s="17" t="str">
        <f aca="false">VLOOKUP(поверки!$T2284,'Акты п-п'!$C$5:$I$57,5,FALSE())</f>
        <v>Чупин А.А.</v>
      </c>
      <c r="X2284" s="17" t="n">
        <f aca="false">поверки!$G2284-поверки!$U2284</f>
        <v>2</v>
      </c>
      <c r="Y2284" s="17" t="n">
        <f aca="false">поверки!$V2284-поверки!$G2284</f>
        <v>1</v>
      </c>
      <c r="Z2284" s="17" t="str">
        <f aca="false">CONCATENATE(поверки!$Q2284," ",поверки!$S2284," номер ",поверки!$H2284)</f>
        <v>СГМ ЭРИС-100 СГМ ЭРИС-100 номер 112160131</v>
      </c>
    </row>
    <row r="2285" customFormat="false" ht="17.9" hidden="false" customHeight="false" outlineLevel="0" collapsed="false">
      <c r="B2285" s="1" t="s">
        <v>3974</v>
      </c>
      <c r="C2285" s="1" t="s">
        <v>30</v>
      </c>
      <c r="D2285" s="1" t="s">
        <v>446</v>
      </c>
      <c r="F2285" s="1" t="s">
        <v>3975</v>
      </c>
      <c r="G2285" s="16" t="n">
        <v>45769</v>
      </c>
      <c r="H2285" s="6" t="s">
        <v>4964</v>
      </c>
      <c r="J2285" s="1" t="s">
        <v>34</v>
      </c>
      <c r="K2285" s="1" t="s">
        <v>35</v>
      </c>
      <c r="L2285" s="1" t="s">
        <v>4965</v>
      </c>
      <c r="M2285" s="17" t="str">
        <f aca="false">IF(COUNTIF(поверки!$H$6:$H$3175,поверки!$H2285)&gt;1,"Дубликат","")</f>
        <v/>
      </c>
      <c r="N2285" s="17" t="str">
        <f aca="false">IF(COUNTIF(поверки!$L$6:$L$3175,поверки!$L2285)&gt;1,"Дубликат","")</f>
        <v/>
      </c>
      <c r="O2285" s="18" t="n">
        <v>2280</v>
      </c>
      <c r="P2285" s="17" t="str">
        <f aca="false">CONCATENATE(TEXT(MONTH(поверки!$G2285),"00"),"/",TEXT(поверки!$O2285,"000"), "/",TEXT(YEAR(поверки!$G2285)-2000,"00"))</f>
        <v>04/2280/25</v>
      </c>
      <c r="Q2285" s="17" t="str">
        <f aca="false">VLOOKUP(поверки!$F2285,'соответстиви ОТ типу'!$K$4:$M$344,2,FALSE())</f>
        <v>СГМ ЭРИС-100</v>
      </c>
      <c r="R2285" s="17" t="s">
        <v>52</v>
      </c>
      <c r="S2285" s="17" t="s">
        <v>3978</v>
      </c>
      <c r="T2285" s="17" t="n">
        <v>8</v>
      </c>
      <c r="U2285" s="19" t="n">
        <f aca="false">VLOOKUP(поверки!$T2285,'Акты п-п'!$C$5:$I$57,2,FALSE())</f>
        <v>45767</v>
      </c>
      <c r="V2285" s="19" t="n">
        <f aca="false">VLOOKUP(поверки!$T2285,'Акты п-п'!$C$5:$I$57,3,FALSE())</f>
        <v>45770</v>
      </c>
      <c r="W2285" s="17" t="str">
        <f aca="false">VLOOKUP(поверки!$T2285,'Акты п-п'!$C$5:$I$57,5,FALSE())</f>
        <v>Чупин А.А.</v>
      </c>
      <c r="X2285" s="17" t="n">
        <f aca="false">поверки!$G2285-поверки!$U2285</f>
        <v>2</v>
      </c>
      <c r="Y2285" s="17" t="n">
        <f aca="false">поверки!$V2285-поверки!$G2285</f>
        <v>1</v>
      </c>
      <c r="Z2285" s="17" t="str">
        <f aca="false">CONCATENATE(поверки!$Q2285," ",поверки!$S2285," номер ",поверки!$H2285)</f>
        <v>СГМ ЭРИС-100 СГМ ЭРИС-100 номер 112160207</v>
      </c>
    </row>
    <row r="2286" customFormat="false" ht="17.9" hidden="false" customHeight="false" outlineLevel="0" collapsed="false">
      <c r="B2286" s="1" t="s">
        <v>3974</v>
      </c>
      <c r="C2286" s="1" t="s">
        <v>30</v>
      </c>
      <c r="D2286" s="1" t="s">
        <v>446</v>
      </c>
      <c r="F2286" s="1" t="s">
        <v>3975</v>
      </c>
      <c r="G2286" s="16" t="n">
        <v>45769</v>
      </c>
      <c r="H2286" s="6" t="s">
        <v>4966</v>
      </c>
      <c r="J2286" s="1" t="s">
        <v>34</v>
      </c>
      <c r="K2286" s="1" t="s">
        <v>35</v>
      </c>
      <c r="L2286" s="1" t="s">
        <v>4967</v>
      </c>
      <c r="M2286" s="17" t="str">
        <f aca="false">IF(COUNTIF(поверки!$H$6:$H$3175,поверки!$H2286)&gt;1,"Дубликат","")</f>
        <v/>
      </c>
      <c r="N2286" s="17" t="str">
        <f aca="false">IF(COUNTIF(поверки!$L$6:$L$3175,поверки!$L2286)&gt;1,"Дубликат","")</f>
        <v/>
      </c>
      <c r="O2286" s="18" t="n">
        <v>2281</v>
      </c>
      <c r="P2286" s="17" t="str">
        <f aca="false">CONCATENATE(TEXT(MONTH(поверки!$G2286),"00"),"/",TEXT(поверки!$O2286,"000"), "/",TEXT(YEAR(поверки!$G2286)-2000,"00"))</f>
        <v>04/2281/25</v>
      </c>
      <c r="Q2286" s="17" t="str">
        <f aca="false">VLOOKUP(поверки!$F2286,'соответстиви ОТ типу'!$K$4:$M$344,2,FALSE())</f>
        <v>СГМ ЭРИС-100</v>
      </c>
      <c r="R2286" s="17" t="s">
        <v>52</v>
      </c>
      <c r="S2286" s="17" t="s">
        <v>3978</v>
      </c>
      <c r="T2286" s="17" t="n">
        <v>8</v>
      </c>
      <c r="U2286" s="19" t="n">
        <f aca="false">VLOOKUP(поверки!$T2286,'Акты п-п'!$C$5:$I$57,2,FALSE())</f>
        <v>45767</v>
      </c>
      <c r="V2286" s="19" t="n">
        <f aca="false">VLOOKUP(поверки!$T2286,'Акты п-п'!$C$5:$I$57,3,FALSE())</f>
        <v>45770</v>
      </c>
      <c r="W2286" s="17" t="str">
        <f aca="false">VLOOKUP(поверки!$T2286,'Акты п-п'!$C$5:$I$57,5,FALSE())</f>
        <v>Чупин А.А.</v>
      </c>
      <c r="X2286" s="17" t="n">
        <f aca="false">поверки!$G2286-поверки!$U2286</f>
        <v>2</v>
      </c>
      <c r="Y2286" s="17" t="n">
        <f aca="false">поверки!$V2286-поверки!$G2286</f>
        <v>1</v>
      </c>
      <c r="Z2286" s="17" t="str">
        <f aca="false">CONCATENATE(поверки!$Q2286," ",поверки!$S2286," номер ",поверки!$H2286)</f>
        <v>СГМ ЭРИС-100 СГМ ЭРИС-100 номер 112160290</v>
      </c>
    </row>
    <row r="2287" customFormat="false" ht="17.9" hidden="false" customHeight="false" outlineLevel="0" collapsed="false">
      <c r="B2287" s="1" t="s">
        <v>3974</v>
      </c>
      <c r="C2287" s="1" t="s">
        <v>30</v>
      </c>
      <c r="D2287" s="1" t="s">
        <v>446</v>
      </c>
      <c r="F2287" s="1" t="s">
        <v>3975</v>
      </c>
      <c r="G2287" s="16" t="n">
        <v>45769</v>
      </c>
      <c r="H2287" s="6" t="s">
        <v>4968</v>
      </c>
      <c r="J2287" s="1" t="s">
        <v>34</v>
      </c>
      <c r="K2287" s="1" t="s">
        <v>35</v>
      </c>
      <c r="L2287" s="1" t="s">
        <v>4969</v>
      </c>
      <c r="M2287" s="17" t="str">
        <f aca="false">IF(COUNTIF(поверки!$H$6:$H$3175,поверки!$H2287)&gt;1,"Дубликат","")</f>
        <v/>
      </c>
      <c r="N2287" s="17" t="str">
        <f aca="false">IF(COUNTIF(поверки!$L$6:$L$3175,поверки!$L2287)&gt;1,"Дубликат","")</f>
        <v/>
      </c>
      <c r="O2287" s="18" t="n">
        <v>2282</v>
      </c>
      <c r="P2287" s="17" t="str">
        <f aca="false">CONCATENATE(TEXT(MONTH(поверки!$G2287),"00"),"/",TEXT(поверки!$O2287,"000"), "/",TEXT(YEAR(поверки!$G2287)-2000,"00"))</f>
        <v>04/2282/25</v>
      </c>
      <c r="Q2287" s="17" t="str">
        <f aca="false">VLOOKUP(поверки!$F2287,'соответстиви ОТ типу'!$K$4:$M$344,2,FALSE())</f>
        <v>СГМ ЭРИС-100</v>
      </c>
      <c r="R2287" s="17" t="s">
        <v>52</v>
      </c>
      <c r="S2287" s="17" t="s">
        <v>3978</v>
      </c>
      <c r="T2287" s="17" t="n">
        <v>8</v>
      </c>
      <c r="U2287" s="19" t="n">
        <f aca="false">VLOOKUP(поверки!$T2287,'Акты п-п'!$C$5:$I$57,2,FALSE())</f>
        <v>45767</v>
      </c>
      <c r="V2287" s="19" t="n">
        <f aca="false">VLOOKUP(поверки!$T2287,'Акты п-п'!$C$5:$I$57,3,FALSE())</f>
        <v>45770</v>
      </c>
      <c r="W2287" s="17" t="str">
        <f aca="false">VLOOKUP(поверки!$T2287,'Акты п-п'!$C$5:$I$57,5,FALSE())</f>
        <v>Чупин А.А.</v>
      </c>
      <c r="X2287" s="17" t="n">
        <f aca="false">поверки!$G2287-поверки!$U2287</f>
        <v>2</v>
      </c>
      <c r="Y2287" s="17" t="n">
        <f aca="false">поверки!$V2287-поверки!$G2287</f>
        <v>1</v>
      </c>
      <c r="Z2287" s="17" t="str">
        <f aca="false">CONCATENATE(поверки!$Q2287," ",поверки!$S2287," номер ",поверки!$H2287)</f>
        <v>СГМ ЭРИС-100 СГМ ЭРИС-100 номер 112160038</v>
      </c>
    </row>
    <row r="2288" customFormat="false" ht="17.9" hidden="false" customHeight="false" outlineLevel="0" collapsed="false">
      <c r="B2288" s="1" t="s">
        <v>3974</v>
      </c>
      <c r="C2288" s="1" t="s">
        <v>30</v>
      </c>
      <c r="D2288" s="1" t="s">
        <v>446</v>
      </c>
      <c r="F2288" s="1" t="s">
        <v>3975</v>
      </c>
      <c r="G2288" s="16" t="n">
        <v>45769</v>
      </c>
      <c r="H2288" s="6" t="s">
        <v>4970</v>
      </c>
      <c r="J2288" s="1" t="s">
        <v>34</v>
      </c>
      <c r="K2288" s="1" t="s">
        <v>35</v>
      </c>
      <c r="L2288" s="1" t="s">
        <v>4971</v>
      </c>
      <c r="M2288" s="17" t="str">
        <f aca="false">IF(COUNTIF(поверки!$H$6:$H$3175,поверки!$H2288)&gt;1,"Дубликат","")</f>
        <v/>
      </c>
      <c r="N2288" s="17" t="str">
        <f aca="false">IF(COUNTIF(поверки!$L$6:$L$3175,поверки!$L2288)&gt;1,"Дубликат","")</f>
        <v/>
      </c>
      <c r="O2288" s="18" t="n">
        <v>2283</v>
      </c>
      <c r="P2288" s="17" t="str">
        <f aca="false">CONCATENATE(TEXT(MONTH(поверки!$G2288),"00"),"/",TEXT(поверки!$O2288,"000"), "/",TEXT(YEAR(поверки!$G2288)-2000,"00"))</f>
        <v>04/2283/25</v>
      </c>
      <c r="Q2288" s="17" t="str">
        <f aca="false">VLOOKUP(поверки!$F2288,'соответстиви ОТ типу'!$K$4:$M$344,2,FALSE())</f>
        <v>СГМ ЭРИС-100</v>
      </c>
      <c r="R2288" s="17" t="s">
        <v>52</v>
      </c>
      <c r="S2288" s="17" t="s">
        <v>3978</v>
      </c>
      <c r="T2288" s="17" t="n">
        <v>8</v>
      </c>
      <c r="U2288" s="19" t="n">
        <f aca="false">VLOOKUP(поверки!$T2288,'Акты п-п'!$C$5:$I$57,2,FALSE())</f>
        <v>45767</v>
      </c>
      <c r="V2288" s="19" t="n">
        <f aca="false">VLOOKUP(поверки!$T2288,'Акты п-п'!$C$5:$I$57,3,FALSE())</f>
        <v>45770</v>
      </c>
      <c r="W2288" s="17" t="str">
        <f aca="false">VLOOKUP(поверки!$T2288,'Акты п-п'!$C$5:$I$57,5,FALSE())</f>
        <v>Чупин А.А.</v>
      </c>
      <c r="X2288" s="17" t="n">
        <f aca="false">поверки!$G2288-поверки!$U2288</f>
        <v>2</v>
      </c>
      <c r="Y2288" s="17" t="n">
        <f aca="false">поверки!$V2288-поверки!$G2288</f>
        <v>1</v>
      </c>
      <c r="Z2288" s="17" t="str">
        <f aca="false">CONCATENATE(поверки!$Q2288," ",поверки!$S2288," номер ",поверки!$H2288)</f>
        <v>СГМ ЭРИС-100 СГМ ЭРИС-100 номер 112160196</v>
      </c>
    </row>
    <row r="2289" customFormat="false" ht="17.9" hidden="false" customHeight="false" outlineLevel="0" collapsed="false">
      <c r="B2289" s="1" t="s">
        <v>3974</v>
      </c>
      <c r="C2289" s="1" t="s">
        <v>30</v>
      </c>
      <c r="D2289" s="1" t="s">
        <v>446</v>
      </c>
      <c r="F2289" s="1" t="s">
        <v>3975</v>
      </c>
      <c r="G2289" s="16" t="n">
        <v>45769</v>
      </c>
      <c r="H2289" s="6" t="s">
        <v>4972</v>
      </c>
      <c r="J2289" s="1" t="s">
        <v>34</v>
      </c>
      <c r="K2289" s="1" t="s">
        <v>35</v>
      </c>
      <c r="L2289" s="1" t="s">
        <v>4973</v>
      </c>
      <c r="M2289" s="17" t="str">
        <f aca="false">IF(COUNTIF(поверки!$H$6:$H$3175,поверки!$H2289)&gt;1,"Дубликат","")</f>
        <v/>
      </c>
      <c r="N2289" s="17" t="str">
        <f aca="false">IF(COUNTIF(поверки!$L$6:$L$3175,поверки!$L2289)&gt;1,"Дубликат","")</f>
        <v/>
      </c>
      <c r="O2289" s="18" t="n">
        <v>2284</v>
      </c>
      <c r="P2289" s="17" t="str">
        <f aca="false">CONCATENATE(TEXT(MONTH(поверки!$G2289),"00"),"/",TEXT(поверки!$O2289,"000"), "/",TEXT(YEAR(поверки!$G2289)-2000,"00"))</f>
        <v>04/2284/25</v>
      </c>
      <c r="Q2289" s="17" t="str">
        <f aca="false">VLOOKUP(поверки!$F2289,'соответстиви ОТ типу'!$K$4:$M$344,2,FALSE())</f>
        <v>СГМ ЭРИС-100</v>
      </c>
      <c r="R2289" s="17" t="s">
        <v>52</v>
      </c>
      <c r="S2289" s="17" t="s">
        <v>3978</v>
      </c>
      <c r="T2289" s="17" t="n">
        <v>8</v>
      </c>
      <c r="U2289" s="19" t="n">
        <f aca="false">VLOOKUP(поверки!$T2289,'Акты п-п'!$C$5:$I$57,2,FALSE())</f>
        <v>45767</v>
      </c>
      <c r="V2289" s="19" t="n">
        <f aca="false">VLOOKUP(поверки!$T2289,'Акты п-п'!$C$5:$I$57,3,FALSE())</f>
        <v>45770</v>
      </c>
      <c r="W2289" s="17" t="str">
        <f aca="false">VLOOKUP(поверки!$T2289,'Акты п-п'!$C$5:$I$57,5,FALSE())</f>
        <v>Чупин А.А.</v>
      </c>
      <c r="X2289" s="17" t="n">
        <f aca="false">поверки!$G2289-поверки!$U2289</f>
        <v>2</v>
      </c>
      <c r="Y2289" s="17" t="n">
        <f aca="false">поверки!$V2289-поверки!$G2289</f>
        <v>1</v>
      </c>
      <c r="Z2289" s="17" t="str">
        <f aca="false">CONCATENATE(поверки!$Q2289," ",поверки!$S2289," номер ",поверки!$H2289)</f>
        <v>СГМ ЭРИС-100 СГМ ЭРИС-100 номер 112160203</v>
      </c>
    </row>
    <row r="2290" customFormat="false" ht="17.9" hidden="false" customHeight="false" outlineLevel="0" collapsed="false">
      <c r="B2290" s="1" t="s">
        <v>3974</v>
      </c>
      <c r="C2290" s="1" t="s">
        <v>30</v>
      </c>
      <c r="D2290" s="1" t="s">
        <v>446</v>
      </c>
      <c r="F2290" s="1" t="s">
        <v>3975</v>
      </c>
      <c r="G2290" s="16" t="n">
        <v>45769</v>
      </c>
      <c r="H2290" s="6" t="s">
        <v>4974</v>
      </c>
      <c r="J2290" s="1" t="s">
        <v>34</v>
      </c>
      <c r="K2290" s="1" t="s">
        <v>35</v>
      </c>
      <c r="L2290" s="1" t="s">
        <v>4975</v>
      </c>
      <c r="M2290" s="17" t="str">
        <f aca="false">IF(COUNTIF(поверки!$H$6:$H$3175,поверки!$H2290)&gt;1,"Дубликат","")</f>
        <v/>
      </c>
      <c r="N2290" s="17" t="str">
        <f aca="false">IF(COUNTIF(поверки!$L$6:$L$3175,поверки!$L2290)&gt;1,"Дубликат","")</f>
        <v/>
      </c>
      <c r="O2290" s="18" t="n">
        <v>2285</v>
      </c>
      <c r="P2290" s="17" t="str">
        <f aca="false">CONCATENATE(TEXT(MONTH(поверки!$G2290),"00"),"/",TEXT(поверки!$O2290,"000"), "/",TEXT(YEAR(поверки!$G2290)-2000,"00"))</f>
        <v>04/2285/25</v>
      </c>
      <c r="Q2290" s="17" t="str">
        <f aca="false">VLOOKUP(поверки!$F2290,'соответстиви ОТ типу'!$K$4:$M$344,2,FALSE())</f>
        <v>СГМ ЭРИС-100</v>
      </c>
      <c r="R2290" s="17" t="s">
        <v>52</v>
      </c>
      <c r="S2290" s="17" t="s">
        <v>3978</v>
      </c>
      <c r="T2290" s="17" t="n">
        <v>8</v>
      </c>
      <c r="U2290" s="19" t="n">
        <f aca="false">VLOOKUP(поверки!$T2290,'Акты п-п'!$C$5:$I$57,2,FALSE())</f>
        <v>45767</v>
      </c>
      <c r="V2290" s="19" t="n">
        <f aca="false">VLOOKUP(поверки!$T2290,'Акты п-п'!$C$5:$I$57,3,FALSE())</f>
        <v>45770</v>
      </c>
      <c r="W2290" s="17" t="str">
        <f aca="false">VLOOKUP(поверки!$T2290,'Акты п-п'!$C$5:$I$57,5,FALSE())</f>
        <v>Чупин А.А.</v>
      </c>
      <c r="X2290" s="17" t="n">
        <f aca="false">поверки!$G2290-поверки!$U2290</f>
        <v>2</v>
      </c>
      <c r="Y2290" s="17" t="n">
        <f aca="false">поверки!$V2290-поверки!$G2290</f>
        <v>1</v>
      </c>
      <c r="Z2290" s="17" t="str">
        <f aca="false">CONCATENATE(поверки!$Q2290," ",поверки!$S2290," номер ",поверки!$H2290)</f>
        <v>СГМ ЭРИС-100 СГМ ЭРИС-100 номер 112160274</v>
      </c>
    </row>
    <row r="2291" customFormat="false" ht="17.9" hidden="false" customHeight="false" outlineLevel="0" collapsed="false">
      <c r="B2291" s="1" t="s">
        <v>3974</v>
      </c>
      <c r="C2291" s="1" t="s">
        <v>30</v>
      </c>
      <c r="D2291" s="1" t="s">
        <v>446</v>
      </c>
      <c r="F2291" s="1" t="s">
        <v>3975</v>
      </c>
      <c r="G2291" s="16" t="n">
        <v>45769</v>
      </c>
      <c r="H2291" s="6" t="s">
        <v>4976</v>
      </c>
      <c r="J2291" s="1" t="s">
        <v>34</v>
      </c>
      <c r="K2291" s="1" t="s">
        <v>35</v>
      </c>
      <c r="L2291" s="1" t="s">
        <v>4977</v>
      </c>
      <c r="M2291" s="17" t="str">
        <f aca="false">IF(COUNTIF(поверки!$H$6:$H$3175,поверки!$H2291)&gt;1,"Дубликат","")</f>
        <v/>
      </c>
      <c r="N2291" s="17" t="str">
        <f aca="false">IF(COUNTIF(поверки!$L$6:$L$3175,поверки!$L2291)&gt;1,"Дубликат","")</f>
        <v/>
      </c>
      <c r="O2291" s="18" t="n">
        <v>2286</v>
      </c>
      <c r="P2291" s="17" t="str">
        <f aca="false">CONCATENATE(TEXT(MONTH(поверки!$G2291),"00"),"/",TEXT(поверки!$O2291,"000"), "/",TEXT(YEAR(поверки!$G2291)-2000,"00"))</f>
        <v>04/2286/25</v>
      </c>
      <c r="Q2291" s="17" t="str">
        <f aca="false">VLOOKUP(поверки!$F2291,'соответстиви ОТ типу'!$K$4:$M$344,2,FALSE())</f>
        <v>СГМ ЭРИС-100</v>
      </c>
      <c r="R2291" s="17" t="s">
        <v>52</v>
      </c>
      <c r="S2291" s="17" t="s">
        <v>3978</v>
      </c>
      <c r="T2291" s="17" t="n">
        <v>8</v>
      </c>
      <c r="U2291" s="19" t="n">
        <f aca="false">VLOOKUP(поверки!$T2291,'Акты п-п'!$C$5:$I$57,2,FALSE())</f>
        <v>45767</v>
      </c>
      <c r="V2291" s="19" t="n">
        <f aca="false">VLOOKUP(поверки!$T2291,'Акты п-п'!$C$5:$I$57,3,FALSE())</f>
        <v>45770</v>
      </c>
      <c r="W2291" s="17" t="str">
        <f aca="false">VLOOKUP(поверки!$T2291,'Акты п-п'!$C$5:$I$57,5,FALSE())</f>
        <v>Чупин А.А.</v>
      </c>
      <c r="X2291" s="17" t="n">
        <f aca="false">поверки!$G2291-поверки!$U2291</f>
        <v>2</v>
      </c>
      <c r="Y2291" s="17" t="n">
        <f aca="false">поверки!$V2291-поверки!$G2291</f>
        <v>1</v>
      </c>
      <c r="Z2291" s="17" t="str">
        <f aca="false">CONCATENATE(поверки!$Q2291," ",поверки!$S2291," номер ",поверки!$H2291)</f>
        <v>СГМ ЭРИС-100 СГМ ЭРИС-100 номер 112160176</v>
      </c>
    </row>
    <row r="2292" customFormat="false" ht="17.9" hidden="false" customHeight="false" outlineLevel="0" collapsed="false">
      <c r="B2292" s="1" t="s">
        <v>3974</v>
      </c>
      <c r="C2292" s="1" t="s">
        <v>30</v>
      </c>
      <c r="D2292" s="1" t="s">
        <v>446</v>
      </c>
      <c r="F2292" s="1" t="s">
        <v>3975</v>
      </c>
      <c r="G2292" s="16" t="n">
        <v>45769</v>
      </c>
      <c r="H2292" s="6" t="s">
        <v>4978</v>
      </c>
      <c r="J2292" s="1" t="s">
        <v>34</v>
      </c>
      <c r="K2292" s="1" t="s">
        <v>35</v>
      </c>
      <c r="L2292" s="1" t="s">
        <v>4979</v>
      </c>
      <c r="M2292" s="17" t="str">
        <f aca="false">IF(COUNTIF(поверки!$H$6:$H$3175,поверки!$H2292)&gt;1,"Дубликат","")</f>
        <v/>
      </c>
      <c r="N2292" s="17" t="str">
        <f aca="false">IF(COUNTIF(поверки!$L$6:$L$3175,поверки!$L2292)&gt;1,"Дубликат","")</f>
        <v/>
      </c>
      <c r="O2292" s="18" t="n">
        <v>2287</v>
      </c>
      <c r="P2292" s="17" t="str">
        <f aca="false">CONCATENATE(TEXT(MONTH(поверки!$G2292),"00"),"/",TEXT(поверки!$O2292,"000"), "/",TEXT(YEAR(поверки!$G2292)-2000,"00"))</f>
        <v>04/2287/25</v>
      </c>
      <c r="Q2292" s="17" t="str">
        <f aca="false">VLOOKUP(поверки!$F2292,'соответстиви ОТ типу'!$K$4:$M$344,2,FALSE())</f>
        <v>СГМ ЭРИС-100</v>
      </c>
      <c r="R2292" s="17" t="s">
        <v>52</v>
      </c>
      <c r="S2292" s="17" t="s">
        <v>3978</v>
      </c>
      <c r="T2292" s="17" t="n">
        <v>8</v>
      </c>
      <c r="U2292" s="19" t="n">
        <f aca="false">VLOOKUP(поверки!$T2292,'Акты п-п'!$C$5:$I$57,2,FALSE())</f>
        <v>45767</v>
      </c>
      <c r="V2292" s="19" t="n">
        <f aca="false">VLOOKUP(поверки!$T2292,'Акты п-п'!$C$5:$I$57,3,FALSE())</f>
        <v>45770</v>
      </c>
      <c r="W2292" s="17" t="str">
        <f aca="false">VLOOKUP(поверки!$T2292,'Акты п-п'!$C$5:$I$57,5,FALSE())</f>
        <v>Чупин А.А.</v>
      </c>
      <c r="X2292" s="17" t="n">
        <f aca="false">поверки!$G2292-поверки!$U2292</f>
        <v>2</v>
      </c>
      <c r="Y2292" s="17" t="n">
        <f aca="false">поверки!$V2292-поверки!$G2292</f>
        <v>1</v>
      </c>
      <c r="Z2292" s="17" t="str">
        <f aca="false">CONCATENATE(поверки!$Q2292," ",поверки!$S2292," номер ",поверки!$H2292)</f>
        <v>СГМ ЭРИС-100 СГМ ЭРИС-100 номер 112160271</v>
      </c>
    </row>
    <row r="2293" customFormat="false" ht="17.9" hidden="false" customHeight="false" outlineLevel="0" collapsed="false">
      <c r="B2293" s="1" t="s">
        <v>3974</v>
      </c>
      <c r="C2293" s="1" t="s">
        <v>30</v>
      </c>
      <c r="D2293" s="1" t="s">
        <v>446</v>
      </c>
      <c r="F2293" s="1" t="s">
        <v>3975</v>
      </c>
      <c r="G2293" s="16" t="n">
        <v>45769</v>
      </c>
      <c r="H2293" s="6" t="s">
        <v>4980</v>
      </c>
      <c r="J2293" s="1" t="s">
        <v>34</v>
      </c>
      <c r="K2293" s="1" t="s">
        <v>35</v>
      </c>
      <c r="L2293" s="1" t="s">
        <v>4981</v>
      </c>
      <c r="M2293" s="17" t="str">
        <f aca="false">IF(COUNTIF(поверки!$H$6:$H$3175,поверки!$H2293)&gt;1,"Дубликат","")</f>
        <v/>
      </c>
      <c r="N2293" s="17" t="str">
        <f aca="false">IF(COUNTIF(поверки!$L$6:$L$3175,поверки!$L2293)&gt;1,"Дубликат","")</f>
        <v/>
      </c>
      <c r="O2293" s="18" t="n">
        <v>2288</v>
      </c>
      <c r="P2293" s="17" t="str">
        <f aca="false">CONCATENATE(TEXT(MONTH(поверки!$G2293),"00"),"/",TEXT(поверки!$O2293,"000"), "/",TEXT(YEAR(поверки!$G2293)-2000,"00"))</f>
        <v>04/2288/25</v>
      </c>
      <c r="Q2293" s="17" t="str">
        <f aca="false">VLOOKUP(поверки!$F2293,'соответстиви ОТ типу'!$K$4:$M$344,2,FALSE())</f>
        <v>СГМ ЭРИС-100</v>
      </c>
      <c r="R2293" s="17" t="s">
        <v>52</v>
      </c>
      <c r="S2293" s="17" t="s">
        <v>3978</v>
      </c>
      <c r="T2293" s="17" t="n">
        <v>8</v>
      </c>
      <c r="U2293" s="19" t="n">
        <f aca="false">VLOOKUP(поверки!$T2293,'Акты п-п'!$C$5:$I$57,2,FALSE())</f>
        <v>45767</v>
      </c>
      <c r="V2293" s="19" t="n">
        <f aca="false">VLOOKUP(поверки!$T2293,'Акты п-п'!$C$5:$I$57,3,FALSE())</f>
        <v>45770</v>
      </c>
      <c r="W2293" s="17" t="str">
        <f aca="false">VLOOKUP(поверки!$T2293,'Акты п-п'!$C$5:$I$57,5,FALSE())</f>
        <v>Чупин А.А.</v>
      </c>
      <c r="X2293" s="17" t="n">
        <f aca="false">поверки!$G2293-поверки!$U2293</f>
        <v>2</v>
      </c>
      <c r="Y2293" s="17" t="n">
        <f aca="false">поверки!$V2293-поверки!$G2293</f>
        <v>1</v>
      </c>
      <c r="Z2293" s="17" t="str">
        <f aca="false">CONCATENATE(поверки!$Q2293," ",поверки!$S2293," номер ",поверки!$H2293)</f>
        <v>СГМ ЭРИС-100 СГМ ЭРИС-100 номер 112160273</v>
      </c>
    </row>
    <row r="2294" customFormat="false" ht="17.9" hidden="false" customHeight="false" outlineLevel="0" collapsed="false">
      <c r="B2294" s="1" t="s">
        <v>3974</v>
      </c>
      <c r="C2294" s="1" t="s">
        <v>30</v>
      </c>
      <c r="D2294" s="1" t="s">
        <v>446</v>
      </c>
      <c r="F2294" s="1" t="s">
        <v>3975</v>
      </c>
      <c r="G2294" s="16" t="n">
        <v>45769</v>
      </c>
      <c r="H2294" s="6" t="s">
        <v>4982</v>
      </c>
      <c r="J2294" s="1" t="s">
        <v>34</v>
      </c>
      <c r="K2294" s="1" t="s">
        <v>35</v>
      </c>
      <c r="L2294" s="1" t="s">
        <v>4983</v>
      </c>
      <c r="M2294" s="17" t="str">
        <f aca="false">IF(COUNTIF(поверки!$H$6:$H$3175,поверки!$H2294)&gt;1,"Дубликат","")</f>
        <v/>
      </c>
      <c r="N2294" s="17" t="str">
        <f aca="false">IF(COUNTIF(поверки!$L$6:$L$3175,поверки!$L2294)&gt;1,"Дубликат","")</f>
        <v/>
      </c>
      <c r="O2294" s="18" t="n">
        <v>2289</v>
      </c>
      <c r="P2294" s="17" t="str">
        <f aca="false">CONCATENATE(TEXT(MONTH(поверки!$G2294),"00"),"/",TEXT(поверки!$O2294,"000"), "/",TEXT(YEAR(поверки!$G2294)-2000,"00"))</f>
        <v>04/2289/25</v>
      </c>
      <c r="Q2294" s="17" t="str">
        <f aca="false">VLOOKUP(поверки!$F2294,'соответстиви ОТ типу'!$K$4:$M$344,2,FALSE())</f>
        <v>СГМ ЭРИС-100</v>
      </c>
      <c r="R2294" s="17" t="s">
        <v>52</v>
      </c>
      <c r="S2294" s="17" t="s">
        <v>3978</v>
      </c>
      <c r="T2294" s="17" t="n">
        <v>8</v>
      </c>
      <c r="U2294" s="19" t="n">
        <f aca="false">VLOOKUP(поверки!$T2294,'Акты п-п'!$C$5:$I$57,2,FALSE())</f>
        <v>45767</v>
      </c>
      <c r="V2294" s="19" t="n">
        <f aca="false">VLOOKUP(поверки!$T2294,'Акты п-п'!$C$5:$I$57,3,FALSE())</f>
        <v>45770</v>
      </c>
      <c r="W2294" s="17" t="str">
        <f aca="false">VLOOKUP(поверки!$T2294,'Акты п-п'!$C$5:$I$57,5,FALSE())</f>
        <v>Чупин А.А.</v>
      </c>
      <c r="X2294" s="17" t="n">
        <f aca="false">поверки!$G2294-поверки!$U2294</f>
        <v>2</v>
      </c>
      <c r="Y2294" s="17" t="n">
        <f aca="false">поверки!$V2294-поверки!$G2294</f>
        <v>1</v>
      </c>
      <c r="Z2294" s="17" t="str">
        <f aca="false">CONCATENATE(поверки!$Q2294," ",поверки!$S2294," номер ",поверки!$H2294)</f>
        <v>СГМ ЭРИС-100 СГМ ЭРИС-100 номер 112160147</v>
      </c>
    </row>
    <row r="2295" customFormat="false" ht="17.9" hidden="false" customHeight="false" outlineLevel="0" collapsed="false">
      <c r="B2295" s="1" t="s">
        <v>3974</v>
      </c>
      <c r="C2295" s="1" t="s">
        <v>30</v>
      </c>
      <c r="D2295" s="1" t="s">
        <v>446</v>
      </c>
      <c r="F2295" s="1" t="s">
        <v>3975</v>
      </c>
      <c r="G2295" s="16" t="n">
        <v>45769</v>
      </c>
      <c r="H2295" s="6" t="s">
        <v>4984</v>
      </c>
      <c r="J2295" s="1" t="s">
        <v>34</v>
      </c>
      <c r="K2295" s="1" t="s">
        <v>35</v>
      </c>
      <c r="L2295" s="1" t="s">
        <v>4985</v>
      </c>
      <c r="M2295" s="17" t="str">
        <f aca="false">IF(COUNTIF(поверки!$H$6:$H$3175,поверки!$H2295)&gt;1,"Дубликат","")</f>
        <v/>
      </c>
      <c r="N2295" s="17" t="str">
        <f aca="false">IF(COUNTIF(поверки!$L$6:$L$3175,поверки!$L2295)&gt;1,"Дубликат","")</f>
        <v/>
      </c>
      <c r="O2295" s="18" t="n">
        <v>2290</v>
      </c>
      <c r="P2295" s="17" t="str">
        <f aca="false">CONCATENATE(TEXT(MONTH(поверки!$G2295),"00"),"/",TEXT(поверки!$O2295,"000"), "/",TEXT(YEAR(поверки!$G2295)-2000,"00"))</f>
        <v>04/2290/25</v>
      </c>
      <c r="Q2295" s="17" t="str">
        <f aca="false">VLOOKUP(поверки!$F2295,'соответстиви ОТ типу'!$K$4:$M$344,2,FALSE())</f>
        <v>СГМ ЭРИС-100</v>
      </c>
      <c r="R2295" s="17" t="s">
        <v>52</v>
      </c>
      <c r="S2295" s="17" t="s">
        <v>3978</v>
      </c>
      <c r="T2295" s="17" t="n">
        <v>8</v>
      </c>
      <c r="U2295" s="19" t="n">
        <f aca="false">VLOOKUP(поверки!$T2295,'Акты п-п'!$C$5:$I$57,2,FALSE())</f>
        <v>45767</v>
      </c>
      <c r="V2295" s="19" t="n">
        <f aca="false">VLOOKUP(поверки!$T2295,'Акты п-п'!$C$5:$I$57,3,FALSE())</f>
        <v>45770</v>
      </c>
      <c r="W2295" s="17" t="str">
        <f aca="false">VLOOKUP(поверки!$T2295,'Акты п-п'!$C$5:$I$57,5,FALSE())</f>
        <v>Чупин А.А.</v>
      </c>
      <c r="X2295" s="17" t="n">
        <f aca="false">поверки!$G2295-поверки!$U2295</f>
        <v>2</v>
      </c>
      <c r="Y2295" s="17" t="n">
        <f aca="false">поверки!$V2295-поверки!$G2295</f>
        <v>1</v>
      </c>
      <c r="Z2295" s="17" t="str">
        <f aca="false">CONCATENATE(поверки!$Q2295," ",поверки!$S2295," номер ",поверки!$H2295)</f>
        <v>СГМ ЭРИС-100 СГМ ЭРИС-100 номер 112160189</v>
      </c>
    </row>
    <row r="2296" customFormat="false" ht="17.9" hidden="false" customHeight="false" outlineLevel="0" collapsed="false">
      <c r="B2296" s="1" t="s">
        <v>3974</v>
      </c>
      <c r="C2296" s="1" t="s">
        <v>30</v>
      </c>
      <c r="D2296" s="1" t="s">
        <v>446</v>
      </c>
      <c r="F2296" s="1" t="s">
        <v>3975</v>
      </c>
      <c r="G2296" s="16" t="n">
        <v>45769</v>
      </c>
      <c r="H2296" s="6" t="s">
        <v>4986</v>
      </c>
      <c r="J2296" s="1" t="s">
        <v>34</v>
      </c>
      <c r="K2296" s="1" t="s">
        <v>35</v>
      </c>
      <c r="L2296" s="1" t="s">
        <v>4987</v>
      </c>
      <c r="M2296" s="17" t="str">
        <f aca="false">IF(COUNTIF(поверки!$H$6:$H$3175,поверки!$H2296)&gt;1,"Дубликат","")</f>
        <v/>
      </c>
      <c r="N2296" s="17" t="str">
        <f aca="false">IF(COUNTIF(поверки!$L$6:$L$3175,поверки!$L2296)&gt;1,"Дубликат","")</f>
        <v/>
      </c>
      <c r="O2296" s="18" t="n">
        <v>2291</v>
      </c>
      <c r="P2296" s="17" t="str">
        <f aca="false">CONCATENATE(TEXT(MONTH(поверки!$G2296),"00"),"/",TEXT(поверки!$O2296,"000"), "/",TEXT(YEAR(поверки!$G2296)-2000,"00"))</f>
        <v>04/2291/25</v>
      </c>
      <c r="Q2296" s="17" t="str">
        <f aca="false">VLOOKUP(поверки!$F2296,'соответстиви ОТ типу'!$K$4:$M$344,2,FALSE())</f>
        <v>СГМ ЭРИС-100</v>
      </c>
      <c r="R2296" s="17" t="s">
        <v>52</v>
      </c>
      <c r="S2296" s="17" t="s">
        <v>3978</v>
      </c>
      <c r="T2296" s="17" t="n">
        <v>8</v>
      </c>
      <c r="U2296" s="19" t="n">
        <f aca="false">VLOOKUP(поверки!$T2296,'Акты п-п'!$C$5:$I$57,2,FALSE())</f>
        <v>45767</v>
      </c>
      <c r="V2296" s="19" t="n">
        <f aca="false">VLOOKUP(поверки!$T2296,'Акты п-п'!$C$5:$I$57,3,FALSE())</f>
        <v>45770</v>
      </c>
      <c r="W2296" s="17" t="str">
        <f aca="false">VLOOKUP(поверки!$T2296,'Акты п-п'!$C$5:$I$57,5,FALSE())</f>
        <v>Чупин А.А.</v>
      </c>
      <c r="X2296" s="17" t="n">
        <f aca="false">поверки!$G2296-поверки!$U2296</f>
        <v>2</v>
      </c>
      <c r="Y2296" s="17" t="n">
        <f aca="false">поверки!$V2296-поверки!$G2296</f>
        <v>1</v>
      </c>
      <c r="Z2296" s="17" t="str">
        <f aca="false">CONCATENATE(поверки!$Q2296," ",поверки!$S2296," номер ",поверки!$H2296)</f>
        <v>СГМ ЭРИС-100 СГМ ЭРИС-100 номер 112160076</v>
      </c>
    </row>
    <row r="2297" customFormat="false" ht="17.9" hidden="false" customHeight="false" outlineLevel="0" collapsed="false">
      <c r="B2297" s="1" t="s">
        <v>3974</v>
      </c>
      <c r="C2297" s="1" t="s">
        <v>30</v>
      </c>
      <c r="D2297" s="1" t="s">
        <v>446</v>
      </c>
      <c r="F2297" s="1" t="s">
        <v>3975</v>
      </c>
      <c r="G2297" s="16" t="n">
        <v>45769</v>
      </c>
      <c r="H2297" s="6" t="s">
        <v>4988</v>
      </c>
      <c r="J2297" s="1" t="s">
        <v>34</v>
      </c>
      <c r="K2297" s="1" t="s">
        <v>35</v>
      </c>
      <c r="L2297" s="1" t="s">
        <v>4989</v>
      </c>
      <c r="M2297" s="17" t="str">
        <f aca="false">IF(COUNTIF(поверки!$H$6:$H$3175,поверки!$H2297)&gt;1,"Дубликат","")</f>
        <v/>
      </c>
      <c r="N2297" s="17" t="str">
        <f aca="false">IF(COUNTIF(поверки!$L$6:$L$3175,поверки!$L2297)&gt;1,"Дубликат","")</f>
        <v/>
      </c>
      <c r="O2297" s="18" t="n">
        <v>2292</v>
      </c>
      <c r="P2297" s="17" t="str">
        <f aca="false">CONCATENATE(TEXT(MONTH(поверки!$G2297),"00"),"/",TEXT(поверки!$O2297,"000"), "/",TEXT(YEAR(поверки!$G2297)-2000,"00"))</f>
        <v>04/2292/25</v>
      </c>
      <c r="Q2297" s="17" t="str">
        <f aca="false">VLOOKUP(поверки!$F2297,'соответстиви ОТ типу'!$K$4:$M$344,2,FALSE())</f>
        <v>СГМ ЭРИС-100</v>
      </c>
      <c r="R2297" s="17" t="s">
        <v>52</v>
      </c>
      <c r="S2297" s="17" t="s">
        <v>3978</v>
      </c>
      <c r="T2297" s="17" t="n">
        <v>8</v>
      </c>
      <c r="U2297" s="19" t="n">
        <f aca="false">VLOOKUP(поверки!$T2297,'Акты п-п'!$C$5:$I$57,2,FALSE())</f>
        <v>45767</v>
      </c>
      <c r="V2297" s="19" t="n">
        <f aca="false">VLOOKUP(поверки!$T2297,'Акты п-п'!$C$5:$I$57,3,FALSE())</f>
        <v>45770</v>
      </c>
      <c r="W2297" s="17" t="str">
        <f aca="false">VLOOKUP(поверки!$T2297,'Акты п-п'!$C$5:$I$57,5,FALSE())</f>
        <v>Чупин А.А.</v>
      </c>
      <c r="X2297" s="17" t="n">
        <f aca="false">поверки!$G2297-поверки!$U2297</f>
        <v>2</v>
      </c>
      <c r="Y2297" s="17" t="n">
        <f aca="false">поверки!$V2297-поверки!$G2297</f>
        <v>1</v>
      </c>
      <c r="Z2297" s="17" t="str">
        <f aca="false">CONCATENATE(поверки!$Q2297," ",поверки!$S2297," номер ",поверки!$H2297)</f>
        <v>СГМ ЭРИС-100 СГМ ЭРИС-100 номер 112160066</v>
      </c>
    </row>
    <row r="2298" customFormat="false" ht="17.9" hidden="false" customHeight="false" outlineLevel="0" collapsed="false">
      <c r="B2298" s="1" t="s">
        <v>3974</v>
      </c>
      <c r="C2298" s="1" t="s">
        <v>30</v>
      </c>
      <c r="D2298" s="1" t="s">
        <v>446</v>
      </c>
      <c r="F2298" s="1" t="s">
        <v>3975</v>
      </c>
      <c r="G2298" s="16" t="n">
        <v>45769</v>
      </c>
      <c r="H2298" s="6" t="s">
        <v>4990</v>
      </c>
      <c r="J2298" s="1" t="s">
        <v>34</v>
      </c>
      <c r="K2298" s="1" t="s">
        <v>35</v>
      </c>
      <c r="L2298" s="1" t="s">
        <v>4991</v>
      </c>
      <c r="M2298" s="17" t="str">
        <f aca="false">IF(COUNTIF(поверки!$H$6:$H$3175,поверки!$H2298)&gt;1,"Дубликат","")</f>
        <v/>
      </c>
      <c r="N2298" s="17" t="str">
        <f aca="false">IF(COUNTIF(поверки!$L$6:$L$3175,поверки!$L2298)&gt;1,"Дубликат","")</f>
        <v/>
      </c>
      <c r="O2298" s="18" t="n">
        <v>2293</v>
      </c>
      <c r="P2298" s="17" t="str">
        <f aca="false">CONCATENATE(TEXT(MONTH(поверки!$G2298),"00"),"/",TEXT(поверки!$O2298,"000"), "/",TEXT(YEAR(поверки!$G2298)-2000,"00"))</f>
        <v>04/2293/25</v>
      </c>
      <c r="Q2298" s="17" t="str">
        <f aca="false">VLOOKUP(поверки!$F2298,'соответстиви ОТ типу'!$K$4:$M$344,2,FALSE())</f>
        <v>СГМ ЭРИС-100</v>
      </c>
      <c r="R2298" s="17" t="s">
        <v>52</v>
      </c>
      <c r="S2298" s="17" t="s">
        <v>3978</v>
      </c>
      <c r="T2298" s="17" t="n">
        <v>8</v>
      </c>
      <c r="U2298" s="19" t="n">
        <f aca="false">VLOOKUP(поверки!$T2298,'Акты п-п'!$C$5:$I$57,2,FALSE())</f>
        <v>45767</v>
      </c>
      <c r="V2298" s="19" t="n">
        <f aca="false">VLOOKUP(поверки!$T2298,'Акты п-п'!$C$5:$I$57,3,FALSE())</f>
        <v>45770</v>
      </c>
      <c r="W2298" s="17" t="str">
        <f aca="false">VLOOKUP(поверки!$T2298,'Акты п-п'!$C$5:$I$57,5,FALSE())</f>
        <v>Чупин А.А.</v>
      </c>
      <c r="X2298" s="17" t="n">
        <f aca="false">поверки!$G2298-поверки!$U2298</f>
        <v>2</v>
      </c>
      <c r="Y2298" s="17" t="n">
        <f aca="false">поверки!$V2298-поверки!$G2298</f>
        <v>1</v>
      </c>
      <c r="Z2298" s="17" t="str">
        <f aca="false">CONCATENATE(поверки!$Q2298," ",поверки!$S2298," номер ",поверки!$H2298)</f>
        <v>СГМ ЭРИС-100 СГМ ЭРИС-100 номер 112160013</v>
      </c>
    </row>
    <row r="2299" customFormat="false" ht="17.9" hidden="false" customHeight="false" outlineLevel="0" collapsed="false">
      <c r="B2299" s="1" t="s">
        <v>3974</v>
      </c>
      <c r="C2299" s="1" t="s">
        <v>30</v>
      </c>
      <c r="D2299" s="1" t="s">
        <v>446</v>
      </c>
      <c r="F2299" s="1" t="s">
        <v>3975</v>
      </c>
      <c r="G2299" s="16" t="n">
        <v>45769</v>
      </c>
      <c r="H2299" s="6" t="s">
        <v>4992</v>
      </c>
      <c r="J2299" s="1" t="s">
        <v>34</v>
      </c>
      <c r="K2299" s="1" t="s">
        <v>35</v>
      </c>
      <c r="L2299" s="1" t="s">
        <v>4993</v>
      </c>
      <c r="M2299" s="17" t="str">
        <f aca="false">IF(COUNTIF(поверки!$H$6:$H$3175,поверки!$H2299)&gt;1,"Дубликат","")</f>
        <v/>
      </c>
      <c r="N2299" s="17" t="str">
        <f aca="false">IF(COUNTIF(поверки!$L$6:$L$3175,поверки!$L2299)&gt;1,"Дубликат","")</f>
        <v/>
      </c>
      <c r="O2299" s="18" t="n">
        <v>2294</v>
      </c>
      <c r="P2299" s="17" t="str">
        <f aca="false">CONCATENATE(TEXT(MONTH(поверки!$G2299),"00"),"/",TEXT(поверки!$O2299,"000"), "/",TEXT(YEAR(поверки!$G2299)-2000,"00"))</f>
        <v>04/2294/25</v>
      </c>
      <c r="Q2299" s="17" t="str">
        <f aca="false">VLOOKUP(поверки!$F2299,'соответстиви ОТ типу'!$K$4:$M$344,2,FALSE())</f>
        <v>СГМ ЭРИС-100</v>
      </c>
      <c r="R2299" s="17" t="s">
        <v>52</v>
      </c>
      <c r="S2299" s="17" t="s">
        <v>3978</v>
      </c>
      <c r="T2299" s="17" t="n">
        <v>8</v>
      </c>
      <c r="U2299" s="19" t="n">
        <f aca="false">VLOOKUP(поверки!$T2299,'Акты п-п'!$C$5:$I$57,2,FALSE())</f>
        <v>45767</v>
      </c>
      <c r="V2299" s="19" t="n">
        <f aca="false">VLOOKUP(поверки!$T2299,'Акты п-п'!$C$5:$I$57,3,FALSE())</f>
        <v>45770</v>
      </c>
      <c r="W2299" s="17" t="str">
        <f aca="false">VLOOKUP(поверки!$T2299,'Акты п-п'!$C$5:$I$57,5,FALSE())</f>
        <v>Чупин А.А.</v>
      </c>
      <c r="X2299" s="17" t="n">
        <f aca="false">поверки!$G2299-поверки!$U2299</f>
        <v>2</v>
      </c>
      <c r="Y2299" s="17" t="n">
        <f aca="false">поверки!$V2299-поверки!$G2299</f>
        <v>1</v>
      </c>
      <c r="Z2299" s="17" t="str">
        <f aca="false">CONCATENATE(поверки!$Q2299," ",поверки!$S2299," номер ",поверки!$H2299)</f>
        <v>СГМ ЭРИС-100 СГМ ЭРИС-100 номер 112160229</v>
      </c>
    </row>
    <row r="2300" customFormat="false" ht="17.9" hidden="false" customHeight="false" outlineLevel="0" collapsed="false">
      <c r="B2300" s="1" t="s">
        <v>3974</v>
      </c>
      <c r="C2300" s="1" t="s">
        <v>30</v>
      </c>
      <c r="D2300" s="1" t="s">
        <v>446</v>
      </c>
      <c r="F2300" s="1" t="s">
        <v>3975</v>
      </c>
      <c r="G2300" s="16" t="n">
        <v>45769</v>
      </c>
      <c r="H2300" s="6" t="s">
        <v>4994</v>
      </c>
      <c r="J2300" s="1" t="s">
        <v>34</v>
      </c>
      <c r="K2300" s="1" t="s">
        <v>35</v>
      </c>
      <c r="L2300" s="1" t="s">
        <v>4995</v>
      </c>
      <c r="M2300" s="17" t="str">
        <f aca="false">IF(COUNTIF(поверки!$H$6:$H$3175,поверки!$H2300)&gt;1,"Дубликат","")</f>
        <v/>
      </c>
      <c r="N2300" s="17" t="str">
        <f aca="false">IF(COUNTIF(поверки!$L$6:$L$3175,поверки!$L2300)&gt;1,"Дубликат","")</f>
        <v/>
      </c>
      <c r="O2300" s="18" t="n">
        <v>2295</v>
      </c>
      <c r="P2300" s="17" t="str">
        <f aca="false">CONCATENATE(TEXT(MONTH(поверки!$G2300),"00"),"/",TEXT(поверки!$O2300,"000"), "/",TEXT(YEAR(поверки!$G2300)-2000,"00"))</f>
        <v>04/2295/25</v>
      </c>
      <c r="Q2300" s="17" t="str">
        <f aca="false">VLOOKUP(поверки!$F2300,'соответстиви ОТ типу'!$K$4:$M$344,2,FALSE())</f>
        <v>СГМ ЭРИС-100</v>
      </c>
      <c r="R2300" s="17" t="s">
        <v>52</v>
      </c>
      <c r="S2300" s="17" t="s">
        <v>3978</v>
      </c>
      <c r="T2300" s="17" t="n">
        <v>8</v>
      </c>
      <c r="U2300" s="19" t="n">
        <f aca="false">VLOOKUP(поверки!$T2300,'Акты п-п'!$C$5:$I$57,2,FALSE())</f>
        <v>45767</v>
      </c>
      <c r="V2300" s="19" t="n">
        <f aca="false">VLOOKUP(поверки!$T2300,'Акты п-п'!$C$5:$I$57,3,FALSE())</f>
        <v>45770</v>
      </c>
      <c r="W2300" s="17" t="str">
        <f aca="false">VLOOKUP(поверки!$T2300,'Акты п-п'!$C$5:$I$57,5,FALSE())</f>
        <v>Чупин А.А.</v>
      </c>
      <c r="X2300" s="17" t="n">
        <f aca="false">поверки!$G2300-поверки!$U2300</f>
        <v>2</v>
      </c>
      <c r="Y2300" s="17" t="n">
        <f aca="false">поверки!$V2300-поверки!$G2300</f>
        <v>1</v>
      </c>
      <c r="Z2300" s="17" t="str">
        <f aca="false">CONCATENATE(поверки!$Q2300," ",поверки!$S2300," номер ",поверки!$H2300)</f>
        <v>СГМ ЭРИС-100 СГМ ЭРИС-100 номер 112160065</v>
      </c>
    </row>
    <row r="2301" customFormat="false" ht="17.9" hidden="false" customHeight="false" outlineLevel="0" collapsed="false">
      <c r="B2301" s="1" t="s">
        <v>3974</v>
      </c>
      <c r="C2301" s="1" t="s">
        <v>30</v>
      </c>
      <c r="D2301" s="1" t="s">
        <v>446</v>
      </c>
      <c r="F2301" s="1" t="s">
        <v>3975</v>
      </c>
      <c r="G2301" s="16" t="n">
        <v>45769</v>
      </c>
      <c r="H2301" s="6" t="s">
        <v>4996</v>
      </c>
      <c r="J2301" s="1" t="s">
        <v>34</v>
      </c>
      <c r="K2301" s="1" t="s">
        <v>35</v>
      </c>
      <c r="L2301" s="1" t="s">
        <v>4997</v>
      </c>
      <c r="M2301" s="17" t="str">
        <f aca="false">IF(COUNTIF(поверки!$H$6:$H$3175,поверки!$H2301)&gt;1,"Дубликат","")</f>
        <v/>
      </c>
      <c r="N2301" s="17" t="str">
        <f aca="false">IF(COUNTIF(поверки!$L$6:$L$3175,поверки!$L2301)&gt;1,"Дубликат","")</f>
        <v/>
      </c>
      <c r="O2301" s="18" t="n">
        <v>2296</v>
      </c>
      <c r="P2301" s="17" t="str">
        <f aca="false">CONCATENATE(TEXT(MONTH(поверки!$G2301),"00"),"/",TEXT(поверки!$O2301,"000"), "/",TEXT(YEAR(поверки!$G2301)-2000,"00"))</f>
        <v>04/2296/25</v>
      </c>
      <c r="Q2301" s="17" t="str">
        <f aca="false">VLOOKUP(поверки!$F2301,'соответстиви ОТ типу'!$K$4:$M$344,2,FALSE())</f>
        <v>СГМ ЭРИС-100</v>
      </c>
      <c r="R2301" s="17" t="s">
        <v>52</v>
      </c>
      <c r="S2301" s="17" t="s">
        <v>3978</v>
      </c>
      <c r="T2301" s="17" t="n">
        <v>8</v>
      </c>
      <c r="U2301" s="19" t="n">
        <f aca="false">VLOOKUP(поверки!$T2301,'Акты п-п'!$C$5:$I$57,2,FALSE())</f>
        <v>45767</v>
      </c>
      <c r="V2301" s="19" t="n">
        <f aca="false">VLOOKUP(поверки!$T2301,'Акты п-п'!$C$5:$I$57,3,FALSE())</f>
        <v>45770</v>
      </c>
      <c r="W2301" s="17" t="str">
        <f aca="false">VLOOKUP(поверки!$T2301,'Акты п-п'!$C$5:$I$57,5,FALSE())</f>
        <v>Чупин А.А.</v>
      </c>
      <c r="X2301" s="17" t="n">
        <f aca="false">поверки!$G2301-поверки!$U2301</f>
        <v>2</v>
      </c>
      <c r="Y2301" s="17" t="n">
        <f aca="false">поверки!$V2301-поверки!$G2301</f>
        <v>1</v>
      </c>
      <c r="Z2301" s="17" t="str">
        <f aca="false">CONCATENATE(поверки!$Q2301," ",поверки!$S2301," номер ",поверки!$H2301)</f>
        <v>СГМ ЭРИС-100 СГМ ЭРИС-100 номер 112160234</v>
      </c>
    </row>
    <row r="2302" customFormat="false" ht="17.9" hidden="false" customHeight="false" outlineLevel="0" collapsed="false">
      <c r="B2302" s="1" t="s">
        <v>3974</v>
      </c>
      <c r="C2302" s="1" t="s">
        <v>30</v>
      </c>
      <c r="D2302" s="1" t="s">
        <v>446</v>
      </c>
      <c r="F2302" s="1" t="s">
        <v>3975</v>
      </c>
      <c r="G2302" s="16" t="n">
        <v>45769</v>
      </c>
      <c r="H2302" s="6" t="s">
        <v>4998</v>
      </c>
      <c r="J2302" s="1" t="s">
        <v>34</v>
      </c>
      <c r="K2302" s="1" t="s">
        <v>35</v>
      </c>
      <c r="L2302" s="1" t="s">
        <v>4999</v>
      </c>
      <c r="M2302" s="17" t="str">
        <f aca="false">IF(COUNTIF(поверки!$H$6:$H$3175,поверки!$H2302)&gt;1,"Дубликат","")</f>
        <v/>
      </c>
      <c r="N2302" s="17" t="str">
        <f aca="false">IF(COUNTIF(поверки!$L$6:$L$3175,поверки!$L2302)&gt;1,"Дубликат","")</f>
        <v/>
      </c>
      <c r="O2302" s="18" t="n">
        <v>2297</v>
      </c>
      <c r="P2302" s="17" t="str">
        <f aca="false">CONCATENATE(TEXT(MONTH(поверки!$G2302),"00"),"/",TEXT(поверки!$O2302,"000"), "/",TEXT(YEAR(поверки!$G2302)-2000,"00"))</f>
        <v>04/2297/25</v>
      </c>
      <c r="Q2302" s="17" t="str">
        <f aca="false">VLOOKUP(поверки!$F2302,'соответстиви ОТ типу'!$K$4:$M$344,2,FALSE())</f>
        <v>СГМ ЭРИС-100</v>
      </c>
      <c r="R2302" s="17" t="s">
        <v>52</v>
      </c>
      <c r="S2302" s="17" t="s">
        <v>3978</v>
      </c>
      <c r="T2302" s="17" t="n">
        <v>8</v>
      </c>
      <c r="U2302" s="19" t="n">
        <f aca="false">VLOOKUP(поверки!$T2302,'Акты п-п'!$C$5:$I$57,2,FALSE())</f>
        <v>45767</v>
      </c>
      <c r="V2302" s="19" t="n">
        <f aca="false">VLOOKUP(поверки!$T2302,'Акты п-п'!$C$5:$I$57,3,FALSE())</f>
        <v>45770</v>
      </c>
      <c r="W2302" s="17" t="str">
        <f aca="false">VLOOKUP(поверки!$T2302,'Акты п-п'!$C$5:$I$57,5,FALSE())</f>
        <v>Чупин А.А.</v>
      </c>
      <c r="X2302" s="17" t="n">
        <f aca="false">поверки!$G2302-поверки!$U2302</f>
        <v>2</v>
      </c>
      <c r="Y2302" s="17" t="n">
        <f aca="false">поверки!$V2302-поверки!$G2302</f>
        <v>1</v>
      </c>
      <c r="Z2302" s="17" t="str">
        <f aca="false">CONCATENATE(поверки!$Q2302," ",поверки!$S2302," номер ",поверки!$H2302)</f>
        <v>СГМ ЭРИС-100 СГМ ЭРИС-100 номер 112160116</v>
      </c>
    </row>
    <row r="2303" customFormat="false" ht="17.9" hidden="false" customHeight="false" outlineLevel="0" collapsed="false">
      <c r="B2303" s="1" t="s">
        <v>3974</v>
      </c>
      <c r="C2303" s="1" t="s">
        <v>30</v>
      </c>
      <c r="D2303" s="1" t="s">
        <v>446</v>
      </c>
      <c r="F2303" s="1" t="s">
        <v>3975</v>
      </c>
      <c r="G2303" s="16" t="n">
        <v>45769</v>
      </c>
      <c r="H2303" s="6" t="s">
        <v>5000</v>
      </c>
      <c r="J2303" s="1" t="s">
        <v>34</v>
      </c>
      <c r="K2303" s="1" t="s">
        <v>35</v>
      </c>
      <c r="L2303" s="1" t="s">
        <v>5001</v>
      </c>
      <c r="M2303" s="17" t="str">
        <f aca="false">IF(COUNTIF(поверки!$H$6:$H$3175,поверки!$H2303)&gt;1,"Дубликат","")</f>
        <v/>
      </c>
      <c r="N2303" s="17" t="str">
        <f aca="false">IF(COUNTIF(поверки!$L$6:$L$3175,поверки!$L2303)&gt;1,"Дубликат","")</f>
        <v/>
      </c>
      <c r="O2303" s="18" t="n">
        <v>2298</v>
      </c>
      <c r="P2303" s="17" t="str">
        <f aca="false">CONCATENATE(TEXT(MONTH(поверки!$G2303),"00"),"/",TEXT(поверки!$O2303,"000"), "/",TEXT(YEAR(поверки!$G2303)-2000,"00"))</f>
        <v>04/2298/25</v>
      </c>
      <c r="Q2303" s="17" t="str">
        <f aca="false">VLOOKUP(поверки!$F2303,'соответстиви ОТ типу'!$K$4:$M$344,2,FALSE())</f>
        <v>СГМ ЭРИС-100</v>
      </c>
      <c r="R2303" s="17" t="s">
        <v>52</v>
      </c>
      <c r="S2303" s="17" t="s">
        <v>3978</v>
      </c>
      <c r="T2303" s="17" t="n">
        <v>8</v>
      </c>
      <c r="U2303" s="19" t="n">
        <f aca="false">VLOOKUP(поверки!$T2303,'Акты п-п'!$C$5:$I$57,2,FALSE())</f>
        <v>45767</v>
      </c>
      <c r="V2303" s="19" t="n">
        <f aca="false">VLOOKUP(поверки!$T2303,'Акты п-п'!$C$5:$I$57,3,FALSE())</f>
        <v>45770</v>
      </c>
      <c r="W2303" s="17" t="str">
        <f aca="false">VLOOKUP(поверки!$T2303,'Акты п-п'!$C$5:$I$57,5,FALSE())</f>
        <v>Чупин А.А.</v>
      </c>
      <c r="X2303" s="17" t="n">
        <f aca="false">поверки!$G2303-поверки!$U2303</f>
        <v>2</v>
      </c>
      <c r="Y2303" s="17" t="n">
        <f aca="false">поверки!$V2303-поверки!$G2303</f>
        <v>1</v>
      </c>
      <c r="Z2303" s="17" t="str">
        <f aca="false">CONCATENATE(поверки!$Q2303," ",поверки!$S2303," номер ",поверки!$H2303)</f>
        <v>СГМ ЭРИС-100 СГМ ЭРИС-100 номер 112160103</v>
      </c>
    </row>
    <row r="2304" customFormat="false" ht="17.9" hidden="false" customHeight="false" outlineLevel="0" collapsed="false">
      <c r="B2304" s="1" t="s">
        <v>3974</v>
      </c>
      <c r="C2304" s="1" t="s">
        <v>30</v>
      </c>
      <c r="D2304" s="1" t="s">
        <v>446</v>
      </c>
      <c r="F2304" s="1" t="s">
        <v>3975</v>
      </c>
      <c r="G2304" s="16" t="n">
        <v>45769</v>
      </c>
      <c r="H2304" s="6" t="s">
        <v>5002</v>
      </c>
      <c r="J2304" s="1" t="s">
        <v>34</v>
      </c>
      <c r="K2304" s="1" t="s">
        <v>35</v>
      </c>
      <c r="L2304" s="1" t="s">
        <v>5003</v>
      </c>
      <c r="M2304" s="17" t="str">
        <f aca="false">IF(COUNTIF(поверки!$H$6:$H$3175,поверки!$H2304)&gt;1,"Дубликат","")</f>
        <v/>
      </c>
      <c r="N2304" s="17" t="str">
        <f aca="false">IF(COUNTIF(поверки!$L$6:$L$3175,поверки!$L2304)&gt;1,"Дубликат","")</f>
        <v/>
      </c>
      <c r="O2304" s="18" t="n">
        <v>2299</v>
      </c>
      <c r="P2304" s="17" t="str">
        <f aca="false">CONCATENATE(TEXT(MONTH(поверки!$G2304),"00"),"/",TEXT(поверки!$O2304,"000"), "/",TEXT(YEAR(поверки!$G2304)-2000,"00"))</f>
        <v>04/2299/25</v>
      </c>
      <c r="Q2304" s="17" t="str">
        <f aca="false">VLOOKUP(поверки!$F2304,'соответстиви ОТ типу'!$K$4:$M$344,2,FALSE())</f>
        <v>СГМ ЭРИС-100</v>
      </c>
      <c r="R2304" s="17" t="s">
        <v>52</v>
      </c>
      <c r="S2304" s="17" t="s">
        <v>3978</v>
      </c>
      <c r="T2304" s="17" t="n">
        <v>8</v>
      </c>
      <c r="U2304" s="19" t="n">
        <f aca="false">VLOOKUP(поверки!$T2304,'Акты п-п'!$C$5:$I$57,2,FALSE())</f>
        <v>45767</v>
      </c>
      <c r="V2304" s="19" t="n">
        <f aca="false">VLOOKUP(поверки!$T2304,'Акты п-п'!$C$5:$I$57,3,FALSE())</f>
        <v>45770</v>
      </c>
      <c r="W2304" s="17" t="str">
        <f aca="false">VLOOKUP(поверки!$T2304,'Акты п-п'!$C$5:$I$57,5,FALSE())</f>
        <v>Чупин А.А.</v>
      </c>
      <c r="X2304" s="17" t="n">
        <f aca="false">поверки!$G2304-поверки!$U2304</f>
        <v>2</v>
      </c>
      <c r="Y2304" s="17" t="n">
        <f aca="false">поверки!$V2304-поверки!$G2304</f>
        <v>1</v>
      </c>
      <c r="Z2304" s="17" t="str">
        <f aca="false">CONCATENATE(поверки!$Q2304," ",поверки!$S2304," номер ",поверки!$H2304)</f>
        <v>СГМ ЭРИС-100 СГМ ЭРИС-100 номер 112160133</v>
      </c>
    </row>
    <row r="2305" customFormat="false" ht="17.9" hidden="false" customHeight="false" outlineLevel="0" collapsed="false">
      <c r="B2305" s="1" t="s">
        <v>3974</v>
      </c>
      <c r="C2305" s="1" t="s">
        <v>30</v>
      </c>
      <c r="D2305" s="1" t="s">
        <v>446</v>
      </c>
      <c r="F2305" s="1" t="s">
        <v>3975</v>
      </c>
      <c r="G2305" s="16" t="n">
        <v>45769</v>
      </c>
      <c r="H2305" s="6" t="s">
        <v>5004</v>
      </c>
      <c r="J2305" s="1" t="s">
        <v>34</v>
      </c>
      <c r="K2305" s="1" t="s">
        <v>35</v>
      </c>
      <c r="L2305" s="1" t="s">
        <v>5005</v>
      </c>
      <c r="M2305" s="17" t="str">
        <f aca="false">IF(COUNTIF(поверки!$H$6:$H$3175,поверки!$H2305)&gt;1,"Дубликат","")</f>
        <v/>
      </c>
      <c r="N2305" s="17" t="str">
        <f aca="false">IF(COUNTIF(поверки!$L$6:$L$3175,поверки!$L2305)&gt;1,"Дубликат","")</f>
        <v/>
      </c>
      <c r="O2305" s="18" t="n">
        <v>2300</v>
      </c>
      <c r="P2305" s="17" t="str">
        <f aca="false">CONCATENATE(TEXT(MONTH(поверки!$G2305),"00"),"/",TEXT(поверки!$O2305,"000"), "/",TEXT(YEAR(поверки!$G2305)-2000,"00"))</f>
        <v>04/2300/25</v>
      </c>
      <c r="Q2305" s="17" t="str">
        <f aca="false">VLOOKUP(поверки!$F2305,'соответстиви ОТ типу'!$K$4:$M$344,2,FALSE())</f>
        <v>СГМ ЭРИС-100</v>
      </c>
      <c r="R2305" s="17" t="s">
        <v>52</v>
      </c>
      <c r="S2305" s="17" t="s">
        <v>3978</v>
      </c>
      <c r="T2305" s="17" t="n">
        <v>8</v>
      </c>
      <c r="U2305" s="19" t="n">
        <f aca="false">VLOOKUP(поверки!$T2305,'Акты п-п'!$C$5:$I$57,2,FALSE())</f>
        <v>45767</v>
      </c>
      <c r="V2305" s="19" t="n">
        <f aca="false">VLOOKUP(поверки!$T2305,'Акты п-п'!$C$5:$I$57,3,FALSE())</f>
        <v>45770</v>
      </c>
      <c r="W2305" s="17" t="str">
        <f aca="false">VLOOKUP(поверки!$T2305,'Акты п-п'!$C$5:$I$57,5,FALSE())</f>
        <v>Чупин А.А.</v>
      </c>
      <c r="X2305" s="17" t="n">
        <f aca="false">поверки!$G2305-поверки!$U2305</f>
        <v>2</v>
      </c>
      <c r="Y2305" s="17" t="n">
        <f aca="false">поверки!$V2305-поверки!$G2305</f>
        <v>1</v>
      </c>
      <c r="Z2305" s="17" t="str">
        <f aca="false">CONCATENATE(поверки!$Q2305," ",поверки!$S2305," номер ",поверки!$H2305)</f>
        <v>СГМ ЭРИС-100 СГМ ЭРИС-100 номер 112160136</v>
      </c>
    </row>
    <row r="2306" customFormat="false" ht="17.9" hidden="false" customHeight="false" outlineLevel="0" collapsed="false">
      <c r="B2306" s="1" t="s">
        <v>3974</v>
      </c>
      <c r="C2306" s="1" t="s">
        <v>30</v>
      </c>
      <c r="D2306" s="1" t="s">
        <v>446</v>
      </c>
      <c r="F2306" s="1" t="s">
        <v>3975</v>
      </c>
      <c r="G2306" s="16" t="n">
        <v>45769</v>
      </c>
      <c r="H2306" s="6" t="s">
        <v>5006</v>
      </c>
      <c r="J2306" s="1" t="s">
        <v>34</v>
      </c>
      <c r="K2306" s="1" t="s">
        <v>35</v>
      </c>
      <c r="L2306" s="1" t="s">
        <v>5007</v>
      </c>
      <c r="M2306" s="17" t="str">
        <f aca="false">IF(COUNTIF(поверки!$H$6:$H$3175,поверки!$H2306)&gt;1,"Дубликат","")</f>
        <v/>
      </c>
      <c r="N2306" s="17" t="str">
        <f aca="false">IF(COUNTIF(поверки!$L$6:$L$3175,поверки!$L2306)&gt;1,"Дубликат","")</f>
        <v/>
      </c>
      <c r="O2306" s="18" t="n">
        <v>2301</v>
      </c>
      <c r="P2306" s="17" t="str">
        <f aca="false">CONCATENATE(TEXT(MONTH(поверки!$G2306),"00"),"/",TEXT(поверки!$O2306,"000"), "/",TEXT(YEAR(поверки!$G2306)-2000,"00"))</f>
        <v>04/2301/25</v>
      </c>
      <c r="Q2306" s="17" t="str">
        <f aca="false">VLOOKUP(поверки!$F2306,'соответстиви ОТ типу'!$K$4:$M$344,2,FALSE())</f>
        <v>СГМ ЭРИС-100</v>
      </c>
      <c r="R2306" s="17" t="s">
        <v>52</v>
      </c>
      <c r="S2306" s="17" t="s">
        <v>3978</v>
      </c>
      <c r="T2306" s="17" t="n">
        <v>8</v>
      </c>
      <c r="U2306" s="19" t="n">
        <f aca="false">VLOOKUP(поверки!$T2306,'Акты п-п'!$C$5:$I$57,2,FALSE())</f>
        <v>45767</v>
      </c>
      <c r="V2306" s="19" t="n">
        <f aca="false">VLOOKUP(поверки!$T2306,'Акты п-п'!$C$5:$I$57,3,FALSE())</f>
        <v>45770</v>
      </c>
      <c r="W2306" s="17" t="str">
        <f aca="false">VLOOKUP(поверки!$T2306,'Акты п-п'!$C$5:$I$57,5,FALSE())</f>
        <v>Чупин А.А.</v>
      </c>
      <c r="X2306" s="17" t="n">
        <f aca="false">поверки!$G2306-поверки!$U2306</f>
        <v>2</v>
      </c>
      <c r="Y2306" s="17" t="n">
        <f aca="false">поверки!$V2306-поверки!$G2306</f>
        <v>1</v>
      </c>
      <c r="Z2306" s="17" t="str">
        <f aca="false">CONCATENATE(поверки!$Q2306," ",поверки!$S2306," номер ",поверки!$H2306)</f>
        <v>СГМ ЭРИС-100 СГМ ЭРИС-100 номер 112160124</v>
      </c>
    </row>
    <row r="2307" customFormat="false" ht="17.9" hidden="false" customHeight="false" outlineLevel="0" collapsed="false">
      <c r="B2307" s="1" t="s">
        <v>3974</v>
      </c>
      <c r="C2307" s="1" t="s">
        <v>30</v>
      </c>
      <c r="D2307" s="1" t="s">
        <v>446</v>
      </c>
      <c r="F2307" s="1" t="s">
        <v>3975</v>
      </c>
      <c r="G2307" s="16" t="n">
        <v>45769</v>
      </c>
      <c r="H2307" s="6" t="s">
        <v>5008</v>
      </c>
      <c r="J2307" s="1" t="s">
        <v>34</v>
      </c>
      <c r="K2307" s="1" t="s">
        <v>35</v>
      </c>
      <c r="L2307" s="1" t="s">
        <v>5009</v>
      </c>
      <c r="M2307" s="17" t="str">
        <f aca="false">IF(COUNTIF(поверки!$H$6:$H$3175,поверки!$H2307)&gt;1,"Дубликат","")</f>
        <v/>
      </c>
      <c r="N2307" s="17" t="str">
        <f aca="false">IF(COUNTIF(поверки!$L$6:$L$3175,поверки!$L2307)&gt;1,"Дубликат","")</f>
        <v/>
      </c>
      <c r="O2307" s="18" t="n">
        <v>2302</v>
      </c>
      <c r="P2307" s="17" t="str">
        <f aca="false">CONCATENATE(TEXT(MONTH(поверки!$G2307),"00"),"/",TEXT(поверки!$O2307,"000"), "/",TEXT(YEAR(поверки!$G2307)-2000,"00"))</f>
        <v>04/2302/25</v>
      </c>
      <c r="Q2307" s="17" t="str">
        <f aca="false">VLOOKUP(поверки!$F2307,'соответстиви ОТ типу'!$K$4:$M$344,2,FALSE())</f>
        <v>СГМ ЭРИС-100</v>
      </c>
      <c r="R2307" s="17" t="s">
        <v>52</v>
      </c>
      <c r="S2307" s="17" t="s">
        <v>3978</v>
      </c>
      <c r="T2307" s="17" t="n">
        <v>8</v>
      </c>
      <c r="U2307" s="19" t="n">
        <f aca="false">VLOOKUP(поверки!$T2307,'Акты п-п'!$C$5:$I$57,2,FALSE())</f>
        <v>45767</v>
      </c>
      <c r="V2307" s="19" t="n">
        <f aca="false">VLOOKUP(поверки!$T2307,'Акты п-п'!$C$5:$I$57,3,FALSE())</f>
        <v>45770</v>
      </c>
      <c r="W2307" s="17" t="str">
        <f aca="false">VLOOKUP(поверки!$T2307,'Акты п-п'!$C$5:$I$57,5,FALSE())</f>
        <v>Чупин А.А.</v>
      </c>
      <c r="X2307" s="17" t="n">
        <f aca="false">поверки!$G2307-поверки!$U2307</f>
        <v>2</v>
      </c>
      <c r="Y2307" s="17" t="n">
        <f aca="false">поверки!$V2307-поверки!$G2307</f>
        <v>1</v>
      </c>
      <c r="Z2307" s="17" t="str">
        <f aca="false">CONCATENATE(поверки!$Q2307," ",поверки!$S2307," номер ",поверки!$H2307)</f>
        <v>СГМ ЭРИС-100 СГМ ЭРИС-100 номер 112160044</v>
      </c>
    </row>
    <row r="2308" customFormat="false" ht="17.9" hidden="false" customHeight="false" outlineLevel="0" collapsed="false">
      <c r="B2308" s="1" t="s">
        <v>3974</v>
      </c>
      <c r="C2308" s="1" t="s">
        <v>30</v>
      </c>
      <c r="D2308" s="1" t="s">
        <v>446</v>
      </c>
      <c r="F2308" s="1" t="s">
        <v>3975</v>
      </c>
      <c r="G2308" s="16" t="n">
        <v>45769</v>
      </c>
      <c r="H2308" s="6" t="s">
        <v>5010</v>
      </c>
      <c r="J2308" s="1" t="s">
        <v>34</v>
      </c>
      <c r="K2308" s="1" t="s">
        <v>35</v>
      </c>
      <c r="L2308" s="1" t="s">
        <v>5011</v>
      </c>
      <c r="M2308" s="17" t="str">
        <f aca="false">IF(COUNTIF(поверки!$H$6:$H$3175,поверки!$H2308)&gt;1,"Дубликат","")</f>
        <v/>
      </c>
      <c r="N2308" s="17" t="str">
        <f aca="false">IF(COUNTIF(поверки!$L$6:$L$3175,поверки!$L2308)&gt;1,"Дубликат","")</f>
        <v/>
      </c>
      <c r="O2308" s="18" t="n">
        <v>2303</v>
      </c>
      <c r="P2308" s="17" t="str">
        <f aca="false">CONCATENATE(TEXT(MONTH(поверки!$G2308),"00"),"/",TEXT(поверки!$O2308,"000"), "/",TEXT(YEAR(поверки!$G2308)-2000,"00"))</f>
        <v>04/2303/25</v>
      </c>
      <c r="Q2308" s="17" t="str">
        <f aca="false">VLOOKUP(поверки!$F2308,'соответстиви ОТ типу'!$K$4:$M$344,2,FALSE())</f>
        <v>СГМ ЭРИС-100</v>
      </c>
      <c r="R2308" s="17" t="s">
        <v>52</v>
      </c>
      <c r="S2308" s="17" t="s">
        <v>3978</v>
      </c>
      <c r="T2308" s="17" t="n">
        <v>8</v>
      </c>
      <c r="U2308" s="19" t="n">
        <f aca="false">VLOOKUP(поверки!$T2308,'Акты п-п'!$C$5:$I$57,2,FALSE())</f>
        <v>45767</v>
      </c>
      <c r="V2308" s="19" t="n">
        <f aca="false">VLOOKUP(поверки!$T2308,'Акты п-п'!$C$5:$I$57,3,FALSE())</f>
        <v>45770</v>
      </c>
      <c r="W2308" s="17" t="str">
        <f aca="false">VLOOKUP(поверки!$T2308,'Акты п-п'!$C$5:$I$57,5,FALSE())</f>
        <v>Чупин А.А.</v>
      </c>
      <c r="X2308" s="17" t="n">
        <f aca="false">поверки!$G2308-поверки!$U2308</f>
        <v>2</v>
      </c>
      <c r="Y2308" s="17" t="n">
        <f aca="false">поверки!$V2308-поверки!$G2308</f>
        <v>1</v>
      </c>
      <c r="Z2308" s="17" t="str">
        <f aca="false">CONCATENATE(поверки!$Q2308," ",поверки!$S2308," номер ",поверки!$H2308)</f>
        <v>СГМ ЭРИС-100 СГМ ЭРИС-100 номер 112160284</v>
      </c>
    </row>
    <row r="2309" customFormat="false" ht="17.9" hidden="false" customHeight="false" outlineLevel="0" collapsed="false">
      <c r="B2309" s="1" t="s">
        <v>3974</v>
      </c>
      <c r="C2309" s="1" t="s">
        <v>30</v>
      </c>
      <c r="D2309" s="1" t="s">
        <v>446</v>
      </c>
      <c r="F2309" s="1" t="s">
        <v>3975</v>
      </c>
      <c r="G2309" s="16" t="n">
        <v>45769</v>
      </c>
      <c r="H2309" s="6" t="s">
        <v>5012</v>
      </c>
      <c r="J2309" s="1" t="s">
        <v>34</v>
      </c>
      <c r="K2309" s="1" t="s">
        <v>35</v>
      </c>
      <c r="L2309" s="1" t="s">
        <v>5013</v>
      </c>
      <c r="M2309" s="17" t="str">
        <f aca="false">IF(COUNTIF(поверки!$H$6:$H$3175,поверки!$H2309)&gt;1,"Дубликат","")</f>
        <v/>
      </c>
      <c r="N2309" s="17" t="str">
        <f aca="false">IF(COUNTIF(поверки!$L$6:$L$3175,поверки!$L2309)&gt;1,"Дубликат","")</f>
        <v/>
      </c>
      <c r="O2309" s="18" t="n">
        <v>2304</v>
      </c>
      <c r="P2309" s="17" t="str">
        <f aca="false">CONCATENATE(TEXT(MONTH(поверки!$G2309),"00"),"/",TEXT(поверки!$O2309,"000"), "/",TEXT(YEAR(поверки!$G2309)-2000,"00"))</f>
        <v>04/2304/25</v>
      </c>
      <c r="Q2309" s="17" t="str">
        <f aca="false">VLOOKUP(поверки!$F2309,'соответстиви ОТ типу'!$K$4:$M$344,2,FALSE())</f>
        <v>СГМ ЭРИС-100</v>
      </c>
      <c r="R2309" s="17" t="s">
        <v>52</v>
      </c>
      <c r="S2309" s="17" t="s">
        <v>3978</v>
      </c>
      <c r="T2309" s="17" t="n">
        <v>8</v>
      </c>
      <c r="U2309" s="19" t="n">
        <f aca="false">VLOOKUP(поверки!$T2309,'Акты п-п'!$C$5:$I$57,2,FALSE())</f>
        <v>45767</v>
      </c>
      <c r="V2309" s="19" t="n">
        <f aca="false">VLOOKUP(поверки!$T2309,'Акты п-п'!$C$5:$I$57,3,FALSE())</f>
        <v>45770</v>
      </c>
      <c r="W2309" s="17" t="str">
        <f aca="false">VLOOKUP(поверки!$T2309,'Акты п-п'!$C$5:$I$57,5,FALSE())</f>
        <v>Чупин А.А.</v>
      </c>
      <c r="X2309" s="17" t="n">
        <f aca="false">поверки!$G2309-поверки!$U2309</f>
        <v>2</v>
      </c>
      <c r="Y2309" s="17" t="n">
        <f aca="false">поверки!$V2309-поверки!$G2309</f>
        <v>1</v>
      </c>
      <c r="Z2309" s="17" t="str">
        <f aca="false">CONCATENATE(поверки!$Q2309," ",поверки!$S2309," номер ",поверки!$H2309)</f>
        <v>СГМ ЭРИС-100 СГМ ЭРИС-100 номер 112160125</v>
      </c>
    </row>
    <row r="2310" customFormat="false" ht="17.9" hidden="false" customHeight="false" outlineLevel="0" collapsed="false">
      <c r="B2310" s="1" t="s">
        <v>3974</v>
      </c>
      <c r="C2310" s="1" t="s">
        <v>30</v>
      </c>
      <c r="D2310" s="1" t="s">
        <v>446</v>
      </c>
      <c r="F2310" s="1" t="s">
        <v>3975</v>
      </c>
      <c r="G2310" s="16" t="n">
        <v>45769</v>
      </c>
      <c r="H2310" s="6" t="s">
        <v>5014</v>
      </c>
      <c r="J2310" s="1" t="s">
        <v>34</v>
      </c>
      <c r="K2310" s="1" t="s">
        <v>35</v>
      </c>
      <c r="L2310" s="1" t="s">
        <v>5015</v>
      </c>
      <c r="M2310" s="17" t="str">
        <f aca="false">IF(COUNTIF(поверки!$H$6:$H$3175,поверки!$H2310)&gt;1,"Дубликат","")</f>
        <v/>
      </c>
      <c r="N2310" s="17" t="str">
        <f aca="false">IF(COUNTIF(поверки!$L$6:$L$3175,поверки!$L2310)&gt;1,"Дубликат","")</f>
        <v/>
      </c>
      <c r="O2310" s="18" t="n">
        <v>2305</v>
      </c>
      <c r="P2310" s="17" t="str">
        <f aca="false">CONCATENATE(TEXT(MONTH(поверки!$G2310),"00"),"/",TEXT(поверки!$O2310,"000"), "/",TEXT(YEAR(поверки!$G2310)-2000,"00"))</f>
        <v>04/2305/25</v>
      </c>
      <c r="Q2310" s="17" t="str">
        <f aca="false">VLOOKUP(поверки!$F2310,'соответстиви ОТ типу'!$K$4:$M$344,2,FALSE())</f>
        <v>СГМ ЭРИС-100</v>
      </c>
      <c r="R2310" s="17" t="s">
        <v>52</v>
      </c>
      <c r="S2310" s="17" t="s">
        <v>3978</v>
      </c>
      <c r="T2310" s="17" t="n">
        <v>8</v>
      </c>
      <c r="U2310" s="19" t="n">
        <f aca="false">VLOOKUP(поверки!$T2310,'Акты п-п'!$C$5:$I$57,2,FALSE())</f>
        <v>45767</v>
      </c>
      <c r="V2310" s="19" t="n">
        <f aca="false">VLOOKUP(поверки!$T2310,'Акты п-п'!$C$5:$I$57,3,FALSE())</f>
        <v>45770</v>
      </c>
      <c r="W2310" s="17" t="str">
        <f aca="false">VLOOKUP(поверки!$T2310,'Акты п-п'!$C$5:$I$57,5,FALSE())</f>
        <v>Чупин А.А.</v>
      </c>
      <c r="X2310" s="17" t="n">
        <f aca="false">поверки!$G2310-поверки!$U2310</f>
        <v>2</v>
      </c>
      <c r="Y2310" s="17" t="n">
        <f aca="false">поверки!$V2310-поверки!$G2310</f>
        <v>1</v>
      </c>
      <c r="Z2310" s="17" t="str">
        <f aca="false">CONCATENATE(поверки!$Q2310," ",поверки!$S2310," номер ",поверки!$H2310)</f>
        <v>СГМ ЭРИС-100 СГМ ЭРИС-100 номер 112160197</v>
      </c>
    </row>
    <row r="2311" customFormat="false" ht="17.9" hidden="false" customHeight="false" outlineLevel="0" collapsed="false">
      <c r="B2311" s="1" t="s">
        <v>3974</v>
      </c>
      <c r="C2311" s="1" t="s">
        <v>30</v>
      </c>
      <c r="D2311" s="1" t="s">
        <v>446</v>
      </c>
      <c r="F2311" s="1" t="s">
        <v>3975</v>
      </c>
      <c r="G2311" s="16" t="n">
        <v>45769</v>
      </c>
      <c r="H2311" s="6" t="s">
        <v>5016</v>
      </c>
      <c r="J2311" s="1" t="s">
        <v>34</v>
      </c>
      <c r="K2311" s="1" t="s">
        <v>35</v>
      </c>
      <c r="L2311" s="1" t="s">
        <v>5017</v>
      </c>
      <c r="M2311" s="17" t="str">
        <f aca="false">IF(COUNTIF(поверки!$H$6:$H$3175,поверки!$H2311)&gt;1,"Дубликат","")</f>
        <v/>
      </c>
      <c r="N2311" s="17" t="str">
        <f aca="false">IF(COUNTIF(поверки!$L$6:$L$3175,поверки!$L2311)&gt;1,"Дубликат","")</f>
        <v/>
      </c>
      <c r="O2311" s="18" t="n">
        <v>2306</v>
      </c>
      <c r="P2311" s="17" t="str">
        <f aca="false">CONCATENATE(TEXT(MONTH(поверки!$G2311),"00"),"/",TEXT(поверки!$O2311,"000"), "/",TEXT(YEAR(поверки!$G2311)-2000,"00"))</f>
        <v>04/2306/25</v>
      </c>
      <c r="Q2311" s="17" t="str">
        <f aca="false">VLOOKUP(поверки!$F2311,'соответстиви ОТ типу'!$K$4:$M$344,2,FALSE())</f>
        <v>СГМ ЭРИС-100</v>
      </c>
      <c r="R2311" s="17" t="s">
        <v>52</v>
      </c>
      <c r="S2311" s="17" t="s">
        <v>3978</v>
      </c>
      <c r="T2311" s="17" t="n">
        <v>8</v>
      </c>
      <c r="U2311" s="19" t="n">
        <f aca="false">VLOOKUP(поверки!$T2311,'Акты п-п'!$C$5:$I$57,2,FALSE())</f>
        <v>45767</v>
      </c>
      <c r="V2311" s="19" t="n">
        <f aca="false">VLOOKUP(поверки!$T2311,'Акты п-п'!$C$5:$I$57,3,FALSE())</f>
        <v>45770</v>
      </c>
      <c r="W2311" s="17" t="str">
        <f aca="false">VLOOKUP(поверки!$T2311,'Акты п-п'!$C$5:$I$57,5,FALSE())</f>
        <v>Чупин А.А.</v>
      </c>
      <c r="X2311" s="17" t="n">
        <f aca="false">поверки!$G2311-поверки!$U2311</f>
        <v>2</v>
      </c>
      <c r="Y2311" s="17" t="n">
        <f aca="false">поверки!$V2311-поверки!$G2311</f>
        <v>1</v>
      </c>
      <c r="Z2311" s="17" t="str">
        <f aca="false">CONCATENATE(поверки!$Q2311," ",поверки!$S2311," номер ",поверки!$H2311)</f>
        <v>СГМ ЭРИС-100 СГМ ЭРИС-100 номер 112160168</v>
      </c>
    </row>
    <row r="2312" customFormat="false" ht="17.9" hidden="false" customHeight="false" outlineLevel="0" collapsed="false">
      <c r="B2312" s="1" t="s">
        <v>3974</v>
      </c>
      <c r="C2312" s="1" t="s">
        <v>30</v>
      </c>
      <c r="D2312" s="1" t="s">
        <v>446</v>
      </c>
      <c r="F2312" s="1" t="s">
        <v>3975</v>
      </c>
      <c r="G2312" s="16" t="n">
        <v>45769</v>
      </c>
      <c r="H2312" s="6" t="s">
        <v>5018</v>
      </c>
      <c r="J2312" s="1" t="s">
        <v>34</v>
      </c>
      <c r="K2312" s="1" t="s">
        <v>35</v>
      </c>
      <c r="L2312" s="1" t="s">
        <v>5019</v>
      </c>
      <c r="M2312" s="17" t="str">
        <f aca="false">IF(COUNTIF(поверки!$H$6:$H$3175,поверки!$H2312)&gt;1,"Дубликат","")</f>
        <v/>
      </c>
      <c r="N2312" s="17" t="str">
        <f aca="false">IF(COUNTIF(поверки!$L$6:$L$3175,поверки!$L2312)&gt;1,"Дубликат","")</f>
        <v/>
      </c>
      <c r="O2312" s="18" t="n">
        <v>2307</v>
      </c>
      <c r="P2312" s="17" t="str">
        <f aca="false">CONCATENATE(TEXT(MONTH(поверки!$G2312),"00"),"/",TEXT(поверки!$O2312,"000"), "/",TEXT(YEAR(поверки!$G2312)-2000,"00"))</f>
        <v>04/2307/25</v>
      </c>
      <c r="Q2312" s="17" t="str">
        <f aca="false">VLOOKUP(поверки!$F2312,'соответстиви ОТ типу'!$K$4:$M$344,2,FALSE())</f>
        <v>СГМ ЭРИС-100</v>
      </c>
      <c r="R2312" s="17" t="s">
        <v>52</v>
      </c>
      <c r="S2312" s="17" t="s">
        <v>3978</v>
      </c>
      <c r="T2312" s="17" t="n">
        <v>8</v>
      </c>
      <c r="U2312" s="19" t="n">
        <f aca="false">VLOOKUP(поверки!$T2312,'Акты п-п'!$C$5:$I$57,2,FALSE())</f>
        <v>45767</v>
      </c>
      <c r="V2312" s="19" t="n">
        <f aca="false">VLOOKUP(поверки!$T2312,'Акты п-п'!$C$5:$I$57,3,FALSE())</f>
        <v>45770</v>
      </c>
      <c r="W2312" s="17" t="str">
        <f aca="false">VLOOKUP(поверки!$T2312,'Акты п-п'!$C$5:$I$57,5,FALSE())</f>
        <v>Чупин А.А.</v>
      </c>
      <c r="X2312" s="17" t="n">
        <f aca="false">поверки!$G2312-поверки!$U2312</f>
        <v>2</v>
      </c>
      <c r="Y2312" s="17" t="n">
        <f aca="false">поверки!$V2312-поверки!$G2312</f>
        <v>1</v>
      </c>
      <c r="Z2312" s="17" t="str">
        <f aca="false">CONCATENATE(поверки!$Q2312," ",поверки!$S2312," номер ",поверки!$H2312)</f>
        <v>СГМ ЭРИС-100 СГМ ЭРИС-100 номер 112160137</v>
      </c>
    </row>
    <row r="2313" customFormat="false" ht="17.9" hidden="false" customHeight="false" outlineLevel="0" collapsed="false">
      <c r="B2313" s="1" t="s">
        <v>3974</v>
      </c>
      <c r="C2313" s="1" t="s">
        <v>30</v>
      </c>
      <c r="D2313" s="1" t="s">
        <v>446</v>
      </c>
      <c r="F2313" s="1" t="s">
        <v>3975</v>
      </c>
      <c r="G2313" s="16" t="n">
        <v>45769</v>
      </c>
      <c r="H2313" s="6" t="s">
        <v>5020</v>
      </c>
      <c r="J2313" s="1" t="s">
        <v>34</v>
      </c>
      <c r="K2313" s="1" t="s">
        <v>35</v>
      </c>
      <c r="L2313" s="1" t="s">
        <v>5021</v>
      </c>
      <c r="M2313" s="17" t="str">
        <f aca="false">IF(COUNTIF(поверки!$H$6:$H$3175,поверки!$H2313)&gt;1,"Дубликат","")</f>
        <v/>
      </c>
      <c r="N2313" s="17" t="str">
        <f aca="false">IF(COUNTIF(поверки!$L$6:$L$3175,поверки!$L2313)&gt;1,"Дубликат","")</f>
        <v/>
      </c>
      <c r="O2313" s="18" t="n">
        <v>2308</v>
      </c>
      <c r="P2313" s="17" t="str">
        <f aca="false">CONCATENATE(TEXT(MONTH(поверки!$G2313),"00"),"/",TEXT(поверки!$O2313,"000"), "/",TEXT(YEAR(поверки!$G2313)-2000,"00"))</f>
        <v>04/2308/25</v>
      </c>
      <c r="Q2313" s="17" t="str">
        <f aca="false">VLOOKUP(поверки!$F2313,'соответстиви ОТ типу'!$K$4:$M$344,2,FALSE())</f>
        <v>СГМ ЭРИС-100</v>
      </c>
      <c r="R2313" s="17" t="s">
        <v>52</v>
      </c>
      <c r="S2313" s="17" t="s">
        <v>3978</v>
      </c>
      <c r="T2313" s="17" t="n">
        <v>8</v>
      </c>
      <c r="U2313" s="19" t="n">
        <f aca="false">VLOOKUP(поверки!$T2313,'Акты п-п'!$C$5:$I$57,2,FALSE())</f>
        <v>45767</v>
      </c>
      <c r="V2313" s="19" t="n">
        <f aca="false">VLOOKUP(поверки!$T2313,'Акты п-п'!$C$5:$I$57,3,FALSE())</f>
        <v>45770</v>
      </c>
      <c r="W2313" s="17" t="str">
        <f aca="false">VLOOKUP(поверки!$T2313,'Акты п-п'!$C$5:$I$57,5,FALSE())</f>
        <v>Чупин А.А.</v>
      </c>
      <c r="X2313" s="17" t="n">
        <f aca="false">поверки!$G2313-поверки!$U2313</f>
        <v>2</v>
      </c>
      <c r="Y2313" s="17" t="n">
        <f aca="false">поверки!$V2313-поверки!$G2313</f>
        <v>1</v>
      </c>
      <c r="Z2313" s="17" t="str">
        <f aca="false">CONCATENATE(поверки!$Q2313," ",поверки!$S2313," номер ",поверки!$H2313)</f>
        <v>СГМ ЭРИС-100 СГМ ЭРИС-100 номер 112160289</v>
      </c>
    </row>
    <row r="2314" customFormat="false" ht="17.9" hidden="false" customHeight="false" outlineLevel="0" collapsed="false">
      <c r="B2314" s="1" t="s">
        <v>3974</v>
      </c>
      <c r="C2314" s="1" t="s">
        <v>30</v>
      </c>
      <c r="D2314" s="1" t="s">
        <v>446</v>
      </c>
      <c r="F2314" s="1" t="s">
        <v>3975</v>
      </c>
      <c r="G2314" s="16" t="n">
        <v>45769</v>
      </c>
      <c r="H2314" s="6" t="s">
        <v>5022</v>
      </c>
      <c r="J2314" s="1" t="s">
        <v>34</v>
      </c>
      <c r="K2314" s="1" t="s">
        <v>35</v>
      </c>
      <c r="L2314" s="1" t="s">
        <v>5023</v>
      </c>
      <c r="M2314" s="17" t="str">
        <f aca="false">IF(COUNTIF(поверки!$H$6:$H$3175,поверки!$H2314)&gt;1,"Дубликат","")</f>
        <v/>
      </c>
      <c r="N2314" s="17" t="str">
        <f aca="false">IF(COUNTIF(поверки!$L$6:$L$3175,поверки!$L2314)&gt;1,"Дубликат","")</f>
        <v/>
      </c>
      <c r="O2314" s="18" t="n">
        <v>2309</v>
      </c>
      <c r="P2314" s="17" t="str">
        <f aca="false">CONCATENATE(TEXT(MONTH(поверки!$G2314),"00"),"/",TEXT(поверки!$O2314,"000"), "/",TEXT(YEAR(поверки!$G2314)-2000,"00"))</f>
        <v>04/2309/25</v>
      </c>
      <c r="Q2314" s="17" t="str">
        <f aca="false">VLOOKUP(поверки!$F2314,'соответстиви ОТ типу'!$K$4:$M$344,2,FALSE())</f>
        <v>СГМ ЭРИС-100</v>
      </c>
      <c r="R2314" s="17" t="s">
        <v>52</v>
      </c>
      <c r="S2314" s="17" t="s">
        <v>3978</v>
      </c>
      <c r="T2314" s="17" t="n">
        <v>8</v>
      </c>
      <c r="U2314" s="19" t="n">
        <f aca="false">VLOOKUP(поверки!$T2314,'Акты п-п'!$C$5:$I$57,2,FALSE())</f>
        <v>45767</v>
      </c>
      <c r="V2314" s="19" t="n">
        <f aca="false">VLOOKUP(поверки!$T2314,'Акты п-п'!$C$5:$I$57,3,FALSE())</f>
        <v>45770</v>
      </c>
      <c r="W2314" s="17" t="str">
        <f aca="false">VLOOKUP(поверки!$T2314,'Акты п-п'!$C$5:$I$57,5,FALSE())</f>
        <v>Чупин А.А.</v>
      </c>
      <c r="X2314" s="17" t="n">
        <f aca="false">поверки!$G2314-поверки!$U2314</f>
        <v>2</v>
      </c>
      <c r="Y2314" s="17" t="n">
        <f aca="false">поверки!$V2314-поверки!$G2314</f>
        <v>1</v>
      </c>
      <c r="Z2314" s="17" t="str">
        <f aca="false">CONCATENATE(поверки!$Q2314," ",поверки!$S2314," номер ",поверки!$H2314)</f>
        <v>СГМ ЭРИС-100 СГМ ЭРИС-100 номер 112160141</v>
      </c>
    </row>
    <row r="2315" customFormat="false" ht="17.9" hidden="false" customHeight="false" outlineLevel="0" collapsed="false">
      <c r="B2315" s="1" t="s">
        <v>3974</v>
      </c>
      <c r="C2315" s="1" t="s">
        <v>30</v>
      </c>
      <c r="D2315" s="1" t="s">
        <v>446</v>
      </c>
      <c r="F2315" s="1" t="s">
        <v>3975</v>
      </c>
      <c r="G2315" s="16" t="n">
        <v>45769</v>
      </c>
      <c r="H2315" s="6" t="s">
        <v>5024</v>
      </c>
      <c r="J2315" s="1" t="s">
        <v>34</v>
      </c>
      <c r="K2315" s="1" t="s">
        <v>35</v>
      </c>
      <c r="L2315" s="1" t="s">
        <v>5025</v>
      </c>
      <c r="M2315" s="17" t="str">
        <f aca="false">IF(COUNTIF(поверки!$H$6:$H$3175,поверки!$H2315)&gt;1,"Дубликат","")</f>
        <v/>
      </c>
      <c r="N2315" s="17" t="str">
        <f aca="false">IF(COUNTIF(поверки!$L$6:$L$3175,поверки!$L2315)&gt;1,"Дубликат","")</f>
        <v/>
      </c>
      <c r="O2315" s="18" t="n">
        <v>2310</v>
      </c>
      <c r="P2315" s="17" t="str">
        <f aca="false">CONCATENATE(TEXT(MONTH(поверки!$G2315),"00"),"/",TEXT(поверки!$O2315,"000"), "/",TEXT(YEAR(поверки!$G2315)-2000,"00"))</f>
        <v>04/2310/25</v>
      </c>
      <c r="Q2315" s="17" t="str">
        <f aca="false">VLOOKUP(поверки!$F2315,'соответстиви ОТ типу'!$K$4:$M$344,2,FALSE())</f>
        <v>СГМ ЭРИС-100</v>
      </c>
      <c r="R2315" s="17" t="s">
        <v>52</v>
      </c>
      <c r="S2315" s="17" t="s">
        <v>3978</v>
      </c>
      <c r="T2315" s="17" t="n">
        <v>8</v>
      </c>
      <c r="U2315" s="19" t="n">
        <f aca="false">VLOOKUP(поверки!$T2315,'Акты п-п'!$C$5:$I$57,2,FALSE())</f>
        <v>45767</v>
      </c>
      <c r="V2315" s="19" t="n">
        <f aca="false">VLOOKUP(поверки!$T2315,'Акты п-п'!$C$5:$I$57,3,FALSE())</f>
        <v>45770</v>
      </c>
      <c r="W2315" s="17" t="str">
        <f aca="false">VLOOKUP(поверки!$T2315,'Акты п-п'!$C$5:$I$57,5,FALSE())</f>
        <v>Чупин А.А.</v>
      </c>
      <c r="X2315" s="17" t="n">
        <f aca="false">поверки!$G2315-поверки!$U2315</f>
        <v>2</v>
      </c>
      <c r="Y2315" s="17" t="n">
        <f aca="false">поверки!$V2315-поверки!$G2315</f>
        <v>1</v>
      </c>
      <c r="Z2315" s="17" t="str">
        <f aca="false">CONCATENATE(поверки!$Q2315," ",поверки!$S2315," номер ",поверки!$H2315)</f>
        <v>СГМ ЭРИС-100 СГМ ЭРИС-100 номер 112160193</v>
      </c>
    </row>
    <row r="2316" customFormat="false" ht="17.9" hidden="false" customHeight="false" outlineLevel="0" collapsed="false">
      <c r="B2316" s="1" t="s">
        <v>3974</v>
      </c>
      <c r="C2316" s="1" t="s">
        <v>30</v>
      </c>
      <c r="D2316" s="1" t="s">
        <v>446</v>
      </c>
      <c r="F2316" s="1" t="s">
        <v>3975</v>
      </c>
      <c r="G2316" s="16" t="n">
        <v>45769</v>
      </c>
      <c r="H2316" s="6" t="s">
        <v>5026</v>
      </c>
      <c r="J2316" s="1" t="s">
        <v>34</v>
      </c>
      <c r="K2316" s="1" t="s">
        <v>35</v>
      </c>
      <c r="L2316" s="1" t="s">
        <v>5027</v>
      </c>
      <c r="M2316" s="17" t="str">
        <f aca="false">IF(COUNTIF(поверки!$H$6:$H$3175,поверки!$H2316)&gt;1,"Дубликат","")</f>
        <v/>
      </c>
      <c r="N2316" s="17" t="str">
        <f aca="false">IF(COUNTIF(поверки!$L$6:$L$3175,поверки!$L2316)&gt;1,"Дубликат","")</f>
        <v/>
      </c>
      <c r="O2316" s="18" t="n">
        <v>2311</v>
      </c>
      <c r="P2316" s="17" t="str">
        <f aca="false">CONCATENATE(TEXT(MONTH(поверки!$G2316),"00"),"/",TEXT(поверки!$O2316,"000"), "/",TEXT(YEAR(поверки!$G2316)-2000,"00"))</f>
        <v>04/2311/25</v>
      </c>
      <c r="Q2316" s="17" t="str">
        <f aca="false">VLOOKUP(поверки!$F2316,'соответстиви ОТ типу'!$K$4:$M$344,2,FALSE())</f>
        <v>СГМ ЭРИС-100</v>
      </c>
      <c r="R2316" s="17" t="s">
        <v>52</v>
      </c>
      <c r="S2316" s="17" t="s">
        <v>3978</v>
      </c>
      <c r="T2316" s="17" t="n">
        <v>8</v>
      </c>
      <c r="U2316" s="19" t="n">
        <f aca="false">VLOOKUP(поверки!$T2316,'Акты п-п'!$C$5:$I$57,2,FALSE())</f>
        <v>45767</v>
      </c>
      <c r="V2316" s="19" t="n">
        <f aca="false">VLOOKUP(поверки!$T2316,'Акты п-п'!$C$5:$I$57,3,FALSE())</f>
        <v>45770</v>
      </c>
      <c r="W2316" s="17" t="str">
        <f aca="false">VLOOKUP(поверки!$T2316,'Акты п-п'!$C$5:$I$57,5,FALSE())</f>
        <v>Чупин А.А.</v>
      </c>
      <c r="X2316" s="17" t="n">
        <f aca="false">поверки!$G2316-поверки!$U2316</f>
        <v>2</v>
      </c>
      <c r="Y2316" s="17" t="n">
        <f aca="false">поверки!$V2316-поверки!$G2316</f>
        <v>1</v>
      </c>
      <c r="Z2316" s="17" t="str">
        <f aca="false">CONCATENATE(поверки!$Q2316," ",поверки!$S2316," номер ",поверки!$H2316)</f>
        <v>СГМ ЭРИС-100 СГМ ЭРИС-100 номер 112160067</v>
      </c>
    </row>
    <row r="2317" customFormat="false" ht="17.9" hidden="false" customHeight="false" outlineLevel="0" collapsed="false">
      <c r="B2317" s="1" t="s">
        <v>3974</v>
      </c>
      <c r="C2317" s="1" t="s">
        <v>30</v>
      </c>
      <c r="D2317" s="1" t="s">
        <v>446</v>
      </c>
      <c r="F2317" s="1" t="s">
        <v>3975</v>
      </c>
      <c r="G2317" s="16" t="n">
        <v>45769</v>
      </c>
      <c r="H2317" s="6" t="s">
        <v>5028</v>
      </c>
      <c r="J2317" s="1" t="s">
        <v>34</v>
      </c>
      <c r="K2317" s="1" t="s">
        <v>35</v>
      </c>
      <c r="L2317" s="1" t="s">
        <v>5029</v>
      </c>
      <c r="M2317" s="17" t="str">
        <f aca="false">IF(COUNTIF(поверки!$H$6:$H$3175,поверки!$H2317)&gt;1,"Дубликат","")</f>
        <v/>
      </c>
      <c r="N2317" s="17" t="str">
        <f aca="false">IF(COUNTIF(поверки!$L$6:$L$3175,поверки!$L2317)&gt;1,"Дубликат","")</f>
        <v/>
      </c>
      <c r="O2317" s="18" t="n">
        <v>2312</v>
      </c>
      <c r="P2317" s="17" t="str">
        <f aca="false">CONCATENATE(TEXT(MONTH(поверки!$G2317),"00"),"/",TEXT(поверки!$O2317,"000"), "/",TEXT(YEAR(поверки!$G2317)-2000,"00"))</f>
        <v>04/2312/25</v>
      </c>
      <c r="Q2317" s="17" t="str">
        <f aca="false">VLOOKUP(поверки!$F2317,'соответстиви ОТ типу'!$K$4:$M$344,2,FALSE())</f>
        <v>СГМ ЭРИС-100</v>
      </c>
      <c r="R2317" s="17" t="s">
        <v>52</v>
      </c>
      <c r="S2317" s="17" t="s">
        <v>3978</v>
      </c>
      <c r="T2317" s="17" t="n">
        <v>8</v>
      </c>
      <c r="U2317" s="19" t="n">
        <f aca="false">VLOOKUP(поверки!$T2317,'Акты п-п'!$C$5:$I$57,2,FALSE())</f>
        <v>45767</v>
      </c>
      <c r="V2317" s="19" t="n">
        <f aca="false">VLOOKUP(поверки!$T2317,'Акты п-п'!$C$5:$I$57,3,FALSE())</f>
        <v>45770</v>
      </c>
      <c r="W2317" s="17" t="str">
        <f aca="false">VLOOKUP(поверки!$T2317,'Акты п-п'!$C$5:$I$57,5,FALSE())</f>
        <v>Чупин А.А.</v>
      </c>
      <c r="X2317" s="17" t="n">
        <f aca="false">поверки!$G2317-поверки!$U2317</f>
        <v>2</v>
      </c>
      <c r="Y2317" s="17" t="n">
        <f aca="false">поверки!$V2317-поверки!$G2317</f>
        <v>1</v>
      </c>
      <c r="Z2317" s="17" t="str">
        <f aca="false">CONCATENATE(поверки!$Q2317," ",поверки!$S2317," номер ",поверки!$H2317)</f>
        <v>СГМ ЭРИС-100 СГМ ЭРИС-100 номер 112160263</v>
      </c>
    </row>
    <row r="2318" customFormat="false" ht="17.9" hidden="false" customHeight="false" outlineLevel="0" collapsed="false">
      <c r="B2318" s="1" t="s">
        <v>3974</v>
      </c>
      <c r="C2318" s="1" t="s">
        <v>30</v>
      </c>
      <c r="D2318" s="1" t="s">
        <v>446</v>
      </c>
      <c r="F2318" s="1" t="s">
        <v>3975</v>
      </c>
      <c r="G2318" s="16" t="n">
        <v>45769</v>
      </c>
      <c r="H2318" s="6" t="s">
        <v>5030</v>
      </c>
      <c r="J2318" s="1" t="s">
        <v>34</v>
      </c>
      <c r="K2318" s="1" t="s">
        <v>35</v>
      </c>
      <c r="L2318" s="1" t="s">
        <v>5031</v>
      </c>
      <c r="M2318" s="17" t="str">
        <f aca="false">IF(COUNTIF(поверки!$H$6:$H$3175,поверки!$H2318)&gt;1,"Дубликат","")</f>
        <v/>
      </c>
      <c r="N2318" s="17" t="str">
        <f aca="false">IF(COUNTIF(поверки!$L$6:$L$3175,поверки!$L2318)&gt;1,"Дубликат","")</f>
        <v/>
      </c>
      <c r="O2318" s="18" t="n">
        <v>2313</v>
      </c>
      <c r="P2318" s="17" t="str">
        <f aca="false">CONCATENATE(TEXT(MONTH(поверки!$G2318),"00"),"/",TEXT(поверки!$O2318,"000"), "/",TEXT(YEAR(поверки!$G2318)-2000,"00"))</f>
        <v>04/2313/25</v>
      </c>
      <c r="Q2318" s="17" t="str">
        <f aca="false">VLOOKUP(поверки!$F2318,'соответстиви ОТ типу'!$K$4:$M$344,2,FALSE())</f>
        <v>СГМ ЭРИС-100</v>
      </c>
      <c r="R2318" s="17" t="s">
        <v>52</v>
      </c>
      <c r="S2318" s="17" t="s">
        <v>3978</v>
      </c>
      <c r="T2318" s="17" t="n">
        <v>8</v>
      </c>
      <c r="U2318" s="19" t="n">
        <f aca="false">VLOOKUP(поверки!$T2318,'Акты п-п'!$C$5:$I$57,2,FALSE())</f>
        <v>45767</v>
      </c>
      <c r="V2318" s="19" t="n">
        <f aca="false">VLOOKUP(поверки!$T2318,'Акты п-п'!$C$5:$I$57,3,FALSE())</f>
        <v>45770</v>
      </c>
      <c r="W2318" s="17" t="str">
        <f aca="false">VLOOKUP(поверки!$T2318,'Акты п-п'!$C$5:$I$57,5,FALSE())</f>
        <v>Чупин А.А.</v>
      </c>
      <c r="X2318" s="17" t="n">
        <f aca="false">поверки!$G2318-поверки!$U2318</f>
        <v>2</v>
      </c>
      <c r="Y2318" s="17" t="n">
        <f aca="false">поверки!$V2318-поверки!$G2318</f>
        <v>1</v>
      </c>
      <c r="Z2318" s="17" t="str">
        <f aca="false">CONCATENATE(поверки!$Q2318," ",поверки!$S2318," номер ",поверки!$H2318)</f>
        <v>СГМ ЭРИС-100 СГМ ЭРИС-100 номер 112160002</v>
      </c>
    </row>
    <row r="2319" customFormat="false" ht="17.9" hidden="false" customHeight="false" outlineLevel="0" collapsed="false">
      <c r="B2319" s="1" t="s">
        <v>3974</v>
      </c>
      <c r="C2319" s="1" t="s">
        <v>30</v>
      </c>
      <c r="D2319" s="1" t="s">
        <v>446</v>
      </c>
      <c r="F2319" s="1" t="s">
        <v>3975</v>
      </c>
      <c r="G2319" s="16" t="n">
        <v>45769</v>
      </c>
      <c r="H2319" s="6" t="s">
        <v>5032</v>
      </c>
      <c r="J2319" s="1" t="s">
        <v>34</v>
      </c>
      <c r="K2319" s="1" t="s">
        <v>35</v>
      </c>
      <c r="L2319" s="1" t="s">
        <v>5033</v>
      </c>
      <c r="M2319" s="17" t="str">
        <f aca="false">IF(COUNTIF(поверки!$H$6:$H$3175,поверки!$H2319)&gt;1,"Дубликат","")</f>
        <v/>
      </c>
      <c r="N2319" s="17" t="str">
        <f aca="false">IF(COUNTIF(поверки!$L$6:$L$3175,поверки!$L2319)&gt;1,"Дубликат","")</f>
        <v/>
      </c>
      <c r="O2319" s="18" t="n">
        <v>2314</v>
      </c>
      <c r="P2319" s="17" t="str">
        <f aca="false">CONCATENATE(TEXT(MONTH(поверки!$G2319),"00"),"/",TEXT(поверки!$O2319,"000"), "/",TEXT(YEAR(поверки!$G2319)-2000,"00"))</f>
        <v>04/2314/25</v>
      </c>
      <c r="Q2319" s="17" t="str">
        <f aca="false">VLOOKUP(поверки!$F2319,'соответстиви ОТ типу'!$K$4:$M$344,2,FALSE())</f>
        <v>СГМ ЭРИС-100</v>
      </c>
      <c r="R2319" s="17" t="s">
        <v>52</v>
      </c>
      <c r="S2319" s="17" t="s">
        <v>3978</v>
      </c>
      <c r="T2319" s="17" t="n">
        <v>8</v>
      </c>
      <c r="U2319" s="19" t="n">
        <f aca="false">VLOOKUP(поверки!$T2319,'Акты п-п'!$C$5:$I$57,2,FALSE())</f>
        <v>45767</v>
      </c>
      <c r="V2319" s="19" t="n">
        <f aca="false">VLOOKUP(поверки!$T2319,'Акты п-п'!$C$5:$I$57,3,FALSE())</f>
        <v>45770</v>
      </c>
      <c r="W2319" s="17" t="str">
        <f aca="false">VLOOKUP(поверки!$T2319,'Акты п-п'!$C$5:$I$57,5,FALSE())</f>
        <v>Чупин А.А.</v>
      </c>
      <c r="X2319" s="17" t="n">
        <f aca="false">поверки!$G2319-поверки!$U2319</f>
        <v>2</v>
      </c>
      <c r="Y2319" s="17" t="n">
        <f aca="false">поверки!$V2319-поверки!$G2319</f>
        <v>1</v>
      </c>
      <c r="Z2319" s="17" t="str">
        <f aca="false">CONCATENATE(поверки!$Q2319," ",поверки!$S2319," номер ",поверки!$H2319)</f>
        <v>СГМ ЭРИС-100 СГМ ЭРИС-100 номер 112160272</v>
      </c>
    </row>
    <row r="2320" customFormat="false" ht="17.9" hidden="false" customHeight="false" outlineLevel="0" collapsed="false">
      <c r="B2320" s="1" t="s">
        <v>3974</v>
      </c>
      <c r="C2320" s="1" t="s">
        <v>30</v>
      </c>
      <c r="D2320" s="1" t="s">
        <v>446</v>
      </c>
      <c r="F2320" s="1" t="s">
        <v>3975</v>
      </c>
      <c r="G2320" s="16" t="n">
        <v>45769</v>
      </c>
      <c r="H2320" s="6" t="s">
        <v>5034</v>
      </c>
      <c r="J2320" s="1" t="s">
        <v>34</v>
      </c>
      <c r="K2320" s="1" t="s">
        <v>35</v>
      </c>
      <c r="L2320" s="1" t="s">
        <v>5035</v>
      </c>
      <c r="M2320" s="17" t="str">
        <f aca="false">IF(COUNTIF(поверки!$H$6:$H$3175,поверки!$H2320)&gt;1,"Дубликат","")</f>
        <v/>
      </c>
      <c r="N2320" s="17" t="str">
        <f aca="false">IF(COUNTIF(поверки!$L$6:$L$3175,поверки!$L2320)&gt;1,"Дубликат","")</f>
        <v/>
      </c>
      <c r="O2320" s="18" t="n">
        <v>2315</v>
      </c>
      <c r="P2320" s="17" t="str">
        <f aca="false">CONCATENATE(TEXT(MONTH(поверки!$G2320),"00"),"/",TEXT(поверки!$O2320,"000"), "/",TEXT(YEAR(поверки!$G2320)-2000,"00"))</f>
        <v>04/2315/25</v>
      </c>
      <c r="Q2320" s="17" t="str">
        <f aca="false">VLOOKUP(поверки!$F2320,'соответстиви ОТ типу'!$K$4:$M$344,2,FALSE())</f>
        <v>СГМ ЭРИС-100</v>
      </c>
      <c r="R2320" s="17" t="s">
        <v>52</v>
      </c>
      <c r="S2320" s="17" t="s">
        <v>3978</v>
      </c>
      <c r="T2320" s="17" t="n">
        <v>8</v>
      </c>
      <c r="U2320" s="19" t="n">
        <f aca="false">VLOOKUP(поверки!$T2320,'Акты п-п'!$C$5:$I$57,2,FALSE())</f>
        <v>45767</v>
      </c>
      <c r="V2320" s="19" t="n">
        <f aca="false">VLOOKUP(поверки!$T2320,'Акты п-п'!$C$5:$I$57,3,FALSE())</f>
        <v>45770</v>
      </c>
      <c r="W2320" s="17" t="str">
        <f aca="false">VLOOKUP(поверки!$T2320,'Акты п-п'!$C$5:$I$57,5,FALSE())</f>
        <v>Чупин А.А.</v>
      </c>
      <c r="X2320" s="17" t="n">
        <f aca="false">поверки!$G2320-поверки!$U2320</f>
        <v>2</v>
      </c>
      <c r="Y2320" s="17" t="n">
        <f aca="false">поверки!$V2320-поверки!$G2320</f>
        <v>1</v>
      </c>
      <c r="Z2320" s="17" t="str">
        <f aca="false">CONCATENATE(поверки!$Q2320," ",поверки!$S2320," номер ",поверки!$H2320)</f>
        <v>СГМ ЭРИС-100 СГМ ЭРИС-100 номер 112160169</v>
      </c>
    </row>
    <row r="2321" customFormat="false" ht="17.9" hidden="false" customHeight="false" outlineLevel="0" collapsed="false">
      <c r="B2321" s="1" t="s">
        <v>3974</v>
      </c>
      <c r="C2321" s="1" t="s">
        <v>30</v>
      </c>
      <c r="D2321" s="1" t="s">
        <v>446</v>
      </c>
      <c r="F2321" s="1" t="s">
        <v>3975</v>
      </c>
      <c r="G2321" s="16" t="n">
        <v>45769</v>
      </c>
      <c r="H2321" s="6" t="s">
        <v>5036</v>
      </c>
      <c r="J2321" s="1" t="s">
        <v>34</v>
      </c>
      <c r="K2321" s="1" t="s">
        <v>35</v>
      </c>
      <c r="L2321" s="1" t="s">
        <v>5037</v>
      </c>
      <c r="M2321" s="17" t="str">
        <f aca="false">IF(COUNTIF(поверки!$H$6:$H$3175,поверки!$H2321)&gt;1,"Дубликат","")</f>
        <v/>
      </c>
      <c r="N2321" s="17" t="str">
        <f aca="false">IF(COUNTIF(поверки!$L$6:$L$3175,поверки!$L2321)&gt;1,"Дубликат","")</f>
        <v/>
      </c>
      <c r="O2321" s="18" t="n">
        <v>2316</v>
      </c>
      <c r="P2321" s="17" t="str">
        <f aca="false">CONCATENATE(TEXT(MONTH(поверки!$G2321),"00"),"/",TEXT(поверки!$O2321,"000"), "/",TEXT(YEAR(поверки!$G2321)-2000,"00"))</f>
        <v>04/2316/25</v>
      </c>
      <c r="Q2321" s="17" t="str">
        <f aca="false">VLOOKUP(поверки!$F2321,'соответстиви ОТ типу'!$K$4:$M$344,2,FALSE())</f>
        <v>СГМ ЭРИС-100</v>
      </c>
      <c r="R2321" s="17" t="s">
        <v>52</v>
      </c>
      <c r="S2321" s="17" t="s">
        <v>3978</v>
      </c>
      <c r="T2321" s="17" t="n">
        <v>8</v>
      </c>
      <c r="U2321" s="19" t="n">
        <f aca="false">VLOOKUP(поверки!$T2321,'Акты п-п'!$C$5:$I$57,2,FALSE())</f>
        <v>45767</v>
      </c>
      <c r="V2321" s="19" t="n">
        <f aca="false">VLOOKUP(поверки!$T2321,'Акты п-п'!$C$5:$I$57,3,FALSE())</f>
        <v>45770</v>
      </c>
      <c r="W2321" s="17" t="str">
        <f aca="false">VLOOKUP(поверки!$T2321,'Акты п-п'!$C$5:$I$57,5,FALSE())</f>
        <v>Чупин А.А.</v>
      </c>
      <c r="X2321" s="17" t="n">
        <f aca="false">поверки!$G2321-поверки!$U2321</f>
        <v>2</v>
      </c>
      <c r="Y2321" s="17" t="n">
        <f aca="false">поверки!$V2321-поверки!$G2321</f>
        <v>1</v>
      </c>
      <c r="Z2321" s="17" t="str">
        <f aca="false">CONCATENATE(поверки!$Q2321," ",поверки!$S2321," номер ",поверки!$H2321)</f>
        <v>СГМ ЭРИС-100 СГМ ЭРИС-100 номер 112160282</v>
      </c>
    </row>
    <row r="2322" customFormat="false" ht="17.9" hidden="false" customHeight="false" outlineLevel="0" collapsed="false">
      <c r="B2322" s="1" t="s">
        <v>3974</v>
      </c>
      <c r="C2322" s="1" t="s">
        <v>30</v>
      </c>
      <c r="D2322" s="1" t="s">
        <v>446</v>
      </c>
      <c r="F2322" s="1" t="s">
        <v>3975</v>
      </c>
      <c r="G2322" s="16" t="n">
        <v>45769</v>
      </c>
      <c r="H2322" s="6" t="s">
        <v>5038</v>
      </c>
      <c r="J2322" s="1" t="s">
        <v>34</v>
      </c>
      <c r="K2322" s="1" t="s">
        <v>35</v>
      </c>
      <c r="L2322" s="1" t="s">
        <v>5039</v>
      </c>
      <c r="M2322" s="17" t="str">
        <f aca="false">IF(COUNTIF(поверки!$H$6:$H$3175,поверки!$H2322)&gt;1,"Дубликат","")</f>
        <v/>
      </c>
      <c r="N2322" s="17" t="str">
        <f aca="false">IF(COUNTIF(поверки!$L$6:$L$3175,поверки!$L2322)&gt;1,"Дубликат","")</f>
        <v/>
      </c>
      <c r="O2322" s="18" t="n">
        <v>2317</v>
      </c>
      <c r="P2322" s="17" t="str">
        <f aca="false">CONCATENATE(TEXT(MONTH(поверки!$G2322),"00"),"/",TEXT(поверки!$O2322,"000"), "/",TEXT(YEAR(поверки!$G2322)-2000,"00"))</f>
        <v>04/2317/25</v>
      </c>
      <c r="Q2322" s="17" t="str">
        <f aca="false">VLOOKUP(поверки!$F2322,'соответстиви ОТ типу'!$K$4:$M$344,2,FALSE())</f>
        <v>СГМ ЭРИС-100</v>
      </c>
      <c r="R2322" s="17" t="s">
        <v>52</v>
      </c>
      <c r="S2322" s="17" t="s">
        <v>3978</v>
      </c>
      <c r="T2322" s="17" t="n">
        <v>8</v>
      </c>
      <c r="U2322" s="19" t="n">
        <f aca="false">VLOOKUP(поверки!$T2322,'Акты п-п'!$C$5:$I$57,2,FALSE())</f>
        <v>45767</v>
      </c>
      <c r="V2322" s="19" t="n">
        <f aca="false">VLOOKUP(поверки!$T2322,'Акты п-п'!$C$5:$I$57,3,FALSE())</f>
        <v>45770</v>
      </c>
      <c r="W2322" s="17" t="str">
        <f aca="false">VLOOKUP(поверки!$T2322,'Акты п-п'!$C$5:$I$57,5,FALSE())</f>
        <v>Чупин А.А.</v>
      </c>
      <c r="X2322" s="17" t="n">
        <f aca="false">поверки!$G2322-поверки!$U2322</f>
        <v>2</v>
      </c>
      <c r="Y2322" s="17" t="n">
        <f aca="false">поверки!$V2322-поверки!$G2322</f>
        <v>1</v>
      </c>
      <c r="Z2322" s="17" t="str">
        <f aca="false">CONCATENATE(поверки!$Q2322," ",поверки!$S2322," номер ",поверки!$H2322)</f>
        <v>СГМ ЭРИС-100 СГМ ЭРИС-100 номер 112160191</v>
      </c>
    </row>
    <row r="2323" customFormat="false" ht="17.9" hidden="false" customHeight="false" outlineLevel="0" collapsed="false">
      <c r="B2323" s="1" t="s">
        <v>3974</v>
      </c>
      <c r="C2323" s="1" t="s">
        <v>30</v>
      </c>
      <c r="D2323" s="1" t="s">
        <v>446</v>
      </c>
      <c r="F2323" s="1" t="s">
        <v>3975</v>
      </c>
      <c r="G2323" s="16" t="n">
        <v>45769</v>
      </c>
      <c r="H2323" s="6" t="s">
        <v>5040</v>
      </c>
      <c r="J2323" s="1" t="s">
        <v>34</v>
      </c>
      <c r="K2323" s="1" t="s">
        <v>35</v>
      </c>
      <c r="L2323" s="1" t="s">
        <v>5041</v>
      </c>
      <c r="M2323" s="17" t="str">
        <f aca="false">IF(COUNTIF(поверки!$H$6:$H$3175,поверки!$H2323)&gt;1,"Дубликат","")</f>
        <v/>
      </c>
      <c r="N2323" s="17" t="str">
        <f aca="false">IF(COUNTIF(поверки!$L$6:$L$3175,поверки!$L2323)&gt;1,"Дубликат","")</f>
        <v/>
      </c>
      <c r="O2323" s="18" t="n">
        <v>2318</v>
      </c>
      <c r="P2323" s="17" t="str">
        <f aca="false">CONCATENATE(TEXT(MONTH(поверки!$G2323),"00"),"/",TEXT(поверки!$O2323,"000"), "/",TEXT(YEAR(поверки!$G2323)-2000,"00"))</f>
        <v>04/2318/25</v>
      </c>
      <c r="Q2323" s="17" t="str">
        <f aca="false">VLOOKUP(поверки!$F2323,'соответстиви ОТ типу'!$K$4:$M$344,2,FALSE())</f>
        <v>СГМ ЭРИС-100</v>
      </c>
      <c r="R2323" s="17" t="s">
        <v>52</v>
      </c>
      <c r="S2323" s="17" t="s">
        <v>3978</v>
      </c>
      <c r="T2323" s="17" t="n">
        <v>8</v>
      </c>
      <c r="U2323" s="19" t="n">
        <f aca="false">VLOOKUP(поверки!$T2323,'Акты п-п'!$C$5:$I$57,2,FALSE())</f>
        <v>45767</v>
      </c>
      <c r="V2323" s="19" t="n">
        <f aca="false">VLOOKUP(поверки!$T2323,'Акты п-п'!$C$5:$I$57,3,FALSE())</f>
        <v>45770</v>
      </c>
      <c r="W2323" s="17" t="str">
        <f aca="false">VLOOKUP(поверки!$T2323,'Акты п-п'!$C$5:$I$57,5,FALSE())</f>
        <v>Чупин А.А.</v>
      </c>
      <c r="X2323" s="17" t="n">
        <f aca="false">поверки!$G2323-поверки!$U2323</f>
        <v>2</v>
      </c>
      <c r="Y2323" s="17" t="n">
        <f aca="false">поверки!$V2323-поверки!$G2323</f>
        <v>1</v>
      </c>
      <c r="Z2323" s="17" t="str">
        <f aca="false">CONCATENATE(поверки!$Q2323," ",поверки!$S2323," номер ",поверки!$H2323)</f>
        <v>СГМ ЭРИС-100 СГМ ЭРИС-100 номер 112160174</v>
      </c>
    </row>
    <row r="2324" customFormat="false" ht="17.9" hidden="false" customHeight="false" outlineLevel="0" collapsed="false">
      <c r="B2324" s="1" t="s">
        <v>3974</v>
      </c>
      <c r="C2324" s="1" t="s">
        <v>30</v>
      </c>
      <c r="D2324" s="1" t="s">
        <v>446</v>
      </c>
      <c r="F2324" s="1" t="s">
        <v>3975</v>
      </c>
      <c r="G2324" s="16" t="n">
        <v>45769</v>
      </c>
      <c r="H2324" s="6" t="s">
        <v>5042</v>
      </c>
      <c r="J2324" s="1" t="s">
        <v>34</v>
      </c>
      <c r="K2324" s="1" t="s">
        <v>35</v>
      </c>
      <c r="L2324" s="1" t="s">
        <v>5043</v>
      </c>
      <c r="M2324" s="17" t="str">
        <f aca="false">IF(COUNTIF(поверки!$H$6:$H$3175,поверки!$H2324)&gt;1,"Дубликат","")</f>
        <v/>
      </c>
      <c r="N2324" s="17" t="str">
        <f aca="false">IF(COUNTIF(поверки!$L$6:$L$3175,поверки!$L2324)&gt;1,"Дубликат","")</f>
        <v/>
      </c>
      <c r="O2324" s="18" t="n">
        <v>2319</v>
      </c>
      <c r="P2324" s="17" t="str">
        <f aca="false">CONCATENATE(TEXT(MONTH(поверки!$G2324),"00"),"/",TEXT(поверки!$O2324,"000"), "/",TEXT(YEAR(поверки!$G2324)-2000,"00"))</f>
        <v>04/2319/25</v>
      </c>
      <c r="Q2324" s="17" t="str">
        <f aca="false">VLOOKUP(поверки!$F2324,'соответстиви ОТ типу'!$K$4:$M$344,2,FALSE())</f>
        <v>СГМ ЭРИС-100</v>
      </c>
      <c r="R2324" s="17" t="s">
        <v>52</v>
      </c>
      <c r="S2324" s="17" t="s">
        <v>3978</v>
      </c>
      <c r="T2324" s="17" t="n">
        <v>8</v>
      </c>
      <c r="U2324" s="19" t="n">
        <f aca="false">VLOOKUP(поверки!$T2324,'Акты п-п'!$C$5:$I$57,2,FALSE())</f>
        <v>45767</v>
      </c>
      <c r="V2324" s="19" t="n">
        <f aca="false">VLOOKUP(поверки!$T2324,'Акты п-п'!$C$5:$I$57,3,FALSE())</f>
        <v>45770</v>
      </c>
      <c r="W2324" s="17" t="str">
        <f aca="false">VLOOKUP(поверки!$T2324,'Акты п-п'!$C$5:$I$57,5,FALSE())</f>
        <v>Чупин А.А.</v>
      </c>
      <c r="X2324" s="17" t="n">
        <f aca="false">поверки!$G2324-поверки!$U2324</f>
        <v>2</v>
      </c>
      <c r="Y2324" s="17" t="n">
        <f aca="false">поверки!$V2324-поверки!$G2324</f>
        <v>1</v>
      </c>
      <c r="Z2324" s="17" t="str">
        <f aca="false">CONCATENATE(поверки!$Q2324," ",поверки!$S2324," номер ",поверки!$H2324)</f>
        <v>СГМ ЭРИС-100 СГМ ЭРИС-100 номер 112160064</v>
      </c>
    </row>
    <row r="2325" customFormat="false" ht="17.9" hidden="false" customHeight="false" outlineLevel="0" collapsed="false">
      <c r="B2325" s="1" t="s">
        <v>3974</v>
      </c>
      <c r="C2325" s="1" t="s">
        <v>30</v>
      </c>
      <c r="D2325" s="1" t="s">
        <v>446</v>
      </c>
      <c r="F2325" s="1" t="s">
        <v>3975</v>
      </c>
      <c r="G2325" s="16" t="n">
        <v>45769</v>
      </c>
      <c r="H2325" s="6" t="s">
        <v>5044</v>
      </c>
      <c r="J2325" s="1" t="s">
        <v>34</v>
      </c>
      <c r="K2325" s="1" t="s">
        <v>35</v>
      </c>
      <c r="L2325" s="1" t="s">
        <v>5045</v>
      </c>
      <c r="M2325" s="17" t="str">
        <f aca="false">IF(COUNTIF(поверки!$H$6:$H$3175,поверки!$H2325)&gt;1,"Дубликат","")</f>
        <v/>
      </c>
      <c r="N2325" s="17" t="str">
        <f aca="false">IF(COUNTIF(поверки!$L$6:$L$3175,поверки!$L2325)&gt;1,"Дубликат","")</f>
        <v/>
      </c>
      <c r="O2325" s="18" t="n">
        <v>2320</v>
      </c>
      <c r="P2325" s="17" t="str">
        <f aca="false">CONCATENATE(TEXT(MONTH(поверки!$G2325),"00"),"/",TEXT(поверки!$O2325,"000"), "/",TEXT(YEAR(поверки!$G2325)-2000,"00"))</f>
        <v>04/2320/25</v>
      </c>
      <c r="Q2325" s="17" t="str">
        <f aca="false">VLOOKUP(поверки!$F2325,'соответстиви ОТ типу'!$K$4:$M$344,2,FALSE())</f>
        <v>СГМ ЭРИС-100</v>
      </c>
      <c r="R2325" s="17" t="s">
        <v>52</v>
      </c>
      <c r="S2325" s="17" t="s">
        <v>3978</v>
      </c>
      <c r="T2325" s="17" t="n">
        <v>8</v>
      </c>
      <c r="U2325" s="19" t="n">
        <f aca="false">VLOOKUP(поверки!$T2325,'Акты п-п'!$C$5:$I$57,2,FALSE())</f>
        <v>45767</v>
      </c>
      <c r="V2325" s="19" t="n">
        <f aca="false">VLOOKUP(поверки!$T2325,'Акты п-п'!$C$5:$I$57,3,FALSE())</f>
        <v>45770</v>
      </c>
      <c r="W2325" s="17" t="str">
        <f aca="false">VLOOKUP(поверки!$T2325,'Акты п-п'!$C$5:$I$57,5,FALSE())</f>
        <v>Чупин А.А.</v>
      </c>
      <c r="X2325" s="17" t="n">
        <f aca="false">поверки!$G2325-поверки!$U2325</f>
        <v>2</v>
      </c>
      <c r="Y2325" s="17" t="n">
        <f aca="false">поверки!$V2325-поверки!$G2325</f>
        <v>1</v>
      </c>
      <c r="Z2325" s="17" t="str">
        <f aca="false">CONCATENATE(поверки!$Q2325," ",поверки!$S2325," номер ",поверки!$H2325)</f>
        <v>СГМ ЭРИС-100 СГМ ЭРИС-100 номер 112160115</v>
      </c>
    </row>
    <row r="2326" customFormat="false" ht="17.9" hidden="false" customHeight="false" outlineLevel="0" collapsed="false">
      <c r="B2326" s="1" t="s">
        <v>3974</v>
      </c>
      <c r="C2326" s="1" t="s">
        <v>30</v>
      </c>
      <c r="D2326" s="1" t="s">
        <v>446</v>
      </c>
      <c r="F2326" s="1" t="s">
        <v>3975</v>
      </c>
      <c r="G2326" s="16" t="n">
        <v>45769</v>
      </c>
      <c r="H2326" s="6" t="s">
        <v>5046</v>
      </c>
      <c r="J2326" s="1" t="s">
        <v>34</v>
      </c>
      <c r="K2326" s="1" t="s">
        <v>35</v>
      </c>
      <c r="L2326" s="1" t="s">
        <v>5047</v>
      </c>
      <c r="M2326" s="17" t="str">
        <f aca="false">IF(COUNTIF(поверки!$H$6:$H$3175,поверки!$H2326)&gt;1,"Дубликат","")</f>
        <v/>
      </c>
      <c r="N2326" s="17" t="str">
        <f aca="false">IF(COUNTIF(поверки!$L$6:$L$3175,поверки!$L2326)&gt;1,"Дубликат","")</f>
        <v/>
      </c>
      <c r="O2326" s="18" t="n">
        <v>2321</v>
      </c>
      <c r="P2326" s="17" t="str">
        <f aca="false">CONCATENATE(TEXT(MONTH(поверки!$G2326),"00"),"/",TEXT(поверки!$O2326,"000"), "/",TEXT(YEAR(поверки!$G2326)-2000,"00"))</f>
        <v>04/2321/25</v>
      </c>
      <c r="Q2326" s="17" t="str">
        <f aca="false">VLOOKUP(поверки!$F2326,'соответстиви ОТ типу'!$K$4:$M$344,2,FALSE())</f>
        <v>СГМ ЭРИС-100</v>
      </c>
      <c r="R2326" s="17" t="s">
        <v>52</v>
      </c>
      <c r="S2326" s="17" t="s">
        <v>3978</v>
      </c>
      <c r="T2326" s="17" t="n">
        <v>8</v>
      </c>
      <c r="U2326" s="19" t="n">
        <f aca="false">VLOOKUP(поверки!$T2326,'Акты п-п'!$C$5:$I$57,2,FALSE())</f>
        <v>45767</v>
      </c>
      <c r="V2326" s="19" t="n">
        <f aca="false">VLOOKUP(поверки!$T2326,'Акты п-п'!$C$5:$I$57,3,FALSE())</f>
        <v>45770</v>
      </c>
      <c r="W2326" s="17" t="str">
        <f aca="false">VLOOKUP(поверки!$T2326,'Акты п-п'!$C$5:$I$57,5,FALSE())</f>
        <v>Чупин А.А.</v>
      </c>
      <c r="X2326" s="17" t="n">
        <f aca="false">поверки!$G2326-поверки!$U2326</f>
        <v>2</v>
      </c>
      <c r="Y2326" s="17" t="n">
        <f aca="false">поверки!$V2326-поверки!$G2326</f>
        <v>1</v>
      </c>
      <c r="Z2326" s="17" t="str">
        <f aca="false">CONCATENATE(поверки!$Q2326," ",поверки!$S2326," номер ",поверки!$H2326)</f>
        <v>СГМ ЭРИС-100 СГМ ЭРИС-100 номер 112160058</v>
      </c>
    </row>
    <row r="2327" customFormat="false" ht="17.9" hidden="false" customHeight="false" outlineLevel="0" collapsed="false">
      <c r="B2327" s="1" t="s">
        <v>3974</v>
      </c>
      <c r="C2327" s="1" t="s">
        <v>30</v>
      </c>
      <c r="D2327" s="1" t="s">
        <v>446</v>
      </c>
      <c r="F2327" s="1" t="s">
        <v>3975</v>
      </c>
      <c r="G2327" s="16" t="n">
        <v>45769</v>
      </c>
      <c r="H2327" s="6" t="s">
        <v>5048</v>
      </c>
      <c r="J2327" s="1" t="s">
        <v>34</v>
      </c>
      <c r="K2327" s="1" t="s">
        <v>35</v>
      </c>
      <c r="L2327" s="1" t="s">
        <v>5049</v>
      </c>
      <c r="M2327" s="17" t="str">
        <f aca="false">IF(COUNTIF(поверки!$H$6:$H$3175,поверки!$H2327)&gt;1,"Дубликат","")</f>
        <v/>
      </c>
      <c r="N2327" s="17" t="str">
        <f aca="false">IF(COUNTIF(поверки!$L$6:$L$3175,поверки!$L2327)&gt;1,"Дубликат","")</f>
        <v/>
      </c>
      <c r="O2327" s="18" t="n">
        <v>2322</v>
      </c>
      <c r="P2327" s="17" t="str">
        <f aca="false">CONCATENATE(TEXT(MONTH(поверки!$G2327),"00"),"/",TEXT(поверки!$O2327,"000"), "/",TEXT(YEAR(поверки!$G2327)-2000,"00"))</f>
        <v>04/2322/25</v>
      </c>
      <c r="Q2327" s="17" t="str">
        <f aca="false">VLOOKUP(поверки!$F2327,'соответстиви ОТ типу'!$K$4:$M$344,2,FALSE())</f>
        <v>СГМ ЭРИС-100</v>
      </c>
      <c r="R2327" s="17" t="s">
        <v>52</v>
      </c>
      <c r="S2327" s="17" t="s">
        <v>3978</v>
      </c>
      <c r="T2327" s="17" t="n">
        <v>8</v>
      </c>
      <c r="U2327" s="19" t="n">
        <f aca="false">VLOOKUP(поверки!$T2327,'Акты п-п'!$C$5:$I$57,2,FALSE())</f>
        <v>45767</v>
      </c>
      <c r="V2327" s="19" t="n">
        <f aca="false">VLOOKUP(поверки!$T2327,'Акты п-п'!$C$5:$I$57,3,FALSE())</f>
        <v>45770</v>
      </c>
      <c r="W2327" s="17" t="str">
        <f aca="false">VLOOKUP(поверки!$T2327,'Акты п-п'!$C$5:$I$57,5,FALSE())</f>
        <v>Чупин А.А.</v>
      </c>
      <c r="X2327" s="17" t="n">
        <f aca="false">поверки!$G2327-поверки!$U2327</f>
        <v>2</v>
      </c>
      <c r="Y2327" s="17" t="n">
        <f aca="false">поверки!$V2327-поверки!$G2327</f>
        <v>1</v>
      </c>
      <c r="Z2327" s="17" t="str">
        <f aca="false">CONCATENATE(поверки!$Q2327," ",поверки!$S2327," номер ",поверки!$H2327)</f>
        <v>СГМ ЭРИС-100 СГМ ЭРИС-100 номер 112150524</v>
      </c>
    </row>
    <row r="2328" customFormat="false" ht="17.9" hidden="false" customHeight="false" outlineLevel="0" collapsed="false">
      <c r="B2328" s="1" t="s">
        <v>3974</v>
      </c>
      <c r="C2328" s="1" t="s">
        <v>30</v>
      </c>
      <c r="D2328" s="1" t="s">
        <v>446</v>
      </c>
      <c r="F2328" s="1" t="s">
        <v>3975</v>
      </c>
      <c r="G2328" s="16" t="n">
        <v>45769</v>
      </c>
      <c r="H2328" s="6" t="s">
        <v>5050</v>
      </c>
      <c r="J2328" s="1" t="s">
        <v>34</v>
      </c>
      <c r="K2328" s="1" t="s">
        <v>35</v>
      </c>
      <c r="L2328" s="1" t="s">
        <v>5051</v>
      </c>
      <c r="M2328" s="17" t="str">
        <f aca="false">IF(COUNTIF(поверки!$H$6:$H$3175,поверки!$H2328)&gt;1,"Дубликат","")</f>
        <v/>
      </c>
      <c r="N2328" s="17" t="str">
        <f aca="false">IF(COUNTIF(поверки!$L$6:$L$3175,поверки!$L2328)&gt;1,"Дубликат","")</f>
        <v/>
      </c>
      <c r="O2328" s="18" t="n">
        <v>2323</v>
      </c>
      <c r="P2328" s="17" t="str">
        <f aca="false">CONCATENATE(TEXT(MONTH(поверки!$G2328),"00"),"/",TEXT(поверки!$O2328,"000"), "/",TEXT(YEAR(поверки!$G2328)-2000,"00"))</f>
        <v>04/2323/25</v>
      </c>
      <c r="Q2328" s="17" t="str">
        <f aca="false">VLOOKUP(поверки!$F2328,'соответстиви ОТ типу'!$K$4:$M$344,2,FALSE())</f>
        <v>СГМ ЭРИС-100</v>
      </c>
      <c r="R2328" s="17" t="s">
        <v>52</v>
      </c>
      <c r="S2328" s="17" t="s">
        <v>3978</v>
      </c>
      <c r="T2328" s="17" t="n">
        <v>8</v>
      </c>
      <c r="U2328" s="19" t="n">
        <f aca="false">VLOOKUP(поверки!$T2328,'Акты п-п'!$C$5:$I$57,2,FALSE())</f>
        <v>45767</v>
      </c>
      <c r="V2328" s="19" t="n">
        <f aca="false">VLOOKUP(поверки!$T2328,'Акты п-п'!$C$5:$I$57,3,FALSE())</f>
        <v>45770</v>
      </c>
      <c r="W2328" s="17" t="str">
        <f aca="false">VLOOKUP(поверки!$T2328,'Акты п-п'!$C$5:$I$57,5,FALSE())</f>
        <v>Чупин А.А.</v>
      </c>
      <c r="X2328" s="17" t="n">
        <f aca="false">поверки!$G2328-поверки!$U2328</f>
        <v>2</v>
      </c>
      <c r="Y2328" s="17" t="n">
        <f aca="false">поверки!$V2328-поверки!$G2328</f>
        <v>1</v>
      </c>
      <c r="Z2328" s="17" t="str">
        <f aca="false">CONCATENATE(поверки!$Q2328," ",поверки!$S2328," номер ",поверки!$H2328)</f>
        <v>СГМ ЭРИС-100 СГМ ЭРИС-100 номер 112160294</v>
      </c>
    </row>
    <row r="2329" customFormat="false" ht="17.9" hidden="false" customHeight="false" outlineLevel="0" collapsed="false">
      <c r="B2329" s="1" t="s">
        <v>3974</v>
      </c>
      <c r="C2329" s="1" t="s">
        <v>30</v>
      </c>
      <c r="D2329" s="1" t="s">
        <v>446</v>
      </c>
      <c r="F2329" s="1" t="s">
        <v>3975</v>
      </c>
      <c r="G2329" s="16" t="n">
        <v>45769</v>
      </c>
      <c r="H2329" s="6" t="s">
        <v>5052</v>
      </c>
      <c r="J2329" s="1" t="s">
        <v>34</v>
      </c>
      <c r="K2329" s="1" t="s">
        <v>35</v>
      </c>
      <c r="L2329" s="1" t="s">
        <v>5053</v>
      </c>
      <c r="M2329" s="17" t="str">
        <f aca="false">IF(COUNTIF(поверки!$H$6:$H$3175,поверки!$H2329)&gt;1,"Дубликат","")</f>
        <v/>
      </c>
      <c r="N2329" s="17" t="str">
        <f aca="false">IF(COUNTIF(поверки!$L$6:$L$3175,поверки!$L2329)&gt;1,"Дубликат","")</f>
        <v/>
      </c>
      <c r="O2329" s="18" t="n">
        <v>2324</v>
      </c>
      <c r="P2329" s="17" t="str">
        <f aca="false">CONCATENATE(TEXT(MONTH(поверки!$G2329),"00"),"/",TEXT(поверки!$O2329,"000"), "/",TEXT(YEAR(поверки!$G2329)-2000,"00"))</f>
        <v>04/2324/25</v>
      </c>
      <c r="Q2329" s="17" t="str">
        <f aca="false">VLOOKUP(поверки!$F2329,'соответстиви ОТ типу'!$K$4:$M$344,2,FALSE())</f>
        <v>СГМ ЭРИС-100</v>
      </c>
      <c r="R2329" s="17" t="s">
        <v>52</v>
      </c>
      <c r="S2329" s="17" t="s">
        <v>3978</v>
      </c>
      <c r="T2329" s="17" t="n">
        <v>8</v>
      </c>
      <c r="U2329" s="19" t="n">
        <f aca="false">VLOOKUP(поверки!$T2329,'Акты п-п'!$C$5:$I$57,2,FALSE())</f>
        <v>45767</v>
      </c>
      <c r="V2329" s="19" t="n">
        <f aca="false">VLOOKUP(поверки!$T2329,'Акты п-п'!$C$5:$I$57,3,FALSE())</f>
        <v>45770</v>
      </c>
      <c r="W2329" s="17" t="str">
        <f aca="false">VLOOKUP(поверки!$T2329,'Акты п-п'!$C$5:$I$57,5,FALSE())</f>
        <v>Чупин А.А.</v>
      </c>
      <c r="X2329" s="17" t="n">
        <f aca="false">поверки!$G2329-поверки!$U2329</f>
        <v>2</v>
      </c>
      <c r="Y2329" s="17" t="n">
        <f aca="false">поверки!$V2329-поверки!$G2329</f>
        <v>1</v>
      </c>
      <c r="Z2329" s="17" t="str">
        <f aca="false">CONCATENATE(поверки!$Q2329," ",поверки!$S2329," номер ",поверки!$H2329)</f>
        <v>СГМ ЭРИС-100 СГМ ЭРИС-100 номер 112160030</v>
      </c>
    </row>
    <row r="2330" customFormat="false" ht="17.9" hidden="false" customHeight="false" outlineLevel="0" collapsed="false">
      <c r="B2330" s="1" t="s">
        <v>3974</v>
      </c>
      <c r="C2330" s="1" t="s">
        <v>30</v>
      </c>
      <c r="D2330" s="1" t="s">
        <v>446</v>
      </c>
      <c r="F2330" s="1" t="s">
        <v>3975</v>
      </c>
      <c r="G2330" s="16" t="n">
        <v>45769</v>
      </c>
      <c r="H2330" s="6" t="s">
        <v>5054</v>
      </c>
      <c r="J2330" s="1" t="s">
        <v>34</v>
      </c>
      <c r="K2330" s="1" t="s">
        <v>35</v>
      </c>
      <c r="L2330" s="1" t="s">
        <v>5055</v>
      </c>
      <c r="M2330" s="17" t="str">
        <f aca="false">IF(COUNTIF(поверки!$H$6:$H$3175,поверки!$H2330)&gt;1,"Дубликат","")</f>
        <v/>
      </c>
      <c r="N2330" s="17" t="str">
        <f aca="false">IF(COUNTIF(поверки!$L$6:$L$3175,поверки!$L2330)&gt;1,"Дубликат","")</f>
        <v/>
      </c>
      <c r="O2330" s="18" t="n">
        <v>2325</v>
      </c>
      <c r="P2330" s="17" t="str">
        <f aca="false">CONCATENATE(TEXT(MONTH(поверки!$G2330),"00"),"/",TEXT(поверки!$O2330,"000"), "/",TEXT(YEAR(поверки!$G2330)-2000,"00"))</f>
        <v>04/2325/25</v>
      </c>
      <c r="Q2330" s="17" t="str">
        <f aca="false">VLOOKUP(поверки!$F2330,'соответстиви ОТ типу'!$K$4:$M$344,2,FALSE())</f>
        <v>СГМ ЭРИС-100</v>
      </c>
      <c r="R2330" s="17" t="s">
        <v>52</v>
      </c>
      <c r="S2330" s="17" t="s">
        <v>3978</v>
      </c>
      <c r="T2330" s="17" t="n">
        <v>8</v>
      </c>
      <c r="U2330" s="19" t="n">
        <f aca="false">VLOOKUP(поверки!$T2330,'Акты п-п'!$C$5:$I$57,2,FALSE())</f>
        <v>45767</v>
      </c>
      <c r="V2330" s="19" t="n">
        <f aca="false">VLOOKUP(поверки!$T2330,'Акты п-п'!$C$5:$I$57,3,FALSE())</f>
        <v>45770</v>
      </c>
      <c r="W2330" s="17" t="str">
        <f aca="false">VLOOKUP(поверки!$T2330,'Акты п-п'!$C$5:$I$57,5,FALSE())</f>
        <v>Чупин А.А.</v>
      </c>
      <c r="X2330" s="17" t="n">
        <f aca="false">поверки!$G2330-поверки!$U2330</f>
        <v>2</v>
      </c>
      <c r="Y2330" s="17" t="n">
        <f aca="false">поверки!$V2330-поверки!$G2330</f>
        <v>1</v>
      </c>
      <c r="Z2330" s="17" t="str">
        <f aca="false">CONCATENATE(поверки!$Q2330," ",поверки!$S2330," номер ",поверки!$H2330)</f>
        <v>СГМ ЭРИС-100 СГМ ЭРИС-100 номер 112150199</v>
      </c>
    </row>
    <row r="2331" customFormat="false" ht="17.9" hidden="false" customHeight="false" outlineLevel="0" collapsed="false">
      <c r="B2331" s="1" t="s">
        <v>3974</v>
      </c>
      <c r="C2331" s="1" t="s">
        <v>30</v>
      </c>
      <c r="D2331" s="1" t="s">
        <v>446</v>
      </c>
      <c r="F2331" s="1" t="s">
        <v>3975</v>
      </c>
      <c r="G2331" s="16" t="n">
        <v>45769</v>
      </c>
      <c r="H2331" s="6" t="s">
        <v>5056</v>
      </c>
      <c r="J2331" s="1" t="s">
        <v>34</v>
      </c>
      <c r="K2331" s="1" t="s">
        <v>35</v>
      </c>
      <c r="L2331" s="1" t="s">
        <v>5057</v>
      </c>
      <c r="M2331" s="17" t="str">
        <f aca="false">IF(COUNTIF(поверки!$H$6:$H$3175,поверки!$H2331)&gt;1,"Дубликат","")</f>
        <v/>
      </c>
      <c r="N2331" s="17" t="str">
        <f aca="false">IF(COUNTIF(поверки!$L$6:$L$3175,поверки!$L2331)&gt;1,"Дубликат","")</f>
        <v/>
      </c>
      <c r="O2331" s="18" t="n">
        <v>2326</v>
      </c>
      <c r="P2331" s="17" t="str">
        <f aca="false">CONCATENATE(TEXT(MONTH(поверки!$G2331),"00"),"/",TEXT(поверки!$O2331,"000"), "/",TEXT(YEAR(поверки!$G2331)-2000,"00"))</f>
        <v>04/2326/25</v>
      </c>
      <c r="Q2331" s="17" t="str">
        <f aca="false">VLOOKUP(поверки!$F2331,'соответстиви ОТ типу'!$K$4:$M$344,2,FALSE())</f>
        <v>СГМ ЭРИС-100</v>
      </c>
      <c r="R2331" s="17" t="s">
        <v>52</v>
      </c>
      <c r="S2331" s="17" t="s">
        <v>3978</v>
      </c>
      <c r="T2331" s="17" t="n">
        <v>8</v>
      </c>
      <c r="U2331" s="19" t="n">
        <f aca="false">VLOOKUP(поверки!$T2331,'Акты п-п'!$C$5:$I$57,2,FALSE())</f>
        <v>45767</v>
      </c>
      <c r="V2331" s="19" t="n">
        <f aca="false">VLOOKUP(поверки!$T2331,'Акты п-п'!$C$5:$I$57,3,FALSE())</f>
        <v>45770</v>
      </c>
      <c r="W2331" s="17" t="str">
        <f aca="false">VLOOKUP(поверки!$T2331,'Акты п-п'!$C$5:$I$57,5,FALSE())</f>
        <v>Чупин А.А.</v>
      </c>
      <c r="X2331" s="17" t="n">
        <f aca="false">поверки!$G2331-поверки!$U2331</f>
        <v>2</v>
      </c>
      <c r="Y2331" s="17" t="n">
        <f aca="false">поверки!$V2331-поверки!$G2331</f>
        <v>1</v>
      </c>
      <c r="Z2331" s="17" t="str">
        <f aca="false">CONCATENATE(поверки!$Q2331," ",поверки!$S2331," номер ",поверки!$H2331)</f>
        <v>СГМ ЭРИС-100 СГМ ЭРИС-100 номер 112160068</v>
      </c>
    </row>
    <row r="2332" customFormat="false" ht="17.9" hidden="false" customHeight="false" outlineLevel="0" collapsed="false">
      <c r="B2332" s="1" t="s">
        <v>3974</v>
      </c>
      <c r="C2332" s="1" t="s">
        <v>30</v>
      </c>
      <c r="D2332" s="1" t="s">
        <v>446</v>
      </c>
      <c r="F2332" s="1" t="s">
        <v>3975</v>
      </c>
      <c r="G2332" s="16" t="n">
        <v>45769</v>
      </c>
      <c r="H2332" s="6" t="s">
        <v>5058</v>
      </c>
      <c r="J2332" s="1" t="s">
        <v>34</v>
      </c>
      <c r="K2332" s="1" t="s">
        <v>35</v>
      </c>
      <c r="L2332" s="1" t="s">
        <v>5059</v>
      </c>
      <c r="M2332" s="17" t="str">
        <f aca="false">IF(COUNTIF(поверки!$H$6:$H$3175,поверки!$H2332)&gt;1,"Дубликат","")</f>
        <v/>
      </c>
      <c r="N2332" s="17" t="str">
        <f aca="false">IF(COUNTIF(поверки!$L$6:$L$3175,поверки!$L2332)&gt;1,"Дубликат","")</f>
        <v/>
      </c>
      <c r="O2332" s="18" t="n">
        <v>2327</v>
      </c>
      <c r="P2332" s="17" t="str">
        <f aca="false">CONCATENATE(TEXT(MONTH(поверки!$G2332),"00"),"/",TEXT(поверки!$O2332,"000"), "/",TEXT(YEAR(поверки!$G2332)-2000,"00"))</f>
        <v>04/2327/25</v>
      </c>
      <c r="Q2332" s="17" t="str">
        <f aca="false">VLOOKUP(поверки!$F2332,'соответстиви ОТ типу'!$K$4:$M$344,2,FALSE())</f>
        <v>СГМ ЭРИС-100</v>
      </c>
      <c r="R2332" s="17" t="s">
        <v>52</v>
      </c>
      <c r="S2332" s="17" t="s">
        <v>3978</v>
      </c>
      <c r="T2332" s="17" t="n">
        <v>8</v>
      </c>
      <c r="U2332" s="19" t="n">
        <f aca="false">VLOOKUP(поверки!$T2332,'Акты п-п'!$C$5:$I$57,2,FALSE())</f>
        <v>45767</v>
      </c>
      <c r="V2332" s="19" t="n">
        <f aca="false">VLOOKUP(поверки!$T2332,'Акты п-п'!$C$5:$I$57,3,FALSE())</f>
        <v>45770</v>
      </c>
      <c r="W2332" s="17" t="str">
        <f aca="false">VLOOKUP(поверки!$T2332,'Акты п-п'!$C$5:$I$57,5,FALSE())</f>
        <v>Чупин А.А.</v>
      </c>
      <c r="X2332" s="17" t="n">
        <f aca="false">поверки!$G2332-поверки!$U2332</f>
        <v>2</v>
      </c>
      <c r="Y2332" s="17" t="n">
        <f aca="false">поверки!$V2332-поверки!$G2332</f>
        <v>1</v>
      </c>
      <c r="Z2332" s="17" t="str">
        <f aca="false">CONCATENATE(поверки!$Q2332," ",поверки!$S2332," номер ",поверки!$H2332)</f>
        <v>СГМ ЭРИС-100 СГМ ЭРИС-100 номер 112160297</v>
      </c>
    </row>
    <row r="2333" customFormat="false" ht="17.9" hidden="false" customHeight="false" outlineLevel="0" collapsed="false">
      <c r="B2333" s="1" t="s">
        <v>3974</v>
      </c>
      <c r="C2333" s="1" t="s">
        <v>30</v>
      </c>
      <c r="D2333" s="1" t="s">
        <v>446</v>
      </c>
      <c r="F2333" s="1" t="s">
        <v>3975</v>
      </c>
      <c r="G2333" s="16" t="n">
        <v>45769</v>
      </c>
      <c r="H2333" s="6" t="s">
        <v>5060</v>
      </c>
      <c r="J2333" s="1" t="s">
        <v>34</v>
      </c>
      <c r="K2333" s="1" t="s">
        <v>35</v>
      </c>
      <c r="L2333" s="1" t="s">
        <v>5061</v>
      </c>
      <c r="M2333" s="17" t="str">
        <f aca="false">IF(COUNTIF(поверки!$H$6:$H$3175,поверки!$H2333)&gt;1,"Дубликат","")</f>
        <v/>
      </c>
      <c r="N2333" s="17" t="str">
        <f aca="false">IF(COUNTIF(поверки!$L$6:$L$3175,поверки!$L2333)&gt;1,"Дубликат","")</f>
        <v/>
      </c>
      <c r="O2333" s="18" t="n">
        <v>2328</v>
      </c>
      <c r="P2333" s="17" t="str">
        <f aca="false">CONCATENATE(TEXT(MONTH(поверки!$G2333),"00"),"/",TEXT(поверки!$O2333,"000"), "/",TEXT(YEAR(поверки!$G2333)-2000,"00"))</f>
        <v>04/2328/25</v>
      </c>
      <c r="Q2333" s="17" t="str">
        <f aca="false">VLOOKUP(поверки!$F2333,'соответстиви ОТ типу'!$K$4:$M$344,2,FALSE())</f>
        <v>СГМ ЭРИС-100</v>
      </c>
      <c r="R2333" s="17" t="s">
        <v>52</v>
      </c>
      <c r="S2333" s="17" t="s">
        <v>3978</v>
      </c>
      <c r="T2333" s="17" t="n">
        <v>8</v>
      </c>
      <c r="U2333" s="19" t="n">
        <f aca="false">VLOOKUP(поверки!$T2333,'Акты п-п'!$C$5:$I$57,2,FALSE())</f>
        <v>45767</v>
      </c>
      <c r="V2333" s="19" t="n">
        <f aca="false">VLOOKUP(поверки!$T2333,'Акты п-п'!$C$5:$I$57,3,FALSE())</f>
        <v>45770</v>
      </c>
      <c r="W2333" s="17" t="str">
        <f aca="false">VLOOKUP(поверки!$T2333,'Акты п-п'!$C$5:$I$57,5,FALSE())</f>
        <v>Чупин А.А.</v>
      </c>
      <c r="X2333" s="17" t="n">
        <f aca="false">поверки!$G2333-поверки!$U2333</f>
        <v>2</v>
      </c>
      <c r="Y2333" s="17" t="n">
        <f aca="false">поверки!$V2333-поверки!$G2333</f>
        <v>1</v>
      </c>
      <c r="Z2333" s="17" t="str">
        <f aca="false">CONCATENATE(поверки!$Q2333," ",поверки!$S2333," номер ",поверки!$H2333)</f>
        <v>СГМ ЭРИС-100 СГМ ЭРИС-100 номер 112150596</v>
      </c>
    </row>
    <row r="2334" customFormat="false" ht="17.9" hidden="false" customHeight="false" outlineLevel="0" collapsed="false">
      <c r="B2334" s="1" t="s">
        <v>3974</v>
      </c>
      <c r="C2334" s="1" t="s">
        <v>30</v>
      </c>
      <c r="D2334" s="1" t="s">
        <v>446</v>
      </c>
      <c r="F2334" s="1" t="s">
        <v>3975</v>
      </c>
      <c r="G2334" s="16" t="n">
        <v>45769</v>
      </c>
      <c r="H2334" s="6" t="s">
        <v>5062</v>
      </c>
      <c r="J2334" s="1" t="s">
        <v>34</v>
      </c>
      <c r="K2334" s="1" t="s">
        <v>35</v>
      </c>
      <c r="L2334" s="1" t="s">
        <v>5063</v>
      </c>
      <c r="M2334" s="17" t="str">
        <f aca="false">IF(COUNTIF(поверки!$H$6:$H$3175,поверки!$H2334)&gt;1,"Дубликат","")</f>
        <v/>
      </c>
      <c r="N2334" s="17" t="str">
        <f aca="false">IF(COUNTIF(поверки!$L$6:$L$3175,поверки!$L2334)&gt;1,"Дубликат","")</f>
        <v/>
      </c>
      <c r="O2334" s="18" t="n">
        <v>2329</v>
      </c>
      <c r="P2334" s="17" t="str">
        <f aca="false">CONCATENATE(TEXT(MONTH(поверки!$G2334),"00"),"/",TEXT(поверки!$O2334,"000"), "/",TEXT(YEAR(поверки!$G2334)-2000,"00"))</f>
        <v>04/2329/25</v>
      </c>
      <c r="Q2334" s="17" t="str">
        <f aca="false">VLOOKUP(поверки!$F2334,'соответстиви ОТ типу'!$K$4:$M$344,2,FALSE())</f>
        <v>СГМ ЭРИС-100</v>
      </c>
      <c r="R2334" s="17" t="s">
        <v>52</v>
      </c>
      <c r="S2334" s="17" t="s">
        <v>3978</v>
      </c>
      <c r="T2334" s="17" t="n">
        <v>8</v>
      </c>
      <c r="U2334" s="19" t="n">
        <f aca="false">VLOOKUP(поверки!$T2334,'Акты п-п'!$C$5:$I$57,2,FALSE())</f>
        <v>45767</v>
      </c>
      <c r="V2334" s="19" t="n">
        <f aca="false">VLOOKUP(поверки!$T2334,'Акты п-п'!$C$5:$I$57,3,FALSE())</f>
        <v>45770</v>
      </c>
      <c r="W2334" s="17" t="str">
        <f aca="false">VLOOKUP(поверки!$T2334,'Акты п-п'!$C$5:$I$57,5,FALSE())</f>
        <v>Чупин А.А.</v>
      </c>
      <c r="X2334" s="17" t="n">
        <f aca="false">поверки!$G2334-поверки!$U2334</f>
        <v>2</v>
      </c>
      <c r="Y2334" s="17" t="n">
        <f aca="false">поверки!$V2334-поверки!$G2334</f>
        <v>1</v>
      </c>
      <c r="Z2334" s="17" t="str">
        <f aca="false">CONCATENATE(поверки!$Q2334," ",поверки!$S2334," номер ",поверки!$H2334)</f>
        <v>СГМ ЭРИС-100 СГМ ЭРИС-100 номер 112150883</v>
      </c>
    </row>
    <row r="2335" customFormat="false" ht="17.9" hidden="false" customHeight="false" outlineLevel="0" collapsed="false">
      <c r="B2335" s="1" t="s">
        <v>3974</v>
      </c>
      <c r="C2335" s="1" t="s">
        <v>30</v>
      </c>
      <c r="D2335" s="1" t="s">
        <v>446</v>
      </c>
      <c r="F2335" s="1" t="s">
        <v>3975</v>
      </c>
      <c r="G2335" s="16" t="n">
        <v>45769</v>
      </c>
      <c r="H2335" s="6" t="s">
        <v>5064</v>
      </c>
      <c r="J2335" s="1" t="s">
        <v>34</v>
      </c>
      <c r="K2335" s="1" t="s">
        <v>35</v>
      </c>
      <c r="L2335" s="1" t="s">
        <v>5065</v>
      </c>
      <c r="M2335" s="17" t="str">
        <f aca="false">IF(COUNTIF(поверки!$H$6:$H$3175,поверки!$H2335)&gt;1,"Дубликат","")</f>
        <v/>
      </c>
      <c r="N2335" s="17" t="str">
        <f aca="false">IF(COUNTIF(поверки!$L$6:$L$3175,поверки!$L2335)&gt;1,"Дубликат","")</f>
        <v/>
      </c>
      <c r="O2335" s="18" t="n">
        <v>2330</v>
      </c>
      <c r="P2335" s="17" t="str">
        <f aca="false">CONCATENATE(TEXT(MONTH(поверки!$G2335),"00"),"/",TEXT(поверки!$O2335,"000"), "/",TEXT(YEAR(поверки!$G2335)-2000,"00"))</f>
        <v>04/2330/25</v>
      </c>
      <c r="Q2335" s="17" t="str">
        <f aca="false">VLOOKUP(поверки!$F2335,'соответстиви ОТ типу'!$K$4:$M$344,2,FALSE())</f>
        <v>СГМ ЭРИС-100</v>
      </c>
      <c r="R2335" s="17" t="s">
        <v>52</v>
      </c>
      <c r="S2335" s="17" t="s">
        <v>3978</v>
      </c>
      <c r="T2335" s="17" t="n">
        <v>8</v>
      </c>
      <c r="U2335" s="19" t="n">
        <f aca="false">VLOOKUP(поверки!$T2335,'Акты п-п'!$C$5:$I$57,2,FALSE())</f>
        <v>45767</v>
      </c>
      <c r="V2335" s="19" t="n">
        <f aca="false">VLOOKUP(поверки!$T2335,'Акты п-п'!$C$5:$I$57,3,FALSE())</f>
        <v>45770</v>
      </c>
      <c r="W2335" s="17" t="str">
        <f aca="false">VLOOKUP(поверки!$T2335,'Акты п-п'!$C$5:$I$57,5,FALSE())</f>
        <v>Чупин А.А.</v>
      </c>
      <c r="X2335" s="17" t="n">
        <f aca="false">поверки!$G2335-поверки!$U2335</f>
        <v>2</v>
      </c>
      <c r="Y2335" s="17" t="n">
        <f aca="false">поверки!$V2335-поверки!$G2335</f>
        <v>1</v>
      </c>
      <c r="Z2335" s="17" t="str">
        <f aca="false">CONCATENATE(поверки!$Q2335," ",поверки!$S2335," номер ",поверки!$H2335)</f>
        <v>СГМ ЭРИС-100 СГМ ЭРИС-100 номер 112160073</v>
      </c>
    </row>
    <row r="2336" customFormat="false" ht="17.9" hidden="false" customHeight="false" outlineLevel="0" collapsed="false">
      <c r="B2336" s="1" t="s">
        <v>3974</v>
      </c>
      <c r="C2336" s="1" t="s">
        <v>30</v>
      </c>
      <c r="D2336" s="1" t="s">
        <v>446</v>
      </c>
      <c r="F2336" s="1" t="s">
        <v>3975</v>
      </c>
      <c r="G2336" s="16" t="n">
        <v>45769</v>
      </c>
      <c r="H2336" s="6" t="s">
        <v>5066</v>
      </c>
      <c r="J2336" s="1" t="s">
        <v>34</v>
      </c>
      <c r="K2336" s="1" t="s">
        <v>35</v>
      </c>
      <c r="L2336" s="1" t="s">
        <v>5067</v>
      </c>
      <c r="M2336" s="17" t="str">
        <f aca="false">IF(COUNTIF(поверки!$H$6:$H$3175,поверки!$H2336)&gt;1,"Дубликат","")</f>
        <v/>
      </c>
      <c r="N2336" s="17" t="str">
        <f aca="false">IF(COUNTIF(поверки!$L$6:$L$3175,поверки!$L2336)&gt;1,"Дубликат","")</f>
        <v/>
      </c>
      <c r="O2336" s="18" t="n">
        <v>2331</v>
      </c>
      <c r="P2336" s="17" t="str">
        <f aca="false">CONCATENATE(TEXT(MONTH(поверки!$G2336),"00"),"/",TEXT(поверки!$O2336,"000"), "/",TEXT(YEAR(поверки!$G2336)-2000,"00"))</f>
        <v>04/2331/25</v>
      </c>
      <c r="Q2336" s="17" t="str">
        <f aca="false">VLOOKUP(поверки!$F2336,'соответстиви ОТ типу'!$K$4:$M$344,2,FALSE())</f>
        <v>СГМ ЭРИС-100</v>
      </c>
      <c r="R2336" s="17" t="s">
        <v>52</v>
      </c>
      <c r="S2336" s="17" t="s">
        <v>3978</v>
      </c>
      <c r="T2336" s="17" t="n">
        <v>8</v>
      </c>
      <c r="U2336" s="19" t="n">
        <f aca="false">VLOOKUP(поверки!$T2336,'Акты п-п'!$C$5:$I$57,2,FALSE())</f>
        <v>45767</v>
      </c>
      <c r="V2336" s="19" t="n">
        <f aca="false">VLOOKUP(поверки!$T2336,'Акты п-п'!$C$5:$I$57,3,FALSE())</f>
        <v>45770</v>
      </c>
      <c r="W2336" s="17" t="str">
        <f aca="false">VLOOKUP(поверки!$T2336,'Акты п-п'!$C$5:$I$57,5,FALSE())</f>
        <v>Чупин А.А.</v>
      </c>
      <c r="X2336" s="17" t="n">
        <f aca="false">поверки!$G2336-поверки!$U2336</f>
        <v>2</v>
      </c>
      <c r="Y2336" s="17" t="n">
        <f aca="false">поверки!$V2336-поверки!$G2336</f>
        <v>1</v>
      </c>
      <c r="Z2336" s="17" t="str">
        <f aca="false">CONCATENATE(поверки!$Q2336," ",поверки!$S2336," номер ",поверки!$H2336)</f>
        <v>СГМ ЭРИС-100 СГМ ЭРИС-100 номер 112160021</v>
      </c>
    </row>
    <row r="2337" customFormat="false" ht="17.9" hidden="false" customHeight="false" outlineLevel="0" collapsed="false">
      <c r="B2337" s="1" t="s">
        <v>3974</v>
      </c>
      <c r="C2337" s="1" t="s">
        <v>30</v>
      </c>
      <c r="D2337" s="1" t="s">
        <v>446</v>
      </c>
      <c r="F2337" s="1" t="s">
        <v>3975</v>
      </c>
      <c r="G2337" s="16" t="n">
        <v>45769</v>
      </c>
      <c r="H2337" s="6" t="s">
        <v>5068</v>
      </c>
      <c r="J2337" s="1" t="s">
        <v>34</v>
      </c>
      <c r="K2337" s="1" t="s">
        <v>35</v>
      </c>
      <c r="L2337" s="1" t="s">
        <v>5069</v>
      </c>
      <c r="M2337" s="17" t="str">
        <f aca="false">IF(COUNTIF(поверки!$H$6:$H$3175,поверки!$H2337)&gt;1,"Дубликат","")</f>
        <v/>
      </c>
      <c r="N2337" s="17" t="str">
        <f aca="false">IF(COUNTIF(поверки!$L$6:$L$3175,поверки!$L2337)&gt;1,"Дубликат","")</f>
        <v/>
      </c>
      <c r="O2337" s="18" t="n">
        <v>2332</v>
      </c>
      <c r="P2337" s="17" t="str">
        <f aca="false">CONCATENATE(TEXT(MONTH(поверки!$G2337),"00"),"/",TEXT(поверки!$O2337,"000"), "/",TEXT(YEAR(поверки!$G2337)-2000,"00"))</f>
        <v>04/2332/25</v>
      </c>
      <c r="Q2337" s="17" t="str">
        <f aca="false">VLOOKUP(поверки!$F2337,'соответстиви ОТ типу'!$K$4:$M$344,2,FALSE())</f>
        <v>СГМ ЭРИС-100</v>
      </c>
      <c r="R2337" s="17" t="s">
        <v>52</v>
      </c>
      <c r="S2337" s="17" t="s">
        <v>3978</v>
      </c>
      <c r="T2337" s="17" t="n">
        <v>8</v>
      </c>
      <c r="U2337" s="19" t="n">
        <f aca="false">VLOOKUP(поверки!$T2337,'Акты п-п'!$C$5:$I$57,2,FALSE())</f>
        <v>45767</v>
      </c>
      <c r="V2337" s="19" t="n">
        <f aca="false">VLOOKUP(поверки!$T2337,'Акты п-п'!$C$5:$I$57,3,FALSE())</f>
        <v>45770</v>
      </c>
      <c r="W2337" s="17" t="str">
        <f aca="false">VLOOKUP(поверки!$T2337,'Акты п-п'!$C$5:$I$57,5,FALSE())</f>
        <v>Чупин А.А.</v>
      </c>
      <c r="X2337" s="17" t="n">
        <f aca="false">поверки!$G2337-поверки!$U2337</f>
        <v>2</v>
      </c>
      <c r="Y2337" s="17" t="n">
        <f aca="false">поверки!$V2337-поверки!$G2337</f>
        <v>1</v>
      </c>
      <c r="Z2337" s="17" t="str">
        <f aca="false">CONCATENATE(поверки!$Q2337," ",поверки!$S2337," номер ",поверки!$H2337)</f>
        <v>СГМ ЭРИС-100 СГМ ЭРИС-100 номер 112160120</v>
      </c>
    </row>
    <row r="2338" customFormat="false" ht="17.9" hidden="false" customHeight="false" outlineLevel="0" collapsed="false">
      <c r="B2338" s="1" t="s">
        <v>3974</v>
      </c>
      <c r="C2338" s="1" t="s">
        <v>30</v>
      </c>
      <c r="D2338" s="1" t="s">
        <v>446</v>
      </c>
      <c r="F2338" s="1" t="s">
        <v>3975</v>
      </c>
      <c r="G2338" s="16" t="n">
        <v>45769</v>
      </c>
      <c r="H2338" s="6" t="s">
        <v>5070</v>
      </c>
      <c r="J2338" s="1" t="s">
        <v>34</v>
      </c>
      <c r="K2338" s="1" t="s">
        <v>35</v>
      </c>
      <c r="L2338" s="1" t="s">
        <v>5071</v>
      </c>
      <c r="M2338" s="17" t="str">
        <f aca="false">IF(COUNTIF(поверки!$H$6:$H$3175,поверки!$H2338)&gt;1,"Дубликат","")</f>
        <v/>
      </c>
      <c r="N2338" s="17" t="str">
        <f aca="false">IF(COUNTIF(поверки!$L$6:$L$3175,поверки!$L2338)&gt;1,"Дубликат","")</f>
        <v/>
      </c>
      <c r="O2338" s="18" t="n">
        <v>2333</v>
      </c>
      <c r="P2338" s="17" t="str">
        <f aca="false">CONCATENATE(TEXT(MONTH(поверки!$G2338),"00"),"/",TEXT(поверки!$O2338,"000"), "/",TEXT(YEAR(поверки!$G2338)-2000,"00"))</f>
        <v>04/2333/25</v>
      </c>
      <c r="Q2338" s="17" t="str">
        <f aca="false">VLOOKUP(поверки!$F2338,'соответстиви ОТ типу'!$K$4:$M$344,2,FALSE())</f>
        <v>СГМ ЭРИС-100</v>
      </c>
      <c r="R2338" s="17" t="s">
        <v>52</v>
      </c>
      <c r="S2338" s="17" t="s">
        <v>3978</v>
      </c>
      <c r="T2338" s="17" t="n">
        <v>8</v>
      </c>
      <c r="U2338" s="19" t="n">
        <f aca="false">VLOOKUP(поверки!$T2338,'Акты п-п'!$C$5:$I$57,2,FALSE())</f>
        <v>45767</v>
      </c>
      <c r="V2338" s="19" t="n">
        <f aca="false">VLOOKUP(поверки!$T2338,'Акты п-п'!$C$5:$I$57,3,FALSE())</f>
        <v>45770</v>
      </c>
      <c r="W2338" s="17" t="str">
        <f aca="false">VLOOKUP(поверки!$T2338,'Акты п-п'!$C$5:$I$57,5,FALSE())</f>
        <v>Чупин А.А.</v>
      </c>
      <c r="X2338" s="17" t="n">
        <f aca="false">поверки!$G2338-поверки!$U2338</f>
        <v>2</v>
      </c>
      <c r="Y2338" s="17" t="n">
        <f aca="false">поверки!$V2338-поверки!$G2338</f>
        <v>1</v>
      </c>
      <c r="Z2338" s="17" t="str">
        <f aca="false">CONCATENATE(поверки!$Q2338," ",поверки!$S2338," номер ",поверки!$H2338)</f>
        <v>СГМ ЭРИС-100 СГМ ЭРИС-100 номер 112160146</v>
      </c>
    </row>
    <row r="2339" customFormat="false" ht="17.9" hidden="false" customHeight="false" outlineLevel="0" collapsed="false">
      <c r="B2339" s="1" t="s">
        <v>3974</v>
      </c>
      <c r="C2339" s="1" t="s">
        <v>30</v>
      </c>
      <c r="D2339" s="1" t="s">
        <v>446</v>
      </c>
      <c r="F2339" s="1" t="s">
        <v>3975</v>
      </c>
      <c r="G2339" s="16" t="n">
        <v>45769</v>
      </c>
      <c r="H2339" s="6" t="s">
        <v>5072</v>
      </c>
      <c r="J2339" s="1" t="s">
        <v>34</v>
      </c>
      <c r="K2339" s="1" t="s">
        <v>35</v>
      </c>
      <c r="L2339" s="1" t="s">
        <v>5073</v>
      </c>
      <c r="M2339" s="17" t="str">
        <f aca="false">IF(COUNTIF(поверки!$H$6:$H$3175,поверки!$H2339)&gt;1,"Дубликат","")</f>
        <v/>
      </c>
      <c r="N2339" s="17" t="str">
        <f aca="false">IF(COUNTIF(поверки!$L$6:$L$3175,поверки!$L2339)&gt;1,"Дубликат","")</f>
        <v/>
      </c>
      <c r="O2339" s="18" t="n">
        <v>2334</v>
      </c>
      <c r="P2339" s="17" t="str">
        <f aca="false">CONCATENATE(TEXT(MONTH(поверки!$G2339),"00"),"/",TEXT(поверки!$O2339,"000"), "/",TEXT(YEAR(поверки!$G2339)-2000,"00"))</f>
        <v>04/2334/25</v>
      </c>
      <c r="Q2339" s="17" t="str">
        <f aca="false">VLOOKUP(поверки!$F2339,'соответстиви ОТ типу'!$K$4:$M$344,2,FALSE())</f>
        <v>СГМ ЭРИС-100</v>
      </c>
      <c r="R2339" s="17" t="s">
        <v>52</v>
      </c>
      <c r="S2339" s="17" t="s">
        <v>3978</v>
      </c>
      <c r="T2339" s="17" t="n">
        <v>8</v>
      </c>
      <c r="U2339" s="19" t="n">
        <f aca="false">VLOOKUP(поверки!$T2339,'Акты п-п'!$C$5:$I$57,2,FALSE())</f>
        <v>45767</v>
      </c>
      <c r="V2339" s="19" t="n">
        <f aca="false">VLOOKUP(поверки!$T2339,'Акты п-п'!$C$5:$I$57,3,FALSE())</f>
        <v>45770</v>
      </c>
      <c r="W2339" s="17" t="str">
        <f aca="false">VLOOKUP(поверки!$T2339,'Акты п-п'!$C$5:$I$57,5,FALSE())</f>
        <v>Чупин А.А.</v>
      </c>
      <c r="X2339" s="17" t="n">
        <f aca="false">поверки!$G2339-поверки!$U2339</f>
        <v>2</v>
      </c>
      <c r="Y2339" s="17" t="n">
        <f aca="false">поверки!$V2339-поверки!$G2339</f>
        <v>1</v>
      </c>
      <c r="Z2339" s="17" t="str">
        <f aca="false">CONCATENATE(поверки!$Q2339," ",поверки!$S2339," номер ",поверки!$H2339)</f>
        <v>СГМ ЭРИС-100 СГМ ЭРИС-100 номер 112160170</v>
      </c>
    </row>
    <row r="2340" customFormat="false" ht="17.9" hidden="false" customHeight="false" outlineLevel="0" collapsed="false">
      <c r="B2340" s="1" t="s">
        <v>3974</v>
      </c>
      <c r="C2340" s="1" t="s">
        <v>30</v>
      </c>
      <c r="D2340" s="1" t="s">
        <v>446</v>
      </c>
      <c r="F2340" s="1" t="s">
        <v>3975</v>
      </c>
      <c r="G2340" s="16" t="n">
        <v>45769</v>
      </c>
      <c r="H2340" s="6" t="s">
        <v>5074</v>
      </c>
      <c r="J2340" s="1" t="s">
        <v>34</v>
      </c>
      <c r="K2340" s="1" t="s">
        <v>35</v>
      </c>
      <c r="L2340" s="1" t="s">
        <v>5075</v>
      </c>
      <c r="M2340" s="17" t="str">
        <f aca="false">IF(COUNTIF(поверки!$H$6:$H$3175,поверки!$H2340)&gt;1,"Дубликат","")</f>
        <v/>
      </c>
      <c r="N2340" s="17" t="str">
        <f aca="false">IF(COUNTIF(поверки!$L$6:$L$3175,поверки!$L2340)&gt;1,"Дубликат","")</f>
        <v/>
      </c>
      <c r="O2340" s="18" t="n">
        <v>2335</v>
      </c>
      <c r="P2340" s="17" t="str">
        <f aca="false">CONCATENATE(TEXT(MONTH(поверки!$G2340),"00"),"/",TEXT(поверки!$O2340,"000"), "/",TEXT(YEAR(поверки!$G2340)-2000,"00"))</f>
        <v>04/2335/25</v>
      </c>
      <c r="Q2340" s="17" t="str">
        <f aca="false">VLOOKUP(поверки!$F2340,'соответстиви ОТ типу'!$K$4:$M$344,2,FALSE())</f>
        <v>СГМ ЭРИС-100</v>
      </c>
      <c r="R2340" s="17" t="s">
        <v>52</v>
      </c>
      <c r="S2340" s="17" t="s">
        <v>3978</v>
      </c>
      <c r="T2340" s="17" t="n">
        <v>8</v>
      </c>
      <c r="U2340" s="19" t="n">
        <f aca="false">VLOOKUP(поверки!$T2340,'Акты п-п'!$C$5:$I$57,2,FALSE())</f>
        <v>45767</v>
      </c>
      <c r="V2340" s="19" t="n">
        <f aca="false">VLOOKUP(поверки!$T2340,'Акты п-п'!$C$5:$I$57,3,FALSE())</f>
        <v>45770</v>
      </c>
      <c r="W2340" s="17" t="str">
        <f aca="false">VLOOKUP(поверки!$T2340,'Акты п-п'!$C$5:$I$57,5,FALSE())</f>
        <v>Чупин А.А.</v>
      </c>
      <c r="X2340" s="17" t="n">
        <f aca="false">поверки!$G2340-поверки!$U2340</f>
        <v>2</v>
      </c>
      <c r="Y2340" s="17" t="n">
        <f aca="false">поверки!$V2340-поверки!$G2340</f>
        <v>1</v>
      </c>
      <c r="Z2340" s="17" t="str">
        <f aca="false">CONCATENATE(поверки!$Q2340," ",поверки!$S2340," номер ",поверки!$H2340)</f>
        <v>СГМ ЭРИС-100 СГМ ЭРИС-100 номер 112160259</v>
      </c>
    </row>
    <row r="2341" customFormat="false" ht="17.9" hidden="false" customHeight="false" outlineLevel="0" collapsed="false">
      <c r="B2341" s="1" t="s">
        <v>3974</v>
      </c>
      <c r="C2341" s="1" t="s">
        <v>30</v>
      </c>
      <c r="D2341" s="1" t="s">
        <v>446</v>
      </c>
      <c r="F2341" s="1" t="s">
        <v>3975</v>
      </c>
      <c r="G2341" s="16" t="n">
        <v>45769</v>
      </c>
      <c r="H2341" s="6" t="s">
        <v>5076</v>
      </c>
      <c r="J2341" s="1" t="s">
        <v>34</v>
      </c>
      <c r="K2341" s="1" t="s">
        <v>35</v>
      </c>
      <c r="L2341" s="1" t="s">
        <v>5077</v>
      </c>
      <c r="M2341" s="17" t="str">
        <f aca="false">IF(COUNTIF(поверки!$H$6:$H$3175,поверки!$H2341)&gt;1,"Дубликат","")</f>
        <v/>
      </c>
      <c r="N2341" s="17" t="str">
        <f aca="false">IF(COUNTIF(поверки!$L$6:$L$3175,поверки!$L2341)&gt;1,"Дубликат","")</f>
        <v/>
      </c>
      <c r="O2341" s="18" t="n">
        <v>2336</v>
      </c>
      <c r="P2341" s="17" t="str">
        <f aca="false">CONCATENATE(TEXT(MONTH(поверки!$G2341),"00"),"/",TEXT(поверки!$O2341,"000"), "/",TEXT(YEAR(поверки!$G2341)-2000,"00"))</f>
        <v>04/2336/25</v>
      </c>
      <c r="Q2341" s="17" t="str">
        <f aca="false">VLOOKUP(поверки!$F2341,'соответстиви ОТ типу'!$K$4:$M$344,2,FALSE())</f>
        <v>СГМ ЭРИС-100</v>
      </c>
      <c r="R2341" s="17" t="s">
        <v>52</v>
      </c>
      <c r="S2341" s="17" t="s">
        <v>3978</v>
      </c>
      <c r="T2341" s="17" t="n">
        <v>8</v>
      </c>
      <c r="U2341" s="19" t="n">
        <f aca="false">VLOOKUP(поверки!$T2341,'Акты п-п'!$C$5:$I$57,2,FALSE())</f>
        <v>45767</v>
      </c>
      <c r="V2341" s="19" t="n">
        <f aca="false">VLOOKUP(поверки!$T2341,'Акты п-п'!$C$5:$I$57,3,FALSE())</f>
        <v>45770</v>
      </c>
      <c r="W2341" s="17" t="str">
        <f aca="false">VLOOKUP(поверки!$T2341,'Акты п-п'!$C$5:$I$57,5,FALSE())</f>
        <v>Чупин А.А.</v>
      </c>
      <c r="X2341" s="17" t="n">
        <f aca="false">поверки!$G2341-поверки!$U2341</f>
        <v>2</v>
      </c>
      <c r="Y2341" s="17" t="n">
        <f aca="false">поверки!$V2341-поверки!$G2341</f>
        <v>1</v>
      </c>
      <c r="Z2341" s="17" t="str">
        <f aca="false">CONCATENATE(поверки!$Q2341," ",поверки!$S2341," номер ",поверки!$H2341)</f>
        <v>СГМ ЭРИС-100 СГМ ЭРИС-100 номер 112160245</v>
      </c>
    </row>
    <row r="2342" customFormat="false" ht="17.9" hidden="false" customHeight="false" outlineLevel="0" collapsed="false">
      <c r="B2342" s="1" t="s">
        <v>3974</v>
      </c>
      <c r="C2342" s="1" t="s">
        <v>30</v>
      </c>
      <c r="D2342" s="1" t="s">
        <v>446</v>
      </c>
      <c r="F2342" s="1" t="s">
        <v>3975</v>
      </c>
      <c r="G2342" s="16" t="n">
        <v>45769</v>
      </c>
      <c r="H2342" s="6" t="s">
        <v>5078</v>
      </c>
      <c r="J2342" s="1" t="s">
        <v>34</v>
      </c>
      <c r="K2342" s="1" t="s">
        <v>35</v>
      </c>
      <c r="L2342" s="1" t="s">
        <v>5079</v>
      </c>
      <c r="M2342" s="17" t="str">
        <f aca="false">IF(COUNTIF(поверки!$H$6:$H$3175,поверки!$H2342)&gt;1,"Дубликат","")</f>
        <v/>
      </c>
      <c r="N2342" s="17" t="str">
        <f aca="false">IF(COUNTIF(поверки!$L$6:$L$3175,поверки!$L2342)&gt;1,"Дубликат","")</f>
        <v/>
      </c>
      <c r="O2342" s="18" t="n">
        <v>2337</v>
      </c>
      <c r="P2342" s="17" t="str">
        <f aca="false">CONCATENATE(TEXT(MONTH(поверки!$G2342),"00"),"/",TEXT(поверки!$O2342,"000"), "/",TEXT(YEAR(поверки!$G2342)-2000,"00"))</f>
        <v>04/2337/25</v>
      </c>
      <c r="Q2342" s="17" t="str">
        <f aca="false">VLOOKUP(поверки!$F2342,'соответстиви ОТ типу'!$K$4:$M$344,2,FALSE())</f>
        <v>СГМ ЭРИС-100</v>
      </c>
      <c r="R2342" s="17" t="s">
        <v>52</v>
      </c>
      <c r="S2342" s="17" t="s">
        <v>3978</v>
      </c>
      <c r="T2342" s="17" t="n">
        <v>8</v>
      </c>
      <c r="U2342" s="19" t="n">
        <f aca="false">VLOOKUP(поверки!$T2342,'Акты п-п'!$C$5:$I$57,2,FALSE())</f>
        <v>45767</v>
      </c>
      <c r="V2342" s="19" t="n">
        <f aca="false">VLOOKUP(поверки!$T2342,'Акты п-п'!$C$5:$I$57,3,FALSE())</f>
        <v>45770</v>
      </c>
      <c r="W2342" s="17" t="str">
        <f aca="false">VLOOKUP(поверки!$T2342,'Акты п-п'!$C$5:$I$57,5,FALSE())</f>
        <v>Чупин А.А.</v>
      </c>
      <c r="X2342" s="17" t="n">
        <f aca="false">поверки!$G2342-поверки!$U2342</f>
        <v>2</v>
      </c>
      <c r="Y2342" s="17" t="n">
        <f aca="false">поверки!$V2342-поверки!$G2342</f>
        <v>1</v>
      </c>
      <c r="Z2342" s="17" t="str">
        <f aca="false">CONCATENATE(поверки!$Q2342," ",поверки!$S2342," номер ",поверки!$H2342)</f>
        <v>СГМ ЭРИС-100 СГМ ЭРИС-100 номер 112160280</v>
      </c>
    </row>
    <row r="2343" customFormat="false" ht="17.9" hidden="false" customHeight="false" outlineLevel="0" collapsed="false">
      <c r="B2343" s="1" t="s">
        <v>3974</v>
      </c>
      <c r="C2343" s="1" t="s">
        <v>30</v>
      </c>
      <c r="D2343" s="1" t="s">
        <v>446</v>
      </c>
      <c r="F2343" s="1" t="s">
        <v>3975</v>
      </c>
      <c r="G2343" s="16" t="n">
        <v>45769</v>
      </c>
      <c r="H2343" s="6" t="s">
        <v>5080</v>
      </c>
      <c r="J2343" s="1" t="s">
        <v>34</v>
      </c>
      <c r="K2343" s="1" t="s">
        <v>35</v>
      </c>
      <c r="L2343" s="1" t="s">
        <v>5081</v>
      </c>
      <c r="M2343" s="17" t="str">
        <f aca="false">IF(COUNTIF(поверки!$H$6:$H$3175,поверки!$H2343)&gt;1,"Дубликат","")</f>
        <v/>
      </c>
      <c r="N2343" s="17" t="str">
        <f aca="false">IF(COUNTIF(поверки!$L$6:$L$3175,поверки!$L2343)&gt;1,"Дубликат","")</f>
        <v/>
      </c>
      <c r="O2343" s="18" t="n">
        <v>2338</v>
      </c>
      <c r="P2343" s="17" t="str">
        <f aca="false">CONCATENATE(TEXT(MONTH(поверки!$G2343),"00"),"/",TEXT(поверки!$O2343,"000"), "/",TEXT(YEAR(поверки!$G2343)-2000,"00"))</f>
        <v>04/2338/25</v>
      </c>
      <c r="Q2343" s="17" t="str">
        <f aca="false">VLOOKUP(поверки!$F2343,'соответстиви ОТ типу'!$K$4:$M$344,2,FALSE())</f>
        <v>СГМ ЭРИС-100</v>
      </c>
      <c r="R2343" s="17" t="s">
        <v>52</v>
      </c>
      <c r="S2343" s="17" t="s">
        <v>3978</v>
      </c>
      <c r="T2343" s="17" t="n">
        <v>8</v>
      </c>
      <c r="U2343" s="19" t="n">
        <f aca="false">VLOOKUP(поверки!$T2343,'Акты п-п'!$C$5:$I$57,2,FALSE())</f>
        <v>45767</v>
      </c>
      <c r="V2343" s="19" t="n">
        <f aca="false">VLOOKUP(поверки!$T2343,'Акты п-п'!$C$5:$I$57,3,FALSE())</f>
        <v>45770</v>
      </c>
      <c r="W2343" s="17" t="str">
        <f aca="false">VLOOKUP(поверки!$T2343,'Акты п-п'!$C$5:$I$57,5,FALSE())</f>
        <v>Чупин А.А.</v>
      </c>
      <c r="X2343" s="17" t="n">
        <f aca="false">поверки!$G2343-поверки!$U2343</f>
        <v>2</v>
      </c>
      <c r="Y2343" s="17" t="n">
        <f aca="false">поверки!$V2343-поверки!$G2343</f>
        <v>1</v>
      </c>
      <c r="Z2343" s="17" t="str">
        <f aca="false">CONCATENATE(поверки!$Q2343," ",поверки!$S2343," номер ",поверки!$H2343)</f>
        <v>СГМ ЭРИС-100 СГМ ЭРИС-100 номер 112160122</v>
      </c>
    </row>
    <row r="2344" customFormat="false" ht="17.9" hidden="false" customHeight="false" outlineLevel="0" collapsed="false">
      <c r="B2344" s="1" t="s">
        <v>3974</v>
      </c>
      <c r="C2344" s="1" t="s">
        <v>30</v>
      </c>
      <c r="D2344" s="1" t="s">
        <v>446</v>
      </c>
      <c r="F2344" s="1" t="s">
        <v>3975</v>
      </c>
      <c r="G2344" s="16" t="n">
        <v>45769</v>
      </c>
      <c r="H2344" s="6" t="s">
        <v>5082</v>
      </c>
      <c r="J2344" s="1" t="s">
        <v>34</v>
      </c>
      <c r="K2344" s="1" t="s">
        <v>35</v>
      </c>
      <c r="L2344" s="1" t="s">
        <v>5083</v>
      </c>
      <c r="M2344" s="17" t="str">
        <f aca="false">IF(COUNTIF(поверки!$H$6:$H$3175,поверки!$H2344)&gt;1,"Дубликат","")</f>
        <v/>
      </c>
      <c r="N2344" s="17" t="str">
        <f aca="false">IF(COUNTIF(поверки!$L$6:$L$3175,поверки!$L2344)&gt;1,"Дубликат","")</f>
        <v/>
      </c>
      <c r="O2344" s="18" t="n">
        <v>2339</v>
      </c>
      <c r="P2344" s="17" t="str">
        <f aca="false">CONCATENATE(TEXT(MONTH(поверки!$G2344),"00"),"/",TEXT(поверки!$O2344,"000"), "/",TEXT(YEAR(поверки!$G2344)-2000,"00"))</f>
        <v>04/2339/25</v>
      </c>
      <c r="Q2344" s="17" t="str">
        <f aca="false">VLOOKUP(поверки!$F2344,'соответстиви ОТ типу'!$K$4:$M$344,2,FALSE())</f>
        <v>СГМ ЭРИС-100</v>
      </c>
      <c r="R2344" s="17" t="s">
        <v>52</v>
      </c>
      <c r="S2344" s="17" t="s">
        <v>3978</v>
      </c>
      <c r="T2344" s="17" t="n">
        <v>8</v>
      </c>
      <c r="U2344" s="19" t="n">
        <f aca="false">VLOOKUP(поверки!$T2344,'Акты п-п'!$C$5:$I$57,2,FALSE())</f>
        <v>45767</v>
      </c>
      <c r="V2344" s="19" t="n">
        <f aca="false">VLOOKUP(поверки!$T2344,'Акты п-п'!$C$5:$I$57,3,FALSE())</f>
        <v>45770</v>
      </c>
      <c r="W2344" s="17" t="str">
        <f aca="false">VLOOKUP(поверки!$T2344,'Акты п-п'!$C$5:$I$57,5,FALSE())</f>
        <v>Чупин А.А.</v>
      </c>
      <c r="X2344" s="17" t="n">
        <f aca="false">поверки!$G2344-поверки!$U2344</f>
        <v>2</v>
      </c>
      <c r="Y2344" s="17" t="n">
        <f aca="false">поверки!$V2344-поверки!$G2344</f>
        <v>1</v>
      </c>
      <c r="Z2344" s="17" t="str">
        <f aca="false">CONCATENATE(поверки!$Q2344," ",поверки!$S2344," номер ",поверки!$H2344)</f>
        <v>СГМ ЭРИС-100 СГМ ЭРИС-100 номер 112160074</v>
      </c>
    </row>
    <row r="2345" customFormat="false" ht="17.9" hidden="false" customHeight="false" outlineLevel="0" collapsed="false">
      <c r="B2345" s="1" t="s">
        <v>3974</v>
      </c>
      <c r="C2345" s="1" t="s">
        <v>30</v>
      </c>
      <c r="D2345" s="1" t="s">
        <v>446</v>
      </c>
      <c r="F2345" s="1" t="s">
        <v>3975</v>
      </c>
      <c r="G2345" s="16" t="n">
        <v>45769</v>
      </c>
      <c r="H2345" s="6" t="s">
        <v>5084</v>
      </c>
      <c r="J2345" s="1" t="s">
        <v>34</v>
      </c>
      <c r="K2345" s="1" t="s">
        <v>35</v>
      </c>
      <c r="L2345" s="1" t="s">
        <v>5085</v>
      </c>
      <c r="M2345" s="17" t="str">
        <f aca="false">IF(COUNTIF(поверки!$H$6:$H$3175,поверки!$H2345)&gt;1,"Дубликат","")</f>
        <v/>
      </c>
      <c r="N2345" s="17" t="str">
        <f aca="false">IF(COUNTIF(поверки!$L$6:$L$3175,поверки!$L2345)&gt;1,"Дубликат","")</f>
        <v/>
      </c>
      <c r="O2345" s="18" t="n">
        <v>2340</v>
      </c>
      <c r="P2345" s="17" t="str">
        <f aca="false">CONCATENATE(TEXT(MONTH(поверки!$G2345),"00"),"/",TEXT(поверки!$O2345,"000"), "/",TEXT(YEAR(поверки!$G2345)-2000,"00"))</f>
        <v>04/2340/25</v>
      </c>
      <c r="Q2345" s="17" t="str">
        <f aca="false">VLOOKUP(поверки!$F2345,'соответстиви ОТ типу'!$K$4:$M$344,2,FALSE())</f>
        <v>СГМ ЭРИС-100</v>
      </c>
      <c r="R2345" s="17" t="s">
        <v>52</v>
      </c>
      <c r="S2345" s="17" t="s">
        <v>3978</v>
      </c>
      <c r="T2345" s="17" t="n">
        <v>8</v>
      </c>
      <c r="U2345" s="19" t="n">
        <f aca="false">VLOOKUP(поверки!$T2345,'Акты п-п'!$C$5:$I$57,2,FALSE())</f>
        <v>45767</v>
      </c>
      <c r="V2345" s="19" t="n">
        <f aca="false">VLOOKUP(поверки!$T2345,'Акты п-п'!$C$5:$I$57,3,FALSE())</f>
        <v>45770</v>
      </c>
      <c r="W2345" s="17" t="str">
        <f aca="false">VLOOKUP(поверки!$T2345,'Акты п-п'!$C$5:$I$57,5,FALSE())</f>
        <v>Чупин А.А.</v>
      </c>
      <c r="X2345" s="17" t="n">
        <f aca="false">поверки!$G2345-поверки!$U2345</f>
        <v>2</v>
      </c>
      <c r="Y2345" s="17" t="n">
        <f aca="false">поверки!$V2345-поверки!$G2345</f>
        <v>1</v>
      </c>
      <c r="Z2345" s="17" t="str">
        <f aca="false">CONCATENATE(поверки!$Q2345," ",поверки!$S2345," номер ",поверки!$H2345)</f>
        <v>СГМ ЭРИС-100 СГМ ЭРИС-100 номер 112160239</v>
      </c>
    </row>
    <row r="2346" customFormat="false" ht="17.9" hidden="false" customHeight="false" outlineLevel="0" collapsed="false">
      <c r="B2346" s="1" t="s">
        <v>3974</v>
      </c>
      <c r="C2346" s="1" t="s">
        <v>30</v>
      </c>
      <c r="D2346" s="1" t="s">
        <v>446</v>
      </c>
      <c r="F2346" s="1" t="s">
        <v>3975</v>
      </c>
      <c r="G2346" s="16" t="n">
        <v>45769</v>
      </c>
      <c r="H2346" s="6" t="s">
        <v>5086</v>
      </c>
      <c r="J2346" s="1" t="s">
        <v>34</v>
      </c>
      <c r="K2346" s="1" t="s">
        <v>35</v>
      </c>
      <c r="L2346" s="1" t="s">
        <v>5087</v>
      </c>
      <c r="M2346" s="17" t="str">
        <f aca="false">IF(COUNTIF(поверки!$H$6:$H$3175,поверки!$H2346)&gt;1,"Дубликат","")</f>
        <v/>
      </c>
      <c r="N2346" s="17" t="str">
        <f aca="false">IF(COUNTIF(поверки!$L$6:$L$3175,поверки!$L2346)&gt;1,"Дубликат","")</f>
        <v/>
      </c>
      <c r="O2346" s="18" t="n">
        <v>2341</v>
      </c>
      <c r="P2346" s="17" t="str">
        <f aca="false">CONCATENATE(TEXT(MONTH(поверки!$G2346),"00"),"/",TEXT(поверки!$O2346,"000"), "/",TEXT(YEAR(поверки!$G2346)-2000,"00"))</f>
        <v>04/2341/25</v>
      </c>
      <c r="Q2346" s="17" t="str">
        <f aca="false">VLOOKUP(поверки!$F2346,'соответстиви ОТ типу'!$K$4:$M$344,2,FALSE())</f>
        <v>СГМ ЭРИС-100</v>
      </c>
      <c r="R2346" s="17" t="s">
        <v>52</v>
      </c>
      <c r="S2346" s="17" t="s">
        <v>3978</v>
      </c>
      <c r="T2346" s="17" t="n">
        <v>8</v>
      </c>
      <c r="U2346" s="19" t="n">
        <f aca="false">VLOOKUP(поверки!$T2346,'Акты п-п'!$C$5:$I$57,2,FALSE())</f>
        <v>45767</v>
      </c>
      <c r="V2346" s="19" t="n">
        <f aca="false">VLOOKUP(поверки!$T2346,'Акты п-п'!$C$5:$I$57,3,FALSE())</f>
        <v>45770</v>
      </c>
      <c r="W2346" s="17" t="str">
        <f aca="false">VLOOKUP(поверки!$T2346,'Акты п-п'!$C$5:$I$57,5,FALSE())</f>
        <v>Чупин А.А.</v>
      </c>
      <c r="X2346" s="17" t="n">
        <f aca="false">поверки!$G2346-поверки!$U2346</f>
        <v>2</v>
      </c>
      <c r="Y2346" s="17" t="n">
        <f aca="false">поверки!$V2346-поверки!$G2346</f>
        <v>1</v>
      </c>
      <c r="Z2346" s="17" t="str">
        <f aca="false">CONCATENATE(поверки!$Q2346," ",поверки!$S2346," номер ",поверки!$H2346)</f>
        <v>СГМ ЭРИС-100 СГМ ЭРИС-100 номер 112160231</v>
      </c>
    </row>
    <row r="2347" customFormat="false" ht="17.9" hidden="false" customHeight="false" outlineLevel="0" collapsed="false">
      <c r="B2347" s="1" t="s">
        <v>3974</v>
      </c>
      <c r="C2347" s="1" t="s">
        <v>30</v>
      </c>
      <c r="D2347" s="1" t="s">
        <v>446</v>
      </c>
      <c r="F2347" s="1" t="s">
        <v>3975</v>
      </c>
      <c r="G2347" s="16" t="n">
        <v>45769</v>
      </c>
      <c r="H2347" s="6" t="s">
        <v>5088</v>
      </c>
      <c r="J2347" s="1" t="s">
        <v>34</v>
      </c>
      <c r="K2347" s="1" t="s">
        <v>35</v>
      </c>
      <c r="L2347" s="1" t="s">
        <v>5089</v>
      </c>
      <c r="M2347" s="17" t="str">
        <f aca="false">IF(COUNTIF(поверки!$H$6:$H$3175,поверки!$H2347)&gt;1,"Дубликат","")</f>
        <v/>
      </c>
      <c r="N2347" s="17" t="str">
        <f aca="false">IF(COUNTIF(поверки!$L$6:$L$3175,поверки!$L2347)&gt;1,"Дубликат","")</f>
        <v/>
      </c>
      <c r="O2347" s="18" t="n">
        <v>2342</v>
      </c>
      <c r="P2347" s="17" t="str">
        <f aca="false">CONCATENATE(TEXT(MONTH(поверки!$G2347),"00"),"/",TEXT(поверки!$O2347,"000"), "/",TEXT(YEAR(поверки!$G2347)-2000,"00"))</f>
        <v>04/2342/25</v>
      </c>
      <c r="Q2347" s="17" t="str">
        <f aca="false">VLOOKUP(поверки!$F2347,'соответстиви ОТ типу'!$K$4:$M$344,2,FALSE())</f>
        <v>СГМ ЭРИС-100</v>
      </c>
      <c r="R2347" s="17" t="s">
        <v>52</v>
      </c>
      <c r="S2347" s="17" t="s">
        <v>3978</v>
      </c>
      <c r="T2347" s="17" t="n">
        <v>8</v>
      </c>
      <c r="U2347" s="19" t="n">
        <f aca="false">VLOOKUP(поверки!$T2347,'Акты п-п'!$C$5:$I$57,2,FALSE())</f>
        <v>45767</v>
      </c>
      <c r="V2347" s="19" t="n">
        <f aca="false">VLOOKUP(поверки!$T2347,'Акты п-п'!$C$5:$I$57,3,FALSE())</f>
        <v>45770</v>
      </c>
      <c r="W2347" s="17" t="str">
        <f aca="false">VLOOKUP(поверки!$T2347,'Акты п-п'!$C$5:$I$57,5,FALSE())</f>
        <v>Чупин А.А.</v>
      </c>
      <c r="X2347" s="17" t="n">
        <f aca="false">поверки!$G2347-поверки!$U2347</f>
        <v>2</v>
      </c>
      <c r="Y2347" s="17" t="n">
        <f aca="false">поверки!$V2347-поверки!$G2347</f>
        <v>1</v>
      </c>
      <c r="Z2347" s="17" t="str">
        <f aca="false">CONCATENATE(поверки!$Q2347," ",поверки!$S2347," номер ",поверки!$H2347)</f>
        <v>СГМ ЭРИС-100 СГМ ЭРИС-100 номер 112160071</v>
      </c>
    </row>
    <row r="2348" customFormat="false" ht="17.9" hidden="false" customHeight="false" outlineLevel="0" collapsed="false">
      <c r="B2348" s="1" t="s">
        <v>3974</v>
      </c>
      <c r="C2348" s="1" t="s">
        <v>30</v>
      </c>
      <c r="D2348" s="1" t="s">
        <v>446</v>
      </c>
      <c r="F2348" s="1" t="s">
        <v>3975</v>
      </c>
      <c r="G2348" s="16" t="n">
        <v>45769</v>
      </c>
      <c r="H2348" s="6" t="s">
        <v>5090</v>
      </c>
      <c r="J2348" s="1" t="s">
        <v>34</v>
      </c>
      <c r="K2348" s="1" t="s">
        <v>35</v>
      </c>
      <c r="L2348" s="1" t="s">
        <v>5091</v>
      </c>
      <c r="M2348" s="17" t="str">
        <f aca="false">IF(COUNTIF(поверки!$H$6:$H$3175,поверки!$H2348)&gt;1,"Дубликат","")</f>
        <v/>
      </c>
      <c r="N2348" s="17" t="str">
        <f aca="false">IF(COUNTIF(поверки!$L$6:$L$3175,поверки!$L2348)&gt;1,"Дубликат","")</f>
        <v/>
      </c>
      <c r="O2348" s="18" t="n">
        <v>2343</v>
      </c>
      <c r="P2348" s="17" t="str">
        <f aca="false">CONCATENATE(TEXT(MONTH(поверки!$G2348),"00"),"/",TEXT(поверки!$O2348,"000"), "/",TEXT(YEAR(поверки!$G2348)-2000,"00"))</f>
        <v>04/2343/25</v>
      </c>
      <c r="Q2348" s="17" t="str">
        <f aca="false">VLOOKUP(поверки!$F2348,'соответстиви ОТ типу'!$K$4:$M$344,2,FALSE())</f>
        <v>СГМ ЭРИС-100</v>
      </c>
      <c r="R2348" s="17" t="s">
        <v>52</v>
      </c>
      <c r="S2348" s="17" t="s">
        <v>3978</v>
      </c>
      <c r="T2348" s="17" t="n">
        <v>8</v>
      </c>
      <c r="U2348" s="19" t="n">
        <f aca="false">VLOOKUP(поверки!$T2348,'Акты п-п'!$C$5:$I$57,2,FALSE())</f>
        <v>45767</v>
      </c>
      <c r="V2348" s="19" t="n">
        <f aca="false">VLOOKUP(поверки!$T2348,'Акты п-п'!$C$5:$I$57,3,FALSE())</f>
        <v>45770</v>
      </c>
      <c r="W2348" s="17" t="str">
        <f aca="false">VLOOKUP(поверки!$T2348,'Акты п-п'!$C$5:$I$57,5,FALSE())</f>
        <v>Чупин А.А.</v>
      </c>
      <c r="X2348" s="17" t="n">
        <f aca="false">поверки!$G2348-поверки!$U2348</f>
        <v>2</v>
      </c>
      <c r="Y2348" s="17" t="n">
        <f aca="false">поверки!$V2348-поверки!$G2348</f>
        <v>1</v>
      </c>
      <c r="Z2348" s="17" t="str">
        <f aca="false">CONCATENATE(поверки!$Q2348," ",поверки!$S2348," номер ",поверки!$H2348)</f>
        <v>СГМ ЭРИС-100 СГМ ЭРИС-100 номер 112160078</v>
      </c>
    </row>
    <row r="2349" customFormat="false" ht="17.9" hidden="false" customHeight="false" outlineLevel="0" collapsed="false">
      <c r="B2349" s="1" t="s">
        <v>3974</v>
      </c>
      <c r="C2349" s="1" t="s">
        <v>30</v>
      </c>
      <c r="D2349" s="1" t="s">
        <v>446</v>
      </c>
      <c r="F2349" s="1" t="s">
        <v>3975</v>
      </c>
      <c r="G2349" s="16" t="n">
        <v>45769</v>
      </c>
      <c r="H2349" s="6" t="s">
        <v>5092</v>
      </c>
      <c r="J2349" s="1" t="s">
        <v>34</v>
      </c>
      <c r="K2349" s="1" t="s">
        <v>35</v>
      </c>
      <c r="L2349" s="1" t="s">
        <v>5093</v>
      </c>
      <c r="M2349" s="17" t="str">
        <f aca="false">IF(COUNTIF(поверки!$H$6:$H$3175,поверки!$H2349)&gt;1,"Дубликат","")</f>
        <v/>
      </c>
      <c r="N2349" s="17" t="str">
        <f aca="false">IF(COUNTIF(поверки!$L$6:$L$3175,поверки!$L2349)&gt;1,"Дубликат","")</f>
        <v/>
      </c>
      <c r="O2349" s="18" t="n">
        <v>2344</v>
      </c>
      <c r="P2349" s="17" t="str">
        <f aca="false">CONCATENATE(TEXT(MONTH(поверки!$G2349),"00"),"/",TEXT(поверки!$O2349,"000"), "/",TEXT(YEAR(поверки!$G2349)-2000,"00"))</f>
        <v>04/2344/25</v>
      </c>
      <c r="Q2349" s="17" t="str">
        <f aca="false">VLOOKUP(поверки!$F2349,'соответстиви ОТ типу'!$K$4:$M$344,2,FALSE())</f>
        <v>СГМ ЭРИС-100</v>
      </c>
      <c r="R2349" s="17" t="s">
        <v>52</v>
      </c>
      <c r="S2349" s="17" t="s">
        <v>3978</v>
      </c>
      <c r="T2349" s="17" t="n">
        <v>8</v>
      </c>
      <c r="U2349" s="19" t="n">
        <f aca="false">VLOOKUP(поверки!$T2349,'Акты п-п'!$C$5:$I$57,2,FALSE())</f>
        <v>45767</v>
      </c>
      <c r="V2349" s="19" t="n">
        <f aca="false">VLOOKUP(поверки!$T2349,'Акты п-п'!$C$5:$I$57,3,FALSE())</f>
        <v>45770</v>
      </c>
      <c r="W2349" s="17" t="str">
        <f aca="false">VLOOKUP(поверки!$T2349,'Акты п-п'!$C$5:$I$57,5,FALSE())</f>
        <v>Чупин А.А.</v>
      </c>
      <c r="X2349" s="17" t="n">
        <f aca="false">поверки!$G2349-поверки!$U2349</f>
        <v>2</v>
      </c>
      <c r="Y2349" s="17" t="n">
        <f aca="false">поверки!$V2349-поверки!$G2349</f>
        <v>1</v>
      </c>
      <c r="Z2349" s="17" t="str">
        <f aca="false">CONCATENATE(поверки!$Q2349," ",поверки!$S2349," номер ",поверки!$H2349)</f>
        <v>СГМ ЭРИС-100 СГМ ЭРИС-100 номер 112160092</v>
      </c>
    </row>
    <row r="2350" customFormat="false" ht="17.9" hidden="false" customHeight="false" outlineLevel="0" collapsed="false">
      <c r="B2350" s="1" t="s">
        <v>3974</v>
      </c>
      <c r="C2350" s="1" t="s">
        <v>30</v>
      </c>
      <c r="D2350" s="1" t="s">
        <v>446</v>
      </c>
      <c r="F2350" s="1" t="s">
        <v>3975</v>
      </c>
      <c r="G2350" s="16" t="n">
        <v>45769</v>
      </c>
      <c r="H2350" s="6" t="s">
        <v>5094</v>
      </c>
      <c r="J2350" s="1" t="s">
        <v>34</v>
      </c>
      <c r="K2350" s="1" t="s">
        <v>35</v>
      </c>
      <c r="L2350" s="1" t="s">
        <v>5095</v>
      </c>
      <c r="M2350" s="17" t="str">
        <f aca="false">IF(COUNTIF(поверки!$H$6:$H$3175,поверки!$H2350)&gt;1,"Дубликат","")</f>
        <v/>
      </c>
      <c r="N2350" s="17" t="str">
        <f aca="false">IF(COUNTIF(поверки!$L$6:$L$3175,поверки!$L2350)&gt;1,"Дубликат","")</f>
        <v/>
      </c>
      <c r="O2350" s="18" t="n">
        <v>2345</v>
      </c>
      <c r="P2350" s="17" t="str">
        <f aca="false">CONCATENATE(TEXT(MONTH(поверки!$G2350),"00"),"/",TEXT(поверки!$O2350,"000"), "/",TEXT(YEAR(поверки!$G2350)-2000,"00"))</f>
        <v>04/2345/25</v>
      </c>
      <c r="Q2350" s="17" t="str">
        <f aca="false">VLOOKUP(поверки!$F2350,'соответстиви ОТ типу'!$K$4:$M$344,2,FALSE())</f>
        <v>СГМ ЭРИС-100</v>
      </c>
      <c r="R2350" s="17" t="s">
        <v>52</v>
      </c>
      <c r="S2350" s="17" t="s">
        <v>3978</v>
      </c>
      <c r="T2350" s="17" t="n">
        <v>8</v>
      </c>
      <c r="U2350" s="19" t="n">
        <f aca="false">VLOOKUP(поверки!$T2350,'Акты п-п'!$C$5:$I$57,2,FALSE())</f>
        <v>45767</v>
      </c>
      <c r="V2350" s="19" t="n">
        <f aca="false">VLOOKUP(поверки!$T2350,'Акты п-п'!$C$5:$I$57,3,FALSE())</f>
        <v>45770</v>
      </c>
      <c r="W2350" s="17" t="str">
        <f aca="false">VLOOKUP(поверки!$T2350,'Акты п-п'!$C$5:$I$57,5,FALSE())</f>
        <v>Чупин А.А.</v>
      </c>
      <c r="X2350" s="17" t="n">
        <f aca="false">поверки!$G2350-поверки!$U2350</f>
        <v>2</v>
      </c>
      <c r="Y2350" s="17" t="n">
        <f aca="false">поверки!$V2350-поверки!$G2350</f>
        <v>1</v>
      </c>
      <c r="Z2350" s="17" t="str">
        <f aca="false">CONCATENATE(поверки!$Q2350," ",поверки!$S2350," номер ",поверки!$H2350)</f>
        <v>СГМ ЭРИС-100 СГМ ЭРИС-100 номер 112160090</v>
      </c>
    </row>
    <row r="2351" customFormat="false" ht="17.9" hidden="false" customHeight="false" outlineLevel="0" collapsed="false">
      <c r="B2351" s="1" t="s">
        <v>3974</v>
      </c>
      <c r="C2351" s="1" t="s">
        <v>30</v>
      </c>
      <c r="D2351" s="1" t="s">
        <v>446</v>
      </c>
      <c r="F2351" s="1" t="s">
        <v>3975</v>
      </c>
      <c r="G2351" s="16" t="n">
        <v>45769</v>
      </c>
      <c r="H2351" s="6" t="s">
        <v>5096</v>
      </c>
      <c r="J2351" s="1" t="s">
        <v>34</v>
      </c>
      <c r="K2351" s="1" t="s">
        <v>35</v>
      </c>
      <c r="L2351" s="1" t="s">
        <v>5097</v>
      </c>
      <c r="M2351" s="17" t="str">
        <f aca="false">IF(COUNTIF(поверки!$H$6:$H$3175,поверки!$H2351)&gt;1,"Дубликат","")</f>
        <v/>
      </c>
      <c r="N2351" s="17" t="str">
        <f aca="false">IF(COUNTIF(поверки!$L$6:$L$3175,поверки!$L2351)&gt;1,"Дубликат","")</f>
        <v/>
      </c>
      <c r="O2351" s="18" t="n">
        <v>2346</v>
      </c>
      <c r="P2351" s="17" t="str">
        <f aca="false">CONCATENATE(TEXT(MONTH(поверки!$G2351),"00"),"/",TEXT(поверки!$O2351,"000"), "/",TEXT(YEAR(поверки!$G2351)-2000,"00"))</f>
        <v>04/2346/25</v>
      </c>
      <c r="Q2351" s="17" t="str">
        <f aca="false">VLOOKUP(поверки!$F2351,'соответстиви ОТ типу'!$K$4:$M$344,2,FALSE())</f>
        <v>СГМ ЭРИС-100</v>
      </c>
      <c r="R2351" s="17" t="s">
        <v>52</v>
      </c>
      <c r="S2351" s="17" t="s">
        <v>3978</v>
      </c>
      <c r="T2351" s="17" t="n">
        <v>8</v>
      </c>
      <c r="U2351" s="19" t="n">
        <f aca="false">VLOOKUP(поверки!$T2351,'Акты п-п'!$C$5:$I$57,2,FALSE())</f>
        <v>45767</v>
      </c>
      <c r="V2351" s="19" t="n">
        <f aca="false">VLOOKUP(поверки!$T2351,'Акты п-п'!$C$5:$I$57,3,FALSE())</f>
        <v>45770</v>
      </c>
      <c r="W2351" s="17" t="str">
        <f aca="false">VLOOKUP(поверки!$T2351,'Акты п-п'!$C$5:$I$57,5,FALSE())</f>
        <v>Чупин А.А.</v>
      </c>
      <c r="X2351" s="17" t="n">
        <f aca="false">поверки!$G2351-поверки!$U2351</f>
        <v>2</v>
      </c>
      <c r="Y2351" s="17" t="n">
        <f aca="false">поверки!$V2351-поверки!$G2351</f>
        <v>1</v>
      </c>
      <c r="Z2351" s="17" t="str">
        <f aca="false">CONCATENATE(поверки!$Q2351," ",поверки!$S2351," номер ",поверки!$H2351)</f>
        <v>СГМ ЭРИС-100 СГМ ЭРИС-100 номер 112160062</v>
      </c>
    </row>
    <row r="2352" customFormat="false" ht="17.9" hidden="false" customHeight="false" outlineLevel="0" collapsed="false">
      <c r="B2352" s="1" t="s">
        <v>3974</v>
      </c>
      <c r="C2352" s="1" t="s">
        <v>30</v>
      </c>
      <c r="D2352" s="1" t="s">
        <v>446</v>
      </c>
      <c r="F2352" s="1" t="s">
        <v>3975</v>
      </c>
      <c r="G2352" s="16" t="n">
        <v>45769</v>
      </c>
      <c r="H2352" s="6" t="s">
        <v>5098</v>
      </c>
      <c r="J2352" s="1" t="s">
        <v>34</v>
      </c>
      <c r="K2352" s="1" t="s">
        <v>35</v>
      </c>
      <c r="L2352" s="1" t="s">
        <v>5099</v>
      </c>
      <c r="M2352" s="17" t="str">
        <f aca="false">IF(COUNTIF(поверки!$H$6:$H$3175,поверки!$H2352)&gt;1,"Дубликат","")</f>
        <v/>
      </c>
      <c r="N2352" s="17" t="str">
        <f aca="false">IF(COUNTIF(поверки!$L$6:$L$3175,поверки!$L2352)&gt;1,"Дубликат","")</f>
        <v/>
      </c>
      <c r="O2352" s="18" t="n">
        <v>2347</v>
      </c>
      <c r="P2352" s="17" t="str">
        <f aca="false">CONCATENATE(TEXT(MONTH(поверки!$G2352),"00"),"/",TEXT(поверки!$O2352,"000"), "/",TEXT(YEAR(поверки!$G2352)-2000,"00"))</f>
        <v>04/2347/25</v>
      </c>
      <c r="Q2352" s="17" t="str">
        <f aca="false">VLOOKUP(поверки!$F2352,'соответстиви ОТ типу'!$K$4:$M$344,2,FALSE())</f>
        <v>СГМ ЭРИС-100</v>
      </c>
      <c r="R2352" s="17" t="s">
        <v>52</v>
      </c>
      <c r="S2352" s="17" t="s">
        <v>3978</v>
      </c>
      <c r="T2352" s="17" t="n">
        <v>8</v>
      </c>
      <c r="U2352" s="19" t="n">
        <f aca="false">VLOOKUP(поверки!$T2352,'Акты п-п'!$C$5:$I$57,2,FALSE())</f>
        <v>45767</v>
      </c>
      <c r="V2352" s="19" t="n">
        <f aca="false">VLOOKUP(поверки!$T2352,'Акты п-п'!$C$5:$I$57,3,FALSE())</f>
        <v>45770</v>
      </c>
      <c r="W2352" s="17" t="str">
        <f aca="false">VLOOKUP(поверки!$T2352,'Акты п-п'!$C$5:$I$57,5,FALSE())</f>
        <v>Чупин А.А.</v>
      </c>
      <c r="X2352" s="17" t="n">
        <f aca="false">поверки!$G2352-поверки!$U2352</f>
        <v>2</v>
      </c>
      <c r="Y2352" s="17" t="n">
        <f aca="false">поверки!$V2352-поверки!$G2352</f>
        <v>1</v>
      </c>
      <c r="Z2352" s="17" t="str">
        <f aca="false">CONCATENATE(поверки!$Q2352," ",поверки!$S2352," номер ",поверки!$H2352)</f>
        <v>СГМ ЭРИС-100 СГМ ЭРИС-100 номер 112160049</v>
      </c>
    </row>
    <row r="2353" customFormat="false" ht="17.9" hidden="false" customHeight="false" outlineLevel="0" collapsed="false">
      <c r="B2353" s="1" t="s">
        <v>3974</v>
      </c>
      <c r="C2353" s="1" t="s">
        <v>30</v>
      </c>
      <c r="D2353" s="1" t="s">
        <v>446</v>
      </c>
      <c r="F2353" s="1" t="s">
        <v>3975</v>
      </c>
      <c r="G2353" s="16" t="n">
        <v>45769</v>
      </c>
      <c r="H2353" s="6" t="s">
        <v>5100</v>
      </c>
      <c r="J2353" s="1" t="s">
        <v>34</v>
      </c>
      <c r="K2353" s="1" t="s">
        <v>35</v>
      </c>
      <c r="L2353" s="1" t="s">
        <v>5101</v>
      </c>
      <c r="M2353" s="17" t="str">
        <f aca="false">IF(COUNTIF(поверки!$H$6:$H$3175,поверки!$H2353)&gt;1,"Дубликат","")</f>
        <v/>
      </c>
      <c r="N2353" s="17" t="str">
        <f aca="false">IF(COUNTIF(поверки!$L$6:$L$3175,поверки!$L2353)&gt;1,"Дубликат","")</f>
        <v/>
      </c>
      <c r="O2353" s="18" t="n">
        <v>2348</v>
      </c>
      <c r="P2353" s="17" t="str">
        <f aca="false">CONCATENATE(TEXT(MONTH(поверки!$G2353),"00"),"/",TEXT(поверки!$O2353,"000"), "/",TEXT(YEAR(поверки!$G2353)-2000,"00"))</f>
        <v>04/2348/25</v>
      </c>
      <c r="Q2353" s="17" t="str">
        <f aca="false">VLOOKUP(поверки!$F2353,'соответстиви ОТ типу'!$K$4:$M$344,2,FALSE())</f>
        <v>СГМ ЭРИС-100</v>
      </c>
      <c r="R2353" s="17" t="s">
        <v>52</v>
      </c>
      <c r="S2353" s="17" t="s">
        <v>3978</v>
      </c>
      <c r="T2353" s="17" t="n">
        <v>8</v>
      </c>
      <c r="U2353" s="19" t="n">
        <f aca="false">VLOOKUP(поверки!$T2353,'Акты п-п'!$C$5:$I$57,2,FALSE())</f>
        <v>45767</v>
      </c>
      <c r="V2353" s="19" t="n">
        <f aca="false">VLOOKUP(поверки!$T2353,'Акты п-п'!$C$5:$I$57,3,FALSE())</f>
        <v>45770</v>
      </c>
      <c r="W2353" s="17" t="str">
        <f aca="false">VLOOKUP(поверки!$T2353,'Акты п-п'!$C$5:$I$57,5,FALSE())</f>
        <v>Чупин А.А.</v>
      </c>
      <c r="X2353" s="17" t="n">
        <f aca="false">поверки!$G2353-поверки!$U2353</f>
        <v>2</v>
      </c>
      <c r="Y2353" s="17" t="n">
        <f aca="false">поверки!$V2353-поверки!$G2353</f>
        <v>1</v>
      </c>
      <c r="Z2353" s="17" t="str">
        <f aca="false">CONCATENATE(поверки!$Q2353," ",поверки!$S2353," номер ",поверки!$H2353)</f>
        <v>СГМ ЭРИС-100 СГМ ЭРИС-100 номер 112150665</v>
      </c>
    </row>
    <row r="2354" customFormat="false" ht="17.9" hidden="false" customHeight="false" outlineLevel="0" collapsed="false">
      <c r="B2354" s="1" t="s">
        <v>3974</v>
      </c>
      <c r="C2354" s="1" t="s">
        <v>30</v>
      </c>
      <c r="D2354" s="1" t="s">
        <v>446</v>
      </c>
      <c r="F2354" s="1" t="s">
        <v>3975</v>
      </c>
      <c r="G2354" s="16" t="n">
        <v>45769</v>
      </c>
      <c r="H2354" s="6" t="s">
        <v>5102</v>
      </c>
      <c r="J2354" s="1" t="s">
        <v>34</v>
      </c>
      <c r="K2354" s="1" t="s">
        <v>35</v>
      </c>
      <c r="L2354" s="1" t="s">
        <v>5103</v>
      </c>
      <c r="M2354" s="17" t="str">
        <f aca="false">IF(COUNTIF(поверки!$H$6:$H$3175,поверки!$H2354)&gt;1,"Дубликат","")</f>
        <v/>
      </c>
      <c r="N2354" s="17" t="str">
        <f aca="false">IF(COUNTIF(поверки!$L$6:$L$3175,поверки!$L2354)&gt;1,"Дубликат","")</f>
        <v/>
      </c>
      <c r="O2354" s="18" t="n">
        <v>2349</v>
      </c>
      <c r="P2354" s="17" t="str">
        <f aca="false">CONCATENATE(TEXT(MONTH(поверки!$G2354),"00"),"/",TEXT(поверки!$O2354,"000"), "/",TEXT(YEAR(поверки!$G2354)-2000,"00"))</f>
        <v>04/2349/25</v>
      </c>
      <c r="Q2354" s="17" t="str">
        <f aca="false">VLOOKUP(поверки!$F2354,'соответстиви ОТ типу'!$K$4:$M$344,2,FALSE())</f>
        <v>СГМ ЭРИС-100</v>
      </c>
      <c r="R2354" s="17" t="s">
        <v>52</v>
      </c>
      <c r="S2354" s="17" t="s">
        <v>3978</v>
      </c>
      <c r="T2354" s="17" t="n">
        <v>8</v>
      </c>
      <c r="U2354" s="19" t="n">
        <f aca="false">VLOOKUP(поверки!$T2354,'Акты п-п'!$C$5:$I$57,2,FALSE())</f>
        <v>45767</v>
      </c>
      <c r="V2354" s="19" t="n">
        <f aca="false">VLOOKUP(поверки!$T2354,'Акты п-п'!$C$5:$I$57,3,FALSE())</f>
        <v>45770</v>
      </c>
      <c r="W2354" s="17" t="str">
        <f aca="false">VLOOKUP(поверки!$T2354,'Акты п-п'!$C$5:$I$57,5,FALSE())</f>
        <v>Чупин А.А.</v>
      </c>
      <c r="X2354" s="17" t="n">
        <f aca="false">поверки!$G2354-поверки!$U2354</f>
        <v>2</v>
      </c>
      <c r="Y2354" s="17" t="n">
        <f aca="false">поверки!$V2354-поверки!$G2354</f>
        <v>1</v>
      </c>
      <c r="Z2354" s="17" t="str">
        <f aca="false">CONCATENATE(поверки!$Q2354," ",поверки!$S2354," номер ",поверки!$H2354)</f>
        <v>СГМ ЭРИС-100 СГМ ЭРИС-100 номер 112160288</v>
      </c>
    </row>
    <row r="2355" customFormat="false" ht="17.9" hidden="false" customHeight="false" outlineLevel="0" collapsed="false">
      <c r="B2355" s="1" t="s">
        <v>3974</v>
      </c>
      <c r="C2355" s="1" t="s">
        <v>30</v>
      </c>
      <c r="D2355" s="1" t="s">
        <v>446</v>
      </c>
      <c r="F2355" s="1" t="s">
        <v>3975</v>
      </c>
      <c r="G2355" s="16" t="n">
        <v>45769</v>
      </c>
      <c r="H2355" s="6" t="s">
        <v>5104</v>
      </c>
      <c r="J2355" s="1" t="s">
        <v>34</v>
      </c>
      <c r="K2355" s="1" t="s">
        <v>35</v>
      </c>
      <c r="L2355" s="1" t="s">
        <v>5105</v>
      </c>
      <c r="M2355" s="17" t="str">
        <f aca="false">IF(COUNTIF(поверки!$H$6:$H$3175,поверки!$H2355)&gt;1,"Дубликат","")</f>
        <v/>
      </c>
      <c r="N2355" s="17" t="str">
        <f aca="false">IF(COUNTIF(поверки!$L$6:$L$3175,поверки!$L2355)&gt;1,"Дубликат","")</f>
        <v/>
      </c>
      <c r="O2355" s="18" t="n">
        <v>2350</v>
      </c>
      <c r="P2355" s="17" t="str">
        <f aca="false">CONCATENATE(TEXT(MONTH(поверки!$G2355),"00"),"/",TEXT(поверки!$O2355,"000"), "/",TEXT(YEAR(поверки!$G2355)-2000,"00"))</f>
        <v>04/2350/25</v>
      </c>
      <c r="Q2355" s="17" t="str">
        <f aca="false">VLOOKUP(поверки!$F2355,'соответстиви ОТ типу'!$K$4:$M$344,2,FALSE())</f>
        <v>СГМ ЭРИС-100</v>
      </c>
      <c r="R2355" s="17" t="s">
        <v>52</v>
      </c>
      <c r="S2355" s="17" t="s">
        <v>3978</v>
      </c>
      <c r="T2355" s="17" t="n">
        <v>8</v>
      </c>
      <c r="U2355" s="19" t="n">
        <f aca="false">VLOOKUP(поверки!$T2355,'Акты п-п'!$C$5:$I$57,2,FALSE())</f>
        <v>45767</v>
      </c>
      <c r="V2355" s="19" t="n">
        <f aca="false">VLOOKUP(поверки!$T2355,'Акты п-п'!$C$5:$I$57,3,FALSE())</f>
        <v>45770</v>
      </c>
      <c r="W2355" s="17" t="str">
        <f aca="false">VLOOKUP(поверки!$T2355,'Акты п-п'!$C$5:$I$57,5,FALSE())</f>
        <v>Чупин А.А.</v>
      </c>
      <c r="X2355" s="17" t="n">
        <f aca="false">поверки!$G2355-поверки!$U2355</f>
        <v>2</v>
      </c>
      <c r="Y2355" s="17" t="n">
        <f aca="false">поверки!$V2355-поверки!$G2355</f>
        <v>1</v>
      </c>
      <c r="Z2355" s="17" t="str">
        <f aca="false">CONCATENATE(поверки!$Q2355," ",поверки!$S2355," номер ",поверки!$H2355)</f>
        <v>СГМ ЭРИС-100 СГМ ЭРИС-100 номер 112160279</v>
      </c>
    </row>
    <row r="2356" customFormat="false" ht="17.9" hidden="false" customHeight="false" outlineLevel="0" collapsed="false">
      <c r="B2356" s="1" t="s">
        <v>3974</v>
      </c>
      <c r="C2356" s="1" t="s">
        <v>30</v>
      </c>
      <c r="D2356" s="1" t="s">
        <v>446</v>
      </c>
      <c r="F2356" s="1" t="s">
        <v>3975</v>
      </c>
      <c r="G2356" s="16" t="n">
        <v>45769</v>
      </c>
      <c r="H2356" s="6" t="s">
        <v>5106</v>
      </c>
      <c r="J2356" s="1" t="s">
        <v>34</v>
      </c>
      <c r="K2356" s="1" t="s">
        <v>35</v>
      </c>
      <c r="L2356" s="1" t="s">
        <v>5107</v>
      </c>
      <c r="M2356" s="17" t="str">
        <f aca="false">IF(COUNTIF(поверки!$H$6:$H$3175,поверки!$H2356)&gt;1,"Дубликат","")</f>
        <v/>
      </c>
      <c r="N2356" s="17" t="str">
        <f aca="false">IF(COUNTIF(поверки!$L$6:$L$3175,поверки!$L2356)&gt;1,"Дубликат","")</f>
        <v/>
      </c>
      <c r="O2356" s="18" t="n">
        <v>2351</v>
      </c>
      <c r="P2356" s="17" t="str">
        <f aca="false">CONCATENATE(TEXT(MONTH(поверки!$G2356),"00"),"/",TEXT(поверки!$O2356,"000"), "/",TEXT(YEAR(поверки!$G2356)-2000,"00"))</f>
        <v>04/2351/25</v>
      </c>
      <c r="Q2356" s="17" t="str">
        <f aca="false">VLOOKUP(поверки!$F2356,'соответстиви ОТ типу'!$K$4:$M$344,2,FALSE())</f>
        <v>СГМ ЭРИС-100</v>
      </c>
      <c r="R2356" s="17" t="s">
        <v>52</v>
      </c>
      <c r="S2356" s="17" t="s">
        <v>3978</v>
      </c>
      <c r="T2356" s="17" t="n">
        <v>8</v>
      </c>
      <c r="U2356" s="19" t="n">
        <f aca="false">VLOOKUP(поверки!$T2356,'Акты п-п'!$C$5:$I$57,2,FALSE())</f>
        <v>45767</v>
      </c>
      <c r="V2356" s="19" t="n">
        <f aca="false">VLOOKUP(поверки!$T2356,'Акты п-п'!$C$5:$I$57,3,FALSE())</f>
        <v>45770</v>
      </c>
      <c r="W2356" s="17" t="str">
        <f aca="false">VLOOKUP(поверки!$T2356,'Акты п-п'!$C$5:$I$57,5,FALSE())</f>
        <v>Чупин А.А.</v>
      </c>
      <c r="X2356" s="17" t="n">
        <f aca="false">поверки!$G2356-поверки!$U2356</f>
        <v>2</v>
      </c>
      <c r="Y2356" s="17" t="n">
        <f aca="false">поверки!$V2356-поверки!$G2356</f>
        <v>1</v>
      </c>
      <c r="Z2356" s="17" t="str">
        <f aca="false">CONCATENATE(поверки!$Q2356," ",поверки!$S2356," номер ",поверки!$H2356)</f>
        <v>СГМ ЭРИС-100 СГМ ЭРИС-100 номер 112160185</v>
      </c>
    </row>
    <row r="2357" customFormat="false" ht="17.9" hidden="false" customHeight="false" outlineLevel="0" collapsed="false">
      <c r="B2357" s="1" t="s">
        <v>3974</v>
      </c>
      <c r="C2357" s="1" t="s">
        <v>30</v>
      </c>
      <c r="D2357" s="1" t="s">
        <v>446</v>
      </c>
      <c r="F2357" s="1" t="s">
        <v>3975</v>
      </c>
      <c r="G2357" s="16" t="n">
        <v>45769</v>
      </c>
      <c r="H2357" s="6" t="s">
        <v>5108</v>
      </c>
      <c r="J2357" s="1" t="s">
        <v>34</v>
      </c>
      <c r="K2357" s="1" t="s">
        <v>35</v>
      </c>
      <c r="L2357" s="1" t="s">
        <v>5109</v>
      </c>
      <c r="M2357" s="17" t="str">
        <f aca="false">IF(COUNTIF(поверки!$H$6:$H$3175,поверки!$H2357)&gt;1,"Дубликат","")</f>
        <v/>
      </c>
      <c r="N2357" s="17" t="str">
        <f aca="false">IF(COUNTIF(поверки!$L$6:$L$3175,поверки!$L2357)&gt;1,"Дубликат","")</f>
        <v/>
      </c>
      <c r="O2357" s="18" t="n">
        <v>2352</v>
      </c>
      <c r="P2357" s="17" t="str">
        <f aca="false">CONCATENATE(TEXT(MONTH(поверки!$G2357),"00"),"/",TEXT(поверки!$O2357,"000"), "/",TEXT(YEAR(поверки!$G2357)-2000,"00"))</f>
        <v>04/2352/25</v>
      </c>
      <c r="Q2357" s="17" t="str">
        <f aca="false">VLOOKUP(поверки!$F2357,'соответстиви ОТ типу'!$K$4:$M$344,2,FALSE())</f>
        <v>СГМ ЭРИС-100</v>
      </c>
      <c r="R2357" s="17" t="s">
        <v>52</v>
      </c>
      <c r="S2357" s="17" t="s">
        <v>3978</v>
      </c>
      <c r="T2357" s="17" t="n">
        <v>8</v>
      </c>
      <c r="U2357" s="19" t="n">
        <f aca="false">VLOOKUP(поверки!$T2357,'Акты п-п'!$C$5:$I$57,2,FALSE())</f>
        <v>45767</v>
      </c>
      <c r="V2357" s="19" t="n">
        <f aca="false">VLOOKUP(поверки!$T2357,'Акты п-п'!$C$5:$I$57,3,FALSE())</f>
        <v>45770</v>
      </c>
      <c r="W2357" s="17" t="str">
        <f aca="false">VLOOKUP(поверки!$T2357,'Акты п-п'!$C$5:$I$57,5,FALSE())</f>
        <v>Чупин А.А.</v>
      </c>
      <c r="X2357" s="17" t="n">
        <f aca="false">поверки!$G2357-поверки!$U2357</f>
        <v>2</v>
      </c>
      <c r="Y2357" s="17" t="n">
        <f aca="false">поверки!$V2357-поверки!$G2357</f>
        <v>1</v>
      </c>
      <c r="Z2357" s="17" t="str">
        <f aca="false">CONCATENATE(поверки!$Q2357," ",поверки!$S2357," номер ",поверки!$H2357)</f>
        <v>СГМ ЭРИС-100 СГМ ЭРИС-100 номер 112160129</v>
      </c>
    </row>
    <row r="2358" customFormat="false" ht="17.9" hidden="false" customHeight="false" outlineLevel="0" collapsed="false">
      <c r="B2358" s="1" t="s">
        <v>3974</v>
      </c>
      <c r="C2358" s="1" t="s">
        <v>30</v>
      </c>
      <c r="D2358" s="1" t="s">
        <v>446</v>
      </c>
      <c r="F2358" s="1" t="s">
        <v>3975</v>
      </c>
      <c r="G2358" s="16" t="n">
        <v>45769</v>
      </c>
      <c r="H2358" s="6" t="s">
        <v>5110</v>
      </c>
      <c r="J2358" s="1" t="s">
        <v>34</v>
      </c>
      <c r="K2358" s="1" t="s">
        <v>35</v>
      </c>
      <c r="L2358" s="1" t="s">
        <v>5111</v>
      </c>
      <c r="M2358" s="17" t="str">
        <f aca="false">IF(COUNTIF(поверки!$H$6:$H$3175,поверки!$H2358)&gt;1,"Дубликат","")</f>
        <v/>
      </c>
      <c r="N2358" s="17" t="str">
        <f aca="false">IF(COUNTIF(поверки!$L$6:$L$3175,поверки!$L2358)&gt;1,"Дубликат","")</f>
        <v/>
      </c>
      <c r="O2358" s="18" t="n">
        <v>2353</v>
      </c>
      <c r="P2358" s="17" t="str">
        <f aca="false">CONCATENATE(TEXT(MONTH(поверки!$G2358),"00"),"/",TEXT(поверки!$O2358,"000"), "/",TEXT(YEAR(поверки!$G2358)-2000,"00"))</f>
        <v>04/2353/25</v>
      </c>
      <c r="Q2358" s="17" t="str">
        <f aca="false">VLOOKUP(поверки!$F2358,'соответстиви ОТ типу'!$K$4:$M$344,2,FALSE())</f>
        <v>СГМ ЭРИС-100</v>
      </c>
      <c r="R2358" s="17" t="s">
        <v>52</v>
      </c>
      <c r="S2358" s="17" t="s">
        <v>3978</v>
      </c>
      <c r="T2358" s="17" t="n">
        <v>8</v>
      </c>
      <c r="U2358" s="19" t="n">
        <f aca="false">VLOOKUP(поверки!$T2358,'Акты п-п'!$C$5:$I$57,2,FALSE())</f>
        <v>45767</v>
      </c>
      <c r="V2358" s="19" t="n">
        <f aca="false">VLOOKUP(поверки!$T2358,'Акты п-п'!$C$5:$I$57,3,FALSE())</f>
        <v>45770</v>
      </c>
      <c r="W2358" s="17" t="str">
        <f aca="false">VLOOKUP(поверки!$T2358,'Акты п-п'!$C$5:$I$57,5,FALSE())</f>
        <v>Чупин А.А.</v>
      </c>
      <c r="X2358" s="17" t="n">
        <f aca="false">поверки!$G2358-поверки!$U2358</f>
        <v>2</v>
      </c>
      <c r="Y2358" s="17" t="n">
        <f aca="false">поверки!$V2358-поверки!$G2358</f>
        <v>1</v>
      </c>
      <c r="Z2358" s="17" t="str">
        <f aca="false">CONCATENATE(поверки!$Q2358," ",поверки!$S2358," номер ",поверки!$H2358)</f>
        <v>СГМ ЭРИС-100 СГМ ЭРИС-100 номер 112160134</v>
      </c>
    </row>
    <row r="2359" customFormat="false" ht="17.9" hidden="false" customHeight="false" outlineLevel="0" collapsed="false">
      <c r="B2359" s="1" t="s">
        <v>3974</v>
      </c>
      <c r="C2359" s="1" t="s">
        <v>30</v>
      </c>
      <c r="D2359" s="1" t="s">
        <v>446</v>
      </c>
      <c r="F2359" s="1" t="s">
        <v>3975</v>
      </c>
      <c r="G2359" s="16" t="n">
        <v>45769</v>
      </c>
      <c r="H2359" s="6" t="s">
        <v>5112</v>
      </c>
      <c r="J2359" s="1" t="s">
        <v>34</v>
      </c>
      <c r="K2359" s="1" t="s">
        <v>35</v>
      </c>
      <c r="L2359" s="1" t="s">
        <v>5113</v>
      </c>
      <c r="M2359" s="17" t="str">
        <f aca="false">IF(COUNTIF(поверки!$H$6:$H$3175,поверки!$H2359)&gt;1,"Дубликат","")</f>
        <v/>
      </c>
      <c r="N2359" s="17" t="str">
        <f aca="false">IF(COUNTIF(поверки!$L$6:$L$3175,поверки!$L2359)&gt;1,"Дубликат","")</f>
        <v/>
      </c>
      <c r="O2359" s="18" t="n">
        <v>2354</v>
      </c>
      <c r="P2359" s="17" t="str">
        <f aca="false">CONCATENATE(TEXT(MONTH(поверки!$G2359),"00"),"/",TEXT(поверки!$O2359,"000"), "/",TEXT(YEAR(поверки!$G2359)-2000,"00"))</f>
        <v>04/2354/25</v>
      </c>
      <c r="Q2359" s="17" t="str">
        <f aca="false">VLOOKUP(поверки!$F2359,'соответстиви ОТ типу'!$K$4:$M$344,2,FALSE())</f>
        <v>СГМ ЭРИС-100</v>
      </c>
      <c r="R2359" s="17" t="s">
        <v>52</v>
      </c>
      <c r="S2359" s="17" t="s">
        <v>3978</v>
      </c>
      <c r="T2359" s="17" t="n">
        <v>8</v>
      </c>
      <c r="U2359" s="19" t="n">
        <f aca="false">VLOOKUP(поверки!$T2359,'Акты п-п'!$C$5:$I$57,2,FALSE())</f>
        <v>45767</v>
      </c>
      <c r="V2359" s="19" t="n">
        <f aca="false">VLOOKUP(поверки!$T2359,'Акты п-п'!$C$5:$I$57,3,FALSE())</f>
        <v>45770</v>
      </c>
      <c r="W2359" s="17" t="str">
        <f aca="false">VLOOKUP(поверки!$T2359,'Акты п-п'!$C$5:$I$57,5,FALSE())</f>
        <v>Чупин А.А.</v>
      </c>
      <c r="X2359" s="17" t="n">
        <f aca="false">поверки!$G2359-поверки!$U2359</f>
        <v>2</v>
      </c>
      <c r="Y2359" s="17" t="n">
        <f aca="false">поверки!$V2359-поверки!$G2359</f>
        <v>1</v>
      </c>
      <c r="Z2359" s="17" t="str">
        <f aca="false">CONCATENATE(поверки!$Q2359," ",поверки!$S2359," номер ",поверки!$H2359)</f>
        <v>СГМ ЭРИС-100 СГМ ЭРИС-100 номер 112160075</v>
      </c>
    </row>
    <row r="2360" customFormat="false" ht="17.9" hidden="false" customHeight="false" outlineLevel="0" collapsed="false">
      <c r="B2360" s="1" t="s">
        <v>3974</v>
      </c>
      <c r="C2360" s="1" t="s">
        <v>30</v>
      </c>
      <c r="D2360" s="1" t="s">
        <v>446</v>
      </c>
      <c r="F2360" s="1" t="s">
        <v>3975</v>
      </c>
      <c r="G2360" s="16" t="n">
        <v>45769</v>
      </c>
      <c r="H2360" s="6" t="s">
        <v>5114</v>
      </c>
      <c r="J2360" s="1" t="s">
        <v>34</v>
      </c>
      <c r="K2360" s="1" t="s">
        <v>35</v>
      </c>
      <c r="L2360" s="1" t="s">
        <v>5115</v>
      </c>
      <c r="M2360" s="17" t="str">
        <f aca="false">IF(COUNTIF(поверки!$H$6:$H$3175,поверки!$H2360)&gt;1,"Дубликат","")</f>
        <v/>
      </c>
      <c r="N2360" s="17" t="str">
        <f aca="false">IF(COUNTIF(поверки!$L$6:$L$3175,поверки!$L2360)&gt;1,"Дубликат","")</f>
        <v/>
      </c>
      <c r="O2360" s="18" t="n">
        <v>2355</v>
      </c>
      <c r="P2360" s="17" t="str">
        <f aca="false">CONCATENATE(TEXT(MONTH(поверки!$G2360),"00"),"/",TEXT(поверки!$O2360,"000"), "/",TEXT(YEAR(поверки!$G2360)-2000,"00"))</f>
        <v>04/2355/25</v>
      </c>
      <c r="Q2360" s="17" t="str">
        <f aca="false">VLOOKUP(поверки!$F2360,'соответстиви ОТ типу'!$K$4:$M$344,2,FALSE())</f>
        <v>СГМ ЭРИС-100</v>
      </c>
      <c r="R2360" s="17" t="s">
        <v>52</v>
      </c>
      <c r="S2360" s="17" t="s">
        <v>3978</v>
      </c>
      <c r="T2360" s="17" t="n">
        <v>8</v>
      </c>
      <c r="U2360" s="19" t="n">
        <f aca="false">VLOOKUP(поверки!$T2360,'Акты п-п'!$C$5:$I$57,2,FALSE())</f>
        <v>45767</v>
      </c>
      <c r="V2360" s="19" t="n">
        <f aca="false">VLOOKUP(поверки!$T2360,'Акты п-п'!$C$5:$I$57,3,FALSE())</f>
        <v>45770</v>
      </c>
      <c r="W2360" s="17" t="str">
        <f aca="false">VLOOKUP(поверки!$T2360,'Акты п-п'!$C$5:$I$57,5,FALSE())</f>
        <v>Чупин А.А.</v>
      </c>
      <c r="X2360" s="17" t="n">
        <f aca="false">поверки!$G2360-поверки!$U2360</f>
        <v>2</v>
      </c>
      <c r="Y2360" s="17" t="n">
        <f aca="false">поверки!$V2360-поверки!$G2360</f>
        <v>1</v>
      </c>
      <c r="Z2360" s="17" t="str">
        <f aca="false">CONCATENATE(поверки!$Q2360," ",поверки!$S2360," номер ",поверки!$H2360)</f>
        <v>СГМ ЭРИС-100 СГМ ЭРИС-100 номер 112160095</v>
      </c>
    </row>
    <row r="2361" customFormat="false" ht="17.9" hidden="false" customHeight="false" outlineLevel="0" collapsed="false">
      <c r="B2361" s="1" t="s">
        <v>3974</v>
      </c>
      <c r="C2361" s="1" t="s">
        <v>30</v>
      </c>
      <c r="D2361" s="1" t="s">
        <v>446</v>
      </c>
      <c r="F2361" s="1" t="s">
        <v>3975</v>
      </c>
      <c r="G2361" s="16" t="n">
        <v>45769</v>
      </c>
      <c r="H2361" s="6" t="s">
        <v>5116</v>
      </c>
      <c r="J2361" s="1" t="s">
        <v>34</v>
      </c>
      <c r="K2361" s="1" t="s">
        <v>35</v>
      </c>
      <c r="L2361" s="1" t="s">
        <v>5117</v>
      </c>
      <c r="M2361" s="17" t="str">
        <f aca="false">IF(COUNTIF(поверки!$H$6:$H$3175,поверки!$H2361)&gt;1,"Дубликат","")</f>
        <v/>
      </c>
      <c r="N2361" s="17" t="str">
        <f aca="false">IF(COUNTIF(поверки!$L$6:$L$3175,поверки!$L2361)&gt;1,"Дубликат","")</f>
        <v/>
      </c>
      <c r="O2361" s="18" t="n">
        <v>2356</v>
      </c>
      <c r="P2361" s="17" t="str">
        <f aca="false">CONCATENATE(TEXT(MONTH(поверки!$G2361),"00"),"/",TEXT(поверки!$O2361,"000"), "/",TEXT(YEAR(поверки!$G2361)-2000,"00"))</f>
        <v>04/2356/25</v>
      </c>
      <c r="Q2361" s="17" t="str">
        <f aca="false">VLOOKUP(поверки!$F2361,'соответстиви ОТ типу'!$K$4:$M$344,2,FALSE())</f>
        <v>СГМ ЭРИС-100</v>
      </c>
      <c r="R2361" s="17" t="s">
        <v>52</v>
      </c>
      <c r="S2361" s="17" t="s">
        <v>3978</v>
      </c>
      <c r="T2361" s="17" t="n">
        <v>8</v>
      </c>
      <c r="U2361" s="19" t="n">
        <f aca="false">VLOOKUP(поверки!$T2361,'Акты п-п'!$C$5:$I$57,2,FALSE())</f>
        <v>45767</v>
      </c>
      <c r="V2361" s="19" t="n">
        <f aca="false">VLOOKUP(поверки!$T2361,'Акты п-п'!$C$5:$I$57,3,FALSE())</f>
        <v>45770</v>
      </c>
      <c r="W2361" s="17" t="str">
        <f aca="false">VLOOKUP(поверки!$T2361,'Акты п-п'!$C$5:$I$57,5,FALSE())</f>
        <v>Чупин А.А.</v>
      </c>
      <c r="X2361" s="17" t="n">
        <f aca="false">поверки!$G2361-поверки!$U2361</f>
        <v>2</v>
      </c>
      <c r="Y2361" s="17" t="n">
        <f aca="false">поверки!$V2361-поверки!$G2361</f>
        <v>1</v>
      </c>
      <c r="Z2361" s="17" t="str">
        <f aca="false">CONCATENATE(поверки!$Q2361," ",поверки!$S2361," номер ",поверки!$H2361)</f>
        <v>СГМ ЭРИС-100 СГМ ЭРИС-100 номер 112160226</v>
      </c>
    </row>
    <row r="2362" customFormat="false" ht="17.9" hidden="false" customHeight="false" outlineLevel="0" collapsed="false">
      <c r="B2362" s="1" t="s">
        <v>3974</v>
      </c>
      <c r="C2362" s="1" t="s">
        <v>30</v>
      </c>
      <c r="D2362" s="1" t="s">
        <v>446</v>
      </c>
      <c r="F2362" s="1" t="s">
        <v>3975</v>
      </c>
      <c r="G2362" s="16" t="n">
        <v>45769</v>
      </c>
      <c r="H2362" s="6" t="s">
        <v>5118</v>
      </c>
      <c r="J2362" s="1" t="s">
        <v>34</v>
      </c>
      <c r="K2362" s="1" t="s">
        <v>35</v>
      </c>
      <c r="L2362" s="1" t="s">
        <v>5119</v>
      </c>
      <c r="M2362" s="17" t="str">
        <f aca="false">IF(COUNTIF(поверки!$H$6:$H$3175,поверки!$H2362)&gt;1,"Дубликат","")</f>
        <v/>
      </c>
      <c r="N2362" s="17" t="str">
        <f aca="false">IF(COUNTIF(поверки!$L$6:$L$3175,поверки!$L2362)&gt;1,"Дубликат","")</f>
        <v/>
      </c>
      <c r="O2362" s="18" t="n">
        <v>2357</v>
      </c>
      <c r="P2362" s="17" t="str">
        <f aca="false">CONCATENATE(TEXT(MONTH(поверки!$G2362),"00"),"/",TEXT(поверки!$O2362,"000"), "/",TEXT(YEAR(поверки!$G2362)-2000,"00"))</f>
        <v>04/2357/25</v>
      </c>
      <c r="Q2362" s="17" t="str">
        <f aca="false">VLOOKUP(поверки!$F2362,'соответстиви ОТ типу'!$K$4:$M$344,2,FALSE())</f>
        <v>СГМ ЭРИС-100</v>
      </c>
      <c r="R2362" s="17" t="s">
        <v>52</v>
      </c>
      <c r="S2362" s="17" t="s">
        <v>3978</v>
      </c>
      <c r="T2362" s="17" t="n">
        <v>8</v>
      </c>
      <c r="U2362" s="19" t="n">
        <f aca="false">VLOOKUP(поверки!$T2362,'Акты п-п'!$C$5:$I$57,2,FALSE())</f>
        <v>45767</v>
      </c>
      <c r="V2362" s="19" t="n">
        <f aca="false">VLOOKUP(поверки!$T2362,'Акты п-п'!$C$5:$I$57,3,FALSE())</f>
        <v>45770</v>
      </c>
      <c r="W2362" s="17" t="str">
        <f aca="false">VLOOKUP(поверки!$T2362,'Акты п-п'!$C$5:$I$57,5,FALSE())</f>
        <v>Чупин А.А.</v>
      </c>
      <c r="X2362" s="17" t="n">
        <f aca="false">поверки!$G2362-поверки!$U2362</f>
        <v>2</v>
      </c>
      <c r="Y2362" s="17" t="n">
        <f aca="false">поверки!$V2362-поверки!$G2362</f>
        <v>1</v>
      </c>
      <c r="Z2362" s="17" t="str">
        <f aca="false">CONCATENATE(поверки!$Q2362," ",поверки!$S2362," номер ",поверки!$H2362)</f>
        <v>СГМ ЭРИС-100 СГМ ЭРИС-100 номер 112160127</v>
      </c>
    </row>
    <row r="2363" customFormat="false" ht="17.9" hidden="false" customHeight="false" outlineLevel="0" collapsed="false">
      <c r="B2363" s="1" t="s">
        <v>3974</v>
      </c>
      <c r="C2363" s="1" t="s">
        <v>30</v>
      </c>
      <c r="D2363" s="1" t="s">
        <v>446</v>
      </c>
      <c r="F2363" s="1" t="s">
        <v>3975</v>
      </c>
      <c r="G2363" s="16" t="n">
        <v>45769</v>
      </c>
      <c r="H2363" s="6" t="s">
        <v>5120</v>
      </c>
      <c r="J2363" s="1" t="s">
        <v>34</v>
      </c>
      <c r="K2363" s="1" t="s">
        <v>35</v>
      </c>
      <c r="L2363" s="1" t="s">
        <v>5121</v>
      </c>
      <c r="M2363" s="17" t="str">
        <f aca="false">IF(COUNTIF(поверки!$H$6:$H$3175,поверки!$H2363)&gt;1,"Дубликат","")</f>
        <v/>
      </c>
      <c r="N2363" s="17" t="str">
        <f aca="false">IF(COUNTIF(поверки!$L$6:$L$3175,поверки!$L2363)&gt;1,"Дубликат","")</f>
        <v/>
      </c>
      <c r="O2363" s="18" t="n">
        <v>2358</v>
      </c>
      <c r="P2363" s="17" t="str">
        <f aca="false">CONCATENATE(TEXT(MONTH(поверки!$G2363),"00"),"/",TEXT(поверки!$O2363,"000"), "/",TEXT(YEAR(поверки!$G2363)-2000,"00"))</f>
        <v>04/2358/25</v>
      </c>
      <c r="Q2363" s="17" t="str">
        <f aca="false">VLOOKUP(поверки!$F2363,'соответстиви ОТ типу'!$K$4:$M$344,2,FALSE())</f>
        <v>СГМ ЭРИС-100</v>
      </c>
      <c r="R2363" s="17" t="s">
        <v>52</v>
      </c>
      <c r="S2363" s="17" t="s">
        <v>3978</v>
      </c>
      <c r="T2363" s="17" t="n">
        <v>8</v>
      </c>
      <c r="U2363" s="19" t="n">
        <f aca="false">VLOOKUP(поверки!$T2363,'Акты п-п'!$C$5:$I$57,2,FALSE())</f>
        <v>45767</v>
      </c>
      <c r="V2363" s="19" t="n">
        <f aca="false">VLOOKUP(поверки!$T2363,'Акты п-п'!$C$5:$I$57,3,FALSE())</f>
        <v>45770</v>
      </c>
      <c r="W2363" s="17" t="str">
        <f aca="false">VLOOKUP(поверки!$T2363,'Акты п-п'!$C$5:$I$57,5,FALSE())</f>
        <v>Чупин А.А.</v>
      </c>
      <c r="X2363" s="17" t="n">
        <f aca="false">поверки!$G2363-поверки!$U2363</f>
        <v>2</v>
      </c>
      <c r="Y2363" s="17" t="n">
        <f aca="false">поверки!$V2363-поверки!$G2363</f>
        <v>1</v>
      </c>
      <c r="Z2363" s="17" t="str">
        <f aca="false">CONCATENATE(поверки!$Q2363," ",поверки!$S2363," номер ",поверки!$H2363)</f>
        <v>СГМ ЭРИС-100 СГМ ЭРИС-100 номер 112160017</v>
      </c>
    </row>
    <row r="2364" customFormat="false" ht="17.9" hidden="false" customHeight="false" outlineLevel="0" collapsed="false">
      <c r="B2364" s="1" t="s">
        <v>3974</v>
      </c>
      <c r="C2364" s="1" t="s">
        <v>30</v>
      </c>
      <c r="D2364" s="1" t="s">
        <v>446</v>
      </c>
      <c r="F2364" s="1" t="s">
        <v>3975</v>
      </c>
      <c r="G2364" s="16" t="n">
        <v>45769</v>
      </c>
      <c r="H2364" s="6" t="s">
        <v>5122</v>
      </c>
      <c r="J2364" s="1" t="s">
        <v>34</v>
      </c>
      <c r="K2364" s="1" t="s">
        <v>35</v>
      </c>
      <c r="L2364" s="1" t="s">
        <v>5123</v>
      </c>
      <c r="M2364" s="17" t="str">
        <f aca="false">IF(COUNTIF(поверки!$H$6:$H$3175,поверки!$H2364)&gt;1,"Дубликат","")</f>
        <v/>
      </c>
      <c r="N2364" s="17" t="str">
        <f aca="false">IF(COUNTIF(поверки!$L$6:$L$3175,поверки!$L2364)&gt;1,"Дубликат","")</f>
        <v/>
      </c>
      <c r="O2364" s="18" t="n">
        <v>2359</v>
      </c>
      <c r="P2364" s="17" t="str">
        <f aca="false">CONCATENATE(TEXT(MONTH(поверки!$G2364),"00"),"/",TEXT(поверки!$O2364,"000"), "/",TEXT(YEAR(поверки!$G2364)-2000,"00"))</f>
        <v>04/2359/25</v>
      </c>
      <c r="Q2364" s="17" t="str">
        <f aca="false">VLOOKUP(поверки!$F2364,'соответстиви ОТ типу'!$K$4:$M$344,2,FALSE())</f>
        <v>СГМ ЭРИС-100</v>
      </c>
      <c r="R2364" s="17" t="s">
        <v>52</v>
      </c>
      <c r="S2364" s="17" t="s">
        <v>3978</v>
      </c>
      <c r="T2364" s="17" t="n">
        <v>8</v>
      </c>
      <c r="U2364" s="19" t="n">
        <f aca="false">VLOOKUP(поверки!$T2364,'Акты п-п'!$C$5:$I$57,2,FALSE())</f>
        <v>45767</v>
      </c>
      <c r="V2364" s="19" t="n">
        <f aca="false">VLOOKUP(поверки!$T2364,'Акты п-п'!$C$5:$I$57,3,FALSE())</f>
        <v>45770</v>
      </c>
      <c r="W2364" s="17" t="str">
        <f aca="false">VLOOKUP(поверки!$T2364,'Акты п-п'!$C$5:$I$57,5,FALSE())</f>
        <v>Чупин А.А.</v>
      </c>
      <c r="X2364" s="17" t="n">
        <f aca="false">поверки!$G2364-поверки!$U2364</f>
        <v>2</v>
      </c>
      <c r="Y2364" s="17" t="n">
        <f aca="false">поверки!$V2364-поверки!$G2364</f>
        <v>1</v>
      </c>
      <c r="Z2364" s="17" t="str">
        <f aca="false">CONCATENATE(поверки!$Q2364," ",поверки!$S2364," номер ",поверки!$H2364)</f>
        <v>СГМ ЭРИС-100 СГМ ЭРИС-100 номер 112160156</v>
      </c>
    </row>
    <row r="2365" customFormat="false" ht="17.9" hidden="true" customHeight="false" outlineLevel="0" collapsed="false">
      <c r="B2365" s="1" t="s">
        <v>3974</v>
      </c>
      <c r="C2365" s="1" t="s">
        <v>30</v>
      </c>
      <c r="D2365" s="1" t="s">
        <v>446</v>
      </c>
      <c r="F2365" s="1" t="s">
        <v>5124</v>
      </c>
      <c r="G2365" s="16" t="n">
        <v>45769</v>
      </c>
      <c r="H2365" s="6" t="s">
        <v>5125</v>
      </c>
      <c r="J2365" s="1" t="s">
        <v>34</v>
      </c>
      <c r="K2365" s="1" t="s">
        <v>35</v>
      </c>
      <c r="L2365" s="1" t="s">
        <v>5126</v>
      </c>
      <c r="M2365" s="17" t="str">
        <f aca="false">IF(COUNTIF(поверки!$H$6:$H$3175,поверки!$H2365)&gt;1,"Дубликат","")</f>
        <v/>
      </c>
      <c r="N2365" s="17" t="str">
        <f aca="false">IF(COUNTIF(поверки!$L$6:$L$3175,поверки!$L2365)&gt;1,"Дубликат","")</f>
        <v/>
      </c>
      <c r="O2365" s="18" t="n">
        <v>2360</v>
      </c>
      <c r="P2365" s="17" t="str">
        <f aca="false">CONCATENATE(TEXT(MONTH(поверки!$G2365),"00"),"/",TEXT(поверки!$O2365,"000"), "/",TEXT(YEAR(поверки!$G2365)-2000,"00"))</f>
        <v>04/2360/25</v>
      </c>
      <c r="Q2365" s="17" t="str">
        <f aca="false">VLOOKUP(поверки!$F2365,'соответстиви ОТ типу'!$K$4:$M$344,2,FALSE())</f>
        <v>Преобразователь измерительный</v>
      </c>
      <c r="R2365" s="17" t="s">
        <v>52</v>
      </c>
      <c r="S2365" s="17" t="s">
        <v>5127</v>
      </c>
      <c r="T2365" s="17" t="n">
        <v>8</v>
      </c>
      <c r="U2365" s="19" t="n">
        <f aca="false">VLOOKUP(поверки!$T2365,'Акты п-п'!$C$5:$I$57,2,FALSE())</f>
        <v>45767</v>
      </c>
      <c r="V2365" s="19" t="n">
        <f aca="false">VLOOKUP(поверки!$T2365,'Акты п-п'!$C$5:$I$57,3,FALSE())</f>
        <v>45770</v>
      </c>
      <c r="W2365" s="17" t="str">
        <f aca="false">VLOOKUP(поверки!$T2365,'Акты п-п'!$C$5:$I$57,5,FALSE())</f>
        <v>Чупин А.А.</v>
      </c>
      <c r="X2365" s="17" t="n">
        <f aca="false">поверки!$G2365-поверки!$U2365</f>
        <v>2</v>
      </c>
      <c r="Y2365" s="17" t="n">
        <f aca="false">поверки!$V2365-поверки!$G2365</f>
        <v>1</v>
      </c>
      <c r="Z2365" s="17" t="str">
        <f aca="false">CONCATENATE(поверки!$Q2365," ",поверки!$S2365," номер ",поверки!$H2365)</f>
        <v>Преобразователь измерительный ЭнИ-802 (Метран-950МК) номер 0168003</v>
      </c>
    </row>
    <row r="2366" customFormat="false" ht="17.9" hidden="true" customHeight="false" outlineLevel="0" collapsed="false">
      <c r="B2366" s="1" t="s">
        <v>3974</v>
      </c>
      <c r="C2366" s="1" t="s">
        <v>30</v>
      </c>
      <c r="D2366" s="1" t="s">
        <v>446</v>
      </c>
      <c r="F2366" s="1" t="s">
        <v>5124</v>
      </c>
      <c r="G2366" s="16" t="n">
        <v>45769</v>
      </c>
      <c r="H2366" s="6" t="s">
        <v>5128</v>
      </c>
      <c r="J2366" s="1" t="s">
        <v>34</v>
      </c>
      <c r="K2366" s="1" t="s">
        <v>35</v>
      </c>
      <c r="L2366" s="1" t="s">
        <v>5129</v>
      </c>
      <c r="M2366" s="17" t="str">
        <f aca="false">IF(COUNTIF(поверки!$H$6:$H$3175,поверки!$H2366)&gt;1,"Дубликат","")</f>
        <v/>
      </c>
      <c r="N2366" s="17" t="str">
        <f aca="false">IF(COUNTIF(поверки!$L$6:$L$3175,поверки!$L2366)&gt;1,"Дубликат","")</f>
        <v/>
      </c>
      <c r="O2366" s="18" t="n">
        <v>2361</v>
      </c>
      <c r="P2366" s="17" t="str">
        <f aca="false">CONCATENATE(TEXT(MONTH(поверки!$G2366),"00"),"/",TEXT(поверки!$O2366,"000"), "/",TEXT(YEAR(поверки!$G2366)-2000,"00"))</f>
        <v>04/2361/25</v>
      </c>
      <c r="Q2366" s="17" t="str">
        <f aca="false">VLOOKUP(поверки!$F2366,'соответстиви ОТ типу'!$K$4:$M$344,2,FALSE())</f>
        <v>Преобразователь измерительный</v>
      </c>
      <c r="R2366" s="17" t="s">
        <v>52</v>
      </c>
      <c r="S2366" s="17" t="s">
        <v>5127</v>
      </c>
      <c r="T2366" s="17" t="n">
        <v>8</v>
      </c>
      <c r="U2366" s="19" t="n">
        <f aca="false">VLOOKUP(поверки!$T2366,'Акты п-п'!$C$5:$I$57,2,FALSE())</f>
        <v>45767</v>
      </c>
      <c r="V2366" s="19" t="n">
        <f aca="false">VLOOKUP(поверки!$T2366,'Акты п-п'!$C$5:$I$57,3,FALSE())</f>
        <v>45770</v>
      </c>
      <c r="W2366" s="17" t="str">
        <f aca="false">VLOOKUP(поверки!$T2366,'Акты п-п'!$C$5:$I$57,5,FALSE())</f>
        <v>Чупин А.А.</v>
      </c>
      <c r="X2366" s="17" t="n">
        <f aca="false">поверки!$G2366-поверки!$U2366</f>
        <v>2</v>
      </c>
      <c r="Y2366" s="17" t="n">
        <f aca="false">поверки!$V2366-поверки!$G2366</f>
        <v>1</v>
      </c>
      <c r="Z2366" s="17" t="str">
        <f aca="false">CONCATENATE(поверки!$Q2366," ",поверки!$S2366," номер ",поверки!$H2366)</f>
        <v>Преобразователь измерительный ЭнИ-802 (Метран-950МК) номер 0168002</v>
      </c>
    </row>
    <row r="2367" customFormat="false" ht="17.9" hidden="true" customHeight="false" outlineLevel="0" collapsed="false">
      <c r="B2367" s="1" t="s">
        <v>3974</v>
      </c>
      <c r="C2367" s="1" t="s">
        <v>30</v>
      </c>
      <c r="D2367" s="1" t="s">
        <v>446</v>
      </c>
      <c r="F2367" s="1" t="s">
        <v>5124</v>
      </c>
      <c r="G2367" s="16" t="n">
        <v>45769</v>
      </c>
      <c r="H2367" s="6" t="s">
        <v>5130</v>
      </c>
      <c r="J2367" s="1" t="s">
        <v>34</v>
      </c>
      <c r="K2367" s="1" t="s">
        <v>35</v>
      </c>
      <c r="L2367" s="1" t="s">
        <v>5131</v>
      </c>
      <c r="M2367" s="17" t="str">
        <f aca="false">IF(COUNTIF(поверки!$H$6:$H$3175,поверки!$H2367)&gt;1,"Дубликат","")</f>
        <v/>
      </c>
      <c r="N2367" s="17" t="str">
        <f aca="false">IF(COUNTIF(поверки!$L$6:$L$3175,поверки!$L2367)&gt;1,"Дубликат","")</f>
        <v/>
      </c>
      <c r="O2367" s="18" t="n">
        <v>2362</v>
      </c>
      <c r="P2367" s="17" t="str">
        <f aca="false">CONCATENATE(TEXT(MONTH(поверки!$G2367),"00"),"/",TEXT(поверки!$O2367,"000"), "/",TEXT(YEAR(поверки!$G2367)-2000,"00"))</f>
        <v>04/2362/25</v>
      </c>
      <c r="Q2367" s="17" t="str">
        <f aca="false">VLOOKUP(поверки!$F2367,'соответстиви ОТ типу'!$K$4:$M$344,2,FALSE())</f>
        <v>Преобразователь измерительный</v>
      </c>
      <c r="R2367" s="17" t="s">
        <v>52</v>
      </c>
      <c r="S2367" s="17" t="s">
        <v>5127</v>
      </c>
      <c r="T2367" s="17" t="n">
        <v>8</v>
      </c>
      <c r="U2367" s="19" t="n">
        <f aca="false">VLOOKUP(поверки!$T2367,'Акты п-п'!$C$5:$I$57,2,FALSE())</f>
        <v>45767</v>
      </c>
      <c r="V2367" s="19" t="n">
        <f aca="false">VLOOKUP(поверки!$T2367,'Акты п-п'!$C$5:$I$57,3,FALSE())</f>
        <v>45770</v>
      </c>
      <c r="W2367" s="17" t="str">
        <f aca="false">VLOOKUP(поверки!$T2367,'Акты п-п'!$C$5:$I$57,5,FALSE())</f>
        <v>Чупин А.А.</v>
      </c>
      <c r="X2367" s="17" t="n">
        <f aca="false">поверки!$G2367-поверки!$U2367</f>
        <v>2</v>
      </c>
      <c r="Y2367" s="17" t="n">
        <f aca="false">поверки!$V2367-поверки!$G2367</f>
        <v>1</v>
      </c>
      <c r="Z2367" s="17" t="str">
        <f aca="false">CONCATENATE(поверки!$Q2367," ",поверки!$S2367," номер ",поверки!$H2367)</f>
        <v>Преобразователь измерительный ЭнИ-802 (Метран-950МК) номер 0168001</v>
      </c>
    </row>
    <row r="2368" customFormat="false" ht="17.9" hidden="true" customHeight="false" outlineLevel="0" collapsed="false">
      <c r="B2368" s="1" t="s">
        <v>3974</v>
      </c>
      <c r="C2368" s="1" t="s">
        <v>30</v>
      </c>
      <c r="D2368" s="1" t="s">
        <v>446</v>
      </c>
      <c r="F2368" s="1" t="s">
        <v>5124</v>
      </c>
      <c r="G2368" s="16" t="n">
        <v>45769</v>
      </c>
      <c r="H2368" s="6" t="s">
        <v>5132</v>
      </c>
      <c r="J2368" s="1" t="s">
        <v>34</v>
      </c>
      <c r="K2368" s="1" t="s">
        <v>35</v>
      </c>
      <c r="L2368" s="1" t="s">
        <v>5133</v>
      </c>
      <c r="M2368" s="17" t="str">
        <f aca="false">IF(COUNTIF(поверки!$H$6:$H$3175,поверки!$H2368)&gt;1,"Дубликат","")</f>
        <v/>
      </c>
      <c r="N2368" s="17" t="str">
        <f aca="false">IF(COUNTIF(поверки!$L$6:$L$3175,поверки!$L2368)&gt;1,"Дубликат","")</f>
        <v/>
      </c>
      <c r="O2368" s="18" t="n">
        <v>2363</v>
      </c>
      <c r="P2368" s="17" t="str">
        <f aca="false">CONCATENATE(TEXT(MONTH(поверки!$G2368),"00"),"/",TEXT(поверки!$O2368,"000"), "/",TEXT(YEAR(поверки!$G2368)-2000,"00"))</f>
        <v>04/2363/25</v>
      </c>
      <c r="Q2368" s="17" t="str">
        <f aca="false">VLOOKUP(поверки!$F2368,'соответстиви ОТ типу'!$K$4:$M$344,2,FALSE())</f>
        <v>Преобразователь измерительный</v>
      </c>
      <c r="R2368" s="17" t="s">
        <v>52</v>
      </c>
      <c r="S2368" s="17" t="s">
        <v>5127</v>
      </c>
      <c r="T2368" s="17" t="n">
        <v>8</v>
      </c>
      <c r="U2368" s="19" t="n">
        <f aca="false">VLOOKUP(поверки!$T2368,'Акты п-п'!$C$5:$I$57,2,FALSE())</f>
        <v>45767</v>
      </c>
      <c r="V2368" s="19" t="n">
        <f aca="false">VLOOKUP(поверки!$T2368,'Акты п-п'!$C$5:$I$57,3,FALSE())</f>
        <v>45770</v>
      </c>
      <c r="W2368" s="17" t="str">
        <f aca="false">VLOOKUP(поверки!$T2368,'Акты п-п'!$C$5:$I$57,5,FALSE())</f>
        <v>Чупин А.А.</v>
      </c>
      <c r="X2368" s="17" t="n">
        <f aca="false">поверки!$G2368-поверки!$U2368</f>
        <v>2</v>
      </c>
      <c r="Y2368" s="17" t="n">
        <f aca="false">поверки!$V2368-поверки!$G2368</f>
        <v>1</v>
      </c>
      <c r="Z2368" s="17" t="str">
        <f aca="false">CONCATENATE(поверки!$Q2368," ",поверки!$S2368," номер ",поверки!$H2368)</f>
        <v>Преобразователь измерительный ЭнИ-802 (Метран-950МК) номер 0168004</v>
      </c>
    </row>
    <row r="2369" customFormat="false" ht="17.9" hidden="true" customHeight="false" outlineLevel="0" collapsed="false">
      <c r="B2369" s="1" t="s">
        <v>4373</v>
      </c>
      <c r="C2369" s="1" t="s">
        <v>30</v>
      </c>
      <c r="D2369" s="1" t="s">
        <v>446</v>
      </c>
      <c r="F2369" s="1" t="s">
        <v>49</v>
      </c>
      <c r="G2369" s="16" t="n">
        <v>45769</v>
      </c>
      <c r="H2369" s="6" t="s">
        <v>5134</v>
      </c>
      <c r="J2369" s="1" t="s">
        <v>34</v>
      </c>
      <c r="K2369" s="1" t="s">
        <v>35</v>
      </c>
      <c r="L2369" s="1" t="s">
        <v>5135</v>
      </c>
      <c r="M2369" s="17" t="str">
        <f aca="false">IF(COUNTIF(поверки!$H$6:$H$3175,поверки!$H2369)&gt;1,"Дубликат","")</f>
        <v>Дубликат</v>
      </c>
      <c r="N2369" s="17" t="str">
        <f aca="false">IF(COUNTIF(поверки!$L$6:$L$3175,поверки!$L2369)&gt;1,"Дубликат","")</f>
        <v/>
      </c>
      <c r="O2369" s="18" t="n">
        <v>2364</v>
      </c>
      <c r="P2369" s="17" t="str">
        <f aca="false">CONCATENATE(TEXT(MONTH(поверки!$G2369),"00"),"/",TEXT(поверки!$O2369,"000"), "/",TEXT(YEAR(поверки!$G2369)-2000,"00"))</f>
        <v>04/2364/25</v>
      </c>
      <c r="Q2369" s="17" t="str">
        <f aca="false">VLOOKUP(поверки!$F2369,'соответстиви ОТ типу'!$K$4:$M$344,2,FALSE())</f>
        <v>Газоанализатор ЭРИС-ОПТИМА ПЛЮС</v>
      </c>
      <c r="R2369" s="17" t="s">
        <v>52</v>
      </c>
      <c r="S2369" s="17" t="s">
        <v>4376</v>
      </c>
      <c r="T2369" s="17" t="n">
        <v>8</v>
      </c>
      <c r="U2369" s="19" t="n">
        <f aca="false">VLOOKUP(поверки!$T2369,'Акты п-п'!$C$5:$I$57,2,FALSE())</f>
        <v>45767</v>
      </c>
      <c r="V2369" s="19" t="n">
        <f aca="false">VLOOKUP(поверки!$T2369,'Акты п-п'!$C$5:$I$57,3,FALSE())</f>
        <v>45770</v>
      </c>
      <c r="W2369" s="17" t="str">
        <f aca="false">VLOOKUP(поверки!$T2369,'Акты п-п'!$C$5:$I$57,5,FALSE())</f>
        <v>Чупин А.А.</v>
      </c>
      <c r="X2369" s="17" t="n">
        <f aca="false">поверки!$G2369-поверки!$U2369</f>
        <v>2</v>
      </c>
      <c r="Y2369" s="17" t="n">
        <f aca="false">поверки!$V2369-поверки!$G2369</f>
        <v>1</v>
      </c>
      <c r="Z2369" s="17" t="str">
        <f aca="false">CONCATENATE(поверки!$Q2369," ",поверки!$S2369," номер ",поверки!$H2369)</f>
        <v>Газоанализатор ЭРИС-ОПТИМА ПЛЮС ЭРИС-Оптима Плюс М номер ER160044</v>
      </c>
    </row>
    <row r="2370" customFormat="false" ht="17.9" hidden="true" customHeight="false" outlineLevel="0" collapsed="false">
      <c r="B2370" s="1" t="s">
        <v>4373</v>
      </c>
      <c r="C2370" s="1" t="s">
        <v>30</v>
      </c>
      <c r="D2370" s="1" t="s">
        <v>48</v>
      </c>
      <c r="F2370" s="1" t="s">
        <v>2183</v>
      </c>
      <c r="G2370" s="16" t="n">
        <v>45769</v>
      </c>
      <c r="H2370" s="6" t="s">
        <v>5136</v>
      </c>
      <c r="J2370" s="1" t="s">
        <v>34</v>
      </c>
      <c r="K2370" s="1" t="s">
        <v>35</v>
      </c>
      <c r="L2370" s="1" t="s">
        <v>5137</v>
      </c>
      <c r="M2370" s="17" t="str">
        <f aca="false">IF(COUNTIF(поверки!$H$6:$H$3175,поверки!$H2370)&gt;1,"Дубликат","")</f>
        <v/>
      </c>
      <c r="N2370" s="17" t="str">
        <f aca="false">IF(COUNTIF(поверки!$L$6:$L$3175,поверки!$L2370)&gt;1,"Дубликат","")</f>
        <v/>
      </c>
      <c r="O2370" s="18" t="n">
        <v>2365</v>
      </c>
      <c r="P2370" s="17" t="str">
        <f aca="false">CONCATENATE(TEXT(MONTH(поверки!$G2370),"00"),"/",TEXT(поверки!$O2370,"000"), "/",TEXT(YEAR(поверки!$G2370)-2000,"00"))</f>
        <v>04/2365/25</v>
      </c>
      <c r="Q2370" s="17" t="str">
        <f aca="false">VLOOKUP(поверки!$F2370,'соответстиви ОТ типу'!$K$4:$M$344,2,FALSE())</f>
        <v>Газоанализатор ИДК-10</v>
      </c>
      <c r="R2370" s="17" t="s">
        <v>52</v>
      </c>
      <c r="S2370" s="17" t="s">
        <v>2186</v>
      </c>
      <c r="T2370" s="17" t="n">
        <v>8</v>
      </c>
      <c r="U2370" s="19" t="n">
        <f aca="false">VLOOKUP(поверки!$T2370,'Акты п-п'!$C$5:$I$57,2,FALSE())</f>
        <v>45767</v>
      </c>
      <c r="V2370" s="19" t="n">
        <f aca="false">VLOOKUP(поверки!$T2370,'Акты п-п'!$C$5:$I$57,3,FALSE())</f>
        <v>45770</v>
      </c>
      <c r="W2370" s="17" t="str">
        <f aca="false">VLOOKUP(поверки!$T2370,'Акты п-п'!$C$5:$I$57,5,FALSE())</f>
        <v>Чупин А.А.</v>
      </c>
      <c r="X2370" s="17" t="n">
        <f aca="false">поверки!$G2370-поверки!$U2370</f>
        <v>2</v>
      </c>
      <c r="Y2370" s="17" t="n">
        <f aca="false">поверки!$V2370-поверки!$G2370</f>
        <v>1</v>
      </c>
      <c r="Z2370" s="17" t="str">
        <f aca="false">CONCATENATE(поверки!$Q2370," ",поверки!$S2370," номер ",поверки!$H2370)</f>
        <v>Газоанализатор ИДК-10 ИДК-10 номер 21166</v>
      </c>
    </row>
    <row r="2371" customFormat="false" ht="17.9" hidden="true" customHeight="false" outlineLevel="0" collapsed="false">
      <c r="B2371" s="1" t="s">
        <v>4373</v>
      </c>
      <c r="C2371" s="1" t="s">
        <v>30</v>
      </c>
      <c r="D2371" s="1" t="s">
        <v>446</v>
      </c>
      <c r="F2371" s="1" t="s">
        <v>49</v>
      </c>
      <c r="G2371" s="16" t="n">
        <v>45769</v>
      </c>
      <c r="H2371" s="6" t="s">
        <v>5134</v>
      </c>
      <c r="J2371" s="1" t="s">
        <v>34</v>
      </c>
      <c r="K2371" s="1" t="s">
        <v>35</v>
      </c>
      <c r="L2371" s="1" t="s">
        <v>5138</v>
      </c>
      <c r="M2371" s="17" t="str">
        <f aca="false">IF(COUNTIF(поверки!$H$6:$H$3175,поверки!$H2371)&gt;1,"Дубликат","")</f>
        <v>Дубликат</v>
      </c>
      <c r="N2371" s="17" t="str">
        <f aca="false">IF(COUNTIF(поверки!$L$6:$L$3175,поверки!$L2371)&gt;1,"Дубликат","")</f>
        <v/>
      </c>
      <c r="O2371" s="18" t="n">
        <v>2366</v>
      </c>
      <c r="P2371" s="17" t="str">
        <f aca="false">CONCATENATE(TEXT(MONTH(поверки!$G2371),"00"),"/",TEXT(поверки!$O2371,"000"), "/",TEXT(YEAR(поверки!$G2371)-2000,"00"))</f>
        <v>04/2366/25</v>
      </c>
      <c r="Q2371" s="17" t="str">
        <f aca="false">VLOOKUP(поверки!$F2371,'соответстиви ОТ типу'!$K$4:$M$344,2,FALSE())</f>
        <v>Газоанализатор ЭРИС-ОПТИМА ПЛЮС</v>
      </c>
      <c r="R2371" s="17" t="s">
        <v>52</v>
      </c>
      <c r="S2371" s="17" t="s">
        <v>4376</v>
      </c>
      <c r="T2371" s="17" t="n">
        <v>8</v>
      </c>
      <c r="U2371" s="19" t="n">
        <f aca="false">VLOOKUP(поверки!$T2371,'Акты п-п'!$C$5:$I$57,2,FALSE())</f>
        <v>45767</v>
      </c>
      <c r="V2371" s="19" t="n">
        <f aca="false">VLOOKUP(поверки!$T2371,'Акты п-п'!$C$5:$I$57,3,FALSE())</f>
        <v>45770</v>
      </c>
      <c r="W2371" s="17" t="str">
        <f aca="false">VLOOKUP(поверки!$T2371,'Акты п-п'!$C$5:$I$57,5,FALSE())</f>
        <v>Чупин А.А.</v>
      </c>
      <c r="X2371" s="17" t="n">
        <f aca="false">поверки!$G2371-поверки!$U2371</f>
        <v>2</v>
      </c>
      <c r="Y2371" s="17" t="n">
        <f aca="false">поверки!$V2371-поверки!$G2371</f>
        <v>1</v>
      </c>
      <c r="Z2371" s="17" t="str">
        <f aca="false">CONCATENATE(поверки!$Q2371," ",поверки!$S2371," номер ",поверки!$H2371)</f>
        <v>Газоанализатор ЭРИС-ОПТИМА ПЛЮС ЭРИС-Оптима Плюс М номер ER160044</v>
      </c>
    </row>
    <row r="2372" customFormat="false" ht="17.9" hidden="true" customHeight="false" outlineLevel="0" collapsed="false">
      <c r="B2372" s="1" t="s">
        <v>4373</v>
      </c>
      <c r="C2372" s="1" t="s">
        <v>30</v>
      </c>
      <c r="D2372" s="1" t="s">
        <v>48</v>
      </c>
      <c r="F2372" s="1" t="s">
        <v>2183</v>
      </c>
      <c r="G2372" s="16" t="n">
        <v>45769</v>
      </c>
      <c r="H2372" s="6" t="s">
        <v>5139</v>
      </c>
      <c r="J2372" s="1" t="s">
        <v>34</v>
      </c>
      <c r="K2372" s="1" t="s">
        <v>35</v>
      </c>
      <c r="L2372" s="1" t="s">
        <v>5140</v>
      </c>
      <c r="M2372" s="17" t="str">
        <f aca="false">IF(COUNTIF(поверки!$H$6:$H$3175,поверки!$H2372)&gt;1,"Дубликат","")</f>
        <v/>
      </c>
      <c r="N2372" s="17" t="str">
        <f aca="false">IF(COUNTIF(поверки!$L$6:$L$3175,поверки!$L2372)&gt;1,"Дубликат","")</f>
        <v/>
      </c>
      <c r="O2372" s="18" t="n">
        <v>2367</v>
      </c>
      <c r="P2372" s="17" t="str">
        <f aca="false">CONCATENATE(TEXT(MONTH(поверки!$G2372),"00"),"/",TEXT(поверки!$O2372,"000"), "/",TEXT(YEAR(поверки!$G2372)-2000,"00"))</f>
        <v>04/2367/25</v>
      </c>
      <c r="Q2372" s="17" t="str">
        <f aca="false">VLOOKUP(поверки!$F2372,'соответстиви ОТ типу'!$K$4:$M$344,2,FALSE())</f>
        <v>Газоанализатор ИДК-10</v>
      </c>
      <c r="R2372" s="17" t="s">
        <v>52</v>
      </c>
      <c r="S2372" s="17" t="s">
        <v>2186</v>
      </c>
      <c r="T2372" s="17" t="n">
        <v>8</v>
      </c>
      <c r="U2372" s="19" t="n">
        <f aca="false">VLOOKUP(поверки!$T2372,'Акты п-п'!$C$5:$I$57,2,FALSE())</f>
        <v>45767</v>
      </c>
      <c r="V2372" s="19" t="n">
        <f aca="false">VLOOKUP(поверки!$T2372,'Акты п-п'!$C$5:$I$57,3,FALSE())</f>
        <v>45770</v>
      </c>
      <c r="W2372" s="17" t="str">
        <f aca="false">VLOOKUP(поверки!$T2372,'Акты п-п'!$C$5:$I$57,5,FALSE())</f>
        <v>Чупин А.А.</v>
      </c>
      <c r="X2372" s="17" t="n">
        <f aca="false">поверки!$G2372-поверки!$U2372</f>
        <v>2</v>
      </c>
      <c r="Y2372" s="17" t="n">
        <f aca="false">поверки!$V2372-поверки!$G2372</f>
        <v>1</v>
      </c>
      <c r="Z2372" s="17" t="str">
        <f aca="false">CONCATENATE(поверки!$Q2372," ",поверки!$S2372," номер ",поверки!$H2372)</f>
        <v>Газоанализатор ИДК-10 ИДК-10 номер 21169</v>
      </c>
    </row>
    <row r="2373" customFormat="false" ht="17.9" hidden="true" customHeight="false" outlineLevel="0" collapsed="false">
      <c r="B2373" s="1" t="s">
        <v>4373</v>
      </c>
      <c r="C2373" s="1" t="s">
        <v>30</v>
      </c>
      <c r="D2373" s="1" t="s">
        <v>446</v>
      </c>
      <c r="F2373" s="1" t="s">
        <v>49</v>
      </c>
      <c r="G2373" s="16" t="n">
        <v>45769</v>
      </c>
      <c r="H2373" s="6" t="s">
        <v>5141</v>
      </c>
      <c r="J2373" s="1" t="s">
        <v>34</v>
      </c>
      <c r="K2373" s="1" t="s">
        <v>35</v>
      </c>
      <c r="L2373" s="1" t="s">
        <v>5142</v>
      </c>
      <c r="M2373" s="17" t="str">
        <f aca="false">IF(COUNTIF(поверки!$H$6:$H$3175,поверки!$H2373)&gt;1,"Дубликат","")</f>
        <v/>
      </c>
      <c r="N2373" s="17" t="str">
        <f aca="false">IF(COUNTIF(поверки!$L$6:$L$3175,поверки!$L2373)&gt;1,"Дубликат","")</f>
        <v/>
      </c>
      <c r="O2373" s="18" t="n">
        <v>2368</v>
      </c>
      <c r="P2373" s="17" t="str">
        <f aca="false">CONCATENATE(TEXT(MONTH(поверки!$G2373),"00"),"/",TEXT(поверки!$O2373,"000"), "/",TEXT(YEAR(поверки!$G2373)-2000,"00"))</f>
        <v>04/2368/25</v>
      </c>
      <c r="Q2373" s="17" t="str">
        <f aca="false">VLOOKUP(поверки!$F2373,'соответстиви ОТ типу'!$K$4:$M$344,2,FALSE())</f>
        <v>Газоанализатор ЭРИС-ОПТИМА ПЛЮС</v>
      </c>
      <c r="R2373" s="17" t="s">
        <v>52</v>
      </c>
      <c r="S2373" s="17" t="s">
        <v>4376</v>
      </c>
      <c r="T2373" s="17" t="n">
        <v>8</v>
      </c>
      <c r="U2373" s="19" t="n">
        <f aca="false">VLOOKUP(поверки!$T2373,'Акты п-п'!$C$5:$I$57,2,FALSE())</f>
        <v>45767</v>
      </c>
      <c r="V2373" s="19" t="n">
        <f aca="false">VLOOKUP(поверки!$T2373,'Акты п-п'!$C$5:$I$57,3,FALSE())</f>
        <v>45770</v>
      </c>
      <c r="W2373" s="17" t="str">
        <f aca="false">VLOOKUP(поверки!$T2373,'Акты п-п'!$C$5:$I$57,5,FALSE())</f>
        <v>Чупин А.А.</v>
      </c>
      <c r="X2373" s="17" t="n">
        <f aca="false">поверки!$G2373-поверки!$U2373</f>
        <v>2</v>
      </c>
      <c r="Y2373" s="17" t="n">
        <f aca="false">поверки!$V2373-поверки!$G2373</f>
        <v>1</v>
      </c>
      <c r="Z2373" s="17" t="str">
        <f aca="false">CONCATENATE(поверки!$Q2373," ",поверки!$S2373," номер ",поверки!$H2373)</f>
        <v>Газоанализатор ЭРИС-ОПТИМА ПЛЮС ЭРИС-Оптима Плюс М номер ЕR160330</v>
      </c>
    </row>
    <row r="2374" customFormat="false" ht="17.9" hidden="true" customHeight="false" outlineLevel="0" collapsed="false">
      <c r="B2374" s="1" t="s">
        <v>4373</v>
      </c>
      <c r="C2374" s="1" t="s">
        <v>30</v>
      </c>
      <c r="D2374" s="1" t="s">
        <v>48</v>
      </c>
      <c r="F2374" s="1" t="s">
        <v>2183</v>
      </c>
      <c r="G2374" s="16" t="n">
        <v>45769</v>
      </c>
      <c r="H2374" s="6" t="s">
        <v>5143</v>
      </c>
      <c r="J2374" s="1" t="s">
        <v>34</v>
      </c>
      <c r="K2374" s="1" t="s">
        <v>35</v>
      </c>
      <c r="L2374" s="1" t="s">
        <v>5144</v>
      </c>
      <c r="M2374" s="17" t="str">
        <f aca="false">IF(COUNTIF(поверки!$H$6:$H$3175,поверки!$H2374)&gt;1,"Дубликат","")</f>
        <v/>
      </c>
      <c r="N2374" s="17" t="str">
        <f aca="false">IF(COUNTIF(поверки!$L$6:$L$3175,поверки!$L2374)&gt;1,"Дубликат","")</f>
        <v/>
      </c>
      <c r="O2374" s="18" t="n">
        <v>2369</v>
      </c>
      <c r="P2374" s="17" t="str">
        <f aca="false">CONCATENATE(TEXT(MONTH(поверки!$G2374),"00"),"/",TEXT(поверки!$O2374,"000"), "/",TEXT(YEAR(поверки!$G2374)-2000,"00"))</f>
        <v>04/2369/25</v>
      </c>
      <c r="Q2374" s="17" t="str">
        <f aca="false">VLOOKUP(поверки!$F2374,'соответстиви ОТ типу'!$K$4:$M$344,2,FALSE())</f>
        <v>Газоанализатор ИДК-10</v>
      </c>
      <c r="R2374" s="17" t="s">
        <v>52</v>
      </c>
      <c r="S2374" s="17" t="s">
        <v>2186</v>
      </c>
      <c r="T2374" s="17" t="n">
        <v>8</v>
      </c>
      <c r="U2374" s="19" t="n">
        <f aca="false">VLOOKUP(поверки!$T2374,'Акты п-п'!$C$5:$I$57,2,FALSE())</f>
        <v>45767</v>
      </c>
      <c r="V2374" s="19" t="n">
        <f aca="false">VLOOKUP(поверки!$T2374,'Акты п-п'!$C$5:$I$57,3,FALSE())</f>
        <v>45770</v>
      </c>
      <c r="W2374" s="17" t="str">
        <f aca="false">VLOOKUP(поверки!$T2374,'Акты п-п'!$C$5:$I$57,5,FALSE())</f>
        <v>Чупин А.А.</v>
      </c>
      <c r="X2374" s="17" t="n">
        <f aca="false">поверки!$G2374-поверки!$U2374</f>
        <v>2</v>
      </c>
      <c r="Y2374" s="17" t="n">
        <f aca="false">поверки!$V2374-поверки!$G2374</f>
        <v>1</v>
      </c>
      <c r="Z2374" s="17" t="str">
        <f aca="false">CONCATENATE(поверки!$Q2374," ",поверки!$S2374," номер ",поверки!$H2374)</f>
        <v>Газоанализатор ИДК-10 ИДК-10 номер 21165</v>
      </c>
    </row>
    <row r="2375" customFormat="false" ht="17.9" hidden="true" customHeight="false" outlineLevel="0" collapsed="false">
      <c r="B2375" s="1" t="s">
        <v>4373</v>
      </c>
      <c r="C2375" s="1" t="s">
        <v>30</v>
      </c>
      <c r="D2375" s="1" t="s">
        <v>446</v>
      </c>
      <c r="F2375" s="1" t="s">
        <v>49</v>
      </c>
      <c r="G2375" s="16" t="n">
        <v>45769</v>
      </c>
      <c r="H2375" s="6" t="s">
        <v>5145</v>
      </c>
      <c r="J2375" s="1" t="s">
        <v>34</v>
      </c>
      <c r="K2375" s="1" t="s">
        <v>35</v>
      </c>
      <c r="L2375" s="1" t="s">
        <v>5146</v>
      </c>
      <c r="M2375" s="17" t="str">
        <f aca="false">IF(COUNTIF(поверки!$H$6:$H$3175,поверки!$H2375)&gt;1,"Дубликат","")</f>
        <v/>
      </c>
      <c r="N2375" s="17" t="str">
        <f aca="false">IF(COUNTIF(поверки!$L$6:$L$3175,поверки!$L2375)&gt;1,"Дубликат","")</f>
        <v/>
      </c>
      <c r="O2375" s="18" t="n">
        <v>2370</v>
      </c>
      <c r="P2375" s="17" t="str">
        <f aca="false">CONCATENATE(TEXT(MONTH(поверки!$G2375),"00"),"/",TEXT(поверки!$O2375,"000"), "/",TEXT(YEAR(поверки!$G2375)-2000,"00"))</f>
        <v>04/2370/25</v>
      </c>
      <c r="Q2375" s="17" t="str">
        <f aca="false">VLOOKUP(поверки!$F2375,'соответстиви ОТ типу'!$K$4:$M$344,2,FALSE())</f>
        <v>Газоанализатор ЭРИС-ОПТИМА ПЛЮС</v>
      </c>
      <c r="R2375" s="17" t="s">
        <v>52</v>
      </c>
      <c r="S2375" s="17" t="s">
        <v>4376</v>
      </c>
      <c r="T2375" s="17" t="n">
        <v>8</v>
      </c>
      <c r="U2375" s="19" t="n">
        <f aca="false">VLOOKUP(поверки!$T2375,'Акты п-п'!$C$5:$I$57,2,FALSE())</f>
        <v>45767</v>
      </c>
      <c r="V2375" s="19" t="n">
        <f aca="false">VLOOKUP(поверки!$T2375,'Акты п-п'!$C$5:$I$57,3,FALSE())</f>
        <v>45770</v>
      </c>
      <c r="W2375" s="17" t="str">
        <f aca="false">VLOOKUP(поверки!$T2375,'Акты п-п'!$C$5:$I$57,5,FALSE())</f>
        <v>Чупин А.А.</v>
      </c>
      <c r="X2375" s="17" t="n">
        <f aca="false">поверки!$G2375-поверки!$U2375</f>
        <v>2</v>
      </c>
      <c r="Y2375" s="17" t="n">
        <f aca="false">поверки!$V2375-поверки!$G2375</f>
        <v>1</v>
      </c>
      <c r="Z2375" s="17" t="str">
        <f aca="false">CONCATENATE(поверки!$Q2375," ",поверки!$S2375," номер ",поверки!$H2375)</f>
        <v>Газоанализатор ЭРИС-ОПТИМА ПЛЮС ЭРИС-Оптима Плюс М номер ER160306</v>
      </c>
    </row>
    <row r="2376" customFormat="false" ht="17.9" hidden="true" customHeight="false" outlineLevel="0" collapsed="false">
      <c r="B2376" s="1" t="s">
        <v>4373</v>
      </c>
      <c r="C2376" s="1" t="s">
        <v>30</v>
      </c>
      <c r="D2376" s="1" t="s">
        <v>446</v>
      </c>
      <c r="F2376" s="1" t="s">
        <v>49</v>
      </c>
      <c r="G2376" s="16" t="n">
        <v>45769</v>
      </c>
      <c r="H2376" s="6" t="s">
        <v>5147</v>
      </c>
      <c r="J2376" s="1" t="s">
        <v>34</v>
      </c>
      <c r="K2376" s="1" t="s">
        <v>35</v>
      </c>
      <c r="L2376" s="1" t="s">
        <v>5148</v>
      </c>
      <c r="M2376" s="17" t="str">
        <f aca="false">IF(COUNTIF(поверки!$H$6:$H$3175,поверки!$H2376)&gt;1,"Дубликат","")</f>
        <v/>
      </c>
      <c r="N2376" s="17" t="str">
        <f aca="false">IF(COUNTIF(поверки!$L$6:$L$3175,поверки!$L2376)&gt;1,"Дубликат","")</f>
        <v/>
      </c>
      <c r="O2376" s="18" t="n">
        <v>2371</v>
      </c>
      <c r="P2376" s="17" t="str">
        <f aca="false">CONCATENATE(TEXT(MONTH(поверки!$G2376),"00"),"/",TEXT(поверки!$O2376,"000"), "/",TEXT(YEAR(поверки!$G2376)-2000,"00"))</f>
        <v>04/2371/25</v>
      </c>
      <c r="Q2376" s="17" t="str">
        <f aca="false">VLOOKUP(поверки!$F2376,'соответстиви ОТ типу'!$K$4:$M$344,2,FALSE())</f>
        <v>Газоанализатор ЭРИС-ОПТИМА ПЛЮС</v>
      </c>
      <c r="R2376" s="17" t="s">
        <v>52</v>
      </c>
      <c r="S2376" s="17" t="s">
        <v>4376</v>
      </c>
      <c r="T2376" s="17" t="n">
        <v>8</v>
      </c>
      <c r="U2376" s="19" t="n">
        <f aca="false">VLOOKUP(поверки!$T2376,'Акты п-п'!$C$5:$I$57,2,FALSE())</f>
        <v>45767</v>
      </c>
      <c r="V2376" s="19" t="n">
        <f aca="false">VLOOKUP(поверки!$T2376,'Акты п-п'!$C$5:$I$57,3,FALSE())</f>
        <v>45770</v>
      </c>
      <c r="W2376" s="17" t="str">
        <f aca="false">VLOOKUP(поверки!$T2376,'Акты п-п'!$C$5:$I$57,5,FALSE())</f>
        <v>Чупин А.А.</v>
      </c>
      <c r="X2376" s="17" t="n">
        <f aca="false">поверки!$G2376-поверки!$U2376</f>
        <v>2</v>
      </c>
      <c r="Y2376" s="17" t="n">
        <f aca="false">поверки!$V2376-поверки!$G2376</f>
        <v>1</v>
      </c>
      <c r="Z2376" s="17" t="str">
        <f aca="false">CONCATENATE(поверки!$Q2376," ",поверки!$S2376," номер ",поверки!$H2376)</f>
        <v>Газоанализатор ЭРИС-ОПТИМА ПЛЮС ЭРИС-Оптима Плюс М номер ER160288</v>
      </c>
    </row>
    <row r="2377" customFormat="false" ht="17.9" hidden="true" customHeight="false" outlineLevel="0" collapsed="false">
      <c r="B2377" s="1" t="s">
        <v>4373</v>
      </c>
      <c r="C2377" s="1" t="s">
        <v>30</v>
      </c>
      <c r="D2377" s="1" t="s">
        <v>48</v>
      </c>
      <c r="F2377" s="1" t="s">
        <v>2183</v>
      </c>
      <c r="G2377" s="16" t="n">
        <v>45769</v>
      </c>
      <c r="H2377" s="6" t="s">
        <v>5149</v>
      </c>
      <c r="J2377" s="1" t="s">
        <v>34</v>
      </c>
      <c r="K2377" s="1" t="s">
        <v>35</v>
      </c>
      <c r="L2377" s="1" t="s">
        <v>5150</v>
      </c>
      <c r="M2377" s="17" t="str">
        <f aca="false">IF(COUNTIF(поверки!$H$6:$H$3175,поверки!$H2377)&gt;1,"Дубликат","")</f>
        <v/>
      </c>
      <c r="N2377" s="17" t="str">
        <f aca="false">IF(COUNTIF(поверки!$L$6:$L$3175,поверки!$L2377)&gt;1,"Дубликат","")</f>
        <v/>
      </c>
      <c r="O2377" s="18" t="n">
        <v>2372</v>
      </c>
      <c r="P2377" s="17" t="str">
        <f aca="false">CONCATENATE(TEXT(MONTH(поверки!$G2377),"00"),"/",TEXT(поверки!$O2377,"000"), "/",TEXT(YEAR(поверки!$G2377)-2000,"00"))</f>
        <v>04/2372/25</v>
      </c>
      <c r="Q2377" s="17" t="str">
        <f aca="false">VLOOKUP(поверки!$F2377,'соответстиви ОТ типу'!$K$4:$M$344,2,FALSE())</f>
        <v>Газоанализатор ИДК-10</v>
      </c>
      <c r="R2377" s="17" t="s">
        <v>52</v>
      </c>
      <c r="S2377" s="17" t="s">
        <v>2186</v>
      </c>
      <c r="T2377" s="17" t="n">
        <v>8</v>
      </c>
      <c r="U2377" s="19" t="n">
        <f aca="false">VLOOKUP(поверки!$T2377,'Акты п-п'!$C$5:$I$57,2,FALSE())</f>
        <v>45767</v>
      </c>
      <c r="V2377" s="19" t="n">
        <f aca="false">VLOOKUP(поверки!$T2377,'Акты п-п'!$C$5:$I$57,3,FALSE())</f>
        <v>45770</v>
      </c>
      <c r="W2377" s="17" t="str">
        <f aca="false">VLOOKUP(поверки!$T2377,'Акты п-п'!$C$5:$I$57,5,FALSE())</f>
        <v>Чупин А.А.</v>
      </c>
      <c r="X2377" s="17" t="n">
        <f aca="false">поверки!$G2377-поверки!$U2377</f>
        <v>2</v>
      </c>
      <c r="Y2377" s="17" t="n">
        <f aca="false">поверки!$V2377-поверки!$G2377</f>
        <v>1</v>
      </c>
      <c r="Z2377" s="17" t="str">
        <f aca="false">CONCATENATE(поверки!$Q2377," ",поверки!$S2377," номер ",поверки!$H2377)</f>
        <v>Газоанализатор ИДК-10 ИДК-10 номер 21168</v>
      </c>
    </row>
    <row r="2378" customFormat="false" ht="17.9" hidden="true" customHeight="false" outlineLevel="0" collapsed="false">
      <c r="B2378" s="1" t="s">
        <v>4373</v>
      </c>
      <c r="C2378" s="1" t="s">
        <v>30</v>
      </c>
      <c r="D2378" s="1" t="s">
        <v>48</v>
      </c>
      <c r="F2378" s="1" t="s">
        <v>2183</v>
      </c>
      <c r="G2378" s="16" t="n">
        <v>45769</v>
      </c>
      <c r="H2378" s="6" t="s">
        <v>5151</v>
      </c>
      <c r="J2378" s="1" t="s">
        <v>34</v>
      </c>
      <c r="K2378" s="1" t="s">
        <v>35</v>
      </c>
      <c r="L2378" s="1" t="s">
        <v>5152</v>
      </c>
      <c r="M2378" s="17" t="str">
        <f aca="false">IF(COUNTIF(поверки!$H$6:$H$3175,поверки!$H2378)&gt;1,"Дубликат","")</f>
        <v/>
      </c>
      <c r="N2378" s="17" t="str">
        <f aca="false">IF(COUNTIF(поверки!$L$6:$L$3175,поверки!$L2378)&gt;1,"Дубликат","")</f>
        <v/>
      </c>
      <c r="O2378" s="18" t="n">
        <v>2373</v>
      </c>
      <c r="P2378" s="17" t="str">
        <f aca="false">CONCATENATE(TEXT(MONTH(поверки!$G2378),"00"),"/",TEXT(поверки!$O2378,"000"), "/",TEXT(YEAR(поверки!$G2378)-2000,"00"))</f>
        <v>04/2373/25</v>
      </c>
      <c r="Q2378" s="17" t="str">
        <f aca="false">VLOOKUP(поверки!$F2378,'соответстиви ОТ типу'!$K$4:$M$344,2,FALSE())</f>
        <v>Газоанализатор ИДК-10</v>
      </c>
      <c r="R2378" s="17" t="s">
        <v>52</v>
      </c>
      <c r="S2378" s="17" t="s">
        <v>2186</v>
      </c>
      <c r="T2378" s="17" t="n">
        <v>8</v>
      </c>
      <c r="U2378" s="19" t="n">
        <f aca="false">VLOOKUP(поверки!$T2378,'Акты п-п'!$C$5:$I$57,2,FALSE())</f>
        <v>45767</v>
      </c>
      <c r="V2378" s="19" t="n">
        <f aca="false">VLOOKUP(поверки!$T2378,'Акты п-п'!$C$5:$I$57,3,FALSE())</f>
        <v>45770</v>
      </c>
      <c r="W2378" s="17" t="str">
        <f aca="false">VLOOKUP(поверки!$T2378,'Акты п-п'!$C$5:$I$57,5,FALSE())</f>
        <v>Чупин А.А.</v>
      </c>
      <c r="X2378" s="17" t="n">
        <f aca="false">поверки!$G2378-поверки!$U2378</f>
        <v>2</v>
      </c>
      <c r="Y2378" s="17" t="n">
        <f aca="false">поверки!$V2378-поверки!$G2378</f>
        <v>1</v>
      </c>
      <c r="Z2378" s="17" t="str">
        <f aca="false">CONCATENATE(поверки!$Q2378," ",поверки!$S2378," номер ",поверки!$H2378)</f>
        <v>Газоанализатор ИДК-10 ИДК-10 номер 21167</v>
      </c>
    </row>
    <row r="2379" customFormat="false" ht="17.9" hidden="true" customHeight="false" outlineLevel="0" collapsed="false">
      <c r="B2379" s="1" t="s">
        <v>4373</v>
      </c>
      <c r="C2379" s="1" t="s">
        <v>30</v>
      </c>
      <c r="D2379" s="1" t="s">
        <v>446</v>
      </c>
      <c r="F2379" s="1" t="s">
        <v>49</v>
      </c>
      <c r="G2379" s="16" t="n">
        <v>45769</v>
      </c>
      <c r="H2379" s="6" t="s">
        <v>5153</v>
      </c>
      <c r="J2379" s="1" t="s">
        <v>34</v>
      </c>
      <c r="K2379" s="1" t="s">
        <v>35</v>
      </c>
      <c r="L2379" s="1" t="s">
        <v>5154</v>
      </c>
      <c r="M2379" s="17" t="str">
        <f aca="false">IF(COUNTIF(поверки!$H$6:$H$3175,поверки!$H2379)&gt;1,"Дубликат","")</f>
        <v/>
      </c>
      <c r="N2379" s="17" t="str">
        <f aca="false">IF(COUNTIF(поверки!$L$6:$L$3175,поверки!$L2379)&gt;1,"Дубликат","")</f>
        <v/>
      </c>
      <c r="O2379" s="18" t="n">
        <v>2374</v>
      </c>
      <c r="P2379" s="17" t="str">
        <f aca="false">CONCATENATE(TEXT(MONTH(поверки!$G2379),"00"),"/",TEXT(поверки!$O2379,"000"), "/",TEXT(YEAR(поверки!$G2379)-2000,"00"))</f>
        <v>04/2374/25</v>
      </c>
      <c r="Q2379" s="17" t="str">
        <f aca="false">VLOOKUP(поверки!$F2379,'соответстиви ОТ типу'!$K$4:$M$344,2,FALSE())</f>
        <v>Газоанализатор ЭРИС-ОПТИМА ПЛЮС</v>
      </c>
      <c r="R2379" s="17" t="s">
        <v>52</v>
      </c>
      <c r="S2379" s="17" t="s">
        <v>4376</v>
      </c>
      <c r="T2379" s="17" t="n">
        <v>8</v>
      </c>
      <c r="U2379" s="19" t="n">
        <f aca="false">VLOOKUP(поверки!$T2379,'Акты п-п'!$C$5:$I$57,2,FALSE())</f>
        <v>45767</v>
      </c>
      <c r="V2379" s="19" t="n">
        <f aca="false">VLOOKUP(поверки!$T2379,'Акты п-п'!$C$5:$I$57,3,FALSE())</f>
        <v>45770</v>
      </c>
      <c r="W2379" s="17" t="str">
        <f aca="false">VLOOKUP(поверки!$T2379,'Акты п-п'!$C$5:$I$57,5,FALSE())</f>
        <v>Чупин А.А.</v>
      </c>
      <c r="X2379" s="17" t="n">
        <f aca="false">поверки!$G2379-поверки!$U2379</f>
        <v>2</v>
      </c>
      <c r="Y2379" s="17" t="n">
        <f aca="false">поверки!$V2379-поверки!$G2379</f>
        <v>1</v>
      </c>
      <c r="Z2379" s="17" t="str">
        <f aca="false">CONCATENATE(поверки!$Q2379," ",поверки!$S2379," номер ",поверки!$H2379)</f>
        <v>Газоанализатор ЭРИС-ОПТИМА ПЛЮС ЭРИС-Оптима Плюс М номер ER150276</v>
      </c>
    </row>
    <row r="2380" customFormat="false" ht="17.9" hidden="true" customHeight="false" outlineLevel="0" collapsed="false">
      <c r="B2380" s="1" t="s">
        <v>4373</v>
      </c>
      <c r="C2380" s="1" t="s">
        <v>30</v>
      </c>
      <c r="D2380" s="1" t="s">
        <v>446</v>
      </c>
      <c r="F2380" s="1" t="s">
        <v>49</v>
      </c>
      <c r="G2380" s="16" t="n">
        <v>45769</v>
      </c>
      <c r="H2380" s="6" t="s">
        <v>5155</v>
      </c>
      <c r="J2380" s="1" t="s">
        <v>34</v>
      </c>
      <c r="K2380" s="1" t="s">
        <v>35</v>
      </c>
      <c r="L2380" s="1" t="s">
        <v>5156</v>
      </c>
      <c r="M2380" s="17" t="str">
        <f aca="false">IF(COUNTIF(поверки!$H$6:$H$3175,поверки!$H2380)&gt;1,"Дубликат","")</f>
        <v/>
      </c>
      <c r="N2380" s="17" t="str">
        <f aca="false">IF(COUNTIF(поверки!$L$6:$L$3175,поверки!$L2380)&gt;1,"Дубликат","")</f>
        <v/>
      </c>
      <c r="O2380" s="18" t="n">
        <v>2375</v>
      </c>
      <c r="P2380" s="17" t="str">
        <f aca="false">CONCATENATE(TEXT(MONTH(поверки!$G2380),"00"),"/",TEXT(поверки!$O2380,"000"), "/",TEXT(YEAR(поверки!$G2380)-2000,"00"))</f>
        <v>04/2375/25</v>
      </c>
      <c r="Q2380" s="17" t="str">
        <f aca="false">VLOOKUP(поверки!$F2380,'соответстиви ОТ типу'!$K$4:$M$344,2,FALSE())</f>
        <v>Газоанализатор ЭРИС-ОПТИМА ПЛЮС</v>
      </c>
      <c r="R2380" s="17" t="s">
        <v>52</v>
      </c>
      <c r="S2380" s="17" t="s">
        <v>4376</v>
      </c>
      <c r="T2380" s="17" t="n">
        <v>8</v>
      </c>
      <c r="U2380" s="19" t="n">
        <f aca="false">VLOOKUP(поверки!$T2380,'Акты п-п'!$C$5:$I$57,2,FALSE())</f>
        <v>45767</v>
      </c>
      <c r="V2380" s="19" t="n">
        <f aca="false">VLOOKUP(поверки!$T2380,'Акты п-п'!$C$5:$I$57,3,FALSE())</f>
        <v>45770</v>
      </c>
      <c r="W2380" s="17" t="str">
        <f aca="false">VLOOKUP(поверки!$T2380,'Акты п-п'!$C$5:$I$57,5,FALSE())</f>
        <v>Чупин А.А.</v>
      </c>
      <c r="X2380" s="17" t="n">
        <f aca="false">поверки!$G2380-поверки!$U2380</f>
        <v>2</v>
      </c>
      <c r="Y2380" s="17" t="n">
        <f aca="false">поверки!$V2380-поверки!$G2380</f>
        <v>1</v>
      </c>
      <c r="Z2380" s="17" t="str">
        <f aca="false">CONCATENATE(поверки!$Q2380," ",поверки!$S2380," номер ",поверки!$H2380)</f>
        <v>Газоанализатор ЭРИС-ОПТИМА ПЛЮС ЭРИС-Оптима Плюс М номер ER150277</v>
      </c>
    </row>
    <row r="2381" customFormat="false" ht="17.9" hidden="true" customHeight="false" outlineLevel="0" collapsed="false">
      <c r="B2381" s="1" t="s">
        <v>4373</v>
      </c>
      <c r="C2381" s="1" t="s">
        <v>30</v>
      </c>
      <c r="D2381" s="1" t="s">
        <v>446</v>
      </c>
      <c r="F2381" s="1" t="s">
        <v>49</v>
      </c>
      <c r="G2381" s="16" t="n">
        <v>45769</v>
      </c>
      <c r="H2381" s="6" t="s">
        <v>5157</v>
      </c>
      <c r="J2381" s="1" t="s">
        <v>34</v>
      </c>
      <c r="K2381" s="1" t="s">
        <v>35</v>
      </c>
      <c r="L2381" s="1" t="s">
        <v>5158</v>
      </c>
      <c r="M2381" s="17" t="str">
        <f aca="false">IF(COUNTIF(поверки!$H$6:$H$3175,поверки!$H2381)&gt;1,"Дубликат","")</f>
        <v/>
      </c>
      <c r="N2381" s="17" t="str">
        <f aca="false">IF(COUNTIF(поверки!$L$6:$L$3175,поверки!$L2381)&gt;1,"Дубликат","")</f>
        <v/>
      </c>
      <c r="O2381" s="18" t="n">
        <v>2376</v>
      </c>
      <c r="P2381" s="17" t="str">
        <f aca="false">CONCATENATE(TEXT(MONTH(поверки!$G2381),"00"),"/",TEXT(поверки!$O2381,"000"), "/",TEXT(YEAR(поверки!$G2381)-2000,"00"))</f>
        <v>04/2376/25</v>
      </c>
      <c r="Q2381" s="17" t="str">
        <f aca="false">VLOOKUP(поверки!$F2381,'соответстиви ОТ типу'!$K$4:$M$344,2,FALSE())</f>
        <v>Газоанализатор ЭРИС-ОПТИМА ПЛЮС</v>
      </c>
      <c r="R2381" s="17" t="s">
        <v>52</v>
      </c>
      <c r="S2381" s="17" t="s">
        <v>4376</v>
      </c>
      <c r="T2381" s="17" t="n">
        <v>8</v>
      </c>
      <c r="U2381" s="19" t="n">
        <f aca="false">VLOOKUP(поверки!$T2381,'Акты п-п'!$C$5:$I$57,2,FALSE())</f>
        <v>45767</v>
      </c>
      <c r="V2381" s="19" t="n">
        <f aca="false">VLOOKUP(поверки!$T2381,'Акты п-п'!$C$5:$I$57,3,FALSE())</f>
        <v>45770</v>
      </c>
      <c r="W2381" s="17" t="str">
        <f aca="false">VLOOKUP(поверки!$T2381,'Акты п-п'!$C$5:$I$57,5,FALSE())</f>
        <v>Чупин А.А.</v>
      </c>
      <c r="X2381" s="17" t="n">
        <f aca="false">поверки!$G2381-поверки!$U2381</f>
        <v>2</v>
      </c>
      <c r="Y2381" s="17" t="n">
        <f aca="false">поверки!$V2381-поверки!$G2381</f>
        <v>1</v>
      </c>
      <c r="Z2381" s="17" t="str">
        <f aca="false">CONCATENATE(поверки!$Q2381," ",поверки!$S2381," номер ",поверки!$H2381)</f>
        <v>Газоанализатор ЭРИС-ОПТИМА ПЛЮС ЭРИС-Оптима Плюс М номер ER160168</v>
      </c>
    </row>
    <row r="2382" customFormat="false" ht="17.9" hidden="true" customHeight="false" outlineLevel="0" collapsed="false">
      <c r="B2382" s="21" t="s">
        <v>5159</v>
      </c>
      <c r="C2382" s="22" t="s">
        <v>30</v>
      </c>
      <c r="D2382" s="22" t="s">
        <v>31</v>
      </c>
      <c r="E2382" s="22" t="s">
        <v>2992</v>
      </c>
      <c r="F2382" s="22" t="s">
        <v>2611</v>
      </c>
      <c r="G2382" s="23" t="n">
        <v>45770</v>
      </c>
      <c r="H2382" s="22" t="s">
        <v>5160</v>
      </c>
      <c r="I2382" s="22"/>
      <c r="J2382" s="22" t="s">
        <v>34</v>
      </c>
      <c r="K2382" s="22" t="s">
        <v>35</v>
      </c>
      <c r="L2382" s="24" t="s">
        <v>5161</v>
      </c>
      <c r="M2382" s="17" t="str">
        <f aca="false">IF(COUNTIF(поверки!$H$6:$H$3175,поверки!$H2382)&gt;1,"Дубликат","")</f>
        <v/>
      </c>
      <c r="N2382" s="17" t="str">
        <f aca="false">IF(COUNTIF(поверки!$L$6:$L$3175,поверки!$L2382)&gt;1,"Дубликат","")</f>
        <v/>
      </c>
      <c r="O2382" s="18" t="n">
        <v>2377</v>
      </c>
      <c r="P2382" s="17" t="str">
        <f aca="false">CONCATENATE(TEXT(MONTH(поверки!$G2382),"00"),"/",TEXT(поверки!$O2382,"000"), "/",TEXT(YEAR(поверки!$G2382)-2000,"00"))</f>
        <v>04/2377/25</v>
      </c>
      <c r="Q2382" s="17" t="str">
        <f aca="false">VLOOKUP(поверки!$F2382,'соответстиви ОТ типу'!$K$4:$M$344,2,FALSE())</f>
        <v>Датчик температуры</v>
      </c>
      <c r="R2382" s="17" t="s">
        <v>42</v>
      </c>
      <c r="S2382" s="17" t="s">
        <v>2614</v>
      </c>
      <c r="T2382" s="17" t="n">
        <v>7</v>
      </c>
      <c r="U2382" s="19" t="n">
        <f aca="false">VLOOKUP(поверки!$T2382,'Акты п-п'!$C$5:$I$57,2,FALSE())</f>
        <v>45768</v>
      </c>
      <c r="V2382" s="19" t="n">
        <f aca="false">VLOOKUP(поверки!$T2382,'Акты п-п'!$C$5:$I$57,3,FALSE())</f>
        <v>45772</v>
      </c>
      <c r="W2382" s="17" t="str">
        <f aca="false">VLOOKUP(поверки!$T2382,'Акты п-п'!$C$5:$I$57,5,FALSE())</f>
        <v>Кадыков П.Ю.</v>
      </c>
      <c r="X2382" s="17" t="n">
        <f aca="false">поверки!$G2382-поверки!$U2382</f>
        <v>2</v>
      </c>
      <c r="Y2382" s="17" t="n">
        <f aca="false">поверки!$V2382-поверки!$G2382</f>
        <v>2</v>
      </c>
      <c r="Z2382" s="17" t="str">
        <f aca="false">CONCATENATE(поверки!$Q2382," ",поверки!$S2382," номер ",поверки!$H2382)</f>
        <v>Датчик температуры ИП 0304Ех номер 12-1690</v>
      </c>
    </row>
    <row r="2383" customFormat="false" ht="17.9" hidden="true" customHeight="false" outlineLevel="0" collapsed="false">
      <c r="B2383" s="21" t="s">
        <v>5159</v>
      </c>
      <c r="C2383" s="22" t="s">
        <v>30</v>
      </c>
      <c r="D2383" s="22" t="s">
        <v>31</v>
      </c>
      <c r="E2383" s="22" t="s">
        <v>2992</v>
      </c>
      <c r="F2383" s="22" t="s">
        <v>2611</v>
      </c>
      <c r="G2383" s="23" t="n">
        <v>45770</v>
      </c>
      <c r="H2383" s="22" t="s">
        <v>5162</v>
      </c>
      <c r="I2383" s="22"/>
      <c r="J2383" s="22" t="s">
        <v>34</v>
      </c>
      <c r="K2383" s="22" t="s">
        <v>35</v>
      </c>
      <c r="L2383" s="24" t="s">
        <v>5163</v>
      </c>
      <c r="M2383" s="17" t="str">
        <f aca="false">IF(COUNTIF(поверки!$H$6:$H$3175,поверки!$H2383)&gt;1,"Дубликат","")</f>
        <v/>
      </c>
      <c r="N2383" s="17" t="str">
        <f aca="false">IF(COUNTIF(поверки!$L$6:$L$3175,поверки!$L2383)&gt;1,"Дубликат","")</f>
        <v/>
      </c>
      <c r="O2383" s="18" t="n">
        <v>2378</v>
      </c>
      <c r="P2383" s="17" t="str">
        <f aca="false">CONCATENATE(TEXT(MONTH(поверки!$G2383),"00"),"/",TEXT(поверки!$O2383,"000"), "/",TEXT(YEAR(поверки!$G2383)-2000,"00"))</f>
        <v>04/2378/25</v>
      </c>
      <c r="Q2383" s="17" t="str">
        <f aca="false">VLOOKUP(поверки!$F2383,'соответстиви ОТ типу'!$K$4:$M$344,2,FALSE())</f>
        <v>Датчик температуры</v>
      </c>
      <c r="R2383" s="17" t="s">
        <v>42</v>
      </c>
      <c r="S2383" s="17" t="s">
        <v>2614</v>
      </c>
      <c r="T2383" s="17" t="n">
        <v>7</v>
      </c>
      <c r="U2383" s="19" t="n">
        <f aca="false">VLOOKUP(поверки!$T2383,'Акты п-п'!$C$5:$I$57,2,FALSE())</f>
        <v>45768</v>
      </c>
      <c r="V2383" s="19" t="n">
        <f aca="false">VLOOKUP(поверки!$T2383,'Акты п-п'!$C$5:$I$57,3,FALSE())</f>
        <v>45772</v>
      </c>
      <c r="W2383" s="17" t="str">
        <f aca="false">VLOOKUP(поверки!$T2383,'Акты п-п'!$C$5:$I$57,5,FALSE())</f>
        <v>Кадыков П.Ю.</v>
      </c>
      <c r="X2383" s="17" t="n">
        <f aca="false">поверки!$G2383-поверки!$U2383</f>
        <v>2</v>
      </c>
      <c r="Y2383" s="17" t="n">
        <f aca="false">поверки!$V2383-поверки!$G2383</f>
        <v>2</v>
      </c>
      <c r="Z2383" s="17" t="str">
        <f aca="false">CONCATENATE(поверки!$Q2383," ",поверки!$S2383," номер ",поверки!$H2383)</f>
        <v>Датчик температуры ИП 0304Ех номер 12-1687</v>
      </c>
    </row>
    <row r="2384" customFormat="false" ht="17.9" hidden="true" customHeight="false" outlineLevel="0" collapsed="false">
      <c r="B2384" s="21" t="s">
        <v>66</v>
      </c>
      <c r="C2384" s="22" t="s">
        <v>30</v>
      </c>
      <c r="D2384" s="22" t="s">
        <v>31</v>
      </c>
      <c r="E2384" s="22"/>
      <c r="F2384" s="22" t="s">
        <v>1711</v>
      </c>
      <c r="G2384" s="23" t="n">
        <v>45770</v>
      </c>
      <c r="H2384" s="22" t="s">
        <v>5164</v>
      </c>
      <c r="I2384" s="22"/>
      <c r="J2384" s="22" t="s">
        <v>34</v>
      </c>
      <c r="K2384" s="22" t="s">
        <v>35</v>
      </c>
      <c r="L2384" s="24" t="s">
        <v>5165</v>
      </c>
      <c r="M2384" s="17" t="str">
        <f aca="false">IF(COUNTIF(поверки!$H$6:$H$3175,поверки!$H2384)&gt;1,"Дубликат","")</f>
        <v/>
      </c>
      <c r="N2384" s="17" t="str">
        <f aca="false">IF(COUNTIF(поверки!$L$6:$L$3175,поверки!$L2384)&gt;1,"Дубликат","")</f>
        <v/>
      </c>
      <c r="O2384" s="18" t="n">
        <v>2379</v>
      </c>
      <c r="P2384" s="17" t="str">
        <f aca="false">CONCATENATE(TEXT(MONTH(поверки!$G2384),"00"),"/",TEXT(поверки!$O2384,"000"), "/",TEXT(YEAR(поверки!$G2384)-2000,"00"))</f>
        <v>04/2379/25</v>
      </c>
      <c r="Q2384" s="17" t="str">
        <f aca="false">VLOOKUP(поверки!$F2384,'соответстиви ОТ типу'!$K$4:$M$344,2,FALSE())</f>
        <v>Датчик температуры</v>
      </c>
      <c r="R2384" s="17" t="s">
        <v>4406</v>
      </c>
      <c r="S2384" s="17" t="n">
        <v>248</v>
      </c>
      <c r="T2384" s="17" t="n">
        <v>7</v>
      </c>
      <c r="U2384" s="19" t="n">
        <f aca="false">VLOOKUP(поверки!$T2384,'Акты п-п'!$C$5:$I$57,2,FALSE())</f>
        <v>45768</v>
      </c>
      <c r="V2384" s="19" t="n">
        <f aca="false">VLOOKUP(поверки!$T2384,'Акты п-п'!$C$5:$I$57,3,FALSE())</f>
        <v>45772</v>
      </c>
      <c r="W2384" s="17" t="str">
        <f aca="false">VLOOKUP(поверки!$T2384,'Акты п-п'!$C$5:$I$57,5,FALSE())</f>
        <v>Кадыков П.Ю.</v>
      </c>
      <c r="X2384" s="17" t="n">
        <f aca="false">поверки!$G2384-поверки!$U2384</f>
        <v>2</v>
      </c>
      <c r="Y2384" s="17" t="n">
        <f aca="false">поверки!$V2384-поверки!$G2384</f>
        <v>2</v>
      </c>
      <c r="Z2384" s="17" t="str">
        <f aca="false">CONCATENATE(поверки!$Q2384," ",поверки!$S2384," номер ",поверки!$H2384)</f>
        <v>Датчик температуры 248 номер 02469121/03349142</v>
      </c>
    </row>
    <row r="2385" customFormat="false" ht="17.9" hidden="true" customHeight="false" outlineLevel="0" collapsed="false">
      <c r="B2385" s="21" t="s">
        <v>66</v>
      </c>
      <c r="C2385" s="22" t="s">
        <v>30</v>
      </c>
      <c r="D2385" s="22" t="s">
        <v>31</v>
      </c>
      <c r="E2385" s="22"/>
      <c r="F2385" s="22" t="s">
        <v>1711</v>
      </c>
      <c r="G2385" s="23" t="n">
        <v>45770</v>
      </c>
      <c r="H2385" s="22" t="s">
        <v>5166</v>
      </c>
      <c r="I2385" s="22"/>
      <c r="J2385" s="22" t="s">
        <v>34</v>
      </c>
      <c r="K2385" s="22" t="s">
        <v>35</v>
      </c>
      <c r="L2385" s="24" t="s">
        <v>5167</v>
      </c>
      <c r="M2385" s="17" t="str">
        <f aca="false">IF(COUNTIF(поверки!$H$6:$H$3175,поверки!$H2385)&gt;1,"Дубликат","")</f>
        <v/>
      </c>
      <c r="N2385" s="17" t="str">
        <f aca="false">IF(COUNTIF(поверки!$L$6:$L$3175,поверки!$L2385)&gt;1,"Дубликат","")</f>
        <v/>
      </c>
      <c r="O2385" s="18" t="n">
        <v>2380</v>
      </c>
      <c r="P2385" s="17" t="str">
        <f aca="false">CONCATENATE(TEXT(MONTH(поверки!$G2385),"00"),"/",TEXT(поверки!$O2385,"000"), "/",TEXT(YEAR(поверки!$G2385)-2000,"00"))</f>
        <v>04/2380/25</v>
      </c>
      <c r="Q2385" s="17" t="str">
        <f aca="false">VLOOKUP(поверки!$F2385,'соответстиви ОТ типу'!$K$4:$M$344,2,FALSE())</f>
        <v>Датчик температуры</v>
      </c>
      <c r="R2385" s="17" t="s">
        <v>4406</v>
      </c>
      <c r="S2385" s="17" t="n">
        <v>248</v>
      </c>
      <c r="T2385" s="17" t="n">
        <v>7</v>
      </c>
      <c r="U2385" s="19" t="n">
        <f aca="false">VLOOKUP(поверки!$T2385,'Акты п-п'!$C$5:$I$57,2,FALSE())</f>
        <v>45768</v>
      </c>
      <c r="V2385" s="19" t="n">
        <f aca="false">VLOOKUP(поверки!$T2385,'Акты п-п'!$C$5:$I$57,3,FALSE())</f>
        <v>45772</v>
      </c>
      <c r="W2385" s="17" t="str">
        <f aca="false">VLOOKUP(поверки!$T2385,'Акты п-п'!$C$5:$I$57,5,FALSE())</f>
        <v>Кадыков П.Ю.</v>
      </c>
      <c r="X2385" s="17" t="n">
        <f aca="false">поверки!$G2385-поверки!$U2385</f>
        <v>2</v>
      </c>
      <c r="Y2385" s="17" t="n">
        <f aca="false">поверки!$V2385-поверки!$G2385</f>
        <v>2</v>
      </c>
      <c r="Z2385" s="17" t="str">
        <f aca="false">CONCATENATE(поверки!$Q2385," ",поверки!$S2385," номер ",поверки!$H2385)</f>
        <v>Датчик температуры 248 номер 02469056/03349077</v>
      </c>
    </row>
    <row r="2386" customFormat="false" ht="17.9" hidden="true" customHeight="false" outlineLevel="0" collapsed="false">
      <c r="B2386" s="21" t="s">
        <v>66</v>
      </c>
      <c r="C2386" s="22" t="s">
        <v>30</v>
      </c>
      <c r="D2386" s="22" t="s">
        <v>31</v>
      </c>
      <c r="E2386" s="22"/>
      <c r="F2386" s="22" t="s">
        <v>1711</v>
      </c>
      <c r="G2386" s="23" t="n">
        <v>45770</v>
      </c>
      <c r="H2386" s="22" t="s">
        <v>5168</v>
      </c>
      <c r="I2386" s="22"/>
      <c r="J2386" s="22" t="s">
        <v>34</v>
      </c>
      <c r="K2386" s="22" t="s">
        <v>35</v>
      </c>
      <c r="L2386" s="24" t="s">
        <v>5169</v>
      </c>
      <c r="M2386" s="17" t="str">
        <f aca="false">IF(COUNTIF(поверки!$H$6:$H$3175,поверки!$H2386)&gt;1,"Дубликат","")</f>
        <v/>
      </c>
      <c r="N2386" s="17" t="str">
        <f aca="false">IF(COUNTIF(поверки!$L$6:$L$3175,поверки!$L2386)&gt;1,"Дубликат","")</f>
        <v/>
      </c>
      <c r="O2386" s="18" t="n">
        <v>2381</v>
      </c>
      <c r="P2386" s="17" t="str">
        <f aca="false">CONCATENATE(TEXT(MONTH(поверки!$G2386),"00"),"/",TEXT(поверки!$O2386,"000"), "/",TEXT(YEAR(поверки!$G2386)-2000,"00"))</f>
        <v>04/2381/25</v>
      </c>
      <c r="Q2386" s="17" t="str">
        <f aca="false">VLOOKUP(поверки!$F2386,'соответстиви ОТ типу'!$K$4:$M$344,2,FALSE())</f>
        <v>Датчик температуры</v>
      </c>
      <c r="R2386" s="17" t="s">
        <v>4406</v>
      </c>
      <c r="S2386" s="17" t="n">
        <v>248</v>
      </c>
      <c r="T2386" s="17" t="n">
        <v>7</v>
      </c>
      <c r="U2386" s="19" t="n">
        <f aca="false">VLOOKUP(поверки!$T2386,'Акты п-п'!$C$5:$I$57,2,FALSE())</f>
        <v>45768</v>
      </c>
      <c r="V2386" s="19" t="n">
        <f aca="false">VLOOKUP(поверки!$T2386,'Акты п-п'!$C$5:$I$57,3,FALSE())</f>
        <v>45772</v>
      </c>
      <c r="W2386" s="17" t="str">
        <f aca="false">VLOOKUP(поверки!$T2386,'Акты п-п'!$C$5:$I$57,5,FALSE())</f>
        <v>Кадыков П.Ю.</v>
      </c>
      <c r="X2386" s="17" t="n">
        <f aca="false">поверки!$G2386-поверки!$U2386</f>
        <v>2</v>
      </c>
      <c r="Y2386" s="17" t="n">
        <f aca="false">поверки!$V2386-поверки!$G2386</f>
        <v>2</v>
      </c>
      <c r="Z2386" s="17" t="str">
        <f aca="false">CONCATENATE(поверки!$Q2386," ",поверки!$S2386," номер ",поверки!$H2386)</f>
        <v>Датчик температуры 248 номер 02469093/03349114</v>
      </c>
    </row>
    <row r="2387" customFormat="false" ht="17.9" hidden="true" customHeight="false" outlineLevel="0" collapsed="false">
      <c r="B2387" s="21" t="s">
        <v>66</v>
      </c>
      <c r="C2387" s="22" t="s">
        <v>30</v>
      </c>
      <c r="D2387" s="22" t="s">
        <v>31</v>
      </c>
      <c r="E2387" s="22"/>
      <c r="F2387" s="22" t="s">
        <v>1711</v>
      </c>
      <c r="G2387" s="23" t="n">
        <v>45770</v>
      </c>
      <c r="H2387" s="22" t="s">
        <v>5170</v>
      </c>
      <c r="I2387" s="22"/>
      <c r="J2387" s="22" t="s">
        <v>34</v>
      </c>
      <c r="K2387" s="22" t="s">
        <v>35</v>
      </c>
      <c r="L2387" s="24" t="s">
        <v>5171</v>
      </c>
      <c r="M2387" s="17" t="str">
        <f aca="false">IF(COUNTIF(поверки!$H$6:$H$3175,поверки!$H2387)&gt;1,"Дубликат","")</f>
        <v/>
      </c>
      <c r="N2387" s="17" t="str">
        <f aca="false">IF(COUNTIF(поверки!$L$6:$L$3175,поверки!$L2387)&gt;1,"Дубликат","")</f>
        <v/>
      </c>
      <c r="O2387" s="18" t="n">
        <v>2382</v>
      </c>
      <c r="P2387" s="17" t="str">
        <f aca="false">CONCATENATE(TEXT(MONTH(поверки!$G2387),"00"),"/",TEXT(поверки!$O2387,"000"), "/",TEXT(YEAR(поверки!$G2387)-2000,"00"))</f>
        <v>04/2382/25</v>
      </c>
      <c r="Q2387" s="17" t="str">
        <f aca="false">VLOOKUP(поверки!$F2387,'соответстиви ОТ типу'!$K$4:$M$344,2,FALSE())</f>
        <v>Датчик температуры</v>
      </c>
      <c r="R2387" s="17" t="s">
        <v>4406</v>
      </c>
      <c r="S2387" s="17" t="n">
        <v>248</v>
      </c>
      <c r="T2387" s="17" t="n">
        <v>7</v>
      </c>
      <c r="U2387" s="19" t="n">
        <f aca="false">VLOOKUP(поверки!$T2387,'Акты п-п'!$C$5:$I$57,2,FALSE())</f>
        <v>45768</v>
      </c>
      <c r="V2387" s="19" t="n">
        <f aca="false">VLOOKUP(поверки!$T2387,'Акты п-п'!$C$5:$I$57,3,FALSE())</f>
        <v>45772</v>
      </c>
      <c r="W2387" s="17" t="str">
        <f aca="false">VLOOKUP(поверки!$T2387,'Акты п-п'!$C$5:$I$57,5,FALSE())</f>
        <v>Кадыков П.Ю.</v>
      </c>
      <c r="X2387" s="17" t="n">
        <f aca="false">поверки!$G2387-поверки!$U2387</f>
        <v>2</v>
      </c>
      <c r="Y2387" s="17" t="n">
        <f aca="false">поверки!$V2387-поверки!$G2387</f>
        <v>2</v>
      </c>
      <c r="Z2387" s="17" t="str">
        <f aca="false">CONCATENATE(поверки!$Q2387," ",поверки!$S2387," номер ",поверки!$H2387)</f>
        <v>Датчик температуры 248 номер 02469086/03349107</v>
      </c>
    </row>
    <row r="2388" customFormat="false" ht="17.9" hidden="true" customHeight="false" outlineLevel="0" collapsed="false">
      <c r="B2388" s="21" t="s">
        <v>66</v>
      </c>
      <c r="C2388" s="22" t="s">
        <v>30</v>
      </c>
      <c r="D2388" s="22" t="s">
        <v>31</v>
      </c>
      <c r="E2388" s="22"/>
      <c r="F2388" s="22" t="s">
        <v>1711</v>
      </c>
      <c r="G2388" s="23" t="n">
        <v>45770</v>
      </c>
      <c r="H2388" s="22" t="s">
        <v>5172</v>
      </c>
      <c r="I2388" s="22"/>
      <c r="J2388" s="22" t="s">
        <v>34</v>
      </c>
      <c r="K2388" s="22" t="s">
        <v>35</v>
      </c>
      <c r="L2388" s="24" t="s">
        <v>5173</v>
      </c>
      <c r="M2388" s="17" t="str">
        <f aca="false">IF(COUNTIF(поверки!$H$6:$H$3175,поверки!$H2388)&gt;1,"Дубликат","")</f>
        <v/>
      </c>
      <c r="N2388" s="17" t="str">
        <f aca="false">IF(COUNTIF(поверки!$L$6:$L$3175,поверки!$L2388)&gt;1,"Дубликат","")</f>
        <v/>
      </c>
      <c r="O2388" s="18" t="n">
        <v>2383</v>
      </c>
      <c r="P2388" s="17" t="str">
        <f aca="false">CONCATENATE(TEXT(MONTH(поверки!$G2388),"00"),"/",TEXT(поверки!$O2388,"000"), "/",TEXT(YEAR(поверки!$G2388)-2000,"00"))</f>
        <v>04/2383/25</v>
      </c>
      <c r="Q2388" s="17" t="str">
        <f aca="false">VLOOKUP(поверки!$F2388,'соответстиви ОТ типу'!$K$4:$M$344,2,FALSE())</f>
        <v>Датчик температуры</v>
      </c>
      <c r="R2388" s="17" t="s">
        <v>4406</v>
      </c>
      <c r="S2388" s="17" t="n">
        <v>248</v>
      </c>
      <c r="T2388" s="17" t="n">
        <v>7</v>
      </c>
      <c r="U2388" s="19" t="n">
        <f aca="false">VLOOKUP(поверки!$T2388,'Акты п-п'!$C$5:$I$57,2,FALSE())</f>
        <v>45768</v>
      </c>
      <c r="V2388" s="19" t="n">
        <f aca="false">VLOOKUP(поверки!$T2388,'Акты п-п'!$C$5:$I$57,3,FALSE())</f>
        <v>45772</v>
      </c>
      <c r="W2388" s="17" t="str">
        <f aca="false">VLOOKUP(поверки!$T2388,'Акты п-п'!$C$5:$I$57,5,FALSE())</f>
        <v>Кадыков П.Ю.</v>
      </c>
      <c r="X2388" s="17" t="n">
        <f aca="false">поверки!$G2388-поверки!$U2388</f>
        <v>2</v>
      </c>
      <c r="Y2388" s="17" t="n">
        <f aca="false">поверки!$V2388-поверки!$G2388</f>
        <v>2</v>
      </c>
      <c r="Z2388" s="17" t="str">
        <f aca="false">CONCATENATE(поверки!$Q2388," ",поверки!$S2388," номер ",поверки!$H2388)</f>
        <v>Датчик температуры 248 номер 02469214/03349235</v>
      </c>
    </row>
    <row r="2389" customFormat="false" ht="17.9" hidden="true" customHeight="false" outlineLevel="0" collapsed="false">
      <c r="B2389" s="21" t="s">
        <v>66</v>
      </c>
      <c r="C2389" s="22" t="s">
        <v>30</v>
      </c>
      <c r="D2389" s="22" t="s">
        <v>31</v>
      </c>
      <c r="E2389" s="22"/>
      <c r="F2389" s="22" t="s">
        <v>1711</v>
      </c>
      <c r="G2389" s="23" t="n">
        <v>45770</v>
      </c>
      <c r="H2389" s="22" t="s">
        <v>5174</v>
      </c>
      <c r="I2389" s="22"/>
      <c r="J2389" s="22" t="s">
        <v>34</v>
      </c>
      <c r="K2389" s="22" t="s">
        <v>35</v>
      </c>
      <c r="L2389" s="24" t="s">
        <v>5175</v>
      </c>
      <c r="M2389" s="17" t="str">
        <f aca="false">IF(COUNTIF(поверки!$H$6:$H$3175,поверки!$H2389)&gt;1,"Дубликат","")</f>
        <v/>
      </c>
      <c r="N2389" s="17" t="str">
        <f aca="false">IF(COUNTIF(поверки!$L$6:$L$3175,поверки!$L2389)&gt;1,"Дубликат","")</f>
        <v/>
      </c>
      <c r="O2389" s="18" t="n">
        <v>2384</v>
      </c>
      <c r="P2389" s="17" t="str">
        <f aca="false">CONCATENATE(TEXT(MONTH(поверки!$G2389),"00"),"/",TEXT(поверки!$O2389,"000"), "/",TEXT(YEAR(поверки!$G2389)-2000,"00"))</f>
        <v>04/2384/25</v>
      </c>
      <c r="Q2389" s="17" t="str">
        <f aca="false">VLOOKUP(поверки!$F2389,'соответстиви ОТ типу'!$K$4:$M$344,2,FALSE())</f>
        <v>Датчик температуры</v>
      </c>
      <c r="R2389" s="17" t="s">
        <v>4406</v>
      </c>
      <c r="S2389" s="17" t="n">
        <v>248</v>
      </c>
      <c r="T2389" s="17" t="n">
        <v>7</v>
      </c>
      <c r="U2389" s="19" t="n">
        <f aca="false">VLOOKUP(поверки!$T2389,'Акты п-п'!$C$5:$I$57,2,FALSE())</f>
        <v>45768</v>
      </c>
      <c r="V2389" s="19" t="n">
        <f aca="false">VLOOKUP(поверки!$T2389,'Акты п-п'!$C$5:$I$57,3,FALSE())</f>
        <v>45772</v>
      </c>
      <c r="W2389" s="17" t="str">
        <f aca="false">VLOOKUP(поверки!$T2389,'Акты п-п'!$C$5:$I$57,5,FALSE())</f>
        <v>Кадыков П.Ю.</v>
      </c>
      <c r="X2389" s="17" t="n">
        <f aca="false">поверки!$G2389-поверки!$U2389</f>
        <v>2</v>
      </c>
      <c r="Y2389" s="17" t="n">
        <f aca="false">поверки!$V2389-поверки!$G2389</f>
        <v>2</v>
      </c>
      <c r="Z2389" s="17" t="str">
        <f aca="false">CONCATENATE(поверки!$Q2389," ",поверки!$S2389," номер ",поверки!$H2389)</f>
        <v>Датчик температуры 248 номер 02469033/03349054</v>
      </c>
    </row>
    <row r="2390" customFormat="false" ht="17.9" hidden="true" customHeight="false" outlineLevel="0" collapsed="false">
      <c r="B2390" s="21" t="s">
        <v>66</v>
      </c>
      <c r="C2390" s="22" t="s">
        <v>30</v>
      </c>
      <c r="D2390" s="22" t="s">
        <v>31</v>
      </c>
      <c r="E2390" s="22"/>
      <c r="F2390" s="22" t="s">
        <v>1711</v>
      </c>
      <c r="G2390" s="23" t="n">
        <v>45770</v>
      </c>
      <c r="H2390" s="22" t="s">
        <v>5176</v>
      </c>
      <c r="I2390" s="22"/>
      <c r="J2390" s="22" t="s">
        <v>34</v>
      </c>
      <c r="K2390" s="22" t="s">
        <v>35</v>
      </c>
      <c r="L2390" s="24" t="s">
        <v>5177</v>
      </c>
      <c r="M2390" s="17" t="str">
        <f aca="false">IF(COUNTIF(поверки!$H$6:$H$3175,поверки!$H2390)&gt;1,"Дубликат","")</f>
        <v/>
      </c>
      <c r="N2390" s="17" t="str">
        <f aca="false">IF(COUNTIF(поверки!$L$6:$L$3175,поверки!$L2390)&gt;1,"Дубликат","")</f>
        <v/>
      </c>
      <c r="O2390" s="18" t="n">
        <v>2385</v>
      </c>
      <c r="P2390" s="17" t="str">
        <f aca="false">CONCATENATE(TEXT(MONTH(поверки!$G2390),"00"),"/",TEXT(поверки!$O2390,"000"), "/",TEXT(YEAR(поверки!$G2390)-2000,"00"))</f>
        <v>04/2385/25</v>
      </c>
      <c r="Q2390" s="17" t="str">
        <f aca="false">VLOOKUP(поверки!$F2390,'соответстиви ОТ типу'!$K$4:$M$344,2,FALSE())</f>
        <v>Датчик температуры</v>
      </c>
      <c r="R2390" s="17" t="s">
        <v>4406</v>
      </c>
      <c r="S2390" s="17" t="n">
        <v>248</v>
      </c>
      <c r="T2390" s="17" t="n">
        <v>7</v>
      </c>
      <c r="U2390" s="19" t="n">
        <f aca="false">VLOOKUP(поверки!$T2390,'Акты п-п'!$C$5:$I$57,2,FALSE())</f>
        <v>45768</v>
      </c>
      <c r="V2390" s="19" t="n">
        <f aca="false">VLOOKUP(поверки!$T2390,'Акты п-п'!$C$5:$I$57,3,FALSE())</f>
        <v>45772</v>
      </c>
      <c r="W2390" s="17" t="str">
        <f aca="false">VLOOKUP(поверки!$T2390,'Акты п-п'!$C$5:$I$57,5,FALSE())</f>
        <v>Кадыков П.Ю.</v>
      </c>
      <c r="X2390" s="17" t="n">
        <f aca="false">поверки!$G2390-поверки!$U2390</f>
        <v>2</v>
      </c>
      <c r="Y2390" s="17" t="n">
        <f aca="false">поверки!$V2390-поверки!$G2390</f>
        <v>2</v>
      </c>
      <c r="Z2390" s="17" t="str">
        <f aca="false">CONCATENATE(поверки!$Q2390," ",поверки!$S2390," номер ",поверки!$H2390)</f>
        <v>Датчик температуры 248 номер 02469060/03349081</v>
      </c>
    </row>
    <row r="2391" customFormat="false" ht="17.9" hidden="true" customHeight="false" outlineLevel="0" collapsed="false">
      <c r="B2391" s="21" t="s">
        <v>66</v>
      </c>
      <c r="C2391" s="22" t="s">
        <v>30</v>
      </c>
      <c r="D2391" s="22" t="s">
        <v>31</v>
      </c>
      <c r="E2391" s="22"/>
      <c r="F2391" s="22" t="s">
        <v>1711</v>
      </c>
      <c r="G2391" s="23" t="n">
        <v>45770</v>
      </c>
      <c r="H2391" s="22" t="s">
        <v>5178</v>
      </c>
      <c r="I2391" s="22"/>
      <c r="J2391" s="22" t="s">
        <v>34</v>
      </c>
      <c r="K2391" s="22" t="s">
        <v>35</v>
      </c>
      <c r="L2391" s="24" t="s">
        <v>5179</v>
      </c>
      <c r="M2391" s="17" t="str">
        <f aca="false">IF(COUNTIF(поверки!$H$6:$H$3175,поверки!$H2391)&gt;1,"Дубликат","")</f>
        <v/>
      </c>
      <c r="N2391" s="17" t="str">
        <f aca="false">IF(COUNTIF(поверки!$L$6:$L$3175,поверки!$L2391)&gt;1,"Дубликат","")</f>
        <v/>
      </c>
      <c r="O2391" s="18" t="n">
        <v>2386</v>
      </c>
      <c r="P2391" s="17" t="str">
        <f aca="false">CONCATENATE(TEXT(MONTH(поверки!$G2391),"00"),"/",TEXT(поверки!$O2391,"000"), "/",TEXT(YEAR(поверки!$G2391)-2000,"00"))</f>
        <v>04/2386/25</v>
      </c>
      <c r="Q2391" s="17" t="str">
        <f aca="false">VLOOKUP(поверки!$F2391,'соответстиви ОТ типу'!$K$4:$M$344,2,FALSE())</f>
        <v>Датчик температуры</v>
      </c>
      <c r="R2391" s="17" t="s">
        <v>4406</v>
      </c>
      <c r="S2391" s="17" t="n">
        <v>248</v>
      </c>
      <c r="T2391" s="17" t="n">
        <v>7</v>
      </c>
      <c r="U2391" s="19" t="n">
        <f aca="false">VLOOKUP(поверки!$T2391,'Акты п-п'!$C$5:$I$57,2,FALSE())</f>
        <v>45768</v>
      </c>
      <c r="V2391" s="19" t="n">
        <f aca="false">VLOOKUP(поверки!$T2391,'Акты п-п'!$C$5:$I$57,3,FALSE())</f>
        <v>45772</v>
      </c>
      <c r="W2391" s="17" t="str">
        <f aca="false">VLOOKUP(поверки!$T2391,'Акты п-п'!$C$5:$I$57,5,FALSE())</f>
        <v>Кадыков П.Ю.</v>
      </c>
      <c r="X2391" s="17" t="n">
        <f aca="false">поверки!$G2391-поверки!$U2391</f>
        <v>2</v>
      </c>
      <c r="Y2391" s="17" t="n">
        <f aca="false">поверки!$V2391-поверки!$G2391</f>
        <v>2</v>
      </c>
      <c r="Z2391" s="17" t="str">
        <f aca="false">CONCATENATE(поверки!$Q2391," ",поверки!$S2391," номер ",поверки!$H2391)</f>
        <v>Датчик температуры 248 номер 02469100/03349121</v>
      </c>
    </row>
    <row r="2392" customFormat="false" ht="17.9" hidden="true" customHeight="false" outlineLevel="0" collapsed="false">
      <c r="B2392" s="21" t="s">
        <v>66</v>
      </c>
      <c r="C2392" s="22" t="s">
        <v>30</v>
      </c>
      <c r="D2392" s="22" t="s">
        <v>31</v>
      </c>
      <c r="E2392" s="22"/>
      <c r="F2392" s="22" t="s">
        <v>1711</v>
      </c>
      <c r="G2392" s="23" t="n">
        <v>45770</v>
      </c>
      <c r="H2392" s="22" t="s">
        <v>5180</v>
      </c>
      <c r="I2392" s="22"/>
      <c r="J2392" s="22" t="s">
        <v>34</v>
      </c>
      <c r="K2392" s="22" t="s">
        <v>35</v>
      </c>
      <c r="L2392" s="24" t="s">
        <v>5181</v>
      </c>
      <c r="M2392" s="17" t="str">
        <f aca="false">IF(COUNTIF(поверки!$H$6:$H$3175,поверки!$H2392)&gt;1,"Дубликат","")</f>
        <v/>
      </c>
      <c r="N2392" s="17" t="str">
        <f aca="false">IF(COUNTIF(поверки!$L$6:$L$3175,поверки!$L2392)&gt;1,"Дубликат","")</f>
        <v/>
      </c>
      <c r="O2392" s="18" t="n">
        <v>2387</v>
      </c>
      <c r="P2392" s="17" t="str">
        <f aca="false">CONCATENATE(TEXT(MONTH(поверки!$G2392),"00"),"/",TEXT(поверки!$O2392,"000"), "/",TEXT(YEAR(поверки!$G2392)-2000,"00"))</f>
        <v>04/2387/25</v>
      </c>
      <c r="Q2392" s="17" t="str">
        <f aca="false">VLOOKUP(поверки!$F2392,'соответстиви ОТ типу'!$K$4:$M$344,2,FALSE())</f>
        <v>Датчик температуры</v>
      </c>
      <c r="R2392" s="17" t="s">
        <v>4406</v>
      </c>
      <c r="S2392" s="17" t="n">
        <v>248</v>
      </c>
      <c r="T2392" s="17" t="n">
        <v>7</v>
      </c>
      <c r="U2392" s="19" t="n">
        <f aca="false">VLOOKUP(поверки!$T2392,'Акты п-п'!$C$5:$I$57,2,FALSE())</f>
        <v>45768</v>
      </c>
      <c r="V2392" s="19" t="n">
        <f aca="false">VLOOKUP(поверки!$T2392,'Акты п-п'!$C$5:$I$57,3,FALSE())</f>
        <v>45772</v>
      </c>
      <c r="W2392" s="17" t="str">
        <f aca="false">VLOOKUP(поверки!$T2392,'Акты п-п'!$C$5:$I$57,5,FALSE())</f>
        <v>Кадыков П.Ю.</v>
      </c>
      <c r="X2392" s="17" t="n">
        <f aca="false">поверки!$G2392-поверки!$U2392</f>
        <v>2</v>
      </c>
      <c r="Y2392" s="17" t="n">
        <f aca="false">поверки!$V2392-поверки!$G2392</f>
        <v>2</v>
      </c>
      <c r="Z2392" s="17" t="str">
        <f aca="false">CONCATENATE(поверки!$Q2392," ",поверки!$S2392," номер ",поверки!$H2392)</f>
        <v>Датчик температуры 248 номер 02469099/03349120</v>
      </c>
    </row>
    <row r="2393" customFormat="false" ht="17.9" hidden="true" customHeight="false" outlineLevel="0" collapsed="false">
      <c r="B2393" s="21" t="s">
        <v>5182</v>
      </c>
      <c r="C2393" s="22" t="s">
        <v>30</v>
      </c>
      <c r="D2393" s="22" t="s">
        <v>31</v>
      </c>
      <c r="E2393" s="22"/>
      <c r="F2393" s="22" t="s">
        <v>1711</v>
      </c>
      <c r="G2393" s="23" t="n">
        <v>45770</v>
      </c>
      <c r="H2393" s="22" t="s">
        <v>5183</v>
      </c>
      <c r="I2393" s="22"/>
      <c r="J2393" s="22" t="s">
        <v>34</v>
      </c>
      <c r="K2393" s="22" t="s">
        <v>35</v>
      </c>
      <c r="L2393" s="24" t="s">
        <v>5184</v>
      </c>
      <c r="M2393" s="17" t="str">
        <f aca="false">IF(COUNTIF(поверки!$H$6:$H$3175,поверки!$H2393)&gt;1,"Дубликат","")</f>
        <v/>
      </c>
      <c r="N2393" s="17" t="str">
        <f aca="false">IF(COUNTIF(поверки!$L$6:$L$3175,поверки!$L2393)&gt;1,"Дубликат","")</f>
        <v/>
      </c>
      <c r="O2393" s="18" t="n">
        <v>2388</v>
      </c>
      <c r="P2393" s="17" t="str">
        <f aca="false">CONCATENATE(TEXT(MONTH(поверки!$G2393),"00"),"/",TEXT(поверки!$O2393,"000"), "/",TEXT(YEAR(поверки!$G2393)-2000,"00"))</f>
        <v>04/2388/25</v>
      </c>
      <c r="Q2393" s="17" t="str">
        <f aca="false">VLOOKUP(поверки!$F2393,'соответстиви ОТ типу'!$K$4:$M$344,2,FALSE())</f>
        <v>Датчик температуры</v>
      </c>
      <c r="R2393" s="17" t="s">
        <v>4406</v>
      </c>
      <c r="S2393" s="17" t="n">
        <v>248</v>
      </c>
      <c r="T2393" s="17" t="n">
        <v>7</v>
      </c>
      <c r="U2393" s="19" t="n">
        <f aca="false">VLOOKUP(поверки!$T2393,'Акты п-п'!$C$5:$I$57,2,FALSE())</f>
        <v>45768</v>
      </c>
      <c r="V2393" s="19" t="n">
        <f aca="false">VLOOKUP(поверки!$T2393,'Акты п-п'!$C$5:$I$57,3,FALSE())</f>
        <v>45772</v>
      </c>
      <c r="W2393" s="17" t="str">
        <f aca="false">VLOOKUP(поверки!$T2393,'Акты п-п'!$C$5:$I$57,5,FALSE())</f>
        <v>Кадыков П.Ю.</v>
      </c>
      <c r="X2393" s="17" t="n">
        <f aca="false">поверки!$G2393-поверки!$U2393</f>
        <v>2</v>
      </c>
      <c r="Y2393" s="17" t="n">
        <f aca="false">поверки!$V2393-поверки!$G2393</f>
        <v>2</v>
      </c>
      <c r="Z2393" s="17" t="str">
        <f aca="false">CONCATENATE(поверки!$Q2393," ",поверки!$S2393," номер ",поверки!$H2393)</f>
        <v>Датчик температуры 248 номер 02469098/03349119</v>
      </c>
    </row>
    <row r="2394" customFormat="false" ht="17.9" hidden="true" customHeight="false" outlineLevel="0" collapsed="false">
      <c r="B2394" s="21" t="s">
        <v>5182</v>
      </c>
      <c r="C2394" s="22" t="s">
        <v>30</v>
      </c>
      <c r="D2394" s="22" t="s">
        <v>31</v>
      </c>
      <c r="E2394" s="22"/>
      <c r="F2394" s="22" t="s">
        <v>1711</v>
      </c>
      <c r="G2394" s="23" t="n">
        <v>45770</v>
      </c>
      <c r="H2394" s="22" t="s">
        <v>5185</v>
      </c>
      <c r="I2394" s="22"/>
      <c r="J2394" s="22" t="s">
        <v>34</v>
      </c>
      <c r="K2394" s="22" t="s">
        <v>35</v>
      </c>
      <c r="L2394" s="24" t="s">
        <v>5186</v>
      </c>
      <c r="M2394" s="17" t="str">
        <f aca="false">IF(COUNTIF(поверки!$H$6:$H$3175,поверки!$H2394)&gt;1,"Дубликат","")</f>
        <v/>
      </c>
      <c r="N2394" s="17" t="str">
        <f aca="false">IF(COUNTIF(поверки!$L$6:$L$3175,поверки!$L2394)&gt;1,"Дубликат","")</f>
        <v/>
      </c>
      <c r="O2394" s="18" t="n">
        <v>2389</v>
      </c>
      <c r="P2394" s="17" t="str">
        <f aca="false">CONCATENATE(TEXT(MONTH(поверки!$G2394),"00"),"/",TEXT(поверки!$O2394,"000"), "/",TEXT(YEAR(поверки!$G2394)-2000,"00"))</f>
        <v>04/2389/25</v>
      </c>
      <c r="Q2394" s="17" t="str">
        <f aca="false">VLOOKUP(поверки!$F2394,'соответстиви ОТ типу'!$K$4:$M$344,2,FALSE())</f>
        <v>Датчик температуры</v>
      </c>
      <c r="R2394" s="17" t="s">
        <v>4406</v>
      </c>
      <c r="S2394" s="17" t="n">
        <v>248</v>
      </c>
      <c r="T2394" s="17" t="n">
        <v>7</v>
      </c>
      <c r="U2394" s="19" t="n">
        <f aca="false">VLOOKUP(поверки!$T2394,'Акты п-п'!$C$5:$I$57,2,FALSE())</f>
        <v>45768</v>
      </c>
      <c r="V2394" s="19" t="n">
        <f aca="false">VLOOKUP(поверки!$T2394,'Акты п-п'!$C$5:$I$57,3,FALSE())</f>
        <v>45772</v>
      </c>
      <c r="W2394" s="17" t="str">
        <f aca="false">VLOOKUP(поверки!$T2394,'Акты п-п'!$C$5:$I$57,5,FALSE())</f>
        <v>Кадыков П.Ю.</v>
      </c>
      <c r="X2394" s="17" t="n">
        <f aca="false">поверки!$G2394-поверки!$U2394</f>
        <v>2</v>
      </c>
      <c r="Y2394" s="17" t="n">
        <f aca="false">поверки!$V2394-поверки!$G2394</f>
        <v>2</v>
      </c>
      <c r="Z2394" s="17" t="str">
        <f aca="false">CONCATENATE(поверки!$Q2394," ",поверки!$S2394," номер ",поверки!$H2394)</f>
        <v>Датчик температуры 248 номер 02469089/03349110</v>
      </c>
    </row>
    <row r="2395" customFormat="false" ht="17.9" hidden="true" customHeight="false" outlineLevel="0" collapsed="false">
      <c r="B2395" s="21" t="s">
        <v>5182</v>
      </c>
      <c r="C2395" s="22" t="s">
        <v>30</v>
      </c>
      <c r="D2395" s="22" t="s">
        <v>31</v>
      </c>
      <c r="E2395" s="22"/>
      <c r="F2395" s="22" t="s">
        <v>1711</v>
      </c>
      <c r="G2395" s="23" t="n">
        <v>45770</v>
      </c>
      <c r="H2395" s="22" t="s">
        <v>5187</v>
      </c>
      <c r="I2395" s="22"/>
      <c r="J2395" s="22" t="s">
        <v>34</v>
      </c>
      <c r="K2395" s="22" t="s">
        <v>35</v>
      </c>
      <c r="L2395" s="24" t="s">
        <v>5188</v>
      </c>
      <c r="M2395" s="17" t="str">
        <f aca="false">IF(COUNTIF(поверки!$H$6:$H$3175,поверки!$H2395)&gt;1,"Дубликат","")</f>
        <v/>
      </c>
      <c r="N2395" s="17" t="str">
        <f aca="false">IF(COUNTIF(поверки!$L$6:$L$3175,поверки!$L2395)&gt;1,"Дубликат","")</f>
        <v/>
      </c>
      <c r="O2395" s="18" t="n">
        <v>2390</v>
      </c>
      <c r="P2395" s="17" t="str">
        <f aca="false">CONCATENATE(TEXT(MONTH(поверки!$G2395),"00"),"/",TEXT(поверки!$O2395,"000"), "/",TEXT(YEAR(поверки!$G2395)-2000,"00"))</f>
        <v>04/2390/25</v>
      </c>
      <c r="Q2395" s="17" t="str">
        <f aca="false">VLOOKUP(поверки!$F2395,'соответстиви ОТ типу'!$K$4:$M$344,2,FALSE())</f>
        <v>Датчик температуры</v>
      </c>
      <c r="R2395" s="17" t="s">
        <v>4406</v>
      </c>
      <c r="S2395" s="17" t="n">
        <v>248</v>
      </c>
      <c r="T2395" s="17" t="n">
        <v>7</v>
      </c>
      <c r="U2395" s="19" t="n">
        <f aca="false">VLOOKUP(поверки!$T2395,'Акты п-п'!$C$5:$I$57,2,FALSE())</f>
        <v>45768</v>
      </c>
      <c r="V2395" s="19" t="n">
        <f aca="false">VLOOKUP(поверки!$T2395,'Акты п-п'!$C$5:$I$57,3,FALSE())</f>
        <v>45772</v>
      </c>
      <c r="W2395" s="17" t="str">
        <f aca="false">VLOOKUP(поверки!$T2395,'Акты п-п'!$C$5:$I$57,5,FALSE())</f>
        <v>Кадыков П.Ю.</v>
      </c>
      <c r="X2395" s="17" t="n">
        <f aca="false">поверки!$G2395-поверки!$U2395</f>
        <v>2</v>
      </c>
      <c r="Y2395" s="17" t="n">
        <f aca="false">поверки!$V2395-поверки!$G2395</f>
        <v>2</v>
      </c>
      <c r="Z2395" s="17" t="str">
        <f aca="false">CONCATENATE(поверки!$Q2395," ",поверки!$S2395," номер ",поверки!$H2395)</f>
        <v>Датчик температуры 248 номер 02469058/03349079</v>
      </c>
    </row>
    <row r="2396" customFormat="false" ht="17.9" hidden="true" customHeight="false" outlineLevel="0" collapsed="false">
      <c r="B2396" s="21" t="s">
        <v>5182</v>
      </c>
      <c r="C2396" s="22" t="s">
        <v>30</v>
      </c>
      <c r="D2396" s="22" t="s">
        <v>31</v>
      </c>
      <c r="E2396" s="22"/>
      <c r="F2396" s="22" t="s">
        <v>1711</v>
      </c>
      <c r="G2396" s="23" t="n">
        <v>45770</v>
      </c>
      <c r="H2396" s="22" t="s">
        <v>5189</v>
      </c>
      <c r="I2396" s="22"/>
      <c r="J2396" s="22" t="s">
        <v>34</v>
      </c>
      <c r="K2396" s="22" t="s">
        <v>35</v>
      </c>
      <c r="L2396" s="24" t="s">
        <v>5190</v>
      </c>
      <c r="M2396" s="17" t="str">
        <f aca="false">IF(COUNTIF(поверки!$H$6:$H$3175,поверки!$H2396)&gt;1,"Дубликат","")</f>
        <v/>
      </c>
      <c r="N2396" s="17" t="str">
        <f aca="false">IF(COUNTIF(поверки!$L$6:$L$3175,поверки!$L2396)&gt;1,"Дубликат","")</f>
        <v/>
      </c>
      <c r="O2396" s="18" t="n">
        <v>2391</v>
      </c>
      <c r="P2396" s="17" t="str">
        <f aca="false">CONCATENATE(TEXT(MONTH(поверки!$G2396),"00"),"/",TEXT(поверки!$O2396,"000"), "/",TEXT(YEAR(поверки!$G2396)-2000,"00"))</f>
        <v>04/2391/25</v>
      </c>
      <c r="Q2396" s="17" t="str">
        <f aca="false">VLOOKUP(поверки!$F2396,'соответстиви ОТ типу'!$K$4:$M$344,2,FALSE())</f>
        <v>Датчик температуры</v>
      </c>
      <c r="R2396" s="17" t="s">
        <v>4406</v>
      </c>
      <c r="S2396" s="17" t="n">
        <v>248</v>
      </c>
      <c r="T2396" s="17" t="n">
        <v>7</v>
      </c>
      <c r="U2396" s="19" t="n">
        <f aca="false">VLOOKUP(поверки!$T2396,'Акты п-п'!$C$5:$I$57,2,FALSE())</f>
        <v>45768</v>
      </c>
      <c r="V2396" s="19" t="n">
        <f aca="false">VLOOKUP(поверки!$T2396,'Акты п-п'!$C$5:$I$57,3,FALSE())</f>
        <v>45772</v>
      </c>
      <c r="W2396" s="17" t="str">
        <f aca="false">VLOOKUP(поверки!$T2396,'Акты п-п'!$C$5:$I$57,5,FALSE())</f>
        <v>Кадыков П.Ю.</v>
      </c>
      <c r="X2396" s="17" t="n">
        <f aca="false">поверки!$G2396-поверки!$U2396</f>
        <v>2</v>
      </c>
      <c r="Y2396" s="17" t="n">
        <f aca="false">поверки!$V2396-поверки!$G2396</f>
        <v>2</v>
      </c>
      <c r="Z2396" s="17" t="str">
        <f aca="false">CONCATENATE(поверки!$Q2396," ",поверки!$S2396," номер ",поверки!$H2396)</f>
        <v>Датчик температуры 248 номер 02469057/03349078</v>
      </c>
    </row>
    <row r="2397" customFormat="false" ht="17.9" hidden="true" customHeight="false" outlineLevel="0" collapsed="false">
      <c r="B2397" s="21" t="s">
        <v>5182</v>
      </c>
      <c r="C2397" s="22" t="s">
        <v>30</v>
      </c>
      <c r="D2397" s="22" t="s">
        <v>31</v>
      </c>
      <c r="E2397" s="22"/>
      <c r="F2397" s="22" t="s">
        <v>1711</v>
      </c>
      <c r="G2397" s="23" t="n">
        <v>45770</v>
      </c>
      <c r="H2397" s="22" t="s">
        <v>5191</v>
      </c>
      <c r="I2397" s="22"/>
      <c r="J2397" s="22" t="s">
        <v>34</v>
      </c>
      <c r="K2397" s="22" t="s">
        <v>35</v>
      </c>
      <c r="L2397" s="24" t="s">
        <v>5192</v>
      </c>
      <c r="M2397" s="17" t="str">
        <f aca="false">IF(COUNTIF(поверки!$H$6:$H$3175,поверки!$H2397)&gt;1,"Дубликат","")</f>
        <v/>
      </c>
      <c r="N2397" s="17" t="str">
        <f aca="false">IF(COUNTIF(поверки!$L$6:$L$3175,поверки!$L2397)&gt;1,"Дубликат","")</f>
        <v/>
      </c>
      <c r="O2397" s="18" t="n">
        <v>2392</v>
      </c>
      <c r="P2397" s="17" t="str">
        <f aca="false">CONCATENATE(TEXT(MONTH(поверки!$G2397),"00"),"/",TEXT(поверки!$O2397,"000"), "/",TEXT(YEAR(поверки!$G2397)-2000,"00"))</f>
        <v>04/2392/25</v>
      </c>
      <c r="Q2397" s="17" t="str">
        <f aca="false">VLOOKUP(поверки!$F2397,'соответстиви ОТ типу'!$K$4:$M$344,2,FALSE())</f>
        <v>Датчик температуры</v>
      </c>
      <c r="R2397" s="17" t="s">
        <v>4406</v>
      </c>
      <c r="S2397" s="17" t="n">
        <v>248</v>
      </c>
      <c r="T2397" s="17" t="n">
        <v>7</v>
      </c>
      <c r="U2397" s="19" t="n">
        <f aca="false">VLOOKUP(поверки!$T2397,'Акты п-п'!$C$5:$I$57,2,FALSE())</f>
        <v>45768</v>
      </c>
      <c r="V2397" s="19" t="n">
        <f aca="false">VLOOKUP(поверки!$T2397,'Акты п-п'!$C$5:$I$57,3,FALSE())</f>
        <v>45772</v>
      </c>
      <c r="W2397" s="17" t="str">
        <f aca="false">VLOOKUP(поверки!$T2397,'Акты п-п'!$C$5:$I$57,5,FALSE())</f>
        <v>Кадыков П.Ю.</v>
      </c>
      <c r="X2397" s="17" t="n">
        <f aca="false">поверки!$G2397-поверки!$U2397</f>
        <v>2</v>
      </c>
      <c r="Y2397" s="17" t="n">
        <f aca="false">поверки!$V2397-поверки!$G2397</f>
        <v>2</v>
      </c>
      <c r="Z2397" s="17" t="str">
        <f aca="false">CONCATENATE(поверки!$Q2397," ",поверки!$S2397," номер ",поверки!$H2397)</f>
        <v>Датчик температуры 248 номер 02469090/03349111</v>
      </c>
    </row>
    <row r="2398" customFormat="false" ht="17.9" hidden="true" customHeight="false" outlineLevel="0" collapsed="false">
      <c r="B2398" s="21" t="s">
        <v>5182</v>
      </c>
      <c r="C2398" s="22" t="s">
        <v>30</v>
      </c>
      <c r="D2398" s="22" t="s">
        <v>31</v>
      </c>
      <c r="E2398" s="22"/>
      <c r="F2398" s="22" t="s">
        <v>1711</v>
      </c>
      <c r="G2398" s="23" t="n">
        <v>45770</v>
      </c>
      <c r="H2398" s="22" t="s">
        <v>5193</v>
      </c>
      <c r="I2398" s="22"/>
      <c r="J2398" s="22" t="s">
        <v>34</v>
      </c>
      <c r="K2398" s="22" t="s">
        <v>35</v>
      </c>
      <c r="L2398" s="24" t="s">
        <v>5194</v>
      </c>
      <c r="M2398" s="17" t="str">
        <f aca="false">IF(COUNTIF(поверки!$H$6:$H$3175,поверки!$H2398)&gt;1,"Дубликат","")</f>
        <v/>
      </c>
      <c r="N2398" s="17" t="str">
        <f aca="false">IF(COUNTIF(поверки!$L$6:$L$3175,поверки!$L2398)&gt;1,"Дубликат","")</f>
        <v/>
      </c>
      <c r="O2398" s="18" t="n">
        <v>2393</v>
      </c>
      <c r="P2398" s="17" t="str">
        <f aca="false">CONCATENATE(TEXT(MONTH(поверки!$G2398),"00"),"/",TEXT(поверки!$O2398,"000"), "/",TEXT(YEAR(поверки!$G2398)-2000,"00"))</f>
        <v>04/2393/25</v>
      </c>
      <c r="Q2398" s="17" t="str">
        <f aca="false">VLOOKUP(поверки!$F2398,'соответстиви ОТ типу'!$K$4:$M$344,2,FALSE())</f>
        <v>Датчик температуры</v>
      </c>
      <c r="R2398" s="17" t="s">
        <v>4406</v>
      </c>
      <c r="S2398" s="17" t="n">
        <v>248</v>
      </c>
      <c r="T2398" s="17" t="n">
        <v>7</v>
      </c>
      <c r="U2398" s="19" t="n">
        <f aca="false">VLOOKUP(поверки!$T2398,'Акты п-п'!$C$5:$I$57,2,FALSE())</f>
        <v>45768</v>
      </c>
      <c r="V2398" s="19" t="n">
        <f aca="false">VLOOKUP(поверки!$T2398,'Акты п-п'!$C$5:$I$57,3,FALSE())</f>
        <v>45772</v>
      </c>
      <c r="W2398" s="17" t="str">
        <f aca="false">VLOOKUP(поверки!$T2398,'Акты п-п'!$C$5:$I$57,5,FALSE())</f>
        <v>Кадыков П.Ю.</v>
      </c>
      <c r="X2398" s="17" t="n">
        <f aca="false">поверки!$G2398-поверки!$U2398</f>
        <v>2</v>
      </c>
      <c r="Y2398" s="17" t="n">
        <f aca="false">поверки!$V2398-поверки!$G2398</f>
        <v>2</v>
      </c>
      <c r="Z2398" s="17" t="str">
        <f aca="false">CONCATENATE(поверки!$Q2398," ",поверки!$S2398," номер ",поверки!$H2398)</f>
        <v>Датчик температуры 248 номер 02469042/03349063</v>
      </c>
    </row>
    <row r="2399" customFormat="false" ht="17.9" hidden="true" customHeight="false" outlineLevel="0" collapsed="false">
      <c r="B2399" s="21" t="s">
        <v>5182</v>
      </c>
      <c r="C2399" s="22" t="s">
        <v>30</v>
      </c>
      <c r="D2399" s="22" t="s">
        <v>31</v>
      </c>
      <c r="E2399" s="22"/>
      <c r="F2399" s="22" t="s">
        <v>1711</v>
      </c>
      <c r="G2399" s="23" t="n">
        <v>45770</v>
      </c>
      <c r="H2399" s="22" t="s">
        <v>5195</v>
      </c>
      <c r="I2399" s="22"/>
      <c r="J2399" s="22" t="s">
        <v>34</v>
      </c>
      <c r="K2399" s="22" t="s">
        <v>35</v>
      </c>
      <c r="L2399" s="24" t="s">
        <v>5196</v>
      </c>
      <c r="M2399" s="17" t="str">
        <f aca="false">IF(COUNTIF(поверки!$H$6:$H$3175,поверки!$H2399)&gt;1,"Дубликат","")</f>
        <v/>
      </c>
      <c r="N2399" s="17" t="str">
        <f aca="false">IF(COUNTIF(поверки!$L$6:$L$3175,поверки!$L2399)&gt;1,"Дубликат","")</f>
        <v/>
      </c>
      <c r="O2399" s="18" t="n">
        <v>2394</v>
      </c>
      <c r="P2399" s="17" t="str">
        <f aca="false">CONCATENATE(TEXT(MONTH(поверки!$G2399),"00"),"/",TEXT(поверки!$O2399,"000"), "/",TEXT(YEAR(поверки!$G2399)-2000,"00"))</f>
        <v>04/2394/25</v>
      </c>
      <c r="Q2399" s="17" t="str">
        <f aca="false">VLOOKUP(поверки!$F2399,'соответстиви ОТ типу'!$K$4:$M$344,2,FALSE())</f>
        <v>Датчик температуры</v>
      </c>
      <c r="R2399" s="17" t="s">
        <v>37</v>
      </c>
      <c r="S2399" s="17" t="n">
        <v>248</v>
      </c>
      <c r="T2399" s="17" t="n">
        <v>7</v>
      </c>
      <c r="U2399" s="19" t="n">
        <f aca="false">VLOOKUP(поверки!$T2399,'Акты п-п'!$C$5:$I$57,2,FALSE())</f>
        <v>45768</v>
      </c>
      <c r="V2399" s="19" t="n">
        <f aca="false">VLOOKUP(поверки!$T2399,'Акты п-п'!$C$5:$I$57,3,FALSE())</f>
        <v>45772</v>
      </c>
      <c r="W2399" s="17" t="str">
        <f aca="false">VLOOKUP(поверки!$T2399,'Акты п-п'!$C$5:$I$57,5,FALSE())</f>
        <v>Кадыков П.Ю.</v>
      </c>
      <c r="X2399" s="17" t="n">
        <f aca="false">поверки!$G2399-поверки!$U2399</f>
        <v>2</v>
      </c>
      <c r="Y2399" s="17" t="n">
        <f aca="false">поверки!$V2399-поверки!$G2399</f>
        <v>2</v>
      </c>
      <c r="Z2399" s="17" t="str">
        <f aca="false">CONCATENATE(поверки!$Q2399," ",поверки!$S2399," номер ",поверки!$H2399)</f>
        <v>Датчик температуры 248 номер 02469153/03349174</v>
      </c>
    </row>
    <row r="2400" customFormat="false" ht="17.9" hidden="true" customHeight="false" outlineLevel="0" collapsed="false">
      <c r="B2400" s="21" t="s">
        <v>5182</v>
      </c>
      <c r="C2400" s="22" t="s">
        <v>30</v>
      </c>
      <c r="D2400" s="22" t="s">
        <v>31</v>
      </c>
      <c r="E2400" s="22"/>
      <c r="F2400" s="22" t="s">
        <v>1711</v>
      </c>
      <c r="G2400" s="23" t="n">
        <v>45770</v>
      </c>
      <c r="H2400" s="22" t="s">
        <v>5197</v>
      </c>
      <c r="I2400" s="22"/>
      <c r="J2400" s="22" t="s">
        <v>34</v>
      </c>
      <c r="K2400" s="22" t="s">
        <v>35</v>
      </c>
      <c r="L2400" s="24" t="s">
        <v>5198</v>
      </c>
      <c r="M2400" s="17" t="str">
        <f aca="false">IF(COUNTIF(поверки!$H$6:$H$3175,поверки!$H2400)&gt;1,"Дубликат","")</f>
        <v/>
      </c>
      <c r="N2400" s="17" t="str">
        <f aca="false">IF(COUNTIF(поверки!$L$6:$L$3175,поверки!$L2400)&gt;1,"Дубликат","")</f>
        <v/>
      </c>
      <c r="O2400" s="18" t="n">
        <v>2395</v>
      </c>
      <c r="P2400" s="17" t="str">
        <f aca="false">CONCATENATE(TEXT(MONTH(поверки!$G2400),"00"),"/",TEXT(поверки!$O2400,"000"), "/",TEXT(YEAR(поверки!$G2400)-2000,"00"))</f>
        <v>04/2395/25</v>
      </c>
      <c r="Q2400" s="17" t="str">
        <f aca="false">VLOOKUP(поверки!$F2400,'соответстиви ОТ типу'!$K$4:$M$344,2,FALSE())</f>
        <v>Датчик температуры</v>
      </c>
      <c r="R2400" s="17" t="s">
        <v>37</v>
      </c>
      <c r="S2400" s="17" t="n">
        <v>248</v>
      </c>
      <c r="T2400" s="17" t="n">
        <v>7</v>
      </c>
      <c r="U2400" s="19" t="n">
        <f aca="false">VLOOKUP(поверки!$T2400,'Акты п-п'!$C$5:$I$57,2,FALSE())</f>
        <v>45768</v>
      </c>
      <c r="V2400" s="19" t="n">
        <f aca="false">VLOOKUP(поверки!$T2400,'Акты п-п'!$C$5:$I$57,3,FALSE())</f>
        <v>45772</v>
      </c>
      <c r="W2400" s="17" t="str">
        <f aca="false">VLOOKUP(поверки!$T2400,'Акты п-п'!$C$5:$I$57,5,FALSE())</f>
        <v>Кадыков П.Ю.</v>
      </c>
      <c r="X2400" s="17" t="n">
        <f aca="false">поверки!$G2400-поверки!$U2400</f>
        <v>2</v>
      </c>
      <c r="Y2400" s="17" t="n">
        <f aca="false">поверки!$V2400-поверки!$G2400</f>
        <v>2</v>
      </c>
      <c r="Z2400" s="17" t="str">
        <f aca="false">CONCATENATE(поверки!$Q2400," ",поверки!$S2400," номер ",поверки!$H2400)</f>
        <v>Датчик температуры 248 номер 02514285/03378126</v>
      </c>
    </row>
    <row r="2401" customFormat="false" ht="17.9" hidden="true" customHeight="false" outlineLevel="0" collapsed="false">
      <c r="B2401" s="21" t="s">
        <v>5182</v>
      </c>
      <c r="C2401" s="22" t="s">
        <v>30</v>
      </c>
      <c r="D2401" s="22" t="s">
        <v>31</v>
      </c>
      <c r="E2401" s="22"/>
      <c r="F2401" s="22" t="s">
        <v>1711</v>
      </c>
      <c r="G2401" s="23" t="n">
        <v>45770</v>
      </c>
      <c r="H2401" s="22" t="s">
        <v>5199</v>
      </c>
      <c r="I2401" s="22"/>
      <c r="J2401" s="22" t="s">
        <v>34</v>
      </c>
      <c r="K2401" s="22" t="s">
        <v>35</v>
      </c>
      <c r="L2401" s="24" t="s">
        <v>5200</v>
      </c>
      <c r="M2401" s="17" t="str">
        <f aca="false">IF(COUNTIF(поверки!$H$6:$H$3175,поверки!$H2401)&gt;1,"Дубликат","")</f>
        <v/>
      </c>
      <c r="N2401" s="17" t="str">
        <f aca="false">IF(COUNTIF(поверки!$L$6:$L$3175,поверки!$L2401)&gt;1,"Дубликат","")</f>
        <v/>
      </c>
      <c r="O2401" s="18" t="n">
        <v>2396</v>
      </c>
      <c r="P2401" s="17" t="str">
        <f aca="false">CONCATENATE(TEXT(MONTH(поверки!$G2401),"00"),"/",TEXT(поверки!$O2401,"000"), "/",TEXT(YEAR(поверки!$G2401)-2000,"00"))</f>
        <v>04/2396/25</v>
      </c>
      <c r="Q2401" s="17" t="str">
        <f aca="false">VLOOKUP(поверки!$F2401,'соответстиви ОТ типу'!$K$4:$M$344,2,FALSE())</f>
        <v>Датчик температуры</v>
      </c>
      <c r="R2401" s="17" t="s">
        <v>37</v>
      </c>
      <c r="S2401" s="17" t="n">
        <v>248</v>
      </c>
      <c r="T2401" s="17" t="n">
        <v>7</v>
      </c>
      <c r="U2401" s="19" t="n">
        <f aca="false">VLOOKUP(поверки!$T2401,'Акты п-п'!$C$5:$I$57,2,FALSE())</f>
        <v>45768</v>
      </c>
      <c r="V2401" s="19" t="n">
        <f aca="false">VLOOKUP(поверки!$T2401,'Акты п-п'!$C$5:$I$57,3,FALSE())</f>
        <v>45772</v>
      </c>
      <c r="W2401" s="17" t="str">
        <f aca="false">VLOOKUP(поверки!$T2401,'Акты п-п'!$C$5:$I$57,5,FALSE())</f>
        <v>Кадыков П.Ю.</v>
      </c>
      <c r="X2401" s="17" t="n">
        <f aca="false">поверки!$G2401-поверки!$U2401</f>
        <v>2</v>
      </c>
      <c r="Y2401" s="17" t="n">
        <f aca="false">поверки!$V2401-поверки!$G2401</f>
        <v>2</v>
      </c>
      <c r="Z2401" s="17" t="str">
        <f aca="false">CONCATENATE(поверки!$Q2401," ",поверки!$S2401," номер ",поверки!$H2401)</f>
        <v>Датчик температуры 248 номер 02514262/03378103</v>
      </c>
    </row>
    <row r="2402" customFormat="false" ht="17.9" hidden="true" customHeight="false" outlineLevel="0" collapsed="false">
      <c r="B2402" s="21" t="s">
        <v>5182</v>
      </c>
      <c r="C2402" s="22" t="s">
        <v>30</v>
      </c>
      <c r="D2402" s="22" t="s">
        <v>31</v>
      </c>
      <c r="E2402" s="22"/>
      <c r="F2402" s="22" t="s">
        <v>1711</v>
      </c>
      <c r="G2402" s="23" t="n">
        <v>45770</v>
      </c>
      <c r="H2402" s="22" t="s">
        <v>5201</v>
      </c>
      <c r="I2402" s="22"/>
      <c r="J2402" s="22" t="s">
        <v>34</v>
      </c>
      <c r="K2402" s="22" t="s">
        <v>35</v>
      </c>
      <c r="L2402" s="24" t="s">
        <v>5202</v>
      </c>
      <c r="M2402" s="17" t="str">
        <f aca="false">IF(COUNTIF(поверки!$H$6:$H$3175,поверки!$H2402)&gt;1,"Дубликат","")</f>
        <v/>
      </c>
      <c r="N2402" s="17" t="str">
        <f aca="false">IF(COUNTIF(поверки!$L$6:$L$3175,поверки!$L2402)&gt;1,"Дубликат","")</f>
        <v/>
      </c>
      <c r="O2402" s="18" t="n">
        <v>2397</v>
      </c>
      <c r="P2402" s="17" t="str">
        <f aca="false">CONCATENATE(TEXT(MONTH(поверки!$G2402),"00"),"/",TEXT(поверки!$O2402,"000"), "/",TEXT(YEAR(поверки!$G2402)-2000,"00"))</f>
        <v>04/2397/25</v>
      </c>
      <c r="Q2402" s="17" t="str">
        <f aca="false">VLOOKUP(поверки!$F2402,'соответстиви ОТ типу'!$K$4:$M$344,2,FALSE())</f>
        <v>Датчик температуры</v>
      </c>
      <c r="R2402" s="17" t="s">
        <v>37</v>
      </c>
      <c r="S2402" s="17" t="n">
        <v>248</v>
      </c>
      <c r="T2402" s="17" t="n">
        <v>7</v>
      </c>
      <c r="U2402" s="19" t="n">
        <f aca="false">VLOOKUP(поверки!$T2402,'Акты п-п'!$C$5:$I$57,2,FALSE())</f>
        <v>45768</v>
      </c>
      <c r="V2402" s="19" t="n">
        <f aca="false">VLOOKUP(поверки!$T2402,'Акты п-п'!$C$5:$I$57,3,FALSE())</f>
        <v>45772</v>
      </c>
      <c r="W2402" s="17" t="str">
        <f aca="false">VLOOKUP(поверки!$T2402,'Акты п-п'!$C$5:$I$57,5,FALSE())</f>
        <v>Кадыков П.Ю.</v>
      </c>
      <c r="X2402" s="17" t="n">
        <f aca="false">поверки!$G2402-поверки!$U2402</f>
        <v>2</v>
      </c>
      <c r="Y2402" s="17" t="n">
        <f aca="false">поверки!$V2402-поверки!$G2402</f>
        <v>2</v>
      </c>
      <c r="Z2402" s="17" t="str">
        <f aca="false">CONCATENATE(поверки!$Q2402," ",поверки!$S2402," номер ",поверки!$H2402)</f>
        <v>Датчик температуры 248 номер 02514265/03378106</v>
      </c>
    </row>
    <row r="2403" customFormat="false" ht="17.9" hidden="true" customHeight="false" outlineLevel="0" collapsed="false">
      <c r="B2403" s="21" t="s">
        <v>5182</v>
      </c>
      <c r="C2403" s="22" t="s">
        <v>30</v>
      </c>
      <c r="D2403" s="22" t="s">
        <v>31</v>
      </c>
      <c r="E2403" s="22"/>
      <c r="F2403" s="22" t="s">
        <v>1711</v>
      </c>
      <c r="G2403" s="23" t="n">
        <v>45770</v>
      </c>
      <c r="H2403" s="22" t="s">
        <v>5203</v>
      </c>
      <c r="I2403" s="22"/>
      <c r="J2403" s="22" t="s">
        <v>34</v>
      </c>
      <c r="K2403" s="22" t="s">
        <v>35</v>
      </c>
      <c r="L2403" s="24" t="s">
        <v>5204</v>
      </c>
      <c r="M2403" s="17" t="str">
        <f aca="false">IF(COUNTIF(поверки!$H$6:$H$3175,поверки!$H2403)&gt;1,"Дубликат","")</f>
        <v/>
      </c>
      <c r="N2403" s="17" t="str">
        <f aca="false">IF(COUNTIF(поверки!$L$6:$L$3175,поверки!$L2403)&gt;1,"Дубликат","")</f>
        <v/>
      </c>
      <c r="O2403" s="18" t="n">
        <v>2398</v>
      </c>
      <c r="P2403" s="17" t="str">
        <f aca="false">CONCATENATE(TEXT(MONTH(поверки!$G2403),"00"),"/",TEXT(поверки!$O2403,"000"), "/",TEXT(YEAR(поверки!$G2403)-2000,"00"))</f>
        <v>04/2398/25</v>
      </c>
      <c r="Q2403" s="17" t="str">
        <f aca="false">VLOOKUP(поверки!$F2403,'соответстиви ОТ типу'!$K$4:$M$344,2,FALSE())</f>
        <v>Датчик температуры</v>
      </c>
      <c r="R2403" s="17" t="s">
        <v>37</v>
      </c>
      <c r="S2403" s="17" t="n">
        <v>248</v>
      </c>
      <c r="T2403" s="17" t="n">
        <v>7</v>
      </c>
      <c r="U2403" s="19" t="n">
        <f aca="false">VLOOKUP(поверки!$T2403,'Акты п-п'!$C$5:$I$57,2,FALSE())</f>
        <v>45768</v>
      </c>
      <c r="V2403" s="19" t="n">
        <f aca="false">VLOOKUP(поверки!$T2403,'Акты п-п'!$C$5:$I$57,3,FALSE())</f>
        <v>45772</v>
      </c>
      <c r="W2403" s="17" t="str">
        <f aca="false">VLOOKUP(поверки!$T2403,'Акты п-п'!$C$5:$I$57,5,FALSE())</f>
        <v>Кадыков П.Ю.</v>
      </c>
      <c r="X2403" s="17" t="n">
        <f aca="false">поверки!$G2403-поверки!$U2403</f>
        <v>2</v>
      </c>
      <c r="Y2403" s="17" t="n">
        <f aca="false">поверки!$V2403-поверки!$G2403</f>
        <v>2</v>
      </c>
      <c r="Z2403" s="17" t="str">
        <f aca="false">CONCATENATE(поверки!$Q2403," ",поверки!$S2403," номер ",поверки!$H2403)</f>
        <v>Датчик температуры 248 номер 02469160/03349181</v>
      </c>
    </row>
    <row r="2404" customFormat="false" ht="17.9" hidden="true" customHeight="false" outlineLevel="0" collapsed="false">
      <c r="B2404" s="21" t="s">
        <v>5182</v>
      </c>
      <c r="C2404" s="22" t="s">
        <v>30</v>
      </c>
      <c r="D2404" s="22" t="s">
        <v>31</v>
      </c>
      <c r="E2404" s="22"/>
      <c r="F2404" s="22" t="s">
        <v>1711</v>
      </c>
      <c r="G2404" s="23" t="n">
        <v>45770</v>
      </c>
      <c r="H2404" s="22" t="s">
        <v>5205</v>
      </c>
      <c r="I2404" s="22"/>
      <c r="J2404" s="22" t="s">
        <v>34</v>
      </c>
      <c r="K2404" s="22" t="s">
        <v>35</v>
      </c>
      <c r="L2404" s="24" t="s">
        <v>5206</v>
      </c>
      <c r="M2404" s="17" t="str">
        <f aca="false">IF(COUNTIF(поверки!$H$6:$H$3175,поверки!$H2404)&gt;1,"Дубликат","")</f>
        <v/>
      </c>
      <c r="N2404" s="17" t="str">
        <f aca="false">IF(COUNTIF(поверки!$L$6:$L$3175,поверки!$L2404)&gt;1,"Дубликат","")</f>
        <v/>
      </c>
      <c r="O2404" s="18" t="n">
        <v>2399</v>
      </c>
      <c r="P2404" s="17" t="str">
        <f aca="false">CONCATENATE(TEXT(MONTH(поверки!$G2404),"00"),"/",TEXT(поверки!$O2404,"000"), "/",TEXT(YEAR(поверки!$G2404)-2000,"00"))</f>
        <v>04/2399/25</v>
      </c>
      <c r="Q2404" s="17" t="str">
        <f aca="false">VLOOKUP(поверки!$F2404,'соответстиви ОТ типу'!$K$4:$M$344,2,FALSE())</f>
        <v>Датчик температуры</v>
      </c>
      <c r="R2404" s="17" t="s">
        <v>37</v>
      </c>
      <c r="S2404" s="17" t="n">
        <v>248</v>
      </c>
      <c r="T2404" s="17" t="n">
        <v>7</v>
      </c>
      <c r="U2404" s="19" t="n">
        <f aca="false">VLOOKUP(поверки!$T2404,'Акты п-п'!$C$5:$I$57,2,FALSE())</f>
        <v>45768</v>
      </c>
      <c r="V2404" s="19" t="n">
        <f aca="false">VLOOKUP(поверки!$T2404,'Акты п-п'!$C$5:$I$57,3,FALSE())</f>
        <v>45772</v>
      </c>
      <c r="W2404" s="17" t="str">
        <f aca="false">VLOOKUP(поверки!$T2404,'Акты п-п'!$C$5:$I$57,5,FALSE())</f>
        <v>Кадыков П.Ю.</v>
      </c>
      <c r="X2404" s="17" t="n">
        <f aca="false">поверки!$G2404-поверки!$U2404</f>
        <v>2</v>
      </c>
      <c r="Y2404" s="17" t="n">
        <f aca="false">поверки!$V2404-поверки!$G2404</f>
        <v>2</v>
      </c>
      <c r="Z2404" s="17" t="str">
        <f aca="false">CONCATENATE(поверки!$Q2404," ",поверки!$S2404," номер ",поверки!$H2404)</f>
        <v>Датчик температуры 248 номер 02514286/03378127</v>
      </c>
    </row>
    <row r="2405" customFormat="false" ht="17.9" hidden="true" customHeight="false" outlineLevel="0" collapsed="false">
      <c r="B2405" s="21" t="s">
        <v>5182</v>
      </c>
      <c r="C2405" s="22" t="s">
        <v>30</v>
      </c>
      <c r="D2405" s="22" t="s">
        <v>31</v>
      </c>
      <c r="E2405" s="22"/>
      <c r="F2405" s="22" t="s">
        <v>1711</v>
      </c>
      <c r="G2405" s="23" t="n">
        <v>45770</v>
      </c>
      <c r="H2405" s="22" t="s">
        <v>5207</v>
      </c>
      <c r="I2405" s="22"/>
      <c r="J2405" s="22" t="s">
        <v>34</v>
      </c>
      <c r="K2405" s="22" t="s">
        <v>35</v>
      </c>
      <c r="L2405" s="24" t="s">
        <v>5208</v>
      </c>
      <c r="M2405" s="17" t="str">
        <f aca="false">IF(COUNTIF(поверки!$H$6:$H$3175,поверки!$H2405)&gt;1,"Дубликат","")</f>
        <v/>
      </c>
      <c r="N2405" s="17" t="str">
        <f aca="false">IF(COUNTIF(поверки!$L$6:$L$3175,поверки!$L2405)&gt;1,"Дубликат","")</f>
        <v/>
      </c>
      <c r="O2405" s="18" t="n">
        <v>2400</v>
      </c>
      <c r="P2405" s="17" t="str">
        <f aca="false">CONCATENATE(TEXT(MONTH(поверки!$G2405),"00"),"/",TEXT(поверки!$O2405,"000"), "/",TEXT(YEAR(поверки!$G2405)-2000,"00"))</f>
        <v>04/2400/25</v>
      </c>
      <c r="Q2405" s="17" t="str">
        <f aca="false">VLOOKUP(поверки!$F2405,'соответстиви ОТ типу'!$K$4:$M$344,2,FALSE())</f>
        <v>Датчик температуры</v>
      </c>
      <c r="R2405" s="17" t="s">
        <v>37</v>
      </c>
      <c r="S2405" s="17" t="n">
        <v>248</v>
      </c>
      <c r="T2405" s="17" t="n">
        <v>7</v>
      </c>
      <c r="U2405" s="19" t="n">
        <f aca="false">VLOOKUP(поверки!$T2405,'Акты п-п'!$C$5:$I$57,2,FALSE())</f>
        <v>45768</v>
      </c>
      <c r="V2405" s="19" t="n">
        <f aca="false">VLOOKUP(поверки!$T2405,'Акты п-п'!$C$5:$I$57,3,FALSE())</f>
        <v>45772</v>
      </c>
      <c r="W2405" s="17" t="str">
        <f aca="false">VLOOKUP(поверки!$T2405,'Акты п-п'!$C$5:$I$57,5,FALSE())</f>
        <v>Кадыков П.Ю.</v>
      </c>
      <c r="X2405" s="17" t="n">
        <f aca="false">поверки!$G2405-поверки!$U2405</f>
        <v>2</v>
      </c>
      <c r="Y2405" s="17" t="n">
        <f aca="false">поверки!$V2405-поверки!$G2405</f>
        <v>2</v>
      </c>
      <c r="Z2405" s="17" t="str">
        <f aca="false">CONCATENATE(поверки!$Q2405," ",поверки!$S2405," номер ",поверки!$H2405)</f>
        <v>Датчик температуры 248 номер 02514287/03378128</v>
      </c>
    </row>
    <row r="2406" customFormat="false" ht="17.9" hidden="true" customHeight="false" outlineLevel="0" collapsed="false">
      <c r="B2406" s="21" t="s">
        <v>5182</v>
      </c>
      <c r="C2406" s="22" t="s">
        <v>30</v>
      </c>
      <c r="D2406" s="22" t="s">
        <v>31</v>
      </c>
      <c r="E2406" s="22"/>
      <c r="F2406" s="22" t="s">
        <v>1711</v>
      </c>
      <c r="G2406" s="23" t="n">
        <v>45770</v>
      </c>
      <c r="H2406" s="22" t="s">
        <v>5209</v>
      </c>
      <c r="I2406" s="22"/>
      <c r="J2406" s="22" t="s">
        <v>34</v>
      </c>
      <c r="K2406" s="22" t="s">
        <v>35</v>
      </c>
      <c r="L2406" s="24" t="s">
        <v>5210</v>
      </c>
      <c r="M2406" s="17" t="str">
        <f aca="false">IF(COUNTIF(поверки!$H$6:$H$3175,поверки!$H2406)&gt;1,"Дубликат","")</f>
        <v/>
      </c>
      <c r="N2406" s="17" t="str">
        <f aca="false">IF(COUNTIF(поверки!$L$6:$L$3175,поверки!$L2406)&gt;1,"Дубликат","")</f>
        <v/>
      </c>
      <c r="O2406" s="18" t="n">
        <v>2401</v>
      </c>
      <c r="P2406" s="17" t="str">
        <f aca="false">CONCATENATE(TEXT(MONTH(поверки!$G2406),"00"),"/",TEXT(поверки!$O2406,"000"), "/",TEXT(YEAR(поверки!$G2406)-2000,"00"))</f>
        <v>04/2401/25</v>
      </c>
      <c r="Q2406" s="17" t="str">
        <f aca="false">VLOOKUP(поверки!$F2406,'соответстиви ОТ типу'!$K$4:$M$344,2,FALSE())</f>
        <v>Датчик температуры</v>
      </c>
      <c r="R2406" s="17" t="s">
        <v>37</v>
      </c>
      <c r="S2406" s="17" t="n">
        <v>248</v>
      </c>
      <c r="T2406" s="17" t="n">
        <v>7</v>
      </c>
      <c r="U2406" s="19" t="n">
        <f aca="false">VLOOKUP(поверки!$T2406,'Акты п-п'!$C$5:$I$57,2,FALSE())</f>
        <v>45768</v>
      </c>
      <c r="V2406" s="19" t="n">
        <f aca="false">VLOOKUP(поверки!$T2406,'Акты п-п'!$C$5:$I$57,3,FALSE())</f>
        <v>45772</v>
      </c>
      <c r="W2406" s="17" t="str">
        <f aca="false">VLOOKUP(поверки!$T2406,'Акты п-п'!$C$5:$I$57,5,FALSE())</f>
        <v>Кадыков П.Ю.</v>
      </c>
      <c r="X2406" s="17" t="n">
        <f aca="false">поверки!$G2406-поверки!$U2406</f>
        <v>2</v>
      </c>
      <c r="Y2406" s="17" t="n">
        <f aca="false">поверки!$V2406-поверки!$G2406</f>
        <v>2</v>
      </c>
      <c r="Z2406" s="17" t="str">
        <f aca="false">CONCATENATE(поверки!$Q2406," ",поверки!$S2406," номер ",поверки!$H2406)</f>
        <v>Датчик температуры 248 номер 02469047/03349068</v>
      </c>
    </row>
    <row r="2407" customFormat="false" ht="17.9" hidden="true" customHeight="false" outlineLevel="0" collapsed="false">
      <c r="B2407" s="21" t="s">
        <v>5182</v>
      </c>
      <c r="C2407" s="22" t="s">
        <v>30</v>
      </c>
      <c r="D2407" s="22" t="s">
        <v>31</v>
      </c>
      <c r="E2407" s="22"/>
      <c r="F2407" s="22" t="s">
        <v>1711</v>
      </c>
      <c r="G2407" s="23" t="n">
        <v>45770</v>
      </c>
      <c r="H2407" s="22" t="s">
        <v>5211</v>
      </c>
      <c r="I2407" s="22"/>
      <c r="J2407" s="22" t="s">
        <v>34</v>
      </c>
      <c r="K2407" s="22" t="s">
        <v>35</v>
      </c>
      <c r="L2407" s="24" t="s">
        <v>5212</v>
      </c>
      <c r="M2407" s="17" t="str">
        <f aca="false">IF(COUNTIF(поверки!$H$6:$H$3175,поверки!$H2407)&gt;1,"Дубликат","")</f>
        <v/>
      </c>
      <c r="N2407" s="17" t="str">
        <f aca="false">IF(COUNTIF(поверки!$L$6:$L$3175,поверки!$L2407)&gt;1,"Дубликат","")</f>
        <v/>
      </c>
      <c r="O2407" s="18" t="n">
        <v>2402</v>
      </c>
      <c r="P2407" s="17" t="str">
        <f aca="false">CONCATENATE(TEXT(MONTH(поверки!$G2407),"00"),"/",TEXT(поверки!$O2407,"000"), "/",TEXT(YEAR(поверки!$G2407)-2000,"00"))</f>
        <v>04/2402/25</v>
      </c>
      <c r="Q2407" s="17" t="str">
        <f aca="false">VLOOKUP(поверки!$F2407,'соответстиви ОТ типу'!$K$4:$M$344,2,FALSE())</f>
        <v>Датчик температуры</v>
      </c>
      <c r="R2407" s="17" t="s">
        <v>37</v>
      </c>
      <c r="S2407" s="17" t="n">
        <v>248</v>
      </c>
      <c r="T2407" s="17" t="n">
        <v>7</v>
      </c>
      <c r="U2407" s="19" t="n">
        <f aca="false">VLOOKUP(поверки!$T2407,'Акты п-п'!$C$5:$I$57,2,FALSE())</f>
        <v>45768</v>
      </c>
      <c r="V2407" s="19" t="n">
        <f aca="false">VLOOKUP(поверки!$T2407,'Акты п-п'!$C$5:$I$57,3,FALSE())</f>
        <v>45772</v>
      </c>
      <c r="W2407" s="17" t="str">
        <f aca="false">VLOOKUP(поверки!$T2407,'Акты п-п'!$C$5:$I$57,5,FALSE())</f>
        <v>Кадыков П.Ю.</v>
      </c>
      <c r="X2407" s="17" t="n">
        <f aca="false">поверки!$G2407-поверки!$U2407</f>
        <v>2</v>
      </c>
      <c r="Y2407" s="17" t="n">
        <f aca="false">поверки!$V2407-поверки!$G2407</f>
        <v>2</v>
      </c>
      <c r="Z2407" s="17" t="str">
        <f aca="false">CONCATENATE(поверки!$Q2407," ",поверки!$S2407," номер ",поверки!$H2407)</f>
        <v>Датчик температуры 248 номер 02469108/03349129</v>
      </c>
    </row>
    <row r="2408" customFormat="false" ht="17.9" hidden="true" customHeight="false" outlineLevel="0" collapsed="false">
      <c r="B2408" s="21" t="s">
        <v>5182</v>
      </c>
      <c r="C2408" s="22" t="s">
        <v>30</v>
      </c>
      <c r="D2408" s="22" t="s">
        <v>31</v>
      </c>
      <c r="E2408" s="22"/>
      <c r="F2408" s="22" t="s">
        <v>1711</v>
      </c>
      <c r="G2408" s="23" t="n">
        <v>45770</v>
      </c>
      <c r="H2408" s="22" t="s">
        <v>5213</v>
      </c>
      <c r="I2408" s="22"/>
      <c r="J2408" s="22" t="s">
        <v>34</v>
      </c>
      <c r="K2408" s="22" t="s">
        <v>35</v>
      </c>
      <c r="L2408" s="24" t="s">
        <v>5214</v>
      </c>
      <c r="M2408" s="17" t="str">
        <f aca="false">IF(COUNTIF(поверки!$H$6:$H$3175,поверки!$H2408)&gt;1,"Дубликат","")</f>
        <v/>
      </c>
      <c r="N2408" s="17" t="str">
        <f aca="false">IF(COUNTIF(поверки!$L$6:$L$3175,поверки!$L2408)&gt;1,"Дубликат","")</f>
        <v/>
      </c>
      <c r="O2408" s="18" t="n">
        <v>2403</v>
      </c>
      <c r="P2408" s="17" t="str">
        <f aca="false">CONCATENATE(TEXT(MONTH(поверки!$G2408),"00"),"/",TEXT(поверки!$O2408,"000"), "/",TEXT(YEAR(поверки!$G2408)-2000,"00"))</f>
        <v>04/2403/25</v>
      </c>
      <c r="Q2408" s="17" t="str">
        <f aca="false">VLOOKUP(поверки!$F2408,'соответстиви ОТ типу'!$K$4:$M$344,2,FALSE())</f>
        <v>Датчик температуры</v>
      </c>
      <c r="R2408" s="17" t="s">
        <v>37</v>
      </c>
      <c r="S2408" s="17" t="n">
        <v>248</v>
      </c>
      <c r="T2408" s="17" t="n">
        <v>7</v>
      </c>
      <c r="U2408" s="19" t="n">
        <f aca="false">VLOOKUP(поверки!$T2408,'Акты п-п'!$C$5:$I$57,2,FALSE())</f>
        <v>45768</v>
      </c>
      <c r="V2408" s="19" t="n">
        <f aca="false">VLOOKUP(поверки!$T2408,'Акты п-п'!$C$5:$I$57,3,FALSE())</f>
        <v>45772</v>
      </c>
      <c r="W2408" s="17" t="str">
        <f aca="false">VLOOKUP(поверки!$T2408,'Акты п-п'!$C$5:$I$57,5,FALSE())</f>
        <v>Кадыков П.Ю.</v>
      </c>
      <c r="X2408" s="17" t="n">
        <f aca="false">поверки!$G2408-поверки!$U2408</f>
        <v>2</v>
      </c>
      <c r="Y2408" s="17" t="n">
        <f aca="false">поверки!$V2408-поверки!$G2408</f>
        <v>2</v>
      </c>
      <c r="Z2408" s="17" t="str">
        <f aca="false">CONCATENATE(поверки!$Q2408," ",поверки!$S2408," номер ",поверки!$H2408)</f>
        <v>Датчик температуры 248 номер 02469097/03349118</v>
      </c>
    </row>
    <row r="2409" customFormat="false" ht="17.9" hidden="true" customHeight="false" outlineLevel="0" collapsed="false">
      <c r="B2409" s="21" t="s">
        <v>5182</v>
      </c>
      <c r="C2409" s="22" t="s">
        <v>30</v>
      </c>
      <c r="D2409" s="22" t="s">
        <v>31</v>
      </c>
      <c r="E2409" s="22"/>
      <c r="F2409" s="22" t="s">
        <v>1711</v>
      </c>
      <c r="G2409" s="23" t="n">
        <v>45770</v>
      </c>
      <c r="H2409" s="22" t="s">
        <v>5215</v>
      </c>
      <c r="I2409" s="22"/>
      <c r="J2409" s="22" t="s">
        <v>34</v>
      </c>
      <c r="K2409" s="22" t="s">
        <v>35</v>
      </c>
      <c r="L2409" s="24" t="s">
        <v>5216</v>
      </c>
      <c r="M2409" s="17" t="str">
        <f aca="false">IF(COUNTIF(поверки!$H$6:$H$3175,поверки!$H2409)&gt;1,"Дубликат","")</f>
        <v/>
      </c>
      <c r="N2409" s="17" t="str">
        <f aca="false">IF(COUNTIF(поверки!$L$6:$L$3175,поверки!$L2409)&gt;1,"Дубликат","")</f>
        <v/>
      </c>
      <c r="O2409" s="18" t="n">
        <v>2404</v>
      </c>
      <c r="P2409" s="17" t="str">
        <f aca="false">CONCATENATE(TEXT(MONTH(поверки!$G2409),"00"),"/",TEXT(поверки!$O2409,"000"), "/",TEXT(YEAR(поверки!$G2409)-2000,"00"))</f>
        <v>04/2404/25</v>
      </c>
      <c r="Q2409" s="17" t="str">
        <f aca="false">VLOOKUP(поверки!$F2409,'соответстиви ОТ типу'!$K$4:$M$344,2,FALSE())</f>
        <v>Датчик температуры</v>
      </c>
      <c r="R2409" s="17" t="s">
        <v>37</v>
      </c>
      <c r="S2409" s="17" t="n">
        <v>248</v>
      </c>
      <c r="T2409" s="17" t="n">
        <v>7</v>
      </c>
      <c r="U2409" s="19" t="n">
        <f aca="false">VLOOKUP(поверки!$T2409,'Акты п-п'!$C$5:$I$57,2,FALSE())</f>
        <v>45768</v>
      </c>
      <c r="V2409" s="19" t="n">
        <f aca="false">VLOOKUP(поверки!$T2409,'Акты п-п'!$C$5:$I$57,3,FALSE())</f>
        <v>45772</v>
      </c>
      <c r="W2409" s="17" t="str">
        <f aca="false">VLOOKUP(поверки!$T2409,'Акты п-п'!$C$5:$I$57,5,FALSE())</f>
        <v>Кадыков П.Ю.</v>
      </c>
      <c r="X2409" s="17" t="n">
        <f aca="false">поверки!$G2409-поверки!$U2409</f>
        <v>2</v>
      </c>
      <c r="Y2409" s="17" t="n">
        <f aca="false">поверки!$V2409-поверки!$G2409</f>
        <v>2</v>
      </c>
      <c r="Z2409" s="17" t="str">
        <f aca="false">CONCATENATE(поверки!$Q2409," ",поверки!$S2409," номер ",поверки!$H2409)</f>
        <v>Датчик температуры 248 номер 02469109/03349130</v>
      </c>
    </row>
    <row r="2410" customFormat="false" ht="17.9" hidden="true" customHeight="false" outlineLevel="0" collapsed="false">
      <c r="B2410" s="21" t="s">
        <v>5182</v>
      </c>
      <c r="C2410" s="22" t="s">
        <v>30</v>
      </c>
      <c r="D2410" s="22" t="s">
        <v>31</v>
      </c>
      <c r="E2410" s="22"/>
      <c r="F2410" s="22" t="s">
        <v>1711</v>
      </c>
      <c r="G2410" s="23" t="n">
        <v>45770</v>
      </c>
      <c r="H2410" s="22" t="s">
        <v>5217</v>
      </c>
      <c r="I2410" s="22"/>
      <c r="J2410" s="22" t="s">
        <v>34</v>
      </c>
      <c r="K2410" s="22" t="s">
        <v>35</v>
      </c>
      <c r="L2410" s="24" t="s">
        <v>5218</v>
      </c>
      <c r="M2410" s="17" t="str">
        <f aca="false">IF(COUNTIF(поверки!$H$6:$H$3175,поверки!$H2410)&gt;1,"Дубликат","")</f>
        <v/>
      </c>
      <c r="N2410" s="17" t="str">
        <f aca="false">IF(COUNTIF(поверки!$L$6:$L$3175,поверки!$L2410)&gt;1,"Дубликат","")</f>
        <v/>
      </c>
      <c r="O2410" s="18" t="n">
        <v>2405</v>
      </c>
      <c r="P2410" s="17" t="str">
        <f aca="false">CONCATENATE(TEXT(MONTH(поверки!$G2410),"00"),"/",TEXT(поверки!$O2410,"000"), "/",TEXT(YEAR(поверки!$G2410)-2000,"00"))</f>
        <v>04/2405/25</v>
      </c>
      <c r="Q2410" s="17" t="str">
        <f aca="false">VLOOKUP(поверки!$F2410,'соответстиви ОТ типу'!$K$4:$M$344,2,FALSE())</f>
        <v>Датчик температуры</v>
      </c>
      <c r="R2410" s="17" t="s">
        <v>37</v>
      </c>
      <c r="S2410" s="17" t="n">
        <v>248</v>
      </c>
      <c r="T2410" s="17" t="n">
        <v>7</v>
      </c>
      <c r="U2410" s="19" t="n">
        <f aca="false">VLOOKUP(поверки!$T2410,'Акты п-п'!$C$5:$I$57,2,FALSE())</f>
        <v>45768</v>
      </c>
      <c r="V2410" s="19" t="n">
        <f aca="false">VLOOKUP(поверки!$T2410,'Акты п-п'!$C$5:$I$57,3,FALSE())</f>
        <v>45772</v>
      </c>
      <c r="W2410" s="17" t="str">
        <f aca="false">VLOOKUP(поверки!$T2410,'Акты п-п'!$C$5:$I$57,5,FALSE())</f>
        <v>Кадыков П.Ю.</v>
      </c>
      <c r="X2410" s="17" t="n">
        <f aca="false">поверки!$G2410-поверки!$U2410</f>
        <v>2</v>
      </c>
      <c r="Y2410" s="17" t="n">
        <f aca="false">поверки!$V2410-поверки!$G2410</f>
        <v>2</v>
      </c>
      <c r="Z2410" s="17" t="str">
        <f aca="false">CONCATENATE(поверки!$Q2410," ",поверки!$S2410," номер ",поверки!$H2410)</f>
        <v>Датчик температуры 248 номер 02469037/03349058</v>
      </c>
    </row>
    <row r="2411" customFormat="false" ht="17.9" hidden="true" customHeight="false" outlineLevel="0" collapsed="false">
      <c r="B2411" s="21" t="s">
        <v>5182</v>
      </c>
      <c r="C2411" s="22" t="s">
        <v>30</v>
      </c>
      <c r="D2411" s="22" t="s">
        <v>31</v>
      </c>
      <c r="E2411" s="22"/>
      <c r="F2411" s="22" t="s">
        <v>1711</v>
      </c>
      <c r="G2411" s="23" t="n">
        <v>45770</v>
      </c>
      <c r="H2411" s="22" t="s">
        <v>5219</v>
      </c>
      <c r="I2411" s="22"/>
      <c r="J2411" s="22" t="s">
        <v>34</v>
      </c>
      <c r="K2411" s="22" t="s">
        <v>35</v>
      </c>
      <c r="L2411" s="24" t="s">
        <v>5220</v>
      </c>
      <c r="M2411" s="17" t="str">
        <f aca="false">IF(COUNTIF(поверки!$H$6:$H$3175,поверки!$H2411)&gt;1,"Дубликат","")</f>
        <v/>
      </c>
      <c r="N2411" s="17" t="str">
        <f aca="false">IF(COUNTIF(поверки!$L$6:$L$3175,поверки!$L2411)&gt;1,"Дубликат","")</f>
        <v/>
      </c>
      <c r="O2411" s="18" t="n">
        <v>2406</v>
      </c>
      <c r="P2411" s="17" t="str">
        <f aca="false">CONCATENATE(TEXT(MONTH(поверки!$G2411),"00"),"/",TEXT(поверки!$O2411,"000"), "/",TEXT(YEAR(поверки!$G2411)-2000,"00"))</f>
        <v>04/2406/25</v>
      </c>
      <c r="Q2411" s="17" t="str">
        <f aca="false">VLOOKUP(поверки!$F2411,'соответстиви ОТ типу'!$K$4:$M$344,2,FALSE())</f>
        <v>Датчик температуры</v>
      </c>
      <c r="R2411" s="17" t="s">
        <v>37</v>
      </c>
      <c r="S2411" s="17" t="n">
        <v>248</v>
      </c>
      <c r="T2411" s="17" t="n">
        <v>7</v>
      </c>
      <c r="U2411" s="19" t="n">
        <f aca="false">VLOOKUP(поверки!$T2411,'Акты п-п'!$C$5:$I$57,2,FALSE())</f>
        <v>45768</v>
      </c>
      <c r="V2411" s="19" t="n">
        <f aca="false">VLOOKUP(поверки!$T2411,'Акты п-п'!$C$5:$I$57,3,FALSE())</f>
        <v>45772</v>
      </c>
      <c r="W2411" s="17" t="str">
        <f aca="false">VLOOKUP(поверки!$T2411,'Акты п-п'!$C$5:$I$57,5,FALSE())</f>
        <v>Кадыков П.Ю.</v>
      </c>
      <c r="X2411" s="17" t="n">
        <f aca="false">поверки!$G2411-поверки!$U2411</f>
        <v>2</v>
      </c>
      <c r="Y2411" s="17" t="n">
        <f aca="false">поверки!$V2411-поверки!$G2411</f>
        <v>2</v>
      </c>
      <c r="Z2411" s="17" t="str">
        <f aca="false">CONCATENATE(поверки!$Q2411," ",поверки!$S2411," номер ",поверки!$H2411)</f>
        <v>Датчик температуры 248 номер 02469107/03349128</v>
      </c>
    </row>
    <row r="2412" customFormat="false" ht="17.9" hidden="true" customHeight="false" outlineLevel="0" collapsed="false">
      <c r="B2412" s="21" t="s">
        <v>5182</v>
      </c>
      <c r="C2412" s="22" t="s">
        <v>30</v>
      </c>
      <c r="D2412" s="22" t="s">
        <v>31</v>
      </c>
      <c r="E2412" s="22"/>
      <c r="F2412" s="22" t="s">
        <v>1711</v>
      </c>
      <c r="G2412" s="23" t="n">
        <v>45770</v>
      </c>
      <c r="H2412" s="22" t="s">
        <v>5221</v>
      </c>
      <c r="I2412" s="22"/>
      <c r="J2412" s="22" t="s">
        <v>34</v>
      </c>
      <c r="K2412" s="22" t="s">
        <v>35</v>
      </c>
      <c r="L2412" s="24" t="s">
        <v>5222</v>
      </c>
      <c r="M2412" s="17" t="str">
        <f aca="false">IF(COUNTIF(поверки!$H$6:$H$3175,поверки!$H2412)&gt;1,"Дубликат","")</f>
        <v/>
      </c>
      <c r="N2412" s="17" t="str">
        <f aca="false">IF(COUNTIF(поверки!$L$6:$L$3175,поверки!$L2412)&gt;1,"Дубликат","")</f>
        <v/>
      </c>
      <c r="O2412" s="18" t="n">
        <v>2407</v>
      </c>
      <c r="P2412" s="17" t="str">
        <f aca="false">CONCATENATE(TEXT(MONTH(поверки!$G2412),"00"),"/",TEXT(поверки!$O2412,"000"), "/",TEXT(YEAR(поверки!$G2412)-2000,"00"))</f>
        <v>04/2407/25</v>
      </c>
      <c r="Q2412" s="17" t="str">
        <f aca="false">VLOOKUP(поверки!$F2412,'соответстиви ОТ типу'!$K$4:$M$344,2,FALSE())</f>
        <v>Датчик температуры</v>
      </c>
      <c r="R2412" s="17" t="s">
        <v>37</v>
      </c>
      <c r="S2412" s="17" t="n">
        <v>248</v>
      </c>
      <c r="T2412" s="17" t="n">
        <v>7</v>
      </c>
      <c r="U2412" s="19" t="n">
        <f aca="false">VLOOKUP(поверки!$T2412,'Акты п-п'!$C$5:$I$57,2,FALSE())</f>
        <v>45768</v>
      </c>
      <c r="V2412" s="19" t="n">
        <f aca="false">VLOOKUP(поверки!$T2412,'Акты п-п'!$C$5:$I$57,3,FALSE())</f>
        <v>45772</v>
      </c>
      <c r="W2412" s="17" t="str">
        <f aca="false">VLOOKUP(поверки!$T2412,'Акты п-п'!$C$5:$I$57,5,FALSE())</f>
        <v>Кадыков П.Ю.</v>
      </c>
      <c r="X2412" s="17" t="n">
        <f aca="false">поверки!$G2412-поверки!$U2412</f>
        <v>2</v>
      </c>
      <c r="Y2412" s="17" t="n">
        <f aca="false">поверки!$V2412-поверки!$G2412</f>
        <v>2</v>
      </c>
      <c r="Z2412" s="17" t="str">
        <f aca="false">CONCATENATE(поверки!$Q2412," ",поверки!$S2412," номер ",поверки!$H2412)</f>
        <v>Датчик температуры 248 номер 02469111/03349132</v>
      </c>
    </row>
    <row r="2413" customFormat="false" ht="17.9" hidden="true" customHeight="false" outlineLevel="0" collapsed="false">
      <c r="B2413" s="21" t="s">
        <v>5182</v>
      </c>
      <c r="C2413" s="22" t="s">
        <v>30</v>
      </c>
      <c r="D2413" s="22" t="s">
        <v>31</v>
      </c>
      <c r="E2413" s="22"/>
      <c r="F2413" s="22" t="s">
        <v>2607</v>
      </c>
      <c r="G2413" s="23" t="n">
        <v>45770</v>
      </c>
      <c r="H2413" s="22" t="s">
        <v>5223</v>
      </c>
      <c r="I2413" s="22"/>
      <c r="J2413" s="22" t="s">
        <v>34</v>
      </c>
      <c r="K2413" s="22" t="s">
        <v>35</v>
      </c>
      <c r="L2413" s="24" t="s">
        <v>5224</v>
      </c>
      <c r="M2413" s="17" t="str">
        <f aca="false">IF(COUNTIF(поверки!$H$6:$H$3175,поверки!$H2413)&gt;1,"Дубликат","")</f>
        <v/>
      </c>
      <c r="N2413" s="17" t="str">
        <f aca="false">IF(COUNTIF(поверки!$L$6:$L$3175,поверки!$L2413)&gt;1,"Дубликат","")</f>
        <v/>
      </c>
      <c r="O2413" s="18" t="n">
        <v>2408</v>
      </c>
      <c r="P2413" s="17" t="str">
        <f aca="false">CONCATENATE(TEXT(MONTH(поверки!$G2413),"00"),"/",TEXT(поверки!$O2413,"000"), "/",TEXT(YEAR(поверки!$G2413)-2000,"00"))</f>
        <v>04/2408/25</v>
      </c>
      <c r="Q2413" s="17" t="str">
        <f aca="false">VLOOKUP(поверки!$F2413,'соответстиви ОТ типу'!$K$4:$M$344,2,FALSE())</f>
        <v>Преобразователь измерительный</v>
      </c>
      <c r="R2413" s="17" t="s">
        <v>37</v>
      </c>
      <c r="S2413" s="17" t="s">
        <v>5225</v>
      </c>
      <c r="T2413" s="17" t="n">
        <v>7</v>
      </c>
      <c r="U2413" s="19" t="n">
        <f aca="false">VLOOKUP(поверки!$T2413,'Акты п-п'!$C$5:$I$57,2,FALSE())</f>
        <v>45768</v>
      </c>
      <c r="V2413" s="19" t="n">
        <f aca="false">VLOOKUP(поверки!$T2413,'Акты п-п'!$C$5:$I$57,3,FALSE())</f>
        <v>45772</v>
      </c>
      <c r="W2413" s="17" t="str">
        <f aca="false">VLOOKUP(поверки!$T2413,'Акты п-п'!$C$5:$I$57,5,FALSE())</f>
        <v>Кадыков П.Ю.</v>
      </c>
      <c r="X2413" s="17" t="n">
        <f aca="false">поверки!$G2413-поверки!$U2413</f>
        <v>2</v>
      </c>
      <c r="Y2413" s="17" t="n">
        <f aca="false">поверки!$V2413-поверки!$G2413</f>
        <v>2</v>
      </c>
      <c r="Z2413" s="17" t="str">
        <f aca="false">CONCATENATE(поверки!$Q2413," ",поверки!$S2413," номер ",поверки!$H2413)</f>
        <v>Преобразователь измерительный PR6535D2B номер 130912252</v>
      </c>
    </row>
    <row r="2414" customFormat="false" ht="17.9" hidden="true" customHeight="false" outlineLevel="0" collapsed="false">
      <c r="B2414" s="21" t="s">
        <v>5182</v>
      </c>
      <c r="C2414" s="22" t="s">
        <v>30</v>
      </c>
      <c r="D2414" s="22" t="s">
        <v>31</v>
      </c>
      <c r="E2414" s="22"/>
      <c r="F2414" s="22" t="s">
        <v>2607</v>
      </c>
      <c r="G2414" s="23" t="n">
        <v>45770</v>
      </c>
      <c r="H2414" s="22" t="s">
        <v>5226</v>
      </c>
      <c r="I2414" s="22"/>
      <c r="J2414" s="22" t="s">
        <v>34</v>
      </c>
      <c r="K2414" s="22" t="s">
        <v>35</v>
      </c>
      <c r="L2414" s="24" t="s">
        <v>5227</v>
      </c>
      <c r="M2414" s="17" t="str">
        <f aca="false">IF(COUNTIF(поверки!$H$6:$H$3175,поверки!$H2414)&gt;1,"Дубликат","")</f>
        <v/>
      </c>
      <c r="N2414" s="17" t="str">
        <f aca="false">IF(COUNTIF(поверки!$L$6:$L$3175,поверки!$L2414)&gt;1,"Дубликат","")</f>
        <v/>
      </c>
      <c r="O2414" s="18" t="n">
        <v>2409</v>
      </c>
      <c r="P2414" s="17" t="str">
        <f aca="false">CONCATENATE(TEXT(MONTH(поверки!$G2414),"00"),"/",TEXT(поверки!$O2414,"000"), "/",TEXT(YEAR(поверки!$G2414)-2000,"00"))</f>
        <v>04/2409/25</v>
      </c>
      <c r="Q2414" s="17" t="str">
        <f aca="false">VLOOKUP(поверки!$F2414,'соответстиви ОТ типу'!$K$4:$M$344,2,FALSE())</f>
        <v>Преобразователь измерительный</v>
      </c>
      <c r="R2414" s="17" t="s">
        <v>42</v>
      </c>
      <c r="S2414" s="17" t="s">
        <v>5225</v>
      </c>
      <c r="T2414" s="17" t="n">
        <v>7</v>
      </c>
      <c r="U2414" s="19" t="n">
        <f aca="false">VLOOKUP(поверки!$T2414,'Акты п-п'!$C$5:$I$57,2,FALSE())</f>
        <v>45768</v>
      </c>
      <c r="V2414" s="19" t="n">
        <f aca="false">VLOOKUP(поверки!$T2414,'Акты п-п'!$C$5:$I$57,3,FALSE())</f>
        <v>45772</v>
      </c>
      <c r="W2414" s="17" t="str">
        <f aca="false">VLOOKUP(поверки!$T2414,'Акты п-п'!$C$5:$I$57,5,FALSE())</f>
        <v>Кадыков П.Ю.</v>
      </c>
      <c r="X2414" s="17" t="n">
        <f aca="false">поверки!$G2414-поверки!$U2414</f>
        <v>2</v>
      </c>
      <c r="Y2414" s="17" t="n">
        <f aca="false">поверки!$V2414-поверки!$G2414</f>
        <v>2</v>
      </c>
      <c r="Z2414" s="17" t="str">
        <f aca="false">CONCATENATE(поверки!$Q2414," ",поверки!$S2414," номер ",поверки!$H2414)</f>
        <v>Преобразователь измерительный PR6535D2B номер 130912251</v>
      </c>
    </row>
    <row r="2415" customFormat="false" ht="17.9" hidden="true" customHeight="false" outlineLevel="0" collapsed="false">
      <c r="B2415" s="21" t="s">
        <v>5182</v>
      </c>
      <c r="C2415" s="22" t="s">
        <v>30</v>
      </c>
      <c r="D2415" s="22" t="s">
        <v>31</v>
      </c>
      <c r="E2415" s="22"/>
      <c r="F2415" s="22" t="s">
        <v>2607</v>
      </c>
      <c r="G2415" s="23" t="n">
        <v>45770</v>
      </c>
      <c r="H2415" s="22" t="s">
        <v>5228</v>
      </c>
      <c r="I2415" s="22"/>
      <c r="J2415" s="22" t="s">
        <v>34</v>
      </c>
      <c r="K2415" s="22" t="s">
        <v>35</v>
      </c>
      <c r="L2415" s="24" t="s">
        <v>5229</v>
      </c>
      <c r="M2415" s="17" t="str">
        <f aca="false">IF(COUNTIF(поверки!$H$6:$H$3175,поверки!$H2415)&gt;1,"Дубликат","")</f>
        <v/>
      </c>
      <c r="N2415" s="17" t="str">
        <f aca="false">IF(COUNTIF(поверки!$L$6:$L$3175,поверки!$L2415)&gt;1,"Дубликат","")</f>
        <v/>
      </c>
      <c r="O2415" s="18" t="n">
        <v>2410</v>
      </c>
      <c r="P2415" s="17" t="str">
        <f aca="false">CONCATENATE(TEXT(MONTH(поверки!$G2415),"00"),"/",TEXT(поверки!$O2415,"000"), "/",TEXT(YEAR(поверки!$G2415)-2000,"00"))</f>
        <v>04/2410/25</v>
      </c>
      <c r="Q2415" s="17" t="str">
        <f aca="false">VLOOKUP(поверки!$F2415,'соответстиви ОТ типу'!$K$4:$M$344,2,FALSE())</f>
        <v>Преобразователь измерительный</v>
      </c>
      <c r="R2415" s="17" t="s">
        <v>42</v>
      </c>
      <c r="S2415" s="17" t="s">
        <v>5225</v>
      </c>
      <c r="T2415" s="17" t="n">
        <v>7</v>
      </c>
      <c r="U2415" s="19" t="n">
        <f aca="false">VLOOKUP(поверки!$T2415,'Акты п-п'!$C$5:$I$57,2,FALSE())</f>
        <v>45768</v>
      </c>
      <c r="V2415" s="19" t="n">
        <f aca="false">VLOOKUP(поверки!$T2415,'Акты п-п'!$C$5:$I$57,3,FALSE())</f>
        <v>45772</v>
      </c>
      <c r="W2415" s="17" t="str">
        <f aca="false">VLOOKUP(поверки!$T2415,'Акты п-п'!$C$5:$I$57,5,FALSE())</f>
        <v>Кадыков П.Ю.</v>
      </c>
      <c r="X2415" s="17" t="n">
        <f aca="false">поверки!$G2415-поверки!$U2415</f>
        <v>2</v>
      </c>
      <c r="Y2415" s="17" t="n">
        <f aca="false">поверки!$V2415-поверки!$G2415</f>
        <v>2</v>
      </c>
      <c r="Z2415" s="17" t="str">
        <f aca="false">CONCATENATE(поверки!$Q2415," ",поверки!$S2415," номер ",поверки!$H2415)</f>
        <v>Преобразователь измерительный PR6535D2B номер 130912249</v>
      </c>
    </row>
    <row r="2416" customFormat="false" ht="17.9" hidden="true" customHeight="false" outlineLevel="0" collapsed="false">
      <c r="B2416" s="21" t="s">
        <v>5182</v>
      </c>
      <c r="C2416" s="22" t="s">
        <v>30</v>
      </c>
      <c r="D2416" s="22" t="s">
        <v>31</v>
      </c>
      <c r="E2416" s="22"/>
      <c r="F2416" s="22" t="s">
        <v>2607</v>
      </c>
      <c r="G2416" s="23" t="n">
        <v>45770</v>
      </c>
      <c r="H2416" s="22" t="s">
        <v>5230</v>
      </c>
      <c r="I2416" s="22"/>
      <c r="J2416" s="22" t="s">
        <v>34</v>
      </c>
      <c r="K2416" s="22" t="s">
        <v>35</v>
      </c>
      <c r="L2416" s="24" t="s">
        <v>5231</v>
      </c>
      <c r="M2416" s="17" t="str">
        <f aca="false">IF(COUNTIF(поверки!$H$6:$H$3175,поверки!$H2416)&gt;1,"Дубликат","")</f>
        <v/>
      </c>
      <c r="N2416" s="17" t="str">
        <f aca="false">IF(COUNTIF(поверки!$L$6:$L$3175,поверки!$L2416)&gt;1,"Дубликат","")</f>
        <v/>
      </c>
      <c r="O2416" s="18" t="n">
        <v>2411</v>
      </c>
      <c r="P2416" s="17" t="str">
        <f aca="false">CONCATENATE(TEXT(MONTH(поверки!$G2416),"00"),"/",TEXT(поверки!$O2416,"000"), "/",TEXT(YEAR(поверки!$G2416)-2000,"00"))</f>
        <v>04/2411/25</v>
      </c>
      <c r="Q2416" s="17" t="str">
        <f aca="false">VLOOKUP(поверки!$F2416,'соответстиви ОТ типу'!$K$4:$M$344,2,FALSE())</f>
        <v>Преобразователь измерительный</v>
      </c>
      <c r="R2416" s="17" t="s">
        <v>42</v>
      </c>
      <c r="S2416" s="17" t="s">
        <v>2610</v>
      </c>
      <c r="T2416" s="17" t="n">
        <v>7</v>
      </c>
      <c r="U2416" s="19" t="n">
        <f aca="false">VLOOKUP(поверки!$T2416,'Акты п-п'!$C$5:$I$57,2,FALSE())</f>
        <v>45768</v>
      </c>
      <c r="V2416" s="19" t="n">
        <f aca="false">VLOOKUP(поверки!$T2416,'Акты п-п'!$C$5:$I$57,3,FALSE())</f>
        <v>45772</v>
      </c>
      <c r="W2416" s="17" t="str">
        <f aca="false">VLOOKUP(поверки!$T2416,'Акты п-п'!$C$5:$I$57,5,FALSE())</f>
        <v>Кадыков П.Ю.</v>
      </c>
      <c r="X2416" s="17" t="n">
        <f aca="false">поверки!$G2416-поверки!$U2416</f>
        <v>2</v>
      </c>
      <c r="Y2416" s="17" t="n">
        <f aca="false">поверки!$V2416-поверки!$G2416</f>
        <v>2</v>
      </c>
      <c r="Z2416" s="17" t="str">
        <f aca="false">CONCATENATE(поверки!$Q2416," ",поверки!$S2416," номер ",поверки!$H2416)</f>
        <v>Преобразователь измерительный PR5335D номер 130939332</v>
      </c>
    </row>
    <row r="2417" customFormat="false" ht="17.9" hidden="true" customHeight="false" outlineLevel="0" collapsed="false">
      <c r="B2417" s="21" t="s">
        <v>5182</v>
      </c>
      <c r="C2417" s="22" t="s">
        <v>30</v>
      </c>
      <c r="D2417" s="22" t="s">
        <v>31</v>
      </c>
      <c r="E2417" s="22"/>
      <c r="F2417" s="22" t="s">
        <v>2607</v>
      </c>
      <c r="G2417" s="23" t="n">
        <v>45770</v>
      </c>
      <c r="H2417" s="22" t="s">
        <v>5232</v>
      </c>
      <c r="I2417" s="22"/>
      <c r="J2417" s="22" t="s">
        <v>34</v>
      </c>
      <c r="K2417" s="22" t="s">
        <v>35</v>
      </c>
      <c r="L2417" s="24" t="s">
        <v>5233</v>
      </c>
      <c r="M2417" s="17" t="str">
        <f aca="false">IF(COUNTIF(поверки!$H$6:$H$3175,поверки!$H2417)&gt;1,"Дубликат","")</f>
        <v/>
      </c>
      <c r="N2417" s="17" t="str">
        <f aca="false">IF(COUNTIF(поверки!$L$6:$L$3175,поверки!$L2417)&gt;1,"Дубликат","")</f>
        <v/>
      </c>
      <c r="O2417" s="18" t="n">
        <v>2412</v>
      </c>
      <c r="P2417" s="17" t="str">
        <f aca="false">CONCATENATE(TEXT(MONTH(поверки!$G2417),"00"),"/",TEXT(поверки!$O2417,"000"), "/",TEXT(YEAR(поверки!$G2417)-2000,"00"))</f>
        <v>04/2412/25</v>
      </c>
      <c r="Q2417" s="17" t="str">
        <f aca="false">VLOOKUP(поверки!$F2417,'соответстиви ОТ типу'!$K$4:$M$344,2,FALSE())</f>
        <v>Преобразователь измерительный</v>
      </c>
      <c r="R2417" s="17" t="s">
        <v>42</v>
      </c>
      <c r="S2417" s="17" t="s">
        <v>2610</v>
      </c>
      <c r="T2417" s="17" t="n">
        <v>7</v>
      </c>
      <c r="U2417" s="19" t="n">
        <f aca="false">VLOOKUP(поверки!$T2417,'Акты п-п'!$C$5:$I$57,2,FALSE())</f>
        <v>45768</v>
      </c>
      <c r="V2417" s="19" t="n">
        <f aca="false">VLOOKUP(поверки!$T2417,'Акты п-п'!$C$5:$I$57,3,FALSE())</f>
        <v>45772</v>
      </c>
      <c r="W2417" s="17" t="str">
        <f aca="false">VLOOKUP(поверки!$T2417,'Акты п-п'!$C$5:$I$57,5,FALSE())</f>
        <v>Кадыков П.Ю.</v>
      </c>
      <c r="X2417" s="17" t="n">
        <f aca="false">поверки!$G2417-поверки!$U2417</f>
        <v>2</v>
      </c>
      <c r="Y2417" s="17" t="n">
        <f aca="false">поверки!$V2417-поверки!$G2417</f>
        <v>2</v>
      </c>
      <c r="Z2417" s="17" t="str">
        <f aca="false">CONCATENATE(поверки!$Q2417," ",поверки!$S2417," номер ",поверки!$H2417)</f>
        <v>Преобразователь измерительный PR5335D номер 130939333</v>
      </c>
    </row>
    <row r="2418" customFormat="false" ht="17.9" hidden="true" customHeight="false" outlineLevel="0" collapsed="false">
      <c r="B2418" s="21" t="s">
        <v>5182</v>
      </c>
      <c r="C2418" s="22" t="s">
        <v>30</v>
      </c>
      <c r="D2418" s="22" t="s">
        <v>31</v>
      </c>
      <c r="E2418" s="22"/>
      <c r="F2418" s="22" t="s">
        <v>4515</v>
      </c>
      <c r="G2418" s="23" t="n">
        <v>45770</v>
      </c>
      <c r="H2418" s="22" t="s">
        <v>5234</v>
      </c>
      <c r="I2418" s="22"/>
      <c r="J2418" s="22" t="s">
        <v>34</v>
      </c>
      <c r="K2418" s="22" t="s">
        <v>35</v>
      </c>
      <c r="L2418" s="24" t="s">
        <v>5235</v>
      </c>
      <c r="M2418" s="17" t="str">
        <f aca="false">IF(COUNTIF(поверки!$H$6:$H$3175,поверки!$H2418)&gt;1,"Дубликат","")</f>
        <v/>
      </c>
      <c r="N2418" s="17" t="str">
        <f aca="false">IF(COUNTIF(поверки!$L$6:$L$3175,поверки!$L2418)&gt;1,"Дубликат","")</f>
        <v/>
      </c>
      <c r="O2418" s="18" t="n">
        <v>2413</v>
      </c>
      <c r="P2418" s="17" t="str">
        <f aca="false">CONCATENATE(TEXT(MONTH(поверки!$G2418),"00"),"/",TEXT(поверки!$O2418,"000"), "/",TEXT(YEAR(поверки!$G2418)-2000,"00"))</f>
        <v>04/2413/25</v>
      </c>
      <c r="Q2418" s="17" t="str">
        <f aca="false">VLOOKUP(поверки!$F2418,'соответстиви ОТ типу'!$K$4:$M$344,2,FALSE())</f>
        <v>Преобразователь вторичный цифровой</v>
      </c>
      <c r="R2418" s="17" t="s">
        <v>42</v>
      </c>
      <c r="S2418" s="17" t="s">
        <v>4518</v>
      </c>
      <c r="T2418" s="17" t="n">
        <v>7</v>
      </c>
      <c r="U2418" s="19" t="n">
        <f aca="false">VLOOKUP(поверки!$T2418,'Акты п-п'!$C$5:$I$57,2,FALSE())</f>
        <v>45768</v>
      </c>
      <c r="V2418" s="19" t="n">
        <f aca="false">VLOOKUP(поверки!$T2418,'Акты п-п'!$C$5:$I$57,3,FALSE())</f>
        <v>45772</v>
      </c>
      <c r="W2418" s="17" t="str">
        <f aca="false">VLOOKUP(поверки!$T2418,'Акты п-п'!$C$5:$I$57,5,FALSE())</f>
        <v>Кадыков П.Ю.</v>
      </c>
      <c r="X2418" s="17" t="n">
        <f aca="false">поверки!$G2418-поверки!$U2418</f>
        <v>2</v>
      </c>
      <c r="Y2418" s="17" t="n">
        <f aca="false">поверки!$V2418-поверки!$G2418</f>
        <v>2</v>
      </c>
      <c r="Z2418" s="17" t="str">
        <f aca="false">CONCATENATE(поверки!$Q2418," ",поверки!$S2418," номер ",поверки!$H2418)</f>
        <v>Преобразователь вторичный цифровой DIH52-I номер 1107ZNL2</v>
      </c>
    </row>
    <row r="2419" customFormat="false" ht="17.9" hidden="true" customHeight="false" outlineLevel="0" collapsed="false">
      <c r="B2419" s="21" t="s">
        <v>5182</v>
      </c>
      <c r="C2419" s="22" t="s">
        <v>30</v>
      </c>
      <c r="D2419" s="22" t="s">
        <v>31</v>
      </c>
      <c r="E2419" s="22"/>
      <c r="F2419" s="22" t="s">
        <v>2607</v>
      </c>
      <c r="G2419" s="23" t="n">
        <v>45770</v>
      </c>
      <c r="H2419" s="22" t="s">
        <v>5236</v>
      </c>
      <c r="I2419" s="22"/>
      <c r="J2419" s="22" t="s">
        <v>34</v>
      </c>
      <c r="K2419" s="22" t="s">
        <v>35</v>
      </c>
      <c r="L2419" s="24" t="s">
        <v>5237</v>
      </c>
      <c r="M2419" s="17" t="str">
        <f aca="false">IF(COUNTIF(поверки!$H$6:$H$3175,поверки!$H2419)&gt;1,"Дубликат","")</f>
        <v/>
      </c>
      <c r="N2419" s="17" t="str">
        <f aca="false">IF(COUNTIF(поверки!$L$6:$L$3175,поверки!$L2419)&gt;1,"Дубликат","")</f>
        <v/>
      </c>
      <c r="O2419" s="18" t="n">
        <v>2414</v>
      </c>
      <c r="P2419" s="17" t="str">
        <f aca="false">CONCATENATE(TEXT(MONTH(поверки!$G2419),"00"),"/",TEXT(поверки!$O2419,"000"), "/",TEXT(YEAR(поверки!$G2419)-2000,"00"))</f>
        <v>04/2414/25</v>
      </c>
      <c r="Q2419" s="17" t="str">
        <f aca="false">VLOOKUP(поверки!$F2419,'соответстиви ОТ типу'!$K$4:$M$344,2,FALSE())</f>
        <v>Преобразователь измерительный</v>
      </c>
      <c r="R2419" s="17" t="s">
        <v>42</v>
      </c>
      <c r="S2419" s="17" t="s">
        <v>2610</v>
      </c>
      <c r="T2419" s="17" t="n">
        <v>7</v>
      </c>
      <c r="U2419" s="19" t="n">
        <f aca="false">VLOOKUP(поверки!$T2419,'Акты п-п'!$C$5:$I$57,2,FALSE())</f>
        <v>45768</v>
      </c>
      <c r="V2419" s="19" t="n">
        <f aca="false">VLOOKUP(поверки!$T2419,'Акты п-п'!$C$5:$I$57,3,FALSE())</f>
        <v>45772</v>
      </c>
      <c r="W2419" s="17" t="str">
        <f aca="false">VLOOKUP(поверки!$T2419,'Акты п-п'!$C$5:$I$57,5,FALSE())</f>
        <v>Кадыков П.Ю.</v>
      </c>
      <c r="X2419" s="17" t="n">
        <f aca="false">поверки!$G2419-поверки!$U2419</f>
        <v>2</v>
      </c>
      <c r="Y2419" s="17" t="n">
        <f aca="false">поверки!$V2419-поверки!$G2419</f>
        <v>2</v>
      </c>
      <c r="Z2419" s="17" t="str">
        <f aca="false">CONCATENATE(поверки!$Q2419," ",поверки!$S2419," номер ",поверки!$H2419)</f>
        <v>Преобразователь измерительный PR5335D номер 160934757</v>
      </c>
    </row>
    <row r="2420" customFormat="false" ht="17.9" hidden="true" customHeight="false" outlineLevel="0" collapsed="false">
      <c r="B2420" s="21" t="s">
        <v>5182</v>
      </c>
      <c r="C2420" s="22" t="s">
        <v>30</v>
      </c>
      <c r="D2420" s="22" t="s">
        <v>31</v>
      </c>
      <c r="E2420" s="22"/>
      <c r="F2420" s="22" t="s">
        <v>3164</v>
      </c>
      <c r="G2420" s="23" t="n">
        <v>45770</v>
      </c>
      <c r="H2420" s="22" t="s">
        <v>5238</v>
      </c>
      <c r="I2420" s="22"/>
      <c r="J2420" s="22" t="s">
        <v>34</v>
      </c>
      <c r="K2420" s="22" t="s">
        <v>35</v>
      </c>
      <c r="L2420" s="24" t="s">
        <v>5239</v>
      </c>
      <c r="M2420" s="17" t="str">
        <f aca="false">IF(COUNTIF(поверки!$H$6:$H$3175,поверки!$H2420)&gt;1,"Дубликат","")</f>
        <v/>
      </c>
      <c r="N2420" s="17" t="str">
        <f aca="false">IF(COUNTIF(поверки!$L$6:$L$3175,поверки!$L2420)&gt;1,"Дубликат","")</f>
        <v/>
      </c>
      <c r="O2420" s="18" t="n">
        <v>2415</v>
      </c>
      <c r="P2420" s="17" t="str">
        <f aca="false">CONCATENATE(TEXT(MONTH(поверки!$G2420),"00"),"/",TEXT(поверки!$O2420,"000"), "/",TEXT(YEAR(поверки!$G2420)-2000,"00"))</f>
        <v>04/2415/25</v>
      </c>
      <c r="Q2420" s="17" t="str">
        <f aca="false">VLOOKUP(поверки!$F2420,'соответстиви ОТ типу'!$K$4:$M$344,2,FALSE())</f>
        <v>Термометр сопротивления</v>
      </c>
      <c r="R2420" s="17" t="s">
        <v>42</v>
      </c>
      <c r="S2420" s="17" t="s">
        <v>3167</v>
      </c>
      <c r="T2420" s="17" t="n">
        <v>7</v>
      </c>
      <c r="U2420" s="19" t="n">
        <f aca="false">VLOOKUP(поверки!$T2420,'Акты п-п'!$C$5:$I$57,2,FALSE())</f>
        <v>45768</v>
      </c>
      <c r="V2420" s="19" t="n">
        <f aca="false">VLOOKUP(поверки!$T2420,'Акты п-п'!$C$5:$I$57,3,FALSE())</f>
        <v>45772</v>
      </c>
      <c r="W2420" s="17" t="str">
        <f aca="false">VLOOKUP(поверки!$T2420,'Акты п-п'!$C$5:$I$57,5,FALSE())</f>
        <v>Кадыков П.Ю.</v>
      </c>
      <c r="X2420" s="17" t="n">
        <f aca="false">поверки!$G2420-поверки!$U2420</f>
        <v>2</v>
      </c>
      <c r="Y2420" s="17" t="n">
        <f aca="false">поверки!$V2420-поверки!$G2420</f>
        <v>2</v>
      </c>
      <c r="Z2420" s="17" t="str">
        <f aca="false">CONCATENATE(поверки!$Q2420," ",поверки!$S2420," номер ",поверки!$H2420)</f>
        <v>Термометр сопротивления ТСПТ номер 2557-10-2</v>
      </c>
    </row>
    <row r="2421" customFormat="false" ht="17.9" hidden="true" customHeight="false" outlineLevel="0" collapsed="false">
      <c r="B2421" s="21" t="s">
        <v>5182</v>
      </c>
      <c r="C2421" s="22" t="s">
        <v>30</v>
      </c>
      <c r="D2421" s="22" t="s">
        <v>31</v>
      </c>
      <c r="E2421" s="22"/>
      <c r="F2421" s="22" t="s">
        <v>114</v>
      </c>
      <c r="G2421" s="23" t="n">
        <v>45770</v>
      </c>
      <c r="H2421" s="22" t="s">
        <v>5240</v>
      </c>
      <c r="I2421" s="22"/>
      <c r="J2421" s="22" t="s">
        <v>34</v>
      </c>
      <c r="K2421" s="22" t="s">
        <v>35</v>
      </c>
      <c r="L2421" s="24" t="s">
        <v>5241</v>
      </c>
      <c r="M2421" s="17" t="str">
        <f aca="false">IF(COUNTIF(поверки!$H$6:$H$3175,поверки!$H2421)&gt;1,"Дубликат","")</f>
        <v/>
      </c>
      <c r="N2421" s="17" t="str">
        <f aca="false">IF(COUNTIF(поверки!$L$6:$L$3175,поверки!$L2421)&gt;1,"Дубликат","")</f>
        <v/>
      </c>
      <c r="O2421" s="18" t="n">
        <v>2416</v>
      </c>
      <c r="P2421" s="17" t="str">
        <f aca="false">CONCATENATE(TEXT(MONTH(поверки!$G2421),"00"),"/",TEXT(поверки!$O2421,"000"), "/",TEXT(YEAR(поверки!$G2421)-2000,"00"))</f>
        <v>04/2416/25</v>
      </c>
      <c r="Q2421" s="17" t="str">
        <f aca="false">VLOOKUP(поверки!$F2421,'соответстиви ОТ типу'!$K$4:$M$344,2,FALSE())</f>
        <v>Преобразователь измерительный</v>
      </c>
      <c r="R2421" s="17" t="s">
        <v>42</v>
      </c>
      <c r="S2421" s="17" t="s">
        <v>117</v>
      </c>
      <c r="T2421" s="17" t="n">
        <v>7</v>
      </c>
      <c r="U2421" s="19" t="n">
        <f aca="false">VLOOKUP(поверки!$T2421,'Акты п-п'!$C$5:$I$57,2,FALSE())</f>
        <v>45768</v>
      </c>
      <c r="V2421" s="19" t="n">
        <f aca="false">VLOOKUP(поверки!$T2421,'Акты п-п'!$C$5:$I$57,3,FALSE())</f>
        <v>45772</v>
      </c>
      <c r="W2421" s="17" t="str">
        <f aca="false">VLOOKUP(поверки!$T2421,'Акты п-п'!$C$5:$I$57,5,FALSE())</f>
        <v>Кадыков П.Ю.</v>
      </c>
      <c r="X2421" s="17" t="n">
        <f aca="false">поверки!$G2421-поверки!$U2421</f>
        <v>2</v>
      </c>
      <c r="Y2421" s="17" t="n">
        <f aca="false">поверки!$V2421-поверки!$G2421</f>
        <v>2</v>
      </c>
      <c r="Z2421" s="17" t="str">
        <f aca="false">CONCATENATE(поверки!$Q2421," ",поверки!$S2421," номер ",поверки!$H2421)</f>
        <v>Преобразователь измерительный iTEMP мод.TMT82 номер F600441426C</v>
      </c>
    </row>
    <row r="2422" customFormat="false" ht="17.9" hidden="true" customHeight="false" outlineLevel="0" collapsed="false">
      <c r="B2422" s="21" t="s">
        <v>5182</v>
      </c>
      <c r="C2422" s="22" t="s">
        <v>30</v>
      </c>
      <c r="D2422" s="22" t="s">
        <v>31</v>
      </c>
      <c r="E2422" s="22"/>
      <c r="F2422" s="22" t="s">
        <v>118</v>
      </c>
      <c r="G2422" s="23" t="n">
        <v>45770</v>
      </c>
      <c r="H2422" s="22" t="s">
        <v>5242</v>
      </c>
      <c r="I2422" s="22"/>
      <c r="J2422" s="22" t="s">
        <v>34</v>
      </c>
      <c r="K2422" s="22" t="s">
        <v>35</v>
      </c>
      <c r="L2422" s="24" t="s">
        <v>5243</v>
      </c>
      <c r="M2422" s="17" t="str">
        <f aca="false">IF(COUNTIF(поверки!$H$6:$H$3175,поверки!$H2422)&gt;1,"Дубликат","")</f>
        <v/>
      </c>
      <c r="N2422" s="17" t="str">
        <f aca="false">IF(COUNTIF(поверки!$L$6:$L$3175,поверки!$L2422)&gt;1,"Дубликат","")</f>
        <v/>
      </c>
      <c r="O2422" s="18" t="n">
        <v>2417</v>
      </c>
      <c r="P2422" s="17" t="str">
        <f aca="false">CONCATENATE(TEXT(MONTH(поверки!$G2422),"00"),"/",TEXT(поверки!$O2422,"000"), "/",TEXT(YEAR(поверки!$G2422)-2000,"00"))</f>
        <v>04/2417/25</v>
      </c>
      <c r="Q2422" s="17" t="str">
        <f aca="false">VLOOKUP(поверки!$F2422,'соответстиви ОТ типу'!$K$4:$M$344,2,FALSE())</f>
        <v>ТСП</v>
      </c>
      <c r="R2422" s="17" t="s">
        <v>42</v>
      </c>
      <c r="S2422" s="17" t="s">
        <v>121</v>
      </c>
      <c r="T2422" s="17" t="n">
        <v>7</v>
      </c>
      <c r="U2422" s="19" t="n">
        <f aca="false">VLOOKUP(поверки!$T2422,'Акты п-п'!$C$5:$I$57,2,FALSE())</f>
        <v>45768</v>
      </c>
      <c r="V2422" s="19" t="n">
        <f aca="false">VLOOKUP(поверки!$T2422,'Акты п-п'!$C$5:$I$57,3,FALSE())</f>
        <v>45772</v>
      </c>
      <c r="W2422" s="17" t="str">
        <f aca="false">VLOOKUP(поверки!$T2422,'Акты п-п'!$C$5:$I$57,5,FALSE())</f>
        <v>Кадыков П.Ю.</v>
      </c>
      <c r="X2422" s="17" t="n">
        <f aca="false">поверки!$G2422-поверки!$U2422</f>
        <v>2</v>
      </c>
      <c r="Y2422" s="17" t="n">
        <f aca="false">поверки!$V2422-поверки!$G2422</f>
        <v>2</v>
      </c>
      <c r="Z2422" s="17" t="str">
        <f aca="false">CONCATENATE(поверки!$Q2422," ",поверки!$S2422," номер ",поверки!$H2422)</f>
        <v>ТСП TR65 номер J500171430B</v>
      </c>
    </row>
    <row r="2423" customFormat="false" ht="17.9" hidden="true" customHeight="false" outlineLevel="0" collapsed="false">
      <c r="B2423" s="21" t="s">
        <v>5182</v>
      </c>
      <c r="C2423" s="22" t="s">
        <v>30</v>
      </c>
      <c r="D2423" s="22" t="s">
        <v>31</v>
      </c>
      <c r="E2423" s="22"/>
      <c r="F2423" s="22" t="s">
        <v>114</v>
      </c>
      <c r="G2423" s="23" t="n">
        <v>45770</v>
      </c>
      <c r="H2423" s="22" t="s">
        <v>5244</v>
      </c>
      <c r="I2423" s="22"/>
      <c r="J2423" s="22" t="s">
        <v>34</v>
      </c>
      <c r="K2423" s="22" t="s">
        <v>35</v>
      </c>
      <c r="L2423" s="24" t="s">
        <v>5245</v>
      </c>
      <c r="M2423" s="17" t="str">
        <f aca="false">IF(COUNTIF(поверки!$H$6:$H$3175,поверки!$H2423)&gt;1,"Дубликат","")</f>
        <v/>
      </c>
      <c r="N2423" s="17" t="str">
        <f aca="false">IF(COUNTIF(поверки!$L$6:$L$3175,поверки!$L2423)&gt;1,"Дубликат","")</f>
        <v/>
      </c>
      <c r="O2423" s="18" t="n">
        <v>2418</v>
      </c>
      <c r="P2423" s="17" t="str">
        <f aca="false">CONCATENATE(TEXT(MONTH(поверки!$G2423),"00"),"/",TEXT(поверки!$O2423,"000"), "/",TEXT(YEAR(поверки!$G2423)-2000,"00"))</f>
        <v>04/2418/25</v>
      </c>
      <c r="Q2423" s="17" t="str">
        <f aca="false">VLOOKUP(поверки!$F2423,'соответстиви ОТ типу'!$K$4:$M$344,2,FALSE())</f>
        <v>Преобразователь измерительный</v>
      </c>
      <c r="R2423" s="17" t="s">
        <v>42</v>
      </c>
      <c r="S2423" s="17" t="s">
        <v>117</v>
      </c>
      <c r="T2423" s="17" t="n">
        <v>7</v>
      </c>
      <c r="U2423" s="19" t="n">
        <f aca="false">VLOOKUP(поверки!$T2423,'Акты п-п'!$C$5:$I$57,2,FALSE())</f>
        <v>45768</v>
      </c>
      <c r="V2423" s="19" t="n">
        <f aca="false">VLOOKUP(поверки!$T2423,'Акты п-п'!$C$5:$I$57,3,FALSE())</f>
        <v>45772</v>
      </c>
      <c r="W2423" s="17" t="str">
        <f aca="false">VLOOKUP(поверки!$T2423,'Акты п-п'!$C$5:$I$57,5,FALSE())</f>
        <v>Кадыков П.Ю.</v>
      </c>
      <c r="X2423" s="17" t="n">
        <f aca="false">поверки!$G2423-поверки!$U2423</f>
        <v>2</v>
      </c>
      <c r="Y2423" s="17" t="n">
        <f aca="false">поверки!$V2423-поверки!$G2423</f>
        <v>2</v>
      </c>
      <c r="Z2423" s="17" t="str">
        <f aca="false">CONCATENATE(поверки!$Q2423," ",поверки!$S2423," номер ",поверки!$H2423)</f>
        <v>Преобразователь измерительный iTEMP мод.TMT82 номер J501731426C</v>
      </c>
    </row>
    <row r="2424" customFormat="false" ht="17.9" hidden="true" customHeight="false" outlineLevel="0" collapsed="false">
      <c r="B2424" s="21" t="s">
        <v>5182</v>
      </c>
      <c r="C2424" s="22" t="s">
        <v>30</v>
      </c>
      <c r="D2424" s="22" t="s">
        <v>31</v>
      </c>
      <c r="E2424" s="22"/>
      <c r="F2424" s="22" t="s">
        <v>118</v>
      </c>
      <c r="G2424" s="23" t="n">
        <v>45770</v>
      </c>
      <c r="H2424" s="22" t="s">
        <v>5246</v>
      </c>
      <c r="I2424" s="22"/>
      <c r="J2424" s="22" t="s">
        <v>34</v>
      </c>
      <c r="K2424" s="22" t="s">
        <v>35</v>
      </c>
      <c r="L2424" s="24" t="s">
        <v>5247</v>
      </c>
      <c r="M2424" s="17" t="str">
        <f aca="false">IF(COUNTIF(поверки!$H$6:$H$3175,поверки!$H2424)&gt;1,"Дубликат","")</f>
        <v/>
      </c>
      <c r="N2424" s="17" t="str">
        <f aca="false">IF(COUNTIF(поверки!$L$6:$L$3175,поверки!$L2424)&gt;1,"Дубликат","")</f>
        <v/>
      </c>
      <c r="O2424" s="18" t="n">
        <v>2419</v>
      </c>
      <c r="P2424" s="17" t="str">
        <f aca="false">CONCATENATE(TEXT(MONTH(поверки!$G2424),"00"),"/",TEXT(поверки!$O2424,"000"), "/",TEXT(YEAR(поверки!$G2424)-2000,"00"))</f>
        <v>04/2419/25</v>
      </c>
      <c r="Q2424" s="17" t="str">
        <f aca="false">VLOOKUP(поверки!$F2424,'соответстиви ОТ типу'!$K$4:$M$344,2,FALSE())</f>
        <v>ТСП</v>
      </c>
      <c r="R2424" s="17" t="s">
        <v>42</v>
      </c>
      <c r="S2424" s="17" t="s">
        <v>121</v>
      </c>
      <c r="T2424" s="17" t="n">
        <v>7</v>
      </c>
      <c r="U2424" s="19" t="n">
        <f aca="false">VLOOKUP(поверки!$T2424,'Акты п-п'!$C$5:$I$57,2,FALSE())</f>
        <v>45768</v>
      </c>
      <c r="V2424" s="19" t="n">
        <f aca="false">VLOOKUP(поверки!$T2424,'Акты п-п'!$C$5:$I$57,3,FALSE())</f>
        <v>45772</v>
      </c>
      <c r="W2424" s="17" t="str">
        <f aca="false">VLOOKUP(поверки!$T2424,'Акты п-п'!$C$5:$I$57,5,FALSE())</f>
        <v>Кадыков П.Ю.</v>
      </c>
      <c r="X2424" s="17" t="n">
        <f aca="false">поверки!$G2424-поверки!$U2424</f>
        <v>2</v>
      </c>
      <c r="Y2424" s="17" t="n">
        <f aca="false">поверки!$V2424-поверки!$G2424</f>
        <v>2</v>
      </c>
      <c r="Z2424" s="17" t="str">
        <f aca="false">CONCATENATE(поверки!$Q2424," ",поверки!$S2424," номер ",поверки!$H2424)</f>
        <v>ТСП TR65 номер J500131430B</v>
      </c>
    </row>
    <row r="2425" customFormat="false" ht="17.9" hidden="true" customHeight="false" outlineLevel="0" collapsed="false">
      <c r="B2425" s="21" t="s">
        <v>5182</v>
      </c>
      <c r="C2425" s="22" t="s">
        <v>30</v>
      </c>
      <c r="D2425" s="22" t="s">
        <v>31</v>
      </c>
      <c r="E2425" s="22"/>
      <c r="F2425" s="22" t="s">
        <v>3103</v>
      </c>
      <c r="G2425" s="23" t="n">
        <v>45770</v>
      </c>
      <c r="H2425" s="22" t="s">
        <v>5248</v>
      </c>
      <c r="I2425" s="22"/>
      <c r="J2425" s="22" t="s">
        <v>34</v>
      </c>
      <c r="K2425" s="22" t="s">
        <v>35</v>
      </c>
      <c r="L2425" s="24" t="s">
        <v>5249</v>
      </c>
      <c r="M2425" s="17" t="str">
        <f aca="false">IF(COUNTIF(поверки!$H$6:$H$3175,поверки!$H2425)&gt;1,"Дубликат","")</f>
        <v/>
      </c>
      <c r="N2425" s="17" t="str">
        <f aca="false">IF(COUNTIF(поверки!$L$6:$L$3175,поверки!$L2425)&gt;1,"Дубликат","")</f>
        <v/>
      </c>
      <c r="O2425" s="18" t="n">
        <v>2420</v>
      </c>
      <c r="P2425" s="17" t="str">
        <f aca="false">CONCATENATE(TEXT(MONTH(поверки!$G2425),"00"),"/",TEXT(поверки!$O2425,"000"), "/",TEXT(YEAR(поверки!$G2425)-2000,"00"))</f>
        <v>04/2420/25</v>
      </c>
      <c r="Q2425" s="17" t="str">
        <f aca="false">VLOOKUP(поверки!$F2425,'соответстиви ОТ типу'!$K$4:$M$344,2,FALSE())</f>
        <v>Датчик температуры</v>
      </c>
      <c r="R2425" s="17" t="s">
        <v>42</v>
      </c>
      <c r="S2425" s="17" t="n">
        <v>248</v>
      </c>
      <c r="T2425" s="17" t="n">
        <v>7</v>
      </c>
      <c r="U2425" s="19" t="n">
        <f aca="false">VLOOKUP(поверки!$T2425,'Акты п-п'!$C$5:$I$57,2,FALSE())</f>
        <v>45768</v>
      </c>
      <c r="V2425" s="19" t="n">
        <f aca="false">VLOOKUP(поверки!$T2425,'Акты п-п'!$C$5:$I$57,3,FALSE())</f>
        <v>45772</v>
      </c>
      <c r="W2425" s="17" t="str">
        <f aca="false">VLOOKUP(поверки!$T2425,'Акты п-п'!$C$5:$I$57,5,FALSE())</f>
        <v>Кадыков П.Ю.</v>
      </c>
      <c r="X2425" s="17" t="n">
        <f aca="false">поверки!$G2425-поверки!$U2425</f>
        <v>2</v>
      </c>
      <c r="Y2425" s="17" t="n">
        <f aca="false">поверки!$V2425-поверки!$G2425</f>
        <v>2</v>
      </c>
      <c r="Z2425" s="17" t="str">
        <f aca="false">CONCATENATE(поверки!$Q2425," ",поверки!$S2425," номер ",поверки!$H2425)</f>
        <v>Датчик температуры 248 номер 2298908</v>
      </c>
    </row>
    <row r="2426" customFormat="false" ht="17.9" hidden="true" customHeight="false" outlineLevel="0" collapsed="false">
      <c r="B2426" s="21" t="s">
        <v>5182</v>
      </c>
      <c r="C2426" s="22" t="s">
        <v>30</v>
      </c>
      <c r="D2426" s="22" t="s">
        <v>31</v>
      </c>
      <c r="E2426" s="22"/>
      <c r="F2426" s="22" t="s">
        <v>3013</v>
      </c>
      <c r="G2426" s="23" t="n">
        <v>45770</v>
      </c>
      <c r="H2426" s="22" t="s">
        <v>5250</v>
      </c>
      <c r="I2426" s="22"/>
      <c r="J2426" s="22" t="s">
        <v>34</v>
      </c>
      <c r="K2426" s="22" t="s">
        <v>35</v>
      </c>
      <c r="L2426" s="24" t="s">
        <v>5251</v>
      </c>
      <c r="M2426" s="17" t="str">
        <f aca="false">IF(COUNTIF(поверки!$H$6:$H$3175,поверки!$H2426)&gt;1,"Дубликат","")</f>
        <v/>
      </c>
      <c r="N2426" s="17" t="str">
        <f aca="false">IF(COUNTIF(поверки!$L$6:$L$3175,поверки!$L2426)&gt;1,"Дубликат","")</f>
        <v/>
      </c>
      <c r="O2426" s="18" t="n">
        <v>2421</v>
      </c>
      <c r="P2426" s="17" t="str">
        <f aca="false">CONCATENATE(TEXT(MONTH(поверки!$G2426),"00"),"/",TEXT(поверки!$O2426,"000"), "/",TEXT(YEAR(поверки!$G2426)-2000,"00"))</f>
        <v>04/2421/25</v>
      </c>
      <c r="Q2426" s="17" t="str">
        <f aca="false">VLOOKUP(поверки!$F2426,'соответстиви ОТ типу'!$K$4:$M$344,2,FALSE())</f>
        <v>ТСП</v>
      </c>
      <c r="R2426" s="17" t="s">
        <v>42</v>
      </c>
      <c r="S2426" s="17" t="s">
        <v>161</v>
      </c>
      <c r="T2426" s="17" t="n">
        <v>7</v>
      </c>
      <c r="U2426" s="19" t="n">
        <f aca="false">VLOOKUP(поверки!$T2426,'Акты п-п'!$C$5:$I$57,2,FALSE())</f>
        <v>45768</v>
      </c>
      <c r="V2426" s="19" t="n">
        <f aca="false">VLOOKUP(поверки!$T2426,'Акты п-п'!$C$5:$I$57,3,FALSE())</f>
        <v>45772</v>
      </c>
      <c r="W2426" s="17" t="str">
        <f aca="false">VLOOKUP(поверки!$T2426,'Акты п-п'!$C$5:$I$57,5,FALSE())</f>
        <v>Кадыков П.Ю.</v>
      </c>
      <c r="X2426" s="17" t="n">
        <f aca="false">поверки!$G2426-поверки!$U2426</f>
        <v>2</v>
      </c>
      <c r="Y2426" s="17" t="n">
        <f aca="false">поверки!$V2426-поверки!$G2426</f>
        <v>2</v>
      </c>
      <c r="Z2426" s="17" t="str">
        <f aca="false">CONCATENATE(поверки!$Q2426," ",поверки!$S2426," номер ",поверки!$H2426)</f>
        <v>ТСП серии 65 номер 03378102</v>
      </c>
    </row>
    <row r="2427" customFormat="false" ht="17.9" hidden="true" customHeight="false" outlineLevel="0" collapsed="false">
      <c r="B2427" s="21" t="s">
        <v>5182</v>
      </c>
      <c r="C2427" s="22" t="s">
        <v>30</v>
      </c>
      <c r="D2427" s="22" t="s">
        <v>31</v>
      </c>
      <c r="E2427" s="22"/>
      <c r="F2427" s="22" t="s">
        <v>3090</v>
      </c>
      <c r="G2427" s="23" t="n">
        <v>45770</v>
      </c>
      <c r="H2427" s="22" t="s">
        <v>5252</v>
      </c>
      <c r="I2427" s="22"/>
      <c r="J2427" s="22" t="s">
        <v>34</v>
      </c>
      <c r="K2427" s="22" t="s">
        <v>35</v>
      </c>
      <c r="L2427" s="24" t="s">
        <v>5253</v>
      </c>
      <c r="M2427" s="17" t="str">
        <f aca="false">IF(COUNTIF(поверки!$H$6:$H$3175,поверки!$H2427)&gt;1,"Дубликат","")</f>
        <v/>
      </c>
      <c r="N2427" s="17" t="str">
        <f aca="false">IF(COUNTIF(поверки!$L$6:$L$3175,поверки!$L2427)&gt;1,"Дубликат","")</f>
        <v/>
      </c>
      <c r="O2427" s="18" t="n">
        <v>2422</v>
      </c>
      <c r="P2427" s="17" t="str">
        <f aca="false">CONCATENATE(TEXT(MONTH(поверки!$G2427),"00"),"/",TEXT(поверки!$O2427,"000"), "/",TEXT(YEAR(поверки!$G2427)-2000,"00"))</f>
        <v>04/2422/25</v>
      </c>
      <c r="Q2427" s="17" t="str">
        <f aca="false">VLOOKUP(поверки!$F2427,'соответстиви ОТ типу'!$K$4:$M$344,2,FALSE())</f>
        <v>Датчик температуры</v>
      </c>
      <c r="R2427" s="17" t="s">
        <v>46</v>
      </c>
      <c r="S2427" s="17" t="n">
        <v>248</v>
      </c>
      <c r="T2427" s="17" t="n">
        <v>7</v>
      </c>
      <c r="U2427" s="19" t="n">
        <f aca="false">VLOOKUP(поверки!$T2427,'Акты п-п'!$C$5:$I$57,2,FALSE())</f>
        <v>45768</v>
      </c>
      <c r="V2427" s="19" t="n">
        <f aca="false">VLOOKUP(поверки!$T2427,'Акты п-п'!$C$5:$I$57,3,FALSE())</f>
        <v>45772</v>
      </c>
      <c r="W2427" s="17" t="str">
        <f aca="false">VLOOKUP(поверки!$T2427,'Акты п-п'!$C$5:$I$57,5,FALSE())</f>
        <v>Кадыков П.Ю.</v>
      </c>
      <c r="X2427" s="17" t="n">
        <f aca="false">поверки!$G2427-поверки!$U2427</f>
        <v>2</v>
      </c>
      <c r="Y2427" s="17" t="n">
        <f aca="false">поверки!$V2427-поверки!$G2427</f>
        <v>2</v>
      </c>
      <c r="Z2427" s="17" t="str">
        <f aca="false">CONCATENATE(поверки!$Q2427," ",поверки!$S2427," номер ",поверки!$H2427)</f>
        <v>Датчик температуры 248 номер 02244846</v>
      </c>
    </row>
    <row r="2428" customFormat="false" ht="17.9" hidden="true" customHeight="false" outlineLevel="0" collapsed="false">
      <c r="B2428" s="21" t="s">
        <v>5182</v>
      </c>
      <c r="C2428" s="22" t="s">
        <v>30</v>
      </c>
      <c r="D2428" s="22" t="s">
        <v>31</v>
      </c>
      <c r="E2428" s="22"/>
      <c r="F2428" s="22" t="s">
        <v>3013</v>
      </c>
      <c r="G2428" s="23" t="n">
        <v>45770</v>
      </c>
      <c r="H2428" s="22" t="s">
        <v>5254</v>
      </c>
      <c r="I2428" s="22"/>
      <c r="J2428" s="22" t="s">
        <v>34</v>
      </c>
      <c r="K2428" s="22" t="s">
        <v>35</v>
      </c>
      <c r="L2428" s="24" t="s">
        <v>5255</v>
      </c>
      <c r="M2428" s="17" t="str">
        <f aca="false">IF(COUNTIF(поверки!$H$6:$H$3175,поверки!$H2428)&gt;1,"Дубликат","")</f>
        <v/>
      </c>
      <c r="N2428" s="17" t="str">
        <f aca="false">IF(COUNTIF(поверки!$L$6:$L$3175,поверки!$L2428)&gt;1,"Дубликат","")</f>
        <v/>
      </c>
      <c r="O2428" s="18" t="n">
        <v>2423</v>
      </c>
      <c r="P2428" s="17" t="str">
        <f aca="false">CONCATENATE(TEXT(MONTH(поверки!$G2428),"00"),"/",TEXT(поверки!$O2428,"000"), "/",TEXT(YEAR(поверки!$G2428)-2000,"00"))</f>
        <v>04/2423/25</v>
      </c>
      <c r="Q2428" s="17" t="str">
        <f aca="false">VLOOKUP(поверки!$F2428,'соответстиви ОТ типу'!$K$4:$M$344,2,FALSE())</f>
        <v>ТСП</v>
      </c>
      <c r="R2428" s="17" t="s">
        <v>46</v>
      </c>
      <c r="S2428" s="17" t="s">
        <v>161</v>
      </c>
      <c r="T2428" s="17" t="n">
        <v>7</v>
      </c>
      <c r="U2428" s="19" t="n">
        <f aca="false">VLOOKUP(поверки!$T2428,'Акты п-п'!$C$5:$I$57,2,FALSE())</f>
        <v>45768</v>
      </c>
      <c r="V2428" s="19" t="n">
        <f aca="false">VLOOKUP(поверки!$T2428,'Акты п-п'!$C$5:$I$57,3,FALSE())</f>
        <v>45772</v>
      </c>
      <c r="W2428" s="17" t="str">
        <f aca="false">VLOOKUP(поверки!$T2428,'Акты п-п'!$C$5:$I$57,5,FALSE())</f>
        <v>Кадыков П.Ю.</v>
      </c>
      <c r="X2428" s="17" t="n">
        <f aca="false">поверки!$G2428-поверки!$U2428</f>
        <v>2</v>
      </c>
      <c r="Y2428" s="17" t="n">
        <f aca="false">поверки!$V2428-поверки!$G2428</f>
        <v>2</v>
      </c>
      <c r="Z2428" s="17" t="str">
        <f aca="false">CONCATENATE(поверки!$Q2428," ",поверки!$S2428," номер ",поверки!$H2428)</f>
        <v>ТСП серии 65 номер 03349087</v>
      </c>
    </row>
    <row r="2429" customFormat="false" ht="17.9" hidden="true" customHeight="false" outlineLevel="0" collapsed="false">
      <c r="B2429" s="21" t="s">
        <v>5182</v>
      </c>
      <c r="C2429" s="22" t="s">
        <v>30</v>
      </c>
      <c r="D2429" s="22" t="s">
        <v>31</v>
      </c>
      <c r="E2429" s="22"/>
      <c r="F2429" s="22" t="s">
        <v>146</v>
      </c>
      <c r="G2429" s="23" t="n">
        <v>45770</v>
      </c>
      <c r="H2429" s="22" t="s">
        <v>5256</v>
      </c>
      <c r="I2429" s="22"/>
      <c r="J2429" s="22" t="s">
        <v>34</v>
      </c>
      <c r="K2429" s="22" t="s">
        <v>35</v>
      </c>
      <c r="L2429" s="24" t="s">
        <v>5257</v>
      </c>
      <c r="M2429" s="17" t="str">
        <f aca="false">IF(COUNTIF(поверки!$H$6:$H$3175,поверки!$H2429)&gt;1,"Дубликат","")</f>
        <v/>
      </c>
      <c r="N2429" s="17" t="str">
        <f aca="false">IF(COUNTIF(поверки!$L$6:$L$3175,поверки!$L2429)&gt;1,"Дубликат","")</f>
        <v/>
      </c>
      <c r="O2429" s="18" t="n">
        <v>2424</v>
      </c>
      <c r="P2429" s="17" t="str">
        <f aca="false">CONCATENATE(TEXT(MONTH(поверки!$G2429),"00"),"/",TEXT(поверки!$O2429,"000"), "/",TEXT(YEAR(поверки!$G2429)-2000,"00"))</f>
        <v>04/2424/25</v>
      </c>
      <c r="Q2429" s="17" t="str">
        <f aca="false">VLOOKUP(поверки!$F2429,'соответстиви ОТ типу'!$K$4:$M$344,2,FALSE())</f>
        <v>Преобразователь измерительный</v>
      </c>
      <c r="R2429" s="17" t="s">
        <v>46</v>
      </c>
      <c r="S2429" s="17" t="n">
        <v>248</v>
      </c>
      <c r="T2429" s="17" t="n">
        <v>7</v>
      </c>
      <c r="U2429" s="19" t="n">
        <f aca="false">VLOOKUP(поверки!$T2429,'Акты п-п'!$C$5:$I$57,2,FALSE())</f>
        <v>45768</v>
      </c>
      <c r="V2429" s="19" t="n">
        <f aca="false">VLOOKUP(поверки!$T2429,'Акты п-п'!$C$5:$I$57,3,FALSE())</f>
        <v>45772</v>
      </c>
      <c r="W2429" s="17" t="str">
        <f aca="false">VLOOKUP(поверки!$T2429,'Акты п-п'!$C$5:$I$57,5,FALSE())</f>
        <v>Кадыков П.Ю.</v>
      </c>
      <c r="X2429" s="17" t="n">
        <f aca="false">поверки!$G2429-поверки!$U2429</f>
        <v>2</v>
      </c>
      <c r="Y2429" s="17" t="n">
        <f aca="false">поверки!$V2429-поверки!$G2429</f>
        <v>2</v>
      </c>
      <c r="Z2429" s="17" t="str">
        <f aca="false">CONCATENATE(поверки!$Q2429," ",поверки!$S2429," номер ",поверки!$H2429)</f>
        <v>Преобразователь измерительный 248 номер 02469083</v>
      </c>
    </row>
    <row r="2430" customFormat="false" ht="17.9" hidden="true" customHeight="false" outlineLevel="0" collapsed="false">
      <c r="B2430" s="21" t="s">
        <v>5182</v>
      </c>
      <c r="C2430" s="22" t="s">
        <v>30</v>
      </c>
      <c r="D2430" s="22" t="s">
        <v>31</v>
      </c>
      <c r="E2430" s="22"/>
      <c r="F2430" s="22" t="s">
        <v>3013</v>
      </c>
      <c r="G2430" s="23" t="n">
        <v>45770</v>
      </c>
      <c r="H2430" s="22" t="s">
        <v>5258</v>
      </c>
      <c r="I2430" s="22"/>
      <c r="J2430" s="22" t="s">
        <v>34</v>
      </c>
      <c r="K2430" s="22" t="s">
        <v>35</v>
      </c>
      <c r="L2430" s="24" t="s">
        <v>5259</v>
      </c>
      <c r="M2430" s="17" t="str">
        <f aca="false">IF(COUNTIF(поверки!$H$6:$H$3175,поверки!$H2430)&gt;1,"Дубликат","")</f>
        <v/>
      </c>
      <c r="N2430" s="17" t="str">
        <f aca="false">IF(COUNTIF(поверки!$L$6:$L$3175,поверки!$L2430)&gt;1,"Дубликат","")</f>
        <v/>
      </c>
      <c r="O2430" s="18" t="n">
        <v>2425</v>
      </c>
      <c r="P2430" s="17" t="str">
        <f aca="false">CONCATENATE(TEXT(MONTH(поверки!$G2430),"00"),"/",TEXT(поверки!$O2430,"000"), "/",TEXT(YEAR(поверки!$G2430)-2000,"00"))</f>
        <v>04/2425/25</v>
      </c>
      <c r="Q2430" s="17" t="str">
        <f aca="false">VLOOKUP(поверки!$F2430,'соответстиви ОТ типу'!$K$4:$M$344,2,FALSE())</f>
        <v>ТСП</v>
      </c>
      <c r="R2430" s="17" t="s">
        <v>46</v>
      </c>
      <c r="S2430" s="17" t="s">
        <v>161</v>
      </c>
      <c r="T2430" s="17" t="n">
        <v>7</v>
      </c>
      <c r="U2430" s="19" t="n">
        <f aca="false">VLOOKUP(поверки!$T2430,'Акты п-п'!$C$5:$I$57,2,FALSE())</f>
        <v>45768</v>
      </c>
      <c r="V2430" s="19" t="n">
        <f aca="false">VLOOKUP(поверки!$T2430,'Акты п-п'!$C$5:$I$57,3,FALSE())</f>
        <v>45772</v>
      </c>
      <c r="W2430" s="17" t="str">
        <f aca="false">VLOOKUP(поверки!$T2430,'Акты п-п'!$C$5:$I$57,5,FALSE())</f>
        <v>Кадыков П.Ю.</v>
      </c>
      <c r="X2430" s="17" t="n">
        <f aca="false">поверки!$G2430-поверки!$U2430</f>
        <v>2</v>
      </c>
      <c r="Y2430" s="17" t="n">
        <f aca="false">поверки!$V2430-поверки!$G2430</f>
        <v>2</v>
      </c>
      <c r="Z2430" s="17" t="str">
        <f aca="false">CONCATENATE(поверки!$Q2430," ",поверки!$S2430," номер ",поверки!$H2430)</f>
        <v>ТСП серии 65 номер 03349104</v>
      </c>
    </row>
    <row r="2431" customFormat="false" ht="17.9" hidden="true" customHeight="false" outlineLevel="0" collapsed="false">
      <c r="B2431" s="21" t="s">
        <v>5182</v>
      </c>
      <c r="C2431" s="22" t="s">
        <v>30</v>
      </c>
      <c r="D2431" s="22" t="s">
        <v>31</v>
      </c>
      <c r="E2431" s="22"/>
      <c r="F2431" s="22" t="s">
        <v>146</v>
      </c>
      <c r="G2431" s="23" t="n">
        <v>45770</v>
      </c>
      <c r="H2431" s="22" t="s">
        <v>5260</v>
      </c>
      <c r="I2431" s="22"/>
      <c r="J2431" s="22" t="s">
        <v>34</v>
      </c>
      <c r="K2431" s="22" t="s">
        <v>35</v>
      </c>
      <c r="L2431" s="24" t="s">
        <v>5261</v>
      </c>
      <c r="M2431" s="17" t="str">
        <f aca="false">IF(COUNTIF(поверки!$H$6:$H$3175,поверки!$H2431)&gt;1,"Дубликат","")</f>
        <v/>
      </c>
      <c r="N2431" s="17" t="str">
        <f aca="false">IF(COUNTIF(поверки!$L$6:$L$3175,поверки!$L2431)&gt;1,"Дубликат","")</f>
        <v/>
      </c>
      <c r="O2431" s="18" t="n">
        <v>2426</v>
      </c>
      <c r="P2431" s="17" t="str">
        <f aca="false">CONCATENATE(TEXT(MONTH(поверки!$G2431),"00"),"/",TEXT(поверки!$O2431,"000"), "/",TEXT(YEAR(поверки!$G2431)-2000,"00"))</f>
        <v>04/2426/25</v>
      </c>
      <c r="Q2431" s="17" t="str">
        <f aca="false">VLOOKUP(поверки!$F2431,'соответстиви ОТ типу'!$K$4:$M$344,2,FALSE())</f>
        <v>Преобразователь измерительный</v>
      </c>
      <c r="R2431" s="17" t="s">
        <v>46</v>
      </c>
      <c r="S2431" s="17" t="n">
        <v>248</v>
      </c>
      <c r="T2431" s="17" t="n">
        <v>7</v>
      </c>
      <c r="U2431" s="19" t="n">
        <f aca="false">VLOOKUP(поверки!$T2431,'Акты п-п'!$C$5:$I$57,2,FALSE())</f>
        <v>45768</v>
      </c>
      <c r="V2431" s="19" t="n">
        <f aca="false">VLOOKUP(поверки!$T2431,'Акты п-п'!$C$5:$I$57,3,FALSE())</f>
        <v>45772</v>
      </c>
      <c r="W2431" s="17" t="str">
        <f aca="false">VLOOKUP(поверки!$T2431,'Акты п-п'!$C$5:$I$57,5,FALSE())</f>
        <v>Кадыков П.Ю.</v>
      </c>
      <c r="X2431" s="17" t="n">
        <f aca="false">поверки!$G2431-поверки!$U2431</f>
        <v>2</v>
      </c>
      <c r="Y2431" s="17" t="n">
        <f aca="false">поверки!$V2431-поверки!$G2431</f>
        <v>2</v>
      </c>
      <c r="Z2431" s="17" t="str">
        <f aca="false">CONCATENATE(поверки!$Q2431," ",поверки!$S2431," номер ",поверки!$H2431)</f>
        <v>Преобразователь измерительный 248 номер 02469151</v>
      </c>
    </row>
    <row r="2432" customFormat="false" ht="17.9" hidden="true" customHeight="false" outlineLevel="0" collapsed="false">
      <c r="B2432" s="21" t="s">
        <v>5182</v>
      </c>
      <c r="C2432" s="22" t="s">
        <v>30</v>
      </c>
      <c r="D2432" s="22" t="s">
        <v>31</v>
      </c>
      <c r="E2432" s="22"/>
      <c r="F2432" s="22" t="s">
        <v>3013</v>
      </c>
      <c r="G2432" s="23" t="n">
        <v>45770</v>
      </c>
      <c r="H2432" s="22" t="s">
        <v>5262</v>
      </c>
      <c r="I2432" s="22"/>
      <c r="J2432" s="22" t="s">
        <v>34</v>
      </c>
      <c r="K2432" s="22" t="s">
        <v>35</v>
      </c>
      <c r="L2432" s="24" t="s">
        <v>5263</v>
      </c>
      <c r="M2432" s="17" t="str">
        <f aca="false">IF(COUNTIF(поверки!$H$6:$H$3175,поверки!$H2432)&gt;1,"Дубликат","")</f>
        <v/>
      </c>
      <c r="N2432" s="17" t="str">
        <f aca="false">IF(COUNTIF(поверки!$L$6:$L$3175,поверки!$L2432)&gt;1,"Дубликат","")</f>
        <v/>
      </c>
      <c r="O2432" s="18" t="n">
        <v>2427</v>
      </c>
      <c r="P2432" s="17" t="str">
        <f aca="false">CONCATENATE(TEXT(MONTH(поверки!$G2432),"00"),"/",TEXT(поверки!$O2432,"000"), "/",TEXT(YEAR(поверки!$G2432)-2000,"00"))</f>
        <v>04/2427/25</v>
      </c>
      <c r="Q2432" s="17" t="str">
        <f aca="false">VLOOKUP(поверки!$F2432,'соответстиви ОТ типу'!$K$4:$M$344,2,FALSE())</f>
        <v>ТСП</v>
      </c>
      <c r="R2432" s="17" t="s">
        <v>46</v>
      </c>
      <c r="S2432" s="17" t="s">
        <v>161</v>
      </c>
      <c r="T2432" s="17" t="n">
        <v>7</v>
      </c>
      <c r="U2432" s="19" t="n">
        <f aca="false">VLOOKUP(поверки!$T2432,'Акты п-п'!$C$5:$I$57,2,FALSE())</f>
        <v>45768</v>
      </c>
      <c r="V2432" s="19" t="n">
        <f aca="false">VLOOKUP(поверки!$T2432,'Акты п-п'!$C$5:$I$57,3,FALSE())</f>
        <v>45772</v>
      </c>
      <c r="W2432" s="17" t="str">
        <f aca="false">VLOOKUP(поверки!$T2432,'Акты п-п'!$C$5:$I$57,5,FALSE())</f>
        <v>Кадыков П.Ю.</v>
      </c>
      <c r="X2432" s="17" t="n">
        <f aca="false">поверки!$G2432-поверки!$U2432</f>
        <v>2</v>
      </c>
      <c r="Y2432" s="17" t="n">
        <f aca="false">поверки!$V2432-поверки!$G2432</f>
        <v>2</v>
      </c>
      <c r="Z2432" s="17" t="str">
        <f aca="false">CONCATENATE(поверки!$Q2432," ",поверки!$S2432," номер ",поверки!$H2432)</f>
        <v>ТСП серии 65 номер 03349172</v>
      </c>
    </row>
    <row r="2433" customFormat="false" ht="17.9" hidden="true" customHeight="false" outlineLevel="0" collapsed="false">
      <c r="B2433" s="21" t="s">
        <v>5182</v>
      </c>
      <c r="C2433" s="22" t="s">
        <v>30</v>
      </c>
      <c r="D2433" s="22" t="s">
        <v>31</v>
      </c>
      <c r="E2433" s="22"/>
      <c r="F2433" s="22" t="s">
        <v>146</v>
      </c>
      <c r="G2433" s="23" t="n">
        <v>45770</v>
      </c>
      <c r="H2433" s="22" t="s">
        <v>5264</v>
      </c>
      <c r="I2433" s="22"/>
      <c r="J2433" s="22" t="s">
        <v>34</v>
      </c>
      <c r="K2433" s="22" t="s">
        <v>35</v>
      </c>
      <c r="L2433" s="24" t="s">
        <v>5265</v>
      </c>
      <c r="M2433" s="17" t="str">
        <f aca="false">IF(COUNTIF(поверки!$H$6:$H$3175,поверки!$H2433)&gt;1,"Дубликат","")</f>
        <v/>
      </c>
      <c r="N2433" s="17" t="str">
        <f aca="false">IF(COUNTIF(поверки!$L$6:$L$3175,поверки!$L2433)&gt;1,"Дубликат","")</f>
        <v/>
      </c>
      <c r="O2433" s="18" t="n">
        <v>2428</v>
      </c>
      <c r="P2433" s="17" t="str">
        <f aca="false">CONCATENATE(TEXT(MONTH(поверки!$G2433),"00"),"/",TEXT(поверки!$O2433,"000"), "/",TEXT(YEAR(поверки!$G2433)-2000,"00"))</f>
        <v>04/2428/25</v>
      </c>
      <c r="Q2433" s="17" t="str">
        <f aca="false">VLOOKUP(поверки!$F2433,'соответстиви ОТ типу'!$K$4:$M$344,2,FALSE())</f>
        <v>Преобразователь измерительный</v>
      </c>
      <c r="R2433" s="17" t="s">
        <v>46</v>
      </c>
      <c r="S2433" s="17" t="n">
        <v>248</v>
      </c>
      <c r="T2433" s="17" t="n">
        <v>7</v>
      </c>
      <c r="U2433" s="19" t="n">
        <f aca="false">VLOOKUP(поверки!$T2433,'Акты п-п'!$C$5:$I$57,2,FALSE())</f>
        <v>45768</v>
      </c>
      <c r="V2433" s="19" t="n">
        <f aca="false">VLOOKUP(поверки!$T2433,'Акты п-п'!$C$5:$I$57,3,FALSE())</f>
        <v>45772</v>
      </c>
      <c r="W2433" s="17" t="str">
        <f aca="false">VLOOKUP(поверки!$T2433,'Акты п-п'!$C$5:$I$57,5,FALSE())</f>
        <v>Кадыков П.Ю.</v>
      </c>
      <c r="X2433" s="17" t="n">
        <f aca="false">поверки!$G2433-поверки!$U2433</f>
        <v>2</v>
      </c>
      <c r="Y2433" s="17" t="n">
        <f aca="false">поверки!$V2433-поверки!$G2433</f>
        <v>2</v>
      </c>
      <c r="Z2433" s="17" t="str">
        <f aca="false">CONCATENATE(поверки!$Q2433," ",поверки!$S2433," номер ",поверки!$H2433)</f>
        <v>Преобразователь измерительный 248 номер 02469133</v>
      </c>
    </row>
    <row r="2434" customFormat="false" ht="17.9" hidden="true" customHeight="false" outlineLevel="0" collapsed="false">
      <c r="B2434" s="21" t="s">
        <v>5182</v>
      </c>
      <c r="C2434" s="22" t="s">
        <v>30</v>
      </c>
      <c r="D2434" s="22" t="s">
        <v>31</v>
      </c>
      <c r="E2434" s="22"/>
      <c r="F2434" s="22" t="s">
        <v>3013</v>
      </c>
      <c r="G2434" s="23" t="n">
        <v>45770</v>
      </c>
      <c r="H2434" s="22" t="s">
        <v>5266</v>
      </c>
      <c r="I2434" s="22"/>
      <c r="J2434" s="22" t="s">
        <v>34</v>
      </c>
      <c r="K2434" s="22" t="s">
        <v>35</v>
      </c>
      <c r="L2434" s="24" t="s">
        <v>5267</v>
      </c>
      <c r="M2434" s="17" t="str">
        <f aca="false">IF(COUNTIF(поверки!$H$6:$H$3175,поверки!$H2434)&gt;1,"Дубликат","")</f>
        <v/>
      </c>
      <c r="N2434" s="17" t="str">
        <f aca="false">IF(COUNTIF(поверки!$L$6:$L$3175,поверки!$L2434)&gt;1,"Дубликат","")</f>
        <v/>
      </c>
      <c r="O2434" s="18" t="n">
        <v>2429</v>
      </c>
      <c r="P2434" s="17" t="str">
        <f aca="false">CONCATENATE(TEXT(MONTH(поверки!$G2434),"00"),"/",TEXT(поверки!$O2434,"000"), "/",TEXT(YEAR(поверки!$G2434)-2000,"00"))</f>
        <v>04/2429/25</v>
      </c>
      <c r="Q2434" s="17" t="str">
        <f aca="false">VLOOKUP(поверки!$F2434,'соответстиви ОТ типу'!$K$4:$M$344,2,FALSE())</f>
        <v>ТСП</v>
      </c>
      <c r="R2434" s="17" t="s">
        <v>46</v>
      </c>
      <c r="S2434" s="17" t="s">
        <v>161</v>
      </c>
      <c r="T2434" s="17" t="n">
        <v>7</v>
      </c>
      <c r="U2434" s="19" t="n">
        <f aca="false">VLOOKUP(поверки!$T2434,'Акты п-п'!$C$5:$I$57,2,FALSE())</f>
        <v>45768</v>
      </c>
      <c r="V2434" s="19" t="n">
        <f aca="false">VLOOKUP(поверки!$T2434,'Акты п-п'!$C$5:$I$57,3,FALSE())</f>
        <v>45772</v>
      </c>
      <c r="W2434" s="17" t="str">
        <f aca="false">VLOOKUP(поверки!$T2434,'Акты п-п'!$C$5:$I$57,5,FALSE())</f>
        <v>Кадыков П.Ю.</v>
      </c>
      <c r="X2434" s="17" t="n">
        <f aca="false">поверки!$G2434-поверки!$U2434</f>
        <v>2</v>
      </c>
      <c r="Y2434" s="17" t="n">
        <f aca="false">поверки!$V2434-поверки!$G2434</f>
        <v>2</v>
      </c>
      <c r="Z2434" s="17" t="str">
        <f aca="false">CONCATENATE(поверки!$Q2434," ",поверки!$S2434," номер ",поверки!$H2434)</f>
        <v>ТСП серии 65 номер 03349154</v>
      </c>
    </row>
    <row r="2435" customFormat="false" ht="17.9" hidden="true" customHeight="false" outlineLevel="0" collapsed="false">
      <c r="B2435" s="21" t="s">
        <v>5182</v>
      </c>
      <c r="C2435" s="22" t="s">
        <v>30</v>
      </c>
      <c r="D2435" s="22" t="s">
        <v>31</v>
      </c>
      <c r="E2435" s="22"/>
      <c r="F2435" s="22" t="s">
        <v>146</v>
      </c>
      <c r="G2435" s="23" t="n">
        <v>45770</v>
      </c>
      <c r="H2435" s="22" t="s">
        <v>5268</v>
      </c>
      <c r="I2435" s="22"/>
      <c r="J2435" s="22" t="s">
        <v>34</v>
      </c>
      <c r="K2435" s="22" t="s">
        <v>35</v>
      </c>
      <c r="L2435" s="24" t="s">
        <v>5269</v>
      </c>
      <c r="M2435" s="17" t="str">
        <f aca="false">IF(COUNTIF(поверки!$H$6:$H$3175,поверки!$H2435)&gt;1,"Дубликат","")</f>
        <v/>
      </c>
      <c r="N2435" s="17" t="str">
        <f aca="false">IF(COUNTIF(поверки!$L$6:$L$3175,поверки!$L2435)&gt;1,"Дубликат","")</f>
        <v/>
      </c>
      <c r="O2435" s="18" t="n">
        <v>2430</v>
      </c>
      <c r="P2435" s="17" t="str">
        <f aca="false">CONCATENATE(TEXT(MONTH(поверки!$G2435),"00"),"/",TEXT(поверки!$O2435,"000"), "/",TEXT(YEAR(поверки!$G2435)-2000,"00"))</f>
        <v>04/2430/25</v>
      </c>
      <c r="Q2435" s="17" t="str">
        <f aca="false">VLOOKUP(поверки!$F2435,'соответстиви ОТ типу'!$K$4:$M$344,2,FALSE())</f>
        <v>Преобразователь измерительный</v>
      </c>
      <c r="R2435" s="17" t="s">
        <v>46</v>
      </c>
      <c r="S2435" s="17" t="n">
        <v>248</v>
      </c>
      <c r="T2435" s="17" t="n">
        <v>7</v>
      </c>
      <c r="U2435" s="19" t="n">
        <f aca="false">VLOOKUP(поверки!$T2435,'Акты п-п'!$C$5:$I$57,2,FALSE())</f>
        <v>45768</v>
      </c>
      <c r="V2435" s="19" t="n">
        <f aca="false">VLOOKUP(поверки!$T2435,'Акты п-п'!$C$5:$I$57,3,FALSE())</f>
        <v>45772</v>
      </c>
      <c r="W2435" s="17" t="str">
        <f aca="false">VLOOKUP(поверки!$T2435,'Акты п-п'!$C$5:$I$57,5,FALSE())</f>
        <v>Кадыков П.Ю.</v>
      </c>
      <c r="X2435" s="17" t="n">
        <f aca="false">поверки!$G2435-поверки!$U2435</f>
        <v>2</v>
      </c>
      <c r="Y2435" s="17" t="n">
        <f aca="false">поверки!$V2435-поверки!$G2435</f>
        <v>2</v>
      </c>
      <c r="Z2435" s="17" t="str">
        <f aca="false">CONCATENATE(поверки!$Q2435," ",поверки!$S2435," номер ",поверки!$H2435)</f>
        <v>Преобразователь измерительный 248 номер 02469132</v>
      </c>
    </row>
    <row r="2436" customFormat="false" ht="17.9" hidden="true" customHeight="false" outlineLevel="0" collapsed="false">
      <c r="B2436" s="21" t="s">
        <v>5182</v>
      </c>
      <c r="C2436" s="22" t="s">
        <v>30</v>
      </c>
      <c r="D2436" s="22" t="s">
        <v>31</v>
      </c>
      <c r="E2436" s="22"/>
      <c r="F2436" s="22" t="s">
        <v>3013</v>
      </c>
      <c r="G2436" s="23" t="n">
        <v>45770</v>
      </c>
      <c r="H2436" s="22" t="s">
        <v>5270</v>
      </c>
      <c r="I2436" s="22"/>
      <c r="J2436" s="22" t="s">
        <v>34</v>
      </c>
      <c r="K2436" s="22" t="s">
        <v>35</v>
      </c>
      <c r="L2436" s="24" t="s">
        <v>5271</v>
      </c>
      <c r="M2436" s="17" t="str">
        <f aca="false">IF(COUNTIF(поверки!$H$6:$H$3175,поверки!$H2436)&gt;1,"Дубликат","")</f>
        <v/>
      </c>
      <c r="N2436" s="17" t="str">
        <f aca="false">IF(COUNTIF(поверки!$L$6:$L$3175,поверки!$L2436)&gt;1,"Дубликат","")</f>
        <v/>
      </c>
      <c r="O2436" s="18" t="n">
        <v>2431</v>
      </c>
      <c r="P2436" s="17" t="str">
        <f aca="false">CONCATENATE(TEXT(MONTH(поверки!$G2436),"00"),"/",TEXT(поверки!$O2436,"000"), "/",TEXT(YEAR(поверки!$G2436)-2000,"00"))</f>
        <v>04/2431/25</v>
      </c>
      <c r="Q2436" s="17" t="str">
        <f aca="false">VLOOKUP(поверки!$F2436,'соответстиви ОТ типу'!$K$4:$M$344,2,FALSE())</f>
        <v>ТСП</v>
      </c>
      <c r="R2436" s="17" t="s">
        <v>46</v>
      </c>
      <c r="S2436" s="17" t="s">
        <v>161</v>
      </c>
      <c r="T2436" s="17" t="n">
        <v>7</v>
      </c>
      <c r="U2436" s="19" t="n">
        <f aca="false">VLOOKUP(поверки!$T2436,'Акты п-п'!$C$5:$I$57,2,FALSE())</f>
        <v>45768</v>
      </c>
      <c r="V2436" s="19" t="n">
        <f aca="false">VLOOKUP(поверки!$T2436,'Акты п-п'!$C$5:$I$57,3,FALSE())</f>
        <v>45772</v>
      </c>
      <c r="W2436" s="17" t="str">
        <f aca="false">VLOOKUP(поверки!$T2436,'Акты п-п'!$C$5:$I$57,5,FALSE())</f>
        <v>Кадыков П.Ю.</v>
      </c>
      <c r="X2436" s="17" t="n">
        <f aca="false">поверки!$G2436-поверки!$U2436</f>
        <v>2</v>
      </c>
      <c r="Y2436" s="17" t="n">
        <f aca="false">поверки!$V2436-поверки!$G2436</f>
        <v>2</v>
      </c>
      <c r="Z2436" s="17" t="str">
        <f aca="false">CONCATENATE(поверки!$Q2436," ",поверки!$S2436," номер ",поверки!$H2436)</f>
        <v>ТСП серии 65 номер 03349153</v>
      </c>
    </row>
    <row r="2437" customFormat="false" ht="17.9" hidden="true" customHeight="false" outlineLevel="0" collapsed="false">
      <c r="B2437" s="21" t="s">
        <v>5182</v>
      </c>
      <c r="C2437" s="22" t="s">
        <v>30</v>
      </c>
      <c r="D2437" s="22" t="s">
        <v>31</v>
      </c>
      <c r="E2437" s="22"/>
      <c r="F2437" s="22" t="s">
        <v>146</v>
      </c>
      <c r="G2437" s="23" t="n">
        <v>45770</v>
      </c>
      <c r="H2437" s="22" t="s">
        <v>5272</v>
      </c>
      <c r="I2437" s="22"/>
      <c r="J2437" s="22" t="s">
        <v>34</v>
      </c>
      <c r="K2437" s="22" t="s">
        <v>35</v>
      </c>
      <c r="L2437" s="24" t="s">
        <v>5273</v>
      </c>
      <c r="M2437" s="17" t="str">
        <f aca="false">IF(COUNTIF(поверки!$H$6:$H$3175,поверки!$H2437)&gt;1,"Дубликат","")</f>
        <v/>
      </c>
      <c r="N2437" s="17" t="str">
        <f aca="false">IF(COUNTIF(поверки!$L$6:$L$3175,поверки!$L2437)&gt;1,"Дубликат","")</f>
        <v/>
      </c>
      <c r="O2437" s="18" t="n">
        <v>2432</v>
      </c>
      <c r="P2437" s="17" t="str">
        <f aca="false">CONCATENATE(TEXT(MONTH(поверки!$G2437),"00"),"/",TEXT(поверки!$O2437,"000"), "/",TEXT(YEAR(поверки!$G2437)-2000,"00"))</f>
        <v>04/2432/25</v>
      </c>
      <c r="Q2437" s="17" t="str">
        <f aca="false">VLOOKUP(поверки!$F2437,'соответстиви ОТ типу'!$K$4:$M$344,2,FALSE())</f>
        <v>Преобразователь измерительный</v>
      </c>
      <c r="R2437" s="17" t="s">
        <v>46</v>
      </c>
      <c r="S2437" s="17" t="n">
        <v>248</v>
      </c>
      <c r="T2437" s="17" t="n">
        <v>7</v>
      </c>
      <c r="U2437" s="19" t="n">
        <f aca="false">VLOOKUP(поверки!$T2437,'Акты п-п'!$C$5:$I$57,2,FALSE())</f>
        <v>45768</v>
      </c>
      <c r="V2437" s="19" t="n">
        <f aca="false">VLOOKUP(поверки!$T2437,'Акты п-п'!$C$5:$I$57,3,FALSE())</f>
        <v>45772</v>
      </c>
      <c r="W2437" s="17" t="str">
        <f aca="false">VLOOKUP(поверки!$T2437,'Акты п-п'!$C$5:$I$57,5,FALSE())</f>
        <v>Кадыков П.Ю.</v>
      </c>
      <c r="X2437" s="17" t="n">
        <f aca="false">поверки!$G2437-поверки!$U2437</f>
        <v>2</v>
      </c>
      <c r="Y2437" s="17" t="n">
        <f aca="false">поверки!$V2437-поверки!$G2437</f>
        <v>2</v>
      </c>
      <c r="Z2437" s="17" t="str">
        <f aca="false">CONCATENATE(поверки!$Q2437," ",поверки!$S2437," номер ",поверки!$H2437)</f>
        <v>Преобразователь измерительный 248 номер 02469152</v>
      </c>
    </row>
    <row r="2438" customFormat="false" ht="17.9" hidden="true" customHeight="false" outlineLevel="0" collapsed="false">
      <c r="B2438" s="21" t="s">
        <v>5182</v>
      </c>
      <c r="C2438" s="22" t="s">
        <v>30</v>
      </c>
      <c r="D2438" s="22" t="s">
        <v>31</v>
      </c>
      <c r="E2438" s="22"/>
      <c r="F2438" s="22" t="s">
        <v>3013</v>
      </c>
      <c r="G2438" s="23" t="n">
        <v>45770</v>
      </c>
      <c r="H2438" s="22" t="s">
        <v>5274</v>
      </c>
      <c r="I2438" s="22"/>
      <c r="J2438" s="22" t="s">
        <v>34</v>
      </c>
      <c r="K2438" s="22" t="s">
        <v>35</v>
      </c>
      <c r="L2438" s="24" t="s">
        <v>5275</v>
      </c>
      <c r="M2438" s="17" t="str">
        <f aca="false">IF(COUNTIF(поверки!$H$6:$H$3175,поверки!$H2438)&gt;1,"Дубликат","")</f>
        <v/>
      </c>
      <c r="N2438" s="17" t="str">
        <f aca="false">IF(COUNTIF(поверки!$L$6:$L$3175,поверки!$L2438)&gt;1,"Дубликат","")</f>
        <v/>
      </c>
      <c r="O2438" s="18" t="n">
        <v>2433</v>
      </c>
      <c r="P2438" s="17" t="str">
        <f aca="false">CONCATENATE(TEXT(MONTH(поверки!$G2438),"00"),"/",TEXT(поверки!$O2438,"000"), "/",TEXT(YEAR(поверки!$G2438)-2000,"00"))</f>
        <v>04/2433/25</v>
      </c>
      <c r="Q2438" s="17" t="str">
        <f aca="false">VLOOKUP(поверки!$F2438,'соответстиви ОТ типу'!$K$4:$M$344,2,FALSE())</f>
        <v>ТСП</v>
      </c>
      <c r="R2438" s="17" t="s">
        <v>46</v>
      </c>
      <c r="S2438" s="17" t="s">
        <v>161</v>
      </c>
      <c r="T2438" s="17" t="n">
        <v>7</v>
      </c>
      <c r="U2438" s="19" t="n">
        <f aca="false">VLOOKUP(поверки!$T2438,'Акты п-п'!$C$5:$I$57,2,FALSE())</f>
        <v>45768</v>
      </c>
      <c r="V2438" s="19" t="n">
        <f aca="false">VLOOKUP(поверки!$T2438,'Акты п-п'!$C$5:$I$57,3,FALSE())</f>
        <v>45772</v>
      </c>
      <c r="W2438" s="17" t="str">
        <f aca="false">VLOOKUP(поверки!$T2438,'Акты п-п'!$C$5:$I$57,5,FALSE())</f>
        <v>Кадыков П.Ю.</v>
      </c>
      <c r="X2438" s="17" t="n">
        <f aca="false">поверки!$G2438-поверки!$U2438</f>
        <v>2</v>
      </c>
      <c r="Y2438" s="17" t="n">
        <f aca="false">поверки!$V2438-поверки!$G2438</f>
        <v>2</v>
      </c>
      <c r="Z2438" s="17" t="str">
        <f aca="false">CONCATENATE(поверки!$Q2438," ",поверки!$S2438," номер ",поверки!$H2438)</f>
        <v>ТСП серии 65 номер 03349173</v>
      </c>
    </row>
    <row r="2439" customFormat="false" ht="17.9" hidden="true" customHeight="false" outlineLevel="0" collapsed="false">
      <c r="B2439" s="21" t="s">
        <v>2065</v>
      </c>
      <c r="C2439" s="22" t="s">
        <v>30</v>
      </c>
      <c r="D2439" s="22" t="s">
        <v>31</v>
      </c>
      <c r="E2439" s="22"/>
      <c r="F2439" s="22" t="s">
        <v>4585</v>
      </c>
      <c r="G2439" s="23" t="n">
        <v>45770</v>
      </c>
      <c r="H2439" s="22" t="s">
        <v>5276</v>
      </c>
      <c r="I2439" s="22"/>
      <c r="J2439" s="22" t="s">
        <v>34</v>
      </c>
      <c r="K2439" s="22" t="s">
        <v>35</v>
      </c>
      <c r="L2439" s="24" t="s">
        <v>5277</v>
      </c>
      <c r="M2439" s="17" t="str">
        <f aca="false">IF(COUNTIF(поверки!$H$6:$H$3175,поверки!$H2439)&gt;1,"Дубликат","")</f>
        <v/>
      </c>
      <c r="N2439" s="17" t="str">
        <f aca="false">IF(COUNTIF(поверки!$L$6:$L$3175,поверки!$L2439)&gt;1,"Дубликат","")</f>
        <v/>
      </c>
      <c r="O2439" s="18" t="n">
        <v>2434</v>
      </c>
      <c r="P2439" s="17" t="str">
        <f aca="false">CONCATENATE(TEXT(MONTH(поверки!$G2439),"00"),"/",TEXT(поверки!$O2439,"000"), "/",TEXT(YEAR(поверки!$G2439)-2000,"00"))</f>
        <v>04/2434/25</v>
      </c>
      <c r="Q2439" s="17" t="str">
        <f aca="false">VLOOKUP(поверки!$F2439,'соответстиви ОТ типу'!$K$4:$M$344,2,FALSE())</f>
        <v>Уровнемер</v>
      </c>
      <c r="R2439" s="17" t="s">
        <v>4406</v>
      </c>
      <c r="S2439" s="17" t="s">
        <v>5278</v>
      </c>
      <c r="T2439" s="17" t="n">
        <v>7</v>
      </c>
      <c r="U2439" s="19" t="n">
        <f aca="false">VLOOKUP(поверки!$T2439,'Акты п-п'!$C$5:$I$57,2,FALSE())</f>
        <v>45768</v>
      </c>
      <c r="V2439" s="19" t="n">
        <f aca="false">VLOOKUP(поверки!$T2439,'Акты п-п'!$C$5:$I$57,3,FALSE())</f>
        <v>45772</v>
      </c>
      <c r="W2439" s="17" t="str">
        <f aca="false">VLOOKUP(поверки!$T2439,'Акты п-п'!$C$5:$I$57,5,FALSE())</f>
        <v>Кадыков П.Ю.</v>
      </c>
      <c r="X2439" s="17" t="n">
        <f aca="false">поверки!$G2439-поверки!$U2439</f>
        <v>2</v>
      </c>
      <c r="Y2439" s="17" t="n">
        <f aca="false">поверки!$V2439-поверки!$G2439</f>
        <v>2</v>
      </c>
      <c r="Z2439" s="17" t="str">
        <f aca="false">CONCATENATE(поверки!$Q2439," ",поверки!$S2439," номер ",поверки!$H2439)</f>
        <v>Уровнемер VEGAFLEX81 номер 49392838</v>
      </c>
    </row>
    <row r="2440" customFormat="false" ht="17.9" hidden="true" customHeight="false" outlineLevel="0" collapsed="false">
      <c r="B2440" s="21" t="s">
        <v>2065</v>
      </c>
      <c r="C2440" s="22" t="s">
        <v>30</v>
      </c>
      <c r="D2440" s="22" t="s">
        <v>31</v>
      </c>
      <c r="E2440" s="22"/>
      <c r="F2440" s="22" t="s">
        <v>4585</v>
      </c>
      <c r="G2440" s="23" t="n">
        <v>45770</v>
      </c>
      <c r="H2440" s="22" t="s">
        <v>5279</v>
      </c>
      <c r="I2440" s="22"/>
      <c r="J2440" s="22" t="s">
        <v>34</v>
      </c>
      <c r="K2440" s="22" t="s">
        <v>35</v>
      </c>
      <c r="L2440" s="24" t="s">
        <v>5280</v>
      </c>
      <c r="M2440" s="17" t="str">
        <f aca="false">IF(COUNTIF(поверки!$H$6:$H$3175,поверки!$H2440)&gt;1,"Дубликат","")</f>
        <v/>
      </c>
      <c r="N2440" s="17" t="str">
        <f aca="false">IF(COUNTIF(поверки!$L$6:$L$3175,поверки!$L2440)&gt;1,"Дубликат","")</f>
        <v/>
      </c>
      <c r="O2440" s="18" t="n">
        <v>2435</v>
      </c>
      <c r="P2440" s="17" t="str">
        <f aca="false">CONCATENATE(TEXT(MONTH(поверки!$G2440),"00"),"/",TEXT(поверки!$O2440,"000"), "/",TEXT(YEAR(поверки!$G2440)-2000,"00"))</f>
        <v>04/2435/25</v>
      </c>
      <c r="Q2440" s="17" t="str">
        <f aca="false">VLOOKUP(поверки!$F2440,'соответстиви ОТ типу'!$K$4:$M$344,2,FALSE())</f>
        <v>Уровнемер</v>
      </c>
      <c r="R2440" s="17" t="s">
        <v>4406</v>
      </c>
      <c r="S2440" s="17" t="s">
        <v>5278</v>
      </c>
      <c r="T2440" s="17" t="n">
        <v>7</v>
      </c>
      <c r="U2440" s="19" t="n">
        <f aca="false">VLOOKUP(поверки!$T2440,'Акты п-п'!$C$5:$I$57,2,FALSE())</f>
        <v>45768</v>
      </c>
      <c r="V2440" s="19" t="n">
        <f aca="false">VLOOKUP(поверки!$T2440,'Акты п-п'!$C$5:$I$57,3,FALSE())</f>
        <v>45772</v>
      </c>
      <c r="W2440" s="17" t="str">
        <f aca="false">VLOOKUP(поверки!$T2440,'Акты п-п'!$C$5:$I$57,5,FALSE())</f>
        <v>Кадыков П.Ю.</v>
      </c>
      <c r="X2440" s="17" t="n">
        <f aca="false">поверки!$G2440-поверки!$U2440</f>
        <v>2</v>
      </c>
      <c r="Y2440" s="17" t="n">
        <f aca="false">поверки!$V2440-поверки!$G2440</f>
        <v>2</v>
      </c>
      <c r="Z2440" s="17" t="str">
        <f aca="false">CONCATENATE(поверки!$Q2440," ",поверки!$S2440," номер ",поверки!$H2440)</f>
        <v>Уровнемер VEGAFLEX81 номер 49392839</v>
      </c>
    </row>
    <row r="2441" customFormat="false" ht="17.9" hidden="true" customHeight="false" outlineLevel="0" collapsed="false">
      <c r="B2441" s="21" t="s">
        <v>2065</v>
      </c>
      <c r="C2441" s="22" t="s">
        <v>30</v>
      </c>
      <c r="D2441" s="22" t="s">
        <v>31</v>
      </c>
      <c r="E2441" s="22"/>
      <c r="F2441" s="22" t="s">
        <v>3464</v>
      </c>
      <c r="G2441" s="23" t="n">
        <v>45770</v>
      </c>
      <c r="H2441" s="22" t="s">
        <v>5281</v>
      </c>
      <c r="I2441" s="22"/>
      <c r="J2441" s="22" t="s">
        <v>34</v>
      </c>
      <c r="K2441" s="22" t="s">
        <v>35</v>
      </c>
      <c r="L2441" s="24" t="s">
        <v>5282</v>
      </c>
      <c r="M2441" s="17" t="str">
        <f aca="false">IF(COUNTIF(поверки!$H$6:$H$3175,поверки!$H2441)&gt;1,"Дубликат","")</f>
        <v/>
      </c>
      <c r="N2441" s="17" t="str">
        <f aca="false">IF(COUNTIF(поверки!$L$6:$L$3175,поверки!$L2441)&gt;1,"Дубликат","")</f>
        <v/>
      </c>
      <c r="O2441" s="18" t="n">
        <v>2436</v>
      </c>
      <c r="P2441" s="17" t="str">
        <f aca="false">CONCATENATE(TEXT(MONTH(поверки!$G2441),"00"),"/",TEXT(поверки!$O2441,"000"), "/",TEXT(YEAR(поверки!$G2441)-2000,"00"))</f>
        <v>04/2436/25</v>
      </c>
      <c r="Q2441" s="17" t="str">
        <f aca="false">VLOOKUP(поверки!$F2441,'соответстиви ОТ типу'!$K$4:$M$344,2,FALSE())</f>
        <v>Уровнемер</v>
      </c>
      <c r="R2441" s="17" t="s">
        <v>37</v>
      </c>
      <c r="S2441" s="17" t="s">
        <v>3467</v>
      </c>
      <c r="T2441" s="17" t="n">
        <v>7</v>
      </c>
      <c r="U2441" s="19" t="n">
        <f aca="false">VLOOKUP(поверки!$T2441,'Акты п-п'!$C$5:$I$57,2,FALSE())</f>
        <v>45768</v>
      </c>
      <c r="V2441" s="19" t="n">
        <f aca="false">VLOOKUP(поверки!$T2441,'Акты п-п'!$C$5:$I$57,3,FALSE())</f>
        <v>45772</v>
      </c>
      <c r="W2441" s="17" t="str">
        <f aca="false">VLOOKUP(поверки!$T2441,'Акты п-п'!$C$5:$I$57,5,FALSE())</f>
        <v>Кадыков П.Ю.</v>
      </c>
      <c r="X2441" s="17" t="n">
        <f aca="false">поверки!$G2441-поверки!$U2441</f>
        <v>2</v>
      </c>
      <c r="Y2441" s="17" t="n">
        <f aca="false">поверки!$V2441-поверки!$G2441</f>
        <v>2</v>
      </c>
      <c r="Z2441" s="17" t="str">
        <f aca="false">CONCATENATE(поверки!$Q2441," ",поверки!$S2441," номер ",поверки!$H2441)</f>
        <v>Уровнемер Levelflex FMP54 номер R8000B0112F</v>
      </c>
    </row>
    <row r="2442" customFormat="false" ht="17.9" hidden="true" customHeight="false" outlineLevel="0" collapsed="false">
      <c r="B2442" s="21" t="s">
        <v>2065</v>
      </c>
      <c r="C2442" s="22" t="s">
        <v>30</v>
      </c>
      <c r="D2442" s="22" t="s">
        <v>31</v>
      </c>
      <c r="E2442" s="22"/>
      <c r="F2442" s="22" t="s">
        <v>3464</v>
      </c>
      <c r="G2442" s="23" t="n">
        <v>45770</v>
      </c>
      <c r="H2442" s="22" t="s">
        <v>5283</v>
      </c>
      <c r="I2442" s="22"/>
      <c r="J2442" s="22" t="s">
        <v>34</v>
      </c>
      <c r="K2442" s="22" t="s">
        <v>35</v>
      </c>
      <c r="L2442" s="24" t="s">
        <v>5284</v>
      </c>
      <c r="M2442" s="17" t="str">
        <f aca="false">IF(COUNTIF(поверки!$H$6:$H$3175,поверки!$H2442)&gt;1,"Дубликат","")</f>
        <v/>
      </c>
      <c r="N2442" s="17" t="str">
        <f aca="false">IF(COUNTIF(поверки!$L$6:$L$3175,поверки!$L2442)&gt;1,"Дубликат","")</f>
        <v/>
      </c>
      <c r="O2442" s="18" t="n">
        <v>2437</v>
      </c>
      <c r="P2442" s="17" t="str">
        <f aca="false">CONCATENATE(TEXT(MONTH(поверки!$G2442),"00"),"/",TEXT(поверки!$O2442,"000"), "/",TEXT(YEAR(поверки!$G2442)-2000,"00"))</f>
        <v>04/2437/25</v>
      </c>
      <c r="Q2442" s="17" t="str">
        <f aca="false">VLOOKUP(поверки!$F2442,'соответстиви ОТ типу'!$K$4:$M$344,2,FALSE())</f>
        <v>Уровнемер</v>
      </c>
      <c r="R2442" s="17" t="s">
        <v>37</v>
      </c>
      <c r="S2442" s="17" t="s">
        <v>3467</v>
      </c>
      <c r="T2442" s="17" t="n">
        <v>7</v>
      </c>
      <c r="U2442" s="19" t="n">
        <f aca="false">VLOOKUP(поверки!$T2442,'Акты п-п'!$C$5:$I$57,2,FALSE())</f>
        <v>45768</v>
      </c>
      <c r="V2442" s="19" t="n">
        <f aca="false">VLOOKUP(поверки!$T2442,'Акты п-п'!$C$5:$I$57,3,FALSE())</f>
        <v>45772</v>
      </c>
      <c r="W2442" s="17" t="str">
        <f aca="false">VLOOKUP(поверки!$T2442,'Акты п-п'!$C$5:$I$57,5,FALSE())</f>
        <v>Кадыков П.Ю.</v>
      </c>
      <c r="X2442" s="17" t="n">
        <f aca="false">поверки!$G2442-поверки!$U2442</f>
        <v>2</v>
      </c>
      <c r="Y2442" s="17" t="n">
        <f aca="false">поверки!$V2442-поверки!$G2442</f>
        <v>2</v>
      </c>
      <c r="Z2442" s="17" t="str">
        <f aca="false">CONCATENATE(поверки!$Q2442," ",поверки!$S2442," номер ",поверки!$H2442)</f>
        <v>Уровнемер Levelflex FMP54 номер R8000C0112F</v>
      </c>
    </row>
    <row r="2443" customFormat="false" ht="17.9" hidden="true" customHeight="false" outlineLevel="0" collapsed="false">
      <c r="B2443" s="21" t="s">
        <v>2065</v>
      </c>
      <c r="C2443" s="22" t="s">
        <v>30</v>
      </c>
      <c r="D2443" s="22" t="s">
        <v>31</v>
      </c>
      <c r="E2443" s="22"/>
      <c r="F2443" s="22" t="s">
        <v>3464</v>
      </c>
      <c r="G2443" s="23" t="n">
        <v>45770</v>
      </c>
      <c r="H2443" s="22" t="s">
        <v>5285</v>
      </c>
      <c r="I2443" s="22"/>
      <c r="J2443" s="22" t="s">
        <v>34</v>
      </c>
      <c r="K2443" s="22" t="s">
        <v>35</v>
      </c>
      <c r="L2443" s="24" t="s">
        <v>5286</v>
      </c>
      <c r="M2443" s="17" t="str">
        <f aca="false">IF(COUNTIF(поверки!$H$6:$H$3175,поверки!$H2443)&gt;1,"Дубликат","")</f>
        <v/>
      </c>
      <c r="N2443" s="17" t="str">
        <f aca="false">IF(COUNTIF(поверки!$L$6:$L$3175,поверки!$L2443)&gt;1,"Дубликат","")</f>
        <v/>
      </c>
      <c r="O2443" s="18" t="n">
        <v>2438</v>
      </c>
      <c r="P2443" s="17" t="str">
        <f aca="false">CONCATENATE(TEXT(MONTH(поверки!$G2443),"00"),"/",TEXT(поверки!$O2443,"000"), "/",TEXT(YEAR(поверки!$G2443)-2000,"00"))</f>
        <v>04/2438/25</v>
      </c>
      <c r="Q2443" s="17" t="str">
        <f aca="false">VLOOKUP(поверки!$F2443,'соответстиви ОТ типу'!$K$4:$M$344,2,FALSE())</f>
        <v>Уровнемер</v>
      </c>
      <c r="R2443" s="17" t="s">
        <v>42</v>
      </c>
      <c r="S2443" s="17" t="s">
        <v>3467</v>
      </c>
      <c r="T2443" s="17" t="n">
        <v>7</v>
      </c>
      <c r="U2443" s="19" t="n">
        <f aca="false">VLOOKUP(поверки!$T2443,'Акты п-п'!$C$5:$I$57,2,FALSE())</f>
        <v>45768</v>
      </c>
      <c r="V2443" s="19" t="n">
        <f aca="false">VLOOKUP(поверки!$T2443,'Акты п-п'!$C$5:$I$57,3,FALSE())</f>
        <v>45772</v>
      </c>
      <c r="W2443" s="17" t="str">
        <f aca="false">VLOOKUP(поверки!$T2443,'Акты п-п'!$C$5:$I$57,5,FALSE())</f>
        <v>Кадыков П.Ю.</v>
      </c>
      <c r="X2443" s="17" t="n">
        <f aca="false">поверки!$G2443-поверки!$U2443</f>
        <v>2</v>
      </c>
      <c r="Y2443" s="17" t="n">
        <f aca="false">поверки!$V2443-поверки!$G2443</f>
        <v>2</v>
      </c>
      <c r="Z2443" s="17" t="str">
        <f aca="false">CONCATENATE(поверки!$Q2443," ",поверки!$S2443," номер ",поверки!$H2443)</f>
        <v>Уровнемер Levelflex FMP54 номер R8000D0112F</v>
      </c>
    </row>
    <row r="2444" customFormat="false" ht="17.9" hidden="true" customHeight="false" outlineLevel="0" collapsed="false">
      <c r="B2444" s="21" t="s">
        <v>2065</v>
      </c>
      <c r="C2444" s="22" t="s">
        <v>30</v>
      </c>
      <c r="D2444" s="22" t="s">
        <v>31</v>
      </c>
      <c r="E2444" s="22"/>
      <c r="F2444" s="22" t="s">
        <v>3253</v>
      </c>
      <c r="G2444" s="23" t="n">
        <v>45770</v>
      </c>
      <c r="H2444" s="22" t="s">
        <v>5287</v>
      </c>
      <c r="I2444" s="22"/>
      <c r="J2444" s="22" t="s">
        <v>34</v>
      </c>
      <c r="K2444" s="22" t="s">
        <v>35</v>
      </c>
      <c r="L2444" s="24" t="s">
        <v>5288</v>
      </c>
      <c r="M2444" s="17" t="str">
        <f aca="false">IF(COUNTIF(поверки!$H$6:$H$3175,поверки!$H2444)&gt;1,"Дубликат","")</f>
        <v/>
      </c>
      <c r="N2444" s="17" t="str">
        <f aca="false">IF(COUNTIF(поверки!$L$6:$L$3175,поверки!$L2444)&gt;1,"Дубликат","")</f>
        <v/>
      </c>
      <c r="O2444" s="18" t="n">
        <v>2439</v>
      </c>
      <c r="P2444" s="17" t="str">
        <f aca="false">CONCATENATE(TEXT(MONTH(поверки!$G2444),"00"),"/",TEXT(поверки!$O2444,"000"), "/",TEXT(YEAR(поверки!$G2444)-2000,"00"))</f>
        <v>04/2439/25</v>
      </c>
      <c r="Q2444" s="17" t="str">
        <f aca="false">VLOOKUP(поверки!$F2444,'соответстиви ОТ типу'!$K$4:$M$344,2,FALSE())</f>
        <v>Уровнемер</v>
      </c>
      <c r="R2444" s="17" t="s">
        <v>42</v>
      </c>
      <c r="S2444" s="17" t="s">
        <v>3256</v>
      </c>
      <c r="T2444" s="17" t="n">
        <v>7</v>
      </c>
      <c r="U2444" s="19" t="n">
        <f aca="false">VLOOKUP(поверки!$T2444,'Акты п-п'!$C$5:$I$57,2,FALSE())</f>
        <v>45768</v>
      </c>
      <c r="V2444" s="19" t="n">
        <f aca="false">VLOOKUP(поверки!$T2444,'Акты п-п'!$C$5:$I$57,3,FALSE())</f>
        <v>45772</v>
      </c>
      <c r="W2444" s="17" t="str">
        <f aca="false">VLOOKUP(поверки!$T2444,'Акты п-п'!$C$5:$I$57,5,FALSE())</f>
        <v>Кадыков П.Ю.</v>
      </c>
      <c r="X2444" s="17" t="n">
        <f aca="false">поверки!$G2444-поверки!$U2444</f>
        <v>2</v>
      </c>
      <c r="Y2444" s="17" t="n">
        <f aca="false">поверки!$V2444-поверки!$G2444</f>
        <v>2</v>
      </c>
      <c r="Z2444" s="17" t="str">
        <f aca="false">CONCATENATE(поверки!$Q2444," ",поверки!$S2444," номер ",поверки!$H2444)</f>
        <v>Уровнемер VEGAFLEX61 номер 17582187</v>
      </c>
    </row>
    <row r="2445" customFormat="false" ht="17.9" hidden="true" customHeight="false" outlineLevel="0" collapsed="false">
      <c r="B2445" s="21" t="s">
        <v>290</v>
      </c>
      <c r="C2445" s="22" t="s">
        <v>30</v>
      </c>
      <c r="D2445" s="22" t="s">
        <v>31</v>
      </c>
      <c r="E2445" s="22"/>
      <c r="F2445" s="22" t="s">
        <v>1958</v>
      </c>
      <c r="G2445" s="23" t="n">
        <v>45770</v>
      </c>
      <c r="H2445" s="22" t="s">
        <v>5289</v>
      </c>
      <c r="I2445" s="22"/>
      <c r="J2445" s="22" t="s">
        <v>34</v>
      </c>
      <c r="K2445" s="22" t="s">
        <v>35</v>
      </c>
      <c r="L2445" s="24" t="s">
        <v>5290</v>
      </c>
      <c r="M2445" s="17" t="str">
        <f aca="false">IF(COUNTIF(поверки!$H$6:$H$3175,поверки!$H2445)&gt;1,"Дубликат","")</f>
        <v/>
      </c>
      <c r="N2445" s="17" t="str">
        <f aca="false">IF(COUNTIF(поверки!$L$6:$L$3175,поверки!$L2445)&gt;1,"Дубликат","")</f>
        <v/>
      </c>
      <c r="O2445" s="18" t="n">
        <v>2440</v>
      </c>
      <c r="P2445" s="17" t="str">
        <f aca="false">CONCATENATE(TEXT(MONTH(поверки!$G2445),"00"),"/",TEXT(поверки!$O2445,"000"), "/",TEXT(YEAR(поверки!$G2445)-2000,"00"))</f>
        <v>04/2440/25</v>
      </c>
      <c r="Q2445" s="17" t="str">
        <f aca="false">VLOOKUP(поверки!$F2445,'соответстиви ОТ типу'!$K$4:$M$344,2,FALSE())</f>
        <v>Манометр</v>
      </c>
      <c r="R2445" s="17" t="s">
        <v>46</v>
      </c>
      <c r="S2445" s="17" t="s">
        <v>5291</v>
      </c>
      <c r="T2445" s="17" t="n">
        <v>7</v>
      </c>
      <c r="U2445" s="19" t="n">
        <f aca="false">VLOOKUP(поверки!$T2445,'Акты п-п'!$C$5:$I$57,2,FALSE())</f>
        <v>45768</v>
      </c>
      <c r="V2445" s="19" t="n">
        <f aca="false">VLOOKUP(поверки!$T2445,'Акты п-п'!$C$5:$I$57,3,FALSE())</f>
        <v>45772</v>
      </c>
      <c r="W2445" s="17" t="str">
        <f aca="false">VLOOKUP(поверки!$T2445,'Акты п-п'!$C$5:$I$57,5,FALSE())</f>
        <v>Кадыков П.Ю.</v>
      </c>
      <c r="X2445" s="17" t="n">
        <f aca="false">поверки!$G2445-поверки!$U2445</f>
        <v>2</v>
      </c>
      <c r="Y2445" s="17" t="n">
        <f aca="false">поверки!$V2445-поверки!$G2445</f>
        <v>2</v>
      </c>
      <c r="Z2445" s="17" t="str">
        <f aca="false">CONCATENATE(поверки!$Q2445," ",поверки!$S2445," номер ",поверки!$H2445)</f>
        <v>Манометр 733.14.160 номер 00625</v>
      </c>
    </row>
    <row r="2446" customFormat="false" ht="17.9" hidden="true" customHeight="false" outlineLevel="0" collapsed="false">
      <c r="B2446" s="21" t="s">
        <v>290</v>
      </c>
      <c r="C2446" s="22" t="s">
        <v>30</v>
      </c>
      <c r="D2446" s="22" t="s">
        <v>31</v>
      </c>
      <c r="E2446" s="22"/>
      <c r="F2446" s="22" t="s">
        <v>1958</v>
      </c>
      <c r="G2446" s="23" t="n">
        <v>45770</v>
      </c>
      <c r="H2446" s="22" t="s">
        <v>5292</v>
      </c>
      <c r="I2446" s="22"/>
      <c r="J2446" s="22" t="s">
        <v>34</v>
      </c>
      <c r="K2446" s="22" t="s">
        <v>35</v>
      </c>
      <c r="L2446" s="24" t="s">
        <v>5293</v>
      </c>
      <c r="M2446" s="17" t="str">
        <f aca="false">IF(COUNTIF(поверки!$H$6:$H$3175,поверки!$H2446)&gt;1,"Дубликат","")</f>
        <v/>
      </c>
      <c r="N2446" s="17" t="str">
        <f aca="false">IF(COUNTIF(поверки!$L$6:$L$3175,поверки!$L2446)&gt;1,"Дубликат","")</f>
        <v/>
      </c>
      <c r="O2446" s="18" t="n">
        <v>2441</v>
      </c>
      <c r="P2446" s="17" t="str">
        <f aca="false">CONCATENATE(TEXT(MONTH(поверки!$G2446),"00"),"/",TEXT(поверки!$O2446,"000"), "/",TEXT(YEAR(поверки!$G2446)-2000,"00"))</f>
        <v>04/2441/25</v>
      </c>
      <c r="Q2446" s="17" t="str">
        <f aca="false">VLOOKUP(поверки!$F2446,'соответстиви ОТ типу'!$K$4:$M$344,2,FALSE())</f>
        <v>Манометр</v>
      </c>
      <c r="R2446" s="17" t="s">
        <v>46</v>
      </c>
      <c r="S2446" s="17" t="s">
        <v>5291</v>
      </c>
      <c r="T2446" s="17" t="n">
        <v>7</v>
      </c>
      <c r="U2446" s="19" t="n">
        <f aca="false">VLOOKUP(поверки!$T2446,'Акты п-п'!$C$5:$I$57,2,FALSE())</f>
        <v>45768</v>
      </c>
      <c r="V2446" s="19" t="n">
        <f aca="false">VLOOKUP(поверки!$T2446,'Акты п-п'!$C$5:$I$57,3,FALSE())</f>
        <v>45772</v>
      </c>
      <c r="W2446" s="17" t="str">
        <f aca="false">VLOOKUP(поверки!$T2446,'Акты п-п'!$C$5:$I$57,5,FALSE())</f>
        <v>Кадыков П.Ю.</v>
      </c>
      <c r="X2446" s="17" t="n">
        <f aca="false">поверки!$G2446-поверки!$U2446</f>
        <v>2</v>
      </c>
      <c r="Y2446" s="17" t="n">
        <f aca="false">поверки!$V2446-поверки!$G2446</f>
        <v>2</v>
      </c>
      <c r="Z2446" s="17" t="str">
        <f aca="false">CONCATENATE(поверки!$Q2446," ",поверки!$S2446," номер ",поверки!$H2446)</f>
        <v>Манометр 733.14.160 номер 00626</v>
      </c>
    </row>
    <row r="2447" customFormat="false" ht="17.9" hidden="true" customHeight="false" outlineLevel="0" collapsed="false">
      <c r="B2447" s="21" t="s">
        <v>290</v>
      </c>
      <c r="C2447" s="22" t="s">
        <v>30</v>
      </c>
      <c r="D2447" s="22" t="s">
        <v>31</v>
      </c>
      <c r="E2447" s="22"/>
      <c r="F2447" s="22" t="s">
        <v>1958</v>
      </c>
      <c r="G2447" s="23" t="n">
        <v>45770</v>
      </c>
      <c r="H2447" s="22" t="s">
        <v>5294</v>
      </c>
      <c r="I2447" s="22"/>
      <c r="J2447" s="22" t="s">
        <v>34</v>
      </c>
      <c r="K2447" s="22" t="s">
        <v>35</v>
      </c>
      <c r="L2447" s="24" t="s">
        <v>5295</v>
      </c>
      <c r="M2447" s="17" t="str">
        <f aca="false">IF(COUNTIF(поверки!$H$6:$H$3175,поверки!$H2447)&gt;1,"Дубликат","")</f>
        <v/>
      </c>
      <c r="N2447" s="17" t="str">
        <f aca="false">IF(COUNTIF(поверки!$L$6:$L$3175,поверки!$L2447)&gt;1,"Дубликат","")</f>
        <v/>
      </c>
      <c r="O2447" s="18" t="n">
        <v>2442</v>
      </c>
      <c r="P2447" s="17" t="str">
        <f aca="false">CONCATENATE(TEXT(MONTH(поверки!$G2447),"00"),"/",TEXT(поверки!$O2447,"000"), "/",TEXT(YEAR(поверки!$G2447)-2000,"00"))</f>
        <v>04/2442/25</v>
      </c>
      <c r="Q2447" s="17" t="str">
        <f aca="false">VLOOKUP(поверки!$F2447,'соответстиви ОТ типу'!$K$4:$M$344,2,FALSE())</f>
        <v>Манометр</v>
      </c>
      <c r="R2447" s="17" t="s">
        <v>46</v>
      </c>
      <c r="S2447" s="17" t="s">
        <v>5296</v>
      </c>
      <c r="T2447" s="17" t="n">
        <v>7</v>
      </c>
      <c r="U2447" s="19" t="n">
        <f aca="false">VLOOKUP(поверки!$T2447,'Акты п-п'!$C$5:$I$57,2,FALSE())</f>
        <v>45768</v>
      </c>
      <c r="V2447" s="19" t="n">
        <f aca="false">VLOOKUP(поверки!$T2447,'Акты п-п'!$C$5:$I$57,3,FALSE())</f>
        <v>45772</v>
      </c>
      <c r="W2447" s="17" t="str">
        <f aca="false">VLOOKUP(поверки!$T2447,'Акты п-п'!$C$5:$I$57,5,FALSE())</f>
        <v>Кадыков П.Ю.</v>
      </c>
      <c r="X2447" s="17" t="n">
        <f aca="false">поверки!$G2447-поверки!$U2447</f>
        <v>2</v>
      </c>
      <c r="Y2447" s="17" t="n">
        <f aca="false">поверки!$V2447-поверки!$G2447</f>
        <v>2</v>
      </c>
      <c r="Z2447" s="17" t="str">
        <f aca="false">CONCATENATE(поверки!$Q2447," ",поверки!$S2447," номер ",поверки!$H2447)</f>
        <v>Манометр 733.14.100 номер 02715</v>
      </c>
    </row>
    <row r="2448" customFormat="false" ht="17.9" hidden="true" customHeight="false" outlineLevel="0" collapsed="false">
      <c r="B2448" s="21" t="s">
        <v>290</v>
      </c>
      <c r="C2448" s="22" t="s">
        <v>30</v>
      </c>
      <c r="D2448" s="22" t="s">
        <v>31</v>
      </c>
      <c r="E2448" s="22"/>
      <c r="F2448" s="22" t="s">
        <v>1958</v>
      </c>
      <c r="G2448" s="23" t="n">
        <v>45770</v>
      </c>
      <c r="H2448" s="22" t="s">
        <v>5297</v>
      </c>
      <c r="I2448" s="22"/>
      <c r="J2448" s="22" t="s">
        <v>34</v>
      </c>
      <c r="K2448" s="22" t="s">
        <v>35</v>
      </c>
      <c r="L2448" s="24" t="s">
        <v>5298</v>
      </c>
      <c r="M2448" s="17" t="str">
        <f aca="false">IF(COUNTIF(поверки!$H$6:$H$3175,поверки!$H2448)&gt;1,"Дубликат","")</f>
        <v/>
      </c>
      <c r="N2448" s="17" t="str">
        <f aca="false">IF(COUNTIF(поверки!$L$6:$L$3175,поверки!$L2448)&gt;1,"Дубликат","")</f>
        <v/>
      </c>
      <c r="O2448" s="18" t="n">
        <v>2443</v>
      </c>
      <c r="P2448" s="17" t="str">
        <f aca="false">CONCATENATE(TEXT(MONTH(поверки!$G2448),"00"),"/",TEXT(поверки!$O2448,"000"), "/",TEXT(YEAR(поверки!$G2448)-2000,"00"))</f>
        <v>04/2443/25</v>
      </c>
      <c r="Q2448" s="17" t="str">
        <f aca="false">VLOOKUP(поверки!$F2448,'соответстиви ОТ типу'!$K$4:$M$344,2,FALSE())</f>
        <v>Манометр</v>
      </c>
      <c r="R2448" s="17" t="s">
        <v>46</v>
      </c>
      <c r="S2448" s="17" t="s">
        <v>5296</v>
      </c>
      <c r="T2448" s="17" t="n">
        <v>7</v>
      </c>
      <c r="U2448" s="19" t="n">
        <f aca="false">VLOOKUP(поверки!$T2448,'Акты п-п'!$C$5:$I$57,2,FALSE())</f>
        <v>45768</v>
      </c>
      <c r="V2448" s="19" t="n">
        <f aca="false">VLOOKUP(поверки!$T2448,'Акты п-п'!$C$5:$I$57,3,FALSE())</f>
        <v>45772</v>
      </c>
      <c r="W2448" s="17" t="str">
        <f aca="false">VLOOKUP(поверки!$T2448,'Акты п-п'!$C$5:$I$57,5,FALSE())</f>
        <v>Кадыков П.Ю.</v>
      </c>
      <c r="X2448" s="17" t="n">
        <f aca="false">поверки!$G2448-поверки!$U2448</f>
        <v>2</v>
      </c>
      <c r="Y2448" s="17" t="n">
        <f aca="false">поверки!$V2448-поверки!$G2448</f>
        <v>2</v>
      </c>
      <c r="Z2448" s="17" t="str">
        <f aca="false">CONCATENATE(поверки!$Q2448," ",поверки!$S2448," номер ",поверки!$H2448)</f>
        <v>Манометр 733.14.100 номер 02716</v>
      </c>
    </row>
    <row r="2449" customFormat="false" ht="17.9" hidden="true" customHeight="false" outlineLevel="0" collapsed="false">
      <c r="B2449" s="21" t="s">
        <v>290</v>
      </c>
      <c r="C2449" s="22" t="s">
        <v>30</v>
      </c>
      <c r="D2449" s="22" t="s">
        <v>31</v>
      </c>
      <c r="E2449" s="22"/>
      <c r="F2449" s="22" t="s">
        <v>1958</v>
      </c>
      <c r="G2449" s="23" t="n">
        <v>45770</v>
      </c>
      <c r="H2449" s="22" t="s">
        <v>5299</v>
      </c>
      <c r="I2449" s="22"/>
      <c r="J2449" s="22" t="s">
        <v>34</v>
      </c>
      <c r="K2449" s="22" t="s">
        <v>35</v>
      </c>
      <c r="L2449" s="24" t="s">
        <v>5300</v>
      </c>
      <c r="M2449" s="17" t="str">
        <f aca="false">IF(COUNTIF(поверки!$H$6:$H$3175,поверки!$H2449)&gt;1,"Дубликат","")</f>
        <v/>
      </c>
      <c r="N2449" s="17" t="str">
        <f aca="false">IF(COUNTIF(поверки!$L$6:$L$3175,поверки!$L2449)&gt;1,"Дубликат","")</f>
        <v/>
      </c>
      <c r="O2449" s="18" t="n">
        <v>2444</v>
      </c>
      <c r="P2449" s="17" t="str">
        <f aca="false">CONCATENATE(TEXT(MONTH(поверки!$G2449),"00"),"/",TEXT(поверки!$O2449,"000"), "/",TEXT(YEAR(поверки!$G2449)-2000,"00"))</f>
        <v>04/2444/25</v>
      </c>
      <c r="Q2449" s="17" t="str">
        <f aca="false">VLOOKUP(поверки!$F2449,'соответстиви ОТ типу'!$K$4:$M$344,2,FALSE())</f>
        <v>Манометр</v>
      </c>
      <c r="R2449" s="17" t="s">
        <v>46</v>
      </c>
      <c r="S2449" s="17" t="s">
        <v>5296</v>
      </c>
      <c r="T2449" s="17" t="n">
        <v>7</v>
      </c>
      <c r="U2449" s="19" t="n">
        <f aca="false">VLOOKUP(поверки!$T2449,'Акты п-п'!$C$5:$I$57,2,FALSE())</f>
        <v>45768</v>
      </c>
      <c r="V2449" s="19" t="n">
        <f aca="false">VLOOKUP(поверки!$T2449,'Акты п-п'!$C$5:$I$57,3,FALSE())</f>
        <v>45772</v>
      </c>
      <c r="W2449" s="17" t="str">
        <f aca="false">VLOOKUP(поверки!$T2449,'Акты п-п'!$C$5:$I$57,5,FALSE())</f>
        <v>Кадыков П.Ю.</v>
      </c>
      <c r="X2449" s="17" t="n">
        <f aca="false">поверки!$G2449-поверки!$U2449</f>
        <v>2</v>
      </c>
      <c r="Y2449" s="17" t="n">
        <f aca="false">поверки!$V2449-поверки!$G2449</f>
        <v>2</v>
      </c>
      <c r="Z2449" s="17" t="str">
        <f aca="false">CONCATENATE(поверки!$Q2449," ",поверки!$S2449," номер ",поверки!$H2449)</f>
        <v>Манометр 733.14.100 номер 02717</v>
      </c>
    </row>
    <row r="2450" customFormat="false" ht="17.9" hidden="true" customHeight="false" outlineLevel="0" collapsed="false">
      <c r="B2450" s="21" t="s">
        <v>290</v>
      </c>
      <c r="C2450" s="22" t="s">
        <v>30</v>
      </c>
      <c r="D2450" s="22" t="s">
        <v>31</v>
      </c>
      <c r="E2450" s="22"/>
      <c r="F2450" s="22" t="s">
        <v>1958</v>
      </c>
      <c r="G2450" s="23" t="n">
        <v>45770</v>
      </c>
      <c r="H2450" s="22" t="s">
        <v>5301</v>
      </c>
      <c r="I2450" s="22"/>
      <c r="J2450" s="22" t="s">
        <v>34</v>
      </c>
      <c r="K2450" s="22" t="s">
        <v>35</v>
      </c>
      <c r="L2450" s="24" t="s">
        <v>5302</v>
      </c>
      <c r="M2450" s="17" t="str">
        <f aca="false">IF(COUNTIF(поверки!$H$6:$H$3175,поверки!$H2450)&gt;1,"Дубликат","")</f>
        <v/>
      </c>
      <c r="N2450" s="17" t="str">
        <f aca="false">IF(COUNTIF(поверки!$L$6:$L$3175,поверки!$L2450)&gt;1,"Дубликат","")</f>
        <v/>
      </c>
      <c r="O2450" s="18" t="n">
        <v>2445</v>
      </c>
      <c r="P2450" s="17" t="str">
        <f aca="false">CONCATENATE(TEXT(MONTH(поверки!$G2450),"00"),"/",TEXT(поверки!$O2450,"000"), "/",TEXT(YEAR(поверки!$G2450)-2000,"00"))</f>
        <v>04/2445/25</v>
      </c>
      <c r="Q2450" s="17" t="str">
        <f aca="false">VLOOKUP(поверки!$F2450,'соответстиви ОТ типу'!$K$4:$M$344,2,FALSE())</f>
        <v>Манометр</v>
      </c>
      <c r="R2450" s="17" t="s">
        <v>46</v>
      </c>
      <c r="S2450" s="17" t="s">
        <v>5296</v>
      </c>
      <c r="T2450" s="17" t="n">
        <v>7</v>
      </c>
      <c r="U2450" s="19" t="n">
        <f aca="false">VLOOKUP(поверки!$T2450,'Акты п-п'!$C$5:$I$57,2,FALSE())</f>
        <v>45768</v>
      </c>
      <c r="V2450" s="19" t="n">
        <f aca="false">VLOOKUP(поверки!$T2450,'Акты п-п'!$C$5:$I$57,3,FALSE())</f>
        <v>45772</v>
      </c>
      <c r="W2450" s="17" t="str">
        <f aca="false">VLOOKUP(поверки!$T2450,'Акты п-п'!$C$5:$I$57,5,FALSE())</f>
        <v>Кадыков П.Ю.</v>
      </c>
      <c r="X2450" s="17" t="n">
        <f aca="false">поверки!$G2450-поверки!$U2450</f>
        <v>2</v>
      </c>
      <c r="Y2450" s="17" t="n">
        <f aca="false">поверки!$V2450-поверки!$G2450</f>
        <v>2</v>
      </c>
      <c r="Z2450" s="17" t="str">
        <f aca="false">CONCATENATE(поверки!$Q2450," ",поверки!$S2450," номер ",поверки!$H2450)</f>
        <v>Манометр 733.14.100 номер 02718</v>
      </c>
    </row>
    <row r="2451" customFormat="false" ht="17.9" hidden="true" customHeight="false" outlineLevel="0" collapsed="false">
      <c r="B2451" s="21" t="s">
        <v>29</v>
      </c>
      <c r="C2451" s="22" t="s">
        <v>30</v>
      </c>
      <c r="D2451" s="22" t="s">
        <v>31</v>
      </c>
      <c r="E2451" s="22"/>
      <c r="F2451" s="22" t="s">
        <v>5303</v>
      </c>
      <c r="G2451" s="23" t="n">
        <v>45770</v>
      </c>
      <c r="H2451" s="22" t="s">
        <v>5304</v>
      </c>
      <c r="I2451" s="22"/>
      <c r="J2451" s="22" t="s">
        <v>34</v>
      </c>
      <c r="K2451" s="22" t="s">
        <v>35</v>
      </c>
      <c r="L2451" s="24" t="s">
        <v>5305</v>
      </c>
      <c r="M2451" s="17" t="str">
        <f aca="false">IF(COUNTIF(поверки!$H$6:$H$3175,поверки!$H2451)&gt;1,"Дубликат","")</f>
        <v/>
      </c>
      <c r="N2451" s="17" t="str">
        <f aca="false">IF(COUNTIF(поверки!$L$6:$L$3175,поверки!$L2451)&gt;1,"Дубликат","")</f>
        <v/>
      </c>
      <c r="O2451" s="18" t="n">
        <v>2446</v>
      </c>
      <c r="P2451" s="17" t="str">
        <f aca="false">CONCATENATE(TEXT(MONTH(поверки!$G2451),"00"),"/",TEXT(поверки!$O2451,"000"), "/",TEXT(YEAR(поверки!$G2451)-2000,"00"))</f>
        <v>04/2446/25</v>
      </c>
      <c r="Q2451" s="17" t="str">
        <f aca="false">VLOOKUP(поверки!$F2451,'соответстиви ОТ типу'!$K$4:$M$344,2,FALSE())</f>
        <v>Контроллер</v>
      </c>
      <c r="R2451" s="17" t="s">
        <v>4406</v>
      </c>
      <c r="S2451" s="17" t="s">
        <v>5306</v>
      </c>
      <c r="T2451" s="17" t="n">
        <v>7</v>
      </c>
      <c r="U2451" s="19" t="n">
        <f aca="false">VLOOKUP(поверки!$T2451,'Акты п-п'!$C$5:$I$57,2,FALSE())</f>
        <v>45768</v>
      </c>
      <c r="V2451" s="19" t="n">
        <f aca="false">VLOOKUP(поверки!$T2451,'Акты п-п'!$C$5:$I$57,3,FALSE())</f>
        <v>45772</v>
      </c>
      <c r="W2451" s="17" t="str">
        <f aca="false">VLOOKUP(поверки!$T2451,'Акты п-п'!$C$5:$I$57,5,FALSE())</f>
        <v>Кадыков П.Ю.</v>
      </c>
      <c r="X2451" s="17" t="n">
        <f aca="false">поверки!$G2451-поверки!$U2451</f>
        <v>2</v>
      </c>
      <c r="Y2451" s="17" t="n">
        <f aca="false">поверки!$V2451-поверки!$G2451</f>
        <v>2</v>
      </c>
      <c r="Z2451" s="17" t="str">
        <f aca="false">CONCATENATE(поверки!$Q2451," ",поверки!$S2451," номер ",поверки!$H2451)</f>
        <v>Контроллер ExperionPKS номер 202/85683 MSID/ESID ANTTYU04</v>
      </c>
    </row>
    <row r="2452" customFormat="false" ht="17.9" hidden="true" customHeight="false" outlineLevel="0" collapsed="false">
      <c r="B2452" s="21" t="s">
        <v>198</v>
      </c>
      <c r="C2452" s="22" t="s">
        <v>30</v>
      </c>
      <c r="D2452" s="22" t="s">
        <v>31</v>
      </c>
      <c r="E2452" s="22"/>
      <c r="F2452" s="22" t="s">
        <v>266</v>
      </c>
      <c r="G2452" s="23" t="n">
        <v>45770</v>
      </c>
      <c r="H2452" s="22" t="s">
        <v>5307</v>
      </c>
      <c r="I2452" s="22"/>
      <c r="J2452" s="22" t="s">
        <v>34</v>
      </c>
      <c r="K2452" s="22" t="s">
        <v>35</v>
      </c>
      <c r="L2452" s="24" t="s">
        <v>5308</v>
      </c>
      <c r="M2452" s="17" t="str">
        <f aca="false">IF(COUNTIF(поверки!$H$6:$H$3175,поверки!$H2452)&gt;1,"Дубликат","")</f>
        <v/>
      </c>
      <c r="N2452" s="17" t="str">
        <f aca="false">IF(COUNTIF(поверки!$L$6:$L$3175,поверки!$L2452)&gt;1,"Дубликат","")</f>
        <v/>
      </c>
      <c r="O2452" s="18" t="n">
        <v>2447</v>
      </c>
      <c r="P2452" s="17" t="str">
        <f aca="false">CONCATENATE(TEXT(MONTH(поверки!$G2452),"00"),"/",TEXT(поверки!$O2452,"000"), "/",TEXT(YEAR(поверки!$G2452)-2000,"00"))</f>
        <v>04/2447/25</v>
      </c>
      <c r="Q2452" s="17" t="str">
        <f aca="false">VLOOKUP(поверки!$F2452,'соответстиви ОТ типу'!$K$4:$M$344,2,FALSE())</f>
        <v>Преобразователь давления</v>
      </c>
      <c r="R2452" s="17" t="s">
        <v>4406</v>
      </c>
      <c r="S2452" s="17" t="s">
        <v>5309</v>
      </c>
      <c r="T2452" s="17" t="n">
        <v>7</v>
      </c>
      <c r="U2452" s="19" t="n">
        <f aca="false">VLOOKUP(поверки!$T2452,'Акты п-п'!$C$5:$I$57,2,FALSE())</f>
        <v>45768</v>
      </c>
      <c r="V2452" s="19" t="n">
        <f aca="false">VLOOKUP(поверки!$T2452,'Акты п-п'!$C$5:$I$57,3,FALSE())</f>
        <v>45772</v>
      </c>
      <c r="W2452" s="17" t="str">
        <f aca="false">VLOOKUP(поверки!$T2452,'Акты п-п'!$C$5:$I$57,5,FALSE())</f>
        <v>Кадыков П.Ю.</v>
      </c>
      <c r="X2452" s="17" t="n">
        <f aca="false">поверки!$G2452-поверки!$U2452</f>
        <v>2</v>
      </c>
      <c r="Y2452" s="17" t="n">
        <f aca="false">поверки!$V2452-поверки!$G2452</f>
        <v>2</v>
      </c>
      <c r="Z2452" s="17" t="str">
        <f aca="false">CONCATENATE(поверки!$Q2452," ",поверки!$S2452," номер ",поверки!$H2452)</f>
        <v>Преобразователь давления EJX 510A номер 91P123835</v>
      </c>
    </row>
    <row r="2453" customFormat="false" ht="17.9" hidden="true" customHeight="false" outlineLevel="0" collapsed="false">
      <c r="B2453" s="21" t="s">
        <v>198</v>
      </c>
      <c r="C2453" s="22" t="s">
        <v>30</v>
      </c>
      <c r="D2453" s="22" t="s">
        <v>31</v>
      </c>
      <c r="E2453" s="22"/>
      <c r="F2453" s="22" t="s">
        <v>216</v>
      </c>
      <c r="G2453" s="23" t="n">
        <v>45770</v>
      </c>
      <c r="H2453" s="22" t="s">
        <v>5310</v>
      </c>
      <c r="I2453" s="22"/>
      <c r="J2453" s="22" t="s">
        <v>34</v>
      </c>
      <c r="K2453" s="22" t="s">
        <v>35</v>
      </c>
      <c r="L2453" s="24" t="s">
        <v>5311</v>
      </c>
      <c r="M2453" s="17" t="str">
        <f aca="false">IF(COUNTIF(поверки!$H$6:$H$3175,поверки!$H2453)&gt;1,"Дубликат","")</f>
        <v/>
      </c>
      <c r="N2453" s="17" t="str">
        <f aca="false">IF(COUNTIF(поверки!$L$6:$L$3175,поверки!$L2453)&gt;1,"Дубликат","")</f>
        <v/>
      </c>
      <c r="O2453" s="18" t="n">
        <v>2448</v>
      </c>
      <c r="P2453" s="17" t="str">
        <f aca="false">CONCATENATE(TEXT(MONTH(поверки!$G2453),"00"),"/",TEXT(поверки!$O2453,"000"), "/",TEXT(YEAR(поверки!$G2453)-2000,"00"))</f>
        <v>04/2448/25</v>
      </c>
      <c r="Q2453" s="17" t="str">
        <f aca="false">VLOOKUP(поверки!$F2453,'соответстиви ОТ типу'!$K$4:$M$344,2,FALSE())</f>
        <v>Преобразователь давления</v>
      </c>
      <c r="R2453" s="17" t="s">
        <v>4406</v>
      </c>
      <c r="S2453" s="17" t="s">
        <v>5312</v>
      </c>
      <c r="T2453" s="17" t="n">
        <v>7</v>
      </c>
      <c r="U2453" s="19" t="n">
        <f aca="false">VLOOKUP(поверки!$T2453,'Акты п-п'!$C$5:$I$57,2,FALSE())</f>
        <v>45768</v>
      </c>
      <c r="V2453" s="19" t="n">
        <f aca="false">VLOOKUP(поверки!$T2453,'Акты п-п'!$C$5:$I$57,3,FALSE())</f>
        <v>45772</v>
      </c>
      <c r="W2453" s="17" t="str">
        <f aca="false">VLOOKUP(поверки!$T2453,'Акты п-п'!$C$5:$I$57,5,FALSE())</f>
        <v>Кадыков П.Ю.</v>
      </c>
      <c r="X2453" s="17" t="n">
        <f aca="false">поверки!$G2453-поверки!$U2453</f>
        <v>2</v>
      </c>
      <c r="Y2453" s="17" t="n">
        <f aca="false">поверки!$V2453-поверки!$G2453</f>
        <v>2</v>
      </c>
      <c r="Z2453" s="17" t="str">
        <f aca="false">CONCATENATE(поверки!$Q2453," ",поверки!$S2453," номер ",поверки!$H2453)</f>
        <v>Преобразователь давления Cerabar M,PMP 51 номер L6011401129</v>
      </c>
    </row>
    <row r="2454" customFormat="false" ht="17.9" hidden="true" customHeight="false" outlineLevel="0" collapsed="false">
      <c r="B2454" s="21" t="s">
        <v>198</v>
      </c>
      <c r="C2454" s="22" t="s">
        <v>30</v>
      </c>
      <c r="D2454" s="22" t="s">
        <v>31</v>
      </c>
      <c r="E2454" s="22"/>
      <c r="F2454" s="22" t="s">
        <v>2912</v>
      </c>
      <c r="G2454" s="23" t="n">
        <v>45770</v>
      </c>
      <c r="H2454" s="22" t="s">
        <v>5313</v>
      </c>
      <c r="I2454" s="22"/>
      <c r="J2454" s="22" t="s">
        <v>34</v>
      </c>
      <c r="K2454" s="22" t="s">
        <v>35</v>
      </c>
      <c r="L2454" s="24" t="s">
        <v>5314</v>
      </c>
      <c r="M2454" s="17" t="str">
        <f aca="false">IF(COUNTIF(поверки!$H$6:$H$3175,поверки!$H2454)&gt;1,"Дубликат","")</f>
        <v/>
      </c>
      <c r="N2454" s="17" t="str">
        <f aca="false">IF(COUNTIF(поверки!$L$6:$L$3175,поверки!$L2454)&gt;1,"Дубликат","")</f>
        <v/>
      </c>
      <c r="O2454" s="18" t="n">
        <v>2449</v>
      </c>
      <c r="P2454" s="17" t="str">
        <f aca="false">CONCATENATE(TEXT(MONTH(поверки!$G2454),"00"),"/",TEXT(поверки!$O2454,"000"), "/",TEXT(YEAR(поверки!$G2454)-2000,"00"))</f>
        <v>04/2449/25</v>
      </c>
      <c r="Q2454" s="17" t="str">
        <f aca="false">VLOOKUP(поверки!$F2454,'соответстиви ОТ типу'!$K$4:$M$344,2,FALSE())</f>
        <v>Преобразователь давления</v>
      </c>
      <c r="R2454" s="17" t="s">
        <v>4406</v>
      </c>
      <c r="S2454" s="17" t="s">
        <v>5315</v>
      </c>
      <c r="T2454" s="17" t="n">
        <v>7</v>
      </c>
      <c r="U2454" s="19" t="n">
        <f aca="false">VLOOKUP(поверки!$T2454,'Акты п-п'!$C$5:$I$57,2,FALSE())</f>
        <v>45768</v>
      </c>
      <c r="V2454" s="19" t="n">
        <f aca="false">VLOOKUP(поверки!$T2454,'Акты п-п'!$C$5:$I$57,3,FALSE())</f>
        <v>45772</v>
      </c>
      <c r="W2454" s="17" t="str">
        <f aca="false">VLOOKUP(поверки!$T2454,'Акты п-п'!$C$5:$I$57,5,FALSE())</f>
        <v>Кадыков П.Ю.</v>
      </c>
      <c r="X2454" s="17" t="n">
        <f aca="false">поверки!$G2454-поверки!$U2454</f>
        <v>2</v>
      </c>
      <c r="Y2454" s="17" t="n">
        <f aca="false">поверки!$V2454-поверки!$G2454</f>
        <v>2</v>
      </c>
      <c r="Z2454" s="17" t="str">
        <f aca="false">CONCATENATE(поверки!$Q2454," ",поверки!$S2454," номер ",поверки!$H2454)</f>
        <v>Преобразователь давления EJA 430A номер JEJATJ078</v>
      </c>
    </row>
    <row r="2455" customFormat="false" ht="17.9" hidden="true" customHeight="false" outlineLevel="0" collapsed="false">
      <c r="B2455" s="21" t="s">
        <v>198</v>
      </c>
      <c r="C2455" s="22" t="s">
        <v>30</v>
      </c>
      <c r="D2455" s="22" t="s">
        <v>31</v>
      </c>
      <c r="E2455" s="22"/>
      <c r="F2455" s="22" t="s">
        <v>2912</v>
      </c>
      <c r="G2455" s="23" t="n">
        <v>45770</v>
      </c>
      <c r="H2455" s="22" t="s">
        <v>5316</v>
      </c>
      <c r="I2455" s="22"/>
      <c r="J2455" s="22" t="s">
        <v>34</v>
      </c>
      <c r="K2455" s="22" t="s">
        <v>35</v>
      </c>
      <c r="L2455" s="24" t="s">
        <v>5317</v>
      </c>
      <c r="M2455" s="17" t="str">
        <f aca="false">IF(COUNTIF(поверки!$H$6:$H$3175,поверки!$H2455)&gt;1,"Дубликат","")</f>
        <v/>
      </c>
      <c r="N2455" s="17" t="str">
        <f aca="false">IF(COUNTIF(поверки!$L$6:$L$3175,поверки!$L2455)&gt;1,"Дубликат","")</f>
        <v/>
      </c>
      <c r="O2455" s="18" t="n">
        <v>2450</v>
      </c>
      <c r="P2455" s="17" t="str">
        <f aca="false">CONCATENATE(TEXT(MONTH(поверки!$G2455),"00"),"/",TEXT(поверки!$O2455,"000"), "/",TEXT(YEAR(поверки!$G2455)-2000,"00"))</f>
        <v>04/2450/25</v>
      </c>
      <c r="Q2455" s="17" t="str">
        <f aca="false">VLOOKUP(поверки!$F2455,'соответстиви ОТ типу'!$K$4:$M$344,2,FALSE())</f>
        <v>Преобразователь давления</v>
      </c>
      <c r="R2455" s="17" t="s">
        <v>4406</v>
      </c>
      <c r="S2455" s="17" t="s">
        <v>5315</v>
      </c>
      <c r="T2455" s="17" t="n">
        <v>7</v>
      </c>
      <c r="U2455" s="19" t="n">
        <f aca="false">VLOOKUP(поверки!$T2455,'Акты п-п'!$C$5:$I$57,2,FALSE())</f>
        <v>45768</v>
      </c>
      <c r="V2455" s="19" t="n">
        <f aca="false">VLOOKUP(поверки!$T2455,'Акты п-п'!$C$5:$I$57,3,FALSE())</f>
        <v>45772</v>
      </c>
      <c r="W2455" s="17" t="str">
        <f aca="false">VLOOKUP(поверки!$T2455,'Акты п-п'!$C$5:$I$57,5,FALSE())</f>
        <v>Кадыков П.Ю.</v>
      </c>
      <c r="X2455" s="17" t="n">
        <f aca="false">поверки!$G2455-поверки!$U2455</f>
        <v>2</v>
      </c>
      <c r="Y2455" s="17" t="n">
        <f aca="false">поверки!$V2455-поверки!$G2455</f>
        <v>2</v>
      </c>
      <c r="Z2455" s="17" t="str">
        <f aca="false">CONCATENATE(поверки!$Q2455," ",поверки!$S2455," номер ",поверки!$H2455)</f>
        <v>Преобразователь давления EJA 430A номер JEJATJ086</v>
      </c>
    </row>
    <row r="2456" customFormat="false" ht="17.9" hidden="true" customHeight="false" outlineLevel="0" collapsed="false">
      <c r="B2456" s="21" t="s">
        <v>198</v>
      </c>
      <c r="C2456" s="22" t="s">
        <v>30</v>
      </c>
      <c r="D2456" s="22" t="s">
        <v>31</v>
      </c>
      <c r="E2456" s="22"/>
      <c r="F2456" s="22" t="s">
        <v>207</v>
      </c>
      <c r="G2456" s="23" t="n">
        <v>45770</v>
      </c>
      <c r="H2456" s="22" t="s">
        <v>5318</v>
      </c>
      <c r="I2456" s="22"/>
      <c r="J2456" s="22" t="s">
        <v>34</v>
      </c>
      <c r="K2456" s="22" t="s">
        <v>35</v>
      </c>
      <c r="L2456" s="24" t="s">
        <v>5319</v>
      </c>
      <c r="M2456" s="17" t="str">
        <f aca="false">IF(COUNTIF(поверки!$H$6:$H$3175,поверки!$H2456)&gt;1,"Дубликат","")</f>
        <v/>
      </c>
      <c r="N2456" s="17" t="str">
        <f aca="false">IF(COUNTIF(поверки!$L$6:$L$3175,поверки!$L2456)&gt;1,"Дубликат","")</f>
        <v/>
      </c>
      <c r="O2456" s="18" t="n">
        <v>2451</v>
      </c>
      <c r="P2456" s="17" t="str">
        <f aca="false">CONCATENATE(TEXT(MONTH(поверки!$G2456),"00"),"/",TEXT(поверки!$O2456,"000"), "/",TEXT(YEAR(поверки!$G2456)-2000,"00"))</f>
        <v>04/2451/25</v>
      </c>
      <c r="Q2456" s="17" t="str">
        <f aca="false">VLOOKUP(поверки!$F2456,'соответстиви ОТ типу'!$K$4:$M$344,2,FALSE())</f>
        <v>Преобразователь давления</v>
      </c>
      <c r="R2456" s="17" t="s">
        <v>4406</v>
      </c>
      <c r="S2456" s="17" t="s">
        <v>65</v>
      </c>
      <c r="T2456" s="17" t="n">
        <v>7</v>
      </c>
      <c r="U2456" s="19" t="n">
        <f aca="false">VLOOKUP(поверки!$T2456,'Акты п-п'!$C$5:$I$57,2,FALSE())</f>
        <v>45768</v>
      </c>
      <c r="V2456" s="19" t="n">
        <f aca="false">VLOOKUP(поверки!$T2456,'Акты п-п'!$C$5:$I$57,3,FALSE())</f>
        <v>45772</v>
      </c>
      <c r="W2456" s="17" t="str">
        <f aca="false">VLOOKUP(поверки!$T2456,'Акты п-п'!$C$5:$I$57,5,FALSE())</f>
        <v>Кадыков П.Ю.</v>
      </c>
      <c r="X2456" s="17" t="n">
        <f aca="false">поверки!$G2456-поверки!$U2456</f>
        <v>2</v>
      </c>
      <c r="Y2456" s="17" t="n">
        <f aca="false">поверки!$V2456-поверки!$G2456</f>
        <v>2</v>
      </c>
      <c r="Z2456" s="17" t="str">
        <f aca="false">CONCATENATE(поверки!$Q2456," ",поверки!$S2456," номер ",поверки!$H2456)</f>
        <v>Преобразователь давления EJX 530A номер 91J604182</v>
      </c>
    </row>
    <row r="2457" customFormat="false" ht="17.9" hidden="true" customHeight="false" outlineLevel="0" collapsed="false">
      <c r="B2457" s="21" t="s">
        <v>198</v>
      </c>
      <c r="C2457" s="22" t="s">
        <v>30</v>
      </c>
      <c r="D2457" s="22" t="s">
        <v>31</v>
      </c>
      <c r="E2457" s="22"/>
      <c r="F2457" s="22" t="s">
        <v>207</v>
      </c>
      <c r="G2457" s="23" t="n">
        <v>45770</v>
      </c>
      <c r="H2457" s="22" t="s">
        <v>5320</v>
      </c>
      <c r="I2457" s="22"/>
      <c r="J2457" s="22" t="s">
        <v>34</v>
      </c>
      <c r="K2457" s="22" t="s">
        <v>35</v>
      </c>
      <c r="L2457" s="24" t="s">
        <v>5321</v>
      </c>
      <c r="M2457" s="17" t="str">
        <f aca="false">IF(COUNTIF(поверки!$H$6:$H$3175,поверки!$H2457)&gt;1,"Дубликат","")</f>
        <v/>
      </c>
      <c r="N2457" s="17" t="str">
        <f aca="false">IF(COUNTIF(поверки!$L$6:$L$3175,поверки!$L2457)&gt;1,"Дубликат","")</f>
        <v/>
      </c>
      <c r="O2457" s="18" t="n">
        <v>2452</v>
      </c>
      <c r="P2457" s="17" t="str">
        <f aca="false">CONCATENATE(TEXT(MONTH(поверки!$G2457),"00"),"/",TEXT(поверки!$O2457,"000"), "/",TEXT(YEAR(поверки!$G2457)-2000,"00"))</f>
        <v>04/2452/25</v>
      </c>
      <c r="Q2457" s="17" t="str">
        <f aca="false">VLOOKUP(поверки!$F2457,'соответстиви ОТ типу'!$K$4:$M$344,2,FALSE())</f>
        <v>Преобразователь давления</v>
      </c>
      <c r="R2457" s="17" t="s">
        <v>4406</v>
      </c>
      <c r="S2457" s="17" t="s">
        <v>65</v>
      </c>
      <c r="T2457" s="17" t="n">
        <v>7</v>
      </c>
      <c r="U2457" s="19" t="n">
        <f aca="false">VLOOKUP(поверки!$T2457,'Акты п-п'!$C$5:$I$57,2,FALSE())</f>
        <v>45768</v>
      </c>
      <c r="V2457" s="19" t="n">
        <f aca="false">VLOOKUP(поверки!$T2457,'Акты п-п'!$C$5:$I$57,3,FALSE())</f>
        <v>45772</v>
      </c>
      <c r="W2457" s="17" t="str">
        <f aca="false">VLOOKUP(поверки!$T2457,'Акты п-п'!$C$5:$I$57,5,FALSE())</f>
        <v>Кадыков П.Ю.</v>
      </c>
      <c r="X2457" s="17" t="n">
        <f aca="false">поверки!$G2457-поверки!$U2457</f>
        <v>2</v>
      </c>
      <c r="Y2457" s="17" t="n">
        <f aca="false">поверки!$V2457-поверки!$G2457</f>
        <v>2</v>
      </c>
      <c r="Z2457" s="17" t="str">
        <f aca="false">CONCATENATE(поверки!$Q2457," ",поверки!$S2457," номер ",поверки!$H2457)</f>
        <v>Преобразователь давления EJX 530A номер 91J604211</v>
      </c>
    </row>
    <row r="2458" customFormat="false" ht="17.9" hidden="true" customHeight="false" outlineLevel="0" collapsed="false">
      <c r="B2458" s="21" t="s">
        <v>198</v>
      </c>
      <c r="C2458" s="22" t="s">
        <v>30</v>
      </c>
      <c r="D2458" s="22" t="s">
        <v>31</v>
      </c>
      <c r="E2458" s="22"/>
      <c r="F2458" s="22" t="s">
        <v>2118</v>
      </c>
      <c r="G2458" s="23" t="n">
        <v>45770</v>
      </c>
      <c r="H2458" s="22" t="s">
        <v>5322</v>
      </c>
      <c r="I2458" s="22"/>
      <c r="J2458" s="22" t="s">
        <v>34</v>
      </c>
      <c r="K2458" s="22" t="s">
        <v>35</v>
      </c>
      <c r="L2458" s="24" t="s">
        <v>5323</v>
      </c>
      <c r="M2458" s="17" t="str">
        <f aca="false">IF(COUNTIF(поверки!$H$6:$H$3175,поверки!$H2458)&gt;1,"Дубликат","")</f>
        <v/>
      </c>
      <c r="N2458" s="17" t="str">
        <f aca="false">IF(COUNTIF(поверки!$L$6:$L$3175,поверки!$L2458)&gt;1,"Дубликат","")</f>
        <v/>
      </c>
      <c r="O2458" s="18" t="n">
        <v>2453</v>
      </c>
      <c r="P2458" s="17" t="str">
        <f aca="false">CONCATENATE(TEXT(MONTH(поверки!$G2458),"00"),"/",TEXT(поверки!$O2458,"000"), "/",TEXT(YEAR(поверки!$G2458)-2000,"00"))</f>
        <v>04/2453/25</v>
      </c>
      <c r="Q2458" s="17" t="str">
        <f aca="false">VLOOKUP(поверки!$F2458,'соответстиви ОТ типу'!$K$4:$M$344,2,FALSE())</f>
        <v>Преобразователь давления</v>
      </c>
      <c r="R2458" s="17" t="s">
        <v>4406</v>
      </c>
      <c r="S2458" s="17" t="s">
        <v>5324</v>
      </c>
      <c r="T2458" s="17" t="n">
        <v>7</v>
      </c>
      <c r="U2458" s="19" t="n">
        <f aca="false">VLOOKUP(поверки!$T2458,'Акты п-п'!$C$5:$I$57,2,FALSE())</f>
        <v>45768</v>
      </c>
      <c r="V2458" s="19" t="n">
        <f aca="false">VLOOKUP(поверки!$T2458,'Акты п-п'!$C$5:$I$57,3,FALSE())</f>
        <v>45772</v>
      </c>
      <c r="W2458" s="17" t="str">
        <f aca="false">VLOOKUP(поверки!$T2458,'Акты п-п'!$C$5:$I$57,5,FALSE())</f>
        <v>Кадыков П.Ю.</v>
      </c>
      <c r="X2458" s="17" t="n">
        <f aca="false">поверки!$G2458-поверки!$U2458</f>
        <v>2</v>
      </c>
      <c r="Y2458" s="17" t="n">
        <f aca="false">поверки!$V2458-поверки!$G2458</f>
        <v>2</v>
      </c>
      <c r="Z2458" s="17" t="str">
        <f aca="false">CONCATENATE(поверки!$Q2458," ",поверки!$S2458," номер ",поверки!$H2458)</f>
        <v>Преобразователь давления Rosemount 3051TG3 номер 9630279</v>
      </c>
    </row>
    <row r="2459" customFormat="false" ht="17.9" hidden="true" customHeight="false" outlineLevel="0" collapsed="false">
      <c r="B2459" s="21" t="s">
        <v>198</v>
      </c>
      <c r="C2459" s="22" t="s">
        <v>30</v>
      </c>
      <c r="D2459" s="22" t="s">
        <v>31</v>
      </c>
      <c r="E2459" s="22"/>
      <c r="F2459" s="22" t="s">
        <v>2118</v>
      </c>
      <c r="G2459" s="23" t="n">
        <v>45770</v>
      </c>
      <c r="H2459" s="22" t="s">
        <v>5325</v>
      </c>
      <c r="I2459" s="22"/>
      <c r="J2459" s="22" t="s">
        <v>34</v>
      </c>
      <c r="K2459" s="22" t="s">
        <v>35</v>
      </c>
      <c r="L2459" s="24" t="s">
        <v>5326</v>
      </c>
      <c r="M2459" s="17" t="str">
        <f aca="false">IF(COUNTIF(поверки!$H$6:$H$3175,поверки!$H2459)&gt;1,"Дубликат","")</f>
        <v/>
      </c>
      <c r="N2459" s="17" t="str">
        <f aca="false">IF(COUNTIF(поверки!$L$6:$L$3175,поверки!$L2459)&gt;1,"Дубликат","")</f>
        <v/>
      </c>
      <c r="O2459" s="18" t="n">
        <v>2454</v>
      </c>
      <c r="P2459" s="17" t="str">
        <f aca="false">CONCATENATE(TEXT(MONTH(поверки!$G2459),"00"),"/",TEXT(поверки!$O2459,"000"), "/",TEXT(YEAR(поверки!$G2459)-2000,"00"))</f>
        <v>04/2454/25</v>
      </c>
      <c r="Q2459" s="17" t="str">
        <f aca="false">VLOOKUP(поверки!$F2459,'соответстиви ОТ типу'!$K$4:$M$344,2,FALSE())</f>
        <v>Преобразователь давления</v>
      </c>
      <c r="R2459" s="17" t="s">
        <v>4406</v>
      </c>
      <c r="S2459" s="17" t="s">
        <v>5327</v>
      </c>
      <c r="T2459" s="17" t="n">
        <v>7</v>
      </c>
      <c r="U2459" s="19" t="n">
        <f aca="false">VLOOKUP(поверки!$T2459,'Акты п-п'!$C$5:$I$57,2,FALSE())</f>
        <v>45768</v>
      </c>
      <c r="V2459" s="19" t="n">
        <f aca="false">VLOOKUP(поверки!$T2459,'Акты п-п'!$C$5:$I$57,3,FALSE())</f>
        <v>45772</v>
      </c>
      <c r="W2459" s="17" t="str">
        <f aca="false">VLOOKUP(поверки!$T2459,'Акты п-п'!$C$5:$I$57,5,FALSE())</f>
        <v>Кадыков П.Ю.</v>
      </c>
      <c r="X2459" s="17" t="n">
        <f aca="false">поверки!$G2459-поверки!$U2459</f>
        <v>2</v>
      </c>
      <c r="Y2459" s="17" t="n">
        <f aca="false">поверки!$V2459-поверки!$G2459</f>
        <v>2</v>
      </c>
      <c r="Z2459" s="17" t="str">
        <f aca="false">CONCATENATE(поверки!$Q2459," ",поверки!$S2459," номер ",поверки!$H2459)</f>
        <v>Преобразователь давления Rosemount 3051TG2 номер 9601013</v>
      </c>
    </row>
    <row r="2460" customFormat="false" ht="17.9" hidden="true" customHeight="false" outlineLevel="0" collapsed="false">
      <c r="B2460" s="21" t="s">
        <v>198</v>
      </c>
      <c r="C2460" s="22" t="s">
        <v>30</v>
      </c>
      <c r="D2460" s="22" t="s">
        <v>31</v>
      </c>
      <c r="E2460" s="22"/>
      <c r="F2460" s="22" t="s">
        <v>2118</v>
      </c>
      <c r="G2460" s="23" t="n">
        <v>45770</v>
      </c>
      <c r="H2460" s="22" t="s">
        <v>5328</v>
      </c>
      <c r="I2460" s="22"/>
      <c r="J2460" s="22" t="s">
        <v>34</v>
      </c>
      <c r="K2460" s="22" t="s">
        <v>35</v>
      </c>
      <c r="L2460" s="24" t="s">
        <v>5329</v>
      </c>
      <c r="M2460" s="17" t="str">
        <f aca="false">IF(COUNTIF(поверки!$H$6:$H$3175,поверки!$H2460)&gt;1,"Дубликат","")</f>
        <v/>
      </c>
      <c r="N2460" s="17" t="str">
        <f aca="false">IF(COUNTIF(поверки!$L$6:$L$3175,поверки!$L2460)&gt;1,"Дубликат","")</f>
        <v/>
      </c>
      <c r="O2460" s="18" t="n">
        <v>2455</v>
      </c>
      <c r="P2460" s="17" t="str">
        <f aca="false">CONCATENATE(TEXT(MONTH(поверки!$G2460),"00"),"/",TEXT(поверки!$O2460,"000"), "/",TEXT(YEAR(поверки!$G2460)-2000,"00"))</f>
        <v>04/2455/25</v>
      </c>
      <c r="Q2460" s="17" t="str">
        <f aca="false">VLOOKUP(поверки!$F2460,'соответстиви ОТ типу'!$K$4:$M$344,2,FALSE())</f>
        <v>Преобразователь давления</v>
      </c>
      <c r="R2460" s="17" t="s">
        <v>4406</v>
      </c>
      <c r="S2460" s="17" t="s">
        <v>5327</v>
      </c>
      <c r="T2460" s="17" t="n">
        <v>7</v>
      </c>
      <c r="U2460" s="19" t="n">
        <f aca="false">VLOOKUP(поверки!$T2460,'Акты п-п'!$C$5:$I$57,2,FALSE())</f>
        <v>45768</v>
      </c>
      <c r="V2460" s="19" t="n">
        <f aca="false">VLOOKUP(поверки!$T2460,'Акты п-п'!$C$5:$I$57,3,FALSE())</f>
        <v>45772</v>
      </c>
      <c r="W2460" s="17" t="str">
        <f aca="false">VLOOKUP(поверки!$T2460,'Акты п-п'!$C$5:$I$57,5,FALSE())</f>
        <v>Кадыков П.Ю.</v>
      </c>
      <c r="X2460" s="17" t="n">
        <f aca="false">поверки!$G2460-поверки!$U2460</f>
        <v>2</v>
      </c>
      <c r="Y2460" s="17" t="n">
        <f aca="false">поверки!$V2460-поверки!$G2460</f>
        <v>2</v>
      </c>
      <c r="Z2460" s="17" t="str">
        <f aca="false">CONCATENATE(поверки!$Q2460," ",поверки!$S2460," номер ",поверки!$H2460)</f>
        <v>Преобразователь давления Rosemount 3051TG2 номер 9601014</v>
      </c>
    </row>
    <row r="2461" customFormat="false" ht="17.9" hidden="true" customHeight="false" outlineLevel="0" collapsed="false">
      <c r="B2461" s="21" t="s">
        <v>198</v>
      </c>
      <c r="C2461" s="22" t="s">
        <v>30</v>
      </c>
      <c r="D2461" s="22" t="s">
        <v>31</v>
      </c>
      <c r="E2461" s="22"/>
      <c r="F2461" s="22" t="s">
        <v>2118</v>
      </c>
      <c r="G2461" s="23" t="n">
        <v>45770</v>
      </c>
      <c r="H2461" s="22" t="s">
        <v>5330</v>
      </c>
      <c r="I2461" s="22"/>
      <c r="J2461" s="22" t="s">
        <v>34</v>
      </c>
      <c r="K2461" s="22" t="s">
        <v>35</v>
      </c>
      <c r="L2461" s="24" t="s">
        <v>5331</v>
      </c>
      <c r="M2461" s="17" t="str">
        <f aca="false">IF(COUNTIF(поверки!$H$6:$H$3175,поверки!$H2461)&gt;1,"Дубликат","")</f>
        <v/>
      </c>
      <c r="N2461" s="17" t="str">
        <f aca="false">IF(COUNTIF(поверки!$L$6:$L$3175,поверки!$L2461)&gt;1,"Дубликат","")</f>
        <v/>
      </c>
      <c r="O2461" s="18" t="n">
        <v>2456</v>
      </c>
      <c r="P2461" s="17" t="str">
        <f aca="false">CONCATENATE(TEXT(MONTH(поверки!$G2461),"00"),"/",TEXT(поверки!$O2461,"000"), "/",TEXT(YEAR(поверки!$G2461)-2000,"00"))</f>
        <v>04/2456/25</v>
      </c>
      <c r="Q2461" s="17" t="str">
        <f aca="false">VLOOKUP(поверки!$F2461,'соответстиви ОТ типу'!$K$4:$M$344,2,FALSE())</f>
        <v>Преобразователь давления</v>
      </c>
      <c r="R2461" s="17" t="s">
        <v>4406</v>
      </c>
      <c r="S2461" s="17" t="s">
        <v>5327</v>
      </c>
      <c r="T2461" s="17" t="n">
        <v>7</v>
      </c>
      <c r="U2461" s="19" t="n">
        <f aca="false">VLOOKUP(поверки!$T2461,'Акты п-п'!$C$5:$I$57,2,FALSE())</f>
        <v>45768</v>
      </c>
      <c r="V2461" s="19" t="n">
        <f aca="false">VLOOKUP(поверки!$T2461,'Акты п-п'!$C$5:$I$57,3,FALSE())</f>
        <v>45772</v>
      </c>
      <c r="W2461" s="17" t="str">
        <f aca="false">VLOOKUP(поверки!$T2461,'Акты п-п'!$C$5:$I$57,5,FALSE())</f>
        <v>Кадыков П.Ю.</v>
      </c>
      <c r="X2461" s="17" t="n">
        <f aca="false">поверки!$G2461-поверки!$U2461</f>
        <v>2</v>
      </c>
      <c r="Y2461" s="17" t="n">
        <f aca="false">поверки!$V2461-поверки!$G2461</f>
        <v>2</v>
      </c>
      <c r="Z2461" s="17" t="str">
        <f aca="false">CONCATENATE(поверки!$Q2461," ",поверки!$S2461," номер ",поверки!$H2461)</f>
        <v>Преобразователь давления Rosemount 3051TG2 номер 9601017</v>
      </c>
    </row>
    <row r="2462" customFormat="false" ht="17.9" hidden="true" customHeight="false" outlineLevel="0" collapsed="false">
      <c r="B2462" s="21" t="s">
        <v>198</v>
      </c>
      <c r="C2462" s="22" t="s">
        <v>30</v>
      </c>
      <c r="D2462" s="22" t="s">
        <v>31</v>
      </c>
      <c r="E2462" s="22"/>
      <c r="F2462" s="22" t="s">
        <v>2118</v>
      </c>
      <c r="G2462" s="23" t="n">
        <v>45770</v>
      </c>
      <c r="H2462" s="22" t="s">
        <v>5332</v>
      </c>
      <c r="I2462" s="22"/>
      <c r="J2462" s="22" t="s">
        <v>34</v>
      </c>
      <c r="K2462" s="22" t="s">
        <v>35</v>
      </c>
      <c r="L2462" s="24" t="s">
        <v>5333</v>
      </c>
      <c r="M2462" s="17" t="str">
        <f aca="false">IF(COUNTIF(поверки!$H$6:$H$3175,поверки!$H2462)&gt;1,"Дубликат","")</f>
        <v/>
      </c>
      <c r="N2462" s="17" t="str">
        <f aca="false">IF(COUNTIF(поверки!$L$6:$L$3175,поверки!$L2462)&gt;1,"Дубликат","")</f>
        <v/>
      </c>
      <c r="O2462" s="18" t="n">
        <v>2457</v>
      </c>
      <c r="P2462" s="17" t="str">
        <f aca="false">CONCATENATE(TEXT(MONTH(поверки!$G2462),"00"),"/",TEXT(поверки!$O2462,"000"), "/",TEXT(YEAR(поверки!$G2462)-2000,"00"))</f>
        <v>04/2457/25</v>
      </c>
      <c r="Q2462" s="17" t="str">
        <f aca="false">VLOOKUP(поверки!$F2462,'соответстиви ОТ типу'!$K$4:$M$344,2,FALSE())</f>
        <v>Преобразователь давления</v>
      </c>
      <c r="R2462" s="17" t="s">
        <v>4406</v>
      </c>
      <c r="S2462" s="17" t="s">
        <v>5327</v>
      </c>
      <c r="T2462" s="17" t="n">
        <v>7</v>
      </c>
      <c r="U2462" s="19" t="n">
        <f aca="false">VLOOKUP(поверки!$T2462,'Акты п-п'!$C$5:$I$57,2,FALSE())</f>
        <v>45768</v>
      </c>
      <c r="V2462" s="19" t="n">
        <f aca="false">VLOOKUP(поверки!$T2462,'Акты п-п'!$C$5:$I$57,3,FALSE())</f>
        <v>45772</v>
      </c>
      <c r="W2462" s="17" t="str">
        <f aca="false">VLOOKUP(поверки!$T2462,'Акты п-п'!$C$5:$I$57,5,FALSE())</f>
        <v>Кадыков П.Ю.</v>
      </c>
      <c r="X2462" s="17" t="n">
        <f aca="false">поверки!$G2462-поверки!$U2462</f>
        <v>2</v>
      </c>
      <c r="Y2462" s="17" t="n">
        <f aca="false">поверки!$V2462-поверки!$G2462</f>
        <v>2</v>
      </c>
      <c r="Z2462" s="17" t="str">
        <f aca="false">CONCATENATE(поверки!$Q2462," ",поверки!$S2462," номер ",поверки!$H2462)</f>
        <v>Преобразователь давления Rosemount 3051TG2 номер 9601018</v>
      </c>
    </row>
    <row r="2463" customFormat="false" ht="17.9" hidden="true" customHeight="false" outlineLevel="0" collapsed="false">
      <c r="B2463" s="21" t="s">
        <v>198</v>
      </c>
      <c r="C2463" s="22" t="s">
        <v>30</v>
      </c>
      <c r="D2463" s="22" t="s">
        <v>31</v>
      </c>
      <c r="E2463" s="22"/>
      <c r="F2463" s="22" t="s">
        <v>2118</v>
      </c>
      <c r="G2463" s="23" t="n">
        <v>45770</v>
      </c>
      <c r="H2463" s="22" t="s">
        <v>5334</v>
      </c>
      <c r="I2463" s="22"/>
      <c r="J2463" s="22" t="s">
        <v>34</v>
      </c>
      <c r="K2463" s="22" t="s">
        <v>35</v>
      </c>
      <c r="L2463" s="24" t="s">
        <v>5335</v>
      </c>
      <c r="M2463" s="17" t="str">
        <f aca="false">IF(COUNTIF(поверки!$H$6:$H$3175,поверки!$H2463)&gt;1,"Дубликат","")</f>
        <v/>
      </c>
      <c r="N2463" s="17" t="str">
        <f aca="false">IF(COUNTIF(поверки!$L$6:$L$3175,поверки!$L2463)&gt;1,"Дубликат","")</f>
        <v/>
      </c>
      <c r="O2463" s="18" t="n">
        <v>2458</v>
      </c>
      <c r="P2463" s="17" t="str">
        <f aca="false">CONCATENATE(TEXT(MONTH(поверки!$G2463),"00"),"/",TEXT(поверки!$O2463,"000"), "/",TEXT(YEAR(поверки!$G2463)-2000,"00"))</f>
        <v>04/2458/25</v>
      </c>
      <c r="Q2463" s="17" t="str">
        <f aca="false">VLOOKUP(поверки!$F2463,'соответстиви ОТ типу'!$K$4:$M$344,2,FALSE())</f>
        <v>Преобразователь давления</v>
      </c>
      <c r="R2463" s="17" t="s">
        <v>4406</v>
      </c>
      <c r="S2463" s="17" t="s">
        <v>5324</v>
      </c>
      <c r="T2463" s="17" t="n">
        <v>7</v>
      </c>
      <c r="U2463" s="19" t="n">
        <f aca="false">VLOOKUP(поверки!$T2463,'Акты п-п'!$C$5:$I$57,2,FALSE())</f>
        <v>45768</v>
      </c>
      <c r="V2463" s="19" t="n">
        <f aca="false">VLOOKUP(поверки!$T2463,'Акты п-п'!$C$5:$I$57,3,FALSE())</f>
        <v>45772</v>
      </c>
      <c r="W2463" s="17" t="str">
        <f aca="false">VLOOKUP(поверки!$T2463,'Акты п-п'!$C$5:$I$57,5,FALSE())</f>
        <v>Кадыков П.Ю.</v>
      </c>
      <c r="X2463" s="17" t="n">
        <f aca="false">поверки!$G2463-поверки!$U2463</f>
        <v>2</v>
      </c>
      <c r="Y2463" s="17" t="n">
        <f aca="false">поверки!$V2463-поверки!$G2463</f>
        <v>2</v>
      </c>
      <c r="Z2463" s="17" t="str">
        <f aca="false">CONCATENATE(поверки!$Q2463," ",поверки!$S2463," номер ",поверки!$H2463)</f>
        <v>Преобразователь давления Rosemount 3051TG3 номер 9286562</v>
      </c>
    </row>
    <row r="2464" customFormat="false" ht="17.9" hidden="true" customHeight="false" outlineLevel="0" collapsed="false">
      <c r="B2464" s="21" t="s">
        <v>198</v>
      </c>
      <c r="C2464" s="22" t="s">
        <v>30</v>
      </c>
      <c r="D2464" s="22" t="s">
        <v>31</v>
      </c>
      <c r="E2464" s="22"/>
      <c r="F2464" s="22" t="s">
        <v>2118</v>
      </c>
      <c r="G2464" s="23" t="n">
        <v>45770</v>
      </c>
      <c r="H2464" s="22" t="s">
        <v>5336</v>
      </c>
      <c r="I2464" s="22"/>
      <c r="J2464" s="22" t="s">
        <v>34</v>
      </c>
      <c r="K2464" s="22" t="s">
        <v>35</v>
      </c>
      <c r="L2464" s="24" t="s">
        <v>5337</v>
      </c>
      <c r="M2464" s="17" t="str">
        <f aca="false">IF(COUNTIF(поверки!$H$6:$H$3175,поверки!$H2464)&gt;1,"Дубликат","")</f>
        <v/>
      </c>
      <c r="N2464" s="17" t="str">
        <f aca="false">IF(COUNTIF(поверки!$L$6:$L$3175,поверки!$L2464)&gt;1,"Дубликат","")</f>
        <v/>
      </c>
      <c r="O2464" s="18" t="n">
        <v>2459</v>
      </c>
      <c r="P2464" s="17" t="str">
        <f aca="false">CONCATENATE(TEXT(MONTH(поверки!$G2464),"00"),"/",TEXT(поверки!$O2464,"000"), "/",TEXT(YEAR(поверки!$G2464)-2000,"00"))</f>
        <v>04/2459/25</v>
      </c>
      <c r="Q2464" s="17" t="str">
        <f aca="false">VLOOKUP(поверки!$F2464,'соответстиви ОТ типу'!$K$4:$M$344,2,FALSE())</f>
        <v>Преобразователь давления</v>
      </c>
      <c r="R2464" s="17" t="s">
        <v>4406</v>
      </c>
      <c r="S2464" s="17" t="s">
        <v>5327</v>
      </c>
      <c r="T2464" s="17" t="n">
        <v>7</v>
      </c>
      <c r="U2464" s="19" t="n">
        <f aca="false">VLOOKUP(поверки!$T2464,'Акты п-п'!$C$5:$I$57,2,FALSE())</f>
        <v>45768</v>
      </c>
      <c r="V2464" s="19" t="n">
        <f aca="false">VLOOKUP(поверки!$T2464,'Акты п-п'!$C$5:$I$57,3,FALSE())</f>
        <v>45772</v>
      </c>
      <c r="W2464" s="17" t="str">
        <f aca="false">VLOOKUP(поверки!$T2464,'Акты п-п'!$C$5:$I$57,5,FALSE())</f>
        <v>Кадыков П.Ю.</v>
      </c>
      <c r="X2464" s="17" t="n">
        <f aca="false">поверки!$G2464-поверки!$U2464</f>
        <v>2</v>
      </c>
      <c r="Y2464" s="17" t="n">
        <f aca="false">поверки!$V2464-поверки!$G2464</f>
        <v>2</v>
      </c>
      <c r="Z2464" s="17" t="str">
        <f aca="false">CONCATENATE(поверки!$Q2464," ",поверки!$S2464," номер ",поверки!$H2464)</f>
        <v>Преобразователь давления Rosemount 3051TG2 номер 9396118</v>
      </c>
    </row>
    <row r="2465" customFormat="false" ht="17.9" hidden="true" customHeight="false" outlineLevel="0" collapsed="false">
      <c r="B2465" s="21" t="s">
        <v>198</v>
      </c>
      <c r="C2465" s="22" t="s">
        <v>30</v>
      </c>
      <c r="D2465" s="22" t="s">
        <v>31</v>
      </c>
      <c r="E2465" s="22"/>
      <c r="F2465" s="22" t="s">
        <v>2118</v>
      </c>
      <c r="G2465" s="23" t="n">
        <v>45770</v>
      </c>
      <c r="H2465" s="22" t="s">
        <v>5338</v>
      </c>
      <c r="I2465" s="22"/>
      <c r="J2465" s="22" t="s">
        <v>34</v>
      </c>
      <c r="K2465" s="22" t="s">
        <v>35</v>
      </c>
      <c r="L2465" s="24" t="s">
        <v>5339</v>
      </c>
      <c r="M2465" s="17" t="str">
        <f aca="false">IF(COUNTIF(поверки!$H$6:$H$3175,поверки!$H2465)&gt;1,"Дубликат","")</f>
        <v/>
      </c>
      <c r="N2465" s="17" t="str">
        <f aca="false">IF(COUNTIF(поверки!$L$6:$L$3175,поверки!$L2465)&gt;1,"Дубликат","")</f>
        <v/>
      </c>
      <c r="O2465" s="18" t="n">
        <v>2460</v>
      </c>
      <c r="P2465" s="17" t="str">
        <f aca="false">CONCATENATE(TEXT(MONTH(поверки!$G2465),"00"),"/",TEXT(поверки!$O2465,"000"), "/",TEXT(YEAR(поверки!$G2465)-2000,"00"))</f>
        <v>04/2460/25</v>
      </c>
      <c r="Q2465" s="17" t="str">
        <f aca="false">VLOOKUP(поверки!$F2465,'соответстиви ОТ типу'!$K$4:$M$344,2,FALSE())</f>
        <v>Преобразователь давления</v>
      </c>
      <c r="R2465" s="17" t="s">
        <v>4406</v>
      </c>
      <c r="S2465" s="17" t="s">
        <v>5327</v>
      </c>
      <c r="T2465" s="17" t="n">
        <v>7</v>
      </c>
      <c r="U2465" s="19" t="n">
        <f aca="false">VLOOKUP(поверки!$T2465,'Акты п-п'!$C$5:$I$57,2,FALSE())</f>
        <v>45768</v>
      </c>
      <c r="V2465" s="19" t="n">
        <f aca="false">VLOOKUP(поверки!$T2465,'Акты п-п'!$C$5:$I$57,3,FALSE())</f>
        <v>45772</v>
      </c>
      <c r="W2465" s="17" t="str">
        <f aca="false">VLOOKUP(поверки!$T2465,'Акты п-п'!$C$5:$I$57,5,FALSE())</f>
        <v>Кадыков П.Ю.</v>
      </c>
      <c r="X2465" s="17" t="n">
        <f aca="false">поверки!$G2465-поверки!$U2465</f>
        <v>2</v>
      </c>
      <c r="Y2465" s="17" t="n">
        <f aca="false">поверки!$V2465-поверки!$G2465</f>
        <v>2</v>
      </c>
      <c r="Z2465" s="17" t="str">
        <f aca="false">CONCATENATE(поверки!$Q2465," ",поверки!$S2465," номер ",поверки!$H2465)</f>
        <v>Преобразователь давления Rosemount 3051TG2 номер 9396119</v>
      </c>
    </row>
    <row r="2466" customFormat="false" ht="17.9" hidden="true" customHeight="false" outlineLevel="0" collapsed="false">
      <c r="B2466" s="21" t="s">
        <v>198</v>
      </c>
      <c r="C2466" s="22" t="s">
        <v>30</v>
      </c>
      <c r="D2466" s="22" t="s">
        <v>31</v>
      </c>
      <c r="E2466" s="22"/>
      <c r="F2466" s="22" t="s">
        <v>2118</v>
      </c>
      <c r="G2466" s="23" t="n">
        <v>45770</v>
      </c>
      <c r="H2466" s="22" t="s">
        <v>5340</v>
      </c>
      <c r="I2466" s="22"/>
      <c r="J2466" s="22" t="s">
        <v>34</v>
      </c>
      <c r="K2466" s="22" t="s">
        <v>35</v>
      </c>
      <c r="L2466" s="24" t="s">
        <v>5341</v>
      </c>
      <c r="M2466" s="17" t="str">
        <f aca="false">IF(COUNTIF(поверки!$H$6:$H$3175,поверки!$H2466)&gt;1,"Дубликат","")</f>
        <v/>
      </c>
      <c r="N2466" s="17" t="str">
        <f aca="false">IF(COUNTIF(поверки!$L$6:$L$3175,поверки!$L2466)&gt;1,"Дубликат","")</f>
        <v/>
      </c>
      <c r="O2466" s="18" t="n">
        <v>2461</v>
      </c>
      <c r="P2466" s="17" t="str">
        <f aca="false">CONCATENATE(TEXT(MONTH(поверки!$G2466),"00"),"/",TEXT(поверки!$O2466,"000"), "/",TEXT(YEAR(поверки!$G2466)-2000,"00"))</f>
        <v>04/2461/25</v>
      </c>
      <c r="Q2466" s="17" t="str">
        <f aca="false">VLOOKUP(поверки!$F2466,'соответстиви ОТ типу'!$K$4:$M$344,2,FALSE())</f>
        <v>Преобразователь давления</v>
      </c>
      <c r="R2466" s="17" t="s">
        <v>4406</v>
      </c>
      <c r="S2466" s="17" t="s">
        <v>5327</v>
      </c>
      <c r="T2466" s="17" t="n">
        <v>7</v>
      </c>
      <c r="U2466" s="19" t="n">
        <f aca="false">VLOOKUP(поверки!$T2466,'Акты п-п'!$C$5:$I$57,2,FALSE())</f>
        <v>45768</v>
      </c>
      <c r="V2466" s="19" t="n">
        <f aca="false">VLOOKUP(поверки!$T2466,'Акты п-п'!$C$5:$I$57,3,FALSE())</f>
        <v>45772</v>
      </c>
      <c r="W2466" s="17" t="str">
        <f aca="false">VLOOKUP(поверки!$T2466,'Акты п-п'!$C$5:$I$57,5,FALSE())</f>
        <v>Кадыков П.Ю.</v>
      </c>
      <c r="X2466" s="17" t="n">
        <f aca="false">поверки!$G2466-поверки!$U2466</f>
        <v>2</v>
      </c>
      <c r="Y2466" s="17" t="n">
        <f aca="false">поверки!$V2466-поверки!$G2466</f>
        <v>2</v>
      </c>
      <c r="Z2466" s="17" t="str">
        <f aca="false">CONCATENATE(поверки!$Q2466," ",поверки!$S2466," номер ",поверки!$H2466)</f>
        <v>Преобразователь давления Rosemount 3051TG2 номер 9396116</v>
      </c>
    </row>
    <row r="2467" customFormat="false" ht="17.9" hidden="true" customHeight="false" outlineLevel="0" collapsed="false">
      <c r="B2467" s="21" t="s">
        <v>198</v>
      </c>
      <c r="C2467" s="22" t="s">
        <v>30</v>
      </c>
      <c r="D2467" s="22" t="s">
        <v>31</v>
      </c>
      <c r="E2467" s="22"/>
      <c r="F2467" s="22" t="s">
        <v>2118</v>
      </c>
      <c r="G2467" s="23" t="n">
        <v>45770</v>
      </c>
      <c r="H2467" s="22" t="s">
        <v>5342</v>
      </c>
      <c r="I2467" s="22"/>
      <c r="J2467" s="22" t="s">
        <v>34</v>
      </c>
      <c r="K2467" s="22" t="s">
        <v>35</v>
      </c>
      <c r="L2467" s="24" t="s">
        <v>5343</v>
      </c>
      <c r="M2467" s="17" t="str">
        <f aca="false">IF(COUNTIF(поверки!$H$6:$H$3175,поверки!$H2467)&gt;1,"Дубликат","")</f>
        <v/>
      </c>
      <c r="N2467" s="17" t="str">
        <f aca="false">IF(COUNTIF(поверки!$L$6:$L$3175,поверки!$L2467)&gt;1,"Дубликат","")</f>
        <v/>
      </c>
      <c r="O2467" s="18" t="n">
        <v>2462</v>
      </c>
      <c r="P2467" s="17" t="str">
        <f aca="false">CONCATENATE(TEXT(MONTH(поверки!$G2467),"00"),"/",TEXT(поверки!$O2467,"000"), "/",TEXT(YEAR(поверки!$G2467)-2000,"00"))</f>
        <v>04/2462/25</v>
      </c>
      <c r="Q2467" s="17" t="str">
        <f aca="false">VLOOKUP(поверки!$F2467,'соответстиви ОТ типу'!$K$4:$M$344,2,FALSE())</f>
        <v>Преобразователь давления</v>
      </c>
      <c r="R2467" s="17" t="s">
        <v>4406</v>
      </c>
      <c r="S2467" s="17" t="s">
        <v>5324</v>
      </c>
      <c r="T2467" s="17" t="n">
        <v>7</v>
      </c>
      <c r="U2467" s="19" t="n">
        <f aca="false">VLOOKUP(поверки!$T2467,'Акты п-п'!$C$5:$I$57,2,FALSE())</f>
        <v>45768</v>
      </c>
      <c r="V2467" s="19" t="n">
        <f aca="false">VLOOKUP(поверки!$T2467,'Акты п-п'!$C$5:$I$57,3,FALSE())</f>
        <v>45772</v>
      </c>
      <c r="W2467" s="17" t="str">
        <f aca="false">VLOOKUP(поверки!$T2467,'Акты п-п'!$C$5:$I$57,5,FALSE())</f>
        <v>Кадыков П.Ю.</v>
      </c>
      <c r="X2467" s="17" t="n">
        <f aca="false">поверки!$G2467-поверки!$U2467</f>
        <v>2</v>
      </c>
      <c r="Y2467" s="17" t="n">
        <f aca="false">поверки!$V2467-поверки!$G2467</f>
        <v>2</v>
      </c>
      <c r="Z2467" s="17" t="str">
        <f aca="false">CONCATENATE(поверки!$Q2467," ",поверки!$S2467," номер ",поверки!$H2467)</f>
        <v>Преобразователь давления Rosemount 3051TG3 номер 9601015</v>
      </c>
    </row>
    <row r="2468" customFormat="false" ht="17.9" hidden="true" customHeight="false" outlineLevel="0" collapsed="false">
      <c r="B2468" s="21" t="s">
        <v>198</v>
      </c>
      <c r="C2468" s="22" t="s">
        <v>30</v>
      </c>
      <c r="D2468" s="22" t="s">
        <v>31</v>
      </c>
      <c r="E2468" s="22"/>
      <c r="F2468" s="22" t="s">
        <v>266</v>
      </c>
      <c r="G2468" s="23" t="n">
        <v>45770</v>
      </c>
      <c r="H2468" s="22" t="s">
        <v>5344</v>
      </c>
      <c r="I2468" s="22"/>
      <c r="J2468" s="22" t="s">
        <v>34</v>
      </c>
      <c r="K2468" s="22" t="s">
        <v>35</v>
      </c>
      <c r="L2468" s="24" t="s">
        <v>5345</v>
      </c>
      <c r="M2468" s="17" t="str">
        <f aca="false">IF(COUNTIF(поверки!$H$6:$H$3175,поверки!$H2468)&gt;1,"Дубликат","")</f>
        <v/>
      </c>
      <c r="N2468" s="17" t="str">
        <f aca="false">IF(COUNTIF(поверки!$L$6:$L$3175,поверки!$L2468)&gt;1,"Дубликат","")</f>
        <v/>
      </c>
      <c r="O2468" s="18" t="n">
        <v>2463</v>
      </c>
      <c r="P2468" s="17" t="str">
        <f aca="false">CONCATENATE(TEXT(MONTH(поверки!$G2468),"00"),"/",TEXT(поверки!$O2468,"000"), "/",TEXT(YEAR(поверки!$G2468)-2000,"00"))</f>
        <v>04/2463/25</v>
      </c>
      <c r="Q2468" s="17" t="str">
        <f aca="false">VLOOKUP(поверки!$F2468,'соответстиви ОТ типу'!$K$4:$M$344,2,FALSE())</f>
        <v>Преобразователь давления</v>
      </c>
      <c r="R2468" s="17" t="s">
        <v>4406</v>
      </c>
      <c r="S2468" s="17" t="s">
        <v>4710</v>
      </c>
      <c r="T2468" s="17" t="n">
        <v>7</v>
      </c>
      <c r="U2468" s="19" t="n">
        <f aca="false">VLOOKUP(поверки!$T2468,'Акты п-п'!$C$5:$I$57,2,FALSE())</f>
        <v>45768</v>
      </c>
      <c r="V2468" s="19" t="n">
        <f aca="false">VLOOKUP(поверки!$T2468,'Акты п-п'!$C$5:$I$57,3,FALSE())</f>
        <v>45772</v>
      </c>
      <c r="W2468" s="17" t="str">
        <f aca="false">VLOOKUP(поверки!$T2468,'Акты п-п'!$C$5:$I$57,5,FALSE())</f>
        <v>Кадыков П.Ю.</v>
      </c>
      <c r="X2468" s="17" t="n">
        <f aca="false">поверки!$G2468-поверки!$U2468</f>
        <v>2</v>
      </c>
      <c r="Y2468" s="17" t="n">
        <f aca="false">поверки!$V2468-поверки!$G2468</f>
        <v>2</v>
      </c>
      <c r="Z2468" s="17" t="str">
        <f aca="false">CONCATENATE(поверки!$Q2468," ",поверки!$S2468," номер ",поверки!$H2468)</f>
        <v>Преобразователь давления EJX 430A номер 91N701355</v>
      </c>
    </row>
    <row r="2469" customFormat="false" ht="17.9" hidden="true" customHeight="false" outlineLevel="0" collapsed="false">
      <c r="B2469" s="21" t="s">
        <v>198</v>
      </c>
      <c r="C2469" s="22" t="s">
        <v>30</v>
      </c>
      <c r="D2469" s="22" t="s">
        <v>31</v>
      </c>
      <c r="E2469" s="22"/>
      <c r="F2469" s="22" t="s">
        <v>266</v>
      </c>
      <c r="G2469" s="23" t="n">
        <v>45770</v>
      </c>
      <c r="H2469" s="22" t="s">
        <v>5346</v>
      </c>
      <c r="I2469" s="22"/>
      <c r="J2469" s="22" t="s">
        <v>34</v>
      </c>
      <c r="K2469" s="22" t="s">
        <v>35</v>
      </c>
      <c r="L2469" s="24" t="s">
        <v>5347</v>
      </c>
      <c r="M2469" s="17" t="str">
        <f aca="false">IF(COUNTIF(поверки!$H$6:$H$3175,поверки!$H2469)&gt;1,"Дубликат","")</f>
        <v/>
      </c>
      <c r="N2469" s="17" t="str">
        <f aca="false">IF(COUNTIF(поверки!$L$6:$L$3175,поверки!$L2469)&gt;1,"Дубликат","")</f>
        <v/>
      </c>
      <c r="O2469" s="18" t="n">
        <v>2464</v>
      </c>
      <c r="P2469" s="17" t="str">
        <f aca="false">CONCATENATE(TEXT(MONTH(поверки!$G2469),"00"),"/",TEXT(поверки!$O2469,"000"), "/",TEXT(YEAR(поверки!$G2469)-2000,"00"))</f>
        <v>04/2464/25</v>
      </c>
      <c r="Q2469" s="17" t="str">
        <f aca="false">VLOOKUP(поверки!$F2469,'соответстиви ОТ типу'!$K$4:$M$344,2,FALSE())</f>
        <v>Преобразователь давления</v>
      </c>
      <c r="R2469" s="17" t="s">
        <v>4406</v>
      </c>
      <c r="S2469" s="17" t="s">
        <v>4710</v>
      </c>
      <c r="T2469" s="17" t="n">
        <v>7</v>
      </c>
      <c r="U2469" s="19" t="n">
        <f aca="false">VLOOKUP(поверки!$T2469,'Акты п-п'!$C$5:$I$57,2,FALSE())</f>
        <v>45768</v>
      </c>
      <c r="V2469" s="19" t="n">
        <f aca="false">VLOOKUP(поверки!$T2469,'Акты п-п'!$C$5:$I$57,3,FALSE())</f>
        <v>45772</v>
      </c>
      <c r="W2469" s="17" t="str">
        <f aca="false">VLOOKUP(поверки!$T2469,'Акты п-п'!$C$5:$I$57,5,FALSE())</f>
        <v>Кадыков П.Ю.</v>
      </c>
      <c r="X2469" s="17" t="n">
        <f aca="false">поверки!$G2469-поверки!$U2469</f>
        <v>2</v>
      </c>
      <c r="Y2469" s="17" t="n">
        <f aca="false">поверки!$V2469-поверки!$G2469</f>
        <v>2</v>
      </c>
      <c r="Z2469" s="17" t="str">
        <f aca="false">CONCATENATE(поверки!$Q2469," ",поверки!$S2469," номер ",поверки!$H2469)</f>
        <v>Преобразователь давления EJX 430A номер 91N701356</v>
      </c>
    </row>
    <row r="2470" customFormat="false" ht="17.9" hidden="true" customHeight="false" outlineLevel="0" collapsed="false">
      <c r="B2470" s="21" t="s">
        <v>198</v>
      </c>
      <c r="C2470" s="22" t="s">
        <v>30</v>
      </c>
      <c r="D2470" s="22" t="s">
        <v>31</v>
      </c>
      <c r="E2470" s="22"/>
      <c r="F2470" s="22" t="s">
        <v>266</v>
      </c>
      <c r="G2470" s="23" t="n">
        <v>45770</v>
      </c>
      <c r="H2470" s="22" t="s">
        <v>5348</v>
      </c>
      <c r="I2470" s="22"/>
      <c r="J2470" s="22" t="s">
        <v>34</v>
      </c>
      <c r="K2470" s="22" t="s">
        <v>35</v>
      </c>
      <c r="L2470" s="24" t="s">
        <v>5349</v>
      </c>
      <c r="M2470" s="17" t="str">
        <f aca="false">IF(COUNTIF(поверки!$H$6:$H$3175,поверки!$H2470)&gt;1,"Дубликат","")</f>
        <v/>
      </c>
      <c r="N2470" s="17" t="str">
        <f aca="false">IF(COUNTIF(поверки!$L$6:$L$3175,поверки!$L2470)&gt;1,"Дубликат","")</f>
        <v/>
      </c>
      <c r="O2470" s="18" t="n">
        <v>2465</v>
      </c>
      <c r="P2470" s="17" t="str">
        <f aca="false">CONCATENATE(TEXT(MONTH(поверки!$G2470),"00"),"/",TEXT(поверки!$O2470,"000"), "/",TEXT(YEAR(поверки!$G2470)-2000,"00"))</f>
        <v>04/2465/25</v>
      </c>
      <c r="Q2470" s="17" t="str">
        <f aca="false">VLOOKUP(поверки!$F2470,'соответстиви ОТ типу'!$K$4:$M$344,2,FALSE())</f>
        <v>Преобразователь давления</v>
      </c>
      <c r="R2470" s="17" t="s">
        <v>4406</v>
      </c>
      <c r="S2470" s="17" t="s">
        <v>65</v>
      </c>
      <c r="T2470" s="17" t="n">
        <v>7</v>
      </c>
      <c r="U2470" s="19" t="n">
        <f aca="false">VLOOKUP(поверки!$T2470,'Акты п-п'!$C$5:$I$57,2,FALSE())</f>
        <v>45768</v>
      </c>
      <c r="V2470" s="19" t="n">
        <f aca="false">VLOOKUP(поверки!$T2470,'Акты п-п'!$C$5:$I$57,3,FALSE())</f>
        <v>45772</v>
      </c>
      <c r="W2470" s="17" t="str">
        <f aca="false">VLOOKUP(поверки!$T2470,'Акты п-п'!$C$5:$I$57,5,FALSE())</f>
        <v>Кадыков П.Ю.</v>
      </c>
      <c r="X2470" s="17" t="n">
        <f aca="false">поверки!$G2470-поверки!$U2470</f>
        <v>2</v>
      </c>
      <c r="Y2470" s="17" t="n">
        <f aca="false">поверки!$V2470-поверки!$G2470</f>
        <v>2</v>
      </c>
      <c r="Z2470" s="17" t="str">
        <f aca="false">CONCATENATE(поверки!$Q2470," ",поверки!$S2470," номер ",поверки!$H2470)</f>
        <v>Преобразователь давления EJX 530A номер 91N602490</v>
      </c>
    </row>
    <row r="2471" customFormat="false" ht="17.9" hidden="true" customHeight="false" outlineLevel="0" collapsed="false">
      <c r="B2471" s="21" t="s">
        <v>198</v>
      </c>
      <c r="C2471" s="22" t="s">
        <v>30</v>
      </c>
      <c r="D2471" s="22" t="s">
        <v>31</v>
      </c>
      <c r="E2471" s="22"/>
      <c r="F2471" s="22" t="s">
        <v>266</v>
      </c>
      <c r="G2471" s="23" t="n">
        <v>45770</v>
      </c>
      <c r="H2471" s="22" t="s">
        <v>5350</v>
      </c>
      <c r="I2471" s="22"/>
      <c r="J2471" s="22" t="s">
        <v>34</v>
      </c>
      <c r="K2471" s="22" t="s">
        <v>35</v>
      </c>
      <c r="L2471" s="24" t="s">
        <v>5351</v>
      </c>
      <c r="M2471" s="17" t="str">
        <f aca="false">IF(COUNTIF(поверки!$H$6:$H$3175,поверки!$H2471)&gt;1,"Дубликат","")</f>
        <v/>
      </c>
      <c r="N2471" s="17" t="str">
        <f aca="false">IF(COUNTIF(поверки!$L$6:$L$3175,поверки!$L2471)&gt;1,"Дубликат","")</f>
        <v/>
      </c>
      <c r="O2471" s="18" t="n">
        <v>2466</v>
      </c>
      <c r="P2471" s="17" t="str">
        <f aca="false">CONCATENATE(TEXT(MONTH(поверки!$G2471),"00"),"/",TEXT(поверки!$O2471,"000"), "/",TEXT(YEAR(поверки!$G2471)-2000,"00"))</f>
        <v>04/2466/25</v>
      </c>
      <c r="Q2471" s="17" t="str">
        <f aca="false">VLOOKUP(поверки!$F2471,'соответстиви ОТ типу'!$K$4:$M$344,2,FALSE())</f>
        <v>Преобразователь давления</v>
      </c>
      <c r="R2471" s="17" t="s">
        <v>4406</v>
      </c>
      <c r="S2471" s="17" t="s">
        <v>2899</v>
      </c>
      <c r="T2471" s="17" t="n">
        <v>7</v>
      </c>
      <c r="U2471" s="19" t="n">
        <f aca="false">VLOOKUP(поверки!$T2471,'Акты п-п'!$C$5:$I$57,2,FALSE())</f>
        <v>45768</v>
      </c>
      <c r="V2471" s="19" t="n">
        <f aca="false">VLOOKUP(поверки!$T2471,'Акты п-п'!$C$5:$I$57,3,FALSE())</f>
        <v>45772</v>
      </c>
      <c r="W2471" s="17" t="str">
        <f aca="false">VLOOKUP(поверки!$T2471,'Акты п-п'!$C$5:$I$57,5,FALSE())</f>
        <v>Кадыков П.Ю.</v>
      </c>
      <c r="X2471" s="17" t="n">
        <f aca="false">поверки!$G2471-поверки!$U2471</f>
        <v>2</v>
      </c>
      <c r="Y2471" s="17" t="n">
        <f aca="false">поверки!$V2471-поверки!$G2471</f>
        <v>2</v>
      </c>
      <c r="Z2471" s="17" t="str">
        <f aca="false">CONCATENATE(поверки!$Q2471," ",поверки!$S2471," номер ",поверки!$H2471)</f>
        <v>Преобразователь давления EJX 110A номер 91N602482</v>
      </c>
    </row>
    <row r="2472" customFormat="false" ht="17.9" hidden="true" customHeight="false" outlineLevel="0" collapsed="false">
      <c r="B2472" s="21" t="s">
        <v>198</v>
      </c>
      <c r="C2472" s="22" t="s">
        <v>30</v>
      </c>
      <c r="D2472" s="22" t="s">
        <v>31</v>
      </c>
      <c r="E2472" s="22"/>
      <c r="F2472" s="22" t="s">
        <v>266</v>
      </c>
      <c r="G2472" s="23" t="n">
        <v>45770</v>
      </c>
      <c r="H2472" s="22" t="s">
        <v>5352</v>
      </c>
      <c r="I2472" s="22"/>
      <c r="J2472" s="22" t="s">
        <v>34</v>
      </c>
      <c r="K2472" s="22" t="s">
        <v>35</v>
      </c>
      <c r="L2472" s="24" t="s">
        <v>5353</v>
      </c>
      <c r="M2472" s="17" t="str">
        <f aca="false">IF(COUNTIF(поверки!$H$6:$H$3175,поверки!$H2472)&gt;1,"Дубликат","")</f>
        <v/>
      </c>
      <c r="N2472" s="17" t="str">
        <f aca="false">IF(COUNTIF(поверки!$L$6:$L$3175,поверки!$L2472)&gt;1,"Дубликат","")</f>
        <v/>
      </c>
      <c r="O2472" s="18" t="n">
        <v>2467</v>
      </c>
      <c r="P2472" s="17" t="str">
        <f aca="false">CONCATENATE(TEXT(MONTH(поверки!$G2472),"00"),"/",TEXT(поверки!$O2472,"000"), "/",TEXT(YEAR(поверки!$G2472)-2000,"00"))</f>
        <v>04/2467/25</v>
      </c>
      <c r="Q2472" s="17" t="str">
        <f aca="false">VLOOKUP(поверки!$F2472,'соответстиви ОТ типу'!$K$4:$M$344,2,FALSE())</f>
        <v>Преобразователь давления</v>
      </c>
      <c r="R2472" s="17" t="s">
        <v>4406</v>
      </c>
      <c r="S2472" s="17" t="s">
        <v>2899</v>
      </c>
      <c r="T2472" s="17" t="n">
        <v>7</v>
      </c>
      <c r="U2472" s="19" t="n">
        <f aca="false">VLOOKUP(поверки!$T2472,'Акты п-п'!$C$5:$I$57,2,FALSE())</f>
        <v>45768</v>
      </c>
      <c r="V2472" s="19" t="n">
        <f aca="false">VLOOKUP(поверки!$T2472,'Акты п-п'!$C$5:$I$57,3,FALSE())</f>
        <v>45772</v>
      </c>
      <c r="W2472" s="17" t="str">
        <f aca="false">VLOOKUP(поверки!$T2472,'Акты п-п'!$C$5:$I$57,5,FALSE())</f>
        <v>Кадыков П.Ю.</v>
      </c>
      <c r="X2472" s="17" t="n">
        <f aca="false">поверки!$G2472-поверки!$U2472</f>
        <v>2</v>
      </c>
      <c r="Y2472" s="17" t="n">
        <f aca="false">поверки!$V2472-поверки!$G2472</f>
        <v>2</v>
      </c>
      <c r="Z2472" s="17" t="str">
        <f aca="false">CONCATENATE(поверки!$Q2472," ",поверки!$S2472," номер ",поверки!$H2472)</f>
        <v>Преобразователь давления EJX 110A номер 91N602481</v>
      </c>
    </row>
    <row r="2473" customFormat="false" ht="17.9" hidden="true" customHeight="false" outlineLevel="0" collapsed="false">
      <c r="B2473" s="21" t="s">
        <v>198</v>
      </c>
      <c r="C2473" s="22" t="s">
        <v>30</v>
      </c>
      <c r="D2473" s="22" t="s">
        <v>31</v>
      </c>
      <c r="E2473" s="22"/>
      <c r="F2473" s="22" t="s">
        <v>266</v>
      </c>
      <c r="G2473" s="23" t="n">
        <v>45770</v>
      </c>
      <c r="H2473" s="22" t="s">
        <v>5354</v>
      </c>
      <c r="I2473" s="22"/>
      <c r="J2473" s="22" t="s">
        <v>34</v>
      </c>
      <c r="K2473" s="22" t="s">
        <v>35</v>
      </c>
      <c r="L2473" s="24" t="s">
        <v>5355</v>
      </c>
      <c r="M2473" s="17" t="str">
        <f aca="false">IF(COUNTIF(поверки!$H$6:$H$3175,поверки!$H2473)&gt;1,"Дубликат","")</f>
        <v/>
      </c>
      <c r="N2473" s="17" t="str">
        <f aca="false">IF(COUNTIF(поверки!$L$6:$L$3175,поверки!$L2473)&gt;1,"Дубликат","")</f>
        <v/>
      </c>
      <c r="O2473" s="18" t="n">
        <v>2468</v>
      </c>
      <c r="P2473" s="17" t="str">
        <f aca="false">CONCATENATE(TEXT(MONTH(поверки!$G2473),"00"),"/",TEXT(поверки!$O2473,"000"), "/",TEXT(YEAR(поверки!$G2473)-2000,"00"))</f>
        <v>04/2468/25</v>
      </c>
      <c r="Q2473" s="17" t="str">
        <f aca="false">VLOOKUP(поверки!$F2473,'соответстиви ОТ типу'!$K$4:$M$344,2,FALSE())</f>
        <v>Преобразователь давления</v>
      </c>
      <c r="R2473" s="17" t="s">
        <v>4406</v>
      </c>
      <c r="S2473" s="17" t="s">
        <v>4710</v>
      </c>
      <c r="T2473" s="17" t="n">
        <v>7</v>
      </c>
      <c r="U2473" s="19" t="n">
        <f aca="false">VLOOKUP(поверки!$T2473,'Акты п-п'!$C$5:$I$57,2,FALSE())</f>
        <v>45768</v>
      </c>
      <c r="V2473" s="19" t="n">
        <f aca="false">VLOOKUP(поверки!$T2473,'Акты п-п'!$C$5:$I$57,3,FALSE())</f>
        <v>45772</v>
      </c>
      <c r="W2473" s="17" t="str">
        <f aca="false">VLOOKUP(поверки!$T2473,'Акты п-п'!$C$5:$I$57,5,FALSE())</f>
        <v>Кадыков П.Ю.</v>
      </c>
      <c r="X2473" s="17" t="n">
        <f aca="false">поверки!$G2473-поверки!$U2473</f>
        <v>2</v>
      </c>
      <c r="Y2473" s="17" t="n">
        <f aca="false">поверки!$V2473-поверки!$G2473</f>
        <v>2</v>
      </c>
      <c r="Z2473" s="17" t="str">
        <f aca="false">CONCATENATE(поверки!$Q2473," ",поверки!$S2473," номер ",поверки!$H2473)</f>
        <v>Преобразователь давления EJX 430A номер 91Р123827</v>
      </c>
    </row>
    <row r="2474" customFormat="false" ht="17.9" hidden="true" customHeight="false" outlineLevel="0" collapsed="false">
      <c r="B2474" s="21" t="s">
        <v>198</v>
      </c>
      <c r="C2474" s="22" t="s">
        <v>30</v>
      </c>
      <c r="D2474" s="22" t="s">
        <v>31</v>
      </c>
      <c r="E2474" s="22"/>
      <c r="F2474" s="22" t="s">
        <v>266</v>
      </c>
      <c r="G2474" s="23" t="n">
        <v>45770</v>
      </c>
      <c r="H2474" s="22" t="s">
        <v>5356</v>
      </c>
      <c r="I2474" s="22"/>
      <c r="J2474" s="22" t="s">
        <v>34</v>
      </c>
      <c r="K2474" s="22" t="s">
        <v>35</v>
      </c>
      <c r="L2474" s="24" t="s">
        <v>5357</v>
      </c>
      <c r="M2474" s="17" t="str">
        <f aca="false">IF(COUNTIF(поверки!$H$6:$H$3175,поверки!$H2474)&gt;1,"Дубликат","")</f>
        <v/>
      </c>
      <c r="N2474" s="17" t="str">
        <f aca="false">IF(COUNTIF(поверки!$L$6:$L$3175,поверки!$L2474)&gt;1,"Дубликат","")</f>
        <v/>
      </c>
      <c r="O2474" s="18" t="n">
        <v>2469</v>
      </c>
      <c r="P2474" s="17" t="str">
        <f aca="false">CONCATENATE(TEXT(MONTH(поверки!$G2474),"00"),"/",TEXT(поверки!$O2474,"000"), "/",TEXT(YEAR(поверки!$G2474)-2000,"00"))</f>
        <v>04/2469/25</v>
      </c>
      <c r="Q2474" s="17" t="str">
        <f aca="false">VLOOKUP(поверки!$F2474,'соответстиви ОТ типу'!$K$4:$M$344,2,FALSE())</f>
        <v>Преобразователь давления</v>
      </c>
      <c r="R2474" s="17" t="s">
        <v>4406</v>
      </c>
      <c r="S2474" s="17" t="s">
        <v>2899</v>
      </c>
      <c r="T2474" s="17" t="n">
        <v>7</v>
      </c>
      <c r="U2474" s="19" t="n">
        <f aca="false">VLOOKUP(поверки!$T2474,'Акты п-п'!$C$5:$I$57,2,FALSE())</f>
        <v>45768</v>
      </c>
      <c r="V2474" s="19" t="n">
        <f aca="false">VLOOKUP(поверки!$T2474,'Акты п-п'!$C$5:$I$57,3,FALSE())</f>
        <v>45772</v>
      </c>
      <c r="W2474" s="17" t="str">
        <f aca="false">VLOOKUP(поверки!$T2474,'Акты п-п'!$C$5:$I$57,5,FALSE())</f>
        <v>Кадыков П.Ю.</v>
      </c>
      <c r="X2474" s="17" t="n">
        <f aca="false">поверки!$G2474-поверки!$U2474</f>
        <v>2</v>
      </c>
      <c r="Y2474" s="17" t="n">
        <f aca="false">поверки!$V2474-поверки!$G2474</f>
        <v>2</v>
      </c>
      <c r="Z2474" s="17" t="str">
        <f aca="false">CONCATENATE(поверки!$Q2474," ",поверки!$S2474," номер ",поверки!$H2474)</f>
        <v>Преобразователь давления EJX 110A номер 91Р221937</v>
      </c>
    </row>
    <row r="2475" customFormat="false" ht="17.9" hidden="true" customHeight="false" outlineLevel="0" collapsed="false">
      <c r="B2475" s="21" t="s">
        <v>198</v>
      </c>
      <c r="C2475" s="22" t="s">
        <v>30</v>
      </c>
      <c r="D2475" s="22" t="s">
        <v>31</v>
      </c>
      <c r="E2475" s="22"/>
      <c r="F2475" s="22" t="s">
        <v>266</v>
      </c>
      <c r="G2475" s="23" t="n">
        <v>45770</v>
      </c>
      <c r="H2475" s="22" t="s">
        <v>5358</v>
      </c>
      <c r="I2475" s="22"/>
      <c r="J2475" s="22" t="s">
        <v>34</v>
      </c>
      <c r="K2475" s="22" t="s">
        <v>35</v>
      </c>
      <c r="L2475" s="24" t="s">
        <v>5359</v>
      </c>
      <c r="M2475" s="17" t="str">
        <f aca="false">IF(COUNTIF(поверки!$H$6:$H$3175,поверки!$H2475)&gt;1,"Дубликат","")</f>
        <v/>
      </c>
      <c r="N2475" s="17" t="str">
        <f aca="false">IF(COUNTIF(поверки!$L$6:$L$3175,поверки!$L2475)&gt;1,"Дубликат","")</f>
        <v/>
      </c>
      <c r="O2475" s="18" t="n">
        <v>2470</v>
      </c>
      <c r="P2475" s="17" t="str">
        <f aca="false">CONCATENATE(TEXT(MONTH(поверки!$G2475),"00"),"/",TEXT(поверки!$O2475,"000"), "/",TEXT(YEAR(поверки!$G2475)-2000,"00"))</f>
        <v>04/2470/25</v>
      </c>
      <c r="Q2475" s="17" t="str">
        <f aca="false">VLOOKUP(поверки!$F2475,'соответстиви ОТ типу'!$K$4:$M$344,2,FALSE())</f>
        <v>Преобразователь давления</v>
      </c>
      <c r="R2475" s="17" t="s">
        <v>4406</v>
      </c>
      <c r="S2475" s="17" t="s">
        <v>4710</v>
      </c>
      <c r="T2475" s="17" t="n">
        <v>7</v>
      </c>
      <c r="U2475" s="19" t="n">
        <f aca="false">VLOOKUP(поверки!$T2475,'Акты п-п'!$C$5:$I$57,2,FALSE())</f>
        <v>45768</v>
      </c>
      <c r="V2475" s="19" t="n">
        <f aca="false">VLOOKUP(поверки!$T2475,'Акты п-п'!$C$5:$I$57,3,FALSE())</f>
        <v>45772</v>
      </c>
      <c r="W2475" s="17" t="str">
        <f aca="false">VLOOKUP(поверки!$T2475,'Акты п-п'!$C$5:$I$57,5,FALSE())</f>
        <v>Кадыков П.Ю.</v>
      </c>
      <c r="X2475" s="17" t="n">
        <f aca="false">поверки!$G2475-поверки!$U2475</f>
        <v>2</v>
      </c>
      <c r="Y2475" s="17" t="n">
        <f aca="false">поверки!$V2475-поверки!$G2475</f>
        <v>2</v>
      </c>
      <c r="Z2475" s="17" t="str">
        <f aca="false">CONCATENATE(поверки!$Q2475," ",поверки!$S2475," номер ",поверки!$H2475)</f>
        <v>Преобразователь давления EJX 430A номер 91Р123824</v>
      </c>
    </row>
    <row r="2476" customFormat="false" ht="17.9" hidden="true" customHeight="false" outlineLevel="0" collapsed="false">
      <c r="B2476" s="21" t="s">
        <v>198</v>
      </c>
      <c r="C2476" s="22" t="s">
        <v>30</v>
      </c>
      <c r="D2476" s="22" t="s">
        <v>31</v>
      </c>
      <c r="E2476" s="22"/>
      <c r="F2476" s="22" t="s">
        <v>266</v>
      </c>
      <c r="G2476" s="23" t="n">
        <v>45770</v>
      </c>
      <c r="H2476" s="22" t="s">
        <v>5360</v>
      </c>
      <c r="I2476" s="22"/>
      <c r="J2476" s="22" t="s">
        <v>34</v>
      </c>
      <c r="K2476" s="22" t="s">
        <v>35</v>
      </c>
      <c r="L2476" s="24" t="s">
        <v>5361</v>
      </c>
      <c r="M2476" s="17" t="str">
        <f aca="false">IF(COUNTIF(поверки!$H$6:$H$3175,поверки!$H2476)&gt;1,"Дубликат","")</f>
        <v/>
      </c>
      <c r="N2476" s="17" t="str">
        <f aca="false">IF(COUNTIF(поверки!$L$6:$L$3175,поверки!$L2476)&gt;1,"Дубликат","")</f>
        <v/>
      </c>
      <c r="O2476" s="18" t="n">
        <v>2471</v>
      </c>
      <c r="P2476" s="17" t="str">
        <f aca="false">CONCATENATE(TEXT(MONTH(поверки!$G2476),"00"),"/",TEXT(поверки!$O2476,"000"), "/",TEXT(YEAR(поверки!$G2476)-2000,"00"))</f>
        <v>04/2471/25</v>
      </c>
      <c r="Q2476" s="17" t="str">
        <f aca="false">VLOOKUP(поверки!$F2476,'соответстиви ОТ типу'!$K$4:$M$344,2,FALSE())</f>
        <v>Преобразователь давления</v>
      </c>
      <c r="R2476" s="17" t="s">
        <v>4406</v>
      </c>
      <c r="S2476" s="17" t="s">
        <v>2899</v>
      </c>
      <c r="T2476" s="17" t="n">
        <v>7</v>
      </c>
      <c r="U2476" s="19" t="n">
        <f aca="false">VLOOKUP(поверки!$T2476,'Акты п-п'!$C$5:$I$57,2,FALSE())</f>
        <v>45768</v>
      </c>
      <c r="V2476" s="19" t="n">
        <f aca="false">VLOOKUP(поверки!$T2476,'Акты п-п'!$C$5:$I$57,3,FALSE())</f>
        <v>45772</v>
      </c>
      <c r="W2476" s="17" t="str">
        <f aca="false">VLOOKUP(поверки!$T2476,'Акты п-п'!$C$5:$I$57,5,FALSE())</f>
        <v>Кадыков П.Ю.</v>
      </c>
      <c r="X2476" s="17" t="n">
        <f aca="false">поверки!$G2476-поверки!$U2476</f>
        <v>2</v>
      </c>
      <c r="Y2476" s="17" t="n">
        <f aca="false">поверки!$V2476-поверки!$G2476</f>
        <v>2</v>
      </c>
      <c r="Z2476" s="17" t="str">
        <f aca="false">CONCATENATE(поверки!$Q2476," ",поверки!$S2476," номер ",поверки!$H2476)</f>
        <v>Преобразователь давления EJX 110A номер 91P221964</v>
      </c>
    </row>
    <row r="2477" customFormat="false" ht="17.9" hidden="true" customHeight="false" outlineLevel="0" collapsed="false">
      <c r="B2477" s="21" t="s">
        <v>198</v>
      </c>
      <c r="C2477" s="22" t="s">
        <v>30</v>
      </c>
      <c r="D2477" s="22" t="s">
        <v>31</v>
      </c>
      <c r="E2477" s="22"/>
      <c r="F2477" s="22" t="s">
        <v>266</v>
      </c>
      <c r="G2477" s="23" t="n">
        <v>45770</v>
      </c>
      <c r="H2477" s="22" t="s">
        <v>5362</v>
      </c>
      <c r="I2477" s="22"/>
      <c r="J2477" s="22" t="s">
        <v>34</v>
      </c>
      <c r="K2477" s="22" t="s">
        <v>35</v>
      </c>
      <c r="L2477" s="24" t="s">
        <v>5363</v>
      </c>
      <c r="M2477" s="17" t="str">
        <f aca="false">IF(COUNTIF(поверки!$H$6:$H$3175,поверки!$H2477)&gt;1,"Дубликат","")</f>
        <v/>
      </c>
      <c r="N2477" s="17" t="str">
        <f aca="false">IF(COUNTIF(поверки!$L$6:$L$3175,поверки!$L2477)&gt;1,"Дубликат","")</f>
        <v/>
      </c>
      <c r="O2477" s="18" t="n">
        <v>2472</v>
      </c>
      <c r="P2477" s="17" t="str">
        <f aca="false">CONCATENATE(TEXT(MONTH(поверки!$G2477),"00"),"/",TEXT(поверки!$O2477,"000"), "/",TEXT(YEAR(поверки!$G2477)-2000,"00"))</f>
        <v>04/2472/25</v>
      </c>
      <c r="Q2477" s="17" t="str">
        <f aca="false">VLOOKUP(поверки!$F2477,'соответстиви ОТ типу'!$K$4:$M$344,2,FALSE())</f>
        <v>Преобразователь давления</v>
      </c>
      <c r="R2477" s="17" t="s">
        <v>4406</v>
      </c>
      <c r="S2477" s="17" t="s">
        <v>2899</v>
      </c>
      <c r="T2477" s="17" t="n">
        <v>7</v>
      </c>
      <c r="U2477" s="19" t="n">
        <f aca="false">VLOOKUP(поверки!$T2477,'Акты п-п'!$C$5:$I$57,2,FALSE())</f>
        <v>45768</v>
      </c>
      <c r="V2477" s="19" t="n">
        <f aca="false">VLOOKUP(поверки!$T2477,'Акты п-п'!$C$5:$I$57,3,FALSE())</f>
        <v>45772</v>
      </c>
      <c r="W2477" s="17" t="str">
        <f aca="false">VLOOKUP(поверки!$T2477,'Акты п-п'!$C$5:$I$57,5,FALSE())</f>
        <v>Кадыков П.Ю.</v>
      </c>
      <c r="X2477" s="17" t="n">
        <f aca="false">поверки!$G2477-поверки!$U2477</f>
        <v>2</v>
      </c>
      <c r="Y2477" s="17" t="n">
        <f aca="false">поверки!$V2477-поверки!$G2477</f>
        <v>2</v>
      </c>
      <c r="Z2477" s="17" t="str">
        <f aca="false">CONCATENATE(поверки!$Q2477," ",поверки!$S2477," номер ",поверки!$H2477)</f>
        <v>Преобразователь давления EJX 110A номер 91P221969</v>
      </c>
    </row>
    <row r="2478" customFormat="false" ht="17.9" hidden="true" customHeight="false" outlineLevel="0" collapsed="false">
      <c r="B2478" s="21" t="s">
        <v>198</v>
      </c>
      <c r="C2478" s="22" t="s">
        <v>30</v>
      </c>
      <c r="D2478" s="22" t="s">
        <v>31</v>
      </c>
      <c r="E2478" s="22"/>
      <c r="F2478" s="22" t="s">
        <v>266</v>
      </c>
      <c r="G2478" s="23" t="n">
        <v>45770</v>
      </c>
      <c r="H2478" s="22" t="s">
        <v>5364</v>
      </c>
      <c r="I2478" s="22"/>
      <c r="J2478" s="22" t="s">
        <v>34</v>
      </c>
      <c r="K2478" s="22" t="s">
        <v>35</v>
      </c>
      <c r="L2478" s="24" t="s">
        <v>5365</v>
      </c>
      <c r="M2478" s="17" t="str">
        <f aca="false">IF(COUNTIF(поверки!$H$6:$H$3175,поверки!$H2478)&gt;1,"Дубликат","")</f>
        <v/>
      </c>
      <c r="N2478" s="17" t="str">
        <f aca="false">IF(COUNTIF(поверки!$L$6:$L$3175,поверки!$L2478)&gt;1,"Дубликат","")</f>
        <v/>
      </c>
      <c r="O2478" s="18" t="n">
        <v>2473</v>
      </c>
      <c r="P2478" s="17" t="str">
        <f aca="false">CONCATENATE(TEXT(MONTH(поверки!$G2478),"00"),"/",TEXT(поверки!$O2478,"000"), "/",TEXT(YEAR(поверки!$G2478)-2000,"00"))</f>
        <v>04/2473/25</v>
      </c>
      <c r="Q2478" s="17" t="str">
        <f aca="false">VLOOKUP(поверки!$F2478,'соответстиви ОТ типу'!$K$4:$M$344,2,FALSE())</f>
        <v>Преобразователь давления</v>
      </c>
      <c r="R2478" s="17" t="s">
        <v>37</v>
      </c>
      <c r="S2478" s="17" t="s">
        <v>2899</v>
      </c>
      <c r="T2478" s="17" t="n">
        <v>7</v>
      </c>
      <c r="U2478" s="19" t="n">
        <f aca="false">VLOOKUP(поверки!$T2478,'Акты п-п'!$C$5:$I$57,2,FALSE())</f>
        <v>45768</v>
      </c>
      <c r="V2478" s="19" t="n">
        <f aca="false">VLOOKUP(поверки!$T2478,'Акты п-п'!$C$5:$I$57,3,FALSE())</f>
        <v>45772</v>
      </c>
      <c r="W2478" s="17" t="str">
        <f aca="false">VLOOKUP(поверки!$T2478,'Акты п-п'!$C$5:$I$57,5,FALSE())</f>
        <v>Кадыков П.Ю.</v>
      </c>
      <c r="X2478" s="17" t="n">
        <f aca="false">поверки!$G2478-поверки!$U2478</f>
        <v>2</v>
      </c>
      <c r="Y2478" s="17" t="n">
        <f aca="false">поверки!$V2478-поверки!$G2478</f>
        <v>2</v>
      </c>
      <c r="Z2478" s="17" t="str">
        <f aca="false">CONCATENATE(поверки!$Q2478," ",поверки!$S2478," номер ",поверки!$H2478)</f>
        <v>Преобразователь давления EJX 110A номер 91P221959</v>
      </c>
    </row>
    <row r="2479" customFormat="false" ht="17.9" hidden="true" customHeight="false" outlineLevel="0" collapsed="false">
      <c r="B2479" s="21" t="s">
        <v>198</v>
      </c>
      <c r="C2479" s="22" t="s">
        <v>30</v>
      </c>
      <c r="D2479" s="22" t="s">
        <v>31</v>
      </c>
      <c r="E2479" s="22"/>
      <c r="F2479" s="22" t="s">
        <v>266</v>
      </c>
      <c r="G2479" s="23" t="n">
        <v>45770</v>
      </c>
      <c r="H2479" s="22" t="s">
        <v>5366</v>
      </c>
      <c r="I2479" s="22"/>
      <c r="J2479" s="22" t="s">
        <v>34</v>
      </c>
      <c r="K2479" s="22" t="s">
        <v>35</v>
      </c>
      <c r="L2479" s="24" t="s">
        <v>5367</v>
      </c>
      <c r="M2479" s="17" t="str">
        <f aca="false">IF(COUNTIF(поверки!$H$6:$H$3175,поверки!$H2479)&gt;1,"Дубликат","")</f>
        <v/>
      </c>
      <c r="N2479" s="17" t="str">
        <f aca="false">IF(COUNTIF(поверки!$L$6:$L$3175,поверки!$L2479)&gt;1,"Дубликат","")</f>
        <v/>
      </c>
      <c r="O2479" s="18" t="n">
        <v>2474</v>
      </c>
      <c r="P2479" s="17" t="str">
        <f aca="false">CONCATENATE(TEXT(MONTH(поверки!$G2479),"00"),"/",TEXT(поверки!$O2479,"000"), "/",TEXT(YEAR(поверки!$G2479)-2000,"00"))</f>
        <v>04/2474/25</v>
      </c>
      <c r="Q2479" s="17" t="str">
        <f aca="false">VLOOKUP(поверки!$F2479,'соответстиви ОТ типу'!$K$4:$M$344,2,FALSE())</f>
        <v>Преобразователь давления</v>
      </c>
      <c r="R2479" s="17" t="s">
        <v>37</v>
      </c>
      <c r="S2479" s="17" t="s">
        <v>2899</v>
      </c>
      <c r="T2479" s="17" t="n">
        <v>7</v>
      </c>
      <c r="U2479" s="19" t="n">
        <f aca="false">VLOOKUP(поверки!$T2479,'Акты п-п'!$C$5:$I$57,2,FALSE())</f>
        <v>45768</v>
      </c>
      <c r="V2479" s="19" t="n">
        <f aca="false">VLOOKUP(поверки!$T2479,'Акты п-п'!$C$5:$I$57,3,FALSE())</f>
        <v>45772</v>
      </c>
      <c r="W2479" s="17" t="str">
        <f aca="false">VLOOKUP(поверки!$T2479,'Акты п-п'!$C$5:$I$57,5,FALSE())</f>
        <v>Кадыков П.Ю.</v>
      </c>
      <c r="X2479" s="17" t="n">
        <f aca="false">поверки!$G2479-поверки!$U2479</f>
        <v>2</v>
      </c>
      <c r="Y2479" s="17" t="n">
        <f aca="false">поверки!$V2479-поверки!$G2479</f>
        <v>2</v>
      </c>
      <c r="Z2479" s="17" t="str">
        <f aca="false">CONCATENATE(поверки!$Q2479," ",поверки!$S2479," номер ",поверки!$H2479)</f>
        <v>Преобразователь давления EJX 110A номер 91P221946</v>
      </c>
    </row>
    <row r="2480" customFormat="false" ht="17.9" hidden="true" customHeight="false" outlineLevel="0" collapsed="false">
      <c r="B2480" s="21" t="s">
        <v>198</v>
      </c>
      <c r="C2480" s="22" t="s">
        <v>30</v>
      </c>
      <c r="D2480" s="22" t="s">
        <v>31</v>
      </c>
      <c r="E2480" s="22"/>
      <c r="F2480" s="22" t="s">
        <v>266</v>
      </c>
      <c r="G2480" s="23" t="n">
        <v>45770</v>
      </c>
      <c r="H2480" s="22" t="s">
        <v>5368</v>
      </c>
      <c r="I2480" s="22"/>
      <c r="J2480" s="22" t="s">
        <v>34</v>
      </c>
      <c r="K2480" s="22" t="s">
        <v>35</v>
      </c>
      <c r="L2480" s="24" t="s">
        <v>5369</v>
      </c>
      <c r="M2480" s="17" t="str">
        <f aca="false">IF(COUNTIF(поверки!$H$6:$H$3175,поверки!$H2480)&gt;1,"Дубликат","")</f>
        <v/>
      </c>
      <c r="N2480" s="17" t="str">
        <f aca="false">IF(COUNTIF(поверки!$L$6:$L$3175,поверки!$L2480)&gt;1,"Дубликат","")</f>
        <v/>
      </c>
      <c r="O2480" s="18" t="n">
        <v>2475</v>
      </c>
      <c r="P2480" s="17" t="str">
        <f aca="false">CONCATENATE(TEXT(MONTH(поверки!$G2480),"00"),"/",TEXT(поверки!$O2480,"000"), "/",TEXT(YEAR(поверки!$G2480)-2000,"00"))</f>
        <v>04/2475/25</v>
      </c>
      <c r="Q2480" s="17" t="str">
        <f aca="false">VLOOKUP(поверки!$F2480,'соответстиви ОТ типу'!$K$4:$M$344,2,FALSE())</f>
        <v>Преобразователь давления</v>
      </c>
      <c r="R2480" s="17" t="s">
        <v>37</v>
      </c>
      <c r="S2480" s="17" t="s">
        <v>2899</v>
      </c>
      <c r="T2480" s="17" t="n">
        <v>7</v>
      </c>
      <c r="U2480" s="19" t="n">
        <f aca="false">VLOOKUP(поверки!$T2480,'Акты п-п'!$C$5:$I$57,2,FALSE())</f>
        <v>45768</v>
      </c>
      <c r="V2480" s="19" t="n">
        <f aca="false">VLOOKUP(поверки!$T2480,'Акты п-п'!$C$5:$I$57,3,FALSE())</f>
        <v>45772</v>
      </c>
      <c r="W2480" s="17" t="str">
        <f aca="false">VLOOKUP(поверки!$T2480,'Акты п-п'!$C$5:$I$57,5,FALSE())</f>
        <v>Кадыков П.Ю.</v>
      </c>
      <c r="X2480" s="17" t="n">
        <f aca="false">поверки!$G2480-поверки!$U2480</f>
        <v>2</v>
      </c>
      <c r="Y2480" s="17" t="n">
        <f aca="false">поверки!$V2480-поверки!$G2480</f>
        <v>2</v>
      </c>
      <c r="Z2480" s="17" t="str">
        <f aca="false">CONCATENATE(поверки!$Q2480," ",поверки!$S2480," номер ",поверки!$H2480)</f>
        <v>Преобразователь давления EJX 110A номер 91P221949</v>
      </c>
    </row>
    <row r="2481" customFormat="false" ht="17.9" hidden="true" customHeight="false" outlineLevel="0" collapsed="false">
      <c r="B2481" s="21" t="s">
        <v>198</v>
      </c>
      <c r="C2481" s="22" t="s">
        <v>30</v>
      </c>
      <c r="D2481" s="22" t="s">
        <v>31</v>
      </c>
      <c r="E2481" s="22"/>
      <c r="F2481" s="22" t="s">
        <v>266</v>
      </c>
      <c r="G2481" s="23" t="n">
        <v>45770</v>
      </c>
      <c r="H2481" s="22" t="s">
        <v>5370</v>
      </c>
      <c r="I2481" s="22"/>
      <c r="J2481" s="22" t="s">
        <v>34</v>
      </c>
      <c r="K2481" s="22" t="s">
        <v>35</v>
      </c>
      <c r="L2481" s="24" t="s">
        <v>5371</v>
      </c>
      <c r="M2481" s="17" t="str">
        <f aca="false">IF(COUNTIF(поверки!$H$6:$H$3175,поверки!$H2481)&gt;1,"Дубликат","")</f>
        <v/>
      </c>
      <c r="N2481" s="17" t="str">
        <f aca="false">IF(COUNTIF(поверки!$L$6:$L$3175,поверки!$L2481)&gt;1,"Дубликат","")</f>
        <v/>
      </c>
      <c r="O2481" s="18" t="n">
        <v>2476</v>
      </c>
      <c r="P2481" s="17" t="str">
        <f aca="false">CONCATENATE(TEXT(MONTH(поверки!$G2481),"00"),"/",TEXT(поверки!$O2481,"000"), "/",TEXT(YEAR(поверки!$G2481)-2000,"00"))</f>
        <v>04/2476/25</v>
      </c>
      <c r="Q2481" s="17" t="str">
        <f aca="false">VLOOKUP(поверки!$F2481,'соответстиви ОТ типу'!$K$4:$M$344,2,FALSE())</f>
        <v>Преобразователь давления</v>
      </c>
      <c r="R2481" s="17" t="s">
        <v>37</v>
      </c>
      <c r="S2481" s="17" t="s">
        <v>2899</v>
      </c>
      <c r="T2481" s="17" t="n">
        <v>7</v>
      </c>
      <c r="U2481" s="19" t="n">
        <f aca="false">VLOOKUP(поверки!$T2481,'Акты п-п'!$C$5:$I$57,2,FALSE())</f>
        <v>45768</v>
      </c>
      <c r="V2481" s="19" t="n">
        <f aca="false">VLOOKUP(поверки!$T2481,'Акты п-п'!$C$5:$I$57,3,FALSE())</f>
        <v>45772</v>
      </c>
      <c r="W2481" s="17" t="str">
        <f aca="false">VLOOKUP(поверки!$T2481,'Акты п-п'!$C$5:$I$57,5,FALSE())</f>
        <v>Кадыков П.Ю.</v>
      </c>
      <c r="X2481" s="17" t="n">
        <f aca="false">поверки!$G2481-поверки!$U2481</f>
        <v>2</v>
      </c>
      <c r="Y2481" s="17" t="n">
        <f aca="false">поверки!$V2481-поверки!$G2481</f>
        <v>2</v>
      </c>
      <c r="Z2481" s="17" t="str">
        <f aca="false">CONCATENATE(поверки!$Q2481," ",поверки!$S2481," номер ",поверки!$H2481)</f>
        <v>Преобразователь давления EJX 110A номер 91P221908</v>
      </c>
    </row>
    <row r="2482" customFormat="false" ht="17.9" hidden="true" customHeight="false" outlineLevel="0" collapsed="false">
      <c r="B2482" s="21" t="s">
        <v>198</v>
      </c>
      <c r="C2482" s="22" t="s">
        <v>30</v>
      </c>
      <c r="D2482" s="22" t="s">
        <v>31</v>
      </c>
      <c r="E2482" s="22"/>
      <c r="F2482" s="22" t="s">
        <v>266</v>
      </c>
      <c r="G2482" s="23" t="n">
        <v>45770</v>
      </c>
      <c r="H2482" s="22" t="s">
        <v>5372</v>
      </c>
      <c r="I2482" s="22"/>
      <c r="J2482" s="22" t="s">
        <v>34</v>
      </c>
      <c r="K2482" s="22" t="s">
        <v>35</v>
      </c>
      <c r="L2482" s="24" t="s">
        <v>5373</v>
      </c>
      <c r="M2482" s="17" t="str">
        <f aca="false">IF(COUNTIF(поверки!$H$6:$H$3175,поверки!$H2482)&gt;1,"Дубликат","")</f>
        <v/>
      </c>
      <c r="N2482" s="17" t="str">
        <f aca="false">IF(COUNTIF(поверки!$L$6:$L$3175,поверки!$L2482)&gt;1,"Дубликат","")</f>
        <v/>
      </c>
      <c r="O2482" s="18" t="n">
        <v>2477</v>
      </c>
      <c r="P2482" s="17" t="str">
        <f aca="false">CONCATENATE(TEXT(MONTH(поверки!$G2482),"00"),"/",TEXT(поверки!$O2482,"000"), "/",TEXT(YEAR(поверки!$G2482)-2000,"00"))</f>
        <v>04/2477/25</v>
      </c>
      <c r="Q2482" s="17" t="str">
        <f aca="false">VLOOKUP(поверки!$F2482,'соответстиви ОТ типу'!$K$4:$M$344,2,FALSE())</f>
        <v>Преобразователь давления</v>
      </c>
      <c r="R2482" s="17" t="s">
        <v>37</v>
      </c>
      <c r="S2482" s="17" t="s">
        <v>2899</v>
      </c>
      <c r="T2482" s="17" t="n">
        <v>7</v>
      </c>
      <c r="U2482" s="19" t="n">
        <f aca="false">VLOOKUP(поверки!$T2482,'Акты п-п'!$C$5:$I$57,2,FALSE())</f>
        <v>45768</v>
      </c>
      <c r="V2482" s="19" t="n">
        <f aca="false">VLOOKUP(поверки!$T2482,'Акты п-п'!$C$5:$I$57,3,FALSE())</f>
        <v>45772</v>
      </c>
      <c r="W2482" s="17" t="str">
        <f aca="false">VLOOKUP(поверки!$T2482,'Акты п-п'!$C$5:$I$57,5,FALSE())</f>
        <v>Кадыков П.Ю.</v>
      </c>
      <c r="X2482" s="17" t="n">
        <f aca="false">поверки!$G2482-поверки!$U2482</f>
        <v>2</v>
      </c>
      <c r="Y2482" s="17" t="n">
        <f aca="false">поверки!$V2482-поверки!$G2482</f>
        <v>2</v>
      </c>
      <c r="Z2482" s="17" t="str">
        <f aca="false">CONCATENATE(поверки!$Q2482," ",поверки!$S2482," номер ",поверки!$H2482)</f>
        <v>Преобразователь давления EJX 110A номер 91P221917</v>
      </c>
    </row>
    <row r="2483" customFormat="false" ht="17.9" hidden="true" customHeight="false" outlineLevel="0" collapsed="false">
      <c r="B2483" s="21" t="s">
        <v>198</v>
      </c>
      <c r="C2483" s="22" t="s">
        <v>30</v>
      </c>
      <c r="D2483" s="22" t="s">
        <v>31</v>
      </c>
      <c r="E2483" s="22"/>
      <c r="F2483" s="22" t="s">
        <v>266</v>
      </c>
      <c r="G2483" s="23" t="n">
        <v>45770</v>
      </c>
      <c r="H2483" s="22" t="s">
        <v>5374</v>
      </c>
      <c r="I2483" s="22"/>
      <c r="J2483" s="22" t="s">
        <v>34</v>
      </c>
      <c r="K2483" s="22" t="s">
        <v>35</v>
      </c>
      <c r="L2483" s="24" t="s">
        <v>5375</v>
      </c>
      <c r="M2483" s="17" t="str">
        <f aca="false">IF(COUNTIF(поверки!$H$6:$H$3175,поверки!$H2483)&gt;1,"Дубликат","")</f>
        <v/>
      </c>
      <c r="N2483" s="17" t="str">
        <f aca="false">IF(COUNTIF(поверки!$L$6:$L$3175,поверки!$L2483)&gt;1,"Дубликат","")</f>
        <v/>
      </c>
      <c r="O2483" s="18" t="n">
        <v>2478</v>
      </c>
      <c r="P2483" s="17" t="str">
        <f aca="false">CONCATENATE(TEXT(MONTH(поверки!$G2483),"00"),"/",TEXT(поверки!$O2483,"000"), "/",TEXT(YEAR(поверки!$G2483)-2000,"00"))</f>
        <v>04/2478/25</v>
      </c>
      <c r="Q2483" s="17" t="str">
        <f aca="false">VLOOKUP(поверки!$F2483,'соответстиви ОТ типу'!$K$4:$M$344,2,FALSE())</f>
        <v>Преобразователь давления</v>
      </c>
      <c r="R2483" s="17" t="s">
        <v>37</v>
      </c>
      <c r="S2483" s="17" t="s">
        <v>4710</v>
      </c>
      <c r="T2483" s="17" t="n">
        <v>7</v>
      </c>
      <c r="U2483" s="19" t="n">
        <f aca="false">VLOOKUP(поверки!$T2483,'Акты п-п'!$C$5:$I$57,2,FALSE())</f>
        <v>45768</v>
      </c>
      <c r="V2483" s="19" t="n">
        <f aca="false">VLOOKUP(поверки!$T2483,'Акты п-п'!$C$5:$I$57,3,FALSE())</f>
        <v>45772</v>
      </c>
      <c r="W2483" s="17" t="str">
        <f aca="false">VLOOKUP(поверки!$T2483,'Акты п-п'!$C$5:$I$57,5,FALSE())</f>
        <v>Кадыков П.Ю.</v>
      </c>
      <c r="X2483" s="17" t="n">
        <f aca="false">поверки!$G2483-поверки!$U2483</f>
        <v>2</v>
      </c>
      <c r="Y2483" s="17" t="n">
        <f aca="false">поверки!$V2483-поверки!$G2483</f>
        <v>2</v>
      </c>
      <c r="Z2483" s="17" t="str">
        <f aca="false">CONCATENATE(поверки!$Q2483," ",поверки!$S2483," номер ",поверки!$H2483)</f>
        <v>Преобразователь давления EJX 430A номер 91P123831</v>
      </c>
    </row>
    <row r="2484" customFormat="false" ht="17.9" hidden="true" customHeight="false" outlineLevel="0" collapsed="false">
      <c r="B2484" s="21" t="s">
        <v>198</v>
      </c>
      <c r="C2484" s="22" t="s">
        <v>30</v>
      </c>
      <c r="D2484" s="22" t="s">
        <v>31</v>
      </c>
      <c r="E2484" s="22"/>
      <c r="F2484" s="22" t="s">
        <v>266</v>
      </c>
      <c r="G2484" s="23" t="n">
        <v>45770</v>
      </c>
      <c r="H2484" s="22" t="s">
        <v>5376</v>
      </c>
      <c r="I2484" s="22"/>
      <c r="J2484" s="22" t="s">
        <v>34</v>
      </c>
      <c r="K2484" s="22" t="s">
        <v>35</v>
      </c>
      <c r="L2484" s="24" t="s">
        <v>5377</v>
      </c>
      <c r="M2484" s="17" t="str">
        <f aca="false">IF(COUNTIF(поверки!$H$6:$H$3175,поверки!$H2484)&gt;1,"Дубликат","")</f>
        <v/>
      </c>
      <c r="N2484" s="17" t="str">
        <f aca="false">IF(COUNTIF(поверки!$L$6:$L$3175,поверки!$L2484)&gt;1,"Дубликат","")</f>
        <v/>
      </c>
      <c r="O2484" s="18" t="n">
        <v>2479</v>
      </c>
      <c r="P2484" s="17" t="str">
        <f aca="false">CONCATENATE(TEXT(MONTH(поверки!$G2484),"00"),"/",TEXT(поверки!$O2484,"000"), "/",TEXT(YEAR(поверки!$G2484)-2000,"00"))</f>
        <v>04/2479/25</v>
      </c>
      <c r="Q2484" s="17" t="str">
        <f aca="false">VLOOKUP(поверки!$F2484,'соответстиви ОТ типу'!$K$4:$M$344,2,FALSE())</f>
        <v>Преобразователь давления</v>
      </c>
      <c r="R2484" s="17" t="s">
        <v>37</v>
      </c>
      <c r="S2484" s="17" t="s">
        <v>4710</v>
      </c>
      <c r="T2484" s="17" t="n">
        <v>7</v>
      </c>
      <c r="U2484" s="19" t="n">
        <f aca="false">VLOOKUP(поверки!$T2484,'Акты п-п'!$C$5:$I$57,2,FALSE())</f>
        <v>45768</v>
      </c>
      <c r="V2484" s="19" t="n">
        <f aca="false">VLOOKUP(поверки!$T2484,'Акты п-п'!$C$5:$I$57,3,FALSE())</f>
        <v>45772</v>
      </c>
      <c r="W2484" s="17" t="str">
        <f aca="false">VLOOKUP(поверки!$T2484,'Акты п-п'!$C$5:$I$57,5,FALSE())</f>
        <v>Кадыков П.Ю.</v>
      </c>
      <c r="X2484" s="17" t="n">
        <f aca="false">поверки!$G2484-поверки!$U2484</f>
        <v>2</v>
      </c>
      <c r="Y2484" s="17" t="n">
        <f aca="false">поверки!$V2484-поверки!$G2484</f>
        <v>2</v>
      </c>
      <c r="Z2484" s="17" t="str">
        <f aca="false">CONCATENATE(поверки!$Q2484," ",поверки!$S2484," номер ",поверки!$H2484)</f>
        <v>Преобразователь давления EJX 430A номер 91P123821</v>
      </c>
    </row>
    <row r="2485" customFormat="false" ht="17.9" hidden="true" customHeight="false" outlineLevel="0" collapsed="false">
      <c r="B2485" s="21" t="s">
        <v>198</v>
      </c>
      <c r="C2485" s="22" t="s">
        <v>30</v>
      </c>
      <c r="D2485" s="22" t="s">
        <v>31</v>
      </c>
      <c r="E2485" s="22"/>
      <c r="F2485" s="22" t="s">
        <v>266</v>
      </c>
      <c r="G2485" s="23" t="n">
        <v>45770</v>
      </c>
      <c r="H2485" s="22" t="s">
        <v>5378</v>
      </c>
      <c r="I2485" s="22"/>
      <c r="J2485" s="22" t="s">
        <v>34</v>
      </c>
      <c r="K2485" s="22" t="s">
        <v>35</v>
      </c>
      <c r="L2485" s="24" t="s">
        <v>5379</v>
      </c>
      <c r="M2485" s="17" t="str">
        <f aca="false">IF(COUNTIF(поверки!$H$6:$H$3175,поверки!$H2485)&gt;1,"Дубликат","")</f>
        <v/>
      </c>
      <c r="N2485" s="17" t="str">
        <f aca="false">IF(COUNTIF(поверки!$L$6:$L$3175,поверки!$L2485)&gt;1,"Дубликат","")</f>
        <v/>
      </c>
      <c r="O2485" s="18" t="n">
        <v>2480</v>
      </c>
      <c r="P2485" s="17" t="str">
        <f aca="false">CONCATENATE(TEXT(MONTH(поверки!$G2485),"00"),"/",TEXT(поверки!$O2485,"000"), "/",TEXT(YEAR(поверки!$G2485)-2000,"00"))</f>
        <v>04/2480/25</v>
      </c>
      <c r="Q2485" s="17" t="str">
        <f aca="false">VLOOKUP(поверки!$F2485,'соответстиви ОТ типу'!$K$4:$M$344,2,FALSE())</f>
        <v>Преобразователь давления</v>
      </c>
      <c r="R2485" s="17" t="s">
        <v>37</v>
      </c>
      <c r="S2485" s="17" t="s">
        <v>4710</v>
      </c>
      <c r="T2485" s="17" t="n">
        <v>7</v>
      </c>
      <c r="U2485" s="19" t="n">
        <f aca="false">VLOOKUP(поверки!$T2485,'Акты п-п'!$C$5:$I$57,2,FALSE())</f>
        <v>45768</v>
      </c>
      <c r="V2485" s="19" t="n">
        <f aca="false">VLOOKUP(поверки!$T2485,'Акты п-п'!$C$5:$I$57,3,FALSE())</f>
        <v>45772</v>
      </c>
      <c r="W2485" s="17" t="str">
        <f aca="false">VLOOKUP(поверки!$T2485,'Акты п-п'!$C$5:$I$57,5,FALSE())</f>
        <v>Кадыков П.Ю.</v>
      </c>
      <c r="X2485" s="17" t="n">
        <f aca="false">поверки!$G2485-поверки!$U2485</f>
        <v>2</v>
      </c>
      <c r="Y2485" s="17" t="n">
        <f aca="false">поверки!$V2485-поверки!$G2485</f>
        <v>2</v>
      </c>
      <c r="Z2485" s="17" t="str">
        <f aca="false">CONCATENATE(поверки!$Q2485," ",поверки!$S2485," номер ",поверки!$H2485)</f>
        <v>Преобразователь давления EJX 430A номер 91P123822</v>
      </c>
    </row>
    <row r="2486" customFormat="false" ht="17.9" hidden="true" customHeight="false" outlineLevel="0" collapsed="false">
      <c r="B2486" s="21" t="s">
        <v>198</v>
      </c>
      <c r="C2486" s="22" t="s">
        <v>30</v>
      </c>
      <c r="D2486" s="22" t="s">
        <v>31</v>
      </c>
      <c r="E2486" s="22"/>
      <c r="F2486" s="22" t="s">
        <v>62</v>
      </c>
      <c r="G2486" s="23" t="n">
        <v>45770</v>
      </c>
      <c r="H2486" s="22" t="s">
        <v>5380</v>
      </c>
      <c r="I2486" s="22"/>
      <c r="J2486" s="22" t="s">
        <v>34</v>
      </c>
      <c r="K2486" s="22" t="s">
        <v>35</v>
      </c>
      <c r="L2486" s="24" t="s">
        <v>5381</v>
      </c>
      <c r="M2486" s="17" t="str">
        <f aca="false">IF(COUNTIF(поверки!$H$6:$H$3175,поверки!$H2486)&gt;1,"Дубликат","")</f>
        <v/>
      </c>
      <c r="N2486" s="17" t="str">
        <f aca="false">IF(COUNTIF(поверки!$L$6:$L$3175,поверки!$L2486)&gt;1,"Дубликат","")</f>
        <v/>
      </c>
      <c r="O2486" s="18" t="n">
        <v>2481</v>
      </c>
      <c r="P2486" s="17" t="str">
        <f aca="false">CONCATENATE(TEXT(MONTH(поверки!$G2486),"00"),"/",TEXT(поверки!$O2486,"000"), "/",TEXT(YEAR(поверки!$G2486)-2000,"00"))</f>
        <v>04/2481/25</v>
      </c>
      <c r="Q2486" s="17" t="str">
        <f aca="false">VLOOKUP(поверки!$F2486,'соответстиви ОТ типу'!$K$4:$M$344,2,FALSE())</f>
        <v>Преобразователь давления</v>
      </c>
      <c r="R2486" s="17" t="s">
        <v>37</v>
      </c>
      <c r="S2486" s="17" t="s">
        <v>65</v>
      </c>
      <c r="T2486" s="17" t="n">
        <v>7</v>
      </c>
      <c r="U2486" s="19" t="n">
        <f aca="false">VLOOKUP(поверки!$T2486,'Акты п-п'!$C$5:$I$57,2,FALSE())</f>
        <v>45768</v>
      </c>
      <c r="V2486" s="19" t="n">
        <f aca="false">VLOOKUP(поверки!$T2486,'Акты п-п'!$C$5:$I$57,3,FALSE())</f>
        <v>45772</v>
      </c>
      <c r="W2486" s="17" t="str">
        <f aca="false">VLOOKUP(поверки!$T2486,'Акты п-п'!$C$5:$I$57,5,FALSE())</f>
        <v>Кадыков П.Ю.</v>
      </c>
      <c r="X2486" s="17" t="n">
        <f aca="false">поверки!$G2486-поверки!$U2486</f>
        <v>2</v>
      </c>
      <c r="Y2486" s="17" t="n">
        <f aca="false">поверки!$V2486-поверки!$G2486</f>
        <v>2</v>
      </c>
      <c r="Z2486" s="17" t="str">
        <f aca="false">CONCATENATE(поверки!$Q2486," ",поверки!$S2486," номер ",поверки!$H2486)</f>
        <v>Преобразователь давления EJX 530A номер 91R808403</v>
      </c>
    </row>
    <row r="2487" customFormat="false" ht="17.9" hidden="true" customHeight="false" outlineLevel="0" collapsed="false">
      <c r="B2487" s="21" t="s">
        <v>198</v>
      </c>
      <c r="C2487" s="22" t="s">
        <v>30</v>
      </c>
      <c r="D2487" s="22" t="s">
        <v>31</v>
      </c>
      <c r="E2487" s="22"/>
      <c r="F2487" s="22" t="s">
        <v>62</v>
      </c>
      <c r="G2487" s="23" t="n">
        <v>45770</v>
      </c>
      <c r="H2487" s="22" t="s">
        <v>5382</v>
      </c>
      <c r="I2487" s="22"/>
      <c r="J2487" s="22" t="s">
        <v>34</v>
      </c>
      <c r="K2487" s="22" t="s">
        <v>35</v>
      </c>
      <c r="L2487" s="24" t="s">
        <v>5383</v>
      </c>
      <c r="M2487" s="17" t="str">
        <f aca="false">IF(COUNTIF(поверки!$H$6:$H$3175,поверки!$H2487)&gt;1,"Дубликат","")</f>
        <v/>
      </c>
      <c r="N2487" s="17" t="str">
        <f aca="false">IF(COUNTIF(поверки!$L$6:$L$3175,поверки!$L2487)&gt;1,"Дубликат","")</f>
        <v/>
      </c>
      <c r="O2487" s="18" t="n">
        <v>2482</v>
      </c>
      <c r="P2487" s="17" t="str">
        <f aca="false">CONCATENATE(TEXT(MONTH(поверки!$G2487),"00"),"/",TEXT(поверки!$O2487,"000"), "/",TEXT(YEAR(поверки!$G2487)-2000,"00"))</f>
        <v>04/2482/25</v>
      </c>
      <c r="Q2487" s="17" t="str">
        <f aca="false">VLOOKUP(поверки!$F2487,'соответстиви ОТ типу'!$K$4:$M$344,2,FALSE())</f>
        <v>Преобразователь давления</v>
      </c>
      <c r="R2487" s="17" t="s">
        <v>37</v>
      </c>
      <c r="S2487" s="17" t="s">
        <v>65</v>
      </c>
      <c r="T2487" s="17" t="n">
        <v>7</v>
      </c>
      <c r="U2487" s="19" t="n">
        <f aca="false">VLOOKUP(поверки!$T2487,'Акты п-п'!$C$5:$I$57,2,FALSE())</f>
        <v>45768</v>
      </c>
      <c r="V2487" s="19" t="n">
        <f aca="false">VLOOKUP(поверки!$T2487,'Акты п-п'!$C$5:$I$57,3,FALSE())</f>
        <v>45772</v>
      </c>
      <c r="W2487" s="17" t="str">
        <f aca="false">VLOOKUP(поверки!$T2487,'Акты п-п'!$C$5:$I$57,5,FALSE())</f>
        <v>Кадыков П.Ю.</v>
      </c>
      <c r="X2487" s="17" t="n">
        <f aca="false">поверки!$G2487-поверки!$U2487</f>
        <v>2</v>
      </c>
      <c r="Y2487" s="17" t="n">
        <f aca="false">поверки!$V2487-поверки!$G2487</f>
        <v>2</v>
      </c>
      <c r="Z2487" s="17" t="str">
        <f aca="false">CONCATENATE(поверки!$Q2487," ",поверки!$S2487," номер ",поверки!$H2487)</f>
        <v>Преобразователь давления EJX 530A номер 91R808353</v>
      </c>
    </row>
    <row r="2488" customFormat="false" ht="17.9" hidden="true" customHeight="false" outlineLevel="0" collapsed="false">
      <c r="B2488" s="21" t="s">
        <v>198</v>
      </c>
      <c r="C2488" s="22" t="s">
        <v>30</v>
      </c>
      <c r="D2488" s="22" t="s">
        <v>31</v>
      </c>
      <c r="E2488" s="22"/>
      <c r="F2488" s="22" t="s">
        <v>62</v>
      </c>
      <c r="G2488" s="23" t="n">
        <v>45770</v>
      </c>
      <c r="H2488" s="22" t="s">
        <v>5384</v>
      </c>
      <c r="I2488" s="22"/>
      <c r="J2488" s="22" t="s">
        <v>34</v>
      </c>
      <c r="K2488" s="22" t="s">
        <v>35</v>
      </c>
      <c r="L2488" s="24" t="s">
        <v>5385</v>
      </c>
      <c r="M2488" s="17" t="str">
        <f aca="false">IF(COUNTIF(поверки!$H$6:$H$3175,поверки!$H2488)&gt;1,"Дубликат","")</f>
        <v/>
      </c>
      <c r="N2488" s="17" t="str">
        <f aca="false">IF(COUNTIF(поверки!$L$6:$L$3175,поверки!$L2488)&gt;1,"Дубликат","")</f>
        <v/>
      </c>
      <c r="O2488" s="18" t="n">
        <v>2483</v>
      </c>
      <c r="P2488" s="17" t="str">
        <f aca="false">CONCATENATE(TEXT(MONTH(поверки!$G2488),"00"),"/",TEXT(поверки!$O2488,"000"), "/",TEXT(YEAR(поверки!$G2488)-2000,"00"))</f>
        <v>04/2483/25</v>
      </c>
      <c r="Q2488" s="17" t="str">
        <f aca="false">VLOOKUP(поверки!$F2488,'соответстиви ОТ типу'!$K$4:$M$344,2,FALSE())</f>
        <v>Преобразователь давления</v>
      </c>
      <c r="R2488" s="17" t="s">
        <v>37</v>
      </c>
      <c r="S2488" s="17" t="s">
        <v>65</v>
      </c>
      <c r="T2488" s="17" t="n">
        <v>7</v>
      </c>
      <c r="U2488" s="19" t="n">
        <f aca="false">VLOOKUP(поверки!$T2488,'Акты п-п'!$C$5:$I$57,2,FALSE())</f>
        <v>45768</v>
      </c>
      <c r="V2488" s="19" t="n">
        <f aca="false">VLOOKUP(поверки!$T2488,'Акты п-п'!$C$5:$I$57,3,FALSE())</f>
        <v>45772</v>
      </c>
      <c r="W2488" s="17" t="str">
        <f aca="false">VLOOKUP(поверки!$T2488,'Акты п-п'!$C$5:$I$57,5,FALSE())</f>
        <v>Кадыков П.Ю.</v>
      </c>
      <c r="X2488" s="17" t="n">
        <f aca="false">поверки!$G2488-поверки!$U2488</f>
        <v>2</v>
      </c>
      <c r="Y2488" s="17" t="n">
        <f aca="false">поверки!$V2488-поверки!$G2488</f>
        <v>2</v>
      </c>
      <c r="Z2488" s="17" t="str">
        <f aca="false">CONCATENATE(поверки!$Q2488," ",поверки!$S2488," номер ",поверки!$H2488)</f>
        <v>Преобразователь давления EJX 530A номер 91R719779</v>
      </c>
    </row>
    <row r="2489" customFormat="false" ht="17.9" hidden="true" customHeight="false" outlineLevel="0" collapsed="false">
      <c r="B2489" s="21" t="s">
        <v>198</v>
      </c>
      <c r="C2489" s="22" t="s">
        <v>30</v>
      </c>
      <c r="D2489" s="22" t="s">
        <v>31</v>
      </c>
      <c r="E2489" s="22"/>
      <c r="F2489" s="22" t="s">
        <v>62</v>
      </c>
      <c r="G2489" s="23" t="n">
        <v>45770</v>
      </c>
      <c r="H2489" s="22" t="s">
        <v>5386</v>
      </c>
      <c r="I2489" s="22"/>
      <c r="J2489" s="22" t="s">
        <v>34</v>
      </c>
      <c r="K2489" s="22" t="s">
        <v>35</v>
      </c>
      <c r="L2489" s="24" t="s">
        <v>5387</v>
      </c>
      <c r="M2489" s="17" t="str">
        <f aca="false">IF(COUNTIF(поверки!$H$6:$H$3175,поверки!$H2489)&gt;1,"Дубликат","")</f>
        <v/>
      </c>
      <c r="N2489" s="17" t="str">
        <f aca="false">IF(COUNTIF(поверки!$L$6:$L$3175,поверки!$L2489)&gt;1,"Дубликат","")</f>
        <v/>
      </c>
      <c r="O2489" s="18" t="n">
        <v>2484</v>
      </c>
      <c r="P2489" s="17" t="str">
        <f aca="false">CONCATENATE(TEXT(MONTH(поверки!$G2489),"00"),"/",TEXT(поверки!$O2489,"000"), "/",TEXT(YEAR(поверки!$G2489)-2000,"00"))</f>
        <v>04/2484/25</v>
      </c>
      <c r="Q2489" s="17" t="str">
        <f aca="false">VLOOKUP(поверки!$F2489,'соответстиви ОТ типу'!$K$4:$M$344,2,FALSE())</f>
        <v>Преобразователь давления</v>
      </c>
      <c r="R2489" s="17" t="s">
        <v>37</v>
      </c>
      <c r="S2489" s="17" t="s">
        <v>2899</v>
      </c>
      <c r="T2489" s="17" t="n">
        <v>7</v>
      </c>
      <c r="U2489" s="19" t="n">
        <f aca="false">VLOOKUP(поверки!$T2489,'Акты п-п'!$C$5:$I$57,2,FALSE())</f>
        <v>45768</v>
      </c>
      <c r="V2489" s="19" t="n">
        <f aca="false">VLOOKUP(поверки!$T2489,'Акты п-п'!$C$5:$I$57,3,FALSE())</f>
        <v>45772</v>
      </c>
      <c r="W2489" s="17" t="str">
        <f aca="false">VLOOKUP(поверки!$T2489,'Акты п-п'!$C$5:$I$57,5,FALSE())</f>
        <v>Кадыков П.Ю.</v>
      </c>
      <c r="X2489" s="17" t="n">
        <f aca="false">поверки!$G2489-поверки!$U2489</f>
        <v>2</v>
      </c>
      <c r="Y2489" s="17" t="n">
        <f aca="false">поверки!$V2489-поверки!$G2489</f>
        <v>2</v>
      </c>
      <c r="Z2489" s="17" t="str">
        <f aca="false">CONCATENATE(поверки!$Q2489," ",поверки!$S2489," номер ",поверки!$H2489)</f>
        <v>Преобразователь давления EJX 110A номер 91R309542</v>
      </c>
    </row>
    <row r="2490" customFormat="false" ht="17.9" hidden="true" customHeight="false" outlineLevel="0" collapsed="false">
      <c r="B2490" s="21" t="s">
        <v>198</v>
      </c>
      <c r="C2490" s="22" t="s">
        <v>30</v>
      </c>
      <c r="D2490" s="22" t="s">
        <v>31</v>
      </c>
      <c r="E2490" s="22"/>
      <c r="F2490" s="22" t="s">
        <v>62</v>
      </c>
      <c r="G2490" s="23" t="n">
        <v>45770</v>
      </c>
      <c r="H2490" s="22" t="s">
        <v>5388</v>
      </c>
      <c r="I2490" s="22"/>
      <c r="J2490" s="22" t="s">
        <v>34</v>
      </c>
      <c r="K2490" s="22" t="s">
        <v>35</v>
      </c>
      <c r="L2490" s="24" t="s">
        <v>5389</v>
      </c>
      <c r="M2490" s="17" t="str">
        <f aca="false">IF(COUNTIF(поверки!$H$6:$H$3175,поверки!$H2490)&gt;1,"Дубликат","")</f>
        <v/>
      </c>
      <c r="N2490" s="17" t="str">
        <f aca="false">IF(COUNTIF(поверки!$L$6:$L$3175,поверки!$L2490)&gt;1,"Дубликат","")</f>
        <v/>
      </c>
      <c r="O2490" s="18" t="n">
        <v>2485</v>
      </c>
      <c r="P2490" s="17" t="str">
        <f aca="false">CONCATENATE(TEXT(MONTH(поверки!$G2490),"00"),"/",TEXT(поверки!$O2490,"000"), "/",TEXT(YEAR(поверки!$G2490)-2000,"00"))</f>
        <v>04/2485/25</v>
      </c>
      <c r="Q2490" s="17" t="str">
        <f aca="false">VLOOKUP(поверки!$F2490,'соответстиви ОТ типу'!$K$4:$M$344,2,FALSE())</f>
        <v>Преобразователь давления</v>
      </c>
      <c r="R2490" s="17" t="s">
        <v>37</v>
      </c>
      <c r="S2490" s="17" t="s">
        <v>2899</v>
      </c>
      <c r="T2490" s="17" t="n">
        <v>7</v>
      </c>
      <c r="U2490" s="19" t="n">
        <f aca="false">VLOOKUP(поверки!$T2490,'Акты п-п'!$C$5:$I$57,2,FALSE())</f>
        <v>45768</v>
      </c>
      <c r="V2490" s="19" t="n">
        <f aca="false">VLOOKUP(поверки!$T2490,'Акты п-п'!$C$5:$I$57,3,FALSE())</f>
        <v>45772</v>
      </c>
      <c r="W2490" s="17" t="str">
        <f aca="false">VLOOKUP(поверки!$T2490,'Акты п-п'!$C$5:$I$57,5,FALSE())</f>
        <v>Кадыков П.Ю.</v>
      </c>
      <c r="X2490" s="17" t="n">
        <f aca="false">поверки!$G2490-поверки!$U2490</f>
        <v>2</v>
      </c>
      <c r="Y2490" s="17" t="n">
        <f aca="false">поверки!$V2490-поверки!$G2490</f>
        <v>2</v>
      </c>
      <c r="Z2490" s="17" t="str">
        <f aca="false">CONCATENATE(поверки!$Q2490," ",поверки!$S2490," номер ",поверки!$H2490)</f>
        <v>Преобразователь давления EJX 110A номер 91R309543</v>
      </c>
    </row>
    <row r="2491" customFormat="false" ht="17.9" hidden="true" customHeight="false" outlineLevel="0" collapsed="false">
      <c r="B2491" s="21" t="s">
        <v>198</v>
      </c>
      <c r="C2491" s="22" t="s">
        <v>30</v>
      </c>
      <c r="D2491" s="22" t="s">
        <v>31</v>
      </c>
      <c r="E2491" s="22"/>
      <c r="F2491" s="22" t="s">
        <v>62</v>
      </c>
      <c r="G2491" s="23" t="n">
        <v>45770</v>
      </c>
      <c r="H2491" s="22" t="s">
        <v>5390</v>
      </c>
      <c r="I2491" s="22"/>
      <c r="J2491" s="22" t="s">
        <v>34</v>
      </c>
      <c r="K2491" s="22" t="s">
        <v>35</v>
      </c>
      <c r="L2491" s="24" t="s">
        <v>5391</v>
      </c>
      <c r="M2491" s="17" t="str">
        <f aca="false">IF(COUNTIF(поверки!$H$6:$H$3175,поверки!$H2491)&gt;1,"Дубликат","")</f>
        <v/>
      </c>
      <c r="N2491" s="17" t="str">
        <f aca="false">IF(COUNTIF(поверки!$L$6:$L$3175,поверки!$L2491)&gt;1,"Дубликат","")</f>
        <v/>
      </c>
      <c r="O2491" s="18" t="n">
        <v>2486</v>
      </c>
      <c r="P2491" s="17" t="str">
        <f aca="false">CONCATENATE(TEXT(MONTH(поверки!$G2491),"00"),"/",TEXT(поверки!$O2491,"000"), "/",TEXT(YEAR(поверки!$G2491)-2000,"00"))</f>
        <v>04/2486/25</v>
      </c>
      <c r="Q2491" s="17" t="str">
        <f aca="false">VLOOKUP(поверки!$F2491,'соответстиви ОТ типу'!$K$4:$M$344,2,FALSE())</f>
        <v>Преобразователь давления</v>
      </c>
      <c r="R2491" s="17" t="s">
        <v>37</v>
      </c>
      <c r="S2491" s="17" t="s">
        <v>2899</v>
      </c>
      <c r="T2491" s="17" t="n">
        <v>7</v>
      </c>
      <c r="U2491" s="19" t="n">
        <f aca="false">VLOOKUP(поверки!$T2491,'Акты п-п'!$C$5:$I$57,2,FALSE())</f>
        <v>45768</v>
      </c>
      <c r="V2491" s="19" t="n">
        <f aca="false">VLOOKUP(поверки!$T2491,'Акты п-п'!$C$5:$I$57,3,FALSE())</f>
        <v>45772</v>
      </c>
      <c r="W2491" s="17" t="str">
        <f aca="false">VLOOKUP(поверки!$T2491,'Акты п-п'!$C$5:$I$57,5,FALSE())</f>
        <v>Кадыков П.Ю.</v>
      </c>
      <c r="X2491" s="17" t="n">
        <f aca="false">поверки!$G2491-поверки!$U2491</f>
        <v>2</v>
      </c>
      <c r="Y2491" s="17" t="n">
        <f aca="false">поверки!$V2491-поверки!$G2491</f>
        <v>2</v>
      </c>
      <c r="Z2491" s="17" t="str">
        <f aca="false">CONCATENATE(поверки!$Q2491," ",поверки!$S2491," номер ",поверки!$H2491)</f>
        <v>Преобразователь давления EJX 110A номер 91R309544</v>
      </c>
    </row>
    <row r="2492" customFormat="false" ht="17.9" hidden="true" customHeight="false" outlineLevel="0" collapsed="false">
      <c r="B2492" s="21" t="s">
        <v>198</v>
      </c>
      <c r="C2492" s="22" t="s">
        <v>30</v>
      </c>
      <c r="D2492" s="22" t="s">
        <v>31</v>
      </c>
      <c r="E2492" s="22"/>
      <c r="F2492" s="22" t="s">
        <v>62</v>
      </c>
      <c r="G2492" s="23" t="n">
        <v>45770</v>
      </c>
      <c r="H2492" s="22" t="s">
        <v>5392</v>
      </c>
      <c r="I2492" s="22"/>
      <c r="J2492" s="22" t="s">
        <v>34</v>
      </c>
      <c r="K2492" s="22" t="s">
        <v>35</v>
      </c>
      <c r="L2492" s="24" t="s">
        <v>5393</v>
      </c>
      <c r="M2492" s="17" t="str">
        <f aca="false">IF(COUNTIF(поверки!$H$6:$H$3175,поверки!$H2492)&gt;1,"Дубликат","")</f>
        <v/>
      </c>
      <c r="N2492" s="17" t="str">
        <f aca="false">IF(COUNTIF(поверки!$L$6:$L$3175,поверки!$L2492)&gt;1,"Дубликат","")</f>
        <v/>
      </c>
      <c r="O2492" s="18" t="n">
        <v>2487</v>
      </c>
      <c r="P2492" s="17" t="str">
        <f aca="false">CONCATENATE(TEXT(MONTH(поверки!$G2492),"00"),"/",TEXT(поверки!$O2492,"000"), "/",TEXT(YEAR(поверки!$G2492)-2000,"00"))</f>
        <v>04/2487/25</v>
      </c>
      <c r="Q2492" s="17" t="str">
        <f aca="false">VLOOKUP(поверки!$F2492,'соответстиви ОТ типу'!$K$4:$M$344,2,FALSE())</f>
        <v>Преобразователь давления</v>
      </c>
      <c r="R2492" s="17" t="s">
        <v>37</v>
      </c>
      <c r="S2492" s="17" t="s">
        <v>2899</v>
      </c>
      <c r="T2492" s="17" t="n">
        <v>7</v>
      </c>
      <c r="U2492" s="19" t="n">
        <f aca="false">VLOOKUP(поверки!$T2492,'Акты п-п'!$C$5:$I$57,2,FALSE())</f>
        <v>45768</v>
      </c>
      <c r="V2492" s="19" t="n">
        <f aca="false">VLOOKUP(поверки!$T2492,'Акты п-п'!$C$5:$I$57,3,FALSE())</f>
        <v>45772</v>
      </c>
      <c r="W2492" s="17" t="str">
        <f aca="false">VLOOKUP(поверки!$T2492,'Акты п-п'!$C$5:$I$57,5,FALSE())</f>
        <v>Кадыков П.Ю.</v>
      </c>
      <c r="X2492" s="17" t="n">
        <f aca="false">поверки!$G2492-поверки!$U2492</f>
        <v>2</v>
      </c>
      <c r="Y2492" s="17" t="n">
        <f aca="false">поверки!$V2492-поверки!$G2492</f>
        <v>2</v>
      </c>
      <c r="Z2492" s="17" t="str">
        <f aca="false">CONCATENATE(поверки!$Q2492," ",поверки!$S2492," номер ",поверки!$H2492)</f>
        <v>Преобразователь давления EJX 110A номер 91R309545</v>
      </c>
    </row>
    <row r="2493" customFormat="false" ht="17.9" hidden="true" customHeight="false" outlineLevel="0" collapsed="false">
      <c r="B2493" s="21" t="s">
        <v>198</v>
      </c>
      <c r="C2493" s="22" t="s">
        <v>30</v>
      </c>
      <c r="D2493" s="22" t="s">
        <v>31</v>
      </c>
      <c r="E2493" s="22"/>
      <c r="F2493" s="22" t="s">
        <v>62</v>
      </c>
      <c r="G2493" s="23" t="n">
        <v>45770</v>
      </c>
      <c r="H2493" s="22" t="s">
        <v>5394</v>
      </c>
      <c r="I2493" s="22"/>
      <c r="J2493" s="22" t="s">
        <v>34</v>
      </c>
      <c r="K2493" s="22" t="s">
        <v>35</v>
      </c>
      <c r="L2493" s="24" t="s">
        <v>5395</v>
      </c>
      <c r="M2493" s="17" t="str">
        <f aca="false">IF(COUNTIF(поверки!$H$6:$H$3175,поверки!$H2493)&gt;1,"Дубликат","")</f>
        <v/>
      </c>
      <c r="N2493" s="17" t="str">
        <f aca="false">IF(COUNTIF(поверки!$L$6:$L$3175,поверки!$L2493)&gt;1,"Дубликат","")</f>
        <v/>
      </c>
      <c r="O2493" s="18" t="n">
        <v>2488</v>
      </c>
      <c r="P2493" s="17" t="str">
        <f aca="false">CONCATENATE(TEXT(MONTH(поверки!$G2493),"00"),"/",TEXT(поверки!$O2493,"000"), "/",TEXT(YEAR(поверки!$G2493)-2000,"00"))</f>
        <v>04/2488/25</v>
      </c>
      <c r="Q2493" s="17" t="str">
        <f aca="false">VLOOKUP(поверки!$F2493,'соответстиви ОТ типу'!$K$4:$M$344,2,FALSE())</f>
        <v>Преобразователь давления</v>
      </c>
      <c r="R2493" s="17" t="s">
        <v>37</v>
      </c>
      <c r="S2493" s="17" t="s">
        <v>2899</v>
      </c>
      <c r="T2493" s="17" t="n">
        <v>7</v>
      </c>
      <c r="U2493" s="19" t="n">
        <f aca="false">VLOOKUP(поверки!$T2493,'Акты п-п'!$C$5:$I$57,2,FALSE())</f>
        <v>45768</v>
      </c>
      <c r="V2493" s="19" t="n">
        <f aca="false">VLOOKUP(поверки!$T2493,'Акты п-п'!$C$5:$I$57,3,FALSE())</f>
        <v>45772</v>
      </c>
      <c r="W2493" s="17" t="str">
        <f aca="false">VLOOKUP(поверки!$T2493,'Акты п-п'!$C$5:$I$57,5,FALSE())</f>
        <v>Кадыков П.Ю.</v>
      </c>
      <c r="X2493" s="17" t="n">
        <f aca="false">поверки!$G2493-поверки!$U2493</f>
        <v>2</v>
      </c>
      <c r="Y2493" s="17" t="n">
        <f aca="false">поверки!$V2493-поверки!$G2493</f>
        <v>2</v>
      </c>
      <c r="Z2493" s="17" t="str">
        <f aca="false">CONCATENATE(поверки!$Q2493," ",поверки!$S2493," номер ",поверки!$H2493)</f>
        <v>Преобразователь давления EJX 110A номер 91R309546</v>
      </c>
    </row>
    <row r="2494" customFormat="false" ht="17.9" hidden="true" customHeight="false" outlineLevel="0" collapsed="false">
      <c r="B2494" s="21" t="s">
        <v>198</v>
      </c>
      <c r="C2494" s="22" t="s">
        <v>30</v>
      </c>
      <c r="D2494" s="22" t="s">
        <v>31</v>
      </c>
      <c r="E2494" s="22"/>
      <c r="F2494" s="22" t="s">
        <v>62</v>
      </c>
      <c r="G2494" s="23" t="n">
        <v>45770</v>
      </c>
      <c r="H2494" s="22" t="s">
        <v>5396</v>
      </c>
      <c r="I2494" s="22"/>
      <c r="J2494" s="22" t="s">
        <v>34</v>
      </c>
      <c r="K2494" s="22" t="s">
        <v>35</v>
      </c>
      <c r="L2494" s="24" t="s">
        <v>5397</v>
      </c>
      <c r="M2494" s="17" t="str">
        <f aca="false">IF(COUNTIF(поверки!$H$6:$H$3175,поверки!$H2494)&gt;1,"Дубликат","")</f>
        <v/>
      </c>
      <c r="N2494" s="17" t="str">
        <f aca="false">IF(COUNTIF(поверки!$L$6:$L$3175,поверки!$L2494)&gt;1,"Дубликат","")</f>
        <v/>
      </c>
      <c r="O2494" s="18" t="n">
        <v>2489</v>
      </c>
      <c r="P2494" s="17" t="str">
        <f aca="false">CONCATENATE(TEXT(MONTH(поверки!$G2494),"00"),"/",TEXT(поверки!$O2494,"000"), "/",TEXT(YEAR(поверки!$G2494)-2000,"00"))</f>
        <v>04/2489/25</v>
      </c>
      <c r="Q2494" s="17" t="str">
        <f aca="false">VLOOKUP(поверки!$F2494,'соответстиви ОТ типу'!$K$4:$M$344,2,FALSE())</f>
        <v>Преобразователь давления</v>
      </c>
      <c r="R2494" s="17" t="s">
        <v>37</v>
      </c>
      <c r="S2494" s="17" t="s">
        <v>2899</v>
      </c>
      <c r="T2494" s="17" t="n">
        <v>7</v>
      </c>
      <c r="U2494" s="19" t="n">
        <f aca="false">VLOOKUP(поверки!$T2494,'Акты п-п'!$C$5:$I$57,2,FALSE())</f>
        <v>45768</v>
      </c>
      <c r="V2494" s="19" t="n">
        <f aca="false">VLOOKUP(поверки!$T2494,'Акты п-п'!$C$5:$I$57,3,FALSE())</f>
        <v>45772</v>
      </c>
      <c r="W2494" s="17" t="str">
        <f aca="false">VLOOKUP(поверки!$T2494,'Акты п-п'!$C$5:$I$57,5,FALSE())</f>
        <v>Кадыков П.Ю.</v>
      </c>
      <c r="X2494" s="17" t="n">
        <f aca="false">поверки!$G2494-поверки!$U2494</f>
        <v>2</v>
      </c>
      <c r="Y2494" s="17" t="n">
        <f aca="false">поверки!$V2494-поверки!$G2494</f>
        <v>2</v>
      </c>
      <c r="Z2494" s="17" t="str">
        <f aca="false">CONCATENATE(поверки!$Q2494," ",поверки!$S2494," номер ",поверки!$H2494)</f>
        <v>Преобразователь давления EJX 110A номер 91R309547</v>
      </c>
    </row>
    <row r="2495" customFormat="false" ht="17.9" hidden="true" customHeight="false" outlineLevel="0" collapsed="false">
      <c r="B2495" s="21" t="s">
        <v>198</v>
      </c>
      <c r="C2495" s="22" t="s">
        <v>30</v>
      </c>
      <c r="D2495" s="22" t="s">
        <v>31</v>
      </c>
      <c r="E2495" s="22"/>
      <c r="F2495" s="22" t="s">
        <v>62</v>
      </c>
      <c r="G2495" s="23" t="n">
        <v>45770</v>
      </c>
      <c r="H2495" s="22" t="s">
        <v>5398</v>
      </c>
      <c r="I2495" s="22"/>
      <c r="J2495" s="22" t="s">
        <v>34</v>
      </c>
      <c r="K2495" s="22" t="s">
        <v>35</v>
      </c>
      <c r="L2495" s="24" t="s">
        <v>5399</v>
      </c>
      <c r="M2495" s="17" t="str">
        <f aca="false">IF(COUNTIF(поверки!$H$6:$H$3175,поверки!$H2495)&gt;1,"Дубликат","")</f>
        <v/>
      </c>
      <c r="N2495" s="17" t="str">
        <f aca="false">IF(COUNTIF(поверки!$L$6:$L$3175,поверки!$L2495)&gt;1,"Дубликат","")</f>
        <v/>
      </c>
      <c r="O2495" s="18" t="n">
        <v>2490</v>
      </c>
      <c r="P2495" s="17" t="str">
        <f aca="false">CONCATENATE(TEXT(MONTH(поверки!$G2495),"00"),"/",TEXT(поверки!$O2495,"000"), "/",TEXT(YEAR(поверки!$G2495)-2000,"00"))</f>
        <v>04/2490/25</v>
      </c>
      <c r="Q2495" s="17" t="str">
        <f aca="false">VLOOKUP(поверки!$F2495,'соответстиви ОТ типу'!$K$4:$M$344,2,FALSE())</f>
        <v>Преобразователь давления</v>
      </c>
      <c r="R2495" s="17" t="s">
        <v>37</v>
      </c>
      <c r="S2495" s="17" t="s">
        <v>2899</v>
      </c>
      <c r="T2495" s="17" t="n">
        <v>7</v>
      </c>
      <c r="U2495" s="19" t="n">
        <f aca="false">VLOOKUP(поверки!$T2495,'Акты п-п'!$C$5:$I$57,2,FALSE())</f>
        <v>45768</v>
      </c>
      <c r="V2495" s="19" t="n">
        <f aca="false">VLOOKUP(поверки!$T2495,'Акты п-п'!$C$5:$I$57,3,FALSE())</f>
        <v>45772</v>
      </c>
      <c r="W2495" s="17" t="str">
        <f aca="false">VLOOKUP(поверки!$T2495,'Акты п-п'!$C$5:$I$57,5,FALSE())</f>
        <v>Кадыков П.Ю.</v>
      </c>
      <c r="X2495" s="17" t="n">
        <f aca="false">поверки!$G2495-поверки!$U2495</f>
        <v>2</v>
      </c>
      <c r="Y2495" s="17" t="n">
        <f aca="false">поверки!$V2495-поверки!$G2495</f>
        <v>2</v>
      </c>
      <c r="Z2495" s="17" t="str">
        <f aca="false">CONCATENATE(поверки!$Q2495," ",поверки!$S2495," номер ",поверки!$H2495)</f>
        <v>Преобразователь давления EJX 110A номер 91R309548</v>
      </c>
    </row>
    <row r="2496" customFormat="false" ht="17.9" hidden="true" customHeight="false" outlineLevel="0" collapsed="false">
      <c r="B2496" s="21" t="s">
        <v>198</v>
      </c>
      <c r="C2496" s="22" t="s">
        <v>30</v>
      </c>
      <c r="D2496" s="22" t="s">
        <v>31</v>
      </c>
      <c r="E2496" s="22"/>
      <c r="F2496" s="22" t="s">
        <v>62</v>
      </c>
      <c r="G2496" s="23" t="n">
        <v>45770</v>
      </c>
      <c r="H2496" s="22" t="s">
        <v>5400</v>
      </c>
      <c r="I2496" s="22"/>
      <c r="J2496" s="22" t="s">
        <v>34</v>
      </c>
      <c r="K2496" s="22" t="s">
        <v>35</v>
      </c>
      <c r="L2496" s="24" t="s">
        <v>5401</v>
      </c>
      <c r="M2496" s="17" t="str">
        <f aca="false">IF(COUNTIF(поверки!$H$6:$H$3175,поверки!$H2496)&gt;1,"Дубликат","")</f>
        <v/>
      </c>
      <c r="N2496" s="17" t="str">
        <f aca="false">IF(COUNTIF(поверки!$L$6:$L$3175,поверки!$L2496)&gt;1,"Дубликат","")</f>
        <v/>
      </c>
      <c r="O2496" s="18" t="n">
        <v>2491</v>
      </c>
      <c r="P2496" s="17" t="str">
        <f aca="false">CONCATENATE(TEXT(MONTH(поверки!$G2496),"00"),"/",TEXT(поверки!$O2496,"000"), "/",TEXT(YEAR(поверки!$G2496)-2000,"00"))</f>
        <v>04/2491/25</v>
      </c>
      <c r="Q2496" s="17" t="str">
        <f aca="false">VLOOKUP(поверки!$F2496,'соответстиви ОТ типу'!$K$4:$M$344,2,FALSE())</f>
        <v>Преобразователь давления</v>
      </c>
      <c r="R2496" s="17" t="s">
        <v>37</v>
      </c>
      <c r="S2496" s="17" t="s">
        <v>2899</v>
      </c>
      <c r="T2496" s="17" t="n">
        <v>7</v>
      </c>
      <c r="U2496" s="19" t="n">
        <f aca="false">VLOOKUP(поверки!$T2496,'Акты п-п'!$C$5:$I$57,2,FALSE())</f>
        <v>45768</v>
      </c>
      <c r="V2496" s="19" t="n">
        <f aca="false">VLOOKUP(поверки!$T2496,'Акты п-п'!$C$5:$I$57,3,FALSE())</f>
        <v>45772</v>
      </c>
      <c r="W2496" s="17" t="str">
        <f aca="false">VLOOKUP(поверки!$T2496,'Акты п-п'!$C$5:$I$57,5,FALSE())</f>
        <v>Кадыков П.Ю.</v>
      </c>
      <c r="X2496" s="17" t="n">
        <f aca="false">поверки!$G2496-поверки!$U2496</f>
        <v>2</v>
      </c>
      <c r="Y2496" s="17" t="n">
        <f aca="false">поверки!$V2496-поверки!$G2496</f>
        <v>2</v>
      </c>
      <c r="Z2496" s="17" t="str">
        <f aca="false">CONCATENATE(поверки!$Q2496," ",поверки!$S2496," номер ",поверки!$H2496)</f>
        <v>Преобразователь давления EJX 110A номер 91R309540</v>
      </c>
    </row>
    <row r="2497" customFormat="false" ht="17.9" hidden="true" customHeight="false" outlineLevel="0" collapsed="false">
      <c r="B2497" s="21" t="s">
        <v>198</v>
      </c>
      <c r="C2497" s="22" t="s">
        <v>30</v>
      </c>
      <c r="D2497" s="22" t="s">
        <v>31</v>
      </c>
      <c r="E2497" s="22"/>
      <c r="F2497" s="22" t="s">
        <v>62</v>
      </c>
      <c r="G2497" s="23" t="n">
        <v>45770</v>
      </c>
      <c r="H2497" s="22" t="s">
        <v>5402</v>
      </c>
      <c r="I2497" s="22"/>
      <c r="J2497" s="22" t="s">
        <v>34</v>
      </c>
      <c r="K2497" s="22" t="s">
        <v>35</v>
      </c>
      <c r="L2497" s="24" t="s">
        <v>5403</v>
      </c>
      <c r="M2497" s="17" t="str">
        <f aca="false">IF(COUNTIF(поверки!$H$6:$H$3175,поверки!$H2497)&gt;1,"Дубликат","")</f>
        <v/>
      </c>
      <c r="N2497" s="17" t="str">
        <f aca="false">IF(COUNTIF(поверки!$L$6:$L$3175,поверки!$L2497)&gt;1,"Дубликат","")</f>
        <v/>
      </c>
      <c r="O2497" s="18" t="n">
        <v>2492</v>
      </c>
      <c r="P2497" s="17" t="str">
        <f aca="false">CONCATENATE(TEXT(MONTH(поверки!$G2497),"00"),"/",TEXT(поверки!$O2497,"000"), "/",TEXT(YEAR(поверки!$G2497)-2000,"00"))</f>
        <v>04/2492/25</v>
      </c>
      <c r="Q2497" s="17" t="str">
        <f aca="false">VLOOKUP(поверки!$F2497,'соответстиви ОТ типу'!$K$4:$M$344,2,FALSE())</f>
        <v>Преобразователь давления</v>
      </c>
      <c r="R2497" s="17" t="s">
        <v>37</v>
      </c>
      <c r="S2497" s="17" t="s">
        <v>2899</v>
      </c>
      <c r="T2497" s="17" t="n">
        <v>7</v>
      </c>
      <c r="U2497" s="19" t="n">
        <f aca="false">VLOOKUP(поверки!$T2497,'Акты п-п'!$C$5:$I$57,2,FALSE())</f>
        <v>45768</v>
      </c>
      <c r="V2497" s="19" t="n">
        <f aca="false">VLOOKUP(поверки!$T2497,'Акты п-п'!$C$5:$I$57,3,FALSE())</f>
        <v>45772</v>
      </c>
      <c r="W2497" s="17" t="str">
        <f aca="false">VLOOKUP(поверки!$T2497,'Акты п-п'!$C$5:$I$57,5,FALSE())</f>
        <v>Кадыков П.Ю.</v>
      </c>
      <c r="X2497" s="17" t="n">
        <f aca="false">поверки!$G2497-поверки!$U2497</f>
        <v>2</v>
      </c>
      <c r="Y2497" s="17" t="n">
        <f aca="false">поверки!$V2497-поверки!$G2497</f>
        <v>2</v>
      </c>
      <c r="Z2497" s="17" t="str">
        <f aca="false">CONCATENATE(поверки!$Q2497," ",поверки!$S2497," номер ",поверки!$H2497)</f>
        <v>Преобразователь давления EJX 110A номер 91R309549</v>
      </c>
    </row>
    <row r="2498" customFormat="false" ht="17.9" hidden="true" customHeight="false" outlineLevel="0" collapsed="false">
      <c r="B2498" s="21" t="s">
        <v>198</v>
      </c>
      <c r="C2498" s="22" t="s">
        <v>30</v>
      </c>
      <c r="D2498" s="22" t="s">
        <v>31</v>
      </c>
      <c r="E2498" s="22"/>
      <c r="F2498" s="22" t="s">
        <v>62</v>
      </c>
      <c r="G2498" s="23" t="n">
        <v>45770</v>
      </c>
      <c r="H2498" s="22" t="s">
        <v>5404</v>
      </c>
      <c r="I2498" s="22"/>
      <c r="J2498" s="22" t="s">
        <v>34</v>
      </c>
      <c r="K2498" s="22" t="s">
        <v>35</v>
      </c>
      <c r="L2498" s="24" t="s">
        <v>5405</v>
      </c>
      <c r="M2498" s="17" t="str">
        <f aca="false">IF(COUNTIF(поверки!$H$6:$H$3175,поверки!$H2498)&gt;1,"Дубликат","")</f>
        <v/>
      </c>
      <c r="N2498" s="17" t="str">
        <f aca="false">IF(COUNTIF(поверки!$L$6:$L$3175,поверки!$L2498)&gt;1,"Дубликат","")</f>
        <v/>
      </c>
      <c r="O2498" s="18" t="n">
        <v>2493</v>
      </c>
      <c r="P2498" s="17" t="str">
        <f aca="false">CONCATENATE(TEXT(MONTH(поверки!$G2498),"00"),"/",TEXT(поверки!$O2498,"000"), "/",TEXT(YEAR(поверки!$G2498)-2000,"00"))</f>
        <v>04/2493/25</v>
      </c>
      <c r="Q2498" s="17" t="str">
        <f aca="false">VLOOKUP(поверки!$F2498,'соответстиви ОТ типу'!$K$4:$M$344,2,FALSE())</f>
        <v>Преобразователь давления</v>
      </c>
      <c r="R2498" s="17" t="s">
        <v>37</v>
      </c>
      <c r="S2498" s="17" t="s">
        <v>2899</v>
      </c>
      <c r="T2498" s="17" t="n">
        <v>7</v>
      </c>
      <c r="U2498" s="19" t="n">
        <f aca="false">VLOOKUP(поверки!$T2498,'Акты п-п'!$C$5:$I$57,2,FALSE())</f>
        <v>45768</v>
      </c>
      <c r="V2498" s="19" t="n">
        <f aca="false">VLOOKUP(поверки!$T2498,'Акты п-п'!$C$5:$I$57,3,FALSE())</f>
        <v>45772</v>
      </c>
      <c r="W2498" s="17" t="str">
        <f aca="false">VLOOKUP(поверки!$T2498,'Акты п-п'!$C$5:$I$57,5,FALSE())</f>
        <v>Кадыков П.Ю.</v>
      </c>
      <c r="X2498" s="17" t="n">
        <f aca="false">поверки!$G2498-поверки!$U2498</f>
        <v>2</v>
      </c>
      <c r="Y2498" s="17" t="n">
        <f aca="false">поверки!$V2498-поверки!$G2498</f>
        <v>2</v>
      </c>
      <c r="Z2498" s="17" t="str">
        <f aca="false">CONCATENATE(поверки!$Q2498," ",поверки!$S2498," номер ",поверки!$H2498)</f>
        <v>Преобразователь давления EJX 110A номер 91R309550</v>
      </c>
    </row>
    <row r="2499" customFormat="false" ht="17.9" hidden="true" customHeight="false" outlineLevel="0" collapsed="false">
      <c r="B2499" s="21" t="s">
        <v>198</v>
      </c>
      <c r="C2499" s="22" t="s">
        <v>30</v>
      </c>
      <c r="D2499" s="22" t="s">
        <v>31</v>
      </c>
      <c r="E2499" s="22"/>
      <c r="F2499" s="22" t="s">
        <v>62</v>
      </c>
      <c r="G2499" s="23" t="n">
        <v>45770</v>
      </c>
      <c r="H2499" s="22" t="s">
        <v>5406</v>
      </c>
      <c r="I2499" s="22"/>
      <c r="J2499" s="22" t="s">
        <v>34</v>
      </c>
      <c r="K2499" s="22" t="s">
        <v>35</v>
      </c>
      <c r="L2499" s="24" t="s">
        <v>5407</v>
      </c>
      <c r="M2499" s="17" t="str">
        <f aca="false">IF(COUNTIF(поверки!$H$6:$H$3175,поверки!$H2499)&gt;1,"Дубликат","")</f>
        <v/>
      </c>
      <c r="N2499" s="17" t="str">
        <f aca="false">IF(COUNTIF(поверки!$L$6:$L$3175,поверки!$L2499)&gt;1,"Дубликат","")</f>
        <v/>
      </c>
      <c r="O2499" s="18" t="n">
        <v>2494</v>
      </c>
      <c r="P2499" s="17" t="str">
        <f aca="false">CONCATENATE(TEXT(MONTH(поверки!$G2499),"00"),"/",TEXT(поверки!$O2499,"000"), "/",TEXT(YEAR(поверки!$G2499)-2000,"00"))</f>
        <v>04/2494/25</v>
      </c>
      <c r="Q2499" s="17" t="str">
        <f aca="false">VLOOKUP(поверки!$F2499,'соответстиви ОТ типу'!$K$4:$M$344,2,FALSE())</f>
        <v>Преобразователь давления</v>
      </c>
      <c r="R2499" s="17" t="s">
        <v>37</v>
      </c>
      <c r="S2499" s="17" t="s">
        <v>2899</v>
      </c>
      <c r="T2499" s="17" t="n">
        <v>7</v>
      </c>
      <c r="U2499" s="19" t="n">
        <f aca="false">VLOOKUP(поверки!$T2499,'Акты п-п'!$C$5:$I$57,2,FALSE())</f>
        <v>45768</v>
      </c>
      <c r="V2499" s="19" t="n">
        <f aca="false">VLOOKUP(поверки!$T2499,'Акты п-п'!$C$5:$I$57,3,FALSE())</f>
        <v>45772</v>
      </c>
      <c r="W2499" s="17" t="str">
        <f aca="false">VLOOKUP(поверки!$T2499,'Акты п-п'!$C$5:$I$57,5,FALSE())</f>
        <v>Кадыков П.Ю.</v>
      </c>
      <c r="X2499" s="17" t="n">
        <f aca="false">поверки!$G2499-поверки!$U2499</f>
        <v>2</v>
      </c>
      <c r="Y2499" s="17" t="n">
        <f aca="false">поверки!$V2499-поверки!$G2499</f>
        <v>2</v>
      </c>
      <c r="Z2499" s="17" t="str">
        <f aca="false">CONCATENATE(поверки!$Q2499," ",поверки!$S2499," номер ",поверки!$H2499)</f>
        <v>Преобразователь давления EJX 110A номер 91R309551</v>
      </c>
    </row>
    <row r="2500" customFormat="false" ht="17.9" hidden="true" customHeight="false" outlineLevel="0" collapsed="false">
      <c r="B2500" s="21" t="s">
        <v>198</v>
      </c>
      <c r="C2500" s="22" t="s">
        <v>30</v>
      </c>
      <c r="D2500" s="22" t="s">
        <v>31</v>
      </c>
      <c r="E2500" s="22"/>
      <c r="F2500" s="22" t="s">
        <v>62</v>
      </c>
      <c r="G2500" s="23" t="n">
        <v>45770</v>
      </c>
      <c r="H2500" s="22" t="s">
        <v>5408</v>
      </c>
      <c r="I2500" s="22"/>
      <c r="J2500" s="22" t="s">
        <v>34</v>
      </c>
      <c r="K2500" s="22" t="s">
        <v>35</v>
      </c>
      <c r="L2500" s="24" t="s">
        <v>5409</v>
      </c>
      <c r="M2500" s="17" t="str">
        <f aca="false">IF(COUNTIF(поверки!$H$6:$H$3175,поверки!$H2500)&gt;1,"Дубликат","")</f>
        <v/>
      </c>
      <c r="N2500" s="17" t="str">
        <f aca="false">IF(COUNTIF(поверки!$L$6:$L$3175,поверки!$L2500)&gt;1,"Дубликат","")</f>
        <v/>
      </c>
      <c r="O2500" s="18" t="n">
        <v>2495</v>
      </c>
      <c r="P2500" s="17" t="str">
        <f aca="false">CONCATENATE(TEXT(MONTH(поверки!$G2500),"00"),"/",TEXT(поверки!$O2500,"000"), "/",TEXT(YEAR(поверки!$G2500)-2000,"00"))</f>
        <v>04/2495/25</v>
      </c>
      <c r="Q2500" s="17" t="str">
        <f aca="false">VLOOKUP(поверки!$F2500,'соответстиви ОТ типу'!$K$4:$M$344,2,FALSE())</f>
        <v>Преобразователь давления</v>
      </c>
      <c r="R2500" s="17" t="s">
        <v>37</v>
      </c>
      <c r="S2500" s="17" t="s">
        <v>2899</v>
      </c>
      <c r="T2500" s="17" t="n">
        <v>7</v>
      </c>
      <c r="U2500" s="19" t="n">
        <f aca="false">VLOOKUP(поверки!$T2500,'Акты п-п'!$C$5:$I$57,2,FALSE())</f>
        <v>45768</v>
      </c>
      <c r="V2500" s="19" t="n">
        <f aca="false">VLOOKUP(поверки!$T2500,'Акты п-п'!$C$5:$I$57,3,FALSE())</f>
        <v>45772</v>
      </c>
      <c r="W2500" s="17" t="str">
        <f aca="false">VLOOKUP(поверки!$T2500,'Акты п-п'!$C$5:$I$57,5,FALSE())</f>
        <v>Кадыков П.Ю.</v>
      </c>
      <c r="X2500" s="17" t="n">
        <f aca="false">поверки!$G2500-поверки!$U2500</f>
        <v>2</v>
      </c>
      <c r="Y2500" s="17" t="n">
        <f aca="false">поверки!$V2500-поверки!$G2500</f>
        <v>2</v>
      </c>
      <c r="Z2500" s="17" t="str">
        <f aca="false">CONCATENATE(поверки!$Q2500," ",поверки!$S2500," номер ",поверки!$H2500)</f>
        <v>Преобразователь давления EJX 110A номер 91R309552</v>
      </c>
    </row>
    <row r="2501" customFormat="false" ht="17.9" hidden="true" customHeight="false" outlineLevel="0" collapsed="false">
      <c r="B2501" s="21" t="s">
        <v>198</v>
      </c>
      <c r="C2501" s="22" t="s">
        <v>30</v>
      </c>
      <c r="D2501" s="22" t="s">
        <v>31</v>
      </c>
      <c r="E2501" s="22"/>
      <c r="F2501" s="22" t="s">
        <v>62</v>
      </c>
      <c r="G2501" s="23" t="n">
        <v>45770</v>
      </c>
      <c r="H2501" s="22" t="s">
        <v>5410</v>
      </c>
      <c r="I2501" s="22"/>
      <c r="J2501" s="22" t="s">
        <v>34</v>
      </c>
      <c r="K2501" s="22" t="s">
        <v>35</v>
      </c>
      <c r="L2501" s="24" t="s">
        <v>5411</v>
      </c>
      <c r="M2501" s="17" t="str">
        <f aca="false">IF(COUNTIF(поверки!$H$6:$H$3175,поверки!$H2501)&gt;1,"Дубликат","")</f>
        <v/>
      </c>
      <c r="N2501" s="17" t="str">
        <f aca="false">IF(COUNTIF(поверки!$L$6:$L$3175,поверки!$L2501)&gt;1,"Дубликат","")</f>
        <v/>
      </c>
      <c r="O2501" s="18" t="n">
        <v>2496</v>
      </c>
      <c r="P2501" s="17" t="str">
        <f aca="false">CONCATENATE(TEXT(MONTH(поверки!$G2501),"00"),"/",TEXT(поверки!$O2501,"000"), "/",TEXT(YEAR(поверки!$G2501)-2000,"00"))</f>
        <v>04/2496/25</v>
      </c>
      <c r="Q2501" s="17" t="str">
        <f aca="false">VLOOKUP(поверки!$F2501,'соответстиви ОТ типу'!$K$4:$M$344,2,FALSE())</f>
        <v>Преобразователь давления</v>
      </c>
      <c r="R2501" s="17" t="s">
        <v>37</v>
      </c>
      <c r="S2501" s="17" t="s">
        <v>2899</v>
      </c>
      <c r="T2501" s="17" t="n">
        <v>7</v>
      </c>
      <c r="U2501" s="19" t="n">
        <f aca="false">VLOOKUP(поверки!$T2501,'Акты п-п'!$C$5:$I$57,2,FALSE())</f>
        <v>45768</v>
      </c>
      <c r="V2501" s="19" t="n">
        <f aca="false">VLOOKUP(поверки!$T2501,'Акты п-п'!$C$5:$I$57,3,FALSE())</f>
        <v>45772</v>
      </c>
      <c r="W2501" s="17" t="str">
        <f aca="false">VLOOKUP(поверки!$T2501,'Акты п-п'!$C$5:$I$57,5,FALSE())</f>
        <v>Кадыков П.Ю.</v>
      </c>
      <c r="X2501" s="17" t="n">
        <f aca="false">поверки!$G2501-поверки!$U2501</f>
        <v>2</v>
      </c>
      <c r="Y2501" s="17" t="n">
        <f aca="false">поверки!$V2501-поверки!$G2501</f>
        <v>2</v>
      </c>
      <c r="Z2501" s="17" t="str">
        <f aca="false">CONCATENATE(поверки!$Q2501," ",поверки!$S2501," номер ",поверки!$H2501)</f>
        <v>Преобразователь давления EJX 110A номер 91R309541</v>
      </c>
    </row>
    <row r="2502" customFormat="false" ht="17.9" hidden="true" customHeight="false" outlineLevel="0" collapsed="false">
      <c r="B2502" s="21" t="s">
        <v>198</v>
      </c>
      <c r="C2502" s="22" t="s">
        <v>30</v>
      </c>
      <c r="D2502" s="22" t="s">
        <v>31</v>
      </c>
      <c r="E2502" s="22"/>
      <c r="F2502" s="22" t="s">
        <v>62</v>
      </c>
      <c r="G2502" s="23" t="n">
        <v>45770</v>
      </c>
      <c r="H2502" s="22" t="s">
        <v>5412</v>
      </c>
      <c r="I2502" s="22"/>
      <c r="J2502" s="22" t="s">
        <v>34</v>
      </c>
      <c r="K2502" s="22" t="s">
        <v>35</v>
      </c>
      <c r="L2502" s="24" t="s">
        <v>5413</v>
      </c>
      <c r="M2502" s="17" t="str">
        <f aca="false">IF(COUNTIF(поверки!$H$6:$H$3175,поверки!$H2502)&gt;1,"Дубликат","")</f>
        <v/>
      </c>
      <c r="N2502" s="17" t="str">
        <f aca="false">IF(COUNTIF(поверки!$L$6:$L$3175,поверки!$L2502)&gt;1,"Дубликат","")</f>
        <v/>
      </c>
      <c r="O2502" s="18" t="n">
        <v>2497</v>
      </c>
      <c r="P2502" s="17" t="str">
        <f aca="false">CONCATENATE(TEXT(MONTH(поверки!$G2502),"00"),"/",TEXT(поверки!$O2502,"000"), "/",TEXT(YEAR(поверки!$G2502)-2000,"00"))</f>
        <v>04/2497/25</v>
      </c>
      <c r="Q2502" s="17" t="str">
        <f aca="false">VLOOKUP(поверки!$F2502,'соответстиви ОТ типу'!$K$4:$M$344,2,FALSE())</f>
        <v>Преобразователь давления</v>
      </c>
      <c r="R2502" s="17" t="s">
        <v>37</v>
      </c>
      <c r="S2502" s="17" t="s">
        <v>4710</v>
      </c>
      <c r="T2502" s="17" t="n">
        <v>7</v>
      </c>
      <c r="U2502" s="19" t="n">
        <f aca="false">VLOOKUP(поверки!$T2502,'Акты п-п'!$C$5:$I$57,2,FALSE())</f>
        <v>45768</v>
      </c>
      <c r="V2502" s="19" t="n">
        <f aca="false">VLOOKUP(поверки!$T2502,'Акты п-п'!$C$5:$I$57,3,FALSE())</f>
        <v>45772</v>
      </c>
      <c r="W2502" s="17" t="str">
        <f aca="false">VLOOKUP(поверки!$T2502,'Акты п-п'!$C$5:$I$57,5,FALSE())</f>
        <v>Кадыков П.Ю.</v>
      </c>
      <c r="X2502" s="17" t="n">
        <f aca="false">поверки!$G2502-поверки!$U2502</f>
        <v>2</v>
      </c>
      <c r="Y2502" s="17" t="n">
        <f aca="false">поверки!$V2502-поверки!$G2502</f>
        <v>2</v>
      </c>
      <c r="Z2502" s="17" t="str">
        <f aca="false">CONCATENATE(поверки!$Q2502," ",поверки!$S2502," номер ",поверки!$H2502)</f>
        <v>Преобразователь давления EJX 430A номер 91R309556</v>
      </c>
    </row>
    <row r="2503" customFormat="false" ht="17.9" hidden="true" customHeight="false" outlineLevel="0" collapsed="false">
      <c r="B2503" s="21" t="s">
        <v>198</v>
      </c>
      <c r="C2503" s="22" t="s">
        <v>30</v>
      </c>
      <c r="D2503" s="22" t="s">
        <v>31</v>
      </c>
      <c r="E2503" s="22"/>
      <c r="F2503" s="22" t="s">
        <v>62</v>
      </c>
      <c r="G2503" s="23" t="n">
        <v>45770</v>
      </c>
      <c r="H2503" s="22" t="s">
        <v>5414</v>
      </c>
      <c r="I2503" s="22"/>
      <c r="J2503" s="22" t="s">
        <v>34</v>
      </c>
      <c r="K2503" s="22" t="s">
        <v>35</v>
      </c>
      <c r="L2503" s="24" t="s">
        <v>5415</v>
      </c>
      <c r="M2503" s="17" t="str">
        <f aca="false">IF(COUNTIF(поверки!$H$6:$H$3175,поверки!$H2503)&gt;1,"Дубликат","")</f>
        <v/>
      </c>
      <c r="N2503" s="17" t="str">
        <f aca="false">IF(COUNTIF(поверки!$L$6:$L$3175,поверки!$L2503)&gt;1,"Дубликат","")</f>
        <v/>
      </c>
      <c r="O2503" s="18" t="n">
        <v>2498</v>
      </c>
      <c r="P2503" s="17" t="str">
        <f aca="false">CONCATENATE(TEXT(MONTH(поверки!$G2503),"00"),"/",TEXT(поверки!$O2503,"000"), "/",TEXT(YEAR(поверки!$G2503)-2000,"00"))</f>
        <v>04/2498/25</v>
      </c>
      <c r="Q2503" s="17" t="str">
        <f aca="false">VLOOKUP(поверки!$F2503,'соответстиви ОТ типу'!$K$4:$M$344,2,FALSE())</f>
        <v>Преобразователь давления</v>
      </c>
      <c r="R2503" s="17" t="s">
        <v>37</v>
      </c>
      <c r="S2503" s="17" t="s">
        <v>4710</v>
      </c>
      <c r="T2503" s="17" t="n">
        <v>7</v>
      </c>
      <c r="U2503" s="19" t="n">
        <f aca="false">VLOOKUP(поверки!$T2503,'Акты п-п'!$C$5:$I$57,2,FALSE())</f>
        <v>45768</v>
      </c>
      <c r="V2503" s="19" t="n">
        <f aca="false">VLOOKUP(поверки!$T2503,'Акты п-п'!$C$5:$I$57,3,FALSE())</f>
        <v>45772</v>
      </c>
      <c r="W2503" s="17" t="str">
        <f aca="false">VLOOKUP(поверки!$T2503,'Акты п-п'!$C$5:$I$57,5,FALSE())</f>
        <v>Кадыков П.Ю.</v>
      </c>
      <c r="X2503" s="17" t="n">
        <f aca="false">поверки!$G2503-поверки!$U2503</f>
        <v>2</v>
      </c>
      <c r="Y2503" s="17" t="n">
        <f aca="false">поверки!$V2503-поверки!$G2503</f>
        <v>2</v>
      </c>
      <c r="Z2503" s="17" t="str">
        <f aca="false">CONCATENATE(поверки!$Q2503," ",поверки!$S2503," номер ",поверки!$H2503)</f>
        <v>Преобразователь давления EJX 430A номер 91R309557</v>
      </c>
    </row>
    <row r="2504" customFormat="false" ht="17.9" hidden="true" customHeight="false" outlineLevel="0" collapsed="false">
      <c r="B2504" s="21" t="s">
        <v>198</v>
      </c>
      <c r="C2504" s="22" t="s">
        <v>30</v>
      </c>
      <c r="D2504" s="22" t="s">
        <v>31</v>
      </c>
      <c r="E2504" s="22"/>
      <c r="F2504" s="22" t="s">
        <v>62</v>
      </c>
      <c r="G2504" s="23" t="n">
        <v>45770</v>
      </c>
      <c r="H2504" s="22" t="s">
        <v>5416</v>
      </c>
      <c r="I2504" s="22"/>
      <c r="J2504" s="22" t="s">
        <v>34</v>
      </c>
      <c r="K2504" s="22" t="s">
        <v>35</v>
      </c>
      <c r="L2504" s="24" t="s">
        <v>5417</v>
      </c>
      <c r="M2504" s="17" t="str">
        <f aca="false">IF(COUNTIF(поверки!$H$6:$H$3175,поверки!$H2504)&gt;1,"Дубликат","")</f>
        <v/>
      </c>
      <c r="N2504" s="17" t="str">
        <f aca="false">IF(COUNTIF(поверки!$L$6:$L$3175,поверки!$L2504)&gt;1,"Дубликат","")</f>
        <v/>
      </c>
      <c r="O2504" s="18" t="n">
        <v>2499</v>
      </c>
      <c r="P2504" s="17" t="str">
        <f aca="false">CONCATENATE(TEXT(MONTH(поверки!$G2504),"00"),"/",TEXT(поверки!$O2504,"000"), "/",TEXT(YEAR(поверки!$G2504)-2000,"00"))</f>
        <v>04/2499/25</v>
      </c>
      <c r="Q2504" s="17" t="str">
        <f aca="false">VLOOKUP(поверки!$F2504,'соответстиви ОТ типу'!$K$4:$M$344,2,FALSE())</f>
        <v>Преобразователь давления</v>
      </c>
      <c r="R2504" s="17" t="s">
        <v>42</v>
      </c>
      <c r="S2504" s="17" t="s">
        <v>4710</v>
      </c>
      <c r="T2504" s="17" t="n">
        <v>7</v>
      </c>
      <c r="U2504" s="19" t="n">
        <f aca="false">VLOOKUP(поверки!$T2504,'Акты п-п'!$C$5:$I$57,2,FALSE())</f>
        <v>45768</v>
      </c>
      <c r="V2504" s="19" t="n">
        <f aca="false">VLOOKUP(поверки!$T2504,'Акты п-п'!$C$5:$I$57,3,FALSE())</f>
        <v>45772</v>
      </c>
      <c r="W2504" s="17" t="str">
        <f aca="false">VLOOKUP(поверки!$T2504,'Акты п-п'!$C$5:$I$57,5,FALSE())</f>
        <v>Кадыков П.Ю.</v>
      </c>
      <c r="X2504" s="17" t="n">
        <f aca="false">поверки!$G2504-поверки!$U2504</f>
        <v>2</v>
      </c>
      <c r="Y2504" s="17" t="n">
        <f aca="false">поверки!$V2504-поверки!$G2504</f>
        <v>2</v>
      </c>
      <c r="Z2504" s="17" t="str">
        <f aca="false">CONCATENATE(поверки!$Q2504," ",поверки!$S2504," номер ",поверки!$H2504)</f>
        <v>Преобразователь давления EJX 430A номер 91R309558</v>
      </c>
    </row>
    <row r="2505" customFormat="false" ht="17.9" hidden="true" customHeight="false" outlineLevel="0" collapsed="false">
      <c r="B2505" s="21" t="s">
        <v>198</v>
      </c>
      <c r="C2505" s="22" t="s">
        <v>30</v>
      </c>
      <c r="D2505" s="22" t="s">
        <v>31</v>
      </c>
      <c r="E2505" s="22"/>
      <c r="F2505" s="22" t="s">
        <v>62</v>
      </c>
      <c r="G2505" s="23" t="n">
        <v>45770</v>
      </c>
      <c r="H2505" s="22" t="s">
        <v>5418</v>
      </c>
      <c r="I2505" s="22"/>
      <c r="J2505" s="22" t="s">
        <v>34</v>
      </c>
      <c r="K2505" s="22" t="s">
        <v>35</v>
      </c>
      <c r="L2505" s="24" t="s">
        <v>5419</v>
      </c>
      <c r="M2505" s="17" t="str">
        <f aca="false">IF(COUNTIF(поверки!$H$6:$H$3175,поверки!$H2505)&gt;1,"Дубликат","")</f>
        <v/>
      </c>
      <c r="N2505" s="17" t="str">
        <f aca="false">IF(COUNTIF(поверки!$L$6:$L$3175,поверки!$L2505)&gt;1,"Дубликат","")</f>
        <v/>
      </c>
      <c r="O2505" s="18" t="n">
        <v>2500</v>
      </c>
      <c r="P2505" s="17" t="str">
        <f aca="false">CONCATENATE(TEXT(MONTH(поверки!$G2505),"00"),"/",TEXT(поверки!$O2505,"000"), "/",TEXT(YEAR(поверки!$G2505)-2000,"00"))</f>
        <v>04/2500/25</v>
      </c>
      <c r="Q2505" s="17" t="str">
        <f aca="false">VLOOKUP(поверки!$F2505,'соответстиви ОТ типу'!$K$4:$M$344,2,FALSE())</f>
        <v>Преобразователь давления</v>
      </c>
      <c r="R2505" s="17" t="s">
        <v>42</v>
      </c>
      <c r="S2505" s="17" t="s">
        <v>4710</v>
      </c>
      <c r="T2505" s="17" t="n">
        <v>7</v>
      </c>
      <c r="U2505" s="19" t="n">
        <f aca="false">VLOOKUP(поверки!$T2505,'Акты п-п'!$C$5:$I$57,2,FALSE())</f>
        <v>45768</v>
      </c>
      <c r="V2505" s="19" t="n">
        <f aca="false">VLOOKUP(поверки!$T2505,'Акты п-п'!$C$5:$I$57,3,FALSE())</f>
        <v>45772</v>
      </c>
      <c r="W2505" s="17" t="str">
        <f aca="false">VLOOKUP(поверки!$T2505,'Акты п-п'!$C$5:$I$57,5,FALSE())</f>
        <v>Кадыков П.Ю.</v>
      </c>
      <c r="X2505" s="17" t="n">
        <f aca="false">поверки!$G2505-поверки!$U2505</f>
        <v>2</v>
      </c>
      <c r="Y2505" s="17" t="n">
        <f aca="false">поверки!$V2505-поверки!$G2505</f>
        <v>2</v>
      </c>
      <c r="Z2505" s="17" t="str">
        <f aca="false">CONCATENATE(поверки!$Q2505," ",поверки!$S2505," номер ",поверки!$H2505)</f>
        <v>Преобразователь давления EJX 430A номер 91R309559</v>
      </c>
    </row>
    <row r="2506" customFormat="false" ht="17.9" hidden="true" customHeight="false" outlineLevel="0" collapsed="false">
      <c r="B2506" s="21" t="s">
        <v>198</v>
      </c>
      <c r="C2506" s="22" t="s">
        <v>30</v>
      </c>
      <c r="D2506" s="22" t="s">
        <v>31</v>
      </c>
      <c r="E2506" s="22"/>
      <c r="F2506" s="22" t="s">
        <v>62</v>
      </c>
      <c r="G2506" s="23" t="n">
        <v>45770</v>
      </c>
      <c r="H2506" s="22" t="s">
        <v>5420</v>
      </c>
      <c r="I2506" s="22"/>
      <c r="J2506" s="22" t="s">
        <v>34</v>
      </c>
      <c r="K2506" s="22" t="s">
        <v>35</v>
      </c>
      <c r="L2506" s="24" t="s">
        <v>5421</v>
      </c>
      <c r="M2506" s="17" t="str">
        <f aca="false">IF(COUNTIF(поверки!$H$6:$H$3175,поверки!$H2506)&gt;1,"Дубликат","")</f>
        <v/>
      </c>
      <c r="N2506" s="17" t="str">
        <f aca="false">IF(COUNTIF(поверки!$L$6:$L$3175,поверки!$L2506)&gt;1,"Дубликат","")</f>
        <v/>
      </c>
      <c r="O2506" s="18" t="n">
        <v>2501</v>
      </c>
      <c r="P2506" s="17" t="str">
        <f aca="false">CONCATENATE(TEXT(MONTH(поверки!$G2506),"00"),"/",TEXT(поверки!$O2506,"000"), "/",TEXT(YEAR(поверки!$G2506)-2000,"00"))</f>
        <v>04/2501/25</v>
      </c>
      <c r="Q2506" s="17" t="str">
        <f aca="false">VLOOKUP(поверки!$F2506,'соответстиви ОТ типу'!$K$4:$M$344,2,FALSE())</f>
        <v>Преобразователь давления</v>
      </c>
      <c r="R2506" s="17" t="s">
        <v>42</v>
      </c>
      <c r="S2506" s="17" t="s">
        <v>4710</v>
      </c>
      <c r="T2506" s="17" t="n">
        <v>7</v>
      </c>
      <c r="U2506" s="19" t="n">
        <f aca="false">VLOOKUP(поверки!$T2506,'Акты п-п'!$C$5:$I$57,2,FALSE())</f>
        <v>45768</v>
      </c>
      <c r="V2506" s="19" t="n">
        <f aca="false">VLOOKUP(поверки!$T2506,'Акты п-п'!$C$5:$I$57,3,FALSE())</f>
        <v>45772</v>
      </c>
      <c r="W2506" s="17" t="str">
        <f aca="false">VLOOKUP(поверки!$T2506,'Акты п-п'!$C$5:$I$57,5,FALSE())</f>
        <v>Кадыков П.Ю.</v>
      </c>
      <c r="X2506" s="17" t="n">
        <f aca="false">поверки!$G2506-поверки!$U2506</f>
        <v>2</v>
      </c>
      <c r="Y2506" s="17" t="n">
        <f aca="false">поверки!$V2506-поверки!$G2506</f>
        <v>2</v>
      </c>
      <c r="Z2506" s="17" t="str">
        <f aca="false">CONCATENATE(поверки!$Q2506," ",поверки!$S2506," номер ",поверки!$H2506)</f>
        <v>Преобразователь давления EJX 430A номер 91R719780</v>
      </c>
    </row>
    <row r="2507" customFormat="false" ht="17.9" hidden="true" customHeight="false" outlineLevel="0" collapsed="false">
      <c r="B2507" s="21" t="s">
        <v>198</v>
      </c>
      <c r="C2507" s="22" t="s">
        <v>30</v>
      </c>
      <c r="D2507" s="22" t="s">
        <v>31</v>
      </c>
      <c r="E2507" s="22"/>
      <c r="F2507" s="22" t="s">
        <v>62</v>
      </c>
      <c r="G2507" s="23" t="n">
        <v>45770</v>
      </c>
      <c r="H2507" s="22" t="s">
        <v>5422</v>
      </c>
      <c r="I2507" s="22"/>
      <c r="J2507" s="22" t="s">
        <v>34</v>
      </c>
      <c r="K2507" s="22" t="s">
        <v>35</v>
      </c>
      <c r="L2507" s="24" t="s">
        <v>5423</v>
      </c>
      <c r="M2507" s="17" t="str">
        <f aca="false">IF(COUNTIF(поверки!$H$6:$H$3175,поверки!$H2507)&gt;1,"Дубликат","")</f>
        <v/>
      </c>
      <c r="N2507" s="17" t="str">
        <f aca="false">IF(COUNTIF(поверки!$L$6:$L$3175,поверки!$L2507)&gt;1,"Дубликат","")</f>
        <v/>
      </c>
      <c r="O2507" s="18" t="n">
        <v>2502</v>
      </c>
      <c r="P2507" s="17" t="str">
        <f aca="false">CONCATENATE(TEXT(MONTH(поверки!$G2507),"00"),"/",TEXT(поверки!$O2507,"000"), "/",TEXT(YEAR(поверки!$G2507)-2000,"00"))</f>
        <v>04/2502/25</v>
      </c>
      <c r="Q2507" s="17" t="str">
        <f aca="false">VLOOKUP(поверки!$F2507,'соответстиви ОТ типу'!$K$4:$M$344,2,FALSE())</f>
        <v>Преобразователь давления</v>
      </c>
      <c r="R2507" s="17" t="s">
        <v>42</v>
      </c>
      <c r="S2507" s="17" t="s">
        <v>4710</v>
      </c>
      <c r="T2507" s="17" t="n">
        <v>7</v>
      </c>
      <c r="U2507" s="19" t="n">
        <f aca="false">VLOOKUP(поверки!$T2507,'Акты п-п'!$C$5:$I$57,2,FALSE())</f>
        <v>45768</v>
      </c>
      <c r="V2507" s="19" t="n">
        <f aca="false">VLOOKUP(поверки!$T2507,'Акты п-п'!$C$5:$I$57,3,FALSE())</f>
        <v>45772</v>
      </c>
      <c r="W2507" s="17" t="str">
        <f aca="false">VLOOKUP(поверки!$T2507,'Акты п-п'!$C$5:$I$57,5,FALSE())</f>
        <v>Кадыков П.Ю.</v>
      </c>
      <c r="X2507" s="17" t="n">
        <f aca="false">поверки!$G2507-поверки!$U2507</f>
        <v>2</v>
      </c>
      <c r="Y2507" s="17" t="n">
        <f aca="false">поверки!$V2507-поверки!$G2507</f>
        <v>2</v>
      </c>
      <c r="Z2507" s="17" t="str">
        <f aca="false">CONCATENATE(поверки!$Q2507," ",поверки!$S2507," номер ",поверки!$H2507)</f>
        <v>Преобразователь давления EJX 430A номер 91R309553</v>
      </c>
    </row>
    <row r="2508" customFormat="false" ht="17.9" hidden="true" customHeight="false" outlineLevel="0" collapsed="false">
      <c r="B2508" s="21" t="s">
        <v>198</v>
      </c>
      <c r="C2508" s="22" t="s">
        <v>30</v>
      </c>
      <c r="D2508" s="22" t="s">
        <v>31</v>
      </c>
      <c r="E2508" s="22"/>
      <c r="F2508" s="22" t="s">
        <v>2118</v>
      </c>
      <c r="G2508" s="23" t="n">
        <v>45770</v>
      </c>
      <c r="H2508" s="22" t="s">
        <v>5424</v>
      </c>
      <c r="I2508" s="22"/>
      <c r="J2508" s="22" t="s">
        <v>34</v>
      </c>
      <c r="K2508" s="22" t="s">
        <v>35</v>
      </c>
      <c r="L2508" s="24" t="s">
        <v>5425</v>
      </c>
      <c r="M2508" s="17" t="str">
        <f aca="false">IF(COUNTIF(поверки!$H$6:$H$3175,поверки!$H2508)&gt;1,"Дубликат","")</f>
        <v/>
      </c>
      <c r="N2508" s="17" t="str">
        <f aca="false">IF(COUNTIF(поверки!$L$6:$L$3175,поверки!$L2508)&gt;1,"Дубликат","")</f>
        <v/>
      </c>
      <c r="O2508" s="18" t="n">
        <v>2503</v>
      </c>
      <c r="P2508" s="17" t="str">
        <f aca="false">CONCATENATE(TEXT(MONTH(поверки!$G2508),"00"),"/",TEXT(поверки!$O2508,"000"), "/",TEXT(YEAR(поверки!$G2508)-2000,"00"))</f>
        <v>04/2503/25</v>
      </c>
      <c r="Q2508" s="17" t="str">
        <f aca="false">VLOOKUP(поверки!$F2508,'соответстиви ОТ типу'!$K$4:$M$344,2,FALSE())</f>
        <v>Преобразователь давления</v>
      </c>
      <c r="R2508" s="17" t="s">
        <v>42</v>
      </c>
      <c r="S2508" s="17" t="s">
        <v>5324</v>
      </c>
      <c r="T2508" s="17" t="n">
        <v>7</v>
      </c>
      <c r="U2508" s="19" t="n">
        <f aca="false">VLOOKUP(поверки!$T2508,'Акты п-п'!$C$5:$I$57,2,FALSE())</f>
        <v>45768</v>
      </c>
      <c r="V2508" s="19" t="n">
        <f aca="false">VLOOKUP(поверки!$T2508,'Акты п-п'!$C$5:$I$57,3,FALSE())</f>
        <v>45772</v>
      </c>
      <c r="W2508" s="17" t="str">
        <f aca="false">VLOOKUP(поверки!$T2508,'Акты п-п'!$C$5:$I$57,5,FALSE())</f>
        <v>Кадыков П.Ю.</v>
      </c>
      <c r="X2508" s="17" t="n">
        <f aca="false">поверки!$G2508-поверки!$U2508</f>
        <v>2</v>
      </c>
      <c r="Y2508" s="17" t="n">
        <f aca="false">поверки!$V2508-поверки!$G2508</f>
        <v>2</v>
      </c>
      <c r="Z2508" s="17" t="str">
        <f aca="false">CONCATENATE(поверки!$Q2508," ",поверки!$S2508," номер ",поверки!$H2508)</f>
        <v>Преобразователь давления Rosemount 3051TG3 номер 9629381</v>
      </c>
    </row>
    <row r="2509" customFormat="false" ht="17.9" hidden="true" customHeight="false" outlineLevel="0" collapsed="false">
      <c r="B2509" s="21" t="s">
        <v>198</v>
      </c>
      <c r="C2509" s="22" t="s">
        <v>30</v>
      </c>
      <c r="D2509" s="22" t="s">
        <v>31</v>
      </c>
      <c r="E2509" s="22"/>
      <c r="F2509" s="22" t="s">
        <v>2118</v>
      </c>
      <c r="G2509" s="23" t="n">
        <v>45770</v>
      </c>
      <c r="H2509" s="22" t="s">
        <v>5426</v>
      </c>
      <c r="I2509" s="22"/>
      <c r="J2509" s="22" t="s">
        <v>34</v>
      </c>
      <c r="K2509" s="22" t="s">
        <v>35</v>
      </c>
      <c r="L2509" s="24" t="s">
        <v>5427</v>
      </c>
      <c r="M2509" s="17" t="str">
        <f aca="false">IF(COUNTIF(поверки!$H$6:$H$3175,поверки!$H2509)&gt;1,"Дубликат","")</f>
        <v/>
      </c>
      <c r="N2509" s="17" t="str">
        <f aca="false">IF(COUNTIF(поверки!$L$6:$L$3175,поверки!$L2509)&gt;1,"Дубликат","")</f>
        <v/>
      </c>
      <c r="O2509" s="18" t="n">
        <v>2504</v>
      </c>
      <c r="P2509" s="17" t="str">
        <f aca="false">CONCATENATE(TEXT(MONTH(поверки!$G2509),"00"),"/",TEXT(поверки!$O2509,"000"), "/",TEXT(YEAR(поверки!$G2509)-2000,"00"))</f>
        <v>04/2504/25</v>
      </c>
      <c r="Q2509" s="17" t="str">
        <f aca="false">VLOOKUP(поверки!$F2509,'соответстиви ОТ типу'!$K$4:$M$344,2,FALSE())</f>
        <v>Преобразователь давления</v>
      </c>
      <c r="R2509" s="17" t="s">
        <v>42</v>
      </c>
      <c r="S2509" s="17" t="s">
        <v>5324</v>
      </c>
      <c r="T2509" s="17" t="n">
        <v>7</v>
      </c>
      <c r="U2509" s="19" t="n">
        <f aca="false">VLOOKUP(поверки!$T2509,'Акты п-п'!$C$5:$I$57,2,FALSE())</f>
        <v>45768</v>
      </c>
      <c r="V2509" s="19" t="n">
        <f aca="false">VLOOKUP(поверки!$T2509,'Акты п-п'!$C$5:$I$57,3,FALSE())</f>
        <v>45772</v>
      </c>
      <c r="W2509" s="17" t="str">
        <f aca="false">VLOOKUP(поверки!$T2509,'Акты п-п'!$C$5:$I$57,5,FALSE())</f>
        <v>Кадыков П.Ю.</v>
      </c>
      <c r="X2509" s="17" t="n">
        <f aca="false">поверки!$G2509-поверки!$U2509</f>
        <v>2</v>
      </c>
      <c r="Y2509" s="17" t="n">
        <f aca="false">поверки!$V2509-поверки!$G2509</f>
        <v>2</v>
      </c>
      <c r="Z2509" s="17" t="str">
        <f aca="false">CONCATENATE(поверки!$Q2509," ",поверки!$S2509," номер ",поверки!$H2509)</f>
        <v>Преобразователь давления Rosemount 3051TG3 номер 9629382</v>
      </c>
    </row>
    <row r="2510" customFormat="false" ht="17.9" hidden="true" customHeight="false" outlineLevel="0" collapsed="false">
      <c r="B2510" s="21" t="s">
        <v>198</v>
      </c>
      <c r="C2510" s="22" t="s">
        <v>30</v>
      </c>
      <c r="D2510" s="22" t="s">
        <v>31</v>
      </c>
      <c r="E2510" s="22"/>
      <c r="F2510" s="22" t="s">
        <v>2118</v>
      </c>
      <c r="G2510" s="23" t="n">
        <v>45770</v>
      </c>
      <c r="H2510" s="22" t="s">
        <v>5428</v>
      </c>
      <c r="I2510" s="22"/>
      <c r="J2510" s="22" t="s">
        <v>34</v>
      </c>
      <c r="K2510" s="22" t="s">
        <v>35</v>
      </c>
      <c r="L2510" s="24" t="s">
        <v>5429</v>
      </c>
      <c r="M2510" s="17" t="str">
        <f aca="false">IF(COUNTIF(поверки!$H$6:$H$3175,поверки!$H2510)&gt;1,"Дубликат","")</f>
        <v/>
      </c>
      <c r="N2510" s="17" t="str">
        <f aca="false">IF(COUNTIF(поверки!$L$6:$L$3175,поверки!$L2510)&gt;1,"Дубликат","")</f>
        <v/>
      </c>
      <c r="O2510" s="18" t="n">
        <v>2505</v>
      </c>
      <c r="P2510" s="17" t="str">
        <f aca="false">CONCATENATE(TEXT(MONTH(поверки!$G2510),"00"),"/",TEXT(поверки!$O2510,"000"), "/",TEXT(YEAR(поверки!$G2510)-2000,"00"))</f>
        <v>04/2505/25</v>
      </c>
      <c r="Q2510" s="17" t="str">
        <f aca="false">VLOOKUP(поверки!$F2510,'соответстиви ОТ типу'!$K$4:$M$344,2,FALSE())</f>
        <v>Преобразователь давления</v>
      </c>
      <c r="R2510" s="17" t="s">
        <v>42</v>
      </c>
      <c r="S2510" s="17" t="s">
        <v>5324</v>
      </c>
      <c r="T2510" s="17" t="n">
        <v>7</v>
      </c>
      <c r="U2510" s="19" t="n">
        <f aca="false">VLOOKUP(поверки!$T2510,'Акты п-п'!$C$5:$I$57,2,FALSE())</f>
        <v>45768</v>
      </c>
      <c r="V2510" s="19" t="n">
        <f aca="false">VLOOKUP(поверки!$T2510,'Акты п-п'!$C$5:$I$57,3,FALSE())</f>
        <v>45772</v>
      </c>
      <c r="W2510" s="17" t="str">
        <f aca="false">VLOOKUP(поверки!$T2510,'Акты п-п'!$C$5:$I$57,5,FALSE())</f>
        <v>Кадыков П.Ю.</v>
      </c>
      <c r="X2510" s="17" t="n">
        <f aca="false">поверки!$G2510-поверки!$U2510</f>
        <v>2</v>
      </c>
      <c r="Y2510" s="17" t="n">
        <f aca="false">поверки!$V2510-поверки!$G2510</f>
        <v>2</v>
      </c>
      <c r="Z2510" s="17" t="str">
        <f aca="false">CONCATENATE(поверки!$Q2510," ",поверки!$S2510," номер ",поверки!$H2510)</f>
        <v>Преобразователь давления Rosemount 3051TG3 номер 9629380</v>
      </c>
    </row>
    <row r="2511" customFormat="false" ht="17.9" hidden="true" customHeight="false" outlineLevel="0" collapsed="false">
      <c r="B2511" s="21" t="s">
        <v>198</v>
      </c>
      <c r="C2511" s="22" t="s">
        <v>30</v>
      </c>
      <c r="D2511" s="22" t="s">
        <v>31</v>
      </c>
      <c r="E2511" s="22"/>
      <c r="F2511" s="22" t="s">
        <v>2118</v>
      </c>
      <c r="G2511" s="23" t="n">
        <v>45770</v>
      </c>
      <c r="H2511" s="22" t="s">
        <v>5430</v>
      </c>
      <c r="I2511" s="22"/>
      <c r="J2511" s="22" t="s">
        <v>34</v>
      </c>
      <c r="K2511" s="22" t="s">
        <v>35</v>
      </c>
      <c r="L2511" s="24" t="s">
        <v>5431</v>
      </c>
      <c r="M2511" s="17" t="str">
        <f aca="false">IF(COUNTIF(поверки!$H$6:$H$3175,поверки!$H2511)&gt;1,"Дубликат","")</f>
        <v/>
      </c>
      <c r="N2511" s="17" t="str">
        <f aca="false">IF(COUNTIF(поверки!$L$6:$L$3175,поверки!$L2511)&gt;1,"Дубликат","")</f>
        <v/>
      </c>
      <c r="O2511" s="18" t="n">
        <v>2506</v>
      </c>
      <c r="P2511" s="17" t="str">
        <f aca="false">CONCATENATE(TEXT(MONTH(поверки!$G2511),"00"),"/",TEXT(поверки!$O2511,"000"), "/",TEXT(YEAR(поверки!$G2511)-2000,"00"))</f>
        <v>04/2506/25</v>
      </c>
      <c r="Q2511" s="17" t="str">
        <f aca="false">VLOOKUP(поверки!$F2511,'соответстиви ОТ типу'!$K$4:$M$344,2,FALSE())</f>
        <v>Преобразователь давления</v>
      </c>
      <c r="R2511" s="17" t="s">
        <v>42</v>
      </c>
      <c r="S2511" s="17" t="s">
        <v>5324</v>
      </c>
      <c r="T2511" s="17" t="n">
        <v>7</v>
      </c>
      <c r="U2511" s="19" t="n">
        <f aca="false">VLOOKUP(поверки!$T2511,'Акты п-п'!$C$5:$I$57,2,FALSE())</f>
        <v>45768</v>
      </c>
      <c r="V2511" s="19" t="n">
        <f aca="false">VLOOKUP(поверки!$T2511,'Акты п-п'!$C$5:$I$57,3,FALSE())</f>
        <v>45772</v>
      </c>
      <c r="W2511" s="17" t="str">
        <f aca="false">VLOOKUP(поверки!$T2511,'Акты п-п'!$C$5:$I$57,5,FALSE())</f>
        <v>Кадыков П.Ю.</v>
      </c>
      <c r="X2511" s="17" t="n">
        <f aca="false">поверки!$G2511-поверки!$U2511</f>
        <v>2</v>
      </c>
      <c r="Y2511" s="17" t="n">
        <f aca="false">поверки!$V2511-поверки!$G2511</f>
        <v>2</v>
      </c>
      <c r="Z2511" s="17" t="str">
        <f aca="false">CONCATENATE(поверки!$Q2511," ",поверки!$S2511," номер ",поверки!$H2511)</f>
        <v>Преобразователь давления Rosemount 3051TG3 номер 9629378</v>
      </c>
    </row>
    <row r="2512" customFormat="false" ht="17.9" hidden="true" customHeight="false" outlineLevel="0" collapsed="false">
      <c r="B2512" s="21" t="s">
        <v>198</v>
      </c>
      <c r="C2512" s="22" t="s">
        <v>30</v>
      </c>
      <c r="D2512" s="22" t="s">
        <v>31</v>
      </c>
      <c r="E2512" s="22"/>
      <c r="F2512" s="22" t="s">
        <v>2118</v>
      </c>
      <c r="G2512" s="23" t="n">
        <v>45770</v>
      </c>
      <c r="H2512" s="22" t="s">
        <v>5432</v>
      </c>
      <c r="I2512" s="22"/>
      <c r="J2512" s="22" t="s">
        <v>34</v>
      </c>
      <c r="K2512" s="22" t="s">
        <v>35</v>
      </c>
      <c r="L2512" s="24" t="s">
        <v>5433</v>
      </c>
      <c r="M2512" s="17" t="str">
        <f aca="false">IF(COUNTIF(поверки!$H$6:$H$3175,поверки!$H2512)&gt;1,"Дубликат","")</f>
        <v/>
      </c>
      <c r="N2512" s="17" t="str">
        <f aca="false">IF(COUNTIF(поверки!$L$6:$L$3175,поверки!$L2512)&gt;1,"Дубликат","")</f>
        <v/>
      </c>
      <c r="O2512" s="18" t="n">
        <v>2507</v>
      </c>
      <c r="P2512" s="17" t="str">
        <f aca="false">CONCATENATE(TEXT(MONTH(поверки!$G2512),"00"),"/",TEXT(поверки!$O2512,"000"), "/",TEXT(YEAR(поверки!$G2512)-2000,"00"))</f>
        <v>04/2507/25</v>
      </c>
      <c r="Q2512" s="17" t="str">
        <f aca="false">VLOOKUP(поверки!$F2512,'соответстиви ОТ типу'!$K$4:$M$344,2,FALSE())</f>
        <v>Преобразователь давления</v>
      </c>
      <c r="R2512" s="17" t="s">
        <v>42</v>
      </c>
      <c r="S2512" s="17" t="s">
        <v>5327</v>
      </c>
      <c r="T2512" s="17" t="n">
        <v>7</v>
      </c>
      <c r="U2512" s="19" t="n">
        <f aca="false">VLOOKUP(поверки!$T2512,'Акты п-п'!$C$5:$I$57,2,FALSE())</f>
        <v>45768</v>
      </c>
      <c r="V2512" s="19" t="n">
        <f aca="false">VLOOKUP(поверки!$T2512,'Акты п-п'!$C$5:$I$57,3,FALSE())</f>
        <v>45772</v>
      </c>
      <c r="W2512" s="17" t="str">
        <f aca="false">VLOOKUP(поверки!$T2512,'Акты п-п'!$C$5:$I$57,5,FALSE())</f>
        <v>Кадыков П.Ю.</v>
      </c>
      <c r="X2512" s="17" t="n">
        <f aca="false">поверки!$G2512-поверки!$U2512</f>
        <v>2</v>
      </c>
      <c r="Y2512" s="17" t="n">
        <f aca="false">поверки!$V2512-поверки!$G2512</f>
        <v>2</v>
      </c>
      <c r="Z2512" s="17" t="str">
        <f aca="false">CONCATENATE(поверки!$Q2512," ",поверки!$S2512," номер ",поверки!$H2512)</f>
        <v>Преобразователь давления Rosemount 3051TG2 номер 9629470</v>
      </c>
    </row>
    <row r="2513" customFormat="false" ht="17.9" hidden="true" customHeight="false" outlineLevel="0" collapsed="false">
      <c r="B2513" s="21" t="s">
        <v>198</v>
      </c>
      <c r="C2513" s="22" t="s">
        <v>30</v>
      </c>
      <c r="D2513" s="22" t="s">
        <v>31</v>
      </c>
      <c r="E2513" s="22"/>
      <c r="F2513" s="22" t="s">
        <v>2118</v>
      </c>
      <c r="G2513" s="23" t="n">
        <v>45770</v>
      </c>
      <c r="H2513" s="22" t="s">
        <v>5434</v>
      </c>
      <c r="I2513" s="22"/>
      <c r="J2513" s="22" t="s">
        <v>34</v>
      </c>
      <c r="K2513" s="22" t="s">
        <v>35</v>
      </c>
      <c r="L2513" s="24" t="s">
        <v>5435</v>
      </c>
      <c r="M2513" s="17" t="str">
        <f aca="false">IF(COUNTIF(поверки!$H$6:$H$3175,поверки!$H2513)&gt;1,"Дубликат","")</f>
        <v/>
      </c>
      <c r="N2513" s="17" t="str">
        <f aca="false">IF(COUNTIF(поверки!$L$6:$L$3175,поверки!$L2513)&gt;1,"Дубликат","")</f>
        <v/>
      </c>
      <c r="O2513" s="18" t="n">
        <v>2508</v>
      </c>
      <c r="P2513" s="17" t="str">
        <f aca="false">CONCATENATE(TEXT(MONTH(поверки!$G2513),"00"),"/",TEXT(поверки!$O2513,"000"), "/",TEXT(YEAR(поверки!$G2513)-2000,"00"))</f>
        <v>04/2508/25</v>
      </c>
      <c r="Q2513" s="17" t="str">
        <f aca="false">VLOOKUP(поверки!$F2513,'соответстиви ОТ типу'!$K$4:$M$344,2,FALSE())</f>
        <v>Преобразователь давления</v>
      </c>
      <c r="R2513" s="17" t="s">
        <v>42</v>
      </c>
      <c r="S2513" s="17" t="s">
        <v>5436</v>
      </c>
      <c r="T2513" s="17" t="n">
        <v>7</v>
      </c>
      <c r="U2513" s="19" t="n">
        <f aca="false">VLOOKUP(поверки!$T2513,'Акты п-п'!$C$5:$I$57,2,FALSE())</f>
        <v>45768</v>
      </c>
      <c r="V2513" s="19" t="n">
        <f aca="false">VLOOKUP(поверки!$T2513,'Акты п-п'!$C$5:$I$57,3,FALSE())</f>
        <v>45772</v>
      </c>
      <c r="W2513" s="17" t="str">
        <f aca="false">VLOOKUP(поверки!$T2513,'Акты п-п'!$C$5:$I$57,5,FALSE())</f>
        <v>Кадыков П.Ю.</v>
      </c>
      <c r="X2513" s="17" t="n">
        <f aca="false">поверки!$G2513-поверки!$U2513</f>
        <v>2</v>
      </c>
      <c r="Y2513" s="17" t="n">
        <f aca="false">поверки!$V2513-поверки!$G2513</f>
        <v>2</v>
      </c>
      <c r="Z2513" s="17" t="str">
        <f aca="false">CONCATENATE(поверки!$Q2513," ",поверки!$S2513," номер ",поверки!$H2513)</f>
        <v>Преобразователь давления Rosemount 3051TG1 номер 9624912</v>
      </c>
    </row>
    <row r="2514" customFormat="false" ht="17.9" hidden="true" customHeight="false" outlineLevel="0" collapsed="false">
      <c r="B2514" s="21" t="s">
        <v>198</v>
      </c>
      <c r="C2514" s="22" t="s">
        <v>30</v>
      </c>
      <c r="D2514" s="22" t="s">
        <v>31</v>
      </c>
      <c r="E2514" s="22"/>
      <c r="F2514" s="22" t="s">
        <v>2118</v>
      </c>
      <c r="G2514" s="23" t="n">
        <v>45770</v>
      </c>
      <c r="H2514" s="22" t="s">
        <v>5437</v>
      </c>
      <c r="I2514" s="22"/>
      <c r="J2514" s="22" t="s">
        <v>34</v>
      </c>
      <c r="K2514" s="22" t="s">
        <v>35</v>
      </c>
      <c r="L2514" s="24" t="s">
        <v>5438</v>
      </c>
      <c r="M2514" s="17" t="str">
        <f aca="false">IF(COUNTIF(поверки!$H$6:$H$3175,поверки!$H2514)&gt;1,"Дубликат","")</f>
        <v/>
      </c>
      <c r="N2514" s="17" t="str">
        <f aca="false">IF(COUNTIF(поверки!$L$6:$L$3175,поверки!$L2514)&gt;1,"Дубликат","")</f>
        <v/>
      </c>
      <c r="O2514" s="18" t="n">
        <v>2509</v>
      </c>
      <c r="P2514" s="17" t="str">
        <f aca="false">CONCATENATE(TEXT(MONTH(поверки!$G2514),"00"),"/",TEXT(поверки!$O2514,"000"), "/",TEXT(YEAR(поверки!$G2514)-2000,"00"))</f>
        <v>04/2509/25</v>
      </c>
      <c r="Q2514" s="17" t="str">
        <f aca="false">VLOOKUP(поверки!$F2514,'соответстиви ОТ типу'!$K$4:$M$344,2,FALSE())</f>
        <v>Преобразователь давления</v>
      </c>
      <c r="R2514" s="17" t="s">
        <v>42</v>
      </c>
      <c r="S2514" s="17" t="s">
        <v>5327</v>
      </c>
      <c r="T2514" s="17" t="n">
        <v>7</v>
      </c>
      <c r="U2514" s="19" t="n">
        <f aca="false">VLOOKUP(поверки!$T2514,'Акты п-п'!$C$5:$I$57,2,FALSE())</f>
        <v>45768</v>
      </c>
      <c r="V2514" s="19" t="n">
        <f aca="false">VLOOKUP(поверки!$T2514,'Акты п-п'!$C$5:$I$57,3,FALSE())</f>
        <v>45772</v>
      </c>
      <c r="W2514" s="17" t="str">
        <f aca="false">VLOOKUP(поверки!$T2514,'Акты п-п'!$C$5:$I$57,5,FALSE())</f>
        <v>Кадыков П.Ю.</v>
      </c>
      <c r="X2514" s="17" t="n">
        <f aca="false">поверки!$G2514-поверки!$U2514</f>
        <v>2</v>
      </c>
      <c r="Y2514" s="17" t="n">
        <f aca="false">поверки!$V2514-поверки!$G2514</f>
        <v>2</v>
      </c>
      <c r="Z2514" s="17" t="str">
        <f aca="false">CONCATENATE(поверки!$Q2514," ",поверки!$S2514," номер ",поверки!$H2514)</f>
        <v>Преобразователь давления Rosemount 3051TG2 номер 9629468</v>
      </c>
    </row>
    <row r="2515" customFormat="false" ht="17.9" hidden="true" customHeight="false" outlineLevel="0" collapsed="false">
      <c r="B2515" s="21" t="s">
        <v>198</v>
      </c>
      <c r="C2515" s="22" t="s">
        <v>30</v>
      </c>
      <c r="D2515" s="22" t="s">
        <v>31</v>
      </c>
      <c r="E2515" s="22"/>
      <c r="F2515" s="22" t="s">
        <v>2118</v>
      </c>
      <c r="G2515" s="23" t="n">
        <v>45770</v>
      </c>
      <c r="H2515" s="22" t="s">
        <v>5439</v>
      </c>
      <c r="I2515" s="22"/>
      <c r="J2515" s="22" t="s">
        <v>34</v>
      </c>
      <c r="K2515" s="22" t="s">
        <v>35</v>
      </c>
      <c r="L2515" s="24" t="s">
        <v>5440</v>
      </c>
      <c r="M2515" s="17" t="str">
        <f aca="false">IF(COUNTIF(поверки!$H$6:$H$3175,поверки!$H2515)&gt;1,"Дубликат","")</f>
        <v/>
      </c>
      <c r="N2515" s="17" t="str">
        <f aca="false">IF(COUNTIF(поверки!$L$6:$L$3175,поверки!$L2515)&gt;1,"Дубликат","")</f>
        <v/>
      </c>
      <c r="O2515" s="18" t="n">
        <v>2510</v>
      </c>
      <c r="P2515" s="17" t="str">
        <f aca="false">CONCATENATE(TEXT(MONTH(поверки!$G2515),"00"),"/",TEXT(поверки!$O2515,"000"), "/",TEXT(YEAR(поверки!$G2515)-2000,"00"))</f>
        <v>04/2510/25</v>
      </c>
      <c r="Q2515" s="17" t="str">
        <f aca="false">VLOOKUP(поверки!$F2515,'соответстиви ОТ типу'!$K$4:$M$344,2,FALSE())</f>
        <v>Преобразователь давления</v>
      </c>
      <c r="R2515" s="17" t="s">
        <v>42</v>
      </c>
      <c r="S2515" s="17" t="s">
        <v>5441</v>
      </c>
      <c r="T2515" s="17" t="n">
        <v>7</v>
      </c>
      <c r="U2515" s="19" t="n">
        <f aca="false">VLOOKUP(поверки!$T2515,'Акты п-п'!$C$5:$I$57,2,FALSE())</f>
        <v>45768</v>
      </c>
      <c r="V2515" s="19" t="n">
        <f aca="false">VLOOKUP(поверки!$T2515,'Акты п-п'!$C$5:$I$57,3,FALSE())</f>
        <v>45772</v>
      </c>
      <c r="W2515" s="17" t="str">
        <f aca="false">VLOOKUP(поверки!$T2515,'Акты п-п'!$C$5:$I$57,5,FALSE())</f>
        <v>Кадыков П.Ю.</v>
      </c>
      <c r="X2515" s="17" t="n">
        <f aca="false">поверки!$G2515-поверки!$U2515</f>
        <v>2</v>
      </c>
      <c r="Y2515" s="17" t="n">
        <f aca="false">поверки!$V2515-поверки!$G2515</f>
        <v>2</v>
      </c>
      <c r="Z2515" s="17" t="str">
        <f aca="false">CONCATENATE(поверки!$Q2515," ",поверки!$S2515," номер ",поверки!$H2515)</f>
        <v>Преобразователь давления Rosemount 3051CD3 номер 9629475</v>
      </c>
    </row>
    <row r="2516" customFormat="false" ht="17.9" hidden="true" customHeight="false" outlineLevel="0" collapsed="false">
      <c r="B2516" s="21" t="s">
        <v>198</v>
      </c>
      <c r="C2516" s="22" t="s">
        <v>30</v>
      </c>
      <c r="D2516" s="22" t="s">
        <v>31</v>
      </c>
      <c r="E2516" s="22"/>
      <c r="F2516" s="22" t="s">
        <v>2095</v>
      </c>
      <c r="G2516" s="23" t="n">
        <v>45770</v>
      </c>
      <c r="H2516" s="22" t="s">
        <v>5442</v>
      </c>
      <c r="I2516" s="22"/>
      <c r="J2516" s="22" t="s">
        <v>34</v>
      </c>
      <c r="K2516" s="22" t="s">
        <v>35</v>
      </c>
      <c r="L2516" s="24" t="s">
        <v>5443</v>
      </c>
      <c r="M2516" s="17" t="str">
        <f aca="false">IF(COUNTIF(поверки!$H$6:$H$3175,поверки!$H2516)&gt;1,"Дубликат","")</f>
        <v/>
      </c>
      <c r="N2516" s="17" t="str">
        <f aca="false">IF(COUNTIF(поверки!$L$6:$L$3175,поверки!$L2516)&gt;1,"Дубликат","")</f>
        <v/>
      </c>
      <c r="O2516" s="18" t="n">
        <v>2511</v>
      </c>
      <c r="P2516" s="17" t="str">
        <f aca="false">CONCATENATE(TEXT(MONTH(поверки!$G2516),"00"),"/",TEXT(поверки!$O2516,"000"), "/",TEXT(YEAR(поверки!$G2516)-2000,"00"))</f>
        <v>04/2511/25</v>
      </c>
      <c r="Q2516" s="17" t="str">
        <f aca="false">VLOOKUP(поверки!$F2516,'соответстиви ОТ типу'!$K$4:$M$344,2,FALSE())</f>
        <v>Преобразователь давления</v>
      </c>
      <c r="R2516" s="17" t="s">
        <v>42</v>
      </c>
      <c r="S2516" s="17" t="s">
        <v>2774</v>
      </c>
      <c r="T2516" s="17" t="n">
        <v>7</v>
      </c>
      <c r="U2516" s="19" t="n">
        <f aca="false">VLOOKUP(поверки!$T2516,'Акты п-п'!$C$5:$I$57,2,FALSE())</f>
        <v>45768</v>
      </c>
      <c r="V2516" s="19" t="n">
        <f aca="false">VLOOKUP(поверки!$T2516,'Акты п-п'!$C$5:$I$57,3,FALSE())</f>
        <v>45772</v>
      </c>
      <c r="W2516" s="17" t="str">
        <f aca="false">VLOOKUP(поверки!$T2516,'Акты п-п'!$C$5:$I$57,5,FALSE())</f>
        <v>Кадыков П.Ю.</v>
      </c>
      <c r="X2516" s="17" t="n">
        <f aca="false">поверки!$G2516-поверки!$U2516</f>
        <v>2</v>
      </c>
      <c r="Y2516" s="17" t="n">
        <f aca="false">поверки!$V2516-поверки!$G2516</f>
        <v>2</v>
      </c>
      <c r="Z2516" s="17" t="str">
        <f aca="false">CONCATENATE(поверки!$Q2516," ",поверки!$S2516," номер ",поверки!$H2516)</f>
        <v>Преобразователь давления Метран-150TG номер 1385463</v>
      </c>
    </row>
    <row r="2517" customFormat="false" ht="17.9" hidden="true" customHeight="false" outlineLevel="0" collapsed="false">
      <c r="B2517" s="21" t="s">
        <v>198</v>
      </c>
      <c r="C2517" s="22" t="s">
        <v>30</v>
      </c>
      <c r="D2517" s="22" t="s">
        <v>31</v>
      </c>
      <c r="E2517" s="22"/>
      <c r="F2517" s="22" t="s">
        <v>2095</v>
      </c>
      <c r="G2517" s="23" t="n">
        <v>45770</v>
      </c>
      <c r="H2517" s="22" t="s">
        <v>5444</v>
      </c>
      <c r="I2517" s="22"/>
      <c r="J2517" s="22" t="s">
        <v>34</v>
      </c>
      <c r="K2517" s="22" t="s">
        <v>35</v>
      </c>
      <c r="L2517" s="24" t="s">
        <v>5445</v>
      </c>
      <c r="M2517" s="17" t="str">
        <f aca="false">IF(COUNTIF(поверки!$H$6:$H$3175,поверки!$H2517)&gt;1,"Дубликат","")</f>
        <v/>
      </c>
      <c r="N2517" s="17" t="str">
        <f aca="false">IF(COUNTIF(поверки!$L$6:$L$3175,поверки!$L2517)&gt;1,"Дубликат","")</f>
        <v/>
      </c>
      <c r="O2517" s="18" t="n">
        <v>2512</v>
      </c>
      <c r="P2517" s="17" t="str">
        <f aca="false">CONCATENATE(TEXT(MONTH(поверки!$G2517),"00"),"/",TEXT(поверки!$O2517,"000"), "/",TEXT(YEAR(поверки!$G2517)-2000,"00"))</f>
        <v>04/2512/25</v>
      </c>
      <c r="Q2517" s="17" t="str">
        <f aca="false">VLOOKUP(поверки!$F2517,'соответстиви ОТ типу'!$K$4:$M$344,2,FALSE())</f>
        <v>Преобразователь давления</v>
      </c>
      <c r="R2517" s="17" t="s">
        <v>42</v>
      </c>
      <c r="S2517" s="17" t="s">
        <v>1817</v>
      </c>
      <c r="T2517" s="17" t="n">
        <v>7</v>
      </c>
      <c r="U2517" s="19" t="n">
        <f aca="false">VLOOKUP(поверки!$T2517,'Акты п-п'!$C$5:$I$57,2,FALSE())</f>
        <v>45768</v>
      </c>
      <c r="V2517" s="19" t="n">
        <f aca="false">VLOOKUP(поверки!$T2517,'Акты п-п'!$C$5:$I$57,3,FALSE())</f>
        <v>45772</v>
      </c>
      <c r="W2517" s="17" t="str">
        <f aca="false">VLOOKUP(поверки!$T2517,'Акты п-п'!$C$5:$I$57,5,FALSE())</f>
        <v>Кадыков П.Ю.</v>
      </c>
      <c r="X2517" s="17" t="n">
        <f aca="false">поверки!$G2517-поверки!$U2517</f>
        <v>2</v>
      </c>
      <c r="Y2517" s="17" t="n">
        <f aca="false">поверки!$V2517-поверки!$G2517</f>
        <v>2</v>
      </c>
      <c r="Z2517" s="17" t="str">
        <f aca="false">CONCATENATE(поверки!$Q2517," ",поверки!$S2517," номер ",поверки!$H2517)</f>
        <v>Преобразователь давления Метран-150TGR номер 1452768</v>
      </c>
    </row>
    <row r="2518" customFormat="false" ht="17.9" hidden="true" customHeight="false" outlineLevel="0" collapsed="false">
      <c r="B2518" s="21" t="s">
        <v>198</v>
      </c>
      <c r="C2518" s="22" t="s">
        <v>30</v>
      </c>
      <c r="D2518" s="22" t="s">
        <v>31</v>
      </c>
      <c r="E2518" s="22"/>
      <c r="F2518" s="22" t="s">
        <v>2095</v>
      </c>
      <c r="G2518" s="23" t="n">
        <v>45770</v>
      </c>
      <c r="H2518" s="22" t="s">
        <v>5446</v>
      </c>
      <c r="I2518" s="22"/>
      <c r="J2518" s="22" t="s">
        <v>34</v>
      </c>
      <c r="K2518" s="22" t="s">
        <v>35</v>
      </c>
      <c r="L2518" s="24" t="s">
        <v>5447</v>
      </c>
      <c r="M2518" s="17" t="str">
        <f aca="false">IF(COUNTIF(поверки!$H$6:$H$3175,поверки!$H2518)&gt;1,"Дубликат","")</f>
        <v/>
      </c>
      <c r="N2518" s="17" t="str">
        <f aca="false">IF(COUNTIF(поверки!$L$6:$L$3175,поверки!$L2518)&gt;1,"Дубликат","")</f>
        <v/>
      </c>
      <c r="O2518" s="18" t="n">
        <v>2513</v>
      </c>
      <c r="P2518" s="17" t="str">
        <f aca="false">CONCATENATE(TEXT(MONTH(поверки!$G2518),"00"),"/",TEXT(поверки!$O2518,"000"), "/",TEXT(YEAR(поверки!$G2518)-2000,"00"))</f>
        <v>04/2513/25</v>
      </c>
      <c r="Q2518" s="17" t="str">
        <f aca="false">VLOOKUP(поверки!$F2518,'соответстиви ОТ типу'!$K$4:$M$344,2,FALSE())</f>
        <v>Преобразователь давления</v>
      </c>
      <c r="R2518" s="17" t="s">
        <v>42</v>
      </c>
      <c r="S2518" s="17" t="s">
        <v>1817</v>
      </c>
      <c r="T2518" s="17" t="n">
        <v>7</v>
      </c>
      <c r="U2518" s="19" t="n">
        <f aca="false">VLOOKUP(поверки!$T2518,'Акты п-п'!$C$5:$I$57,2,FALSE())</f>
        <v>45768</v>
      </c>
      <c r="V2518" s="19" t="n">
        <f aca="false">VLOOKUP(поверки!$T2518,'Акты п-п'!$C$5:$I$57,3,FALSE())</f>
        <v>45772</v>
      </c>
      <c r="W2518" s="17" t="str">
        <f aca="false">VLOOKUP(поверки!$T2518,'Акты п-п'!$C$5:$I$57,5,FALSE())</f>
        <v>Кадыков П.Ю.</v>
      </c>
      <c r="X2518" s="17" t="n">
        <f aca="false">поверки!$G2518-поверки!$U2518</f>
        <v>2</v>
      </c>
      <c r="Y2518" s="17" t="n">
        <f aca="false">поверки!$V2518-поверки!$G2518</f>
        <v>2</v>
      </c>
      <c r="Z2518" s="17" t="str">
        <f aca="false">CONCATENATE(поверки!$Q2518," ",поверки!$S2518," номер ",поверки!$H2518)</f>
        <v>Преобразователь давления Метран-150TGR номер 1453117</v>
      </c>
    </row>
    <row r="2519" customFormat="false" ht="17.9" hidden="true" customHeight="false" outlineLevel="0" collapsed="false">
      <c r="B2519" s="21" t="s">
        <v>198</v>
      </c>
      <c r="C2519" s="22" t="s">
        <v>30</v>
      </c>
      <c r="D2519" s="22" t="s">
        <v>31</v>
      </c>
      <c r="E2519" s="22"/>
      <c r="F2519" s="22" t="s">
        <v>2095</v>
      </c>
      <c r="G2519" s="23" t="n">
        <v>45770</v>
      </c>
      <c r="H2519" s="22" t="s">
        <v>5448</v>
      </c>
      <c r="I2519" s="22"/>
      <c r="J2519" s="22" t="s">
        <v>34</v>
      </c>
      <c r="K2519" s="22" t="s">
        <v>35</v>
      </c>
      <c r="L2519" s="24" t="s">
        <v>5449</v>
      </c>
      <c r="M2519" s="17" t="str">
        <f aca="false">IF(COUNTIF(поверки!$H$6:$H$3175,поверки!$H2519)&gt;1,"Дубликат","")</f>
        <v/>
      </c>
      <c r="N2519" s="17" t="str">
        <f aca="false">IF(COUNTIF(поверки!$L$6:$L$3175,поверки!$L2519)&gt;1,"Дубликат","")</f>
        <v/>
      </c>
      <c r="O2519" s="18" t="n">
        <v>2514</v>
      </c>
      <c r="P2519" s="17" t="str">
        <f aca="false">CONCATENATE(TEXT(MONTH(поверки!$G2519),"00"),"/",TEXT(поверки!$O2519,"000"), "/",TEXT(YEAR(поверки!$G2519)-2000,"00"))</f>
        <v>04/2514/25</v>
      </c>
      <c r="Q2519" s="17" t="str">
        <f aca="false">VLOOKUP(поверки!$F2519,'соответстиви ОТ типу'!$K$4:$M$344,2,FALSE())</f>
        <v>Преобразователь давления</v>
      </c>
      <c r="R2519" s="17" t="s">
        <v>42</v>
      </c>
      <c r="S2519" s="17" t="s">
        <v>1817</v>
      </c>
      <c r="T2519" s="17" t="n">
        <v>7</v>
      </c>
      <c r="U2519" s="19" t="n">
        <f aca="false">VLOOKUP(поверки!$T2519,'Акты п-п'!$C$5:$I$57,2,FALSE())</f>
        <v>45768</v>
      </c>
      <c r="V2519" s="19" t="n">
        <f aca="false">VLOOKUP(поверки!$T2519,'Акты п-п'!$C$5:$I$57,3,FALSE())</f>
        <v>45772</v>
      </c>
      <c r="W2519" s="17" t="str">
        <f aca="false">VLOOKUP(поверки!$T2519,'Акты п-п'!$C$5:$I$57,5,FALSE())</f>
        <v>Кадыков П.Ю.</v>
      </c>
      <c r="X2519" s="17" t="n">
        <f aca="false">поверки!$G2519-поверки!$U2519</f>
        <v>2</v>
      </c>
      <c r="Y2519" s="17" t="n">
        <f aca="false">поверки!$V2519-поверки!$G2519</f>
        <v>2</v>
      </c>
      <c r="Z2519" s="17" t="str">
        <f aca="false">CONCATENATE(поверки!$Q2519," ",поверки!$S2519," номер ",поверки!$H2519)</f>
        <v>Преобразователь давления Метран-150TGR номер 1453129</v>
      </c>
    </row>
    <row r="2520" customFormat="false" ht="17.9" hidden="true" customHeight="false" outlineLevel="0" collapsed="false">
      <c r="B2520" s="21" t="s">
        <v>198</v>
      </c>
      <c r="C2520" s="22" t="s">
        <v>30</v>
      </c>
      <c r="D2520" s="22" t="s">
        <v>31</v>
      </c>
      <c r="E2520" s="22"/>
      <c r="F2520" s="22" t="s">
        <v>2095</v>
      </c>
      <c r="G2520" s="23" t="n">
        <v>45770</v>
      </c>
      <c r="H2520" s="22" t="s">
        <v>5450</v>
      </c>
      <c r="I2520" s="22"/>
      <c r="J2520" s="22" t="s">
        <v>34</v>
      </c>
      <c r="K2520" s="22" t="s">
        <v>35</v>
      </c>
      <c r="L2520" s="24" t="s">
        <v>5451</v>
      </c>
      <c r="M2520" s="17" t="str">
        <f aca="false">IF(COUNTIF(поверки!$H$6:$H$3175,поверки!$H2520)&gt;1,"Дубликат","")</f>
        <v/>
      </c>
      <c r="N2520" s="17" t="str">
        <f aca="false">IF(COUNTIF(поверки!$L$6:$L$3175,поверки!$L2520)&gt;1,"Дубликат","")</f>
        <v/>
      </c>
      <c r="O2520" s="18" t="n">
        <v>2515</v>
      </c>
      <c r="P2520" s="17" t="str">
        <f aca="false">CONCATENATE(TEXT(MONTH(поверки!$G2520),"00"),"/",TEXT(поверки!$O2520,"000"), "/",TEXT(YEAR(поверки!$G2520)-2000,"00"))</f>
        <v>04/2515/25</v>
      </c>
      <c r="Q2520" s="17" t="str">
        <f aca="false">VLOOKUP(поверки!$F2520,'соответстиви ОТ типу'!$K$4:$M$344,2,FALSE())</f>
        <v>Преобразователь давления</v>
      </c>
      <c r="R2520" s="17" t="s">
        <v>42</v>
      </c>
      <c r="S2520" s="17" t="s">
        <v>1817</v>
      </c>
      <c r="T2520" s="17" t="n">
        <v>7</v>
      </c>
      <c r="U2520" s="19" t="n">
        <f aca="false">VLOOKUP(поверки!$T2520,'Акты п-п'!$C$5:$I$57,2,FALSE())</f>
        <v>45768</v>
      </c>
      <c r="V2520" s="19" t="n">
        <f aca="false">VLOOKUP(поверки!$T2520,'Акты п-п'!$C$5:$I$57,3,FALSE())</f>
        <v>45772</v>
      </c>
      <c r="W2520" s="17" t="str">
        <f aca="false">VLOOKUP(поверки!$T2520,'Акты п-п'!$C$5:$I$57,5,FALSE())</f>
        <v>Кадыков П.Ю.</v>
      </c>
      <c r="X2520" s="17" t="n">
        <f aca="false">поверки!$G2520-поверки!$U2520</f>
        <v>2</v>
      </c>
      <c r="Y2520" s="17" t="n">
        <f aca="false">поверки!$V2520-поверки!$G2520</f>
        <v>2</v>
      </c>
      <c r="Z2520" s="17" t="str">
        <f aca="false">CONCATENATE(поверки!$Q2520," ",поверки!$S2520," номер ",поверки!$H2520)</f>
        <v>Преобразователь давления Метран-150TGR номер 1453164</v>
      </c>
    </row>
    <row r="2521" customFormat="false" ht="17.9" hidden="true" customHeight="false" outlineLevel="0" collapsed="false">
      <c r="B2521" s="21" t="s">
        <v>198</v>
      </c>
      <c r="C2521" s="22" t="s">
        <v>30</v>
      </c>
      <c r="D2521" s="22" t="s">
        <v>31</v>
      </c>
      <c r="E2521" s="22"/>
      <c r="F2521" s="22" t="s">
        <v>2095</v>
      </c>
      <c r="G2521" s="23" t="n">
        <v>45770</v>
      </c>
      <c r="H2521" s="22" t="s">
        <v>5452</v>
      </c>
      <c r="I2521" s="22"/>
      <c r="J2521" s="22" t="s">
        <v>34</v>
      </c>
      <c r="K2521" s="22" t="s">
        <v>35</v>
      </c>
      <c r="L2521" s="24" t="s">
        <v>5453</v>
      </c>
      <c r="M2521" s="17" t="str">
        <f aca="false">IF(COUNTIF(поверки!$H$6:$H$3175,поверки!$H2521)&gt;1,"Дубликат","")</f>
        <v/>
      </c>
      <c r="N2521" s="17" t="str">
        <f aca="false">IF(COUNTIF(поверки!$L$6:$L$3175,поверки!$L2521)&gt;1,"Дубликат","")</f>
        <v/>
      </c>
      <c r="O2521" s="18" t="n">
        <v>2516</v>
      </c>
      <c r="P2521" s="17" t="str">
        <f aca="false">CONCATENATE(TEXT(MONTH(поверки!$G2521),"00"),"/",TEXT(поверки!$O2521,"000"), "/",TEXT(YEAR(поверки!$G2521)-2000,"00"))</f>
        <v>04/2516/25</v>
      </c>
      <c r="Q2521" s="17" t="str">
        <f aca="false">VLOOKUP(поверки!$F2521,'соответстиви ОТ типу'!$K$4:$M$344,2,FALSE())</f>
        <v>Преобразователь давления</v>
      </c>
      <c r="R2521" s="17" t="s">
        <v>42</v>
      </c>
      <c r="S2521" s="17" t="s">
        <v>1817</v>
      </c>
      <c r="T2521" s="17" t="n">
        <v>7</v>
      </c>
      <c r="U2521" s="19" t="n">
        <f aca="false">VLOOKUP(поверки!$T2521,'Акты п-п'!$C$5:$I$57,2,FALSE())</f>
        <v>45768</v>
      </c>
      <c r="V2521" s="19" t="n">
        <f aca="false">VLOOKUP(поверки!$T2521,'Акты п-п'!$C$5:$I$57,3,FALSE())</f>
        <v>45772</v>
      </c>
      <c r="W2521" s="17" t="str">
        <f aca="false">VLOOKUP(поверки!$T2521,'Акты п-п'!$C$5:$I$57,5,FALSE())</f>
        <v>Кадыков П.Ю.</v>
      </c>
      <c r="X2521" s="17" t="n">
        <f aca="false">поверки!$G2521-поверки!$U2521</f>
        <v>2</v>
      </c>
      <c r="Y2521" s="17" t="n">
        <f aca="false">поверки!$V2521-поверки!$G2521</f>
        <v>2</v>
      </c>
      <c r="Z2521" s="17" t="str">
        <f aca="false">CONCATENATE(поверки!$Q2521," ",поверки!$S2521," номер ",поверки!$H2521)</f>
        <v>Преобразователь давления Метран-150TGR номер 1452793</v>
      </c>
    </row>
    <row r="2522" customFormat="false" ht="17.9" hidden="true" customHeight="false" outlineLevel="0" collapsed="false">
      <c r="B2522" s="21" t="s">
        <v>198</v>
      </c>
      <c r="C2522" s="22" t="s">
        <v>30</v>
      </c>
      <c r="D2522" s="22" t="s">
        <v>31</v>
      </c>
      <c r="E2522" s="22"/>
      <c r="F2522" s="22" t="s">
        <v>2095</v>
      </c>
      <c r="G2522" s="23" t="n">
        <v>45770</v>
      </c>
      <c r="H2522" s="22" t="s">
        <v>5454</v>
      </c>
      <c r="I2522" s="22"/>
      <c r="J2522" s="22" t="s">
        <v>34</v>
      </c>
      <c r="K2522" s="22" t="s">
        <v>35</v>
      </c>
      <c r="L2522" s="24" t="s">
        <v>5455</v>
      </c>
      <c r="M2522" s="17" t="str">
        <f aca="false">IF(COUNTIF(поверки!$H$6:$H$3175,поверки!$H2522)&gt;1,"Дубликат","")</f>
        <v/>
      </c>
      <c r="N2522" s="17" t="str">
        <f aca="false">IF(COUNTIF(поверки!$L$6:$L$3175,поверки!$L2522)&gt;1,"Дубликат","")</f>
        <v/>
      </c>
      <c r="O2522" s="18" t="n">
        <v>2517</v>
      </c>
      <c r="P2522" s="17" t="str">
        <f aca="false">CONCATENATE(TEXT(MONTH(поверки!$G2522),"00"),"/",TEXT(поверки!$O2522,"000"), "/",TEXT(YEAR(поверки!$G2522)-2000,"00"))</f>
        <v>04/2517/25</v>
      </c>
      <c r="Q2522" s="17" t="str">
        <f aca="false">VLOOKUP(поверки!$F2522,'соответстиви ОТ типу'!$K$4:$M$344,2,FALSE())</f>
        <v>Преобразователь давления</v>
      </c>
      <c r="R2522" s="17" t="s">
        <v>42</v>
      </c>
      <c r="S2522" s="17" t="s">
        <v>1817</v>
      </c>
      <c r="T2522" s="17" t="n">
        <v>7</v>
      </c>
      <c r="U2522" s="19" t="n">
        <f aca="false">VLOOKUP(поверки!$T2522,'Акты п-п'!$C$5:$I$57,2,FALSE())</f>
        <v>45768</v>
      </c>
      <c r="V2522" s="19" t="n">
        <f aca="false">VLOOKUP(поверки!$T2522,'Акты п-п'!$C$5:$I$57,3,FALSE())</f>
        <v>45772</v>
      </c>
      <c r="W2522" s="17" t="str">
        <f aca="false">VLOOKUP(поверки!$T2522,'Акты п-п'!$C$5:$I$57,5,FALSE())</f>
        <v>Кадыков П.Ю.</v>
      </c>
      <c r="X2522" s="17" t="n">
        <f aca="false">поверки!$G2522-поверки!$U2522</f>
        <v>2</v>
      </c>
      <c r="Y2522" s="17" t="n">
        <f aca="false">поверки!$V2522-поверки!$G2522</f>
        <v>2</v>
      </c>
      <c r="Z2522" s="17" t="str">
        <f aca="false">CONCATENATE(поверки!$Q2522," ",поверки!$S2522," номер ",поверки!$H2522)</f>
        <v>Преобразователь давления Метран-150TGR номер 1453120</v>
      </c>
    </row>
    <row r="2523" customFormat="false" ht="17.9" hidden="true" customHeight="false" outlineLevel="0" collapsed="false">
      <c r="B2523" s="21" t="s">
        <v>198</v>
      </c>
      <c r="C2523" s="22" t="s">
        <v>30</v>
      </c>
      <c r="D2523" s="22" t="s">
        <v>31</v>
      </c>
      <c r="E2523" s="22"/>
      <c r="F2523" s="22" t="s">
        <v>2095</v>
      </c>
      <c r="G2523" s="23" t="n">
        <v>45770</v>
      </c>
      <c r="H2523" s="22" t="s">
        <v>5456</v>
      </c>
      <c r="I2523" s="22"/>
      <c r="J2523" s="22" t="s">
        <v>34</v>
      </c>
      <c r="K2523" s="22" t="s">
        <v>35</v>
      </c>
      <c r="L2523" s="24" t="s">
        <v>5457</v>
      </c>
      <c r="M2523" s="17" t="str">
        <f aca="false">IF(COUNTIF(поверки!$H$6:$H$3175,поверки!$H2523)&gt;1,"Дубликат","")</f>
        <v/>
      </c>
      <c r="N2523" s="17" t="str">
        <f aca="false">IF(COUNTIF(поверки!$L$6:$L$3175,поверки!$L2523)&gt;1,"Дубликат","")</f>
        <v/>
      </c>
      <c r="O2523" s="18" t="n">
        <v>2518</v>
      </c>
      <c r="P2523" s="17" t="str">
        <f aca="false">CONCATENATE(TEXT(MONTH(поверки!$G2523),"00"),"/",TEXT(поверки!$O2523,"000"), "/",TEXT(YEAR(поверки!$G2523)-2000,"00"))</f>
        <v>04/2518/25</v>
      </c>
      <c r="Q2523" s="17" t="str">
        <f aca="false">VLOOKUP(поверки!$F2523,'соответстиви ОТ типу'!$K$4:$M$344,2,FALSE())</f>
        <v>Преобразователь давления</v>
      </c>
      <c r="R2523" s="17" t="s">
        <v>42</v>
      </c>
      <c r="S2523" s="17" t="s">
        <v>1817</v>
      </c>
      <c r="T2523" s="17" t="n">
        <v>7</v>
      </c>
      <c r="U2523" s="19" t="n">
        <f aca="false">VLOOKUP(поверки!$T2523,'Акты п-п'!$C$5:$I$57,2,FALSE())</f>
        <v>45768</v>
      </c>
      <c r="V2523" s="19" t="n">
        <f aca="false">VLOOKUP(поверки!$T2523,'Акты п-п'!$C$5:$I$57,3,FALSE())</f>
        <v>45772</v>
      </c>
      <c r="W2523" s="17" t="str">
        <f aca="false">VLOOKUP(поверки!$T2523,'Акты п-п'!$C$5:$I$57,5,FALSE())</f>
        <v>Кадыков П.Ю.</v>
      </c>
      <c r="X2523" s="17" t="n">
        <f aca="false">поверки!$G2523-поверки!$U2523</f>
        <v>2</v>
      </c>
      <c r="Y2523" s="17" t="n">
        <f aca="false">поверки!$V2523-поверки!$G2523</f>
        <v>2</v>
      </c>
      <c r="Z2523" s="17" t="str">
        <f aca="false">CONCATENATE(поверки!$Q2523," ",поверки!$S2523," номер ",поверки!$H2523)</f>
        <v>Преобразователь давления Метран-150TGR номер 1453167</v>
      </c>
    </row>
    <row r="2524" customFormat="false" ht="17.9" hidden="true" customHeight="false" outlineLevel="0" collapsed="false">
      <c r="B2524" s="21" t="s">
        <v>198</v>
      </c>
      <c r="C2524" s="22" t="s">
        <v>30</v>
      </c>
      <c r="D2524" s="22" t="s">
        <v>31</v>
      </c>
      <c r="E2524" s="22"/>
      <c r="F2524" s="22" t="s">
        <v>2095</v>
      </c>
      <c r="G2524" s="23" t="n">
        <v>45770</v>
      </c>
      <c r="H2524" s="22" t="s">
        <v>5458</v>
      </c>
      <c r="I2524" s="22"/>
      <c r="J2524" s="22" t="s">
        <v>34</v>
      </c>
      <c r="K2524" s="22" t="s">
        <v>35</v>
      </c>
      <c r="L2524" s="24" t="s">
        <v>5459</v>
      </c>
      <c r="M2524" s="17" t="str">
        <f aca="false">IF(COUNTIF(поверки!$H$6:$H$3175,поверки!$H2524)&gt;1,"Дубликат","")</f>
        <v/>
      </c>
      <c r="N2524" s="17" t="str">
        <f aca="false">IF(COUNTIF(поверки!$L$6:$L$3175,поверки!$L2524)&gt;1,"Дубликат","")</f>
        <v/>
      </c>
      <c r="O2524" s="18" t="n">
        <v>2519</v>
      </c>
      <c r="P2524" s="17" t="str">
        <f aca="false">CONCATENATE(TEXT(MONTH(поверки!$G2524),"00"),"/",TEXT(поверки!$O2524,"000"), "/",TEXT(YEAR(поверки!$G2524)-2000,"00"))</f>
        <v>04/2519/25</v>
      </c>
      <c r="Q2524" s="17" t="str">
        <f aca="false">VLOOKUP(поверки!$F2524,'соответстиви ОТ типу'!$K$4:$M$344,2,FALSE())</f>
        <v>Преобразователь давления</v>
      </c>
      <c r="R2524" s="17" t="s">
        <v>42</v>
      </c>
      <c r="S2524" s="17" t="s">
        <v>1817</v>
      </c>
      <c r="T2524" s="17" t="n">
        <v>7</v>
      </c>
      <c r="U2524" s="19" t="n">
        <f aca="false">VLOOKUP(поверки!$T2524,'Акты п-п'!$C$5:$I$57,2,FALSE())</f>
        <v>45768</v>
      </c>
      <c r="V2524" s="19" t="n">
        <f aca="false">VLOOKUP(поверки!$T2524,'Акты п-п'!$C$5:$I$57,3,FALSE())</f>
        <v>45772</v>
      </c>
      <c r="W2524" s="17" t="str">
        <f aca="false">VLOOKUP(поверки!$T2524,'Акты п-п'!$C$5:$I$57,5,FALSE())</f>
        <v>Кадыков П.Ю.</v>
      </c>
      <c r="X2524" s="17" t="n">
        <f aca="false">поверки!$G2524-поверки!$U2524</f>
        <v>2</v>
      </c>
      <c r="Y2524" s="17" t="n">
        <f aca="false">поверки!$V2524-поверки!$G2524</f>
        <v>2</v>
      </c>
      <c r="Z2524" s="17" t="str">
        <f aca="false">CONCATENATE(поверки!$Q2524," ",поверки!$S2524," номер ",поверки!$H2524)</f>
        <v>Преобразователь давления Метран-150TGR номер 1453125</v>
      </c>
    </row>
    <row r="2525" customFormat="false" ht="17.9" hidden="true" customHeight="false" outlineLevel="0" collapsed="false">
      <c r="B2525" s="21" t="s">
        <v>198</v>
      </c>
      <c r="C2525" s="22" t="s">
        <v>30</v>
      </c>
      <c r="D2525" s="22" t="s">
        <v>31</v>
      </c>
      <c r="E2525" s="22"/>
      <c r="F2525" s="22" t="s">
        <v>2095</v>
      </c>
      <c r="G2525" s="23" t="n">
        <v>45770</v>
      </c>
      <c r="H2525" s="22" t="s">
        <v>5460</v>
      </c>
      <c r="I2525" s="22"/>
      <c r="J2525" s="22" t="s">
        <v>34</v>
      </c>
      <c r="K2525" s="22" t="s">
        <v>35</v>
      </c>
      <c r="L2525" s="24" t="s">
        <v>5461</v>
      </c>
      <c r="M2525" s="17" t="str">
        <f aca="false">IF(COUNTIF(поверки!$H$6:$H$3175,поверки!$H2525)&gt;1,"Дубликат","")</f>
        <v/>
      </c>
      <c r="N2525" s="17" t="str">
        <f aca="false">IF(COUNTIF(поверки!$L$6:$L$3175,поверки!$L2525)&gt;1,"Дубликат","")</f>
        <v/>
      </c>
      <c r="O2525" s="18" t="n">
        <v>2520</v>
      </c>
      <c r="P2525" s="17" t="str">
        <f aca="false">CONCATENATE(TEXT(MONTH(поверки!$G2525),"00"),"/",TEXT(поверки!$O2525,"000"), "/",TEXT(YEAR(поверки!$G2525)-2000,"00"))</f>
        <v>04/2520/25</v>
      </c>
      <c r="Q2525" s="17" t="str">
        <f aca="false">VLOOKUP(поверки!$F2525,'соответстиви ОТ типу'!$K$4:$M$344,2,FALSE())</f>
        <v>Преобразователь давления</v>
      </c>
      <c r="R2525" s="17" t="s">
        <v>42</v>
      </c>
      <c r="S2525" s="17" t="s">
        <v>1817</v>
      </c>
      <c r="T2525" s="17" t="n">
        <v>7</v>
      </c>
      <c r="U2525" s="19" t="n">
        <f aca="false">VLOOKUP(поверки!$T2525,'Акты п-п'!$C$5:$I$57,2,FALSE())</f>
        <v>45768</v>
      </c>
      <c r="V2525" s="19" t="n">
        <f aca="false">VLOOKUP(поверки!$T2525,'Акты п-п'!$C$5:$I$57,3,FALSE())</f>
        <v>45772</v>
      </c>
      <c r="W2525" s="17" t="str">
        <f aca="false">VLOOKUP(поверки!$T2525,'Акты п-п'!$C$5:$I$57,5,FALSE())</f>
        <v>Кадыков П.Ю.</v>
      </c>
      <c r="X2525" s="17" t="n">
        <f aca="false">поверки!$G2525-поверки!$U2525</f>
        <v>2</v>
      </c>
      <c r="Y2525" s="17" t="n">
        <f aca="false">поверки!$V2525-поверки!$G2525</f>
        <v>2</v>
      </c>
      <c r="Z2525" s="17" t="str">
        <f aca="false">CONCATENATE(поверки!$Q2525," ",поверки!$S2525," номер ",поверки!$H2525)</f>
        <v>Преобразователь давления Метран-150TGR номер 1452886</v>
      </c>
    </row>
    <row r="2526" customFormat="false" ht="17.9" hidden="true" customHeight="false" outlineLevel="0" collapsed="false">
      <c r="B2526" s="21" t="s">
        <v>198</v>
      </c>
      <c r="C2526" s="22" t="s">
        <v>30</v>
      </c>
      <c r="D2526" s="22" t="s">
        <v>31</v>
      </c>
      <c r="E2526" s="22"/>
      <c r="F2526" s="22" t="s">
        <v>2095</v>
      </c>
      <c r="G2526" s="23" t="n">
        <v>45770</v>
      </c>
      <c r="H2526" s="22" t="s">
        <v>5462</v>
      </c>
      <c r="I2526" s="22"/>
      <c r="J2526" s="22" t="s">
        <v>34</v>
      </c>
      <c r="K2526" s="22" t="s">
        <v>35</v>
      </c>
      <c r="L2526" s="24" t="s">
        <v>5463</v>
      </c>
      <c r="M2526" s="17" t="str">
        <f aca="false">IF(COUNTIF(поверки!$H$6:$H$3175,поверки!$H2526)&gt;1,"Дубликат","")</f>
        <v/>
      </c>
      <c r="N2526" s="17" t="str">
        <f aca="false">IF(COUNTIF(поверки!$L$6:$L$3175,поверки!$L2526)&gt;1,"Дубликат","")</f>
        <v/>
      </c>
      <c r="O2526" s="18" t="n">
        <v>2521</v>
      </c>
      <c r="P2526" s="17" t="str">
        <f aca="false">CONCATENATE(TEXT(MONTH(поверки!$G2526),"00"),"/",TEXT(поверки!$O2526,"000"), "/",TEXT(YEAR(поверки!$G2526)-2000,"00"))</f>
        <v>04/2521/25</v>
      </c>
      <c r="Q2526" s="17" t="str">
        <f aca="false">VLOOKUP(поверки!$F2526,'соответстиви ОТ типу'!$K$4:$M$344,2,FALSE())</f>
        <v>Преобразователь давления</v>
      </c>
      <c r="R2526" s="17" t="s">
        <v>42</v>
      </c>
      <c r="S2526" s="17" t="s">
        <v>5464</v>
      </c>
      <c r="T2526" s="17" t="n">
        <v>7</v>
      </c>
      <c r="U2526" s="19" t="n">
        <f aca="false">VLOOKUP(поверки!$T2526,'Акты п-п'!$C$5:$I$57,2,FALSE())</f>
        <v>45768</v>
      </c>
      <c r="V2526" s="19" t="n">
        <f aca="false">VLOOKUP(поверки!$T2526,'Акты п-п'!$C$5:$I$57,3,FALSE())</f>
        <v>45772</v>
      </c>
      <c r="W2526" s="17" t="str">
        <f aca="false">VLOOKUP(поверки!$T2526,'Акты п-п'!$C$5:$I$57,5,FALSE())</f>
        <v>Кадыков П.Ю.</v>
      </c>
      <c r="X2526" s="17" t="n">
        <f aca="false">поверки!$G2526-поверки!$U2526</f>
        <v>2</v>
      </c>
      <c r="Y2526" s="17" t="n">
        <f aca="false">поверки!$V2526-поверки!$G2526</f>
        <v>2</v>
      </c>
      <c r="Z2526" s="17" t="str">
        <f aca="false">CONCATENATE(поверки!$Q2526," ",поверки!$S2526," номер ",поверки!$H2526)</f>
        <v>Преобразователь давления Метран-150СDR номер 1417730</v>
      </c>
    </row>
    <row r="2527" customFormat="false" ht="17.9" hidden="true" customHeight="false" outlineLevel="0" collapsed="false">
      <c r="B2527" s="21" t="s">
        <v>198</v>
      </c>
      <c r="C2527" s="22" t="s">
        <v>30</v>
      </c>
      <c r="D2527" s="22" t="s">
        <v>31</v>
      </c>
      <c r="E2527" s="22"/>
      <c r="F2527" s="22" t="s">
        <v>2095</v>
      </c>
      <c r="G2527" s="23" t="n">
        <v>45770</v>
      </c>
      <c r="H2527" s="22" t="s">
        <v>5465</v>
      </c>
      <c r="I2527" s="22"/>
      <c r="J2527" s="22" t="s">
        <v>34</v>
      </c>
      <c r="K2527" s="22" t="s">
        <v>35</v>
      </c>
      <c r="L2527" s="24" t="s">
        <v>5466</v>
      </c>
      <c r="M2527" s="17" t="str">
        <f aca="false">IF(COUNTIF(поверки!$H$6:$H$3175,поверки!$H2527)&gt;1,"Дубликат","")</f>
        <v/>
      </c>
      <c r="N2527" s="17" t="str">
        <f aca="false">IF(COUNTIF(поверки!$L$6:$L$3175,поверки!$L2527)&gt;1,"Дубликат","")</f>
        <v/>
      </c>
      <c r="O2527" s="18" t="n">
        <v>2522</v>
      </c>
      <c r="P2527" s="17" t="str">
        <f aca="false">CONCATENATE(TEXT(MONTH(поверки!$G2527),"00"),"/",TEXT(поверки!$O2527,"000"), "/",TEXT(YEAR(поверки!$G2527)-2000,"00"))</f>
        <v>04/2522/25</v>
      </c>
      <c r="Q2527" s="17" t="str">
        <f aca="false">VLOOKUP(поверки!$F2527,'соответстиви ОТ типу'!$K$4:$M$344,2,FALSE())</f>
        <v>Преобразователь давления</v>
      </c>
      <c r="R2527" s="17" t="s">
        <v>42</v>
      </c>
      <c r="S2527" s="17" t="s">
        <v>5464</v>
      </c>
      <c r="T2527" s="17" t="n">
        <v>7</v>
      </c>
      <c r="U2527" s="19" t="n">
        <f aca="false">VLOOKUP(поверки!$T2527,'Акты п-п'!$C$5:$I$57,2,FALSE())</f>
        <v>45768</v>
      </c>
      <c r="V2527" s="19" t="n">
        <f aca="false">VLOOKUP(поверки!$T2527,'Акты п-п'!$C$5:$I$57,3,FALSE())</f>
        <v>45772</v>
      </c>
      <c r="W2527" s="17" t="str">
        <f aca="false">VLOOKUP(поверки!$T2527,'Акты п-п'!$C$5:$I$57,5,FALSE())</f>
        <v>Кадыков П.Ю.</v>
      </c>
      <c r="X2527" s="17" t="n">
        <f aca="false">поверки!$G2527-поверки!$U2527</f>
        <v>2</v>
      </c>
      <c r="Y2527" s="17" t="n">
        <f aca="false">поверки!$V2527-поверки!$G2527</f>
        <v>2</v>
      </c>
      <c r="Z2527" s="17" t="str">
        <f aca="false">CONCATENATE(поверки!$Q2527," ",поверки!$S2527," номер ",поверки!$H2527)</f>
        <v>Преобразователь давления Метран-150СDR номер 1417723</v>
      </c>
    </row>
    <row r="2528" customFormat="false" ht="17.9" hidden="true" customHeight="false" outlineLevel="0" collapsed="false">
      <c r="B2528" s="21" t="s">
        <v>198</v>
      </c>
      <c r="C2528" s="22" t="s">
        <v>30</v>
      </c>
      <c r="D2528" s="22" t="s">
        <v>31</v>
      </c>
      <c r="E2528" s="22"/>
      <c r="F2528" s="22" t="s">
        <v>2095</v>
      </c>
      <c r="G2528" s="23" t="n">
        <v>45770</v>
      </c>
      <c r="H2528" s="22" t="s">
        <v>5467</v>
      </c>
      <c r="I2528" s="22"/>
      <c r="J2528" s="22" t="s">
        <v>34</v>
      </c>
      <c r="K2528" s="22" t="s">
        <v>35</v>
      </c>
      <c r="L2528" s="24" t="s">
        <v>5468</v>
      </c>
      <c r="M2528" s="17" t="str">
        <f aca="false">IF(COUNTIF(поверки!$H$6:$H$3175,поверки!$H2528)&gt;1,"Дубликат","")</f>
        <v/>
      </c>
      <c r="N2528" s="17" t="str">
        <f aca="false">IF(COUNTIF(поверки!$L$6:$L$3175,поверки!$L2528)&gt;1,"Дубликат","")</f>
        <v/>
      </c>
      <c r="O2528" s="18" t="n">
        <v>2523</v>
      </c>
      <c r="P2528" s="17" t="str">
        <f aca="false">CONCATENATE(TEXT(MONTH(поверки!$G2528),"00"),"/",TEXT(поверки!$O2528,"000"), "/",TEXT(YEAR(поверки!$G2528)-2000,"00"))</f>
        <v>04/2523/25</v>
      </c>
      <c r="Q2528" s="17" t="str">
        <f aca="false">VLOOKUP(поверки!$F2528,'соответстиви ОТ типу'!$K$4:$M$344,2,FALSE())</f>
        <v>Преобразователь давления</v>
      </c>
      <c r="R2528" s="17" t="s">
        <v>42</v>
      </c>
      <c r="S2528" s="17" t="s">
        <v>5464</v>
      </c>
      <c r="T2528" s="17" t="n">
        <v>7</v>
      </c>
      <c r="U2528" s="19" t="n">
        <f aca="false">VLOOKUP(поверки!$T2528,'Акты п-п'!$C$5:$I$57,2,FALSE())</f>
        <v>45768</v>
      </c>
      <c r="V2528" s="19" t="n">
        <f aca="false">VLOOKUP(поверки!$T2528,'Акты п-п'!$C$5:$I$57,3,FALSE())</f>
        <v>45772</v>
      </c>
      <c r="W2528" s="17" t="str">
        <f aca="false">VLOOKUP(поверки!$T2528,'Акты п-п'!$C$5:$I$57,5,FALSE())</f>
        <v>Кадыков П.Ю.</v>
      </c>
      <c r="X2528" s="17" t="n">
        <f aca="false">поверки!$G2528-поверки!$U2528</f>
        <v>2</v>
      </c>
      <c r="Y2528" s="17" t="n">
        <f aca="false">поверки!$V2528-поверки!$G2528</f>
        <v>2</v>
      </c>
      <c r="Z2528" s="17" t="str">
        <f aca="false">CONCATENATE(поверки!$Q2528," ",поверки!$S2528," номер ",поверки!$H2528)</f>
        <v>Преобразователь давления Метран-150СDR номер 1417716</v>
      </c>
    </row>
    <row r="2529" customFormat="false" ht="17.9" hidden="true" customHeight="false" outlineLevel="0" collapsed="false">
      <c r="B2529" s="21" t="s">
        <v>198</v>
      </c>
      <c r="C2529" s="22" t="s">
        <v>30</v>
      </c>
      <c r="D2529" s="22" t="s">
        <v>31</v>
      </c>
      <c r="E2529" s="22"/>
      <c r="F2529" s="22" t="s">
        <v>2095</v>
      </c>
      <c r="G2529" s="23" t="n">
        <v>45770</v>
      </c>
      <c r="H2529" s="22" t="s">
        <v>5469</v>
      </c>
      <c r="I2529" s="22"/>
      <c r="J2529" s="22" t="s">
        <v>34</v>
      </c>
      <c r="K2529" s="22" t="s">
        <v>35</v>
      </c>
      <c r="L2529" s="24" t="s">
        <v>5470</v>
      </c>
      <c r="M2529" s="17" t="str">
        <f aca="false">IF(COUNTIF(поверки!$H$6:$H$3175,поверки!$H2529)&gt;1,"Дубликат","")</f>
        <v/>
      </c>
      <c r="N2529" s="17" t="str">
        <f aca="false">IF(COUNTIF(поверки!$L$6:$L$3175,поверки!$L2529)&gt;1,"Дубликат","")</f>
        <v/>
      </c>
      <c r="O2529" s="18" t="n">
        <v>2524</v>
      </c>
      <c r="P2529" s="17" t="str">
        <f aca="false">CONCATENATE(TEXT(MONTH(поверки!$G2529),"00"),"/",TEXT(поверки!$O2529,"000"), "/",TEXT(YEAR(поверки!$G2529)-2000,"00"))</f>
        <v>04/2524/25</v>
      </c>
      <c r="Q2529" s="17" t="str">
        <f aca="false">VLOOKUP(поверки!$F2529,'соответстиви ОТ типу'!$K$4:$M$344,2,FALSE())</f>
        <v>Преобразователь давления</v>
      </c>
      <c r="R2529" s="17" t="s">
        <v>42</v>
      </c>
      <c r="S2529" s="17" t="s">
        <v>5464</v>
      </c>
      <c r="T2529" s="17" t="n">
        <v>7</v>
      </c>
      <c r="U2529" s="19" t="n">
        <f aca="false">VLOOKUP(поверки!$T2529,'Акты п-п'!$C$5:$I$57,2,FALSE())</f>
        <v>45768</v>
      </c>
      <c r="V2529" s="19" t="n">
        <f aca="false">VLOOKUP(поверки!$T2529,'Акты п-п'!$C$5:$I$57,3,FALSE())</f>
        <v>45772</v>
      </c>
      <c r="W2529" s="17" t="str">
        <f aca="false">VLOOKUP(поверки!$T2529,'Акты п-п'!$C$5:$I$57,5,FALSE())</f>
        <v>Кадыков П.Ю.</v>
      </c>
      <c r="X2529" s="17" t="n">
        <f aca="false">поверки!$G2529-поверки!$U2529</f>
        <v>2</v>
      </c>
      <c r="Y2529" s="17" t="n">
        <f aca="false">поверки!$V2529-поверки!$G2529</f>
        <v>2</v>
      </c>
      <c r="Z2529" s="17" t="str">
        <f aca="false">CONCATENATE(поверки!$Q2529," ",поверки!$S2529," номер ",поверки!$H2529)</f>
        <v>Преобразователь давления Метран-150СDR номер 1417728</v>
      </c>
    </row>
    <row r="2530" customFormat="false" ht="17.9" hidden="true" customHeight="false" outlineLevel="0" collapsed="false">
      <c r="B2530" s="21" t="s">
        <v>198</v>
      </c>
      <c r="C2530" s="22" t="s">
        <v>30</v>
      </c>
      <c r="D2530" s="22" t="s">
        <v>31</v>
      </c>
      <c r="E2530" s="22"/>
      <c r="F2530" s="22" t="s">
        <v>2095</v>
      </c>
      <c r="G2530" s="23" t="n">
        <v>45770</v>
      </c>
      <c r="H2530" s="22" t="s">
        <v>5471</v>
      </c>
      <c r="I2530" s="22"/>
      <c r="J2530" s="22" t="s">
        <v>34</v>
      </c>
      <c r="K2530" s="22" t="s">
        <v>35</v>
      </c>
      <c r="L2530" s="24" t="s">
        <v>5472</v>
      </c>
      <c r="M2530" s="17" t="str">
        <f aca="false">IF(COUNTIF(поверки!$H$6:$H$3175,поверки!$H2530)&gt;1,"Дубликат","")</f>
        <v/>
      </c>
      <c r="N2530" s="17" t="str">
        <f aca="false">IF(COUNTIF(поверки!$L$6:$L$3175,поверки!$L2530)&gt;1,"Дубликат","")</f>
        <v/>
      </c>
      <c r="O2530" s="18" t="n">
        <v>2525</v>
      </c>
      <c r="P2530" s="17" t="str">
        <f aca="false">CONCATENATE(TEXT(MONTH(поверки!$G2530),"00"),"/",TEXT(поверки!$O2530,"000"), "/",TEXT(YEAR(поверки!$G2530)-2000,"00"))</f>
        <v>04/2525/25</v>
      </c>
      <c r="Q2530" s="17" t="str">
        <f aca="false">VLOOKUP(поверки!$F2530,'соответстиви ОТ типу'!$K$4:$M$344,2,FALSE())</f>
        <v>Преобразователь давления</v>
      </c>
      <c r="R2530" s="17" t="s">
        <v>46</v>
      </c>
      <c r="S2530" s="17" t="s">
        <v>5464</v>
      </c>
      <c r="T2530" s="17" t="n">
        <v>7</v>
      </c>
      <c r="U2530" s="19" t="n">
        <f aca="false">VLOOKUP(поверки!$T2530,'Акты п-п'!$C$5:$I$57,2,FALSE())</f>
        <v>45768</v>
      </c>
      <c r="V2530" s="19" t="n">
        <f aca="false">VLOOKUP(поверки!$T2530,'Акты п-п'!$C$5:$I$57,3,FALSE())</f>
        <v>45772</v>
      </c>
      <c r="W2530" s="17" t="str">
        <f aca="false">VLOOKUP(поверки!$T2530,'Акты п-п'!$C$5:$I$57,5,FALSE())</f>
        <v>Кадыков П.Ю.</v>
      </c>
      <c r="X2530" s="17" t="n">
        <f aca="false">поверки!$G2530-поверки!$U2530</f>
        <v>2</v>
      </c>
      <c r="Y2530" s="17" t="n">
        <f aca="false">поверки!$V2530-поверки!$G2530</f>
        <v>2</v>
      </c>
      <c r="Z2530" s="17" t="str">
        <f aca="false">CONCATENATE(поверки!$Q2530," ",поверки!$S2530," номер ",поверки!$H2530)</f>
        <v>Преобразователь давления Метран-150СDR номер 1417717</v>
      </c>
    </row>
    <row r="2531" customFormat="false" ht="17.9" hidden="true" customHeight="false" outlineLevel="0" collapsed="false">
      <c r="B2531" s="21" t="s">
        <v>198</v>
      </c>
      <c r="C2531" s="22" t="s">
        <v>30</v>
      </c>
      <c r="D2531" s="22" t="s">
        <v>31</v>
      </c>
      <c r="E2531" s="22"/>
      <c r="F2531" s="22" t="s">
        <v>2095</v>
      </c>
      <c r="G2531" s="23" t="n">
        <v>45770</v>
      </c>
      <c r="H2531" s="22" t="s">
        <v>5473</v>
      </c>
      <c r="I2531" s="22"/>
      <c r="J2531" s="22" t="s">
        <v>34</v>
      </c>
      <c r="K2531" s="22" t="s">
        <v>35</v>
      </c>
      <c r="L2531" s="24" t="s">
        <v>5474</v>
      </c>
      <c r="M2531" s="17" t="str">
        <f aca="false">IF(COUNTIF(поверки!$H$6:$H$3175,поверки!$H2531)&gt;1,"Дубликат","")</f>
        <v/>
      </c>
      <c r="N2531" s="17" t="str">
        <f aca="false">IF(COUNTIF(поверки!$L$6:$L$3175,поверки!$L2531)&gt;1,"Дубликат","")</f>
        <v/>
      </c>
      <c r="O2531" s="18" t="n">
        <v>2526</v>
      </c>
      <c r="P2531" s="17" t="str">
        <f aca="false">CONCATENATE(TEXT(MONTH(поверки!$G2531),"00"),"/",TEXT(поверки!$O2531,"000"), "/",TEXT(YEAR(поверки!$G2531)-2000,"00"))</f>
        <v>04/2526/25</v>
      </c>
      <c r="Q2531" s="17" t="str">
        <f aca="false">VLOOKUP(поверки!$F2531,'соответстиви ОТ типу'!$K$4:$M$344,2,FALSE())</f>
        <v>Преобразователь давления</v>
      </c>
      <c r="R2531" s="17" t="s">
        <v>46</v>
      </c>
      <c r="S2531" s="17" t="s">
        <v>5464</v>
      </c>
      <c r="T2531" s="17" t="n">
        <v>7</v>
      </c>
      <c r="U2531" s="19" t="n">
        <f aca="false">VLOOKUP(поверки!$T2531,'Акты п-п'!$C$5:$I$57,2,FALSE())</f>
        <v>45768</v>
      </c>
      <c r="V2531" s="19" t="n">
        <f aca="false">VLOOKUP(поверки!$T2531,'Акты п-п'!$C$5:$I$57,3,FALSE())</f>
        <v>45772</v>
      </c>
      <c r="W2531" s="17" t="str">
        <f aca="false">VLOOKUP(поверки!$T2531,'Акты п-п'!$C$5:$I$57,5,FALSE())</f>
        <v>Кадыков П.Ю.</v>
      </c>
      <c r="X2531" s="17" t="n">
        <f aca="false">поверки!$G2531-поверки!$U2531</f>
        <v>2</v>
      </c>
      <c r="Y2531" s="17" t="n">
        <f aca="false">поверки!$V2531-поверки!$G2531</f>
        <v>2</v>
      </c>
      <c r="Z2531" s="17" t="str">
        <f aca="false">CONCATENATE(поверки!$Q2531," ",поверки!$S2531," номер ",поверки!$H2531)</f>
        <v>Преобразователь давления Метран-150СDR номер 1417719</v>
      </c>
    </row>
    <row r="2532" customFormat="false" ht="17.9" hidden="true" customHeight="false" outlineLevel="0" collapsed="false">
      <c r="B2532" s="21" t="s">
        <v>198</v>
      </c>
      <c r="C2532" s="22" t="s">
        <v>30</v>
      </c>
      <c r="D2532" s="22" t="s">
        <v>31</v>
      </c>
      <c r="E2532" s="22"/>
      <c r="F2532" s="22" t="s">
        <v>2095</v>
      </c>
      <c r="G2532" s="23" t="n">
        <v>45770</v>
      </c>
      <c r="H2532" s="22" t="s">
        <v>5475</v>
      </c>
      <c r="I2532" s="22"/>
      <c r="J2532" s="22" t="s">
        <v>34</v>
      </c>
      <c r="K2532" s="22" t="s">
        <v>35</v>
      </c>
      <c r="L2532" s="24" t="s">
        <v>5476</v>
      </c>
      <c r="M2532" s="17" t="str">
        <f aca="false">IF(COUNTIF(поверки!$H$6:$H$3175,поверки!$H2532)&gt;1,"Дубликат","")</f>
        <v/>
      </c>
      <c r="N2532" s="17" t="str">
        <f aca="false">IF(COUNTIF(поверки!$L$6:$L$3175,поверки!$L2532)&gt;1,"Дубликат","")</f>
        <v/>
      </c>
      <c r="O2532" s="18" t="n">
        <v>2527</v>
      </c>
      <c r="P2532" s="17" t="str">
        <f aca="false">CONCATENATE(TEXT(MONTH(поверки!$G2532),"00"),"/",TEXT(поверки!$O2532,"000"), "/",TEXT(YEAR(поверки!$G2532)-2000,"00"))</f>
        <v>04/2527/25</v>
      </c>
      <c r="Q2532" s="17" t="str">
        <f aca="false">VLOOKUP(поверки!$F2532,'соответстиви ОТ типу'!$K$4:$M$344,2,FALSE())</f>
        <v>Преобразователь давления</v>
      </c>
      <c r="R2532" s="17" t="s">
        <v>46</v>
      </c>
      <c r="S2532" s="17" t="s">
        <v>5464</v>
      </c>
      <c r="T2532" s="17" t="n">
        <v>7</v>
      </c>
      <c r="U2532" s="19" t="n">
        <f aca="false">VLOOKUP(поверки!$T2532,'Акты п-п'!$C$5:$I$57,2,FALSE())</f>
        <v>45768</v>
      </c>
      <c r="V2532" s="19" t="n">
        <f aca="false">VLOOKUP(поверки!$T2532,'Акты п-п'!$C$5:$I$57,3,FALSE())</f>
        <v>45772</v>
      </c>
      <c r="W2532" s="17" t="str">
        <f aca="false">VLOOKUP(поверки!$T2532,'Акты п-п'!$C$5:$I$57,5,FALSE())</f>
        <v>Кадыков П.Ю.</v>
      </c>
      <c r="X2532" s="17" t="n">
        <f aca="false">поверки!$G2532-поверки!$U2532</f>
        <v>2</v>
      </c>
      <c r="Y2532" s="17" t="n">
        <f aca="false">поверки!$V2532-поверки!$G2532</f>
        <v>2</v>
      </c>
      <c r="Z2532" s="17" t="str">
        <f aca="false">CONCATENATE(поверки!$Q2532," ",поверки!$S2532," номер ",поверки!$H2532)</f>
        <v>Преобразователь давления Метран-150СDR номер 1417727</v>
      </c>
    </row>
    <row r="2533" customFormat="false" ht="17.9" hidden="true" customHeight="false" outlineLevel="0" collapsed="false">
      <c r="B2533" s="21" t="s">
        <v>198</v>
      </c>
      <c r="C2533" s="22" t="s">
        <v>30</v>
      </c>
      <c r="D2533" s="22" t="s">
        <v>31</v>
      </c>
      <c r="E2533" s="22"/>
      <c r="F2533" s="22" t="s">
        <v>2095</v>
      </c>
      <c r="G2533" s="23" t="n">
        <v>45770</v>
      </c>
      <c r="H2533" s="22" t="s">
        <v>5477</v>
      </c>
      <c r="I2533" s="22"/>
      <c r="J2533" s="22" t="s">
        <v>34</v>
      </c>
      <c r="K2533" s="22" t="s">
        <v>35</v>
      </c>
      <c r="L2533" s="24" t="s">
        <v>5478</v>
      </c>
      <c r="M2533" s="17" t="str">
        <f aca="false">IF(COUNTIF(поверки!$H$6:$H$3175,поверки!$H2533)&gt;1,"Дубликат","")</f>
        <v/>
      </c>
      <c r="N2533" s="17" t="str">
        <f aca="false">IF(COUNTIF(поверки!$L$6:$L$3175,поверки!$L2533)&gt;1,"Дубликат","")</f>
        <v/>
      </c>
      <c r="O2533" s="18" t="n">
        <v>2528</v>
      </c>
      <c r="P2533" s="17" t="str">
        <f aca="false">CONCATENATE(TEXT(MONTH(поверки!$G2533),"00"),"/",TEXT(поверки!$O2533,"000"), "/",TEXT(YEAR(поверки!$G2533)-2000,"00"))</f>
        <v>04/2528/25</v>
      </c>
      <c r="Q2533" s="17" t="str">
        <f aca="false">VLOOKUP(поверки!$F2533,'соответстиви ОТ типу'!$K$4:$M$344,2,FALSE())</f>
        <v>Преобразователь давления</v>
      </c>
      <c r="R2533" s="17" t="s">
        <v>46</v>
      </c>
      <c r="S2533" s="17" t="s">
        <v>5464</v>
      </c>
      <c r="T2533" s="17" t="n">
        <v>7</v>
      </c>
      <c r="U2533" s="19" t="n">
        <f aca="false">VLOOKUP(поверки!$T2533,'Акты п-п'!$C$5:$I$57,2,FALSE())</f>
        <v>45768</v>
      </c>
      <c r="V2533" s="19" t="n">
        <f aca="false">VLOOKUP(поверки!$T2533,'Акты п-п'!$C$5:$I$57,3,FALSE())</f>
        <v>45772</v>
      </c>
      <c r="W2533" s="17" t="str">
        <f aca="false">VLOOKUP(поверки!$T2533,'Акты п-п'!$C$5:$I$57,5,FALSE())</f>
        <v>Кадыков П.Ю.</v>
      </c>
      <c r="X2533" s="17" t="n">
        <f aca="false">поверки!$G2533-поверки!$U2533</f>
        <v>2</v>
      </c>
      <c r="Y2533" s="17" t="n">
        <f aca="false">поверки!$V2533-поверки!$G2533</f>
        <v>2</v>
      </c>
      <c r="Z2533" s="17" t="str">
        <f aca="false">CONCATENATE(поверки!$Q2533," ",поверки!$S2533," номер ",поверки!$H2533)</f>
        <v>Преобразователь давления Метран-150СDR номер 1417724</v>
      </c>
    </row>
    <row r="2534" customFormat="false" ht="17.9" hidden="true" customHeight="false" outlineLevel="0" collapsed="false">
      <c r="B2534" s="21" t="s">
        <v>198</v>
      </c>
      <c r="C2534" s="22" t="s">
        <v>30</v>
      </c>
      <c r="D2534" s="22" t="s">
        <v>31</v>
      </c>
      <c r="E2534" s="22"/>
      <c r="F2534" s="22" t="s">
        <v>2095</v>
      </c>
      <c r="G2534" s="23" t="n">
        <v>45770</v>
      </c>
      <c r="H2534" s="22" t="s">
        <v>5479</v>
      </c>
      <c r="I2534" s="22"/>
      <c r="J2534" s="22" t="s">
        <v>34</v>
      </c>
      <c r="K2534" s="22" t="s">
        <v>35</v>
      </c>
      <c r="L2534" s="24" t="s">
        <v>5480</v>
      </c>
      <c r="M2534" s="17" t="str">
        <f aca="false">IF(COUNTIF(поверки!$H$6:$H$3175,поверки!$H2534)&gt;1,"Дубликат","")</f>
        <v/>
      </c>
      <c r="N2534" s="17" t="str">
        <f aca="false">IF(COUNTIF(поверки!$L$6:$L$3175,поверки!$L2534)&gt;1,"Дубликат","")</f>
        <v/>
      </c>
      <c r="O2534" s="18" t="n">
        <v>2529</v>
      </c>
      <c r="P2534" s="17" t="str">
        <f aca="false">CONCATENATE(TEXT(MONTH(поверки!$G2534),"00"),"/",TEXT(поверки!$O2534,"000"), "/",TEXT(YEAR(поверки!$G2534)-2000,"00"))</f>
        <v>04/2529/25</v>
      </c>
      <c r="Q2534" s="17" t="str">
        <f aca="false">VLOOKUP(поверки!$F2534,'соответстиви ОТ типу'!$K$4:$M$344,2,FALSE())</f>
        <v>Преобразователь давления</v>
      </c>
      <c r="R2534" s="17" t="s">
        <v>46</v>
      </c>
      <c r="S2534" s="17" t="s">
        <v>5464</v>
      </c>
      <c r="T2534" s="17" t="n">
        <v>7</v>
      </c>
      <c r="U2534" s="19" t="n">
        <f aca="false">VLOOKUP(поверки!$T2534,'Акты п-п'!$C$5:$I$57,2,FALSE())</f>
        <v>45768</v>
      </c>
      <c r="V2534" s="19" t="n">
        <f aca="false">VLOOKUP(поверки!$T2534,'Акты п-п'!$C$5:$I$57,3,FALSE())</f>
        <v>45772</v>
      </c>
      <c r="W2534" s="17" t="str">
        <f aca="false">VLOOKUP(поверки!$T2534,'Акты п-п'!$C$5:$I$57,5,FALSE())</f>
        <v>Кадыков П.Ю.</v>
      </c>
      <c r="X2534" s="17" t="n">
        <f aca="false">поверки!$G2534-поверки!$U2534</f>
        <v>2</v>
      </c>
      <c r="Y2534" s="17" t="n">
        <f aca="false">поверки!$V2534-поверки!$G2534</f>
        <v>2</v>
      </c>
      <c r="Z2534" s="17" t="str">
        <f aca="false">CONCATENATE(поверки!$Q2534," ",поверки!$S2534," номер ",поверки!$H2534)</f>
        <v>Преобразователь давления Метран-150СDR номер 1417722</v>
      </c>
    </row>
    <row r="2535" customFormat="false" ht="17.9" hidden="true" customHeight="false" outlineLevel="0" collapsed="false">
      <c r="B2535" s="21" t="s">
        <v>198</v>
      </c>
      <c r="C2535" s="22" t="s">
        <v>30</v>
      </c>
      <c r="D2535" s="22" t="s">
        <v>31</v>
      </c>
      <c r="E2535" s="22"/>
      <c r="F2535" s="22" t="s">
        <v>2095</v>
      </c>
      <c r="G2535" s="23" t="n">
        <v>45770</v>
      </c>
      <c r="H2535" s="22" t="s">
        <v>5481</v>
      </c>
      <c r="I2535" s="22"/>
      <c r="J2535" s="22" t="s">
        <v>34</v>
      </c>
      <c r="K2535" s="22" t="s">
        <v>35</v>
      </c>
      <c r="L2535" s="24" t="s">
        <v>5482</v>
      </c>
      <c r="M2535" s="17" t="str">
        <f aca="false">IF(COUNTIF(поверки!$H$6:$H$3175,поверки!$H2535)&gt;1,"Дубликат","")</f>
        <v/>
      </c>
      <c r="N2535" s="17" t="str">
        <f aca="false">IF(COUNTIF(поверки!$L$6:$L$3175,поверки!$L2535)&gt;1,"Дубликат","")</f>
        <v/>
      </c>
      <c r="O2535" s="18" t="n">
        <v>2530</v>
      </c>
      <c r="P2535" s="17" t="str">
        <f aca="false">CONCATENATE(TEXT(MONTH(поверки!$G2535),"00"),"/",TEXT(поверки!$O2535,"000"), "/",TEXT(YEAR(поверки!$G2535)-2000,"00"))</f>
        <v>04/2530/25</v>
      </c>
      <c r="Q2535" s="17" t="str">
        <f aca="false">VLOOKUP(поверки!$F2535,'соответстиви ОТ типу'!$K$4:$M$344,2,FALSE())</f>
        <v>Преобразователь давления</v>
      </c>
      <c r="R2535" s="17" t="s">
        <v>46</v>
      </c>
      <c r="S2535" s="17" t="s">
        <v>5464</v>
      </c>
      <c r="T2535" s="17" t="n">
        <v>7</v>
      </c>
      <c r="U2535" s="19" t="n">
        <f aca="false">VLOOKUP(поверки!$T2535,'Акты п-п'!$C$5:$I$57,2,FALSE())</f>
        <v>45768</v>
      </c>
      <c r="V2535" s="19" t="n">
        <f aca="false">VLOOKUP(поверки!$T2535,'Акты п-п'!$C$5:$I$57,3,FALSE())</f>
        <v>45772</v>
      </c>
      <c r="W2535" s="17" t="str">
        <f aca="false">VLOOKUP(поверки!$T2535,'Акты п-п'!$C$5:$I$57,5,FALSE())</f>
        <v>Кадыков П.Ю.</v>
      </c>
      <c r="X2535" s="17" t="n">
        <f aca="false">поверки!$G2535-поверки!$U2535</f>
        <v>2</v>
      </c>
      <c r="Y2535" s="17" t="n">
        <f aca="false">поверки!$V2535-поверки!$G2535</f>
        <v>2</v>
      </c>
      <c r="Z2535" s="17" t="str">
        <f aca="false">CONCATENATE(поверки!$Q2535," ",поверки!$S2535," номер ",поверки!$H2535)</f>
        <v>Преобразователь давления Метран-150СDR номер 1417726</v>
      </c>
    </row>
    <row r="2536" customFormat="false" ht="17.9" hidden="true" customHeight="false" outlineLevel="0" collapsed="false">
      <c r="B2536" s="21" t="s">
        <v>198</v>
      </c>
      <c r="C2536" s="22" t="s">
        <v>30</v>
      </c>
      <c r="D2536" s="22" t="s">
        <v>31</v>
      </c>
      <c r="E2536" s="22"/>
      <c r="F2536" s="22" t="s">
        <v>2095</v>
      </c>
      <c r="G2536" s="23" t="n">
        <v>45770</v>
      </c>
      <c r="H2536" s="22" t="s">
        <v>5483</v>
      </c>
      <c r="I2536" s="22"/>
      <c r="J2536" s="22" t="s">
        <v>34</v>
      </c>
      <c r="K2536" s="22" t="s">
        <v>35</v>
      </c>
      <c r="L2536" s="24" t="s">
        <v>5484</v>
      </c>
      <c r="M2536" s="17" t="str">
        <f aca="false">IF(COUNTIF(поверки!$H$6:$H$3175,поверки!$H2536)&gt;1,"Дубликат","")</f>
        <v/>
      </c>
      <c r="N2536" s="17" t="str">
        <f aca="false">IF(COUNTIF(поверки!$L$6:$L$3175,поверки!$L2536)&gt;1,"Дубликат","")</f>
        <v/>
      </c>
      <c r="O2536" s="18" t="n">
        <v>2531</v>
      </c>
      <c r="P2536" s="17" t="str">
        <f aca="false">CONCATENATE(TEXT(MONTH(поверки!$G2536),"00"),"/",TEXT(поверки!$O2536,"000"), "/",TEXT(YEAR(поверки!$G2536)-2000,"00"))</f>
        <v>04/2531/25</v>
      </c>
      <c r="Q2536" s="17" t="str">
        <f aca="false">VLOOKUP(поверки!$F2536,'соответстиви ОТ типу'!$K$4:$M$344,2,FALSE())</f>
        <v>Преобразователь давления</v>
      </c>
      <c r="R2536" s="17" t="s">
        <v>46</v>
      </c>
      <c r="S2536" s="17" t="s">
        <v>5464</v>
      </c>
      <c r="T2536" s="17" t="n">
        <v>7</v>
      </c>
      <c r="U2536" s="19" t="n">
        <f aca="false">VLOOKUP(поверки!$T2536,'Акты п-п'!$C$5:$I$57,2,FALSE())</f>
        <v>45768</v>
      </c>
      <c r="V2536" s="19" t="n">
        <f aca="false">VLOOKUP(поверки!$T2536,'Акты п-п'!$C$5:$I$57,3,FALSE())</f>
        <v>45772</v>
      </c>
      <c r="W2536" s="17" t="str">
        <f aca="false">VLOOKUP(поверки!$T2536,'Акты п-п'!$C$5:$I$57,5,FALSE())</f>
        <v>Кадыков П.Ю.</v>
      </c>
      <c r="X2536" s="17" t="n">
        <f aca="false">поверки!$G2536-поверки!$U2536</f>
        <v>2</v>
      </c>
      <c r="Y2536" s="17" t="n">
        <f aca="false">поверки!$V2536-поверки!$G2536</f>
        <v>2</v>
      </c>
      <c r="Z2536" s="17" t="str">
        <f aca="false">CONCATENATE(поверки!$Q2536," ",поверки!$S2536," номер ",поверки!$H2536)</f>
        <v>Преобразователь давления Метран-150СDR номер 1417715</v>
      </c>
    </row>
    <row r="2537" customFormat="false" ht="17.9" hidden="true" customHeight="false" outlineLevel="0" collapsed="false">
      <c r="B2537" s="21" t="s">
        <v>198</v>
      </c>
      <c r="C2537" s="22" t="s">
        <v>30</v>
      </c>
      <c r="D2537" s="22" t="s">
        <v>31</v>
      </c>
      <c r="E2537" s="22"/>
      <c r="F2537" s="22" t="s">
        <v>2095</v>
      </c>
      <c r="G2537" s="23" t="n">
        <v>45770</v>
      </c>
      <c r="H2537" s="22" t="s">
        <v>5485</v>
      </c>
      <c r="I2537" s="22"/>
      <c r="J2537" s="22" t="s">
        <v>34</v>
      </c>
      <c r="K2537" s="22" t="s">
        <v>35</v>
      </c>
      <c r="L2537" s="24" t="s">
        <v>5486</v>
      </c>
      <c r="M2537" s="17" t="str">
        <f aca="false">IF(COUNTIF(поверки!$H$6:$H$3175,поверки!$H2537)&gt;1,"Дубликат","")</f>
        <v/>
      </c>
      <c r="N2537" s="17" t="str">
        <f aca="false">IF(COUNTIF(поверки!$L$6:$L$3175,поверки!$L2537)&gt;1,"Дубликат","")</f>
        <v/>
      </c>
      <c r="O2537" s="18" t="n">
        <v>2532</v>
      </c>
      <c r="P2537" s="17" t="str">
        <f aca="false">CONCATENATE(TEXT(MONTH(поверки!$G2537),"00"),"/",TEXT(поверки!$O2537,"000"), "/",TEXT(YEAR(поверки!$G2537)-2000,"00"))</f>
        <v>04/2532/25</v>
      </c>
      <c r="Q2537" s="17" t="str">
        <f aca="false">VLOOKUP(поверки!$F2537,'соответстиви ОТ типу'!$K$4:$M$344,2,FALSE())</f>
        <v>Преобразователь давления</v>
      </c>
      <c r="R2537" s="17" t="s">
        <v>46</v>
      </c>
      <c r="S2537" s="17" t="s">
        <v>5464</v>
      </c>
      <c r="T2537" s="17" t="n">
        <v>7</v>
      </c>
      <c r="U2537" s="19" t="n">
        <f aca="false">VLOOKUP(поверки!$T2537,'Акты п-п'!$C$5:$I$57,2,FALSE())</f>
        <v>45768</v>
      </c>
      <c r="V2537" s="19" t="n">
        <f aca="false">VLOOKUP(поверки!$T2537,'Акты п-п'!$C$5:$I$57,3,FALSE())</f>
        <v>45772</v>
      </c>
      <c r="W2537" s="17" t="str">
        <f aca="false">VLOOKUP(поверки!$T2537,'Акты п-п'!$C$5:$I$57,5,FALSE())</f>
        <v>Кадыков П.Ю.</v>
      </c>
      <c r="X2537" s="17" t="n">
        <f aca="false">поверки!$G2537-поверки!$U2537</f>
        <v>2</v>
      </c>
      <c r="Y2537" s="17" t="n">
        <f aca="false">поверки!$V2537-поверки!$G2537</f>
        <v>2</v>
      </c>
      <c r="Z2537" s="17" t="str">
        <f aca="false">CONCATENATE(поверки!$Q2537," ",поверки!$S2537," номер ",поверки!$H2537)</f>
        <v>Преобразователь давления Метран-150СDR номер 1417721</v>
      </c>
    </row>
    <row r="2538" customFormat="false" ht="17.9" hidden="true" customHeight="false" outlineLevel="0" collapsed="false">
      <c r="B2538" s="21" t="s">
        <v>198</v>
      </c>
      <c r="C2538" s="22" t="s">
        <v>30</v>
      </c>
      <c r="D2538" s="22" t="s">
        <v>31</v>
      </c>
      <c r="E2538" s="22"/>
      <c r="F2538" s="22" t="s">
        <v>2095</v>
      </c>
      <c r="G2538" s="23" t="n">
        <v>45770</v>
      </c>
      <c r="H2538" s="22" t="s">
        <v>5487</v>
      </c>
      <c r="I2538" s="22"/>
      <c r="J2538" s="22" t="s">
        <v>34</v>
      </c>
      <c r="K2538" s="22" t="s">
        <v>35</v>
      </c>
      <c r="L2538" s="24" t="s">
        <v>5488</v>
      </c>
      <c r="M2538" s="17" t="str">
        <f aca="false">IF(COUNTIF(поверки!$H$6:$H$3175,поверки!$H2538)&gt;1,"Дубликат","")</f>
        <v/>
      </c>
      <c r="N2538" s="17" t="str">
        <f aca="false">IF(COUNTIF(поверки!$L$6:$L$3175,поверки!$L2538)&gt;1,"Дубликат","")</f>
        <v/>
      </c>
      <c r="O2538" s="18" t="n">
        <v>2533</v>
      </c>
      <c r="P2538" s="17" t="str">
        <f aca="false">CONCATENATE(TEXT(MONTH(поверки!$G2538),"00"),"/",TEXT(поверки!$O2538,"000"), "/",TEXT(YEAR(поверки!$G2538)-2000,"00"))</f>
        <v>04/2533/25</v>
      </c>
      <c r="Q2538" s="17" t="str">
        <f aca="false">VLOOKUP(поверки!$F2538,'соответстиви ОТ типу'!$K$4:$M$344,2,FALSE())</f>
        <v>Преобразователь давления</v>
      </c>
      <c r="R2538" s="17" t="s">
        <v>46</v>
      </c>
      <c r="S2538" s="17" t="s">
        <v>5464</v>
      </c>
      <c r="T2538" s="17" t="n">
        <v>7</v>
      </c>
      <c r="U2538" s="19" t="n">
        <f aca="false">VLOOKUP(поверки!$T2538,'Акты п-п'!$C$5:$I$57,2,FALSE())</f>
        <v>45768</v>
      </c>
      <c r="V2538" s="19" t="n">
        <f aca="false">VLOOKUP(поверки!$T2538,'Акты п-п'!$C$5:$I$57,3,FALSE())</f>
        <v>45772</v>
      </c>
      <c r="W2538" s="17" t="str">
        <f aca="false">VLOOKUP(поверки!$T2538,'Акты п-п'!$C$5:$I$57,5,FALSE())</f>
        <v>Кадыков П.Ю.</v>
      </c>
      <c r="X2538" s="17" t="n">
        <f aca="false">поверки!$G2538-поверки!$U2538</f>
        <v>2</v>
      </c>
      <c r="Y2538" s="17" t="n">
        <f aca="false">поверки!$V2538-поверки!$G2538</f>
        <v>2</v>
      </c>
      <c r="Z2538" s="17" t="str">
        <f aca="false">CONCATENATE(поверки!$Q2538," ",поверки!$S2538," номер ",поверки!$H2538)</f>
        <v>Преобразователь давления Метран-150СDR номер 1417720</v>
      </c>
    </row>
    <row r="2539" customFormat="false" ht="17.9" hidden="true" customHeight="false" outlineLevel="0" collapsed="false">
      <c r="B2539" s="21" t="s">
        <v>198</v>
      </c>
      <c r="C2539" s="22" t="s">
        <v>30</v>
      </c>
      <c r="D2539" s="22" t="s">
        <v>31</v>
      </c>
      <c r="E2539" s="22"/>
      <c r="F2539" s="22" t="s">
        <v>2095</v>
      </c>
      <c r="G2539" s="23" t="n">
        <v>45770</v>
      </c>
      <c r="H2539" s="22" t="s">
        <v>5489</v>
      </c>
      <c r="I2539" s="22"/>
      <c r="J2539" s="22" t="s">
        <v>34</v>
      </c>
      <c r="K2539" s="22" t="s">
        <v>35</v>
      </c>
      <c r="L2539" s="24" t="s">
        <v>5490</v>
      </c>
      <c r="M2539" s="17" t="str">
        <f aca="false">IF(COUNTIF(поверки!$H$6:$H$3175,поверки!$H2539)&gt;1,"Дубликат","")</f>
        <v/>
      </c>
      <c r="N2539" s="17" t="str">
        <f aca="false">IF(COUNTIF(поверки!$L$6:$L$3175,поверки!$L2539)&gt;1,"Дубликат","")</f>
        <v/>
      </c>
      <c r="O2539" s="18" t="n">
        <v>2534</v>
      </c>
      <c r="P2539" s="17" t="str">
        <f aca="false">CONCATENATE(TEXT(MONTH(поверки!$G2539),"00"),"/",TEXT(поверки!$O2539,"000"), "/",TEXT(YEAR(поверки!$G2539)-2000,"00"))</f>
        <v>04/2534/25</v>
      </c>
      <c r="Q2539" s="17" t="str">
        <f aca="false">VLOOKUP(поверки!$F2539,'соответстиви ОТ типу'!$K$4:$M$344,2,FALSE())</f>
        <v>Преобразователь давления</v>
      </c>
      <c r="R2539" s="17" t="s">
        <v>46</v>
      </c>
      <c r="S2539" s="17" t="s">
        <v>5464</v>
      </c>
      <c r="T2539" s="17" t="n">
        <v>7</v>
      </c>
      <c r="U2539" s="19" t="n">
        <f aca="false">VLOOKUP(поверки!$T2539,'Акты п-п'!$C$5:$I$57,2,FALSE())</f>
        <v>45768</v>
      </c>
      <c r="V2539" s="19" t="n">
        <f aca="false">VLOOKUP(поверки!$T2539,'Акты п-п'!$C$5:$I$57,3,FALSE())</f>
        <v>45772</v>
      </c>
      <c r="W2539" s="17" t="str">
        <f aca="false">VLOOKUP(поверки!$T2539,'Акты п-п'!$C$5:$I$57,5,FALSE())</f>
        <v>Кадыков П.Ю.</v>
      </c>
      <c r="X2539" s="17" t="n">
        <f aca="false">поверки!$G2539-поверки!$U2539</f>
        <v>2</v>
      </c>
      <c r="Y2539" s="17" t="n">
        <f aca="false">поверки!$V2539-поверки!$G2539</f>
        <v>2</v>
      </c>
      <c r="Z2539" s="17" t="str">
        <f aca="false">CONCATENATE(поверки!$Q2539," ",поверки!$S2539," номер ",поверки!$H2539)</f>
        <v>Преобразователь давления Метран-150СDR номер 1417725</v>
      </c>
    </row>
    <row r="2540" customFormat="false" ht="17.9" hidden="true" customHeight="false" outlineLevel="0" collapsed="false">
      <c r="B2540" s="21" t="s">
        <v>198</v>
      </c>
      <c r="C2540" s="22" t="s">
        <v>30</v>
      </c>
      <c r="D2540" s="22" t="s">
        <v>31</v>
      </c>
      <c r="E2540" s="22"/>
      <c r="F2540" s="22" t="s">
        <v>2095</v>
      </c>
      <c r="G2540" s="23" t="n">
        <v>45770</v>
      </c>
      <c r="H2540" s="22" t="s">
        <v>5491</v>
      </c>
      <c r="I2540" s="22"/>
      <c r="J2540" s="22" t="s">
        <v>34</v>
      </c>
      <c r="K2540" s="22" t="s">
        <v>35</v>
      </c>
      <c r="L2540" s="24" t="s">
        <v>5492</v>
      </c>
      <c r="M2540" s="17" t="str">
        <f aca="false">IF(COUNTIF(поверки!$H$6:$H$3175,поверки!$H2540)&gt;1,"Дубликат","")</f>
        <v/>
      </c>
      <c r="N2540" s="17" t="str">
        <f aca="false">IF(COUNTIF(поверки!$L$6:$L$3175,поверки!$L2540)&gt;1,"Дубликат","")</f>
        <v/>
      </c>
      <c r="O2540" s="18" t="n">
        <v>2535</v>
      </c>
      <c r="P2540" s="17" t="str">
        <f aca="false">CONCATENATE(TEXT(MONTH(поверки!$G2540),"00"),"/",TEXT(поверки!$O2540,"000"), "/",TEXT(YEAR(поверки!$G2540)-2000,"00"))</f>
        <v>04/2535/25</v>
      </c>
      <c r="Q2540" s="17" t="str">
        <f aca="false">VLOOKUP(поверки!$F2540,'соответстиви ОТ типу'!$K$4:$M$344,2,FALSE())</f>
        <v>Преобразователь давления</v>
      </c>
      <c r="R2540" s="17" t="s">
        <v>46</v>
      </c>
      <c r="S2540" s="17" t="s">
        <v>5464</v>
      </c>
      <c r="T2540" s="17" t="n">
        <v>7</v>
      </c>
      <c r="U2540" s="19" t="n">
        <f aca="false">VLOOKUP(поверки!$T2540,'Акты п-п'!$C$5:$I$57,2,FALSE())</f>
        <v>45768</v>
      </c>
      <c r="V2540" s="19" t="n">
        <f aca="false">VLOOKUP(поверки!$T2540,'Акты п-п'!$C$5:$I$57,3,FALSE())</f>
        <v>45772</v>
      </c>
      <c r="W2540" s="17" t="str">
        <f aca="false">VLOOKUP(поверки!$T2540,'Акты п-п'!$C$5:$I$57,5,FALSE())</f>
        <v>Кадыков П.Ю.</v>
      </c>
      <c r="X2540" s="17" t="n">
        <f aca="false">поверки!$G2540-поверки!$U2540</f>
        <v>2</v>
      </c>
      <c r="Y2540" s="17" t="n">
        <f aca="false">поверки!$V2540-поверки!$G2540</f>
        <v>2</v>
      </c>
      <c r="Z2540" s="17" t="str">
        <f aca="false">CONCATENATE(поверки!$Q2540," ",поверки!$S2540," номер ",поверки!$H2540)</f>
        <v>Преобразователь давления Метран-150СDR номер 1417729</v>
      </c>
    </row>
    <row r="2541" customFormat="false" ht="17.9" hidden="true" customHeight="false" outlineLevel="0" collapsed="false">
      <c r="B2541" s="21" t="s">
        <v>198</v>
      </c>
      <c r="C2541" s="22" t="s">
        <v>30</v>
      </c>
      <c r="D2541" s="22" t="s">
        <v>31</v>
      </c>
      <c r="E2541" s="22"/>
      <c r="F2541" s="22" t="s">
        <v>2095</v>
      </c>
      <c r="G2541" s="23" t="n">
        <v>45770</v>
      </c>
      <c r="H2541" s="22" t="s">
        <v>5493</v>
      </c>
      <c r="I2541" s="22"/>
      <c r="J2541" s="22" t="s">
        <v>34</v>
      </c>
      <c r="K2541" s="22" t="s">
        <v>35</v>
      </c>
      <c r="L2541" s="24" t="s">
        <v>5494</v>
      </c>
      <c r="M2541" s="17" t="str">
        <f aca="false">IF(COUNTIF(поверки!$H$6:$H$3175,поверки!$H2541)&gt;1,"Дубликат","")</f>
        <v/>
      </c>
      <c r="N2541" s="17" t="str">
        <f aca="false">IF(COUNTIF(поверки!$L$6:$L$3175,поверки!$L2541)&gt;1,"Дубликат","")</f>
        <v/>
      </c>
      <c r="O2541" s="18" t="n">
        <v>2536</v>
      </c>
      <c r="P2541" s="17" t="str">
        <f aca="false">CONCATENATE(TEXT(MONTH(поверки!$G2541),"00"),"/",TEXT(поверки!$O2541,"000"), "/",TEXT(YEAR(поверки!$G2541)-2000,"00"))</f>
        <v>04/2536/25</v>
      </c>
      <c r="Q2541" s="17" t="str">
        <f aca="false">VLOOKUP(поверки!$F2541,'соответстиви ОТ типу'!$K$4:$M$344,2,FALSE())</f>
        <v>Преобразователь давления</v>
      </c>
      <c r="R2541" s="17" t="s">
        <v>46</v>
      </c>
      <c r="S2541" s="17" t="s">
        <v>5464</v>
      </c>
      <c r="T2541" s="17" t="n">
        <v>7</v>
      </c>
      <c r="U2541" s="19" t="n">
        <f aca="false">VLOOKUP(поверки!$T2541,'Акты п-п'!$C$5:$I$57,2,FALSE())</f>
        <v>45768</v>
      </c>
      <c r="V2541" s="19" t="n">
        <f aca="false">VLOOKUP(поверки!$T2541,'Акты п-п'!$C$5:$I$57,3,FALSE())</f>
        <v>45772</v>
      </c>
      <c r="W2541" s="17" t="str">
        <f aca="false">VLOOKUP(поверки!$T2541,'Акты п-п'!$C$5:$I$57,5,FALSE())</f>
        <v>Кадыков П.Ю.</v>
      </c>
      <c r="X2541" s="17" t="n">
        <f aca="false">поверки!$G2541-поверки!$U2541</f>
        <v>2</v>
      </c>
      <c r="Y2541" s="17" t="n">
        <f aca="false">поверки!$V2541-поверки!$G2541</f>
        <v>2</v>
      </c>
      <c r="Z2541" s="17" t="str">
        <f aca="false">CONCATENATE(поверки!$Q2541," ",поверки!$S2541," номер ",поверки!$H2541)</f>
        <v>Преобразователь давления Метран-150СDR номер 1417718</v>
      </c>
    </row>
    <row r="2542" customFormat="false" ht="17.9" hidden="true" customHeight="false" outlineLevel="0" collapsed="false">
      <c r="B2542" s="21" t="s">
        <v>198</v>
      </c>
      <c r="C2542" s="22" t="s">
        <v>30</v>
      </c>
      <c r="D2542" s="22" t="s">
        <v>31</v>
      </c>
      <c r="E2542" s="22"/>
      <c r="F2542" s="22" t="s">
        <v>2095</v>
      </c>
      <c r="G2542" s="23" t="n">
        <v>45770</v>
      </c>
      <c r="H2542" s="22" t="s">
        <v>5495</v>
      </c>
      <c r="I2542" s="22"/>
      <c r="J2542" s="22" t="s">
        <v>34</v>
      </c>
      <c r="K2542" s="22" t="s">
        <v>35</v>
      </c>
      <c r="L2542" s="24" t="s">
        <v>5496</v>
      </c>
      <c r="M2542" s="17" t="str">
        <f aca="false">IF(COUNTIF(поверки!$H$6:$H$3175,поверки!$H2542)&gt;1,"Дубликат","")</f>
        <v/>
      </c>
      <c r="N2542" s="17" t="str">
        <f aca="false">IF(COUNTIF(поверки!$L$6:$L$3175,поверки!$L2542)&gt;1,"Дубликат","")</f>
        <v/>
      </c>
      <c r="O2542" s="18" t="n">
        <v>2537</v>
      </c>
      <c r="P2542" s="17" t="str">
        <f aca="false">CONCATENATE(TEXT(MONTH(поверки!$G2542),"00"),"/",TEXT(поверки!$O2542,"000"), "/",TEXT(YEAR(поверки!$G2542)-2000,"00"))</f>
        <v>04/2537/25</v>
      </c>
      <c r="Q2542" s="17" t="str">
        <f aca="false">VLOOKUP(поверки!$F2542,'соответстиви ОТ типу'!$K$4:$M$344,2,FALSE())</f>
        <v>Преобразователь давления</v>
      </c>
      <c r="R2542" s="17" t="s">
        <v>46</v>
      </c>
      <c r="S2542" s="17" t="s">
        <v>1817</v>
      </c>
      <c r="T2542" s="17" t="n">
        <v>7</v>
      </c>
      <c r="U2542" s="19" t="n">
        <f aca="false">VLOOKUP(поверки!$T2542,'Акты п-п'!$C$5:$I$57,2,FALSE())</f>
        <v>45768</v>
      </c>
      <c r="V2542" s="19" t="n">
        <f aca="false">VLOOKUP(поверки!$T2542,'Акты п-п'!$C$5:$I$57,3,FALSE())</f>
        <v>45772</v>
      </c>
      <c r="W2542" s="17" t="str">
        <f aca="false">VLOOKUP(поверки!$T2542,'Акты п-п'!$C$5:$I$57,5,FALSE())</f>
        <v>Кадыков П.Ю.</v>
      </c>
      <c r="X2542" s="17" t="n">
        <f aca="false">поверки!$G2542-поверки!$U2542</f>
        <v>2</v>
      </c>
      <c r="Y2542" s="17" t="n">
        <f aca="false">поверки!$V2542-поверки!$G2542</f>
        <v>2</v>
      </c>
      <c r="Z2542" s="17" t="str">
        <f aca="false">CONCATENATE(поверки!$Q2542," ",поверки!$S2542," номер ",поверки!$H2542)</f>
        <v>Преобразователь давления Метран-150TGR номер 1452791</v>
      </c>
    </row>
    <row r="2543" customFormat="false" ht="17.9" hidden="true" customHeight="false" outlineLevel="0" collapsed="false">
      <c r="B2543" s="21" t="s">
        <v>198</v>
      </c>
      <c r="C2543" s="22" t="s">
        <v>30</v>
      </c>
      <c r="D2543" s="22" t="s">
        <v>31</v>
      </c>
      <c r="E2543" s="22"/>
      <c r="F2543" s="22" t="s">
        <v>2095</v>
      </c>
      <c r="G2543" s="23" t="n">
        <v>45770</v>
      </c>
      <c r="H2543" s="22" t="s">
        <v>5497</v>
      </c>
      <c r="I2543" s="22"/>
      <c r="J2543" s="22" t="s">
        <v>34</v>
      </c>
      <c r="K2543" s="22" t="s">
        <v>35</v>
      </c>
      <c r="L2543" s="24" t="s">
        <v>5498</v>
      </c>
      <c r="M2543" s="17" t="str">
        <f aca="false">IF(COUNTIF(поверки!$H$6:$H$3175,поверки!$H2543)&gt;1,"Дубликат","")</f>
        <v/>
      </c>
      <c r="N2543" s="17" t="str">
        <f aca="false">IF(COUNTIF(поверки!$L$6:$L$3175,поверки!$L2543)&gt;1,"Дубликат","")</f>
        <v/>
      </c>
      <c r="O2543" s="18" t="n">
        <v>2538</v>
      </c>
      <c r="P2543" s="17" t="str">
        <f aca="false">CONCATENATE(TEXT(MONTH(поверки!$G2543),"00"),"/",TEXT(поверки!$O2543,"000"), "/",TEXT(YEAR(поверки!$G2543)-2000,"00"))</f>
        <v>04/2538/25</v>
      </c>
      <c r="Q2543" s="17" t="str">
        <f aca="false">VLOOKUP(поверки!$F2543,'соответстиви ОТ типу'!$K$4:$M$344,2,FALSE())</f>
        <v>Преобразователь давления</v>
      </c>
      <c r="R2543" s="17" t="s">
        <v>46</v>
      </c>
      <c r="S2543" s="17" t="s">
        <v>1817</v>
      </c>
      <c r="T2543" s="17" t="n">
        <v>7</v>
      </c>
      <c r="U2543" s="19" t="n">
        <f aca="false">VLOOKUP(поверки!$T2543,'Акты п-п'!$C$5:$I$57,2,FALSE())</f>
        <v>45768</v>
      </c>
      <c r="V2543" s="19" t="n">
        <f aca="false">VLOOKUP(поверки!$T2543,'Акты п-п'!$C$5:$I$57,3,FALSE())</f>
        <v>45772</v>
      </c>
      <c r="W2543" s="17" t="str">
        <f aca="false">VLOOKUP(поверки!$T2543,'Акты п-п'!$C$5:$I$57,5,FALSE())</f>
        <v>Кадыков П.Ю.</v>
      </c>
      <c r="X2543" s="17" t="n">
        <f aca="false">поверки!$G2543-поверки!$U2543</f>
        <v>2</v>
      </c>
      <c r="Y2543" s="17" t="n">
        <f aca="false">поверки!$V2543-поверки!$G2543</f>
        <v>2</v>
      </c>
      <c r="Z2543" s="17" t="str">
        <f aca="false">CONCATENATE(поверки!$Q2543," ",поверки!$S2543," номер ",поверки!$H2543)</f>
        <v>Преобразователь давления Метран-150TGR номер 1528075</v>
      </c>
    </row>
    <row r="2544" customFormat="false" ht="17.9" hidden="true" customHeight="false" outlineLevel="0" collapsed="false">
      <c r="B2544" s="21" t="s">
        <v>198</v>
      </c>
      <c r="C2544" s="22" t="s">
        <v>30</v>
      </c>
      <c r="D2544" s="22" t="s">
        <v>31</v>
      </c>
      <c r="E2544" s="22"/>
      <c r="F2544" s="22" t="s">
        <v>2095</v>
      </c>
      <c r="G2544" s="23" t="n">
        <v>45770</v>
      </c>
      <c r="H2544" s="22" t="s">
        <v>5499</v>
      </c>
      <c r="I2544" s="22"/>
      <c r="J2544" s="22" t="s">
        <v>34</v>
      </c>
      <c r="K2544" s="22" t="s">
        <v>35</v>
      </c>
      <c r="L2544" s="24" t="s">
        <v>5500</v>
      </c>
      <c r="M2544" s="17" t="str">
        <f aca="false">IF(COUNTIF(поверки!$H$6:$H$3175,поверки!$H2544)&gt;1,"Дубликат","")</f>
        <v/>
      </c>
      <c r="N2544" s="17" t="str">
        <f aca="false">IF(COUNTIF(поверки!$L$6:$L$3175,поверки!$L2544)&gt;1,"Дубликат","")</f>
        <v/>
      </c>
      <c r="O2544" s="18" t="n">
        <v>2539</v>
      </c>
      <c r="P2544" s="17" t="str">
        <f aca="false">CONCATENATE(TEXT(MONTH(поверки!$G2544),"00"),"/",TEXT(поверки!$O2544,"000"), "/",TEXT(YEAR(поверки!$G2544)-2000,"00"))</f>
        <v>04/2539/25</v>
      </c>
      <c r="Q2544" s="17" t="str">
        <f aca="false">VLOOKUP(поверки!$F2544,'соответстиви ОТ типу'!$K$4:$M$344,2,FALSE())</f>
        <v>Преобразователь давления</v>
      </c>
      <c r="R2544" s="17" t="s">
        <v>46</v>
      </c>
      <c r="S2544" s="17" t="s">
        <v>1817</v>
      </c>
      <c r="T2544" s="17" t="n">
        <v>7</v>
      </c>
      <c r="U2544" s="19" t="n">
        <f aca="false">VLOOKUP(поверки!$T2544,'Акты п-п'!$C$5:$I$57,2,FALSE())</f>
        <v>45768</v>
      </c>
      <c r="V2544" s="19" t="n">
        <f aca="false">VLOOKUP(поверки!$T2544,'Акты п-п'!$C$5:$I$57,3,FALSE())</f>
        <v>45772</v>
      </c>
      <c r="W2544" s="17" t="str">
        <f aca="false">VLOOKUP(поверки!$T2544,'Акты п-п'!$C$5:$I$57,5,FALSE())</f>
        <v>Кадыков П.Ю.</v>
      </c>
      <c r="X2544" s="17" t="n">
        <f aca="false">поверки!$G2544-поверки!$U2544</f>
        <v>2</v>
      </c>
      <c r="Y2544" s="17" t="n">
        <f aca="false">поверки!$V2544-поверки!$G2544</f>
        <v>2</v>
      </c>
      <c r="Z2544" s="17" t="str">
        <f aca="false">CONCATENATE(поверки!$Q2544," ",поверки!$S2544," номер ",поверки!$H2544)</f>
        <v>Преобразователь давления Метран-150TGR номер 1452735</v>
      </c>
    </row>
    <row r="2545" customFormat="false" ht="17.9" hidden="true" customHeight="false" outlineLevel="0" collapsed="false">
      <c r="B2545" s="21" t="s">
        <v>198</v>
      </c>
      <c r="C2545" s="22" t="s">
        <v>30</v>
      </c>
      <c r="D2545" s="22" t="s">
        <v>31</v>
      </c>
      <c r="E2545" s="22"/>
      <c r="F2545" s="22" t="s">
        <v>2095</v>
      </c>
      <c r="G2545" s="23" t="n">
        <v>45770</v>
      </c>
      <c r="H2545" s="22" t="s">
        <v>5501</v>
      </c>
      <c r="I2545" s="22"/>
      <c r="J2545" s="22" t="s">
        <v>34</v>
      </c>
      <c r="K2545" s="22" t="s">
        <v>35</v>
      </c>
      <c r="L2545" s="24" t="s">
        <v>5502</v>
      </c>
      <c r="M2545" s="17" t="str">
        <f aca="false">IF(COUNTIF(поверки!$H$6:$H$3175,поверки!$H2545)&gt;1,"Дубликат","")</f>
        <v/>
      </c>
      <c r="N2545" s="17" t="str">
        <f aca="false">IF(COUNTIF(поверки!$L$6:$L$3175,поверки!$L2545)&gt;1,"Дубликат","")</f>
        <v/>
      </c>
      <c r="O2545" s="18" t="n">
        <v>2540</v>
      </c>
      <c r="P2545" s="17" t="str">
        <f aca="false">CONCATENATE(TEXT(MONTH(поверки!$G2545),"00"),"/",TEXT(поверки!$O2545,"000"), "/",TEXT(YEAR(поверки!$G2545)-2000,"00"))</f>
        <v>04/2540/25</v>
      </c>
      <c r="Q2545" s="17" t="str">
        <f aca="false">VLOOKUP(поверки!$F2545,'соответстиви ОТ типу'!$K$4:$M$344,2,FALSE())</f>
        <v>Преобразователь давления</v>
      </c>
      <c r="R2545" s="17" t="s">
        <v>46</v>
      </c>
      <c r="S2545" s="17" t="s">
        <v>1817</v>
      </c>
      <c r="T2545" s="17" t="n">
        <v>7</v>
      </c>
      <c r="U2545" s="19" t="n">
        <f aca="false">VLOOKUP(поверки!$T2545,'Акты п-п'!$C$5:$I$57,2,FALSE())</f>
        <v>45768</v>
      </c>
      <c r="V2545" s="19" t="n">
        <f aca="false">VLOOKUP(поверки!$T2545,'Акты п-п'!$C$5:$I$57,3,FALSE())</f>
        <v>45772</v>
      </c>
      <c r="W2545" s="17" t="str">
        <f aca="false">VLOOKUP(поверки!$T2545,'Акты п-п'!$C$5:$I$57,5,FALSE())</f>
        <v>Кадыков П.Ю.</v>
      </c>
      <c r="X2545" s="17" t="n">
        <f aca="false">поверки!$G2545-поверки!$U2545</f>
        <v>2</v>
      </c>
      <c r="Y2545" s="17" t="n">
        <f aca="false">поверки!$V2545-поверки!$G2545</f>
        <v>2</v>
      </c>
      <c r="Z2545" s="17" t="str">
        <f aca="false">CONCATENATE(поверки!$Q2545," ",поверки!$S2545," номер ",поверки!$H2545)</f>
        <v>Преобразователь давления Метран-150TGR номер 0001206339</v>
      </c>
    </row>
    <row r="2546" customFormat="false" ht="17.9" hidden="true" customHeight="false" outlineLevel="0" collapsed="false">
      <c r="B2546" s="21" t="s">
        <v>198</v>
      </c>
      <c r="C2546" s="22" t="s">
        <v>30</v>
      </c>
      <c r="D2546" s="22" t="s">
        <v>31</v>
      </c>
      <c r="E2546" s="22"/>
      <c r="F2546" s="22" t="s">
        <v>2095</v>
      </c>
      <c r="G2546" s="23" t="n">
        <v>45770</v>
      </c>
      <c r="H2546" s="22" t="s">
        <v>5503</v>
      </c>
      <c r="I2546" s="22"/>
      <c r="J2546" s="22" t="s">
        <v>34</v>
      </c>
      <c r="K2546" s="22" t="s">
        <v>35</v>
      </c>
      <c r="L2546" s="24" t="s">
        <v>5504</v>
      </c>
      <c r="M2546" s="17" t="str">
        <f aca="false">IF(COUNTIF(поверки!$H$6:$H$3175,поверки!$H2546)&gt;1,"Дубликат","")</f>
        <v/>
      </c>
      <c r="N2546" s="17" t="str">
        <f aca="false">IF(COUNTIF(поверки!$L$6:$L$3175,поверки!$L2546)&gt;1,"Дубликат","")</f>
        <v/>
      </c>
      <c r="O2546" s="18" t="n">
        <v>2541</v>
      </c>
      <c r="P2546" s="17" t="str">
        <f aca="false">CONCATENATE(TEXT(MONTH(поверки!$G2546),"00"),"/",TEXT(поверки!$O2546,"000"), "/",TEXT(YEAR(поверки!$G2546)-2000,"00"))</f>
        <v>04/2541/25</v>
      </c>
      <c r="Q2546" s="17" t="str">
        <f aca="false">VLOOKUP(поверки!$F2546,'соответстиви ОТ типу'!$K$4:$M$344,2,FALSE())</f>
        <v>Преобразователь давления</v>
      </c>
      <c r="R2546" s="17" t="s">
        <v>46</v>
      </c>
      <c r="S2546" s="17" t="s">
        <v>1817</v>
      </c>
      <c r="T2546" s="17" t="n">
        <v>7</v>
      </c>
      <c r="U2546" s="19" t="n">
        <f aca="false">VLOOKUP(поверки!$T2546,'Акты п-п'!$C$5:$I$57,2,FALSE())</f>
        <v>45768</v>
      </c>
      <c r="V2546" s="19" t="n">
        <f aca="false">VLOOKUP(поверки!$T2546,'Акты п-п'!$C$5:$I$57,3,FALSE())</f>
        <v>45772</v>
      </c>
      <c r="W2546" s="17" t="str">
        <f aca="false">VLOOKUP(поверки!$T2546,'Акты п-п'!$C$5:$I$57,5,FALSE())</f>
        <v>Кадыков П.Ю.</v>
      </c>
      <c r="X2546" s="17" t="n">
        <f aca="false">поверки!$G2546-поверки!$U2546</f>
        <v>2</v>
      </c>
      <c r="Y2546" s="17" t="n">
        <f aca="false">поверки!$V2546-поверки!$G2546</f>
        <v>2</v>
      </c>
      <c r="Z2546" s="17" t="str">
        <f aca="false">CONCATENATE(поверки!$Q2546," ",поверки!$S2546," номер ",поверки!$H2546)</f>
        <v>Преобразователь давления Метран-150TGR номер 1452883</v>
      </c>
    </row>
    <row r="2547" customFormat="false" ht="17.9" hidden="true" customHeight="false" outlineLevel="0" collapsed="false">
      <c r="B2547" s="21" t="s">
        <v>198</v>
      </c>
      <c r="C2547" s="22" t="s">
        <v>30</v>
      </c>
      <c r="D2547" s="22" t="s">
        <v>31</v>
      </c>
      <c r="E2547" s="22"/>
      <c r="F2547" s="22" t="s">
        <v>2095</v>
      </c>
      <c r="G2547" s="23" t="n">
        <v>45770</v>
      </c>
      <c r="H2547" s="22" t="s">
        <v>5505</v>
      </c>
      <c r="I2547" s="22"/>
      <c r="J2547" s="22" t="s">
        <v>34</v>
      </c>
      <c r="K2547" s="22" t="s">
        <v>35</v>
      </c>
      <c r="L2547" s="24" t="s">
        <v>5506</v>
      </c>
      <c r="M2547" s="17" t="str">
        <f aca="false">IF(COUNTIF(поверки!$H$6:$H$3175,поверки!$H2547)&gt;1,"Дубликат","")</f>
        <v/>
      </c>
      <c r="N2547" s="17" t="str">
        <f aca="false">IF(COUNTIF(поверки!$L$6:$L$3175,поверки!$L2547)&gt;1,"Дубликат","")</f>
        <v/>
      </c>
      <c r="O2547" s="18" t="n">
        <v>2542</v>
      </c>
      <c r="P2547" s="17" t="str">
        <f aca="false">CONCATENATE(TEXT(MONTH(поверки!$G2547),"00"),"/",TEXT(поверки!$O2547,"000"), "/",TEXT(YEAR(поверки!$G2547)-2000,"00"))</f>
        <v>04/2542/25</v>
      </c>
      <c r="Q2547" s="17" t="str">
        <f aca="false">VLOOKUP(поверки!$F2547,'соответстиви ОТ типу'!$K$4:$M$344,2,FALSE())</f>
        <v>Преобразователь давления</v>
      </c>
      <c r="R2547" s="17" t="s">
        <v>46</v>
      </c>
      <c r="S2547" s="17" t="s">
        <v>1817</v>
      </c>
      <c r="T2547" s="17" t="n">
        <v>7</v>
      </c>
      <c r="U2547" s="19" t="n">
        <f aca="false">VLOOKUP(поверки!$T2547,'Акты п-п'!$C$5:$I$57,2,FALSE())</f>
        <v>45768</v>
      </c>
      <c r="V2547" s="19" t="n">
        <f aca="false">VLOOKUP(поверки!$T2547,'Акты п-п'!$C$5:$I$57,3,FALSE())</f>
        <v>45772</v>
      </c>
      <c r="W2547" s="17" t="str">
        <f aca="false">VLOOKUP(поверки!$T2547,'Акты п-п'!$C$5:$I$57,5,FALSE())</f>
        <v>Кадыков П.Ю.</v>
      </c>
      <c r="X2547" s="17" t="n">
        <f aca="false">поверки!$G2547-поверки!$U2547</f>
        <v>2</v>
      </c>
      <c r="Y2547" s="17" t="n">
        <f aca="false">поверки!$V2547-поверки!$G2547</f>
        <v>2</v>
      </c>
      <c r="Z2547" s="17" t="str">
        <f aca="false">CONCATENATE(поверки!$Q2547," ",поверки!$S2547," номер ",поверки!$H2547)</f>
        <v>Преобразователь давления Метран-150TGR номер 1452721</v>
      </c>
    </row>
    <row r="2548" customFormat="false" ht="17.9" hidden="true" customHeight="false" outlineLevel="0" collapsed="false">
      <c r="B2548" s="21" t="s">
        <v>198</v>
      </c>
      <c r="C2548" s="22" t="s">
        <v>30</v>
      </c>
      <c r="D2548" s="22" t="s">
        <v>31</v>
      </c>
      <c r="E2548" s="22"/>
      <c r="F2548" s="22" t="s">
        <v>2095</v>
      </c>
      <c r="G2548" s="23" t="n">
        <v>45770</v>
      </c>
      <c r="H2548" s="22" t="s">
        <v>5507</v>
      </c>
      <c r="I2548" s="22"/>
      <c r="J2548" s="22" t="s">
        <v>34</v>
      </c>
      <c r="K2548" s="22" t="s">
        <v>35</v>
      </c>
      <c r="L2548" s="24" t="s">
        <v>5508</v>
      </c>
      <c r="M2548" s="17" t="str">
        <f aca="false">IF(COUNTIF(поверки!$H$6:$H$3175,поверки!$H2548)&gt;1,"Дубликат","")</f>
        <v/>
      </c>
      <c r="N2548" s="17" t="str">
        <f aca="false">IF(COUNTIF(поверки!$L$6:$L$3175,поверки!$L2548)&gt;1,"Дубликат","")</f>
        <v/>
      </c>
      <c r="O2548" s="18" t="n">
        <v>2543</v>
      </c>
      <c r="P2548" s="17" t="str">
        <f aca="false">CONCATENATE(TEXT(MONTH(поверки!$G2548),"00"),"/",TEXT(поверки!$O2548,"000"), "/",TEXT(YEAR(поверки!$G2548)-2000,"00"))</f>
        <v>04/2543/25</v>
      </c>
      <c r="Q2548" s="17" t="str">
        <f aca="false">VLOOKUP(поверки!$F2548,'соответстиви ОТ типу'!$K$4:$M$344,2,FALSE())</f>
        <v>Преобразователь давления</v>
      </c>
      <c r="R2548" s="17" t="s">
        <v>46</v>
      </c>
      <c r="S2548" s="17" t="s">
        <v>1817</v>
      </c>
      <c r="T2548" s="17" t="n">
        <v>7</v>
      </c>
      <c r="U2548" s="19" t="n">
        <f aca="false">VLOOKUP(поверки!$T2548,'Акты п-п'!$C$5:$I$57,2,FALSE())</f>
        <v>45768</v>
      </c>
      <c r="V2548" s="19" t="n">
        <f aca="false">VLOOKUP(поверки!$T2548,'Акты п-п'!$C$5:$I$57,3,FALSE())</f>
        <v>45772</v>
      </c>
      <c r="W2548" s="17" t="str">
        <f aca="false">VLOOKUP(поверки!$T2548,'Акты п-п'!$C$5:$I$57,5,FALSE())</f>
        <v>Кадыков П.Ю.</v>
      </c>
      <c r="X2548" s="17" t="n">
        <f aca="false">поверки!$G2548-поверки!$U2548</f>
        <v>2</v>
      </c>
      <c r="Y2548" s="17" t="n">
        <f aca="false">поверки!$V2548-поверки!$G2548</f>
        <v>2</v>
      </c>
      <c r="Z2548" s="17" t="str">
        <f aca="false">CONCATENATE(поверки!$Q2548," ",поверки!$S2548," номер ",поверки!$H2548)</f>
        <v>Преобразователь давления Метран-150TGR номер 1452786</v>
      </c>
    </row>
    <row r="2549" customFormat="false" ht="17.9" hidden="true" customHeight="false" outlineLevel="0" collapsed="false">
      <c r="B2549" s="21" t="s">
        <v>198</v>
      </c>
      <c r="C2549" s="22" t="s">
        <v>30</v>
      </c>
      <c r="D2549" s="22" t="s">
        <v>31</v>
      </c>
      <c r="E2549" s="22"/>
      <c r="F2549" s="22" t="s">
        <v>2095</v>
      </c>
      <c r="G2549" s="23" t="n">
        <v>45770</v>
      </c>
      <c r="H2549" s="22" t="s">
        <v>5509</v>
      </c>
      <c r="I2549" s="22"/>
      <c r="J2549" s="22" t="s">
        <v>34</v>
      </c>
      <c r="K2549" s="22" t="s">
        <v>35</v>
      </c>
      <c r="L2549" s="24" t="s">
        <v>5510</v>
      </c>
      <c r="M2549" s="17" t="str">
        <f aca="false">IF(COUNTIF(поверки!$H$6:$H$3175,поверки!$H2549)&gt;1,"Дубликат","")</f>
        <v/>
      </c>
      <c r="N2549" s="17" t="str">
        <f aca="false">IF(COUNTIF(поверки!$L$6:$L$3175,поверки!$L2549)&gt;1,"Дубликат","")</f>
        <v/>
      </c>
      <c r="O2549" s="18" t="n">
        <v>2544</v>
      </c>
      <c r="P2549" s="17" t="str">
        <f aca="false">CONCATENATE(TEXT(MONTH(поверки!$G2549),"00"),"/",TEXT(поверки!$O2549,"000"), "/",TEXT(YEAR(поверки!$G2549)-2000,"00"))</f>
        <v>04/2544/25</v>
      </c>
      <c r="Q2549" s="17" t="str">
        <f aca="false">VLOOKUP(поверки!$F2549,'соответстиви ОТ типу'!$K$4:$M$344,2,FALSE())</f>
        <v>Преобразователь давления</v>
      </c>
      <c r="R2549" s="17" t="s">
        <v>46</v>
      </c>
      <c r="S2549" s="17" t="s">
        <v>1817</v>
      </c>
      <c r="T2549" s="17" t="n">
        <v>7</v>
      </c>
      <c r="U2549" s="19" t="n">
        <f aca="false">VLOOKUP(поверки!$T2549,'Акты п-п'!$C$5:$I$57,2,FALSE())</f>
        <v>45768</v>
      </c>
      <c r="V2549" s="19" t="n">
        <f aca="false">VLOOKUP(поверки!$T2549,'Акты п-п'!$C$5:$I$57,3,FALSE())</f>
        <v>45772</v>
      </c>
      <c r="W2549" s="17" t="str">
        <f aca="false">VLOOKUP(поверки!$T2549,'Акты п-п'!$C$5:$I$57,5,FALSE())</f>
        <v>Кадыков П.Ю.</v>
      </c>
      <c r="X2549" s="17" t="n">
        <f aca="false">поверки!$G2549-поверки!$U2549</f>
        <v>2</v>
      </c>
      <c r="Y2549" s="17" t="n">
        <f aca="false">поверки!$V2549-поверки!$G2549</f>
        <v>2</v>
      </c>
      <c r="Z2549" s="17" t="str">
        <f aca="false">CONCATENATE(поверки!$Q2549," ",поверки!$S2549," номер ",поверки!$H2549)</f>
        <v>Преобразователь давления Метран-150TGR номер 1452788</v>
      </c>
    </row>
    <row r="2550" customFormat="false" ht="17.9" hidden="true" customHeight="false" outlineLevel="0" collapsed="false">
      <c r="B2550" s="21" t="s">
        <v>198</v>
      </c>
      <c r="C2550" s="22" t="s">
        <v>30</v>
      </c>
      <c r="D2550" s="22" t="s">
        <v>31</v>
      </c>
      <c r="E2550" s="22"/>
      <c r="F2550" s="22" t="s">
        <v>2095</v>
      </c>
      <c r="G2550" s="23" t="n">
        <v>45770</v>
      </c>
      <c r="H2550" s="22" t="s">
        <v>5511</v>
      </c>
      <c r="I2550" s="22"/>
      <c r="J2550" s="22" t="s">
        <v>34</v>
      </c>
      <c r="K2550" s="22" t="s">
        <v>35</v>
      </c>
      <c r="L2550" s="24" t="s">
        <v>5512</v>
      </c>
      <c r="M2550" s="17" t="str">
        <f aca="false">IF(COUNTIF(поверки!$H$6:$H$3175,поверки!$H2550)&gt;1,"Дубликат","")</f>
        <v/>
      </c>
      <c r="N2550" s="17" t="str">
        <f aca="false">IF(COUNTIF(поверки!$L$6:$L$3175,поверки!$L2550)&gt;1,"Дубликат","")</f>
        <v/>
      </c>
      <c r="O2550" s="18" t="n">
        <v>2545</v>
      </c>
      <c r="P2550" s="17" t="str">
        <f aca="false">CONCATENATE(TEXT(MONTH(поверки!$G2550),"00"),"/",TEXT(поверки!$O2550,"000"), "/",TEXT(YEAR(поверки!$G2550)-2000,"00"))</f>
        <v>04/2545/25</v>
      </c>
      <c r="Q2550" s="17" t="str">
        <f aca="false">VLOOKUP(поверки!$F2550,'соответстиви ОТ типу'!$K$4:$M$344,2,FALSE())</f>
        <v>Преобразователь давления</v>
      </c>
      <c r="R2550" s="17" t="s">
        <v>46</v>
      </c>
      <c r="S2550" s="17" t="s">
        <v>1817</v>
      </c>
      <c r="T2550" s="17" t="n">
        <v>7</v>
      </c>
      <c r="U2550" s="19" t="n">
        <f aca="false">VLOOKUP(поверки!$T2550,'Акты п-п'!$C$5:$I$57,2,FALSE())</f>
        <v>45768</v>
      </c>
      <c r="V2550" s="19" t="n">
        <f aca="false">VLOOKUP(поверки!$T2550,'Акты п-п'!$C$5:$I$57,3,FALSE())</f>
        <v>45772</v>
      </c>
      <c r="W2550" s="17" t="str">
        <f aca="false">VLOOKUP(поверки!$T2550,'Акты п-п'!$C$5:$I$57,5,FALSE())</f>
        <v>Кадыков П.Ю.</v>
      </c>
      <c r="X2550" s="17" t="n">
        <f aca="false">поверки!$G2550-поверки!$U2550</f>
        <v>2</v>
      </c>
      <c r="Y2550" s="17" t="n">
        <f aca="false">поверки!$V2550-поверки!$G2550</f>
        <v>2</v>
      </c>
      <c r="Z2550" s="17" t="str">
        <f aca="false">CONCATENATE(поверки!$Q2550," ",поверки!$S2550," номер ",поверки!$H2550)</f>
        <v>Преобразователь давления Метран-150TGR номер 1452789</v>
      </c>
    </row>
    <row r="2551" customFormat="false" ht="17.9" hidden="true" customHeight="false" outlineLevel="0" collapsed="false">
      <c r="B2551" s="21" t="s">
        <v>198</v>
      </c>
      <c r="C2551" s="22" t="s">
        <v>30</v>
      </c>
      <c r="D2551" s="22" t="s">
        <v>31</v>
      </c>
      <c r="E2551" s="22"/>
      <c r="F2551" s="22" t="s">
        <v>2095</v>
      </c>
      <c r="G2551" s="23" t="n">
        <v>45770</v>
      </c>
      <c r="H2551" s="22" t="s">
        <v>5513</v>
      </c>
      <c r="I2551" s="22"/>
      <c r="J2551" s="22" t="s">
        <v>34</v>
      </c>
      <c r="K2551" s="22" t="s">
        <v>35</v>
      </c>
      <c r="L2551" s="24" t="s">
        <v>5514</v>
      </c>
      <c r="M2551" s="17" t="str">
        <f aca="false">IF(COUNTIF(поверки!$H$6:$H$3175,поверки!$H2551)&gt;1,"Дубликат","")</f>
        <v/>
      </c>
      <c r="N2551" s="17" t="str">
        <f aca="false">IF(COUNTIF(поверки!$L$6:$L$3175,поверки!$L2551)&gt;1,"Дубликат","")</f>
        <v/>
      </c>
      <c r="O2551" s="18" t="n">
        <v>2546</v>
      </c>
      <c r="P2551" s="17" t="str">
        <f aca="false">CONCATENATE(TEXT(MONTH(поверки!$G2551),"00"),"/",TEXT(поверки!$O2551,"000"), "/",TEXT(YEAR(поверки!$G2551)-2000,"00"))</f>
        <v>04/2546/25</v>
      </c>
      <c r="Q2551" s="17" t="str">
        <f aca="false">VLOOKUP(поверки!$F2551,'соответстиви ОТ типу'!$K$4:$M$344,2,FALSE())</f>
        <v>Преобразователь давления</v>
      </c>
      <c r="R2551" s="17" t="s">
        <v>46</v>
      </c>
      <c r="S2551" s="17" t="s">
        <v>1817</v>
      </c>
      <c r="T2551" s="17" t="n">
        <v>7</v>
      </c>
      <c r="U2551" s="19" t="n">
        <f aca="false">VLOOKUP(поверки!$T2551,'Акты п-п'!$C$5:$I$57,2,FALSE())</f>
        <v>45768</v>
      </c>
      <c r="V2551" s="19" t="n">
        <f aca="false">VLOOKUP(поверки!$T2551,'Акты п-п'!$C$5:$I$57,3,FALSE())</f>
        <v>45772</v>
      </c>
      <c r="W2551" s="17" t="str">
        <f aca="false">VLOOKUP(поверки!$T2551,'Акты п-п'!$C$5:$I$57,5,FALSE())</f>
        <v>Кадыков П.Ю.</v>
      </c>
      <c r="X2551" s="17" t="n">
        <f aca="false">поверки!$G2551-поверки!$U2551</f>
        <v>2</v>
      </c>
      <c r="Y2551" s="17" t="n">
        <f aca="false">поверки!$V2551-поверки!$G2551</f>
        <v>2</v>
      </c>
      <c r="Z2551" s="17" t="str">
        <f aca="false">CONCATENATE(поверки!$Q2551," ",поверки!$S2551," номер ",поверки!$H2551)</f>
        <v>Преобразователь давления Метран-150TGR номер 1452726</v>
      </c>
    </row>
    <row r="2552" customFormat="false" ht="17.9" hidden="true" customHeight="false" outlineLevel="0" collapsed="false">
      <c r="B2552" s="21" t="s">
        <v>198</v>
      </c>
      <c r="C2552" s="22" t="s">
        <v>30</v>
      </c>
      <c r="D2552" s="22" t="s">
        <v>31</v>
      </c>
      <c r="E2552" s="22"/>
      <c r="F2552" s="22" t="s">
        <v>2095</v>
      </c>
      <c r="G2552" s="23" t="n">
        <v>45770</v>
      </c>
      <c r="H2552" s="22" t="s">
        <v>5515</v>
      </c>
      <c r="I2552" s="22"/>
      <c r="J2552" s="22" t="s">
        <v>34</v>
      </c>
      <c r="K2552" s="22" t="s">
        <v>35</v>
      </c>
      <c r="L2552" s="24" t="s">
        <v>5516</v>
      </c>
      <c r="M2552" s="17" t="str">
        <f aca="false">IF(COUNTIF(поверки!$H$6:$H$3175,поверки!$H2552)&gt;1,"Дубликат","")</f>
        <v/>
      </c>
      <c r="N2552" s="17" t="str">
        <f aca="false">IF(COUNTIF(поверки!$L$6:$L$3175,поверки!$L2552)&gt;1,"Дубликат","")</f>
        <v/>
      </c>
      <c r="O2552" s="18" t="n">
        <v>2547</v>
      </c>
      <c r="P2552" s="17" t="str">
        <f aca="false">CONCATENATE(TEXT(MONTH(поверки!$G2552),"00"),"/",TEXT(поверки!$O2552,"000"), "/",TEXT(YEAR(поверки!$G2552)-2000,"00"))</f>
        <v>04/2547/25</v>
      </c>
      <c r="Q2552" s="17" t="str">
        <f aca="false">VLOOKUP(поверки!$F2552,'соответстиви ОТ типу'!$K$4:$M$344,2,FALSE())</f>
        <v>Преобразователь давления</v>
      </c>
      <c r="R2552" s="17" t="s">
        <v>46</v>
      </c>
      <c r="S2552" s="17" t="s">
        <v>1817</v>
      </c>
      <c r="T2552" s="17" t="n">
        <v>7</v>
      </c>
      <c r="U2552" s="19" t="n">
        <f aca="false">VLOOKUP(поверки!$T2552,'Акты п-п'!$C$5:$I$57,2,FALSE())</f>
        <v>45768</v>
      </c>
      <c r="V2552" s="19" t="n">
        <f aca="false">VLOOKUP(поверки!$T2552,'Акты п-п'!$C$5:$I$57,3,FALSE())</f>
        <v>45772</v>
      </c>
      <c r="W2552" s="17" t="str">
        <f aca="false">VLOOKUP(поверки!$T2552,'Акты п-п'!$C$5:$I$57,5,FALSE())</f>
        <v>Кадыков П.Ю.</v>
      </c>
      <c r="X2552" s="17" t="n">
        <f aca="false">поверки!$G2552-поверки!$U2552</f>
        <v>2</v>
      </c>
      <c r="Y2552" s="17" t="n">
        <f aca="false">поверки!$V2552-поверки!$G2552</f>
        <v>2</v>
      </c>
      <c r="Z2552" s="17" t="str">
        <f aca="false">CONCATENATE(поверки!$Q2552," ",поверки!$S2552," номер ",поверки!$H2552)</f>
        <v>Преобразователь давления Метран-150TGR номер 1452758</v>
      </c>
    </row>
    <row r="2553" customFormat="false" ht="17.9" hidden="true" customHeight="false" outlineLevel="0" collapsed="false">
      <c r="B2553" s="21" t="s">
        <v>198</v>
      </c>
      <c r="C2553" s="22" t="s">
        <v>30</v>
      </c>
      <c r="D2553" s="22" t="s">
        <v>31</v>
      </c>
      <c r="E2553" s="22"/>
      <c r="F2553" s="22" t="s">
        <v>2095</v>
      </c>
      <c r="G2553" s="23" t="n">
        <v>45770</v>
      </c>
      <c r="H2553" s="22" t="s">
        <v>5517</v>
      </c>
      <c r="I2553" s="22"/>
      <c r="J2553" s="22" t="s">
        <v>34</v>
      </c>
      <c r="K2553" s="22" t="s">
        <v>35</v>
      </c>
      <c r="L2553" s="24" t="s">
        <v>5518</v>
      </c>
      <c r="M2553" s="17" t="str">
        <f aca="false">IF(COUNTIF(поверки!$H$6:$H$3175,поверки!$H2553)&gt;1,"Дубликат","")</f>
        <v/>
      </c>
      <c r="N2553" s="17" t="str">
        <f aca="false">IF(COUNTIF(поверки!$L$6:$L$3175,поверки!$L2553)&gt;1,"Дубликат","")</f>
        <v/>
      </c>
      <c r="O2553" s="18" t="n">
        <v>2548</v>
      </c>
      <c r="P2553" s="17" t="str">
        <f aca="false">CONCATENATE(TEXT(MONTH(поверки!$G2553),"00"),"/",TEXT(поверки!$O2553,"000"), "/",TEXT(YEAR(поверки!$G2553)-2000,"00"))</f>
        <v>04/2548/25</v>
      </c>
      <c r="Q2553" s="17" t="str">
        <f aca="false">VLOOKUP(поверки!$F2553,'соответстиви ОТ типу'!$K$4:$M$344,2,FALSE())</f>
        <v>Преобразователь давления</v>
      </c>
      <c r="R2553" s="17" t="s">
        <v>46</v>
      </c>
      <c r="S2553" s="17" t="s">
        <v>1817</v>
      </c>
      <c r="T2553" s="17" t="n">
        <v>7</v>
      </c>
      <c r="U2553" s="19" t="n">
        <f aca="false">VLOOKUP(поверки!$T2553,'Акты п-п'!$C$5:$I$57,2,FALSE())</f>
        <v>45768</v>
      </c>
      <c r="V2553" s="19" t="n">
        <f aca="false">VLOOKUP(поверки!$T2553,'Акты п-п'!$C$5:$I$57,3,FALSE())</f>
        <v>45772</v>
      </c>
      <c r="W2553" s="17" t="str">
        <f aca="false">VLOOKUP(поверки!$T2553,'Акты п-п'!$C$5:$I$57,5,FALSE())</f>
        <v>Кадыков П.Ю.</v>
      </c>
      <c r="X2553" s="17" t="n">
        <f aca="false">поверки!$G2553-поверки!$U2553</f>
        <v>2</v>
      </c>
      <c r="Y2553" s="17" t="n">
        <f aca="false">поверки!$V2553-поверки!$G2553</f>
        <v>2</v>
      </c>
      <c r="Z2553" s="17" t="str">
        <f aca="false">CONCATENATE(поверки!$Q2553," ",поверки!$S2553," номер ",поверки!$H2553)</f>
        <v>Преобразователь давления Метран-150TGR номер 1452787</v>
      </c>
    </row>
    <row r="2554" customFormat="false" ht="17.9" hidden="true" customHeight="false" outlineLevel="0" collapsed="false">
      <c r="B2554" s="21" t="s">
        <v>198</v>
      </c>
      <c r="C2554" s="22" t="s">
        <v>30</v>
      </c>
      <c r="D2554" s="22" t="s">
        <v>31</v>
      </c>
      <c r="E2554" s="22"/>
      <c r="F2554" s="22" t="s">
        <v>2095</v>
      </c>
      <c r="G2554" s="23" t="n">
        <v>45770</v>
      </c>
      <c r="H2554" s="22" t="s">
        <v>5519</v>
      </c>
      <c r="I2554" s="22"/>
      <c r="J2554" s="22" t="s">
        <v>34</v>
      </c>
      <c r="K2554" s="22" t="s">
        <v>35</v>
      </c>
      <c r="L2554" s="24" t="s">
        <v>5520</v>
      </c>
      <c r="M2554" s="17" t="str">
        <f aca="false">IF(COUNTIF(поверки!$H$6:$H$3175,поверки!$H2554)&gt;1,"Дубликат","")</f>
        <v/>
      </c>
      <c r="N2554" s="17" t="str">
        <f aca="false">IF(COUNTIF(поверки!$L$6:$L$3175,поверки!$L2554)&gt;1,"Дубликат","")</f>
        <v/>
      </c>
      <c r="O2554" s="18" t="n">
        <v>2549</v>
      </c>
      <c r="P2554" s="17" t="str">
        <f aca="false">CONCATENATE(TEXT(MONTH(поверки!$G2554),"00"),"/",TEXT(поверки!$O2554,"000"), "/",TEXT(YEAR(поверки!$G2554)-2000,"00"))</f>
        <v>04/2549/25</v>
      </c>
      <c r="Q2554" s="17" t="str">
        <f aca="false">VLOOKUP(поверки!$F2554,'соответстиви ОТ типу'!$K$4:$M$344,2,FALSE())</f>
        <v>Преобразователь давления</v>
      </c>
      <c r="R2554" s="17" t="s">
        <v>46</v>
      </c>
      <c r="S2554" s="17" t="s">
        <v>1817</v>
      </c>
      <c r="T2554" s="17" t="n">
        <v>7</v>
      </c>
      <c r="U2554" s="19" t="n">
        <f aca="false">VLOOKUP(поверки!$T2554,'Акты п-п'!$C$5:$I$57,2,FALSE())</f>
        <v>45768</v>
      </c>
      <c r="V2554" s="19" t="n">
        <f aca="false">VLOOKUP(поверки!$T2554,'Акты п-п'!$C$5:$I$57,3,FALSE())</f>
        <v>45772</v>
      </c>
      <c r="W2554" s="17" t="str">
        <f aca="false">VLOOKUP(поверки!$T2554,'Акты п-п'!$C$5:$I$57,5,FALSE())</f>
        <v>Кадыков П.Ю.</v>
      </c>
      <c r="X2554" s="17" t="n">
        <f aca="false">поверки!$G2554-поверки!$U2554</f>
        <v>2</v>
      </c>
      <c r="Y2554" s="17" t="n">
        <f aca="false">поверки!$V2554-поверки!$G2554</f>
        <v>2</v>
      </c>
      <c r="Z2554" s="17" t="str">
        <f aca="false">CONCATENATE(поверки!$Q2554," ",поверки!$S2554," номер ",поверки!$H2554)</f>
        <v>Преобразователь давления Метран-150TGR номер 1452761</v>
      </c>
    </row>
    <row r="2555" customFormat="false" ht="17.9" hidden="true" customHeight="false" outlineLevel="0" collapsed="false">
      <c r="B2555" s="21" t="s">
        <v>198</v>
      </c>
      <c r="C2555" s="22" t="s">
        <v>30</v>
      </c>
      <c r="D2555" s="22" t="s">
        <v>31</v>
      </c>
      <c r="E2555" s="22"/>
      <c r="F2555" s="22" t="s">
        <v>2095</v>
      </c>
      <c r="G2555" s="23" t="n">
        <v>45770</v>
      </c>
      <c r="H2555" s="22" t="s">
        <v>5521</v>
      </c>
      <c r="I2555" s="22"/>
      <c r="J2555" s="22" t="s">
        <v>34</v>
      </c>
      <c r="K2555" s="22" t="s">
        <v>35</v>
      </c>
      <c r="L2555" s="24" t="s">
        <v>5522</v>
      </c>
      <c r="M2555" s="17" t="str">
        <f aca="false">IF(COUNTIF(поверки!$H$6:$H$3175,поверки!$H2555)&gt;1,"Дубликат","")</f>
        <v/>
      </c>
      <c r="N2555" s="17" t="str">
        <f aca="false">IF(COUNTIF(поверки!$L$6:$L$3175,поверки!$L2555)&gt;1,"Дубликат","")</f>
        <v/>
      </c>
      <c r="O2555" s="18" t="n">
        <v>2550</v>
      </c>
      <c r="P2555" s="17" t="str">
        <f aca="false">CONCATENATE(TEXT(MONTH(поверки!$G2555),"00"),"/",TEXT(поверки!$O2555,"000"), "/",TEXT(YEAR(поверки!$G2555)-2000,"00"))</f>
        <v>04/2550/25</v>
      </c>
      <c r="Q2555" s="17" t="str">
        <f aca="false">VLOOKUP(поверки!$F2555,'соответстиви ОТ типу'!$K$4:$M$344,2,FALSE())</f>
        <v>Преобразователь давления</v>
      </c>
      <c r="R2555" s="17" t="s">
        <v>46</v>
      </c>
      <c r="S2555" s="17" t="s">
        <v>1817</v>
      </c>
      <c r="T2555" s="17" t="n">
        <v>7</v>
      </c>
      <c r="U2555" s="19" t="n">
        <f aca="false">VLOOKUP(поверки!$T2555,'Акты п-п'!$C$5:$I$57,2,FALSE())</f>
        <v>45768</v>
      </c>
      <c r="V2555" s="19" t="n">
        <f aca="false">VLOOKUP(поверки!$T2555,'Акты п-п'!$C$5:$I$57,3,FALSE())</f>
        <v>45772</v>
      </c>
      <c r="W2555" s="17" t="str">
        <f aca="false">VLOOKUP(поверки!$T2555,'Акты п-п'!$C$5:$I$57,5,FALSE())</f>
        <v>Кадыков П.Ю.</v>
      </c>
      <c r="X2555" s="17" t="n">
        <f aca="false">поверки!$G2555-поверки!$U2555</f>
        <v>2</v>
      </c>
      <c r="Y2555" s="17" t="n">
        <f aca="false">поверки!$V2555-поверки!$G2555</f>
        <v>2</v>
      </c>
      <c r="Z2555" s="17" t="str">
        <f aca="false">CONCATENATE(поверки!$Q2555," ",поверки!$S2555," номер ",поверки!$H2555)</f>
        <v>Преобразователь давления Метран-150TGR номер 1452727</v>
      </c>
    </row>
    <row r="2556" customFormat="false" ht="17.9" hidden="true" customHeight="false" outlineLevel="0" collapsed="false">
      <c r="B2556" s="21" t="s">
        <v>198</v>
      </c>
      <c r="C2556" s="22" t="s">
        <v>30</v>
      </c>
      <c r="D2556" s="22" t="s">
        <v>31</v>
      </c>
      <c r="E2556" s="22"/>
      <c r="F2556" s="22" t="s">
        <v>2095</v>
      </c>
      <c r="G2556" s="23" t="n">
        <v>45770</v>
      </c>
      <c r="H2556" s="22" t="s">
        <v>5523</v>
      </c>
      <c r="I2556" s="22"/>
      <c r="J2556" s="22" t="s">
        <v>34</v>
      </c>
      <c r="K2556" s="22" t="s">
        <v>35</v>
      </c>
      <c r="L2556" s="24" t="s">
        <v>5524</v>
      </c>
      <c r="M2556" s="17" t="str">
        <f aca="false">IF(COUNTIF(поверки!$H$6:$H$3175,поверки!$H2556)&gt;1,"Дубликат","")</f>
        <v/>
      </c>
      <c r="N2556" s="17" t="str">
        <f aca="false">IF(COUNTIF(поверки!$L$6:$L$3175,поверки!$L2556)&gt;1,"Дубликат","")</f>
        <v/>
      </c>
      <c r="O2556" s="18" t="n">
        <v>2551</v>
      </c>
      <c r="P2556" s="17" t="str">
        <f aca="false">CONCATENATE(TEXT(MONTH(поверки!$G2556),"00"),"/",TEXT(поверки!$O2556,"000"), "/",TEXT(YEAR(поверки!$G2556)-2000,"00"))</f>
        <v>04/2551/25</v>
      </c>
      <c r="Q2556" s="17" t="str">
        <f aca="false">VLOOKUP(поверки!$F2556,'соответстиви ОТ типу'!$K$4:$M$344,2,FALSE())</f>
        <v>Преобразователь давления</v>
      </c>
      <c r="R2556" s="17" t="s">
        <v>46</v>
      </c>
      <c r="S2556" s="17" t="s">
        <v>1817</v>
      </c>
      <c r="T2556" s="17" t="n">
        <v>7</v>
      </c>
      <c r="U2556" s="19" t="n">
        <f aca="false">VLOOKUP(поверки!$T2556,'Акты п-п'!$C$5:$I$57,2,FALSE())</f>
        <v>45768</v>
      </c>
      <c r="V2556" s="19" t="n">
        <f aca="false">VLOOKUP(поверки!$T2556,'Акты п-п'!$C$5:$I$57,3,FALSE())</f>
        <v>45772</v>
      </c>
      <c r="W2556" s="17" t="str">
        <f aca="false">VLOOKUP(поверки!$T2556,'Акты п-п'!$C$5:$I$57,5,FALSE())</f>
        <v>Кадыков П.Ю.</v>
      </c>
      <c r="X2556" s="17" t="n">
        <f aca="false">поверки!$G2556-поверки!$U2556</f>
        <v>2</v>
      </c>
      <c r="Y2556" s="17" t="n">
        <f aca="false">поверки!$V2556-поверки!$G2556</f>
        <v>2</v>
      </c>
      <c r="Z2556" s="17" t="str">
        <f aca="false">CONCATENATE(поверки!$Q2556," ",поверки!$S2556," номер ",поверки!$H2556)</f>
        <v>Преобразователь давления Метран-150TGR номер 1452882</v>
      </c>
    </row>
    <row r="2557" customFormat="false" ht="17.9" hidden="true" customHeight="false" outlineLevel="0" collapsed="false">
      <c r="B2557" s="21" t="s">
        <v>5525</v>
      </c>
      <c r="C2557" s="22" t="s">
        <v>30</v>
      </c>
      <c r="D2557" s="22" t="s">
        <v>31</v>
      </c>
      <c r="E2557" s="22" t="s">
        <v>2992</v>
      </c>
      <c r="F2557" s="22" t="s">
        <v>2103</v>
      </c>
      <c r="G2557" s="23" t="n">
        <v>45771</v>
      </c>
      <c r="H2557" s="22" t="s">
        <v>5526</v>
      </c>
      <c r="I2557" s="22"/>
      <c r="J2557" s="22" t="s">
        <v>34</v>
      </c>
      <c r="K2557" s="22" t="s">
        <v>35</v>
      </c>
      <c r="L2557" s="24" t="s">
        <v>5527</v>
      </c>
      <c r="M2557" s="17" t="str">
        <f aca="false">IF(COUNTIF(поверки!$H$6:$H$3175,поверки!$H2557)&gt;1,"Дубликат","")</f>
        <v/>
      </c>
      <c r="N2557" s="17" t="str">
        <f aca="false">IF(COUNTIF(поверки!$L$6:$L$3175,поверки!$L2557)&gt;1,"Дубликат","")</f>
        <v/>
      </c>
      <c r="O2557" s="18" t="n">
        <v>2552</v>
      </c>
      <c r="P2557" s="17" t="str">
        <f aca="false">CONCATENATE(TEXT(MONTH(поверки!$G2557),"00"),"/",TEXT(поверки!$O2557,"000"), "/",TEXT(YEAR(поверки!$G2557)-2000,"00"))</f>
        <v>04/2552/25</v>
      </c>
      <c r="Q2557" s="17" t="str">
        <f aca="false">VLOOKUP(поверки!$F2557,'соответстиви ОТ типу'!$K$4:$M$344,2,FALSE())</f>
        <v>Датчик температуры</v>
      </c>
      <c r="R2557" s="17" t="s">
        <v>37</v>
      </c>
      <c r="S2557" s="17" t="s">
        <v>2995</v>
      </c>
      <c r="T2557" s="17" t="n">
        <v>7</v>
      </c>
      <c r="U2557" s="19" t="n">
        <f aca="false">VLOOKUP(поверки!$T2557,'Акты п-п'!$C$5:$I$57,2,FALSE())</f>
        <v>45768</v>
      </c>
      <c r="V2557" s="19" t="n">
        <f aca="false">VLOOKUP(поверки!$T2557,'Акты п-п'!$C$5:$I$57,3,FALSE())</f>
        <v>45772</v>
      </c>
      <c r="W2557" s="17" t="str">
        <f aca="false">VLOOKUP(поверки!$T2557,'Акты п-п'!$C$5:$I$57,5,FALSE())</f>
        <v>Кадыков П.Ю.</v>
      </c>
      <c r="X2557" s="17" t="n">
        <f aca="false">поверки!$G2557-поверки!$U2557</f>
        <v>3</v>
      </c>
      <c r="Y2557" s="17" t="n">
        <f aca="false">поверки!$V2557-поверки!$G2557</f>
        <v>1</v>
      </c>
      <c r="Z2557" s="17" t="str">
        <f aca="false">CONCATENATE(поверки!$Q2557," ",поверки!$S2557," номер ",поверки!$H2557)</f>
        <v>Датчик температуры Rosemount 644 номер 10036877</v>
      </c>
    </row>
    <row r="2558" customFormat="false" ht="17.9" hidden="true" customHeight="false" outlineLevel="0" collapsed="false">
      <c r="B2558" s="21" t="s">
        <v>5182</v>
      </c>
      <c r="C2558" s="22" t="s">
        <v>30</v>
      </c>
      <c r="D2558" s="22" t="s">
        <v>31</v>
      </c>
      <c r="E2558" s="22"/>
      <c r="F2558" s="22" t="s">
        <v>1711</v>
      </c>
      <c r="G2558" s="23" t="n">
        <v>45771</v>
      </c>
      <c r="H2558" s="22" t="s">
        <v>5528</v>
      </c>
      <c r="I2558" s="22"/>
      <c r="J2558" s="22" t="s">
        <v>34</v>
      </c>
      <c r="K2558" s="22" t="s">
        <v>35</v>
      </c>
      <c r="L2558" s="24" t="s">
        <v>5529</v>
      </c>
      <c r="M2558" s="17" t="str">
        <f aca="false">IF(COUNTIF(поверки!$H$6:$H$3175,поверки!$H2558)&gt;1,"Дубликат","")</f>
        <v/>
      </c>
      <c r="N2558" s="17" t="str">
        <f aca="false">IF(COUNTIF(поверки!$L$6:$L$3175,поверки!$L2558)&gt;1,"Дубликат","")</f>
        <v/>
      </c>
      <c r="O2558" s="18" t="n">
        <v>2553</v>
      </c>
      <c r="P2558" s="17" t="str">
        <f aca="false">CONCATENATE(TEXT(MONTH(поверки!$G2558),"00"),"/",TEXT(поверки!$O2558,"000"), "/",TEXT(YEAR(поверки!$G2558)-2000,"00"))</f>
        <v>04/2553/25</v>
      </c>
      <c r="Q2558" s="17" t="str">
        <f aca="false">VLOOKUP(поверки!$F2558,'соответстиви ОТ типу'!$K$4:$M$344,2,FALSE())</f>
        <v>Датчик температуры</v>
      </c>
      <c r="R2558" s="17" t="s">
        <v>4406</v>
      </c>
      <c r="S2558" s="17" t="n">
        <v>248</v>
      </c>
      <c r="T2558" s="17" t="n">
        <v>7</v>
      </c>
      <c r="U2558" s="19" t="n">
        <f aca="false">VLOOKUP(поверки!$T2558,'Акты п-п'!$C$5:$I$57,2,FALSE())</f>
        <v>45768</v>
      </c>
      <c r="V2558" s="19" t="n">
        <f aca="false">VLOOKUP(поверки!$T2558,'Акты п-п'!$C$5:$I$57,3,FALSE())</f>
        <v>45772</v>
      </c>
      <c r="W2558" s="17" t="str">
        <f aca="false">VLOOKUP(поверки!$T2558,'Акты п-п'!$C$5:$I$57,5,FALSE())</f>
        <v>Кадыков П.Ю.</v>
      </c>
      <c r="X2558" s="17" t="n">
        <f aca="false">поверки!$G2558-поверки!$U2558</f>
        <v>3</v>
      </c>
      <c r="Y2558" s="17" t="n">
        <f aca="false">поверки!$V2558-поверки!$G2558</f>
        <v>1</v>
      </c>
      <c r="Z2558" s="17" t="str">
        <f aca="false">CONCATENATE(поверки!$Q2558," ",поверки!$S2558," номер ",поверки!$H2558)</f>
        <v>Датчик температуры 248 номер 02469061/03349082</v>
      </c>
    </row>
    <row r="2559" customFormat="false" ht="17.9" hidden="true" customHeight="false" outlineLevel="0" collapsed="false">
      <c r="B2559" s="21" t="s">
        <v>5182</v>
      </c>
      <c r="C2559" s="22" t="s">
        <v>30</v>
      </c>
      <c r="D2559" s="22" t="s">
        <v>31</v>
      </c>
      <c r="E2559" s="22"/>
      <c r="F2559" s="22" t="s">
        <v>1711</v>
      </c>
      <c r="G2559" s="23" t="n">
        <v>45771</v>
      </c>
      <c r="H2559" s="22" t="s">
        <v>5530</v>
      </c>
      <c r="I2559" s="22"/>
      <c r="J2559" s="22" t="s">
        <v>34</v>
      </c>
      <c r="K2559" s="22" t="s">
        <v>35</v>
      </c>
      <c r="L2559" s="24" t="s">
        <v>5531</v>
      </c>
      <c r="M2559" s="17" t="str">
        <f aca="false">IF(COUNTIF(поверки!$H$6:$H$3175,поверки!$H2559)&gt;1,"Дубликат","")</f>
        <v/>
      </c>
      <c r="N2559" s="17" t="str">
        <f aca="false">IF(COUNTIF(поверки!$L$6:$L$3175,поверки!$L2559)&gt;1,"Дубликат","")</f>
        <v/>
      </c>
      <c r="O2559" s="18" t="n">
        <v>2554</v>
      </c>
      <c r="P2559" s="17" t="str">
        <f aca="false">CONCATENATE(TEXT(MONTH(поверки!$G2559),"00"),"/",TEXT(поверки!$O2559,"000"), "/",TEXT(YEAR(поверки!$G2559)-2000,"00"))</f>
        <v>04/2554/25</v>
      </c>
      <c r="Q2559" s="17" t="str">
        <f aca="false">VLOOKUP(поверки!$F2559,'соответстиви ОТ типу'!$K$4:$M$344,2,FALSE())</f>
        <v>Датчик температуры</v>
      </c>
      <c r="R2559" s="17" t="s">
        <v>4406</v>
      </c>
      <c r="S2559" s="17" t="n">
        <v>248</v>
      </c>
      <c r="T2559" s="17" t="n">
        <v>7</v>
      </c>
      <c r="U2559" s="19" t="n">
        <f aca="false">VLOOKUP(поверки!$T2559,'Акты п-п'!$C$5:$I$57,2,FALSE())</f>
        <v>45768</v>
      </c>
      <c r="V2559" s="19" t="n">
        <f aca="false">VLOOKUP(поверки!$T2559,'Акты п-п'!$C$5:$I$57,3,FALSE())</f>
        <v>45772</v>
      </c>
      <c r="W2559" s="17" t="str">
        <f aca="false">VLOOKUP(поверки!$T2559,'Акты п-п'!$C$5:$I$57,5,FALSE())</f>
        <v>Кадыков П.Ю.</v>
      </c>
      <c r="X2559" s="17" t="n">
        <f aca="false">поверки!$G2559-поверки!$U2559</f>
        <v>3</v>
      </c>
      <c r="Y2559" s="17" t="n">
        <f aca="false">поверки!$V2559-поверки!$G2559</f>
        <v>1</v>
      </c>
      <c r="Z2559" s="17" t="str">
        <f aca="false">CONCATENATE(поверки!$Q2559," ",поверки!$S2559," номер ",поверки!$H2559)</f>
        <v>Датчик температуры 248 номер 02469059/03349080</v>
      </c>
    </row>
    <row r="2560" customFormat="false" ht="17.9" hidden="true" customHeight="false" outlineLevel="0" collapsed="false">
      <c r="B2560" s="21" t="s">
        <v>5182</v>
      </c>
      <c r="C2560" s="22" t="s">
        <v>30</v>
      </c>
      <c r="D2560" s="22" t="s">
        <v>31</v>
      </c>
      <c r="E2560" s="22"/>
      <c r="F2560" s="22" t="s">
        <v>1711</v>
      </c>
      <c r="G2560" s="23" t="n">
        <v>45771</v>
      </c>
      <c r="H2560" s="22" t="s">
        <v>5532</v>
      </c>
      <c r="I2560" s="22"/>
      <c r="J2560" s="22" t="s">
        <v>34</v>
      </c>
      <c r="K2560" s="22" t="s">
        <v>35</v>
      </c>
      <c r="L2560" s="24" t="s">
        <v>5533</v>
      </c>
      <c r="M2560" s="17" t="str">
        <f aca="false">IF(COUNTIF(поверки!$H$6:$H$3175,поверки!$H2560)&gt;1,"Дубликат","")</f>
        <v/>
      </c>
      <c r="N2560" s="17" t="str">
        <f aca="false">IF(COUNTIF(поверки!$L$6:$L$3175,поверки!$L2560)&gt;1,"Дубликат","")</f>
        <v/>
      </c>
      <c r="O2560" s="18" t="n">
        <v>2555</v>
      </c>
      <c r="P2560" s="17" t="str">
        <f aca="false">CONCATENATE(TEXT(MONTH(поверки!$G2560),"00"),"/",TEXT(поверки!$O2560,"000"), "/",TEXT(YEAR(поверки!$G2560)-2000,"00"))</f>
        <v>04/2555/25</v>
      </c>
      <c r="Q2560" s="17" t="str">
        <f aca="false">VLOOKUP(поверки!$F2560,'соответстиви ОТ типу'!$K$4:$M$344,2,FALSE())</f>
        <v>Датчик температуры</v>
      </c>
      <c r="R2560" s="17" t="s">
        <v>4406</v>
      </c>
      <c r="S2560" s="17" t="n">
        <v>248</v>
      </c>
      <c r="T2560" s="17" t="n">
        <v>7</v>
      </c>
      <c r="U2560" s="19" t="n">
        <f aca="false">VLOOKUP(поверки!$T2560,'Акты п-п'!$C$5:$I$57,2,FALSE())</f>
        <v>45768</v>
      </c>
      <c r="V2560" s="19" t="n">
        <f aca="false">VLOOKUP(поверки!$T2560,'Акты п-п'!$C$5:$I$57,3,FALSE())</f>
        <v>45772</v>
      </c>
      <c r="W2560" s="17" t="str">
        <f aca="false">VLOOKUP(поверки!$T2560,'Акты п-п'!$C$5:$I$57,5,FALSE())</f>
        <v>Кадыков П.Ю.</v>
      </c>
      <c r="X2560" s="17" t="n">
        <f aca="false">поверки!$G2560-поверки!$U2560</f>
        <v>3</v>
      </c>
      <c r="Y2560" s="17" t="n">
        <f aca="false">поверки!$V2560-поверки!$G2560</f>
        <v>1</v>
      </c>
      <c r="Z2560" s="17" t="str">
        <f aca="false">CONCATENATE(поверки!$Q2560," ",поверки!$S2560," номер ",поверки!$H2560)</f>
        <v>Датчик температуры 248 номер 02469180/03349201</v>
      </c>
    </row>
    <row r="2561" customFormat="false" ht="17.9" hidden="true" customHeight="false" outlineLevel="0" collapsed="false">
      <c r="B2561" s="21" t="s">
        <v>5182</v>
      </c>
      <c r="C2561" s="22" t="s">
        <v>30</v>
      </c>
      <c r="D2561" s="22" t="s">
        <v>31</v>
      </c>
      <c r="E2561" s="22"/>
      <c r="F2561" s="22" t="s">
        <v>1711</v>
      </c>
      <c r="G2561" s="23" t="n">
        <v>45771</v>
      </c>
      <c r="H2561" s="22" t="s">
        <v>5534</v>
      </c>
      <c r="I2561" s="22"/>
      <c r="J2561" s="22" t="s">
        <v>34</v>
      </c>
      <c r="K2561" s="22" t="s">
        <v>35</v>
      </c>
      <c r="L2561" s="24" t="s">
        <v>5535</v>
      </c>
      <c r="M2561" s="17" t="str">
        <f aca="false">IF(COUNTIF(поверки!$H$6:$H$3175,поверки!$H2561)&gt;1,"Дубликат","")</f>
        <v/>
      </c>
      <c r="N2561" s="17" t="str">
        <f aca="false">IF(COUNTIF(поверки!$L$6:$L$3175,поверки!$L2561)&gt;1,"Дубликат","")</f>
        <v/>
      </c>
      <c r="O2561" s="18" t="n">
        <v>2556</v>
      </c>
      <c r="P2561" s="17" t="str">
        <f aca="false">CONCATENATE(TEXT(MONTH(поверки!$G2561),"00"),"/",TEXT(поверки!$O2561,"000"), "/",TEXT(YEAR(поверки!$G2561)-2000,"00"))</f>
        <v>04/2556/25</v>
      </c>
      <c r="Q2561" s="17" t="str">
        <f aca="false">VLOOKUP(поверки!$F2561,'соответстиви ОТ типу'!$K$4:$M$344,2,FALSE())</f>
        <v>Датчик температуры</v>
      </c>
      <c r="R2561" s="17" t="s">
        <v>4406</v>
      </c>
      <c r="S2561" s="17" t="n">
        <v>248</v>
      </c>
      <c r="T2561" s="17" t="n">
        <v>7</v>
      </c>
      <c r="U2561" s="19" t="n">
        <f aca="false">VLOOKUP(поверки!$T2561,'Акты п-п'!$C$5:$I$57,2,FALSE())</f>
        <v>45768</v>
      </c>
      <c r="V2561" s="19" t="n">
        <f aca="false">VLOOKUP(поверки!$T2561,'Акты п-п'!$C$5:$I$57,3,FALSE())</f>
        <v>45772</v>
      </c>
      <c r="W2561" s="17" t="str">
        <f aca="false">VLOOKUP(поверки!$T2561,'Акты п-п'!$C$5:$I$57,5,FALSE())</f>
        <v>Кадыков П.Ю.</v>
      </c>
      <c r="X2561" s="17" t="n">
        <f aca="false">поверки!$G2561-поверки!$U2561</f>
        <v>3</v>
      </c>
      <c r="Y2561" s="17" t="n">
        <f aca="false">поверки!$V2561-поверки!$G2561</f>
        <v>1</v>
      </c>
      <c r="Z2561" s="17" t="str">
        <f aca="false">CONCATENATE(поверки!$Q2561," ",поверки!$S2561," номер ",поверки!$H2561)</f>
        <v>Датчик температуры 248 номер 02514264/03378105</v>
      </c>
    </row>
    <row r="2562" customFormat="false" ht="17.9" hidden="true" customHeight="false" outlineLevel="0" collapsed="false">
      <c r="B2562" s="21" t="s">
        <v>5182</v>
      </c>
      <c r="C2562" s="22" t="s">
        <v>30</v>
      </c>
      <c r="D2562" s="22" t="s">
        <v>31</v>
      </c>
      <c r="E2562" s="22"/>
      <c r="F2562" s="22" t="s">
        <v>1711</v>
      </c>
      <c r="G2562" s="23" t="n">
        <v>45771</v>
      </c>
      <c r="H2562" s="22" t="s">
        <v>5536</v>
      </c>
      <c r="I2562" s="22"/>
      <c r="J2562" s="22" t="s">
        <v>34</v>
      </c>
      <c r="K2562" s="22" t="s">
        <v>35</v>
      </c>
      <c r="L2562" s="24" t="s">
        <v>5537</v>
      </c>
      <c r="M2562" s="17" t="str">
        <f aca="false">IF(COUNTIF(поверки!$H$6:$H$3175,поверки!$H2562)&gt;1,"Дубликат","")</f>
        <v/>
      </c>
      <c r="N2562" s="17" t="str">
        <f aca="false">IF(COUNTIF(поверки!$L$6:$L$3175,поверки!$L2562)&gt;1,"Дубликат","")</f>
        <v/>
      </c>
      <c r="O2562" s="18" t="n">
        <v>2557</v>
      </c>
      <c r="P2562" s="17" t="str">
        <f aca="false">CONCATENATE(TEXT(MONTH(поверки!$G2562),"00"),"/",TEXT(поверки!$O2562,"000"), "/",TEXT(YEAR(поверки!$G2562)-2000,"00"))</f>
        <v>04/2557/25</v>
      </c>
      <c r="Q2562" s="17" t="str">
        <f aca="false">VLOOKUP(поверки!$F2562,'соответстиви ОТ типу'!$K$4:$M$344,2,FALSE())</f>
        <v>Датчик температуры</v>
      </c>
      <c r="R2562" s="17" t="s">
        <v>4406</v>
      </c>
      <c r="S2562" s="17" t="n">
        <v>248</v>
      </c>
      <c r="T2562" s="17" t="n">
        <v>7</v>
      </c>
      <c r="U2562" s="19" t="n">
        <f aca="false">VLOOKUP(поверки!$T2562,'Акты п-п'!$C$5:$I$57,2,FALSE())</f>
        <v>45768</v>
      </c>
      <c r="V2562" s="19" t="n">
        <f aca="false">VLOOKUP(поверки!$T2562,'Акты п-п'!$C$5:$I$57,3,FALSE())</f>
        <v>45772</v>
      </c>
      <c r="W2562" s="17" t="str">
        <f aca="false">VLOOKUP(поверки!$T2562,'Акты п-п'!$C$5:$I$57,5,FALSE())</f>
        <v>Кадыков П.Ю.</v>
      </c>
      <c r="X2562" s="17" t="n">
        <f aca="false">поверки!$G2562-поверки!$U2562</f>
        <v>3</v>
      </c>
      <c r="Y2562" s="17" t="n">
        <f aca="false">поверки!$V2562-поверки!$G2562</f>
        <v>1</v>
      </c>
      <c r="Z2562" s="17" t="str">
        <f aca="false">CONCATENATE(поверки!$Q2562," ",поверки!$S2562," номер ",поверки!$H2562)</f>
        <v>Датчик температуры 248 номер 02469177/03349198</v>
      </c>
    </row>
    <row r="2563" customFormat="false" ht="17.9" hidden="true" customHeight="false" outlineLevel="0" collapsed="false">
      <c r="B2563" s="21" t="s">
        <v>5182</v>
      </c>
      <c r="C2563" s="22" t="s">
        <v>30</v>
      </c>
      <c r="D2563" s="22" t="s">
        <v>31</v>
      </c>
      <c r="E2563" s="22"/>
      <c r="F2563" s="22" t="s">
        <v>1711</v>
      </c>
      <c r="G2563" s="23" t="n">
        <v>45771</v>
      </c>
      <c r="H2563" s="22" t="s">
        <v>5538</v>
      </c>
      <c r="I2563" s="22"/>
      <c r="J2563" s="22" t="s">
        <v>34</v>
      </c>
      <c r="K2563" s="22" t="s">
        <v>35</v>
      </c>
      <c r="L2563" s="24" t="s">
        <v>5539</v>
      </c>
      <c r="M2563" s="17" t="str">
        <f aca="false">IF(COUNTIF(поверки!$H$6:$H$3175,поверки!$H2563)&gt;1,"Дубликат","")</f>
        <v/>
      </c>
      <c r="N2563" s="17" t="str">
        <f aca="false">IF(COUNTIF(поверки!$L$6:$L$3175,поверки!$L2563)&gt;1,"Дубликат","")</f>
        <v/>
      </c>
      <c r="O2563" s="18" t="n">
        <v>2558</v>
      </c>
      <c r="P2563" s="17" t="str">
        <f aca="false">CONCATENATE(TEXT(MONTH(поверки!$G2563),"00"),"/",TEXT(поверки!$O2563,"000"), "/",TEXT(YEAR(поверки!$G2563)-2000,"00"))</f>
        <v>04/2558/25</v>
      </c>
      <c r="Q2563" s="17" t="str">
        <f aca="false">VLOOKUP(поверки!$F2563,'соответстиви ОТ типу'!$K$4:$M$344,2,FALSE())</f>
        <v>Датчик температуры</v>
      </c>
      <c r="R2563" s="17" t="s">
        <v>4406</v>
      </c>
      <c r="S2563" s="17" t="n">
        <v>248</v>
      </c>
      <c r="T2563" s="17" t="n">
        <v>7</v>
      </c>
      <c r="U2563" s="19" t="n">
        <f aca="false">VLOOKUP(поверки!$T2563,'Акты п-п'!$C$5:$I$57,2,FALSE())</f>
        <v>45768</v>
      </c>
      <c r="V2563" s="19" t="n">
        <f aca="false">VLOOKUP(поверки!$T2563,'Акты п-п'!$C$5:$I$57,3,FALSE())</f>
        <v>45772</v>
      </c>
      <c r="W2563" s="17" t="str">
        <f aca="false">VLOOKUP(поверки!$T2563,'Акты п-п'!$C$5:$I$57,5,FALSE())</f>
        <v>Кадыков П.Ю.</v>
      </c>
      <c r="X2563" s="17" t="n">
        <f aca="false">поверки!$G2563-поверки!$U2563</f>
        <v>3</v>
      </c>
      <c r="Y2563" s="17" t="n">
        <f aca="false">поверки!$V2563-поверки!$G2563</f>
        <v>1</v>
      </c>
      <c r="Z2563" s="17" t="str">
        <f aca="false">CONCATENATE(поверки!$Q2563," ",поверки!$S2563," номер ",поверки!$H2563)</f>
        <v>Датчик температуры 248 номер 02514284/03378125</v>
      </c>
    </row>
    <row r="2564" customFormat="false" ht="17.9" hidden="true" customHeight="false" outlineLevel="0" collapsed="false">
      <c r="B2564" s="21" t="s">
        <v>5182</v>
      </c>
      <c r="C2564" s="22" t="s">
        <v>30</v>
      </c>
      <c r="D2564" s="22" t="s">
        <v>31</v>
      </c>
      <c r="E2564" s="22"/>
      <c r="F2564" s="22" t="s">
        <v>1711</v>
      </c>
      <c r="G2564" s="23" t="n">
        <v>45771</v>
      </c>
      <c r="H2564" s="22" t="s">
        <v>5540</v>
      </c>
      <c r="I2564" s="22"/>
      <c r="J2564" s="22" t="s">
        <v>34</v>
      </c>
      <c r="K2564" s="22" t="s">
        <v>35</v>
      </c>
      <c r="L2564" s="24" t="s">
        <v>5541</v>
      </c>
      <c r="M2564" s="17" t="str">
        <f aca="false">IF(COUNTIF(поверки!$H$6:$H$3175,поверки!$H2564)&gt;1,"Дубликат","")</f>
        <v/>
      </c>
      <c r="N2564" s="17" t="str">
        <f aca="false">IF(COUNTIF(поверки!$L$6:$L$3175,поверки!$L2564)&gt;1,"Дубликат","")</f>
        <v/>
      </c>
      <c r="O2564" s="18" t="n">
        <v>2559</v>
      </c>
      <c r="P2564" s="17" t="str">
        <f aca="false">CONCATENATE(TEXT(MONTH(поверки!$G2564),"00"),"/",TEXT(поверки!$O2564,"000"), "/",TEXT(YEAR(поверки!$G2564)-2000,"00"))</f>
        <v>04/2559/25</v>
      </c>
      <c r="Q2564" s="17" t="str">
        <f aca="false">VLOOKUP(поверки!$F2564,'соответстиви ОТ типу'!$K$4:$M$344,2,FALSE())</f>
        <v>Датчик температуры</v>
      </c>
      <c r="R2564" s="17" t="s">
        <v>4406</v>
      </c>
      <c r="S2564" s="17" t="n">
        <v>248</v>
      </c>
      <c r="T2564" s="17" t="n">
        <v>7</v>
      </c>
      <c r="U2564" s="19" t="n">
        <f aca="false">VLOOKUP(поверки!$T2564,'Акты п-п'!$C$5:$I$57,2,FALSE())</f>
        <v>45768</v>
      </c>
      <c r="V2564" s="19" t="n">
        <f aca="false">VLOOKUP(поверки!$T2564,'Акты п-п'!$C$5:$I$57,3,FALSE())</f>
        <v>45772</v>
      </c>
      <c r="W2564" s="17" t="str">
        <f aca="false">VLOOKUP(поверки!$T2564,'Акты п-п'!$C$5:$I$57,5,FALSE())</f>
        <v>Кадыков П.Ю.</v>
      </c>
      <c r="X2564" s="17" t="n">
        <f aca="false">поверки!$G2564-поверки!$U2564</f>
        <v>3</v>
      </c>
      <c r="Y2564" s="17" t="n">
        <f aca="false">поверки!$V2564-поверки!$G2564</f>
        <v>1</v>
      </c>
      <c r="Z2564" s="17" t="str">
        <f aca="false">CONCATENATE(поверки!$Q2564," ",поверки!$S2564," номер ",поверки!$H2564)</f>
        <v>Датчик температуры 248 номер 02469053/03349074</v>
      </c>
    </row>
    <row r="2565" customFormat="false" ht="17.9" hidden="true" customHeight="false" outlineLevel="0" collapsed="false">
      <c r="B2565" s="21" t="s">
        <v>5182</v>
      </c>
      <c r="C2565" s="22" t="s">
        <v>30</v>
      </c>
      <c r="D2565" s="22" t="s">
        <v>31</v>
      </c>
      <c r="E2565" s="22"/>
      <c r="F2565" s="22" t="s">
        <v>1711</v>
      </c>
      <c r="G2565" s="23" t="n">
        <v>45771</v>
      </c>
      <c r="H2565" s="22" t="s">
        <v>5542</v>
      </c>
      <c r="I2565" s="22"/>
      <c r="J2565" s="22" t="s">
        <v>34</v>
      </c>
      <c r="K2565" s="22" t="s">
        <v>35</v>
      </c>
      <c r="L2565" s="24" t="s">
        <v>5543</v>
      </c>
      <c r="M2565" s="17" t="str">
        <f aca="false">IF(COUNTIF(поверки!$H$6:$H$3175,поверки!$H2565)&gt;1,"Дубликат","")</f>
        <v/>
      </c>
      <c r="N2565" s="17" t="str">
        <f aca="false">IF(COUNTIF(поверки!$L$6:$L$3175,поверки!$L2565)&gt;1,"Дубликат","")</f>
        <v/>
      </c>
      <c r="O2565" s="18" t="n">
        <v>2560</v>
      </c>
      <c r="P2565" s="17" t="str">
        <f aca="false">CONCATENATE(TEXT(MONTH(поверки!$G2565),"00"),"/",TEXT(поверки!$O2565,"000"), "/",TEXT(YEAR(поверки!$G2565)-2000,"00"))</f>
        <v>04/2560/25</v>
      </c>
      <c r="Q2565" s="17" t="str">
        <f aca="false">VLOOKUP(поверки!$F2565,'соответстиви ОТ типу'!$K$4:$M$344,2,FALSE())</f>
        <v>Датчик температуры</v>
      </c>
      <c r="R2565" s="17" t="s">
        <v>4406</v>
      </c>
      <c r="S2565" s="17" t="n">
        <v>248</v>
      </c>
      <c r="T2565" s="17" t="n">
        <v>7</v>
      </c>
      <c r="U2565" s="19" t="n">
        <f aca="false">VLOOKUP(поверки!$T2565,'Акты п-п'!$C$5:$I$57,2,FALSE())</f>
        <v>45768</v>
      </c>
      <c r="V2565" s="19" t="n">
        <f aca="false">VLOOKUP(поверки!$T2565,'Акты п-п'!$C$5:$I$57,3,FALSE())</f>
        <v>45772</v>
      </c>
      <c r="W2565" s="17" t="str">
        <f aca="false">VLOOKUP(поверки!$T2565,'Акты п-п'!$C$5:$I$57,5,FALSE())</f>
        <v>Кадыков П.Ю.</v>
      </c>
      <c r="X2565" s="17" t="n">
        <f aca="false">поверки!$G2565-поверки!$U2565</f>
        <v>3</v>
      </c>
      <c r="Y2565" s="17" t="n">
        <f aca="false">поверки!$V2565-поверки!$G2565</f>
        <v>1</v>
      </c>
      <c r="Z2565" s="17" t="str">
        <f aca="false">CONCATENATE(поверки!$Q2565," ",поверки!$S2565," номер ",поверки!$H2565)</f>
        <v>Датчик температуры 248 номер 02469171/03349192</v>
      </c>
    </row>
    <row r="2566" customFormat="false" ht="17.9" hidden="true" customHeight="false" outlineLevel="0" collapsed="false">
      <c r="B2566" s="21" t="s">
        <v>5182</v>
      </c>
      <c r="C2566" s="22" t="s">
        <v>30</v>
      </c>
      <c r="D2566" s="22" t="s">
        <v>31</v>
      </c>
      <c r="E2566" s="22"/>
      <c r="F2566" s="22" t="s">
        <v>1711</v>
      </c>
      <c r="G2566" s="23" t="n">
        <v>45771</v>
      </c>
      <c r="H2566" s="22" t="s">
        <v>5544</v>
      </c>
      <c r="I2566" s="22"/>
      <c r="J2566" s="22" t="s">
        <v>34</v>
      </c>
      <c r="K2566" s="22" t="s">
        <v>35</v>
      </c>
      <c r="L2566" s="24" t="s">
        <v>5545</v>
      </c>
      <c r="M2566" s="17" t="str">
        <f aca="false">IF(COUNTIF(поверки!$H$6:$H$3175,поверки!$H2566)&gt;1,"Дубликат","")</f>
        <v/>
      </c>
      <c r="N2566" s="17" t="str">
        <f aca="false">IF(COUNTIF(поверки!$L$6:$L$3175,поверки!$L2566)&gt;1,"Дубликат","")</f>
        <v/>
      </c>
      <c r="O2566" s="18" t="n">
        <v>2561</v>
      </c>
      <c r="P2566" s="17" t="str">
        <f aca="false">CONCATENATE(TEXT(MONTH(поверки!$G2566),"00"),"/",TEXT(поверки!$O2566,"000"), "/",TEXT(YEAR(поверки!$G2566)-2000,"00"))</f>
        <v>04/2561/25</v>
      </c>
      <c r="Q2566" s="17" t="str">
        <f aca="false">VLOOKUP(поверки!$F2566,'соответстиви ОТ типу'!$K$4:$M$344,2,FALSE())</f>
        <v>Датчик температуры</v>
      </c>
      <c r="R2566" s="17" t="s">
        <v>4406</v>
      </c>
      <c r="S2566" s="17" t="n">
        <v>248</v>
      </c>
      <c r="T2566" s="17" t="n">
        <v>7</v>
      </c>
      <c r="U2566" s="19" t="n">
        <f aca="false">VLOOKUP(поверки!$T2566,'Акты п-п'!$C$5:$I$57,2,FALSE())</f>
        <v>45768</v>
      </c>
      <c r="V2566" s="19" t="n">
        <f aca="false">VLOOKUP(поверки!$T2566,'Акты п-п'!$C$5:$I$57,3,FALSE())</f>
        <v>45772</v>
      </c>
      <c r="W2566" s="17" t="str">
        <f aca="false">VLOOKUP(поверки!$T2566,'Акты п-п'!$C$5:$I$57,5,FALSE())</f>
        <v>Кадыков П.Ю.</v>
      </c>
      <c r="X2566" s="17" t="n">
        <f aca="false">поверки!$G2566-поверки!$U2566</f>
        <v>3</v>
      </c>
      <c r="Y2566" s="17" t="n">
        <f aca="false">поверки!$V2566-поверки!$G2566</f>
        <v>1</v>
      </c>
      <c r="Z2566" s="17" t="str">
        <f aca="false">CONCATENATE(поверки!$Q2566," ",поверки!$S2566," номер ",поверки!$H2566)</f>
        <v>Датчик температуры 248 номер 02469170/03349191</v>
      </c>
    </row>
    <row r="2567" customFormat="false" ht="17.9" hidden="true" customHeight="false" outlineLevel="0" collapsed="false">
      <c r="B2567" s="21" t="s">
        <v>5182</v>
      </c>
      <c r="C2567" s="22" t="s">
        <v>30</v>
      </c>
      <c r="D2567" s="22" t="s">
        <v>31</v>
      </c>
      <c r="E2567" s="22"/>
      <c r="F2567" s="22" t="s">
        <v>1711</v>
      </c>
      <c r="G2567" s="23" t="n">
        <v>45771</v>
      </c>
      <c r="H2567" s="22" t="s">
        <v>5546</v>
      </c>
      <c r="I2567" s="22"/>
      <c r="J2567" s="22" t="s">
        <v>34</v>
      </c>
      <c r="K2567" s="22" t="s">
        <v>35</v>
      </c>
      <c r="L2567" s="24" t="s">
        <v>5547</v>
      </c>
      <c r="M2567" s="17" t="str">
        <f aca="false">IF(COUNTIF(поверки!$H$6:$H$3175,поверки!$H2567)&gt;1,"Дубликат","")</f>
        <v/>
      </c>
      <c r="N2567" s="17" t="str">
        <f aca="false">IF(COUNTIF(поверки!$L$6:$L$3175,поверки!$L2567)&gt;1,"Дубликат","")</f>
        <v/>
      </c>
      <c r="O2567" s="18" t="n">
        <v>2562</v>
      </c>
      <c r="P2567" s="17" t="str">
        <f aca="false">CONCATENATE(TEXT(MONTH(поверки!$G2567),"00"),"/",TEXT(поверки!$O2567,"000"), "/",TEXT(YEAR(поверки!$G2567)-2000,"00"))</f>
        <v>04/2562/25</v>
      </c>
      <c r="Q2567" s="17" t="str">
        <f aca="false">VLOOKUP(поверки!$F2567,'соответстиви ОТ типу'!$K$4:$M$344,2,FALSE())</f>
        <v>Датчик температуры</v>
      </c>
      <c r="R2567" s="17" t="s">
        <v>4406</v>
      </c>
      <c r="S2567" s="17" t="n">
        <v>248</v>
      </c>
      <c r="T2567" s="17" t="n">
        <v>7</v>
      </c>
      <c r="U2567" s="19" t="n">
        <f aca="false">VLOOKUP(поверки!$T2567,'Акты п-п'!$C$5:$I$57,2,FALSE())</f>
        <v>45768</v>
      </c>
      <c r="V2567" s="19" t="n">
        <f aca="false">VLOOKUP(поверки!$T2567,'Акты п-п'!$C$5:$I$57,3,FALSE())</f>
        <v>45772</v>
      </c>
      <c r="W2567" s="17" t="str">
        <f aca="false">VLOOKUP(поверки!$T2567,'Акты п-п'!$C$5:$I$57,5,FALSE())</f>
        <v>Кадыков П.Ю.</v>
      </c>
      <c r="X2567" s="17" t="n">
        <f aca="false">поверки!$G2567-поверки!$U2567</f>
        <v>3</v>
      </c>
      <c r="Y2567" s="17" t="n">
        <f aca="false">поверки!$V2567-поверки!$G2567</f>
        <v>1</v>
      </c>
      <c r="Z2567" s="17" t="str">
        <f aca="false">CONCATENATE(поверки!$Q2567," ",поверки!$S2567," номер ",поверки!$H2567)</f>
        <v>Датчик температуры 248 номер 02469142/03349163</v>
      </c>
    </row>
    <row r="2568" customFormat="false" ht="17.9" hidden="true" customHeight="false" outlineLevel="0" collapsed="false">
      <c r="B2568" s="21" t="s">
        <v>5182</v>
      </c>
      <c r="C2568" s="22" t="s">
        <v>30</v>
      </c>
      <c r="D2568" s="22" t="s">
        <v>31</v>
      </c>
      <c r="E2568" s="22"/>
      <c r="F2568" s="22" t="s">
        <v>1711</v>
      </c>
      <c r="G2568" s="23" t="n">
        <v>45771</v>
      </c>
      <c r="H2568" s="22" t="s">
        <v>5548</v>
      </c>
      <c r="I2568" s="22"/>
      <c r="J2568" s="22" t="s">
        <v>34</v>
      </c>
      <c r="K2568" s="22" t="s">
        <v>35</v>
      </c>
      <c r="L2568" s="24" t="s">
        <v>5549</v>
      </c>
      <c r="M2568" s="17" t="str">
        <f aca="false">IF(COUNTIF(поверки!$H$6:$H$3175,поверки!$H2568)&gt;1,"Дубликат","")</f>
        <v/>
      </c>
      <c r="N2568" s="17" t="str">
        <f aca="false">IF(COUNTIF(поверки!$L$6:$L$3175,поверки!$L2568)&gt;1,"Дубликат","")</f>
        <v/>
      </c>
      <c r="O2568" s="18" t="n">
        <v>2563</v>
      </c>
      <c r="P2568" s="17" t="str">
        <f aca="false">CONCATENATE(TEXT(MONTH(поверки!$G2568),"00"),"/",TEXT(поверки!$O2568,"000"), "/",TEXT(YEAR(поверки!$G2568)-2000,"00"))</f>
        <v>04/2563/25</v>
      </c>
      <c r="Q2568" s="17" t="str">
        <f aca="false">VLOOKUP(поверки!$F2568,'соответстиви ОТ типу'!$K$4:$M$344,2,FALSE())</f>
        <v>Датчик температуры</v>
      </c>
      <c r="R2568" s="17" t="s">
        <v>4406</v>
      </c>
      <c r="S2568" s="17" t="n">
        <v>248</v>
      </c>
      <c r="T2568" s="17" t="n">
        <v>7</v>
      </c>
      <c r="U2568" s="19" t="n">
        <f aca="false">VLOOKUP(поверки!$T2568,'Акты п-п'!$C$5:$I$57,2,FALSE())</f>
        <v>45768</v>
      </c>
      <c r="V2568" s="19" t="n">
        <f aca="false">VLOOKUP(поверки!$T2568,'Акты п-п'!$C$5:$I$57,3,FALSE())</f>
        <v>45772</v>
      </c>
      <c r="W2568" s="17" t="str">
        <f aca="false">VLOOKUP(поверки!$T2568,'Акты п-п'!$C$5:$I$57,5,FALSE())</f>
        <v>Кадыков П.Ю.</v>
      </c>
      <c r="X2568" s="17" t="n">
        <f aca="false">поверки!$G2568-поверки!$U2568</f>
        <v>3</v>
      </c>
      <c r="Y2568" s="17" t="n">
        <f aca="false">поверки!$V2568-поверки!$G2568</f>
        <v>1</v>
      </c>
      <c r="Z2568" s="17" t="str">
        <f aca="false">CONCATENATE(поверки!$Q2568," ",поверки!$S2568," номер ",поверки!$H2568)</f>
        <v>Датчик температуры 248 номер 02469169/03349190</v>
      </c>
    </row>
    <row r="2569" customFormat="false" ht="17.9" hidden="true" customHeight="false" outlineLevel="0" collapsed="false">
      <c r="B2569" s="21" t="s">
        <v>5182</v>
      </c>
      <c r="C2569" s="22" t="s">
        <v>30</v>
      </c>
      <c r="D2569" s="22" t="s">
        <v>31</v>
      </c>
      <c r="E2569" s="22"/>
      <c r="F2569" s="22" t="s">
        <v>1711</v>
      </c>
      <c r="G2569" s="23" t="n">
        <v>45771</v>
      </c>
      <c r="H2569" s="22" t="s">
        <v>5550</v>
      </c>
      <c r="I2569" s="22"/>
      <c r="J2569" s="22" t="s">
        <v>34</v>
      </c>
      <c r="K2569" s="22" t="s">
        <v>35</v>
      </c>
      <c r="L2569" s="24" t="s">
        <v>5551</v>
      </c>
      <c r="M2569" s="17" t="str">
        <f aca="false">IF(COUNTIF(поверки!$H$6:$H$3175,поверки!$H2569)&gt;1,"Дубликат","")</f>
        <v/>
      </c>
      <c r="N2569" s="17" t="str">
        <f aca="false">IF(COUNTIF(поверки!$L$6:$L$3175,поверки!$L2569)&gt;1,"Дубликат","")</f>
        <v/>
      </c>
      <c r="O2569" s="18" t="n">
        <v>2564</v>
      </c>
      <c r="P2569" s="17" t="str">
        <f aca="false">CONCATENATE(TEXT(MONTH(поверки!$G2569),"00"),"/",TEXT(поверки!$O2569,"000"), "/",TEXT(YEAR(поверки!$G2569)-2000,"00"))</f>
        <v>04/2564/25</v>
      </c>
      <c r="Q2569" s="17" t="str">
        <f aca="false">VLOOKUP(поверки!$F2569,'соответстиви ОТ типу'!$K$4:$M$344,2,FALSE())</f>
        <v>Датчик температуры</v>
      </c>
      <c r="R2569" s="17" t="s">
        <v>4406</v>
      </c>
      <c r="S2569" s="17" t="n">
        <v>248</v>
      </c>
      <c r="T2569" s="17" t="n">
        <v>7</v>
      </c>
      <c r="U2569" s="19" t="n">
        <f aca="false">VLOOKUP(поверки!$T2569,'Акты п-п'!$C$5:$I$57,2,FALSE())</f>
        <v>45768</v>
      </c>
      <c r="V2569" s="19" t="n">
        <f aca="false">VLOOKUP(поверки!$T2569,'Акты п-п'!$C$5:$I$57,3,FALSE())</f>
        <v>45772</v>
      </c>
      <c r="W2569" s="17" t="str">
        <f aca="false">VLOOKUP(поверки!$T2569,'Акты п-п'!$C$5:$I$57,5,FALSE())</f>
        <v>Кадыков П.Ю.</v>
      </c>
      <c r="X2569" s="17" t="n">
        <f aca="false">поверки!$G2569-поверки!$U2569</f>
        <v>3</v>
      </c>
      <c r="Y2569" s="17" t="n">
        <f aca="false">поверки!$V2569-поверки!$G2569</f>
        <v>1</v>
      </c>
      <c r="Z2569" s="17" t="str">
        <f aca="false">CONCATENATE(поверки!$Q2569," ",поверки!$S2569," номер ",поверки!$H2569)</f>
        <v>Датчик температуры 248 номер 02469166/03349187</v>
      </c>
    </row>
    <row r="2570" customFormat="false" ht="17.9" hidden="true" customHeight="false" outlineLevel="0" collapsed="false">
      <c r="B2570" s="21" t="s">
        <v>5182</v>
      </c>
      <c r="C2570" s="22" t="s">
        <v>30</v>
      </c>
      <c r="D2570" s="22" t="s">
        <v>31</v>
      </c>
      <c r="E2570" s="22"/>
      <c r="F2570" s="22" t="s">
        <v>1711</v>
      </c>
      <c r="G2570" s="23" t="n">
        <v>45771</v>
      </c>
      <c r="H2570" s="22" t="s">
        <v>5552</v>
      </c>
      <c r="I2570" s="22"/>
      <c r="J2570" s="22" t="s">
        <v>34</v>
      </c>
      <c r="K2570" s="22" t="s">
        <v>35</v>
      </c>
      <c r="L2570" s="24" t="s">
        <v>5553</v>
      </c>
      <c r="M2570" s="17" t="str">
        <f aca="false">IF(COUNTIF(поверки!$H$6:$H$3175,поверки!$H2570)&gt;1,"Дубликат","")</f>
        <v/>
      </c>
      <c r="N2570" s="17" t="str">
        <f aca="false">IF(COUNTIF(поверки!$L$6:$L$3175,поверки!$L2570)&gt;1,"Дубликат","")</f>
        <v/>
      </c>
      <c r="O2570" s="18" t="n">
        <v>2565</v>
      </c>
      <c r="P2570" s="17" t="str">
        <f aca="false">CONCATENATE(TEXT(MONTH(поверки!$G2570),"00"),"/",TEXT(поверки!$O2570,"000"), "/",TEXT(YEAR(поверки!$G2570)-2000,"00"))</f>
        <v>04/2565/25</v>
      </c>
      <c r="Q2570" s="17" t="str">
        <f aca="false">VLOOKUP(поверки!$F2570,'соответстиви ОТ типу'!$K$4:$M$344,2,FALSE())</f>
        <v>Датчик температуры</v>
      </c>
      <c r="R2570" s="17" t="s">
        <v>4406</v>
      </c>
      <c r="S2570" s="17" t="n">
        <v>248</v>
      </c>
      <c r="T2570" s="17" t="n">
        <v>7</v>
      </c>
      <c r="U2570" s="19" t="n">
        <f aca="false">VLOOKUP(поверки!$T2570,'Акты п-п'!$C$5:$I$57,2,FALSE())</f>
        <v>45768</v>
      </c>
      <c r="V2570" s="19" t="n">
        <f aca="false">VLOOKUP(поверки!$T2570,'Акты п-п'!$C$5:$I$57,3,FALSE())</f>
        <v>45772</v>
      </c>
      <c r="W2570" s="17" t="str">
        <f aca="false">VLOOKUP(поверки!$T2570,'Акты п-п'!$C$5:$I$57,5,FALSE())</f>
        <v>Кадыков П.Ю.</v>
      </c>
      <c r="X2570" s="17" t="n">
        <f aca="false">поверки!$G2570-поверки!$U2570</f>
        <v>3</v>
      </c>
      <c r="Y2570" s="17" t="n">
        <f aca="false">поверки!$V2570-поверки!$G2570</f>
        <v>1</v>
      </c>
      <c r="Z2570" s="17" t="str">
        <f aca="false">CONCATENATE(поверки!$Q2570," ",поверки!$S2570," номер ",поверки!$H2570)</f>
        <v>Датчик температуры 248 номер 02469155/03349176</v>
      </c>
    </row>
    <row r="2571" customFormat="false" ht="17.9" hidden="true" customHeight="false" outlineLevel="0" collapsed="false">
      <c r="B2571" s="21" t="s">
        <v>5182</v>
      </c>
      <c r="C2571" s="22" t="s">
        <v>30</v>
      </c>
      <c r="D2571" s="22" t="s">
        <v>31</v>
      </c>
      <c r="E2571" s="22"/>
      <c r="F2571" s="22" t="s">
        <v>1711</v>
      </c>
      <c r="G2571" s="23" t="n">
        <v>45771</v>
      </c>
      <c r="H2571" s="22" t="s">
        <v>5554</v>
      </c>
      <c r="I2571" s="22"/>
      <c r="J2571" s="22" t="s">
        <v>34</v>
      </c>
      <c r="K2571" s="22" t="s">
        <v>35</v>
      </c>
      <c r="L2571" s="24" t="s">
        <v>5555</v>
      </c>
      <c r="M2571" s="17" t="str">
        <f aca="false">IF(COUNTIF(поверки!$H$6:$H$3175,поверки!$H2571)&gt;1,"Дубликат","")</f>
        <v/>
      </c>
      <c r="N2571" s="17" t="str">
        <f aca="false">IF(COUNTIF(поверки!$L$6:$L$3175,поверки!$L2571)&gt;1,"Дубликат","")</f>
        <v/>
      </c>
      <c r="O2571" s="18" t="n">
        <v>2566</v>
      </c>
      <c r="P2571" s="17" t="str">
        <f aca="false">CONCATENATE(TEXT(MONTH(поверки!$G2571),"00"),"/",TEXT(поверки!$O2571,"000"), "/",TEXT(YEAR(поверки!$G2571)-2000,"00"))</f>
        <v>04/2566/25</v>
      </c>
      <c r="Q2571" s="17" t="str">
        <f aca="false">VLOOKUP(поверки!$F2571,'соответстиви ОТ типу'!$K$4:$M$344,2,FALSE())</f>
        <v>Датчик температуры</v>
      </c>
      <c r="R2571" s="17" t="s">
        <v>4406</v>
      </c>
      <c r="S2571" s="17" t="n">
        <v>248</v>
      </c>
      <c r="T2571" s="17" t="n">
        <v>7</v>
      </c>
      <c r="U2571" s="19" t="n">
        <f aca="false">VLOOKUP(поверки!$T2571,'Акты п-п'!$C$5:$I$57,2,FALSE())</f>
        <v>45768</v>
      </c>
      <c r="V2571" s="19" t="n">
        <f aca="false">VLOOKUP(поверки!$T2571,'Акты п-п'!$C$5:$I$57,3,FALSE())</f>
        <v>45772</v>
      </c>
      <c r="W2571" s="17" t="str">
        <f aca="false">VLOOKUP(поверки!$T2571,'Акты п-п'!$C$5:$I$57,5,FALSE())</f>
        <v>Кадыков П.Ю.</v>
      </c>
      <c r="X2571" s="17" t="n">
        <f aca="false">поверки!$G2571-поверки!$U2571</f>
        <v>3</v>
      </c>
      <c r="Y2571" s="17" t="n">
        <f aca="false">поверки!$V2571-поверки!$G2571</f>
        <v>1</v>
      </c>
      <c r="Z2571" s="17" t="str">
        <f aca="false">CONCATENATE(поверки!$Q2571," ",поверки!$S2571," номер ",поверки!$H2571)</f>
        <v>Датчик температуры 248 номер 02469146/03349167</v>
      </c>
    </row>
    <row r="2572" customFormat="false" ht="17.9" hidden="true" customHeight="false" outlineLevel="0" collapsed="false">
      <c r="B2572" s="21" t="s">
        <v>5182</v>
      </c>
      <c r="C2572" s="22" t="s">
        <v>30</v>
      </c>
      <c r="D2572" s="22" t="s">
        <v>31</v>
      </c>
      <c r="E2572" s="22"/>
      <c r="F2572" s="22" t="s">
        <v>1711</v>
      </c>
      <c r="G2572" s="23" t="n">
        <v>45771</v>
      </c>
      <c r="H2572" s="22" t="s">
        <v>5556</v>
      </c>
      <c r="I2572" s="22"/>
      <c r="J2572" s="22" t="s">
        <v>34</v>
      </c>
      <c r="K2572" s="22" t="s">
        <v>35</v>
      </c>
      <c r="L2572" s="24" t="s">
        <v>5557</v>
      </c>
      <c r="M2572" s="17" t="str">
        <f aca="false">IF(COUNTIF(поверки!$H$6:$H$3175,поверки!$H2572)&gt;1,"Дубликат","")</f>
        <v/>
      </c>
      <c r="N2572" s="17" t="str">
        <f aca="false">IF(COUNTIF(поверки!$L$6:$L$3175,поверки!$L2572)&gt;1,"Дубликат","")</f>
        <v/>
      </c>
      <c r="O2572" s="18" t="n">
        <v>2567</v>
      </c>
      <c r="P2572" s="17" t="str">
        <f aca="false">CONCATENATE(TEXT(MONTH(поверки!$G2572),"00"),"/",TEXT(поверки!$O2572,"000"), "/",TEXT(YEAR(поверки!$G2572)-2000,"00"))</f>
        <v>04/2567/25</v>
      </c>
      <c r="Q2572" s="17" t="str">
        <f aca="false">VLOOKUP(поверки!$F2572,'соответстиви ОТ типу'!$K$4:$M$344,2,FALSE())</f>
        <v>Датчик температуры</v>
      </c>
      <c r="R2572" s="17" t="s">
        <v>4406</v>
      </c>
      <c r="S2572" s="17" t="n">
        <v>248</v>
      </c>
      <c r="T2572" s="17" t="n">
        <v>7</v>
      </c>
      <c r="U2572" s="19" t="n">
        <f aca="false">VLOOKUP(поверки!$T2572,'Акты п-п'!$C$5:$I$57,2,FALSE())</f>
        <v>45768</v>
      </c>
      <c r="V2572" s="19" t="n">
        <f aca="false">VLOOKUP(поверки!$T2572,'Акты п-п'!$C$5:$I$57,3,FALSE())</f>
        <v>45772</v>
      </c>
      <c r="W2572" s="17" t="str">
        <f aca="false">VLOOKUP(поверки!$T2572,'Акты п-п'!$C$5:$I$57,5,FALSE())</f>
        <v>Кадыков П.Ю.</v>
      </c>
      <c r="X2572" s="17" t="n">
        <f aca="false">поверки!$G2572-поверки!$U2572</f>
        <v>3</v>
      </c>
      <c r="Y2572" s="17" t="n">
        <f aca="false">поверки!$V2572-поверки!$G2572</f>
        <v>1</v>
      </c>
      <c r="Z2572" s="17" t="str">
        <f aca="false">CONCATENATE(поверки!$Q2572," ",поверки!$S2572," номер ",поверки!$H2572)</f>
        <v>Датчик температуры 248 номер 02469147/03349168</v>
      </c>
    </row>
    <row r="2573" customFormat="false" ht="17.9" hidden="true" customHeight="false" outlineLevel="0" collapsed="false">
      <c r="B2573" s="21" t="s">
        <v>5182</v>
      </c>
      <c r="C2573" s="22" t="s">
        <v>30</v>
      </c>
      <c r="D2573" s="22" t="s">
        <v>31</v>
      </c>
      <c r="E2573" s="22"/>
      <c r="F2573" s="22" t="s">
        <v>1711</v>
      </c>
      <c r="G2573" s="23" t="n">
        <v>45771</v>
      </c>
      <c r="H2573" s="22" t="s">
        <v>5558</v>
      </c>
      <c r="I2573" s="22"/>
      <c r="J2573" s="22" t="s">
        <v>34</v>
      </c>
      <c r="K2573" s="22" t="s">
        <v>35</v>
      </c>
      <c r="L2573" s="24" t="s">
        <v>5559</v>
      </c>
      <c r="M2573" s="17" t="str">
        <f aca="false">IF(COUNTIF(поверки!$H$6:$H$3175,поверки!$H2573)&gt;1,"Дубликат","")</f>
        <v/>
      </c>
      <c r="N2573" s="17" t="str">
        <f aca="false">IF(COUNTIF(поверки!$L$6:$L$3175,поверки!$L2573)&gt;1,"Дубликат","")</f>
        <v/>
      </c>
      <c r="O2573" s="18" t="n">
        <v>2568</v>
      </c>
      <c r="P2573" s="17" t="str">
        <f aca="false">CONCATENATE(TEXT(MONTH(поверки!$G2573),"00"),"/",TEXT(поверки!$O2573,"000"), "/",TEXT(YEAR(поверки!$G2573)-2000,"00"))</f>
        <v>04/2568/25</v>
      </c>
      <c r="Q2573" s="17" t="str">
        <f aca="false">VLOOKUP(поверки!$F2573,'соответстиви ОТ типу'!$K$4:$M$344,2,FALSE())</f>
        <v>Датчик температуры</v>
      </c>
      <c r="R2573" s="17" t="s">
        <v>4406</v>
      </c>
      <c r="S2573" s="17" t="n">
        <v>248</v>
      </c>
      <c r="T2573" s="17" t="n">
        <v>7</v>
      </c>
      <c r="U2573" s="19" t="n">
        <f aca="false">VLOOKUP(поверки!$T2573,'Акты п-п'!$C$5:$I$57,2,FALSE())</f>
        <v>45768</v>
      </c>
      <c r="V2573" s="19" t="n">
        <f aca="false">VLOOKUP(поверки!$T2573,'Акты п-п'!$C$5:$I$57,3,FALSE())</f>
        <v>45772</v>
      </c>
      <c r="W2573" s="17" t="str">
        <f aca="false">VLOOKUP(поверки!$T2573,'Акты п-п'!$C$5:$I$57,5,FALSE())</f>
        <v>Кадыков П.Ю.</v>
      </c>
      <c r="X2573" s="17" t="n">
        <f aca="false">поверки!$G2573-поверки!$U2573</f>
        <v>3</v>
      </c>
      <c r="Y2573" s="17" t="n">
        <f aca="false">поверки!$V2573-поверки!$G2573</f>
        <v>1</v>
      </c>
      <c r="Z2573" s="17" t="str">
        <f aca="false">CONCATENATE(поверки!$Q2573," ",поверки!$S2573," номер ",поверки!$H2573)</f>
        <v>Датчик температуры 248 номер 02469148/03349169</v>
      </c>
    </row>
    <row r="2574" customFormat="false" ht="17.9" hidden="true" customHeight="false" outlineLevel="0" collapsed="false">
      <c r="B2574" s="21" t="s">
        <v>5182</v>
      </c>
      <c r="C2574" s="22" t="s">
        <v>30</v>
      </c>
      <c r="D2574" s="22" t="s">
        <v>31</v>
      </c>
      <c r="E2574" s="22"/>
      <c r="F2574" s="22" t="s">
        <v>1711</v>
      </c>
      <c r="G2574" s="23" t="n">
        <v>45771</v>
      </c>
      <c r="H2574" s="22" t="s">
        <v>5560</v>
      </c>
      <c r="I2574" s="22"/>
      <c r="J2574" s="22" t="s">
        <v>34</v>
      </c>
      <c r="K2574" s="22" t="s">
        <v>35</v>
      </c>
      <c r="L2574" s="24" t="s">
        <v>5561</v>
      </c>
      <c r="M2574" s="17" t="str">
        <f aca="false">IF(COUNTIF(поверки!$H$6:$H$3175,поверки!$H2574)&gt;1,"Дубликат","")</f>
        <v/>
      </c>
      <c r="N2574" s="17" t="str">
        <f aca="false">IF(COUNTIF(поверки!$L$6:$L$3175,поверки!$L2574)&gt;1,"Дубликат","")</f>
        <v/>
      </c>
      <c r="O2574" s="18" t="n">
        <v>2569</v>
      </c>
      <c r="P2574" s="17" t="str">
        <f aca="false">CONCATENATE(TEXT(MONTH(поверки!$G2574),"00"),"/",TEXT(поверки!$O2574,"000"), "/",TEXT(YEAR(поверки!$G2574)-2000,"00"))</f>
        <v>04/2569/25</v>
      </c>
      <c r="Q2574" s="17" t="str">
        <f aca="false">VLOOKUP(поверки!$F2574,'соответстиви ОТ типу'!$K$4:$M$344,2,FALSE())</f>
        <v>Датчик температуры</v>
      </c>
      <c r="R2574" s="17" t="s">
        <v>4406</v>
      </c>
      <c r="S2574" s="17" t="n">
        <v>248</v>
      </c>
      <c r="T2574" s="17" t="n">
        <v>7</v>
      </c>
      <c r="U2574" s="19" t="n">
        <f aca="false">VLOOKUP(поверки!$T2574,'Акты п-п'!$C$5:$I$57,2,FALSE())</f>
        <v>45768</v>
      </c>
      <c r="V2574" s="19" t="n">
        <f aca="false">VLOOKUP(поверки!$T2574,'Акты п-п'!$C$5:$I$57,3,FALSE())</f>
        <v>45772</v>
      </c>
      <c r="W2574" s="17" t="str">
        <f aca="false">VLOOKUP(поверки!$T2574,'Акты п-п'!$C$5:$I$57,5,FALSE())</f>
        <v>Кадыков П.Ю.</v>
      </c>
      <c r="X2574" s="17" t="n">
        <f aca="false">поверки!$G2574-поверки!$U2574</f>
        <v>3</v>
      </c>
      <c r="Y2574" s="17" t="n">
        <f aca="false">поверки!$V2574-поверки!$G2574</f>
        <v>1</v>
      </c>
      <c r="Z2574" s="17" t="str">
        <f aca="false">CONCATENATE(поверки!$Q2574," ",поверки!$S2574," номер ",поверки!$H2574)</f>
        <v>Датчик температуры 248 номер 02469112/03349133</v>
      </c>
    </row>
    <row r="2575" customFormat="false" ht="17.9" hidden="true" customHeight="false" outlineLevel="0" collapsed="false">
      <c r="B2575" s="21" t="s">
        <v>5182</v>
      </c>
      <c r="C2575" s="22" t="s">
        <v>30</v>
      </c>
      <c r="D2575" s="22" t="s">
        <v>31</v>
      </c>
      <c r="E2575" s="22"/>
      <c r="F2575" s="22" t="s">
        <v>1711</v>
      </c>
      <c r="G2575" s="23" t="n">
        <v>45771</v>
      </c>
      <c r="H2575" s="22" t="s">
        <v>5562</v>
      </c>
      <c r="I2575" s="22"/>
      <c r="J2575" s="22" t="s">
        <v>34</v>
      </c>
      <c r="K2575" s="22" t="s">
        <v>35</v>
      </c>
      <c r="L2575" s="24" t="s">
        <v>5563</v>
      </c>
      <c r="M2575" s="17" t="str">
        <f aca="false">IF(COUNTIF(поверки!$H$6:$H$3175,поверки!$H2575)&gt;1,"Дубликат","")</f>
        <v/>
      </c>
      <c r="N2575" s="17" t="str">
        <f aca="false">IF(COUNTIF(поверки!$L$6:$L$3175,поверки!$L2575)&gt;1,"Дубликат","")</f>
        <v/>
      </c>
      <c r="O2575" s="18" t="n">
        <v>2570</v>
      </c>
      <c r="P2575" s="17" t="str">
        <f aca="false">CONCATENATE(TEXT(MONTH(поверки!$G2575),"00"),"/",TEXT(поверки!$O2575,"000"), "/",TEXT(YEAR(поверки!$G2575)-2000,"00"))</f>
        <v>04/2570/25</v>
      </c>
      <c r="Q2575" s="17" t="str">
        <f aca="false">VLOOKUP(поверки!$F2575,'соответстиви ОТ типу'!$K$4:$M$344,2,FALSE())</f>
        <v>Датчик температуры</v>
      </c>
      <c r="R2575" s="17" t="s">
        <v>4406</v>
      </c>
      <c r="S2575" s="17" t="n">
        <v>248</v>
      </c>
      <c r="T2575" s="17" t="n">
        <v>7</v>
      </c>
      <c r="U2575" s="19" t="n">
        <f aca="false">VLOOKUP(поверки!$T2575,'Акты п-п'!$C$5:$I$57,2,FALSE())</f>
        <v>45768</v>
      </c>
      <c r="V2575" s="19" t="n">
        <f aca="false">VLOOKUP(поверки!$T2575,'Акты п-п'!$C$5:$I$57,3,FALSE())</f>
        <v>45772</v>
      </c>
      <c r="W2575" s="17" t="str">
        <f aca="false">VLOOKUP(поверки!$T2575,'Акты п-п'!$C$5:$I$57,5,FALSE())</f>
        <v>Кадыков П.Ю.</v>
      </c>
      <c r="X2575" s="17" t="n">
        <f aca="false">поверки!$G2575-поверки!$U2575</f>
        <v>3</v>
      </c>
      <c r="Y2575" s="17" t="n">
        <f aca="false">поверки!$V2575-поверки!$G2575</f>
        <v>1</v>
      </c>
      <c r="Z2575" s="17" t="str">
        <f aca="false">CONCATENATE(поверки!$Q2575," ",поверки!$S2575," номер ",поверки!$H2575)</f>
        <v>Датчик температуры 248 номер 02469143/03310279</v>
      </c>
    </row>
    <row r="2576" customFormat="false" ht="17.9" hidden="true" customHeight="false" outlineLevel="0" collapsed="false">
      <c r="B2576" s="21" t="s">
        <v>5182</v>
      </c>
      <c r="C2576" s="22" t="s">
        <v>30</v>
      </c>
      <c r="D2576" s="22" t="s">
        <v>31</v>
      </c>
      <c r="E2576" s="22"/>
      <c r="F2576" s="22" t="s">
        <v>1711</v>
      </c>
      <c r="G2576" s="23" t="n">
        <v>45771</v>
      </c>
      <c r="H2576" s="22" t="s">
        <v>5564</v>
      </c>
      <c r="I2576" s="22"/>
      <c r="J2576" s="22" t="s">
        <v>34</v>
      </c>
      <c r="K2576" s="22" t="s">
        <v>35</v>
      </c>
      <c r="L2576" s="24" t="s">
        <v>5565</v>
      </c>
      <c r="M2576" s="17" t="str">
        <f aca="false">IF(COUNTIF(поверки!$H$6:$H$3175,поверки!$H2576)&gt;1,"Дубликат","")</f>
        <v/>
      </c>
      <c r="N2576" s="17" t="str">
        <f aca="false">IF(COUNTIF(поверки!$L$6:$L$3175,поверки!$L2576)&gt;1,"Дубликат","")</f>
        <v/>
      </c>
      <c r="O2576" s="18" t="n">
        <v>2571</v>
      </c>
      <c r="P2576" s="17" t="str">
        <f aca="false">CONCATENATE(TEXT(MONTH(поверки!$G2576),"00"),"/",TEXT(поверки!$O2576,"000"), "/",TEXT(YEAR(поверки!$G2576)-2000,"00"))</f>
        <v>04/2571/25</v>
      </c>
      <c r="Q2576" s="17" t="str">
        <f aca="false">VLOOKUP(поверки!$F2576,'соответстиви ОТ типу'!$K$4:$M$344,2,FALSE())</f>
        <v>Датчик температуры</v>
      </c>
      <c r="R2576" s="17" t="s">
        <v>4406</v>
      </c>
      <c r="S2576" s="17" t="n">
        <v>248</v>
      </c>
      <c r="T2576" s="17" t="n">
        <v>7</v>
      </c>
      <c r="U2576" s="19" t="n">
        <f aca="false">VLOOKUP(поверки!$T2576,'Акты п-п'!$C$5:$I$57,2,FALSE())</f>
        <v>45768</v>
      </c>
      <c r="V2576" s="19" t="n">
        <f aca="false">VLOOKUP(поверки!$T2576,'Акты п-п'!$C$5:$I$57,3,FALSE())</f>
        <v>45772</v>
      </c>
      <c r="W2576" s="17" t="str">
        <f aca="false">VLOOKUP(поверки!$T2576,'Акты п-п'!$C$5:$I$57,5,FALSE())</f>
        <v>Кадыков П.Ю.</v>
      </c>
      <c r="X2576" s="17" t="n">
        <f aca="false">поверки!$G2576-поверки!$U2576</f>
        <v>3</v>
      </c>
      <c r="Y2576" s="17" t="n">
        <f aca="false">поверки!$V2576-поверки!$G2576</f>
        <v>1</v>
      </c>
      <c r="Z2576" s="17" t="str">
        <f aca="false">CONCATENATE(поверки!$Q2576," ",поверки!$S2576," номер ",поверки!$H2576)</f>
        <v>Датчик температуры 248 номер 02469144/03349165</v>
      </c>
    </row>
    <row r="2577" customFormat="false" ht="17.9" hidden="true" customHeight="false" outlineLevel="0" collapsed="false">
      <c r="B2577" s="21" t="s">
        <v>5182</v>
      </c>
      <c r="C2577" s="22" t="s">
        <v>30</v>
      </c>
      <c r="D2577" s="22" t="s">
        <v>31</v>
      </c>
      <c r="E2577" s="22"/>
      <c r="F2577" s="22" t="s">
        <v>1711</v>
      </c>
      <c r="G2577" s="23" t="n">
        <v>45771</v>
      </c>
      <c r="H2577" s="22" t="s">
        <v>5566</v>
      </c>
      <c r="I2577" s="22"/>
      <c r="J2577" s="22" t="s">
        <v>34</v>
      </c>
      <c r="K2577" s="22" t="s">
        <v>35</v>
      </c>
      <c r="L2577" s="24" t="s">
        <v>5567</v>
      </c>
      <c r="M2577" s="17" t="str">
        <f aca="false">IF(COUNTIF(поверки!$H$6:$H$3175,поверки!$H2577)&gt;1,"Дубликат","")</f>
        <v/>
      </c>
      <c r="N2577" s="17" t="str">
        <f aca="false">IF(COUNTIF(поверки!$L$6:$L$3175,поверки!$L2577)&gt;1,"Дубликат","")</f>
        <v/>
      </c>
      <c r="O2577" s="18" t="n">
        <v>2572</v>
      </c>
      <c r="P2577" s="17" t="str">
        <f aca="false">CONCATENATE(TEXT(MONTH(поверки!$G2577),"00"),"/",TEXT(поверки!$O2577,"000"), "/",TEXT(YEAR(поверки!$G2577)-2000,"00"))</f>
        <v>04/2572/25</v>
      </c>
      <c r="Q2577" s="17" t="str">
        <f aca="false">VLOOKUP(поверки!$F2577,'соответстиви ОТ типу'!$K$4:$M$344,2,FALSE())</f>
        <v>Датчик температуры</v>
      </c>
      <c r="R2577" s="17" t="s">
        <v>37</v>
      </c>
      <c r="S2577" s="17" t="n">
        <v>248</v>
      </c>
      <c r="T2577" s="17" t="n">
        <v>7</v>
      </c>
      <c r="U2577" s="19" t="n">
        <f aca="false">VLOOKUP(поверки!$T2577,'Акты п-п'!$C$5:$I$57,2,FALSE())</f>
        <v>45768</v>
      </c>
      <c r="V2577" s="19" t="n">
        <f aca="false">VLOOKUP(поверки!$T2577,'Акты п-п'!$C$5:$I$57,3,FALSE())</f>
        <v>45772</v>
      </c>
      <c r="W2577" s="17" t="str">
        <f aca="false">VLOOKUP(поверки!$T2577,'Акты п-п'!$C$5:$I$57,5,FALSE())</f>
        <v>Кадыков П.Ю.</v>
      </c>
      <c r="X2577" s="17" t="n">
        <f aca="false">поверки!$G2577-поверки!$U2577</f>
        <v>3</v>
      </c>
      <c r="Y2577" s="17" t="n">
        <f aca="false">поверки!$V2577-поверки!$G2577</f>
        <v>1</v>
      </c>
      <c r="Z2577" s="17" t="str">
        <f aca="false">CONCATENATE(поверки!$Q2577," ",поверки!$S2577," номер ",поверки!$H2577)</f>
        <v>Датчик температуры 248 номер 02469113/03349134</v>
      </c>
    </row>
    <row r="2578" customFormat="false" ht="17.9" hidden="true" customHeight="false" outlineLevel="0" collapsed="false">
      <c r="B2578" s="21" t="s">
        <v>5182</v>
      </c>
      <c r="C2578" s="22" t="s">
        <v>30</v>
      </c>
      <c r="D2578" s="22" t="s">
        <v>31</v>
      </c>
      <c r="E2578" s="22"/>
      <c r="F2578" s="22" t="s">
        <v>1711</v>
      </c>
      <c r="G2578" s="23" t="n">
        <v>45771</v>
      </c>
      <c r="H2578" s="22" t="s">
        <v>5568</v>
      </c>
      <c r="I2578" s="22"/>
      <c r="J2578" s="22" t="s">
        <v>34</v>
      </c>
      <c r="K2578" s="22" t="s">
        <v>35</v>
      </c>
      <c r="L2578" s="24" t="s">
        <v>5569</v>
      </c>
      <c r="M2578" s="17" t="str">
        <f aca="false">IF(COUNTIF(поверки!$H$6:$H$3175,поверки!$H2578)&gt;1,"Дубликат","")</f>
        <v/>
      </c>
      <c r="N2578" s="17" t="str">
        <f aca="false">IF(COUNTIF(поверки!$L$6:$L$3175,поверки!$L2578)&gt;1,"Дубликат","")</f>
        <v/>
      </c>
      <c r="O2578" s="18" t="n">
        <v>2573</v>
      </c>
      <c r="P2578" s="17" t="str">
        <f aca="false">CONCATENATE(TEXT(MONTH(поверки!$G2578),"00"),"/",TEXT(поверки!$O2578,"000"), "/",TEXT(YEAR(поверки!$G2578)-2000,"00"))</f>
        <v>04/2573/25</v>
      </c>
      <c r="Q2578" s="17" t="str">
        <f aca="false">VLOOKUP(поверки!$F2578,'соответстиви ОТ типу'!$K$4:$M$344,2,FALSE())</f>
        <v>Датчик температуры</v>
      </c>
      <c r="R2578" s="17" t="s">
        <v>37</v>
      </c>
      <c r="S2578" s="17" t="n">
        <v>248</v>
      </c>
      <c r="T2578" s="17" t="n">
        <v>7</v>
      </c>
      <c r="U2578" s="19" t="n">
        <f aca="false">VLOOKUP(поверки!$T2578,'Акты п-п'!$C$5:$I$57,2,FALSE())</f>
        <v>45768</v>
      </c>
      <c r="V2578" s="19" t="n">
        <f aca="false">VLOOKUP(поверки!$T2578,'Акты п-п'!$C$5:$I$57,3,FALSE())</f>
        <v>45772</v>
      </c>
      <c r="W2578" s="17" t="str">
        <f aca="false">VLOOKUP(поверки!$T2578,'Акты п-п'!$C$5:$I$57,5,FALSE())</f>
        <v>Кадыков П.Ю.</v>
      </c>
      <c r="X2578" s="17" t="n">
        <f aca="false">поверки!$G2578-поверки!$U2578</f>
        <v>3</v>
      </c>
      <c r="Y2578" s="17" t="n">
        <f aca="false">поверки!$V2578-поверки!$G2578</f>
        <v>1</v>
      </c>
      <c r="Z2578" s="17" t="str">
        <f aca="false">CONCATENATE(поверки!$Q2578," ",поверки!$S2578," номер ",поверки!$H2578)</f>
        <v>Датчик температуры 248 номер 02514260/03378101</v>
      </c>
    </row>
    <row r="2579" customFormat="false" ht="17.9" hidden="true" customHeight="false" outlineLevel="0" collapsed="false">
      <c r="B2579" s="21" t="s">
        <v>5182</v>
      </c>
      <c r="C2579" s="22" t="s">
        <v>30</v>
      </c>
      <c r="D2579" s="22" t="s">
        <v>31</v>
      </c>
      <c r="E2579" s="22"/>
      <c r="F2579" s="22" t="s">
        <v>146</v>
      </c>
      <c r="G2579" s="23" t="n">
        <v>45771</v>
      </c>
      <c r="H2579" s="22" t="s">
        <v>5570</v>
      </c>
      <c r="I2579" s="22"/>
      <c r="J2579" s="22" t="s">
        <v>34</v>
      </c>
      <c r="K2579" s="22" t="s">
        <v>35</v>
      </c>
      <c r="L2579" s="24" t="s">
        <v>5571</v>
      </c>
      <c r="M2579" s="17" t="str">
        <f aca="false">IF(COUNTIF(поверки!$H$6:$H$3175,поверки!$H2579)&gt;1,"Дубликат","")</f>
        <v/>
      </c>
      <c r="N2579" s="17" t="str">
        <f aca="false">IF(COUNTIF(поверки!$L$6:$L$3175,поверки!$L2579)&gt;1,"Дубликат","")</f>
        <v/>
      </c>
      <c r="O2579" s="18" t="n">
        <v>2574</v>
      </c>
      <c r="P2579" s="17" t="str">
        <f aca="false">CONCATENATE(TEXT(MONTH(поверки!$G2579),"00"),"/",TEXT(поверки!$O2579,"000"), "/",TEXT(YEAR(поверки!$G2579)-2000,"00"))</f>
        <v>04/2574/25</v>
      </c>
      <c r="Q2579" s="17" t="str">
        <f aca="false">VLOOKUP(поверки!$F2579,'соответстиви ОТ типу'!$K$4:$M$344,2,FALSE())</f>
        <v>Преобразователь измерительный</v>
      </c>
      <c r="R2579" s="17" t="s">
        <v>37</v>
      </c>
      <c r="S2579" s="17" t="n">
        <v>248</v>
      </c>
      <c r="T2579" s="17" t="n">
        <v>7</v>
      </c>
      <c r="U2579" s="19" t="n">
        <f aca="false">VLOOKUP(поверки!$T2579,'Акты п-п'!$C$5:$I$57,2,FALSE())</f>
        <v>45768</v>
      </c>
      <c r="V2579" s="19" t="n">
        <f aca="false">VLOOKUP(поверки!$T2579,'Акты п-п'!$C$5:$I$57,3,FALSE())</f>
        <v>45772</v>
      </c>
      <c r="W2579" s="17" t="str">
        <f aca="false">VLOOKUP(поверки!$T2579,'Акты п-п'!$C$5:$I$57,5,FALSE())</f>
        <v>Кадыков П.Ю.</v>
      </c>
      <c r="X2579" s="17" t="n">
        <f aca="false">поверки!$G2579-поверки!$U2579</f>
        <v>3</v>
      </c>
      <c r="Y2579" s="17" t="n">
        <f aca="false">поверки!$V2579-поверки!$G2579</f>
        <v>1</v>
      </c>
      <c r="Z2579" s="17" t="str">
        <f aca="false">CONCATENATE(поверки!$Q2579," ",поверки!$S2579," номер ",поверки!$H2579)</f>
        <v>Преобразователь измерительный 248 номер 02469145</v>
      </c>
    </row>
    <row r="2580" customFormat="false" ht="17.9" hidden="true" customHeight="false" outlineLevel="0" collapsed="false">
      <c r="B2580" s="21" t="s">
        <v>5182</v>
      </c>
      <c r="C2580" s="22" t="s">
        <v>30</v>
      </c>
      <c r="D2580" s="22" t="s">
        <v>31</v>
      </c>
      <c r="E2580" s="22"/>
      <c r="F2580" s="22" t="s">
        <v>3013</v>
      </c>
      <c r="G2580" s="23" t="n">
        <v>45771</v>
      </c>
      <c r="H2580" s="22" t="s">
        <v>5572</v>
      </c>
      <c r="I2580" s="22"/>
      <c r="J2580" s="22" t="s">
        <v>34</v>
      </c>
      <c r="K2580" s="22" t="s">
        <v>35</v>
      </c>
      <c r="L2580" s="24" t="s">
        <v>5573</v>
      </c>
      <c r="M2580" s="17" t="str">
        <f aca="false">IF(COUNTIF(поверки!$H$6:$H$3175,поверки!$H2580)&gt;1,"Дубликат","")</f>
        <v/>
      </c>
      <c r="N2580" s="17" t="str">
        <f aca="false">IF(COUNTIF(поверки!$L$6:$L$3175,поверки!$L2580)&gt;1,"Дубликат","")</f>
        <v/>
      </c>
      <c r="O2580" s="18" t="n">
        <v>2575</v>
      </c>
      <c r="P2580" s="17" t="str">
        <f aca="false">CONCATENATE(TEXT(MONTH(поверки!$G2580),"00"),"/",TEXT(поверки!$O2580,"000"), "/",TEXT(YEAR(поверки!$G2580)-2000,"00"))</f>
        <v>04/2575/25</v>
      </c>
      <c r="Q2580" s="17" t="str">
        <f aca="false">VLOOKUP(поверки!$F2580,'соответстиви ОТ типу'!$K$4:$M$344,2,FALSE())</f>
        <v>ТСП</v>
      </c>
      <c r="R2580" s="17" t="s">
        <v>37</v>
      </c>
      <c r="S2580" s="17" t="s">
        <v>161</v>
      </c>
      <c r="T2580" s="17" t="n">
        <v>7</v>
      </c>
      <c r="U2580" s="19" t="n">
        <f aca="false">VLOOKUP(поверки!$T2580,'Акты п-п'!$C$5:$I$57,2,FALSE())</f>
        <v>45768</v>
      </c>
      <c r="V2580" s="19" t="n">
        <f aca="false">VLOOKUP(поверки!$T2580,'Акты п-п'!$C$5:$I$57,3,FALSE())</f>
        <v>45772</v>
      </c>
      <c r="W2580" s="17" t="str">
        <f aca="false">VLOOKUP(поверки!$T2580,'Акты п-п'!$C$5:$I$57,5,FALSE())</f>
        <v>Кадыков П.Ю.</v>
      </c>
      <c r="X2580" s="17" t="n">
        <f aca="false">поверки!$G2580-поверки!$U2580</f>
        <v>3</v>
      </c>
      <c r="Y2580" s="17" t="n">
        <f aca="false">поверки!$V2580-поверки!$G2580</f>
        <v>1</v>
      </c>
      <c r="Z2580" s="17" t="str">
        <f aca="false">CONCATENATE(поверки!$Q2580," ",поверки!$S2580," номер ",поверки!$H2580)</f>
        <v>ТСП серии 65 номер 3469249</v>
      </c>
    </row>
    <row r="2581" customFormat="false" ht="17.9" hidden="true" customHeight="false" outlineLevel="0" collapsed="false">
      <c r="B2581" s="21" t="s">
        <v>5182</v>
      </c>
      <c r="C2581" s="22" t="s">
        <v>30</v>
      </c>
      <c r="D2581" s="22" t="s">
        <v>31</v>
      </c>
      <c r="E2581" s="22"/>
      <c r="F2581" s="22" t="s">
        <v>146</v>
      </c>
      <c r="G2581" s="23" t="n">
        <v>45771</v>
      </c>
      <c r="H2581" s="22" t="s">
        <v>5574</v>
      </c>
      <c r="I2581" s="22"/>
      <c r="J2581" s="22" t="s">
        <v>34</v>
      </c>
      <c r="K2581" s="22" t="s">
        <v>35</v>
      </c>
      <c r="L2581" s="24" t="s">
        <v>5575</v>
      </c>
      <c r="M2581" s="17" t="str">
        <f aca="false">IF(COUNTIF(поверки!$H$6:$H$3175,поверки!$H2581)&gt;1,"Дубликат","")</f>
        <v/>
      </c>
      <c r="N2581" s="17" t="str">
        <f aca="false">IF(COUNTIF(поверки!$L$6:$L$3175,поверки!$L2581)&gt;1,"Дубликат","")</f>
        <v/>
      </c>
      <c r="O2581" s="18" t="n">
        <v>2576</v>
      </c>
      <c r="P2581" s="17" t="str">
        <f aca="false">CONCATENATE(TEXT(MONTH(поверки!$G2581),"00"),"/",TEXT(поверки!$O2581,"000"), "/",TEXT(YEAR(поверки!$G2581)-2000,"00"))</f>
        <v>04/2576/25</v>
      </c>
      <c r="Q2581" s="17" t="str">
        <f aca="false">VLOOKUP(поверки!$F2581,'соответстиви ОТ типу'!$K$4:$M$344,2,FALSE())</f>
        <v>Преобразователь измерительный</v>
      </c>
      <c r="R2581" s="17" t="s">
        <v>37</v>
      </c>
      <c r="S2581" s="17" t="n">
        <v>248</v>
      </c>
      <c r="T2581" s="17" t="n">
        <v>7</v>
      </c>
      <c r="U2581" s="19" t="n">
        <f aca="false">VLOOKUP(поверки!$T2581,'Акты п-п'!$C$5:$I$57,2,FALSE())</f>
        <v>45768</v>
      </c>
      <c r="V2581" s="19" t="n">
        <f aca="false">VLOOKUP(поверки!$T2581,'Акты п-п'!$C$5:$I$57,3,FALSE())</f>
        <v>45772</v>
      </c>
      <c r="W2581" s="17" t="str">
        <f aca="false">VLOOKUP(поверки!$T2581,'Акты п-п'!$C$5:$I$57,5,FALSE())</f>
        <v>Кадыков П.Ю.</v>
      </c>
      <c r="X2581" s="17" t="n">
        <f aca="false">поверки!$G2581-поверки!$U2581</f>
        <v>3</v>
      </c>
      <c r="Y2581" s="17" t="n">
        <f aca="false">поверки!$V2581-поверки!$G2581</f>
        <v>1</v>
      </c>
      <c r="Z2581" s="17" t="str">
        <f aca="false">CONCATENATE(поверки!$Q2581," ",поверки!$S2581," номер ",поверки!$H2581)</f>
        <v>Преобразователь измерительный 248 номер 02469203</v>
      </c>
    </row>
    <row r="2582" customFormat="false" ht="17.9" hidden="true" customHeight="false" outlineLevel="0" collapsed="false">
      <c r="B2582" s="21" t="s">
        <v>5182</v>
      </c>
      <c r="C2582" s="22" t="s">
        <v>30</v>
      </c>
      <c r="D2582" s="22" t="s">
        <v>31</v>
      </c>
      <c r="E2582" s="22"/>
      <c r="F2582" s="22" t="s">
        <v>3013</v>
      </c>
      <c r="G2582" s="23" t="n">
        <v>45771</v>
      </c>
      <c r="H2582" s="22" t="s">
        <v>5576</v>
      </c>
      <c r="I2582" s="22"/>
      <c r="J2582" s="22" t="s">
        <v>34</v>
      </c>
      <c r="K2582" s="22" t="s">
        <v>35</v>
      </c>
      <c r="L2582" s="24" t="s">
        <v>5577</v>
      </c>
      <c r="M2582" s="17" t="str">
        <f aca="false">IF(COUNTIF(поверки!$H$6:$H$3175,поверки!$H2582)&gt;1,"Дубликат","")</f>
        <v/>
      </c>
      <c r="N2582" s="17" t="str">
        <f aca="false">IF(COUNTIF(поверки!$L$6:$L$3175,поверки!$L2582)&gt;1,"Дубликат","")</f>
        <v/>
      </c>
      <c r="O2582" s="18" t="n">
        <v>2577</v>
      </c>
      <c r="P2582" s="17" t="str">
        <f aca="false">CONCATENATE(TEXT(MONTH(поверки!$G2582),"00"),"/",TEXT(поверки!$O2582,"000"), "/",TEXT(YEAR(поверки!$G2582)-2000,"00"))</f>
        <v>04/2577/25</v>
      </c>
      <c r="Q2582" s="17" t="str">
        <f aca="false">VLOOKUP(поверки!$F2582,'соответстиви ОТ типу'!$K$4:$M$344,2,FALSE())</f>
        <v>ТСП</v>
      </c>
      <c r="R2582" s="17" t="s">
        <v>37</v>
      </c>
      <c r="S2582" s="17" t="s">
        <v>161</v>
      </c>
      <c r="T2582" s="17" t="n">
        <v>7</v>
      </c>
      <c r="U2582" s="19" t="n">
        <f aca="false">VLOOKUP(поверки!$T2582,'Акты п-п'!$C$5:$I$57,2,FALSE())</f>
        <v>45768</v>
      </c>
      <c r="V2582" s="19" t="n">
        <f aca="false">VLOOKUP(поверки!$T2582,'Акты п-п'!$C$5:$I$57,3,FALSE())</f>
        <v>45772</v>
      </c>
      <c r="W2582" s="17" t="str">
        <f aca="false">VLOOKUP(поверки!$T2582,'Акты п-п'!$C$5:$I$57,5,FALSE())</f>
        <v>Кадыков П.Ю.</v>
      </c>
      <c r="X2582" s="17" t="n">
        <f aca="false">поверки!$G2582-поверки!$U2582</f>
        <v>3</v>
      </c>
      <c r="Y2582" s="17" t="n">
        <f aca="false">поверки!$V2582-поверки!$G2582</f>
        <v>1</v>
      </c>
      <c r="Z2582" s="17" t="str">
        <f aca="false">CONCATENATE(поверки!$Q2582," ",поверки!$S2582," номер ",поверки!$H2582)</f>
        <v>ТСП серии 65 номер 03349224</v>
      </c>
    </row>
    <row r="2583" customFormat="false" ht="17.9" hidden="true" customHeight="false" outlineLevel="0" collapsed="false">
      <c r="B2583" s="21" t="s">
        <v>5182</v>
      </c>
      <c r="C2583" s="22" t="s">
        <v>30</v>
      </c>
      <c r="D2583" s="22" t="s">
        <v>31</v>
      </c>
      <c r="E2583" s="22"/>
      <c r="F2583" s="22" t="s">
        <v>146</v>
      </c>
      <c r="G2583" s="23" t="n">
        <v>45771</v>
      </c>
      <c r="H2583" s="22" t="s">
        <v>5578</v>
      </c>
      <c r="I2583" s="22"/>
      <c r="J2583" s="22" t="s">
        <v>34</v>
      </c>
      <c r="K2583" s="22" t="s">
        <v>35</v>
      </c>
      <c r="L2583" s="24" t="s">
        <v>5579</v>
      </c>
      <c r="M2583" s="17" t="str">
        <f aca="false">IF(COUNTIF(поверки!$H$6:$H$3175,поверки!$H2583)&gt;1,"Дубликат","")</f>
        <v/>
      </c>
      <c r="N2583" s="17" t="str">
        <f aca="false">IF(COUNTIF(поверки!$L$6:$L$3175,поверки!$L2583)&gt;1,"Дубликат","")</f>
        <v/>
      </c>
      <c r="O2583" s="18" t="n">
        <v>2578</v>
      </c>
      <c r="P2583" s="17" t="str">
        <f aca="false">CONCATENATE(TEXT(MONTH(поверки!$G2583),"00"),"/",TEXT(поверки!$O2583,"000"), "/",TEXT(YEAR(поверки!$G2583)-2000,"00"))</f>
        <v>04/2578/25</v>
      </c>
      <c r="Q2583" s="17" t="str">
        <f aca="false">VLOOKUP(поверки!$F2583,'соответстиви ОТ типу'!$K$4:$M$344,2,FALSE())</f>
        <v>Преобразователь измерительный</v>
      </c>
      <c r="R2583" s="17" t="s">
        <v>37</v>
      </c>
      <c r="S2583" s="17" t="n">
        <v>248</v>
      </c>
      <c r="T2583" s="17" t="n">
        <v>7</v>
      </c>
      <c r="U2583" s="19" t="n">
        <f aca="false">VLOOKUP(поверки!$T2583,'Акты п-п'!$C$5:$I$57,2,FALSE())</f>
        <v>45768</v>
      </c>
      <c r="V2583" s="19" t="n">
        <f aca="false">VLOOKUP(поверки!$T2583,'Акты п-п'!$C$5:$I$57,3,FALSE())</f>
        <v>45772</v>
      </c>
      <c r="W2583" s="17" t="str">
        <f aca="false">VLOOKUP(поверки!$T2583,'Акты п-п'!$C$5:$I$57,5,FALSE())</f>
        <v>Кадыков П.Ю.</v>
      </c>
      <c r="X2583" s="17" t="n">
        <f aca="false">поверки!$G2583-поверки!$U2583</f>
        <v>3</v>
      </c>
      <c r="Y2583" s="17" t="n">
        <f aca="false">поверки!$V2583-поверки!$G2583</f>
        <v>1</v>
      </c>
      <c r="Z2583" s="17" t="str">
        <f aca="false">CONCATENATE(поверки!$Q2583," ",поверки!$S2583," номер ",поверки!$H2583)</f>
        <v>Преобразователь измерительный 248 номер 02469207</v>
      </c>
    </row>
    <row r="2584" customFormat="false" ht="17.9" hidden="true" customHeight="false" outlineLevel="0" collapsed="false">
      <c r="B2584" s="21" t="s">
        <v>5182</v>
      </c>
      <c r="C2584" s="22" t="s">
        <v>30</v>
      </c>
      <c r="D2584" s="22" t="s">
        <v>31</v>
      </c>
      <c r="E2584" s="22"/>
      <c r="F2584" s="22" t="s">
        <v>3013</v>
      </c>
      <c r="G2584" s="23" t="n">
        <v>45771</v>
      </c>
      <c r="H2584" s="22" t="s">
        <v>5580</v>
      </c>
      <c r="I2584" s="22"/>
      <c r="J2584" s="22" t="s">
        <v>34</v>
      </c>
      <c r="K2584" s="22" t="s">
        <v>35</v>
      </c>
      <c r="L2584" s="24" t="s">
        <v>5581</v>
      </c>
      <c r="M2584" s="17" t="str">
        <f aca="false">IF(COUNTIF(поверки!$H$6:$H$3175,поверки!$H2584)&gt;1,"Дубликат","")</f>
        <v/>
      </c>
      <c r="N2584" s="17" t="str">
        <f aca="false">IF(COUNTIF(поверки!$L$6:$L$3175,поверки!$L2584)&gt;1,"Дубликат","")</f>
        <v/>
      </c>
      <c r="O2584" s="18" t="n">
        <v>2579</v>
      </c>
      <c r="P2584" s="17" t="str">
        <f aca="false">CONCATENATE(TEXT(MONTH(поверки!$G2584),"00"),"/",TEXT(поверки!$O2584,"000"), "/",TEXT(YEAR(поверки!$G2584)-2000,"00"))</f>
        <v>04/2579/25</v>
      </c>
      <c r="Q2584" s="17" t="str">
        <f aca="false">VLOOKUP(поверки!$F2584,'соответстиви ОТ типу'!$K$4:$M$344,2,FALSE())</f>
        <v>ТСП</v>
      </c>
      <c r="R2584" s="17" t="s">
        <v>37</v>
      </c>
      <c r="S2584" s="17" t="s">
        <v>161</v>
      </c>
      <c r="T2584" s="17" t="n">
        <v>7</v>
      </c>
      <c r="U2584" s="19" t="n">
        <f aca="false">VLOOKUP(поверки!$T2584,'Акты п-п'!$C$5:$I$57,2,FALSE())</f>
        <v>45768</v>
      </c>
      <c r="V2584" s="19" t="n">
        <f aca="false">VLOOKUP(поверки!$T2584,'Акты п-п'!$C$5:$I$57,3,FALSE())</f>
        <v>45772</v>
      </c>
      <c r="W2584" s="17" t="str">
        <f aca="false">VLOOKUP(поверки!$T2584,'Акты п-п'!$C$5:$I$57,5,FALSE())</f>
        <v>Кадыков П.Ю.</v>
      </c>
      <c r="X2584" s="17" t="n">
        <f aca="false">поверки!$G2584-поверки!$U2584</f>
        <v>3</v>
      </c>
      <c r="Y2584" s="17" t="n">
        <f aca="false">поверки!$V2584-поверки!$G2584</f>
        <v>1</v>
      </c>
      <c r="Z2584" s="17" t="str">
        <f aca="false">CONCATENATE(поверки!$Q2584," ",поверки!$S2584," номер ",поверки!$H2584)</f>
        <v>ТСП серии 65 номер 03349228</v>
      </c>
    </row>
    <row r="2585" customFormat="false" ht="17.9" hidden="true" customHeight="false" outlineLevel="0" collapsed="false">
      <c r="B2585" s="21" t="s">
        <v>5182</v>
      </c>
      <c r="C2585" s="22" t="s">
        <v>30</v>
      </c>
      <c r="D2585" s="22" t="s">
        <v>31</v>
      </c>
      <c r="E2585" s="22"/>
      <c r="F2585" s="22" t="s">
        <v>146</v>
      </c>
      <c r="G2585" s="23" t="n">
        <v>45771</v>
      </c>
      <c r="H2585" s="22" t="s">
        <v>5582</v>
      </c>
      <c r="I2585" s="22"/>
      <c r="J2585" s="22" t="s">
        <v>34</v>
      </c>
      <c r="K2585" s="22" t="s">
        <v>35</v>
      </c>
      <c r="L2585" s="24" t="s">
        <v>5583</v>
      </c>
      <c r="M2585" s="17" t="str">
        <f aca="false">IF(COUNTIF(поверки!$H$6:$H$3175,поверки!$H2585)&gt;1,"Дубликат","")</f>
        <v/>
      </c>
      <c r="N2585" s="17" t="str">
        <f aca="false">IF(COUNTIF(поверки!$L$6:$L$3175,поверки!$L2585)&gt;1,"Дубликат","")</f>
        <v/>
      </c>
      <c r="O2585" s="18" t="n">
        <v>2580</v>
      </c>
      <c r="P2585" s="17" t="str">
        <f aca="false">CONCATENATE(TEXT(MONTH(поверки!$G2585),"00"),"/",TEXT(поверки!$O2585,"000"), "/",TEXT(YEAR(поверки!$G2585)-2000,"00"))</f>
        <v>04/2580/25</v>
      </c>
      <c r="Q2585" s="17" t="str">
        <f aca="false">VLOOKUP(поверки!$F2585,'соответстиви ОТ типу'!$K$4:$M$344,2,FALSE())</f>
        <v>Преобразователь измерительный</v>
      </c>
      <c r="R2585" s="17" t="s">
        <v>37</v>
      </c>
      <c r="S2585" s="17" t="n">
        <v>248</v>
      </c>
      <c r="T2585" s="17" t="n">
        <v>7</v>
      </c>
      <c r="U2585" s="19" t="n">
        <f aca="false">VLOOKUP(поверки!$T2585,'Акты п-п'!$C$5:$I$57,2,FALSE())</f>
        <v>45768</v>
      </c>
      <c r="V2585" s="19" t="n">
        <f aca="false">VLOOKUP(поверки!$T2585,'Акты п-п'!$C$5:$I$57,3,FALSE())</f>
        <v>45772</v>
      </c>
      <c r="W2585" s="17" t="str">
        <f aca="false">VLOOKUP(поверки!$T2585,'Акты п-п'!$C$5:$I$57,5,FALSE())</f>
        <v>Кадыков П.Ю.</v>
      </c>
      <c r="X2585" s="17" t="n">
        <f aca="false">поверки!$G2585-поверки!$U2585</f>
        <v>3</v>
      </c>
      <c r="Y2585" s="17" t="n">
        <f aca="false">поверки!$V2585-поверки!$G2585</f>
        <v>1</v>
      </c>
      <c r="Z2585" s="17" t="str">
        <f aca="false">CONCATENATE(поверки!$Q2585," ",поверки!$S2585," номер ",поверки!$H2585)</f>
        <v>Преобразователь измерительный 248 номер 02469206</v>
      </c>
    </row>
    <row r="2586" customFormat="false" ht="17.9" hidden="true" customHeight="false" outlineLevel="0" collapsed="false">
      <c r="B2586" s="21" t="s">
        <v>5182</v>
      </c>
      <c r="C2586" s="22" t="s">
        <v>30</v>
      </c>
      <c r="D2586" s="22" t="s">
        <v>31</v>
      </c>
      <c r="E2586" s="22"/>
      <c r="F2586" s="22" t="s">
        <v>3013</v>
      </c>
      <c r="G2586" s="23" t="n">
        <v>45771</v>
      </c>
      <c r="H2586" s="22" t="s">
        <v>5584</v>
      </c>
      <c r="I2586" s="22"/>
      <c r="J2586" s="22" t="s">
        <v>34</v>
      </c>
      <c r="K2586" s="22" t="s">
        <v>35</v>
      </c>
      <c r="L2586" s="24" t="s">
        <v>5585</v>
      </c>
      <c r="M2586" s="17" t="str">
        <f aca="false">IF(COUNTIF(поверки!$H$6:$H$3175,поверки!$H2586)&gt;1,"Дубликат","")</f>
        <v/>
      </c>
      <c r="N2586" s="17" t="str">
        <f aca="false">IF(COUNTIF(поверки!$L$6:$L$3175,поверки!$L2586)&gt;1,"Дубликат","")</f>
        <v/>
      </c>
      <c r="O2586" s="18" t="n">
        <v>2581</v>
      </c>
      <c r="P2586" s="17" t="str">
        <f aca="false">CONCATENATE(TEXT(MONTH(поверки!$G2586),"00"),"/",TEXT(поверки!$O2586,"000"), "/",TEXT(YEAR(поверки!$G2586)-2000,"00"))</f>
        <v>04/2581/25</v>
      </c>
      <c r="Q2586" s="17" t="str">
        <f aca="false">VLOOKUP(поверки!$F2586,'соответстиви ОТ типу'!$K$4:$M$344,2,FALSE())</f>
        <v>ТСП</v>
      </c>
      <c r="R2586" s="17" t="s">
        <v>37</v>
      </c>
      <c r="S2586" s="17" t="s">
        <v>161</v>
      </c>
      <c r="T2586" s="17" t="n">
        <v>7</v>
      </c>
      <c r="U2586" s="19" t="n">
        <f aca="false">VLOOKUP(поверки!$T2586,'Акты п-п'!$C$5:$I$57,2,FALSE())</f>
        <v>45768</v>
      </c>
      <c r="V2586" s="19" t="n">
        <f aca="false">VLOOKUP(поверки!$T2586,'Акты п-п'!$C$5:$I$57,3,FALSE())</f>
        <v>45772</v>
      </c>
      <c r="W2586" s="17" t="str">
        <f aca="false">VLOOKUP(поверки!$T2586,'Акты п-п'!$C$5:$I$57,5,FALSE())</f>
        <v>Кадыков П.Ю.</v>
      </c>
      <c r="X2586" s="17" t="n">
        <f aca="false">поверки!$G2586-поверки!$U2586</f>
        <v>3</v>
      </c>
      <c r="Y2586" s="17" t="n">
        <f aca="false">поверки!$V2586-поверки!$G2586</f>
        <v>1</v>
      </c>
      <c r="Z2586" s="17" t="str">
        <f aca="false">CONCATENATE(поверки!$Q2586," ",поверки!$S2586," номер ",поверки!$H2586)</f>
        <v>ТСП серии 65 номер 03349227</v>
      </c>
    </row>
    <row r="2587" customFormat="false" ht="17.9" hidden="true" customHeight="false" outlineLevel="0" collapsed="false">
      <c r="B2587" s="21" t="s">
        <v>5182</v>
      </c>
      <c r="C2587" s="22" t="s">
        <v>30</v>
      </c>
      <c r="D2587" s="22" t="s">
        <v>31</v>
      </c>
      <c r="E2587" s="22"/>
      <c r="F2587" s="22" t="s">
        <v>146</v>
      </c>
      <c r="G2587" s="23" t="n">
        <v>45771</v>
      </c>
      <c r="H2587" s="22" t="s">
        <v>5586</v>
      </c>
      <c r="I2587" s="22"/>
      <c r="J2587" s="22" t="s">
        <v>34</v>
      </c>
      <c r="K2587" s="22" t="s">
        <v>35</v>
      </c>
      <c r="L2587" s="24" t="s">
        <v>5587</v>
      </c>
      <c r="M2587" s="17" t="str">
        <f aca="false">IF(COUNTIF(поверки!$H$6:$H$3175,поверки!$H2587)&gt;1,"Дубликат","")</f>
        <v/>
      </c>
      <c r="N2587" s="17" t="str">
        <f aca="false">IF(COUNTIF(поверки!$L$6:$L$3175,поверки!$L2587)&gt;1,"Дубликат","")</f>
        <v/>
      </c>
      <c r="O2587" s="18" t="n">
        <v>2582</v>
      </c>
      <c r="P2587" s="17" t="str">
        <f aca="false">CONCATENATE(TEXT(MONTH(поверки!$G2587),"00"),"/",TEXT(поверки!$O2587,"000"), "/",TEXT(YEAR(поверки!$G2587)-2000,"00"))</f>
        <v>04/2582/25</v>
      </c>
      <c r="Q2587" s="17" t="str">
        <f aca="false">VLOOKUP(поверки!$F2587,'соответстиви ОТ типу'!$K$4:$M$344,2,FALSE())</f>
        <v>Преобразователь измерительный</v>
      </c>
      <c r="R2587" s="17" t="s">
        <v>37</v>
      </c>
      <c r="S2587" s="17" t="n">
        <v>248</v>
      </c>
      <c r="T2587" s="17" t="n">
        <v>7</v>
      </c>
      <c r="U2587" s="19" t="n">
        <f aca="false">VLOOKUP(поверки!$T2587,'Акты п-п'!$C$5:$I$57,2,FALSE())</f>
        <v>45768</v>
      </c>
      <c r="V2587" s="19" t="n">
        <f aca="false">VLOOKUP(поверки!$T2587,'Акты п-п'!$C$5:$I$57,3,FALSE())</f>
        <v>45772</v>
      </c>
      <c r="W2587" s="17" t="str">
        <f aca="false">VLOOKUP(поверки!$T2587,'Акты п-п'!$C$5:$I$57,5,FALSE())</f>
        <v>Кадыков П.Ю.</v>
      </c>
      <c r="X2587" s="17" t="n">
        <f aca="false">поверки!$G2587-поверки!$U2587</f>
        <v>3</v>
      </c>
      <c r="Y2587" s="17" t="n">
        <f aca="false">поверки!$V2587-поверки!$G2587</f>
        <v>1</v>
      </c>
      <c r="Z2587" s="17" t="str">
        <f aca="false">CONCATENATE(поверки!$Q2587," ",поверки!$S2587," номер ",поверки!$H2587)</f>
        <v>Преобразователь измерительный 248 номер 02469205</v>
      </c>
    </row>
    <row r="2588" customFormat="false" ht="17.9" hidden="true" customHeight="false" outlineLevel="0" collapsed="false">
      <c r="B2588" s="21" t="s">
        <v>5182</v>
      </c>
      <c r="C2588" s="22" t="s">
        <v>30</v>
      </c>
      <c r="D2588" s="22" t="s">
        <v>31</v>
      </c>
      <c r="E2588" s="22"/>
      <c r="F2588" s="22" t="s">
        <v>3013</v>
      </c>
      <c r="G2588" s="23" t="n">
        <v>45771</v>
      </c>
      <c r="H2588" s="22" t="s">
        <v>5588</v>
      </c>
      <c r="I2588" s="22"/>
      <c r="J2588" s="22" t="s">
        <v>34</v>
      </c>
      <c r="K2588" s="22" t="s">
        <v>35</v>
      </c>
      <c r="L2588" s="24" t="s">
        <v>5589</v>
      </c>
      <c r="M2588" s="17" t="str">
        <f aca="false">IF(COUNTIF(поверки!$H$6:$H$3175,поверки!$H2588)&gt;1,"Дубликат","")</f>
        <v/>
      </c>
      <c r="N2588" s="17" t="str">
        <f aca="false">IF(COUNTIF(поверки!$L$6:$L$3175,поверки!$L2588)&gt;1,"Дубликат","")</f>
        <v/>
      </c>
      <c r="O2588" s="18" t="n">
        <v>2583</v>
      </c>
      <c r="P2588" s="17" t="str">
        <f aca="false">CONCATENATE(TEXT(MONTH(поверки!$G2588),"00"),"/",TEXT(поверки!$O2588,"000"), "/",TEXT(YEAR(поверки!$G2588)-2000,"00"))</f>
        <v>04/2583/25</v>
      </c>
      <c r="Q2588" s="17" t="str">
        <f aca="false">VLOOKUP(поверки!$F2588,'соответстиви ОТ типу'!$K$4:$M$344,2,FALSE())</f>
        <v>ТСП</v>
      </c>
      <c r="R2588" s="17" t="s">
        <v>37</v>
      </c>
      <c r="S2588" s="17" t="s">
        <v>161</v>
      </c>
      <c r="T2588" s="17" t="n">
        <v>7</v>
      </c>
      <c r="U2588" s="19" t="n">
        <f aca="false">VLOOKUP(поверки!$T2588,'Акты п-п'!$C$5:$I$57,2,FALSE())</f>
        <v>45768</v>
      </c>
      <c r="V2588" s="19" t="n">
        <f aca="false">VLOOKUP(поверки!$T2588,'Акты п-п'!$C$5:$I$57,3,FALSE())</f>
        <v>45772</v>
      </c>
      <c r="W2588" s="17" t="str">
        <f aca="false">VLOOKUP(поверки!$T2588,'Акты п-п'!$C$5:$I$57,5,FALSE())</f>
        <v>Кадыков П.Ю.</v>
      </c>
      <c r="X2588" s="17" t="n">
        <f aca="false">поверки!$G2588-поверки!$U2588</f>
        <v>3</v>
      </c>
      <c r="Y2588" s="17" t="n">
        <f aca="false">поверки!$V2588-поверки!$G2588</f>
        <v>1</v>
      </c>
      <c r="Z2588" s="17" t="str">
        <f aca="false">CONCATENATE(поверки!$Q2588," ",поверки!$S2588," номер ",поверки!$H2588)</f>
        <v>ТСП серии 65 номер 03349226</v>
      </c>
    </row>
    <row r="2589" customFormat="false" ht="17.9" hidden="true" customHeight="false" outlineLevel="0" collapsed="false">
      <c r="B2589" s="21" t="s">
        <v>5182</v>
      </c>
      <c r="C2589" s="22" t="s">
        <v>30</v>
      </c>
      <c r="D2589" s="22" t="s">
        <v>31</v>
      </c>
      <c r="E2589" s="22"/>
      <c r="F2589" s="22" t="s">
        <v>146</v>
      </c>
      <c r="G2589" s="23" t="n">
        <v>45771</v>
      </c>
      <c r="H2589" s="22" t="s">
        <v>5590</v>
      </c>
      <c r="I2589" s="22"/>
      <c r="J2589" s="22" t="s">
        <v>34</v>
      </c>
      <c r="K2589" s="22" t="s">
        <v>35</v>
      </c>
      <c r="L2589" s="24" t="s">
        <v>5591</v>
      </c>
      <c r="M2589" s="17" t="str">
        <f aca="false">IF(COUNTIF(поверки!$H$6:$H$3175,поверки!$H2589)&gt;1,"Дубликат","")</f>
        <v/>
      </c>
      <c r="N2589" s="17" t="str">
        <f aca="false">IF(COUNTIF(поверки!$L$6:$L$3175,поверки!$L2589)&gt;1,"Дубликат","")</f>
        <v/>
      </c>
      <c r="O2589" s="18" t="n">
        <v>2584</v>
      </c>
      <c r="P2589" s="17" t="str">
        <f aca="false">CONCATENATE(TEXT(MONTH(поверки!$G2589),"00"),"/",TEXT(поверки!$O2589,"000"), "/",TEXT(YEAR(поверки!$G2589)-2000,"00"))</f>
        <v>04/2584/25</v>
      </c>
      <c r="Q2589" s="17" t="str">
        <f aca="false">VLOOKUP(поверки!$F2589,'соответстиви ОТ типу'!$K$4:$M$344,2,FALSE())</f>
        <v>Преобразователь измерительный</v>
      </c>
      <c r="R2589" s="17" t="s">
        <v>37</v>
      </c>
      <c r="S2589" s="17" t="n">
        <v>248</v>
      </c>
      <c r="T2589" s="17" t="n">
        <v>7</v>
      </c>
      <c r="U2589" s="19" t="n">
        <f aca="false">VLOOKUP(поверки!$T2589,'Акты п-п'!$C$5:$I$57,2,FALSE())</f>
        <v>45768</v>
      </c>
      <c r="V2589" s="19" t="n">
        <f aca="false">VLOOKUP(поверки!$T2589,'Акты п-п'!$C$5:$I$57,3,FALSE())</f>
        <v>45772</v>
      </c>
      <c r="W2589" s="17" t="str">
        <f aca="false">VLOOKUP(поверки!$T2589,'Акты п-п'!$C$5:$I$57,5,FALSE())</f>
        <v>Кадыков П.Ю.</v>
      </c>
      <c r="X2589" s="17" t="n">
        <f aca="false">поверки!$G2589-поверки!$U2589</f>
        <v>3</v>
      </c>
      <c r="Y2589" s="17" t="n">
        <f aca="false">поверки!$V2589-поверки!$G2589</f>
        <v>1</v>
      </c>
      <c r="Z2589" s="17" t="str">
        <f aca="false">CONCATENATE(поверки!$Q2589," ",поверки!$S2589," номер ",поверки!$H2589)</f>
        <v>Преобразователь измерительный 248 номер 02469213</v>
      </c>
    </row>
    <row r="2590" customFormat="false" ht="17.9" hidden="true" customHeight="false" outlineLevel="0" collapsed="false">
      <c r="B2590" s="21" t="s">
        <v>5182</v>
      </c>
      <c r="C2590" s="22" t="s">
        <v>30</v>
      </c>
      <c r="D2590" s="22" t="s">
        <v>31</v>
      </c>
      <c r="E2590" s="22"/>
      <c r="F2590" s="22" t="s">
        <v>3013</v>
      </c>
      <c r="G2590" s="23" t="n">
        <v>45771</v>
      </c>
      <c r="H2590" s="22" t="s">
        <v>5592</v>
      </c>
      <c r="I2590" s="22"/>
      <c r="J2590" s="22" t="s">
        <v>34</v>
      </c>
      <c r="K2590" s="22" t="s">
        <v>35</v>
      </c>
      <c r="L2590" s="24" t="s">
        <v>5593</v>
      </c>
      <c r="M2590" s="17" t="str">
        <f aca="false">IF(COUNTIF(поверки!$H$6:$H$3175,поверки!$H2590)&gt;1,"Дубликат","")</f>
        <v/>
      </c>
      <c r="N2590" s="17" t="str">
        <f aca="false">IF(COUNTIF(поверки!$L$6:$L$3175,поверки!$L2590)&gt;1,"Дубликат","")</f>
        <v/>
      </c>
      <c r="O2590" s="18" t="n">
        <v>2585</v>
      </c>
      <c r="P2590" s="17" t="str">
        <f aca="false">CONCATENATE(TEXT(MONTH(поверки!$G2590),"00"),"/",TEXT(поверки!$O2590,"000"), "/",TEXT(YEAR(поверки!$G2590)-2000,"00"))</f>
        <v>04/2585/25</v>
      </c>
      <c r="Q2590" s="17" t="str">
        <f aca="false">VLOOKUP(поверки!$F2590,'соответстиви ОТ типу'!$K$4:$M$344,2,FALSE())</f>
        <v>ТСП</v>
      </c>
      <c r="R2590" s="17" t="s">
        <v>37</v>
      </c>
      <c r="S2590" s="17" t="s">
        <v>161</v>
      </c>
      <c r="T2590" s="17" t="n">
        <v>7</v>
      </c>
      <c r="U2590" s="19" t="n">
        <f aca="false">VLOOKUP(поверки!$T2590,'Акты п-п'!$C$5:$I$57,2,FALSE())</f>
        <v>45768</v>
      </c>
      <c r="V2590" s="19" t="n">
        <f aca="false">VLOOKUP(поверки!$T2590,'Акты п-п'!$C$5:$I$57,3,FALSE())</f>
        <v>45772</v>
      </c>
      <c r="W2590" s="17" t="str">
        <f aca="false">VLOOKUP(поверки!$T2590,'Акты п-п'!$C$5:$I$57,5,FALSE())</f>
        <v>Кадыков П.Ю.</v>
      </c>
      <c r="X2590" s="17" t="n">
        <f aca="false">поверки!$G2590-поверки!$U2590</f>
        <v>3</v>
      </c>
      <c r="Y2590" s="17" t="n">
        <f aca="false">поверки!$V2590-поверки!$G2590</f>
        <v>1</v>
      </c>
      <c r="Z2590" s="17" t="str">
        <f aca="false">CONCATENATE(поверки!$Q2590," ",поверки!$S2590," номер ",поверки!$H2590)</f>
        <v>ТСП серии 65 номер 03349234</v>
      </c>
    </row>
    <row r="2591" customFormat="false" ht="17.9" hidden="true" customHeight="false" outlineLevel="0" collapsed="false">
      <c r="B2591" s="21" t="s">
        <v>5182</v>
      </c>
      <c r="C2591" s="22" t="s">
        <v>30</v>
      </c>
      <c r="D2591" s="22" t="s">
        <v>31</v>
      </c>
      <c r="E2591" s="22"/>
      <c r="F2591" s="22" t="s">
        <v>146</v>
      </c>
      <c r="G2591" s="23" t="n">
        <v>45771</v>
      </c>
      <c r="H2591" s="22" t="s">
        <v>5594</v>
      </c>
      <c r="I2591" s="22"/>
      <c r="J2591" s="22" t="s">
        <v>34</v>
      </c>
      <c r="K2591" s="22" t="s">
        <v>35</v>
      </c>
      <c r="L2591" s="24" t="s">
        <v>5595</v>
      </c>
      <c r="M2591" s="17" t="str">
        <f aca="false">IF(COUNTIF(поверки!$H$6:$H$3175,поверки!$H2591)&gt;1,"Дубликат","")</f>
        <v/>
      </c>
      <c r="N2591" s="17" t="str">
        <f aca="false">IF(COUNTIF(поверки!$L$6:$L$3175,поверки!$L2591)&gt;1,"Дубликат","")</f>
        <v/>
      </c>
      <c r="O2591" s="18" t="n">
        <v>2586</v>
      </c>
      <c r="P2591" s="17" t="str">
        <f aca="false">CONCATENATE(TEXT(MONTH(поверки!$G2591),"00"),"/",TEXT(поверки!$O2591,"000"), "/",TEXT(YEAR(поверки!$G2591)-2000,"00"))</f>
        <v>04/2586/25</v>
      </c>
      <c r="Q2591" s="17" t="str">
        <f aca="false">VLOOKUP(поверки!$F2591,'соответстиви ОТ типу'!$K$4:$M$344,2,FALSE())</f>
        <v>Преобразователь измерительный</v>
      </c>
      <c r="R2591" s="17" t="s">
        <v>37</v>
      </c>
      <c r="S2591" s="17" t="n">
        <v>248</v>
      </c>
      <c r="T2591" s="17" t="n">
        <v>7</v>
      </c>
      <c r="U2591" s="19" t="n">
        <f aca="false">VLOOKUP(поверки!$T2591,'Акты п-п'!$C$5:$I$57,2,FALSE())</f>
        <v>45768</v>
      </c>
      <c r="V2591" s="19" t="n">
        <f aca="false">VLOOKUP(поверки!$T2591,'Акты п-п'!$C$5:$I$57,3,FALSE())</f>
        <v>45772</v>
      </c>
      <c r="W2591" s="17" t="str">
        <f aca="false">VLOOKUP(поверки!$T2591,'Акты п-п'!$C$5:$I$57,5,FALSE())</f>
        <v>Кадыков П.Ю.</v>
      </c>
      <c r="X2591" s="17" t="n">
        <f aca="false">поверки!$G2591-поверки!$U2591</f>
        <v>3</v>
      </c>
      <c r="Y2591" s="17" t="n">
        <f aca="false">поверки!$V2591-поверки!$G2591</f>
        <v>1</v>
      </c>
      <c r="Z2591" s="17" t="str">
        <f aca="false">CONCATENATE(поверки!$Q2591," ",поверки!$S2591," номер ",поверки!$H2591)</f>
        <v>Преобразователь измерительный 248 номер 02469212</v>
      </c>
    </row>
    <row r="2592" customFormat="false" ht="17.9" hidden="true" customHeight="false" outlineLevel="0" collapsed="false">
      <c r="B2592" s="21" t="s">
        <v>5182</v>
      </c>
      <c r="C2592" s="22" t="s">
        <v>30</v>
      </c>
      <c r="D2592" s="22" t="s">
        <v>31</v>
      </c>
      <c r="E2592" s="22"/>
      <c r="F2592" s="22" t="s">
        <v>3013</v>
      </c>
      <c r="G2592" s="23" t="n">
        <v>45771</v>
      </c>
      <c r="H2592" s="22" t="s">
        <v>5596</v>
      </c>
      <c r="I2592" s="22"/>
      <c r="J2592" s="22" t="s">
        <v>34</v>
      </c>
      <c r="K2592" s="22" t="s">
        <v>35</v>
      </c>
      <c r="L2592" s="24" t="s">
        <v>5597</v>
      </c>
      <c r="M2592" s="17" t="str">
        <f aca="false">IF(COUNTIF(поверки!$H$6:$H$3175,поверки!$H2592)&gt;1,"Дубликат","")</f>
        <v/>
      </c>
      <c r="N2592" s="17" t="str">
        <f aca="false">IF(COUNTIF(поверки!$L$6:$L$3175,поверки!$L2592)&gt;1,"Дубликат","")</f>
        <v/>
      </c>
      <c r="O2592" s="18" t="n">
        <v>2587</v>
      </c>
      <c r="P2592" s="17" t="str">
        <f aca="false">CONCATENATE(TEXT(MONTH(поверки!$G2592),"00"),"/",TEXT(поверки!$O2592,"000"), "/",TEXT(YEAR(поверки!$G2592)-2000,"00"))</f>
        <v>04/2587/25</v>
      </c>
      <c r="Q2592" s="17" t="str">
        <f aca="false">VLOOKUP(поверки!$F2592,'соответстиви ОТ типу'!$K$4:$M$344,2,FALSE())</f>
        <v>ТСП</v>
      </c>
      <c r="R2592" s="17" t="s">
        <v>37</v>
      </c>
      <c r="S2592" s="17" t="s">
        <v>161</v>
      </c>
      <c r="T2592" s="17" t="n">
        <v>7</v>
      </c>
      <c r="U2592" s="19" t="n">
        <f aca="false">VLOOKUP(поверки!$T2592,'Акты п-п'!$C$5:$I$57,2,FALSE())</f>
        <v>45768</v>
      </c>
      <c r="V2592" s="19" t="n">
        <f aca="false">VLOOKUP(поверки!$T2592,'Акты п-п'!$C$5:$I$57,3,FALSE())</f>
        <v>45772</v>
      </c>
      <c r="W2592" s="17" t="str">
        <f aca="false">VLOOKUP(поверки!$T2592,'Акты п-п'!$C$5:$I$57,5,FALSE())</f>
        <v>Кадыков П.Ю.</v>
      </c>
      <c r="X2592" s="17" t="n">
        <f aca="false">поверки!$G2592-поверки!$U2592</f>
        <v>3</v>
      </c>
      <c r="Y2592" s="17" t="n">
        <f aca="false">поверки!$V2592-поверки!$G2592</f>
        <v>1</v>
      </c>
      <c r="Z2592" s="17" t="str">
        <f aca="false">CONCATENATE(поверки!$Q2592," ",поверки!$S2592," номер ",поверки!$H2592)</f>
        <v>ТСП серии 65 номер 03349233</v>
      </c>
    </row>
    <row r="2593" customFormat="false" ht="17.9" hidden="true" customHeight="false" outlineLevel="0" collapsed="false">
      <c r="B2593" s="21" t="s">
        <v>5182</v>
      </c>
      <c r="C2593" s="22" t="s">
        <v>30</v>
      </c>
      <c r="D2593" s="22" t="s">
        <v>31</v>
      </c>
      <c r="E2593" s="22"/>
      <c r="F2593" s="22" t="s">
        <v>146</v>
      </c>
      <c r="G2593" s="23" t="n">
        <v>45771</v>
      </c>
      <c r="H2593" s="22" t="s">
        <v>5598</v>
      </c>
      <c r="I2593" s="22"/>
      <c r="J2593" s="22" t="s">
        <v>34</v>
      </c>
      <c r="K2593" s="22" t="s">
        <v>35</v>
      </c>
      <c r="L2593" s="24" t="s">
        <v>5599</v>
      </c>
      <c r="M2593" s="17" t="str">
        <f aca="false">IF(COUNTIF(поверки!$H$6:$H$3175,поверки!$H2593)&gt;1,"Дубликат","")</f>
        <v/>
      </c>
      <c r="N2593" s="17" t="str">
        <f aca="false">IF(COUNTIF(поверки!$L$6:$L$3175,поверки!$L2593)&gt;1,"Дубликат","")</f>
        <v/>
      </c>
      <c r="O2593" s="18" t="n">
        <v>2588</v>
      </c>
      <c r="P2593" s="17" t="str">
        <f aca="false">CONCATENATE(TEXT(MONTH(поверки!$G2593),"00"),"/",TEXT(поверки!$O2593,"000"), "/",TEXT(YEAR(поверки!$G2593)-2000,"00"))</f>
        <v>04/2588/25</v>
      </c>
      <c r="Q2593" s="17" t="str">
        <f aca="false">VLOOKUP(поверки!$F2593,'соответстиви ОТ типу'!$K$4:$M$344,2,FALSE())</f>
        <v>Преобразователь измерительный</v>
      </c>
      <c r="R2593" s="17" t="s">
        <v>37</v>
      </c>
      <c r="S2593" s="17" t="n">
        <v>248</v>
      </c>
      <c r="T2593" s="17" t="n">
        <v>7</v>
      </c>
      <c r="U2593" s="19" t="n">
        <f aca="false">VLOOKUP(поверки!$T2593,'Акты п-п'!$C$5:$I$57,2,FALSE())</f>
        <v>45768</v>
      </c>
      <c r="V2593" s="19" t="n">
        <f aca="false">VLOOKUP(поверки!$T2593,'Акты п-п'!$C$5:$I$57,3,FALSE())</f>
        <v>45772</v>
      </c>
      <c r="W2593" s="17" t="str">
        <f aca="false">VLOOKUP(поверки!$T2593,'Акты п-п'!$C$5:$I$57,5,FALSE())</f>
        <v>Кадыков П.Ю.</v>
      </c>
      <c r="X2593" s="17" t="n">
        <f aca="false">поверки!$G2593-поверки!$U2593</f>
        <v>3</v>
      </c>
      <c r="Y2593" s="17" t="n">
        <f aca="false">поверки!$V2593-поверки!$G2593</f>
        <v>1</v>
      </c>
      <c r="Z2593" s="17" t="str">
        <f aca="false">CONCATENATE(поверки!$Q2593," ",поверки!$S2593," номер ",поверки!$H2593)</f>
        <v>Преобразователь измерительный 248 номер 02469084</v>
      </c>
    </row>
    <row r="2594" customFormat="false" ht="17.9" hidden="true" customHeight="false" outlineLevel="0" collapsed="false">
      <c r="B2594" s="21" t="s">
        <v>5182</v>
      </c>
      <c r="C2594" s="22" t="s">
        <v>30</v>
      </c>
      <c r="D2594" s="22" t="s">
        <v>31</v>
      </c>
      <c r="E2594" s="22"/>
      <c r="F2594" s="22" t="s">
        <v>3013</v>
      </c>
      <c r="G2594" s="23" t="n">
        <v>45771</v>
      </c>
      <c r="H2594" s="22" t="s">
        <v>5600</v>
      </c>
      <c r="I2594" s="22"/>
      <c r="J2594" s="22" t="s">
        <v>34</v>
      </c>
      <c r="K2594" s="22" t="s">
        <v>35</v>
      </c>
      <c r="L2594" s="24" t="s">
        <v>5601</v>
      </c>
      <c r="M2594" s="17" t="str">
        <f aca="false">IF(COUNTIF(поверки!$H$6:$H$3175,поверки!$H2594)&gt;1,"Дубликат","")</f>
        <v/>
      </c>
      <c r="N2594" s="17" t="str">
        <f aca="false">IF(COUNTIF(поверки!$L$6:$L$3175,поверки!$L2594)&gt;1,"Дубликат","")</f>
        <v/>
      </c>
      <c r="O2594" s="18" t="n">
        <v>2589</v>
      </c>
      <c r="P2594" s="17" t="str">
        <f aca="false">CONCATENATE(TEXT(MONTH(поверки!$G2594),"00"),"/",TEXT(поверки!$O2594,"000"), "/",TEXT(YEAR(поверки!$G2594)-2000,"00"))</f>
        <v>04/2589/25</v>
      </c>
      <c r="Q2594" s="17" t="str">
        <f aca="false">VLOOKUP(поверки!$F2594,'соответстиви ОТ типу'!$K$4:$M$344,2,FALSE())</f>
        <v>ТСП</v>
      </c>
      <c r="R2594" s="17" t="s">
        <v>37</v>
      </c>
      <c r="S2594" s="17" t="s">
        <v>161</v>
      </c>
      <c r="T2594" s="17" t="n">
        <v>7</v>
      </c>
      <c r="U2594" s="19" t="n">
        <f aca="false">VLOOKUP(поверки!$T2594,'Акты п-п'!$C$5:$I$57,2,FALSE())</f>
        <v>45768</v>
      </c>
      <c r="V2594" s="19" t="n">
        <f aca="false">VLOOKUP(поверки!$T2594,'Акты п-п'!$C$5:$I$57,3,FALSE())</f>
        <v>45772</v>
      </c>
      <c r="W2594" s="17" t="str">
        <f aca="false">VLOOKUP(поверки!$T2594,'Акты п-п'!$C$5:$I$57,5,FALSE())</f>
        <v>Кадыков П.Ю.</v>
      </c>
      <c r="X2594" s="17" t="n">
        <f aca="false">поверки!$G2594-поверки!$U2594</f>
        <v>3</v>
      </c>
      <c r="Y2594" s="17" t="n">
        <f aca="false">поверки!$V2594-поверки!$G2594</f>
        <v>1</v>
      </c>
      <c r="Z2594" s="17" t="str">
        <f aca="false">CONCATENATE(поверки!$Q2594," ",поверки!$S2594," номер ",поверки!$H2594)</f>
        <v>ТСП серии 65 номер 03349105</v>
      </c>
    </row>
    <row r="2595" customFormat="false" ht="17.9" hidden="true" customHeight="false" outlineLevel="0" collapsed="false">
      <c r="B2595" s="21" t="s">
        <v>5182</v>
      </c>
      <c r="C2595" s="22" t="s">
        <v>30</v>
      </c>
      <c r="D2595" s="22" t="s">
        <v>31</v>
      </c>
      <c r="E2595" s="22"/>
      <c r="F2595" s="22" t="s">
        <v>3013</v>
      </c>
      <c r="G2595" s="23" t="n">
        <v>45771</v>
      </c>
      <c r="H2595" s="22" t="s">
        <v>5602</v>
      </c>
      <c r="I2595" s="22"/>
      <c r="J2595" s="22" t="s">
        <v>34</v>
      </c>
      <c r="K2595" s="22" t="s">
        <v>35</v>
      </c>
      <c r="L2595" s="24" t="s">
        <v>5603</v>
      </c>
      <c r="M2595" s="17" t="str">
        <f aca="false">IF(COUNTIF(поверки!$H$6:$H$3175,поверки!$H2595)&gt;1,"Дубликат","")</f>
        <v/>
      </c>
      <c r="N2595" s="17" t="str">
        <f aca="false">IF(COUNTIF(поверки!$L$6:$L$3175,поверки!$L2595)&gt;1,"Дубликат","")</f>
        <v/>
      </c>
      <c r="O2595" s="18" t="n">
        <v>2590</v>
      </c>
      <c r="P2595" s="17" t="str">
        <f aca="false">CONCATENATE(TEXT(MONTH(поверки!$G2595),"00"),"/",TEXT(поверки!$O2595,"000"), "/",TEXT(YEAR(поверки!$G2595)-2000,"00"))</f>
        <v>04/2590/25</v>
      </c>
      <c r="Q2595" s="17" t="str">
        <f aca="false">VLOOKUP(поверки!$F2595,'соответстиви ОТ типу'!$K$4:$M$344,2,FALSE())</f>
        <v>ТСП</v>
      </c>
      <c r="R2595" s="17" t="s">
        <v>42</v>
      </c>
      <c r="S2595" s="17" t="s">
        <v>161</v>
      </c>
      <c r="T2595" s="17" t="n">
        <v>7</v>
      </c>
      <c r="U2595" s="19" t="n">
        <f aca="false">VLOOKUP(поверки!$T2595,'Акты п-п'!$C$5:$I$57,2,FALSE())</f>
        <v>45768</v>
      </c>
      <c r="V2595" s="19" t="n">
        <f aca="false">VLOOKUP(поверки!$T2595,'Акты п-п'!$C$5:$I$57,3,FALSE())</f>
        <v>45772</v>
      </c>
      <c r="W2595" s="17" t="str">
        <f aca="false">VLOOKUP(поверки!$T2595,'Акты п-п'!$C$5:$I$57,5,FALSE())</f>
        <v>Кадыков П.Ю.</v>
      </c>
      <c r="X2595" s="17" t="n">
        <f aca="false">поверки!$G2595-поверки!$U2595</f>
        <v>3</v>
      </c>
      <c r="Y2595" s="17" t="n">
        <f aca="false">поверки!$V2595-поверки!$G2595</f>
        <v>1</v>
      </c>
      <c r="Z2595" s="17" t="str">
        <f aca="false">CONCATENATE(поверки!$Q2595," ",поверки!$S2595," номер ",поверки!$H2595)</f>
        <v>ТСП серии 65 номер 10036875</v>
      </c>
    </row>
    <row r="2596" customFormat="false" ht="17.9" hidden="true" customHeight="false" outlineLevel="0" collapsed="false">
      <c r="B2596" s="21" t="s">
        <v>5182</v>
      </c>
      <c r="C2596" s="22" t="s">
        <v>30</v>
      </c>
      <c r="D2596" s="22" t="s">
        <v>31</v>
      </c>
      <c r="E2596" s="22"/>
      <c r="F2596" s="22" t="s">
        <v>98</v>
      </c>
      <c r="G2596" s="23" t="n">
        <v>45771</v>
      </c>
      <c r="H2596" s="22" t="s">
        <v>5604</v>
      </c>
      <c r="I2596" s="22"/>
      <c r="J2596" s="22" t="s">
        <v>34</v>
      </c>
      <c r="K2596" s="22" t="s">
        <v>35</v>
      </c>
      <c r="L2596" s="24" t="s">
        <v>5605</v>
      </c>
      <c r="M2596" s="17" t="str">
        <f aca="false">IF(COUNTIF(поверки!$H$6:$H$3175,поверки!$H2596)&gt;1,"Дубликат","")</f>
        <v/>
      </c>
      <c r="N2596" s="17" t="str">
        <f aca="false">IF(COUNTIF(поверки!$L$6:$L$3175,поверки!$L2596)&gt;1,"Дубликат","")</f>
        <v/>
      </c>
      <c r="O2596" s="18" t="n">
        <v>2591</v>
      </c>
      <c r="P2596" s="17" t="str">
        <f aca="false">CONCATENATE(TEXT(MONTH(поверки!$G2596),"00"),"/",TEXT(поверки!$O2596,"000"), "/",TEXT(YEAR(поверки!$G2596)-2000,"00"))</f>
        <v>04/2591/25</v>
      </c>
      <c r="Q2596" s="17" t="str">
        <f aca="false">VLOOKUP(поверки!$F2596,'соответстиви ОТ типу'!$K$4:$M$344,2,FALSE())</f>
        <v>Преобразователь вторичный</v>
      </c>
      <c r="R2596" s="17" t="s">
        <v>42</v>
      </c>
      <c r="S2596" s="17" t="s">
        <v>101</v>
      </c>
      <c r="T2596" s="17" t="n">
        <v>7</v>
      </c>
      <c r="U2596" s="19" t="n">
        <f aca="false">VLOOKUP(поверки!$T2596,'Акты п-п'!$C$5:$I$57,2,FALSE())</f>
        <v>45768</v>
      </c>
      <c r="V2596" s="19" t="n">
        <f aca="false">VLOOKUP(поверки!$T2596,'Акты п-п'!$C$5:$I$57,3,FALSE())</f>
        <v>45772</v>
      </c>
      <c r="W2596" s="17" t="str">
        <f aca="false">VLOOKUP(поверки!$T2596,'Акты п-п'!$C$5:$I$57,5,FALSE())</f>
        <v>Кадыков П.Ю.</v>
      </c>
      <c r="X2596" s="17" t="n">
        <f aca="false">поверки!$G2596-поверки!$U2596</f>
        <v>3</v>
      </c>
      <c r="Y2596" s="17" t="n">
        <f aca="false">поверки!$V2596-поверки!$G2596</f>
        <v>1</v>
      </c>
      <c r="Z2596" s="17" t="str">
        <f aca="false">CONCATENATE(поверки!$Q2596," ",поверки!$S2596," номер ",поверки!$H2596)</f>
        <v>Преобразователь вторичный T32.1S номер 854464</v>
      </c>
    </row>
    <row r="2597" customFormat="false" ht="17.9" hidden="true" customHeight="false" outlineLevel="0" collapsed="false">
      <c r="B2597" s="21" t="s">
        <v>5182</v>
      </c>
      <c r="C2597" s="22" t="s">
        <v>30</v>
      </c>
      <c r="D2597" s="22" t="s">
        <v>31</v>
      </c>
      <c r="E2597" s="22"/>
      <c r="F2597" s="22" t="s">
        <v>102</v>
      </c>
      <c r="G2597" s="23" t="n">
        <v>45771</v>
      </c>
      <c r="H2597" s="22" t="s">
        <v>5606</v>
      </c>
      <c r="I2597" s="22"/>
      <c r="J2597" s="22" t="s">
        <v>34</v>
      </c>
      <c r="K2597" s="22" t="s">
        <v>35</v>
      </c>
      <c r="L2597" s="24" t="s">
        <v>5607</v>
      </c>
      <c r="M2597" s="17" t="str">
        <f aca="false">IF(COUNTIF(поверки!$H$6:$H$3175,поверки!$H2597)&gt;1,"Дубликат","")</f>
        <v/>
      </c>
      <c r="N2597" s="17" t="str">
        <f aca="false">IF(COUNTIF(поверки!$L$6:$L$3175,поверки!$L2597)&gt;1,"Дубликат","")</f>
        <v/>
      </c>
      <c r="O2597" s="18" t="n">
        <v>2592</v>
      </c>
      <c r="P2597" s="17" t="str">
        <f aca="false">CONCATENATE(TEXT(MONTH(поверки!$G2597),"00"),"/",TEXT(поверки!$O2597,"000"), "/",TEXT(YEAR(поверки!$G2597)-2000,"00"))</f>
        <v>04/2592/25</v>
      </c>
      <c r="Q2597" s="17" t="str">
        <f aca="false">VLOOKUP(поверки!$F2597,'соответстиви ОТ типу'!$K$4:$M$344,2,FALSE())</f>
        <v>ТСП</v>
      </c>
      <c r="R2597" s="17" t="s">
        <v>42</v>
      </c>
      <c r="S2597" s="17" t="s">
        <v>5608</v>
      </c>
      <c r="T2597" s="17" t="n">
        <v>7</v>
      </c>
      <c r="U2597" s="19" t="n">
        <f aca="false">VLOOKUP(поверки!$T2597,'Акты п-п'!$C$5:$I$57,2,FALSE())</f>
        <v>45768</v>
      </c>
      <c r="V2597" s="19" t="n">
        <f aca="false">VLOOKUP(поверки!$T2597,'Акты п-п'!$C$5:$I$57,3,FALSE())</f>
        <v>45772</v>
      </c>
      <c r="W2597" s="17" t="str">
        <f aca="false">VLOOKUP(поверки!$T2597,'Акты п-п'!$C$5:$I$57,5,FALSE())</f>
        <v>Кадыков П.Ю.</v>
      </c>
      <c r="X2597" s="17" t="n">
        <f aca="false">поверки!$G2597-поверки!$U2597</f>
        <v>3</v>
      </c>
      <c r="Y2597" s="17" t="n">
        <f aca="false">поверки!$V2597-поверки!$G2597</f>
        <v>1</v>
      </c>
      <c r="Z2597" s="17" t="str">
        <f aca="false">CONCATENATE(поверки!$Q2597," ",поверки!$S2597," номер ",поверки!$H2597)</f>
        <v>ТСП TR 10-A номер 1104HCZ1</v>
      </c>
    </row>
    <row r="2598" customFormat="false" ht="17.9" hidden="true" customHeight="false" outlineLevel="0" collapsed="false">
      <c r="B2598" s="21" t="s">
        <v>5182</v>
      </c>
      <c r="C2598" s="22" t="s">
        <v>30</v>
      </c>
      <c r="D2598" s="22" t="s">
        <v>31</v>
      </c>
      <c r="E2598" s="22"/>
      <c r="F2598" s="22" t="s">
        <v>98</v>
      </c>
      <c r="G2598" s="23" t="n">
        <v>45771</v>
      </c>
      <c r="H2598" s="22" t="s">
        <v>5609</v>
      </c>
      <c r="I2598" s="22"/>
      <c r="J2598" s="22" t="s">
        <v>34</v>
      </c>
      <c r="K2598" s="22" t="s">
        <v>35</v>
      </c>
      <c r="L2598" s="24" t="s">
        <v>5610</v>
      </c>
      <c r="M2598" s="17" t="str">
        <f aca="false">IF(COUNTIF(поверки!$H$6:$H$3175,поверки!$H2598)&gt;1,"Дубликат","")</f>
        <v/>
      </c>
      <c r="N2598" s="17" t="str">
        <f aca="false">IF(COUNTIF(поверки!$L$6:$L$3175,поверки!$L2598)&gt;1,"Дубликат","")</f>
        <v/>
      </c>
      <c r="O2598" s="18" t="n">
        <v>2593</v>
      </c>
      <c r="P2598" s="17" t="str">
        <f aca="false">CONCATENATE(TEXT(MONTH(поверки!$G2598),"00"),"/",TEXT(поверки!$O2598,"000"), "/",TEXT(YEAR(поверки!$G2598)-2000,"00"))</f>
        <v>04/2593/25</v>
      </c>
      <c r="Q2598" s="17" t="str">
        <f aca="false">VLOOKUP(поверки!$F2598,'соответстиви ОТ типу'!$K$4:$M$344,2,FALSE())</f>
        <v>Преобразователь вторичный</v>
      </c>
      <c r="R2598" s="17" t="s">
        <v>42</v>
      </c>
      <c r="S2598" s="17" t="s">
        <v>101</v>
      </c>
      <c r="T2598" s="17" t="n">
        <v>7</v>
      </c>
      <c r="U2598" s="19" t="n">
        <f aca="false">VLOOKUP(поверки!$T2598,'Акты п-п'!$C$5:$I$57,2,FALSE())</f>
        <v>45768</v>
      </c>
      <c r="V2598" s="19" t="n">
        <f aca="false">VLOOKUP(поверки!$T2598,'Акты п-п'!$C$5:$I$57,3,FALSE())</f>
        <v>45772</v>
      </c>
      <c r="W2598" s="17" t="str">
        <f aca="false">VLOOKUP(поверки!$T2598,'Акты п-п'!$C$5:$I$57,5,FALSE())</f>
        <v>Кадыков П.Ю.</v>
      </c>
      <c r="X2598" s="17" t="n">
        <f aca="false">поверки!$G2598-поверки!$U2598</f>
        <v>3</v>
      </c>
      <c r="Y2598" s="17" t="n">
        <f aca="false">поверки!$V2598-поверки!$G2598</f>
        <v>1</v>
      </c>
      <c r="Z2598" s="17" t="str">
        <f aca="false">CONCATENATE(поверки!$Q2598," ",поверки!$S2598," номер ",поверки!$H2598)</f>
        <v>Преобразователь вторичный T32.1S номер 854463</v>
      </c>
    </row>
    <row r="2599" customFormat="false" ht="17.9" hidden="true" customHeight="false" outlineLevel="0" collapsed="false">
      <c r="B2599" s="21" t="s">
        <v>5182</v>
      </c>
      <c r="C2599" s="22" t="s">
        <v>30</v>
      </c>
      <c r="D2599" s="22" t="s">
        <v>31</v>
      </c>
      <c r="E2599" s="22"/>
      <c r="F2599" s="22" t="s">
        <v>102</v>
      </c>
      <c r="G2599" s="23" t="n">
        <v>45771</v>
      </c>
      <c r="H2599" s="22" t="s">
        <v>5611</v>
      </c>
      <c r="I2599" s="22"/>
      <c r="J2599" s="22" t="s">
        <v>34</v>
      </c>
      <c r="K2599" s="22" t="s">
        <v>35</v>
      </c>
      <c r="L2599" s="24" t="s">
        <v>5612</v>
      </c>
      <c r="M2599" s="17" t="str">
        <f aca="false">IF(COUNTIF(поверки!$H$6:$H$3175,поверки!$H2599)&gt;1,"Дубликат","")</f>
        <v/>
      </c>
      <c r="N2599" s="17" t="str">
        <f aca="false">IF(COUNTIF(поверки!$L$6:$L$3175,поверки!$L2599)&gt;1,"Дубликат","")</f>
        <v/>
      </c>
      <c r="O2599" s="18" t="n">
        <v>2594</v>
      </c>
      <c r="P2599" s="17" t="str">
        <f aca="false">CONCATENATE(TEXT(MONTH(поверки!$G2599),"00"),"/",TEXT(поверки!$O2599,"000"), "/",TEXT(YEAR(поверки!$G2599)-2000,"00"))</f>
        <v>04/2594/25</v>
      </c>
      <c r="Q2599" s="17" t="str">
        <f aca="false">VLOOKUP(поверки!$F2599,'соответстиви ОТ типу'!$K$4:$M$344,2,FALSE())</f>
        <v>ТСП</v>
      </c>
      <c r="R2599" s="17" t="s">
        <v>42</v>
      </c>
      <c r="S2599" s="17" t="s">
        <v>5608</v>
      </c>
      <c r="T2599" s="17" t="n">
        <v>7</v>
      </c>
      <c r="U2599" s="19" t="n">
        <f aca="false">VLOOKUP(поверки!$T2599,'Акты п-п'!$C$5:$I$57,2,FALSE())</f>
        <v>45768</v>
      </c>
      <c r="V2599" s="19" t="n">
        <f aca="false">VLOOKUP(поверки!$T2599,'Акты п-п'!$C$5:$I$57,3,FALSE())</f>
        <v>45772</v>
      </c>
      <c r="W2599" s="17" t="str">
        <f aca="false">VLOOKUP(поверки!$T2599,'Акты п-п'!$C$5:$I$57,5,FALSE())</f>
        <v>Кадыков П.Ю.</v>
      </c>
      <c r="X2599" s="17" t="n">
        <f aca="false">поверки!$G2599-поверки!$U2599</f>
        <v>3</v>
      </c>
      <c r="Y2599" s="17" t="n">
        <f aca="false">поверки!$V2599-поверки!$G2599</f>
        <v>1</v>
      </c>
      <c r="Z2599" s="17" t="str">
        <f aca="false">CONCATENATE(поверки!$Q2599," ",поверки!$S2599," номер ",поверки!$H2599)</f>
        <v>ТСП TR 10-A номер 1104HCYZ</v>
      </c>
    </row>
    <row r="2600" customFormat="false" ht="17.9" hidden="true" customHeight="false" outlineLevel="0" collapsed="false">
      <c r="B2600" s="21" t="s">
        <v>5182</v>
      </c>
      <c r="C2600" s="22" t="s">
        <v>30</v>
      </c>
      <c r="D2600" s="22" t="s">
        <v>31</v>
      </c>
      <c r="E2600" s="22"/>
      <c r="F2600" s="22" t="s">
        <v>131</v>
      </c>
      <c r="G2600" s="23" t="n">
        <v>45771</v>
      </c>
      <c r="H2600" s="22" t="s">
        <v>5613</v>
      </c>
      <c r="I2600" s="22"/>
      <c r="J2600" s="22" t="s">
        <v>34</v>
      </c>
      <c r="K2600" s="22" t="s">
        <v>35</v>
      </c>
      <c r="L2600" s="24" t="s">
        <v>5614</v>
      </c>
      <c r="M2600" s="17" t="str">
        <f aca="false">IF(COUNTIF(поверки!$H$6:$H$3175,поверки!$H2600)&gt;1,"Дубликат","")</f>
        <v/>
      </c>
      <c r="N2600" s="17" t="str">
        <f aca="false">IF(COUNTIF(поверки!$L$6:$L$3175,поверки!$L2600)&gt;1,"Дубликат","")</f>
        <v/>
      </c>
      <c r="O2600" s="18" t="n">
        <v>2595</v>
      </c>
      <c r="P2600" s="17" t="str">
        <f aca="false">CONCATENATE(TEXT(MONTH(поверки!$G2600),"00"),"/",TEXT(поверки!$O2600,"000"), "/",TEXT(YEAR(поверки!$G2600)-2000,"00"))</f>
        <v>04/2595/25</v>
      </c>
      <c r="Q2600" s="17" t="str">
        <f aca="false">VLOOKUP(поверки!$F2600,'соответстиви ОТ типу'!$K$4:$M$344,2,FALSE())</f>
        <v>Преобразователь измерительный</v>
      </c>
      <c r="R2600" s="17" t="s">
        <v>42</v>
      </c>
      <c r="S2600" s="17" t="s">
        <v>5615</v>
      </c>
      <c r="T2600" s="17" t="n">
        <v>7</v>
      </c>
      <c r="U2600" s="19" t="n">
        <f aca="false">VLOOKUP(поверки!$T2600,'Акты п-п'!$C$5:$I$57,2,FALSE())</f>
        <v>45768</v>
      </c>
      <c r="V2600" s="19" t="n">
        <f aca="false">VLOOKUP(поверки!$T2600,'Акты п-п'!$C$5:$I$57,3,FALSE())</f>
        <v>45772</v>
      </c>
      <c r="W2600" s="17" t="str">
        <f aca="false">VLOOKUP(поверки!$T2600,'Акты п-п'!$C$5:$I$57,5,FALSE())</f>
        <v>Кадыков П.Ю.</v>
      </c>
      <c r="X2600" s="17" t="n">
        <f aca="false">поверки!$G2600-поверки!$U2600</f>
        <v>3</v>
      </c>
      <c r="Y2600" s="17" t="n">
        <f aca="false">поверки!$V2600-поверки!$G2600</f>
        <v>1</v>
      </c>
      <c r="Z2600" s="17" t="str">
        <f aca="false">CONCATENATE(поверки!$Q2600," ",поверки!$S2600," номер ",поверки!$H2600)</f>
        <v>Преобразователь измерительный iTEMP TMT180 номер F902F314202</v>
      </c>
    </row>
    <row r="2601" customFormat="false" ht="17.9" hidden="true" customHeight="false" outlineLevel="0" collapsed="false">
      <c r="B2601" s="21" t="s">
        <v>5182</v>
      </c>
      <c r="C2601" s="22" t="s">
        <v>30</v>
      </c>
      <c r="D2601" s="22" t="s">
        <v>31</v>
      </c>
      <c r="E2601" s="22"/>
      <c r="F2601" s="22" t="s">
        <v>118</v>
      </c>
      <c r="G2601" s="23" t="n">
        <v>45771</v>
      </c>
      <c r="H2601" s="22" t="s">
        <v>5616</v>
      </c>
      <c r="I2601" s="22"/>
      <c r="J2601" s="22" t="s">
        <v>34</v>
      </c>
      <c r="K2601" s="22" t="s">
        <v>35</v>
      </c>
      <c r="L2601" s="24" t="s">
        <v>5617</v>
      </c>
      <c r="M2601" s="17" t="str">
        <f aca="false">IF(COUNTIF(поверки!$H$6:$H$3175,поверки!$H2601)&gt;1,"Дубликат","")</f>
        <v>Дубликат</v>
      </c>
      <c r="N2601" s="17" t="str">
        <f aca="false">IF(COUNTIF(поверки!$L$6:$L$3175,поверки!$L2601)&gt;1,"Дубликат","")</f>
        <v/>
      </c>
      <c r="O2601" s="18" t="n">
        <v>2596</v>
      </c>
      <c r="P2601" s="17" t="str">
        <f aca="false">CONCATENATE(TEXT(MONTH(поверки!$G2601),"00"),"/",TEXT(поверки!$O2601,"000"), "/",TEXT(YEAR(поверки!$G2601)-2000,"00"))</f>
        <v>04/2596/25</v>
      </c>
      <c r="Q2601" s="17" t="str">
        <f aca="false">VLOOKUP(поверки!$F2601,'соответстиви ОТ типу'!$K$4:$M$344,2,FALSE())</f>
        <v>ТСП</v>
      </c>
      <c r="R2601" s="17" t="s">
        <v>42</v>
      </c>
      <c r="S2601" s="17" t="s">
        <v>5618</v>
      </c>
      <c r="T2601" s="17" t="n">
        <v>7</v>
      </c>
      <c r="U2601" s="19" t="n">
        <f aca="false">VLOOKUP(поверки!$T2601,'Акты п-п'!$C$5:$I$57,2,FALSE())</f>
        <v>45768</v>
      </c>
      <c r="V2601" s="19" t="n">
        <f aca="false">VLOOKUP(поверки!$T2601,'Акты п-п'!$C$5:$I$57,3,FALSE())</f>
        <v>45772</v>
      </c>
      <c r="W2601" s="17" t="str">
        <f aca="false">VLOOKUP(поверки!$T2601,'Акты п-п'!$C$5:$I$57,5,FALSE())</f>
        <v>Кадыков П.Ю.</v>
      </c>
      <c r="X2601" s="17" t="n">
        <f aca="false">поверки!$G2601-поверки!$U2601</f>
        <v>3</v>
      </c>
      <c r="Y2601" s="17" t="n">
        <f aca="false">поверки!$V2601-поверки!$G2601</f>
        <v>1</v>
      </c>
      <c r="Z2601" s="17" t="str">
        <f aca="false">CONCATENATE(поверки!$Q2601," ",поверки!$S2601," номер ",поверки!$H2601)</f>
        <v>ТСП TR10 номер F9035C14152</v>
      </c>
    </row>
    <row r="2602" customFormat="false" ht="17.9" hidden="true" customHeight="false" outlineLevel="0" collapsed="false">
      <c r="B2602" s="21" t="s">
        <v>5182</v>
      </c>
      <c r="C2602" s="22" t="s">
        <v>30</v>
      </c>
      <c r="D2602" s="22" t="s">
        <v>31</v>
      </c>
      <c r="E2602" s="22"/>
      <c r="F2602" s="22" t="s">
        <v>131</v>
      </c>
      <c r="G2602" s="23" t="n">
        <v>45771</v>
      </c>
      <c r="H2602" s="22" t="s">
        <v>5619</v>
      </c>
      <c r="I2602" s="22"/>
      <c r="J2602" s="22" t="s">
        <v>34</v>
      </c>
      <c r="K2602" s="22" t="s">
        <v>35</v>
      </c>
      <c r="L2602" s="24" t="s">
        <v>5620</v>
      </c>
      <c r="M2602" s="17" t="str">
        <f aca="false">IF(COUNTIF(поверки!$H$6:$H$3175,поверки!$H2602)&gt;1,"Дубликат","")</f>
        <v/>
      </c>
      <c r="N2602" s="17" t="str">
        <f aca="false">IF(COUNTIF(поверки!$L$6:$L$3175,поверки!$L2602)&gt;1,"Дубликат","")</f>
        <v/>
      </c>
      <c r="O2602" s="18" t="n">
        <v>2597</v>
      </c>
      <c r="P2602" s="17" t="str">
        <f aca="false">CONCATENATE(TEXT(MONTH(поверки!$G2602),"00"),"/",TEXT(поверки!$O2602,"000"), "/",TEXT(YEAR(поверки!$G2602)-2000,"00"))</f>
        <v>04/2597/25</v>
      </c>
      <c r="Q2602" s="17" t="str">
        <f aca="false">VLOOKUP(поверки!$F2602,'соответстиви ОТ типу'!$K$4:$M$344,2,FALSE())</f>
        <v>Преобразователь измерительный</v>
      </c>
      <c r="R2602" s="17" t="s">
        <v>42</v>
      </c>
      <c r="S2602" s="17" t="s">
        <v>5615</v>
      </c>
      <c r="T2602" s="17" t="n">
        <v>7</v>
      </c>
      <c r="U2602" s="19" t="n">
        <f aca="false">VLOOKUP(поверки!$T2602,'Акты п-п'!$C$5:$I$57,2,FALSE())</f>
        <v>45768</v>
      </c>
      <c r="V2602" s="19" t="n">
        <f aca="false">VLOOKUP(поверки!$T2602,'Акты п-п'!$C$5:$I$57,3,FALSE())</f>
        <v>45772</v>
      </c>
      <c r="W2602" s="17" t="str">
        <f aca="false">VLOOKUP(поверки!$T2602,'Акты п-п'!$C$5:$I$57,5,FALSE())</f>
        <v>Кадыков П.Ю.</v>
      </c>
      <c r="X2602" s="17" t="n">
        <f aca="false">поверки!$G2602-поверки!$U2602</f>
        <v>3</v>
      </c>
      <c r="Y2602" s="17" t="n">
        <f aca="false">поверки!$V2602-поверки!$G2602</f>
        <v>1</v>
      </c>
      <c r="Z2602" s="17" t="str">
        <f aca="false">CONCATENATE(поверки!$Q2602," ",поверки!$S2602," номер ",поверки!$H2602)</f>
        <v>Преобразователь измерительный iTEMP TMT180 номер F902F614202</v>
      </c>
    </row>
    <row r="2603" customFormat="false" ht="17.9" hidden="true" customHeight="false" outlineLevel="0" collapsed="false">
      <c r="B2603" s="21" t="s">
        <v>5182</v>
      </c>
      <c r="C2603" s="22" t="s">
        <v>30</v>
      </c>
      <c r="D2603" s="22" t="s">
        <v>31</v>
      </c>
      <c r="E2603" s="22"/>
      <c r="F2603" s="22" t="s">
        <v>118</v>
      </c>
      <c r="G2603" s="23" t="n">
        <v>45771</v>
      </c>
      <c r="H2603" s="22" t="s">
        <v>5621</v>
      </c>
      <c r="I2603" s="22"/>
      <c r="J2603" s="22" t="s">
        <v>34</v>
      </c>
      <c r="K2603" s="22" t="s">
        <v>35</v>
      </c>
      <c r="L2603" s="24" t="s">
        <v>5622</v>
      </c>
      <c r="M2603" s="17" t="str">
        <f aca="false">IF(COUNTIF(поверки!$H$6:$H$3175,поверки!$H2603)&gt;1,"Дубликат","")</f>
        <v>Дубликат</v>
      </c>
      <c r="N2603" s="17" t="str">
        <f aca="false">IF(COUNTIF(поверки!$L$6:$L$3175,поверки!$L2603)&gt;1,"Дубликат","")</f>
        <v/>
      </c>
      <c r="O2603" s="18" t="n">
        <v>2598</v>
      </c>
      <c r="P2603" s="17" t="str">
        <f aca="false">CONCATENATE(TEXT(MONTH(поверки!$G2603),"00"),"/",TEXT(поверки!$O2603,"000"), "/",TEXT(YEAR(поверки!$G2603)-2000,"00"))</f>
        <v>04/2598/25</v>
      </c>
      <c r="Q2603" s="17" t="str">
        <f aca="false">VLOOKUP(поверки!$F2603,'соответстиви ОТ типу'!$K$4:$M$344,2,FALSE())</f>
        <v>ТСП</v>
      </c>
      <c r="R2603" s="17" t="s">
        <v>42</v>
      </c>
      <c r="S2603" s="17" t="s">
        <v>5618</v>
      </c>
      <c r="T2603" s="17" t="n">
        <v>7</v>
      </c>
      <c r="U2603" s="19" t="n">
        <f aca="false">VLOOKUP(поверки!$T2603,'Акты п-п'!$C$5:$I$57,2,FALSE())</f>
        <v>45768</v>
      </c>
      <c r="V2603" s="19" t="n">
        <f aca="false">VLOOKUP(поверки!$T2603,'Акты п-п'!$C$5:$I$57,3,FALSE())</f>
        <v>45772</v>
      </c>
      <c r="W2603" s="17" t="str">
        <f aca="false">VLOOKUP(поверки!$T2603,'Акты п-п'!$C$5:$I$57,5,FALSE())</f>
        <v>Кадыков П.Ю.</v>
      </c>
      <c r="X2603" s="17" t="n">
        <f aca="false">поверки!$G2603-поверки!$U2603</f>
        <v>3</v>
      </c>
      <c r="Y2603" s="17" t="n">
        <f aca="false">поверки!$V2603-поверки!$G2603</f>
        <v>1</v>
      </c>
      <c r="Z2603" s="17" t="str">
        <f aca="false">CONCATENATE(поверки!$Q2603," ",поверки!$S2603," номер ",поверки!$H2603)</f>
        <v>ТСП TR10 номер F9035714152</v>
      </c>
    </row>
    <row r="2604" customFormat="false" ht="17.9" hidden="true" customHeight="false" outlineLevel="0" collapsed="false">
      <c r="B2604" s="21" t="s">
        <v>5182</v>
      </c>
      <c r="C2604" s="22" t="s">
        <v>30</v>
      </c>
      <c r="D2604" s="22" t="s">
        <v>31</v>
      </c>
      <c r="E2604" s="22"/>
      <c r="F2604" s="22" t="s">
        <v>98</v>
      </c>
      <c r="G2604" s="23" t="n">
        <v>45771</v>
      </c>
      <c r="H2604" s="22" t="s">
        <v>5623</v>
      </c>
      <c r="I2604" s="22"/>
      <c r="J2604" s="22" t="s">
        <v>34</v>
      </c>
      <c r="K2604" s="22" t="s">
        <v>35</v>
      </c>
      <c r="L2604" s="24" t="s">
        <v>5624</v>
      </c>
      <c r="M2604" s="17" t="str">
        <f aca="false">IF(COUNTIF(поверки!$H$6:$H$3175,поверки!$H2604)&gt;1,"Дубликат","")</f>
        <v/>
      </c>
      <c r="N2604" s="17" t="str">
        <f aca="false">IF(COUNTIF(поверки!$L$6:$L$3175,поверки!$L2604)&gt;1,"Дубликат","")</f>
        <v/>
      </c>
      <c r="O2604" s="18" t="n">
        <v>2599</v>
      </c>
      <c r="P2604" s="17" t="str">
        <f aca="false">CONCATENATE(TEXT(MONTH(поверки!$G2604),"00"),"/",TEXT(поверки!$O2604,"000"), "/",TEXT(YEAR(поверки!$G2604)-2000,"00"))</f>
        <v>04/2599/25</v>
      </c>
      <c r="Q2604" s="17" t="str">
        <f aca="false">VLOOKUP(поверки!$F2604,'соответстиви ОТ типу'!$K$4:$M$344,2,FALSE())</f>
        <v>Преобразователь вторичный</v>
      </c>
      <c r="R2604" s="17" t="s">
        <v>42</v>
      </c>
      <c r="S2604" s="17" t="s">
        <v>101</v>
      </c>
      <c r="T2604" s="17" t="n">
        <v>7</v>
      </c>
      <c r="U2604" s="19" t="n">
        <f aca="false">VLOOKUP(поверки!$T2604,'Акты п-п'!$C$5:$I$57,2,FALSE())</f>
        <v>45768</v>
      </c>
      <c r="V2604" s="19" t="n">
        <f aca="false">VLOOKUP(поверки!$T2604,'Акты п-п'!$C$5:$I$57,3,FALSE())</f>
        <v>45772</v>
      </c>
      <c r="W2604" s="17" t="str">
        <f aca="false">VLOOKUP(поверки!$T2604,'Акты п-п'!$C$5:$I$57,5,FALSE())</f>
        <v>Кадыков П.Ю.</v>
      </c>
      <c r="X2604" s="17" t="n">
        <f aca="false">поверки!$G2604-поверки!$U2604</f>
        <v>3</v>
      </c>
      <c r="Y2604" s="17" t="n">
        <f aca="false">поверки!$V2604-поверки!$G2604</f>
        <v>1</v>
      </c>
      <c r="Z2604" s="17" t="str">
        <f aca="false">CONCATENATE(поверки!$Q2604," ",поверки!$S2604," номер ",поверки!$H2604)</f>
        <v>Преобразователь вторичный T32.1S номер 842671</v>
      </c>
    </row>
    <row r="2605" customFormat="false" ht="17.9" hidden="true" customHeight="false" outlineLevel="0" collapsed="false">
      <c r="B2605" s="21" t="s">
        <v>5182</v>
      </c>
      <c r="C2605" s="22" t="s">
        <v>30</v>
      </c>
      <c r="D2605" s="22" t="s">
        <v>31</v>
      </c>
      <c r="E2605" s="22"/>
      <c r="F2605" s="22" t="s">
        <v>102</v>
      </c>
      <c r="G2605" s="23" t="n">
        <v>45771</v>
      </c>
      <c r="H2605" s="22" t="s">
        <v>5625</v>
      </c>
      <c r="I2605" s="22"/>
      <c r="J2605" s="22" t="s">
        <v>34</v>
      </c>
      <c r="K2605" s="22" t="s">
        <v>35</v>
      </c>
      <c r="L2605" s="24" t="s">
        <v>5626</v>
      </c>
      <c r="M2605" s="17" t="str">
        <f aca="false">IF(COUNTIF(поверки!$H$6:$H$3175,поверки!$H2605)&gt;1,"Дубликат","")</f>
        <v/>
      </c>
      <c r="N2605" s="17" t="str">
        <f aca="false">IF(COUNTIF(поверки!$L$6:$L$3175,поверки!$L2605)&gt;1,"Дубликат","")</f>
        <v/>
      </c>
      <c r="O2605" s="18" t="n">
        <v>2600</v>
      </c>
      <c r="P2605" s="17" t="str">
        <f aca="false">CONCATENATE(TEXT(MONTH(поверки!$G2605),"00"),"/",TEXT(поверки!$O2605,"000"), "/",TEXT(YEAR(поверки!$G2605)-2000,"00"))</f>
        <v>04/2600/25</v>
      </c>
      <c r="Q2605" s="17" t="str">
        <f aca="false">VLOOKUP(поверки!$F2605,'соответстиви ОТ типу'!$K$4:$M$344,2,FALSE())</f>
        <v>ТСП</v>
      </c>
      <c r="R2605" s="17" t="s">
        <v>42</v>
      </c>
      <c r="S2605" s="17" t="s">
        <v>3024</v>
      </c>
      <c r="T2605" s="17" t="n">
        <v>7</v>
      </c>
      <c r="U2605" s="19" t="n">
        <f aca="false">VLOOKUP(поверки!$T2605,'Акты п-п'!$C$5:$I$57,2,FALSE())</f>
        <v>45768</v>
      </c>
      <c r="V2605" s="19" t="n">
        <f aca="false">VLOOKUP(поверки!$T2605,'Акты п-п'!$C$5:$I$57,3,FALSE())</f>
        <v>45772</v>
      </c>
      <c r="W2605" s="17" t="str">
        <f aca="false">VLOOKUP(поверки!$T2605,'Акты п-п'!$C$5:$I$57,5,FALSE())</f>
        <v>Кадыков П.Ю.</v>
      </c>
      <c r="X2605" s="17" t="n">
        <f aca="false">поверки!$G2605-поверки!$U2605</f>
        <v>3</v>
      </c>
      <c r="Y2605" s="17" t="n">
        <f aca="false">поверки!$V2605-поверки!$G2605</f>
        <v>1</v>
      </c>
      <c r="Z2605" s="17" t="str">
        <f aca="false">CONCATENATE(поверки!$Q2605," ",поверки!$S2605," номер ",поверки!$H2605)</f>
        <v>ТСП TR10-A номер 1104H5CO</v>
      </c>
    </row>
    <row r="2606" customFormat="false" ht="17.9" hidden="true" customHeight="false" outlineLevel="0" collapsed="false">
      <c r="B2606" s="21" t="s">
        <v>5182</v>
      </c>
      <c r="C2606" s="22" t="s">
        <v>30</v>
      </c>
      <c r="D2606" s="22" t="s">
        <v>31</v>
      </c>
      <c r="E2606" s="22"/>
      <c r="F2606" s="22" t="s">
        <v>98</v>
      </c>
      <c r="G2606" s="23" t="n">
        <v>45771</v>
      </c>
      <c r="H2606" s="22" t="s">
        <v>5627</v>
      </c>
      <c r="I2606" s="22"/>
      <c r="J2606" s="22" t="s">
        <v>34</v>
      </c>
      <c r="K2606" s="22" t="s">
        <v>35</v>
      </c>
      <c r="L2606" s="24" t="s">
        <v>5628</v>
      </c>
      <c r="M2606" s="17" t="str">
        <f aca="false">IF(COUNTIF(поверки!$H$6:$H$3175,поверки!$H2606)&gt;1,"Дубликат","")</f>
        <v/>
      </c>
      <c r="N2606" s="17" t="str">
        <f aca="false">IF(COUNTIF(поверки!$L$6:$L$3175,поверки!$L2606)&gt;1,"Дубликат","")</f>
        <v/>
      </c>
      <c r="O2606" s="18" t="n">
        <v>2601</v>
      </c>
      <c r="P2606" s="17" t="str">
        <f aca="false">CONCATENATE(TEXT(MONTH(поверки!$G2606),"00"),"/",TEXT(поверки!$O2606,"000"), "/",TEXT(YEAR(поверки!$G2606)-2000,"00"))</f>
        <v>04/2601/25</v>
      </c>
      <c r="Q2606" s="17" t="str">
        <f aca="false">VLOOKUP(поверки!$F2606,'соответстиви ОТ типу'!$K$4:$M$344,2,FALSE())</f>
        <v>Преобразователь вторичный</v>
      </c>
      <c r="R2606" s="17" t="s">
        <v>42</v>
      </c>
      <c r="S2606" s="17" t="s">
        <v>101</v>
      </c>
      <c r="T2606" s="17" t="n">
        <v>7</v>
      </c>
      <c r="U2606" s="19" t="n">
        <f aca="false">VLOOKUP(поверки!$T2606,'Акты п-п'!$C$5:$I$57,2,FALSE())</f>
        <v>45768</v>
      </c>
      <c r="V2606" s="19" t="n">
        <f aca="false">VLOOKUP(поверки!$T2606,'Акты п-п'!$C$5:$I$57,3,FALSE())</f>
        <v>45772</v>
      </c>
      <c r="W2606" s="17" t="str">
        <f aca="false">VLOOKUP(поверки!$T2606,'Акты п-п'!$C$5:$I$57,5,FALSE())</f>
        <v>Кадыков П.Ю.</v>
      </c>
      <c r="X2606" s="17" t="n">
        <f aca="false">поверки!$G2606-поверки!$U2606</f>
        <v>3</v>
      </c>
      <c r="Y2606" s="17" t="n">
        <f aca="false">поверки!$V2606-поверки!$G2606</f>
        <v>1</v>
      </c>
      <c r="Z2606" s="17" t="str">
        <f aca="false">CONCATENATE(поверки!$Q2606," ",поверки!$S2606," номер ",поверки!$H2606)</f>
        <v>Преобразователь вторичный T32.1S номер 842762</v>
      </c>
    </row>
    <row r="2607" customFormat="false" ht="17.9" hidden="true" customHeight="false" outlineLevel="0" collapsed="false">
      <c r="B2607" s="21" t="s">
        <v>5182</v>
      </c>
      <c r="C2607" s="22" t="s">
        <v>30</v>
      </c>
      <c r="D2607" s="22" t="s">
        <v>31</v>
      </c>
      <c r="E2607" s="22"/>
      <c r="F2607" s="22" t="s">
        <v>102</v>
      </c>
      <c r="G2607" s="23" t="n">
        <v>45771</v>
      </c>
      <c r="H2607" s="22" t="s">
        <v>5629</v>
      </c>
      <c r="I2607" s="22"/>
      <c r="J2607" s="22" t="s">
        <v>34</v>
      </c>
      <c r="K2607" s="22" t="s">
        <v>35</v>
      </c>
      <c r="L2607" s="24" t="s">
        <v>5630</v>
      </c>
      <c r="M2607" s="17" t="str">
        <f aca="false">IF(COUNTIF(поверки!$H$6:$H$3175,поверки!$H2607)&gt;1,"Дубликат","")</f>
        <v/>
      </c>
      <c r="N2607" s="17" t="str">
        <f aca="false">IF(COUNTIF(поверки!$L$6:$L$3175,поверки!$L2607)&gt;1,"Дубликат","")</f>
        <v/>
      </c>
      <c r="O2607" s="18" t="n">
        <v>2602</v>
      </c>
      <c r="P2607" s="17" t="str">
        <f aca="false">CONCATENATE(TEXT(MONTH(поверки!$G2607),"00"),"/",TEXT(поверки!$O2607,"000"), "/",TEXT(YEAR(поверки!$G2607)-2000,"00"))</f>
        <v>04/2602/25</v>
      </c>
      <c r="Q2607" s="17" t="str">
        <f aca="false">VLOOKUP(поверки!$F2607,'соответстиви ОТ типу'!$K$4:$M$344,2,FALSE())</f>
        <v>ТСП</v>
      </c>
      <c r="R2607" s="17" t="s">
        <v>42</v>
      </c>
      <c r="S2607" s="17" t="s">
        <v>3024</v>
      </c>
      <c r="T2607" s="17" t="n">
        <v>7</v>
      </c>
      <c r="U2607" s="19" t="n">
        <f aca="false">VLOOKUP(поверки!$T2607,'Акты п-п'!$C$5:$I$57,2,FALSE())</f>
        <v>45768</v>
      </c>
      <c r="V2607" s="19" t="n">
        <f aca="false">VLOOKUP(поверки!$T2607,'Акты п-п'!$C$5:$I$57,3,FALSE())</f>
        <v>45772</v>
      </c>
      <c r="W2607" s="17" t="str">
        <f aca="false">VLOOKUP(поверки!$T2607,'Акты п-п'!$C$5:$I$57,5,FALSE())</f>
        <v>Кадыков П.Ю.</v>
      </c>
      <c r="X2607" s="17" t="n">
        <f aca="false">поверки!$G2607-поверки!$U2607</f>
        <v>3</v>
      </c>
      <c r="Y2607" s="17" t="n">
        <f aca="false">поверки!$V2607-поверки!$G2607</f>
        <v>1</v>
      </c>
      <c r="Z2607" s="17" t="str">
        <f aca="false">CONCATENATE(поверки!$Q2607," ",поверки!$S2607," номер ",поверки!$H2607)</f>
        <v>ТСП TR10-A номер 1104HXQD</v>
      </c>
    </row>
    <row r="2608" customFormat="false" ht="17.9" hidden="true" customHeight="false" outlineLevel="0" collapsed="false">
      <c r="B2608" s="21" t="s">
        <v>5182</v>
      </c>
      <c r="C2608" s="22" t="s">
        <v>30</v>
      </c>
      <c r="D2608" s="22" t="s">
        <v>31</v>
      </c>
      <c r="E2608" s="22"/>
      <c r="F2608" s="22" t="s">
        <v>98</v>
      </c>
      <c r="G2608" s="23" t="n">
        <v>45771</v>
      </c>
      <c r="H2608" s="22" t="s">
        <v>5631</v>
      </c>
      <c r="I2608" s="22"/>
      <c r="J2608" s="22" t="s">
        <v>34</v>
      </c>
      <c r="K2608" s="22" t="s">
        <v>35</v>
      </c>
      <c r="L2608" s="24" t="s">
        <v>5632</v>
      </c>
      <c r="M2608" s="17" t="str">
        <f aca="false">IF(COUNTIF(поверки!$H$6:$H$3175,поверки!$H2608)&gt;1,"Дубликат","")</f>
        <v/>
      </c>
      <c r="N2608" s="17" t="str">
        <f aca="false">IF(COUNTIF(поверки!$L$6:$L$3175,поверки!$L2608)&gt;1,"Дубликат","")</f>
        <v/>
      </c>
      <c r="O2608" s="18" t="n">
        <v>2603</v>
      </c>
      <c r="P2608" s="17" t="str">
        <f aca="false">CONCATENATE(TEXT(MONTH(поверки!$G2608),"00"),"/",TEXT(поверки!$O2608,"000"), "/",TEXT(YEAR(поверки!$G2608)-2000,"00"))</f>
        <v>04/2603/25</v>
      </c>
      <c r="Q2608" s="17" t="str">
        <f aca="false">VLOOKUP(поверки!$F2608,'соответстиви ОТ типу'!$K$4:$M$344,2,FALSE())</f>
        <v>Преобразователь вторичный</v>
      </c>
      <c r="R2608" s="17" t="s">
        <v>42</v>
      </c>
      <c r="S2608" s="17" t="s">
        <v>101</v>
      </c>
      <c r="T2608" s="17" t="n">
        <v>7</v>
      </c>
      <c r="U2608" s="19" t="n">
        <f aca="false">VLOOKUP(поверки!$T2608,'Акты п-п'!$C$5:$I$57,2,FALSE())</f>
        <v>45768</v>
      </c>
      <c r="V2608" s="19" t="n">
        <f aca="false">VLOOKUP(поверки!$T2608,'Акты п-п'!$C$5:$I$57,3,FALSE())</f>
        <v>45772</v>
      </c>
      <c r="W2608" s="17" t="str">
        <f aca="false">VLOOKUP(поверки!$T2608,'Акты п-п'!$C$5:$I$57,5,FALSE())</f>
        <v>Кадыков П.Ю.</v>
      </c>
      <c r="X2608" s="17" t="n">
        <f aca="false">поверки!$G2608-поверки!$U2608</f>
        <v>3</v>
      </c>
      <c r="Y2608" s="17" t="n">
        <f aca="false">поверки!$V2608-поверки!$G2608</f>
        <v>1</v>
      </c>
      <c r="Z2608" s="17" t="str">
        <f aca="false">CONCATENATE(поверки!$Q2608," ",поверки!$S2608," номер ",поверки!$H2608)</f>
        <v>Преобразователь вторичный T32.1S номер 854723</v>
      </c>
    </row>
    <row r="2609" customFormat="false" ht="17.9" hidden="true" customHeight="false" outlineLevel="0" collapsed="false">
      <c r="B2609" s="21" t="s">
        <v>5182</v>
      </c>
      <c r="C2609" s="22" t="s">
        <v>30</v>
      </c>
      <c r="D2609" s="22" t="s">
        <v>31</v>
      </c>
      <c r="E2609" s="22"/>
      <c r="F2609" s="22" t="s">
        <v>102</v>
      </c>
      <c r="G2609" s="23" t="n">
        <v>45771</v>
      </c>
      <c r="H2609" s="22" t="s">
        <v>5633</v>
      </c>
      <c r="I2609" s="22"/>
      <c r="J2609" s="22" t="s">
        <v>34</v>
      </c>
      <c r="K2609" s="22" t="s">
        <v>35</v>
      </c>
      <c r="L2609" s="24" t="s">
        <v>5634</v>
      </c>
      <c r="M2609" s="17" t="str">
        <f aca="false">IF(COUNTIF(поверки!$H$6:$H$3175,поверки!$H2609)&gt;1,"Дубликат","")</f>
        <v/>
      </c>
      <c r="N2609" s="17" t="str">
        <f aca="false">IF(COUNTIF(поверки!$L$6:$L$3175,поверки!$L2609)&gt;1,"Дубликат","")</f>
        <v/>
      </c>
      <c r="O2609" s="18" t="n">
        <v>2604</v>
      </c>
      <c r="P2609" s="17" t="str">
        <f aca="false">CONCATENATE(TEXT(MONTH(поверки!$G2609),"00"),"/",TEXT(поверки!$O2609,"000"), "/",TEXT(YEAR(поверки!$G2609)-2000,"00"))</f>
        <v>04/2604/25</v>
      </c>
      <c r="Q2609" s="17" t="str">
        <f aca="false">VLOOKUP(поверки!$F2609,'соответстиви ОТ типу'!$K$4:$M$344,2,FALSE())</f>
        <v>ТСП</v>
      </c>
      <c r="R2609" s="17" t="s">
        <v>42</v>
      </c>
      <c r="S2609" s="17" t="s">
        <v>3024</v>
      </c>
      <c r="T2609" s="17" t="n">
        <v>7</v>
      </c>
      <c r="U2609" s="19" t="n">
        <f aca="false">VLOOKUP(поверки!$T2609,'Акты п-п'!$C$5:$I$57,2,FALSE())</f>
        <v>45768</v>
      </c>
      <c r="V2609" s="19" t="n">
        <f aca="false">VLOOKUP(поверки!$T2609,'Акты п-п'!$C$5:$I$57,3,FALSE())</f>
        <v>45772</v>
      </c>
      <c r="W2609" s="17" t="str">
        <f aca="false">VLOOKUP(поверки!$T2609,'Акты п-п'!$C$5:$I$57,5,FALSE())</f>
        <v>Кадыков П.Ю.</v>
      </c>
      <c r="X2609" s="17" t="n">
        <f aca="false">поверки!$G2609-поверки!$U2609</f>
        <v>3</v>
      </c>
      <c r="Y2609" s="17" t="n">
        <f aca="false">поверки!$V2609-поверки!$G2609</f>
        <v>1</v>
      </c>
      <c r="Z2609" s="17" t="str">
        <f aca="false">CONCATENATE(поверки!$Q2609," ",поверки!$S2609," номер ",поверки!$H2609)</f>
        <v>ТСП TR10-A номер 1104IQLD</v>
      </c>
    </row>
    <row r="2610" customFormat="false" ht="17.9" hidden="true" customHeight="false" outlineLevel="0" collapsed="false">
      <c r="B2610" s="21" t="s">
        <v>5182</v>
      </c>
      <c r="C2610" s="22" t="s">
        <v>30</v>
      </c>
      <c r="D2610" s="22" t="s">
        <v>31</v>
      </c>
      <c r="E2610" s="22"/>
      <c r="F2610" s="22" t="s">
        <v>98</v>
      </c>
      <c r="G2610" s="23" t="n">
        <v>45771</v>
      </c>
      <c r="H2610" s="22" t="s">
        <v>5635</v>
      </c>
      <c r="I2610" s="22"/>
      <c r="J2610" s="22" t="s">
        <v>34</v>
      </c>
      <c r="K2610" s="22" t="s">
        <v>35</v>
      </c>
      <c r="L2610" s="24" t="s">
        <v>5636</v>
      </c>
      <c r="M2610" s="17" t="str">
        <f aca="false">IF(COUNTIF(поверки!$H$6:$H$3175,поверки!$H2610)&gt;1,"Дубликат","")</f>
        <v/>
      </c>
      <c r="N2610" s="17" t="str">
        <f aca="false">IF(COUNTIF(поверки!$L$6:$L$3175,поверки!$L2610)&gt;1,"Дубликат","")</f>
        <v/>
      </c>
      <c r="O2610" s="18" t="n">
        <v>2605</v>
      </c>
      <c r="P2610" s="17" t="str">
        <f aca="false">CONCATENATE(TEXT(MONTH(поверки!$G2610),"00"),"/",TEXT(поверки!$O2610,"000"), "/",TEXT(YEAR(поверки!$G2610)-2000,"00"))</f>
        <v>04/2605/25</v>
      </c>
      <c r="Q2610" s="17" t="str">
        <f aca="false">VLOOKUP(поверки!$F2610,'соответстиви ОТ типу'!$K$4:$M$344,2,FALSE())</f>
        <v>Преобразователь вторичный</v>
      </c>
      <c r="R2610" s="17" t="s">
        <v>42</v>
      </c>
      <c r="S2610" s="17" t="s">
        <v>101</v>
      </c>
      <c r="T2610" s="17" t="n">
        <v>7</v>
      </c>
      <c r="U2610" s="19" t="n">
        <f aca="false">VLOOKUP(поверки!$T2610,'Акты п-п'!$C$5:$I$57,2,FALSE())</f>
        <v>45768</v>
      </c>
      <c r="V2610" s="19" t="n">
        <f aca="false">VLOOKUP(поверки!$T2610,'Акты п-п'!$C$5:$I$57,3,FALSE())</f>
        <v>45772</v>
      </c>
      <c r="W2610" s="17" t="str">
        <f aca="false">VLOOKUP(поверки!$T2610,'Акты п-п'!$C$5:$I$57,5,FALSE())</f>
        <v>Кадыков П.Ю.</v>
      </c>
      <c r="X2610" s="17" t="n">
        <f aca="false">поверки!$G2610-поверки!$U2610</f>
        <v>3</v>
      </c>
      <c r="Y2610" s="17" t="n">
        <f aca="false">поверки!$V2610-поверки!$G2610</f>
        <v>1</v>
      </c>
      <c r="Z2610" s="17" t="str">
        <f aca="false">CONCATENATE(поверки!$Q2610," ",поверки!$S2610," номер ",поверки!$H2610)</f>
        <v>Преобразователь вторичный T32.1S номер 855461</v>
      </c>
    </row>
    <row r="2611" customFormat="false" ht="17.9" hidden="true" customHeight="false" outlineLevel="0" collapsed="false">
      <c r="B2611" s="21" t="s">
        <v>5182</v>
      </c>
      <c r="C2611" s="22" t="s">
        <v>30</v>
      </c>
      <c r="D2611" s="22" t="s">
        <v>31</v>
      </c>
      <c r="E2611" s="22"/>
      <c r="F2611" s="22" t="s">
        <v>102</v>
      </c>
      <c r="G2611" s="23" t="n">
        <v>45771</v>
      </c>
      <c r="H2611" s="22" t="s">
        <v>5637</v>
      </c>
      <c r="I2611" s="22"/>
      <c r="J2611" s="22" t="s">
        <v>34</v>
      </c>
      <c r="K2611" s="22" t="s">
        <v>35</v>
      </c>
      <c r="L2611" s="24" t="s">
        <v>5638</v>
      </c>
      <c r="M2611" s="17" t="str">
        <f aca="false">IF(COUNTIF(поверки!$H$6:$H$3175,поверки!$H2611)&gt;1,"Дубликат","")</f>
        <v/>
      </c>
      <c r="N2611" s="17" t="str">
        <f aca="false">IF(COUNTIF(поверки!$L$6:$L$3175,поверки!$L2611)&gt;1,"Дубликат","")</f>
        <v/>
      </c>
      <c r="O2611" s="18" t="n">
        <v>2606</v>
      </c>
      <c r="P2611" s="17" t="str">
        <f aca="false">CONCATENATE(TEXT(MONTH(поверки!$G2611),"00"),"/",TEXT(поверки!$O2611,"000"), "/",TEXT(YEAR(поверки!$G2611)-2000,"00"))</f>
        <v>04/2606/25</v>
      </c>
      <c r="Q2611" s="17" t="str">
        <f aca="false">VLOOKUP(поверки!$F2611,'соответстиви ОТ типу'!$K$4:$M$344,2,FALSE())</f>
        <v>ТСП</v>
      </c>
      <c r="R2611" s="17" t="s">
        <v>42</v>
      </c>
      <c r="S2611" s="17" t="s">
        <v>3024</v>
      </c>
      <c r="T2611" s="17" t="n">
        <v>7</v>
      </c>
      <c r="U2611" s="19" t="n">
        <f aca="false">VLOOKUP(поверки!$T2611,'Акты п-п'!$C$5:$I$57,2,FALSE())</f>
        <v>45768</v>
      </c>
      <c r="V2611" s="19" t="n">
        <f aca="false">VLOOKUP(поверки!$T2611,'Акты п-п'!$C$5:$I$57,3,FALSE())</f>
        <v>45772</v>
      </c>
      <c r="W2611" s="17" t="str">
        <f aca="false">VLOOKUP(поверки!$T2611,'Акты п-п'!$C$5:$I$57,5,FALSE())</f>
        <v>Кадыков П.Ю.</v>
      </c>
      <c r="X2611" s="17" t="n">
        <f aca="false">поверки!$G2611-поверки!$U2611</f>
        <v>3</v>
      </c>
      <c r="Y2611" s="17" t="n">
        <f aca="false">поверки!$V2611-поверки!$G2611</f>
        <v>1</v>
      </c>
      <c r="Z2611" s="17" t="str">
        <f aca="false">CONCATENATE(поверки!$Q2611," ",поверки!$S2611," номер ",поверки!$H2611)</f>
        <v>ТСП TR10-A номер 1104HM5I</v>
      </c>
    </row>
    <row r="2612" customFormat="false" ht="17.9" hidden="true" customHeight="false" outlineLevel="0" collapsed="false">
      <c r="B2612" s="21" t="s">
        <v>5182</v>
      </c>
      <c r="C2612" s="22" t="s">
        <v>30</v>
      </c>
      <c r="D2612" s="22" t="s">
        <v>31</v>
      </c>
      <c r="E2612" s="22"/>
      <c r="F2612" s="22" t="s">
        <v>131</v>
      </c>
      <c r="G2612" s="23" t="n">
        <v>45771</v>
      </c>
      <c r="H2612" s="22" t="s">
        <v>5639</v>
      </c>
      <c r="I2612" s="22"/>
      <c r="J2612" s="22" t="s">
        <v>34</v>
      </c>
      <c r="K2612" s="22" t="s">
        <v>35</v>
      </c>
      <c r="L2612" s="24" t="s">
        <v>5640</v>
      </c>
      <c r="M2612" s="17" t="str">
        <f aca="false">IF(COUNTIF(поверки!$H$6:$H$3175,поверки!$H2612)&gt;1,"Дубликат","")</f>
        <v/>
      </c>
      <c r="N2612" s="17" t="str">
        <f aca="false">IF(COUNTIF(поверки!$L$6:$L$3175,поверки!$L2612)&gt;1,"Дубликат","")</f>
        <v/>
      </c>
      <c r="O2612" s="18" t="n">
        <v>2607</v>
      </c>
      <c r="P2612" s="17" t="str">
        <f aca="false">CONCATENATE(TEXT(MONTH(поверки!$G2612),"00"),"/",TEXT(поверки!$O2612,"000"), "/",TEXT(YEAR(поверки!$G2612)-2000,"00"))</f>
        <v>04/2607/25</v>
      </c>
      <c r="Q2612" s="17" t="str">
        <f aca="false">VLOOKUP(поверки!$F2612,'соответстиви ОТ типу'!$K$4:$M$344,2,FALSE())</f>
        <v>Преобразователь измерительный</v>
      </c>
      <c r="R2612" s="17" t="s">
        <v>42</v>
      </c>
      <c r="S2612" s="17" t="s">
        <v>5615</v>
      </c>
      <c r="T2612" s="17" t="n">
        <v>7</v>
      </c>
      <c r="U2612" s="19" t="n">
        <f aca="false">VLOOKUP(поверки!$T2612,'Акты п-п'!$C$5:$I$57,2,FALSE())</f>
        <v>45768</v>
      </c>
      <c r="V2612" s="19" t="n">
        <f aca="false">VLOOKUP(поверки!$T2612,'Акты п-п'!$C$5:$I$57,3,FALSE())</f>
        <v>45772</v>
      </c>
      <c r="W2612" s="17" t="str">
        <f aca="false">VLOOKUP(поверки!$T2612,'Акты п-п'!$C$5:$I$57,5,FALSE())</f>
        <v>Кадыков П.Ю.</v>
      </c>
      <c r="X2612" s="17" t="n">
        <f aca="false">поверки!$G2612-поверки!$U2612</f>
        <v>3</v>
      </c>
      <c r="Y2612" s="17" t="n">
        <f aca="false">поверки!$V2612-поверки!$G2612</f>
        <v>1</v>
      </c>
      <c r="Z2612" s="17" t="str">
        <f aca="false">CONCATENATE(поверки!$Q2612," ",поверки!$S2612," номер ",поверки!$H2612)</f>
        <v>Преобразователь измерительный iTEMP TMT180 номер F902F114202</v>
      </c>
    </row>
    <row r="2613" customFormat="false" ht="17.9" hidden="true" customHeight="false" outlineLevel="0" collapsed="false">
      <c r="B2613" s="21" t="s">
        <v>5182</v>
      </c>
      <c r="C2613" s="22" t="s">
        <v>30</v>
      </c>
      <c r="D2613" s="22" t="s">
        <v>31</v>
      </c>
      <c r="E2613" s="22"/>
      <c r="F2613" s="22" t="s">
        <v>118</v>
      </c>
      <c r="G2613" s="23" t="n">
        <v>45771</v>
      </c>
      <c r="H2613" s="22" t="s">
        <v>5616</v>
      </c>
      <c r="I2613" s="22"/>
      <c r="J2613" s="22" t="s">
        <v>34</v>
      </c>
      <c r="K2613" s="22" t="s">
        <v>35</v>
      </c>
      <c r="L2613" s="24" t="s">
        <v>5641</v>
      </c>
      <c r="M2613" s="17" t="str">
        <f aca="false">IF(COUNTIF(поверки!$H$6:$H$3175,поверки!$H2613)&gt;1,"Дубликат","")</f>
        <v>Дубликат</v>
      </c>
      <c r="N2613" s="17" t="str">
        <f aca="false">IF(COUNTIF(поверки!$L$6:$L$3175,поверки!$L2613)&gt;1,"Дубликат","")</f>
        <v/>
      </c>
      <c r="O2613" s="18" t="n">
        <v>2608</v>
      </c>
      <c r="P2613" s="17" t="str">
        <f aca="false">CONCATENATE(TEXT(MONTH(поверки!$G2613),"00"),"/",TEXT(поверки!$O2613,"000"), "/",TEXT(YEAR(поверки!$G2613)-2000,"00"))</f>
        <v>04/2608/25</v>
      </c>
      <c r="Q2613" s="17" t="str">
        <f aca="false">VLOOKUP(поверки!$F2613,'соответстиви ОТ типу'!$K$4:$M$344,2,FALSE())</f>
        <v>ТСП</v>
      </c>
      <c r="R2613" s="17" t="s">
        <v>42</v>
      </c>
      <c r="S2613" s="17" t="s">
        <v>5618</v>
      </c>
      <c r="T2613" s="17" t="n">
        <v>7</v>
      </c>
      <c r="U2613" s="19" t="n">
        <f aca="false">VLOOKUP(поверки!$T2613,'Акты п-п'!$C$5:$I$57,2,FALSE())</f>
        <v>45768</v>
      </c>
      <c r="V2613" s="19" t="n">
        <f aca="false">VLOOKUP(поверки!$T2613,'Акты п-п'!$C$5:$I$57,3,FALSE())</f>
        <v>45772</v>
      </c>
      <c r="W2613" s="17" t="str">
        <f aca="false">VLOOKUP(поверки!$T2613,'Акты п-п'!$C$5:$I$57,5,FALSE())</f>
        <v>Кадыков П.Ю.</v>
      </c>
      <c r="X2613" s="17" t="n">
        <f aca="false">поверки!$G2613-поверки!$U2613</f>
        <v>3</v>
      </c>
      <c r="Y2613" s="17" t="n">
        <f aca="false">поверки!$V2613-поверки!$G2613</f>
        <v>1</v>
      </c>
      <c r="Z2613" s="17" t="str">
        <f aca="false">CONCATENATE(поверки!$Q2613," ",поверки!$S2613," номер ",поверки!$H2613)</f>
        <v>ТСП TR10 номер F9035C14152</v>
      </c>
    </row>
    <row r="2614" customFormat="false" ht="17.9" hidden="true" customHeight="false" outlineLevel="0" collapsed="false">
      <c r="B2614" s="21" t="s">
        <v>5182</v>
      </c>
      <c r="C2614" s="22" t="s">
        <v>30</v>
      </c>
      <c r="D2614" s="22" t="s">
        <v>31</v>
      </c>
      <c r="E2614" s="22"/>
      <c r="F2614" s="22" t="s">
        <v>98</v>
      </c>
      <c r="G2614" s="23" t="n">
        <v>45771</v>
      </c>
      <c r="H2614" s="22" t="s">
        <v>5642</v>
      </c>
      <c r="I2614" s="22"/>
      <c r="J2614" s="22" t="s">
        <v>34</v>
      </c>
      <c r="K2614" s="22" t="s">
        <v>35</v>
      </c>
      <c r="L2614" s="24" t="s">
        <v>5643</v>
      </c>
      <c r="M2614" s="17" t="str">
        <f aca="false">IF(COUNTIF(поверки!$H$6:$H$3175,поверки!$H2614)&gt;1,"Дубликат","")</f>
        <v/>
      </c>
      <c r="N2614" s="17" t="str">
        <f aca="false">IF(COUNTIF(поверки!$L$6:$L$3175,поверки!$L2614)&gt;1,"Дубликат","")</f>
        <v/>
      </c>
      <c r="O2614" s="18" t="n">
        <v>2609</v>
      </c>
      <c r="P2614" s="17" t="str">
        <f aca="false">CONCATENATE(TEXT(MONTH(поверки!$G2614),"00"),"/",TEXT(поверки!$O2614,"000"), "/",TEXT(YEAR(поверки!$G2614)-2000,"00"))</f>
        <v>04/2609/25</v>
      </c>
      <c r="Q2614" s="17" t="str">
        <f aca="false">VLOOKUP(поверки!$F2614,'соответстиви ОТ типу'!$K$4:$M$344,2,FALSE())</f>
        <v>Преобразователь вторичный</v>
      </c>
      <c r="R2614" s="17" t="s">
        <v>46</v>
      </c>
      <c r="S2614" s="17" t="s">
        <v>101</v>
      </c>
      <c r="T2614" s="17" t="n">
        <v>7</v>
      </c>
      <c r="U2614" s="19" t="n">
        <f aca="false">VLOOKUP(поверки!$T2614,'Акты п-п'!$C$5:$I$57,2,FALSE())</f>
        <v>45768</v>
      </c>
      <c r="V2614" s="19" t="n">
        <f aca="false">VLOOKUP(поверки!$T2614,'Акты п-п'!$C$5:$I$57,3,FALSE())</f>
        <v>45772</v>
      </c>
      <c r="W2614" s="17" t="str">
        <f aca="false">VLOOKUP(поверки!$T2614,'Акты п-п'!$C$5:$I$57,5,FALSE())</f>
        <v>Кадыков П.Ю.</v>
      </c>
      <c r="X2614" s="17" t="n">
        <f aca="false">поверки!$G2614-поверки!$U2614</f>
        <v>3</v>
      </c>
      <c r="Y2614" s="17" t="n">
        <f aca="false">поверки!$V2614-поверки!$G2614</f>
        <v>1</v>
      </c>
      <c r="Z2614" s="17" t="str">
        <f aca="false">CONCATENATE(поверки!$Q2614," ",поверки!$S2614," номер ",поверки!$H2614)</f>
        <v>Преобразователь вторичный T32.1S номер 845491</v>
      </c>
    </row>
    <row r="2615" customFormat="false" ht="17.9" hidden="true" customHeight="false" outlineLevel="0" collapsed="false">
      <c r="B2615" s="21" t="s">
        <v>5182</v>
      </c>
      <c r="C2615" s="22" t="s">
        <v>30</v>
      </c>
      <c r="D2615" s="22" t="s">
        <v>31</v>
      </c>
      <c r="E2615" s="22"/>
      <c r="F2615" s="22" t="s">
        <v>102</v>
      </c>
      <c r="G2615" s="23" t="n">
        <v>45771</v>
      </c>
      <c r="H2615" s="22" t="s">
        <v>5644</v>
      </c>
      <c r="I2615" s="22"/>
      <c r="J2615" s="22" t="s">
        <v>34</v>
      </c>
      <c r="K2615" s="22" t="s">
        <v>35</v>
      </c>
      <c r="L2615" s="24" t="s">
        <v>5645</v>
      </c>
      <c r="M2615" s="17" t="str">
        <f aca="false">IF(COUNTIF(поверки!$H$6:$H$3175,поверки!$H2615)&gt;1,"Дубликат","")</f>
        <v/>
      </c>
      <c r="N2615" s="17" t="str">
        <f aca="false">IF(COUNTIF(поверки!$L$6:$L$3175,поверки!$L2615)&gt;1,"Дубликат","")</f>
        <v/>
      </c>
      <c r="O2615" s="18" t="n">
        <v>2610</v>
      </c>
      <c r="P2615" s="17" t="str">
        <f aca="false">CONCATENATE(TEXT(MONTH(поверки!$G2615),"00"),"/",TEXT(поверки!$O2615,"000"), "/",TEXT(YEAR(поверки!$G2615)-2000,"00"))</f>
        <v>04/2610/25</v>
      </c>
      <c r="Q2615" s="17" t="str">
        <f aca="false">VLOOKUP(поверки!$F2615,'соответстиви ОТ типу'!$K$4:$M$344,2,FALSE())</f>
        <v>ТСП</v>
      </c>
      <c r="R2615" s="17" t="s">
        <v>46</v>
      </c>
      <c r="S2615" s="17" t="s">
        <v>3024</v>
      </c>
      <c r="T2615" s="17" t="n">
        <v>7</v>
      </c>
      <c r="U2615" s="19" t="n">
        <f aca="false">VLOOKUP(поверки!$T2615,'Акты п-п'!$C$5:$I$57,2,FALSE())</f>
        <v>45768</v>
      </c>
      <c r="V2615" s="19" t="n">
        <f aca="false">VLOOKUP(поверки!$T2615,'Акты п-п'!$C$5:$I$57,3,FALSE())</f>
        <v>45772</v>
      </c>
      <c r="W2615" s="17" t="str">
        <f aca="false">VLOOKUP(поверки!$T2615,'Акты п-п'!$C$5:$I$57,5,FALSE())</f>
        <v>Кадыков П.Ю.</v>
      </c>
      <c r="X2615" s="17" t="n">
        <f aca="false">поверки!$G2615-поверки!$U2615</f>
        <v>3</v>
      </c>
      <c r="Y2615" s="17" t="n">
        <f aca="false">поверки!$V2615-поверки!$G2615</f>
        <v>1</v>
      </c>
      <c r="Z2615" s="17" t="str">
        <f aca="false">CONCATENATE(поверки!$Q2615," ",поверки!$S2615," номер ",поверки!$H2615)</f>
        <v>ТСП TR10-A номер 1104HXQ9</v>
      </c>
    </row>
    <row r="2616" customFormat="false" ht="17.9" hidden="true" customHeight="false" outlineLevel="0" collapsed="false">
      <c r="B2616" s="21" t="s">
        <v>5182</v>
      </c>
      <c r="C2616" s="22" t="s">
        <v>30</v>
      </c>
      <c r="D2616" s="22" t="s">
        <v>31</v>
      </c>
      <c r="E2616" s="22"/>
      <c r="F2616" s="22" t="s">
        <v>98</v>
      </c>
      <c r="G2616" s="23" t="n">
        <v>45771</v>
      </c>
      <c r="H2616" s="22" t="s">
        <v>5646</v>
      </c>
      <c r="I2616" s="22"/>
      <c r="J2616" s="22" t="s">
        <v>34</v>
      </c>
      <c r="K2616" s="22" t="s">
        <v>35</v>
      </c>
      <c r="L2616" s="24" t="s">
        <v>5647</v>
      </c>
      <c r="M2616" s="17" t="str">
        <f aca="false">IF(COUNTIF(поверки!$H$6:$H$3175,поверки!$H2616)&gt;1,"Дубликат","")</f>
        <v/>
      </c>
      <c r="N2616" s="17" t="str">
        <f aca="false">IF(COUNTIF(поверки!$L$6:$L$3175,поверки!$L2616)&gt;1,"Дубликат","")</f>
        <v/>
      </c>
      <c r="O2616" s="18" t="n">
        <v>2611</v>
      </c>
      <c r="P2616" s="17" t="str">
        <f aca="false">CONCATENATE(TEXT(MONTH(поверки!$G2616),"00"),"/",TEXT(поверки!$O2616,"000"), "/",TEXT(YEAR(поверки!$G2616)-2000,"00"))</f>
        <v>04/2611/25</v>
      </c>
      <c r="Q2616" s="17" t="str">
        <f aca="false">VLOOKUP(поверки!$F2616,'соответстиви ОТ типу'!$K$4:$M$344,2,FALSE())</f>
        <v>Преобразователь вторичный</v>
      </c>
      <c r="R2616" s="17" t="s">
        <v>46</v>
      </c>
      <c r="S2616" s="17" t="s">
        <v>101</v>
      </c>
      <c r="T2616" s="17" t="n">
        <v>7</v>
      </c>
      <c r="U2616" s="19" t="n">
        <f aca="false">VLOOKUP(поверки!$T2616,'Акты п-п'!$C$5:$I$57,2,FALSE())</f>
        <v>45768</v>
      </c>
      <c r="V2616" s="19" t="n">
        <f aca="false">VLOOKUP(поверки!$T2616,'Акты п-п'!$C$5:$I$57,3,FALSE())</f>
        <v>45772</v>
      </c>
      <c r="W2616" s="17" t="str">
        <f aca="false">VLOOKUP(поверки!$T2616,'Акты п-п'!$C$5:$I$57,5,FALSE())</f>
        <v>Кадыков П.Ю.</v>
      </c>
      <c r="X2616" s="17" t="n">
        <f aca="false">поверки!$G2616-поверки!$U2616</f>
        <v>3</v>
      </c>
      <c r="Y2616" s="17" t="n">
        <f aca="false">поверки!$V2616-поверки!$G2616</f>
        <v>1</v>
      </c>
      <c r="Z2616" s="17" t="str">
        <f aca="false">CONCATENATE(поверки!$Q2616," ",поверки!$S2616," номер ",поверки!$H2616)</f>
        <v>Преобразователь вторичный T32.1S номер 854863</v>
      </c>
    </row>
    <row r="2617" customFormat="false" ht="17.9" hidden="true" customHeight="false" outlineLevel="0" collapsed="false">
      <c r="B2617" s="21" t="s">
        <v>5182</v>
      </c>
      <c r="C2617" s="22" t="s">
        <v>30</v>
      </c>
      <c r="D2617" s="22" t="s">
        <v>31</v>
      </c>
      <c r="E2617" s="22"/>
      <c r="F2617" s="22" t="s">
        <v>102</v>
      </c>
      <c r="G2617" s="23" t="n">
        <v>45771</v>
      </c>
      <c r="H2617" s="22" t="s">
        <v>5648</v>
      </c>
      <c r="I2617" s="22"/>
      <c r="J2617" s="22" t="s">
        <v>34</v>
      </c>
      <c r="K2617" s="22" t="s">
        <v>35</v>
      </c>
      <c r="L2617" s="24" t="s">
        <v>5649</v>
      </c>
      <c r="M2617" s="17" t="str">
        <f aca="false">IF(COUNTIF(поверки!$H$6:$H$3175,поверки!$H2617)&gt;1,"Дубликат","")</f>
        <v/>
      </c>
      <c r="N2617" s="17" t="str">
        <f aca="false">IF(COUNTIF(поверки!$L$6:$L$3175,поверки!$L2617)&gt;1,"Дубликат","")</f>
        <v/>
      </c>
      <c r="O2617" s="18" t="n">
        <v>2612</v>
      </c>
      <c r="P2617" s="17" t="str">
        <f aca="false">CONCATENATE(TEXT(MONTH(поверки!$G2617),"00"),"/",TEXT(поверки!$O2617,"000"), "/",TEXT(YEAR(поверки!$G2617)-2000,"00"))</f>
        <v>04/2612/25</v>
      </c>
      <c r="Q2617" s="17" t="str">
        <f aca="false">VLOOKUP(поверки!$F2617,'соответстиви ОТ типу'!$K$4:$M$344,2,FALSE())</f>
        <v>ТСП</v>
      </c>
      <c r="R2617" s="17" t="s">
        <v>46</v>
      </c>
      <c r="S2617" s="17" t="s">
        <v>3024</v>
      </c>
      <c r="T2617" s="17" t="n">
        <v>7</v>
      </c>
      <c r="U2617" s="19" t="n">
        <f aca="false">VLOOKUP(поверки!$T2617,'Акты п-п'!$C$5:$I$57,2,FALSE())</f>
        <v>45768</v>
      </c>
      <c r="V2617" s="19" t="n">
        <f aca="false">VLOOKUP(поверки!$T2617,'Акты п-п'!$C$5:$I$57,3,FALSE())</f>
        <v>45772</v>
      </c>
      <c r="W2617" s="17" t="str">
        <f aca="false">VLOOKUP(поверки!$T2617,'Акты п-п'!$C$5:$I$57,5,FALSE())</f>
        <v>Кадыков П.Ю.</v>
      </c>
      <c r="X2617" s="17" t="n">
        <f aca="false">поверки!$G2617-поверки!$U2617</f>
        <v>3</v>
      </c>
      <c r="Y2617" s="17" t="n">
        <f aca="false">поверки!$V2617-поверки!$G2617</f>
        <v>1</v>
      </c>
      <c r="Z2617" s="17" t="str">
        <f aca="false">CONCATENATE(поверки!$Q2617," ",поверки!$S2617," номер ",поверки!$H2617)</f>
        <v>ТСП TR10-A номер 1104IQLE</v>
      </c>
    </row>
    <row r="2618" customFormat="false" ht="17.9" hidden="true" customHeight="false" outlineLevel="0" collapsed="false">
      <c r="B2618" s="21" t="s">
        <v>5182</v>
      </c>
      <c r="C2618" s="22" t="s">
        <v>30</v>
      </c>
      <c r="D2618" s="22" t="s">
        <v>31</v>
      </c>
      <c r="E2618" s="22"/>
      <c r="F2618" s="22" t="s">
        <v>98</v>
      </c>
      <c r="G2618" s="23" t="n">
        <v>45771</v>
      </c>
      <c r="H2618" s="22" t="s">
        <v>5650</v>
      </c>
      <c r="I2618" s="22"/>
      <c r="J2618" s="22" t="s">
        <v>34</v>
      </c>
      <c r="K2618" s="22" t="s">
        <v>35</v>
      </c>
      <c r="L2618" s="24" t="s">
        <v>5651</v>
      </c>
      <c r="M2618" s="17" t="str">
        <f aca="false">IF(COUNTIF(поверки!$H$6:$H$3175,поверки!$H2618)&gt;1,"Дубликат","")</f>
        <v/>
      </c>
      <c r="N2618" s="17" t="str">
        <f aca="false">IF(COUNTIF(поверки!$L$6:$L$3175,поверки!$L2618)&gt;1,"Дубликат","")</f>
        <v/>
      </c>
      <c r="O2618" s="18" t="n">
        <v>2613</v>
      </c>
      <c r="P2618" s="17" t="str">
        <f aca="false">CONCATENATE(TEXT(MONTH(поверки!$G2618),"00"),"/",TEXT(поверки!$O2618,"000"), "/",TEXT(YEAR(поверки!$G2618)-2000,"00"))</f>
        <v>04/2613/25</v>
      </c>
      <c r="Q2618" s="17" t="str">
        <f aca="false">VLOOKUP(поверки!$F2618,'соответстиви ОТ типу'!$K$4:$M$344,2,FALSE())</f>
        <v>Преобразователь вторичный</v>
      </c>
      <c r="R2618" s="17" t="s">
        <v>46</v>
      </c>
      <c r="S2618" s="17" t="s">
        <v>101</v>
      </c>
      <c r="T2618" s="17" t="n">
        <v>7</v>
      </c>
      <c r="U2618" s="19" t="n">
        <f aca="false">VLOOKUP(поверки!$T2618,'Акты п-п'!$C$5:$I$57,2,FALSE())</f>
        <v>45768</v>
      </c>
      <c r="V2618" s="19" t="n">
        <f aca="false">VLOOKUP(поверки!$T2618,'Акты п-п'!$C$5:$I$57,3,FALSE())</f>
        <v>45772</v>
      </c>
      <c r="W2618" s="17" t="str">
        <f aca="false">VLOOKUP(поверки!$T2618,'Акты п-п'!$C$5:$I$57,5,FALSE())</f>
        <v>Кадыков П.Ю.</v>
      </c>
      <c r="X2618" s="17" t="n">
        <f aca="false">поверки!$G2618-поверки!$U2618</f>
        <v>3</v>
      </c>
      <c r="Y2618" s="17" t="n">
        <f aca="false">поверки!$V2618-поверки!$G2618</f>
        <v>1</v>
      </c>
      <c r="Z2618" s="17" t="str">
        <f aca="false">CONCATENATE(поверки!$Q2618," ",поверки!$S2618," номер ",поверки!$H2618)</f>
        <v>Преобразователь вторичный T32.1S номер 845864</v>
      </c>
    </row>
    <row r="2619" customFormat="false" ht="17.9" hidden="true" customHeight="false" outlineLevel="0" collapsed="false">
      <c r="B2619" s="21" t="s">
        <v>5182</v>
      </c>
      <c r="C2619" s="22" t="s">
        <v>30</v>
      </c>
      <c r="D2619" s="22" t="s">
        <v>31</v>
      </c>
      <c r="E2619" s="22"/>
      <c r="F2619" s="22" t="s">
        <v>102</v>
      </c>
      <c r="G2619" s="23" t="n">
        <v>45771</v>
      </c>
      <c r="H2619" s="22" t="s">
        <v>5652</v>
      </c>
      <c r="I2619" s="22"/>
      <c r="J2619" s="22" t="s">
        <v>34</v>
      </c>
      <c r="K2619" s="22" t="s">
        <v>35</v>
      </c>
      <c r="L2619" s="24" t="s">
        <v>5653</v>
      </c>
      <c r="M2619" s="17" t="str">
        <f aca="false">IF(COUNTIF(поверки!$H$6:$H$3175,поверки!$H2619)&gt;1,"Дубликат","")</f>
        <v/>
      </c>
      <c r="N2619" s="17" t="str">
        <f aca="false">IF(COUNTIF(поверки!$L$6:$L$3175,поверки!$L2619)&gt;1,"Дубликат","")</f>
        <v/>
      </c>
      <c r="O2619" s="18" t="n">
        <v>2614</v>
      </c>
      <c r="P2619" s="17" t="str">
        <f aca="false">CONCATENATE(TEXT(MONTH(поверки!$G2619),"00"),"/",TEXT(поверки!$O2619,"000"), "/",TEXT(YEAR(поверки!$G2619)-2000,"00"))</f>
        <v>04/2614/25</v>
      </c>
      <c r="Q2619" s="17" t="str">
        <f aca="false">VLOOKUP(поверки!$F2619,'соответстиви ОТ типу'!$K$4:$M$344,2,FALSE())</f>
        <v>ТСП</v>
      </c>
      <c r="R2619" s="17" t="s">
        <v>46</v>
      </c>
      <c r="S2619" s="17" t="s">
        <v>3024</v>
      </c>
      <c r="T2619" s="17" t="n">
        <v>7</v>
      </c>
      <c r="U2619" s="19" t="n">
        <f aca="false">VLOOKUP(поверки!$T2619,'Акты п-п'!$C$5:$I$57,2,FALSE())</f>
        <v>45768</v>
      </c>
      <c r="V2619" s="19" t="n">
        <f aca="false">VLOOKUP(поверки!$T2619,'Акты п-п'!$C$5:$I$57,3,FALSE())</f>
        <v>45772</v>
      </c>
      <c r="W2619" s="17" t="str">
        <f aca="false">VLOOKUP(поверки!$T2619,'Акты п-п'!$C$5:$I$57,5,FALSE())</f>
        <v>Кадыков П.Ю.</v>
      </c>
      <c r="X2619" s="17" t="n">
        <f aca="false">поверки!$G2619-поверки!$U2619</f>
        <v>3</v>
      </c>
      <c r="Y2619" s="17" t="n">
        <f aca="false">поверки!$V2619-поверки!$G2619</f>
        <v>1</v>
      </c>
      <c r="Z2619" s="17" t="str">
        <f aca="false">CONCATENATE(поверки!$Q2619," ",поверки!$S2619," номер ",поверки!$H2619)</f>
        <v>ТСП TR10-A номер 1104H5CU</v>
      </c>
    </row>
    <row r="2620" customFormat="false" ht="17.9" hidden="true" customHeight="false" outlineLevel="0" collapsed="false">
      <c r="B2620" s="21" t="s">
        <v>5182</v>
      </c>
      <c r="C2620" s="22" t="s">
        <v>30</v>
      </c>
      <c r="D2620" s="22" t="s">
        <v>31</v>
      </c>
      <c r="E2620" s="22"/>
      <c r="F2620" s="22" t="s">
        <v>98</v>
      </c>
      <c r="G2620" s="23" t="n">
        <v>45771</v>
      </c>
      <c r="H2620" s="22" t="s">
        <v>5654</v>
      </c>
      <c r="I2620" s="22"/>
      <c r="J2620" s="22" t="s">
        <v>34</v>
      </c>
      <c r="K2620" s="22" t="s">
        <v>35</v>
      </c>
      <c r="L2620" s="24" t="s">
        <v>5655</v>
      </c>
      <c r="M2620" s="17" t="str">
        <f aca="false">IF(COUNTIF(поверки!$H$6:$H$3175,поверки!$H2620)&gt;1,"Дубликат","")</f>
        <v/>
      </c>
      <c r="N2620" s="17" t="str">
        <f aca="false">IF(COUNTIF(поверки!$L$6:$L$3175,поверки!$L2620)&gt;1,"Дубликат","")</f>
        <v/>
      </c>
      <c r="O2620" s="18" t="n">
        <v>2615</v>
      </c>
      <c r="P2620" s="17" t="str">
        <f aca="false">CONCATENATE(TEXT(MONTH(поверки!$G2620),"00"),"/",TEXT(поверки!$O2620,"000"), "/",TEXT(YEAR(поверки!$G2620)-2000,"00"))</f>
        <v>04/2615/25</v>
      </c>
      <c r="Q2620" s="17" t="str">
        <f aca="false">VLOOKUP(поверки!$F2620,'соответстиви ОТ типу'!$K$4:$M$344,2,FALSE())</f>
        <v>Преобразователь вторичный</v>
      </c>
      <c r="R2620" s="17" t="s">
        <v>46</v>
      </c>
      <c r="S2620" s="17" t="s">
        <v>101</v>
      </c>
      <c r="T2620" s="17" t="n">
        <v>7</v>
      </c>
      <c r="U2620" s="19" t="n">
        <f aca="false">VLOOKUP(поверки!$T2620,'Акты п-п'!$C$5:$I$57,2,FALSE())</f>
        <v>45768</v>
      </c>
      <c r="V2620" s="19" t="n">
        <f aca="false">VLOOKUP(поверки!$T2620,'Акты п-п'!$C$5:$I$57,3,FALSE())</f>
        <v>45772</v>
      </c>
      <c r="W2620" s="17" t="str">
        <f aca="false">VLOOKUP(поверки!$T2620,'Акты п-п'!$C$5:$I$57,5,FALSE())</f>
        <v>Кадыков П.Ю.</v>
      </c>
      <c r="X2620" s="17" t="n">
        <f aca="false">поверки!$G2620-поверки!$U2620</f>
        <v>3</v>
      </c>
      <c r="Y2620" s="17" t="n">
        <f aca="false">поверки!$V2620-поверки!$G2620</f>
        <v>1</v>
      </c>
      <c r="Z2620" s="17" t="str">
        <f aca="false">CONCATENATE(поверки!$Q2620," ",поверки!$S2620," номер ",поверки!$H2620)</f>
        <v>Преобразователь вторичный T32.1S номер 855492</v>
      </c>
    </row>
    <row r="2621" customFormat="false" ht="17.9" hidden="true" customHeight="false" outlineLevel="0" collapsed="false">
      <c r="B2621" s="21" t="s">
        <v>5182</v>
      </c>
      <c r="C2621" s="22" t="s">
        <v>30</v>
      </c>
      <c r="D2621" s="22" t="s">
        <v>31</v>
      </c>
      <c r="E2621" s="22"/>
      <c r="F2621" s="22" t="s">
        <v>102</v>
      </c>
      <c r="G2621" s="23" t="n">
        <v>45771</v>
      </c>
      <c r="H2621" s="22" t="s">
        <v>5656</v>
      </c>
      <c r="I2621" s="22"/>
      <c r="J2621" s="22" t="s">
        <v>34</v>
      </c>
      <c r="K2621" s="22" t="s">
        <v>35</v>
      </c>
      <c r="L2621" s="24" t="s">
        <v>5657</v>
      </c>
      <c r="M2621" s="17" t="str">
        <f aca="false">IF(COUNTIF(поверки!$H$6:$H$3175,поверки!$H2621)&gt;1,"Дубликат","")</f>
        <v/>
      </c>
      <c r="N2621" s="17" t="str">
        <f aca="false">IF(COUNTIF(поверки!$L$6:$L$3175,поверки!$L2621)&gt;1,"Дубликат","")</f>
        <v/>
      </c>
      <c r="O2621" s="18" t="n">
        <v>2616</v>
      </c>
      <c r="P2621" s="17" t="str">
        <f aca="false">CONCATENATE(TEXT(MONTH(поверки!$G2621),"00"),"/",TEXT(поверки!$O2621,"000"), "/",TEXT(YEAR(поверки!$G2621)-2000,"00"))</f>
        <v>04/2616/25</v>
      </c>
      <c r="Q2621" s="17" t="str">
        <f aca="false">VLOOKUP(поверки!$F2621,'соответстиви ОТ типу'!$K$4:$M$344,2,FALSE())</f>
        <v>ТСП</v>
      </c>
      <c r="R2621" s="17" t="s">
        <v>46</v>
      </c>
      <c r="S2621" s="17" t="s">
        <v>3024</v>
      </c>
      <c r="T2621" s="17" t="n">
        <v>7</v>
      </c>
      <c r="U2621" s="19" t="n">
        <f aca="false">VLOOKUP(поверки!$T2621,'Акты п-п'!$C$5:$I$57,2,FALSE())</f>
        <v>45768</v>
      </c>
      <c r="V2621" s="19" t="n">
        <f aca="false">VLOOKUP(поверки!$T2621,'Акты п-п'!$C$5:$I$57,3,FALSE())</f>
        <v>45772</v>
      </c>
      <c r="W2621" s="17" t="str">
        <f aca="false">VLOOKUP(поверки!$T2621,'Акты п-п'!$C$5:$I$57,5,FALSE())</f>
        <v>Кадыков П.Ю.</v>
      </c>
      <c r="X2621" s="17" t="n">
        <f aca="false">поверки!$G2621-поверки!$U2621</f>
        <v>3</v>
      </c>
      <c r="Y2621" s="17" t="n">
        <f aca="false">поверки!$V2621-поверки!$G2621</f>
        <v>1</v>
      </c>
      <c r="Z2621" s="17" t="str">
        <f aca="false">CONCATENATE(поверки!$Q2621," ",поверки!$S2621," номер ",поверки!$H2621)</f>
        <v>ТСП TR10-A номер 1104IQL8</v>
      </c>
    </row>
    <row r="2622" customFormat="false" ht="17.9" hidden="true" customHeight="false" outlineLevel="0" collapsed="false">
      <c r="B2622" s="21" t="s">
        <v>5182</v>
      </c>
      <c r="C2622" s="22" t="s">
        <v>30</v>
      </c>
      <c r="D2622" s="22" t="s">
        <v>31</v>
      </c>
      <c r="E2622" s="22"/>
      <c r="F2622" s="22" t="s">
        <v>98</v>
      </c>
      <c r="G2622" s="23" t="n">
        <v>45771</v>
      </c>
      <c r="H2622" s="22" t="s">
        <v>5658</v>
      </c>
      <c r="I2622" s="22"/>
      <c r="J2622" s="22" t="s">
        <v>34</v>
      </c>
      <c r="K2622" s="22" t="s">
        <v>35</v>
      </c>
      <c r="L2622" s="24" t="s">
        <v>5659</v>
      </c>
      <c r="M2622" s="17" t="str">
        <f aca="false">IF(COUNTIF(поверки!$H$6:$H$3175,поверки!$H2622)&gt;1,"Дубликат","")</f>
        <v/>
      </c>
      <c r="N2622" s="17" t="str">
        <f aca="false">IF(COUNTIF(поверки!$L$6:$L$3175,поверки!$L2622)&gt;1,"Дубликат","")</f>
        <v/>
      </c>
      <c r="O2622" s="18" t="n">
        <v>2617</v>
      </c>
      <c r="P2622" s="17" t="str">
        <f aca="false">CONCATENATE(TEXT(MONTH(поверки!$G2622),"00"),"/",TEXT(поверки!$O2622,"000"), "/",TEXT(YEAR(поверки!$G2622)-2000,"00"))</f>
        <v>04/2617/25</v>
      </c>
      <c r="Q2622" s="17" t="str">
        <f aca="false">VLOOKUP(поверки!$F2622,'соответстиви ОТ типу'!$K$4:$M$344,2,FALSE())</f>
        <v>Преобразователь вторичный</v>
      </c>
      <c r="R2622" s="17" t="s">
        <v>46</v>
      </c>
      <c r="S2622" s="17" t="s">
        <v>101</v>
      </c>
      <c r="T2622" s="17" t="n">
        <v>7</v>
      </c>
      <c r="U2622" s="19" t="n">
        <f aca="false">VLOOKUP(поверки!$T2622,'Акты п-п'!$C$5:$I$57,2,FALSE())</f>
        <v>45768</v>
      </c>
      <c r="V2622" s="19" t="n">
        <f aca="false">VLOOKUP(поверки!$T2622,'Акты п-п'!$C$5:$I$57,3,FALSE())</f>
        <v>45772</v>
      </c>
      <c r="W2622" s="17" t="str">
        <f aca="false">VLOOKUP(поверки!$T2622,'Акты п-п'!$C$5:$I$57,5,FALSE())</f>
        <v>Кадыков П.Ю.</v>
      </c>
      <c r="X2622" s="17" t="n">
        <f aca="false">поверки!$G2622-поверки!$U2622</f>
        <v>3</v>
      </c>
      <c r="Y2622" s="17" t="n">
        <f aca="false">поверки!$V2622-поверки!$G2622</f>
        <v>1</v>
      </c>
      <c r="Z2622" s="17" t="str">
        <f aca="false">CONCATENATE(поверки!$Q2622," ",поверки!$S2622," номер ",поверки!$H2622)</f>
        <v>Преобразователь вторичный T32.1S номер 854536</v>
      </c>
    </row>
    <row r="2623" customFormat="false" ht="17.9" hidden="true" customHeight="false" outlineLevel="0" collapsed="false">
      <c r="B2623" s="21" t="s">
        <v>5182</v>
      </c>
      <c r="C2623" s="22" t="s">
        <v>30</v>
      </c>
      <c r="D2623" s="22" t="s">
        <v>31</v>
      </c>
      <c r="E2623" s="22"/>
      <c r="F2623" s="22" t="s">
        <v>102</v>
      </c>
      <c r="G2623" s="23" t="n">
        <v>45771</v>
      </c>
      <c r="H2623" s="22" t="s">
        <v>5660</v>
      </c>
      <c r="I2623" s="22"/>
      <c r="J2623" s="22" t="s">
        <v>34</v>
      </c>
      <c r="K2623" s="22" t="s">
        <v>35</v>
      </c>
      <c r="L2623" s="24" t="s">
        <v>5661</v>
      </c>
      <c r="M2623" s="17" t="str">
        <f aca="false">IF(COUNTIF(поверки!$H$6:$H$3175,поверки!$H2623)&gt;1,"Дубликат","")</f>
        <v/>
      </c>
      <c r="N2623" s="17" t="str">
        <f aca="false">IF(COUNTIF(поверки!$L$6:$L$3175,поверки!$L2623)&gt;1,"Дубликат","")</f>
        <v/>
      </c>
      <c r="O2623" s="18" t="n">
        <v>2618</v>
      </c>
      <c r="P2623" s="17" t="str">
        <f aca="false">CONCATENATE(TEXT(MONTH(поверки!$G2623),"00"),"/",TEXT(поверки!$O2623,"000"), "/",TEXT(YEAR(поверки!$G2623)-2000,"00"))</f>
        <v>04/2618/25</v>
      </c>
      <c r="Q2623" s="17" t="str">
        <f aca="false">VLOOKUP(поверки!$F2623,'соответстиви ОТ типу'!$K$4:$M$344,2,FALSE())</f>
        <v>ТСП</v>
      </c>
      <c r="R2623" s="17" t="s">
        <v>46</v>
      </c>
      <c r="S2623" s="17" t="s">
        <v>3024</v>
      </c>
      <c r="T2623" s="17" t="n">
        <v>7</v>
      </c>
      <c r="U2623" s="19" t="n">
        <f aca="false">VLOOKUP(поверки!$T2623,'Акты п-п'!$C$5:$I$57,2,FALSE())</f>
        <v>45768</v>
      </c>
      <c r="V2623" s="19" t="n">
        <f aca="false">VLOOKUP(поверки!$T2623,'Акты п-п'!$C$5:$I$57,3,FALSE())</f>
        <v>45772</v>
      </c>
      <c r="W2623" s="17" t="str">
        <f aca="false">VLOOKUP(поверки!$T2623,'Акты п-п'!$C$5:$I$57,5,FALSE())</f>
        <v>Кадыков П.Ю.</v>
      </c>
      <c r="X2623" s="17" t="n">
        <f aca="false">поверки!$G2623-поверки!$U2623</f>
        <v>3</v>
      </c>
      <c r="Y2623" s="17" t="n">
        <f aca="false">поверки!$V2623-поверки!$G2623</f>
        <v>1</v>
      </c>
      <c r="Z2623" s="17" t="str">
        <f aca="false">CONCATENATE(поверки!$Q2623," ",поверки!$S2623," номер ",поверки!$H2623)</f>
        <v>ТСП TR10-A номер 1104HM6N</v>
      </c>
    </row>
    <row r="2624" customFormat="false" ht="17.9" hidden="true" customHeight="false" outlineLevel="0" collapsed="false">
      <c r="B2624" s="21" t="s">
        <v>5182</v>
      </c>
      <c r="C2624" s="22" t="s">
        <v>30</v>
      </c>
      <c r="D2624" s="22" t="s">
        <v>31</v>
      </c>
      <c r="E2624" s="22"/>
      <c r="F2624" s="22" t="s">
        <v>98</v>
      </c>
      <c r="G2624" s="23" t="n">
        <v>45771</v>
      </c>
      <c r="H2624" s="22" t="s">
        <v>5662</v>
      </c>
      <c r="I2624" s="22"/>
      <c r="J2624" s="22" t="s">
        <v>34</v>
      </c>
      <c r="K2624" s="22" t="s">
        <v>35</v>
      </c>
      <c r="L2624" s="24" t="s">
        <v>5663</v>
      </c>
      <c r="M2624" s="17" t="str">
        <f aca="false">IF(COUNTIF(поверки!$H$6:$H$3175,поверки!$H2624)&gt;1,"Дубликат","")</f>
        <v/>
      </c>
      <c r="N2624" s="17" t="str">
        <f aca="false">IF(COUNTIF(поверки!$L$6:$L$3175,поверки!$L2624)&gt;1,"Дубликат","")</f>
        <v/>
      </c>
      <c r="O2624" s="18" t="n">
        <v>2619</v>
      </c>
      <c r="P2624" s="17" t="str">
        <f aca="false">CONCATENATE(TEXT(MONTH(поверки!$G2624),"00"),"/",TEXT(поверки!$O2624,"000"), "/",TEXT(YEAR(поверки!$G2624)-2000,"00"))</f>
        <v>04/2619/25</v>
      </c>
      <c r="Q2624" s="17" t="str">
        <f aca="false">VLOOKUP(поверки!$F2624,'соответстиви ОТ типу'!$K$4:$M$344,2,FALSE())</f>
        <v>Преобразователь вторичный</v>
      </c>
      <c r="R2624" s="17" t="s">
        <v>46</v>
      </c>
      <c r="S2624" s="17" t="s">
        <v>101</v>
      </c>
      <c r="T2624" s="17" t="n">
        <v>7</v>
      </c>
      <c r="U2624" s="19" t="n">
        <f aca="false">VLOOKUP(поверки!$T2624,'Акты п-п'!$C$5:$I$57,2,FALSE())</f>
        <v>45768</v>
      </c>
      <c r="V2624" s="19" t="n">
        <f aca="false">VLOOKUP(поверки!$T2624,'Акты п-п'!$C$5:$I$57,3,FALSE())</f>
        <v>45772</v>
      </c>
      <c r="W2624" s="17" t="str">
        <f aca="false">VLOOKUP(поверки!$T2624,'Акты п-п'!$C$5:$I$57,5,FALSE())</f>
        <v>Кадыков П.Ю.</v>
      </c>
      <c r="X2624" s="17" t="n">
        <f aca="false">поверки!$G2624-поверки!$U2624</f>
        <v>3</v>
      </c>
      <c r="Y2624" s="17" t="n">
        <f aca="false">поверки!$V2624-поверки!$G2624</f>
        <v>1</v>
      </c>
      <c r="Z2624" s="17" t="str">
        <f aca="false">CONCATENATE(поверки!$Q2624," ",поверки!$S2624," номер ",поверки!$H2624)</f>
        <v>Преобразователь вторичный T32.1S номер 942026</v>
      </c>
    </row>
    <row r="2625" customFormat="false" ht="17.9" hidden="true" customHeight="false" outlineLevel="0" collapsed="false">
      <c r="B2625" s="21" t="s">
        <v>5182</v>
      </c>
      <c r="C2625" s="22" t="s">
        <v>30</v>
      </c>
      <c r="D2625" s="22" t="s">
        <v>31</v>
      </c>
      <c r="E2625" s="22"/>
      <c r="F2625" s="22" t="s">
        <v>98</v>
      </c>
      <c r="G2625" s="23" t="n">
        <v>45771</v>
      </c>
      <c r="H2625" s="22" t="s">
        <v>5664</v>
      </c>
      <c r="I2625" s="22"/>
      <c r="J2625" s="22" t="s">
        <v>34</v>
      </c>
      <c r="K2625" s="22" t="s">
        <v>35</v>
      </c>
      <c r="L2625" s="24" t="s">
        <v>5665</v>
      </c>
      <c r="M2625" s="17" t="str">
        <f aca="false">IF(COUNTIF(поверки!$H$6:$H$3175,поверки!$H2625)&gt;1,"Дубликат","")</f>
        <v/>
      </c>
      <c r="N2625" s="17" t="str">
        <f aca="false">IF(COUNTIF(поверки!$L$6:$L$3175,поверки!$L2625)&gt;1,"Дубликат","")</f>
        <v/>
      </c>
      <c r="O2625" s="18" t="n">
        <v>2620</v>
      </c>
      <c r="P2625" s="17" t="str">
        <f aca="false">CONCATENATE(TEXT(MONTH(поверки!$G2625),"00"),"/",TEXT(поверки!$O2625,"000"), "/",TEXT(YEAR(поверки!$G2625)-2000,"00"))</f>
        <v>04/2620/25</v>
      </c>
      <c r="Q2625" s="17" t="str">
        <f aca="false">VLOOKUP(поверки!$F2625,'соответстиви ОТ типу'!$K$4:$M$344,2,FALSE())</f>
        <v>Преобразователь вторичный</v>
      </c>
      <c r="R2625" s="17" t="s">
        <v>46</v>
      </c>
      <c r="S2625" s="17" t="s">
        <v>101</v>
      </c>
      <c r="T2625" s="17" t="n">
        <v>7</v>
      </c>
      <c r="U2625" s="19" t="n">
        <f aca="false">VLOOKUP(поверки!$T2625,'Акты п-п'!$C$5:$I$57,2,FALSE())</f>
        <v>45768</v>
      </c>
      <c r="V2625" s="19" t="n">
        <f aca="false">VLOOKUP(поверки!$T2625,'Акты п-п'!$C$5:$I$57,3,FALSE())</f>
        <v>45772</v>
      </c>
      <c r="W2625" s="17" t="str">
        <f aca="false">VLOOKUP(поверки!$T2625,'Акты п-п'!$C$5:$I$57,5,FALSE())</f>
        <v>Кадыков П.Ю.</v>
      </c>
      <c r="X2625" s="17" t="n">
        <f aca="false">поверки!$G2625-поверки!$U2625</f>
        <v>3</v>
      </c>
      <c r="Y2625" s="17" t="n">
        <f aca="false">поверки!$V2625-поверки!$G2625</f>
        <v>1</v>
      </c>
      <c r="Z2625" s="17" t="str">
        <f aca="false">CONCATENATE(поверки!$Q2625," ",поверки!$S2625," номер ",поверки!$H2625)</f>
        <v>Преобразователь вторичный T32.1S номер 855380</v>
      </c>
    </row>
    <row r="2626" customFormat="false" ht="17.9" hidden="true" customHeight="false" outlineLevel="0" collapsed="false">
      <c r="B2626" s="21" t="s">
        <v>5182</v>
      </c>
      <c r="C2626" s="22" t="s">
        <v>30</v>
      </c>
      <c r="D2626" s="22" t="s">
        <v>31</v>
      </c>
      <c r="E2626" s="22"/>
      <c r="F2626" s="22" t="s">
        <v>98</v>
      </c>
      <c r="G2626" s="23" t="n">
        <v>45771</v>
      </c>
      <c r="H2626" s="22" t="s">
        <v>5666</v>
      </c>
      <c r="I2626" s="22"/>
      <c r="J2626" s="22" t="s">
        <v>34</v>
      </c>
      <c r="K2626" s="22" t="s">
        <v>35</v>
      </c>
      <c r="L2626" s="24" t="s">
        <v>5667</v>
      </c>
      <c r="M2626" s="17" t="str">
        <f aca="false">IF(COUNTIF(поверки!$H$6:$H$3175,поверки!$H2626)&gt;1,"Дубликат","")</f>
        <v/>
      </c>
      <c r="N2626" s="17" t="str">
        <f aca="false">IF(COUNTIF(поверки!$L$6:$L$3175,поверки!$L2626)&gt;1,"Дубликат","")</f>
        <v/>
      </c>
      <c r="O2626" s="18" t="n">
        <v>2621</v>
      </c>
      <c r="P2626" s="17" t="str">
        <f aca="false">CONCATENATE(TEXT(MONTH(поверки!$G2626),"00"),"/",TEXT(поверки!$O2626,"000"), "/",TEXT(YEAR(поверки!$G2626)-2000,"00"))</f>
        <v>04/2621/25</v>
      </c>
      <c r="Q2626" s="17" t="str">
        <f aca="false">VLOOKUP(поверки!$F2626,'соответстиви ОТ типу'!$K$4:$M$344,2,FALSE())</f>
        <v>Преобразователь вторичный</v>
      </c>
      <c r="R2626" s="17" t="s">
        <v>46</v>
      </c>
      <c r="S2626" s="17" t="s">
        <v>101</v>
      </c>
      <c r="T2626" s="17" t="n">
        <v>7</v>
      </c>
      <c r="U2626" s="19" t="n">
        <f aca="false">VLOOKUP(поверки!$T2626,'Акты п-п'!$C$5:$I$57,2,FALSE())</f>
        <v>45768</v>
      </c>
      <c r="V2626" s="19" t="n">
        <f aca="false">VLOOKUP(поверки!$T2626,'Акты п-п'!$C$5:$I$57,3,FALSE())</f>
        <v>45772</v>
      </c>
      <c r="W2626" s="17" t="str">
        <f aca="false">VLOOKUP(поверки!$T2626,'Акты п-п'!$C$5:$I$57,5,FALSE())</f>
        <v>Кадыков П.Ю.</v>
      </c>
      <c r="X2626" s="17" t="n">
        <f aca="false">поверки!$G2626-поверки!$U2626</f>
        <v>3</v>
      </c>
      <c r="Y2626" s="17" t="n">
        <f aca="false">поверки!$V2626-поверки!$G2626</f>
        <v>1</v>
      </c>
      <c r="Z2626" s="17" t="str">
        <f aca="false">CONCATENATE(поверки!$Q2626," ",поверки!$S2626," номер ",поверки!$H2626)</f>
        <v>Преобразователь вторичный T32.1S номер 854710</v>
      </c>
    </row>
    <row r="2627" customFormat="false" ht="17.9" hidden="true" customHeight="false" outlineLevel="0" collapsed="false">
      <c r="B2627" s="21" t="s">
        <v>5182</v>
      </c>
      <c r="C2627" s="22" t="s">
        <v>30</v>
      </c>
      <c r="D2627" s="22" t="s">
        <v>31</v>
      </c>
      <c r="E2627" s="22"/>
      <c r="F2627" s="22" t="s">
        <v>98</v>
      </c>
      <c r="G2627" s="23" t="n">
        <v>45771</v>
      </c>
      <c r="H2627" s="22" t="s">
        <v>5668</v>
      </c>
      <c r="I2627" s="22"/>
      <c r="J2627" s="22" t="s">
        <v>34</v>
      </c>
      <c r="K2627" s="22" t="s">
        <v>35</v>
      </c>
      <c r="L2627" s="24" t="s">
        <v>5669</v>
      </c>
      <c r="M2627" s="17" t="str">
        <f aca="false">IF(COUNTIF(поверки!$H$6:$H$3175,поверки!$H2627)&gt;1,"Дубликат","")</f>
        <v/>
      </c>
      <c r="N2627" s="17" t="str">
        <f aca="false">IF(COUNTIF(поверки!$L$6:$L$3175,поверки!$L2627)&gt;1,"Дубликат","")</f>
        <v/>
      </c>
      <c r="O2627" s="18" t="n">
        <v>2622</v>
      </c>
      <c r="P2627" s="17" t="str">
        <f aca="false">CONCATENATE(TEXT(MONTH(поверки!$G2627),"00"),"/",TEXT(поверки!$O2627,"000"), "/",TEXT(YEAR(поверки!$G2627)-2000,"00"))</f>
        <v>04/2622/25</v>
      </c>
      <c r="Q2627" s="17" t="str">
        <f aca="false">VLOOKUP(поверки!$F2627,'соответстиви ОТ типу'!$K$4:$M$344,2,FALSE())</f>
        <v>Преобразователь вторичный</v>
      </c>
      <c r="R2627" s="17" t="s">
        <v>46</v>
      </c>
      <c r="S2627" s="17" t="s">
        <v>101</v>
      </c>
      <c r="T2627" s="17" t="n">
        <v>7</v>
      </c>
      <c r="U2627" s="19" t="n">
        <f aca="false">VLOOKUP(поверки!$T2627,'Акты п-п'!$C$5:$I$57,2,FALSE())</f>
        <v>45768</v>
      </c>
      <c r="V2627" s="19" t="n">
        <f aca="false">VLOOKUP(поверки!$T2627,'Акты п-п'!$C$5:$I$57,3,FALSE())</f>
        <v>45772</v>
      </c>
      <c r="W2627" s="17" t="str">
        <f aca="false">VLOOKUP(поверки!$T2627,'Акты п-п'!$C$5:$I$57,5,FALSE())</f>
        <v>Кадыков П.Ю.</v>
      </c>
      <c r="X2627" s="17" t="n">
        <f aca="false">поверки!$G2627-поверки!$U2627</f>
        <v>3</v>
      </c>
      <c r="Y2627" s="17" t="n">
        <f aca="false">поверки!$V2627-поверки!$G2627</f>
        <v>1</v>
      </c>
      <c r="Z2627" s="17" t="str">
        <f aca="false">CONCATENATE(поверки!$Q2627," ",поверки!$S2627," номер ",поверки!$H2627)</f>
        <v>Преобразователь вторичный T32.1S номер 942720</v>
      </c>
    </row>
    <row r="2628" customFormat="false" ht="17.9" hidden="true" customHeight="false" outlineLevel="0" collapsed="false">
      <c r="B2628" s="21" t="s">
        <v>5182</v>
      </c>
      <c r="C2628" s="22" t="s">
        <v>30</v>
      </c>
      <c r="D2628" s="22" t="s">
        <v>31</v>
      </c>
      <c r="E2628" s="22"/>
      <c r="F2628" s="22" t="s">
        <v>98</v>
      </c>
      <c r="G2628" s="23" t="n">
        <v>45771</v>
      </c>
      <c r="H2628" s="22" t="s">
        <v>5670</v>
      </c>
      <c r="I2628" s="22"/>
      <c r="J2628" s="22" t="s">
        <v>34</v>
      </c>
      <c r="K2628" s="22" t="s">
        <v>35</v>
      </c>
      <c r="L2628" s="24" t="s">
        <v>5671</v>
      </c>
      <c r="M2628" s="17" t="str">
        <f aca="false">IF(COUNTIF(поверки!$H$6:$H$3175,поверки!$H2628)&gt;1,"Дубликат","")</f>
        <v/>
      </c>
      <c r="N2628" s="17" t="str">
        <f aca="false">IF(COUNTIF(поверки!$L$6:$L$3175,поверки!$L2628)&gt;1,"Дубликат","")</f>
        <v/>
      </c>
      <c r="O2628" s="18" t="n">
        <v>2623</v>
      </c>
      <c r="P2628" s="17" t="str">
        <f aca="false">CONCATENATE(TEXT(MONTH(поверки!$G2628),"00"),"/",TEXT(поверки!$O2628,"000"), "/",TEXT(YEAR(поверки!$G2628)-2000,"00"))</f>
        <v>04/2623/25</v>
      </c>
      <c r="Q2628" s="17" t="str">
        <f aca="false">VLOOKUP(поверки!$F2628,'соответстиви ОТ типу'!$K$4:$M$344,2,FALSE())</f>
        <v>Преобразователь вторичный</v>
      </c>
      <c r="R2628" s="17" t="s">
        <v>46</v>
      </c>
      <c r="S2628" s="17" t="s">
        <v>101</v>
      </c>
      <c r="T2628" s="17" t="n">
        <v>7</v>
      </c>
      <c r="U2628" s="19" t="n">
        <f aca="false">VLOOKUP(поверки!$T2628,'Акты п-п'!$C$5:$I$57,2,FALSE())</f>
        <v>45768</v>
      </c>
      <c r="V2628" s="19" t="n">
        <f aca="false">VLOOKUP(поверки!$T2628,'Акты п-п'!$C$5:$I$57,3,FALSE())</f>
        <v>45772</v>
      </c>
      <c r="W2628" s="17" t="str">
        <f aca="false">VLOOKUP(поверки!$T2628,'Акты п-п'!$C$5:$I$57,5,FALSE())</f>
        <v>Кадыков П.Ю.</v>
      </c>
      <c r="X2628" s="17" t="n">
        <f aca="false">поверки!$G2628-поверки!$U2628</f>
        <v>3</v>
      </c>
      <c r="Y2628" s="17" t="n">
        <f aca="false">поверки!$V2628-поверки!$G2628</f>
        <v>1</v>
      </c>
      <c r="Z2628" s="17" t="str">
        <f aca="false">CONCATENATE(поверки!$Q2628," ",поверки!$S2628," номер ",поверки!$H2628)</f>
        <v>Преобразователь вторичный T32.1S номер 971422</v>
      </c>
    </row>
    <row r="2629" customFormat="false" ht="17.9" hidden="true" customHeight="false" outlineLevel="0" collapsed="false">
      <c r="B2629" s="21" t="s">
        <v>5182</v>
      </c>
      <c r="C2629" s="22" t="s">
        <v>30</v>
      </c>
      <c r="D2629" s="22" t="s">
        <v>31</v>
      </c>
      <c r="E2629" s="22"/>
      <c r="F2629" s="22" t="s">
        <v>4515</v>
      </c>
      <c r="G2629" s="23" t="n">
        <v>45771</v>
      </c>
      <c r="H2629" s="22" t="s">
        <v>5672</v>
      </c>
      <c r="I2629" s="22"/>
      <c r="J2629" s="22" t="s">
        <v>34</v>
      </c>
      <c r="K2629" s="22" t="s">
        <v>35</v>
      </c>
      <c r="L2629" s="24" t="s">
        <v>5673</v>
      </c>
      <c r="M2629" s="17" t="str">
        <f aca="false">IF(COUNTIF(поверки!$H$6:$H$3175,поверки!$H2629)&gt;1,"Дубликат","")</f>
        <v/>
      </c>
      <c r="N2629" s="17" t="str">
        <f aca="false">IF(COUNTIF(поверки!$L$6:$L$3175,поверки!$L2629)&gt;1,"Дубликат","")</f>
        <v/>
      </c>
      <c r="O2629" s="18" t="n">
        <v>2624</v>
      </c>
      <c r="P2629" s="17" t="str">
        <f aca="false">CONCATENATE(TEXT(MONTH(поверки!$G2629),"00"),"/",TEXT(поверки!$O2629,"000"), "/",TEXT(YEAR(поверки!$G2629)-2000,"00"))</f>
        <v>04/2624/25</v>
      </c>
      <c r="Q2629" s="17" t="str">
        <f aca="false">VLOOKUP(поверки!$F2629,'соответстиви ОТ типу'!$K$4:$M$344,2,FALSE())</f>
        <v>Преобразователь вторичный цифровой</v>
      </c>
      <c r="R2629" s="17" t="s">
        <v>46</v>
      </c>
      <c r="S2629" s="17" t="s">
        <v>4518</v>
      </c>
      <c r="T2629" s="17" t="n">
        <v>7</v>
      </c>
      <c r="U2629" s="19" t="n">
        <f aca="false">VLOOKUP(поверки!$T2629,'Акты п-п'!$C$5:$I$57,2,FALSE())</f>
        <v>45768</v>
      </c>
      <c r="V2629" s="19" t="n">
        <f aca="false">VLOOKUP(поверки!$T2629,'Акты п-п'!$C$5:$I$57,3,FALSE())</f>
        <v>45772</v>
      </c>
      <c r="W2629" s="17" t="str">
        <f aca="false">VLOOKUP(поверки!$T2629,'Акты п-п'!$C$5:$I$57,5,FALSE())</f>
        <v>Кадыков П.Ю.</v>
      </c>
      <c r="X2629" s="17" t="n">
        <f aca="false">поверки!$G2629-поверки!$U2629</f>
        <v>3</v>
      </c>
      <c r="Y2629" s="17" t="n">
        <f aca="false">поверки!$V2629-поверки!$G2629</f>
        <v>1</v>
      </c>
      <c r="Z2629" s="17" t="str">
        <f aca="false">CONCATENATE(поверки!$Q2629," ",поверки!$S2629," номер ",поверки!$H2629)</f>
        <v>Преобразователь вторичный цифровой DIH52-I номер 1107ZNL7</v>
      </c>
    </row>
    <row r="2630" customFormat="false" ht="17.9" hidden="true" customHeight="false" outlineLevel="0" collapsed="false">
      <c r="B2630" s="21" t="s">
        <v>5182</v>
      </c>
      <c r="C2630" s="22" t="s">
        <v>30</v>
      </c>
      <c r="D2630" s="22" t="s">
        <v>31</v>
      </c>
      <c r="E2630" s="22"/>
      <c r="F2630" s="22" t="s">
        <v>4515</v>
      </c>
      <c r="G2630" s="23" t="n">
        <v>45771</v>
      </c>
      <c r="H2630" s="22" t="s">
        <v>5674</v>
      </c>
      <c r="I2630" s="22"/>
      <c r="J2630" s="22" t="s">
        <v>34</v>
      </c>
      <c r="K2630" s="22" t="s">
        <v>35</v>
      </c>
      <c r="L2630" s="24" t="s">
        <v>5675</v>
      </c>
      <c r="M2630" s="17" t="str">
        <f aca="false">IF(COUNTIF(поверки!$H$6:$H$3175,поверки!$H2630)&gt;1,"Дубликат","")</f>
        <v/>
      </c>
      <c r="N2630" s="17" t="str">
        <f aca="false">IF(COUNTIF(поверки!$L$6:$L$3175,поверки!$L2630)&gt;1,"Дубликат","")</f>
        <v/>
      </c>
      <c r="O2630" s="18" t="n">
        <v>2625</v>
      </c>
      <c r="P2630" s="17" t="str">
        <f aca="false">CONCATENATE(TEXT(MONTH(поверки!$G2630),"00"),"/",TEXT(поверки!$O2630,"000"), "/",TEXT(YEAR(поверки!$G2630)-2000,"00"))</f>
        <v>04/2625/25</v>
      </c>
      <c r="Q2630" s="17" t="str">
        <f aca="false">VLOOKUP(поверки!$F2630,'соответстиви ОТ типу'!$K$4:$M$344,2,FALSE())</f>
        <v>Преобразователь вторичный цифровой</v>
      </c>
      <c r="R2630" s="17" t="s">
        <v>46</v>
      </c>
      <c r="S2630" s="17" t="s">
        <v>4518</v>
      </c>
      <c r="T2630" s="17" t="n">
        <v>7</v>
      </c>
      <c r="U2630" s="19" t="n">
        <f aca="false">VLOOKUP(поверки!$T2630,'Акты п-п'!$C$5:$I$57,2,FALSE())</f>
        <v>45768</v>
      </c>
      <c r="V2630" s="19" t="n">
        <f aca="false">VLOOKUP(поверки!$T2630,'Акты п-п'!$C$5:$I$57,3,FALSE())</f>
        <v>45772</v>
      </c>
      <c r="W2630" s="17" t="str">
        <f aca="false">VLOOKUP(поверки!$T2630,'Акты п-п'!$C$5:$I$57,5,FALSE())</f>
        <v>Кадыков П.Ю.</v>
      </c>
      <c r="X2630" s="17" t="n">
        <f aca="false">поверки!$G2630-поверки!$U2630</f>
        <v>3</v>
      </c>
      <c r="Y2630" s="17" t="n">
        <f aca="false">поверки!$V2630-поверки!$G2630</f>
        <v>1</v>
      </c>
      <c r="Z2630" s="17" t="str">
        <f aca="false">CONCATENATE(поверки!$Q2630," ",поверки!$S2630," номер ",поверки!$H2630)</f>
        <v>Преобразователь вторичный цифровой DIH52-I номер 1107ZNKI</v>
      </c>
    </row>
    <row r="2631" customFormat="false" ht="17.9" hidden="true" customHeight="false" outlineLevel="0" collapsed="false">
      <c r="B2631" s="21" t="s">
        <v>5182</v>
      </c>
      <c r="C2631" s="22" t="s">
        <v>30</v>
      </c>
      <c r="D2631" s="22" t="s">
        <v>31</v>
      </c>
      <c r="E2631" s="22"/>
      <c r="F2631" s="22" t="s">
        <v>4515</v>
      </c>
      <c r="G2631" s="23" t="n">
        <v>45771</v>
      </c>
      <c r="H2631" s="22" t="s">
        <v>5676</v>
      </c>
      <c r="I2631" s="22"/>
      <c r="J2631" s="22" t="s">
        <v>34</v>
      </c>
      <c r="K2631" s="22" t="s">
        <v>35</v>
      </c>
      <c r="L2631" s="24" t="s">
        <v>5677</v>
      </c>
      <c r="M2631" s="17" t="str">
        <f aca="false">IF(COUNTIF(поверки!$H$6:$H$3175,поверки!$H2631)&gt;1,"Дубликат","")</f>
        <v/>
      </c>
      <c r="N2631" s="17" t="str">
        <f aca="false">IF(COUNTIF(поверки!$L$6:$L$3175,поверки!$L2631)&gt;1,"Дубликат","")</f>
        <v/>
      </c>
      <c r="O2631" s="18" t="n">
        <v>2626</v>
      </c>
      <c r="P2631" s="17" t="str">
        <f aca="false">CONCATENATE(TEXT(MONTH(поверки!$G2631),"00"),"/",TEXT(поверки!$O2631,"000"), "/",TEXT(YEAR(поверки!$G2631)-2000,"00"))</f>
        <v>04/2626/25</v>
      </c>
      <c r="Q2631" s="17" t="str">
        <f aca="false">VLOOKUP(поверки!$F2631,'соответстиви ОТ типу'!$K$4:$M$344,2,FALSE())</f>
        <v>Преобразователь вторичный цифровой</v>
      </c>
      <c r="R2631" s="17" t="s">
        <v>46</v>
      </c>
      <c r="S2631" s="17" t="s">
        <v>4518</v>
      </c>
      <c r="T2631" s="17" t="n">
        <v>7</v>
      </c>
      <c r="U2631" s="19" t="n">
        <f aca="false">VLOOKUP(поверки!$T2631,'Акты п-п'!$C$5:$I$57,2,FALSE())</f>
        <v>45768</v>
      </c>
      <c r="V2631" s="19" t="n">
        <f aca="false">VLOOKUP(поверки!$T2631,'Акты п-п'!$C$5:$I$57,3,FALSE())</f>
        <v>45772</v>
      </c>
      <c r="W2631" s="17" t="str">
        <f aca="false">VLOOKUP(поверки!$T2631,'Акты п-п'!$C$5:$I$57,5,FALSE())</f>
        <v>Кадыков П.Ю.</v>
      </c>
      <c r="X2631" s="17" t="n">
        <f aca="false">поверки!$G2631-поверки!$U2631</f>
        <v>3</v>
      </c>
      <c r="Y2631" s="17" t="n">
        <f aca="false">поверки!$V2631-поверки!$G2631</f>
        <v>1</v>
      </c>
      <c r="Z2631" s="17" t="str">
        <f aca="false">CONCATENATE(поверки!$Q2631," ",поверки!$S2631," номер ",поверки!$H2631)</f>
        <v>Преобразователь вторичный цифровой DIH52-I номер 1107ZNKV</v>
      </c>
    </row>
    <row r="2632" customFormat="false" ht="17.9" hidden="true" customHeight="false" outlineLevel="0" collapsed="false">
      <c r="B2632" s="21" t="s">
        <v>5182</v>
      </c>
      <c r="C2632" s="22" t="s">
        <v>30</v>
      </c>
      <c r="D2632" s="22" t="s">
        <v>31</v>
      </c>
      <c r="E2632" s="22"/>
      <c r="F2632" s="22" t="s">
        <v>5678</v>
      </c>
      <c r="G2632" s="23" t="n">
        <v>45771</v>
      </c>
      <c r="H2632" s="22" t="s">
        <v>5679</v>
      </c>
      <c r="I2632" s="22"/>
      <c r="J2632" s="22" t="s">
        <v>34</v>
      </c>
      <c r="K2632" s="22" t="s">
        <v>35</v>
      </c>
      <c r="L2632" s="24" t="s">
        <v>5680</v>
      </c>
      <c r="M2632" s="17" t="str">
        <f aca="false">IF(COUNTIF(поверки!$H$6:$H$3175,поверки!$H2632)&gt;1,"Дубликат","")</f>
        <v/>
      </c>
      <c r="N2632" s="17" t="str">
        <f aca="false">IF(COUNTIF(поверки!$L$6:$L$3175,поверки!$L2632)&gt;1,"Дубликат","")</f>
        <v/>
      </c>
      <c r="O2632" s="18" t="n">
        <v>2627</v>
      </c>
      <c r="P2632" s="17" t="str">
        <f aca="false">CONCATENATE(TEXT(MONTH(поверки!$G2632),"00"),"/",TEXT(поверки!$O2632,"000"), "/",TEXT(YEAR(поверки!$G2632)-2000,"00"))</f>
        <v>04/2627/25</v>
      </c>
      <c r="Q2632" s="17" t="str">
        <f aca="false">VLOOKUP(поверки!$F2632,'соответстиви ОТ типу'!$K$4:$M$344,2,FALSE())</f>
        <v>Преобразователь измерительный NCS</v>
      </c>
      <c r="R2632" s="17" t="s">
        <v>46</v>
      </c>
      <c r="S2632" s="17" t="s">
        <v>5681</v>
      </c>
      <c r="T2632" s="17" t="n">
        <v>7</v>
      </c>
      <c r="U2632" s="19" t="n">
        <f aca="false">VLOOKUP(поверки!$T2632,'Акты п-п'!$C$5:$I$57,2,FALSE())</f>
        <v>45768</v>
      </c>
      <c r="V2632" s="19" t="n">
        <f aca="false">VLOOKUP(поверки!$T2632,'Акты п-п'!$C$5:$I$57,3,FALSE())</f>
        <v>45772</v>
      </c>
      <c r="W2632" s="17" t="str">
        <f aca="false">VLOOKUP(поверки!$T2632,'Акты п-п'!$C$5:$I$57,5,FALSE())</f>
        <v>Кадыков П.Ю.</v>
      </c>
      <c r="X2632" s="17" t="n">
        <f aca="false">поверки!$G2632-поверки!$U2632</f>
        <v>3</v>
      </c>
      <c r="Y2632" s="17" t="n">
        <f aca="false">поверки!$V2632-поверки!$G2632</f>
        <v>1</v>
      </c>
      <c r="Z2632" s="17" t="str">
        <f aca="false">CONCATENATE(поверки!$Q2632," ",поверки!$S2632," номер ",поверки!$H2632)</f>
        <v>Преобразователь измерительный NCS NCS номер TH6TG232058</v>
      </c>
    </row>
    <row r="2633" customFormat="false" ht="17.9" hidden="true" customHeight="false" outlineLevel="0" collapsed="false">
      <c r="B2633" s="21" t="s">
        <v>290</v>
      </c>
      <c r="C2633" s="22" t="s">
        <v>30</v>
      </c>
      <c r="D2633" s="22" t="s">
        <v>31</v>
      </c>
      <c r="E2633" s="22"/>
      <c r="F2633" s="22" t="s">
        <v>291</v>
      </c>
      <c r="G2633" s="23" t="n">
        <v>45771</v>
      </c>
      <c r="H2633" s="22" t="s">
        <v>5682</v>
      </c>
      <c r="I2633" s="22"/>
      <c r="J2633" s="22" t="s">
        <v>34</v>
      </c>
      <c r="K2633" s="22" t="s">
        <v>35</v>
      </c>
      <c r="L2633" s="24" t="s">
        <v>5683</v>
      </c>
      <c r="M2633" s="17" t="str">
        <f aca="false">IF(COUNTIF(поверки!$H$6:$H$3175,поверки!$H2633)&gt;1,"Дубликат","")</f>
        <v/>
      </c>
      <c r="N2633" s="17" t="str">
        <f aca="false">IF(COUNTIF(поверки!$L$6:$L$3175,поверки!$L2633)&gt;1,"Дубликат","")</f>
        <v/>
      </c>
      <c r="O2633" s="18" t="n">
        <v>2628</v>
      </c>
      <c r="P2633" s="17" t="str">
        <f aca="false">CONCATENATE(TEXT(MONTH(поверки!$G2633),"00"),"/",TEXT(поверки!$O2633,"000"), "/",TEXT(YEAR(поверки!$G2633)-2000,"00"))</f>
        <v>04/2628/25</v>
      </c>
      <c r="Q2633" s="17" t="str">
        <f aca="false">VLOOKUP(поверки!$F2633,'соответстиви ОТ типу'!$K$4:$M$344,2,FALSE())</f>
        <v>Манометр</v>
      </c>
      <c r="R2633" s="17" t="s">
        <v>46</v>
      </c>
      <c r="S2633" s="17" t="s">
        <v>404</v>
      </c>
      <c r="T2633" s="17" t="n">
        <v>7</v>
      </c>
      <c r="U2633" s="19" t="n">
        <f aca="false">VLOOKUP(поверки!$T2633,'Акты п-п'!$C$5:$I$57,2,FALSE())</f>
        <v>45768</v>
      </c>
      <c r="V2633" s="19" t="n">
        <f aca="false">VLOOKUP(поверки!$T2633,'Акты п-п'!$C$5:$I$57,3,FALSE())</f>
        <v>45772</v>
      </c>
      <c r="W2633" s="17" t="str">
        <f aca="false">VLOOKUP(поверки!$T2633,'Акты п-п'!$C$5:$I$57,5,FALSE())</f>
        <v>Кадыков П.Ю.</v>
      </c>
      <c r="X2633" s="17" t="n">
        <f aca="false">поверки!$G2633-поверки!$U2633</f>
        <v>3</v>
      </c>
      <c r="Y2633" s="17" t="n">
        <f aca="false">поверки!$V2633-поверки!$G2633</f>
        <v>1</v>
      </c>
      <c r="Z2633" s="17" t="str">
        <f aca="false">CONCATENATE(поверки!$Q2633," ",поверки!$S2633," номер ",поверки!$H2633)</f>
        <v>Манометр МП4-УУ2 номер Р00450</v>
      </c>
    </row>
    <row r="2634" customFormat="false" ht="17.9" hidden="true" customHeight="false" outlineLevel="0" collapsed="false">
      <c r="B2634" s="21" t="s">
        <v>290</v>
      </c>
      <c r="C2634" s="22" t="s">
        <v>30</v>
      </c>
      <c r="D2634" s="22" t="s">
        <v>31</v>
      </c>
      <c r="E2634" s="22"/>
      <c r="F2634" s="22" t="s">
        <v>291</v>
      </c>
      <c r="G2634" s="23" t="n">
        <v>45771</v>
      </c>
      <c r="H2634" s="22" t="s">
        <v>5684</v>
      </c>
      <c r="I2634" s="22"/>
      <c r="J2634" s="22" t="s">
        <v>34</v>
      </c>
      <c r="K2634" s="22" t="s">
        <v>35</v>
      </c>
      <c r="L2634" s="24" t="s">
        <v>5685</v>
      </c>
      <c r="M2634" s="17" t="str">
        <f aca="false">IF(COUNTIF(поверки!$H$6:$H$3175,поверки!$H2634)&gt;1,"Дубликат","")</f>
        <v/>
      </c>
      <c r="N2634" s="17" t="str">
        <f aca="false">IF(COUNTIF(поверки!$L$6:$L$3175,поверки!$L2634)&gt;1,"Дубликат","")</f>
        <v/>
      </c>
      <c r="O2634" s="18" t="n">
        <v>2629</v>
      </c>
      <c r="P2634" s="17" t="str">
        <f aca="false">CONCATENATE(TEXT(MONTH(поверки!$G2634),"00"),"/",TEXT(поверки!$O2634,"000"), "/",TEXT(YEAR(поверки!$G2634)-2000,"00"))</f>
        <v>04/2629/25</v>
      </c>
      <c r="Q2634" s="17" t="str">
        <f aca="false">VLOOKUP(поверки!$F2634,'соответстиви ОТ типу'!$K$4:$M$344,2,FALSE())</f>
        <v>Манометр</v>
      </c>
      <c r="R2634" s="17" t="s">
        <v>46</v>
      </c>
      <c r="S2634" s="17" t="s">
        <v>404</v>
      </c>
      <c r="T2634" s="17" t="n">
        <v>7</v>
      </c>
      <c r="U2634" s="19" t="n">
        <f aca="false">VLOOKUP(поверки!$T2634,'Акты п-п'!$C$5:$I$57,2,FALSE())</f>
        <v>45768</v>
      </c>
      <c r="V2634" s="19" t="n">
        <f aca="false">VLOOKUP(поверки!$T2634,'Акты п-п'!$C$5:$I$57,3,FALSE())</f>
        <v>45772</v>
      </c>
      <c r="W2634" s="17" t="str">
        <f aca="false">VLOOKUP(поверки!$T2634,'Акты п-п'!$C$5:$I$57,5,FALSE())</f>
        <v>Кадыков П.Ю.</v>
      </c>
      <c r="X2634" s="17" t="n">
        <f aca="false">поверки!$G2634-поверки!$U2634</f>
        <v>3</v>
      </c>
      <c r="Y2634" s="17" t="n">
        <f aca="false">поверки!$V2634-поверки!$G2634</f>
        <v>1</v>
      </c>
      <c r="Z2634" s="17" t="str">
        <f aca="false">CONCATENATE(поверки!$Q2634," ",поверки!$S2634," номер ",поверки!$H2634)</f>
        <v>Манометр МП4-УУ2 номер Р00117</v>
      </c>
    </row>
    <row r="2635" customFormat="false" ht="17.9" hidden="true" customHeight="false" outlineLevel="0" collapsed="false">
      <c r="B2635" s="21" t="s">
        <v>290</v>
      </c>
      <c r="C2635" s="22" t="s">
        <v>30</v>
      </c>
      <c r="D2635" s="22" t="s">
        <v>31</v>
      </c>
      <c r="E2635" s="22"/>
      <c r="F2635" s="22" t="s">
        <v>323</v>
      </c>
      <c r="G2635" s="23" t="n">
        <v>45771</v>
      </c>
      <c r="H2635" s="22" t="s">
        <v>5686</v>
      </c>
      <c r="I2635" s="22"/>
      <c r="J2635" s="22" t="s">
        <v>34</v>
      </c>
      <c r="K2635" s="22" t="s">
        <v>35</v>
      </c>
      <c r="L2635" s="24" t="s">
        <v>5687</v>
      </c>
      <c r="M2635" s="17" t="str">
        <f aca="false">IF(COUNTIF(поверки!$H$6:$H$3175,поверки!$H2635)&gt;1,"Дубликат","")</f>
        <v/>
      </c>
      <c r="N2635" s="17" t="str">
        <f aca="false">IF(COUNTIF(поверки!$L$6:$L$3175,поверки!$L2635)&gt;1,"Дубликат","")</f>
        <v/>
      </c>
      <c r="O2635" s="18" t="n">
        <v>2630</v>
      </c>
      <c r="P2635" s="17" t="str">
        <f aca="false">CONCATENATE(TEXT(MONTH(поверки!$G2635),"00"),"/",TEXT(поверки!$O2635,"000"), "/",TEXT(YEAR(поверки!$G2635)-2000,"00"))</f>
        <v>04/2630/25</v>
      </c>
      <c r="Q2635" s="17" t="str">
        <f aca="false">VLOOKUP(поверки!$F2635,'соответстиви ОТ типу'!$K$4:$M$344,2,FALSE())</f>
        <v>Манометр</v>
      </c>
      <c r="R2635" s="17" t="s">
        <v>46</v>
      </c>
      <c r="S2635" s="17" t="s">
        <v>326</v>
      </c>
      <c r="T2635" s="17" t="n">
        <v>7</v>
      </c>
      <c r="U2635" s="19" t="n">
        <f aca="false">VLOOKUP(поверки!$T2635,'Акты п-п'!$C$5:$I$57,2,FALSE())</f>
        <v>45768</v>
      </c>
      <c r="V2635" s="19" t="n">
        <f aca="false">VLOOKUP(поверки!$T2635,'Акты п-п'!$C$5:$I$57,3,FALSE())</f>
        <v>45772</v>
      </c>
      <c r="W2635" s="17" t="str">
        <f aca="false">VLOOKUP(поверки!$T2635,'Акты п-п'!$C$5:$I$57,5,FALSE())</f>
        <v>Кадыков П.Ю.</v>
      </c>
      <c r="X2635" s="17" t="n">
        <f aca="false">поверки!$G2635-поверки!$U2635</f>
        <v>3</v>
      </c>
      <c r="Y2635" s="17" t="n">
        <f aca="false">поверки!$V2635-поверки!$G2635</f>
        <v>1</v>
      </c>
      <c r="Z2635" s="17" t="str">
        <f aca="false">CONCATENATE(поверки!$Q2635," ",поверки!$S2635," номер ",поверки!$H2635)</f>
        <v>Манометр 233.50.160 номер 01527</v>
      </c>
    </row>
    <row r="2636" customFormat="false" ht="17.9" hidden="true" customHeight="false" outlineLevel="0" collapsed="false">
      <c r="B2636" s="21" t="s">
        <v>290</v>
      </c>
      <c r="C2636" s="22" t="s">
        <v>30</v>
      </c>
      <c r="D2636" s="22" t="s">
        <v>31</v>
      </c>
      <c r="E2636" s="22"/>
      <c r="F2636" s="22" t="s">
        <v>323</v>
      </c>
      <c r="G2636" s="23" t="n">
        <v>45771</v>
      </c>
      <c r="H2636" s="22" t="s">
        <v>5688</v>
      </c>
      <c r="I2636" s="22"/>
      <c r="J2636" s="22" t="s">
        <v>34</v>
      </c>
      <c r="K2636" s="22" t="s">
        <v>35</v>
      </c>
      <c r="L2636" s="24" t="s">
        <v>5689</v>
      </c>
      <c r="M2636" s="17" t="str">
        <f aca="false">IF(COUNTIF(поверки!$H$6:$H$3175,поверки!$H2636)&gt;1,"Дубликат","")</f>
        <v/>
      </c>
      <c r="N2636" s="17" t="str">
        <f aca="false">IF(COUNTIF(поверки!$L$6:$L$3175,поверки!$L2636)&gt;1,"Дубликат","")</f>
        <v/>
      </c>
      <c r="O2636" s="18" t="n">
        <v>2631</v>
      </c>
      <c r="P2636" s="17" t="str">
        <f aca="false">CONCATENATE(TEXT(MONTH(поверки!$G2636),"00"),"/",TEXT(поверки!$O2636,"000"), "/",TEXT(YEAR(поверки!$G2636)-2000,"00"))</f>
        <v>04/2631/25</v>
      </c>
      <c r="Q2636" s="17" t="str">
        <f aca="false">VLOOKUP(поверки!$F2636,'соответстиви ОТ типу'!$K$4:$M$344,2,FALSE())</f>
        <v>Манометр</v>
      </c>
      <c r="R2636" s="17" t="s">
        <v>46</v>
      </c>
      <c r="S2636" s="17" t="s">
        <v>763</v>
      </c>
      <c r="T2636" s="17" t="n">
        <v>7</v>
      </c>
      <c r="U2636" s="19" t="n">
        <f aca="false">VLOOKUP(поверки!$T2636,'Акты п-п'!$C$5:$I$57,2,FALSE())</f>
        <v>45768</v>
      </c>
      <c r="V2636" s="19" t="n">
        <f aca="false">VLOOKUP(поверки!$T2636,'Акты п-п'!$C$5:$I$57,3,FALSE())</f>
        <v>45772</v>
      </c>
      <c r="W2636" s="17" t="str">
        <f aca="false">VLOOKUP(поверки!$T2636,'Акты п-п'!$C$5:$I$57,5,FALSE())</f>
        <v>Кадыков П.Ю.</v>
      </c>
      <c r="X2636" s="17" t="n">
        <f aca="false">поверки!$G2636-поверки!$U2636</f>
        <v>3</v>
      </c>
      <c r="Y2636" s="17" t="n">
        <f aca="false">поверки!$V2636-поверки!$G2636</f>
        <v>1</v>
      </c>
      <c r="Z2636" s="17" t="str">
        <f aca="false">CONCATENATE(поверки!$Q2636," ",поверки!$S2636," номер ",поверки!$H2636)</f>
        <v>Манометр 232.50.160 номер 01556</v>
      </c>
    </row>
    <row r="2637" customFormat="false" ht="17.9" hidden="true" customHeight="false" outlineLevel="0" collapsed="false">
      <c r="B2637" s="21" t="s">
        <v>290</v>
      </c>
      <c r="C2637" s="22" t="s">
        <v>30</v>
      </c>
      <c r="D2637" s="22" t="s">
        <v>31</v>
      </c>
      <c r="E2637" s="22"/>
      <c r="F2637" s="22" t="s">
        <v>323</v>
      </c>
      <c r="G2637" s="23" t="n">
        <v>45771</v>
      </c>
      <c r="H2637" s="22" t="s">
        <v>5690</v>
      </c>
      <c r="I2637" s="22"/>
      <c r="J2637" s="22" t="s">
        <v>34</v>
      </c>
      <c r="K2637" s="22" t="s">
        <v>35</v>
      </c>
      <c r="L2637" s="24" t="s">
        <v>5691</v>
      </c>
      <c r="M2637" s="17" t="str">
        <f aca="false">IF(COUNTIF(поверки!$H$6:$H$3175,поверки!$H2637)&gt;1,"Дубликат","")</f>
        <v/>
      </c>
      <c r="N2637" s="17" t="str">
        <f aca="false">IF(COUNTIF(поверки!$L$6:$L$3175,поверки!$L2637)&gt;1,"Дубликат","")</f>
        <v/>
      </c>
      <c r="O2637" s="18" t="n">
        <v>2632</v>
      </c>
      <c r="P2637" s="17" t="str">
        <f aca="false">CONCATENATE(TEXT(MONTH(поверки!$G2637),"00"),"/",TEXT(поверки!$O2637,"000"), "/",TEXT(YEAR(поверки!$G2637)-2000,"00"))</f>
        <v>04/2632/25</v>
      </c>
      <c r="Q2637" s="17" t="str">
        <f aca="false">VLOOKUP(поверки!$F2637,'соответстиви ОТ типу'!$K$4:$M$344,2,FALSE())</f>
        <v>Манометр</v>
      </c>
      <c r="R2637" s="17" t="s">
        <v>46</v>
      </c>
      <c r="S2637" s="17" t="s">
        <v>326</v>
      </c>
      <c r="T2637" s="17" t="n">
        <v>7</v>
      </c>
      <c r="U2637" s="19" t="n">
        <f aca="false">VLOOKUP(поверки!$T2637,'Акты п-п'!$C$5:$I$57,2,FALSE())</f>
        <v>45768</v>
      </c>
      <c r="V2637" s="19" t="n">
        <f aca="false">VLOOKUP(поверки!$T2637,'Акты п-п'!$C$5:$I$57,3,FALSE())</f>
        <v>45772</v>
      </c>
      <c r="W2637" s="17" t="str">
        <f aca="false">VLOOKUP(поверки!$T2637,'Акты п-п'!$C$5:$I$57,5,FALSE())</f>
        <v>Кадыков П.Ю.</v>
      </c>
      <c r="X2637" s="17" t="n">
        <f aca="false">поверки!$G2637-поверки!$U2637</f>
        <v>3</v>
      </c>
      <c r="Y2637" s="17" t="n">
        <f aca="false">поверки!$V2637-поверки!$G2637</f>
        <v>1</v>
      </c>
      <c r="Z2637" s="17" t="str">
        <f aca="false">CONCATENATE(поверки!$Q2637," ",поверки!$S2637," номер ",поверки!$H2637)</f>
        <v>Манометр 233.50.160 номер 01568</v>
      </c>
    </row>
    <row r="2638" customFormat="false" ht="17.9" hidden="true" customHeight="false" outlineLevel="0" collapsed="false">
      <c r="B2638" s="21" t="s">
        <v>290</v>
      </c>
      <c r="C2638" s="22" t="s">
        <v>30</v>
      </c>
      <c r="D2638" s="22" t="s">
        <v>31</v>
      </c>
      <c r="E2638" s="22"/>
      <c r="F2638" s="22" t="s">
        <v>5692</v>
      </c>
      <c r="G2638" s="23" t="n">
        <v>45771</v>
      </c>
      <c r="H2638" s="22" t="s">
        <v>5693</v>
      </c>
      <c r="I2638" s="22"/>
      <c r="J2638" s="22" t="s">
        <v>34</v>
      </c>
      <c r="K2638" s="22" t="s">
        <v>35</v>
      </c>
      <c r="L2638" s="24" t="s">
        <v>5694</v>
      </c>
      <c r="M2638" s="17" t="str">
        <f aca="false">IF(COUNTIF(поверки!$H$6:$H$3175,поверки!$H2638)&gt;1,"Дубликат","")</f>
        <v/>
      </c>
      <c r="N2638" s="17" t="str">
        <f aca="false">IF(COUNTIF(поверки!$L$6:$L$3175,поверки!$L2638)&gt;1,"Дубликат","")</f>
        <v/>
      </c>
      <c r="O2638" s="18" t="n">
        <v>2633</v>
      </c>
      <c r="P2638" s="17" t="str">
        <f aca="false">CONCATENATE(TEXT(MONTH(поверки!$G2638),"00"),"/",TEXT(поверки!$O2638,"000"), "/",TEXT(YEAR(поверки!$G2638)-2000,"00"))</f>
        <v>04/2633/25</v>
      </c>
      <c r="Q2638" s="17" t="str">
        <f aca="false">VLOOKUP(поверки!$F2638,'соответстиви ОТ типу'!$K$4:$M$344,2,FALSE())</f>
        <v>Манометр</v>
      </c>
      <c r="R2638" s="17" t="s">
        <v>46</v>
      </c>
      <c r="S2638" s="17" t="s">
        <v>5695</v>
      </c>
      <c r="T2638" s="17" t="n">
        <v>7</v>
      </c>
      <c r="U2638" s="19" t="n">
        <f aca="false">VLOOKUP(поверки!$T2638,'Акты п-п'!$C$5:$I$57,2,FALSE())</f>
        <v>45768</v>
      </c>
      <c r="V2638" s="19" t="n">
        <f aca="false">VLOOKUP(поверки!$T2638,'Акты п-п'!$C$5:$I$57,3,FALSE())</f>
        <v>45772</v>
      </c>
      <c r="W2638" s="17" t="str">
        <f aca="false">VLOOKUP(поверки!$T2638,'Акты п-п'!$C$5:$I$57,5,FALSE())</f>
        <v>Кадыков П.Ю.</v>
      </c>
      <c r="X2638" s="17" t="n">
        <f aca="false">поверки!$G2638-поверки!$U2638</f>
        <v>3</v>
      </c>
      <c r="Y2638" s="17" t="n">
        <f aca="false">поверки!$V2638-поверки!$G2638</f>
        <v>1</v>
      </c>
      <c r="Z2638" s="17" t="str">
        <f aca="false">CONCATENATE(поверки!$Q2638," ",поверки!$S2638," номер ",поверки!$H2638)</f>
        <v>Манометр RCh 160 номер 171702723</v>
      </c>
    </row>
    <row r="2639" customFormat="false" ht="17.9" hidden="true" customHeight="false" outlineLevel="0" collapsed="false">
      <c r="B2639" s="21" t="s">
        <v>290</v>
      </c>
      <c r="C2639" s="22" t="s">
        <v>30</v>
      </c>
      <c r="D2639" s="22" t="s">
        <v>31</v>
      </c>
      <c r="E2639" s="22"/>
      <c r="F2639" s="22" t="s">
        <v>5692</v>
      </c>
      <c r="G2639" s="23" t="n">
        <v>45771</v>
      </c>
      <c r="H2639" s="22" t="s">
        <v>5696</v>
      </c>
      <c r="I2639" s="22"/>
      <c r="J2639" s="22" t="s">
        <v>34</v>
      </c>
      <c r="K2639" s="22" t="s">
        <v>35</v>
      </c>
      <c r="L2639" s="24" t="s">
        <v>5697</v>
      </c>
      <c r="M2639" s="17" t="str">
        <f aca="false">IF(COUNTIF(поверки!$H$6:$H$3175,поверки!$H2639)&gt;1,"Дубликат","")</f>
        <v/>
      </c>
      <c r="N2639" s="17" t="str">
        <f aca="false">IF(COUNTIF(поверки!$L$6:$L$3175,поверки!$L2639)&gt;1,"Дубликат","")</f>
        <v/>
      </c>
      <c r="O2639" s="18" t="n">
        <v>2634</v>
      </c>
      <c r="P2639" s="17" t="str">
        <f aca="false">CONCATENATE(TEXT(MONTH(поверки!$G2639),"00"),"/",TEXT(поверки!$O2639,"000"), "/",TEXT(YEAR(поверки!$G2639)-2000,"00"))</f>
        <v>04/2634/25</v>
      </c>
      <c r="Q2639" s="17" t="str">
        <f aca="false">VLOOKUP(поверки!$F2639,'соответстиви ОТ типу'!$K$4:$M$344,2,FALSE())</f>
        <v>Манометр</v>
      </c>
      <c r="R2639" s="17" t="s">
        <v>46</v>
      </c>
      <c r="S2639" s="17" t="s">
        <v>5695</v>
      </c>
      <c r="T2639" s="17" t="n">
        <v>7</v>
      </c>
      <c r="U2639" s="19" t="n">
        <f aca="false">VLOOKUP(поверки!$T2639,'Акты п-п'!$C$5:$I$57,2,FALSE())</f>
        <v>45768</v>
      </c>
      <c r="V2639" s="19" t="n">
        <f aca="false">VLOOKUP(поверки!$T2639,'Акты п-п'!$C$5:$I$57,3,FALSE())</f>
        <v>45772</v>
      </c>
      <c r="W2639" s="17" t="str">
        <f aca="false">VLOOKUP(поверки!$T2639,'Акты п-п'!$C$5:$I$57,5,FALSE())</f>
        <v>Кадыков П.Ю.</v>
      </c>
      <c r="X2639" s="17" t="n">
        <f aca="false">поверки!$G2639-поверки!$U2639</f>
        <v>3</v>
      </c>
      <c r="Y2639" s="17" t="n">
        <f aca="false">поверки!$V2639-поверки!$G2639</f>
        <v>1</v>
      </c>
      <c r="Z2639" s="17" t="str">
        <f aca="false">CONCATENATE(поверки!$Q2639," ",поверки!$S2639," номер ",поверки!$H2639)</f>
        <v>Манометр RCh 160 номер 171702724</v>
      </c>
    </row>
    <row r="2640" customFormat="false" ht="17.9" hidden="true" customHeight="false" outlineLevel="0" collapsed="false">
      <c r="B2640" s="21" t="s">
        <v>290</v>
      </c>
      <c r="C2640" s="22" t="s">
        <v>30</v>
      </c>
      <c r="D2640" s="22" t="s">
        <v>31</v>
      </c>
      <c r="E2640" s="22"/>
      <c r="F2640" s="22" t="s">
        <v>5692</v>
      </c>
      <c r="G2640" s="23" t="n">
        <v>45771</v>
      </c>
      <c r="H2640" s="22" t="s">
        <v>5698</v>
      </c>
      <c r="I2640" s="22"/>
      <c r="J2640" s="22" t="s">
        <v>34</v>
      </c>
      <c r="K2640" s="22" t="s">
        <v>35</v>
      </c>
      <c r="L2640" s="24" t="s">
        <v>5699</v>
      </c>
      <c r="M2640" s="17" t="str">
        <f aca="false">IF(COUNTIF(поверки!$H$6:$H$3175,поверки!$H2640)&gt;1,"Дубликат","")</f>
        <v/>
      </c>
      <c r="N2640" s="17" t="str">
        <f aca="false">IF(COUNTIF(поверки!$L$6:$L$3175,поверки!$L2640)&gt;1,"Дубликат","")</f>
        <v/>
      </c>
      <c r="O2640" s="18" t="n">
        <v>2635</v>
      </c>
      <c r="P2640" s="17" t="str">
        <f aca="false">CONCATENATE(TEXT(MONTH(поверки!$G2640),"00"),"/",TEXT(поверки!$O2640,"000"), "/",TEXT(YEAR(поверки!$G2640)-2000,"00"))</f>
        <v>04/2635/25</v>
      </c>
      <c r="Q2640" s="17" t="str">
        <f aca="false">VLOOKUP(поверки!$F2640,'соответстиви ОТ типу'!$K$4:$M$344,2,FALSE())</f>
        <v>Манометр</v>
      </c>
      <c r="R2640" s="17" t="s">
        <v>46</v>
      </c>
      <c r="S2640" s="17" t="s">
        <v>5695</v>
      </c>
      <c r="T2640" s="17" t="n">
        <v>7</v>
      </c>
      <c r="U2640" s="19" t="n">
        <f aca="false">VLOOKUP(поверки!$T2640,'Акты п-п'!$C$5:$I$57,2,FALSE())</f>
        <v>45768</v>
      </c>
      <c r="V2640" s="19" t="n">
        <f aca="false">VLOOKUP(поверки!$T2640,'Акты п-п'!$C$5:$I$57,3,FALSE())</f>
        <v>45772</v>
      </c>
      <c r="W2640" s="17" t="str">
        <f aca="false">VLOOKUP(поверки!$T2640,'Акты п-п'!$C$5:$I$57,5,FALSE())</f>
        <v>Кадыков П.Ю.</v>
      </c>
      <c r="X2640" s="17" t="n">
        <f aca="false">поверки!$G2640-поверки!$U2640</f>
        <v>3</v>
      </c>
      <c r="Y2640" s="17" t="n">
        <f aca="false">поверки!$V2640-поверки!$G2640</f>
        <v>1</v>
      </c>
      <c r="Z2640" s="17" t="str">
        <f aca="false">CONCATENATE(поверки!$Q2640," ",поверки!$S2640," номер ",поверки!$H2640)</f>
        <v>Манометр RCh 160 номер 171702690</v>
      </c>
    </row>
    <row r="2641" customFormat="false" ht="17.9" hidden="true" customHeight="false" outlineLevel="0" collapsed="false">
      <c r="B2641" s="21" t="s">
        <v>290</v>
      </c>
      <c r="C2641" s="22" t="s">
        <v>30</v>
      </c>
      <c r="D2641" s="22" t="s">
        <v>31</v>
      </c>
      <c r="E2641" s="22"/>
      <c r="F2641" s="22" t="s">
        <v>5692</v>
      </c>
      <c r="G2641" s="23" t="n">
        <v>45771</v>
      </c>
      <c r="H2641" s="22" t="s">
        <v>5700</v>
      </c>
      <c r="I2641" s="22"/>
      <c r="J2641" s="22" t="s">
        <v>34</v>
      </c>
      <c r="K2641" s="22" t="s">
        <v>35</v>
      </c>
      <c r="L2641" s="24" t="s">
        <v>5701</v>
      </c>
      <c r="M2641" s="17" t="str">
        <f aca="false">IF(COUNTIF(поверки!$H$6:$H$3175,поверки!$H2641)&gt;1,"Дубликат","")</f>
        <v/>
      </c>
      <c r="N2641" s="17" t="str">
        <f aca="false">IF(COUNTIF(поверки!$L$6:$L$3175,поверки!$L2641)&gt;1,"Дубликат","")</f>
        <v/>
      </c>
      <c r="O2641" s="18" t="n">
        <v>2636</v>
      </c>
      <c r="P2641" s="17" t="str">
        <f aca="false">CONCATENATE(TEXT(MONTH(поверки!$G2641),"00"),"/",TEXT(поверки!$O2641,"000"), "/",TEXT(YEAR(поверки!$G2641)-2000,"00"))</f>
        <v>04/2636/25</v>
      </c>
      <c r="Q2641" s="17" t="str">
        <f aca="false">VLOOKUP(поверки!$F2641,'соответстиви ОТ типу'!$K$4:$M$344,2,FALSE())</f>
        <v>Манометр</v>
      </c>
      <c r="R2641" s="17" t="s">
        <v>46</v>
      </c>
      <c r="S2641" s="17" t="s">
        <v>5695</v>
      </c>
      <c r="T2641" s="17" t="n">
        <v>7</v>
      </c>
      <c r="U2641" s="19" t="n">
        <f aca="false">VLOOKUP(поверки!$T2641,'Акты п-п'!$C$5:$I$57,2,FALSE())</f>
        <v>45768</v>
      </c>
      <c r="V2641" s="19" t="n">
        <f aca="false">VLOOKUP(поверки!$T2641,'Акты п-п'!$C$5:$I$57,3,FALSE())</f>
        <v>45772</v>
      </c>
      <c r="W2641" s="17" t="str">
        <f aca="false">VLOOKUP(поверки!$T2641,'Акты п-п'!$C$5:$I$57,5,FALSE())</f>
        <v>Кадыков П.Ю.</v>
      </c>
      <c r="X2641" s="17" t="n">
        <f aca="false">поверки!$G2641-поверки!$U2641</f>
        <v>3</v>
      </c>
      <c r="Y2641" s="17" t="n">
        <f aca="false">поверки!$V2641-поверки!$G2641</f>
        <v>1</v>
      </c>
      <c r="Z2641" s="17" t="str">
        <f aca="false">CONCATENATE(поверки!$Q2641," ",поверки!$S2641," номер ",поверки!$H2641)</f>
        <v>Манометр RCh 160 номер 171702699</v>
      </c>
    </row>
    <row r="2642" customFormat="false" ht="17.9" hidden="true" customHeight="false" outlineLevel="0" collapsed="false">
      <c r="B2642" s="21" t="s">
        <v>290</v>
      </c>
      <c r="C2642" s="22" t="s">
        <v>30</v>
      </c>
      <c r="D2642" s="22" t="s">
        <v>31</v>
      </c>
      <c r="E2642" s="22"/>
      <c r="F2642" s="22" t="s">
        <v>5692</v>
      </c>
      <c r="G2642" s="23" t="n">
        <v>45771</v>
      </c>
      <c r="H2642" s="22" t="s">
        <v>5702</v>
      </c>
      <c r="I2642" s="22"/>
      <c r="J2642" s="22" t="s">
        <v>34</v>
      </c>
      <c r="K2642" s="22" t="s">
        <v>35</v>
      </c>
      <c r="L2642" s="24" t="s">
        <v>5703</v>
      </c>
      <c r="M2642" s="17" t="str">
        <f aca="false">IF(COUNTIF(поверки!$H$6:$H$3175,поверки!$H2642)&gt;1,"Дубликат","")</f>
        <v/>
      </c>
      <c r="N2642" s="17" t="str">
        <f aca="false">IF(COUNTIF(поверки!$L$6:$L$3175,поверки!$L2642)&gt;1,"Дубликат","")</f>
        <v/>
      </c>
      <c r="O2642" s="18" t="n">
        <v>2637</v>
      </c>
      <c r="P2642" s="17" t="str">
        <f aca="false">CONCATENATE(TEXT(MONTH(поверки!$G2642),"00"),"/",TEXT(поверки!$O2642,"000"), "/",TEXT(YEAR(поверки!$G2642)-2000,"00"))</f>
        <v>04/2637/25</v>
      </c>
      <c r="Q2642" s="17" t="str">
        <f aca="false">VLOOKUP(поверки!$F2642,'соответстиви ОТ типу'!$K$4:$M$344,2,FALSE())</f>
        <v>Манометр</v>
      </c>
      <c r="R2642" s="17" t="s">
        <v>46</v>
      </c>
      <c r="S2642" s="17" t="s">
        <v>5695</v>
      </c>
      <c r="T2642" s="17" t="n">
        <v>7</v>
      </c>
      <c r="U2642" s="19" t="n">
        <f aca="false">VLOOKUP(поверки!$T2642,'Акты п-п'!$C$5:$I$57,2,FALSE())</f>
        <v>45768</v>
      </c>
      <c r="V2642" s="19" t="n">
        <f aca="false">VLOOKUP(поверки!$T2642,'Акты п-п'!$C$5:$I$57,3,FALSE())</f>
        <v>45772</v>
      </c>
      <c r="W2642" s="17" t="str">
        <f aca="false">VLOOKUP(поверки!$T2642,'Акты п-п'!$C$5:$I$57,5,FALSE())</f>
        <v>Кадыков П.Ю.</v>
      </c>
      <c r="X2642" s="17" t="n">
        <f aca="false">поверки!$G2642-поверки!$U2642</f>
        <v>3</v>
      </c>
      <c r="Y2642" s="17" t="n">
        <f aca="false">поверки!$V2642-поверки!$G2642</f>
        <v>1</v>
      </c>
      <c r="Z2642" s="17" t="str">
        <f aca="false">CONCATENATE(поверки!$Q2642," ",поверки!$S2642," номер ",поверки!$H2642)</f>
        <v>Манометр RCh 160 номер 171702713</v>
      </c>
    </row>
    <row r="2643" customFormat="false" ht="17.9" hidden="true" customHeight="false" outlineLevel="0" collapsed="false">
      <c r="B2643" s="21" t="s">
        <v>290</v>
      </c>
      <c r="C2643" s="22" t="s">
        <v>30</v>
      </c>
      <c r="D2643" s="22" t="s">
        <v>31</v>
      </c>
      <c r="E2643" s="22"/>
      <c r="F2643" s="22" t="s">
        <v>5692</v>
      </c>
      <c r="G2643" s="23" t="n">
        <v>45771</v>
      </c>
      <c r="H2643" s="22" t="s">
        <v>5704</v>
      </c>
      <c r="I2643" s="22"/>
      <c r="J2643" s="22" t="s">
        <v>34</v>
      </c>
      <c r="K2643" s="22" t="s">
        <v>35</v>
      </c>
      <c r="L2643" s="24" t="s">
        <v>5705</v>
      </c>
      <c r="M2643" s="17" t="str">
        <f aca="false">IF(COUNTIF(поверки!$H$6:$H$3175,поверки!$H2643)&gt;1,"Дубликат","")</f>
        <v/>
      </c>
      <c r="N2643" s="17" t="str">
        <f aca="false">IF(COUNTIF(поверки!$L$6:$L$3175,поверки!$L2643)&gt;1,"Дубликат","")</f>
        <v/>
      </c>
      <c r="O2643" s="18" t="n">
        <v>2638</v>
      </c>
      <c r="P2643" s="17" t="str">
        <f aca="false">CONCATENATE(TEXT(MONTH(поверки!$G2643),"00"),"/",TEXT(поверки!$O2643,"000"), "/",TEXT(YEAR(поверки!$G2643)-2000,"00"))</f>
        <v>04/2638/25</v>
      </c>
      <c r="Q2643" s="17" t="str">
        <f aca="false">VLOOKUP(поверки!$F2643,'соответстиви ОТ типу'!$K$4:$M$344,2,FALSE())</f>
        <v>Манометр</v>
      </c>
      <c r="R2643" s="17" t="s">
        <v>46</v>
      </c>
      <c r="S2643" s="17" t="s">
        <v>5695</v>
      </c>
      <c r="T2643" s="17" t="n">
        <v>7</v>
      </c>
      <c r="U2643" s="19" t="n">
        <f aca="false">VLOOKUP(поверки!$T2643,'Акты п-п'!$C$5:$I$57,2,FALSE())</f>
        <v>45768</v>
      </c>
      <c r="V2643" s="19" t="n">
        <f aca="false">VLOOKUP(поверки!$T2643,'Акты п-п'!$C$5:$I$57,3,FALSE())</f>
        <v>45772</v>
      </c>
      <c r="W2643" s="17" t="str">
        <f aca="false">VLOOKUP(поверки!$T2643,'Акты п-п'!$C$5:$I$57,5,FALSE())</f>
        <v>Кадыков П.Ю.</v>
      </c>
      <c r="X2643" s="17" t="n">
        <f aca="false">поверки!$G2643-поверки!$U2643</f>
        <v>3</v>
      </c>
      <c r="Y2643" s="17" t="n">
        <f aca="false">поверки!$V2643-поверки!$G2643</f>
        <v>1</v>
      </c>
      <c r="Z2643" s="17" t="str">
        <f aca="false">CONCATENATE(поверки!$Q2643," ",поверки!$S2643," номер ",поверки!$H2643)</f>
        <v>Манометр RCh 160 номер 171702688</v>
      </c>
    </row>
    <row r="2644" customFormat="false" ht="17.9" hidden="true" customHeight="false" outlineLevel="0" collapsed="false">
      <c r="B2644" s="21" t="s">
        <v>290</v>
      </c>
      <c r="C2644" s="22" t="s">
        <v>30</v>
      </c>
      <c r="D2644" s="22" t="s">
        <v>31</v>
      </c>
      <c r="E2644" s="22"/>
      <c r="F2644" s="22" t="s">
        <v>329</v>
      </c>
      <c r="G2644" s="23" t="n">
        <v>45771</v>
      </c>
      <c r="H2644" s="22" t="s">
        <v>5706</v>
      </c>
      <c r="I2644" s="22"/>
      <c r="J2644" s="22" t="s">
        <v>34</v>
      </c>
      <c r="K2644" s="22" t="s">
        <v>35</v>
      </c>
      <c r="L2644" s="24" t="s">
        <v>5707</v>
      </c>
      <c r="M2644" s="17" t="str">
        <f aca="false">IF(COUNTIF(поверки!$H$6:$H$3175,поверки!$H2644)&gt;1,"Дубликат","")</f>
        <v/>
      </c>
      <c r="N2644" s="17" t="str">
        <f aca="false">IF(COUNTIF(поверки!$L$6:$L$3175,поверки!$L2644)&gt;1,"Дубликат","")</f>
        <v/>
      </c>
      <c r="O2644" s="18" t="n">
        <v>2639</v>
      </c>
      <c r="P2644" s="17" t="str">
        <f aca="false">CONCATENATE(TEXT(MONTH(поверки!$G2644),"00"),"/",TEXT(поверки!$O2644,"000"), "/",TEXT(YEAR(поверки!$G2644)-2000,"00"))</f>
        <v>04/2639/25</v>
      </c>
      <c r="Q2644" s="17" t="str">
        <f aca="false">VLOOKUP(поверки!$F2644,'соответстиви ОТ типу'!$K$4:$M$344,2,FALSE())</f>
        <v>Манометр</v>
      </c>
      <c r="R2644" s="17" t="s">
        <v>46</v>
      </c>
      <c r="S2644" s="17" t="s">
        <v>415</v>
      </c>
      <c r="T2644" s="17" t="n">
        <v>7</v>
      </c>
      <c r="U2644" s="19" t="n">
        <f aca="false">VLOOKUP(поверки!$T2644,'Акты п-п'!$C$5:$I$57,2,FALSE())</f>
        <v>45768</v>
      </c>
      <c r="V2644" s="19" t="n">
        <f aca="false">VLOOKUP(поверки!$T2644,'Акты п-п'!$C$5:$I$57,3,FALSE())</f>
        <v>45772</v>
      </c>
      <c r="W2644" s="17" t="str">
        <f aca="false">VLOOKUP(поверки!$T2644,'Акты п-п'!$C$5:$I$57,5,FALSE())</f>
        <v>Кадыков П.Ю.</v>
      </c>
      <c r="X2644" s="17" t="n">
        <f aca="false">поверки!$G2644-поверки!$U2644</f>
        <v>3</v>
      </c>
      <c r="Y2644" s="17" t="n">
        <f aca="false">поверки!$V2644-поверки!$G2644</f>
        <v>1</v>
      </c>
      <c r="Z2644" s="17" t="str">
        <f aca="false">CONCATENATE(поверки!$Q2644," ",поверки!$S2644," номер ",поверки!$H2644)</f>
        <v>Манометр МП3-Уф номер 1014606</v>
      </c>
    </row>
    <row r="2645" customFormat="false" ht="17.9" hidden="true" customHeight="false" outlineLevel="0" collapsed="false">
      <c r="B2645" s="21" t="s">
        <v>290</v>
      </c>
      <c r="C2645" s="22" t="s">
        <v>30</v>
      </c>
      <c r="D2645" s="22" t="s">
        <v>31</v>
      </c>
      <c r="E2645" s="22"/>
      <c r="F2645" s="22" t="s">
        <v>428</v>
      </c>
      <c r="G2645" s="23" t="n">
        <v>45771</v>
      </c>
      <c r="H2645" s="22" t="s">
        <v>5708</v>
      </c>
      <c r="I2645" s="22"/>
      <c r="J2645" s="22" t="s">
        <v>34</v>
      </c>
      <c r="K2645" s="22" t="s">
        <v>35</v>
      </c>
      <c r="L2645" s="24" t="s">
        <v>5709</v>
      </c>
      <c r="M2645" s="17" t="str">
        <f aca="false">IF(COUNTIF(поверки!$H$6:$H$3175,поверки!$H2645)&gt;1,"Дубликат","")</f>
        <v/>
      </c>
      <c r="N2645" s="17" t="str">
        <f aca="false">IF(COUNTIF(поверки!$L$6:$L$3175,поверки!$L2645)&gt;1,"Дубликат","")</f>
        <v/>
      </c>
      <c r="O2645" s="18" t="n">
        <v>2640</v>
      </c>
      <c r="P2645" s="17" t="str">
        <f aca="false">CONCATENATE(TEXT(MONTH(поверки!$G2645),"00"),"/",TEXT(поверки!$O2645,"000"), "/",TEXT(YEAR(поверки!$G2645)-2000,"00"))</f>
        <v>04/2640/25</v>
      </c>
      <c r="Q2645" s="17" t="str">
        <f aca="false">VLOOKUP(поверки!$F2645,'соответстиви ОТ типу'!$K$4:$M$344,2,FALSE())</f>
        <v>Манометр</v>
      </c>
      <c r="R2645" s="17" t="s">
        <v>46</v>
      </c>
      <c r="S2645" s="17" t="s">
        <v>404</v>
      </c>
      <c r="T2645" s="17" t="n">
        <v>7</v>
      </c>
      <c r="U2645" s="19" t="n">
        <f aca="false">VLOOKUP(поверки!$T2645,'Акты п-п'!$C$5:$I$57,2,FALSE())</f>
        <v>45768</v>
      </c>
      <c r="V2645" s="19" t="n">
        <f aca="false">VLOOKUP(поверки!$T2645,'Акты п-п'!$C$5:$I$57,3,FALSE())</f>
        <v>45772</v>
      </c>
      <c r="W2645" s="17" t="str">
        <f aca="false">VLOOKUP(поверки!$T2645,'Акты п-п'!$C$5:$I$57,5,FALSE())</f>
        <v>Кадыков П.Ю.</v>
      </c>
      <c r="X2645" s="17" t="n">
        <f aca="false">поверки!$G2645-поверки!$U2645</f>
        <v>3</v>
      </c>
      <c r="Y2645" s="17" t="n">
        <f aca="false">поверки!$V2645-поверки!$G2645</f>
        <v>1</v>
      </c>
      <c r="Z2645" s="17" t="str">
        <f aca="false">CONCATENATE(поверки!$Q2645," ",поверки!$S2645," номер ",поверки!$H2645)</f>
        <v>Манометр МП4-УУ2 номер 00205</v>
      </c>
    </row>
    <row r="2646" customFormat="false" ht="17.9" hidden="true" customHeight="false" outlineLevel="0" collapsed="false">
      <c r="B2646" s="21" t="s">
        <v>290</v>
      </c>
      <c r="C2646" s="22" t="s">
        <v>30</v>
      </c>
      <c r="D2646" s="22" t="s">
        <v>31</v>
      </c>
      <c r="E2646" s="22"/>
      <c r="F2646" s="22" t="s">
        <v>428</v>
      </c>
      <c r="G2646" s="23" t="n">
        <v>45771</v>
      </c>
      <c r="H2646" s="22" t="s">
        <v>5710</v>
      </c>
      <c r="I2646" s="22"/>
      <c r="J2646" s="22" t="s">
        <v>34</v>
      </c>
      <c r="K2646" s="22" t="s">
        <v>35</v>
      </c>
      <c r="L2646" s="24" t="s">
        <v>5711</v>
      </c>
      <c r="M2646" s="17" t="str">
        <f aca="false">IF(COUNTIF(поверки!$H$6:$H$3175,поверки!$H2646)&gt;1,"Дубликат","")</f>
        <v/>
      </c>
      <c r="N2646" s="17" t="str">
        <f aca="false">IF(COUNTIF(поверки!$L$6:$L$3175,поверки!$L2646)&gt;1,"Дубликат","")</f>
        <v/>
      </c>
      <c r="O2646" s="18" t="n">
        <v>2641</v>
      </c>
      <c r="P2646" s="17" t="str">
        <f aca="false">CONCATENATE(TEXT(MONTH(поверки!$G2646),"00"),"/",TEXT(поверки!$O2646,"000"), "/",TEXT(YEAR(поверки!$G2646)-2000,"00"))</f>
        <v>04/2641/25</v>
      </c>
      <c r="Q2646" s="17" t="str">
        <f aca="false">VLOOKUP(поверки!$F2646,'соответстиви ОТ типу'!$K$4:$M$344,2,FALSE())</f>
        <v>Манометр</v>
      </c>
      <c r="R2646" s="17" t="s">
        <v>46</v>
      </c>
      <c r="S2646" s="17" t="s">
        <v>2260</v>
      </c>
      <c r="T2646" s="17" t="n">
        <v>7</v>
      </c>
      <c r="U2646" s="19" t="n">
        <f aca="false">VLOOKUP(поверки!$T2646,'Акты п-п'!$C$5:$I$57,2,FALSE())</f>
        <v>45768</v>
      </c>
      <c r="V2646" s="19" t="n">
        <f aca="false">VLOOKUP(поверки!$T2646,'Акты п-п'!$C$5:$I$57,3,FALSE())</f>
        <v>45772</v>
      </c>
      <c r="W2646" s="17" t="str">
        <f aca="false">VLOOKUP(поверки!$T2646,'Акты п-п'!$C$5:$I$57,5,FALSE())</f>
        <v>Кадыков П.Ю.</v>
      </c>
      <c r="X2646" s="17" t="n">
        <f aca="false">поверки!$G2646-поверки!$U2646</f>
        <v>3</v>
      </c>
      <c r="Y2646" s="17" t="n">
        <f aca="false">поверки!$V2646-поверки!$G2646</f>
        <v>1</v>
      </c>
      <c r="Z2646" s="17" t="str">
        <f aca="false">CONCATENATE(поверки!$Q2646," ",поверки!$S2646," номер ",поверки!$H2646)</f>
        <v>Манометр 111.10.100 номер 02530</v>
      </c>
    </row>
    <row r="2647" customFormat="false" ht="17.9" hidden="true" customHeight="false" outlineLevel="0" collapsed="false">
      <c r="B2647" s="21" t="s">
        <v>290</v>
      </c>
      <c r="C2647" s="22" t="s">
        <v>30</v>
      </c>
      <c r="D2647" s="22" t="s">
        <v>31</v>
      </c>
      <c r="E2647" s="22"/>
      <c r="F2647" s="22" t="s">
        <v>428</v>
      </c>
      <c r="G2647" s="23" t="n">
        <v>45771</v>
      </c>
      <c r="H2647" s="22" t="s">
        <v>5712</v>
      </c>
      <c r="I2647" s="22"/>
      <c r="J2647" s="22" t="s">
        <v>34</v>
      </c>
      <c r="K2647" s="22" t="s">
        <v>35</v>
      </c>
      <c r="L2647" s="24" t="s">
        <v>5713</v>
      </c>
      <c r="M2647" s="17" t="str">
        <f aca="false">IF(COUNTIF(поверки!$H$6:$H$3175,поверки!$H2647)&gt;1,"Дубликат","")</f>
        <v/>
      </c>
      <c r="N2647" s="17" t="str">
        <f aca="false">IF(COUNTIF(поверки!$L$6:$L$3175,поверки!$L2647)&gt;1,"Дубликат","")</f>
        <v/>
      </c>
      <c r="O2647" s="18" t="n">
        <v>2642</v>
      </c>
      <c r="P2647" s="17" t="str">
        <f aca="false">CONCATENATE(TEXT(MONTH(поверки!$G2647),"00"),"/",TEXT(поверки!$O2647,"000"), "/",TEXT(YEAR(поверки!$G2647)-2000,"00"))</f>
        <v>04/2642/25</v>
      </c>
      <c r="Q2647" s="17" t="str">
        <f aca="false">VLOOKUP(поверки!$F2647,'соответстиви ОТ типу'!$K$4:$M$344,2,FALSE())</f>
        <v>Манометр</v>
      </c>
      <c r="R2647" s="17" t="s">
        <v>46</v>
      </c>
      <c r="S2647" s="17" t="s">
        <v>404</v>
      </c>
      <c r="T2647" s="17" t="n">
        <v>7</v>
      </c>
      <c r="U2647" s="19" t="n">
        <f aca="false">VLOOKUP(поверки!$T2647,'Акты п-п'!$C$5:$I$57,2,FALSE())</f>
        <v>45768</v>
      </c>
      <c r="V2647" s="19" t="n">
        <f aca="false">VLOOKUP(поверки!$T2647,'Акты п-п'!$C$5:$I$57,3,FALSE())</f>
        <v>45772</v>
      </c>
      <c r="W2647" s="17" t="str">
        <f aca="false">VLOOKUP(поверки!$T2647,'Акты п-п'!$C$5:$I$57,5,FALSE())</f>
        <v>Кадыков П.Ю.</v>
      </c>
      <c r="X2647" s="17" t="n">
        <f aca="false">поверки!$G2647-поверки!$U2647</f>
        <v>3</v>
      </c>
      <c r="Y2647" s="17" t="n">
        <f aca="false">поверки!$V2647-поверки!$G2647</f>
        <v>1</v>
      </c>
      <c r="Z2647" s="17" t="str">
        <f aca="false">CONCATENATE(поверки!$Q2647," ",поверки!$S2647," номер ",поверки!$H2647)</f>
        <v>Манометр МП4-УУ2 номер 04749</v>
      </c>
    </row>
    <row r="2648" customFormat="false" ht="17.9" hidden="true" customHeight="false" outlineLevel="0" collapsed="false">
      <c r="B2648" s="21" t="s">
        <v>290</v>
      </c>
      <c r="C2648" s="22" t="s">
        <v>30</v>
      </c>
      <c r="D2648" s="22" t="s">
        <v>31</v>
      </c>
      <c r="E2648" s="22"/>
      <c r="F2648" s="22" t="s">
        <v>2257</v>
      </c>
      <c r="G2648" s="23" t="n">
        <v>45771</v>
      </c>
      <c r="H2648" s="22" t="s">
        <v>5714</v>
      </c>
      <c r="I2648" s="22"/>
      <c r="J2648" s="22" t="s">
        <v>34</v>
      </c>
      <c r="K2648" s="22" t="s">
        <v>35</v>
      </c>
      <c r="L2648" s="24" t="s">
        <v>5715</v>
      </c>
      <c r="M2648" s="17" t="str">
        <f aca="false">IF(COUNTIF(поверки!$H$6:$H$3175,поверки!$H2648)&gt;1,"Дубликат","")</f>
        <v/>
      </c>
      <c r="N2648" s="17" t="str">
        <f aca="false">IF(COUNTIF(поверки!$L$6:$L$3175,поверки!$L2648)&gt;1,"Дубликат","")</f>
        <v/>
      </c>
      <c r="O2648" s="18" t="n">
        <v>2643</v>
      </c>
      <c r="P2648" s="17" t="str">
        <f aca="false">CONCATENATE(TEXT(MONTH(поверки!$G2648),"00"),"/",TEXT(поверки!$O2648,"000"), "/",TEXT(YEAR(поверки!$G2648)-2000,"00"))</f>
        <v>04/2643/25</v>
      </c>
      <c r="Q2648" s="17" t="str">
        <f aca="false">VLOOKUP(поверки!$F2648,'соответстиви ОТ типу'!$K$4:$M$344,2,FALSE())</f>
        <v>Манометр</v>
      </c>
      <c r="R2648" s="17" t="s">
        <v>46</v>
      </c>
      <c r="S2648" s="17" t="s">
        <v>2260</v>
      </c>
      <c r="T2648" s="17" t="n">
        <v>7</v>
      </c>
      <c r="U2648" s="19" t="n">
        <f aca="false">VLOOKUP(поверки!$T2648,'Акты п-п'!$C$5:$I$57,2,FALSE())</f>
        <v>45768</v>
      </c>
      <c r="V2648" s="19" t="n">
        <f aca="false">VLOOKUP(поверки!$T2648,'Акты п-п'!$C$5:$I$57,3,FALSE())</f>
        <v>45772</v>
      </c>
      <c r="W2648" s="17" t="str">
        <f aca="false">VLOOKUP(поверки!$T2648,'Акты п-п'!$C$5:$I$57,5,FALSE())</f>
        <v>Кадыков П.Ю.</v>
      </c>
      <c r="X2648" s="17" t="n">
        <f aca="false">поверки!$G2648-поверки!$U2648</f>
        <v>3</v>
      </c>
      <c r="Y2648" s="17" t="n">
        <f aca="false">поверки!$V2648-поверки!$G2648</f>
        <v>1</v>
      </c>
      <c r="Z2648" s="17" t="str">
        <f aca="false">CONCATENATE(поверки!$Q2648," ",поверки!$S2648," номер ",поверки!$H2648)</f>
        <v>Манометр 111.10.100 номер 04863</v>
      </c>
    </row>
    <row r="2649" customFormat="false" ht="17.9" hidden="true" customHeight="false" outlineLevel="0" collapsed="false">
      <c r="B2649" s="21" t="s">
        <v>29</v>
      </c>
      <c r="C2649" s="22" t="s">
        <v>30</v>
      </c>
      <c r="D2649" s="22" t="s">
        <v>31</v>
      </c>
      <c r="E2649" s="22"/>
      <c r="F2649" s="22" t="s">
        <v>5716</v>
      </c>
      <c r="G2649" s="23" t="n">
        <v>45771</v>
      </c>
      <c r="H2649" s="22" t="s">
        <v>5717</v>
      </c>
      <c r="I2649" s="22"/>
      <c r="J2649" s="22" t="s">
        <v>34</v>
      </c>
      <c r="K2649" s="22" t="s">
        <v>35</v>
      </c>
      <c r="L2649" s="24" t="s">
        <v>5718</v>
      </c>
      <c r="M2649" s="17" t="str">
        <f aca="false">IF(COUNTIF(поверки!$H$6:$H$3175,поверки!$H2649)&gt;1,"Дубликат","")</f>
        <v/>
      </c>
      <c r="N2649" s="17" t="str">
        <f aca="false">IF(COUNTIF(поверки!$L$6:$L$3175,поверки!$L2649)&gt;1,"Дубликат","")</f>
        <v/>
      </c>
      <c r="O2649" s="18" t="n">
        <v>2644</v>
      </c>
      <c r="P2649" s="17" t="str">
        <f aca="false">CONCATENATE(TEXT(MONTH(поверки!$G2649),"00"),"/",TEXT(поверки!$O2649,"000"), "/",TEXT(YEAR(поверки!$G2649)-2000,"00"))</f>
        <v>04/2644/25</v>
      </c>
      <c r="Q2649" s="17" t="str">
        <f aca="false">VLOOKUP(поверки!$F2649,'соответстиви ОТ типу'!$K$4:$M$344,2,FALSE())</f>
        <v>Контроллер</v>
      </c>
      <c r="R2649" s="17" t="s">
        <v>37</v>
      </c>
      <c r="S2649" s="17" t="s">
        <v>5719</v>
      </c>
      <c r="T2649" s="17" t="n">
        <v>7</v>
      </c>
      <c r="U2649" s="19" t="n">
        <f aca="false">VLOOKUP(поверки!$T2649,'Акты п-п'!$C$5:$I$57,2,FALSE())</f>
        <v>45768</v>
      </c>
      <c r="V2649" s="19" t="n">
        <f aca="false">VLOOKUP(поверки!$T2649,'Акты п-п'!$C$5:$I$57,3,FALSE())</f>
        <v>45772</v>
      </c>
      <c r="W2649" s="17" t="str">
        <f aca="false">VLOOKUP(поверки!$T2649,'Акты п-п'!$C$5:$I$57,5,FALSE())</f>
        <v>Кадыков П.Ю.</v>
      </c>
      <c r="X2649" s="17" t="n">
        <f aca="false">поверки!$G2649-поверки!$U2649</f>
        <v>3</v>
      </c>
      <c r="Y2649" s="17" t="n">
        <f aca="false">поверки!$V2649-поверки!$G2649</f>
        <v>1</v>
      </c>
      <c r="Z2649" s="17" t="str">
        <f aca="false">CONCATENATE(поверки!$Q2649," ",поверки!$S2649," номер ",поверки!$H2649)</f>
        <v>Контроллер Simatic S7-400 номер 204/К201A/S7-400</v>
      </c>
    </row>
    <row r="2650" customFormat="false" ht="17.9" hidden="true" customHeight="false" outlineLevel="0" collapsed="false">
      <c r="B2650" s="21" t="s">
        <v>29</v>
      </c>
      <c r="C2650" s="22" t="s">
        <v>30</v>
      </c>
      <c r="D2650" s="22" t="s">
        <v>31</v>
      </c>
      <c r="E2650" s="22"/>
      <c r="F2650" s="22" t="s">
        <v>5720</v>
      </c>
      <c r="G2650" s="23" t="n">
        <v>45771</v>
      </c>
      <c r="H2650" s="22" t="s">
        <v>5721</v>
      </c>
      <c r="I2650" s="22"/>
      <c r="J2650" s="22" t="s">
        <v>34</v>
      </c>
      <c r="K2650" s="22" t="s">
        <v>35</v>
      </c>
      <c r="L2650" s="24" t="s">
        <v>5722</v>
      </c>
      <c r="M2650" s="17" t="str">
        <f aca="false">IF(COUNTIF(поверки!$H$6:$H$3175,поверки!$H2650)&gt;1,"Дубликат","")</f>
        <v/>
      </c>
      <c r="N2650" s="17" t="str">
        <f aca="false">IF(COUNTIF(поверки!$L$6:$L$3175,поверки!$L2650)&gt;1,"Дубликат","")</f>
        <v/>
      </c>
      <c r="O2650" s="18" t="n">
        <v>2645</v>
      </c>
      <c r="P2650" s="17" t="str">
        <f aca="false">CONCATENATE(TEXT(MONTH(поверки!$G2650),"00"),"/",TEXT(поверки!$O2650,"000"), "/",TEXT(YEAR(поверки!$G2650)-2000,"00"))</f>
        <v>04/2645/25</v>
      </c>
      <c r="Q2650" s="17" t="str">
        <f aca="false">VLOOKUP(поверки!$F2650,'соответстиви ОТ типу'!$K$4:$M$344,2,FALSE())</f>
        <v>Контроллер</v>
      </c>
      <c r="R2650" s="17" t="s">
        <v>37</v>
      </c>
      <c r="S2650" s="17" t="s">
        <v>5719</v>
      </c>
      <c r="T2650" s="17" t="n">
        <v>7</v>
      </c>
      <c r="U2650" s="19" t="n">
        <f aca="false">VLOOKUP(поверки!$T2650,'Акты п-п'!$C$5:$I$57,2,FALSE())</f>
        <v>45768</v>
      </c>
      <c r="V2650" s="19" t="n">
        <f aca="false">VLOOKUP(поверки!$T2650,'Акты п-п'!$C$5:$I$57,3,FALSE())</f>
        <v>45772</v>
      </c>
      <c r="W2650" s="17" t="str">
        <f aca="false">VLOOKUP(поверки!$T2650,'Акты п-п'!$C$5:$I$57,5,FALSE())</f>
        <v>Кадыков П.Ю.</v>
      </c>
      <c r="X2650" s="17" t="n">
        <f aca="false">поверки!$G2650-поверки!$U2650</f>
        <v>3</v>
      </c>
      <c r="Y2650" s="17" t="n">
        <f aca="false">поверки!$V2650-поверки!$G2650</f>
        <v>1</v>
      </c>
      <c r="Z2650" s="17" t="str">
        <f aca="false">CONCATENATE(поверки!$Q2650," ",поверки!$S2650," номер ",поверки!$H2650)</f>
        <v>Контроллер Simatic S7-400 номер 204/К201В/S7-400</v>
      </c>
    </row>
    <row r="2651" customFormat="false" ht="17.9" hidden="true" customHeight="false" outlineLevel="0" collapsed="false">
      <c r="B2651" s="21" t="s">
        <v>198</v>
      </c>
      <c r="C2651" s="22" t="s">
        <v>30</v>
      </c>
      <c r="D2651" s="22" t="s">
        <v>31</v>
      </c>
      <c r="E2651" s="22"/>
      <c r="F2651" s="22" t="s">
        <v>199</v>
      </c>
      <c r="G2651" s="23" t="n">
        <v>45771</v>
      </c>
      <c r="H2651" s="22" t="s">
        <v>5723</v>
      </c>
      <c r="I2651" s="22"/>
      <c r="J2651" s="22" t="s">
        <v>34</v>
      </c>
      <c r="K2651" s="22" t="s">
        <v>35</v>
      </c>
      <c r="L2651" s="24" t="s">
        <v>5724</v>
      </c>
      <c r="M2651" s="17" t="str">
        <f aca="false">IF(COUNTIF(поверки!$H$6:$H$3175,поверки!$H2651)&gt;1,"Дубликат","")</f>
        <v/>
      </c>
      <c r="N2651" s="17" t="str">
        <f aca="false">IF(COUNTIF(поверки!$L$6:$L$3175,поверки!$L2651)&gt;1,"Дубликат","")</f>
        <v/>
      </c>
      <c r="O2651" s="18" t="n">
        <v>2646</v>
      </c>
      <c r="P2651" s="17" t="str">
        <f aca="false">CONCATENATE(TEXT(MONTH(поверки!$G2651),"00"),"/",TEXT(поверки!$O2651,"000"), "/",TEXT(YEAR(поверки!$G2651)-2000,"00"))</f>
        <v>04/2646/25</v>
      </c>
      <c r="Q2651" s="17" t="str">
        <f aca="false">VLOOKUP(поверки!$F2651,'соответстиви ОТ типу'!$K$4:$M$344,2,FALSE())</f>
        <v>Преобразователь давления</v>
      </c>
      <c r="R2651" s="17" t="s">
        <v>4406</v>
      </c>
      <c r="S2651" s="17" t="s">
        <v>202</v>
      </c>
      <c r="T2651" s="17" t="n">
        <v>7</v>
      </c>
      <c r="U2651" s="19" t="n">
        <f aca="false">VLOOKUP(поверки!$T2651,'Акты п-п'!$C$5:$I$57,2,FALSE())</f>
        <v>45768</v>
      </c>
      <c r="V2651" s="19" t="n">
        <f aca="false">VLOOKUP(поверки!$T2651,'Акты п-п'!$C$5:$I$57,3,FALSE())</f>
        <v>45772</v>
      </c>
      <c r="W2651" s="17" t="str">
        <f aca="false">VLOOKUP(поверки!$T2651,'Акты п-п'!$C$5:$I$57,5,FALSE())</f>
        <v>Кадыков П.Ю.</v>
      </c>
      <c r="X2651" s="17" t="n">
        <f aca="false">поверки!$G2651-поверки!$U2651</f>
        <v>3</v>
      </c>
      <c r="Y2651" s="17" t="n">
        <f aca="false">поверки!$V2651-поверки!$G2651</f>
        <v>1</v>
      </c>
      <c r="Z2651" s="17" t="str">
        <f aca="false">CONCATENATE(поверки!$Q2651," ",поверки!$S2651," номер ",поверки!$H2651)</f>
        <v>Преобразователь давления Метран-150CDR номер 0001210629</v>
      </c>
    </row>
    <row r="2652" customFormat="false" ht="17.9" hidden="true" customHeight="false" outlineLevel="0" collapsed="false">
      <c r="B2652" s="21" t="s">
        <v>198</v>
      </c>
      <c r="C2652" s="22" t="s">
        <v>30</v>
      </c>
      <c r="D2652" s="22" t="s">
        <v>31</v>
      </c>
      <c r="E2652" s="22"/>
      <c r="F2652" s="22" t="s">
        <v>2118</v>
      </c>
      <c r="G2652" s="23" t="n">
        <v>45771</v>
      </c>
      <c r="H2652" s="22" t="s">
        <v>5725</v>
      </c>
      <c r="I2652" s="22"/>
      <c r="J2652" s="22" t="s">
        <v>34</v>
      </c>
      <c r="K2652" s="22" t="s">
        <v>35</v>
      </c>
      <c r="L2652" s="24" t="s">
        <v>5726</v>
      </c>
      <c r="M2652" s="17" t="str">
        <f aca="false">IF(COUNTIF(поверки!$H$6:$H$3175,поверки!$H2652)&gt;1,"Дубликат","")</f>
        <v/>
      </c>
      <c r="N2652" s="17" t="str">
        <f aca="false">IF(COUNTIF(поверки!$L$6:$L$3175,поверки!$L2652)&gt;1,"Дубликат","")</f>
        <v/>
      </c>
      <c r="O2652" s="18" t="n">
        <v>2647</v>
      </c>
      <c r="P2652" s="17" t="str">
        <f aca="false">CONCATENATE(TEXT(MONTH(поверки!$G2652),"00"),"/",TEXT(поверки!$O2652,"000"), "/",TEXT(YEAR(поверки!$G2652)-2000,"00"))</f>
        <v>04/2647/25</v>
      </c>
      <c r="Q2652" s="17" t="str">
        <f aca="false">VLOOKUP(поверки!$F2652,'соответстиви ОТ типу'!$K$4:$M$344,2,FALSE())</f>
        <v>Преобразователь давления</v>
      </c>
      <c r="R2652" s="17" t="s">
        <v>4406</v>
      </c>
      <c r="S2652" s="17" t="s">
        <v>5727</v>
      </c>
      <c r="T2652" s="17" t="n">
        <v>7</v>
      </c>
      <c r="U2652" s="19" t="n">
        <f aca="false">VLOOKUP(поверки!$T2652,'Акты п-п'!$C$5:$I$57,2,FALSE())</f>
        <v>45768</v>
      </c>
      <c r="V2652" s="19" t="n">
        <f aca="false">VLOOKUP(поверки!$T2652,'Акты п-п'!$C$5:$I$57,3,FALSE())</f>
        <v>45772</v>
      </c>
      <c r="W2652" s="17" t="str">
        <f aca="false">VLOOKUP(поверки!$T2652,'Акты п-п'!$C$5:$I$57,5,FALSE())</f>
        <v>Кадыков П.Ю.</v>
      </c>
      <c r="X2652" s="17" t="n">
        <f aca="false">поверки!$G2652-поверки!$U2652</f>
        <v>3</v>
      </c>
      <c r="Y2652" s="17" t="n">
        <f aca="false">поверки!$V2652-поверки!$G2652</f>
        <v>1</v>
      </c>
      <c r="Z2652" s="17" t="str">
        <f aca="false">CONCATENATE(поверки!$Q2652," ",поверки!$S2652," номер ",поверки!$H2652)</f>
        <v>Преобразователь давления 3051CD2 номер 9357669</v>
      </c>
    </row>
    <row r="2653" customFormat="false" ht="17.9" hidden="true" customHeight="false" outlineLevel="0" collapsed="false">
      <c r="B2653" s="21" t="s">
        <v>198</v>
      </c>
      <c r="C2653" s="22" t="s">
        <v>30</v>
      </c>
      <c r="D2653" s="22" t="s">
        <v>31</v>
      </c>
      <c r="E2653" s="22"/>
      <c r="F2653" s="22" t="s">
        <v>2118</v>
      </c>
      <c r="G2653" s="23" t="n">
        <v>45771</v>
      </c>
      <c r="H2653" s="22" t="s">
        <v>5728</v>
      </c>
      <c r="I2653" s="22"/>
      <c r="J2653" s="22" t="s">
        <v>34</v>
      </c>
      <c r="K2653" s="22" t="s">
        <v>35</v>
      </c>
      <c r="L2653" s="24" t="s">
        <v>5729</v>
      </c>
      <c r="M2653" s="17" t="str">
        <f aca="false">IF(COUNTIF(поверки!$H$6:$H$3175,поверки!$H2653)&gt;1,"Дубликат","")</f>
        <v/>
      </c>
      <c r="N2653" s="17" t="str">
        <f aca="false">IF(COUNTIF(поверки!$L$6:$L$3175,поверки!$L2653)&gt;1,"Дубликат","")</f>
        <v/>
      </c>
      <c r="O2653" s="18" t="n">
        <v>2648</v>
      </c>
      <c r="P2653" s="17" t="str">
        <f aca="false">CONCATENATE(TEXT(MONTH(поверки!$G2653),"00"),"/",TEXT(поверки!$O2653,"000"), "/",TEXT(YEAR(поверки!$G2653)-2000,"00"))</f>
        <v>04/2648/25</v>
      </c>
      <c r="Q2653" s="17" t="str">
        <f aca="false">VLOOKUP(поверки!$F2653,'соответстиви ОТ типу'!$K$4:$M$344,2,FALSE())</f>
        <v>Преобразователь давления</v>
      </c>
      <c r="R2653" s="17" t="s">
        <v>4406</v>
      </c>
      <c r="S2653" s="17" t="s">
        <v>5727</v>
      </c>
      <c r="T2653" s="17" t="n">
        <v>7</v>
      </c>
      <c r="U2653" s="19" t="n">
        <f aca="false">VLOOKUP(поверки!$T2653,'Акты п-п'!$C$5:$I$57,2,FALSE())</f>
        <v>45768</v>
      </c>
      <c r="V2653" s="19" t="n">
        <f aca="false">VLOOKUP(поверки!$T2653,'Акты п-п'!$C$5:$I$57,3,FALSE())</f>
        <v>45772</v>
      </c>
      <c r="W2653" s="17" t="str">
        <f aca="false">VLOOKUP(поверки!$T2653,'Акты п-п'!$C$5:$I$57,5,FALSE())</f>
        <v>Кадыков П.Ю.</v>
      </c>
      <c r="X2653" s="17" t="n">
        <f aca="false">поверки!$G2653-поверки!$U2653</f>
        <v>3</v>
      </c>
      <c r="Y2653" s="17" t="n">
        <f aca="false">поверки!$V2653-поверки!$G2653</f>
        <v>1</v>
      </c>
      <c r="Z2653" s="17" t="str">
        <f aca="false">CONCATENATE(поверки!$Q2653," ",поверки!$S2653," номер ",поверки!$H2653)</f>
        <v>Преобразователь давления 3051CD2 номер 9357670</v>
      </c>
    </row>
    <row r="2654" customFormat="false" ht="17.9" hidden="true" customHeight="false" outlineLevel="0" collapsed="false">
      <c r="B2654" s="21" t="s">
        <v>198</v>
      </c>
      <c r="C2654" s="22" t="s">
        <v>30</v>
      </c>
      <c r="D2654" s="22" t="s">
        <v>31</v>
      </c>
      <c r="E2654" s="22"/>
      <c r="F2654" s="22" t="s">
        <v>2118</v>
      </c>
      <c r="G2654" s="23" t="n">
        <v>45771</v>
      </c>
      <c r="H2654" s="22" t="s">
        <v>5730</v>
      </c>
      <c r="I2654" s="22"/>
      <c r="J2654" s="22" t="s">
        <v>34</v>
      </c>
      <c r="K2654" s="22" t="s">
        <v>35</v>
      </c>
      <c r="L2654" s="24" t="s">
        <v>5731</v>
      </c>
      <c r="M2654" s="17" t="str">
        <f aca="false">IF(COUNTIF(поверки!$H$6:$H$3175,поверки!$H2654)&gt;1,"Дубликат","")</f>
        <v/>
      </c>
      <c r="N2654" s="17" t="str">
        <f aca="false">IF(COUNTIF(поверки!$L$6:$L$3175,поверки!$L2654)&gt;1,"Дубликат","")</f>
        <v/>
      </c>
      <c r="O2654" s="18" t="n">
        <v>2649</v>
      </c>
      <c r="P2654" s="17" t="str">
        <f aca="false">CONCATENATE(TEXT(MONTH(поверки!$G2654),"00"),"/",TEXT(поверки!$O2654,"000"), "/",TEXT(YEAR(поверки!$G2654)-2000,"00"))</f>
        <v>04/2649/25</v>
      </c>
      <c r="Q2654" s="17" t="str">
        <f aca="false">VLOOKUP(поверки!$F2654,'соответстиви ОТ типу'!$K$4:$M$344,2,FALSE())</f>
        <v>Преобразователь давления</v>
      </c>
      <c r="R2654" s="17" t="s">
        <v>4406</v>
      </c>
      <c r="S2654" s="17" t="s">
        <v>5727</v>
      </c>
      <c r="T2654" s="17" t="n">
        <v>7</v>
      </c>
      <c r="U2654" s="19" t="n">
        <f aca="false">VLOOKUP(поверки!$T2654,'Акты п-п'!$C$5:$I$57,2,FALSE())</f>
        <v>45768</v>
      </c>
      <c r="V2654" s="19" t="n">
        <f aca="false">VLOOKUP(поверки!$T2654,'Акты п-п'!$C$5:$I$57,3,FALSE())</f>
        <v>45772</v>
      </c>
      <c r="W2654" s="17" t="str">
        <f aca="false">VLOOKUP(поверки!$T2654,'Акты п-п'!$C$5:$I$57,5,FALSE())</f>
        <v>Кадыков П.Ю.</v>
      </c>
      <c r="X2654" s="17" t="n">
        <f aca="false">поверки!$G2654-поверки!$U2654</f>
        <v>3</v>
      </c>
      <c r="Y2654" s="17" t="n">
        <f aca="false">поверки!$V2654-поверки!$G2654</f>
        <v>1</v>
      </c>
      <c r="Z2654" s="17" t="str">
        <f aca="false">CONCATENATE(поверки!$Q2654," ",поверки!$S2654," номер ",поверки!$H2654)</f>
        <v>Преобразователь давления 3051CD2 номер 9357673</v>
      </c>
    </row>
    <row r="2655" customFormat="false" ht="17.9" hidden="true" customHeight="false" outlineLevel="0" collapsed="false">
      <c r="B2655" s="21" t="s">
        <v>198</v>
      </c>
      <c r="C2655" s="22" t="s">
        <v>30</v>
      </c>
      <c r="D2655" s="22" t="s">
        <v>31</v>
      </c>
      <c r="E2655" s="22"/>
      <c r="F2655" s="22" t="s">
        <v>2118</v>
      </c>
      <c r="G2655" s="23" t="n">
        <v>45771</v>
      </c>
      <c r="H2655" s="22" t="s">
        <v>5732</v>
      </c>
      <c r="I2655" s="22"/>
      <c r="J2655" s="22" t="s">
        <v>34</v>
      </c>
      <c r="K2655" s="22" t="s">
        <v>35</v>
      </c>
      <c r="L2655" s="24" t="s">
        <v>5733</v>
      </c>
      <c r="M2655" s="17" t="str">
        <f aca="false">IF(COUNTIF(поверки!$H$6:$H$3175,поверки!$H2655)&gt;1,"Дубликат","")</f>
        <v/>
      </c>
      <c r="N2655" s="17" t="str">
        <f aca="false">IF(COUNTIF(поверки!$L$6:$L$3175,поверки!$L2655)&gt;1,"Дубликат","")</f>
        <v/>
      </c>
      <c r="O2655" s="18" t="n">
        <v>2650</v>
      </c>
      <c r="P2655" s="17" t="str">
        <f aca="false">CONCATENATE(TEXT(MONTH(поверки!$G2655),"00"),"/",TEXT(поверки!$O2655,"000"), "/",TEXT(YEAR(поверки!$G2655)-2000,"00"))</f>
        <v>04/2650/25</v>
      </c>
      <c r="Q2655" s="17" t="str">
        <f aca="false">VLOOKUP(поверки!$F2655,'соответстиви ОТ типу'!$K$4:$M$344,2,FALSE())</f>
        <v>Преобразователь давления</v>
      </c>
      <c r="R2655" s="17" t="s">
        <v>4406</v>
      </c>
      <c r="S2655" s="17" t="s">
        <v>5727</v>
      </c>
      <c r="T2655" s="17" t="n">
        <v>7</v>
      </c>
      <c r="U2655" s="19" t="n">
        <f aca="false">VLOOKUP(поверки!$T2655,'Акты п-п'!$C$5:$I$57,2,FALSE())</f>
        <v>45768</v>
      </c>
      <c r="V2655" s="19" t="n">
        <f aca="false">VLOOKUP(поверки!$T2655,'Акты п-п'!$C$5:$I$57,3,FALSE())</f>
        <v>45772</v>
      </c>
      <c r="W2655" s="17" t="str">
        <f aca="false">VLOOKUP(поверки!$T2655,'Акты п-п'!$C$5:$I$57,5,FALSE())</f>
        <v>Кадыков П.Ю.</v>
      </c>
      <c r="X2655" s="17" t="n">
        <f aca="false">поверки!$G2655-поверки!$U2655</f>
        <v>3</v>
      </c>
      <c r="Y2655" s="17" t="n">
        <f aca="false">поверки!$V2655-поверки!$G2655</f>
        <v>1</v>
      </c>
      <c r="Z2655" s="17" t="str">
        <f aca="false">CONCATENATE(поверки!$Q2655," ",поверки!$S2655," номер ",поверки!$H2655)</f>
        <v>Преобразователь давления 3051CD2 номер 9357674</v>
      </c>
    </row>
    <row r="2656" customFormat="false" ht="17.9" hidden="true" customHeight="false" outlineLevel="0" collapsed="false">
      <c r="B2656" s="21" t="s">
        <v>198</v>
      </c>
      <c r="C2656" s="22" t="s">
        <v>30</v>
      </c>
      <c r="D2656" s="22" t="s">
        <v>31</v>
      </c>
      <c r="E2656" s="22"/>
      <c r="F2656" s="22" t="s">
        <v>2118</v>
      </c>
      <c r="G2656" s="23" t="n">
        <v>45771</v>
      </c>
      <c r="H2656" s="22" t="s">
        <v>5734</v>
      </c>
      <c r="I2656" s="22"/>
      <c r="J2656" s="22" t="s">
        <v>34</v>
      </c>
      <c r="K2656" s="22" t="s">
        <v>35</v>
      </c>
      <c r="L2656" s="24" t="s">
        <v>5735</v>
      </c>
      <c r="M2656" s="17" t="str">
        <f aca="false">IF(COUNTIF(поверки!$H$6:$H$3175,поверки!$H2656)&gt;1,"Дубликат","")</f>
        <v/>
      </c>
      <c r="N2656" s="17" t="str">
        <f aca="false">IF(COUNTIF(поверки!$L$6:$L$3175,поверки!$L2656)&gt;1,"Дубликат","")</f>
        <v/>
      </c>
      <c r="O2656" s="18" t="n">
        <v>2651</v>
      </c>
      <c r="P2656" s="17" t="str">
        <f aca="false">CONCATENATE(TEXT(MONTH(поверки!$G2656),"00"),"/",TEXT(поверки!$O2656,"000"), "/",TEXT(YEAR(поверки!$G2656)-2000,"00"))</f>
        <v>04/2651/25</v>
      </c>
      <c r="Q2656" s="17" t="str">
        <f aca="false">VLOOKUP(поверки!$F2656,'соответстиви ОТ типу'!$K$4:$M$344,2,FALSE())</f>
        <v>Преобразователь давления</v>
      </c>
      <c r="R2656" s="17" t="s">
        <v>4406</v>
      </c>
      <c r="S2656" s="17" t="s">
        <v>5727</v>
      </c>
      <c r="T2656" s="17" t="n">
        <v>7</v>
      </c>
      <c r="U2656" s="19" t="n">
        <f aca="false">VLOOKUP(поверки!$T2656,'Акты п-п'!$C$5:$I$57,2,FALSE())</f>
        <v>45768</v>
      </c>
      <c r="V2656" s="19" t="n">
        <f aca="false">VLOOKUP(поверки!$T2656,'Акты п-п'!$C$5:$I$57,3,FALSE())</f>
        <v>45772</v>
      </c>
      <c r="W2656" s="17" t="str">
        <f aca="false">VLOOKUP(поверки!$T2656,'Акты п-п'!$C$5:$I$57,5,FALSE())</f>
        <v>Кадыков П.Ю.</v>
      </c>
      <c r="X2656" s="17" t="n">
        <f aca="false">поверки!$G2656-поверки!$U2656</f>
        <v>3</v>
      </c>
      <c r="Y2656" s="17" t="n">
        <f aca="false">поверки!$V2656-поверки!$G2656</f>
        <v>1</v>
      </c>
      <c r="Z2656" s="17" t="str">
        <f aca="false">CONCATENATE(поверки!$Q2656," ",поверки!$S2656," номер ",поверки!$H2656)</f>
        <v>Преобразователь давления 3051CD2 номер 9357678</v>
      </c>
    </row>
    <row r="2657" customFormat="false" ht="17.9" hidden="true" customHeight="false" outlineLevel="0" collapsed="false">
      <c r="B2657" s="21" t="s">
        <v>198</v>
      </c>
      <c r="C2657" s="22" t="s">
        <v>30</v>
      </c>
      <c r="D2657" s="22" t="s">
        <v>31</v>
      </c>
      <c r="E2657" s="22"/>
      <c r="F2657" s="22" t="s">
        <v>2118</v>
      </c>
      <c r="G2657" s="23" t="n">
        <v>45771</v>
      </c>
      <c r="H2657" s="22" t="s">
        <v>5736</v>
      </c>
      <c r="I2657" s="22"/>
      <c r="J2657" s="22" t="s">
        <v>34</v>
      </c>
      <c r="K2657" s="22" t="s">
        <v>35</v>
      </c>
      <c r="L2657" s="24" t="s">
        <v>5737</v>
      </c>
      <c r="M2657" s="17" t="str">
        <f aca="false">IF(COUNTIF(поверки!$H$6:$H$3175,поверки!$H2657)&gt;1,"Дубликат","")</f>
        <v/>
      </c>
      <c r="N2657" s="17" t="str">
        <f aca="false">IF(COUNTIF(поверки!$L$6:$L$3175,поверки!$L2657)&gt;1,"Дубликат","")</f>
        <v/>
      </c>
      <c r="O2657" s="18" t="n">
        <v>2652</v>
      </c>
      <c r="P2657" s="17" t="str">
        <f aca="false">CONCATENATE(TEXT(MONTH(поверки!$G2657),"00"),"/",TEXT(поверки!$O2657,"000"), "/",TEXT(YEAR(поверки!$G2657)-2000,"00"))</f>
        <v>04/2652/25</v>
      </c>
      <c r="Q2657" s="17" t="str">
        <f aca="false">VLOOKUP(поверки!$F2657,'соответстиви ОТ типу'!$K$4:$M$344,2,FALSE())</f>
        <v>Преобразователь давления</v>
      </c>
      <c r="R2657" s="17" t="s">
        <v>4406</v>
      </c>
      <c r="S2657" s="17" t="s">
        <v>5727</v>
      </c>
      <c r="T2657" s="17" t="n">
        <v>7</v>
      </c>
      <c r="U2657" s="19" t="n">
        <f aca="false">VLOOKUP(поверки!$T2657,'Акты п-п'!$C$5:$I$57,2,FALSE())</f>
        <v>45768</v>
      </c>
      <c r="V2657" s="19" t="n">
        <f aca="false">VLOOKUP(поверки!$T2657,'Акты п-п'!$C$5:$I$57,3,FALSE())</f>
        <v>45772</v>
      </c>
      <c r="W2657" s="17" t="str">
        <f aca="false">VLOOKUP(поверки!$T2657,'Акты п-п'!$C$5:$I$57,5,FALSE())</f>
        <v>Кадыков П.Ю.</v>
      </c>
      <c r="X2657" s="17" t="n">
        <f aca="false">поверки!$G2657-поверки!$U2657</f>
        <v>3</v>
      </c>
      <c r="Y2657" s="17" t="n">
        <f aca="false">поверки!$V2657-поверки!$G2657</f>
        <v>1</v>
      </c>
      <c r="Z2657" s="17" t="str">
        <f aca="false">CONCATENATE(поверки!$Q2657," ",поверки!$S2657," номер ",поверки!$H2657)</f>
        <v>Преобразователь давления 3051CD2 номер 9357679</v>
      </c>
    </row>
    <row r="2658" customFormat="false" ht="17.9" hidden="true" customHeight="false" outlineLevel="0" collapsed="false">
      <c r="B2658" s="21" t="s">
        <v>198</v>
      </c>
      <c r="C2658" s="22" t="s">
        <v>30</v>
      </c>
      <c r="D2658" s="22" t="s">
        <v>31</v>
      </c>
      <c r="E2658" s="22"/>
      <c r="F2658" s="22" t="s">
        <v>2118</v>
      </c>
      <c r="G2658" s="23" t="n">
        <v>45771</v>
      </c>
      <c r="H2658" s="22" t="s">
        <v>5738</v>
      </c>
      <c r="I2658" s="22"/>
      <c r="J2658" s="22" t="s">
        <v>34</v>
      </c>
      <c r="K2658" s="22" t="s">
        <v>35</v>
      </c>
      <c r="L2658" s="24" t="s">
        <v>5739</v>
      </c>
      <c r="M2658" s="17" t="str">
        <f aca="false">IF(COUNTIF(поверки!$H$6:$H$3175,поверки!$H2658)&gt;1,"Дубликат","")</f>
        <v/>
      </c>
      <c r="N2658" s="17" t="str">
        <f aca="false">IF(COUNTIF(поверки!$L$6:$L$3175,поверки!$L2658)&gt;1,"Дубликат","")</f>
        <v/>
      </c>
      <c r="O2658" s="18" t="n">
        <v>2653</v>
      </c>
      <c r="P2658" s="17" t="str">
        <f aca="false">CONCATENATE(TEXT(MONTH(поверки!$G2658),"00"),"/",TEXT(поверки!$O2658,"000"), "/",TEXT(YEAR(поверки!$G2658)-2000,"00"))</f>
        <v>04/2653/25</v>
      </c>
      <c r="Q2658" s="17" t="str">
        <f aca="false">VLOOKUP(поверки!$F2658,'соответстиви ОТ типу'!$K$4:$M$344,2,FALSE())</f>
        <v>Преобразователь давления</v>
      </c>
      <c r="R2658" s="17" t="s">
        <v>4406</v>
      </c>
      <c r="S2658" s="17" t="s">
        <v>5727</v>
      </c>
      <c r="T2658" s="17" t="n">
        <v>7</v>
      </c>
      <c r="U2658" s="19" t="n">
        <f aca="false">VLOOKUP(поверки!$T2658,'Акты п-п'!$C$5:$I$57,2,FALSE())</f>
        <v>45768</v>
      </c>
      <c r="V2658" s="19" t="n">
        <f aca="false">VLOOKUP(поверки!$T2658,'Акты п-п'!$C$5:$I$57,3,FALSE())</f>
        <v>45772</v>
      </c>
      <c r="W2658" s="17" t="str">
        <f aca="false">VLOOKUP(поверки!$T2658,'Акты п-п'!$C$5:$I$57,5,FALSE())</f>
        <v>Кадыков П.Ю.</v>
      </c>
      <c r="X2658" s="17" t="n">
        <f aca="false">поверки!$G2658-поверки!$U2658</f>
        <v>3</v>
      </c>
      <c r="Y2658" s="17" t="n">
        <f aca="false">поверки!$V2658-поверки!$G2658</f>
        <v>1</v>
      </c>
      <c r="Z2658" s="17" t="str">
        <f aca="false">CONCATENATE(поверки!$Q2658," ",поверки!$S2658," номер ",поверки!$H2658)</f>
        <v>Преобразователь давления 3051CD2 номер 9357682</v>
      </c>
    </row>
    <row r="2659" customFormat="false" ht="17.9" hidden="true" customHeight="false" outlineLevel="0" collapsed="false">
      <c r="B2659" s="21" t="s">
        <v>198</v>
      </c>
      <c r="C2659" s="22" t="s">
        <v>30</v>
      </c>
      <c r="D2659" s="22" t="s">
        <v>31</v>
      </c>
      <c r="E2659" s="22"/>
      <c r="F2659" s="22" t="s">
        <v>266</v>
      </c>
      <c r="G2659" s="23" t="n">
        <v>45771</v>
      </c>
      <c r="H2659" s="22" t="s">
        <v>5740</v>
      </c>
      <c r="I2659" s="22"/>
      <c r="J2659" s="22" t="s">
        <v>34</v>
      </c>
      <c r="K2659" s="22" t="s">
        <v>35</v>
      </c>
      <c r="L2659" s="24" t="s">
        <v>5741</v>
      </c>
      <c r="M2659" s="17" t="str">
        <f aca="false">IF(COUNTIF(поверки!$H$6:$H$3175,поверки!$H2659)&gt;1,"Дубликат","")</f>
        <v/>
      </c>
      <c r="N2659" s="17" t="str">
        <f aca="false">IF(COUNTIF(поверки!$L$6:$L$3175,поверки!$L2659)&gt;1,"Дубликат","")</f>
        <v/>
      </c>
      <c r="O2659" s="18" t="n">
        <v>2654</v>
      </c>
      <c r="P2659" s="17" t="str">
        <f aca="false">CONCATENATE(TEXT(MONTH(поверки!$G2659),"00"),"/",TEXT(поверки!$O2659,"000"), "/",TEXT(YEAR(поверки!$G2659)-2000,"00"))</f>
        <v>04/2654/25</v>
      </c>
      <c r="Q2659" s="17" t="str">
        <f aca="false">VLOOKUP(поверки!$F2659,'соответстиви ОТ типу'!$K$4:$M$344,2,FALSE())</f>
        <v>Преобразователь давления</v>
      </c>
      <c r="R2659" s="17" t="s">
        <v>4406</v>
      </c>
      <c r="S2659" s="17" t="s">
        <v>65</v>
      </c>
      <c r="T2659" s="17" t="n">
        <v>7</v>
      </c>
      <c r="U2659" s="19" t="n">
        <f aca="false">VLOOKUP(поверки!$T2659,'Акты п-п'!$C$5:$I$57,2,FALSE())</f>
        <v>45768</v>
      </c>
      <c r="V2659" s="19" t="n">
        <f aca="false">VLOOKUP(поверки!$T2659,'Акты п-п'!$C$5:$I$57,3,FALSE())</f>
        <v>45772</v>
      </c>
      <c r="W2659" s="17" t="str">
        <f aca="false">VLOOKUP(поверки!$T2659,'Акты п-п'!$C$5:$I$57,5,FALSE())</f>
        <v>Кадыков П.Ю.</v>
      </c>
      <c r="X2659" s="17" t="n">
        <f aca="false">поверки!$G2659-поверки!$U2659</f>
        <v>3</v>
      </c>
      <c r="Y2659" s="17" t="n">
        <f aca="false">поверки!$V2659-поверки!$G2659</f>
        <v>1</v>
      </c>
      <c r="Z2659" s="17" t="str">
        <f aca="false">CONCATENATE(поверки!$Q2659," ",поверки!$S2659," номер ",поверки!$H2659)</f>
        <v>Преобразователь давления EJX 530A номер 91K417344</v>
      </c>
    </row>
    <row r="2660" customFormat="false" ht="17.9" hidden="true" customHeight="false" outlineLevel="0" collapsed="false">
      <c r="B2660" s="21" t="s">
        <v>198</v>
      </c>
      <c r="C2660" s="22" t="s">
        <v>30</v>
      </c>
      <c r="D2660" s="22" t="s">
        <v>31</v>
      </c>
      <c r="E2660" s="22"/>
      <c r="F2660" s="22" t="s">
        <v>5742</v>
      </c>
      <c r="G2660" s="23" t="n">
        <v>45771</v>
      </c>
      <c r="H2660" s="22" t="s">
        <v>5743</v>
      </c>
      <c r="I2660" s="22"/>
      <c r="J2660" s="22" t="s">
        <v>34</v>
      </c>
      <c r="K2660" s="22" t="s">
        <v>35</v>
      </c>
      <c r="L2660" s="24" t="s">
        <v>5744</v>
      </c>
      <c r="M2660" s="17" t="str">
        <f aca="false">IF(COUNTIF(поверки!$H$6:$H$3175,поверки!$H2660)&gt;1,"Дубликат","")</f>
        <v/>
      </c>
      <c r="N2660" s="17" t="str">
        <f aca="false">IF(COUNTIF(поверки!$L$6:$L$3175,поверки!$L2660)&gt;1,"Дубликат","")</f>
        <v/>
      </c>
      <c r="O2660" s="18" t="n">
        <v>2655</v>
      </c>
      <c r="P2660" s="17" t="str">
        <f aca="false">CONCATENATE(TEXT(MONTH(поверки!$G2660),"00"),"/",TEXT(поверки!$O2660,"000"), "/",TEXT(YEAR(поверки!$G2660)-2000,"00"))</f>
        <v>04/2655/25</v>
      </c>
      <c r="Q2660" s="17" t="str">
        <f aca="false">VLOOKUP(поверки!$F2660,'соответстиви ОТ типу'!$K$4:$M$344,2,FALSE())</f>
        <v>Преобразователь давления</v>
      </c>
      <c r="R2660" s="17" t="s">
        <v>4406</v>
      </c>
      <c r="S2660" s="17" t="s">
        <v>65</v>
      </c>
      <c r="T2660" s="17" t="n">
        <v>7</v>
      </c>
      <c r="U2660" s="19" t="n">
        <f aca="false">VLOOKUP(поверки!$T2660,'Акты п-п'!$C$5:$I$57,2,FALSE())</f>
        <v>45768</v>
      </c>
      <c r="V2660" s="19" t="n">
        <f aca="false">VLOOKUP(поверки!$T2660,'Акты п-п'!$C$5:$I$57,3,FALSE())</f>
        <v>45772</v>
      </c>
      <c r="W2660" s="17" t="str">
        <f aca="false">VLOOKUP(поверки!$T2660,'Акты п-п'!$C$5:$I$57,5,FALSE())</f>
        <v>Кадыков П.Ю.</v>
      </c>
      <c r="X2660" s="17" t="n">
        <f aca="false">поверки!$G2660-поверки!$U2660</f>
        <v>3</v>
      </c>
      <c r="Y2660" s="17" t="n">
        <f aca="false">поверки!$V2660-поверки!$G2660</f>
        <v>1</v>
      </c>
      <c r="Z2660" s="17" t="str">
        <f aca="false">CONCATENATE(поверки!$Q2660," ",поверки!$S2660," номер ",поверки!$H2660)</f>
        <v>Преобразователь давления EJX 530A номер 91М718870</v>
      </c>
    </row>
    <row r="2661" customFormat="false" ht="17.9" hidden="true" customHeight="false" outlineLevel="0" collapsed="false">
      <c r="B2661" s="21" t="s">
        <v>198</v>
      </c>
      <c r="C2661" s="22" t="s">
        <v>30</v>
      </c>
      <c r="D2661" s="22" t="s">
        <v>31</v>
      </c>
      <c r="E2661" s="22"/>
      <c r="F2661" s="22" t="s">
        <v>207</v>
      </c>
      <c r="G2661" s="23" t="n">
        <v>45771</v>
      </c>
      <c r="H2661" s="22" t="s">
        <v>5745</v>
      </c>
      <c r="I2661" s="22"/>
      <c r="J2661" s="22" t="s">
        <v>34</v>
      </c>
      <c r="K2661" s="22" t="s">
        <v>35</v>
      </c>
      <c r="L2661" s="24" t="s">
        <v>5746</v>
      </c>
      <c r="M2661" s="17" t="str">
        <f aca="false">IF(COUNTIF(поверки!$H$6:$H$3175,поверки!$H2661)&gt;1,"Дубликат","")</f>
        <v/>
      </c>
      <c r="N2661" s="17" t="str">
        <f aca="false">IF(COUNTIF(поверки!$L$6:$L$3175,поверки!$L2661)&gt;1,"Дубликат","")</f>
        <v/>
      </c>
      <c r="O2661" s="18" t="n">
        <v>2656</v>
      </c>
      <c r="P2661" s="17" t="str">
        <f aca="false">CONCATENATE(TEXT(MONTH(поверки!$G2661),"00"),"/",TEXT(поверки!$O2661,"000"), "/",TEXT(YEAR(поверки!$G2661)-2000,"00"))</f>
        <v>04/2656/25</v>
      </c>
      <c r="Q2661" s="17" t="str">
        <f aca="false">VLOOKUP(поверки!$F2661,'соответстиви ОТ типу'!$K$4:$M$344,2,FALSE())</f>
        <v>Преобразователь давления</v>
      </c>
      <c r="R2661" s="17" t="s">
        <v>4406</v>
      </c>
      <c r="S2661" s="17" t="s">
        <v>65</v>
      </c>
      <c r="T2661" s="17" t="n">
        <v>7</v>
      </c>
      <c r="U2661" s="19" t="n">
        <f aca="false">VLOOKUP(поверки!$T2661,'Акты п-п'!$C$5:$I$57,2,FALSE())</f>
        <v>45768</v>
      </c>
      <c r="V2661" s="19" t="n">
        <f aca="false">VLOOKUP(поверки!$T2661,'Акты п-п'!$C$5:$I$57,3,FALSE())</f>
        <v>45772</v>
      </c>
      <c r="W2661" s="17" t="str">
        <f aca="false">VLOOKUP(поверки!$T2661,'Акты п-п'!$C$5:$I$57,5,FALSE())</f>
        <v>Кадыков П.Ю.</v>
      </c>
      <c r="X2661" s="17" t="n">
        <f aca="false">поверки!$G2661-поверки!$U2661</f>
        <v>3</v>
      </c>
      <c r="Y2661" s="17" t="n">
        <f aca="false">поверки!$V2661-поверки!$G2661</f>
        <v>1</v>
      </c>
      <c r="Z2661" s="17" t="str">
        <f aca="false">CONCATENATE(поверки!$Q2661," ",поверки!$S2661," номер ",поверки!$H2661)</f>
        <v>Преобразователь давления EJX 530A номер 91J604327</v>
      </c>
    </row>
    <row r="2662" customFormat="false" ht="17.9" hidden="true" customHeight="false" outlineLevel="0" collapsed="false">
      <c r="B2662" s="21" t="s">
        <v>198</v>
      </c>
      <c r="C2662" s="22" t="s">
        <v>30</v>
      </c>
      <c r="D2662" s="22" t="s">
        <v>31</v>
      </c>
      <c r="E2662" s="22"/>
      <c r="F2662" s="22" t="s">
        <v>207</v>
      </c>
      <c r="G2662" s="23" t="n">
        <v>45771</v>
      </c>
      <c r="H2662" s="22" t="s">
        <v>5747</v>
      </c>
      <c r="I2662" s="22"/>
      <c r="J2662" s="22" t="s">
        <v>34</v>
      </c>
      <c r="K2662" s="22" t="s">
        <v>35</v>
      </c>
      <c r="L2662" s="24" t="s">
        <v>5748</v>
      </c>
      <c r="M2662" s="17" t="str">
        <f aca="false">IF(COUNTIF(поверки!$H$6:$H$3175,поверки!$H2662)&gt;1,"Дубликат","")</f>
        <v/>
      </c>
      <c r="N2662" s="17" t="str">
        <f aca="false">IF(COUNTIF(поверки!$L$6:$L$3175,поверки!$L2662)&gt;1,"Дубликат","")</f>
        <v/>
      </c>
      <c r="O2662" s="18" t="n">
        <v>2657</v>
      </c>
      <c r="P2662" s="17" t="str">
        <f aca="false">CONCATENATE(TEXT(MONTH(поверки!$G2662),"00"),"/",TEXT(поверки!$O2662,"000"), "/",TEXT(YEAR(поверки!$G2662)-2000,"00"))</f>
        <v>04/2657/25</v>
      </c>
      <c r="Q2662" s="17" t="str">
        <f aca="false">VLOOKUP(поверки!$F2662,'соответстиви ОТ типу'!$K$4:$M$344,2,FALSE())</f>
        <v>Преобразователь давления</v>
      </c>
      <c r="R2662" s="17" t="s">
        <v>4406</v>
      </c>
      <c r="S2662" s="17" t="s">
        <v>65</v>
      </c>
      <c r="T2662" s="17" t="n">
        <v>7</v>
      </c>
      <c r="U2662" s="19" t="n">
        <f aca="false">VLOOKUP(поверки!$T2662,'Акты п-п'!$C$5:$I$57,2,FALSE())</f>
        <v>45768</v>
      </c>
      <c r="V2662" s="19" t="n">
        <f aca="false">VLOOKUP(поверки!$T2662,'Акты п-п'!$C$5:$I$57,3,FALSE())</f>
        <v>45772</v>
      </c>
      <c r="W2662" s="17" t="str">
        <f aca="false">VLOOKUP(поверки!$T2662,'Акты п-п'!$C$5:$I$57,5,FALSE())</f>
        <v>Кадыков П.Ю.</v>
      </c>
      <c r="X2662" s="17" t="n">
        <f aca="false">поверки!$G2662-поверки!$U2662</f>
        <v>3</v>
      </c>
      <c r="Y2662" s="17" t="n">
        <f aca="false">поверки!$V2662-поверки!$G2662</f>
        <v>1</v>
      </c>
      <c r="Z2662" s="17" t="str">
        <f aca="false">CONCATENATE(поверки!$Q2662," ",поверки!$S2662," номер ",поверки!$H2662)</f>
        <v>Преобразователь давления EJX 530A номер 91J604308</v>
      </c>
    </row>
    <row r="2663" customFormat="false" ht="17.9" hidden="true" customHeight="false" outlineLevel="0" collapsed="false">
      <c r="B2663" s="21" t="s">
        <v>198</v>
      </c>
      <c r="C2663" s="22" t="s">
        <v>30</v>
      </c>
      <c r="D2663" s="22" t="s">
        <v>31</v>
      </c>
      <c r="E2663" s="22"/>
      <c r="F2663" s="22" t="s">
        <v>5742</v>
      </c>
      <c r="G2663" s="23" t="n">
        <v>45771</v>
      </c>
      <c r="H2663" s="22" t="s">
        <v>5749</v>
      </c>
      <c r="I2663" s="22"/>
      <c r="J2663" s="22" t="s">
        <v>34</v>
      </c>
      <c r="K2663" s="22" t="s">
        <v>35</v>
      </c>
      <c r="L2663" s="24" t="s">
        <v>5750</v>
      </c>
      <c r="M2663" s="17" t="str">
        <f aca="false">IF(COUNTIF(поверки!$H$6:$H$3175,поверки!$H2663)&gt;1,"Дубликат","")</f>
        <v/>
      </c>
      <c r="N2663" s="17" t="str">
        <f aca="false">IF(COUNTIF(поверки!$L$6:$L$3175,поверки!$L2663)&gt;1,"Дубликат","")</f>
        <v/>
      </c>
      <c r="O2663" s="18" t="n">
        <v>2658</v>
      </c>
      <c r="P2663" s="17" t="str">
        <f aca="false">CONCATENATE(TEXT(MONTH(поверки!$G2663),"00"),"/",TEXT(поверки!$O2663,"000"), "/",TEXT(YEAR(поверки!$G2663)-2000,"00"))</f>
        <v>04/2658/25</v>
      </c>
      <c r="Q2663" s="17" t="str">
        <f aca="false">VLOOKUP(поверки!$F2663,'соответстиви ОТ типу'!$K$4:$M$344,2,FALSE())</f>
        <v>Преобразователь давления</v>
      </c>
      <c r="R2663" s="17" t="s">
        <v>4406</v>
      </c>
      <c r="S2663" s="17" t="s">
        <v>5751</v>
      </c>
      <c r="T2663" s="17" t="n">
        <v>7</v>
      </c>
      <c r="U2663" s="19" t="n">
        <f aca="false">VLOOKUP(поверки!$T2663,'Акты п-п'!$C$5:$I$57,2,FALSE())</f>
        <v>45768</v>
      </c>
      <c r="V2663" s="19" t="n">
        <f aca="false">VLOOKUP(поверки!$T2663,'Акты п-п'!$C$5:$I$57,3,FALSE())</f>
        <v>45772</v>
      </c>
      <c r="W2663" s="17" t="str">
        <f aca="false">VLOOKUP(поверки!$T2663,'Акты п-п'!$C$5:$I$57,5,FALSE())</f>
        <v>Кадыков П.Ю.</v>
      </c>
      <c r="X2663" s="17" t="n">
        <f aca="false">поверки!$G2663-поверки!$U2663</f>
        <v>3</v>
      </c>
      <c r="Y2663" s="17" t="n">
        <f aca="false">поверки!$V2663-поверки!$G2663</f>
        <v>1</v>
      </c>
      <c r="Z2663" s="17" t="str">
        <f aca="false">CONCATENATE(поверки!$Q2663," ",поверки!$S2663," номер ",поверки!$H2663)</f>
        <v>Преобразователь давления EJA 110A номер 91М718892</v>
      </c>
    </row>
    <row r="2664" customFormat="false" ht="17.9" hidden="true" customHeight="false" outlineLevel="0" collapsed="false">
      <c r="B2664" s="21" t="s">
        <v>198</v>
      </c>
      <c r="C2664" s="22" t="s">
        <v>30</v>
      </c>
      <c r="D2664" s="22" t="s">
        <v>31</v>
      </c>
      <c r="E2664" s="22"/>
      <c r="F2664" s="22" t="s">
        <v>5742</v>
      </c>
      <c r="G2664" s="23" t="n">
        <v>45771</v>
      </c>
      <c r="H2664" s="22" t="s">
        <v>5752</v>
      </c>
      <c r="I2664" s="22"/>
      <c r="J2664" s="22" t="s">
        <v>34</v>
      </c>
      <c r="K2664" s="22" t="s">
        <v>35</v>
      </c>
      <c r="L2664" s="24" t="s">
        <v>5753</v>
      </c>
      <c r="M2664" s="17" t="str">
        <f aca="false">IF(COUNTIF(поверки!$H$6:$H$3175,поверки!$H2664)&gt;1,"Дубликат","")</f>
        <v/>
      </c>
      <c r="N2664" s="17" t="str">
        <f aca="false">IF(COUNTIF(поверки!$L$6:$L$3175,поверки!$L2664)&gt;1,"Дубликат","")</f>
        <v/>
      </c>
      <c r="O2664" s="18" t="n">
        <v>2659</v>
      </c>
      <c r="P2664" s="17" t="str">
        <f aca="false">CONCATENATE(TEXT(MONTH(поверки!$G2664),"00"),"/",TEXT(поверки!$O2664,"000"), "/",TEXT(YEAR(поверки!$G2664)-2000,"00"))</f>
        <v>04/2659/25</v>
      </c>
      <c r="Q2664" s="17" t="str">
        <f aca="false">VLOOKUP(поверки!$F2664,'соответстиви ОТ типу'!$K$4:$M$344,2,FALSE())</f>
        <v>Преобразователь давления</v>
      </c>
      <c r="R2664" s="17" t="s">
        <v>4406</v>
      </c>
      <c r="S2664" s="17" t="s">
        <v>5751</v>
      </c>
      <c r="T2664" s="17" t="n">
        <v>7</v>
      </c>
      <c r="U2664" s="19" t="n">
        <f aca="false">VLOOKUP(поверки!$T2664,'Акты п-п'!$C$5:$I$57,2,FALSE())</f>
        <v>45768</v>
      </c>
      <c r="V2664" s="19" t="n">
        <f aca="false">VLOOKUP(поверки!$T2664,'Акты п-п'!$C$5:$I$57,3,FALSE())</f>
        <v>45772</v>
      </c>
      <c r="W2664" s="17" t="str">
        <f aca="false">VLOOKUP(поверки!$T2664,'Акты п-п'!$C$5:$I$57,5,FALSE())</f>
        <v>Кадыков П.Ю.</v>
      </c>
      <c r="X2664" s="17" t="n">
        <f aca="false">поверки!$G2664-поверки!$U2664</f>
        <v>3</v>
      </c>
      <c r="Y2664" s="17" t="n">
        <f aca="false">поверки!$V2664-поверки!$G2664</f>
        <v>1</v>
      </c>
      <c r="Z2664" s="17" t="str">
        <f aca="false">CONCATENATE(поверки!$Q2664," ",поверки!$S2664," номер ",поверки!$H2664)</f>
        <v>Преобразователь давления EJA 110A номер 91М718894</v>
      </c>
    </row>
    <row r="2665" customFormat="false" ht="17.9" hidden="true" customHeight="false" outlineLevel="0" collapsed="false">
      <c r="B2665" s="21" t="s">
        <v>198</v>
      </c>
      <c r="C2665" s="22" t="s">
        <v>30</v>
      </c>
      <c r="D2665" s="22" t="s">
        <v>31</v>
      </c>
      <c r="E2665" s="22"/>
      <c r="F2665" s="22" t="s">
        <v>5742</v>
      </c>
      <c r="G2665" s="23" t="n">
        <v>45771</v>
      </c>
      <c r="H2665" s="22" t="s">
        <v>5754</v>
      </c>
      <c r="I2665" s="22"/>
      <c r="J2665" s="22" t="s">
        <v>34</v>
      </c>
      <c r="K2665" s="22" t="s">
        <v>35</v>
      </c>
      <c r="L2665" s="24" t="s">
        <v>5755</v>
      </c>
      <c r="M2665" s="17" t="str">
        <f aca="false">IF(COUNTIF(поверки!$H$6:$H$3175,поверки!$H2665)&gt;1,"Дубликат","")</f>
        <v/>
      </c>
      <c r="N2665" s="17" t="str">
        <f aca="false">IF(COUNTIF(поверки!$L$6:$L$3175,поверки!$L2665)&gt;1,"Дубликат","")</f>
        <v/>
      </c>
      <c r="O2665" s="18" t="n">
        <v>2660</v>
      </c>
      <c r="P2665" s="17" t="str">
        <f aca="false">CONCATENATE(TEXT(MONTH(поверки!$G2665),"00"),"/",TEXT(поверки!$O2665,"000"), "/",TEXT(YEAR(поверки!$G2665)-2000,"00"))</f>
        <v>04/2660/25</v>
      </c>
      <c r="Q2665" s="17" t="str">
        <f aca="false">VLOOKUP(поверки!$F2665,'соответстиви ОТ типу'!$K$4:$M$344,2,FALSE())</f>
        <v>Преобразователь давления</v>
      </c>
      <c r="R2665" s="17" t="s">
        <v>4406</v>
      </c>
      <c r="S2665" s="17" t="s">
        <v>5751</v>
      </c>
      <c r="T2665" s="17" t="n">
        <v>7</v>
      </c>
      <c r="U2665" s="19" t="n">
        <f aca="false">VLOOKUP(поверки!$T2665,'Акты п-п'!$C$5:$I$57,2,FALSE())</f>
        <v>45768</v>
      </c>
      <c r="V2665" s="19" t="n">
        <f aca="false">VLOOKUP(поверки!$T2665,'Акты п-п'!$C$5:$I$57,3,FALSE())</f>
        <v>45772</v>
      </c>
      <c r="W2665" s="17" t="str">
        <f aca="false">VLOOKUP(поверки!$T2665,'Акты п-п'!$C$5:$I$57,5,FALSE())</f>
        <v>Кадыков П.Ю.</v>
      </c>
      <c r="X2665" s="17" t="n">
        <f aca="false">поверки!$G2665-поверки!$U2665</f>
        <v>3</v>
      </c>
      <c r="Y2665" s="17" t="n">
        <f aca="false">поверки!$V2665-поверки!$G2665</f>
        <v>1</v>
      </c>
      <c r="Z2665" s="17" t="str">
        <f aca="false">CONCATENATE(поверки!$Q2665," ",поверки!$S2665," номер ",поверки!$H2665)</f>
        <v>Преобразователь давления EJA 110A номер 91М718896</v>
      </c>
    </row>
    <row r="2666" customFormat="false" ht="17.9" hidden="true" customHeight="false" outlineLevel="0" collapsed="false">
      <c r="B2666" s="21" t="s">
        <v>198</v>
      </c>
      <c r="C2666" s="22" t="s">
        <v>30</v>
      </c>
      <c r="D2666" s="22" t="s">
        <v>31</v>
      </c>
      <c r="E2666" s="22"/>
      <c r="F2666" s="22" t="s">
        <v>5742</v>
      </c>
      <c r="G2666" s="23" t="n">
        <v>45771</v>
      </c>
      <c r="H2666" s="22" t="s">
        <v>5756</v>
      </c>
      <c r="I2666" s="22"/>
      <c r="J2666" s="22" t="s">
        <v>34</v>
      </c>
      <c r="K2666" s="22" t="s">
        <v>35</v>
      </c>
      <c r="L2666" s="24" t="s">
        <v>5757</v>
      </c>
      <c r="M2666" s="17" t="str">
        <f aca="false">IF(COUNTIF(поверки!$H$6:$H$3175,поверки!$H2666)&gt;1,"Дубликат","")</f>
        <v/>
      </c>
      <c r="N2666" s="17" t="str">
        <f aca="false">IF(COUNTIF(поверки!$L$6:$L$3175,поверки!$L2666)&gt;1,"Дубликат","")</f>
        <v/>
      </c>
      <c r="O2666" s="18" t="n">
        <v>2661</v>
      </c>
      <c r="P2666" s="17" t="str">
        <f aca="false">CONCATENATE(TEXT(MONTH(поверки!$G2666),"00"),"/",TEXT(поверки!$O2666,"000"), "/",TEXT(YEAR(поверки!$G2666)-2000,"00"))</f>
        <v>04/2661/25</v>
      </c>
      <c r="Q2666" s="17" t="str">
        <f aca="false">VLOOKUP(поверки!$F2666,'соответстиви ОТ типу'!$K$4:$M$344,2,FALSE())</f>
        <v>Преобразователь давления</v>
      </c>
      <c r="R2666" s="17" t="s">
        <v>4406</v>
      </c>
      <c r="S2666" s="17" t="s">
        <v>5751</v>
      </c>
      <c r="T2666" s="17" t="n">
        <v>7</v>
      </c>
      <c r="U2666" s="19" t="n">
        <f aca="false">VLOOKUP(поверки!$T2666,'Акты п-п'!$C$5:$I$57,2,FALSE())</f>
        <v>45768</v>
      </c>
      <c r="V2666" s="19" t="n">
        <f aca="false">VLOOKUP(поверки!$T2666,'Акты п-п'!$C$5:$I$57,3,FALSE())</f>
        <v>45772</v>
      </c>
      <c r="W2666" s="17" t="str">
        <f aca="false">VLOOKUP(поверки!$T2666,'Акты п-п'!$C$5:$I$57,5,FALSE())</f>
        <v>Кадыков П.Ю.</v>
      </c>
      <c r="X2666" s="17" t="n">
        <f aca="false">поверки!$G2666-поверки!$U2666</f>
        <v>3</v>
      </c>
      <c r="Y2666" s="17" t="n">
        <f aca="false">поверки!$V2666-поверки!$G2666</f>
        <v>1</v>
      </c>
      <c r="Z2666" s="17" t="str">
        <f aca="false">CONCATENATE(поверки!$Q2666," ",поверки!$S2666," номер ",поверки!$H2666)</f>
        <v>Преобразователь давления EJA 110A номер 91М718898</v>
      </c>
    </row>
    <row r="2667" customFormat="false" ht="17.9" hidden="true" customHeight="false" outlineLevel="0" collapsed="false">
      <c r="B2667" s="21" t="s">
        <v>198</v>
      </c>
      <c r="C2667" s="22" t="s">
        <v>30</v>
      </c>
      <c r="D2667" s="22" t="s">
        <v>31</v>
      </c>
      <c r="E2667" s="22"/>
      <c r="F2667" s="22" t="s">
        <v>266</v>
      </c>
      <c r="G2667" s="23" t="n">
        <v>45771</v>
      </c>
      <c r="H2667" s="22" t="s">
        <v>5758</v>
      </c>
      <c r="I2667" s="22"/>
      <c r="J2667" s="22" t="s">
        <v>34</v>
      </c>
      <c r="K2667" s="22" t="s">
        <v>35</v>
      </c>
      <c r="L2667" s="24" t="s">
        <v>5759</v>
      </c>
      <c r="M2667" s="17" t="str">
        <f aca="false">IF(COUNTIF(поверки!$H$6:$H$3175,поверки!$H2667)&gt;1,"Дубликат","")</f>
        <v/>
      </c>
      <c r="N2667" s="17" t="str">
        <f aca="false">IF(COUNTIF(поверки!$L$6:$L$3175,поверки!$L2667)&gt;1,"Дубликат","")</f>
        <v/>
      </c>
      <c r="O2667" s="18" t="n">
        <v>2662</v>
      </c>
      <c r="P2667" s="17" t="str">
        <f aca="false">CONCATENATE(TEXT(MONTH(поверки!$G2667),"00"),"/",TEXT(поверки!$O2667,"000"), "/",TEXT(YEAR(поверки!$G2667)-2000,"00"))</f>
        <v>04/2662/25</v>
      </c>
      <c r="Q2667" s="17" t="str">
        <f aca="false">VLOOKUP(поверки!$F2667,'соответстиви ОТ типу'!$K$4:$M$344,2,FALSE())</f>
        <v>Преобразователь давления</v>
      </c>
      <c r="R2667" s="17" t="s">
        <v>4406</v>
      </c>
      <c r="S2667" s="17" t="s">
        <v>2899</v>
      </c>
      <c r="T2667" s="17" t="n">
        <v>7</v>
      </c>
      <c r="U2667" s="19" t="n">
        <f aca="false">VLOOKUP(поверки!$T2667,'Акты п-п'!$C$5:$I$57,2,FALSE())</f>
        <v>45768</v>
      </c>
      <c r="V2667" s="19" t="n">
        <f aca="false">VLOOKUP(поверки!$T2667,'Акты п-п'!$C$5:$I$57,3,FALSE())</f>
        <v>45772</v>
      </c>
      <c r="W2667" s="17" t="str">
        <f aca="false">VLOOKUP(поверки!$T2667,'Акты п-п'!$C$5:$I$57,5,FALSE())</f>
        <v>Кадыков П.Ю.</v>
      </c>
      <c r="X2667" s="17" t="n">
        <f aca="false">поверки!$G2667-поверки!$U2667</f>
        <v>3</v>
      </c>
      <c r="Y2667" s="17" t="n">
        <f aca="false">поверки!$V2667-поверки!$G2667</f>
        <v>1</v>
      </c>
      <c r="Z2667" s="17" t="str">
        <f aca="false">CONCATENATE(поверки!$Q2667," ",поверки!$S2667," номер ",поверки!$H2667)</f>
        <v>Преобразователь давления EJX 110A номер 91М431105</v>
      </c>
    </row>
    <row r="2668" customFormat="false" ht="17.9" hidden="true" customHeight="false" outlineLevel="0" collapsed="false">
      <c r="B2668" s="21" t="s">
        <v>198</v>
      </c>
      <c r="C2668" s="22" t="s">
        <v>30</v>
      </c>
      <c r="D2668" s="22" t="s">
        <v>31</v>
      </c>
      <c r="E2668" s="22"/>
      <c r="F2668" s="22" t="s">
        <v>266</v>
      </c>
      <c r="G2668" s="23" t="n">
        <v>45771</v>
      </c>
      <c r="H2668" s="22" t="s">
        <v>5760</v>
      </c>
      <c r="I2668" s="22"/>
      <c r="J2668" s="22" t="s">
        <v>34</v>
      </c>
      <c r="K2668" s="22" t="s">
        <v>35</v>
      </c>
      <c r="L2668" s="24" t="s">
        <v>5761</v>
      </c>
      <c r="M2668" s="17" t="str">
        <f aca="false">IF(COUNTIF(поверки!$H$6:$H$3175,поверки!$H2668)&gt;1,"Дубликат","")</f>
        <v/>
      </c>
      <c r="N2668" s="17" t="str">
        <f aca="false">IF(COUNTIF(поверки!$L$6:$L$3175,поверки!$L2668)&gt;1,"Дубликат","")</f>
        <v/>
      </c>
      <c r="O2668" s="18" t="n">
        <v>2663</v>
      </c>
      <c r="P2668" s="17" t="str">
        <f aca="false">CONCATENATE(TEXT(MONTH(поверки!$G2668),"00"),"/",TEXT(поверки!$O2668,"000"), "/",TEXT(YEAR(поверки!$G2668)-2000,"00"))</f>
        <v>04/2663/25</v>
      </c>
      <c r="Q2668" s="17" t="str">
        <f aca="false">VLOOKUP(поверки!$F2668,'соответстиви ОТ типу'!$K$4:$M$344,2,FALSE())</f>
        <v>Преобразователь давления</v>
      </c>
      <c r="R2668" s="17" t="s">
        <v>4406</v>
      </c>
      <c r="S2668" s="17" t="s">
        <v>2899</v>
      </c>
      <c r="T2668" s="17" t="n">
        <v>7</v>
      </c>
      <c r="U2668" s="19" t="n">
        <f aca="false">VLOOKUP(поверки!$T2668,'Акты п-п'!$C$5:$I$57,2,FALSE())</f>
        <v>45768</v>
      </c>
      <c r="V2668" s="19" t="n">
        <f aca="false">VLOOKUP(поверки!$T2668,'Акты п-п'!$C$5:$I$57,3,FALSE())</f>
        <v>45772</v>
      </c>
      <c r="W2668" s="17" t="str">
        <f aca="false">VLOOKUP(поверки!$T2668,'Акты п-п'!$C$5:$I$57,5,FALSE())</f>
        <v>Кадыков П.Ю.</v>
      </c>
      <c r="X2668" s="17" t="n">
        <f aca="false">поверки!$G2668-поверки!$U2668</f>
        <v>3</v>
      </c>
      <c r="Y2668" s="17" t="n">
        <f aca="false">поверки!$V2668-поверки!$G2668</f>
        <v>1</v>
      </c>
      <c r="Z2668" s="17" t="str">
        <f aca="false">CONCATENATE(поверки!$Q2668," ",поверки!$S2668," номер ",поверки!$H2668)</f>
        <v>Преобразователь давления EJX 110A номер 91K428330</v>
      </c>
    </row>
    <row r="2669" customFormat="false" ht="17.9" hidden="true" customHeight="false" outlineLevel="0" collapsed="false">
      <c r="B2669" s="21" t="s">
        <v>198</v>
      </c>
      <c r="C2669" s="22" t="s">
        <v>30</v>
      </c>
      <c r="D2669" s="22" t="s">
        <v>31</v>
      </c>
      <c r="E2669" s="22"/>
      <c r="F2669" s="22" t="s">
        <v>266</v>
      </c>
      <c r="G2669" s="23" t="n">
        <v>45771</v>
      </c>
      <c r="H2669" s="22" t="s">
        <v>5762</v>
      </c>
      <c r="I2669" s="22"/>
      <c r="J2669" s="22" t="s">
        <v>34</v>
      </c>
      <c r="K2669" s="22" t="s">
        <v>35</v>
      </c>
      <c r="L2669" s="24" t="s">
        <v>5763</v>
      </c>
      <c r="M2669" s="17" t="str">
        <f aca="false">IF(COUNTIF(поверки!$H$6:$H$3175,поверки!$H2669)&gt;1,"Дубликат","")</f>
        <v/>
      </c>
      <c r="N2669" s="17" t="str">
        <f aca="false">IF(COUNTIF(поверки!$L$6:$L$3175,поверки!$L2669)&gt;1,"Дубликат","")</f>
        <v/>
      </c>
      <c r="O2669" s="18" t="n">
        <v>2664</v>
      </c>
      <c r="P2669" s="17" t="str">
        <f aca="false">CONCATENATE(TEXT(MONTH(поверки!$G2669),"00"),"/",TEXT(поверки!$O2669,"000"), "/",TEXT(YEAR(поверки!$G2669)-2000,"00"))</f>
        <v>04/2664/25</v>
      </c>
      <c r="Q2669" s="17" t="str">
        <f aca="false">VLOOKUP(поверки!$F2669,'соответстиви ОТ типу'!$K$4:$M$344,2,FALSE())</f>
        <v>Преобразователь давления</v>
      </c>
      <c r="R2669" s="17" t="s">
        <v>4406</v>
      </c>
      <c r="S2669" s="17" t="s">
        <v>2899</v>
      </c>
      <c r="T2669" s="17" t="n">
        <v>7</v>
      </c>
      <c r="U2669" s="19" t="n">
        <f aca="false">VLOOKUP(поверки!$T2669,'Акты п-п'!$C$5:$I$57,2,FALSE())</f>
        <v>45768</v>
      </c>
      <c r="V2669" s="19" t="n">
        <f aca="false">VLOOKUP(поверки!$T2669,'Акты п-п'!$C$5:$I$57,3,FALSE())</f>
        <v>45772</v>
      </c>
      <c r="W2669" s="17" t="str">
        <f aca="false">VLOOKUP(поверки!$T2669,'Акты п-п'!$C$5:$I$57,5,FALSE())</f>
        <v>Кадыков П.Ю.</v>
      </c>
      <c r="X2669" s="17" t="n">
        <f aca="false">поверки!$G2669-поверки!$U2669</f>
        <v>3</v>
      </c>
      <c r="Y2669" s="17" t="n">
        <f aca="false">поверки!$V2669-поверки!$G2669</f>
        <v>1</v>
      </c>
      <c r="Z2669" s="17" t="str">
        <f aca="false">CONCATENATE(поверки!$Q2669," ",поверки!$S2669," номер ",поверки!$H2669)</f>
        <v>Преобразователь давления EJX 110A номер 91P221914</v>
      </c>
    </row>
    <row r="2670" customFormat="false" ht="17.9" hidden="true" customHeight="false" outlineLevel="0" collapsed="false">
      <c r="B2670" s="21" t="s">
        <v>198</v>
      </c>
      <c r="C2670" s="22" t="s">
        <v>30</v>
      </c>
      <c r="D2670" s="22" t="s">
        <v>31</v>
      </c>
      <c r="E2670" s="22"/>
      <c r="F2670" s="22" t="s">
        <v>266</v>
      </c>
      <c r="G2670" s="23" t="n">
        <v>45771</v>
      </c>
      <c r="H2670" s="22" t="s">
        <v>5764</v>
      </c>
      <c r="I2670" s="22"/>
      <c r="J2670" s="22" t="s">
        <v>34</v>
      </c>
      <c r="K2670" s="22" t="s">
        <v>35</v>
      </c>
      <c r="L2670" s="24" t="s">
        <v>5765</v>
      </c>
      <c r="M2670" s="17" t="str">
        <f aca="false">IF(COUNTIF(поверки!$H$6:$H$3175,поверки!$H2670)&gt;1,"Дубликат","")</f>
        <v/>
      </c>
      <c r="N2670" s="17" t="str">
        <f aca="false">IF(COUNTIF(поверки!$L$6:$L$3175,поверки!$L2670)&gt;1,"Дубликат","")</f>
        <v/>
      </c>
      <c r="O2670" s="18" t="n">
        <v>2665</v>
      </c>
      <c r="P2670" s="17" t="str">
        <f aca="false">CONCATENATE(TEXT(MONTH(поверки!$G2670),"00"),"/",TEXT(поверки!$O2670,"000"), "/",TEXT(YEAR(поверки!$G2670)-2000,"00"))</f>
        <v>04/2665/25</v>
      </c>
      <c r="Q2670" s="17" t="str">
        <f aca="false">VLOOKUP(поверки!$F2670,'соответстиви ОТ типу'!$K$4:$M$344,2,FALSE())</f>
        <v>Преобразователь давления</v>
      </c>
      <c r="R2670" s="17" t="s">
        <v>4406</v>
      </c>
      <c r="S2670" s="17" t="s">
        <v>2899</v>
      </c>
      <c r="T2670" s="17" t="n">
        <v>7</v>
      </c>
      <c r="U2670" s="19" t="n">
        <f aca="false">VLOOKUP(поверки!$T2670,'Акты п-п'!$C$5:$I$57,2,FALSE())</f>
        <v>45768</v>
      </c>
      <c r="V2670" s="19" t="n">
        <f aca="false">VLOOKUP(поверки!$T2670,'Акты п-п'!$C$5:$I$57,3,FALSE())</f>
        <v>45772</v>
      </c>
      <c r="W2670" s="17" t="str">
        <f aca="false">VLOOKUP(поверки!$T2670,'Акты п-п'!$C$5:$I$57,5,FALSE())</f>
        <v>Кадыков П.Ю.</v>
      </c>
      <c r="X2670" s="17" t="n">
        <f aca="false">поверки!$G2670-поверки!$U2670</f>
        <v>3</v>
      </c>
      <c r="Y2670" s="17" t="n">
        <f aca="false">поверки!$V2670-поверки!$G2670</f>
        <v>1</v>
      </c>
      <c r="Z2670" s="17" t="str">
        <f aca="false">CONCATENATE(поверки!$Q2670," ",поверки!$S2670," номер ",поверки!$H2670)</f>
        <v>Преобразователь давления EJX 110A номер 91P221947</v>
      </c>
    </row>
    <row r="2671" customFormat="false" ht="17.9" hidden="true" customHeight="false" outlineLevel="0" collapsed="false">
      <c r="B2671" s="21" t="s">
        <v>198</v>
      </c>
      <c r="C2671" s="22" t="s">
        <v>30</v>
      </c>
      <c r="D2671" s="22" t="s">
        <v>31</v>
      </c>
      <c r="E2671" s="22"/>
      <c r="F2671" s="22" t="s">
        <v>266</v>
      </c>
      <c r="G2671" s="23" t="n">
        <v>45771</v>
      </c>
      <c r="H2671" s="22" t="s">
        <v>5766</v>
      </c>
      <c r="I2671" s="22"/>
      <c r="J2671" s="22" t="s">
        <v>34</v>
      </c>
      <c r="K2671" s="22" t="s">
        <v>35</v>
      </c>
      <c r="L2671" s="24" t="s">
        <v>5767</v>
      </c>
      <c r="M2671" s="17" t="str">
        <f aca="false">IF(COUNTIF(поверки!$H$6:$H$3175,поверки!$H2671)&gt;1,"Дубликат","")</f>
        <v/>
      </c>
      <c r="N2671" s="17" t="str">
        <f aca="false">IF(COUNTIF(поверки!$L$6:$L$3175,поверки!$L2671)&gt;1,"Дубликат","")</f>
        <v/>
      </c>
      <c r="O2671" s="18" t="n">
        <v>2666</v>
      </c>
      <c r="P2671" s="17" t="str">
        <f aca="false">CONCATENATE(TEXT(MONTH(поверки!$G2671),"00"),"/",TEXT(поверки!$O2671,"000"), "/",TEXT(YEAR(поверки!$G2671)-2000,"00"))</f>
        <v>04/2666/25</v>
      </c>
      <c r="Q2671" s="17" t="str">
        <f aca="false">VLOOKUP(поверки!$F2671,'соответстиви ОТ типу'!$K$4:$M$344,2,FALSE())</f>
        <v>Преобразователь давления</v>
      </c>
      <c r="R2671" s="17" t="s">
        <v>37</v>
      </c>
      <c r="S2671" s="17" t="s">
        <v>2899</v>
      </c>
      <c r="T2671" s="17" t="n">
        <v>7</v>
      </c>
      <c r="U2671" s="19" t="n">
        <f aca="false">VLOOKUP(поверки!$T2671,'Акты п-п'!$C$5:$I$57,2,FALSE())</f>
        <v>45768</v>
      </c>
      <c r="V2671" s="19" t="n">
        <f aca="false">VLOOKUP(поверки!$T2671,'Акты п-п'!$C$5:$I$57,3,FALSE())</f>
        <v>45772</v>
      </c>
      <c r="W2671" s="17" t="str">
        <f aca="false">VLOOKUP(поверки!$T2671,'Акты п-п'!$C$5:$I$57,5,FALSE())</f>
        <v>Кадыков П.Ю.</v>
      </c>
      <c r="X2671" s="17" t="n">
        <f aca="false">поверки!$G2671-поверки!$U2671</f>
        <v>3</v>
      </c>
      <c r="Y2671" s="17" t="n">
        <f aca="false">поверки!$V2671-поверки!$G2671</f>
        <v>1</v>
      </c>
      <c r="Z2671" s="17" t="str">
        <f aca="false">CONCATENATE(поверки!$Q2671," ",поверки!$S2671," номер ",поверки!$H2671)</f>
        <v>Преобразователь давления EJX 110A номер 91P123818</v>
      </c>
    </row>
    <row r="2672" customFormat="false" ht="17.9" hidden="true" customHeight="false" outlineLevel="0" collapsed="false">
      <c r="B2672" s="21" t="s">
        <v>198</v>
      </c>
      <c r="C2672" s="22" t="s">
        <v>30</v>
      </c>
      <c r="D2672" s="22" t="s">
        <v>31</v>
      </c>
      <c r="E2672" s="22"/>
      <c r="F2672" s="22" t="s">
        <v>266</v>
      </c>
      <c r="G2672" s="23" t="n">
        <v>45771</v>
      </c>
      <c r="H2672" s="22" t="s">
        <v>5768</v>
      </c>
      <c r="I2672" s="22"/>
      <c r="J2672" s="22" t="s">
        <v>34</v>
      </c>
      <c r="K2672" s="22" t="s">
        <v>35</v>
      </c>
      <c r="L2672" s="24" t="s">
        <v>5769</v>
      </c>
      <c r="M2672" s="17" t="str">
        <f aca="false">IF(COUNTIF(поверки!$H$6:$H$3175,поверки!$H2672)&gt;1,"Дубликат","")</f>
        <v/>
      </c>
      <c r="N2672" s="17" t="str">
        <f aca="false">IF(COUNTIF(поверки!$L$6:$L$3175,поверки!$L2672)&gt;1,"Дубликат","")</f>
        <v/>
      </c>
      <c r="O2672" s="18" t="n">
        <v>2667</v>
      </c>
      <c r="P2672" s="17" t="str">
        <f aca="false">CONCATENATE(TEXT(MONTH(поверки!$G2672),"00"),"/",TEXT(поверки!$O2672,"000"), "/",TEXT(YEAR(поверки!$G2672)-2000,"00"))</f>
        <v>04/2667/25</v>
      </c>
      <c r="Q2672" s="17" t="str">
        <f aca="false">VLOOKUP(поверки!$F2672,'соответстиви ОТ типу'!$K$4:$M$344,2,FALSE())</f>
        <v>Преобразователь давления</v>
      </c>
      <c r="R2672" s="17" t="s">
        <v>37</v>
      </c>
      <c r="S2672" s="17" t="s">
        <v>2899</v>
      </c>
      <c r="T2672" s="17" t="n">
        <v>7</v>
      </c>
      <c r="U2672" s="19" t="n">
        <f aca="false">VLOOKUP(поверки!$T2672,'Акты п-п'!$C$5:$I$57,2,FALSE())</f>
        <v>45768</v>
      </c>
      <c r="V2672" s="19" t="n">
        <f aca="false">VLOOKUP(поверки!$T2672,'Акты п-п'!$C$5:$I$57,3,FALSE())</f>
        <v>45772</v>
      </c>
      <c r="W2672" s="17" t="str">
        <f aca="false">VLOOKUP(поверки!$T2672,'Акты п-п'!$C$5:$I$57,5,FALSE())</f>
        <v>Кадыков П.Ю.</v>
      </c>
      <c r="X2672" s="17" t="n">
        <f aca="false">поверки!$G2672-поверки!$U2672</f>
        <v>3</v>
      </c>
      <c r="Y2672" s="17" t="n">
        <f aca="false">поверки!$V2672-поверки!$G2672</f>
        <v>1</v>
      </c>
      <c r="Z2672" s="17" t="str">
        <f aca="false">CONCATENATE(поверки!$Q2672," ",поверки!$S2672," номер ",поверки!$H2672)</f>
        <v>Преобразователь давления EJX 110A номер 91P221950</v>
      </c>
    </row>
    <row r="2673" customFormat="false" ht="17.9" hidden="true" customHeight="false" outlineLevel="0" collapsed="false">
      <c r="B2673" s="21" t="s">
        <v>198</v>
      </c>
      <c r="C2673" s="22" t="s">
        <v>30</v>
      </c>
      <c r="D2673" s="22" t="s">
        <v>31</v>
      </c>
      <c r="E2673" s="22"/>
      <c r="F2673" s="22" t="s">
        <v>266</v>
      </c>
      <c r="G2673" s="23" t="n">
        <v>45771</v>
      </c>
      <c r="H2673" s="22" t="s">
        <v>5770</v>
      </c>
      <c r="I2673" s="22"/>
      <c r="J2673" s="22" t="s">
        <v>34</v>
      </c>
      <c r="K2673" s="22" t="s">
        <v>35</v>
      </c>
      <c r="L2673" s="24" t="s">
        <v>5771</v>
      </c>
      <c r="M2673" s="17" t="str">
        <f aca="false">IF(COUNTIF(поверки!$H$6:$H$3175,поверки!$H2673)&gt;1,"Дубликат","")</f>
        <v/>
      </c>
      <c r="N2673" s="17" t="str">
        <f aca="false">IF(COUNTIF(поверки!$L$6:$L$3175,поверки!$L2673)&gt;1,"Дубликат","")</f>
        <v/>
      </c>
      <c r="O2673" s="18" t="n">
        <v>2668</v>
      </c>
      <c r="P2673" s="17" t="str">
        <f aca="false">CONCATENATE(TEXT(MONTH(поверки!$G2673),"00"),"/",TEXT(поверки!$O2673,"000"), "/",TEXT(YEAR(поверки!$G2673)-2000,"00"))</f>
        <v>04/2668/25</v>
      </c>
      <c r="Q2673" s="17" t="str">
        <f aca="false">VLOOKUP(поверки!$F2673,'соответстиви ОТ типу'!$K$4:$M$344,2,FALSE())</f>
        <v>Преобразователь давления</v>
      </c>
      <c r="R2673" s="17" t="s">
        <v>37</v>
      </c>
      <c r="S2673" s="17" t="s">
        <v>2899</v>
      </c>
      <c r="T2673" s="17" t="n">
        <v>7</v>
      </c>
      <c r="U2673" s="19" t="n">
        <f aca="false">VLOOKUP(поверки!$T2673,'Акты п-п'!$C$5:$I$57,2,FALSE())</f>
        <v>45768</v>
      </c>
      <c r="V2673" s="19" t="n">
        <f aca="false">VLOOKUP(поверки!$T2673,'Акты п-п'!$C$5:$I$57,3,FALSE())</f>
        <v>45772</v>
      </c>
      <c r="W2673" s="17" t="str">
        <f aca="false">VLOOKUP(поверки!$T2673,'Акты п-п'!$C$5:$I$57,5,FALSE())</f>
        <v>Кадыков П.Ю.</v>
      </c>
      <c r="X2673" s="17" t="n">
        <f aca="false">поверки!$G2673-поверки!$U2673</f>
        <v>3</v>
      </c>
      <c r="Y2673" s="17" t="n">
        <f aca="false">поверки!$V2673-поверки!$G2673</f>
        <v>1</v>
      </c>
      <c r="Z2673" s="17" t="str">
        <f aca="false">CONCATENATE(поверки!$Q2673," ",поверки!$S2673," номер ",поверки!$H2673)</f>
        <v>Преобразователь давления EJX 110A номер 91P221918</v>
      </c>
    </row>
    <row r="2674" customFormat="false" ht="17.9" hidden="true" customHeight="false" outlineLevel="0" collapsed="false">
      <c r="B2674" s="21" t="s">
        <v>198</v>
      </c>
      <c r="C2674" s="22" t="s">
        <v>30</v>
      </c>
      <c r="D2674" s="22" t="s">
        <v>31</v>
      </c>
      <c r="E2674" s="22"/>
      <c r="F2674" s="22" t="s">
        <v>266</v>
      </c>
      <c r="G2674" s="23" t="n">
        <v>45771</v>
      </c>
      <c r="H2674" s="22" t="s">
        <v>5772</v>
      </c>
      <c r="I2674" s="22"/>
      <c r="J2674" s="22" t="s">
        <v>34</v>
      </c>
      <c r="K2674" s="22" t="s">
        <v>35</v>
      </c>
      <c r="L2674" s="24" t="s">
        <v>5773</v>
      </c>
      <c r="M2674" s="17" t="str">
        <f aca="false">IF(COUNTIF(поверки!$H$6:$H$3175,поверки!$H2674)&gt;1,"Дубликат","")</f>
        <v/>
      </c>
      <c r="N2674" s="17" t="str">
        <f aca="false">IF(COUNTIF(поверки!$L$6:$L$3175,поверки!$L2674)&gt;1,"Дубликат","")</f>
        <v/>
      </c>
      <c r="O2674" s="18" t="n">
        <v>2669</v>
      </c>
      <c r="P2674" s="17" t="str">
        <f aca="false">CONCATENATE(TEXT(MONTH(поверки!$G2674),"00"),"/",TEXT(поверки!$O2674,"000"), "/",TEXT(YEAR(поверки!$G2674)-2000,"00"))</f>
        <v>04/2669/25</v>
      </c>
      <c r="Q2674" s="17" t="str">
        <f aca="false">VLOOKUP(поверки!$F2674,'соответстиви ОТ типу'!$K$4:$M$344,2,FALSE())</f>
        <v>Преобразователь давления</v>
      </c>
      <c r="R2674" s="17" t="s">
        <v>37</v>
      </c>
      <c r="S2674" s="17" t="s">
        <v>2899</v>
      </c>
      <c r="T2674" s="17" t="n">
        <v>7</v>
      </c>
      <c r="U2674" s="19" t="n">
        <f aca="false">VLOOKUP(поверки!$T2674,'Акты п-п'!$C$5:$I$57,2,FALSE())</f>
        <v>45768</v>
      </c>
      <c r="V2674" s="19" t="n">
        <f aca="false">VLOOKUP(поверки!$T2674,'Акты п-п'!$C$5:$I$57,3,FALSE())</f>
        <v>45772</v>
      </c>
      <c r="W2674" s="17" t="str">
        <f aca="false">VLOOKUP(поверки!$T2674,'Акты п-п'!$C$5:$I$57,5,FALSE())</f>
        <v>Кадыков П.Ю.</v>
      </c>
      <c r="X2674" s="17" t="n">
        <f aca="false">поверки!$G2674-поверки!$U2674</f>
        <v>3</v>
      </c>
      <c r="Y2674" s="17" t="n">
        <f aca="false">поверки!$V2674-поверки!$G2674</f>
        <v>1</v>
      </c>
      <c r="Z2674" s="17" t="str">
        <f aca="false">CONCATENATE(поверки!$Q2674," ",поверки!$S2674," номер ",поверки!$H2674)</f>
        <v>Преобразователь давления EJX 110A номер 91P221919</v>
      </c>
    </row>
    <row r="2675" customFormat="false" ht="17.9" hidden="true" customHeight="false" outlineLevel="0" collapsed="false">
      <c r="B2675" s="21" t="s">
        <v>198</v>
      </c>
      <c r="C2675" s="22" t="s">
        <v>30</v>
      </c>
      <c r="D2675" s="22" t="s">
        <v>31</v>
      </c>
      <c r="E2675" s="22"/>
      <c r="F2675" s="22" t="s">
        <v>266</v>
      </c>
      <c r="G2675" s="23" t="n">
        <v>45771</v>
      </c>
      <c r="H2675" s="22" t="s">
        <v>5774</v>
      </c>
      <c r="I2675" s="22"/>
      <c r="J2675" s="22" t="s">
        <v>34</v>
      </c>
      <c r="K2675" s="22" t="s">
        <v>35</v>
      </c>
      <c r="L2675" s="24" t="s">
        <v>5775</v>
      </c>
      <c r="M2675" s="17" t="str">
        <f aca="false">IF(COUNTIF(поверки!$H$6:$H$3175,поверки!$H2675)&gt;1,"Дубликат","")</f>
        <v/>
      </c>
      <c r="N2675" s="17" t="str">
        <f aca="false">IF(COUNTIF(поверки!$L$6:$L$3175,поверки!$L2675)&gt;1,"Дубликат","")</f>
        <v/>
      </c>
      <c r="O2675" s="18" t="n">
        <v>2670</v>
      </c>
      <c r="P2675" s="17" t="str">
        <f aca="false">CONCATENATE(TEXT(MONTH(поверки!$G2675),"00"),"/",TEXT(поверки!$O2675,"000"), "/",TEXT(YEAR(поверки!$G2675)-2000,"00"))</f>
        <v>04/2670/25</v>
      </c>
      <c r="Q2675" s="17" t="str">
        <f aca="false">VLOOKUP(поверки!$F2675,'соответстиви ОТ типу'!$K$4:$M$344,2,FALSE())</f>
        <v>Преобразователь давления</v>
      </c>
      <c r="R2675" s="17" t="s">
        <v>37</v>
      </c>
      <c r="S2675" s="17" t="s">
        <v>2899</v>
      </c>
      <c r="T2675" s="17" t="n">
        <v>7</v>
      </c>
      <c r="U2675" s="19" t="n">
        <f aca="false">VLOOKUP(поверки!$T2675,'Акты п-п'!$C$5:$I$57,2,FALSE())</f>
        <v>45768</v>
      </c>
      <c r="V2675" s="19" t="n">
        <f aca="false">VLOOKUP(поверки!$T2675,'Акты п-п'!$C$5:$I$57,3,FALSE())</f>
        <v>45772</v>
      </c>
      <c r="W2675" s="17" t="str">
        <f aca="false">VLOOKUP(поверки!$T2675,'Акты п-п'!$C$5:$I$57,5,FALSE())</f>
        <v>Кадыков П.Ю.</v>
      </c>
      <c r="X2675" s="17" t="n">
        <f aca="false">поверки!$G2675-поверки!$U2675</f>
        <v>3</v>
      </c>
      <c r="Y2675" s="17" t="n">
        <f aca="false">поверки!$V2675-поверки!$G2675</f>
        <v>1</v>
      </c>
      <c r="Z2675" s="17" t="str">
        <f aca="false">CONCATENATE(поверки!$Q2675," ",поверки!$S2675," номер ",поверки!$H2675)</f>
        <v>Преобразователь давления EJX 110A номер 91P221922</v>
      </c>
    </row>
    <row r="2676" customFormat="false" ht="17.9" hidden="true" customHeight="false" outlineLevel="0" collapsed="false">
      <c r="B2676" s="21" t="s">
        <v>198</v>
      </c>
      <c r="C2676" s="22" t="s">
        <v>30</v>
      </c>
      <c r="D2676" s="22" t="s">
        <v>31</v>
      </c>
      <c r="E2676" s="22"/>
      <c r="F2676" s="22" t="s">
        <v>266</v>
      </c>
      <c r="G2676" s="23" t="n">
        <v>45771</v>
      </c>
      <c r="H2676" s="22" t="s">
        <v>5776</v>
      </c>
      <c r="I2676" s="22"/>
      <c r="J2676" s="22" t="s">
        <v>34</v>
      </c>
      <c r="K2676" s="22" t="s">
        <v>35</v>
      </c>
      <c r="L2676" s="24" t="s">
        <v>5777</v>
      </c>
      <c r="M2676" s="17" t="str">
        <f aca="false">IF(COUNTIF(поверки!$H$6:$H$3175,поверки!$H2676)&gt;1,"Дубликат","")</f>
        <v/>
      </c>
      <c r="N2676" s="17" t="str">
        <f aca="false">IF(COUNTIF(поверки!$L$6:$L$3175,поверки!$L2676)&gt;1,"Дубликат","")</f>
        <v/>
      </c>
      <c r="O2676" s="18" t="n">
        <v>2671</v>
      </c>
      <c r="P2676" s="17" t="str">
        <f aca="false">CONCATENATE(TEXT(MONTH(поверки!$G2676),"00"),"/",TEXT(поверки!$O2676,"000"), "/",TEXT(YEAR(поверки!$G2676)-2000,"00"))</f>
        <v>04/2671/25</v>
      </c>
      <c r="Q2676" s="17" t="str">
        <f aca="false">VLOOKUP(поверки!$F2676,'соответстиви ОТ типу'!$K$4:$M$344,2,FALSE())</f>
        <v>Преобразователь давления</v>
      </c>
      <c r="R2676" s="17" t="s">
        <v>37</v>
      </c>
      <c r="S2676" s="17" t="s">
        <v>2899</v>
      </c>
      <c r="T2676" s="17" t="n">
        <v>7</v>
      </c>
      <c r="U2676" s="19" t="n">
        <f aca="false">VLOOKUP(поверки!$T2676,'Акты п-п'!$C$5:$I$57,2,FALSE())</f>
        <v>45768</v>
      </c>
      <c r="V2676" s="19" t="n">
        <f aca="false">VLOOKUP(поверки!$T2676,'Акты п-п'!$C$5:$I$57,3,FALSE())</f>
        <v>45772</v>
      </c>
      <c r="W2676" s="17" t="str">
        <f aca="false">VLOOKUP(поверки!$T2676,'Акты п-п'!$C$5:$I$57,5,FALSE())</f>
        <v>Кадыков П.Ю.</v>
      </c>
      <c r="X2676" s="17" t="n">
        <f aca="false">поверки!$G2676-поверки!$U2676</f>
        <v>3</v>
      </c>
      <c r="Y2676" s="17" t="n">
        <f aca="false">поверки!$V2676-поверки!$G2676</f>
        <v>1</v>
      </c>
      <c r="Z2676" s="17" t="str">
        <f aca="false">CONCATENATE(поверки!$Q2676," ",поверки!$S2676," номер ",поверки!$H2676)</f>
        <v>Преобразователь давления EJX 110A номер 91P221928</v>
      </c>
    </row>
    <row r="2677" customFormat="false" ht="17.9" hidden="true" customHeight="false" outlineLevel="0" collapsed="false">
      <c r="B2677" s="21" t="s">
        <v>198</v>
      </c>
      <c r="C2677" s="22" t="s">
        <v>30</v>
      </c>
      <c r="D2677" s="22" t="s">
        <v>31</v>
      </c>
      <c r="E2677" s="22"/>
      <c r="F2677" s="22" t="s">
        <v>266</v>
      </c>
      <c r="G2677" s="23" t="n">
        <v>45771</v>
      </c>
      <c r="H2677" s="22" t="s">
        <v>5778</v>
      </c>
      <c r="I2677" s="22"/>
      <c r="J2677" s="22" t="s">
        <v>34</v>
      </c>
      <c r="K2677" s="22" t="s">
        <v>35</v>
      </c>
      <c r="L2677" s="24" t="s">
        <v>5779</v>
      </c>
      <c r="M2677" s="17" t="str">
        <f aca="false">IF(COUNTIF(поверки!$H$6:$H$3175,поверки!$H2677)&gt;1,"Дубликат","")</f>
        <v/>
      </c>
      <c r="N2677" s="17" t="str">
        <f aca="false">IF(COUNTIF(поверки!$L$6:$L$3175,поверки!$L2677)&gt;1,"Дубликат","")</f>
        <v/>
      </c>
      <c r="O2677" s="18" t="n">
        <v>2672</v>
      </c>
      <c r="P2677" s="17" t="str">
        <f aca="false">CONCATENATE(TEXT(MONTH(поверки!$G2677),"00"),"/",TEXT(поверки!$O2677,"000"), "/",TEXT(YEAR(поверки!$G2677)-2000,"00"))</f>
        <v>04/2672/25</v>
      </c>
      <c r="Q2677" s="17" t="str">
        <f aca="false">VLOOKUP(поверки!$F2677,'соответстиви ОТ типу'!$K$4:$M$344,2,FALSE())</f>
        <v>Преобразователь давления</v>
      </c>
      <c r="R2677" s="17" t="s">
        <v>37</v>
      </c>
      <c r="S2677" s="17" t="s">
        <v>2899</v>
      </c>
      <c r="T2677" s="17" t="n">
        <v>7</v>
      </c>
      <c r="U2677" s="19" t="n">
        <f aca="false">VLOOKUP(поверки!$T2677,'Акты п-п'!$C$5:$I$57,2,FALSE())</f>
        <v>45768</v>
      </c>
      <c r="V2677" s="19" t="n">
        <f aca="false">VLOOKUP(поверки!$T2677,'Акты п-п'!$C$5:$I$57,3,FALSE())</f>
        <v>45772</v>
      </c>
      <c r="W2677" s="17" t="str">
        <f aca="false">VLOOKUP(поверки!$T2677,'Акты п-п'!$C$5:$I$57,5,FALSE())</f>
        <v>Кадыков П.Ю.</v>
      </c>
      <c r="X2677" s="17" t="n">
        <f aca="false">поверки!$G2677-поверки!$U2677</f>
        <v>3</v>
      </c>
      <c r="Y2677" s="17" t="n">
        <f aca="false">поверки!$V2677-поверки!$G2677</f>
        <v>1</v>
      </c>
      <c r="Z2677" s="17" t="str">
        <f aca="false">CONCATENATE(поверки!$Q2677," ",поверки!$S2677," номер ",поверки!$H2677)</f>
        <v>Преобразователь давления EJX 110A номер 91P221943</v>
      </c>
    </row>
    <row r="2678" customFormat="false" ht="17.9" hidden="true" customHeight="false" outlineLevel="0" collapsed="false">
      <c r="B2678" s="21" t="s">
        <v>198</v>
      </c>
      <c r="C2678" s="22" t="s">
        <v>30</v>
      </c>
      <c r="D2678" s="22" t="s">
        <v>31</v>
      </c>
      <c r="E2678" s="22"/>
      <c r="F2678" s="22" t="s">
        <v>266</v>
      </c>
      <c r="G2678" s="23" t="n">
        <v>45771</v>
      </c>
      <c r="H2678" s="22" t="s">
        <v>5780</v>
      </c>
      <c r="I2678" s="22"/>
      <c r="J2678" s="22" t="s">
        <v>34</v>
      </c>
      <c r="K2678" s="22" t="s">
        <v>35</v>
      </c>
      <c r="L2678" s="24" t="s">
        <v>5781</v>
      </c>
      <c r="M2678" s="17" t="str">
        <f aca="false">IF(COUNTIF(поверки!$H$6:$H$3175,поверки!$H2678)&gt;1,"Дубликат","")</f>
        <v/>
      </c>
      <c r="N2678" s="17" t="str">
        <f aca="false">IF(COUNTIF(поверки!$L$6:$L$3175,поверки!$L2678)&gt;1,"Дубликат","")</f>
        <v/>
      </c>
      <c r="O2678" s="18" t="n">
        <v>2673</v>
      </c>
      <c r="P2678" s="17" t="str">
        <f aca="false">CONCATENATE(TEXT(MONTH(поверки!$G2678),"00"),"/",TEXT(поверки!$O2678,"000"), "/",TEXT(YEAR(поверки!$G2678)-2000,"00"))</f>
        <v>04/2673/25</v>
      </c>
      <c r="Q2678" s="17" t="str">
        <f aca="false">VLOOKUP(поверки!$F2678,'соответстиви ОТ типу'!$K$4:$M$344,2,FALSE())</f>
        <v>Преобразователь давления</v>
      </c>
      <c r="R2678" s="17" t="s">
        <v>37</v>
      </c>
      <c r="S2678" s="17" t="s">
        <v>2899</v>
      </c>
      <c r="T2678" s="17" t="n">
        <v>7</v>
      </c>
      <c r="U2678" s="19" t="n">
        <f aca="false">VLOOKUP(поверки!$T2678,'Акты п-п'!$C$5:$I$57,2,FALSE())</f>
        <v>45768</v>
      </c>
      <c r="V2678" s="19" t="n">
        <f aca="false">VLOOKUP(поверки!$T2678,'Акты п-п'!$C$5:$I$57,3,FALSE())</f>
        <v>45772</v>
      </c>
      <c r="W2678" s="17" t="str">
        <f aca="false">VLOOKUP(поверки!$T2678,'Акты п-п'!$C$5:$I$57,5,FALSE())</f>
        <v>Кадыков П.Ю.</v>
      </c>
      <c r="X2678" s="17" t="n">
        <f aca="false">поверки!$G2678-поверки!$U2678</f>
        <v>3</v>
      </c>
      <c r="Y2678" s="17" t="n">
        <f aca="false">поверки!$V2678-поверки!$G2678</f>
        <v>1</v>
      </c>
      <c r="Z2678" s="17" t="str">
        <f aca="false">CONCATENATE(поверки!$Q2678," ",поверки!$S2678," номер ",поверки!$H2678)</f>
        <v>Преобразователь давления EJX 110A номер 91P221933</v>
      </c>
    </row>
    <row r="2679" customFormat="false" ht="17.9" hidden="true" customHeight="false" outlineLevel="0" collapsed="false">
      <c r="B2679" s="21" t="s">
        <v>198</v>
      </c>
      <c r="C2679" s="22" t="s">
        <v>30</v>
      </c>
      <c r="D2679" s="22" t="s">
        <v>31</v>
      </c>
      <c r="E2679" s="22"/>
      <c r="F2679" s="22" t="s">
        <v>266</v>
      </c>
      <c r="G2679" s="23" t="n">
        <v>45771</v>
      </c>
      <c r="H2679" s="22" t="s">
        <v>5782</v>
      </c>
      <c r="I2679" s="22"/>
      <c r="J2679" s="22" t="s">
        <v>34</v>
      </c>
      <c r="K2679" s="22" t="s">
        <v>35</v>
      </c>
      <c r="L2679" s="24" t="s">
        <v>5783</v>
      </c>
      <c r="M2679" s="17" t="str">
        <f aca="false">IF(COUNTIF(поверки!$H$6:$H$3175,поверки!$H2679)&gt;1,"Дубликат","")</f>
        <v/>
      </c>
      <c r="N2679" s="17" t="str">
        <f aca="false">IF(COUNTIF(поверки!$L$6:$L$3175,поверки!$L2679)&gt;1,"Дубликат","")</f>
        <v/>
      </c>
      <c r="O2679" s="18" t="n">
        <v>2674</v>
      </c>
      <c r="P2679" s="17" t="str">
        <f aca="false">CONCATENATE(TEXT(MONTH(поверки!$G2679),"00"),"/",TEXT(поверки!$O2679,"000"), "/",TEXT(YEAR(поверки!$G2679)-2000,"00"))</f>
        <v>04/2674/25</v>
      </c>
      <c r="Q2679" s="17" t="str">
        <f aca="false">VLOOKUP(поверки!$F2679,'соответстиви ОТ типу'!$K$4:$M$344,2,FALSE())</f>
        <v>Преобразователь давления</v>
      </c>
      <c r="R2679" s="17" t="s">
        <v>37</v>
      </c>
      <c r="S2679" s="17" t="s">
        <v>2899</v>
      </c>
      <c r="T2679" s="17" t="n">
        <v>7</v>
      </c>
      <c r="U2679" s="19" t="n">
        <f aca="false">VLOOKUP(поверки!$T2679,'Акты п-п'!$C$5:$I$57,2,FALSE())</f>
        <v>45768</v>
      </c>
      <c r="V2679" s="19" t="n">
        <f aca="false">VLOOKUP(поверки!$T2679,'Акты п-п'!$C$5:$I$57,3,FALSE())</f>
        <v>45772</v>
      </c>
      <c r="W2679" s="17" t="str">
        <f aca="false">VLOOKUP(поверки!$T2679,'Акты п-п'!$C$5:$I$57,5,FALSE())</f>
        <v>Кадыков П.Ю.</v>
      </c>
      <c r="X2679" s="17" t="n">
        <f aca="false">поверки!$G2679-поверки!$U2679</f>
        <v>3</v>
      </c>
      <c r="Y2679" s="17" t="n">
        <f aca="false">поверки!$V2679-поверки!$G2679</f>
        <v>1</v>
      </c>
      <c r="Z2679" s="17" t="str">
        <f aca="false">CONCATENATE(поверки!$Q2679," ",поверки!$S2679," номер ",поверки!$H2679)</f>
        <v>Преобразователь давления EJX 110A номер 91P221945</v>
      </c>
    </row>
    <row r="2680" customFormat="false" ht="17.9" hidden="true" customHeight="false" outlineLevel="0" collapsed="false">
      <c r="B2680" s="21" t="s">
        <v>198</v>
      </c>
      <c r="C2680" s="22" t="s">
        <v>30</v>
      </c>
      <c r="D2680" s="22" t="s">
        <v>31</v>
      </c>
      <c r="E2680" s="22"/>
      <c r="F2680" s="22" t="s">
        <v>266</v>
      </c>
      <c r="G2680" s="23" t="n">
        <v>45771</v>
      </c>
      <c r="H2680" s="22" t="s">
        <v>5784</v>
      </c>
      <c r="I2680" s="22"/>
      <c r="J2680" s="22" t="s">
        <v>34</v>
      </c>
      <c r="K2680" s="22" t="s">
        <v>35</v>
      </c>
      <c r="L2680" s="24" t="s">
        <v>5785</v>
      </c>
      <c r="M2680" s="17" t="str">
        <f aca="false">IF(COUNTIF(поверки!$H$6:$H$3175,поверки!$H2680)&gt;1,"Дубликат","")</f>
        <v/>
      </c>
      <c r="N2680" s="17" t="str">
        <f aca="false">IF(COUNTIF(поверки!$L$6:$L$3175,поверки!$L2680)&gt;1,"Дубликат","")</f>
        <v/>
      </c>
      <c r="O2680" s="18" t="n">
        <v>2675</v>
      </c>
      <c r="P2680" s="17" t="str">
        <f aca="false">CONCATENATE(TEXT(MONTH(поверки!$G2680),"00"),"/",TEXT(поверки!$O2680,"000"), "/",TEXT(YEAR(поверки!$G2680)-2000,"00"))</f>
        <v>04/2675/25</v>
      </c>
      <c r="Q2680" s="17" t="str">
        <f aca="false">VLOOKUP(поверки!$F2680,'соответстиви ОТ типу'!$K$4:$M$344,2,FALSE())</f>
        <v>Преобразователь давления</v>
      </c>
      <c r="R2680" s="17" t="s">
        <v>37</v>
      </c>
      <c r="S2680" s="17" t="s">
        <v>2899</v>
      </c>
      <c r="T2680" s="17" t="n">
        <v>7</v>
      </c>
      <c r="U2680" s="19" t="n">
        <f aca="false">VLOOKUP(поверки!$T2680,'Акты п-п'!$C$5:$I$57,2,FALSE())</f>
        <v>45768</v>
      </c>
      <c r="V2680" s="19" t="n">
        <f aca="false">VLOOKUP(поверки!$T2680,'Акты п-п'!$C$5:$I$57,3,FALSE())</f>
        <v>45772</v>
      </c>
      <c r="W2680" s="17" t="str">
        <f aca="false">VLOOKUP(поверки!$T2680,'Акты п-п'!$C$5:$I$57,5,FALSE())</f>
        <v>Кадыков П.Ю.</v>
      </c>
      <c r="X2680" s="17" t="n">
        <f aca="false">поверки!$G2680-поверки!$U2680</f>
        <v>3</v>
      </c>
      <c r="Y2680" s="17" t="n">
        <f aca="false">поверки!$V2680-поверки!$G2680</f>
        <v>1</v>
      </c>
      <c r="Z2680" s="17" t="str">
        <f aca="false">CONCATENATE(поверки!$Q2680," ",поверки!$S2680," номер ",поверки!$H2680)</f>
        <v>Преобразователь давления EJX 110A номер 91P221931</v>
      </c>
    </row>
    <row r="2681" customFormat="false" ht="17.9" hidden="true" customHeight="false" outlineLevel="0" collapsed="false">
      <c r="B2681" s="21" t="s">
        <v>198</v>
      </c>
      <c r="C2681" s="22" t="s">
        <v>30</v>
      </c>
      <c r="D2681" s="22" t="s">
        <v>31</v>
      </c>
      <c r="E2681" s="22"/>
      <c r="F2681" s="22" t="s">
        <v>266</v>
      </c>
      <c r="G2681" s="23" t="n">
        <v>45771</v>
      </c>
      <c r="H2681" s="22" t="s">
        <v>5786</v>
      </c>
      <c r="I2681" s="22"/>
      <c r="J2681" s="22" t="s">
        <v>34</v>
      </c>
      <c r="K2681" s="22" t="s">
        <v>35</v>
      </c>
      <c r="L2681" s="24" t="s">
        <v>5787</v>
      </c>
      <c r="M2681" s="17" t="str">
        <f aca="false">IF(COUNTIF(поверки!$H$6:$H$3175,поверки!$H2681)&gt;1,"Дубликат","")</f>
        <v/>
      </c>
      <c r="N2681" s="17" t="str">
        <f aca="false">IF(COUNTIF(поверки!$L$6:$L$3175,поверки!$L2681)&gt;1,"Дубликат","")</f>
        <v/>
      </c>
      <c r="O2681" s="18" t="n">
        <v>2676</v>
      </c>
      <c r="P2681" s="17" t="str">
        <f aca="false">CONCATENATE(TEXT(MONTH(поверки!$G2681),"00"),"/",TEXT(поверки!$O2681,"000"), "/",TEXT(YEAR(поверки!$G2681)-2000,"00"))</f>
        <v>04/2676/25</v>
      </c>
      <c r="Q2681" s="17" t="str">
        <f aca="false">VLOOKUP(поверки!$F2681,'соответстиви ОТ типу'!$K$4:$M$344,2,FALSE())</f>
        <v>Преобразователь давления</v>
      </c>
      <c r="R2681" s="17" t="s">
        <v>37</v>
      </c>
      <c r="S2681" s="17" t="s">
        <v>2899</v>
      </c>
      <c r="T2681" s="17" t="n">
        <v>7</v>
      </c>
      <c r="U2681" s="19" t="n">
        <f aca="false">VLOOKUP(поверки!$T2681,'Акты п-п'!$C$5:$I$57,2,FALSE())</f>
        <v>45768</v>
      </c>
      <c r="V2681" s="19" t="n">
        <f aca="false">VLOOKUP(поверки!$T2681,'Акты п-п'!$C$5:$I$57,3,FALSE())</f>
        <v>45772</v>
      </c>
      <c r="W2681" s="17" t="str">
        <f aca="false">VLOOKUP(поверки!$T2681,'Акты п-п'!$C$5:$I$57,5,FALSE())</f>
        <v>Кадыков П.Ю.</v>
      </c>
      <c r="X2681" s="17" t="n">
        <f aca="false">поверки!$G2681-поверки!$U2681</f>
        <v>3</v>
      </c>
      <c r="Y2681" s="17" t="n">
        <f aca="false">поверки!$V2681-поверки!$G2681</f>
        <v>1</v>
      </c>
      <c r="Z2681" s="17" t="str">
        <f aca="false">CONCATENATE(поверки!$Q2681," ",поверки!$S2681," номер ",поверки!$H2681)</f>
        <v>Преобразователь давления EJX 110A номер 91P221910</v>
      </c>
    </row>
    <row r="2682" customFormat="false" ht="17.9" hidden="true" customHeight="false" outlineLevel="0" collapsed="false">
      <c r="B2682" s="21" t="s">
        <v>198</v>
      </c>
      <c r="C2682" s="22" t="s">
        <v>30</v>
      </c>
      <c r="D2682" s="22" t="s">
        <v>31</v>
      </c>
      <c r="E2682" s="22"/>
      <c r="F2682" s="22" t="s">
        <v>266</v>
      </c>
      <c r="G2682" s="23" t="n">
        <v>45771</v>
      </c>
      <c r="H2682" s="22" t="s">
        <v>5788</v>
      </c>
      <c r="I2682" s="22"/>
      <c r="J2682" s="22" t="s">
        <v>34</v>
      </c>
      <c r="K2682" s="22" t="s">
        <v>35</v>
      </c>
      <c r="L2682" s="24" t="s">
        <v>5789</v>
      </c>
      <c r="M2682" s="17" t="str">
        <f aca="false">IF(COUNTIF(поверки!$H$6:$H$3175,поверки!$H2682)&gt;1,"Дубликат","")</f>
        <v/>
      </c>
      <c r="N2682" s="17" t="str">
        <f aca="false">IF(COUNTIF(поверки!$L$6:$L$3175,поверки!$L2682)&gt;1,"Дубликат","")</f>
        <v/>
      </c>
      <c r="O2682" s="18" t="n">
        <v>2677</v>
      </c>
      <c r="P2682" s="17" t="str">
        <f aca="false">CONCATENATE(TEXT(MONTH(поверки!$G2682),"00"),"/",TEXT(поверки!$O2682,"000"), "/",TEXT(YEAR(поверки!$G2682)-2000,"00"))</f>
        <v>04/2677/25</v>
      </c>
      <c r="Q2682" s="17" t="str">
        <f aca="false">VLOOKUP(поверки!$F2682,'соответстиви ОТ типу'!$K$4:$M$344,2,FALSE())</f>
        <v>Преобразователь давления</v>
      </c>
      <c r="R2682" s="17" t="s">
        <v>37</v>
      </c>
      <c r="S2682" s="17" t="s">
        <v>2899</v>
      </c>
      <c r="T2682" s="17" t="n">
        <v>7</v>
      </c>
      <c r="U2682" s="19" t="n">
        <f aca="false">VLOOKUP(поверки!$T2682,'Акты п-п'!$C$5:$I$57,2,FALSE())</f>
        <v>45768</v>
      </c>
      <c r="V2682" s="19" t="n">
        <f aca="false">VLOOKUP(поверки!$T2682,'Акты п-п'!$C$5:$I$57,3,FALSE())</f>
        <v>45772</v>
      </c>
      <c r="W2682" s="17" t="str">
        <f aca="false">VLOOKUP(поверки!$T2682,'Акты п-п'!$C$5:$I$57,5,FALSE())</f>
        <v>Кадыков П.Ю.</v>
      </c>
      <c r="X2682" s="17" t="n">
        <f aca="false">поверки!$G2682-поверки!$U2682</f>
        <v>3</v>
      </c>
      <c r="Y2682" s="17" t="n">
        <f aca="false">поверки!$V2682-поверки!$G2682</f>
        <v>1</v>
      </c>
      <c r="Z2682" s="17" t="str">
        <f aca="false">CONCATENATE(поверки!$Q2682," ",поверки!$S2682," номер ",поверки!$H2682)</f>
        <v>Преобразователь давления EJX 110A номер 91P221936</v>
      </c>
    </row>
    <row r="2683" customFormat="false" ht="17.9" hidden="true" customHeight="false" outlineLevel="0" collapsed="false">
      <c r="B2683" s="21" t="s">
        <v>198</v>
      </c>
      <c r="C2683" s="22" t="s">
        <v>30</v>
      </c>
      <c r="D2683" s="22" t="s">
        <v>31</v>
      </c>
      <c r="E2683" s="22"/>
      <c r="F2683" s="22" t="s">
        <v>266</v>
      </c>
      <c r="G2683" s="23" t="n">
        <v>45771</v>
      </c>
      <c r="H2683" s="22" t="s">
        <v>5790</v>
      </c>
      <c r="I2683" s="22"/>
      <c r="J2683" s="22" t="s">
        <v>34</v>
      </c>
      <c r="K2683" s="22" t="s">
        <v>35</v>
      </c>
      <c r="L2683" s="24" t="s">
        <v>5791</v>
      </c>
      <c r="M2683" s="17" t="str">
        <f aca="false">IF(COUNTIF(поверки!$H$6:$H$3175,поверки!$H2683)&gt;1,"Дубликат","")</f>
        <v/>
      </c>
      <c r="N2683" s="17" t="str">
        <f aca="false">IF(COUNTIF(поверки!$L$6:$L$3175,поверки!$L2683)&gt;1,"Дубликат","")</f>
        <v/>
      </c>
      <c r="O2683" s="18" t="n">
        <v>2678</v>
      </c>
      <c r="P2683" s="17" t="str">
        <f aca="false">CONCATENATE(TEXT(MONTH(поверки!$G2683),"00"),"/",TEXT(поверки!$O2683,"000"), "/",TEXT(YEAR(поверки!$G2683)-2000,"00"))</f>
        <v>04/2678/25</v>
      </c>
      <c r="Q2683" s="17" t="str">
        <f aca="false">VLOOKUP(поверки!$F2683,'соответстиви ОТ типу'!$K$4:$M$344,2,FALSE())</f>
        <v>Преобразователь давления</v>
      </c>
      <c r="R2683" s="17" t="s">
        <v>37</v>
      </c>
      <c r="S2683" s="17" t="s">
        <v>2899</v>
      </c>
      <c r="T2683" s="17" t="n">
        <v>7</v>
      </c>
      <c r="U2683" s="19" t="n">
        <f aca="false">VLOOKUP(поверки!$T2683,'Акты п-п'!$C$5:$I$57,2,FALSE())</f>
        <v>45768</v>
      </c>
      <c r="V2683" s="19" t="n">
        <f aca="false">VLOOKUP(поверки!$T2683,'Акты п-п'!$C$5:$I$57,3,FALSE())</f>
        <v>45772</v>
      </c>
      <c r="W2683" s="17" t="str">
        <f aca="false">VLOOKUP(поверки!$T2683,'Акты п-п'!$C$5:$I$57,5,FALSE())</f>
        <v>Кадыков П.Ю.</v>
      </c>
      <c r="X2683" s="17" t="n">
        <f aca="false">поверки!$G2683-поверки!$U2683</f>
        <v>3</v>
      </c>
      <c r="Y2683" s="17" t="n">
        <f aca="false">поверки!$V2683-поверки!$G2683</f>
        <v>1</v>
      </c>
      <c r="Z2683" s="17" t="str">
        <f aca="false">CONCATENATE(поверки!$Q2683," ",поверки!$S2683," номер ",поверки!$H2683)</f>
        <v>Преобразователь давления EJX 110A номер 91P221954</v>
      </c>
    </row>
    <row r="2684" customFormat="false" ht="17.9" hidden="true" customHeight="false" outlineLevel="0" collapsed="false">
      <c r="B2684" s="21" t="s">
        <v>198</v>
      </c>
      <c r="C2684" s="22" t="s">
        <v>30</v>
      </c>
      <c r="D2684" s="22" t="s">
        <v>31</v>
      </c>
      <c r="E2684" s="22"/>
      <c r="F2684" s="22" t="s">
        <v>207</v>
      </c>
      <c r="G2684" s="23" t="n">
        <v>45771</v>
      </c>
      <c r="H2684" s="22" t="s">
        <v>5792</v>
      </c>
      <c r="I2684" s="22"/>
      <c r="J2684" s="22" t="s">
        <v>34</v>
      </c>
      <c r="K2684" s="22" t="s">
        <v>35</v>
      </c>
      <c r="L2684" s="24" t="s">
        <v>5793</v>
      </c>
      <c r="M2684" s="17" t="str">
        <f aca="false">IF(COUNTIF(поверки!$H$6:$H$3175,поверки!$H2684)&gt;1,"Дубликат","")</f>
        <v/>
      </c>
      <c r="N2684" s="17" t="str">
        <f aca="false">IF(COUNTIF(поверки!$L$6:$L$3175,поверки!$L2684)&gt;1,"Дубликат","")</f>
        <v/>
      </c>
      <c r="O2684" s="18" t="n">
        <v>2679</v>
      </c>
      <c r="P2684" s="17" t="str">
        <f aca="false">CONCATENATE(TEXT(MONTH(поверки!$G2684),"00"),"/",TEXT(поверки!$O2684,"000"), "/",TEXT(YEAR(поверки!$G2684)-2000,"00"))</f>
        <v>04/2679/25</v>
      </c>
      <c r="Q2684" s="17" t="str">
        <f aca="false">VLOOKUP(поверки!$F2684,'соответстиви ОТ типу'!$K$4:$M$344,2,FALSE())</f>
        <v>Преобразователь давления</v>
      </c>
      <c r="R2684" s="17" t="s">
        <v>37</v>
      </c>
      <c r="S2684" s="17" t="s">
        <v>65</v>
      </c>
      <c r="T2684" s="17" t="n">
        <v>7</v>
      </c>
      <c r="U2684" s="19" t="n">
        <f aca="false">VLOOKUP(поверки!$T2684,'Акты п-п'!$C$5:$I$57,2,FALSE())</f>
        <v>45768</v>
      </c>
      <c r="V2684" s="19" t="n">
        <f aca="false">VLOOKUP(поверки!$T2684,'Акты п-п'!$C$5:$I$57,3,FALSE())</f>
        <v>45772</v>
      </c>
      <c r="W2684" s="17" t="str">
        <f aca="false">VLOOKUP(поверки!$T2684,'Акты п-п'!$C$5:$I$57,5,FALSE())</f>
        <v>Кадыков П.Ю.</v>
      </c>
      <c r="X2684" s="17" t="n">
        <f aca="false">поверки!$G2684-поверки!$U2684</f>
        <v>3</v>
      </c>
      <c r="Y2684" s="17" t="n">
        <f aca="false">поверки!$V2684-поверки!$G2684</f>
        <v>1</v>
      </c>
      <c r="Z2684" s="17" t="str">
        <f aca="false">CONCATENATE(поверки!$Q2684," ",поверки!$S2684," номер ",поверки!$H2684)</f>
        <v>Преобразователь давления EJX 530A номер 91J604340</v>
      </c>
    </row>
    <row r="2685" customFormat="false" ht="17.9" hidden="true" customHeight="false" outlineLevel="0" collapsed="false">
      <c r="B2685" s="21" t="s">
        <v>198</v>
      </c>
      <c r="C2685" s="22" t="s">
        <v>30</v>
      </c>
      <c r="D2685" s="22" t="s">
        <v>31</v>
      </c>
      <c r="E2685" s="22"/>
      <c r="F2685" s="22" t="s">
        <v>207</v>
      </c>
      <c r="G2685" s="23" t="n">
        <v>45771</v>
      </c>
      <c r="H2685" s="22" t="s">
        <v>5794</v>
      </c>
      <c r="I2685" s="22"/>
      <c r="J2685" s="22" t="s">
        <v>34</v>
      </c>
      <c r="K2685" s="22" t="s">
        <v>35</v>
      </c>
      <c r="L2685" s="24" t="s">
        <v>5795</v>
      </c>
      <c r="M2685" s="17" t="str">
        <f aca="false">IF(COUNTIF(поверки!$H$6:$H$3175,поверки!$H2685)&gt;1,"Дубликат","")</f>
        <v/>
      </c>
      <c r="N2685" s="17" t="str">
        <f aca="false">IF(COUNTIF(поверки!$L$6:$L$3175,поверки!$L2685)&gt;1,"Дубликат","")</f>
        <v/>
      </c>
      <c r="O2685" s="18" t="n">
        <v>2680</v>
      </c>
      <c r="P2685" s="17" t="str">
        <f aca="false">CONCATENATE(TEXT(MONTH(поверки!$G2685),"00"),"/",TEXT(поверки!$O2685,"000"), "/",TEXT(YEAR(поверки!$G2685)-2000,"00"))</f>
        <v>04/2680/25</v>
      </c>
      <c r="Q2685" s="17" t="str">
        <f aca="false">VLOOKUP(поверки!$F2685,'соответстиви ОТ типу'!$K$4:$M$344,2,FALSE())</f>
        <v>Преобразователь давления</v>
      </c>
      <c r="R2685" s="17" t="s">
        <v>37</v>
      </c>
      <c r="S2685" s="17" t="s">
        <v>65</v>
      </c>
      <c r="T2685" s="17" t="n">
        <v>7</v>
      </c>
      <c r="U2685" s="19" t="n">
        <f aca="false">VLOOKUP(поверки!$T2685,'Акты п-п'!$C$5:$I$57,2,FALSE())</f>
        <v>45768</v>
      </c>
      <c r="V2685" s="19" t="n">
        <f aca="false">VLOOKUP(поверки!$T2685,'Акты п-п'!$C$5:$I$57,3,FALSE())</f>
        <v>45772</v>
      </c>
      <c r="W2685" s="17" t="str">
        <f aca="false">VLOOKUP(поверки!$T2685,'Акты п-п'!$C$5:$I$57,5,FALSE())</f>
        <v>Кадыков П.Ю.</v>
      </c>
      <c r="X2685" s="17" t="n">
        <f aca="false">поверки!$G2685-поверки!$U2685</f>
        <v>3</v>
      </c>
      <c r="Y2685" s="17" t="n">
        <f aca="false">поверки!$V2685-поверки!$G2685</f>
        <v>1</v>
      </c>
      <c r="Z2685" s="17" t="str">
        <f aca="false">CONCATENATE(поверки!$Q2685," ",поверки!$S2685," номер ",поверки!$H2685)</f>
        <v>Преобразователь давления EJX 530A номер 91J604303</v>
      </c>
    </row>
    <row r="2686" customFormat="false" ht="17.9" hidden="true" customHeight="false" outlineLevel="0" collapsed="false">
      <c r="B2686" s="21" t="s">
        <v>198</v>
      </c>
      <c r="C2686" s="22" t="s">
        <v>30</v>
      </c>
      <c r="D2686" s="22" t="s">
        <v>31</v>
      </c>
      <c r="E2686" s="22"/>
      <c r="F2686" s="22" t="s">
        <v>207</v>
      </c>
      <c r="G2686" s="23" t="n">
        <v>45771</v>
      </c>
      <c r="H2686" s="22" t="s">
        <v>5796</v>
      </c>
      <c r="I2686" s="22"/>
      <c r="J2686" s="22" t="s">
        <v>34</v>
      </c>
      <c r="K2686" s="22" t="s">
        <v>35</v>
      </c>
      <c r="L2686" s="24" t="s">
        <v>5797</v>
      </c>
      <c r="M2686" s="17" t="str">
        <f aca="false">IF(COUNTIF(поверки!$H$6:$H$3175,поверки!$H2686)&gt;1,"Дубликат","")</f>
        <v/>
      </c>
      <c r="N2686" s="17" t="str">
        <f aca="false">IF(COUNTIF(поверки!$L$6:$L$3175,поверки!$L2686)&gt;1,"Дубликат","")</f>
        <v/>
      </c>
      <c r="O2686" s="18" t="n">
        <v>2681</v>
      </c>
      <c r="P2686" s="17" t="str">
        <f aca="false">CONCATENATE(TEXT(MONTH(поверки!$G2686),"00"),"/",TEXT(поверки!$O2686,"000"), "/",TEXT(YEAR(поверки!$G2686)-2000,"00"))</f>
        <v>04/2681/25</v>
      </c>
      <c r="Q2686" s="17" t="str">
        <f aca="false">VLOOKUP(поверки!$F2686,'соответстиви ОТ типу'!$K$4:$M$344,2,FALSE())</f>
        <v>Преобразователь давления</v>
      </c>
      <c r="R2686" s="17" t="s">
        <v>37</v>
      </c>
      <c r="S2686" s="17" t="s">
        <v>2899</v>
      </c>
      <c r="T2686" s="17" t="n">
        <v>7</v>
      </c>
      <c r="U2686" s="19" t="n">
        <f aca="false">VLOOKUP(поверки!$T2686,'Акты п-п'!$C$5:$I$57,2,FALSE())</f>
        <v>45768</v>
      </c>
      <c r="V2686" s="19" t="n">
        <f aca="false">VLOOKUP(поверки!$T2686,'Акты п-п'!$C$5:$I$57,3,FALSE())</f>
        <v>45772</v>
      </c>
      <c r="W2686" s="17" t="str">
        <f aca="false">VLOOKUP(поверки!$T2686,'Акты п-п'!$C$5:$I$57,5,FALSE())</f>
        <v>Кадыков П.Ю.</v>
      </c>
      <c r="X2686" s="17" t="n">
        <f aca="false">поверки!$G2686-поверки!$U2686</f>
        <v>3</v>
      </c>
      <c r="Y2686" s="17" t="n">
        <f aca="false">поверки!$V2686-поверки!$G2686</f>
        <v>1</v>
      </c>
      <c r="Z2686" s="17" t="str">
        <f aca="false">CONCATENATE(поверки!$Q2686," ",поверки!$S2686," номер ",поверки!$H2686)</f>
        <v>Преобразователь давления EJX 110A номер 91J604421</v>
      </c>
    </row>
    <row r="2687" customFormat="false" ht="17.9" hidden="true" customHeight="false" outlineLevel="0" collapsed="false">
      <c r="B2687" s="21" t="s">
        <v>198</v>
      </c>
      <c r="C2687" s="22" t="s">
        <v>30</v>
      </c>
      <c r="D2687" s="22" t="s">
        <v>31</v>
      </c>
      <c r="E2687" s="22"/>
      <c r="F2687" s="22" t="s">
        <v>207</v>
      </c>
      <c r="G2687" s="23" t="n">
        <v>45771</v>
      </c>
      <c r="H2687" s="22" t="s">
        <v>5798</v>
      </c>
      <c r="I2687" s="22"/>
      <c r="J2687" s="22" t="s">
        <v>34</v>
      </c>
      <c r="K2687" s="22" t="s">
        <v>35</v>
      </c>
      <c r="L2687" s="24" t="s">
        <v>5799</v>
      </c>
      <c r="M2687" s="17" t="str">
        <f aca="false">IF(COUNTIF(поверки!$H$6:$H$3175,поверки!$H2687)&gt;1,"Дубликат","")</f>
        <v/>
      </c>
      <c r="N2687" s="17" t="str">
        <f aca="false">IF(COUNTIF(поверки!$L$6:$L$3175,поверки!$L2687)&gt;1,"Дубликат","")</f>
        <v/>
      </c>
      <c r="O2687" s="18" t="n">
        <v>2682</v>
      </c>
      <c r="P2687" s="17" t="str">
        <f aca="false">CONCATENATE(TEXT(MONTH(поверки!$G2687),"00"),"/",TEXT(поверки!$O2687,"000"), "/",TEXT(YEAR(поверки!$G2687)-2000,"00"))</f>
        <v>04/2682/25</v>
      </c>
      <c r="Q2687" s="17" t="str">
        <f aca="false">VLOOKUP(поверки!$F2687,'соответстиви ОТ типу'!$K$4:$M$344,2,FALSE())</f>
        <v>Преобразователь давления</v>
      </c>
      <c r="R2687" s="17" t="s">
        <v>37</v>
      </c>
      <c r="S2687" s="17" t="s">
        <v>2899</v>
      </c>
      <c r="T2687" s="17" t="n">
        <v>7</v>
      </c>
      <c r="U2687" s="19" t="n">
        <f aca="false">VLOOKUP(поверки!$T2687,'Акты п-п'!$C$5:$I$57,2,FALSE())</f>
        <v>45768</v>
      </c>
      <c r="V2687" s="19" t="n">
        <f aca="false">VLOOKUP(поверки!$T2687,'Акты п-п'!$C$5:$I$57,3,FALSE())</f>
        <v>45772</v>
      </c>
      <c r="W2687" s="17" t="str">
        <f aca="false">VLOOKUP(поверки!$T2687,'Акты п-п'!$C$5:$I$57,5,FALSE())</f>
        <v>Кадыков П.Ю.</v>
      </c>
      <c r="X2687" s="17" t="n">
        <f aca="false">поверки!$G2687-поверки!$U2687</f>
        <v>3</v>
      </c>
      <c r="Y2687" s="17" t="n">
        <f aca="false">поверки!$V2687-поверки!$G2687</f>
        <v>1</v>
      </c>
      <c r="Z2687" s="17" t="str">
        <f aca="false">CONCATENATE(поверки!$Q2687," ",поверки!$S2687," номер ",поверки!$H2687)</f>
        <v>Преобразователь давления EJX 110A номер 91J604418</v>
      </c>
    </row>
    <row r="2688" customFormat="false" ht="17.9" hidden="true" customHeight="false" outlineLevel="0" collapsed="false">
      <c r="B2688" s="21" t="s">
        <v>198</v>
      </c>
      <c r="C2688" s="22" t="s">
        <v>30</v>
      </c>
      <c r="D2688" s="22" t="s">
        <v>31</v>
      </c>
      <c r="E2688" s="22"/>
      <c r="F2688" s="22" t="s">
        <v>5800</v>
      </c>
      <c r="G2688" s="23" t="n">
        <v>45771</v>
      </c>
      <c r="H2688" s="22" t="s">
        <v>5801</v>
      </c>
      <c r="I2688" s="22"/>
      <c r="J2688" s="22" t="s">
        <v>34</v>
      </c>
      <c r="K2688" s="22" t="s">
        <v>35</v>
      </c>
      <c r="L2688" s="24" t="s">
        <v>5802</v>
      </c>
      <c r="M2688" s="17" t="str">
        <f aca="false">IF(COUNTIF(поверки!$H$6:$H$3175,поверки!$H2688)&gt;1,"Дубликат","")</f>
        <v/>
      </c>
      <c r="N2688" s="17" t="str">
        <f aca="false">IF(COUNTIF(поверки!$L$6:$L$3175,поверки!$L2688)&gt;1,"Дубликат","")</f>
        <v/>
      </c>
      <c r="O2688" s="18" t="n">
        <v>2683</v>
      </c>
      <c r="P2688" s="17" t="str">
        <f aca="false">CONCATENATE(TEXT(MONTH(поверки!$G2688),"00"),"/",TEXT(поверки!$O2688,"000"), "/",TEXT(YEAR(поверки!$G2688)-2000,"00"))</f>
        <v>04/2683/25</v>
      </c>
      <c r="Q2688" s="17" t="str">
        <f aca="false">VLOOKUP(поверки!$F2688,'соответстиви ОТ типу'!$K$4:$M$344,2,FALSE())</f>
        <v>Преобразователь давления</v>
      </c>
      <c r="R2688" s="17" t="s">
        <v>37</v>
      </c>
      <c r="S2688" s="17" t="s">
        <v>5803</v>
      </c>
      <c r="T2688" s="17" t="n">
        <v>7</v>
      </c>
      <c r="U2688" s="19" t="n">
        <f aca="false">VLOOKUP(поверки!$T2688,'Акты п-п'!$C$5:$I$57,2,FALSE())</f>
        <v>45768</v>
      </c>
      <c r="V2688" s="19" t="n">
        <f aca="false">VLOOKUP(поверки!$T2688,'Акты п-п'!$C$5:$I$57,3,FALSE())</f>
        <v>45772</v>
      </c>
      <c r="W2688" s="17" t="str">
        <f aca="false">VLOOKUP(поверки!$T2688,'Акты п-п'!$C$5:$I$57,5,FALSE())</f>
        <v>Кадыков П.Ю.</v>
      </c>
      <c r="X2688" s="17" t="n">
        <f aca="false">поверки!$G2688-поверки!$U2688</f>
        <v>3</v>
      </c>
      <c r="Y2688" s="17" t="n">
        <f aca="false">поверки!$V2688-поверки!$G2688</f>
        <v>1</v>
      </c>
      <c r="Z2688" s="17" t="str">
        <f aca="false">CONCATENATE(поверки!$Q2688," ",поверки!$S2688," номер ",поверки!$H2688)</f>
        <v>Преобразователь давления S-20 номер 1105ZNKV</v>
      </c>
    </row>
    <row r="2689" customFormat="false" ht="17.9" hidden="true" customHeight="false" outlineLevel="0" collapsed="false">
      <c r="B2689" s="21" t="s">
        <v>198</v>
      </c>
      <c r="C2689" s="22" t="s">
        <v>30</v>
      </c>
      <c r="D2689" s="22" t="s">
        <v>31</v>
      </c>
      <c r="E2689" s="22"/>
      <c r="F2689" s="22" t="s">
        <v>5800</v>
      </c>
      <c r="G2689" s="23" t="n">
        <v>45771</v>
      </c>
      <c r="H2689" s="22" t="s">
        <v>5804</v>
      </c>
      <c r="I2689" s="22"/>
      <c r="J2689" s="22" t="s">
        <v>34</v>
      </c>
      <c r="K2689" s="22" t="s">
        <v>35</v>
      </c>
      <c r="L2689" s="24" t="s">
        <v>5805</v>
      </c>
      <c r="M2689" s="17" t="str">
        <f aca="false">IF(COUNTIF(поверки!$H$6:$H$3175,поверки!$H2689)&gt;1,"Дубликат","")</f>
        <v/>
      </c>
      <c r="N2689" s="17" t="str">
        <f aca="false">IF(COUNTIF(поверки!$L$6:$L$3175,поверки!$L2689)&gt;1,"Дубликат","")</f>
        <v/>
      </c>
      <c r="O2689" s="18" t="n">
        <v>2684</v>
      </c>
      <c r="P2689" s="17" t="str">
        <f aca="false">CONCATENATE(TEXT(MONTH(поверки!$G2689),"00"),"/",TEXT(поверки!$O2689,"000"), "/",TEXT(YEAR(поверки!$G2689)-2000,"00"))</f>
        <v>04/2684/25</v>
      </c>
      <c r="Q2689" s="17" t="str">
        <f aca="false">VLOOKUP(поверки!$F2689,'соответстиви ОТ типу'!$K$4:$M$344,2,FALSE())</f>
        <v>Преобразователь давления</v>
      </c>
      <c r="R2689" s="17" t="s">
        <v>37</v>
      </c>
      <c r="S2689" s="17" t="s">
        <v>5803</v>
      </c>
      <c r="T2689" s="17" t="n">
        <v>7</v>
      </c>
      <c r="U2689" s="19" t="n">
        <f aca="false">VLOOKUP(поверки!$T2689,'Акты п-п'!$C$5:$I$57,2,FALSE())</f>
        <v>45768</v>
      </c>
      <c r="V2689" s="19" t="n">
        <f aca="false">VLOOKUP(поверки!$T2689,'Акты п-п'!$C$5:$I$57,3,FALSE())</f>
        <v>45772</v>
      </c>
      <c r="W2689" s="17" t="str">
        <f aca="false">VLOOKUP(поверки!$T2689,'Акты п-п'!$C$5:$I$57,5,FALSE())</f>
        <v>Кадыков П.Ю.</v>
      </c>
      <c r="X2689" s="17" t="n">
        <f aca="false">поверки!$G2689-поверки!$U2689</f>
        <v>3</v>
      </c>
      <c r="Y2689" s="17" t="n">
        <f aca="false">поверки!$V2689-поверки!$G2689</f>
        <v>1</v>
      </c>
      <c r="Z2689" s="17" t="str">
        <f aca="false">CONCATENATE(поверки!$Q2689," ",поверки!$S2689," номер ",поверки!$H2689)</f>
        <v>Преобразователь давления S-20 номер 1105ZNKT</v>
      </c>
    </row>
    <row r="2690" customFormat="false" ht="17.9" hidden="true" customHeight="false" outlineLevel="0" collapsed="false">
      <c r="B2690" s="21" t="s">
        <v>198</v>
      </c>
      <c r="C2690" s="22" t="s">
        <v>30</v>
      </c>
      <c r="D2690" s="22" t="s">
        <v>31</v>
      </c>
      <c r="E2690" s="22"/>
      <c r="F2690" s="22" t="s">
        <v>5806</v>
      </c>
      <c r="G2690" s="23" t="n">
        <v>45771</v>
      </c>
      <c r="H2690" s="22" t="s">
        <v>5807</v>
      </c>
      <c r="I2690" s="22"/>
      <c r="J2690" s="22" t="s">
        <v>34</v>
      </c>
      <c r="K2690" s="22" t="s">
        <v>35</v>
      </c>
      <c r="L2690" s="24" t="s">
        <v>5808</v>
      </c>
      <c r="M2690" s="17" t="str">
        <f aca="false">IF(COUNTIF(поверки!$H$6:$H$3175,поверки!$H2690)&gt;1,"Дубликат","")</f>
        <v/>
      </c>
      <c r="N2690" s="17" t="str">
        <f aca="false">IF(COUNTIF(поверки!$L$6:$L$3175,поверки!$L2690)&gt;1,"Дубликат","")</f>
        <v/>
      </c>
      <c r="O2690" s="18" t="n">
        <v>2685</v>
      </c>
      <c r="P2690" s="17" t="str">
        <f aca="false">CONCATENATE(TEXT(MONTH(поверки!$G2690),"00"),"/",TEXT(поверки!$O2690,"000"), "/",TEXT(YEAR(поверки!$G2690)-2000,"00"))</f>
        <v>04/2685/25</v>
      </c>
      <c r="Q2690" s="17" t="str">
        <f aca="false">VLOOKUP(поверки!$F2690,'соответстиви ОТ типу'!$K$4:$M$344,2,FALSE())</f>
        <v>Датчик давления</v>
      </c>
      <c r="R2690" s="17" t="s">
        <v>37</v>
      </c>
      <c r="S2690" s="17" t="s">
        <v>5809</v>
      </c>
      <c r="T2690" s="17" t="n">
        <v>7</v>
      </c>
      <c r="U2690" s="19" t="n">
        <f aca="false">VLOOKUP(поверки!$T2690,'Акты п-п'!$C$5:$I$57,2,FALSE())</f>
        <v>45768</v>
      </c>
      <c r="V2690" s="19" t="n">
        <f aca="false">VLOOKUP(поверки!$T2690,'Акты п-п'!$C$5:$I$57,3,FALSE())</f>
        <v>45772</v>
      </c>
      <c r="W2690" s="17" t="str">
        <f aca="false">VLOOKUP(поверки!$T2690,'Акты п-п'!$C$5:$I$57,5,FALSE())</f>
        <v>Кадыков П.Ю.</v>
      </c>
      <c r="X2690" s="17" t="n">
        <f aca="false">поверки!$G2690-поверки!$U2690</f>
        <v>3</v>
      </c>
      <c r="Y2690" s="17" t="n">
        <f aca="false">поверки!$V2690-поверки!$G2690</f>
        <v>1</v>
      </c>
      <c r="Z2690" s="17" t="str">
        <f aca="false">CONCATENATE(поверки!$Q2690," ",поверки!$S2690," номер ",поверки!$H2690)</f>
        <v>Датчик давления 2051CD1 номер 9439072</v>
      </c>
    </row>
    <row r="2691" customFormat="false" ht="17.9" hidden="true" customHeight="false" outlineLevel="0" collapsed="false">
      <c r="B2691" s="21" t="s">
        <v>198</v>
      </c>
      <c r="C2691" s="22" t="s">
        <v>30</v>
      </c>
      <c r="D2691" s="22" t="s">
        <v>31</v>
      </c>
      <c r="E2691" s="22"/>
      <c r="F2691" s="22" t="s">
        <v>5806</v>
      </c>
      <c r="G2691" s="23" t="n">
        <v>45771</v>
      </c>
      <c r="H2691" s="22" t="s">
        <v>5810</v>
      </c>
      <c r="I2691" s="22"/>
      <c r="J2691" s="22" t="s">
        <v>34</v>
      </c>
      <c r="K2691" s="22" t="s">
        <v>35</v>
      </c>
      <c r="L2691" s="24" t="s">
        <v>5811</v>
      </c>
      <c r="M2691" s="17" t="str">
        <f aca="false">IF(COUNTIF(поверки!$H$6:$H$3175,поверки!$H2691)&gt;1,"Дубликат","")</f>
        <v/>
      </c>
      <c r="N2691" s="17" t="str">
        <f aca="false">IF(COUNTIF(поверки!$L$6:$L$3175,поверки!$L2691)&gt;1,"Дубликат","")</f>
        <v/>
      </c>
      <c r="O2691" s="18" t="n">
        <v>2686</v>
      </c>
      <c r="P2691" s="17" t="str">
        <f aca="false">CONCATENATE(TEXT(MONTH(поверки!$G2691),"00"),"/",TEXT(поверки!$O2691,"000"), "/",TEXT(YEAR(поверки!$G2691)-2000,"00"))</f>
        <v>04/2686/25</v>
      </c>
      <c r="Q2691" s="17" t="str">
        <f aca="false">VLOOKUP(поверки!$F2691,'соответстиви ОТ типу'!$K$4:$M$344,2,FALSE())</f>
        <v>Датчик давления</v>
      </c>
      <c r="R2691" s="17" t="s">
        <v>42</v>
      </c>
      <c r="S2691" s="17" t="s">
        <v>5809</v>
      </c>
      <c r="T2691" s="17" t="n">
        <v>7</v>
      </c>
      <c r="U2691" s="19" t="n">
        <f aca="false">VLOOKUP(поверки!$T2691,'Акты п-п'!$C$5:$I$57,2,FALSE())</f>
        <v>45768</v>
      </c>
      <c r="V2691" s="19" t="n">
        <f aca="false">VLOOKUP(поверки!$T2691,'Акты п-п'!$C$5:$I$57,3,FALSE())</f>
        <v>45772</v>
      </c>
      <c r="W2691" s="17" t="str">
        <f aca="false">VLOOKUP(поверки!$T2691,'Акты п-п'!$C$5:$I$57,5,FALSE())</f>
        <v>Кадыков П.Ю.</v>
      </c>
      <c r="X2691" s="17" t="n">
        <f aca="false">поверки!$G2691-поверки!$U2691</f>
        <v>3</v>
      </c>
      <c r="Y2691" s="17" t="n">
        <f aca="false">поверки!$V2691-поверки!$G2691</f>
        <v>1</v>
      </c>
      <c r="Z2691" s="17" t="str">
        <f aca="false">CONCATENATE(поверки!$Q2691," ",поверки!$S2691," номер ",поверки!$H2691)</f>
        <v>Датчик давления 2051CD1 номер 9439073</v>
      </c>
    </row>
    <row r="2692" customFormat="false" ht="17.9" hidden="true" customHeight="false" outlineLevel="0" collapsed="false">
      <c r="B2692" s="21" t="s">
        <v>198</v>
      </c>
      <c r="C2692" s="22" t="s">
        <v>30</v>
      </c>
      <c r="D2692" s="22" t="s">
        <v>31</v>
      </c>
      <c r="E2692" s="22"/>
      <c r="F2692" s="22" t="s">
        <v>2118</v>
      </c>
      <c r="G2692" s="23" t="n">
        <v>45771</v>
      </c>
      <c r="H2692" s="22" t="s">
        <v>5812</v>
      </c>
      <c r="I2692" s="22"/>
      <c r="J2692" s="22" t="s">
        <v>34</v>
      </c>
      <c r="K2692" s="22" t="s">
        <v>35</v>
      </c>
      <c r="L2692" s="24" t="s">
        <v>5813</v>
      </c>
      <c r="M2692" s="17" t="str">
        <f aca="false">IF(COUNTIF(поверки!$H$6:$H$3175,поверки!$H2692)&gt;1,"Дубликат","")</f>
        <v/>
      </c>
      <c r="N2692" s="17" t="str">
        <f aca="false">IF(COUNTIF(поверки!$L$6:$L$3175,поверки!$L2692)&gt;1,"Дубликат","")</f>
        <v/>
      </c>
      <c r="O2692" s="18" t="n">
        <v>2687</v>
      </c>
      <c r="P2692" s="17" t="str">
        <f aca="false">CONCATENATE(TEXT(MONTH(поверки!$G2692),"00"),"/",TEXT(поверки!$O2692,"000"), "/",TEXT(YEAR(поверки!$G2692)-2000,"00"))</f>
        <v>04/2687/25</v>
      </c>
      <c r="Q2692" s="17" t="str">
        <f aca="false">VLOOKUP(поверки!$F2692,'соответстиви ОТ типу'!$K$4:$M$344,2,FALSE())</f>
        <v>Преобразователь давления</v>
      </c>
      <c r="R2692" s="17" t="s">
        <v>42</v>
      </c>
      <c r="S2692" s="17" t="s">
        <v>5814</v>
      </c>
      <c r="T2692" s="17" t="n">
        <v>7</v>
      </c>
      <c r="U2692" s="19" t="n">
        <f aca="false">VLOOKUP(поверки!$T2692,'Акты п-п'!$C$5:$I$57,2,FALSE())</f>
        <v>45768</v>
      </c>
      <c r="V2692" s="19" t="n">
        <f aca="false">VLOOKUP(поверки!$T2692,'Акты п-п'!$C$5:$I$57,3,FALSE())</f>
        <v>45772</v>
      </c>
      <c r="W2692" s="17" t="str">
        <f aca="false">VLOOKUP(поверки!$T2692,'Акты п-п'!$C$5:$I$57,5,FALSE())</f>
        <v>Кадыков П.Ю.</v>
      </c>
      <c r="X2692" s="17" t="n">
        <f aca="false">поверки!$G2692-поверки!$U2692</f>
        <v>3</v>
      </c>
      <c r="Y2692" s="17" t="n">
        <f aca="false">поверки!$V2692-поверки!$G2692</f>
        <v>1</v>
      </c>
      <c r="Z2692" s="17" t="str">
        <f aca="false">CONCATENATE(поверки!$Q2692," ",поверки!$S2692," номер ",поверки!$H2692)</f>
        <v>Преобразователь давления 3051CG4 номер 9559079</v>
      </c>
    </row>
    <row r="2693" customFormat="false" ht="17.9" hidden="true" customHeight="false" outlineLevel="0" collapsed="false">
      <c r="B2693" s="21" t="s">
        <v>198</v>
      </c>
      <c r="C2693" s="22" t="s">
        <v>30</v>
      </c>
      <c r="D2693" s="22" t="s">
        <v>31</v>
      </c>
      <c r="E2693" s="22"/>
      <c r="F2693" s="22" t="s">
        <v>2118</v>
      </c>
      <c r="G2693" s="23" t="n">
        <v>45771</v>
      </c>
      <c r="H2693" s="22" t="s">
        <v>5815</v>
      </c>
      <c r="I2693" s="22"/>
      <c r="J2693" s="22" t="s">
        <v>34</v>
      </c>
      <c r="K2693" s="22" t="s">
        <v>35</v>
      </c>
      <c r="L2693" s="24" t="s">
        <v>5816</v>
      </c>
      <c r="M2693" s="17" t="str">
        <f aca="false">IF(COUNTIF(поверки!$H$6:$H$3175,поверки!$H2693)&gt;1,"Дубликат","")</f>
        <v/>
      </c>
      <c r="N2693" s="17" t="str">
        <f aca="false">IF(COUNTIF(поверки!$L$6:$L$3175,поверки!$L2693)&gt;1,"Дубликат","")</f>
        <v/>
      </c>
      <c r="O2693" s="18" t="n">
        <v>2688</v>
      </c>
      <c r="P2693" s="17" t="str">
        <f aca="false">CONCATENATE(TEXT(MONTH(поверки!$G2693),"00"),"/",TEXT(поверки!$O2693,"000"), "/",TEXT(YEAR(поверки!$G2693)-2000,"00"))</f>
        <v>04/2688/25</v>
      </c>
      <c r="Q2693" s="17" t="str">
        <f aca="false">VLOOKUP(поверки!$F2693,'соответстиви ОТ типу'!$K$4:$M$344,2,FALSE())</f>
        <v>Преобразователь давления</v>
      </c>
      <c r="R2693" s="17" t="s">
        <v>42</v>
      </c>
      <c r="S2693" s="17" t="s">
        <v>5814</v>
      </c>
      <c r="T2693" s="17" t="n">
        <v>7</v>
      </c>
      <c r="U2693" s="19" t="n">
        <f aca="false">VLOOKUP(поверки!$T2693,'Акты п-п'!$C$5:$I$57,2,FALSE())</f>
        <v>45768</v>
      </c>
      <c r="V2693" s="19" t="n">
        <f aca="false">VLOOKUP(поверки!$T2693,'Акты п-п'!$C$5:$I$57,3,FALSE())</f>
        <v>45772</v>
      </c>
      <c r="W2693" s="17" t="str">
        <f aca="false">VLOOKUP(поверки!$T2693,'Акты п-п'!$C$5:$I$57,5,FALSE())</f>
        <v>Кадыков П.Ю.</v>
      </c>
      <c r="X2693" s="17" t="n">
        <f aca="false">поверки!$G2693-поверки!$U2693</f>
        <v>3</v>
      </c>
      <c r="Y2693" s="17" t="n">
        <f aca="false">поверки!$V2693-поверки!$G2693</f>
        <v>1</v>
      </c>
      <c r="Z2693" s="17" t="str">
        <f aca="false">CONCATENATE(поверки!$Q2693," ",поверки!$S2693," номер ",поверки!$H2693)</f>
        <v>Преобразователь давления 3051CG4 номер 9559077</v>
      </c>
    </row>
    <row r="2694" customFormat="false" ht="17.9" hidden="true" customHeight="false" outlineLevel="0" collapsed="false">
      <c r="B2694" s="21" t="s">
        <v>198</v>
      </c>
      <c r="C2694" s="22" t="s">
        <v>30</v>
      </c>
      <c r="D2694" s="22" t="s">
        <v>31</v>
      </c>
      <c r="E2694" s="22"/>
      <c r="F2694" s="22" t="s">
        <v>2118</v>
      </c>
      <c r="G2694" s="23" t="n">
        <v>45771</v>
      </c>
      <c r="H2694" s="22" t="s">
        <v>5817</v>
      </c>
      <c r="I2694" s="22"/>
      <c r="J2694" s="22" t="s">
        <v>34</v>
      </c>
      <c r="K2694" s="22" t="s">
        <v>35</v>
      </c>
      <c r="L2694" s="24" t="s">
        <v>5818</v>
      </c>
      <c r="M2694" s="17" t="str">
        <f aca="false">IF(COUNTIF(поверки!$H$6:$H$3175,поверки!$H2694)&gt;1,"Дубликат","")</f>
        <v/>
      </c>
      <c r="N2694" s="17" t="str">
        <f aca="false">IF(COUNTIF(поверки!$L$6:$L$3175,поверки!$L2694)&gt;1,"Дубликат","")</f>
        <v/>
      </c>
      <c r="O2694" s="18" t="n">
        <v>2689</v>
      </c>
      <c r="P2694" s="17" t="str">
        <f aca="false">CONCATENATE(TEXT(MONTH(поверки!$G2694),"00"),"/",TEXT(поверки!$O2694,"000"), "/",TEXT(YEAR(поверки!$G2694)-2000,"00"))</f>
        <v>04/2689/25</v>
      </c>
      <c r="Q2694" s="17" t="str">
        <f aca="false">VLOOKUP(поверки!$F2694,'соответстиви ОТ типу'!$K$4:$M$344,2,FALSE())</f>
        <v>Преобразователь давления</v>
      </c>
      <c r="R2694" s="17" t="s">
        <v>42</v>
      </c>
      <c r="S2694" s="17" t="s">
        <v>5814</v>
      </c>
      <c r="T2694" s="17" t="n">
        <v>7</v>
      </c>
      <c r="U2694" s="19" t="n">
        <f aca="false">VLOOKUP(поверки!$T2694,'Акты п-п'!$C$5:$I$57,2,FALSE())</f>
        <v>45768</v>
      </c>
      <c r="V2694" s="19" t="n">
        <f aca="false">VLOOKUP(поверки!$T2694,'Акты п-п'!$C$5:$I$57,3,FALSE())</f>
        <v>45772</v>
      </c>
      <c r="W2694" s="17" t="str">
        <f aca="false">VLOOKUP(поверки!$T2694,'Акты п-п'!$C$5:$I$57,5,FALSE())</f>
        <v>Кадыков П.Ю.</v>
      </c>
      <c r="X2694" s="17" t="n">
        <f aca="false">поверки!$G2694-поверки!$U2694</f>
        <v>3</v>
      </c>
      <c r="Y2694" s="17" t="n">
        <f aca="false">поверки!$V2694-поверки!$G2694</f>
        <v>1</v>
      </c>
      <c r="Z2694" s="17" t="str">
        <f aca="false">CONCATENATE(поверки!$Q2694," ",поверки!$S2694," номер ",поверки!$H2694)</f>
        <v>Преобразователь давления 3051CG4 номер 9559078</v>
      </c>
    </row>
    <row r="2695" customFormat="false" ht="17.9" hidden="true" customHeight="false" outlineLevel="0" collapsed="false">
      <c r="B2695" s="21" t="s">
        <v>198</v>
      </c>
      <c r="C2695" s="22" t="s">
        <v>30</v>
      </c>
      <c r="D2695" s="22" t="s">
        <v>31</v>
      </c>
      <c r="E2695" s="22"/>
      <c r="F2695" s="22" t="s">
        <v>2118</v>
      </c>
      <c r="G2695" s="23" t="n">
        <v>45771</v>
      </c>
      <c r="H2695" s="22" t="s">
        <v>5819</v>
      </c>
      <c r="I2695" s="22"/>
      <c r="J2695" s="22" t="s">
        <v>34</v>
      </c>
      <c r="K2695" s="22" t="s">
        <v>35</v>
      </c>
      <c r="L2695" s="24" t="s">
        <v>5820</v>
      </c>
      <c r="M2695" s="17" t="str">
        <f aca="false">IF(COUNTIF(поверки!$H$6:$H$3175,поверки!$H2695)&gt;1,"Дубликат","")</f>
        <v/>
      </c>
      <c r="N2695" s="17" t="str">
        <f aca="false">IF(COUNTIF(поверки!$L$6:$L$3175,поверки!$L2695)&gt;1,"Дубликат","")</f>
        <v/>
      </c>
      <c r="O2695" s="18" t="n">
        <v>2690</v>
      </c>
      <c r="P2695" s="17" t="str">
        <f aca="false">CONCATENATE(TEXT(MONTH(поверки!$G2695),"00"),"/",TEXT(поверки!$O2695,"000"), "/",TEXT(YEAR(поверки!$G2695)-2000,"00"))</f>
        <v>04/2690/25</v>
      </c>
      <c r="Q2695" s="17" t="str">
        <f aca="false">VLOOKUP(поверки!$F2695,'соответстиви ОТ типу'!$K$4:$M$344,2,FALSE())</f>
        <v>Преобразователь давления</v>
      </c>
      <c r="R2695" s="17" t="s">
        <v>42</v>
      </c>
      <c r="S2695" s="17" t="s">
        <v>5821</v>
      </c>
      <c r="T2695" s="17" t="n">
        <v>7</v>
      </c>
      <c r="U2695" s="19" t="n">
        <f aca="false">VLOOKUP(поверки!$T2695,'Акты п-п'!$C$5:$I$57,2,FALSE())</f>
        <v>45768</v>
      </c>
      <c r="V2695" s="19" t="n">
        <f aca="false">VLOOKUP(поверки!$T2695,'Акты п-п'!$C$5:$I$57,3,FALSE())</f>
        <v>45772</v>
      </c>
      <c r="W2695" s="17" t="str">
        <f aca="false">VLOOKUP(поверки!$T2695,'Акты п-п'!$C$5:$I$57,5,FALSE())</f>
        <v>Кадыков П.Ю.</v>
      </c>
      <c r="X2695" s="17" t="n">
        <f aca="false">поверки!$G2695-поверки!$U2695</f>
        <v>3</v>
      </c>
      <c r="Y2695" s="17" t="n">
        <f aca="false">поверки!$V2695-поверки!$G2695</f>
        <v>1</v>
      </c>
      <c r="Z2695" s="17" t="str">
        <f aca="false">CONCATENATE(поверки!$Q2695," ",поверки!$S2695," номер ",поверки!$H2695)</f>
        <v>Преобразователь давления 3051CD4 номер 9559081</v>
      </c>
    </row>
    <row r="2696" customFormat="false" ht="17.9" hidden="true" customHeight="false" outlineLevel="0" collapsed="false">
      <c r="B2696" s="21" t="s">
        <v>198</v>
      </c>
      <c r="C2696" s="22" t="s">
        <v>30</v>
      </c>
      <c r="D2696" s="22" t="s">
        <v>31</v>
      </c>
      <c r="E2696" s="22"/>
      <c r="F2696" s="22" t="s">
        <v>2118</v>
      </c>
      <c r="G2696" s="23" t="n">
        <v>45771</v>
      </c>
      <c r="H2696" s="22" t="s">
        <v>5822</v>
      </c>
      <c r="I2696" s="22"/>
      <c r="J2696" s="22" t="s">
        <v>34</v>
      </c>
      <c r="K2696" s="22" t="s">
        <v>35</v>
      </c>
      <c r="L2696" s="24" t="s">
        <v>5823</v>
      </c>
      <c r="M2696" s="17" t="str">
        <f aca="false">IF(COUNTIF(поверки!$H$6:$H$3175,поверки!$H2696)&gt;1,"Дубликат","")</f>
        <v/>
      </c>
      <c r="N2696" s="17" t="str">
        <f aca="false">IF(COUNTIF(поверки!$L$6:$L$3175,поверки!$L2696)&gt;1,"Дубликат","")</f>
        <v/>
      </c>
      <c r="O2696" s="18" t="n">
        <v>2691</v>
      </c>
      <c r="P2696" s="17" t="str">
        <f aca="false">CONCATENATE(TEXT(MONTH(поверки!$G2696),"00"),"/",TEXT(поверки!$O2696,"000"), "/",TEXT(YEAR(поверки!$G2696)-2000,"00"))</f>
        <v>04/2691/25</v>
      </c>
      <c r="Q2696" s="17" t="str">
        <f aca="false">VLOOKUP(поверки!$F2696,'соответстиви ОТ типу'!$K$4:$M$344,2,FALSE())</f>
        <v>Преобразователь давления</v>
      </c>
      <c r="R2696" s="17" t="s">
        <v>42</v>
      </c>
      <c r="S2696" s="17" t="s">
        <v>5821</v>
      </c>
      <c r="T2696" s="17" t="n">
        <v>7</v>
      </c>
      <c r="U2696" s="19" t="n">
        <f aca="false">VLOOKUP(поверки!$T2696,'Акты п-п'!$C$5:$I$57,2,FALSE())</f>
        <v>45768</v>
      </c>
      <c r="V2696" s="19" t="n">
        <f aca="false">VLOOKUP(поверки!$T2696,'Акты п-п'!$C$5:$I$57,3,FALSE())</f>
        <v>45772</v>
      </c>
      <c r="W2696" s="17" t="str">
        <f aca="false">VLOOKUP(поверки!$T2696,'Акты п-п'!$C$5:$I$57,5,FALSE())</f>
        <v>Кадыков П.Ю.</v>
      </c>
      <c r="X2696" s="17" t="n">
        <f aca="false">поверки!$G2696-поверки!$U2696</f>
        <v>3</v>
      </c>
      <c r="Y2696" s="17" t="n">
        <f aca="false">поверки!$V2696-поверки!$G2696</f>
        <v>1</v>
      </c>
      <c r="Z2696" s="17" t="str">
        <f aca="false">CONCATENATE(поверки!$Q2696," ",поверки!$S2696," номер ",поверки!$H2696)</f>
        <v>Преобразователь давления 3051CD4 номер 9559082</v>
      </c>
    </row>
    <row r="2697" customFormat="false" ht="17.9" hidden="true" customHeight="false" outlineLevel="0" collapsed="false">
      <c r="B2697" s="21" t="s">
        <v>198</v>
      </c>
      <c r="C2697" s="22" t="s">
        <v>30</v>
      </c>
      <c r="D2697" s="22" t="s">
        <v>31</v>
      </c>
      <c r="E2697" s="22"/>
      <c r="F2697" s="22" t="s">
        <v>2118</v>
      </c>
      <c r="G2697" s="23" t="n">
        <v>45771</v>
      </c>
      <c r="H2697" s="22" t="s">
        <v>5824</v>
      </c>
      <c r="I2697" s="22"/>
      <c r="J2697" s="22" t="s">
        <v>34</v>
      </c>
      <c r="K2697" s="22" t="s">
        <v>35</v>
      </c>
      <c r="L2697" s="24" t="s">
        <v>5825</v>
      </c>
      <c r="M2697" s="17" t="str">
        <f aca="false">IF(COUNTIF(поверки!$H$6:$H$3175,поверки!$H2697)&gt;1,"Дубликат","")</f>
        <v/>
      </c>
      <c r="N2697" s="17" t="str">
        <f aca="false">IF(COUNTIF(поверки!$L$6:$L$3175,поверки!$L2697)&gt;1,"Дубликат","")</f>
        <v/>
      </c>
      <c r="O2697" s="18" t="n">
        <v>2692</v>
      </c>
      <c r="P2697" s="17" t="str">
        <f aca="false">CONCATENATE(TEXT(MONTH(поверки!$G2697),"00"),"/",TEXT(поверки!$O2697,"000"), "/",TEXT(YEAR(поверки!$G2697)-2000,"00"))</f>
        <v>04/2692/25</v>
      </c>
      <c r="Q2697" s="17" t="str">
        <f aca="false">VLOOKUP(поверки!$F2697,'соответстиви ОТ типу'!$K$4:$M$344,2,FALSE())</f>
        <v>Преобразователь давления</v>
      </c>
      <c r="R2697" s="17" t="s">
        <v>42</v>
      </c>
      <c r="S2697" s="17" t="s">
        <v>5826</v>
      </c>
      <c r="T2697" s="17" t="n">
        <v>7</v>
      </c>
      <c r="U2697" s="19" t="n">
        <f aca="false">VLOOKUP(поверки!$T2697,'Акты п-п'!$C$5:$I$57,2,FALSE())</f>
        <v>45768</v>
      </c>
      <c r="V2697" s="19" t="n">
        <f aca="false">VLOOKUP(поверки!$T2697,'Акты п-п'!$C$5:$I$57,3,FALSE())</f>
        <v>45772</v>
      </c>
      <c r="W2697" s="17" t="str">
        <f aca="false">VLOOKUP(поверки!$T2697,'Акты п-п'!$C$5:$I$57,5,FALSE())</f>
        <v>Кадыков П.Ю.</v>
      </c>
      <c r="X2697" s="17" t="n">
        <f aca="false">поверки!$G2697-поверки!$U2697</f>
        <v>3</v>
      </c>
      <c r="Y2697" s="17" t="n">
        <f aca="false">поверки!$V2697-поверки!$G2697</f>
        <v>1</v>
      </c>
      <c r="Z2697" s="17" t="str">
        <f aca="false">CONCATENATE(поверки!$Q2697," ",поверки!$S2697," номер ",поверки!$H2697)</f>
        <v>Преобразователь давления 3051CG5 номер 9498264</v>
      </c>
    </row>
    <row r="2698" customFormat="false" ht="17.9" hidden="true" customHeight="false" outlineLevel="0" collapsed="false">
      <c r="B2698" s="21" t="s">
        <v>198</v>
      </c>
      <c r="C2698" s="22" t="s">
        <v>30</v>
      </c>
      <c r="D2698" s="22" t="s">
        <v>31</v>
      </c>
      <c r="E2698" s="22"/>
      <c r="F2698" s="22" t="s">
        <v>2118</v>
      </c>
      <c r="G2698" s="23" t="n">
        <v>45771</v>
      </c>
      <c r="H2698" s="22" t="s">
        <v>5827</v>
      </c>
      <c r="I2698" s="22"/>
      <c r="J2698" s="22" t="s">
        <v>34</v>
      </c>
      <c r="K2698" s="22" t="s">
        <v>35</v>
      </c>
      <c r="L2698" s="24" t="s">
        <v>5828</v>
      </c>
      <c r="M2698" s="17" t="str">
        <f aca="false">IF(COUNTIF(поверки!$H$6:$H$3175,поверки!$H2698)&gt;1,"Дубликат","")</f>
        <v/>
      </c>
      <c r="N2698" s="17" t="str">
        <f aca="false">IF(COUNTIF(поверки!$L$6:$L$3175,поверки!$L2698)&gt;1,"Дубликат","")</f>
        <v/>
      </c>
      <c r="O2698" s="18" t="n">
        <v>2693</v>
      </c>
      <c r="P2698" s="17" t="str">
        <f aca="false">CONCATENATE(TEXT(MONTH(поверки!$G2698),"00"),"/",TEXT(поверки!$O2698,"000"), "/",TEXT(YEAR(поверки!$G2698)-2000,"00"))</f>
        <v>04/2693/25</v>
      </c>
      <c r="Q2698" s="17" t="str">
        <f aca="false">VLOOKUP(поверки!$F2698,'соответстиви ОТ типу'!$K$4:$M$344,2,FALSE())</f>
        <v>Преобразователь давления</v>
      </c>
      <c r="R2698" s="17" t="s">
        <v>42</v>
      </c>
      <c r="S2698" s="17" t="s">
        <v>5826</v>
      </c>
      <c r="T2698" s="17" t="n">
        <v>7</v>
      </c>
      <c r="U2698" s="19" t="n">
        <f aca="false">VLOOKUP(поверки!$T2698,'Акты п-п'!$C$5:$I$57,2,FALSE())</f>
        <v>45768</v>
      </c>
      <c r="V2698" s="19" t="n">
        <f aca="false">VLOOKUP(поверки!$T2698,'Акты п-п'!$C$5:$I$57,3,FALSE())</f>
        <v>45772</v>
      </c>
      <c r="W2698" s="17" t="str">
        <f aca="false">VLOOKUP(поверки!$T2698,'Акты п-п'!$C$5:$I$57,5,FALSE())</f>
        <v>Кадыков П.Ю.</v>
      </c>
      <c r="X2698" s="17" t="n">
        <f aca="false">поверки!$G2698-поверки!$U2698</f>
        <v>3</v>
      </c>
      <c r="Y2698" s="17" t="n">
        <f aca="false">поверки!$V2698-поверки!$G2698</f>
        <v>1</v>
      </c>
      <c r="Z2698" s="17" t="str">
        <f aca="false">CONCATENATE(поверки!$Q2698," ",поверки!$S2698," номер ",поверки!$H2698)</f>
        <v>Преобразователь давления 3051CG5 номер 9498265</v>
      </c>
    </row>
    <row r="2699" customFormat="false" ht="17.9" hidden="true" customHeight="false" outlineLevel="0" collapsed="false">
      <c r="B2699" s="21" t="s">
        <v>198</v>
      </c>
      <c r="C2699" s="22" t="s">
        <v>30</v>
      </c>
      <c r="D2699" s="22" t="s">
        <v>31</v>
      </c>
      <c r="E2699" s="22"/>
      <c r="F2699" s="22" t="s">
        <v>2118</v>
      </c>
      <c r="G2699" s="23" t="n">
        <v>45771</v>
      </c>
      <c r="H2699" s="22" t="s">
        <v>5829</v>
      </c>
      <c r="I2699" s="22"/>
      <c r="J2699" s="22" t="s">
        <v>34</v>
      </c>
      <c r="K2699" s="22" t="s">
        <v>35</v>
      </c>
      <c r="L2699" s="24" t="s">
        <v>5830</v>
      </c>
      <c r="M2699" s="17" t="str">
        <f aca="false">IF(COUNTIF(поверки!$H$6:$H$3175,поверки!$H2699)&gt;1,"Дубликат","")</f>
        <v/>
      </c>
      <c r="N2699" s="17" t="str">
        <f aca="false">IF(COUNTIF(поверки!$L$6:$L$3175,поверки!$L2699)&gt;1,"Дубликат","")</f>
        <v/>
      </c>
      <c r="O2699" s="18" t="n">
        <v>2694</v>
      </c>
      <c r="P2699" s="17" t="str">
        <f aca="false">CONCATENATE(TEXT(MONTH(поверки!$G2699),"00"),"/",TEXT(поверки!$O2699,"000"), "/",TEXT(YEAR(поверки!$G2699)-2000,"00"))</f>
        <v>04/2694/25</v>
      </c>
      <c r="Q2699" s="17" t="str">
        <f aca="false">VLOOKUP(поверки!$F2699,'соответстиви ОТ типу'!$K$4:$M$344,2,FALSE())</f>
        <v>Преобразователь давления</v>
      </c>
      <c r="R2699" s="17" t="s">
        <v>42</v>
      </c>
      <c r="S2699" s="17" t="s">
        <v>5826</v>
      </c>
      <c r="T2699" s="17" t="n">
        <v>7</v>
      </c>
      <c r="U2699" s="19" t="n">
        <f aca="false">VLOOKUP(поверки!$T2699,'Акты п-п'!$C$5:$I$57,2,FALSE())</f>
        <v>45768</v>
      </c>
      <c r="V2699" s="19" t="n">
        <f aca="false">VLOOKUP(поверки!$T2699,'Акты п-п'!$C$5:$I$57,3,FALSE())</f>
        <v>45772</v>
      </c>
      <c r="W2699" s="17" t="str">
        <f aca="false">VLOOKUP(поверки!$T2699,'Акты п-п'!$C$5:$I$57,5,FALSE())</f>
        <v>Кадыков П.Ю.</v>
      </c>
      <c r="X2699" s="17" t="n">
        <f aca="false">поверки!$G2699-поверки!$U2699</f>
        <v>3</v>
      </c>
      <c r="Y2699" s="17" t="n">
        <f aca="false">поверки!$V2699-поверки!$G2699</f>
        <v>1</v>
      </c>
      <c r="Z2699" s="17" t="str">
        <f aca="false">CONCATENATE(поверки!$Q2699," ",поверки!$S2699," номер ",поверки!$H2699)</f>
        <v>Преобразователь давления 3051CG5 номер 9498266</v>
      </c>
    </row>
    <row r="2700" customFormat="false" ht="17.9" hidden="true" customHeight="false" outlineLevel="0" collapsed="false">
      <c r="B2700" s="21" t="s">
        <v>198</v>
      </c>
      <c r="C2700" s="22" t="s">
        <v>30</v>
      </c>
      <c r="D2700" s="22" t="s">
        <v>31</v>
      </c>
      <c r="E2700" s="22"/>
      <c r="F2700" s="22" t="s">
        <v>2118</v>
      </c>
      <c r="G2700" s="23" t="n">
        <v>45771</v>
      </c>
      <c r="H2700" s="22" t="s">
        <v>5831</v>
      </c>
      <c r="I2700" s="22"/>
      <c r="J2700" s="22" t="s">
        <v>34</v>
      </c>
      <c r="K2700" s="22" t="s">
        <v>35</v>
      </c>
      <c r="L2700" s="24" t="s">
        <v>5832</v>
      </c>
      <c r="M2700" s="17" t="str">
        <f aca="false">IF(COUNTIF(поверки!$H$6:$H$3175,поверки!$H2700)&gt;1,"Дубликат","")</f>
        <v/>
      </c>
      <c r="N2700" s="17" t="str">
        <f aca="false">IF(COUNTIF(поверки!$L$6:$L$3175,поверки!$L2700)&gt;1,"Дубликат","")</f>
        <v/>
      </c>
      <c r="O2700" s="18" t="n">
        <v>2695</v>
      </c>
      <c r="P2700" s="17" t="str">
        <f aca="false">CONCATENATE(TEXT(MONTH(поверки!$G2700),"00"),"/",TEXT(поверки!$O2700,"000"), "/",TEXT(YEAR(поверки!$G2700)-2000,"00"))</f>
        <v>04/2695/25</v>
      </c>
      <c r="Q2700" s="17" t="str">
        <f aca="false">VLOOKUP(поверки!$F2700,'соответстиви ОТ типу'!$K$4:$M$344,2,FALSE())</f>
        <v>Преобразователь давления</v>
      </c>
      <c r="R2700" s="17" t="s">
        <v>42</v>
      </c>
      <c r="S2700" s="17" t="s">
        <v>5826</v>
      </c>
      <c r="T2700" s="17" t="n">
        <v>7</v>
      </c>
      <c r="U2700" s="19" t="n">
        <f aca="false">VLOOKUP(поверки!$T2700,'Акты п-п'!$C$5:$I$57,2,FALSE())</f>
        <v>45768</v>
      </c>
      <c r="V2700" s="19" t="n">
        <f aca="false">VLOOKUP(поверки!$T2700,'Акты п-п'!$C$5:$I$57,3,FALSE())</f>
        <v>45772</v>
      </c>
      <c r="W2700" s="17" t="str">
        <f aca="false">VLOOKUP(поверки!$T2700,'Акты п-п'!$C$5:$I$57,5,FALSE())</f>
        <v>Кадыков П.Ю.</v>
      </c>
      <c r="X2700" s="17" t="n">
        <f aca="false">поверки!$G2700-поверки!$U2700</f>
        <v>3</v>
      </c>
      <c r="Y2700" s="17" t="n">
        <f aca="false">поверки!$V2700-поверки!$G2700</f>
        <v>1</v>
      </c>
      <c r="Z2700" s="17" t="str">
        <f aca="false">CONCATENATE(поверки!$Q2700," ",поверки!$S2700," номер ",поверки!$H2700)</f>
        <v>Преобразователь давления 3051CG5 номер 9498257</v>
      </c>
    </row>
    <row r="2701" customFormat="false" ht="17.9" hidden="true" customHeight="false" outlineLevel="0" collapsed="false">
      <c r="B2701" s="21" t="s">
        <v>198</v>
      </c>
      <c r="C2701" s="22" t="s">
        <v>30</v>
      </c>
      <c r="D2701" s="22" t="s">
        <v>31</v>
      </c>
      <c r="E2701" s="22"/>
      <c r="F2701" s="22" t="s">
        <v>2118</v>
      </c>
      <c r="G2701" s="23" t="n">
        <v>45771</v>
      </c>
      <c r="H2701" s="22" t="s">
        <v>5833</v>
      </c>
      <c r="I2701" s="22"/>
      <c r="J2701" s="22" t="s">
        <v>34</v>
      </c>
      <c r="K2701" s="22" t="s">
        <v>35</v>
      </c>
      <c r="L2701" s="24" t="s">
        <v>5834</v>
      </c>
      <c r="M2701" s="17" t="str">
        <f aca="false">IF(COUNTIF(поверки!$H$6:$H$3175,поверки!$H2701)&gt;1,"Дубликат","")</f>
        <v/>
      </c>
      <c r="N2701" s="17" t="str">
        <f aca="false">IF(COUNTIF(поверки!$L$6:$L$3175,поверки!$L2701)&gt;1,"Дубликат","")</f>
        <v/>
      </c>
      <c r="O2701" s="18" t="n">
        <v>2696</v>
      </c>
      <c r="P2701" s="17" t="str">
        <f aca="false">CONCATENATE(TEXT(MONTH(поверки!$G2701),"00"),"/",TEXT(поверки!$O2701,"000"), "/",TEXT(YEAR(поверки!$G2701)-2000,"00"))</f>
        <v>04/2696/25</v>
      </c>
      <c r="Q2701" s="17" t="str">
        <f aca="false">VLOOKUP(поверки!$F2701,'соответстиви ОТ типу'!$K$4:$M$344,2,FALSE())</f>
        <v>Преобразователь давления</v>
      </c>
      <c r="R2701" s="17" t="s">
        <v>42</v>
      </c>
      <c r="S2701" s="17" t="s">
        <v>5826</v>
      </c>
      <c r="T2701" s="17" t="n">
        <v>7</v>
      </c>
      <c r="U2701" s="19" t="n">
        <f aca="false">VLOOKUP(поверки!$T2701,'Акты п-п'!$C$5:$I$57,2,FALSE())</f>
        <v>45768</v>
      </c>
      <c r="V2701" s="19" t="n">
        <f aca="false">VLOOKUP(поверки!$T2701,'Акты п-п'!$C$5:$I$57,3,FALSE())</f>
        <v>45772</v>
      </c>
      <c r="W2701" s="17" t="str">
        <f aca="false">VLOOKUP(поверки!$T2701,'Акты п-п'!$C$5:$I$57,5,FALSE())</f>
        <v>Кадыков П.Ю.</v>
      </c>
      <c r="X2701" s="17" t="n">
        <f aca="false">поверки!$G2701-поверки!$U2701</f>
        <v>3</v>
      </c>
      <c r="Y2701" s="17" t="n">
        <f aca="false">поверки!$V2701-поверки!$G2701</f>
        <v>1</v>
      </c>
      <c r="Z2701" s="17" t="str">
        <f aca="false">CONCATENATE(поверки!$Q2701," ",поверки!$S2701," номер ",поверки!$H2701)</f>
        <v>Преобразователь давления 3051CG5 номер 9498258</v>
      </c>
    </row>
    <row r="2702" customFormat="false" ht="17.9" hidden="true" customHeight="false" outlineLevel="0" collapsed="false">
      <c r="B2702" s="21" t="s">
        <v>198</v>
      </c>
      <c r="C2702" s="22" t="s">
        <v>30</v>
      </c>
      <c r="D2702" s="22" t="s">
        <v>31</v>
      </c>
      <c r="E2702" s="22"/>
      <c r="F2702" s="22" t="s">
        <v>2118</v>
      </c>
      <c r="G2702" s="23" t="n">
        <v>45771</v>
      </c>
      <c r="H2702" s="22" t="s">
        <v>5835</v>
      </c>
      <c r="I2702" s="22"/>
      <c r="J2702" s="22" t="s">
        <v>34</v>
      </c>
      <c r="K2702" s="22" t="s">
        <v>35</v>
      </c>
      <c r="L2702" s="24" t="s">
        <v>5836</v>
      </c>
      <c r="M2702" s="17" t="str">
        <f aca="false">IF(COUNTIF(поверки!$H$6:$H$3175,поверки!$H2702)&gt;1,"Дубликат","")</f>
        <v/>
      </c>
      <c r="N2702" s="17" t="str">
        <f aca="false">IF(COUNTIF(поверки!$L$6:$L$3175,поверки!$L2702)&gt;1,"Дубликат","")</f>
        <v/>
      </c>
      <c r="O2702" s="18" t="n">
        <v>2697</v>
      </c>
      <c r="P2702" s="17" t="str">
        <f aca="false">CONCATENATE(TEXT(MONTH(поверки!$G2702),"00"),"/",TEXT(поверки!$O2702,"000"), "/",TEXT(YEAR(поверки!$G2702)-2000,"00"))</f>
        <v>04/2697/25</v>
      </c>
      <c r="Q2702" s="17" t="str">
        <f aca="false">VLOOKUP(поверки!$F2702,'соответстиви ОТ типу'!$K$4:$M$344,2,FALSE())</f>
        <v>Преобразователь давления</v>
      </c>
      <c r="R2702" s="17" t="s">
        <v>42</v>
      </c>
      <c r="S2702" s="17" t="s">
        <v>5826</v>
      </c>
      <c r="T2702" s="17" t="n">
        <v>7</v>
      </c>
      <c r="U2702" s="19" t="n">
        <f aca="false">VLOOKUP(поверки!$T2702,'Акты п-п'!$C$5:$I$57,2,FALSE())</f>
        <v>45768</v>
      </c>
      <c r="V2702" s="19" t="n">
        <f aca="false">VLOOKUP(поверки!$T2702,'Акты п-п'!$C$5:$I$57,3,FALSE())</f>
        <v>45772</v>
      </c>
      <c r="W2702" s="17" t="str">
        <f aca="false">VLOOKUP(поверки!$T2702,'Акты п-п'!$C$5:$I$57,5,FALSE())</f>
        <v>Кадыков П.Ю.</v>
      </c>
      <c r="X2702" s="17" t="n">
        <f aca="false">поверки!$G2702-поверки!$U2702</f>
        <v>3</v>
      </c>
      <c r="Y2702" s="17" t="n">
        <f aca="false">поверки!$V2702-поверки!$G2702</f>
        <v>1</v>
      </c>
      <c r="Z2702" s="17" t="str">
        <f aca="false">CONCATENATE(поверки!$Q2702," ",поверки!$S2702," номер ",поверки!$H2702)</f>
        <v>Преобразователь давления 3051CG5 номер 9498259</v>
      </c>
    </row>
    <row r="2703" customFormat="false" ht="17.9" hidden="true" customHeight="false" outlineLevel="0" collapsed="false">
      <c r="B2703" s="21" t="s">
        <v>198</v>
      </c>
      <c r="C2703" s="22" t="s">
        <v>30</v>
      </c>
      <c r="D2703" s="22" t="s">
        <v>31</v>
      </c>
      <c r="E2703" s="22"/>
      <c r="F2703" s="22" t="s">
        <v>2118</v>
      </c>
      <c r="G2703" s="23" t="n">
        <v>45771</v>
      </c>
      <c r="H2703" s="22" t="s">
        <v>5837</v>
      </c>
      <c r="I2703" s="22"/>
      <c r="J2703" s="22" t="s">
        <v>34</v>
      </c>
      <c r="K2703" s="22" t="s">
        <v>35</v>
      </c>
      <c r="L2703" s="24" t="s">
        <v>5838</v>
      </c>
      <c r="M2703" s="17" t="str">
        <f aca="false">IF(COUNTIF(поверки!$H$6:$H$3175,поверки!$H2703)&gt;1,"Дубликат","")</f>
        <v/>
      </c>
      <c r="N2703" s="17" t="str">
        <f aca="false">IF(COUNTIF(поверки!$L$6:$L$3175,поверки!$L2703)&gt;1,"Дубликат","")</f>
        <v/>
      </c>
      <c r="O2703" s="18" t="n">
        <v>2698</v>
      </c>
      <c r="P2703" s="17" t="str">
        <f aca="false">CONCATENATE(TEXT(MONTH(поверки!$G2703),"00"),"/",TEXT(поверки!$O2703,"000"), "/",TEXT(YEAR(поверки!$G2703)-2000,"00"))</f>
        <v>04/2698/25</v>
      </c>
      <c r="Q2703" s="17" t="str">
        <f aca="false">VLOOKUP(поверки!$F2703,'соответстиви ОТ типу'!$K$4:$M$344,2,FALSE())</f>
        <v>Преобразователь давления</v>
      </c>
      <c r="R2703" s="17" t="s">
        <v>42</v>
      </c>
      <c r="S2703" s="17" t="s">
        <v>5826</v>
      </c>
      <c r="T2703" s="17" t="n">
        <v>7</v>
      </c>
      <c r="U2703" s="19" t="n">
        <f aca="false">VLOOKUP(поверки!$T2703,'Акты п-п'!$C$5:$I$57,2,FALSE())</f>
        <v>45768</v>
      </c>
      <c r="V2703" s="19" t="n">
        <f aca="false">VLOOKUP(поверки!$T2703,'Акты п-п'!$C$5:$I$57,3,FALSE())</f>
        <v>45772</v>
      </c>
      <c r="W2703" s="17" t="str">
        <f aca="false">VLOOKUP(поверки!$T2703,'Акты п-п'!$C$5:$I$57,5,FALSE())</f>
        <v>Кадыков П.Ю.</v>
      </c>
      <c r="X2703" s="17" t="n">
        <f aca="false">поверки!$G2703-поверки!$U2703</f>
        <v>3</v>
      </c>
      <c r="Y2703" s="17" t="n">
        <f aca="false">поверки!$V2703-поверки!$G2703</f>
        <v>1</v>
      </c>
      <c r="Z2703" s="17" t="str">
        <f aca="false">CONCATENATE(поверки!$Q2703," ",поверки!$S2703," номер ",поверки!$H2703)</f>
        <v>Преобразователь давления 3051CG5 номер 9498260</v>
      </c>
    </row>
    <row r="2704" customFormat="false" ht="17.9" hidden="true" customHeight="false" outlineLevel="0" collapsed="false">
      <c r="B2704" s="21" t="s">
        <v>198</v>
      </c>
      <c r="C2704" s="22" t="s">
        <v>30</v>
      </c>
      <c r="D2704" s="22" t="s">
        <v>31</v>
      </c>
      <c r="E2704" s="22"/>
      <c r="F2704" s="22" t="s">
        <v>2118</v>
      </c>
      <c r="G2704" s="23" t="n">
        <v>45771</v>
      </c>
      <c r="H2704" s="22" t="s">
        <v>5839</v>
      </c>
      <c r="I2704" s="22"/>
      <c r="J2704" s="22" t="s">
        <v>34</v>
      </c>
      <c r="K2704" s="22" t="s">
        <v>35</v>
      </c>
      <c r="L2704" s="24" t="s">
        <v>5840</v>
      </c>
      <c r="M2704" s="17" t="str">
        <f aca="false">IF(COUNTIF(поверки!$H$6:$H$3175,поверки!$H2704)&gt;1,"Дубликат","")</f>
        <v/>
      </c>
      <c r="N2704" s="17" t="str">
        <f aca="false">IF(COUNTIF(поверки!$L$6:$L$3175,поверки!$L2704)&gt;1,"Дубликат","")</f>
        <v/>
      </c>
      <c r="O2704" s="18" t="n">
        <v>2699</v>
      </c>
      <c r="P2704" s="17" t="str">
        <f aca="false">CONCATENATE(TEXT(MONTH(поверки!$G2704),"00"),"/",TEXT(поверки!$O2704,"000"), "/",TEXT(YEAR(поверки!$G2704)-2000,"00"))</f>
        <v>04/2699/25</v>
      </c>
      <c r="Q2704" s="17" t="str">
        <f aca="false">VLOOKUP(поверки!$F2704,'соответстиви ОТ типу'!$K$4:$M$344,2,FALSE())</f>
        <v>Преобразователь давления</v>
      </c>
      <c r="R2704" s="17" t="s">
        <v>42</v>
      </c>
      <c r="S2704" s="17" t="s">
        <v>5826</v>
      </c>
      <c r="T2704" s="17" t="n">
        <v>7</v>
      </c>
      <c r="U2704" s="19" t="n">
        <f aca="false">VLOOKUP(поверки!$T2704,'Акты п-п'!$C$5:$I$57,2,FALSE())</f>
        <v>45768</v>
      </c>
      <c r="V2704" s="19" t="n">
        <f aca="false">VLOOKUP(поверки!$T2704,'Акты п-п'!$C$5:$I$57,3,FALSE())</f>
        <v>45772</v>
      </c>
      <c r="W2704" s="17" t="str">
        <f aca="false">VLOOKUP(поверки!$T2704,'Акты п-п'!$C$5:$I$57,5,FALSE())</f>
        <v>Кадыков П.Ю.</v>
      </c>
      <c r="X2704" s="17" t="n">
        <f aca="false">поверки!$G2704-поверки!$U2704</f>
        <v>3</v>
      </c>
      <c r="Y2704" s="17" t="n">
        <f aca="false">поверки!$V2704-поверки!$G2704</f>
        <v>1</v>
      </c>
      <c r="Z2704" s="17" t="str">
        <f aca="false">CONCATENATE(поверки!$Q2704," ",поверки!$S2704," номер ",поверки!$H2704)</f>
        <v>Преобразователь давления 3051CG5 номер 9498261</v>
      </c>
    </row>
    <row r="2705" customFormat="false" ht="17.9" hidden="true" customHeight="false" outlineLevel="0" collapsed="false">
      <c r="B2705" s="21" t="s">
        <v>198</v>
      </c>
      <c r="C2705" s="22" t="s">
        <v>30</v>
      </c>
      <c r="D2705" s="22" t="s">
        <v>31</v>
      </c>
      <c r="E2705" s="22"/>
      <c r="F2705" s="22" t="s">
        <v>2118</v>
      </c>
      <c r="G2705" s="23" t="n">
        <v>45771</v>
      </c>
      <c r="H2705" s="22" t="s">
        <v>5841</v>
      </c>
      <c r="I2705" s="22"/>
      <c r="J2705" s="22" t="s">
        <v>34</v>
      </c>
      <c r="K2705" s="22" t="s">
        <v>35</v>
      </c>
      <c r="L2705" s="24" t="s">
        <v>5842</v>
      </c>
      <c r="M2705" s="17" t="str">
        <f aca="false">IF(COUNTIF(поверки!$H$6:$H$3175,поверки!$H2705)&gt;1,"Дубликат","")</f>
        <v/>
      </c>
      <c r="N2705" s="17" t="str">
        <f aca="false">IF(COUNTIF(поверки!$L$6:$L$3175,поверки!$L2705)&gt;1,"Дубликат","")</f>
        <v/>
      </c>
      <c r="O2705" s="18" t="n">
        <v>2700</v>
      </c>
      <c r="P2705" s="17" t="str">
        <f aca="false">CONCATENATE(TEXT(MONTH(поверки!$G2705),"00"),"/",TEXT(поверки!$O2705,"000"), "/",TEXT(YEAR(поверки!$G2705)-2000,"00"))</f>
        <v>04/2700/25</v>
      </c>
      <c r="Q2705" s="17" t="str">
        <f aca="false">VLOOKUP(поверки!$F2705,'соответстиви ОТ типу'!$K$4:$M$344,2,FALSE())</f>
        <v>Преобразователь давления</v>
      </c>
      <c r="R2705" s="17" t="s">
        <v>42</v>
      </c>
      <c r="S2705" s="17" t="s">
        <v>5826</v>
      </c>
      <c r="T2705" s="17" t="n">
        <v>7</v>
      </c>
      <c r="U2705" s="19" t="n">
        <f aca="false">VLOOKUP(поверки!$T2705,'Акты п-п'!$C$5:$I$57,2,FALSE())</f>
        <v>45768</v>
      </c>
      <c r="V2705" s="19" t="n">
        <f aca="false">VLOOKUP(поверки!$T2705,'Акты п-п'!$C$5:$I$57,3,FALSE())</f>
        <v>45772</v>
      </c>
      <c r="W2705" s="17" t="str">
        <f aca="false">VLOOKUP(поверки!$T2705,'Акты п-п'!$C$5:$I$57,5,FALSE())</f>
        <v>Кадыков П.Ю.</v>
      </c>
      <c r="X2705" s="17" t="n">
        <f aca="false">поверки!$G2705-поверки!$U2705</f>
        <v>3</v>
      </c>
      <c r="Y2705" s="17" t="n">
        <f aca="false">поверки!$V2705-поверки!$G2705</f>
        <v>1</v>
      </c>
      <c r="Z2705" s="17" t="str">
        <f aca="false">CONCATENATE(поверки!$Q2705," ",поверки!$S2705," номер ",поверки!$H2705)</f>
        <v>Преобразователь давления 3051CG5 номер 9498262</v>
      </c>
    </row>
    <row r="2706" customFormat="false" ht="17.9" hidden="true" customHeight="false" outlineLevel="0" collapsed="false">
      <c r="B2706" s="21" t="s">
        <v>198</v>
      </c>
      <c r="C2706" s="22" t="s">
        <v>30</v>
      </c>
      <c r="D2706" s="22" t="s">
        <v>31</v>
      </c>
      <c r="E2706" s="22"/>
      <c r="F2706" s="22" t="s">
        <v>2118</v>
      </c>
      <c r="G2706" s="23" t="n">
        <v>45771</v>
      </c>
      <c r="H2706" s="22" t="s">
        <v>5843</v>
      </c>
      <c r="I2706" s="22"/>
      <c r="J2706" s="22" t="s">
        <v>34</v>
      </c>
      <c r="K2706" s="22" t="s">
        <v>35</v>
      </c>
      <c r="L2706" s="24" t="s">
        <v>5844</v>
      </c>
      <c r="M2706" s="17" t="str">
        <f aca="false">IF(COUNTIF(поверки!$H$6:$H$3175,поверки!$H2706)&gt;1,"Дубликат","")</f>
        <v/>
      </c>
      <c r="N2706" s="17" t="str">
        <f aca="false">IF(COUNTIF(поверки!$L$6:$L$3175,поверки!$L2706)&gt;1,"Дубликат","")</f>
        <v/>
      </c>
      <c r="O2706" s="18" t="n">
        <v>2701</v>
      </c>
      <c r="P2706" s="17" t="str">
        <f aca="false">CONCATENATE(TEXT(MONTH(поверки!$G2706),"00"),"/",TEXT(поверки!$O2706,"000"), "/",TEXT(YEAR(поверки!$G2706)-2000,"00"))</f>
        <v>04/2701/25</v>
      </c>
      <c r="Q2706" s="17" t="str">
        <f aca="false">VLOOKUP(поверки!$F2706,'соответстиви ОТ типу'!$K$4:$M$344,2,FALSE())</f>
        <v>Преобразователь давления</v>
      </c>
      <c r="R2706" s="17" t="s">
        <v>42</v>
      </c>
      <c r="S2706" s="17" t="s">
        <v>5826</v>
      </c>
      <c r="T2706" s="17" t="n">
        <v>7</v>
      </c>
      <c r="U2706" s="19" t="n">
        <f aca="false">VLOOKUP(поверки!$T2706,'Акты п-п'!$C$5:$I$57,2,FALSE())</f>
        <v>45768</v>
      </c>
      <c r="V2706" s="19" t="n">
        <f aca="false">VLOOKUP(поверки!$T2706,'Акты п-п'!$C$5:$I$57,3,FALSE())</f>
        <v>45772</v>
      </c>
      <c r="W2706" s="17" t="str">
        <f aca="false">VLOOKUP(поверки!$T2706,'Акты п-п'!$C$5:$I$57,5,FALSE())</f>
        <v>Кадыков П.Ю.</v>
      </c>
      <c r="X2706" s="17" t="n">
        <f aca="false">поверки!$G2706-поверки!$U2706</f>
        <v>3</v>
      </c>
      <c r="Y2706" s="17" t="n">
        <f aca="false">поверки!$V2706-поверки!$G2706</f>
        <v>1</v>
      </c>
      <c r="Z2706" s="17" t="str">
        <f aca="false">CONCATENATE(поверки!$Q2706," ",поверки!$S2706," номер ",поверки!$H2706)</f>
        <v>Преобразователь давления 3051CG5 номер 9498263</v>
      </c>
    </row>
    <row r="2707" customFormat="false" ht="17.9" hidden="true" customHeight="false" outlineLevel="0" collapsed="false">
      <c r="B2707" s="21" t="s">
        <v>198</v>
      </c>
      <c r="C2707" s="22" t="s">
        <v>30</v>
      </c>
      <c r="D2707" s="22" t="s">
        <v>31</v>
      </c>
      <c r="E2707" s="22"/>
      <c r="F2707" s="22" t="s">
        <v>199</v>
      </c>
      <c r="G2707" s="23" t="n">
        <v>45771</v>
      </c>
      <c r="H2707" s="22" t="s">
        <v>5845</v>
      </c>
      <c r="I2707" s="22"/>
      <c r="J2707" s="22" t="s">
        <v>34</v>
      </c>
      <c r="K2707" s="22" t="s">
        <v>35</v>
      </c>
      <c r="L2707" s="24" t="s">
        <v>5846</v>
      </c>
      <c r="M2707" s="17" t="str">
        <f aca="false">IF(COUNTIF(поверки!$H$6:$H$3175,поверки!$H2707)&gt;1,"Дубликат","")</f>
        <v/>
      </c>
      <c r="N2707" s="17" t="str">
        <f aca="false">IF(COUNTIF(поверки!$L$6:$L$3175,поверки!$L2707)&gt;1,"Дубликат","")</f>
        <v/>
      </c>
      <c r="O2707" s="18" t="n">
        <v>2702</v>
      </c>
      <c r="P2707" s="17" t="str">
        <f aca="false">CONCATENATE(TEXT(MONTH(поверки!$G2707),"00"),"/",TEXT(поверки!$O2707,"000"), "/",TEXT(YEAR(поверки!$G2707)-2000,"00"))</f>
        <v>04/2702/25</v>
      </c>
      <c r="Q2707" s="17" t="str">
        <f aca="false">VLOOKUP(поверки!$F2707,'соответстиви ОТ типу'!$K$4:$M$344,2,FALSE())</f>
        <v>Преобразователь давления</v>
      </c>
      <c r="R2707" s="17" t="s">
        <v>42</v>
      </c>
      <c r="S2707" s="17" t="s">
        <v>202</v>
      </c>
      <c r="T2707" s="17" t="n">
        <v>7</v>
      </c>
      <c r="U2707" s="19" t="n">
        <f aca="false">VLOOKUP(поверки!$T2707,'Акты п-п'!$C$5:$I$57,2,FALSE())</f>
        <v>45768</v>
      </c>
      <c r="V2707" s="19" t="n">
        <f aca="false">VLOOKUP(поверки!$T2707,'Акты п-п'!$C$5:$I$57,3,FALSE())</f>
        <v>45772</v>
      </c>
      <c r="W2707" s="17" t="str">
        <f aca="false">VLOOKUP(поверки!$T2707,'Акты п-п'!$C$5:$I$57,5,FALSE())</f>
        <v>Кадыков П.Ю.</v>
      </c>
      <c r="X2707" s="17" t="n">
        <f aca="false">поверки!$G2707-поверки!$U2707</f>
        <v>3</v>
      </c>
      <c r="Y2707" s="17" t="n">
        <f aca="false">поверки!$V2707-поверки!$G2707</f>
        <v>1</v>
      </c>
      <c r="Z2707" s="17" t="str">
        <f aca="false">CONCATENATE(поверки!$Q2707," ",поверки!$S2707," номер ",поверки!$H2707)</f>
        <v>Преобразователь давления Метран-150CDR номер 0001221140</v>
      </c>
    </row>
    <row r="2708" customFormat="false" ht="17.9" hidden="true" customHeight="false" outlineLevel="0" collapsed="false">
      <c r="B2708" s="21" t="s">
        <v>198</v>
      </c>
      <c r="C2708" s="22" t="s">
        <v>30</v>
      </c>
      <c r="D2708" s="22" t="s">
        <v>31</v>
      </c>
      <c r="E2708" s="22"/>
      <c r="F2708" s="22" t="s">
        <v>199</v>
      </c>
      <c r="G2708" s="23" t="n">
        <v>45771</v>
      </c>
      <c r="H2708" s="22" t="s">
        <v>5847</v>
      </c>
      <c r="I2708" s="22"/>
      <c r="J2708" s="22" t="s">
        <v>34</v>
      </c>
      <c r="K2708" s="22" t="s">
        <v>35</v>
      </c>
      <c r="L2708" s="24" t="s">
        <v>5848</v>
      </c>
      <c r="M2708" s="17" t="str">
        <f aca="false">IF(COUNTIF(поверки!$H$6:$H$3175,поверки!$H2708)&gt;1,"Дубликат","")</f>
        <v/>
      </c>
      <c r="N2708" s="17" t="str">
        <f aca="false">IF(COUNTIF(поверки!$L$6:$L$3175,поверки!$L2708)&gt;1,"Дубликат","")</f>
        <v/>
      </c>
      <c r="O2708" s="18" t="n">
        <v>2703</v>
      </c>
      <c r="P2708" s="17" t="str">
        <f aca="false">CONCATENATE(TEXT(MONTH(поверки!$G2708),"00"),"/",TEXT(поверки!$O2708,"000"), "/",TEXT(YEAR(поверки!$G2708)-2000,"00"))</f>
        <v>04/2703/25</v>
      </c>
      <c r="Q2708" s="17" t="str">
        <f aca="false">VLOOKUP(поверки!$F2708,'соответстиви ОТ типу'!$K$4:$M$344,2,FALSE())</f>
        <v>Преобразователь давления</v>
      </c>
      <c r="R2708" s="17" t="s">
        <v>42</v>
      </c>
      <c r="S2708" s="17" t="s">
        <v>1817</v>
      </c>
      <c r="T2708" s="17" t="n">
        <v>7</v>
      </c>
      <c r="U2708" s="19" t="n">
        <f aca="false">VLOOKUP(поверки!$T2708,'Акты п-п'!$C$5:$I$57,2,FALSE())</f>
        <v>45768</v>
      </c>
      <c r="V2708" s="19" t="n">
        <f aca="false">VLOOKUP(поверки!$T2708,'Акты п-п'!$C$5:$I$57,3,FALSE())</f>
        <v>45772</v>
      </c>
      <c r="W2708" s="17" t="str">
        <f aca="false">VLOOKUP(поверки!$T2708,'Акты п-п'!$C$5:$I$57,5,FALSE())</f>
        <v>Кадыков П.Ю.</v>
      </c>
      <c r="X2708" s="17" t="n">
        <f aca="false">поверки!$G2708-поверки!$U2708</f>
        <v>3</v>
      </c>
      <c r="Y2708" s="17" t="n">
        <f aca="false">поверки!$V2708-поверки!$G2708</f>
        <v>1</v>
      </c>
      <c r="Z2708" s="17" t="str">
        <f aca="false">CONCATENATE(поверки!$Q2708," ",поверки!$S2708," номер ",поверки!$H2708)</f>
        <v>Преобразователь давления Метран-150TGR номер 0001220429</v>
      </c>
    </row>
    <row r="2709" customFormat="false" ht="17.9" hidden="true" customHeight="false" outlineLevel="0" collapsed="false">
      <c r="B2709" s="21" t="s">
        <v>198</v>
      </c>
      <c r="C2709" s="22" t="s">
        <v>30</v>
      </c>
      <c r="D2709" s="22" t="s">
        <v>31</v>
      </c>
      <c r="E2709" s="22"/>
      <c r="F2709" s="22" t="s">
        <v>199</v>
      </c>
      <c r="G2709" s="23" t="n">
        <v>45771</v>
      </c>
      <c r="H2709" s="22" t="s">
        <v>5849</v>
      </c>
      <c r="I2709" s="22"/>
      <c r="J2709" s="22" t="s">
        <v>34</v>
      </c>
      <c r="K2709" s="22" t="s">
        <v>35</v>
      </c>
      <c r="L2709" s="24" t="s">
        <v>5850</v>
      </c>
      <c r="M2709" s="17" t="str">
        <f aca="false">IF(COUNTIF(поверки!$H$6:$H$3175,поверки!$H2709)&gt;1,"Дубликат","")</f>
        <v/>
      </c>
      <c r="N2709" s="17" t="str">
        <f aca="false">IF(COUNTIF(поверки!$L$6:$L$3175,поверки!$L2709)&gt;1,"Дубликат","")</f>
        <v/>
      </c>
      <c r="O2709" s="18" t="n">
        <v>2704</v>
      </c>
      <c r="P2709" s="17" t="str">
        <f aca="false">CONCATENATE(TEXT(MONTH(поверки!$G2709),"00"),"/",TEXT(поверки!$O2709,"000"), "/",TEXT(YEAR(поверки!$G2709)-2000,"00"))</f>
        <v>04/2704/25</v>
      </c>
      <c r="Q2709" s="17" t="str">
        <f aca="false">VLOOKUP(поверки!$F2709,'соответстиви ОТ типу'!$K$4:$M$344,2,FALSE())</f>
        <v>Преобразователь давления</v>
      </c>
      <c r="R2709" s="17" t="s">
        <v>42</v>
      </c>
      <c r="S2709" s="17" t="s">
        <v>1817</v>
      </c>
      <c r="T2709" s="17" t="n">
        <v>7</v>
      </c>
      <c r="U2709" s="19" t="n">
        <f aca="false">VLOOKUP(поверки!$T2709,'Акты п-п'!$C$5:$I$57,2,FALSE())</f>
        <v>45768</v>
      </c>
      <c r="V2709" s="19" t="n">
        <f aca="false">VLOOKUP(поверки!$T2709,'Акты п-п'!$C$5:$I$57,3,FALSE())</f>
        <v>45772</v>
      </c>
      <c r="W2709" s="17" t="str">
        <f aca="false">VLOOKUP(поверки!$T2709,'Акты п-п'!$C$5:$I$57,5,FALSE())</f>
        <v>Кадыков П.Ю.</v>
      </c>
      <c r="X2709" s="17" t="n">
        <f aca="false">поверки!$G2709-поверки!$U2709</f>
        <v>3</v>
      </c>
      <c r="Y2709" s="17" t="n">
        <f aca="false">поверки!$V2709-поверки!$G2709</f>
        <v>1</v>
      </c>
      <c r="Z2709" s="17" t="str">
        <f aca="false">CONCATENATE(поверки!$Q2709," ",поверки!$S2709," номер ",поверки!$H2709)</f>
        <v>Преобразователь давления Метран-150TGR номер 0001220430</v>
      </c>
    </row>
    <row r="2710" customFormat="false" ht="17.9" hidden="true" customHeight="false" outlineLevel="0" collapsed="false">
      <c r="B2710" s="21" t="s">
        <v>198</v>
      </c>
      <c r="C2710" s="22" t="s">
        <v>30</v>
      </c>
      <c r="D2710" s="22" t="s">
        <v>31</v>
      </c>
      <c r="E2710" s="22"/>
      <c r="F2710" s="22" t="s">
        <v>207</v>
      </c>
      <c r="G2710" s="23" t="n">
        <v>45771</v>
      </c>
      <c r="H2710" s="22" t="s">
        <v>5851</v>
      </c>
      <c r="I2710" s="22"/>
      <c r="J2710" s="22" t="s">
        <v>34</v>
      </c>
      <c r="K2710" s="22" t="s">
        <v>35</v>
      </c>
      <c r="L2710" s="24" t="s">
        <v>5852</v>
      </c>
      <c r="M2710" s="17" t="str">
        <f aca="false">IF(COUNTIF(поверки!$H$6:$H$3175,поверки!$H2710)&gt;1,"Дубликат","")</f>
        <v/>
      </c>
      <c r="N2710" s="17" t="str">
        <f aca="false">IF(COUNTIF(поверки!$L$6:$L$3175,поверки!$L2710)&gt;1,"Дубликат","")</f>
        <v/>
      </c>
      <c r="O2710" s="18" t="n">
        <v>2705</v>
      </c>
      <c r="P2710" s="17" t="str">
        <f aca="false">CONCATENATE(TEXT(MONTH(поверки!$G2710),"00"),"/",TEXT(поверки!$O2710,"000"), "/",TEXT(YEAR(поверки!$G2710)-2000,"00"))</f>
        <v>04/2705/25</v>
      </c>
      <c r="Q2710" s="17" t="str">
        <f aca="false">VLOOKUP(поверки!$F2710,'соответстиви ОТ типу'!$K$4:$M$344,2,FALSE())</f>
        <v>Преобразователь давления</v>
      </c>
      <c r="R2710" s="17" t="s">
        <v>42</v>
      </c>
      <c r="S2710" s="17" t="s">
        <v>65</v>
      </c>
      <c r="T2710" s="17" t="n">
        <v>7</v>
      </c>
      <c r="U2710" s="19" t="n">
        <f aca="false">VLOOKUP(поверки!$T2710,'Акты п-п'!$C$5:$I$57,2,FALSE())</f>
        <v>45768</v>
      </c>
      <c r="V2710" s="19" t="n">
        <f aca="false">VLOOKUP(поверки!$T2710,'Акты п-п'!$C$5:$I$57,3,FALSE())</f>
        <v>45772</v>
      </c>
      <c r="W2710" s="17" t="str">
        <f aca="false">VLOOKUP(поверки!$T2710,'Акты п-п'!$C$5:$I$57,5,FALSE())</f>
        <v>Кадыков П.Ю.</v>
      </c>
      <c r="X2710" s="17" t="n">
        <f aca="false">поверки!$G2710-поверки!$U2710</f>
        <v>3</v>
      </c>
      <c r="Y2710" s="17" t="n">
        <f aca="false">поверки!$V2710-поверки!$G2710</f>
        <v>1</v>
      </c>
      <c r="Z2710" s="17" t="str">
        <f aca="false">CONCATENATE(поверки!$Q2710," ",поверки!$S2710," номер ",поверки!$H2710)</f>
        <v>Преобразователь давления EJX 530A номер 91J622048</v>
      </c>
    </row>
    <row r="2711" customFormat="false" ht="17.9" hidden="true" customHeight="false" outlineLevel="0" collapsed="false">
      <c r="B2711" s="21" t="s">
        <v>198</v>
      </c>
      <c r="C2711" s="22" t="s">
        <v>30</v>
      </c>
      <c r="D2711" s="22" t="s">
        <v>31</v>
      </c>
      <c r="E2711" s="22"/>
      <c r="F2711" s="22" t="s">
        <v>2761</v>
      </c>
      <c r="G2711" s="23" t="n">
        <v>45771</v>
      </c>
      <c r="H2711" s="22" t="s">
        <v>5853</v>
      </c>
      <c r="I2711" s="22"/>
      <c r="J2711" s="22" t="s">
        <v>34</v>
      </c>
      <c r="K2711" s="22" t="s">
        <v>35</v>
      </c>
      <c r="L2711" s="24" t="s">
        <v>5854</v>
      </c>
      <c r="M2711" s="17" t="str">
        <f aca="false">IF(COUNTIF(поверки!$H$6:$H$3175,поверки!$H2711)&gt;1,"Дубликат","")</f>
        <v/>
      </c>
      <c r="N2711" s="17" t="str">
        <f aca="false">IF(COUNTIF(поверки!$L$6:$L$3175,поверки!$L2711)&gt;1,"Дубликат","")</f>
        <v/>
      </c>
      <c r="O2711" s="18" t="n">
        <v>2706</v>
      </c>
      <c r="P2711" s="17" t="str">
        <f aca="false">CONCATENATE(TEXT(MONTH(поверки!$G2711),"00"),"/",TEXT(поверки!$O2711,"000"), "/",TEXT(YEAR(поверки!$G2711)-2000,"00"))</f>
        <v>04/2706/25</v>
      </c>
      <c r="Q2711" s="17" t="str">
        <f aca="false">VLOOKUP(поверки!$F2711,'соответстиви ОТ типу'!$K$4:$M$344,2,FALSE())</f>
        <v>Преобразователь давления</v>
      </c>
      <c r="R2711" s="17" t="s">
        <v>46</v>
      </c>
      <c r="S2711" s="17" t="s">
        <v>2764</v>
      </c>
      <c r="T2711" s="17" t="n">
        <v>7</v>
      </c>
      <c r="U2711" s="19" t="n">
        <f aca="false">VLOOKUP(поверки!$T2711,'Акты п-п'!$C$5:$I$57,2,FALSE())</f>
        <v>45768</v>
      </c>
      <c r="V2711" s="19" t="n">
        <f aca="false">VLOOKUP(поверки!$T2711,'Акты п-п'!$C$5:$I$57,3,FALSE())</f>
        <v>45772</v>
      </c>
      <c r="W2711" s="17" t="str">
        <f aca="false">VLOOKUP(поверки!$T2711,'Акты п-п'!$C$5:$I$57,5,FALSE())</f>
        <v>Кадыков П.Ю.</v>
      </c>
      <c r="X2711" s="17" t="n">
        <f aca="false">поверки!$G2711-поверки!$U2711</f>
        <v>3</v>
      </c>
      <c r="Y2711" s="17" t="n">
        <f aca="false">поверки!$V2711-поверки!$G2711</f>
        <v>1</v>
      </c>
      <c r="Z2711" s="17" t="str">
        <f aca="false">CONCATENATE(поверки!$Q2711," ",поверки!$S2711," номер ",поверки!$H2711)</f>
        <v>Преобразователь давления PC-28 номер 02134710</v>
      </c>
    </row>
    <row r="2712" customFormat="false" ht="17.9" hidden="true" customHeight="false" outlineLevel="0" collapsed="false">
      <c r="B2712" s="21" t="s">
        <v>198</v>
      </c>
      <c r="C2712" s="22" t="s">
        <v>30</v>
      </c>
      <c r="D2712" s="22" t="s">
        <v>31</v>
      </c>
      <c r="E2712" s="22"/>
      <c r="F2712" s="22" t="s">
        <v>2761</v>
      </c>
      <c r="G2712" s="23" t="n">
        <v>45771</v>
      </c>
      <c r="H2712" s="22" t="s">
        <v>5855</v>
      </c>
      <c r="I2712" s="22"/>
      <c r="J2712" s="22" t="s">
        <v>34</v>
      </c>
      <c r="K2712" s="22" t="s">
        <v>35</v>
      </c>
      <c r="L2712" s="24" t="s">
        <v>5856</v>
      </c>
      <c r="M2712" s="17" t="str">
        <f aca="false">IF(COUNTIF(поверки!$H$6:$H$3175,поверки!$H2712)&gt;1,"Дубликат","")</f>
        <v/>
      </c>
      <c r="N2712" s="17" t="str">
        <f aca="false">IF(COUNTIF(поверки!$L$6:$L$3175,поверки!$L2712)&gt;1,"Дубликат","")</f>
        <v/>
      </c>
      <c r="O2712" s="18" t="n">
        <v>2707</v>
      </c>
      <c r="P2712" s="17" t="str">
        <f aca="false">CONCATENATE(TEXT(MONTH(поверки!$G2712),"00"),"/",TEXT(поверки!$O2712,"000"), "/",TEXT(YEAR(поверки!$G2712)-2000,"00"))</f>
        <v>04/2707/25</v>
      </c>
      <c r="Q2712" s="17" t="str">
        <f aca="false">VLOOKUP(поверки!$F2712,'соответстиви ОТ типу'!$K$4:$M$344,2,FALSE())</f>
        <v>Преобразователь давления</v>
      </c>
      <c r="R2712" s="17" t="s">
        <v>46</v>
      </c>
      <c r="S2712" s="17" t="s">
        <v>2764</v>
      </c>
      <c r="T2712" s="17" t="n">
        <v>7</v>
      </c>
      <c r="U2712" s="19" t="n">
        <f aca="false">VLOOKUP(поверки!$T2712,'Акты п-п'!$C$5:$I$57,2,FALSE())</f>
        <v>45768</v>
      </c>
      <c r="V2712" s="19" t="n">
        <f aca="false">VLOOKUP(поверки!$T2712,'Акты п-п'!$C$5:$I$57,3,FALSE())</f>
        <v>45772</v>
      </c>
      <c r="W2712" s="17" t="str">
        <f aca="false">VLOOKUP(поверки!$T2712,'Акты п-п'!$C$5:$I$57,5,FALSE())</f>
        <v>Кадыков П.Ю.</v>
      </c>
      <c r="X2712" s="17" t="n">
        <f aca="false">поверки!$G2712-поверки!$U2712</f>
        <v>3</v>
      </c>
      <c r="Y2712" s="17" t="n">
        <f aca="false">поверки!$V2712-поверки!$G2712</f>
        <v>1</v>
      </c>
      <c r="Z2712" s="17" t="str">
        <f aca="false">CONCATENATE(поверки!$Q2712," ",поверки!$S2712," номер ",поверки!$H2712)</f>
        <v>Преобразователь давления PC-28 номер 02134201</v>
      </c>
    </row>
    <row r="2713" customFormat="false" ht="17.9" hidden="true" customHeight="false" outlineLevel="0" collapsed="false">
      <c r="B2713" s="21" t="s">
        <v>198</v>
      </c>
      <c r="C2713" s="22" t="s">
        <v>30</v>
      </c>
      <c r="D2713" s="22" t="s">
        <v>31</v>
      </c>
      <c r="E2713" s="22"/>
      <c r="F2713" s="22" t="s">
        <v>239</v>
      </c>
      <c r="G2713" s="23" t="n">
        <v>45771</v>
      </c>
      <c r="H2713" s="22" t="s">
        <v>5857</v>
      </c>
      <c r="I2713" s="22"/>
      <c r="J2713" s="22" t="s">
        <v>34</v>
      </c>
      <c r="K2713" s="22" t="s">
        <v>35</v>
      </c>
      <c r="L2713" s="24" t="s">
        <v>5858</v>
      </c>
      <c r="M2713" s="17" t="str">
        <f aca="false">IF(COUNTIF(поверки!$H$6:$H$3175,поверки!$H2713)&gt;1,"Дубликат","")</f>
        <v/>
      </c>
      <c r="N2713" s="17" t="str">
        <f aca="false">IF(COUNTIF(поверки!$L$6:$L$3175,поверки!$L2713)&gt;1,"Дубликат","")</f>
        <v/>
      </c>
      <c r="O2713" s="18" t="n">
        <v>2708</v>
      </c>
      <c r="P2713" s="17" t="str">
        <f aca="false">CONCATENATE(TEXT(MONTH(поверки!$G2713),"00"),"/",TEXT(поверки!$O2713,"000"), "/",TEXT(YEAR(поверки!$G2713)-2000,"00"))</f>
        <v>04/2708/25</v>
      </c>
      <c r="Q2713" s="17" t="str">
        <f aca="false">VLOOKUP(поверки!$F2713,'соответстиви ОТ типу'!$K$4:$M$344,2,FALSE())</f>
        <v>Преобразователь давления</v>
      </c>
      <c r="R2713" s="17" t="s">
        <v>46</v>
      </c>
      <c r="S2713" s="17" t="s">
        <v>5859</v>
      </c>
      <c r="T2713" s="17" t="n">
        <v>7</v>
      </c>
      <c r="U2713" s="19" t="n">
        <f aca="false">VLOOKUP(поверки!$T2713,'Акты п-п'!$C$5:$I$57,2,FALSE())</f>
        <v>45768</v>
      </c>
      <c r="V2713" s="19" t="n">
        <f aca="false">VLOOKUP(поверки!$T2713,'Акты п-п'!$C$5:$I$57,3,FALSE())</f>
        <v>45772</v>
      </c>
      <c r="W2713" s="17" t="str">
        <f aca="false">VLOOKUP(поверки!$T2713,'Акты п-п'!$C$5:$I$57,5,FALSE())</f>
        <v>Кадыков П.Ю.</v>
      </c>
      <c r="X2713" s="17" t="n">
        <f aca="false">поверки!$G2713-поверки!$U2713</f>
        <v>3</v>
      </c>
      <c r="Y2713" s="17" t="n">
        <f aca="false">поверки!$V2713-поверки!$G2713</f>
        <v>1</v>
      </c>
      <c r="Z2713" s="17" t="str">
        <f aca="false">CONCATENATE(поверки!$Q2713," ",поверки!$S2713," номер ",поверки!$H2713)</f>
        <v>Преобразователь давления АМ-2000-TG-5 номер 12215120964</v>
      </c>
    </row>
    <row r="2714" customFormat="false" ht="17.9" hidden="true" customHeight="false" outlineLevel="0" collapsed="false">
      <c r="B2714" s="21" t="s">
        <v>198</v>
      </c>
      <c r="C2714" s="22" t="s">
        <v>30</v>
      </c>
      <c r="D2714" s="22" t="s">
        <v>31</v>
      </c>
      <c r="E2714" s="22"/>
      <c r="F2714" s="22" t="s">
        <v>2761</v>
      </c>
      <c r="G2714" s="23" t="n">
        <v>45771</v>
      </c>
      <c r="H2714" s="22" t="s">
        <v>5860</v>
      </c>
      <c r="I2714" s="22"/>
      <c r="J2714" s="22" t="s">
        <v>34</v>
      </c>
      <c r="K2714" s="22" t="s">
        <v>35</v>
      </c>
      <c r="L2714" s="24" t="s">
        <v>5861</v>
      </c>
      <c r="M2714" s="17" t="str">
        <f aca="false">IF(COUNTIF(поверки!$H$6:$H$3175,поверки!$H2714)&gt;1,"Дубликат","")</f>
        <v/>
      </c>
      <c r="N2714" s="17" t="str">
        <f aca="false">IF(COUNTIF(поверки!$L$6:$L$3175,поверки!$L2714)&gt;1,"Дубликат","")</f>
        <v/>
      </c>
      <c r="O2714" s="18" t="n">
        <v>2709</v>
      </c>
      <c r="P2714" s="17" t="str">
        <f aca="false">CONCATENATE(TEXT(MONTH(поверки!$G2714),"00"),"/",TEXT(поверки!$O2714,"000"), "/",TEXT(YEAR(поверки!$G2714)-2000,"00"))</f>
        <v>04/2709/25</v>
      </c>
      <c r="Q2714" s="17" t="str">
        <f aca="false">VLOOKUP(поверки!$F2714,'соответстиви ОТ типу'!$K$4:$M$344,2,FALSE())</f>
        <v>Преобразователь давления</v>
      </c>
      <c r="R2714" s="17" t="s">
        <v>46</v>
      </c>
      <c r="S2714" s="17" t="s">
        <v>2764</v>
      </c>
      <c r="T2714" s="17" t="n">
        <v>7</v>
      </c>
      <c r="U2714" s="19" t="n">
        <f aca="false">VLOOKUP(поверки!$T2714,'Акты п-п'!$C$5:$I$57,2,FALSE())</f>
        <v>45768</v>
      </c>
      <c r="V2714" s="19" t="n">
        <f aca="false">VLOOKUP(поверки!$T2714,'Акты п-п'!$C$5:$I$57,3,FALSE())</f>
        <v>45772</v>
      </c>
      <c r="W2714" s="17" t="str">
        <f aca="false">VLOOKUP(поверки!$T2714,'Акты п-п'!$C$5:$I$57,5,FALSE())</f>
        <v>Кадыков П.Ю.</v>
      </c>
      <c r="X2714" s="17" t="n">
        <f aca="false">поверки!$G2714-поверки!$U2714</f>
        <v>3</v>
      </c>
      <c r="Y2714" s="17" t="n">
        <f aca="false">поверки!$V2714-поверки!$G2714</f>
        <v>1</v>
      </c>
      <c r="Z2714" s="17" t="str">
        <f aca="false">CONCATENATE(поверки!$Q2714," ",поверки!$S2714," номер ",поверки!$H2714)</f>
        <v>Преобразователь давления PC-28 номер 02134200</v>
      </c>
    </row>
    <row r="2715" customFormat="false" ht="17.9" hidden="true" customHeight="false" outlineLevel="0" collapsed="false">
      <c r="B2715" s="21" t="s">
        <v>198</v>
      </c>
      <c r="C2715" s="22" t="s">
        <v>30</v>
      </c>
      <c r="D2715" s="22" t="s">
        <v>31</v>
      </c>
      <c r="E2715" s="22"/>
      <c r="F2715" s="22" t="s">
        <v>207</v>
      </c>
      <c r="G2715" s="23" t="n">
        <v>45771</v>
      </c>
      <c r="H2715" s="22" t="s">
        <v>5862</v>
      </c>
      <c r="I2715" s="22"/>
      <c r="J2715" s="22" t="s">
        <v>34</v>
      </c>
      <c r="K2715" s="22" t="s">
        <v>35</v>
      </c>
      <c r="L2715" s="24" t="s">
        <v>5863</v>
      </c>
      <c r="M2715" s="17" t="str">
        <f aca="false">IF(COUNTIF(поверки!$H$6:$H$3175,поверки!$H2715)&gt;1,"Дубликат","")</f>
        <v/>
      </c>
      <c r="N2715" s="17" t="str">
        <f aca="false">IF(COUNTIF(поверки!$L$6:$L$3175,поверки!$L2715)&gt;1,"Дубликат","")</f>
        <v/>
      </c>
      <c r="O2715" s="18" t="n">
        <v>2710</v>
      </c>
      <c r="P2715" s="17" t="str">
        <f aca="false">CONCATENATE(TEXT(MONTH(поверки!$G2715),"00"),"/",TEXT(поверки!$O2715,"000"), "/",TEXT(YEAR(поверки!$G2715)-2000,"00"))</f>
        <v>04/2710/25</v>
      </c>
      <c r="Q2715" s="17" t="str">
        <f aca="false">VLOOKUP(поверки!$F2715,'соответстиви ОТ типу'!$K$4:$M$344,2,FALSE())</f>
        <v>Преобразователь давления</v>
      </c>
      <c r="R2715" s="17" t="s">
        <v>46</v>
      </c>
      <c r="S2715" s="17" t="s">
        <v>65</v>
      </c>
      <c r="T2715" s="17" t="n">
        <v>7</v>
      </c>
      <c r="U2715" s="19" t="n">
        <f aca="false">VLOOKUP(поверки!$T2715,'Акты п-п'!$C$5:$I$57,2,FALSE())</f>
        <v>45768</v>
      </c>
      <c r="V2715" s="19" t="n">
        <f aca="false">VLOOKUP(поверки!$T2715,'Акты п-п'!$C$5:$I$57,3,FALSE())</f>
        <v>45772</v>
      </c>
      <c r="W2715" s="17" t="str">
        <f aca="false">VLOOKUP(поверки!$T2715,'Акты п-п'!$C$5:$I$57,5,FALSE())</f>
        <v>Кадыков П.Ю.</v>
      </c>
      <c r="X2715" s="17" t="n">
        <f aca="false">поверки!$G2715-поверки!$U2715</f>
        <v>3</v>
      </c>
      <c r="Y2715" s="17" t="n">
        <f aca="false">поверки!$V2715-поверки!$G2715</f>
        <v>1</v>
      </c>
      <c r="Z2715" s="17" t="str">
        <f aca="false">CONCATENATE(поверки!$Q2715," ",поверки!$S2715," номер ",поверки!$H2715)</f>
        <v>Преобразователь давления EJX 530A номер 91J604334</v>
      </c>
    </row>
    <row r="2716" customFormat="false" ht="17.9" hidden="true" customHeight="false" outlineLevel="0" collapsed="false">
      <c r="B2716" s="21" t="s">
        <v>198</v>
      </c>
      <c r="C2716" s="22" t="s">
        <v>30</v>
      </c>
      <c r="D2716" s="22" t="s">
        <v>31</v>
      </c>
      <c r="E2716" s="22"/>
      <c r="F2716" s="22" t="s">
        <v>216</v>
      </c>
      <c r="G2716" s="23" t="n">
        <v>45771</v>
      </c>
      <c r="H2716" s="22" t="s">
        <v>5864</v>
      </c>
      <c r="I2716" s="22"/>
      <c r="J2716" s="22" t="s">
        <v>34</v>
      </c>
      <c r="K2716" s="22" t="s">
        <v>35</v>
      </c>
      <c r="L2716" s="24" t="s">
        <v>5865</v>
      </c>
      <c r="M2716" s="17" t="str">
        <f aca="false">IF(COUNTIF(поверки!$H$6:$H$3175,поверки!$H2716)&gt;1,"Дубликат","")</f>
        <v/>
      </c>
      <c r="N2716" s="17" t="str">
        <f aca="false">IF(COUNTIF(поверки!$L$6:$L$3175,поверки!$L2716)&gt;1,"Дубликат","")</f>
        <v/>
      </c>
      <c r="O2716" s="18" t="n">
        <v>2711</v>
      </c>
      <c r="P2716" s="17" t="str">
        <f aca="false">CONCATENATE(TEXT(MONTH(поверки!$G2716),"00"),"/",TEXT(поверки!$O2716,"000"), "/",TEXT(YEAR(поверки!$G2716)-2000,"00"))</f>
        <v>04/2711/25</v>
      </c>
      <c r="Q2716" s="17" t="str">
        <f aca="false">VLOOKUP(поверки!$F2716,'соответстиви ОТ типу'!$K$4:$M$344,2,FALSE())</f>
        <v>Преобразователь давления</v>
      </c>
      <c r="R2716" s="17" t="s">
        <v>46</v>
      </c>
      <c r="S2716" s="17" t="s">
        <v>5866</v>
      </c>
      <c r="T2716" s="17" t="n">
        <v>7</v>
      </c>
      <c r="U2716" s="19" t="n">
        <f aca="false">VLOOKUP(поверки!$T2716,'Акты п-п'!$C$5:$I$57,2,FALSE())</f>
        <v>45768</v>
      </c>
      <c r="V2716" s="19" t="n">
        <f aca="false">VLOOKUP(поверки!$T2716,'Акты п-п'!$C$5:$I$57,3,FALSE())</f>
        <v>45772</v>
      </c>
      <c r="W2716" s="17" t="str">
        <f aca="false">VLOOKUP(поверки!$T2716,'Акты п-п'!$C$5:$I$57,5,FALSE())</f>
        <v>Кадыков П.Ю.</v>
      </c>
      <c r="X2716" s="17" t="n">
        <f aca="false">поверки!$G2716-поверки!$U2716</f>
        <v>3</v>
      </c>
      <c r="Y2716" s="17" t="n">
        <f aca="false">поверки!$V2716-поверки!$G2716</f>
        <v>1</v>
      </c>
      <c r="Z2716" s="17" t="str">
        <f aca="false">CONCATENATE(поверки!$Q2716," ",поверки!$S2716," номер ",поверки!$H2716)</f>
        <v>Преобразователь давления Cerabar Т,PMP131 номер F9089401052</v>
      </c>
    </row>
    <row r="2717" customFormat="false" ht="17.9" hidden="true" customHeight="false" outlineLevel="0" collapsed="false">
      <c r="B2717" s="21" t="s">
        <v>198</v>
      </c>
      <c r="C2717" s="22" t="s">
        <v>30</v>
      </c>
      <c r="D2717" s="22" t="s">
        <v>31</v>
      </c>
      <c r="E2717" s="22"/>
      <c r="F2717" s="22" t="s">
        <v>239</v>
      </c>
      <c r="G2717" s="23" t="n">
        <v>45771</v>
      </c>
      <c r="H2717" s="22" t="s">
        <v>5867</v>
      </c>
      <c r="I2717" s="22"/>
      <c r="J2717" s="22" t="s">
        <v>34</v>
      </c>
      <c r="K2717" s="22" t="s">
        <v>35</v>
      </c>
      <c r="L2717" s="24" t="s">
        <v>5868</v>
      </c>
      <c r="M2717" s="17" t="str">
        <f aca="false">IF(COUNTIF(поверки!$H$6:$H$3175,поверки!$H2717)&gt;1,"Дубликат","")</f>
        <v/>
      </c>
      <c r="N2717" s="17" t="str">
        <f aca="false">IF(COUNTIF(поверки!$L$6:$L$3175,поверки!$L2717)&gt;1,"Дубликат","")</f>
        <v/>
      </c>
      <c r="O2717" s="18" t="n">
        <v>2712</v>
      </c>
      <c r="P2717" s="17" t="str">
        <f aca="false">CONCATENATE(TEXT(MONTH(поверки!$G2717),"00"),"/",TEXT(поверки!$O2717,"000"), "/",TEXT(YEAR(поверки!$G2717)-2000,"00"))</f>
        <v>04/2712/25</v>
      </c>
      <c r="Q2717" s="17" t="str">
        <f aca="false">VLOOKUP(поверки!$F2717,'соответстиви ОТ типу'!$K$4:$M$344,2,FALSE())</f>
        <v>Преобразователь давления</v>
      </c>
      <c r="R2717" s="17" t="s">
        <v>46</v>
      </c>
      <c r="S2717" s="17" t="s">
        <v>5869</v>
      </c>
      <c r="T2717" s="17" t="n">
        <v>7</v>
      </c>
      <c r="U2717" s="19" t="n">
        <f aca="false">VLOOKUP(поверки!$T2717,'Акты п-п'!$C$5:$I$57,2,FALSE())</f>
        <v>45768</v>
      </c>
      <c r="V2717" s="19" t="n">
        <f aca="false">VLOOKUP(поверки!$T2717,'Акты п-п'!$C$5:$I$57,3,FALSE())</f>
        <v>45772</v>
      </c>
      <c r="W2717" s="17" t="str">
        <f aca="false">VLOOKUP(поверки!$T2717,'Акты п-п'!$C$5:$I$57,5,FALSE())</f>
        <v>Кадыков П.Ю.</v>
      </c>
      <c r="X2717" s="17" t="n">
        <f aca="false">поверки!$G2717-поверки!$U2717</f>
        <v>3</v>
      </c>
      <c r="Y2717" s="17" t="n">
        <f aca="false">поверки!$V2717-поверки!$G2717</f>
        <v>1</v>
      </c>
      <c r="Z2717" s="17" t="str">
        <f aca="false">CONCATENATE(поверки!$Q2717," ",поверки!$S2717," номер ",поверки!$H2717)</f>
        <v>Преобразователь давления АМ - 2000-TG-5 номер 12215120968</v>
      </c>
    </row>
    <row r="2718" customFormat="false" ht="17.9" hidden="true" customHeight="false" outlineLevel="0" collapsed="false">
      <c r="B2718" s="21" t="s">
        <v>198</v>
      </c>
      <c r="C2718" s="22" t="s">
        <v>30</v>
      </c>
      <c r="D2718" s="22" t="s">
        <v>31</v>
      </c>
      <c r="E2718" s="22"/>
      <c r="F2718" s="22" t="s">
        <v>216</v>
      </c>
      <c r="G2718" s="23" t="n">
        <v>45771</v>
      </c>
      <c r="H2718" s="22" t="s">
        <v>5870</v>
      </c>
      <c r="I2718" s="22"/>
      <c r="J2718" s="22" t="s">
        <v>34</v>
      </c>
      <c r="K2718" s="22" t="s">
        <v>35</v>
      </c>
      <c r="L2718" s="24" t="s">
        <v>5871</v>
      </c>
      <c r="M2718" s="17" t="str">
        <f aca="false">IF(COUNTIF(поверки!$H$6:$H$3175,поверки!$H2718)&gt;1,"Дубликат","")</f>
        <v/>
      </c>
      <c r="N2718" s="17" t="str">
        <f aca="false">IF(COUNTIF(поверки!$L$6:$L$3175,поверки!$L2718)&gt;1,"Дубликат","")</f>
        <v/>
      </c>
      <c r="O2718" s="18" t="n">
        <v>2713</v>
      </c>
      <c r="P2718" s="17" t="str">
        <f aca="false">CONCATENATE(TEXT(MONTH(поверки!$G2718),"00"),"/",TEXT(поверки!$O2718,"000"), "/",TEXT(YEAR(поверки!$G2718)-2000,"00"))</f>
        <v>04/2713/25</v>
      </c>
      <c r="Q2718" s="17" t="str">
        <f aca="false">VLOOKUP(поверки!$F2718,'соответстиви ОТ типу'!$K$4:$M$344,2,FALSE())</f>
        <v>Преобразователь давления</v>
      </c>
      <c r="R2718" s="17" t="s">
        <v>46</v>
      </c>
      <c r="S2718" s="17" t="s">
        <v>5866</v>
      </c>
      <c r="T2718" s="17" t="n">
        <v>7</v>
      </c>
      <c r="U2718" s="19" t="n">
        <f aca="false">VLOOKUP(поверки!$T2718,'Акты п-п'!$C$5:$I$57,2,FALSE())</f>
        <v>45768</v>
      </c>
      <c r="V2718" s="19" t="n">
        <f aca="false">VLOOKUP(поверки!$T2718,'Акты п-п'!$C$5:$I$57,3,FALSE())</f>
        <v>45772</v>
      </c>
      <c r="W2718" s="17" t="str">
        <f aca="false">VLOOKUP(поверки!$T2718,'Акты п-п'!$C$5:$I$57,5,FALSE())</f>
        <v>Кадыков П.Ю.</v>
      </c>
      <c r="X2718" s="17" t="n">
        <f aca="false">поверки!$G2718-поверки!$U2718</f>
        <v>3</v>
      </c>
      <c r="Y2718" s="17" t="n">
        <f aca="false">поверки!$V2718-поверки!$G2718</f>
        <v>1</v>
      </c>
      <c r="Z2718" s="17" t="str">
        <f aca="false">CONCATENATE(поверки!$Q2718," ",поверки!$S2718," номер ",поверки!$H2718)</f>
        <v>Преобразователь давления Cerabar Т,PMP131 номер M60A4A01052</v>
      </c>
    </row>
    <row r="2719" customFormat="false" ht="17.9" hidden="true" customHeight="false" outlineLevel="0" collapsed="false">
      <c r="B2719" s="21" t="s">
        <v>198</v>
      </c>
      <c r="C2719" s="22" t="s">
        <v>30</v>
      </c>
      <c r="D2719" s="22" t="s">
        <v>31</v>
      </c>
      <c r="E2719" s="22"/>
      <c r="F2719" s="22" t="s">
        <v>2095</v>
      </c>
      <c r="G2719" s="23" t="n">
        <v>45771</v>
      </c>
      <c r="H2719" s="22" t="s">
        <v>5872</v>
      </c>
      <c r="I2719" s="22"/>
      <c r="J2719" s="22" t="s">
        <v>34</v>
      </c>
      <c r="K2719" s="22" t="s">
        <v>35</v>
      </c>
      <c r="L2719" s="24" t="s">
        <v>5873</v>
      </c>
      <c r="M2719" s="17" t="str">
        <f aca="false">IF(COUNTIF(поверки!$H$6:$H$3175,поверки!$H2719)&gt;1,"Дубликат","")</f>
        <v/>
      </c>
      <c r="N2719" s="17" t="str">
        <f aca="false">IF(COUNTIF(поверки!$L$6:$L$3175,поверки!$L2719)&gt;1,"Дубликат","")</f>
        <v/>
      </c>
      <c r="O2719" s="18" t="n">
        <v>2714</v>
      </c>
      <c r="P2719" s="17" t="str">
        <f aca="false">CONCATENATE(TEXT(MONTH(поверки!$G2719),"00"),"/",TEXT(поверки!$O2719,"000"), "/",TEXT(YEAR(поверки!$G2719)-2000,"00"))</f>
        <v>04/2714/25</v>
      </c>
      <c r="Q2719" s="17" t="str">
        <f aca="false">VLOOKUP(поверки!$F2719,'соответстиви ОТ типу'!$K$4:$M$344,2,FALSE())</f>
        <v>Преобразователь давления</v>
      </c>
      <c r="R2719" s="17" t="s">
        <v>46</v>
      </c>
      <c r="S2719" s="17" t="s">
        <v>1817</v>
      </c>
      <c r="T2719" s="17" t="n">
        <v>7</v>
      </c>
      <c r="U2719" s="19" t="n">
        <f aca="false">VLOOKUP(поверки!$T2719,'Акты п-п'!$C$5:$I$57,2,FALSE())</f>
        <v>45768</v>
      </c>
      <c r="V2719" s="19" t="n">
        <f aca="false">VLOOKUP(поверки!$T2719,'Акты п-п'!$C$5:$I$57,3,FALSE())</f>
        <v>45772</v>
      </c>
      <c r="W2719" s="17" t="str">
        <f aca="false">VLOOKUP(поверки!$T2719,'Акты п-п'!$C$5:$I$57,5,FALSE())</f>
        <v>Кадыков П.Ю.</v>
      </c>
      <c r="X2719" s="17" t="n">
        <f aca="false">поверки!$G2719-поверки!$U2719</f>
        <v>3</v>
      </c>
      <c r="Y2719" s="17" t="n">
        <f aca="false">поверки!$V2719-поверки!$G2719</f>
        <v>1</v>
      </c>
      <c r="Z2719" s="17" t="str">
        <f aca="false">CONCATENATE(поверки!$Q2719," ",поверки!$S2719," номер ",поверки!$H2719)</f>
        <v>Преобразователь давления Метран-150TGR номер 1453163</v>
      </c>
    </row>
    <row r="2720" customFormat="false" ht="17.9" hidden="true" customHeight="false" outlineLevel="0" collapsed="false">
      <c r="B2720" s="21" t="s">
        <v>198</v>
      </c>
      <c r="C2720" s="22" t="s">
        <v>30</v>
      </c>
      <c r="D2720" s="22" t="s">
        <v>31</v>
      </c>
      <c r="E2720" s="22"/>
      <c r="F2720" s="22" t="s">
        <v>2095</v>
      </c>
      <c r="G2720" s="23" t="n">
        <v>45771</v>
      </c>
      <c r="H2720" s="22" t="s">
        <v>5874</v>
      </c>
      <c r="I2720" s="22"/>
      <c r="J2720" s="22" t="s">
        <v>34</v>
      </c>
      <c r="K2720" s="22" t="s">
        <v>35</v>
      </c>
      <c r="L2720" s="24" t="s">
        <v>5875</v>
      </c>
      <c r="M2720" s="17" t="str">
        <f aca="false">IF(COUNTIF(поверки!$H$6:$H$3175,поверки!$H2720)&gt;1,"Дубликат","")</f>
        <v/>
      </c>
      <c r="N2720" s="17" t="str">
        <f aca="false">IF(COUNTIF(поверки!$L$6:$L$3175,поверки!$L2720)&gt;1,"Дубликат","")</f>
        <v/>
      </c>
      <c r="O2720" s="18" t="n">
        <v>2715</v>
      </c>
      <c r="P2720" s="17" t="str">
        <f aca="false">CONCATENATE(TEXT(MONTH(поверки!$G2720),"00"),"/",TEXT(поверки!$O2720,"000"), "/",TEXT(YEAR(поверки!$G2720)-2000,"00"))</f>
        <v>04/2715/25</v>
      </c>
      <c r="Q2720" s="17" t="str">
        <f aca="false">VLOOKUP(поверки!$F2720,'соответстиви ОТ типу'!$K$4:$M$344,2,FALSE())</f>
        <v>Преобразователь давления</v>
      </c>
      <c r="R2720" s="17" t="s">
        <v>46</v>
      </c>
      <c r="S2720" s="17" t="s">
        <v>1817</v>
      </c>
      <c r="T2720" s="17" t="n">
        <v>7</v>
      </c>
      <c r="U2720" s="19" t="n">
        <f aca="false">VLOOKUP(поверки!$T2720,'Акты п-п'!$C$5:$I$57,2,FALSE())</f>
        <v>45768</v>
      </c>
      <c r="V2720" s="19" t="n">
        <f aca="false">VLOOKUP(поверки!$T2720,'Акты п-п'!$C$5:$I$57,3,FALSE())</f>
        <v>45772</v>
      </c>
      <c r="W2720" s="17" t="str">
        <f aca="false">VLOOKUP(поверки!$T2720,'Акты п-п'!$C$5:$I$57,5,FALSE())</f>
        <v>Кадыков П.Ю.</v>
      </c>
      <c r="X2720" s="17" t="n">
        <f aca="false">поверки!$G2720-поверки!$U2720</f>
        <v>3</v>
      </c>
      <c r="Y2720" s="17" t="n">
        <f aca="false">поверки!$V2720-поверки!$G2720</f>
        <v>1</v>
      </c>
      <c r="Z2720" s="17" t="str">
        <f aca="false">CONCATENATE(поверки!$Q2720," ",поверки!$S2720," номер ",поверки!$H2720)</f>
        <v>Преобразователь давления Метран-150TGR номер 1453161</v>
      </c>
    </row>
    <row r="2721" customFormat="false" ht="17.9" hidden="true" customHeight="false" outlineLevel="0" collapsed="false">
      <c r="B2721" s="21" t="s">
        <v>198</v>
      </c>
      <c r="C2721" s="22" t="s">
        <v>30</v>
      </c>
      <c r="D2721" s="22" t="s">
        <v>31</v>
      </c>
      <c r="E2721" s="22"/>
      <c r="F2721" s="22" t="s">
        <v>2095</v>
      </c>
      <c r="G2721" s="23" t="n">
        <v>45771</v>
      </c>
      <c r="H2721" s="22" t="s">
        <v>5876</v>
      </c>
      <c r="I2721" s="22"/>
      <c r="J2721" s="22" t="s">
        <v>34</v>
      </c>
      <c r="K2721" s="22" t="s">
        <v>35</v>
      </c>
      <c r="L2721" s="24" t="s">
        <v>5877</v>
      </c>
      <c r="M2721" s="17" t="str">
        <f aca="false">IF(COUNTIF(поверки!$H$6:$H$3175,поверки!$H2721)&gt;1,"Дубликат","")</f>
        <v/>
      </c>
      <c r="N2721" s="17" t="str">
        <f aca="false">IF(COUNTIF(поверки!$L$6:$L$3175,поверки!$L2721)&gt;1,"Дубликат","")</f>
        <v/>
      </c>
      <c r="O2721" s="18" t="n">
        <v>2716</v>
      </c>
      <c r="P2721" s="17" t="str">
        <f aca="false">CONCATENATE(TEXT(MONTH(поверки!$G2721),"00"),"/",TEXT(поверки!$O2721,"000"), "/",TEXT(YEAR(поверки!$G2721)-2000,"00"))</f>
        <v>04/2716/25</v>
      </c>
      <c r="Q2721" s="17" t="str">
        <f aca="false">VLOOKUP(поверки!$F2721,'соответстиви ОТ типу'!$K$4:$M$344,2,FALSE())</f>
        <v>Преобразователь давления</v>
      </c>
      <c r="R2721" s="17" t="s">
        <v>46</v>
      </c>
      <c r="S2721" s="17" t="s">
        <v>1817</v>
      </c>
      <c r="T2721" s="17" t="n">
        <v>7</v>
      </c>
      <c r="U2721" s="19" t="n">
        <f aca="false">VLOOKUP(поверки!$T2721,'Акты п-п'!$C$5:$I$57,2,FALSE())</f>
        <v>45768</v>
      </c>
      <c r="V2721" s="19" t="n">
        <f aca="false">VLOOKUP(поверки!$T2721,'Акты п-п'!$C$5:$I$57,3,FALSE())</f>
        <v>45772</v>
      </c>
      <c r="W2721" s="17" t="str">
        <f aca="false">VLOOKUP(поверки!$T2721,'Акты п-п'!$C$5:$I$57,5,FALSE())</f>
        <v>Кадыков П.Ю.</v>
      </c>
      <c r="X2721" s="17" t="n">
        <f aca="false">поверки!$G2721-поверки!$U2721</f>
        <v>3</v>
      </c>
      <c r="Y2721" s="17" t="n">
        <f aca="false">поверки!$V2721-поверки!$G2721</f>
        <v>1</v>
      </c>
      <c r="Z2721" s="17" t="str">
        <f aca="false">CONCATENATE(поверки!$Q2721," ",поверки!$S2721," номер ",поверки!$H2721)</f>
        <v>Преобразователь давления Метран-150TGR номер 1453157</v>
      </c>
    </row>
    <row r="2722" customFormat="false" ht="17.9" hidden="true" customHeight="false" outlineLevel="0" collapsed="false">
      <c r="B2722" s="21" t="s">
        <v>198</v>
      </c>
      <c r="C2722" s="22" t="s">
        <v>30</v>
      </c>
      <c r="D2722" s="22" t="s">
        <v>31</v>
      </c>
      <c r="E2722" s="22"/>
      <c r="F2722" s="22" t="s">
        <v>207</v>
      </c>
      <c r="G2722" s="23" t="n">
        <v>45771</v>
      </c>
      <c r="H2722" s="22" t="s">
        <v>5878</v>
      </c>
      <c r="I2722" s="22"/>
      <c r="J2722" s="22" t="s">
        <v>34</v>
      </c>
      <c r="K2722" s="22" t="s">
        <v>35</v>
      </c>
      <c r="L2722" s="24" t="s">
        <v>5879</v>
      </c>
      <c r="M2722" s="17" t="str">
        <f aca="false">IF(COUNTIF(поверки!$H$6:$H$3175,поверки!$H2722)&gt;1,"Дубликат","")</f>
        <v/>
      </c>
      <c r="N2722" s="17" t="str">
        <f aca="false">IF(COUNTIF(поверки!$L$6:$L$3175,поверки!$L2722)&gt;1,"Дубликат","")</f>
        <v/>
      </c>
      <c r="O2722" s="18" t="n">
        <v>2717</v>
      </c>
      <c r="P2722" s="17" t="str">
        <f aca="false">CONCATENATE(TEXT(MONTH(поверки!$G2722),"00"),"/",TEXT(поверки!$O2722,"000"), "/",TEXT(YEAR(поверки!$G2722)-2000,"00"))</f>
        <v>04/2717/25</v>
      </c>
      <c r="Q2722" s="17" t="str">
        <f aca="false">VLOOKUP(поверки!$F2722,'соответстиви ОТ типу'!$K$4:$M$344,2,FALSE())</f>
        <v>Преобразователь давления</v>
      </c>
      <c r="R2722" s="17" t="s">
        <v>46</v>
      </c>
      <c r="S2722" s="17" t="s">
        <v>65</v>
      </c>
      <c r="T2722" s="17" t="n">
        <v>7</v>
      </c>
      <c r="U2722" s="19" t="n">
        <f aca="false">VLOOKUP(поверки!$T2722,'Акты п-п'!$C$5:$I$57,2,FALSE())</f>
        <v>45768</v>
      </c>
      <c r="V2722" s="19" t="n">
        <f aca="false">VLOOKUP(поверки!$T2722,'Акты п-п'!$C$5:$I$57,3,FALSE())</f>
        <v>45772</v>
      </c>
      <c r="W2722" s="17" t="str">
        <f aca="false">VLOOKUP(поверки!$T2722,'Акты п-п'!$C$5:$I$57,5,FALSE())</f>
        <v>Кадыков П.Ю.</v>
      </c>
      <c r="X2722" s="17" t="n">
        <f aca="false">поверки!$G2722-поверки!$U2722</f>
        <v>3</v>
      </c>
      <c r="Y2722" s="17" t="n">
        <f aca="false">поверки!$V2722-поверки!$G2722</f>
        <v>1</v>
      </c>
      <c r="Z2722" s="17" t="str">
        <f aca="false">CONCATENATE(поверки!$Q2722," ",поверки!$S2722," номер ",поверки!$H2722)</f>
        <v>Преобразователь давления EJX 530A номер 91J622056</v>
      </c>
    </row>
    <row r="2723" customFormat="false" ht="17.9" hidden="true" customHeight="false" outlineLevel="0" collapsed="false">
      <c r="B2723" s="21" t="s">
        <v>198</v>
      </c>
      <c r="C2723" s="22" t="s">
        <v>30</v>
      </c>
      <c r="D2723" s="22" t="s">
        <v>31</v>
      </c>
      <c r="E2723" s="22"/>
      <c r="F2723" s="22" t="s">
        <v>5880</v>
      </c>
      <c r="G2723" s="23" t="n">
        <v>45771</v>
      </c>
      <c r="H2723" s="22" t="s">
        <v>5881</v>
      </c>
      <c r="I2723" s="22"/>
      <c r="J2723" s="22" t="s">
        <v>34</v>
      </c>
      <c r="K2723" s="22" t="s">
        <v>35</v>
      </c>
      <c r="L2723" s="24" t="s">
        <v>5882</v>
      </c>
      <c r="M2723" s="17" t="str">
        <f aca="false">IF(COUNTIF(поверки!$H$6:$H$3175,поверки!$H2723)&gt;1,"Дубликат","")</f>
        <v/>
      </c>
      <c r="N2723" s="17" t="str">
        <f aca="false">IF(COUNTIF(поверки!$L$6:$L$3175,поверки!$L2723)&gt;1,"Дубликат","")</f>
        <v/>
      </c>
      <c r="O2723" s="18" t="n">
        <v>2718</v>
      </c>
      <c r="P2723" s="17" t="str">
        <f aca="false">CONCATENATE(TEXT(MONTH(поверки!$G2723),"00"),"/",TEXT(поверки!$O2723,"000"), "/",TEXT(YEAR(поверки!$G2723)-2000,"00"))</f>
        <v>04/2718/25</v>
      </c>
      <c r="Q2723" s="17" t="str">
        <f aca="false">VLOOKUP(поверки!$F2723,'соответстиви ОТ типу'!$K$4:$M$344,2,FALSE())</f>
        <v>Преобразователь давления</v>
      </c>
      <c r="R2723" s="17" t="s">
        <v>46</v>
      </c>
      <c r="S2723" s="17" t="s">
        <v>5883</v>
      </c>
      <c r="T2723" s="17" t="n">
        <v>7</v>
      </c>
      <c r="U2723" s="19" t="n">
        <f aca="false">VLOOKUP(поверки!$T2723,'Акты п-п'!$C$5:$I$57,2,FALSE())</f>
        <v>45768</v>
      </c>
      <c r="V2723" s="19" t="n">
        <f aca="false">VLOOKUP(поверки!$T2723,'Акты п-п'!$C$5:$I$57,3,FALSE())</f>
        <v>45772</v>
      </c>
      <c r="W2723" s="17" t="str">
        <f aca="false">VLOOKUP(поверки!$T2723,'Акты п-п'!$C$5:$I$57,5,FALSE())</f>
        <v>Кадыков П.Ю.</v>
      </c>
      <c r="X2723" s="17" t="n">
        <f aca="false">поверки!$G2723-поверки!$U2723</f>
        <v>3</v>
      </c>
      <c r="Y2723" s="17" t="n">
        <f aca="false">поверки!$V2723-поверки!$G2723</f>
        <v>1</v>
      </c>
      <c r="Z2723" s="17" t="str">
        <f aca="false">CONCATENATE(поверки!$Q2723," ",поверки!$S2723," номер ",поверки!$H2723)</f>
        <v>Преобразователь давления АИР-20Ex номер 20-12190081</v>
      </c>
    </row>
    <row r="2724" customFormat="false" ht="17.9" hidden="true" customHeight="false" outlineLevel="0" collapsed="false">
      <c r="B2724" s="21" t="s">
        <v>198</v>
      </c>
      <c r="C2724" s="22" t="s">
        <v>30</v>
      </c>
      <c r="D2724" s="22" t="s">
        <v>31</v>
      </c>
      <c r="E2724" s="22"/>
      <c r="F2724" s="22" t="s">
        <v>5884</v>
      </c>
      <c r="G2724" s="23" t="n">
        <v>45771</v>
      </c>
      <c r="H2724" s="22" t="s">
        <v>5885</v>
      </c>
      <c r="I2724" s="22"/>
      <c r="J2724" s="22" t="s">
        <v>34</v>
      </c>
      <c r="K2724" s="22" t="s">
        <v>35</v>
      </c>
      <c r="L2724" s="24" t="s">
        <v>5886</v>
      </c>
      <c r="M2724" s="17" t="str">
        <f aca="false">IF(COUNTIF(поверки!$H$6:$H$3175,поверки!$H2724)&gt;1,"Дубликат","")</f>
        <v/>
      </c>
      <c r="N2724" s="17" t="str">
        <f aca="false">IF(COUNTIF(поверки!$L$6:$L$3175,поверки!$L2724)&gt;1,"Дубликат","")</f>
        <v/>
      </c>
      <c r="O2724" s="18" t="n">
        <v>2719</v>
      </c>
      <c r="P2724" s="17" t="str">
        <f aca="false">CONCATENATE(TEXT(MONTH(поверки!$G2724),"00"),"/",TEXT(поверки!$O2724,"000"), "/",TEXT(YEAR(поверки!$G2724)-2000,"00"))</f>
        <v>04/2719/25</v>
      </c>
      <c r="Q2724" s="17" t="str">
        <f aca="false">VLOOKUP(поверки!$F2724,'соответстиви ОТ типу'!$K$4:$M$344,2,FALSE())</f>
        <v>Преобразователь давления</v>
      </c>
      <c r="R2724" s="17" t="s">
        <v>46</v>
      </c>
      <c r="S2724" s="17" t="s">
        <v>5887</v>
      </c>
      <c r="T2724" s="17" t="n">
        <v>7</v>
      </c>
      <c r="U2724" s="19" t="n">
        <f aca="false">VLOOKUP(поверки!$T2724,'Акты п-п'!$C$5:$I$57,2,FALSE())</f>
        <v>45768</v>
      </c>
      <c r="V2724" s="19" t="n">
        <f aca="false">VLOOKUP(поверки!$T2724,'Акты п-п'!$C$5:$I$57,3,FALSE())</f>
        <v>45772</v>
      </c>
      <c r="W2724" s="17" t="str">
        <f aca="false">VLOOKUP(поверки!$T2724,'Акты п-п'!$C$5:$I$57,5,FALSE())</f>
        <v>Кадыков П.Ю.</v>
      </c>
      <c r="X2724" s="17" t="n">
        <f aca="false">поверки!$G2724-поверки!$U2724</f>
        <v>3</v>
      </c>
      <c r="Y2724" s="17" t="n">
        <f aca="false">поверки!$V2724-поверки!$G2724</f>
        <v>1</v>
      </c>
      <c r="Z2724" s="17" t="str">
        <f aca="false">CONCATENATE(поверки!$Q2724," ",поверки!$S2724," номер ",поверки!$H2724)</f>
        <v>Преобразователь давления IPT-10 номер 26703507</v>
      </c>
    </row>
    <row r="2725" customFormat="false" ht="17.9" hidden="true" customHeight="false" outlineLevel="0" collapsed="false">
      <c r="B2725" s="21" t="s">
        <v>198</v>
      </c>
      <c r="C2725" s="22" t="s">
        <v>30</v>
      </c>
      <c r="D2725" s="22" t="s">
        <v>31</v>
      </c>
      <c r="E2725" s="22"/>
      <c r="F2725" s="22" t="s">
        <v>248</v>
      </c>
      <c r="G2725" s="23" t="n">
        <v>45771</v>
      </c>
      <c r="H2725" s="22" t="s">
        <v>5888</v>
      </c>
      <c r="I2725" s="22"/>
      <c r="J2725" s="22" t="s">
        <v>34</v>
      </c>
      <c r="K2725" s="22" t="s">
        <v>35</v>
      </c>
      <c r="L2725" s="24" t="s">
        <v>5889</v>
      </c>
      <c r="M2725" s="17" t="str">
        <f aca="false">IF(COUNTIF(поверки!$H$6:$H$3175,поверки!$H2725)&gt;1,"Дубликат","")</f>
        <v/>
      </c>
      <c r="N2725" s="17" t="str">
        <f aca="false">IF(COUNTIF(поверки!$L$6:$L$3175,поверки!$L2725)&gt;1,"Дубликат","")</f>
        <v/>
      </c>
      <c r="O2725" s="18" t="n">
        <v>2720</v>
      </c>
      <c r="P2725" s="17" t="str">
        <f aca="false">CONCATENATE(TEXT(MONTH(поверки!$G2725),"00"),"/",TEXT(поверки!$O2725,"000"), "/",TEXT(YEAR(поверки!$G2725)-2000,"00"))</f>
        <v>04/2720/25</v>
      </c>
      <c r="Q2725" s="17" t="str">
        <f aca="false">VLOOKUP(поверки!$F2725,'соответстиви ОТ типу'!$K$4:$M$344,2,FALSE())</f>
        <v>Преобразователь давления</v>
      </c>
      <c r="R2725" s="17" t="s">
        <v>46</v>
      </c>
      <c r="S2725" s="17" t="s">
        <v>5890</v>
      </c>
      <c r="T2725" s="17" t="n">
        <v>7</v>
      </c>
      <c r="U2725" s="19" t="n">
        <f aca="false">VLOOKUP(поверки!$T2725,'Акты п-п'!$C$5:$I$57,2,FALSE())</f>
        <v>45768</v>
      </c>
      <c r="V2725" s="19" t="n">
        <f aca="false">VLOOKUP(поверки!$T2725,'Акты п-п'!$C$5:$I$57,3,FALSE())</f>
        <v>45772</v>
      </c>
      <c r="W2725" s="17" t="str">
        <f aca="false">VLOOKUP(поверки!$T2725,'Акты п-п'!$C$5:$I$57,5,FALSE())</f>
        <v>Кадыков П.Ю.</v>
      </c>
      <c r="X2725" s="17" t="n">
        <f aca="false">поверки!$G2725-поверки!$U2725</f>
        <v>3</v>
      </c>
      <c r="Y2725" s="17" t="n">
        <f aca="false">поверки!$V2725-поверки!$G2725</f>
        <v>1</v>
      </c>
      <c r="Z2725" s="17" t="str">
        <f aca="false">CONCATENATE(поверки!$Q2725," ",поверки!$S2725," номер ",поверки!$H2725)</f>
        <v>Преобразователь давления SITRANS P DSIII номер N1F8289120011</v>
      </c>
    </row>
    <row r="2726" customFormat="false" ht="17.9" hidden="true" customHeight="false" outlineLevel="0" collapsed="false">
      <c r="B2726" s="21" t="s">
        <v>198</v>
      </c>
      <c r="C2726" s="22" t="s">
        <v>30</v>
      </c>
      <c r="D2726" s="22" t="s">
        <v>31</v>
      </c>
      <c r="E2726" s="22"/>
      <c r="F2726" s="22" t="s">
        <v>248</v>
      </c>
      <c r="G2726" s="23" t="n">
        <v>45771</v>
      </c>
      <c r="H2726" s="22" t="s">
        <v>5891</v>
      </c>
      <c r="I2726" s="22"/>
      <c r="J2726" s="22" t="s">
        <v>34</v>
      </c>
      <c r="K2726" s="22" t="s">
        <v>35</v>
      </c>
      <c r="L2726" s="24" t="s">
        <v>5892</v>
      </c>
      <c r="M2726" s="17" t="str">
        <f aca="false">IF(COUNTIF(поверки!$H$6:$H$3175,поверки!$H2726)&gt;1,"Дубликат","")</f>
        <v/>
      </c>
      <c r="N2726" s="17" t="str">
        <f aca="false">IF(COUNTIF(поверки!$L$6:$L$3175,поверки!$L2726)&gt;1,"Дубликат","")</f>
        <v/>
      </c>
      <c r="O2726" s="18" t="n">
        <v>2721</v>
      </c>
      <c r="P2726" s="17" t="str">
        <f aca="false">CONCATENATE(TEXT(MONTH(поверки!$G2726),"00"),"/",TEXT(поверки!$O2726,"000"), "/",TEXT(YEAR(поверки!$G2726)-2000,"00"))</f>
        <v>04/2721/25</v>
      </c>
      <c r="Q2726" s="17" t="str">
        <f aca="false">VLOOKUP(поверки!$F2726,'соответстиви ОТ типу'!$K$4:$M$344,2,FALSE())</f>
        <v>Преобразователь давления</v>
      </c>
      <c r="R2726" s="17" t="s">
        <v>46</v>
      </c>
      <c r="S2726" s="17" t="s">
        <v>5890</v>
      </c>
      <c r="T2726" s="17" t="n">
        <v>7</v>
      </c>
      <c r="U2726" s="19" t="n">
        <f aca="false">VLOOKUP(поверки!$T2726,'Акты п-п'!$C$5:$I$57,2,FALSE())</f>
        <v>45768</v>
      </c>
      <c r="V2726" s="19" t="n">
        <f aca="false">VLOOKUP(поверки!$T2726,'Акты п-п'!$C$5:$I$57,3,FALSE())</f>
        <v>45772</v>
      </c>
      <c r="W2726" s="17" t="str">
        <f aca="false">VLOOKUP(поверки!$T2726,'Акты п-п'!$C$5:$I$57,5,FALSE())</f>
        <v>Кадыков П.Ю.</v>
      </c>
      <c r="X2726" s="17" t="n">
        <f aca="false">поверки!$G2726-поверки!$U2726</f>
        <v>3</v>
      </c>
      <c r="Y2726" s="17" t="n">
        <f aca="false">поверки!$V2726-поверки!$G2726</f>
        <v>1</v>
      </c>
      <c r="Z2726" s="17" t="str">
        <f aca="false">CONCATENATE(поверки!$Q2726," ",поверки!$S2726," номер ",поверки!$H2726)</f>
        <v>Преобразователь давления SITRANS P DSIII номер N1F8289120010</v>
      </c>
    </row>
    <row r="2727" customFormat="false" ht="17.9" hidden="true" customHeight="false" outlineLevel="0" collapsed="false">
      <c r="B2727" s="21" t="s">
        <v>198</v>
      </c>
      <c r="C2727" s="22" t="s">
        <v>30</v>
      </c>
      <c r="D2727" s="22" t="s">
        <v>31</v>
      </c>
      <c r="E2727" s="22"/>
      <c r="F2727" s="22" t="s">
        <v>248</v>
      </c>
      <c r="G2727" s="23" t="n">
        <v>45771</v>
      </c>
      <c r="H2727" s="22" t="s">
        <v>5893</v>
      </c>
      <c r="I2727" s="22"/>
      <c r="J2727" s="22" t="s">
        <v>34</v>
      </c>
      <c r="K2727" s="22" t="s">
        <v>35</v>
      </c>
      <c r="L2727" s="24" t="s">
        <v>5894</v>
      </c>
      <c r="M2727" s="17" t="str">
        <f aca="false">IF(COUNTIF(поверки!$H$6:$H$3175,поверки!$H2727)&gt;1,"Дубликат","")</f>
        <v/>
      </c>
      <c r="N2727" s="17" t="str">
        <f aca="false">IF(COUNTIF(поверки!$L$6:$L$3175,поверки!$L2727)&gt;1,"Дубликат","")</f>
        <v/>
      </c>
      <c r="O2727" s="18" t="n">
        <v>2722</v>
      </c>
      <c r="P2727" s="17" t="str">
        <f aca="false">CONCATENATE(TEXT(MONTH(поверки!$G2727),"00"),"/",TEXT(поверки!$O2727,"000"), "/",TEXT(YEAR(поверки!$G2727)-2000,"00"))</f>
        <v>04/2722/25</v>
      </c>
      <c r="Q2727" s="17" t="str">
        <f aca="false">VLOOKUP(поверки!$F2727,'соответстиви ОТ типу'!$K$4:$M$344,2,FALSE())</f>
        <v>Преобразователь давления</v>
      </c>
      <c r="R2727" s="17" t="s">
        <v>46</v>
      </c>
      <c r="S2727" s="17" t="s">
        <v>5890</v>
      </c>
      <c r="T2727" s="17" t="n">
        <v>7</v>
      </c>
      <c r="U2727" s="19" t="n">
        <f aca="false">VLOOKUP(поверки!$T2727,'Акты п-п'!$C$5:$I$57,2,FALSE())</f>
        <v>45768</v>
      </c>
      <c r="V2727" s="19" t="n">
        <f aca="false">VLOOKUP(поверки!$T2727,'Акты п-п'!$C$5:$I$57,3,FALSE())</f>
        <v>45772</v>
      </c>
      <c r="W2727" s="17" t="str">
        <f aca="false">VLOOKUP(поверки!$T2727,'Акты п-п'!$C$5:$I$57,5,FALSE())</f>
        <v>Кадыков П.Ю.</v>
      </c>
      <c r="X2727" s="17" t="n">
        <f aca="false">поверки!$G2727-поверки!$U2727</f>
        <v>3</v>
      </c>
      <c r="Y2727" s="17" t="n">
        <f aca="false">поверки!$V2727-поверки!$G2727</f>
        <v>1</v>
      </c>
      <c r="Z2727" s="17" t="str">
        <f aca="false">CONCATENATE(поверки!$Q2727," ",поверки!$S2727," номер ",поверки!$H2727)</f>
        <v>Преобразователь давления SITRANS P DSIII номер N1F8289120013</v>
      </c>
    </row>
    <row r="2728" customFormat="false" ht="17.9" hidden="true" customHeight="false" outlineLevel="0" collapsed="false">
      <c r="B2728" s="21" t="s">
        <v>198</v>
      </c>
      <c r="C2728" s="22" t="s">
        <v>30</v>
      </c>
      <c r="D2728" s="22" t="s">
        <v>31</v>
      </c>
      <c r="E2728" s="22"/>
      <c r="F2728" s="22" t="s">
        <v>248</v>
      </c>
      <c r="G2728" s="23" t="n">
        <v>45771</v>
      </c>
      <c r="H2728" s="22" t="s">
        <v>5895</v>
      </c>
      <c r="I2728" s="22"/>
      <c r="J2728" s="22" t="s">
        <v>34</v>
      </c>
      <c r="K2728" s="22" t="s">
        <v>35</v>
      </c>
      <c r="L2728" s="24" t="s">
        <v>5896</v>
      </c>
      <c r="M2728" s="17" t="str">
        <f aca="false">IF(COUNTIF(поверки!$H$6:$H$3175,поверки!$H2728)&gt;1,"Дубликат","")</f>
        <v/>
      </c>
      <c r="N2728" s="17" t="str">
        <f aca="false">IF(COUNTIF(поверки!$L$6:$L$3175,поверки!$L2728)&gt;1,"Дубликат","")</f>
        <v/>
      </c>
      <c r="O2728" s="18" t="n">
        <v>2723</v>
      </c>
      <c r="P2728" s="17" t="str">
        <f aca="false">CONCATENATE(TEXT(MONTH(поверки!$G2728),"00"),"/",TEXT(поверки!$O2728,"000"), "/",TEXT(YEAR(поверки!$G2728)-2000,"00"))</f>
        <v>04/2723/25</v>
      </c>
      <c r="Q2728" s="17" t="str">
        <f aca="false">VLOOKUP(поверки!$F2728,'соответстиви ОТ типу'!$K$4:$M$344,2,FALSE())</f>
        <v>Преобразователь давления</v>
      </c>
      <c r="R2728" s="17" t="s">
        <v>46</v>
      </c>
      <c r="S2728" s="17" t="s">
        <v>5890</v>
      </c>
      <c r="T2728" s="17" t="n">
        <v>7</v>
      </c>
      <c r="U2728" s="19" t="n">
        <f aca="false">VLOOKUP(поверки!$T2728,'Акты п-п'!$C$5:$I$57,2,FALSE())</f>
        <v>45768</v>
      </c>
      <c r="V2728" s="19" t="n">
        <f aca="false">VLOOKUP(поверки!$T2728,'Акты п-п'!$C$5:$I$57,3,FALSE())</f>
        <v>45772</v>
      </c>
      <c r="W2728" s="17" t="str">
        <f aca="false">VLOOKUP(поверки!$T2728,'Акты п-п'!$C$5:$I$57,5,FALSE())</f>
        <v>Кадыков П.Ю.</v>
      </c>
      <c r="X2728" s="17" t="n">
        <f aca="false">поверки!$G2728-поверки!$U2728</f>
        <v>3</v>
      </c>
      <c r="Y2728" s="17" t="n">
        <f aca="false">поверки!$V2728-поверки!$G2728</f>
        <v>1</v>
      </c>
      <c r="Z2728" s="17" t="str">
        <f aca="false">CONCATENATE(поверки!$Q2728," ",поверки!$S2728," номер ",поверки!$H2728)</f>
        <v>Преобразователь давления SITRANS P DSIII номер N1F8289120012</v>
      </c>
    </row>
    <row r="2729" customFormat="false" ht="17.9" hidden="true" customHeight="false" outlineLevel="0" collapsed="false">
      <c r="B2729" s="21" t="s">
        <v>5897</v>
      </c>
      <c r="C2729" s="22" t="s">
        <v>30</v>
      </c>
      <c r="D2729" s="22" t="s">
        <v>31</v>
      </c>
      <c r="E2729" s="22"/>
      <c r="F2729" s="22" t="s">
        <v>4585</v>
      </c>
      <c r="G2729" s="23" t="n">
        <v>45772</v>
      </c>
      <c r="H2729" s="22" t="s">
        <v>5898</v>
      </c>
      <c r="I2729" s="22"/>
      <c r="J2729" s="22" t="s">
        <v>34</v>
      </c>
      <c r="K2729" s="22" t="s">
        <v>35</v>
      </c>
      <c r="L2729" s="24" t="s">
        <v>5899</v>
      </c>
      <c r="M2729" s="17" t="str">
        <f aca="false">IF(COUNTIF(поверки!$H$6:$H$3175,поверки!$H2729)&gt;1,"Дубликат","")</f>
        <v/>
      </c>
      <c r="N2729" s="17" t="str">
        <f aca="false">IF(COUNTIF(поверки!$L$6:$L$3175,поверки!$L2729)&gt;1,"Дубликат","")</f>
        <v/>
      </c>
      <c r="O2729" s="18" t="n">
        <v>2724</v>
      </c>
      <c r="P2729" s="17" t="str">
        <f aca="false">CONCATENATE(TEXT(MONTH(поверки!$G2729),"00"),"/",TEXT(поверки!$O2729,"000"), "/",TEXT(YEAR(поверки!$G2729)-2000,"00"))</f>
        <v>04/2724/25</v>
      </c>
      <c r="Q2729" s="17" t="str">
        <f aca="false">VLOOKUP(поверки!$F2729,'соответстиви ОТ типу'!$K$4:$M$344,2,FALSE())</f>
        <v>Уровнемер</v>
      </c>
      <c r="R2729" s="17" t="s">
        <v>4406</v>
      </c>
      <c r="S2729" s="17" t="s">
        <v>5278</v>
      </c>
      <c r="T2729" s="17" t="n">
        <v>7</v>
      </c>
      <c r="U2729" s="19" t="n">
        <f aca="false">VLOOKUP(поверки!$T2729,'Акты п-п'!$C$5:$I$57,2,FALSE())</f>
        <v>45768</v>
      </c>
      <c r="V2729" s="19" t="n">
        <f aca="false">VLOOKUP(поверки!$T2729,'Акты п-п'!$C$5:$I$57,3,FALSE())</f>
        <v>45772</v>
      </c>
      <c r="W2729" s="17" t="str">
        <f aca="false">VLOOKUP(поверки!$T2729,'Акты п-п'!$C$5:$I$57,5,FALSE())</f>
        <v>Кадыков П.Ю.</v>
      </c>
      <c r="X2729" s="17" t="n">
        <f aca="false">поверки!$G2729-поверки!$U2729</f>
        <v>4</v>
      </c>
      <c r="Y2729" s="17" t="n">
        <f aca="false">поверки!$V2729-поверки!$G2729</f>
        <v>0</v>
      </c>
      <c r="Z2729" s="17" t="str">
        <f aca="false">CONCATENATE(поверки!$Q2729," ",поверки!$S2729," номер ",поверки!$H2729)</f>
        <v>Уровнемер VEGAFLEX81 номер 30151360</v>
      </c>
    </row>
    <row r="2730" customFormat="false" ht="17.9" hidden="true" customHeight="false" outlineLevel="0" collapsed="false">
      <c r="B2730" s="21" t="s">
        <v>5897</v>
      </c>
      <c r="C2730" s="22" t="s">
        <v>30</v>
      </c>
      <c r="D2730" s="22" t="s">
        <v>31</v>
      </c>
      <c r="E2730" s="22"/>
      <c r="F2730" s="22" t="s">
        <v>4585</v>
      </c>
      <c r="G2730" s="23" t="n">
        <v>45772</v>
      </c>
      <c r="H2730" s="22" t="s">
        <v>5900</v>
      </c>
      <c r="I2730" s="22"/>
      <c r="J2730" s="22" t="s">
        <v>34</v>
      </c>
      <c r="K2730" s="22" t="s">
        <v>35</v>
      </c>
      <c r="L2730" s="24" t="s">
        <v>5901</v>
      </c>
      <c r="M2730" s="17" t="str">
        <f aca="false">IF(COUNTIF(поверки!$H$6:$H$3175,поверки!$H2730)&gt;1,"Дубликат","")</f>
        <v/>
      </c>
      <c r="N2730" s="17" t="str">
        <f aca="false">IF(COUNTIF(поверки!$L$6:$L$3175,поверки!$L2730)&gt;1,"Дубликат","")</f>
        <v/>
      </c>
      <c r="O2730" s="18" t="n">
        <v>2725</v>
      </c>
      <c r="P2730" s="17" t="str">
        <f aca="false">CONCATENATE(TEXT(MONTH(поверки!$G2730),"00"),"/",TEXT(поверки!$O2730,"000"), "/",TEXT(YEAR(поверки!$G2730)-2000,"00"))</f>
        <v>04/2725/25</v>
      </c>
      <c r="Q2730" s="17" t="str">
        <f aca="false">VLOOKUP(поверки!$F2730,'соответстиви ОТ типу'!$K$4:$M$344,2,FALSE())</f>
        <v>Уровнемер</v>
      </c>
      <c r="R2730" s="17" t="s">
        <v>4406</v>
      </c>
      <c r="S2730" s="17" t="s">
        <v>5278</v>
      </c>
      <c r="T2730" s="17" t="n">
        <v>7</v>
      </c>
      <c r="U2730" s="19" t="n">
        <f aca="false">VLOOKUP(поверки!$T2730,'Акты п-п'!$C$5:$I$57,2,FALSE())</f>
        <v>45768</v>
      </c>
      <c r="V2730" s="19" t="n">
        <f aca="false">VLOOKUP(поверки!$T2730,'Акты п-п'!$C$5:$I$57,3,FALSE())</f>
        <v>45772</v>
      </c>
      <c r="W2730" s="17" t="str">
        <f aca="false">VLOOKUP(поверки!$T2730,'Акты п-п'!$C$5:$I$57,5,FALSE())</f>
        <v>Кадыков П.Ю.</v>
      </c>
      <c r="X2730" s="17" t="n">
        <f aca="false">поверки!$G2730-поверки!$U2730</f>
        <v>4</v>
      </c>
      <c r="Y2730" s="17" t="n">
        <f aca="false">поверки!$V2730-поверки!$G2730</f>
        <v>0</v>
      </c>
      <c r="Z2730" s="17" t="str">
        <f aca="false">CONCATENATE(поверки!$Q2730," ",поверки!$S2730," номер ",поверки!$H2730)</f>
        <v>Уровнемер VEGAFLEX81 номер 30151342</v>
      </c>
    </row>
    <row r="2731" customFormat="false" ht="17.9" hidden="true" customHeight="false" outlineLevel="0" collapsed="false">
      <c r="B2731" s="21" t="s">
        <v>5897</v>
      </c>
      <c r="C2731" s="22" t="s">
        <v>30</v>
      </c>
      <c r="D2731" s="22" t="s">
        <v>31</v>
      </c>
      <c r="E2731" s="22"/>
      <c r="F2731" s="22" t="s">
        <v>4585</v>
      </c>
      <c r="G2731" s="23" t="n">
        <v>45772</v>
      </c>
      <c r="H2731" s="22" t="s">
        <v>5902</v>
      </c>
      <c r="I2731" s="22"/>
      <c r="J2731" s="22" t="s">
        <v>34</v>
      </c>
      <c r="K2731" s="22" t="s">
        <v>35</v>
      </c>
      <c r="L2731" s="24" t="s">
        <v>5903</v>
      </c>
      <c r="M2731" s="17" t="str">
        <f aca="false">IF(COUNTIF(поверки!$H$6:$H$3175,поверки!$H2731)&gt;1,"Дубликат","")</f>
        <v/>
      </c>
      <c r="N2731" s="17" t="str">
        <f aca="false">IF(COUNTIF(поверки!$L$6:$L$3175,поверки!$L2731)&gt;1,"Дубликат","")</f>
        <v/>
      </c>
      <c r="O2731" s="18" t="n">
        <v>2726</v>
      </c>
      <c r="P2731" s="17" t="str">
        <f aca="false">CONCATENATE(TEXT(MONTH(поверки!$G2731),"00"),"/",TEXT(поверки!$O2731,"000"), "/",TEXT(YEAR(поверки!$G2731)-2000,"00"))</f>
        <v>04/2726/25</v>
      </c>
      <c r="Q2731" s="17" t="str">
        <f aca="false">VLOOKUP(поверки!$F2731,'соответстиви ОТ типу'!$K$4:$M$344,2,FALSE())</f>
        <v>Уровнемер</v>
      </c>
      <c r="R2731" s="17" t="s">
        <v>4406</v>
      </c>
      <c r="S2731" s="17" t="s">
        <v>5278</v>
      </c>
      <c r="T2731" s="17" t="n">
        <v>7</v>
      </c>
      <c r="U2731" s="19" t="n">
        <f aca="false">VLOOKUP(поверки!$T2731,'Акты п-п'!$C$5:$I$57,2,FALSE())</f>
        <v>45768</v>
      </c>
      <c r="V2731" s="19" t="n">
        <f aca="false">VLOOKUP(поверки!$T2731,'Акты п-п'!$C$5:$I$57,3,FALSE())</f>
        <v>45772</v>
      </c>
      <c r="W2731" s="17" t="str">
        <f aca="false">VLOOKUP(поверки!$T2731,'Акты п-п'!$C$5:$I$57,5,FALSE())</f>
        <v>Кадыков П.Ю.</v>
      </c>
      <c r="X2731" s="17" t="n">
        <f aca="false">поверки!$G2731-поверки!$U2731</f>
        <v>4</v>
      </c>
      <c r="Y2731" s="17" t="n">
        <f aca="false">поверки!$V2731-поверки!$G2731</f>
        <v>0</v>
      </c>
      <c r="Z2731" s="17" t="str">
        <f aca="false">CONCATENATE(поверки!$Q2731," ",поверки!$S2731," номер ",поверки!$H2731)</f>
        <v>Уровнемер VEGAFLEX81 номер 30151351</v>
      </c>
    </row>
    <row r="2732" customFormat="false" ht="17.9" hidden="true" customHeight="false" outlineLevel="0" collapsed="false">
      <c r="B2732" s="21" t="s">
        <v>5897</v>
      </c>
      <c r="C2732" s="22" t="s">
        <v>30</v>
      </c>
      <c r="D2732" s="22" t="s">
        <v>31</v>
      </c>
      <c r="E2732" s="22"/>
      <c r="F2732" s="22" t="s">
        <v>4585</v>
      </c>
      <c r="G2732" s="23" t="n">
        <v>45772</v>
      </c>
      <c r="H2732" s="22" t="s">
        <v>5904</v>
      </c>
      <c r="I2732" s="22"/>
      <c r="J2732" s="22" t="s">
        <v>34</v>
      </c>
      <c r="K2732" s="22" t="s">
        <v>35</v>
      </c>
      <c r="L2732" s="24" t="s">
        <v>5905</v>
      </c>
      <c r="M2732" s="17" t="str">
        <f aca="false">IF(COUNTIF(поверки!$H$6:$H$3175,поверки!$H2732)&gt;1,"Дубликат","")</f>
        <v/>
      </c>
      <c r="N2732" s="17" t="str">
        <f aca="false">IF(COUNTIF(поверки!$L$6:$L$3175,поверки!$L2732)&gt;1,"Дубликат","")</f>
        <v/>
      </c>
      <c r="O2732" s="18" t="n">
        <v>2727</v>
      </c>
      <c r="P2732" s="17" t="str">
        <f aca="false">CONCATENATE(TEXT(MONTH(поверки!$G2732),"00"),"/",TEXT(поверки!$O2732,"000"), "/",TEXT(YEAR(поверки!$G2732)-2000,"00"))</f>
        <v>04/2727/25</v>
      </c>
      <c r="Q2732" s="17" t="str">
        <f aca="false">VLOOKUP(поверки!$F2732,'соответстиви ОТ типу'!$K$4:$M$344,2,FALSE())</f>
        <v>Уровнемер</v>
      </c>
      <c r="R2732" s="17" t="s">
        <v>4406</v>
      </c>
      <c r="S2732" s="17" t="s">
        <v>5278</v>
      </c>
      <c r="T2732" s="17" t="n">
        <v>7</v>
      </c>
      <c r="U2732" s="19" t="n">
        <f aca="false">VLOOKUP(поверки!$T2732,'Акты п-п'!$C$5:$I$57,2,FALSE())</f>
        <v>45768</v>
      </c>
      <c r="V2732" s="19" t="n">
        <f aca="false">VLOOKUP(поверки!$T2732,'Акты п-п'!$C$5:$I$57,3,FALSE())</f>
        <v>45772</v>
      </c>
      <c r="W2732" s="17" t="str">
        <f aca="false">VLOOKUP(поверки!$T2732,'Акты п-п'!$C$5:$I$57,5,FALSE())</f>
        <v>Кадыков П.Ю.</v>
      </c>
      <c r="X2732" s="17" t="n">
        <f aca="false">поверки!$G2732-поверки!$U2732</f>
        <v>4</v>
      </c>
      <c r="Y2732" s="17" t="n">
        <f aca="false">поверки!$V2732-поверки!$G2732</f>
        <v>0</v>
      </c>
      <c r="Z2732" s="17" t="str">
        <f aca="false">CONCATENATE(поверки!$Q2732," ",поверки!$S2732," номер ",поверки!$H2732)</f>
        <v>Уровнемер VEGAFLEX81 номер 30151367</v>
      </c>
    </row>
    <row r="2733" customFormat="false" ht="17.9" hidden="true" customHeight="false" outlineLevel="0" collapsed="false">
      <c r="B2733" s="21" t="s">
        <v>5897</v>
      </c>
      <c r="C2733" s="22" t="s">
        <v>30</v>
      </c>
      <c r="D2733" s="22" t="s">
        <v>31</v>
      </c>
      <c r="E2733" s="22"/>
      <c r="F2733" s="22" t="s">
        <v>4585</v>
      </c>
      <c r="G2733" s="23" t="n">
        <v>45772</v>
      </c>
      <c r="H2733" s="22" t="s">
        <v>5906</v>
      </c>
      <c r="I2733" s="22"/>
      <c r="J2733" s="22" t="s">
        <v>34</v>
      </c>
      <c r="K2733" s="22" t="s">
        <v>35</v>
      </c>
      <c r="L2733" s="24" t="s">
        <v>5907</v>
      </c>
      <c r="M2733" s="17" t="str">
        <f aca="false">IF(COUNTIF(поверки!$H$6:$H$3175,поверки!$H2733)&gt;1,"Дубликат","")</f>
        <v/>
      </c>
      <c r="N2733" s="17" t="str">
        <f aca="false">IF(COUNTIF(поверки!$L$6:$L$3175,поверки!$L2733)&gt;1,"Дубликат","")</f>
        <v/>
      </c>
      <c r="O2733" s="18" t="n">
        <v>2728</v>
      </c>
      <c r="P2733" s="17" t="str">
        <f aca="false">CONCATENATE(TEXT(MONTH(поверки!$G2733),"00"),"/",TEXT(поверки!$O2733,"000"), "/",TEXT(YEAR(поверки!$G2733)-2000,"00"))</f>
        <v>04/2728/25</v>
      </c>
      <c r="Q2733" s="17" t="str">
        <f aca="false">VLOOKUP(поверки!$F2733,'соответстиви ОТ типу'!$K$4:$M$344,2,FALSE())</f>
        <v>Уровнемер</v>
      </c>
      <c r="R2733" s="17" t="s">
        <v>4406</v>
      </c>
      <c r="S2733" s="17" t="s">
        <v>5278</v>
      </c>
      <c r="T2733" s="17" t="n">
        <v>7</v>
      </c>
      <c r="U2733" s="19" t="n">
        <f aca="false">VLOOKUP(поверки!$T2733,'Акты п-п'!$C$5:$I$57,2,FALSE())</f>
        <v>45768</v>
      </c>
      <c r="V2733" s="19" t="n">
        <f aca="false">VLOOKUP(поверки!$T2733,'Акты п-п'!$C$5:$I$57,3,FALSE())</f>
        <v>45772</v>
      </c>
      <c r="W2733" s="17" t="str">
        <f aca="false">VLOOKUP(поверки!$T2733,'Акты п-п'!$C$5:$I$57,5,FALSE())</f>
        <v>Кадыков П.Ю.</v>
      </c>
      <c r="X2733" s="17" t="n">
        <f aca="false">поверки!$G2733-поверки!$U2733</f>
        <v>4</v>
      </c>
      <c r="Y2733" s="17" t="n">
        <f aca="false">поверки!$V2733-поверки!$G2733</f>
        <v>0</v>
      </c>
      <c r="Z2733" s="17" t="str">
        <f aca="false">CONCATENATE(поверки!$Q2733," ",поверки!$S2733," номер ",поверки!$H2733)</f>
        <v>Уровнемер VEGAFLEX81 номер 30151363</v>
      </c>
    </row>
    <row r="2734" customFormat="false" ht="17.9" hidden="true" customHeight="false" outlineLevel="0" collapsed="false">
      <c r="B2734" s="21" t="s">
        <v>5897</v>
      </c>
      <c r="C2734" s="22" t="s">
        <v>30</v>
      </c>
      <c r="D2734" s="22" t="s">
        <v>31</v>
      </c>
      <c r="E2734" s="22"/>
      <c r="F2734" s="22" t="s">
        <v>4585</v>
      </c>
      <c r="G2734" s="23" t="n">
        <v>45772</v>
      </c>
      <c r="H2734" s="22" t="s">
        <v>5908</v>
      </c>
      <c r="I2734" s="22"/>
      <c r="J2734" s="22" t="s">
        <v>34</v>
      </c>
      <c r="K2734" s="22" t="s">
        <v>35</v>
      </c>
      <c r="L2734" s="24" t="s">
        <v>5909</v>
      </c>
      <c r="M2734" s="17" t="str">
        <f aca="false">IF(COUNTIF(поверки!$H$6:$H$3175,поверки!$H2734)&gt;1,"Дубликат","")</f>
        <v/>
      </c>
      <c r="N2734" s="17" t="str">
        <f aca="false">IF(COUNTIF(поверки!$L$6:$L$3175,поверки!$L2734)&gt;1,"Дубликат","")</f>
        <v/>
      </c>
      <c r="O2734" s="18" t="n">
        <v>2729</v>
      </c>
      <c r="P2734" s="17" t="str">
        <f aca="false">CONCATENATE(TEXT(MONTH(поверки!$G2734),"00"),"/",TEXT(поверки!$O2734,"000"), "/",TEXT(YEAR(поверки!$G2734)-2000,"00"))</f>
        <v>04/2729/25</v>
      </c>
      <c r="Q2734" s="17" t="str">
        <f aca="false">VLOOKUP(поверки!$F2734,'соответстиви ОТ типу'!$K$4:$M$344,2,FALSE())</f>
        <v>Уровнемер</v>
      </c>
      <c r="R2734" s="17" t="s">
        <v>4406</v>
      </c>
      <c r="S2734" s="17" t="s">
        <v>5278</v>
      </c>
      <c r="T2734" s="17" t="n">
        <v>7</v>
      </c>
      <c r="U2734" s="19" t="n">
        <f aca="false">VLOOKUP(поверки!$T2734,'Акты п-п'!$C$5:$I$57,2,FALSE())</f>
        <v>45768</v>
      </c>
      <c r="V2734" s="19" t="n">
        <f aca="false">VLOOKUP(поверки!$T2734,'Акты п-п'!$C$5:$I$57,3,FALSE())</f>
        <v>45772</v>
      </c>
      <c r="W2734" s="17" t="str">
        <f aca="false">VLOOKUP(поверки!$T2734,'Акты п-п'!$C$5:$I$57,5,FALSE())</f>
        <v>Кадыков П.Ю.</v>
      </c>
      <c r="X2734" s="17" t="n">
        <f aca="false">поверки!$G2734-поверки!$U2734</f>
        <v>4</v>
      </c>
      <c r="Y2734" s="17" t="n">
        <f aca="false">поверки!$V2734-поверки!$G2734</f>
        <v>0</v>
      </c>
      <c r="Z2734" s="17" t="str">
        <f aca="false">CONCATENATE(поверки!$Q2734," ",поверки!$S2734," номер ",поверки!$H2734)</f>
        <v>Уровнемер VEGAFLEX81 номер 30151343</v>
      </c>
    </row>
    <row r="2735" customFormat="false" ht="17.9" hidden="true" customHeight="false" outlineLevel="0" collapsed="false">
      <c r="B2735" s="21" t="s">
        <v>5897</v>
      </c>
      <c r="C2735" s="22" t="s">
        <v>30</v>
      </c>
      <c r="D2735" s="22" t="s">
        <v>31</v>
      </c>
      <c r="E2735" s="22"/>
      <c r="F2735" s="22" t="s">
        <v>4585</v>
      </c>
      <c r="G2735" s="23" t="n">
        <v>45772</v>
      </c>
      <c r="H2735" s="22" t="s">
        <v>5910</v>
      </c>
      <c r="I2735" s="22"/>
      <c r="J2735" s="22" t="s">
        <v>34</v>
      </c>
      <c r="K2735" s="22" t="s">
        <v>35</v>
      </c>
      <c r="L2735" s="24" t="s">
        <v>5911</v>
      </c>
      <c r="M2735" s="17" t="str">
        <f aca="false">IF(COUNTIF(поверки!$H$6:$H$3175,поверки!$H2735)&gt;1,"Дубликат","")</f>
        <v/>
      </c>
      <c r="N2735" s="17" t="str">
        <f aca="false">IF(COUNTIF(поверки!$L$6:$L$3175,поверки!$L2735)&gt;1,"Дубликат","")</f>
        <v/>
      </c>
      <c r="O2735" s="18" t="n">
        <v>2730</v>
      </c>
      <c r="P2735" s="17" t="str">
        <f aca="false">CONCATENATE(TEXT(MONTH(поверки!$G2735),"00"),"/",TEXT(поверки!$O2735,"000"), "/",TEXT(YEAR(поверки!$G2735)-2000,"00"))</f>
        <v>04/2730/25</v>
      </c>
      <c r="Q2735" s="17" t="str">
        <f aca="false">VLOOKUP(поверки!$F2735,'соответстиви ОТ типу'!$K$4:$M$344,2,FALSE())</f>
        <v>Уровнемер</v>
      </c>
      <c r="R2735" s="17" t="s">
        <v>4406</v>
      </c>
      <c r="S2735" s="17" t="s">
        <v>5278</v>
      </c>
      <c r="T2735" s="17" t="n">
        <v>7</v>
      </c>
      <c r="U2735" s="19" t="n">
        <f aca="false">VLOOKUP(поверки!$T2735,'Акты п-п'!$C$5:$I$57,2,FALSE())</f>
        <v>45768</v>
      </c>
      <c r="V2735" s="19" t="n">
        <f aca="false">VLOOKUP(поверки!$T2735,'Акты п-п'!$C$5:$I$57,3,FALSE())</f>
        <v>45772</v>
      </c>
      <c r="W2735" s="17" t="str">
        <f aca="false">VLOOKUP(поверки!$T2735,'Акты п-п'!$C$5:$I$57,5,FALSE())</f>
        <v>Кадыков П.Ю.</v>
      </c>
      <c r="X2735" s="17" t="n">
        <f aca="false">поверки!$G2735-поверки!$U2735</f>
        <v>4</v>
      </c>
      <c r="Y2735" s="17" t="n">
        <f aca="false">поверки!$V2735-поверки!$G2735</f>
        <v>0</v>
      </c>
      <c r="Z2735" s="17" t="str">
        <f aca="false">CONCATENATE(поверки!$Q2735," ",поверки!$S2735," номер ",поверки!$H2735)</f>
        <v>Уровнемер VEGAFLEX81 номер 30151359</v>
      </c>
    </row>
    <row r="2736" customFormat="false" ht="17.9" hidden="true" customHeight="false" outlineLevel="0" collapsed="false">
      <c r="B2736" s="21" t="s">
        <v>5897</v>
      </c>
      <c r="C2736" s="22" t="s">
        <v>30</v>
      </c>
      <c r="D2736" s="22" t="s">
        <v>31</v>
      </c>
      <c r="E2736" s="22"/>
      <c r="F2736" s="22" t="s">
        <v>4585</v>
      </c>
      <c r="G2736" s="23" t="n">
        <v>45772</v>
      </c>
      <c r="H2736" s="22" t="s">
        <v>5912</v>
      </c>
      <c r="I2736" s="22"/>
      <c r="J2736" s="22" t="s">
        <v>34</v>
      </c>
      <c r="K2736" s="22" t="s">
        <v>35</v>
      </c>
      <c r="L2736" s="24" t="s">
        <v>5913</v>
      </c>
      <c r="M2736" s="17" t="str">
        <f aca="false">IF(COUNTIF(поверки!$H$6:$H$3175,поверки!$H2736)&gt;1,"Дубликат","")</f>
        <v/>
      </c>
      <c r="N2736" s="17" t="str">
        <f aca="false">IF(COUNTIF(поверки!$L$6:$L$3175,поверки!$L2736)&gt;1,"Дубликат","")</f>
        <v/>
      </c>
      <c r="O2736" s="18" t="n">
        <v>2731</v>
      </c>
      <c r="P2736" s="17" t="str">
        <f aca="false">CONCATENATE(TEXT(MONTH(поверки!$G2736),"00"),"/",TEXT(поверки!$O2736,"000"), "/",TEXT(YEAR(поверки!$G2736)-2000,"00"))</f>
        <v>04/2731/25</v>
      </c>
      <c r="Q2736" s="17" t="str">
        <f aca="false">VLOOKUP(поверки!$F2736,'соответстиви ОТ типу'!$K$4:$M$344,2,FALSE())</f>
        <v>Уровнемер</v>
      </c>
      <c r="R2736" s="17" t="s">
        <v>37</v>
      </c>
      <c r="S2736" s="17" t="s">
        <v>5278</v>
      </c>
      <c r="T2736" s="17" t="n">
        <v>7</v>
      </c>
      <c r="U2736" s="19" t="n">
        <f aca="false">VLOOKUP(поверки!$T2736,'Акты п-п'!$C$5:$I$57,2,FALSE())</f>
        <v>45768</v>
      </c>
      <c r="V2736" s="19" t="n">
        <f aca="false">VLOOKUP(поверки!$T2736,'Акты п-п'!$C$5:$I$57,3,FALSE())</f>
        <v>45772</v>
      </c>
      <c r="W2736" s="17" t="str">
        <f aca="false">VLOOKUP(поверки!$T2736,'Акты п-п'!$C$5:$I$57,5,FALSE())</f>
        <v>Кадыков П.Ю.</v>
      </c>
      <c r="X2736" s="17" t="n">
        <f aca="false">поверки!$G2736-поверки!$U2736</f>
        <v>4</v>
      </c>
      <c r="Y2736" s="17" t="n">
        <f aca="false">поверки!$V2736-поверки!$G2736</f>
        <v>0</v>
      </c>
      <c r="Z2736" s="17" t="str">
        <f aca="false">CONCATENATE(поверки!$Q2736," ",поверки!$S2736," номер ",поверки!$H2736)</f>
        <v>Уровнемер VEGAFLEX81 номер 30151345</v>
      </c>
    </row>
    <row r="2737" customFormat="false" ht="17.9" hidden="true" customHeight="false" outlineLevel="0" collapsed="false">
      <c r="B2737" s="21" t="s">
        <v>5897</v>
      </c>
      <c r="C2737" s="22" t="s">
        <v>30</v>
      </c>
      <c r="D2737" s="22" t="s">
        <v>31</v>
      </c>
      <c r="E2737" s="22"/>
      <c r="F2737" s="22" t="s">
        <v>4585</v>
      </c>
      <c r="G2737" s="23" t="n">
        <v>45772</v>
      </c>
      <c r="H2737" s="22" t="s">
        <v>5914</v>
      </c>
      <c r="I2737" s="22"/>
      <c r="J2737" s="22" t="s">
        <v>34</v>
      </c>
      <c r="K2737" s="22" t="s">
        <v>35</v>
      </c>
      <c r="L2737" s="24" t="s">
        <v>5915</v>
      </c>
      <c r="M2737" s="17" t="str">
        <f aca="false">IF(COUNTIF(поверки!$H$6:$H$3175,поверки!$H2737)&gt;1,"Дубликат","")</f>
        <v/>
      </c>
      <c r="N2737" s="17" t="str">
        <f aca="false">IF(COUNTIF(поверки!$L$6:$L$3175,поверки!$L2737)&gt;1,"Дубликат","")</f>
        <v/>
      </c>
      <c r="O2737" s="18" t="n">
        <v>2732</v>
      </c>
      <c r="P2737" s="17" t="str">
        <f aca="false">CONCATENATE(TEXT(MONTH(поверки!$G2737),"00"),"/",TEXT(поверки!$O2737,"000"), "/",TEXT(YEAR(поверки!$G2737)-2000,"00"))</f>
        <v>04/2732/25</v>
      </c>
      <c r="Q2737" s="17" t="str">
        <f aca="false">VLOOKUP(поверки!$F2737,'соответстиви ОТ типу'!$K$4:$M$344,2,FALSE())</f>
        <v>Уровнемер</v>
      </c>
      <c r="R2737" s="17" t="s">
        <v>37</v>
      </c>
      <c r="S2737" s="17" t="s">
        <v>5278</v>
      </c>
      <c r="T2737" s="17" t="n">
        <v>7</v>
      </c>
      <c r="U2737" s="19" t="n">
        <f aca="false">VLOOKUP(поверки!$T2737,'Акты п-п'!$C$5:$I$57,2,FALSE())</f>
        <v>45768</v>
      </c>
      <c r="V2737" s="19" t="n">
        <f aca="false">VLOOKUP(поверки!$T2737,'Акты п-п'!$C$5:$I$57,3,FALSE())</f>
        <v>45772</v>
      </c>
      <c r="W2737" s="17" t="str">
        <f aca="false">VLOOKUP(поверки!$T2737,'Акты п-п'!$C$5:$I$57,5,FALSE())</f>
        <v>Кадыков П.Ю.</v>
      </c>
      <c r="X2737" s="17" t="n">
        <f aca="false">поверки!$G2737-поверки!$U2737</f>
        <v>4</v>
      </c>
      <c r="Y2737" s="17" t="n">
        <f aca="false">поверки!$V2737-поверки!$G2737</f>
        <v>0</v>
      </c>
      <c r="Z2737" s="17" t="str">
        <f aca="false">CONCATENATE(поверки!$Q2737," ",поверки!$S2737," номер ",поверки!$H2737)</f>
        <v>Уровнемер VEGAFLEX81 номер 30151344</v>
      </c>
    </row>
    <row r="2738" customFormat="false" ht="17.9" hidden="true" customHeight="false" outlineLevel="0" collapsed="false">
      <c r="B2738" s="21" t="s">
        <v>5897</v>
      </c>
      <c r="C2738" s="22" t="s">
        <v>30</v>
      </c>
      <c r="D2738" s="22" t="s">
        <v>31</v>
      </c>
      <c r="E2738" s="22"/>
      <c r="F2738" s="22" t="s">
        <v>4585</v>
      </c>
      <c r="G2738" s="23" t="n">
        <v>45772</v>
      </c>
      <c r="H2738" s="22" t="s">
        <v>5916</v>
      </c>
      <c r="I2738" s="22"/>
      <c r="J2738" s="22" t="s">
        <v>34</v>
      </c>
      <c r="K2738" s="22" t="s">
        <v>35</v>
      </c>
      <c r="L2738" s="24" t="s">
        <v>5917</v>
      </c>
      <c r="M2738" s="17" t="str">
        <f aca="false">IF(COUNTIF(поверки!$H$6:$H$3175,поверки!$H2738)&gt;1,"Дубликат","")</f>
        <v/>
      </c>
      <c r="N2738" s="17" t="str">
        <f aca="false">IF(COUNTIF(поверки!$L$6:$L$3175,поверки!$L2738)&gt;1,"Дубликат","")</f>
        <v/>
      </c>
      <c r="O2738" s="18" t="n">
        <v>2733</v>
      </c>
      <c r="P2738" s="17" t="str">
        <f aca="false">CONCATENATE(TEXT(MONTH(поверки!$G2738),"00"),"/",TEXT(поверки!$O2738,"000"), "/",TEXT(YEAR(поверки!$G2738)-2000,"00"))</f>
        <v>04/2733/25</v>
      </c>
      <c r="Q2738" s="17" t="str">
        <f aca="false">VLOOKUP(поверки!$F2738,'соответстиви ОТ типу'!$K$4:$M$344,2,FALSE())</f>
        <v>Уровнемер</v>
      </c>
      <c r="R2738" s="17" t="s">
        <v>37</v>
      </c>
      <c r="S2738" s="17" t="s">
        <v>5278</v>
      </c>
      <c r="T2738" s="17" t="n">
        <v>7</v>
      </c>
      <c r="U2738" s="19" t="n">
        <f aca="false">VLOOKUP(поверки!$T2738,'Акты п-п'!$C$5:$I$57,2,FALSE())</f>
        <v>45768</v>
      </c>
      <c r="V2738" s="19" t="n">
        <f aca="false">VLOOKUP(поверки!$T2738,'Акты п-п'!$C$5:$I$57,3,FALSE())</f>
        <v>45772</v>
      </c>
      <c r="W2738" s="17" t="str">
        <f aca="false">VLOOKUP(поверки!$T2738,'Акты п-п'!$C$5:$I$57,5,FALSE())</f>
        <v>Кадыков П.Ю.</v>
      </c>
      <c r="X2738" s="17" t="n">
        <f aca="false">поверки!$G2738-поверки!$U2738</f>
        <v>4</v>
      </c>
      <c r="Y2738" s="17" t="n">
        <f aca="false">поверки!$V2738-поверки!$G2738</f>
        <v>0</v>
      </c>
      <c r="Z2738" s="17" t="str">
        <f aca="false">CONCATENATE(поверки!$Q2738," ",поверки!$S2738," номер ",поверки!$H2738)</f>
        <v>Уровнемер VEGAFLEX81 номер 30151346</v>
      </c>
    </row>
    <row r="2739" customFormat="false" ht="17.9" hidden="true" customHeight="false" outlineLevel="0" collapsed="false">
      <c r="B2739" s="21" t="s">
        <v>5897</v>
      </c>
      <c r="C2739" s="22" t="s">
        <v>30</v>
      </c>
      <c r="D2739" s="22" t="s">
        <v>31</v>
      </c>
      <c r="E2739" s="22"/>
      <c r="F2739" s="22" t="s">
        <v>4585</v>
      </c>
      <c r="G2739" s="23" t="n">
        <v>45772</v>
      </c>
      <c r="H2739" s="22" t="s">
        <v>5918</v>
      </c>
      <c r="I2739" s="22"/>
      <c r="J2739" s="22" t="s">
        <v>34</v>
      </c>
      <c r="K2739" s="22" t="s">
        <v>35</v>
      </c>
      <c r="L2739" s="24" t="s">
        <v>5919</v>
      </c>
      <c r="M2739" s="17" t="str">
        <f aca="false">IF(COUNTIF(поверки!$H$6:$H$3175,поверки!$H2739)&gt;1,"Дубликат","")</f>
        <v/>
      </c>
      <c r="N2739" s="17" t="str">
        <f aca="false">IF(COUNTIF(поверки!$L$6:$L$3175,поверки!$L2739)&gt;1,"Дубликат","")</f>
        <v/>
      </c>
      <c r="O2739" s="18" t="n">
        <v>2734</v>
      </c>
      <c r="P2739" s="17" t="str">
        <f aca="false">CONCATENATE(TEXT(MONTH(поверки!$G2739),"00"),"/",TEXT(поверки!$O2739,"000"), "/",TEXT(YEAR(поверки!$G2739)-2000,"00"))</f>
        <v>04/2734/25</v>
      </c>
      <c r="Q2739" s="17" t="str">
        <f aca="false">VLOOKUP(поверки!$F2739,'соответстиви ОТ типу'!$K$4:$M$344,2,FALSE())</f>
        <v>Уровнемер</v>
      </c>
      <c r="R2739" s="17" t="s">
        <v>37</v>
      </c>
      <c r="S2739" s="17" t="s">
        <v>5278</v>
      </c>
      <c r="T2739" s="17" t="n">
        <v>7</v>
      </c>
      <c r="U2739" s="19" t="n">
        <f aca="false">VLOOKUP(поверки!$T2739,'Акты п-п'!$C$5:$I$57,2,FALSE())</f>
        <v>45768</v>
      </c>
      <c r="V2739" s="19" t="n">
        <f aca="false">VLOOKUP(поверки!$T2739,'Акты п-п'!$C$5:$I$57,3,FALSE())</f>
        <v>45772</v>
      </c>
      <c r="W2739" s="17" t="str">
        <f aca="false">VLOOKUP(поверки!$T2739,'Акты п-п'!$C$5:$I$57,5,FALSE())</f>
        <v>Кадыков П.Ю.</v>
      </c>
      <c r="X2739" s="17" t="n">
        <f aca="false">поверки!$G2739-поверки!$U2739</f>
        <v>4</v>
      </c>
      <c r="Y2739" s="17" t="n">
        <f aca="false">поверки!$V2739-поверки!$G2739</f>
        <v>0</v>
      </c>
      <c r="Z2739" s="17" t="str">
        <f aca="false">CONCATENATE(поверки!$Q2739," ",поверки!$S2739," номер ",поверки!$H2739)</f>
        <v>Уровнемер VEGAFLEX81 номер 30151347</v>
      </c>
    </row>
    <row r="2740" customFormat="false" ht="17.9" hidden="true" customHeight="false" outlineLevel="0" collapsed="false">
      <c r="B2740" s="21" t="s">
        <v>5897</v>
      </c>
      <c r="C2740" s="22" t="s">
        <v>30</v>
      </c>
      <c r="D2740" s="22" t="s">
        <v>31</v>
      </c>
      <c r="E2740" s="22"/>
      <c r="F2740" s="22" t="s">
        <v>4585</v>
      </c>
      <c r="G2740" s="23" t="n">
        <v>45772</v>
      </c>
      <c r="H2740" s="22" t="s">
        <v>5920</v>
      </c>
      <c r="I2740" s="22"/>
      <c r="J2740" s="22" t="s">
        <v>34</v>
      </c>
      <c r="K2740" s="22" t="s">
        <v>35</v>
      </c>
      <c r="L2740" s="24" t="s">
        <v>5921</v>
      </c>
      <c r="M2740" s="17" t="str">
        <f aca="false">IF(COUNTIF(поверки!$H$6:$H$3175,поверки!$H2740)&gt;1,"Дубликат","")</f>
        <v/>
      </c>
      <c r="N2740" s="17" t="str">
        <f aca="false">IF(COUNTIF(поверки!$L$6:$L$3175,поверки!$L2740)&gt;1,"Дубликат","")</f>
        <v/>
      </c>
      <c r="O2740" s="18" t="n">
        <v>2735</v>
      </c>
      <c r="P2740" s="17" t="str">
        <f aca="false">CONCATENATE(TEXT(MONTH(поверки!$G2740),"00"),"/",TEXT(поверки!$O2740,"000"), "/",TEXT(YEAR(поверки!$G2740)-2000,"00"))</f>
        <v>04/2735/25</v>
      </c>
      <c r="Q2740" s="17" t="str">
        <f aca="false">VLOOKUP(поверки!$F2740,'соответстиви ОТ типу'!$K$4:$M$344,2,FALSE())</f>
        <v>Уровнемер</v>
      </c>
      <c r="R2740" s="17" t="s">
        <v>37</v>
      </c>
      <c r="S2740" s="17" t="s">
        <v>5278</v>
      </c>
      <c r="T2740" s="17" t="n">
        <v>7</v>
      </c>
      <c r="U2740" s="19" t="n">
        <f aca="false">VLOOKUP(поверки!$T2740,'Акты п-п'!$C$5:$I$57,2,FALSE())</f>
        <v>45768</v>
      </c>
      <c r="V2740" s="19" t="n">
        <f aca="false">VLOOKUP(поверки!$T2740,'Акты п-п'!$C$5:$I$57,3,FALSE())</f>
        <v>45772</v>
      </c>
      <c r="W2740" s="17" t="str">
        <f aca="false">VLOOKUP(поверки!$T2740,'Акты п-п'!$C$5:$I$57,5,FALSE())</f>
        <v>Кадыков П.Ю.</v>
      </c>
      <c r="X2740" s="17" t="n">
        <f aca="false">поверки!$G2740-поверки!$U2740</f>
        <v>4</v>
      </c>
      <c r="Y2740" s="17" t="n">
        <f aca="false">поверки!$V2740-поверки!$G2740</f>
        <v>0</v>
      </c>
      <c r="Z2740" s="17" t="str">
        <f aca="false">CONCATENATE(поверки!$Q2740," ",поверки!$S2740," номер ",поверки!$H2740)</f>
        <v>Уровнемер VEGAFLEX81 номер 30151349</v>
      </c>
    </row>
    <row r="2741" customFormat="false" ht="17.9" hidden="true" customHeight="false" outlineLevel="0" collapsed="false">
      <c r="B2741" s="21" t="s">
        <v>5897</v>
      </c>
      <c r="C2741" s="22" t="s">
        <v>30</v>
      </c>
      <c r="D2741" s="22" t="s">
        <v>31</v>
      </c>
      <c r="E2741" s="22"/>
      <c r="F2741" s="22" t="s">
        <v>4585</v>
      </c>
      <c r="G2741" s="23" t="n">
        <v>45772</v>
      </c>
      <c r="H2741" s="22" t="s">
        <v>5922</v>
      </c>
      <c r="I2741" s="22"/>
      <c r="J2741" s="22" t="s">
        <v>34</v>
      </c>
      <c r="K2741" s="22" t="s">
        <v>35</v>
      </c>
      <c r="L2741" s="24" t="s">
        <v>5923</v>
      </c>
      <c r="M2741" s="17" t="str">
        <f aca="false">IF(COUNTIF(поверки!$H$6:$H$3175,поверки!$H2741)&gt;1,"Дубликат","")</f>
        <v/>
      </c>
      <c r="N2741" s="17" t="str">
        <f aca="false">IF(COUNTIF(поверки!$L$6:$L$3175,поверки!$L2741)&gt;1,"Дубликат","")</f>
        <v/>
      </c>
      <c r="O2741" s="18" t="n">
        <v>2736</v>
      </c>
      <c r="P2741" s="17" t="str">
        <f aca="false">CONCATENATE(TEXT(MONTH(поверки!$G2741),"00"),"/",TEXT(поверки!$O2741,"000"), "/",TEXT(YEAR(поверки!$G2741)-2000,"00"))</f>
        <v>04/2736/25</v>
      </c>
      <c r="Q2741" s="17" t="str">
        <f aca="false">VLOOKUP(поверки!$F2741,'соответстиви ОТ типу'!$K$4:$M$344,2,FALSE())</f>
        <v>Уровнемер</v>
      </c>
      <c r="R2741" s="17" t="s">
        <v>37</v>
      </c>
      <c r="S2741" s="17" t="s">
        <v>5278</v>
      </c>
      <c r="T2741" s="17" t="n">
        <v>7</v>
      </c>
      <c r="U2741" s="19" t="n">
        <f aca="false">VLOOKUP(поверки!$T2741,'Акты п-п'!$C$5:$I$57,2,FALSE())</f>
        <v>45768</v>
      </c>
      <c r="V2741" s="19" t="n">
        <f aca="false">VLOOKUP(поверки!$T2741,'Акты п-п'!$C$5:$I$57,3,FALSE())</f>
        <v>45772</v>
      </c>
      <c r="W2741" s="17" t="str">
        <f aca="false">VLOOKUP(поверки!$T2741,'Акты п-п'!$C$5:$I$57,5,FALSE())</f>
        <v>Кадыков П.Ю.</v>
      </c>
      <c r="X2741" s="17" t="n">
        <f aca="false">поверки!$G2741-поверки!$U2741</f>
        <v>4</v>
      </c>
      <c r="Y2741" s="17" t="n">
        <f aca="false">поверки!$V2741-поверки!$G2741</f>
        <v>0</v>
      </c>
      <c r="Z2741" s="17" t="str">
        <f aca="false">CONCATENATE(поверки!$Q2741," ",поверки!$S2741," номер ",поверки!$H2741)</f>
        <v>Уровнемер VEGAFLEX81 номер 30151350</v>
      </c>
    </row>
    <row r="2742" customFormat="false" ht="17.9" hidden="true" customHeight="false" outlineLevel="0" collapsed="false">
      <c r="B2742" s="21" t="s">
        <v>5897</v>
      </c>
      <c r="C2742" s="22" t="s">
        <v>30</v>
      </c>
      <c r="D2742" s="22" t="s">
        <v>31</v>
      </c>
      <c r="E2742" s="22"/>
      <c r="F2742" s="22" t="s">
        <v>4585</v>
      </c>
      <c r="G2742" s="23" t="n">
        <v>45772</v>
      </c>
      <c r="H2742" s="22" t="s">
        <v>5924</v>
      </c>
      <c r="I2742" s="22"/>
      <c r="J2742" s="22" t="s">
        <v>34</v>
      </c>
      <c r="K2742" s="22" t="s">
        <v>35</v>
      </c>
      <c r="L2742" s="24" t="s">
        <v>5925</v>
      </c>
      <c r="M2742" s="17" t="str">
        <f aca="false">IF(COUNTIF(поверки!$H$6:$H$3175,поверки!$H2742)&gt;1,"Дубликат","")</f>
        <v/>
      </c>
      <c r="N2742" s="17" t="str">
        <f aca="false">IF(COUNTIF(поверки!$L$6:$L$3175,поверки!$L2742)&gt;1,"Дубликат","")</f>
        <v/>
      </c>
      <c r="O2742" s="18" t="n">
        <v>2737</v>
      </c>
      <c r="P2742" s="17" t="str">
        <f aca="false">CONCATENATE(TEXT(MONTH(поверки!$G2742),"00"),"/",TEXT(поверки!$O2742,"000"), "/",TEXT(YEAR(поверки!$G2742)-2000,"00"))</f>
        <v>04/2737/25</v>
      </c>
      <c r="Q2742" s="17" t="str">
        <f aca="false">VLOOKUP(поверки!$F2742,'соответстиви ОТ типу'!$K$4:$M$344,2,FALSE())</f>
        <v>Уровнемер</v>
      </c>
      <c r="R2742" s="17" t="s">
        <v>37</v>
      </c>
      <c r="S2742" s="17" t="s">
        <v>5278</v>
      </c>
      <c r="T2742" s="17" t="n">
        <v>7</v>
      </c>
      <c r="U2742" s="19" t="n">
        <f aca="false">VLOOKUP(поверки!$T2742,'Акты п-п'!$C$5:$I$57,2,FALSE())</f>
        <v>45768</v>
      </c>
      <c r="V2742" s="19" t="n">
        <f aca="false">VLOOKUP(поверки!$T2742,'Акты п-п'!$C$5:$I$57,3,FALSE())</f>
        <v>45772</v>
      </c>
      <c r="W2742" s="17" t="str">
        <f aca="false">VLOOKUP(поверки!$T2742,'Акты п-п'!$C$5:$I$57,5,FALSE())</f>
        <v>Кадыков П.Ю.</v>
      </c>
      <c r="X2742" s="17" t="n">
        <f aca="false">поверки!$G2742-поверки!$U2742</f>
        <v>4</v>
      </c>
      <c r="Y2742" s="17" t="n">
        <f aca="false">поверки!$V2742-поверки!$G2742</f>
        <v>0</v>
      </c>
      <c r="Z2742" s="17" t="str">
        <f aca="false">CONCATENATE(поверки!$Q2742," ",поверки!$S2742," номер ",поверки!$H2742)</f>
        <v>Уровнемер VEGAFLEX81 номер 30151348</v>
      </c>
    </row>
    <row r="2743" customFormat="false" ht="17.9" hidden="true" customHeight="false" outlineLevel="0" collapsed="false">
      <c r="B2743" s="21" t="s">
        <v>5897</v>
      </c>
      <c r="C2743" s="22" t="s">
        <v>30</v>
      </c>
      <c r="D2743" s="22" t="s">
        <v>31</v>
      </c>
      <c r="E2743" s="22"/>
      <c r="F2743" s="22" t="s">
        <v>4585</v>
      </c>
      <c r="G2743" s="23" t="n">
        <v>45772</v>
      </c>
      <c r="H2743" s="22" t="s">
        <v>5926</v>
      </c>
      <c r="I2743" s="22"/>
      <c r="J2743" s="22" t="s">
        <v>34</v>
      </c>
      <c r="K2743" s="22" t="s">
        <v>35</v>
      </c>
      <c r="L2743" s="24" t="s">
        <v>5927</v>
      </c>
      <c r="M2743" s="17" t="str">
        <f aca="false">IF(COUNTIF(поверки!$H$6:$H$3175,поверки!$H2743)&gt;1,"Дубликат","")</f>
        <v/>
      </c>
      <c r="N2743" s="17" t="str">
        <f aca="false">IF(COUNTIF(поверки!$L$6:$L$3175,поверки!$L2743)&gt;1,"Дубликат","")</f>
        <v/>
      </c>
      <c r="O2743" s="18" t="n">
        <v>2738</v>
      </c>
      <c r="P2743" s="17" t="str">
        <f aca="false">CONCATENATE(TEXT(MONTH(поверки!$G2743),"00"),"/",TEXT(поверки!$O2743,"000"), "/",TEXT(YEAR(поверки!$G2743)-2000,"00"))</f>
        <v>04/2738/25</v>
      </c>
      <c r="Q2743" s="17" t="str">
        <f aca="false">VLOOKUP(поверки!$F2743,'соответстиви ОТ типу'!$K$4:$M$344,2,FALSE())</f>
        <v>Уровнемер</v>
      </c>
      <c r="R2743" s="17" t="s">
        <v>42</v>
      </c>
      <c r="S2743" s="17" t="s">
        <v>5278</v>
      </c>
      <c r="T2743" s="17" t="n">
        <v>7</v>
      </c>
      <c r="U2743" s="19" t="n">
        <f aca="false">VLOOKUP(поверки!$T2743,'Акты п-п'!$C$5:$I$57,2,FALSE())</f>
        <v>45768</v>
      </c>
      <c r="V2743" s="19" t="n">
        <f aca="false">VLOOKUP(поверки!$T2743,'Акты п-п'!$C$5:$I$57,3,FALSE())</f>
        <v>45772</v>
      </c>
      <c r="W2743" s="17" t="str">
        <f aca="false">VLOOKUP(поверки!$T2743,'Акты п-п'!$C$5:$I$57,5,FALSE())</f>
        <v>Кадыков П.Ю.</v>
      </c>
      <c r="X2743" s="17" t="n">
        <f aca="false">поверки!$G2743-поверки!$U2743</f>
        <v>4</v>
      </c>
      <c r="Y2743" s="17" t="n">
        <f aca="false">поверки!$V2743-поверки!$G2743</f>
        <v>0</v>
      </c>
      <c r="Z2743" s="17" t="str">
        <f aca="false">CONCATENATE(поверки!$Q2743," ",поверки!$S2743," номер ",поверки!$H2743)</f>
        <v>Уровнемер VEGAFLEX81 номер 30151368</v>
      </c>
    </row>
    <row r="2744" customFormat="false" ht="17.9" hidden="true" customHeight="false" outlineLevel="0" collapsed="false">
      <c r="B2744" s="21" t="s">
        <v>5897</v>
      </c>
      <c r="C2744" s="22" t="s">
        <v>30</v>
      </c>
      <c r="D2744" s="22" t="s">
        <v>31</v>
      </c>
      <c r="E2744" s="22"/>
      <c r="F2744" s="22" t="s">
        <v>4585</v>
      </c>
      <c r="G2744" s="23" t="n">
        <v>45772</v>
      </c>
      <c r="H2744" s="22" t="s">
        <v>5928</v>
      </c>
      <c r="I2744" s="22"/>
      <c r="J2744" s="22" t="s">
        <v>34</v>
      </c>
      <c r="K2744" s="22" t="s">
        <v>35</v>
      </c>
      <c r="L2744" s="24" t="s">
        <v>5929</v>
      </c>
      <c r="M2744" s="17" t="str">
        <f aca="false">IF(COUNTIF(поверки!$H$6:$H$3175,поверки!$H2744)&gt;1,"Дубликат","")</f>
        <v/>
      </c>
      <c r="N2744" s="17" t="str">
        <f aca="false">IF(COUNTIF(поверки!$L$6:$L$3175,поверки!$L2744)&gt;1,"Дубликат","")</f>
        <v/>
      </c>
      <c r="O2744" s="18" t="n">
        <v>2739</v>
      </c>
      <c r="P2744" s="17" t="str">
        <f aca="false">CONCATENATE(TEXT(MONTH(поверки!$G2744),"00"),"/",TEXT(поверки!$O2744,"000"), "/",TEXT(YEAR(поверки!$G2744)-2000,"00"))</f>
        <v>04/2739/25</v>
      </c>
      <c r="Q2744" s="17" t="str">
        <f aca="false">VLOOKUP(поверки!$F2744,'соответстиви ОТ типу'!$K$4:$M$344,2,FALSE())</f>
        <v>Уровнемер</v>
      </c>
      <c r="R2744" s="17" t="s">
        <v>42</v>
      </c>
      <c r="S2744" s="17" t="s">
        <v>5278</v>
      </c>
      <c r="T2744" s="17" t="n">
        <v>7</v>
      </c>
      <c r="U2744" s="19" t="n">
        <f aca="false">VLOOKUP(поверки!$T2744,'Акты п-п'!$C$5:$I$57,2,FALSE())</f>
        <v>45768</v>
      </c>
      <c r="V2744" s="19" t="n">
        <f aca="false">VLOOKUP(поверки!$T2744,'Акты п-п'!$C$5:$I$57,3,FALSE())</f>
        <v>45772</v>
      </c>
      <c r="W2744" s="17" t="str">
        <f aca="false">VLOOKUP(поверки!$T2744,'Акты п-п'!$C$5:$I$57,5,FALSE())</f>
        <v>Кадыков П.Ю.</v>
      </c>
      <c r="X2744" s="17" t="n">
        <f aca="false">поверки!$G2744-поверки!$U2744</f>
        <v>4</v>
      </c>
      <c r="Y2744" s="17" t="n">
        <f aca="false">поверки!$V2744-поверки!$G2744</f>
        <v>0</v>
      </c>
      <c r="Z2744" s="17" t="str">
        <f aca="false">CONCATENATE(поверки!$Q2744," ",поверки!$S2744," номер ",поверки!$H2744)</f>
        <v>Уровнемер VEGAFLEX81 номер 30151352</v>
      </c>
    </row>
    <row r="2745" customFormat="false" ht="17.9" hidden="true" customHeight="false" outlineLevel="0" collapsed="false">
      <c r="B2745" s="21" t="s">
        <v>5897</v>
      </c>
      <c r="C2745" s="22" t="s">
        <v>30</v>
      </c>
      <c r="D2745" s="22" t="s">
        <v>31</v>
      </c>
      <c r="E2745" s="22"/>
      <c r="F2745" s="22" t="s">
        <v>4585</v>
      </c>
      <c r="G2745" s="23" t="n">
        <v>45772</v>
      </c>
      <c r="H2745" s="22" t="s">
        <v>5930</v>
      </c>
      <c r="I2745" s="22"/>
      <c r="J2745" s="22" t="s">
        <v>34</v>
      </c>
      <c r="K2745" s="22" t="s">
        <v>35</v>
      </c>
      <c r="L2745" s="24" t="s">
        <v>5931</v>
      </c>
      <c r="M2745" s="17" t="str">
        <f aca="false">IF(COUNTIF(поверки!$H$6:$H$3175,поверки!$H2745)&gt;1,"Дубликат","")</f>
        <v/>
      </c>
      <c r="N2745" s="17" t="str">
        <f aca="false">IF(COUNTIF(поверки!$L$6:$L$3175,поверки!$L2745)&gt;1,"Дубликат","")</f>
        <v/>
      </c>
      <c r="O2745" s="18" t="n">
        <v>2740</v>
      </c>
      <c r="P2745" s="17" t="str">
        <f aca="false">CONCATENATE(TEXT(MONTH(поверки!$G2745),"00"),"/",TEXT(поверки!$O2745,"000"), "/",TEXT(YEAR(поверки!$G2745)-2000,"00"))</f>
        <v>04/2740/25</v>
      </c>
      <c r="Q2745" s="17" t="str">
        <f aca="false">VLOOKUP(поверки!$F2745,'соответстиви ОТ типу'!$K$4:$M$344,2,FALSE())</f>
        <v>Уровнемер</v>
      </c>
      <c r="R2745" s="17" t="s">
        <v>42</v>
      </c>
      <c r="S2745" s="17" t="s">
        <v>5278</v>
      </c>
      <c r="T2745" s="17" t="n">
        <v>7</v>
      </c>
      <c r="U2745" s="19" t="n">
        <f aca="false">VLOOKUP(поверки!$T2745,'Акты п-п'!$C$5:$I$57,2,FALSE())</f>
        <v>45768</v>
      </c>
      <c r="V2745" s="19" t="n">
        <f aca="false">VLOOKUP(поверки!$T2745,'Акты п-п'!$C$5:$I$57,3,FALSE())</f>
        <v>45772</v>
      </c>
      <c r="W2745" s="17" t="str">
        <f aca="false">VLOOKUP(поверки!$T2745,'Акты п-п'!$C$5:$I$57,5,FALSE())</f>
        <v>Кадыков П.Ю.</v>
      </c>
      <c r="X2745" s="17" t="n">
        <f aca="false">поверки!$G2745-поверки!$U2745</f>
        <v>4</v>
      </c>
      <c r="Y2745" s="17" t="n">
        <f aca="false">поверки!$V2745-поверки!$G2745</f>
        <v>0</v>
      </c>
      <c r="Z2745" s="17" t="str">
        <f aca="false">CONCATENATE(поверки!$Q2745," ",поверки!$S2745," номер ",поверки!$H2745)</f>
        <v>Уровнемер VEGAFLEX81 номер 30151357</v>
      </c>
    </row>
    <row r="2746" customFormat="false" ht="17.9" hidden="true" customHeight="false" outlineLevel="0" collapsed="false">
      <c r="B2746" s="21" t="s">
        <v>5897</v>
      </c>
      <c r="C2746" s="22" t="s">
        <v>30</v>
      </c>
      <c r="D2746" s="22" t="s">
        <v>31</v>
      </c>
      <c r="E2746" s="22"/>
      <c r="F2746" s="22" t="s">
        <v>4585</v>
      </c>
      <c r="G2746" s="23" t="n">
        <v>45772</v>
      </c>
      <c r="H2746" s="22" t="s">
        <v>5932</v>
      </c>
      <c r="I2746" s="22"/>
      <c r="J2746" s="22" t="s">
        <v>34</v>
      </c>
      <c r="K2746" s="22" t="s">
        <v>35</v>
      </c>
      <c r="L2746" s="24" t="s">
        <v>5933</v>
      </c>
      <c r="M2746" s="17" t="str">
        <f aca="false">IF(COUNTIF(поверки!$H$6:$H$3175,поверки!$H2746)&gt;1,"Дубликат","")</f>
        <v/>
      </c>
      <c r="N2746" s="17" t="str">
        <f aca="false">IF(COUNTIF(поверки!$L$6:$L$3175,поверки!$L2746)&gt;1,"Дубликат","")</f>
        <v/>
      </c>
      <c r="O2746" s="18" t="n">
        <v>2741</v>
      </c>
      <c r="P2746" s="17" t="str">
        <f aca="false">CONCATENATE(TEXT(MONTH(поверки!$G2746),"00"),"/",TEXT(поверки!$O2746,"000"), "/",TEXT(YEAR(поверки!$G2746)-2000,"00"))</f>
        <v>04/2741/25</v>
      </c>
      <c r="Q2746" s="17" t="str">
        <f aca="false">VLOOKUP(поверки!$F2746,'соответстиви ОТ типу'!$K$4:$M$344,2,FALSE())</f>
        <v>Уровнемер</v>
      </c>
      <c r="R2746" s="17" t="s">
        <v>42</v>
      </c>
      <c r="S2746" s="17" t="s">
        <v>5278</v>
      </c>
      <c r="T2746" s="17" t="n">
        <v>7</v>
      </c>
      <c r="U2746" s="19" t="n">
        <f aca="false">VLOOKUP(поверки!$T2746,'Акты п-п'!$C$5:$I$57,2,FALSE())</f>
        <v>45768</v>
      </c>
      <c r="V2746" s="19" t="n">
        <f aca="false">VLOOKUP(поверки!$T2746,'Акты п-п'!$C$5:$I$57,3,FALSE())</f>
        <v>45772</v>
      </c>
      <c r="W2746" s="17" t="str">
        <f aca="false">VLOOKUP(поверки!$T2746,'Акты п-п'!$C$5:$I$57,5,FALSE())</f>
        <v>Кадыков П.Ю.</v>
      </c>
      <c r="X2746" s="17" t="n">
        <f aca="false">поверки!$G2746-поверки!$U2746</f>
        <v>4</v>
      </c>
      <c r="Y2746" s="17" t="n">
        <f aca="false">поверки!$V2746-поверки!$G2746</f>
        <v>0</v>
      </c>
      <c r="Z2746" s="17" t="str">
        <f aca="false">CONCATENATE(поверки!$Q2746," ",поверки!$S2746," номер ",поверки!$H2746)</f>
        <v>Уровнемер VEGAFLEX81 номер 30151356</v>
      </c>
    </row>
    <row r="2747" customFormat="false" ht="17.9" hidden="true" customHeight="false" outlineLevel="0" collapsed="false">
      <c r="B2747" s="21" t="s">
        <v>5897</v>
      </c>
      <c r="C2747" s="22" t="s">
        <v>30</v>
      </c>
      <c r="D2747" s="22" t="s">
        <v>31</v>
      </c>
      <c r="E2747" s="22"/>
      <c r="F2747" s="22" t="s">
        <v>4585</v>
      </c>
      <c r="G2747" s="23" t="n">
        <v>45772</v>
      </c>
      <c r="H2747" s="22" t="s">
        <v>5934</v>
      </c>
      <c r="I2747" s="22"/>
      <c r="J2747" s="22" t="s">
        <v>34</v>
      </c>
      <c r="K2747" s="22" t="s">
        <v>35</v>
      </c>
      <c r="L2747" s="24" t="s">
        <v>5935</v>
      </c>
      <c r="M2747" s="17" t="str">
        <f aca="false">IF(COUNTIF(поверки!$H$6:$H$3175,поверки!$H2747)&gt;1,"Дубликат","")</f>
        <v/>
      </c>
      <c r="N2747" s="17" t="str">
        <f aca="false">IF(COUNTIF(поверки!$L$6:$L$3175,поверки!$L2747)&gt;1,"Дубликат","")</f>
        <v/>
      </c>
      <c r="O2747" s="18" t="n">
        <v>2742</v>
      </c>
      <c r="P2747" s="17" t="str">
        <f aca="false">CONCATENATE(TEXT(MONTH(поверки!$G2747),"00"),"/",TEXT(поверки!$O2747,"000"), "/",TEXT(YEAR(поверки!$G2747)-2000,"00"))</f>
        <v>04/2742/25</v>
      </c>
      <c r="Q2747" s="17" t="str">
        <f aca="false">VLOOKUP(поверки!$F2747,'соответстиви ОТ типу'!$K$4:$M$344,2,FALSE())</f>
        <v>Уровнемер</v>
      </c>
      <c r="R2747" s="17" t="s">
        <v>42</v>
      </c>
      <c r="S2747" s="17" t="s">
        <v>5278</v>
      </c>
      <c r="T2747" s="17" t="n">
        <v>7</v>
      </c>
      <c r="U2747" s="19" t="n">
        <f aca="false">VLOOKUP(поверки!$T2747,'Акты п-п'!$C$5:$I$57,2,FALSE())</f>
        <v>45768</v>
      </c>
      <c r="V2747" s="19" t="n">
        <f aca="false">VLOOKUP(поверки!$T2747,'Акты п-п'!$C$5:$I$57,3,FALSE())</f>
        <v>45772</v>
      </c>
      <c r="W2747" s="17" t="str">
        <f aca="false">VLOOKUP(поверки!$T2747,'Акты п-п'!$C$5:$I$57,5,FALSE())</f>
        <v>Кадыков П.Ю.</v>
      </c>
      <c r="X2747" s="17" t="n">
        <f aca="false">поверки!$G2747-поверки!$U2747</f>
        <v>4</v>
      </c>
      <c r="Y2747" s="17" t="n">
        <f aca="false">поверки!$V2747-поверки!$G2747</f>
        <v>0</v>
      </c>
      <c r="Z2747" s="17" t="str">
        <f aca="false">CONCATENATE(поверки!$Q2747," ",поверки!$S2747," номер ",поверки!$H2747)</f>
        <v>Уровнемер VEGAFLEX81 номер 30151358</v>
      </c>
    </row>
    <row r="2748" customFormat="false" ht="17.9" hidden="true" customHeight="false" outlineLevel="0" collapsed="false">
      <c r="B2748" s="21" t="s">
        <v>5897</v>
      </c>
      <c r="C2748" s="22" t="s">
        <v>30</v>
      </c>
      <c r="D2748" s="22" t="s">
        <v>31</v>
      </c>
      <c r="E2748" s="22"/>
      <c r="F2748" s="22" t="s">
        <v>4585</v>
      </c>
      <c r="G2748" s="23" t="n">
        <v>45772</v>
      </c>
      <c r="H2748" s="22" t="s">
        <v>5936</v>
      </c>
      <c r="I2748" s="22"/>
      <c r="J2748" s="22" t="s">
        <v>34</v>
      </c>
      <c r="K2748" s="22" t="s">
        <v>35</v>
      </c>
      <c r="L2748" s="24" t="s">
        <v>5937</v>
      </c>
      <c r="M2748" s="17" t="str">
        <f aca="false">IF(COUNTIF(поверки!$H$6:$H$3175,поверки!$H2748)&gt;1,"Дубликат","")</f>
        <v/>
      </c>
      <c r="N2748" s="17" t="str">
        <f aca="false">IF(COUNTIF(поверки!$L$6:$L$3175,поверки!$L2748)&gt;1,"Дубликат","")</f>
        <v/>
      </c>
      <c r="O2748" s="18" t="n">
        <v>2743</v>
      </c>
      <c r="P2748" s="17" t="str">
        <f aca="false">CONCATENATE(TEXT(MONTH(поверки!$G2748),"00"),"/",TEXT(поверки!$O2748,"000"), "/",TEXT(YEAR(поверки!$G2748)-2000,"00"))</f>
        <v>04/2743/25</v>
      </c>
      <c r="Q2748" s="17" t="str">
        <f aca="false">VLOOKUP(поверки!$F2748,'соответстиви ОТ типу'!$K$4:$M$344,2,FALSE())</f>
        <v>Уровнемер</v>
      </c>
      <c r="R2748" s="17" t="s">
        <v>42</v>
      </c>
      <c r="S2748" s="17" t="s">
        <v>5278</v>
      </c>
      <c r="T2748" s="17" t="n">
        <v>7</v>
      </c>
      <c r="U2748" s="19" t="n">
        <f aca="false">VLOOKUP(поверки!$T2748,'Акты п-п'!$C$5:$I$57,2,FALSE())</f>
        <v>45768</v>
      </c>
      <c r="V2748" s="19" t="n">
        <f aca="false">VLOOKUP(поверки!$T2748,'Акты п-п'!$C$5:$I$57,3,FALSE())</f>
        <v>45772</v>
      </c>
      <c r="W2748" s="17" t="str">
        <f aca="false">VLOOKUP(поверки!$T2748,'Акты п-п'!$C$5:$I$57,5,FALSE())</f>
        <v>Кадыков П.Ю.</v>
      </c>
      <c r="X2748" s="17" t="n">
        <f aca="false">поверки!$G2748-поверки!$U2748</f>
        <v>4</v>
      </c>
      <c r="Y2748" s="17" t="n">
        <f aca="false">поверки!$V2748-поверки!$G2748</f>
        <v>0</v>
      </c>
      <c r="Z2748" s="17" t="str">
        <f aca="false">CONCATENATE(поверки!$Q2748," ",поверки!$S2748," номер ",поверки!$H2748)</f>
        <v>Уровнемер VEGAFLEX81 номер 30151361</v>
      </c>
    </row>
    <row r="2749" customFormat="false" ht="17.9" hidden="true" customHeight="false" outlineLevel="0" collapsed="false">
      <c r="B2749" s="21" t="s">
        <v>5897</v>
      </c>
      <c r="C2749" s="22" t="s">
        <v>30</v>
      </c>
      <c r="D2749" s="22" t="s">
        <v>31</v>
      </c>
      <c r="E2749" s="22"/>
      <c r="F2749" s="22" t="s">
        <v>4585</v>
      </c>
      <c r="G2749" s="23" t="n">
        <v>45772</v>
      </c>
      <c r="H2749" s="22" t="s">
        <v>5938</v>
      </c>
      <c r="I2749" s="22"/>
      <c r="J2749" s="22" t="s">
        <v>34</v>
      </c>
      <c r="K2749" s="22" t="s">
        <v>35</v>
      </c>
      <c r="L2749" s="24" t="s">
        <v>5939</v>
      </c>
      <c r="M2749" s="17" t="str">
        <f aca="false">IF(COUNTIF(поверки!$H$6:$H$3175,поверки!$H2749)&gt;1,"Дубликат","")</f>
        <v/>
      </c>
      <c r="N2749" s="17" t="str">
        <f aca="false">IF(COUNTIF(поверки!$L$6:$L$3175,поверки!$L2749)&gt;1,"Дубликат","")</f>
        <v/>
      </c>
      <c r="O2749" s="18" t="n">
        <v>2744</v>
      </c>
      <c r="P2749" s="17" t="str">
        <f aca="false">CONCATENATE(TEXT(MONTH(поверки!$G2749),"00"),"/",TEXT(поверки!$O2749,"000"), "/",TEXT(YEAR(поверки!$G2749)-2000,"00"))</f>
        <v>04/2744/25</v>
      </c>
      <c r="Q2749" s="17" t="str">
        <f aca="false">VLOOKUP(поверки!$F2749,'соответстиви ОТ типу'!$K$4:$M$344,2,FALSE())</f>
        <v>Уровнемер</v>
      </c>
      <c r="R2749" s="17" t="s">
        <v>42</v>
      </c>
      <c r="S2749" s="17" t="s">
        <v>5278</v>
      </c>
      <c r="T2749" s="17" t="n">
        <v>7</v>
      </c>
      <c r="U2749" s="19" t="n">
        <f aca="false">VLOOKUP(поверки!$T2749,'Акты п-п'!$C$5:$I$57,2,FALSE())</f>
        <v>45768</v>
      </c>
      <c r="V2749" s="19" t="n">
        <f aca="false">VLOOKUP(поверки!$T2749,'Акты п-п'!$C$5:$I$57,3,FALSE())</f>
        <v>45772</v>
      </c>
      <c r="W2749" s="17" t="str">
        <f aca="false">VLOOKUP(поверки!$T2749,'Акты п-п'!$C$5:$I$57,5,FALSE())</f>
        <v>Кадыков П.Ю.</v>
      </c>
      <c r="X2749" s="17" t="n">
        <f aca="false">поверки!$G2749-поверки!$U2749</f>
        <v>4</v>
      </c>
      <c r="Y2749" s="17" t="n">
        <f aca="false">поверки!$V2749-поверки!$G2749</f>
        <v>0</v>
      </c>
      <c r="Z2749" s="17" t="str">
        <f aca="false">CONCATENATE(поверки!$Q2749," ",поверки!$S2749," номер ",поверки!$H2749)</f>
        <v>Уровнемер VEGAFLEX81 номер 30151365</v>
      </c>
    </row>
    <row r="2750" customFormat="false" ht="17.9" hidden="true" customHeight="false" outlineLevel="0" collapsed="false">
      <c r="B2750" s="21" t="s">
        <v>5897</v>
      </c>
      <c r="C2750" s="22" t="s">
        <v>30</v>
      </c>
      <c r="D2750" s="22" t="s">
        <v>31</v>
      </c>
      <c r="E2750" s="22"/>
      <c r="F2750" s="22" t="s">
        <v>4585</v>
      </c>
      <c r="G2750" s="23" t="n">
        <v>45772</v>
      </c>
      <c r="H2750" s="22" t="s">
        <v>5940</v>
      </c>
      <c r="I2750" s="22"/>
      <c r="J2750" s="22" t="s">
        <v>34</v>
      </c>
      <c r="K2750" s="22" t="s">
        <v>35</v>
      </c>
      <c r="L2750" s="24" t="s">
        <v>5941</v>
      </c>
      <c r="M2750" s="17" t="str">
        <f aca="false">IF(COUNTIF(поверки!$H$6:$H$3175,поверки!$H2750)&gt;1,"Дубликат","")</f>
        <v/>
      </c>
      <c r="N2750" s="17" t="str">
        <f aca="false">IF(COUNTIF(поверки!$L$6:$L$3175,поверки!$L2750)&gt;1,"Дубликат","")</f>
        <v/>
      </c>
      <c r="O2750" s="18" t="n">
        <v>2745</v>
      </c>
      <c r="P2750" s="17" t="str">
        <f aca="false">CONCATENATE(TEXT(MONTH(поверки!$G2750),"00"),"/",TEXT(поверки!$O2750,"000"), "/",TEXT(YEAR(поверки!$G2750)-2000,"00"))</f>
        <v>04/2745/25</v>
      </c>
      <c r="Q2750" s="17" t="str">
        <f aca="false">VLOOKUP(поверки!$F2750,'соответстиви ОТ типу'!$K$4:$M$344,2,FALSE())</f>
        <v>Уровнемер</v>
      </c>
      <c r="R2750" s="17" t="s">
        <v>46</v>
      </c>
      <c r="S2750" s="17" t="s">
        <v>5278</v>
      </c>
      <c r="T2750" s="17" t="n">
        <v>7</v>
      </c>
      <c r="U2750" s="19" t="n">
        <f aca="false">VLOOKUP(поверки!$T2750,'Акты п-п'!$C$5:$I$57,2,FALSE())</f>
        <v>45768</v>
      </c>
      <c r="V2750" s="19" t="n">
        <f aca="false">VLOOKUP(поверки!$T2750,'Акты п-п'!$C$5:$I$57,3,FALSE())</f>
        <v>45772</v>
      </c>
      <c r="W2750" s="17" t="str">
        <f aca="false">VLOOKUP(поверки!$T2750,'Акты п-п'!$C$5:$I$57,5,FALSE())</f>
        <v>Кадыков П.Ю.</v>
      </c>
      <c r="X2750" s="17" t="n">
        <f aca="false">поверки!$G2750-поверки!$U2750</f>
        <v>4</v>
      </c>
      <c r="Y2750" s="17" t="n">
        <f aca="false">поверки!$V2750-поверки!$G2750</f>
        <v>0</v>
      </c>
      <c r="Z2750" s="17" t="str">
        <f aca="false">CONCATENATE(поверки!$Q2750," ",поверки!$S2750," номер ",поверки!$H2750)</f>
        <v>Уровнемер VEGAFLEX81 номер 30151364</v>
      </c>
    </row>
    <row r="2751" customFormat="false" ht="17.9" hidden="true" customHeight="false" outlineLevel="0" collapsed="false">
      <c r="B2751" s="21" t="s">
        <v>5897</v>
      </c>
      <c r="C2751" s="22" t="s">
        <v>30</v>
      </c>
      <c r="D2751" s="22" t="s">
        <v>31</v>
      </c>
      <c r="E2751" s="22"/>
      <c r="F2751" s="22" t="s">
        <v>4585</v>
      </c>
      <c r="G2751" s="23" t="n">
        <v>45772</v>
      </c>
      <c r="H2751" s="22" t="s">
        <v>5942</v>
      </c>
      <c r="I2751" s="22"/>
      <c r="J2751" s="22" t="s">
        <v>34</v>
      </c>
      <c r="K2751" s="22" t="s">
        <v>35</v>
      </c>
      <c r="L2751" s="24" t="s">
        <v>5943</v>
      </c>
      <c r="M2751" s="17" t="str">
        <f aca="false">IF(COUNTIF(поверки!$H$6:$H$3175,поверки!$H2751)&gt;1,"Дубликат","")</f>
        <v/>
      </c>
      <c r="N2751" s="17" t="str">
        <f aca="false">IF(COUNTIF(поверки!$L$6:$L$3175,поверки!$L2751)&gt;1,"Дубликат","")</f>
        <v/>
      </c>
      <c r="O2751" s="18" t="n">
        <v>2746</v>
      </c>
      <c r="P2751" s="17" t="str">
        <f aca="false">CONCATENATE(TEXT(MONTH(поверки!$G2751),"00"),"/",TEXT(поверки!$O2751,"000"), "/",TEXT(YEAR(поверки!$G2751)-2000,"00"))</f>
        <v>04/2746/25</v>
      </c>
      <c r="Q2751" s="17" t="str">
        <f aca="false">VLOOKUP(поверки!$F2751,'соответстиви ОТ типу'!$K$4:$M$344,2,FALSE())</f>
        <v>Уровнемер</v>
      </c>
      <c r="R2751" s="17" t="s">
        <v>46</v>
      </c>
      <c r="S2751" s="17" t="s">
        <v>5278</v>
      </c>
      <c r="T2751" s="17" t="n">
        <v>7</v>
      </c>
      <c r="U2751" s="19" t="n">
        <f aca="false">VLOOKUP(поверки!$T2751,'Акты п-п'!$C$5:$I$57,2,FALSE())</f>
        <v>45768</v>
      </c>
      <c r="V2751" s="19" t="n">
        <f aca="false">VLOOKUP(поверки!$T2751,'Акты п-п'!$C$5:$I$57,3,FALSE())</f>
        <v>45772</v>
      </c>
      <c r="W2751" s="17" t="str">
        <f aca="false">VLOOKUP(поверки!$T2751,'Акты п-п'!$C$5:$I$57,5,FALSE())</f>
        <v>Кадыков П.Ю.</v>
      </c>
      <c r="X2751" s="17" t="n">
        <f aca="false">поверки!$G2751-поверки!$U2751</f>
        <v>4</v>
      </c>
      <c r="Y2751" s="17" t="n">
        <f aca="false">поверки!$V2751-поверки!$G2751</f>
        <v>0</v>
      </c>
      <c r="Z2751" s="17" t="str">
        <f aca="false">CONCATENATE(поверки!$Q2751," ",поверки!$S2751," номер ",поверки!$H2751)</f>
        <v>Уровнемер VEGAFLEX81 номер 30151366</v>
      </c>
    </row>
    <row r="2752" customFormat="false" ht="17.9" hidden="true" customHeight="false" outlineLevel="0" collapsed="false">
      <c r="B2752" s="21" t="s">
        <v>5897</v>
      </c>
      <c r="C2752" s="22" t="s">
        <v>30</v>
      </c>
      <c r="D2752" s="22" t="s">
        <v>31</v>
      </c>
      <c r="E2752" s="22"/>
      <c r="F2752" s="22" t="s">
        <v>4585</v>
      </c>
      <c r="G2752" s="23" t="n">
        <v>45772</v>
      </c>
      <c r="H2752" s="22" t="s">
        <v>5944</v>
      </c>
      <c r="I2752" s="22"/>
      <c r="J2752" s="22" t="s">
        <v>34</v>
      </c>
      <c r="K2752" s="22" t="s">
        <v>35</v>
      </c>
      <c r="L2752" s="24" t="s">
        <v>5945</v>
      </c>
      <c r="M2752" s="17" t="str">
        <f aca="false">IF(COUNTIF(поверки!$H$6:$H$3175,поверки!$H2752)&gt;1,"Дубликат","")</f>
        <v/>
      </c>
      <c r="N2752" s="17" t="str">
        <f aca="false">IF(COUNTIF(поверки!$L$6:$L$3175,поверки!$L2752)&gt;1,"Дубликат","")</f>
        <v/>
      </c>
      <c r="O2752" s="18" t="n">
        <v>2747</v>
      </c>
      <c r="P2752" s="17" t="str">
        <f aca="false">CONCATENATE(TEXT(MONTH(поверки!$G2752),"00"),"/",TEXT(поверки!$O2752,"000"), "/",TEXT(YEAR(поверки!$G2752)-2000,"00"))</f>
        <v>04/2747/25</v>
      </c>
      <c r="Q2752" s="17" t="str">
        <f aca="false">VLOOKUP(поверки!$F2752,'соответстиви ОТ типу'!$K$4:$M$344,2,FALSE())</f>
        <v>Уровнемер</v>
      </c>
      <c r="R2752" s="17" t="s">
        <v>46</v>
      </c>
      <c r="S2752" s="17" t="s">
        <v>5278</v>
      </c>
      <c r="T2752" s="17" t="n">
        <v>7</v>
      </c>
      <c r="U2752" s="19" t="n">
        <f aca="false">VLOOKUP(поверки!$T2752,'Акты п-п'!$C$5:$I$57,2,FALSE())</f>
        <v>45768</v>
      </c>
      <c r="V2752" s="19" t="n">
        <f aca="false">VLOOKUP(поверки!$T2752,'Акты п-п'!$C$5:$I$57,3,FALSE())</f>
        <v>45772</v>
      </c>
      <c r="W2752" s="17" t="str">
        <f aca="false">VLOOKUP(поверки!$T2752,'Акты п-п'!$C$5:$I$57,5,FALSE())</f>
        <v>Кадыков П.Ю.</v>
      </c>
      <c r="X2752" s="17" t="n">
        <f aca="false">поверки!$G2752-поверки!$U2752</f>
        <v>4</v>
      </c>
      <c r="Y2752" s="17" t="n">
        <f aca="false">поверки!$V2752-поверки!$G2752</f>
        <v>0</v>
      </c>
      <c r="Z2752" s="17" t="str">
        <f aca="false">CONCATENATE(поверки!$Q2752," ",поверки!$S2752," номер ",поверки!$H2752)</f>
        <v>Уровнемер VEGAFLEX81 номер 30151362</v>
      </c>
    </row>
    <row r="2753" customFormat="false" ht="17.9" hidden="true" customHeight="false" outlineLevel="0" collapsed="false">
      <c r="B2753" s="21" t="s">
        <v>5897</v>
      </c>
      <c r="C2753" s="22" t="s">
        <v>30</v>
      </c>
      <c r="D2753" s="22" t="s">
        <v>31</v>
      </c>
      <c r="E2753" s="22"/>
      <c r="F2753" s="22" t="s">
        <v>5946</v>
      </c>
      <c r="G2753" s="23" t="n">
        <v>45772</v>
      </c>
      <c r="H2753" s="22" t="s">
        <v>5947</v>
      </c>
      <c r="I2753" s="22"/>
      <c r="J2753" s="22" t="s">
        <v>34</v>
      </c>
      <c r="K2753" s="22" t="s">
        <v>35</v>
      </c>
      <c r="L2753" s="24" t="s">
        <v>5948</v>
      </c>
      <c r="M2753" s="17" t="str">
        <f aca="false">IF(COUNTIF(поверки!$H$6:$H$3175,поверки!$H2753)&gt;1,"Дубликат","")</f>
        <v/>
      </c>
      <c r="N2753" s="17" t="str">
        <f aca="false">IF(COUNTIF(поверки!$L$6:$L$3175,поверки!$L2753)&gt;1,"Дубликат","")</f>
        <v/>
      </c>
      <c r="O2753" s="18" t="n">
        <v>2748</v>
      </c>
      <c r="P2753" s="17" t="str">
        <f aca="false">CONCATENATE(TEXT(MONTH(поверки!$G2753),"00"),"/",TEXT(поверки!$O2753,"000"), "/",TEXT(YEAR(поверки!$G2753)-2000,"00"))</f>
        <v>04/2748/25</v>
      </c>
      <c r="Q2753" s="17" t="str">
        <f aca="false">VLOOKUP(поверки!$F2753,'соответстиви ОТ типу'!$K$4:$M$344,2,FALSE())</f>
        <v>Уровнемер Levelflex FMP5</v>
      </c>
      <c r="R2753" s="17" t="s">
        <v>46</v>
      </c>
      <c r="S2753" s="17" t="s">
        <v>5949</v>
      </c>
      <c r="T2753" s="17" t="n">
        <v>7</v>
      </c>
      <c r="U2753" s="19" t="n">
        <f aca="false">VLOOKUP(поверки!$T2753,'Акты п-п'!$C$5:$I$57,2,FALSE())</f>
        <v>45768</v>
      </c>
      <c r="V2753" s="19" t="n">
        <f aca="false">VLOOKUP(поверки!$T2753,'Акты п-п'!$C$5:$I$57,3,FALSE())</f>
        <v>45772</v>
      </c>
      <c r="W2753" s="17" t="str">
        <f aca="false">VLOOKUP(поверки!$T2753,'Акты п-п'!$C$5:$I$57,5,FALSE())</f>
        <v>Кадыков П.Ю.</v>
      </c>
      <c r="X2753" s="17" t="n">
        <f aca="false">поверки!$G2753-поверки!$U2753</f>
        <v>4</v>
      </c>
      <c r="Y2753" s="17" t="n">
        <f aca="false">поверки!$V2753-поверки!$G2753</f>
        <v>0</v>
      </c>
      <c r="Z2753" s="17" t="str">
        <f aca="false">CONCATENATE(поверки!$Q2753," ",поверки!$S2753," номер ",поверки!$H2753)</f>
        <v>Уровнемер Levelflex FMP5 Levelflex FMP51 номер KA02C70112C</v>
      </c>
    </row>
    <row r="2754" customFormat="false" ht="17.9" hidden="true" customHeight="false" outlineLevel="0" collapsed="false">
      <c r="B2754" s="21" t="s">
        <v>5897</v>
      </c>
      <c r="C2754" s="22" t="s">
        <v>30</v>
      </c>
      <c r="D2754" s="22" t="s">
        <v>31</v>
      </c>
      <c r="E2754" s="22"/>
      <c r="F2754" s="22" t="s">
        <v>5946</v>
      </c>
      <c r="G2754" s="23" t="n">
        <v>45772</v>
      </c>
      <c r="H2754" s="22" t="s">
        <v>5950</v>
      </c>
      <c r="I2754" s="22"/>
      <c r="J2754" s="22" t="s">
        <v>34</v>
      </c>
      <c r="K2754" s="22" t="s">
        <v>35</v>
      </c>
      <c r="L2754" s="24" t="s">
        <v>5951</v>
      </c>
      <c r="M2754" s="17" t="str">
        <f aca="false">IF(COUNTIF(поверки!$H$6:$H$3175,поверки!$H2754)&gt;1,"Дубликат","")</f>
        <v/>
      </c>
      <c r="N2754" s="17" t="str">
        <f aca="false">IF(COUNTIF(поверки!$L$6:$L$3175,поверки!$L2754)&gt;1,"Дубликат","")</f>
        <v/>
      </c>
      <c r="O2754" s="18" t="n">
        <v>2749</v>
      </c>
      <c r="P2754" s="17" t="str">
        <f aca="false">CONCATENATE(TEXT(MONTH(поверки!$G2754),"00"),"/",TEXT(поверки!$O2754,"000"), "/",TEXT(YEAR(поверки!$G2754)-2000,"00"))</f>
        <v>04/2749/25</v>
      </c>
      <c r="Q2754" s="17" t="str">
        <f aca="false">VLOOKUP(поверки!$F2754,'соответстиви ОТ типу'!$K$4:$M$344,2,FALSE())</f>
        <v>Уровнемер Levelflex FMP5</v>
      </c>
      <c r="R2754" s="17" t="s">
        <v>46</v>
      </c>
      <c r="S2754" s="17" t="s">
        <v>5949</v>
      </c>
      <c r="T2754" s="17" t="n">
        <v>7</v>
      </c>
      <c r="U2754" s="19" t="n">
        <f aca="false">VLOOKUP(поверки!$T2754,'Акты п-п'!$C$5:$I$57,2,FALSE())</f>
        <v>45768</v>
      </c>
      <c r="V2754" s="19" t="n">
        <f aca="false">VLOOKUP(поверки!$T2754,'Акты п-п'!$C$5:$I$57,3,FALSE())</f>
        <v>45772</v>
      </c>
      <c r="W2754" s="17" t="str">
        <f aca="false">VLOOKUP(поверки!$T2754,'Акты п-п'!$C$5:$I$57,5,FALSE())</f>
        <v>Кадыков П.Ю.</v>
      </c>
      <c r="X2754" s="17" t="n">
        <f aca="false">поверки!$G2754-поверки!$U2754</f>
        <v>4</v>
      </c>
      <c r="Y2754" s="17" t="n">
        <f aca="false">поверки!$V2754-поверки!$G2754</f>
        <v>0</v>
      </c>
      <c r="Z2754" s="17" t="str">
        <f aca="false">CONCATENATE(поверки!$Q2754," ",поверки!$S2754," номер ",поверки!$H2754)</f>
        <v>Уровнемер Levelflex FMP5 Levelflex FMP51 номер KA02C60112C</v>
      </c>
    </row>
    <row r="2755" customFormat="false" ht="17.9" hidden="true" customHeight="false" outlineLevel="0" collapsed="false">
      <c r="B2755" s="21" t="s">
        <v>5897</v>
      </c>
      <c r="C2755" s="22" t="s">
        <v>30</v>
      </c>
      <c r="D2755" s="22" t="s">
        <v>31</v>
      </c>
      <c r="E2755" s="22"/>
      <c r="F2755" s="22" t="s">
        <v>5946</v>
      </c>
      <c r="G2755" s="23" t="n">
        <v>45772</v>
      </c>
      <c r="H2755" s="22" t="s">
        <v>5952</v>
      </c>
      <c r="I2755" s="22"/>
      <c r="J2755" s="22" t="s">
        <v>34</v>
      </c>
      <c r="K2755" s="22" t="s">
        <v>35</v>
      </c>
      <c r="L2755" s="24" t="s">
        <v>5953</v>
      </c>
      <c r="M2755" s="17" t="str">
        <f aca="false">IF(COUNTIF(поверки!$H$6:$H$3175,поверки!$H2755)&gt;1,"Дубликат","")</f>
        <v/>
      </c>
      <c r="N2755" s="17" t="str">
        <f aca="false">IF(COUNTIF(поверки!$L$6:$L$3175,поверки!$L2755)&gt;1,"Дубликат","")</f>
        <v/>
      </c>
      <c r="O2755" s="18" t="n">
        <v>2750</v>
      </c>
      <c r="P2755" s="17" t="str">
        <f aca="false">CONCATENATE(TEXT(MONTH(поверки!$G2755),"00"),"/",TEXT(поверки!$O2755,"000"), "/",TEXT(YEAR(поверки!$G2755)-2000,"00"))</f>
        <v>04/2750/25</v>
      </c>
      <c r="Q2755" s="17" t="str">
        <f aca="false">VLOOKUP(поверки!$F2755,'соответстиви ОТ типу'!$K$4:$M$344,2,FALSE())</f>
        <v>Уровнемер Levelflex FMP5</v>
      </c>
      <c r="R2755" s="17" t="s">
        <v>46</v>
      </c>
      <c r="S2755" s="17" t="s">
        <v>5949</v>
      </c>
      <c r="T2755" s="17" t="n">
        <v>7</v>
      </c>
      <c r="U2755" s="19" t="n">
        <f aca="false">VLOOKUP(поверки!$T2755,'Акты п-п'!$C$5:$I$57,2,FALSE())</f>
        <v>45768</v>
      </c>
      <c r="V2755" s="19" t="n">
        <f aca="false">VLOOKUP(поверки!$T2755,'Акты п-п'!$C$5:$I$57,3,FALSE())</f>
        <v>45772</v>
      </c>
      <c r="W2755" s="17" t="str">
        <f aca="false">VLOOKUP(поверки!$T2755,'Акты п-п'!$C$5:$I$57,5,FALSE())</f>
        <v>Кадыков П.Ю.</v>
      </c>
      <c r="X2755" s="17" t="n">
        <f aca="false">поверки!$G2755-поверки!$U2755</f>
        <v>4</v>
      </c>
      <c r="Y2755" s="17" t="n">
        <f aca="false">поверки!$V2755-поверки!$G2755</f>
        <v>0</v>
      </c>
      <c r="Z2755" s="17" t="str">
        <f aca="false">CONCATENATE(поверки!$Q2755," ",поверки!$S2755," номер ",поверки!$H2755)</f>
        <v>Уровнемер Levelflex FMP5 Levelflex FMP51 номер KA02C80112C</v>
      </c>
    </row>
    <row r="2756" customFormat="false" ht="17.9" hidden="true" customHeight="false" outlineLevel="0" collapsed="false">
      <c r="B2756" s="21" t="s">
        <v>5897</v>
      </c>
      <c r="C2756" s="22" t="s">
        <v>30</v>
      </c>
      <c r="D2756" s="22" t="s">
        <v>31</v>
      </c>
      <c r="E2756" s="22"/>
      <c r="F2756" s="22" t="s">
        <v>5946</v>
      </c>
      <c r="G2756" s="23" t="n">
        <v>45772</v>
      </c>
      <c r="H2756" s="22" t="s">
        <v>5954</v>
      </c>
      <c r="I2756" s="22"/>
      <c r="J2756" s="22" t="s">
        <v>34</v>
      </c>
      <c r="K2756" s="22" t="s">
        <v>35</v>
      </c>
      <c r="L2756" s="24" t="s">
        <v>5955</v>
      </c>
      <c r="M2756" s="17" t="str">
        <f aca="false">IF(COUNTIF(поверки!$H$6:$H$3175,поверки!$H2756)&gt;1,"Дубликат","")</f>
        <v/>
      </c>
      <c r="N2756" s="17" t="str">
        <f aca="false">IF(COUNTIF(поверки!$L$6:$L$3175,поверки!$L2756)&gt;1,"Дубликат","")</f>
        <v/>
      </c>
      <c r="O2756" s="18" t="n">
        <v>2751</v>
      </c>
      <c r="P2756" s="17" t="str">
        <f aca="false">CONCATENATE(TEXT(MONTH(поверки!$G2756),"00"),"/",TEXT(поверки!$O2756,"000"), "/",TEXT(YEAR(поверки!$G2756)-2000,"00"))</f>
        <v>04/2751/25</v>
      </c>
      <c r="Q2756" s="17" t="str">
        <f aca="false">VLOOKUP(поверки!$F2756,'соответстиви ОТ типу'!$K$4:$M$344,2,FALSE())</f>
        <v>Уровнемер Levelflex FMP5</v>
      </c>
      <c r="R2756" s="17" t="s">
        <v>46</v>
      </c>
      <c r="S2756" s="17" t="s">
        <v>5949</v>
      </c>
      <c r="T2756" s="17" t="n">
        <v>7</v>
      </c>
      <c r="U2756" s="19" t="n">
        <f aca="false">VLOOKUP(поверки!$T2756,'Акты п-п'!$C$5:$I$57,2,FALSE())</f>
        <v>45768</v>
      </c>
      <c r="V2756" s="19" t="n">
        <f aca="false">VLOOKUP(поверки!$T2756,'Акты п-п'!$C$5:$I$57,3,FALSE())</f>
        <v>45772</v>
      </c>
      <c r="W2756" s="17" t="str">
        <f aca="false">VLOOKUP(поверки!$T2756,'Акты п-п'!$C$5:$I$57,5,FALSE())</f>
        <v>Кадыков П.Ю.</v>
      </c>
      <c r="X2756" s="17" t="n">
        <f aca="false">поверки!$G2756-поверки!$U2756</f>
        <v>4</v>
      </c>
      <c r="Y2756" s="17" t="n">
        <f aca="false">поверки!$V2756-поверки!$G2756</f>
        <v>0</v>
      </c>
      <c r="Z2756" s="17" t="str">
        <f aca="false">CONCATENATE(поверки!$Q2756," ",поверки!$S2756," номер ",поверки!$H2756)</f>
        <v>Уровнемер Levelflex FMP5 Levelflex FMP51 номер KA02C50112C</v>
      </c>
    </row>
    <row r="2757" customFormat="false" ht="17.9" hidden="true" customHeight="false" outlineLevel="0" collapsed="false">
      <c r="B2757" s="21" t="s">
        <v>5956</v>
      </c>
      <c r="C2757" s="22" t="s">
        <v>30</v>
      </c>
      <c r="D2757" s="22" t="s">
        <v>31</v>
      </c>
      <c r="E2757" s="22"/>
      <c r="F2757" s="22" t="s">
        <v>5957</v>
      </c>
      <c r="G2757" s="23" t="n">
        <v>45772</v>
      </c>
      <c r="H2757" s="22" t="s">
        <v>5958</v>
      </c>
      <c r="I2757" s="22"/>
      <c r="J2757" s="22" t="s">
        <v>34</v>
      </c>
      <c r="K2757" s="22" t="s">
        <v>35</v>
      </c>
      <c r="L2757" s="24" t="s">
        <v>5959</v>
      </c>
      <c r="M2757" s="17" t="str">
        <f aca="false">IF(COUNTIF(поверки!$H$6:$H$3175,поверки!$H2757)&gt;1,"Дубликат","")</f>
        <v/>
      </c>
      <c r="N2757" s="17" t="str">
        <f aca="false">IF(COUNTIF(поверки!$L$6:$L$3175,поверки!$L2757)&gt;1,"Дубликат","")</f>
        <v/>
      </c>
      <c r="O2757" s="18" t="n">
        <v>2752</v>
      </c>
      <c r="P2757" s="17" t="str">
        <f aca="false">CONCATENATE(TEXT(MONTH(поверки!$G2757),"00"),"/",TEXT(поверки!$O2757,"000"), "/",TEXT(YEAR(поверки!$G2757)-2000,"00"))</f>
        <v>04/2752/25</v>
      </c>
      <c r="Q2757" s="17" t="str">
        <f aca="false">VLOOKUP(поверки!$F2757,'соответстиви ОТ типу'!$K$4:$M$344,2,FALSE())</f>
        <v>Термометр биметаллический</v>
      </c>
      <c r="R2757" s="17" t="s">
        <v>46</v>
      </c>
      <c r="S2757" s="17" t="s">
        <v>5960</v>
      </c>
      <c r="T2757" s="17" t="n">
        <v>7</v>
      </c>
      <c r="U2757" s="19" t="n">
        <f aca="false">VLOOKUP(поверки!$T2757,'Акты п-п'!$C$5:$I$57,2,FALSE())</f>
        <v>45768</v>
      </c>
      <c r="V2757" s="19" t="n">
        <f aca="false">VLOOKUP(поверки!$T2757,'Акты п-п'!$C$5:$I$57,3,FALSE())</f>
        <v>45772</v>
      </c>
      <c r="W2757" s="17" t="str">
        <f aca="false">VLOOKUP(поверки!$T2757,'Акты п-п'!$C$5:$I$57,5,FALSE())</f>
        <v>Кадыков П.Ю.</v>
      </c>
      <c r="X2757" s="17" t="n">
        <f aca="false">поверки!$G2757-поверки!$U2757</f>
        <v>4</v>
      </c>
      <c r="Y2757" s="17" t="n">
        <f aca="false">поверки!$V2757-поверки!$G2757</f>
        <v>0</v>
      </c>
      <c r="Z2757" s="17" t="str">
        <f aca="false">CONCATENATE(поверки!$Q2757," ",поверки!$S2757," номер ",поверки!$H2757)</f>
        <v>Термометр биметаллический Bimetall A номер 1405 B 0110</v>
      </c>
    </row>
    <row r="2758" customFormat="false" ht="17.9" hidden="true" customHeight="false" outlineLevel="0" collapsed="false">
      <c r="B2758" s="21" t="s">
        <v>5961</v>
      </c>
      <c r="C2758" s="22" t="s">
        <v>30</v>
      </c>
      <c r="D2758" s="22" t="s">
        <v>31</v>
      </c>
      <c r="E2758" s="22"/>
      <c r="F2758" s="22" t="s">
        <v>1711</v>
      </c>
      <c r="G2758" s="23" t="n">
        <v>45772</v>
      </c>
      <c r="H2758" s="22" t="s">
        <v>5962</v>
      </c>
      <c r="I2758" s="22"/>
      <c r="J2758" s="22" t="s">
        <v>34</v>
      </c>
      <c r="K2758" s="22" t="s">
        <v>35</v>
      </c>
      <c r="L2758" s="24" t="s">
        <v>5963</v>
      </c>
      <c r="M2758" s="17" t="str">
        <f aca="false">IF(COUNTIF(поверки!$H$6:$H$3175,поверки!$H2758)&gt;1,"Дубликат","")</f>
        <v/>
      </c>
      <c r="N2758" s="17" t="str">
        <f aca="false">IF(COUNTIF(поверки!$L$6:$L$3175,поверки!$L2758)&gt;1,"Дубликат","")</f>
        <v/>
      </c>
      <c r="O2758" s="18" t="n">
        <v>2753</v>
      </c>
      <c r="P2758" s="17" t="str">
        <f aca="false">CONCATENATE(TEXT(MONTH(поверки!$G2758),"00"),"/",TEXT(поверки!$O2758,"000"), "/",TEXT(YEAR(поверки!$G2758)-2000,"00"))</f>
        <v>04/2753/25</v>
      </c>
      <c r="Q2758" s="17" t="str">
        <f aca="false">VLOOKUP(поверки!$F2758,'соответстиви ОТ типу'!$K$4:$M$344,2,FALSE())</f>
        <v>Датчик температуры</v>
      </c>
      <c r="R2758" s="17" t="s">
        <v>4406</v>
      </c>
      <c r="S2758" s="17" t="n">
        <v>248</v>
      </c>
      <c r="T2758" s="17" t="n">
        <v>7</v>
      </c>
      <c r="U2758" s="19" t="n">
        <f aca="false">VLOOKUP(поверки!$T2758,'Акты п-п'!$C$5:$I$57,2,FALSE())</f>
        <v>45768</v>
      </c>
      <c r="V2758" s="19" t="n">
        <f aca="false">VLOOKUP(поверки!$T2758,'Акты п-п'!$C$5:$I$57,3,FALSE())</f>
        <v>45772</v>
      </c>
      <c r="W2758" s="17" t="str">
        <f aca="false">VLOOKUP(поверки!$T2758,'Акты п-п'!$C$5:$I$57,5,FALSE())</f>
        <v>Кадыков П.Ю.</v>
      </c>
      <c r="X2758" s="17" t="n">
        <f aca="false">поверки!$G2758-поверки!$U2758</f>
        <v>4</v>
      </c>
      <c r="Y2758" s="17" t="n">
        <f aca="false">поверки!$V2758-поверки!$G2758</f>
        <v>0</v>
      </c>
      <c r="Z2758" s="17" t="str">
        <f aca="false">CONCATENATE(поверки!$Q2758," ",поверки!$S2758," номер ",поверки!$H2758)</f>
        <v>Датчик температуры 248 номер 02469189/03349210</v>
      </c>
    </row>
    <row r="2759" customFormat="false" ht="17.9" hidden="true" customHeight="false" outlineLevel="0" collapsed="false">
      <c r="B2759" s="21" t="s">
        <v>5961</v>
      </c>
      <c r="C2759" s="22" t="s">
        <v>30</v>
      </c>
      <c r="D2759" s="22" t="s">
        <v>31</v>
      </c>
      <c r="E2759" s="22"/>
      <c r="F2759" s="22" t="s">
        <v>1711</v>
      </c>
      <c r="G2759" s="23" t="n">
        <v>45772</v>
      </c>
      <c r="H2759" s="22" t="s">
        <v>5964</v>
      </c>
      <c r="I2759" s="22"/>
      <c r="J2759" s="22" t="s">
        <v>34</v>
      </c>
      <c r="K2759" s="22" t="s">
        <v>35</v>
      </c>
      <c r="L2759" s="24" t="s">
        <v>5965</v>
      </c>
      <c r="M2759" s="17" t="str">
        <f aca="false">IF(COUNTIF(поверки!$H$6:$H$3175,поверки!$H2759)&gt;1,"Дубликат","")</f>
        <v/>
      </c>
      <c r="N2759" s="17" t="str">
        <f aca="false">IF(COUNTIF(поверки!$L$6:$L$3175,поверки!$L2759)&gt;1,"Дубликат","")</f>
        <v/>
      </c>
      <c r="O2759" s="18" t="n">
        <v>2754</v>
      </c>
      <c r="P2759" s="17" t="str">
        <f aca="false">CONCATENATE(TEXT(MONTH(поверки!$G2759),"00"),"/",TEXT(поверки!$O2759,"000"), "/",TEXT(YEAR(поверки!$G2759)-2000,"00"))</f>
        <v>04/2754/25</v>
      </c>
      <c r="Q2759" s="17" t="str">
        <f aca="false">VLOOKUP(поверки!$F2759,'соответстиви ОТ типу'!$K$4:$M$344,2,FALSE())</f>
        <v>Датчик температуры</v>
      </c>
      <c r="R2759" s="17" t="s">
        <v>4406</v>
      </c>
      <c r="S2759" s="17" t="n">
        <v>248</v>
      </c>
      <c r="T2759" s="17" t="n">
        <v>7</v>
      </c>
      <c r="U2759" s="19" t="n">
        <f aca="false">VLOOKUP(поверки!$T2759,'Акты п-п'!$C$5:$I$57,2,FALSE())</f>
        <v>45768</v>
      </c>
      <c r="V2759" s="19" t="n">
        <f aca="false">VLOOKUP(поверки!$T2759,'Акты п-п'!$C$5:$I$57,3,FALSE())</f>
        <v>45772</v>
      </c>
      <c r="W2759" s="17" t="str">
        <f aca="false">VLOOKUP(поверки!$T2759,'Акты п-п'!$C$5:$I$57,5,FALSE())</f>
        <v>Кадыков П.Ю.</v>
      </c>
      <c r="X2759" s="17" t="n">
        <f aca="false">поверки!$G2759-поверки!$U2759</f>
        <v>4</v>
      </c>
      <c r="Y2759" s="17" t="n">
        <f aca="false">поверки!$V2759-поверки!$G2759</f>
        <v>0</v>
      </c>
      <c r="Z2759" s="17" t="str">
        <f aca="false">CONCATENATE(поверки!$Q2759," ",поверки!$S2759," номер ",поверки!$H2759)</f>
        <v>Датчик температуры 248 номер 02469187/03349208</v>
      </c>
    </row>
    <row r="2760" customFormat="false" ht="17.9" hidden="true" customHeight="false" outlineLevel="0" collapsed="false">
      <c r="B2760" s="21" t="s">
        <v>5961</v>
      </c>
      <c r="C2760" s="22" t="s">
        <v>30</v>
      </c>
      <c r="D2760" s="22" t="s">
        <v>31</v>
      </c>
      <c r="E2760" s="22"/>
      <c r="F2760" s="22" t="s">
        <v>1711</v>
      </c>
      <c r="G2760" s="23" t="n">
        <v>45772</v>
      </c>
      <c r="H2760" s="22" t="s">
        <v>5966</v>
      </c>
      <c r="I2760" s="22"/>
      <c r="J2760" s="22" t="s">
        <v>34</v>
      </c>
      <c r="K2760" s="22" t="s">
        <v>35</v>
      </c>
      <c r="L2760" s="24" t="s">
        <v>5967</v>
      </c>
      <c r="M2760" s="17" t="str">
        <f aca="false">IF(COUNTIF(поверки!$H$6:$H$3175,поверки!$H2760)&gt;1,"Дубликат","")</f>
        <v/>
      </c>
      <c r="N2760" s="17" t="str">
        <f aca="false">IF(COUNTIF(поверки!$L$6:$L$3175,поверки!$L2760)&gt;1,"Дубликат","")</f>
        <v/>
      </c>
      <c r="O2760" s="18" t="n">
        <v>2755</v>
      </c>
      <c r="P2760" s="17" t="str">
        <f aca="false">CONCATENATE(TEXT(MONTH(поверки!$G2760),"00"),"/",TEXT(поверки!$O2760,"000"), "/",TEXT(YEAR(поверки!$G2760)-2000,"00"))</f>
        <v>04/2755/25</v>
      </c>
      <c r="Q2760" s="17" t="str">
        <f aca="false">VLOOKUP(поверки!$F2760,'соответстиви ОТ типу'!$K$4:$M$344,2,FALSE())</f>
        <v>Датчик температуры</v>
      </c>
      <c r="R2760" s="17" t="s">
        <v>4406</v>
      </c>
      <c r="S2760" s="17" t="n">
        <v>248</v>
      </c>
      <c r="T2760" s="17" t="n">
        <v>7</v>
      </c>
      <c r="U2760" s="19" t="n">
        <f aca="false">VLOOKUP(поверки!$T2760,'Акты п-п'!$C$5:$I$57,2,FALSE())</f>
        <v>45768</v>
      </c>
      <c r="V2760" s="19" t="n">
        <f aca="false">VLOOKUP(поверки!$T2760,'Акты п-п'!$C$5:$I$57,3,FALSE())</f>
        <v>45772</v>
      </c>
      <c r="W2760" s="17" t="str">
        <f aca="false">VLOOKUP(поверки!$T2760,'Акты п-п'!$C$5:$I$57,5,FALSE())</f>
        <v>Кадыков П.Ю.</v>
      </c>
      <c r="X2760" s="17" t="n">
        <f aca="false">поверки!$G2760-поверки!$U2760</f>
        <v>4</v>
      </c>
      <c r="Y2760" s="17" t="n">
        <f aca="false">поверки!$V2760-поверки!$G2760</f>
        <v>0</v>
      </c>
      <c r="Z2760" s="17" t="str">
        <f aca="false">CONCATENATE(поверки!$Q2760," ",поверки!$S2760," номер ",поверки!$H2760)</f>
        <v>Датчик температуры 248 номер 02469052/03349073</v>
      </c>
    </row>
    <row r="2761" customFormat="false" ht="17.9" hidden="true" customHeight="false" outlineLevel="0" collapsed="false">
      <c r="B2761" s="21" t="s">
        <v>5961</v>
      </c>
      <c r="C2761" s="22" t="s">
        <v>30</v>
      </c>
      <c r="D2761" s="22" t="s">
        <v>31</v>
      </c>
      <c r="E2761" s="22"/>
      <c r="F2761" s="22" t="s">
        <v>1711</v>
      </c>
      <c r="G2761" s="23" t="n">
        <v>45772</v>
      </c>
      <c r="H2761" s="22" t="s">
        <v>5968</v>
      </c>
      <c r="I2761" s="22"/>
      <c r="J2761" s="22" t="s">
        <v>34</v>
      </c>
      <c r="K2761" s="22" t="s">
        <v>35</v>
      </c>
      <c r="L2761" s="24" t="s">
        <v>5969</v>
      </c>
      <c r="M2761" s="17" t="str">
        <f aca="false">IF(COUNTIF(поверки!$H$6:$H$3175,поверки!$H2761)&gt;1,"Дубликат","")</f>
        <v/>
      </c>
      <c r="N2761" s="17" t="str">
        <f aca="false">IF(COUNTIF(поверки!$L$6:$L$3175,поверки!$L2761)&gt;1,"Дубликат","")</f>
        <v/>
      </c>
      <c r="O2761" s="18" t="n">
        <v>2756</v>
      </c>
      <c r="P2761" s="17" t="str">
        <f aca="false">CONCATENATE(TEXT(MONTH(поверки!$G2761),"00"),"/",TEXT(поверки!$O2761,"000"), "/",TEXT(YEAR(поверки!$G2761)-2000,"00"))</f>
        <v>04/2756/25</v>
      </c>
      <c r="Q2761" s="17" t="str">
        <f aca="false">VLOOKUP(поверки!$F2761,'соответстиви ОТ типу'!$K$4:$M$344,2,FALSE())</f>
        <v>Датчик температуры</v>
      </c>
      <c r="R2761" s="17" t="s">
        <v>4406</v>
      </c>
      <c r="S2761" s="17" t="n">
        <v>248</v>
      </c>
      <c r="T2761" s="17" t="n">
        <v>7</v>
      </c>
      <c r="U2761" s="19" t="n">
        <f aca="false">VLOOKUP(поверки!$T2761,'Акты п-п'!$C$5:$I$57,2,FALSE())</f>
        <v>45768</v>
      </c>
      <c r="V2761" s="19" t="n">
        <f aca="false">VLOOKUP(поверки!$T2761,'Акты п-п'!$C$5:$I$57,3,FALSE())</f>
        <v>45772</v>
      </c>
      <c r="W2761" s="17" t="str">
        <f aca="false">VLOOKUP(поверки!$T2761,'Акты п-п'!$C$5:$I$57,5,FALSE())</f>
        <v>Кадыков П.Ю.</v>
      </c>
      <c r="X2761" s="17" t="n">
        <f aca="false">поверки!$G2761-поверки!$U2761</f>
        <v>4</v>
      </c>
      <c r="Y2761" s="17" t="n">
        <f aca="false">поверки!$V2761-поверки!$G2761</f>
        <v>0</v>
      </c>
      <c r="Z2761" s="17" t="str">
        <f aca="false">CONCATENATE(поверки!$Q2761," ",поверки!$S2761," номер ",поверки!$H2761)</f>
        <v>Датчик температуры 248 номер 02469091/03349112</v>
      </c>
    </row>
    <row r="2762" customFormat="false" ht="17.9" hidden="true" customHeight="false" outlineLevel="0" collapsed="false">
      <c r="B2762" s="21" t="s">
        <v>5961</v>
      </c>
      <c r="C2762" s="22" t="s">
        <v>30</v>
      </c>
      <c r="D2762" s="22" t="s">
        <v>31</v>
      </c>
      <c r="E2762" s="22"/>
      <c r="F2762" s="22" t="s">
        <v>1711</v>
      </c>
      <c r="G2762" s="23" t="n">
        <v>45772</v>
      </c>
      <c r="H2762" s="22" t="s">
        <v>5970</v>
      </c>
      <c r="I2762" s="22"/>
      <c r="J2762" s="22" t="s">
        <v>34</v>
      </c>
      <c r="K2762" s="22" t="s">
        <v>35</v>
      </c>
      <c r="L2762" s="24" t="s">
        <v>5971</v>
      </c>
      <c r="M2762" s="17" t="str">
        <f aca="false">IF(COUNTIF(поверки!$H$6:$H$3175,поверки!$H2762)&gt;1,"Дубликат","")</f>
        <v/>
      </c>
      <c r="N2762" s="17" t="str">
        <f aca="false">IF(COUNTIF(поверки!$L$6:$L$3175,поверки!$L2762)&gt;1,"Дубликат","")</f>
        <v/>
      </c>
      <c r="O2762" s="18" t="n">
        <v>2757</v>
      </c>
      <c r="P2762" s="17" t="str">
        <f aca="false">CONCATENATE(TEXT(MONTH(поверки!$G2762),"00"),"/",TEXT(поверки!$O2762,"000"), "/",TEXT(YEAR(поверки!$G2762)-2000,"00"))</f>
        <v>04/2757/25</v>
      </c>
      <c r="Q2762" s="17" t="str">
        <f aca="false">VLOOKUP(поверки!$F2762,'соответстиви ОТ типу'!$K$4:$M$344,2,FALSE())</f>
        <v>Датчик температуры</v>
      </c>
      <c r="R2762" s="17" t="s">
        <v>4406</v>
      </c>
      <c r="S2762" s="17" t="n">
        <v>248</v>
      </c>
      <c r="T2762" s="17" t="n">
        <v>7</v>
      </c>
      <c r="U2762" s="19" t="n">
        <f aca="false">VLOOKUP(поверки!$T2762,'Акты п-п'!$C$5:$I$57,2,FALSE())</f>
        <v>45768</v>
      </c>
      <c r="V2762" s="19" t="n">
        <f aca="false">VLOOKUP(поверки!$T2762,'Акты п-п'!$C$5:$I$57,3,FALSE())</f>
        <v>45772</v>
      </c>
      <c r="W2762" s="17" t="str">
        <f aca="false">VLOOKUP(поверки!$T2762,'Акты п-п'!$C$5:$I$57,5,FALSE())</f>
        <v>Кадыков П.Ю.</v>
      </c>
      <c r="X2762" s="17" t="n">
        <f aca="false">поверки!$G2762-поверки!$U2762</f>
        <v>4</v>
      </c>
      <c r="Y2762" s="17" t="n">
        <f aca="false">поверки!$V2762-поверки!$G2762</f>
        <v>0</v>
      </c>
      <c r="Z2762" s="17" t="str">
        <f aca="false">CONCATENATE(поверки!$Q2762," ",поверки!$S2762," номер ",поверки!$H2762)</f>
        <v>Датчик температуры 248 номер 02469181/03349202</v>
      </c>
    </row>
    <row r="2763" customFormat="false" ht="17.9" hidden="true" customHeight="false" outlineLevel="0" collapsed="false">
      <c r="B2763" s="21" t="s">
        <v>5961</v>
      </c>
      <c r="C2763" s="22" t="s">
        <v>30</v>
      </c>
      <c r="D2763" s="22" t="s">
        <v>31</v>
      </c>
      <c r="E2763" s="22"/>
      <c r="F2763" s="22" t="s">
        <v>1711</v>
      </c>
      <c r="G2763" s="23" t="n">
        <v>45772</v>
      </c>
      <c r="H2763" s="22" t="s">
        <v>5972</v>
      </c>
      <c r="I2763" s="22"/>
      <c r="J2763" s="22" t="s">
        <v>34</v>
      </c>
      <c r="K2763" s="22" t="s">
        <v>35</v>
      </c>
      <c r="L2763" s="24" t="s">
        <v>5973</v>
      </c>
      <c r="M2763" s="17" t="str">
        <f aca="false">IF(COUNTIF(поверки!$H$6:$H$3175,поверки!$H2763)&gt;1,"Дубликат","")</f>
        <v/>
      </c>
      <c r="N2763" s="17" t="str">
        <f aca="false">IF(COUNTIF(поверки!$L$6:$L$3175,поверки!$L2763)&gt;1,"Дубликат","")</f>
        <v/>
      </c>
      <c r="O2763" s="18" t="n">
        <v>2758</v>
      </c>
      <c r="P2763" s="17" t="str">
        <f aca="false">CONCATENATE(TEXT(MONTH(поверки!$G2763),"00"),"/",TEXT(поверки!$O2763,"000"), "/",TEXT(YEAR(поверки!$G2763)-2000,"00"))</f>
        <v>04/2758/25</v>
      </c>
      <c r="Q2763" s="17" t="str">
        <f aca="false">VLOOKUP(поверки!$F2763,'соответстиви ОТ типу'!$K$4:$M$344,2,FALSE())</f>
        <v>Датчик температуры</v>
      </c>
      <c r="R2763" s="17" t="s">
        <v>4406</v>
      </c>
      <c r="S2763" s="17" t="n">
        <v>248</v>
      </c>
      <c r="T2763" s="17" t="n">
        <v>7</v>
      </c>
      <c r="U2763" s="19" t="n">
        <f aca="false">VLOOKUP(поверки!$T2763,'Акты п-п'!$C$5:$I$57,2,FALSE())</f>
        <v>45768</v>
      </c>
      <c r="V2763" s="19" t="n">
        <f aca="false">VLOOKUP(поверки!$T2763,'Акты п-п'!$C$5:$I$57,3,FALSE())</f>
        <v>45772</v>
      </c>
      <c r="W2763" s="17" t="str">
        <f aca="false">VLOOKUP(поверки!$T2763,'Акты п-п'!$C$5:$I$57,5,FALSE())</f>
        <v>Кадыков П.Ю.</v>
      </c>
      <c r="X2763" s="17" t="n">
        <f aca="false">поверки!$G2763-поверки!$U2763</f>
        <v>4</v>
      </c>
      <c r="Y2763" s="17" t="n">
        <f aca="false">поверки!$V2763-поверки!$G2763</f>
        <v>0</v>
      </c>
      <c r="Z2763" s="17" t="str">
        <f aca="false">CONCATENATE(поверки!$Q2763," ",поверки!$S2763," номер ",поверки!$H2763)</f>
        <v>Датчик температуры 248 номер 02469188/03349209</v>
      </c>
    </row>
    <row r="2764" customFormat="false" ht="17.9" hidden="true" customHeight="false" outlineLevel="0" collapsed="false">
      <c r="B2764" s="21" t="s">
        <v>5961</v>
      </c>
      <c r="C2764" s="22" t="s">
        <v>30</v>
      </c>
      <c r="D2764" s="22" t="s">
        <v>31</v>
      </c>
      <c r="E2764" s="22"/>
      <c r="F2764" s="22" t="s">
        <v>1711</v>
      </c>
      <c r="G2764" s="23" t="n">
        <v>45772</v>
      </c>
      <c r="H2764" s="22" t="s">
        <v>5974</v>
      </c>
      <c r="I2764" s="22"/>
      <c r="J2764" s="22" t="s">
        <v>34</v>
      </c>
      <c r="K2764" s="22" t="s">
        <v>35</v>
      </c>
      <c r="L2764" s="24" t="s">
        <v>5975</v>
      </c>
      <c r="M2764" s="17" t="str">
        <f aca="false">IF(COUNTIF(поверки!$H$6:$H$3175,поверки!$H2764)&gt;1,"Дубликат","")</f>
        <v/>
      </c>
      <c r="N2764" s="17" t="str">
        <f aca="false">IF(COUNTIF(поверки!$L$6:$L$3175,поверки!$L2764)&gt;1,"Дубликат","")</f>
        <v/>
      </c>
      <c r="O2764" s="18" t="n">
        <v>2759</v>
      </c>
      <c r="P2764" s="17" t="str">
        <f aca="false">CONCATENATE(TEXT(MONTH(поверки!$G2764),"00"),"/",TEXT(поверки!$O2764,"000"), "/",TEXT(YEAR(поверки!$G2764)-2000,"00"))</f>
        <v>04/2759/25</v>
      </c>
      <c r="Q2764" s="17" t="str">
        <f aca="false">VLOOKUP(поверки!$F2764,'соответстиви ОТ типу'!$K$4:$M$344,2,FALSE())</f>
        <v>Датчик температуры</v>
      </c>
      <c r="R2764" s="17" t="s">
        <v>4406</v>
      </c>
      <c r="S2764" s="17" t="n">
        <v>248</v>
      </c>
      <c r="T2764" s="17" t="n">
        <v>7</v>
      </c>
      <c r="U2764" s="19" t="n">
        <f aca="false">VLOOKUP(поверки!$T2764,'Акты п-п'!$C$5:$I$57,2,FALSE())</f>
        <v>45768</v>
      </c>
      <c r="V2764" s="19" t="n">
        <f aca="false">VLOOKUP(поверки!$T2764,'Акты п-п'!$C$5:$I$57,3,FALSE())</f>
        <v>45772</v>
      </c>
      <c r="W2764" s="17" t="str">
        <f aca="false">VLOOKUP(поверки!$T2764,'Акты п-п'!$C$5:$I$57,5,FALSE())</f>
        <v>Кадыков П.Ю.</v>
      </c>
      <c r="X2764" s="17" t="n">
        <f aca="false">поверки!$G2764-поверки!$U2764</f>
        <v>4</v>
      </c>
      <c r="Y2764" s="17" t="n">
        <f aca="false">поверки!$V2764-поверки!$G2764</f>
        <v>0</v>
      </c>
      <c r="Z2764" s="17" t="str">
        <f aca="false">CONCATENATE(поверки!$Q2764," ",поверки!$S2764," номер ",поверки!$H2764)</f>
        <v>Датчик температуры 248 номер 02469164/03349185</v>
      </c>
    </row>
    <row r="2765" customFormat="false" ht="17.9" hidden="true" customHeight="false" outlineLevel="0" collapsed="false">
      <c r="B2765" s="21" t="s">
        <v>5961</v>
      </c>
      <c r="C2765" s="22" t="s">
        <v>30</v>
      </c>
      <c r="D2765" s="22" t="s">
        <v>31</v>
      </c>
      <c r="E2765" s="22"/>
      <c r="F2765" s="22" t="s">
        <v>1711</v>
      </c>
      <c r="G2765" s="23" t="n">
        <v>45772</v>
      </c>
      <c r="H2765" s="22" t="s">
        <v>5976</v>
      </c>
      <c r="I2765" s="22"/>
      <c r="J2765" s="22" t="s">
        <v>34</v>
      </c>
      <c r="K2765" s="22" t="s">
        <v>35</v>
      </c>
      <c r="L2765" s="24" t="s">
        <v>5977</v>
      </c>
      <c r="M2765" s="17" t="str">
        <f aca="false">IF(COUNTIF(поверки!$H$6:$H$3175,поверки!$H2765)&gt;1,"Дубликат","")</f>
        <v/>
      </c>
      <c r="N2765" s="17" t="str">
        <f aca="false">IF(COUNTIF(поверки!$L$6:$L$3175,поверки!$L2765)&gt;1,"Дубликат","")</f>
        <v/>
      </c>
      <c r="O2765" s="18" t="n">
        <v>2760</v>
      </c>
      <c r="P2765" s="17" t="str">
        <f aca="false">CONCATENATE(TEXT(MONTH(поверки!$G2765),"00"),"/",TEXT(поверки!$O2765,"000"), "/",TEXT(YEAR(поверки!$G2765)-2000,"00"))</f>
        <v>04/2760/25</v>
      </c>
      <c r="Q2765" s="17" t="str">
        <f aca="false">VLOOKUP(поверки!$F2765,'соответстиви ОТ типу'!$K$4:$M$344,2,FALSE())</f>
        <v>Датчик температуры</v>
      </c>
      <c r="R2765" s="17" t="s">
        <v>4406</v>
      </c>
      <c r="S2765" s="17" t="n">
        <v>248</v>
      </c>
      <c r="T2765" s="17" t="n">
        <v>7</v>
      </c>
      <c r="U2765" s="19" t="n">
        <f aca="false">VLOOKUP(поверки!$T2765,'Акты п-п'!$C$5:$I$57,2,FALSE())</f>
        <v>45768</v>
      </c>
      <c r="V2765" s="19" t="n">
        <f aca="false">VLOOKUP(поверки!$T2765,'Акты п-п'!$C$5:$I$57,3,FALSE())</f>
        <v>45772</v>
      </c>
      <c r="W2765" s="17" t="str">
        <f aca="false">VLOOKUP(поверки!$T2765,'Акты п-п'!$C$5:$I$57,5,FALSE())</f>
        <v>Кадыков П.Ю.</v>
      </c>
      <c r="X2765" s="17" t="n">
        <f aca="false">поверки!$G2765-поверки!$U2765</f>
        <v>4</v>
      </c>
      <c r="Y2765" s="17" t="n">
        <f aca="false">поверки!$V2765-поверки!$G2765</f>
        <v>0</v>
      </c>
      <c r="Z2765" s="17" t="str">
        <f aca="false">CONCATENATE(поверки!$Q2765," ",поверки!$S2765," номер ",поверки!$H2765)</f>
        <v>Датчик температуры 248 номер 02469186/03349207</v>
      </c>
    </row>
    <row r="2766" customFormat="false" ht="17.9" hidden="true" customHeight="false" outlineLevel="0" collapsed="false">
      <c r="B2766" s="21" t="s">
        <v>5961</v>
      </c>
      <c r="C2766" s="22" t="s">
        <v>30</v>
      </c>
      <c r="D2766" s="22" t="s">
        <v>31</v>
      </c>
      <c r="E2766" s="22"/>
      <c r="F2766" s="22" t="s">
        <v>1711</v>
      </c>
      <c r="G2766" s="23" t="n">
        <v>45772</v>
      </c>
      <c r="H2766" s="22" t="s">
        <v>5978</v>
      </c>
      <c r="I2766" s="22"/>
      <c r="J2766" s="22" t="s">
        <v>34</v>
      </c>
      <c r="K2766" s="22" t="s">
        <v>35</v>
      </c>
      <c r="L2766" s="24" t="s">
        <v>5979</v>
      </c>
      <c r="M2766" s="17" t="str">
        <f aca="false">IF(COUNTIF(поверки!$H$6:$H$3175,поверки!$H2766)&gt;1,"Дубликат","")</f>
        <v/>
      </c>
      <c r="N2766" s="17" t="str">
        <f aca="false">IF(COUNTIF(поверки!$L$6:$L$3175,поверки!$L2766)&gt;1,"Дубликат","")</f>
        <v/>
      </c>
      <c r="O2766" s="18" t="n">
        <v>2761</v>
      </c>
      <c r="P2766" s="17" t="str">
        <f aca="false">CONCATENATE(TEXT(MONTH(поверки!$G2766),"00"),"/",TEXT(поверки!$O2766,"000"), "/",TEXT(YEAR(поверки!$G2766)-2000,"00"))</f>
        <v>04/2761/25</v>
      </c>
      <c r="Q2766" s="17" t="str">
        <f aca="false">VLOOKUP(поверки!$F2766,'соответстиви ОТ типу'!$K$4:$M$344,2,FALSE())</f>
        <v>Датчик температуры</v>
      </c>
      <c r="R2766" s="17" t="s">
        <v>4406</v>
      </c>
      <c r="S2766" s="17" t="n">
        <v>248</v>
      </c>
      <c r="T2766" s="17" t="n">
        <v>7</v>
      </c>
      <c r="U2766" s="19" t="n">
        <f aca="false">VLOOKUP(поверки!$T2766,'Акты п-п'!$C$5:$I$57,2,FALSE())</f>
        <v>45768</v>
      </c>
      <c r="V2766" s="19" t="n">
        <f aca="false">VLOOKUP(поверки!$T2766,'Акты п-п'!$C$5:$I$57,3,FALSE())</f>
        <v>45772</v>
      </c>
      <c r="W2766" s="17" t="str">
        <f aca="false">VLOOKUP(поверки!$T2766,'Акты п-п'!$C$5:$I$57,5,FALSE())</f>
        <v>Кадыков П.Ю.</v>
      </c>
      <c r="X2766" s="17" t="n">
        <f aca="false">поверки!$G2766-поверки!$U2766</f>
        <v>4</v>
      </c>
      <c r="Y2766" s="17" t="n">
        <f aca="false">поверки!$V2766-поверки!$G2766</f>
        <v>0</v>
      </c>
      <c r="Z2766" s="17" t="str">
        <f aca="false">CONCATENATE(поверки!$Q2766," ",поверки!$S2766," номер ",поверки!$H2766)</f>
        <v>Датчик температуры 248 номер 02469163/03349184</v>
      </c>
    </row>
    <row r="2767" customFormat="false" ht="17.9" hidden="true" customHeight="false" outlineLevel="0" collapsed="false">
      <c r="B2767" s="21" t="s">
        <v>5961</v>
      </c>
      <c r="C2767" s="22" t="s">
        <v>30</v>
      </c>
      <c r="D2767" s="22" t="s">
        <v>31</v>
      </c>
      <c r="E2767" s="22"/>
      <c r="F2767" s="22" t="s">
        <v>1711</v>
      </c>
      <c r="G2767" s="23" t="n">
        <v>45772</v>
      </c>
      <c r="H2767" s="22" t="s">
        <v>5980</v>
      </c>
      <c r="I2767" s="22"/>
      <c r="J2767" s="22" t="s">
        <v>34</v>
      </c>
      <c r="K2767" s="22" t="s">
        <v>35</v>
      </c>
      <c r="L2767" s="24" t="s">
        <v>5981</v>
      </c>
      <c r="M2767" s="17" t="str">
        <f aca="false">IF(COUNTIF(поверки!$H$6:$H$3175,поверки!$H2767)&gt;1,"Дубликат","")</f>
        <v/>
      </c>
      <c r="N2767" s="17" t="str">
        <f aca="false">IF(COUNTIF(поверки!$L$6:$L$3175,поверки!$L2767)&gt;1,"Дубликат","")</f>
        <v/>
      </c>
      <c r="O2767" s="18" t="n">
        <v>2762</v>
      </c>
      <c r="P2767" s="17" t="str">
        <f aca="false">CONCATENATE(TEXT(MONTH(поверки!$G2767),"00"),"/",TEXT(поверки!$O2767,"000"), "/",TEXT(YEAR(поверки!$G2767)-2000,"00"))</f>
        <v>04/2762/25</v>
      </c>
      <c r="Q2767" s="17" t="str">
        <f aca="false">VLOOKUP(поверки!$F2767,'соответстиви ОТ типу'!$K$4:$M$344,2,FALSE())</f>
        <v>Датчик температуры</v>
      </c>
      <c r="R2767" s="17" t="s">
        <v>4406</v>
      </c>
      <c r="S2767" s="17" t="n">
        <v>248</v>
      </c>
      <c r="T2767" s="17" t="n">
        <v>7</v>
      </c>
      <c r="U2767" s="19" t="n">
        <f aca="false">VLOOKUP(поверки!$T2767,'Акты п-п'!$C$5:$I$57,2,FALSE())</f>
        <v>45768</v>
      </c>
      <c r="V2767" s="19" t="n">
        <f aca="false">VLOOKUP(поверки!$T2767,'Акты п-п'!$C$5:$I$57,3,FALSE())</f>
        <v>45772</v>
      </c>
      <c r="W2767" s="17" t="str">
        <f aca="false">VLOOKUP(поверки!$T2767,'Акты п-п'!$C$5:$I$57,5,FALSE())</f>
        <v>Кадыков П.Ю.</v>
      </c>
      <c r="X2767" s="17" t="n">
        <f aca="false">поверки!$G2767-поверки!$U2767</f>
        <v>4</v>
      </c>
      <c r="Y2767" s="17" t="n">
        <f aca="false">поверки!$V2767-поверки!$G2767</f>
        <v>0</v>
      </c>
      <c r="Z2767" s="17" t="str">
        <f aca="false">CONCATENATE(поверки!$Q2767," ",поверки!$S2767," номер ",поверки!$H2767)</f>
        <v>Датчик температуры 248 номер 02469165/03349186</v>
      </c>
    </row>
    <row r="2768" customFormat="false" ht="17.9" hidden="true" customHeight="false" outlineLevel="0" collapsed="false">
      <c r="B2768" s="21" t="s">
        <v>5961</v>
      </c>
      <c r="C2768" s="22" t="s">
        <v>30</v>
      </c>
      <c r="D2768" s="22" t="s">
        <v>31</v>
      </c>
      <c r="E2768" s="22"/>
      <c r="F2768" s="22" t="s">
        <v>2109</v>
      </c>
      <c r="G2768" s="23" t="n">
        <v>45772</v>
      </c>
      <c r="H2768" s="22" t="s">
        <v>5982</v>
      </c>
      <c r="I2768" s="22"/>
      <c r="J2768" s="22" t="s">
        <v>34</v>
      </c>
      <c r="K2768" s="22" t="s">
        <v>35</v>
      </c>
      <c r="L2768" s="24" t="s">
        <v>5983</v>
      </c>
      <c r="M2768" s="17" t="str">
        <f aca="false">IF(COUNTIF(поверки!$H$6:$H$3175,поверки!$H2768)&gt;1,"Дубликат","")</f>
        <v/>
      </c>
      <c r="N2768" s="17" t="str">
        <f aca="false">IF(COUNTIF(поверки!$L$6:$L$3175,поверки!$L2768)&gt;1,"Дубликат","")</f>
        <v/>
      </c>
      <c r="O2768" s="18" t="n">
        <v>2763</v>
      </c>
      <c r="P2768" s="17" t="str">
        <f aca="false">CONCATENATE(TEXT(MONTH(поверки!$G2768),"00"),"/",TEXT(поверки!$O2768,"000"), "/",TEXT(YEAR(поверки!$G2768)-2000,"00"))</f>
        <v>04/2763/25</v>
      </c>
      <c r="Q2768" s="17" t="str">
        <f aca="false">VLOOKUP(поверки!$F2768,'соответстиви ОТ типу'!$K$4:$M$344,2,FALSE())</f>
        <v>Датчик температуры</v>
      </c>
      <c r="R2768" s="17" t="s">
        <v>4406</v>
      </c>
      <c r="S2768" s="17" t="s">
        <v>5984</v>
      </c>
      <c r="T2768" s="17" t="n">
        <v>7</v>
      </c>
      <c r="U2768" s="19" t="n">
        <f aca="false">VLOOKUP(поверки!$T2768,'Акты п-п'!$C$5:$I$57,2,FALSE())</f>
        <v>45768</v>
      </c>
      <c r="V2768" s="19" t="n">
        <f aca="false">VLOOKUP(поверки!$T2768,'Акты п-п'!$C$5:$I$57,3,FALSE())</f>
        <v>45772</v>
      </c>
      <c r="W2768" s="17" t="str">
        <f aca="false">VLOOKUP(поверки!$T2768,'Акты п-п'!$C$5:$I$57,5,FALSE())</f>
        <v>Кадыков П.Ю.</v>
      </c>
      <c r="X2768" s="17" t="n">
        <f aca="false">поверки!$G2768-поверки!$U2768</f>
        <v>4</v>
      </c>
      <c r="Y2768" s="17" t="n">
        <f aca="false">поверки!$V2768-поверки!$G2768</f>
        <v>0</v>
      </c>
      <c r="Z2768" s="17" t="str">
        <f aca="false">CONCATENATE(поверки!$Q2768," ",поверки!$S2768," номер ",поверки!$H2768)</f>
        <v>Датчик температуры ТСМУ Метран-274-08 номер 2370744</v>
      </c>
    </row>
    <row r="2769" customFormat="false" ht="17.9" hidden="true" customHeight="false" outlineLevel="0" collapsed="false">
      <c r="B2769" s="21" t="s">
        <v>5961</v>
      </c>
      <c r="C2769" s="22" t="s">
        <v>30</v>
      </c>
      <c r="D2769" s="22" t="s">
        <v>31</v>
      </c>
      <c r="E2769" s="22"/>
      <c r="F2769" s="22" t="s">
        <v>71</v>
      </c>
      <c r="G2769" s="23" t="n">
        <v>45772</v>
      </c>
      <c r="H2769" s="22" t="s">
        <v>5985</v>
      </c>
      <c r="I2769" s="22"/>
      <c r="J2769" s="22" t="s">
        <v>34</v>
      </c>
      <c r="K2769" s="22" t="s">
        <v>35</v>
      </c>
      <c r="L2769" s="24" t="s">
        <v>5986</v>
      </c>
      <c r="M2769" s="17" t="str">
        <f aca="false">IF(COUNTIF(поверки!$H$6:$H$3175,поверки!$H2769)&gt;1,"Дубликат","")</f>
        <v/>
      </c>
      <c r="N2769" s="17" t="str">
        <f aca="false">IF(COUNTIF(поверки!$L$6:$L$3175,поверки!$L2769)&gt;1,"Дубликат","")</f>
        <v/>
      </c>
      <c r="O2769" s="18" t="n">
        <v>2764</v>
      </c>
      <c r="P2769" s="17" t="str">
        <f aca="false">CONCATENATE(TEXT(MONTH(поверки!$G2769),"00"),"/",TEXT(поверки!$O2769,"000"), "/",TEXT(YEAR(поверки!$G2769)-2000,"00"))</f>
        <v>04/2764/25</v>
      </c>
      <c r="Q2769" s="17" t="str">
        <f aca="false">VLOOKUP(поверки!$F2769,'соответстиви ОТ типу'!$K$4:$M$344,2,FALSE())</f>
        <v>Датчик температуры</v>
      </c>
      <c r="R2769" s="17" t="s">
        <v>4406</v>
      </c>
      <c r="S2769" s="17" t="s">
        <v>74</v>
      </c>
      <c r="T2769" s="17" t="n">
        <v>7</v>
      </c>
      <c r="U2769" s="19" t="n">
        <f aca="false">VLOOKUP(поверки!$T2769,'Акты п-п'!$C$5:$I$57,2,FALSE())</f>
        <v>45768</v>
      </c>
      <c r="V2769" s="19" t="n">
        <f aca="false">VLOOKUP(поверки!$T2769,'Акты п-п'!$C$5:$I$57,3,FALSE())</f>
        <v>45772</v>
      </c>
      <c r="W2769" s="17" t="str">
        <f aca="false">VLOOKUP(поверки!$T2769,'Акты п-п'!$C$5:$I$57,5,FALSE())</f>
        <v>Кадыков П.Ю.</v>
      </c>
      <c r="X2769" s="17" t="n">
        <f aca="false">поверки!$G2769-поверки!$U2769</f>
        <v>4</v>
      </c>
      <c r="Y2769" s="17" t="n">
        <f aca="false">поверки!$V2769-поверки!$G2769</f>
        <v>0</v>
      </c>
      <c r="Z2769" s="17" t="str">
        <f aca="false">CONCATENATE(поверки!$Q2769," ",поверки!$S2769," номер ",поверки!$H2769)</f>
        <v>Датчик температуры ТПУ 0304Ех номер 12-7647</v>
      </c>
    </row>
    <row r="2770" customFormat="false" ht="17.9" hidden="true" customHeight="false" outlineLevel="0" collapsed="false">
      <c r="B2770" s="21" t="s">
        <v>5961</v>
      </c>
      <c r="C2770" s="22" t="s">
        <v>30</v>
      </c>
      <c r="D2770" s="22" t="s">
        <v>31</v>
      </c>
      <c r="E2770" s="22"/>
      <c r="F2770" s="22" t="s">
        <v>3090</v>
      </c>
      <c r="G2770" s="23" t="n">
        <v>45772</v>
      </c>
      <c r="H2770" s="22" t="s">
        <v>5987</v>
      </c>
      <c r="I2770" s="22"/>
      <c r="J2770" s="22" t="s">
        <v>34</v>
      </c>
      <c r="K2770" s="22" t="s">
        <v>35</v>
      </c>
      <c r="L2770" s="24" t="s">
        <v>5988</v>
      </c>
      <c r="M2770" s="17" t="str">
        <f aca="false">IF(COUNTIF(поверки!$H$6:$H$3175,поверки!$H2770)&gt;1,"Дубликат","")</f>
        <v/>
      </c>
      <c r="N2770" s="17" t="str">
        <f aca="false">IF(COUNTIF(поверки!$L$6:$L$3175,поверки!$L2770)&gt;1,"Дубликат","")</f>
        <v/>
      </c>
      <c r="O2770" s="18" t="n">
        <v>2765</v>
      </c>
      <c r="P2770" s="17" t="str">
        <f aca="false">CONCATENATE(TEXT(MONTH(поверки!$G2770),"00"),"/",TEXT(поверки!$O2770,"000"), "/",TEXT(YEAR(поверки!$G2770)-2000,"00"))</f>
        <v>04/2765/25</v>
      </c>
      <c r="Q2770" s="17" t="str">
        <f aca="false">VLOOKUP(поверки!$F2770,'соответстиви ОТ типу'!$K$4:$M$344,2,FALSE())</f>
        <v>Датчик температуры</v>
      </c>
      <c r="R2770" s="17" t="s">
        <v>4406</v>
      </c>
      <c r="S2770" s="17" t="n">
        <v>248</v>
      </c>
      <c r="T2770" s="17" t="n">
        <v>7</v>
      </c>
      <c r="U2770" s="19" t="n">
        <f aca="false">VLOOKUP(поверки!$T2770,'Акты п-п'!$C$5:$I$57,2,FALSE())</f>
        <v>45768</v>
      </c>
      <c r="V2770" s="19" t="n">
        <f aca="false">VLOOKUP(поверки!$T2770,'Акты п-п'!$C$5:$I$57,3,FALSE())</f>
        <v>45772</v>
      </c>
      <c r="W2770" s="17" t="str">
        <f aca="false">VLOOKUP(поверки!$T2770,'Акты п-п'!$C$5:$I$57,5,FALSE())</f>
        <v>Кадыков П.Ю.</v>
      </c>
      <c r="X2770" s="17" t="n">
        <f aca="false">поверки!$G2770-поверки!$U2770</f>
        <v>4</v>
      </c>
      <c r="Y2770" s="17" t="n">
        <f aca="false">поверки!$V2770-поверки!$G2770</f>
        <v>0</v>
      </c>
      <c r="Z2770" s="17" t="str">
        <f aca="false">CONCATENATE(поверки!$Q2770," ",поверки!$S2770," номер ",поверки!$H2770)</f>
        <v>Датчик температуры 248 номер 02244860</v>
      </c>
    </row>
    <row r="2771" customFormat="false" ht="17.9" hidden="true" customHeight="false" outlineLevel="0" collapsed="false">
      <c r="B2771" s="21" t="s">
        <v>5961</v>
      </c>
      <c r="C2771" s="22" t="s">
        <v>30</v>
      </c>
      <c r="D2771" s="22" t="s">
        <v>31</v>
      </c>
      <c r="E2771" s="22"/>
      <c r="F2771" s="22" t="s">
        <v>3013</v>
      </c>
      <c r="G2771" s="23" t="n">
        <v>45772</v>
      </c>
      <c r="H2771" s="22" t="s">
        <v>5989</v>
      </c>
      <c r="I2771" s="22"/>
      <c r="J2771" s="22" t="s">
        <v>34</v>
      </c>
      <c r="K2771" s="22" t="s">
        <v>35</v>
      </c>
      <c r="L2771" s="24" t="s">
        <v>5990</v>
      </c>
      <c r="M2771" s="17" t="str">
        <f aca="false">IF(COUNTIF(поверки!$H$6:$H$3175,поверки!$H2771)&gt;1,"Дубликат","")</f>
        <v/>
      </c>
      <c r="N2771" s="17" t="str">
        <f aca="false">IF(COUNTIF(поверки!$L$6:$L$3175,поверки!$L2771)&gt;1,"Дубликат","")</f>
        <v/>
      </c>
      <c r="O2771" s="18" t="n">
        <v>2766</v>
      </c>
      <c r="P2771" s="17" t="str">
        <f aca="false">CONCATENATE(TEXT(MONTH(поверки!$G2771),"00"),"/",TEXT(поверки!$O2771,"000"), "/",TEXT(YEAR(поверки!$G2771)-2000,"00"))</f>
        <v>04/2766/25</v>
      </c>
      <c r="Q2771" s="17" t="str">
        <f aca="false">VLOOKUP(поверки!$F2771,'соответстиви ОТ типу'!$K$4:$M$344,2,FALSE())</f>
        <v>ТСП</v>
      </c>
      <c r="R2771" s="17" t="s">
        <v>4406</v>
      </c>
      <c r="S2771" s="17" t="s">
        <v>161</v>
      </c>
      <c r="T2771" s="17" t="n">
        <v>7</v>
      </c>
      <c r="U2771" s="19" t="n">
        <f aca="false">VLOOKUP(поверки!$T2771,'Акты п-п'!$C$5:$I$57,2,FALSE())</f>
        <v>45768</v>
      </c>
      <c r="V2771" s="19" t="n">
        <f aca="false">VLOOKUP(поверки!$T2771,'Акты п-п'!$C$5:$I$57,3,FALSE())</f>
        <v>45772</v>
      </c>
      <c r="W2771" s="17" t="str">
        <f aca="false">VLOOKUP(поверки!$T2771,'Акты п-п'!$C$5:$I$57,5,FALSE())</f>
        <v>Кадыков П.Ю.</v>
      </c>
      <c r="X2771" s="17" t="n">
        <f aca="false">поверки!$G2771-поверки!$U2771</f>
        <v>4</v>
      </c>
      <c r="Y2771" s="17" t="n">
        <f aca="false">поверки!$V2771-поверки!$G2771</f>
        <v>0</v>
      </c>
      <c r="Z2771" s="17" t="str">
        <f aca="false">CONCATENATE(поверки!$Q2771," ",поверки!$S2771," номер ",поверки!$H2771)</f>
        <v>ТСП серии 65 номер 03367865</v>
      </c>
    </row>
    <row r="2772" customFormat="false" ht="17.9" hidden="true" customHeight="false" outlineLevel="0" collapsed="false">
      <c r="B2772" s="21" t="s">
        <v>5961</v>
      </c>
      <c r="C2772" s="22" t="s">
        <v>30</v>
      </c>
      <c r="D2772" s="22" t="s">
        <v>31</v>
      </c>
      <c r="E2772" s="22"/>
      <c r="F2772" s="22" t="s">
        <v>3090</v>
      </c>
      <c r="G2772" s="23" t="n">
        <v>45772</v>
      </c>
      <c r="H2772" s="22" t="s">
        <v>5991</v>
      </c>
      <c r="I2772" s="22"/>
      <c r="J2772" s="22" t="s">
        <v>34</v>
      </c>
      <c r="K2772" s="22" t="s">
        <v>35</v>
      </c>
      <c r="L2772" s="24" t="s">
        <v>5992</v>
      </c>
      <c r="M2772" s="17" t="str">
        <f aca="false">IF(COUNTIF(поверки!$H$6:$H$3175,поверки!$H2772)&gt;1,"Дубликат","")</f>
        <v/>
      </c>
      <c r="N2772" s="17" t="str">
        <f aca="false">IF(COUNTIF(поверки!$L$6:$L$3175,поверки!$L2772)&gt;1,"Дубликат","")</f>
        <v/>
      </c>
      <c r="O2772" s="18" t="n">
        <v>2767</v>
      </c>
      <c r="P2772" s="17" t="str">
        <f aca="false">CONCATENATE(TEXT(MONTH(поверки!$G2772),"00"),"/",TEXT(поверки!$O2772,"000"), "/",TEXT(YEAR(поверки!$G2772)-2000,"00"))</f>
        <v>04/2767/25</v>
      </c>
      <c r="Q2772" s="17" t="str">
        <f aca="false">VLOOKUP(поверки!$F2772,'соответстиви ОТ типу'!$K$4:$M$344,2,FALSE())</f>
        <v>Датчик температуры</v>
      </c>
      <c r="R2772" s="17" t="s">
        <v>4406</v>
      </c>
      <c r="S2772" s="17" t="n">
        <v>248</v>
      </c>
      <c r="T2772" s="17" t="n">
        <v>7</v>
      </c>
      <c r="U2772" s="19" t="n">
        <f aca="false">VLOOKUP(поверки!$T2772,'Акты п-п'!$C$5:$I$57,2,FALSE())</f>
        <v>45768</v>
      </c>
      <c r="V2772" s="19" t="n">
        <f aca="false">VLOOKUP(поверки!$T2772,'Акты п-п'!$C$5:$I$57,3,FALSE())</f>
        <v>45772</v>
      </c>
      <c r="W2772" s="17" t="str">
        <f aca="false">VLOOKUP(поверки!$T2772,'Акты п-п'!$C$5:$I$57,5,FALSE())</f>
        <v>Кадыков П.Ю.</v>
      </c>
      <c r="X2772" s="17" t="n">
        <f aca="false">поверки!$G2772-поверки!$U2772</f>
        <v>4</v>
      </c>
      <c r="Y2772" s="17" t="n">
        <f aca="false">поверки!$V2772-поверки!$G2772</f>
        <v>0</v>
      </c>
      <c r="Z2772" s="17" t="str">
        <f aca="false">CONCATENATE(поверки!$Q2772," ",поверки!$S2772," номер ",поверки!$H2772)</f>
        <v>Датчик температуры 248 номер 02244856</v>
      </c>
    </row>
    <row r="2773" customFormat="false" ht="17.9" hidden="true" customHeight="false" outlineLevel="0" collapsed="false">
      <c r="B2773" s="21" t="s">
        <v>5961</v>
      </c>
      <c r="C2773" s="22" t="s">
        <v>30</v>
      </c>
      <c r="D2773" s="22" t="s">
        <v>31</v>
      </c>
      <c r="E2773" s="22"/>
      <c r="F2773" s="22" t="s">
        <v>3013</v>
      </c>
      <c r="G2773" s="23" t="n">
        <v>45772</v>
      </c>
      <c r="H2773" s="22" t="s">
        <v>5993</v>
      </c>
      <c r="I2773" s="22"/>
      <c r="J2773" s="22" t="s">
        <v>34</v>
      </c>
      <c r="K2773" s="22" t="s">
        <v>35</v>
      </c>
      <c r="L2773" s="24" t="s">
        <v>5994</v>
      </c>
      <c r="M2773" s="17" t="str">
        <f aca="false">IF(COUNTIF(поверки!$H$6:$H$3175,поверки!$H2773)&gt;1,"Дубликат","")</f>
        <v/>
      </c>
      <c r="N2773" s="17" t="str">
        <f aca="false">IF(COUNTIF(поверки!$L$6:$L$3175,поверки!$L2773)&gt;1,"Дубликат","")</f>
        <v/>
      </c>
      <c r="O2773" s="18" t="n">
        <v>2768</v>
      </c>
      <c r="P2773" s="17" t="str">
        <f aca="false">CONCATENATE(TEXT(MONTH(поверки!$G2773),"00"),"/",TEXT(поверки!$O2773,"000"), "/",TEXT(YEAR(поверки!$G2773)-2000,"00"))</f>
        <v>04/2768/25</v>
      </c>
      <c r="Q2773" s="17" t="str">
        <f aca="false">VLOOKUP(поверки!$F2773,'соответстиви ОТ типу'!$K$4:$M$344,2,FALSE())</f>
        <v>ТСП</v>
      </c>
      <c r="R2773" s="17" t="s">
        <v>4406</v>
      </c>
      <c r="S2773" s="17" t="s">
        <v>161</v>
      </c>
      <c r="T2773" s="17" t="n">
        <v>7</v>
      </c>
      <c r="U2773" s="19" t="n">
        <f aca="false">VLOOKUP(поверки!$T2773,'Акты п-п'!$C$5:$I$57,2,FALSE())</f>
        <v>45768</v>
      </c>
      <c r="V2773" s="19" t="n">
        <f aca="false">VLOOKUP(поверки!$T2773,'Акты п-п'!$C$5:$I$57,3,FALSE())</f>
        <v>45772</v>
      </c>
      <c r="W2773" s="17" t="str">
        <f aca="false">VLOOKUP(поверки!$T2773,'Акты п-п'!$C$5:$I$57,5,FALSE())</f>
        <v>Кадыков П.Ю.</v>
      </c>
      <c r="X2773" s="17" t="n">
        <f aca="false">поверки!$G2773-поверки!$U2773</f>
        <v>4</v>
      </c>
      <c r="Y2773" s="17" t="n">
        <f aca="false">поверки!$V2773-поверки!$G2773</f>
        <v>0</v>
      </c>
      <c r="Z2773" s="17" t="str">
        <f aca="false">CONCATENATE(поверки!$Q2773," ",поверки!$S2773," номер ",поверки!$H2773)</f>
        <v>ТСП серии 65 номер 03367867</v>
      </c>
    </row>
    <row r="2774" customFormat="false" ht="17.9" hidden="true" customHeight="false" outlineLevel="0" collapsed="false">
      <c r="B2774" s="21" t="s">
        <v>5961</v>
      </c>
      <c r="C2774" s="22" t="s">
        <v>30</v>
      </c>
      <c r="D2774" s="22" t="s">
        <v>31</v>
      </c>
      <c r="E2774" s="22"/>
      <c r="F2774" s="22" t="s">
        <v>131</v>
      </c>
      <c r="G2774" s="23" t="n">
        <v>45772</v>
      </c>
      <c r="H2774" s="22" t="s">
        <v>5995</v>
      </c>
      <c r="I2774" s="22"/>
      <c r="J2774" s="22" t="s">
        <v>34</v>
      </c>
      <c r="K2774" s="22" t="s">
        <v>35</v>
      </c>
      <c r="L2774" s="24" t="s">
        <v>5996</v>
      </c>
      <c r="M2774" s="17" t="str">
        <f aca="false">IF(COUNTIF(поверки!$H$6:$H$3175,поверки!$H2774)&gt;1,"Дубликат","")</f>
        <v/>
      </c>
      <c r="N2774" s="17" t="str">
        <f aca="false">IF(COUNTIF(поверки!$L$6:$L$3175,поверки!$L2774)&gt;1,"Дубликат","")</f>
        <v/>
      </c>
      <c r="O2774" s="18" t="n">
        <v>2769</v>
      </c>
      <c r="P2774" s="17" t="str">
        <f aca="false">CONCATENATE(TEXT(MONTH(поверки!$G2774),"00"),"/",TEXT(поверки!$O2774,"000"), "/",TEXT(YEAR(поверки!$G2774)-2000,"00"))</f>
        <v>04/2769/25</v>
      </c>
      <c r="Q2774" s="17" t="str">
        <f aca="false">VLOOKUP(поверки!$F2774,'соответстиви ОТ типу'!$K$4:$M$344,2,FALSE())</f>
        <v>Преобразователь измерительный</v>
      </c>
      <c r="R2774" s="17" t="s">
        <v>37</v>
      </c>
      <c r="S2774" s="17" t="s">
        <v>5615</v>
      </c>
      <c r="T2774" s="17" t="n">
        <v>7</v>
      </c>
      <c r="U2774" s="19" t="n">
        <f aca="false">VLOOKUP(поверки!$T2774,'Акты п-п'!$C$5:$I$57,2,FALSE())</f>
        <v>45768</v>
      </c>
      <c r="V2774" s="19" t="n">
        <f aca="false">VLOOKUP(поверки!$T2774,'Акты п-п'!$C$5:$I$57,3,FALSE())</f>
        <v>45772</v>
      </c>
      <c r="W2774" s="17" t="str">
        <f aca="false">VLOOKUP(поверки!$T2774,'Акты п-п'!$C$5:$I$57,5,FALSE())</f>
        <v>Кадыков П.Ю.</v>
      </c>
      <c r="X2774" s="17" t="n">
        <f aca="false">поверки!$G2774-поверки!$U2774</f>
        <v>4</v>
      </c>
      <c r="Y2774" s="17" t="n">
        <f aca="false">поверки!$V2774-поверки!$G2774</f>
        <v>0</v>
      </c>
      <c r="Z2774" s="17" t="str">
        <f aca="false">CONCATENATE(поверки!$Q2774," ",поверки!$S2774," номер ",поверки!$H2774)</f>
        <v>Преобразователь измерительный iTEMP TMT180 номер F902F814202</v>
      </c>
    </row>
    <row r="2775" customFormat="false" ht="17.9" hidden="true" customHeight="false" outlineLevel="0" collapsed="false">
      <c r="B2775" s="21" t="s">
        <v>5961</v>
      </c>
      <c r="C2775" s="22" t="s">
        <v>30</v>
      </c>
      <c r="D2775" s="22" t="s">
        <v>31</v>
      </c>
      <c r="E2775" s="22"/>
      <c r="F2775" s="22" t="s">
        <v>118</v>
      </c>
      <c r="G2775" s="23" t="n">
        <v>45772</v>
      </c>
      <c r="H2775" s="22" t="s">
        <v>5621</v>
      </c>
      <c r="I2775" s="22"/>
      <c r="J2775" s="22" t="s">
        <v>34</v>
      </c>
      <c r="K2775" s="22" t="s">
        <v>35</v>
      </c>
      <c r="L2775" s="24" t="s">
        <v>5997</v>
      </c>
      <c r="M2775" s="17" t="str">
        <f aca="false">IF(COUNTIF(поверки!$H$6:$H$3175,поверки!$H2775)&gt;1,"Дубликат","")</f>
        <v>Дубликат</v>
      </c>
      <c r="N2775" s="17" t="str">
        <f aca="false">IF(COUNTIF(поверки!$L$6:$L$3175,поверки!$L2775)&gt;1,"Дубликат","")</f>
        <v/>
      </c>
      <c r="O2775" s="18" t="n">
        <v>2770</v>
      </c>
      <c r="P2775" s="17" t="str">
        <f aca="false">CONCATENATE(TEXT(MONTH(поверки!$G2775),"00"),"/",TEXT(поверки!$O2775,"000"), "/",TEXT(YEAR(поверки!$G2775)-2000,"00"))</f>
        <v>04/2770/25</v>
      </c>
      <c r="Q2775" s="17" t="str">
        <f aca="false">VLOOKUP(поверки!$F2775,'соответстиви ОТ типу'!$K$4:$M$344,2,FALSE())</f>
        <v>ТСП</v>
      </c>
      <c r="R2775" s="17" t="s">
        <v>37</v>
      </c>
      <c r="S2775" s="17" t="s">
        <v>5618</v>
      </c>
      <c r="T2775" s="17" t="n">
        <v>7</v>
      </c>
      <c r="U2775" s="19" t="n">
        <f aca="false">VLOOKUP(поверки!$T2775,'Акты п-п'!$C$5:$I$57,2,FALSE())</f>
        <v>45768</v>
      </c>
      <c r="V2775" s="19" t="n">
        <f aca="false">VLOOKUP(поверки!$T2775,'Акты п-п'!$C$5:$I$57,3,FALSE())</f>
        <v>45772</v>
      </c>
      <c r="W2775" s="17" t="str">
        <f aca="false">VLOOKUP(поверки!$T2775,'Акты п-п'!$C$5:$I$57,5,FALSE())</f>
        <v>Кадыков П.Ю.</v>
      </c>
      <c r="X2775" s="17" t="n">
        <f aca="false">поверки!$G2775-поверки!$U2775</f>
        <v>4</v>
      </c>
      <c r="Y2775" s="17" t="n">
        <f aca="false">поверки!$V2775-поверки!$G2775</f>
        <v>0</v>
      </c>
      <c r="Z2775" s="17" t="str">
        <f aca="false">CONCATENATE(поверки!$Q2775," ",поверки!$S2775," номер ",поверки!$H2775)</f>
        <v>ТСП TR10 номер F9035714152</v>
      </c>
    </row>
    <row r="2776" customFormat="false" ht="17.9" hidden="true" customHeight="false" outlineLevel="0" collapsed="false">
      <c r="B2776" s="21" t="s">
        <v>5961</v>
      </c>
      <c r="C2776" s="22" t="s">
        <v>30</v>
      </c>
      <c r="D2776" s="22" t="s">
        <v>31</v>
      </c>
      <c r="E2776" s="22"/>
      <c r="F2776" s="22" t="s">
        <v>98</v>
      </c>
      <c r="G2776" s="23" t="n">
        <v>45772</v>
      </c>
      <c r="H2776" s="22" t="s">
        <v>5998</v>
      </c>
      <c r="I2776" s="22"/>
      <c r="J2776" s="22" t="s">
        <v>34</v>
      </c>
      <c r="K2776" s="22" t="s">
        <v>35</v>
      </c>
      <c r="L2776" s="24" t="s">
        <v>5999</v>
      </c>
      <c r="M2776" s="17" t="str">
        <f aca="false">IF(COUNTIF(поверки!$H$6:$H$3175,поверки!$H2776)&gt;1,"Дубликат","")</f>
        <v/>
      </c>
      <c r="N2776" s="17" t="str">
        <f aca="false">IF(COUNTIF(поверки!$L$6:$L$3175,поверки!$L2776)&gt;1,"Дубликат","")</f>
        <v/>
      </c>
      <c r="O2776" s="18" t="n">
        <v>2771</v>
      </c>
      <c r="P2776" s="17" t="str">
        <f aca="false">CONCATENATE(TEXT(MONTH(поверки!$G2776),"00"),"/",TEXT(поверки!$O2776,"000"), "/",TEXT(YEAR(поверки!$G2776)-2000,"00"))</f>
        <v>04/2771/25</v>
      </c>
      <c r="Q2776" s="17" t="str">
        <f aca="false">VLOOKUP(поверки!$F2776,'соответстиви ОТ типу'!$K$4:$M$344,2,FALSE())</f>
        <v>Преобразователь вторичный</v>
      </c>
      <c r="R2776" s="17" t="s">
        <v>37</v>
      </c>
      <c r="S2776" s="17" t="s">
        <v>101</v>
      </c>
      <c r="T2776" s="17" t="n">
        <v>7</v>
      </c>
      <c r="U2776" s="19" t="n">
        <f aca="false">VLOOKUP(поверки!$T2776,'Акты п-п'!$C$5:$I$57,2,FALSE())</f>
        <v>45768</v>
      </c>
      <c r="V2776" s="19" t="n">
        <f aca="false">VLOOKUP(поверки!$T2776,'Акты п-п'!$C$5:$I$57,3,FALSE())</f>
        <v>45772</v>
      </c>
      <c r="W2776" s="17" t="str">
        <f aca="false">VLOOKUP(поверки!$T2776,'Акты п-п'!$C$5:$I$57,5,FALSE())</f>
        <v>Кадыков П.Ю.</v>
      </c>
      <c r="X2776" s="17" t="n">
        <f aca="false">поверки!$G2776-поверки!$U2776</f>
        <v>4</v>
      </c>
      <c r="Y2776" s="17" t="n">
        <f aca="false">поверки!$V2776-поверки!$G2776</f>
        <v>0</v>
      </c>
      <c r="Z2776" s="17" t="str">
        <f aca="false">CONCATENATE(поверки!$Q2776," ",поверки!$S2776," номер ",поверки!$H2776)</f>
        <v>Преобразователь вторичный T32.1S номер 845531</v>
      </c>
    </row>
    <row r="2777" customFormat="false" ht="17.9" hidden="true" customHeight="false" outlineLevel="0" collapsed="false">
      <c r="B2777" s="21" t="s">
        <v>5961</v>
      </c>
      <c r="C2777" s="22" t="s">
        <v>30</v>
      </c>
      <c r="D2777" s="22" t="s">
        <v>31</v>
      </c>
      <c r="E2777" s="22"/>
      <c r="F2777" s="22" t="s">
        <v>102</v>
      </c>
      <c r="G2777" s="23" t="n">
        <v>45772</v>
      </c>
      <c r="H2777" s="22" t="s">
        <v>6000</v>
      </c>
      <c r="I2777" s="22"/>
      <c r="J2777" s="22" t="s">
        <v>34</v>
      </c>
      <c r="K2777" s="22" t="s">
        <v>35</v>
      </c>
      <c r="L2777" s="24" t="s">
        <v>6001</v>
      </c>
      <c r="M2777" s="17" t="str">
        <f aca="false">IF(COUNTIF(поверки!$H$6:$H$3175,поверки!$H2777)&gt;1,"Дубликат","")</f>
        <v/>
      </c>
      <c r="N2777" s="17" t="str">
        <f aca="false">IF(COUNTIF(поверки!$L$6:$L$3175,поверки!$L2777)&gt;1,"Дубликат","")</f>
        <v/>
      </c>
      <c r="O2777" s="18" t="n">
        <v>2772</v>
      </c>
      <c r="P2777" s="17" t="str">
        <f aca="false">CONCATENATE(TEXT(MONTH(поверки!$G2777),"00"),"/",TEXT(поверки!$O2777,"000"), "/",TEXT(YEAR(поверки!$G2777)-2000,"00"))</f>
        <v>04/2772/25</v>
      </c>
      <c r="Q2777" s="17" t="str">
        <f aca="false">VLOOKUP(поверки!$F2777,'соответстиви ОТ типу'!$K$4:$M$344,2,FALSE())</f>
        <v>ТСП</v>
      </c>
      <c r="R2777" s="17" t="s">
        <v>37</v>
      </c>
      <c r="S2777" s="17" t="s">
        <v>3024</v>
      </c>
      <c r="T2777" s="17" t="n">
        <v>7</v>
      </c>
      <c r="U2777" s="19" t="n">
        <f aca="false">VLOOKUP(поверки!$T2777,'Акты п-п'!$C$5:$I$57,2,FALSE())</f>
        <v>45768</v>
      </c>
      <c r="V2777" s="19" t="n">
        <f aca="false">VLOOKUP(поверки!$T2777,'Акты п-п'!$C$5:$I$57,3,FALSE())</f>
        <v>45772</v>
      </c>
      <c r="W2777" s="17" t="str">
        <f aca="false">VLOOKUP(поверки!$T2777,'Акты п-п'!$C$5:$I$57,5,FALSE())</f>
        <v>Кадыков П.Ю.</v>
      </c>
      <c r="X2777" s="17" t="n">
        <f aca="false">поверки!$G2777-поверки!$U2777</f>
        <v>4</v>
      </c>
      <c r="Y2777" s="17" t="n">
        <f aca="false">поверки!$V2777-поверки!$G2777</f>
        <v>0</v>
      </c>
      <c r="Z2777" s="17" t="str">
        <f aca="false">CONCATENATE(поверки!$Q2777," ",поверки!$S2777," номер ",поверки!$H2777)</f>
        <v>ТСП TR10-A номер 1104HXQH</v>
      </c>
    </row>
    <row r="2778" customFormat="false" ht="17.9" hidden="true" customHeight="false" outlineLevel="0" collapsed="false">
      <c r="B2778" s="21" t="s">
        <v>5961</v>
      </c>
      <c r="C2778" s="22" t="s">
        <v>30</v>
      </c>
      <c r="D2778" s="22" t="s">
        <v>31</v>
      </c>
      <c r="E2778" s="22"/>
      <c r="F2778" s="22" t="s">
        <v>98</v>
      </c>
      <c r="G2778" s="23" t="n">
        <v>45772</v>
      </c>
      <c r="H2778" s="22" t="s">
        <v>6002</v>
      </c>
      <c r="I2778" s="22"/>
      <c r="J2778" s="22" t="s">
        <v>34</v>
      </c>
      <c r="K2778" s="22" t="s">
        <v>35</v>
      </c>
      <c r="L2778" s="24" t="s">
        <v>6003</v>
      </c>
      <c r="M2778" s="17" t="str">
        <f aca="false">IF(COUNTIF(поверки!$H$6:$H$3175,поверки!$H2778)&gt;1,"Дубликат","")</f>
        <v/>
      </c>
      <c r="N2778" s="17" t="str">
        <f aca="false">IF(COUNTIF(поверки!$L$6:$L$3175,поверки!$L2778)&gt;1,"Дубликат","")</f>
        <v/>
      </c>
      <c r="O2778" s="18" t="n">
        <v>2773</v>
      </c>
      <c r="P2778" s="17" t="str">
        <f aca="false">CONCATENATE(TEXT(MONTH(поверки!$G2778),"00"),"/",TEXT(поверки!$O2778,"000"), "/",TEXT(YEAR(поверки!$G2778)-2000,"00"))</f>
        <v>04/2773/25</v>
      </c>
      <c r="Q2778" s="17" t="str">
        <f aca="false">VLOOKUP(поверки!$F2778,'соответстиви ОТ типу'!$K$4:$M$344,2,FALSE())</f>
        <v>Преобразователь вторичный</v>
      </c>
      <c r="R2778" s="17" t="s">
        <v>37</v>
      </c>
      <c r="S2778" s="17" t="s">
        <v>101</v>
      </c>
      <c r="T2778" s="17" t="n">
        <v>7</v>
      </c>
      <c r="U2778" s="19" t="n">
        <f aca="false">VLOOKUP(поверки!$T2778,'Акты п-п'!$C$5:$I$57,2,FALSE())</f>
        <v>45768</v>
      </c>
      <c r="V2778" s="19" t="n">
        <f aca="false">VLOOKUP(поверки!$T2778,'Акты п-п'!$C$5:$I$57,3,FALSE())</f>
        <v>45772</v>
      </c>
      <c r="W2778" s="17" t="str">
        <f aca="false">VLOOKUP(поверки!$T2778,'Акты п-п'!$C$5:$I$57,5,FALSE())</f>
        <v>Кадыков П.Ю.</v>
      </c>
      <c r="X2778" s="17" t="n">
        <f aca="false">поверки!$G2778-поверки!$U2778</f>
        <v>4</v>
      </c>
      <c r="Y2778" s="17" t="n">
        <f aca="false">поверки!$V2778-поверки!$G2778</f>
        <v>0</v>
      </c>
      <c r="Z2778" s="17" t="str">
        <f aca="false">CONCATENATE(поверки!$Q2778," ",поверки!$S2778," номер ",поверки!$H2778)</f>
        <v>Преобразователь вторичный T32.1S номер 854534</v>
      </c>
    </row>
    <row r="2779" customFormat="false" ht="17.9" hidden="true" customHeight="false" outlineLevel="0" collapsed="false">
      <c r="B2779" s="21" t="s">
        <v>5961</v>
      </c>
      <c r="C2779" s="22" t="s">
        <v>30</v>
      </c>
      <c r="D2779" s="22" t="s">
        <v>31</v>
      </c>
      <c r="E2779" s="22"/>
      <c r="F2779" s="22" t="s">
        <v>102</v>
      </c>
      <c r="G2779" s="23" t="n">
        <v>45772</v>
      </c>
      <c r="H2779" s="22" t="s">
        <v>6004</v>
      </c>
      <c r="I2779" s="22"/>
      <c r="J2779" s="22" t="s">
        <v>34</v>
      </c>
      <c r="K2779" s="22" t="s">
        <v>35</v>
      </c>
      <c r="L2779" s="24" t="s">
        <v>6005</v>
      </c>
      <c r="M2779" s="17" t="str">
        <f aca="false">IF(COUNTIF(поверки!$H$6:$H$3175,поверки!$H2779)&gt;1,"Дубликат","")</f>
        <v/>
      </c>
      <c r="N2779" s="17" t="str">
        <f aca="false">IF(COUNTIF(поверки!$L$6:$L$3175,поверки!$L2779)&gt;1,"Дубликат","")</f>
        <v/>
      </c>
      <c r="O2779" s="18" t="n">
        <v>2774</v>
      </c>
      <c r="P2779" s="17" t="str">
        <f aca="false">CONCATENATE(TEXT(MONTH(поверки!$G2779),"00"),"/",TEXT(поверки!$O2779,"000"), "/",TEXT(YEAR(поверки!$G2779)-2000,"00"))</f>
        <v>04/2774/25</v>
      </c>
      <c r="Q2779" s="17" t="str">
        <f aca="false">VLOOKUP(поверки!$F2779,'соответстиви ОТ типу'!$K$4:$M$344,2,FALSE())</f>
        <v>ТСП</v>
      </c>
      <c r="R2779" s="17" t="s">
        <v>37</v>
      </c>
      <c r="S2779" s="17" t="s">
        <v>3024</v>
      </c>
      <c r="T2779" s="17" t="n">
        <v>7</v>
      </c>
      <c r="U2779" s="19" t="n">
        <f aca="false">VLOOKUP(поверки!$T2779,'Акты п-п'!$C$5:$I$57,2,FALSE())</f>
        <v>45768</v>
      </c>
      <c r="V2779" s="19" t="n">
        <f aca="false">VLOOKUP(поверки!$T2779,'Акты п-п'!$C$5:$I$57,3,FALSE())</f>
        <v>45772</v>
      </c>
      <c r="W2779" s="17" t="str">
        <f aca="false">VLOOKUP(поверки!$T2779,'Акты п-п'!$C$5:$I$57,5,FALSE())</f>
        <v>Кадыков П.Ю.</v>
      </c>
      <c r="X2779" s="17" t="n">
        <f aca="false">поверки!$G2779-поверки!$U2779</f>
        <v>4</v>
      </c>
      <c r="Y2779" s="17" t="n">
        <f aca="false">поверки!$V2779-поверки!$G2779</f>
        <v>0</v>
      </c>
      <c r="Z2779" s="17" t="str">
        <f aca="false">CONCATENATE(поверки!$Q2779," ",поверки!$S2779," номер ",поверки!$H2779)</f>
        <v>ТСП TR10-A номер 1104HM6M</v>
      </c>
    </row>
    <row r="2780" customFormat="false" ht="17.9" hidden="true" customHeight="false" outlineLevel="0" collapsed="false">
      <c r="B2780" s="21" t="s">
        <v>5961</v>
      </c>
      <c r="C2780" s="22" t="s">
        <v>30</v>
      </c>
      <c r="D2780" s="22" t="s">
        <v>31</v>
      </c>
      <c r="E2780" s="22"/>
      <c r="F2780" s="22" t="s">
        <v>131</v>
      </c>
      <c r="G2780" s="23" t="n">
        <v>45772</v>
      </c>
      <c r="H2780" s="22" t="s">
        <v>6006</v>
      </c>
      <c r="I2780" s="22"/>
      <c r="J2780" s="22" t="s">
        <v>34</v>
      </c>
      <c r="K2780" s="22" t="s">
        <v>35</v>
      </c>
      <c r="L2780" s="24" t="s">
        <v>6007</v>
      </c>
      <c r="M2780" s="17" t="str">
        <f aca="false">IF(COUNTIF(поверки!$H$6:$H$3175,поверки!$H2780)&gt;1,"Дубликат","")</f>
        <v/>
      </c>
      <c r="N2780" s="17" t="str">
        <f aca="false">IF(COUNTIF(поверки!$L$6:$L$3175,поверки!$L2780)&gt;1,"Дубликат","")</f>
        <v/>
      </c>
      <c r="O2780" s="18" t="n">
        <v>2775</v>
      </c>
      <c r="P2780" s="17" t="str">
        <f aca="false">CONCATENATE(TEXT(MONTH(поверки!$G2780),"00"),"/",TEXT(поверки!$O2780,"000"), "/",TEXT(YEAR(поверки!$G2780)-2000,"00"))</f>
        <v>04/2775/25</v>
      </c>
      <c r="Q2780" s="17" t="str">
        <f aca="false">VLOOKUP(поверки!$F2780,'соответстиви ОТ типу'!$K$4:$M$344,2,FALSE())</f>
        <v>Преобразователь измерительный</v>
      </c>
      <c r="R2780" s="17" t="s">
        <v>37</v>
      </c>
      <c r="S2780" s="17" t="s">
        <v>5615</v>
      </c>
      <c r="T2780" s="17" t="n">
        <v>7</v>
      </c>
      <c r="U2780" s="19" t="n">
        <f aca="false">VLOOKUP(поверки!$T2780,'Акты п-п'!$C$5:$I$57,2,FALSE())</f>
        <v>45768</v>
      </c>
      <c r="V2780" s="19" t="n">
        <f aca="false">VLOOKUP(поверки!$T2780,'Акты п-п'!$C$5:$I$57,3,FALSE())</f>
        <v>45772</v>
      </c>
      <c r="W2780" s="17" t="str">
        <f aca="false">VLOOKUP(поверки!$T2780,'Акты п-п'!$C$5:$I$57,5,FALSE())</f>
        <v>Кадыков П.Ю.</v>
      </c>
      <c r="X2780" s="17" t="n">
        <f aca="false">поверки!$G2780-поверки!$U2780</f>
        <v>4</v>
      </c>
      <c r="Y2780" s="17" t="n">
        <f aca="false">поверки!$V2780-поверки!$G2780</f>
        <v>0</v>
      </c>
      <c r="Z2780" s="17" t="str">
        <f aca="false">CONCATENATE(поверки!$Q2780," ",поверки!$S2780," номер ",поверки!$H2780)</f>
        <v>Преобразователь измерительный iTEMP TMT180 номер F902F514202</v>
      </c>
    </row>
    <row r="2781" customFormat="false" ht="17.9" hidden="true" customHeight="false" outlineLevel="0" collapsed="false">
      <c r="B2781" s="21" t="s">
        <v>5961</v>
      </c>
      <c r="C2781" s="22" t="s">
        <v>30</v>
      </c>
      <c r="D2781" s="22" t="s">
        <v>31</v>
      </c>
      <c r="E2781" s="22"/>
      <c r="F2781" s="22" t="s">
        <v>118</v>
      </c>
      <c r="G2781" s="23" t="n">
        <v>45772</v>
      </c>
      <c r="H2781" s="22" t="s">
        <v>5621</v>
      </c>
      <c r="I2781" s="22"/>
      <c r="J2781" s="22" t="s">
        <v>34</v>
      </c>
      <c r="K2781" s="22" t="s">
        <v>35</v>
      </c>
      <c r="L2781" s="24" t="s">
        <v>6008</v>
      </c>
      <c r="M2781" s="17" t="str">
        <f aca="false">IF(COUNTIF(поверки!$H$6:$H$3175,поверки!$H2781)&gt;1,"Дубликат","")</f>
        <v>Дубликат</v>
      </c>
      <c r="N2781" s="17" t="str">
        <f aca="false">IF(COUNTIF(поверки!$L$6:$L$3175,поверки!$L2781)&gt;1,"Дубликат","")</f>
        <v/>
      </c>
      <c r="O2781" s="18" t="n">
        <v>2776</v>
      </c>
      <c r="P2781" s="17" t="str">
        <f aca="false">CONCATENATE(TEXT(MONTH(поверки!$G2781),"00"),"/",TEXT(поверки!$O2781,"000"), "/",TEXT(YEAR(поверки!$G2781)-2000,"00"))</f>
        <v>04/2776/25</v>
      </c>
      <c r="Q2781" s="17" t="str">
        <f aca="false">VLOOKUP(поверки!$F2781,'соответстиви ОТ типу'!$K$4:$M$344,2,FALSE())</f>
        <v>ТСП</v>
      </c>
      <c r="R2781" s="17" t="s">
        <v>37</v>
      </c>
      <c r="S2781" s="17" t="s">
        <v>5618</v>
      </c>
      <c r="T2781" s="17" t="n">
        <v>7</v>
      </c>
      <c r="U2781" s="19" t="n">
        <f aca="false">VLOOKUP(поверки!$T2781,'Акты п-п'!$C$5:$I$57,2,FALSE())</f>
        <v>45768</v>
      </c>
      <c r="V2781" s="19" t="n">
        <f aca="false">VLOOKUP(поверки!$T2781,'Акты п-п'!$C$5:$I$57,3,FALSE())</f>
        <v>45772</v>
      </c>
      <c r="W2781" s="17" t="str">
        <f aca="false">VLOOKUP(поверки!$T2781,'Акты п-п'!$C$5:$I$57,5,FALSE())</f>
        <v>Кадыков П.Ю.</v>
      </c>
      <c r="X2781" s="17" t="n">
        <f aca="false">поверки!$G2781-поверки!$U2781</f>
        <v>4</v>
      </c>
      <c r="Y2781" s="17" t="n">
        <f aca="false">поверки!$V2781-поверки!$G2781</f>
        <v>0</v>
      </c>
      <c r="Z2781" s="17" t="str">
        <f aca="false">CONCATENATE(поверки!$Q2781," ",поверки!$S2781," номер ",поверки!$H2781)</f>
        <v>ТСП TR10 номер F9035714152</v>
      </c>
    </row>
    <row r="2782" customFormat="false" ht="17.9" hidden="true" customHeight="false" outlineLevel="0" collapsed="false">
      <c r="B2782" s="21" t="s">
        <v>5961</v>
      </c>
      <c r="C2782" s="22" t="s">
        <v>30</v>
      </c>
      <c r="D2782" s="22" t="s">
        <v>31</v>
      </c>
      <c r="E2782" s="22"/>
      <c r="F2782" s="22" t="s">
        <v>131</v>
      </c>
      <c r="G2782" s="23" t="n">
        <v>45772</v>
      </c>
      <c r="H2782" s="22" t="s">
        <v>6009</v>
      </c>
      <c r="I2782" s="22"/>
      <c r="J2782" s="22" t="s">
        <v>34</v>
      </c>
      <c r="K2782" s="22" t="s">
        <v>35</v>
      </c>
      <c r="L2782" s="24" t="s">
        <v>6010</v>
      </c>
      <c r="M2782" s="17" t="str">
        <f aca="false">IF(COUNTIF(поверки!$H$6:$H$3175,поверки!$H2782)&gt;1,"Дубликат","")</f>
        <v/>
      </c>
      <c r="N2782" s="17" t="str">
        <f aca="false">IF(COUNTIF(поверки!$L$6:$L$3175,поверки!$L2782)&gt;1,"Дубликат","")</f>
        <v/>
      </c>
      <c r="O2782" s="18" t="n">
        <v>2777</v>
      </c>
      <c r="P2782" s="17" t="str">
        <f aca="false">CONCATENATE(TEXT(MONTH(поверки!$G2782),"00"),"/",TEXT(поверки!$O2782,"000"), "/",TEXT(YEAR(поверки!$G2782)-2000,"00"))</f>
        <v>04/2777/25</v>
      </c>
      <c r="Q2782" s="17" t="str">
        <f aca="false">VLOOKUP(поверки!$F2782,'соответстиви ОТ типу'!$K$4:$M$344,2,FALSE())</f>
        <v>Преобразователь измерительный</v>
      </c>
      <c r="R2782" s="17" t="s">
        <v>37</v>
      </c>
      <c r="S2782" s="17" t="s">
        <v>5615</v>
      </c>
      <c r="T2782" s="17" t="n">
        <v>7</v>
      </c>
      <c r="U2782" s="19" t="n">
        <f aca="false">VLOOKUP(поверки!$T2782,'Акты п-п'!$C$5:$I$57,2,FALSE())</f>
        <v>45768</v>
      </c>
      <c r="V2782" s="19" t="n">
        <f aca="false">VLOOKUP(поверки!$T2782,'Акты п-п'!$C$5:$I$57,3,FALSE())</f>
        <v>45772</v>
      </c>
      <c r="W2782" s="17" t="str">
        <f aca="false">VLOOKUP(поверки!$T2782,'Акты п-п'!$C$5:$I$57,5,FALSE())</f>
        <v>Кадыков П.Ю.</v>
      </c>
      <c r="X2782" s="17" t="n">
        <f aca="false">поверки!$G2782-поверки!$U2782</f>
        <v>4</v>
      </c>
      <c r="Y2782" s="17" t="n">
        <f aca="false">поверки!$V2782-поверки!$G2782</f>
        <v>0</v>
      </c>
      <c r="Z2782" s="17" t="str">
        <f aca="false">CONCATENATE(поверки!$Q2782," ",поверки!$S2782," номер ",поверки!$H2782)</f>
        <v>Преобразователь измерительный iTEMP TMT180 номер F902F914202</v>
      </c>
    </row>
    <row r="2783" customFormat="false" ht="17.9" hidden="true" customHeight="false" outlineLevel="0" collapsed="false">
      <c r="B2783" s="21" t="s">
        <v>5961</v>
      </c>
      <c r="C2783" s="22" t="s">
        <v>30</v>
      </c>
      <c r="D2783" s="22" t="s">
        <v>31</v>
      </c>
      <c r="E2783" s="22"/>
      <c r="F2783" s="22" t="s">
        <v>118</v>
      </c>
      <c r="G2783" s="23" t="n">
        <v>45772</v>
      </c>
      <c r="H2783" s="22" t="s">
        <v>5616</v>
      </c>
      <c r="I2783" s="22"/>
      <c r="J2783" s="22" t="s">
        <v>34</v>
      </c>
      <c r="K2783" s="22" t="s">
        <v>35</v>
      </c>
      <c r="L2783" s="24" t="s">
        <v>6011</v>
      </c>
      <c r="M2783" s="17" t="str">
        <f aca="false">IF(COUNTIF(поверки!$H$6:$H$3175,поверки!$H2783)&gt;1,"Дубликат","")</f>
        <v>Дубликат</v>
      </c>
      <c r="N2783" s="17" t="str">
        <f aca="false">IF(COUNTIF(поверки!$L$6:$L$3175,поверки!$L2783)&gt;1,"Дубликат","")</f>
        <v/>
      </c>
      <c r="O2783" s="18" t="n">
        <v>2778</v>
      </c>
      <c r="P2783" s="17" t="str">
        <f aca="false">CONCATENATE(TEXT(MONTH(поверки!$G2783),"00"),"/",TEXT(поверки!$O2783,"000"), "/",TEXT(YEAR(поверки!$G2783)-2000,"00"))</f>
        <v>04/2778/25</v>
      </c>
      <c r="Q2783" s="17" t="str">
        <f aca="false">VLOOKUP(поверки!$F2783,'соответстиви ОТ типу'!$K$4:$M$344,2,FALSE())</f>
        <v>ТСП</v>
      </c>
      <c r="R2783" s="17" t="s">
        <v>37</v>
      </c>
      <c r="S2783" s="17" t="s">
        <v>5618</v>
      </c>
      <c r="T2783" s="17" t="n">
        <v>7</v>
      </c>
      <c r="U2783" s="19" t="n">
        <f aca="false">VLOOKUP(поверки!$T2783,'Акты п-п'!$C$5:$I$57,2,FALSE())</f>
        <v>45768</v>
      </c>
      <c r="V2783" s="19" t="n">
        <f aca="false">VLOOKUP(поверки!$T2783,'Акты п-п'!$C$5:$I$57,3,FALSE())</f>
        <v>45772</v>
      </c>
      <c r="W2783" s="17" t="str">
        <f aca="false">VLOOKUP(поверки!$T2783,'Акты п-п'!$C$5:$I$57,5,FALSE())</f>
        <v>Кадыков П.Ю.</v>
      </c>
      <c r="X2783" s="17" t="n">
        <f aca="false">поверки!$G2783-поверки!$U2783</f>
        <v>4</v>
      </c>
      <c r="Y2783" s="17" t="n">
        <f aca="false">поверки!$V2783-поверки!$G2783</f>
        <v>0</v>
      </c>
      <c r="Z2783" s="17" t="str">
        <f aca="false">CONCATENATE(поверки!$Q2783," ",поверки!$S2783," номер ",поверки!$H2783)</f>
        <v>ТСП TR10 номер F9035C14152</v>
      </c>
    </row>
    <row r="2784" customFormat="false" ht="17.9" hidden="true" customHeight="false" outlineLevel="0" collapsed="false">
      <c r="B2784" s="21" t="s">
        <v>5961</v>
      </c>
      <c r="C2784" s="22" t="s">
        <v>30</v>
      </c>
      <c r="D2784" s="22" t="s">
        <v>31</v>
      </c>
      <c r="E2784" s="22"/>
      <c r="F2784" s="22" t="s">
        <v>98</v>
      </c>
      <c r="G2784" s="23" t="n">
        <v>45772</v>
      </c>
      <c r="H2784" s="22" t="s">
        <v>6012</v>
      </c>
      <c r="I2784" s="22"/>
      <c r="J2784" s="22" t="s">
        <v>34</v>
      </c>
      <c r="K2784" s="22" t="s">
        <v>35</v>
      </c>
      <c r="L2784" s="24" t="s">
        <v>6013</v>
      </c>
      <c r="M2784" s="17" t="str">
        <f aca="false">IF(COUNTIF(поверки!$H$6:$H$3175,поверки!$H2784)&gt;1,"Дубликат","")</f>
        <v/>
      </c>
      <c r="N2784" s="17" t="str">
        <f aca="false">IF(COUNTIF(поверки!$L$6:$L$3175,поверки!$L2784)&gt;1,"Дубликат","")</f>
        <v/>
      </c>
      <c r="O2784" s="18" t="n">
        <v>2779</v>
      </c>
      <c r="P2784" s="17" t="str">
        <f aca="false">CONCATENATE(TEXT(MONTH(поверки!$G2784),"00"),"/",TEXT(поверки!$O2784,"000"), "/",TEXT(YEAR(поверки!$G2784)-2000,"00"))</f>
        <v>04/2779/25</v>
      </c>
      <c r="Q2784" s="17" t="str">
        <f aca="false">VLOOKUP(поверки!$F2784,'соответстиви ОТ типу'!$K$4:$M$344,2,FALSE())</f>
        <v>Преобразователь вторичный</v>
      </c>
      <c r="R2784" s="17" t="s">
        <v>37</v>
      </c>
      <c r="S2784" s="17" t="s">
        <v>101</v>
      </c>
      <c r="T2784" s="17" t="n">
        <v>7</v>
      </c>
      <c r="U2784" s="19" t="n">
        <f aca="false">VLOOKUP(поверки!$T2784,'Акты п-п'!$C$5:$I$57,2,FALSE())</f>
        <v>45768</v>
      </c>
      <c r="V2784" s="19" t="n">
        <f aca="false">VLOOKUP(поверки!$T2784,'Акты п-п'!$C$5:$I$57,3,FALSE())</f>
        <v>45772</v>
      </c>
      <c r="W2784" s="17" t="str">
        <f aca="false">VLOOKUP(поверки!$T2784,'Акты п-п'!$C$5:$I$57,5,FALSE())</f>
        <v>Кадыков П.Ю.</v>
      </c>
      <c r="X2784" s="17" t="n">
        <f aca="false">поверки!$G2784-поверки!$U2784</f>
        <v>4</v>
      </c>
      <c r="Y2784" s="17" t="n">
        <f aca="false">поверки!$V2784-поверки!$G2784</f>
        <v>0</v>
      </c>
      <c r="Z2784" s="17" t="str">
        <f aca="false">CONCATENATE(поверки!$Q2784," ",поверки!$S2784," номер ",поверки!$H2784)</f>
        <v>Преобразователь вторичный T32.1S номер 855570</v>
      </c>
    </row>
    <row r="2785" customFormat="false" ht="17.9" hidden="true" customHeight="false" outlineLevel="0" collapsed="false">
      <c r="B2785" s="21" t="s">
        <v>5961</v>
      </c>
      <c r="C2785" s="22" t="s">
        <v>30</v>
      </c>
      <c r="D2785" s="22" t="s">
        <v>31</v>
      </c>
      <c r="E2785" s="22"/>
      <c r="F2785" s="22" t="s">
        <v>102</v>
      </c>
      <c r="G2785" s="23" t="n">
        <v>45772</v>
      </c>
      <c r="H2785" s="22" t="s">
        <v>6014</v>
      </c>
      <c r="I2785" s="22"/>
      <c r="J2785" s="22" t="s">
        <v>34</v>
      </c>
      <c r="K2785" s="22" t="s">
        <v>35</v>
      </c>
      <c r="L2785" s="24" t="s">
        <v>6015</v>
      </c>
      <c r="M2785" s="17" t="str">
        <f aca="false">IF(COUNTIF(поверки!$H$6:$H$3175,поверки!$H2785)&gt;1,"Дубликат","")</f>
        <v/>
      </c>
      <c r="N2785" s="17" t="str">
        <f aca="false">IF(COUNTIF(поверки!$L$6:$L$3175,поверки!$L2785)&gt;1,"Дубликат","")</f>
        <v/>
      </c>
      <c r="O2785" s="18" t="n">
        <v>2780</v>
      </c>
      <c r="P2785" s="17" t="str">
        <f aca="false">CONCATENATE(TEXT(MONTH(поверки!$G2785),"00"),"/",TEXT(поверки!$O2785,"000"), "/",TEXT(YEAR(поверки!$G2785)-2000,"00"))</f>
        <v>04/2780/25</v>
      </c>
      <c r="Q2785" s="17" t="str">
        <f aca="false">VLOOKUP(поверки!$F2785,'соответстиви ОТ типу'!$K$4:$M$344,2,FALSE())</f>
        <v>ТСП</v>
      </c>
      <c r="R2785" s="17" t="s">
        <v>37</v>
      </c>
      <c r="S2785" s="17" t="s">
        <v>3024</v>
      </c>
      <c r="T2785" s="17" t="n">
        <v>7</v>
      </c>
      <c r="U2785" s="19" t="n">
        <f aca="false">VLOOKUP(поверки!$T2785,'Акты п-п'!$C$5:$I$57,2,FALSE())</f>
        <v>45768</v>
      </c>
      <c r="V2785" s="19" t="n">
        <f aca="false">VLOOKUP(поверки!$T2785,'Акты п-п'!$C$5:$I$57,3,FALSE())</f>
        <v>45772</v>
      </c>
      <c r="W2785" s="17" t="str">
        <f aca="false">VLOOKUP(поверки!$T2785,'Акты п-п'!$C$5:$I$57,5,FALSE())</f>
        <v>Кадыков П.Ю.</v>
      </c>
      <c r="X2785" s="17" t="n">
        <f aca="false">поверки!$G2785-поверки!$U2785</f>
        <v>4</v>
      </c>
      <c r="Y2785" s="17" t="n">
        <f aca="false">поверки!$V2785-поверки!$G2785</f>
        <v>0</v>
      </c>
      <c r="Z2785" s="17" t="str">
        <f aca="false">CONCATENATE(поверки!$Q2785," ",поверки!$S2785," номер ",поверки!$H2785)</f>
        <v>ТСП TR10-A номер 1104IQL7</v>
      </c>
    </row>
    <row r="2786" customFormat="false" ht="17.9" hidden="true" customHeight="false" outlineLevel="0" collapsed="false">
      <c r="B2786" s="21" t="s">
        <v>5961</v>
      </c>
      <c r="C2786" s="22" t="s">
        <v>30</v>
      </c>
      <c r="D2786" s="22" t="s">
        <v>31</v>
      </c>
      <c r="E2786" s="22"/>
      <c r="F2786" s="22" t="s">
        <v>98</v>
      </c>
      <c r="G2786" s="23" t="n">
        <v>45772</v>
      </c>
      <c r="H2786" s="22" t="s">
        <v>6016</v>
      </c>
      <c r="I2786" s="22"/>
      <c r="J2786" s="22" t="s">
        <v>34</v>
      </c>
      <c r="K2786" s="22" t="s">
        <v>35</v>
      </c>
      <c r="L2786" s="24" t="s">
        <v>6017</v>
      </c>
      <c r="M2786" s="17" t="str">
        <f aca="false">IF(COUNTIF(поверки!$H$6:$H$3175,поверки!$H2786)&gt;1,"Дубликат","")</f>
        <v/>
      </c>
      <c r="N2786" s="17" t="str">
        <f aca="false">IF(COUNTIF(поверки!$L$6:$L$3175,поверки!$L2786)&gt;1,"Дубликат","")</f>
        <v/>
      </c>
      <c r="O2786" s="18" t="n">
        <v>2781</v>
      </c>
      <c r="P2786" s="17" t="str">
        <f aca="false">CONCATENATE(TEXT(MONTH(поверки!$G2786),"00"),"/",TEXT(поверки!$O2786,"000"), "/",TEXT(YEAR(поверки!$G2786)-2000,"00"))</f>
        <v>04/2781/25</v>
      </c>
      <c r="Q2786" s="17" t="str">
        <f aca="false">VLOOKUP(поверки!$F2786,'соответстиви ОТ типу'!$K$4:$M$344,2,FALSE())</f>
        <v>Преобразователь вторичный</v>
      </c>
      <c r="R2786" s="17" t="s">
        <v>37</v>
      </c>
      <c r="S2786" s="17" t="s">
        <v>101</v>
      </c>
      <c r="T2786" s="17" t="n">
        <v>7</v>
      </c>
      <c r="U2786" s="19" t="n">
        <f aca="false">VLOOKUP(поверки!$T2786,'Акты п-п'!$C$5:$I$57,2,FALSE())</f>
        <v>45768</v>
      </c>
      <c r="V2786" s="19" t="n">
        <f aca="false">VLOOKUP(поверки!$T2786,'Акты п-п'!$C$5:$I$57,3,FALSE())</f>
        <v>45772</v>
      </c>
      <c r="W2786" s="17" t="str">
        <f aca="false">VLOOKUP(поверки!$T2786,'Акты п-п'!$C$5:$I$57,5,FALSE())</f>
        <v>Кадыков П.Ю.</v>
      </c>
      <c r="X2786" s="17" t="n">
        <f aca="false">поверки!$G2786-поверки!$U2786</f>
        <v>4</v>
      </c>
      <c r="Y2786" s="17" t="n">
        <f aca="false">поверки!$V2786-поверки!$G2786</f>
        <v>0</v>
      </c>
      <c r="Z2786" s="17" t="str">
        <f aca="false">CONCATENATE(поверки!$Q2786," ",поверки!$S2786," номер ",поверки!$H2786)</f>
        <v>Преобразователь вторичный T32.1S номер 854759</v>
      </c>
    </row>
    <row r="2787" customFormat="false" ht="17.9" hidden="true" customHeight="false" outlineLevel="0" collapsed="false">
      <c r="B2787" s="21" t="s">
        <v>5961</v>
      </c>
      <c r="C2787" s="22" t="s">
        <v>30</v>
      </c>
      <c r="D2787" s="22" t="s">
        <v>31</v>
      </c>
      <c r="E2787" s="22"/>
      <c r="F2787" s="22" t="s">
        <v>102</v>
      </c>
      <c r="G2787" s="23" t="n">
        <v>45772</v>
      </c>
      <c r="H2787" s="22" t="s">
        <v>6018</v>
      </c>
      <c r="I2787" s="22"/>
      <c r="J2787" s="22" t="s">
        <v>34</v>
      </c>
      <c r="K2787" s="22" t="s">
        <v>35</v>
      </c>
      <c r="L2787" s="24" t="s">
        <v>6019</v>
      </c>
      <c r="M2787" s="17" t="str">
        <f aca="false">IF(COUNTIF(поверки!$H$6:$H$3175,поверки!$H2787)&gt;1,"Дубликат","")</f>
        <v/>
      </c>
      <c r="N2787" s="17" t="str">
        <f aca="false">IF(COUNTIF(поверки!$L$6:$L$3175,поверки!$L2787)&gt;1,"Дубликат","")</f>
        <v/>
      </c>
      <c r="O2787" s="18" t="n">
        <v>2782</v>
      </c>
      <c r="P2787" s="17" t="str">
        <f aca="false">CONCATENATE(TEXT(MONTH(поверки!$G2787),"00"),"/",TEXT(поверки!$O2787,"000"), "/",TEXT(YEAR(поверки!$G2787)-2000,"00"))</f>
        <v>04/2782/25</v>
      </c>
      <c r="Q2787" s="17" t="str">
        <f aca="false">VLOOKUP(поверки!$F2787,'соответстиви ОТ типу'!$K$4:$M$344,2,FALSE())</f>
        <v>ТСП</v>
      </c>
      <c r="R2787" s="17" t="s">
        <v>37</v>
      </c>
      <c r="S2787" s="17" t="s">
        <v>6020</v>
      </c>
      <c r="T2787" s="17" t="n">
        <v>7</v>
      </c>
      <c r="U2787" s="19" t="n">
        <f aca="false">VLOOKUP(поверки!$T2787,'Акты п-п'!$C$5:$I$57,2,FALSE())</f>
        <v>45768</v>
      </c>
      <c r="V2787" s="19" t="n">
        <f aca="false">VLOOKUP(поверки!$T2787,'Акты п-п'!$C$5:$I$57,3,FALSE())</f>
        <v>45772</v>
      </c>
      <c r="W2787" s="17" t="str">
        <f aca="false">VLOOKUP(поверки!$T2787,'Акты п-п'!$C$5:$I$57,5,FALSE())</f>
        <v>Кадыков П.Ю.</v>
      </c>
      <c r="X2787" s="17" t="n">
        <f aca="false">поверки!$G2787-поверки!$U2787</f>
        <v>4</v>
      </c>
      <c r="Y2787" s="17" t="n">
        <f aca="false">поверки!$V2787-поверки!$G2787</f>
        <v>0</v>
      </c>
      <c r="Z2787" s="17" t="str">
        <f aca="false">CONCATENATE(поверки!$Q2787," ",поверки!$S2787," номер ",поверки!$H2787)</f>
        <v>ТСП TR60-A номер 1104I0QT</v>
      </c>
    </row>
    <row r="2788" customFormat="false" ht="17.9" hidden="true" customHeight="false" outlineLevel="0" collapsed="false">
      <c r="B2788" s="21" t="s">
        <v>5961</v>
      </c>
      <c r="C2788" s="22" t="s">
        <v>30</v>
      </c>
      <c r="D2788" s="22" t="s">
        <v>31</v>
      </c>
      <c r="E2788" s="22"/>
      <c r="F2788" s="22" t="s">
        <v>98</v>
      </c>
      <c r="G2788" s="23" t="n">
        <v>45772</v>
      </c>
      <c r="H2788" s="22" t="s">
        <v>6021</v>
      </c>
      <c r="I2788" s="22"/>
      <c r="J2788" s="22" t="s">
        <v>34</v>
      </c>
      <c r="K2788" s="22" t="s">
        <v>35</v>
      </c>
      <c r="L2788" s="24" t="s">
        <v>6022</v>
      </c>
      <c r="M2788" s="17" t="str">
        <f aca="false">IF(COUNTIF(поверки!$H$6:$H$3175,поверки!$H2788)&gt;1,"Дубликат","")</f>
        <v/>
      </c>
      <c r="N2788" s="17" t="str">
        <f aca="false">IF(COUNTIF(поверки!$L$6:$L$3175,поверки!$L2788)&gt;1,"Дубликат","")</f>
        <v/>
      </c>
      <c r="O2788" s="18" t="n">
        <v>2783</v>
      </c>
      <c r="P2788" s="17" t="str">
        <f aca="false">CONCATENATE(TEXT(MONTH(поверки!$G2788),"00"),"/",TEXT(поверки!$O2788,"000"), "/",TEXT(YEAR(поверки!$G2788)-2000,"00"))</f>
        <v>04/2783/25</v>
      </c>
      <c r="Q2788" s="17" t="str">
        <f aca="false">VLOOKUP(поверки!$F2788,'соответстиви ОТ типу'!$K$4:$M$344,2,FALSE())</f>
        <v>Преобразователь вторичный</v>
      </c>
      <c r="R2788" s="17" t="s">
        <v>37</v>
      </c>
      <c r="S2788" s="17" t="s">
        <v>101</v>
      </c>
      <c r="T2788" s="17" t="n">
        <v>7</v>
      </c>
      <c r="U2788" s="19" t="n">
        <f aca="false">VLOOKUP(поверки!$T2788,'Акты п-п'!$C$5:$I$57,2,FALSE())</f>
        <v>45768</v>
      </c>
      <c r="V2788" s="19" t="n">
        <f aca="false">VLOOKUP(поверки!$T2788,'Акты п-п'!$C$5:$I$57,3,FALSE())</f>
        <v>45772</v>
      </c>
      <c r="W2788" s="17" t="str">
        <f aca="false">VLOOKUP(поверки!$T2788,'Акты п-п'!$C$5:$I$57,5,FALSE())</f>
        <v>Кадыков П.Ю.</v>
      </c>
      <c r="X2788" s="17" t="n">
        <f aca="false">поверки!$G2788-поверки!$U2788</f>
        <v>4</v>
      </c>
      <c r="Y2788" s="17" t="n">
        <f aca="false">поверки!$V2788-поверки!$G2788</f>
        <v>0</v>
      </c>
      <c r="Z2788" s="17" t="str">
        <f aca="false">CONCATENATE(поверки!$Q2788," ",поверки!$S2788," номер ",поверки!$H2788)</f>
        <v>Преобразователь вторичный T32.1S номер 854596</v>
      </c>
    </row>
    <row r="2789" customFormat="false" ht="17.9" hidden="true" customHeight="false" outlineLevel="0" collapsed="false">
      <c r="B2789" s="21" t="s">
        <v>5961</v>
      </c>
      <c r="C2789" s="22" t="s">
        <v>30</v>
      </c>
      <c r="D2789" s="22" t="s">
        <v>31</v>
      </c>
      <c r="E2789" s="22"/>
      <c r="F2789" s="22" t="s">
        <v>102</v>
      </c>
      <c r="G2789" s="23" t="n">
        <v>45772</v>
      </c>
      <c r="H2789" s="22" t="s">
        <v>6023</v>
      </c>
      <c r="I2789" s="22"/>
      <c r="J2789" s="22" t="s">
        <v>34</v>
      </c>
      <c r="K2789" s="22" t="s">
        <v>35</v>
      </c>
      <c r="L2789" s="24" t="s">
        <v>6024</v>
      </c>
      <c r="M2789" s="17" t="str">
        <f aca="false">IF(COUNTIF(поверки!$H$6:$H$3175,поверки!$H2789)&gt;1,"Дубликат","")</f>
        <v/>
      </c>
      <c r="N2789" s="17" t="str">
        <f aca="false">IF(COUNTIF(поверки!$L$6:$L$3175,поверки!$L2789)&gt;1,"Дубликат","")</f>
        <v/>
      </c>
      <c r="O2789" s="18" t="n">
        <v>2784</v>
      </c>
      <c r="P2789" s="17" t="str">
        <f aca="false">CONCATENATE(TEXT(MONTH(поверки!$G2789),"00"),"/",TEXT(поверки!$O2789,"000"), "/",TEXT(YEAR(поверки!$G2789)-2000,"00"))</f>
        <v>04/2784/25</v>
      </c>
      <c r="Q2789" s="17" t="str">
        <f aca="false">VLOOKUP(поверки!$F2789,'соответстиви ОТ типу'!$K$4:$M$344,2,FALSE())</f>
        <v>ТСП</v>
      </c>
      <c r="R2789" s="17" t="s">
        <v>37</v>
      </c>
      <c r="S2789" s="17" t="s">
        <v>6020</v>
      </c>
      <c r="T2789" s="17" t="n">
        <v>7</v>
      </c>
      <c r="U2789" s="19" t="n">
        <f aca="false">VLOOKUP(поверки!$T2789,'Акты п-п'!$C$5:$I$57,2,FALSE())</f>
        <v>45768</v>
      </c>
      <c r="V2789" s="19" t="n">
        <f aca="false">VLOOKUP(поверки!$T2789,'Акты п-п'!$C$5:$I$57,3,FALSE())</f>
        <v>45772</v>
      </c>
      <c r="W2789" s="17" t="str">
        <f aca="false">VLOOKUP(поверки!$T2789,'Акты п-п'!$C$5:$I$57,5,FALSE())</f>
        <v>Кадыков П.Ю.</v>
      </c>
      <c r="X2789" s="17" t="n">
        <f aca="false">поверки!$G2789-поверки!$U2789</f>
        <v>4</v>
      </c>
      <c r="Y2789" s="17" t="n">
        <f aca="false">поверки!$V2789-поверки!$G2789</f>
        <v>0</v>
      </c>
      <c r="Z2789" s="17" t="str">
        <f aca="false">CONCATENATE(поверки!$Q2789," ",поверки!$S2789," номер ",поверки!$H2789)</f>
        <v>ТСП TR60-A номер 1104I0QV</v>
      </c>
    </row>
    <row r="2790" customFormat="false" ht="17.9" hidden="true" customHeight="false" outlineLevel="0" collapsed="false">
      <c r="B2790" s="21" t="s">
        <v>5961</v>
      </c>
      <c r="C2790" s="22" t="s">
        <v>30</v>
      </c>
      <c r="D2790" s="22" t="s">
        <v>31</v>
      </c>
      <c r="E2790" s="22"/>
      <c r="F2790" s="22" t="s">
        <v>98</v>
      </c>
      <c r="G2790" s="23" t="n">
        <v>45772</v>
      </c>
      <c r="H2790" s="22" t="s">
        <v>6025</v>
      </c>
      <c r="I2790" s="22"/>
      <c r="J2790" s="22" t="s">
        <v>34</v>
      </c>
      <c r="K2790" s="22" t="s">
        <v>35</v>
      </c>
      <c r="L2790" s="24" t="s">
        <v>6026</v>
      </c>
      <c r="M2790" s="17" t="str">
        <f aca="false">IF(COUNTIF(поверки!$H$6:$H$3175,поверки!$H2790)&gt;1,"Дубликат","")</f>
        <v/>
      </c>
      <c r="N2790" s="17" t="str">
        <f aca="false">IF(COUNTIF(поверки!$L$6:$L$3175,поверки!$L2790)&gt;1,"Дубликат","")</f>
        <v/>
      </c>
      <c r="O2790" s="18" t="n">
        <v>2785</v>
      </c>
      <c r="P2790" s="17" t="str">
        <f aca="false">CONCATENATE(TEXT(MONTH(поверки!$G2790),"00"),"/",TEXT(поверки!$O2790,"000"), "/",TEXT(YEAR(поверки!$G2790)-2000,"00"))</f>
        <v>04/2785/25</v>
      </c>
      <c r="Q2790" s="17" t="str">
        <f aca="false">VLOOKUP(поверки!$F2790,'соответстиви ОТ типу'!$K$4:$M$344,2,FALSE())</f>
        <v>Преобразователь вторичный</v>
      </c>
      <c r="R2790" s="17" t="s">
        <v>42</v>
      </c>
      <c r="S2790" s="17" t="s">
        <v>101</v>
      </c>
      <c r="T2790" s="17" t="n">
        <v>7</v>
      </c>
      <c r="U2790" s="19" t="n">
        <f aca="false">VLOOKUP(поверки!$T2790,'Акты п-п'!$C$5:$I$57,2,FALSE())</f>
        <v>45768</v>
      </c>
      <c r="V2790" s="19" t="n">
        <f aca="false">VLOOKUP(поверки!$T2790,'Акты п-п'!$C$5:$I$57,3,FALSE())</f>
        <v>45772</v>
      </c>
      <c r="W2790" s="17" t="str">
        <f aca="false">VLOOKUP(поверки!$T2790,'Акты п-п'!$C$5:$I$57,5,FALSE())</f>
        <v>Кадыков П.Ю.</v>
      </c>
      <c r="X2790" s="17" t="n">
        <f aca="false">поверки!$G2790-поверки!$U2790</f>
        <v>4</v>
      </c>
      <c r="Y2790" s="17" t="n">
        <f aca="false">поверки!$V2790-поверки!$G2790</f>
        <v>0</v>
      </c>
      <c r="Z2790" s="17" t="str">
        <f aca="false">CONCATENATE(поверки!$Q2790," ",поверки!$S2790," номер ",поверки!$H2790)</f>
        <v>Преобразователь вторичный T32.1S номер 855102</v>
      </c>
    </row>
    <row r="2791" customFormat="false" ht="17.9" hidden="true" customHeight="false" outlineLevel="0" collapsed="false">
      <c r="B2791" s="21" t="s">
        <v>5961</v>
      </c>
      <c r="C2791" s="22" t="s">
        <v>30</v>
      </c>
      <c r="D2791" s="22" t="s">
        <v>31</v>
      </c>
      <c r="E2791" s="22"/>
      <c r="F2791" s="22" t="s">
        <v>102</v>
      </c>
      <c r="G2791" s="23" t="n">
        <v>45772</v>
      </c>
      <c r="H2791" s="22" t="s">
        <v>6027</v>
      </c>
      <c r="I2791" s="22"/>
      <c r="J2791" s="22" t="s">
        <v>34</v>
      </c>
      <c r="K2791" s="22" t="s">
        <v>35</v>
      </c>
      <c r="L2791" s="24" t="s">
        <v>6028</v>
      </c>
      <c r="M2791" s="17" t="str">
        <f aca="false">IF(COUNTIF(поверки!$H$6:$H$3175,поверки!$H2791)&gt;1,"Дубликат","")</f>
        <v/>
      </c>
      <c r="N2791" s="17" t="str">
        <f aca="false">IF(COUNTIF(поверки!$L$6:$L$3175,поверки!$L2791)&gt;1,"Дубликат","")</f>
        <v/>
      </c>
      <c r="O2791" s="18" t="n">
        <v>2786</v>
      </c>
      <c r="P2791" s="17" t="str">
        <f aca="false">CONCATENATE(TEXT(MONTH(поверки!$G2791),"00"),"/",TEXT(поверки!$O2791,"000"), "/",TEXT(YEAR(поверки!$G2791)-2000,"00"))</f>
        <v>04/2786/25</v>
      </c>
      <c r="Q2791" s="17" t="str">
        <f aca="false">VLOOKUP(поверки!$F2791,'соответстиви ОТ типу'!$K$4:$M$344,2,FALSE())</f>
        <v>ТСП</v>
      </c>
      <c r="R2791" s="17" t="s">
        <v>42</v>
      </c>
      <c r="S2791" s="17" t="s">
        <v>6020</v>
      </c>
      <c r="T2791" s="17" t="n">
        <v>7</v>
      </c>
      <c r="U2791" s="19" t="n">
        <f aca="false">VLOOKUP(поверки!$T2791,'Акты п-п'!$C$5:$I$57,2,FALSE())</f>
        <v>45768</v>
      </c>
      <c r="V2791" s="19" t="n">
        <f aca="false">VLOOKUP(поверки!$T2791,'Акты п-п'!$C$5:$I$57,3,FALSE())</f>
        <v>45772</v>
      </c>
      <c r="W2791" s="17" t="str">
        <f aca="false">VLOOKUP(поверки!$T2791,'Акты п-п'!$C$5:$I$57,5,FALSE())</f>
        <v>Кадыков П.Ю.</v>
      </c>
      <c r="X2791" s="17" t="n">
        <f aca="false">поверки!$G2791-поверки!$U2791</f>
        <v>4</v>
      </c>
      <c r="Y2791" s="17" t="n">
        <f aca="false">поверки!$V2791-поверки!$G2791</f>
        <v>0</v>
      </c>
      <c r="Z2791" s="17" t="str">
        <f aca="false">CONCATENATE(поверки!$Q2791," ",поверки!$S2791," номер ",поверки!$H2791)</f>
        <v>ТСП TR60-A номер 1104I0QW</v>
      </c>
    </row>
    <row r="2792" customFormat="false" ht="17.9" hidden="true" customHeight="false" outlineLevel="0" collapsed="false">
      <c r="B2792" s="21" t="s">
        <v>5961</v>
      </c>
      <c r="C2792" s="22" t="s">
        <v>30</v>
      </c>
      <c r="D2792" s="22" t="s">
        <v>31</v>
      </c>
      <c r="E2792" s="22"/>
      <c r="F2792" s="22" t="s">
        <v>98</v>
      </c>
      <c r="G2792" s="23" t="n">
        <v>45772</v>
      </c>
      <c r="H2792" s="22" t="s">
        <v>6029</v>
      </c>
      <c r="I2792" s="22"/>
      <c r="J2792" s="22" t="s">
        <v>34</v>
      </c>
      <c r="K2792" s="22" t="s">
        <v>35</v>
      </c>
      <c r="L2792" s="24" t="s">
        <v>6030</v>
      </c>
      <c r="M2792" s="17" t="str">
        <f aca="false">IF(COUNTIF(поверки!$H$6:$H$3175,поверки!$H2792)&gt;1,"Дубликат","")</f>
        <v/>
      </c>
      <c r="N2792" s="17" t="str">
        <f aca="false">IF(COUNTIF(поверки!$L$6:$L$3175,поверки!$L2792)&gt;1,"Дубликат","")</f>
        <v/>
      </c>
      <c r="O2792" s="18" t="n">
        <v>2787</v>
      </c>
      <c r="P2792" s="17" t="str">
        <f aca="false">CONCATENATE(TEXT(MONTH(поверки!$G2792),"00"),"/",TEXT(поверки!$O2792,"000"), "/",TEXT(YEAR(поверки!$G2792)-2000,"00"))</f>
        <v>04/2787/25</v>
      </c>
      <c r="Q2792" s="17" t="str">
        <f aca="false">VLOOKUP(поверки!$F2792,'соответстиви ОТ типу'!$K$4:$M$344,2,FALSE())</f>
        <v>Преобразователь вторичный</v>
      </c>
      <c r="R2792" s="17" t="s">
        <v>42</v>
      </c>
      <c r="S2792" s="17" t="s">
        <v>101</v>
      </c>
      <c r="T2792" s="17" t="n">
        <v>7</v>
      </c>
      <c r="U2792" s="19" t="n">
        <f aca="false">VLOOKUP(поверки!$T2792,'Акты п-п'!$C$5:$I$57,2,FALSE())</f>
        <v>45768</v>
      </c>
      <c r="V2792" s="19" t="n">
        <f aca="false">VLOOKUP(поверки!$T2792,'Акты п-п'!$C$5:$I$57,3,FALSE())</f>
        <v>45772</v>
      </c>
      <c r="W2792" s="17" t="str">
        <f aca="false">VLOOKUP(поверки!$T2792,'Акты п-п'!$C$5:$I$57,5,FALSE())</f>
        <v>Кадыков П.Ю.</v>
      </c>
      <c r="X2792" s="17" t="n">
        <f aca="false">поверки!$G2792-поверки!$U2792</f>
        <v>4</v>
      </c>
      <c r="Y2792" s="17" t="n">
        <f aca="false">поверки!$V2792-поверки!$G2792</f>
        <v>0</v>
      </c>
      <c r="Z2792" s="17" t="str">
        <f aca="false">CONCATENATE(поверки!$Q2792," ",поверки!$S2792," номер ",поверки!$H2792)</f>
        <v>Преобразователь вторичный T32.1S номер 854667</v>
      </c>
    </row>
    <row r="2793" customFormat="false" ht="17.9" hidden="true" customHeight="false" outlineLevel="0" collapsed="false">
      <c r="B2793" s="21" t="s">
        <v>5961</v>
      </c>
      <c r="C2793" s="22" t="s">
        <v>30</v>
      </c>
      <c r="D2793" s="22" t="s">
        <v>31</v>
      </c>
      <c r="E2793" s="22"/>
      <c r="F2793" s="22" t="s">
        <v>102</v>
      </c>
      <c r="G2793" s="23" t="n">
        <v>45772</v>
      </c>
      <c r="H2793" s="22" t="s">
        <v>6031</v>
      </c>
      <c r="I2793" s="22"/>
      <c r="J2793" s="22" t="s">
        <v>34</v>
      </c>
      <c r="K2793" s="22" t="s">
        <v>35</v>
      </c>
      <c r="L2793" s="24" t="s">
        <v>6032</v>
      </c>
      <c r="M2793" s="17" t="str">
        <f aca="false">IF(COUNTIF(поверки!$H$6:$H$3175,поверки!$H2793)&gt;1,"Дубликат","")</f>
        <v/>
      </c>
      <c r="N2793" s="17" t="str">
        <f aca="false">IF(COUNTIF(поверки!$L$6:$L$3175,поверки!$L2793)&gt;1,"Дубликат","")</f>
        <v/>
      </c>
      <c r="O2793" s="18" t="n">
        <v>2788</v>
      </c>
      <c r="P2793" s="17" t="str">
        <f aca="false">CONCATENATE(TEXT(MONTH(поверки!$G2793),"00"),"/",TEXT(поверки!$O2793,"000"), "/",TEXT(YEAR(поверки!$G2793)-2000,"00"))</f>
        <v>04/2788/25</v>
      </c>
      <c r="Q2793" s="17" t="str">
        <f aca="false">VLOOKUP(поверки!$F2793,'соответстиви ОТ типу'!$K$4:$M$344,2,FALSE())</f>
        <v>ТСП</v>
      </c>
      <c r="R2793" s="17" t="s">
        <v>42</v>
      </c>
      <c r="S2793" s="17" t="s">
        <v>6020</v>
      </c>
      <c r="T2793" s="17" t="n">
        <v>7</v>
      </c>
      <c r="U2793" s="19" t="n">
        <f aca="false">VLOOKUP(поверки!$T2793,'Акты п-п'!$C$5:$I$57,2,FALSE())</f>
        <v>45768</v>
      </c>
      <c r="V2793" s="19" t="n">
        <f aca="false">VLOOKUP(поверки!$T2793,'Акты п-п'!$C$5:$I$57,3,FALSE())</f>
        <v>45772</v>
      </c>
      <c r="W2793" s="17" t="str">
        <f aca="false">VLOOKUP(поверки!$T2793,'Акты п-п'!$C$5:$I$57,5,FALSE())</f>
        <v>Кадыков П.Ю.</v>
      </c>
      <c r="X2793" s="17" t="n">
        <f aca="false">поверки!$G2793-поверки!$U2793</f>
        <v>4</v>
      </c>
      <c r="Y2793" s="17" t="n">
        <f aca="false">поверки!$V2793-поверки!$G2793</f>
        <v>0</v>
      </c>
      <c r="Z2793" s="17" t="str">
        <f aca="false">CONCATENATE(поверки!$Q2793," ",поверки!$S2793," номер ",поверки!$H2793)</f>
        <v>ТСП TR60-A номер 1104I0QZ</v>
      </c>
    </row>
    <row r="2794" customFormat="false" ht="17.9" hidden="true" customHeight="false" outlineLevel="0" collapsed="false">
      <c r="B2794" s="21" t="s">
        <v>5961</v>
      </c>
      <c r="C2794" s="22" t="s">
        <v>30</v>
      </c>
      <c r="D2794" s="22" t="s">
        <v>31</v>
      </c>
      <c r="E2794" s="22"/>
      <c r="F2794" s="22" t="s">
        <v>98</v>
      </c>
      <c r="G2794" s="23" t="n">
        <v>45772</v>
      </c>
      <c r="H2794" s="22" t="s">
        <v>6033</v>
      </c>
      <c r="I2794" s="22"/>
      <c r="J2794" s="22" t="s">
        <v>34</v>
      </c>
      <c r="K2794" s="22" t="s">
        <v>35</v>
      </c>
      <c r="L2794" s="24" t="s">
        <v>6034</v>
      </c>
      <c r="M2794" s="17" t="str">
        <f aca="false">IF(COUNTIF(поверки!$H$6:$H$3175,поверки!$H2794)&gt;1,"Дубликат","")</f>
        <v/>
      </c>
      <c r="N2794" s="17" t="str">
        <f aca="false">IF(COUNTIF(поверки!$L$6:$L$3175,поверки!$L2794)&gt;1,"Дубликат","")</f>
        <v/>
      </c>
      <c r="O2794" s="18" t="n">
        <v>2789</v>
      </c>
      <c r="P2794" s="17" t="str">
        <f aca="false">CONCATENATE(TEXT(MONTH(поверки!$G2794),"00"),"/",TEXT(поверки!$O2794,"000"), "/",TEXT(YEAR(поверки!$G2794)-2000,"00"))</f>
        <v>04/2789/25</v>
      </c>
      <c r="Q2794" s="17" t="str">
        <f aca="false">VLOOKUP(поверки!$F2794,'соответстиви ОТ типу'!$K$4:$M$344,2,FALSE())</f>
        <v>Преобразователь вторичный</v>
      </c>
      <c r="R2794" s="17" t="s">
        <v>42</v>
      </c>
      <c r="S2794" s="17" t="s">
        <v>101</v>
      </c>
      <c r="T2794" s="17" t="n">
        <v>7</v>
      </c>
      <c r="U2794" s="19" t="n">
        <f aca="false">VLOOKUP(поверки!$T2794,'Акты п-п'!$C$5:$I$57,2,FALSE())</f>
        <v>45768</v>
      </c>
      <c r="V2794" s="19" t="n">
        <f aca="false">VLOOKUP(поверки!$T2794,'Акты п-п'!$C$5:$I$57,3,FALSE())</f>
        <v>45772</v>
      </c>
      <c r="W2794" s="17" t="str">
        <f aca="false">VLOOKUP(поверки!$T2794,'Акты п-п'!$C$5:$I$57,5,FALSE())</f>
        <v>Кадыков П.Ю.</v>
      </c>
      <c r="X2794" s="17" t="n">
        <f aca="false">поверки!$G2794-поверки!$U2794</f>
        <v>4</v>
      </c>
      <c r="Y2794" s="17" t="n">
        <f aca="false">поверки!$V2794-поверки!$G2794</f>
        <v>0</v>
      </c>
      <c r="Z2794" s="17" t="str">
        <f aca="false">CONCATENATE(поверки!$Q2794," ",поверки!$S2794," номер ",поверки!$H2794)</f>
        <v>Преобразователь вторичный T32.1S номер 854599</v>
      </c>
    </row>
    <row r="2795" customFormat="false" ht="17.9" hidden="true" customHeight="false" outlineLevel="0" collapsed="false">
      <c r="B2795" s="21" t="s">
        <v>5961</v>
      </c>
      <c r="C2795" s="22" t="s">
        <v>30</v>
      </c>
      <c r="D2795" s="22" t="s">
        <v>31</v>
      </c>
      <c r="E2795" s="22"/>
      <c r="F2795" s="22" t="s">
        <v>102</v>
      </c>
      <c r="G2795" s="23" t="n">
        <v>45772</v>
      </c>
      <c r="H2795" s="22" t="s">
        <v>6035</v>
      </c>
      <c r="I2795" s="22"/>
      <c r="J2795" s="22" t="s">
        <v>34</v>
      </c>
      <c r="K2795" s="22" t="s">
        <v>35</v>
      </c>
      <c r="L2795" s="24" t="s">
        <v>6036</v>
      </c>
      <c r="M2795" s="17" t="str">
        <f aca="false">IF(COUNTIF(поверки!$H$6:$H$3175,поверки!$H2795)&gt;1,"Дубликат","")</f>
        <v/>
      </c>
      <c r="N2795" s="17" t="str">
        <f aca="false">IF(COUNTIF(поверки!$L$6:$L$3175,поверки!$L2795)&gt;1,"Дубликат","")</f>
        <v/>
      </c>
      <c r="O2795" s="18" t="n">
        <v>2790</v>
      </c>
      <c r="P2795" s="17" t="str">
        <f aca="false">CONCATENATE(TEXT(MONTH(поверки!$G2795),"00"),"/",TEXT(поверки!$O2795,"000"), "/",TEXT(YEAR(поверки!$G2795)-2000,"00"))</f>
        <v>04/2790/25</v>
      </c>
      <c r="Q2795" s="17" t="str">
        <f aca="false">VLOOKUP(поверки!$F2795,'соответстиви ОТ типу'!$K$4:$M$344,2,FALSE())</f>
        <v>ТСП</v>
      </c>
      <c r="R2795" s="17" t="s">
        <v>42</v>
      </c>
      <c r="S2795" s="17" t="s">
        <v>6020</v>
      </c>
      <c r="T2795" s="17" t="n">
        <v>7</v>
      </c>
      <c r="U2795" s="19" t="n">
        <f aca="false">VLOOKUP(поверки!$T2795,'Акты п-п'!$C$5:$I$57,2,FALSE())</f>
        <v>45768</v>
      </c>
      <c r="V2795" s="19" t="n">
        <f aca="false">VLOOKUP(поверки!$T2795,'Акты п-п'!$C$5:$I$57,3,FALSE())</f>
        <v>45772</v>
      </c>
      <c r="W2795" s="17" t="str">
        <f aca="false">VLOOKUP(поверки!$T2795,'Акты п-п'!$C$5:$I$57,5,FALSE())</f>
        <v>Кадыков П.Ю.</v>
      </c>
      <c r="X2795" s="17" t="n">
        <f aca="false">поверки!$G2795-поверки!$U2795</f>
        <v>4</v>
      </c>
      <c r="Y2795" s="17" t="n">
        <f aca="false">поверки!$V2795-поверки!$G2795</f>
        <v>0</v>
      </c>
      <c r="Z2795" s="17" t="str">
        <f aca="false">CONCATENATE(поверки!$Q2795," ",поверки!$S2795," номер ",поверки!$H2795)</f>
        <v>ТСП TR60-A номер 1104I0QY</v>
      </c>
    </row>
    <row r="2796" customFormat="false" ht="17.9" hidden="true" customHeight="false" outlineLevel="0" collapsed="false">
      <c r="B2796" s="21" t="s">
        <v>5961</v>
      </c>
      <c r="C2796" s="22" t="s">
        <v>30</v>
      </c>
      <c r="D2796" s="22" t="s">
        <v>31</v>
      </c>
      <c r="E2796" s="22"/>
      <c r="F2796" s="22" t="s">
        <v>98</v>
      </c>
      <c r="G2796" s="23" t="n">
        <v>45772</v>
      </c>
      <c r="H2796" s="22" t="s">
        <v>6037</v>
      </c>
      <c r="I2796" s="22"/>
      <c r="J2796" s="22" t="s">
        <v>34</v>
      </c>
      <c r="K2796" s="22" t="s">
        <v>35</v>
      </c>
      <c r="L2796" s="24" t="s">
        <v>6038</v>
      </c>
      <c r="M2796" s="17" t="str">
        <f aca="false">IF(COUNTIF(поверки!$H$6:$H$3175,поверки!$H2796)&gt;1,"Дубликат","")</f>
        <v/>
      </c>
      <c r="N2796" s="17" t="str">
        <f aca="false">IF(COUNTIF(поверки!$L$6:$L$3175,поверки!$L2796)&gt;1,"Дубликат","")</f>
        <v/>
      </c>
      <c r="O2796" s="18" t="n">
        <v>2791</v>
      </c>
      <c r="P2796" s="17" t="str">
        <f aca="false">CONCATENATE(TEXT(MONTH(поверки!$G2796),"00"),"/",TEXT(поверки!$O2796,"000"), "/",TEXT(YEAR(поверки!$G2796)-2000,"00"))</f>
        <v>04/2791/25</v>
      </c>
      <c r="Q2796" s="17" t="str">
        <f aca="false">VLOOKUP(поверки!$F2796,'соответстиви ОТ типу'!$K$4:$M$344,2,FALSE())</f>
        <v>Преобразователь вторичный</v>
      </c>
      <c r="R2796" s="17" t="s">
        <v>42</v>
      </c>
      <c r="S2796" s="17" t="s">
        <v>101</v>
      </c>
      <c r="T2796" s="17" t="n">
        <v>7</v>
      </c>
      <c r="U2796" s="19" t="n">
        <f aca="false">VLOOKUP(поверки!$T2796,'Акты п-п'!$C$5:$I$57,2,FALSE())</f>
        <v>45768</v>
      </c>
      <c r="V2796" s="19" t="n">
        <f aca="false">VLOOKUP(поверки!$T2796,'Акты п-п'!$C$5:$I$57,3,FALSE())</f>
        <v>45772</v>
      </c>
      <c r="W2796" s="17" t="str">
        <f aca="false">VLOOKUP(поверки!$T2796,'Акты п-п'!$C$5:$I$57,5,FALSE())</f>
        <v>Кадыков П.Ю.</v>
      </c>
      <c r="X2796" s="17" t="n">
        <f aca="false">поверки!$G2796-поверки!$U2796</f>
        <v>4</v>
      </c>
      <c r="Y2796" s="17" t="n">
        <f aca="false">поверки!$V2796-поверки!$G2796</f>
        <v>0</v>
      </c>
      <c r="Z2796" s="17" t="str">
        <f aca="false">CONCATENATE(поверки!$Q2796," ",поверки!$S2796," номер ",поверки!$H2796)</f>
        <v>Преобразователь вторичный T32.1S номер 843151</v>
      </c>
    </row>
    <row r="2797" customFormat="false" ht="17.9" hidden="true" customHeight="false" outlineLevel="0" collapsed="false">
      <c r="B2797" s="21" t="s">
        <v>5961</v>
      </c>
      <c r="C2797" s="22" t="s">
        <v>30</v>
      </c>
      <c r="D2797" s="22" t="s">
        <v>31</v>
      </c>
      <c r="E2797" s="22"/>
      <c r="F2797" s="22" t="s">
        <v>102</v>
      </c>
      <c r="G2797" s="23" t="n">
        <v>45772</v>
      </c>
      <c r="H2797" s="22" t="s">
        <v>6039</v>
      </c>
      <c r="I2797" s="22"/>
      <c r="J2797" s="22" t="s">
        <v>34</v>
      </c>
      <c r="K2797" s="22" t="s">
        <v>35</v>
      </c>
      <c r="L2797" s="24" t="s">
        <v>6040</v>
      </c>
      <c r="M2797" s="17" t="str">
        <f aca="false">IF(COUNTIF(поверки!$H$6:$H$3175,поверки!$H2797)&gt;1,"Дубликат","")</f>
        <v/>
      </c>
      <c r="N2797" s="17" t="str">
        <f aca="false">IF(COUNTIF(поверки!$L$6:$L$3175,поверки!$L2797)&gt;1,"Дубликат","")</f>
        <v/>
      </c>
      <c r="O2797" s="18" t="n">
        <v>2792</v>
      </c>
      <c r="P2797" s="17" t="str">
        <f aca="false">CONCATENATE(TEXT(MONTH(поверки!$G2797),"00"),"/",TEXT(поверки!$O2797,"000"), "/",TEXT(YEAR(поверки!$G2797)-2000,"00"))</f>
        <v>04/2792/25</v>
      </c>
      <c r="Q2797" s="17" t="str">
        <f aca="false">VLOOKUP(поверки!$F2797,'соответстиви ОТ типу'!$K$4:$M$344,2,FALSE())</f>
        <v>ТСП</v>
      </c>
      <c r="R2797" s="17" t="s">
        <v>42</v>
      </c>
      <c r="S2797" s="17" t="s">
        <v>3024</v>
      </c>
      <c r="T2797" s="17" t="n">
        <v>7</v>
      </c>
      <c r="U2797" s="19" t="n">
        <f aca="false">VLOOKUP(поверки!$T2797,'Акты п-п'!$C$5:$I$57,2,FALSE())</f>
        <v>45768</v>
      </c>
      <c r="V2797" s="19" t="n">
        <f aca="false">VLOOKUP(поверки!$T2797,'Акты п-п'!$C$5:$I$57,3,FALSE())</f>
        <v>45772</v>
      </c>
      <c r="W2797" s="17" t="str">
        <f aca="false">VLOOKUP(поверки!$T2797,'Акты п-п'!$C$5:$I$57,5,FALSE())</f>
        <v>Кадыков П.Ю.</v>
      </c>
      <c r="X2797" s="17" t="n">
        <f aca="false">поверки!$G2797-поверки!$U2797</f>
        <v>4</v>
      </c>
      <c r="Y2797" s="17" t="n">
        <f aca="false">поверки!$V2797-поверки!$G2797</f>
        <v>0</v>
      </c>
      <c r="Z2797" s="17" t="str">
        <f aca="false">CONCATENATE(поверки!$Q2797," ",поверки!$S2797," номер ",поверки!$H2797)</f>
        <v>ТСП TR10-A номер 1104H5CN</v>
      </c>
    </row>
    <row r="2798" customFormat="false" ht="17.9" hidden="true" customHeight="false" outlineLevel="0" collapsed="false">
      <c r="B2798" s="21" t="s">
        <v>5961</v>
      </c>
      <c r="C2798" s="22" t="s">
        <v>30</v>
      </c>
      <c r="D2798" s="22" t="s">
        <v>31</v>
      </c>
      <c r="E2798" s="22"/>
      <c r="F2798" s="22" t="s">
        <v>98</v>
      </c>
      <c r="G2798" s="23" t="n">
        <v>45772</v>
      </c>
      <c r="H2798" s="22" t="s">
        <v>6041</v>
      </c>
      <c r="I2798" s="22"/>
      <c r="J2798" s="22" t="s">
        <v>34</v>
      </c>
      <c r="K2798" s="22" t="s">
        <v>35</v>
      </c>
      <c r="L2798" s="24" t="s">
        <v>6042</v>
      </c>
      <c r="M2798" s="17" t="str">
        <f aca="false">IF(COUNTIF(поверки!$H$6:$H$3175,поверки!$H2798)&gt;1,"Дубликат","")</f>
        <v/>
      </c>
      <c r="N2798" s="17" t="str">
        <f aca="false">IF(COUNTIF(поверки!$L$6:$L$3175,поверки!$L2798)&gt;1,"Дубликат","")</f>
        <v/>
      </c>
      <c r="O2798" s="18" t="n">
        <v>2793</v>
      </c>
      <c r="P2798" s="17" t="str">
        <f aca="false">CONCATENATE(TEXT(MONTH(поверки!$G2798),"00"),"/",TEXT(поверки!$O2798,"000"), "/",TEXT(YEAR(поверки!$G2798)-2000,"00"))</f>
        <v>04/2793/25</v>
      </c>
      <c r="Q2798" s="17" t="str">
        <f aca="false">VLOOKUP(поверки!$F2798,'соответстиви ОТ типу'!$K$4:$M$344,2,FALSE())</f>
        <v>Преобразователь вторичный</v>
      </c>
      <c r="R2798" s="17" t="s">
        <v>42</v>
      </c>
      <c r="S2798" s="17" t="s">
        <v>101</v>
      </c>
      <c r="T2798" s="17" t="n">
        <v>7</v>
      </c>
      <c r="U2798" s="19" t="n">
        <f aca="false">VLOOKUP(поверки!$T2798,'Акты п-п'!$C$5:$I$57,2,FALSE())</f>
        <v>45768</v>
      </c>
      <c r="V2798" s="19" t="n">
        <f aca="false">VLOOKUP(поверки!$T2798,'Акты п-п'!$C$5:$I$57,3,FALSE())</f>
        <v>45772</v>
      </c>
      <c r="W2798" s="17" t="str">
        <f aca="false">VLOOKUP(поверки!$T2798,'Акты п-п'!$C$5:$I$57,5,FALSE())</f>
        <v>Кадыков П.Ю.</v>
      </c>
      <c r="X2798" s="17" t="n">
        <f aca="false">поверки!$G2798-поверки!$U2798</f>
        <v>4</v>
      </c>
      <c r="Y2798" s="17" t="n">
        <f aca="false">поверки!$V2798-поверки!$G2798</f>
        <v>0</v>
      </c>
      <c r="Z2798" s="17" t="str">
        <f aca="false">CONCATENATE(поверки!$Q2798," ",поверки!$S2798," номер ",поверки!$H2798)</f>
        <v>Преобразователь вторичный T32.1S номер 854842</v>
      </c>
    </row>
    <row r="2799" customFormat="false" ht="17.9" hidden="true" customHeight="false" outlineLevel="0" collapsed="false">
      <c r="B2799" s="21" t="s">
        <v>5961</v>
      </c>
      <c r="C2799" s="22" t="s">
        <v>30</v>
      </c>
      <c r="D2799" s="22" t="s">
        <v>31</v>
      </c>
      <c r="E2799" s="22"/>
      <c r="F2799" s="22" t="s">
        <v>102</v>
      </c>
      <c r="G2799" s="23" t="n">
        <v>45772</v>
      </c>
      <c r="H2799" s="22" t="s">
        <v>6043</v>
      </c>
      <c r="I2799" s="22"/>
      <c r="J2799" s="22" t="s">
        <v>34</v>
      </c>
      <c r="K2799" s="22" t="s">
        <v>35</v>
      </c>
      <c r="L2799" s="24" t="s">
        <v>6044</v>
      </c>
      <c r="M2799" s="17" t="str">
        <f aca="false">IF(COUNTIF(поверки!$H$6:$H$3175,поверки!$H2799)&gt;1,"Дубликат","")</f>
        <v/>
      </c>
      <c r="N2799" s="17" t="str">
        <f aca="false">IF(COUNTIF(поверки!$L$6:$L$3175,поверки!$L2799)&gt;1,"Дубликат","")</f>
        <v/>
      </c>
      <c r="O2799" s="18" t="n">
        <v>2794</v>
      </c>
      <c r="P2799" s="17" t="str">
        <f aca="false">CONCATENATE(TEXT(MONTH(поверки!$G2799),"00"),"/",TEXT(поверки!$O2799,"000"), "/",TEXT(YEAR(поверки!$G2799)-2000,"00"))</f>
        <v>04/2794/25</v>
      </c>
      <c r="Q2799" s="17" t="str">
        <f aca="false">VLOOKUP(поверки!$F2799,'соответстиви ОТ типу'!$K$4:$M$344,2,FALSE())</f>
        <v>ТСП</v>
      </c>
      <c r="R2799" s="17" t="s">
        <v>42</v>
      </c>
      <c r="S2799" s="17" t="s">
        <v>3024</v>
      </c>
      <c r="T2799" s="17" t="n">
        <v>7</v>
      </c>
      <c r="U2799" s="19" t="n">
        <f aca="false">VLOOKUP(поверки!$T2799,'Акты п-п'!$C$5:$I$57,2,FALSE())</f>
        <v>45768</v>
      </c>
      <c r="V2799" s="19" t="n">
        <f aca="false">VLOOKUP(поверки!$T2799,'Акты п-п'!$C$5:$I$57,3,FALSE())</f>
        <v>45772</v>
      </c>
      <c r="W2799" s="17" t="str">
        <f aca="false">VLOOKUP(поверки!$T2799,'Акты п-п'!$C$5:$I$57,5,FALSE())</f>
        <v>Кадыков П.Ю.</v>
      </c>
      <c r="X2799" s="17" t="n">
        <f aca="false">поверки!$G2799-поверки!$U2799</f>
        <v>4</v>
      </c>
      <c r="Y2799" s="17" t="n">
        <f aca="false">поверки!$V2799-поверки!$G2799</f>
        <v>0</v>
      </c>
      <c r="Z2799" s="17" t="str">
        <f aca="false">CONCATENATE(поверки!$Q2799," ",поверки!$S2799," номер ",поверки!$H2799)</f>
        <v>ТСП TR10-A номер 1104IQLC</v>
      </c>
    </row>
    <row r="2800" customFormat="false" ht="17.9" hidden="true" customHeight="false" outlineLevel="0" collapsed="false">
      <c r="B2800" s="21" t="s">
        <v>5961</v>
      </c>
      <c r="C2800" s="22" t="s">
        <v>30</v>
      </c>
      <c r="D2800" s="22" t="s">
        <v>31</v>
      </c>
      <c r="E2800" s="22"/>
      <c r="F2800" s="22" t="s">
        <v>98</v>
      </c>
      <c r="G2800" s="23" t="n">
        <v>45772</v>
      </c>
      <c r="H2800" s="22" t="s">
        <v>6045</v>
      </c>
      <c r="I2800" s="22"/>
      <c r="J2800" s="22" t="s">
        <v>34</v>
      </c>
      <c r="K2800" s="22" t="s">
        <v>35</v>
      </c>
      <c r="L2800" s="24" t="s">
        <v>6046</v>
      </c>
      <c r="M2800" s="17" t="str">
        <f aca="false">IF(COUNTIF(поверки!$H$6:$H$3175,поверки!$H2800)&gt;1,"Дубликат","")</f>
        <v/>
      </c>
      <c r="N2800" s="17" t="str">
        <f aca="false">IF(COUNTIF(поверки!$L$6:$L$3175,поверки!$L2800)&gt;1,"Дубликат","")</f>
        <v/>
      </c>
      <c r="O2800" s="18" t="n">
        <v>2795</v>
      </c>
      <c r="P2800" s="17" t="str">
        <f aca="false">CONCATENATE(TEXT(MONTH(поверки!$G2800),"00"),"/",TEXT(поверки!$O2800,"000"), "/",TEXT(YEAR(поверки!$G2800)-2000,"00"))</f>
        <v>04/2795/25</v>
      </c>
      <c r="Q2800" s="17" t="str">
        <f aca="false">VLOOKUP(поверки!$F2800,'соответстиви ОТ типу'!$K$4:$M$344,2,FALSE())</f>
        <v>Преобразователь вторичный</v>
      </c>
      <c r="R2800" s="17" t="s">
        <v>42</v>
      </c>
      <c r="S2800" s="17" t="s">
        <v>101</v>
      </c>
      <c r="T2800" s="17" t="n">
        <v>7</v>
      </c>
      <c r="U2800" s="19" t="n">
        <f aca="false">VLOOKUP(поверки!$T2800,'Акты п-п'!$C$5:$I$57,2,FALSE())</f>
        <v>45768</v>
      </c>
      <c r="V2800" s="19" t="n">
        <f aca="false">VLOOKUP(поверки!$T2800,'Акты п-п'!$C$5:$I$57,3,FALSE())</f>
        <v>45772</v>
      </c>
      <c r="W2800" s="17" t="str">
        <f aca="false">VLOOKUP(поверки!$T2800,'Акты п-п'!$C$5:$I$57,5,FALSE())</f>
        <v>Кадыков П.Ю.</v>
      </c>
      <c r="X2800" s="17" t="n">
        <f aca="false">поверки!$G2800-поверки!$U2800</f>
        <v>4</v>
      </c>
      <c r="Y2800" s="17" t="n">
        <f aca="false">поверки!$V2800-поверки!$G2800</f>
        <v>0</v>
      </c>
      <c r="Z2800" s="17" t="str">
        <f aca="false">CONCATENATE(поверки!$Q2800," ",поверки!$S2800," номер ",поверки!$H2800)</f>
        <v>Преобразователь вторичный T32.1S номер 845499</v>
      </c>
    </row>
    <row r="2801" customFormat="false" ht="17.9" hidden="true" customHeight="false" outlineLevel="0" collapsed="false">
      <c r="B2801" s="21" t="s">
        <v>5961</v>
      </c>
      <c r="C2801" s="22" t="s">
        <v>30</v>
      </c>
      <c r="D2801" s="22" t="s">
        <v>31</v>
      </c>
      <c r="E2801" s="22"/>
      <c r="F2801" s="22" t="s">
        <v>102</v>
      </c>
      <c r="G2801" s="23" t="n">
        <v>45772</v>
      </c>
      <c r="H2801" s="22" t="s">
        <v>6047</v>
      </c>
      <c r="I2801" s="22"/>
      <c r="J2801" s="22" t="s">
        <v>34</v>
      </c>
      <c r="K2801" s="22" t="s">
        <v>35</v>
      </c>
      <c r="L2801" s="24" t="s">
        <v>6048</v>
      </c>
      <c r="M2801" s="17" t="str">
        <f aca="false">IF(COUNTIF(поверки!$H$6:$H$3175,поверки!$H2801)&gt;1,"Дубликат","")</f>
        <v/>
      </c>
      <c r="N2801" s="17" t="str">
        <f aca="false">IF(COUNTIF(поверки!$L$6:$L$3175,поверки!$L2801)&gt;1,"Дубликат","")</f>
        <v/>
      </c>
      <c r="O2801" s="18" t="n">
        <v>2796</v>
      </c>
      <c r="P2801" s="17" t="str">
        <f aca="false">CONCATENATE(TEXT(MONTH(поверки!$G2801),"00"),"/",TEXT(поверки!$O2801,"000"), "/",TEXT(YEAR(поверки!$G2801)-2000,"00"))</f>
        <v>04/2796/25</v>
      </c>
      <c r="Q2801" s="17" t="str">
        <f aca="false">VLOOKUP(поверки!$F2801,'соответстиви ОТ типу'!$K$4:$M$344,2,FALSE())</f>
        <v>ТСП</v>
      </c>
      <c r="R2801" s="17" t="s">
        <v>42</v>
      </c>
      <c r="S2801" s="17" t="s">
        <v>3024</v>
      </c>
      <c r="T2801" s="17" t="n">
        <v>7</v>
      </c>
      <c r="U2801" s="19" t="n">
        <f aca="false">VLOOKUP(поверки!$T2801,'Акты п-п'!$C$5:$I$57,2,FALSE())</f>
        <v>45768</v>
      </c>
      <c r="V2801" s="19" t="n">
        <f aca="false">VLOOKUP(поверки!$T2801,'Акты п-п'!$C$5:$I$57,3,FALSE())</f>
        <v>45772</v>
      </c>
      <c r="W2801" s="17" t="str">
        <f aca="false">VLOOKUP(поверки!$T2801,'Акты п-п'!$C$5:$I$57,5,FALSE())</f>
        <v>Кадыков П.Ю.</v>
      </c>
      <c r="X2801" s="17" t="n">
        <f aca="false">поверки!$G2801-поверки!$U2801</f>
        <v>4</v>
      </c>
      <c r="Y2801" s="17" t="n">
        <f aca="false">поверки!$V2801-поверки!$G2801</f>
        <v>0</v>
      </c>
      <c r="Z2801" s="17" t="str">
        <f aca="false">CONCATENATE(поверки!$Q2801," ",поверки!$S2801," номер ",поверки!$H2801)</f>
        <v>ТСП TR10-A номер 1104H5CS</v>
      </c>
    </row>
    <row r="2802" customFormat="false" ht="17.9" hidden="true" customHeight="false" outlineLevel="0" collapsed="false">
      <c r="B2802" s="21" t="s">
        <v>5961</v>
      </c>
      <c r="C2802" s="22" t="s">
        <v>30</v>
      </c>
      <c r="D2802" s="22" t="s">
        <v>31</v>
      </c>
      <c r="E2802" s="22"/>
      <c r="F2802" s="22" t="s">
        <v>146</v>
      </c>
      <c r="G2802" s="23" t="n">
        <v>45772</v>
      </c>
      <c r="H2802" s="22" t="s">
        <v>147</v>
      </c>
      <c r="I2802" s="22"/>
      <c r="J2802" s="22" t="s">
        <v>34</v>
      </c>
      <c r="K2802" s="22" t="s">
        <v>35</v>
      </c>
      <c r="L2802" s="24" t="s">
        <v>6049</v>
      </c>
      <c r="M2802" s="17" t="str">
        <f aca="false">IF(COUNTIF(поверки!$H$6:$H$3175,поверки!$H2802)&gt;1,"Дубликат","")</f>
        <v>Дубликат</v>
      </c>
      <c r="N2802" s="17" t="str">
        <f aca="false">IF(COUNTIF(поверки!$L$6:$L$3175,поверки!$L2802)&gt;1,"Дубликат","")</f>
        <v/>
      </c>
      <c r="O2802" s="18" t="n">
        <v>2797</v>
      </c>
      <c r="P2802" s="17" t="str">
        <f aca="false">CONCATENATE(TEXT(MONTH(поверки!$G2802),"00"),"/",TEXT(поверки!$O2802,"000"), "/",TEXT(YEAR(поверки!$G2802)-2000,"00"))</f>
        <v>04/2797/25</v>
      </c>
      <c r="Q2802" s="17" t="str">
        <f aca="false">VLOOKUP(поверки!$F2802,'соответстиви ОТ типу'!$K$4:$M$344,2,FALSE())</f>
        <v>Преобразователь измерительный</v>
      </c>
      <c r="R2802" s="17" t="s">
        <v>42</v>
      </c>
      <c r="S2802" s="17" t="n">
        <v>248</v>
      </c>
      <c r="T2802" s="17" t="n">
        <v>7</v>
      </c>
      <c r="U2802" s="19" t="n">
        <f aca="false">VLOOKUP(поверки!$T2802,'Акты п-п'!$C$5:$I$57,2,FALSE())</f>
        <v>45768</v>
      </c>
      <c r="V2802" s="19" t="n">
        <f aca="false">VLOOKUP(поверки!$T2802,'Акты п-п'!$C$5:$I$57,3,FALSE())</f>
        <v>45772</v>
      </c>
      <c r="W2802" s="17" t="str">
        <f aca="false">VLOOKUP(поверки!$T2802,'Акты п-п'!$C$5:$I$57,5,FALSE())</f>
        <v>Кадыков П.Ю.</v>
      </c>
      <c r="X2802" s="17" t="n">
        <f aca="false">поверки!$G2802-поверки!$U2802</f>
        <v>4</v>
      </c>
      <c r="Y2802" s="17" t="n">
        <f aca="false">поверки!$V2802-поверки!$G2802</f>
        <v>0</v>
      </c>
      <c r="Z2802" s="17" t="str">
        <f aca="false">CONCATENATE(поверки!$Q2802," ",поверки!$S2802," номер ",поверки!$H2802)</f>
        <v>Преобразователь измерительный 248 номер 09904095</v>
      </c>
    </row>
    <row r="2803" customFormat="false" ht="17.9" hidden="true" customHeight="false" outlineLevel="0" collapsed="false">
      <c r="B2803" s="21" t="s">
        <v>5961</v>
      </c>
      <c r="C2803" s="22" t="s">
        <v>30</v>
      </c>
      <c r="D2803" s="22" t="s">
        <v>31</v>
      </c>
      <c r="E2803" s="22"/>
      <c r="F2803" s="22" t="s">
        <v>149</v>
      </c>
      <c r="G2803" s="23" t="n">
        <v>45772</v>
      </c>
      <c r="H2803" s="22" t="s">
        <v>150</v>
      </c>
      <c r="I2803" s="22"/>
      <c r="J2803" s="22" t="s">
        <v>34</v>
      </c>
      <c r="K2803" s="22" t="s">
        <v>35</v>
      </c>
      <c r="L2803" s="24" t="s">
        <v>6050</v>
      </c>
      <c r="M2803" s="17" t="str">
        <f aca="false">IF(COUNTIF(поверки!$H$6:$H$3175,поверки!$H2803)&gt;1,"Дубликат","")</f>
        <v>Дубликат</v>
      </c>
      <c r="N2803" s="17" t="str">
        <f aca="false">IF(COUNTIF(поверки!$L$6:$L$3175,поверки!$L2803)&gt;1,"Дубликат","")</f>
        <v/>
      </c>
      <c r="O2803" s="18" t="n">
        <v>2798</v>
      </c>
      <c r="P2803" s="17" t="str">
        <f aca="false">CONCATENATE(TEXT(MONTH(поверки!$G2803),"00"),"/",TEXT(поверки!$O2803,"000"), "/",TEXT(YEAR(поверки!$G2803)-2000,"00"))</f>
        <v>04/2798/25</v>
      </c>
      <c r="Q2803" s="17" t="str">
        <f aca="false">VLOOKUP(поверки!$F2803,'соответстиви ОТ типу'!$K$4:$M$344,2,FALSE())</f>
        <v>ТСП</v>
      </c>
      <c r="R2803" s="17" t="s">
        <v>42</v>
      </c>
      <c r="S2803" s="17" t="s">
        <v>152</v>
      </c>
      <c r="T2803" s="17" t="n">
        <v>7</v>
      </c>
      <c r="U2803" s="19" t="n">
        <f aca="false">VLOOKUP(поверки!$T2803,'Акты п-п'!$C$5:$I$57,2,FALSE())</f>
        <v>45768</v>
      </c>
      <c r="V2803" s="19" t="n">
        <f aca="false">VLOOKUP(поверки!$T2803,'Акты п-п'!$C$5:$I$57,3,FALSE())</f>
        <v>45772</v>
      </c>
      <c r="W2803" s="17" t="str">
        <f aca="false">VLOOKUP(поверки!$T2803,'Акты п-п'!$C$5:$I$57,5,FALSE())</f>
        <v>Кадыков П.Ю.</v>
      </c>
      <c r="X2803" s="17" t="n">
        <f aca="false">поверки!$G2803-поверки!$U2803</f>
        <v>4</v>
      </c>
      <c r="Y2803" s="17" t="n">
        <f aca="false">поверки!$V2803-поверки!$G2803</f>
        <v>0</v>
      </c>
      <c r="Z2803" s="17" t="str">
        <f aca="false">CONCATENATE(поверки!$Q2803," ",поверки!$S2803," номер ",поверки!$H2803)</f>
        <v>ТСП ТС-1088/1 номер 7397</v>
      </c>
    </row>
    <row r="2804" customFormat="false" ht="17.9" hidden="true" customHeight="false" outlineLevel="0" collapsed="false">
      <c r="B2804" s="21" t="s">
        <v>5961</v>
      </c>
      <c r="C2804" s="22" t="s">
        <v>30</v>
      </c>
      <c r="D2804" s="22" t="s">
        <v>31</v>
      </c>
      <c r="E2804" s="22"/>
      <c r="F2804" s="22" t="s">
        <v>2611</v>
      </c>
      <c r="G2804" s="23" t="n">
        <v>45772</v>
      </c>
      <c r="H2804" s="22" t="s">
        <v>6051</v>
      </c>
      <c r="I2804" s="22"/>
      <c r="J2804" s="22" t="s">
        <v>34</v>
      </c>
      <c r="K2804" s="22" t="s">
        <v>35</v>
      </c>
      <c r="L2804" s="24" t="s">
        <v>6052</v>
      </c>
      <c r="M2804" s="17" t="str">
        <f aca="false">IF(COUNTIF(поверки!$H$6:$H$3175,поверки!$H2804)&gt;1,"Дубликат","")</f>
        <v/>
      </c>
      <c r="N2804" s="17" t="str">
        <f aca="false">IF(COUNTIF(поверки!$L$6:$L$3175,поверки!$L2804)&gt;1,"Дубликат","")</f>
        <v/>
      </c>
      <c r="O2804" s="18" t="n">
        <v>2799</v>
      </c>
      <c r="P2804" s="17" t="str">
        <f aca="false">CONCATENATE(TEXT(MONTH(поверки!$G2804),"00"),"/",TEXT(поверки!$O2804,"000"), "/",TEXT(YEAR(поверки!$G2804)-2000,"00"))</f>
        <v>04/2799/25</v>
      </c>
      <c r="Q2804" s="17" t="str">
        <f aca="false">VLOOKUP(поверки!$F2804,'соответстиви ОТ типу'!$K$4:$M$344,2,FALSE())</f>
        <v>Датчик температуры</v>
      </c>
      <c r="R2804" s="17" t="s">
        <v>42</v>
      </c>
      <c r="S2804" s="17" t="s">
        <v>2614</v>
      </c>
      <c r="T2804" s="17" t="n">
        <v>7</v>
      </c>
      <c r="U2804" s="19" t="n">
        <f aca="false">VLOOKUP(поверки!$T2804,'Акты п-п'!$C$5:$I$57,2,FALSE())</f>
        <v>45768</v>
      </c>
      <c r="V2804" s="19" t="n">
        <f aca="false">VLOOKUP(поверки!$T2804,'Акты п-п'!$C$5:$I$57,3,FALSE())</f>
        <v>45772</v>
      </c>
      <c r="W2804" s="17" t="str">
        <f aca="false">VLOOKUP(поверки!$T2804,'Акты п-п'!$C$5:$I$57,5,FALSE())</f>
        <v>Кадыков П.Ю.</v>
      </c>
      <c r="X2804" s="17" t="n">
        <f aca="false">поверки!$G2804-поверки!$U2804</f>
        <v>4</v>
      </c>
      <c r="Y2804" s="17" t="n">
        <f aca="false">поверки!$V2804-поверки!$G2804</f>
        <v>0</v>
      </c>
      <c r="Z2804" s="17" t="str">
        <f aca="false">CONCATENATE(поверки!$Q2804," ",поверки!$S2804," номер ",поверки!$H2804)</f>
        <v>Датчик температуры ИП 0304Ех номер 12-7230</v>
      </c>
    </row>
    <row r="2805" customFormat="false" ht="17.9" hidden="true" customHeight="false" outlineLevel="0" collapsed="false">
      <c r="B2805" s="21" t="s">
        <v>5961</v>
      </c>
      <c r="C2805" s="22" t="s">
        <v>30</v>
      </c>
      <c r="D2805" s="22" t="s">
        <v>31</v>
      </c>
      <c r="E2805" s="22"/>
      <c r="F2805" s="22" t="s">
        <v>2611</v>
      </c>
      <c r="G2805" s="23" t="n">
        <v>45772</v>
      </c>
      <c r="H2805" s="22" t="s">
        <v>6053</v>
      </c>
      <c r="I2805" s="22"/>
      <c r="J2805" s="22" t="s">
        <v>34</v>
      </c>
      <c r="K2805" s="22" t="s">
        <v>35</v>
      </c>
      <c r="L2805" s="24" t="s">
        <v>6054</v>
      </c>
      <c r="M2805" s="17" t="str">
        <f aca="false">IF(COUNTIF(поверки!$H$6:$H$3175,поверки!$H2805)&gt;1,"Дубликат","")</f>
        <v/>
      </c>
      <c r="N2805" s="17" t="str">
        <f aca="false">IF(COUNTIF(поверки!$L$6:$L$3175,поверки!$L2805)&gt;1,"Дубликат","")</f>
        <v/>
      </c>
      <c r="O2805" s="18" t="n">
        <v>2800</v>
      </c>
      <c r="P2805" s="17" t="str">
        <f aca="false">CONCATENATE(TEXT(MONTH(поверки!$G2805),"00"),"/",TEXT(поверки!$O2805,"000"), "/",TEXT(YEAR(поверки!$G2805)-2000,"00"))</f>
        <v>04/2800/25</v>
      </c>
      <c r="Q2805" s="17" t="str">
        <f aca="false">VLOOKUP(поверки!$F2805,'соответстиви ОТ типу'!$K$4:$M$344,2,FALSE())</f>
        <v>Датчик температуры</v>
      </c>
      <c r="R2805" s="17" t="s">
        <v>42</v>
      </c>
      <c r="S2805" s="17" t="s">
        <v>2614</v>
      </c>
      <c r="T2805" s="17" t="n">
        <v>7</v>
      </c>
      <c r="U2805" s="19" t="n">
        <f aca="false">VLOOKUP(поверки!$T2805,'Акты п-п'!$C$5:$I$57,2,FALSE())</f>
        <v>45768</v>
      </c>
      <c r="V2805" s="19" t="n">
        <f aca="false">VLOOKUP(поверки!$T2805,'Акты п-п'!$C$5:$I$57,3,FALSE())</f>
        <v>45772</v>
      </c>
      <c r="W2805" s="17" t="str">
        <f aca="false">VLOOKUP(поверки!$T2805,'Акты п-п'!$C$5:$I$57,5,FALSE())</f>
        <v>Кадыков П.Ю.</v>
      </c>
      <c r="X2805" s="17" t="n">
        <f aca="false">поверки!$G2805-поверки!$U2805</f>
        <v>4</v>
      </c>
      <c r="Y2805" s="17" t="n">
        <f aca="false">поверки!$V2805-поверки!$G2805</f>
        <v>0</v>
      </c>
      <c r="Z2805" s="17" t="str">
        <f aca="false">CONCATENATE(поверки!$Q2805," ",поверки!$S2805," номер ",поверки!$H2805)</f>
        <v>Датчик температуры ИП 0304Ех номер 12-7232</v>
      </c>
    </row>
    <row r="2806" customFormat="false" ht="17.9" hidden="true" customHeight="false" outlineLevel="0" collapsed="false">
      <c r="B2806" s="21" t="s">
        <v>5961</v>
      </c>
      <c r="C2806" s="22" t="s">
        <v>30</v>
      </c>
      <c r="D2806" s="22" t="s">
        <v>31</v>
      </c>
      <c r="E2806" s="22"/>
      <c r="F2806" s="22" t="s">
        <v>2611</v>
      </c>
      <c r="G2806" s="23" t="n">
        <v>45772</v>
      </c>
      <c r="H2806" s="22" t="s">
        <v>6055</v>
      </c>
      <c r="I2806" s="22"/>
      <c r="J2806" s="22" t="s">
        <v>34</v>
      </c>
      <c r="K2806" s="22" t="s">
        <v>35</v>
      </c>
      <c r="L2806" s="24" t="s">
        <v>6056</v>
      </c>
      <c r="M2806" s="17" t="str">
        <f aca="false">IF(COUNTIF(поверки!$H$6:$H$3175,поверки!$H2806)&gt;1,"Дубликат","")</f>
        <v/>
      </c>
      <c r="N2806" s="17" t="str">
        <f aca="false">IF(COUNTIF(поверки!$L$6:$L$3175,поверки!$L2806)&gt;1,"Дубликат","")</f>
        <v/>
      </c>
      <c r="O2806" s="18" t="n">
        <v>2801</v>
      </c>
      <c r="P2806" s="17" t="str">
        <f aca="false">CONCATENATE(TEXT(MONTH(поверки!$G2806),"00"),"/",TEXT(поверки!$O2806,"000"), "/",TEXT(YEAR(поверки!$G2806)-2000,"00"))</f>
        <v>04/2801/25</v>
      </c>
      <c r="Q2806" s="17" t="str">
        <f aca="false">VLOOKUP(поверки!$F2806,'соответстиви ОТ типу'!$K$4:$M$344,2,FALSE())</f>
        <v>Датчик температуры</v>
      </c>
      <c r="R2806" s="17" t="s">
        <v>42</v>
      </c>
      <c r="S2806" s="17" t="s">
        <v>2614</v>
      </c>
      <c r="T2806" s="17" t="n">
        <v>7</v>
      </c>
      <c r="U2806" s="19" t="n">
        <f aca="false">VLOOKUP(поверки!$T2806,'Акты п-п'!$C$5:$I$57,2,FALSE())</f>
        <v>45768</v>
      </c>
      <c r="V2806" s="19" t="n">
        <f aca="false">VLOOKUP(поверки!$T2806,'Акты п-п'!$C$5:$I$57,3,FALSE())</f>
        <v>45772</v>
      </c>
      <c r="W2806" s="17" t="str">
        <f aca="false">VLOOKUP(поверки!$T2806,'Акты п-п'!$C$5:$I$57,5,FALSE())</f>
        <v>Кадыков П.Ю.</v>
      </c>
      <c r="X2806" s="17" t="n">
        <f aca="false">поверки!$G2806-поверки!$U2806</f>
        <v>4</v>
      </c>
      <c r="Y2806" s="17" t="n">
        <f aca="false">поверки!$V2806-поверки!$G2806</f>
        <v>0</v>
      </c>
      <c r="Z2806" s="17" t="str">
        <f aca="false">CONCATENATE(поверки!$Q2806," ",поверки!$S2806," номер ",поверки!$H2806)</f>
        <v>Датчик температуры ИП 0304Ех номер 12-4665</v>
      </c>
    </row>
    <row r="2807" customFormat="false" ht="17.9" hidden="true" customHeight="false" outlineLevel="0" collapsed="false">
      <c r="B2807" s="21" t="s">
        <v>5961</v>
      </c>
      <c r="C2807" s="22" t="s">
        <v>30</v>
      </c>
      <c r="D2807" s="22" t="s">
        <v>31</v>
      </c>
      <c r="E2807" s="22"/>
      <c r="F2807" s="22" t="s">
        <v>2611</v>
      </c>
      <c r="G2807" s="23" t="n">
        <v>45772</v>
      </c>
      <c r="H2807" s="22" t="s">
        <v>6057</v>
      </c>
      <c r="I2807" s="22"/>
      <c r="J2807" s="22" t="s">
        <v>34</v>
      </c>
      <c r="K2807" s="22" t="s">
        <v>35</v>
      </c>
      <c r="L2807" s="24" t="s">
        <v>6058</v>
      </c>
      <c r="M2807" s="17" t="str">
        <f aca="false">IF(COUNTIF(поверки!$H$6:$H$3175,поверки!$H2807)&gt;1,"Дубликат","")</f>
        <v/>
      </c>
      <c r="N2807" s="17" t="str">
        <f aca="false">IF(COUNTIF(поверки!$L$6:$L$3175,поверки!$L2807)&gt;1,"Дубликат","")</f>
        <v/>
      </c>
      <c r="O2807" s="18" t="n">
        <v>2802</v>
      </c>
      <c r="P2807" s="17" t="str">
        <f aca="false">CONCATENATE(TEXT(MONTH(поверки!$G2807),"00"),"/",TEXT(поверки!$O2807,"000"), "/",TEXT(YEAR(поверки!$G2807)-2000,"00"))</f>
        <v>04/2802/25</v>
      </c>
      <c r="Q2807" s="17" t="str">
        <f aca="false">VLOOKUP(поверки!$F2807,'соответстиви ОТ типу'!$K$4:$M$344,2,FALSE())</f>
        <v>Датчик температуры</v>
      </c>
      <c r="R2807" s="17" t="s">
        <v>42</v>
      </c>
      <c r="S2807" s="17" t="s">
        <v>2614</v>
      </c>
      <c r="T2807" s="17" t="n">
        <v>7</v>
      </c>
      <c r="U2807" s="19" t="n">
        <f aca="false">VLOOKUP(поверки!$T2807,'Акты п-п'!$C$5:$I$57,2,FALSE())</f>
        <v>45768</v>
      </c>
      <c r="V2807" s="19" t="n">
        <f aca="false">VLOOKUP(поверки!$T2807,'Акты п-п'!$C$5:$I$57,3,FALSE())</f>
        <v>45772</v>
      </c>
      <c r="W2807" s="17" t="str">
        <f aca="false">VLOOKUP(поверки!$T2807,'Акты п-п'!$C$5:$I$57,5,FALSE())</f>
        <v>Кадыков П.Ю.</v>
      </c>
      <c r="X2807" s="17" t="n">
        <f aca="false">поверки!$G2807-поверки!$U2807</f>
        <v>4</v>
      </c>
      <c r="Y2807" s="17" t="n">
        <f aca="false">поверки!$V2807-поверки!$G2807</f>
        <v>0</v>
      </c>
      <c r="Z2807" s="17" t="str">
        <f aca="false">CONCATENATE(поверки!$Q2807," ",поверки!$S2807," номер ",поверки!$H2807)</f>
        <v>Датчик температуры ИП 0304Ех номер 12-7251</v>
      </c>
    </row>
    <row r="2808" customFormat="false" ht="17.9" hidden="true" customHeight="false" outlineLevel="0" collapsed="false">
      <c r="B2808" s="21" t="s">
        <v>5961</v>
      </c>
      <c r="C2808" s="22" t="s">
        <v>30</v>
      </c>
      <c r="D2808" s="22" t="s">
        <v>31</v>
      </c>
      <c r="E2808" s="22"/>
      <c r="F2808" s="22" t="s">
        <v>2611</v>
      </c>
      <c r="G2808" s="23" t="n">
        <v>45772</v>
      </c>
      <c r="H2808" s="22" t="s">
        <v>6059</v>
      </c>
      <c r="I2808" s="22"/>
      <c r="J2808" s="22" t="s">
        <v>34</v>
      </c>
      <c r="K2808" s="22" t="s">
        <v>35</v>
      </c>
      <c r="L2808" s="24" t="s">
        <v>6060</v>
      </c>
      <c r="M2808" s="17" t="str">
        <f aca="false">IF(COUNTIF(поверки!$H$6:$H$3175,поверки!$H2808)&gt;1,"Дубликат","")</f>
        <v/>
      </c>
      <c r="N2808" s="17" t="str">
        <f aca="false">IF(COUNTIF(поверки!$L$6:$L$3175,поверки!$L2808)&gt;1,"Дубликат","")</f>
        <v/>
      </c>
      <c r="O2808" s="18" t="n">
        <v>2803</v>
      </c>
      <c r="P2808" s="17" t="str">
        <f aca="false">CONCATENATE(TEXT(MONTH(поверки!$G2808),"00"),"/",TEXT(поверки!$O2808,"000"), "/",TEXT(YEAR(поверки!$G2808)-2000,"00"))</f>
        <v>04/2803/25</v>
      </c>
      <c r="Q2808" s="17" t="str">
        <f aca="false">VLOOKUP(поверки!$F2808,'соответстиви ОТ типу'!$K$4:$M$344,2,FALSE())</f>
        <v>Датчик температуры</v>
      </c>
      <c r="R2808" s="17" t="s">
        <v>42</v>
      </c>
      <c r="S2808" s="17" t="s">
        <v>2614</v>
      </c>
      <c r="T2808" s="17" t="n">
        <v>7</v>
      </c>
      <c r="U2808" s="19" t="n">
        <f aca="false">VLOOKUP(поверки!$T2808,'Акты п-п'!$C$5:$I$57,2,FALSE())</f>
        <v>45768</v>
      </c>
      <c r="V2808" s="19" t="n">
        <f aca="false">VLOOKUP(поверки!$T2808,'Акты п-п'!$C$5:$I$57,3,FALSE())</f>
        <v>45772</v>
      </c>
      <c r="W2808" s="17" t="str">
        <f aca="false">VLOOKUP(поверки!$T2808,'Акты п-п'!$C$5:$I$57,5,FALSE())</f>
        <v>Кадыков П.Ю.</v>
      </c>
      <c r="X2808" s="17" t="n">
        <f aca="false">поверки!$G2808-поверки!$U2808</f>
        <v>4</v>
      </c>
      <c r="Y2808" s="17" t="n">
        <f aca="false">поверки!$V2808-поверки!$G2808</f>
        <v>0</v>
      </c>
      <c r="Z2808" s="17" t="str">
        <f aca="false">CONCATENATE(поверки!$Q2808," ",поверки!$S2808," номер ",поверки!$H2808)</f>
        <v>Датчик температуры ИП 0304Ех номер 12-7281</v>
      </c>
    </row>
    <row r="2809" customFormat="false" ht="17.9" hidden="true" customHeight="false" outlineLevel="0" collapsed="false">
      <c r="B2809" s="21" t="s">
        <v>5961</v>
      </c>
      <c r="C2809" s="22" t="s">
        <v>30</v>
      </c>
      <c r="D2809" s="22" t="s">
        <v>31</v>
      </c>
      <c r="E2809" s="22"/>
      <c r="F2809" s="22" t="s">
        <v>2611</v>
      </c>
      <c r="G2809" s="23" t="n">
        <v>45772</v>
      </c>
      <c r="H2809" s="22" t="s">
        <v>6061</v>
      </c>
      <c r="I2809" s="22"/>
      <c r="J2809" s="22" t="s">
        <v>34</v>
      </c>
      <c r="K2809" s="22" t="s">
        <v>35</v>
      </c>
      <c r="L2809" s="24" t="s">
        <v>6062</v>
      </c>
      <c r="M2809" s="17" t="str">
        <f aca="false">IF(COUNTIF(поверки!$H$6:$H$3175,поверки!$H2809)&gt;1,"Дубликат","")</f>
        <v/>
      </c>
      <c r="N2809" s="17" t="str">
        <f aca="false">IF(COUNTIF(поверки!$L$6:$L$3175,поверки!$L2809)&gt;1,"Дубликат","")</f>
        <v/>
      </c>
      <c r="O2809" s="18" t="n">
        <v>2804</v>
      </c>
      <c r="P2809" s="17" t="str">
        <f aca="false">CONCATENATE(TEXT(MONTH(поверки!$G2809),"00"),"/",TEXT(поверки!$O2809,"000"), "/",TEXT(YEAR(поверки!$G2809)-2000,"00"))</f>
        <v>04/2804/25</v>
      </c>
      <c r="Q2809" s="17" t="str">
        <f aca="false">VLOOKUP(поверки!$F2809,'соответстиви ОТ типу'!$K$4:$M$344,2,FALSE())</f>
        <v>Датчик температуры</v>
      </c>
      <c r="R2809" s="17" t="s">
        <v>42</v>
      </c>
      <c r="S2809" s="17" t="s">
        <v>2614</v>
      </c>
      <c r="T2809" s="17" t="n">
        <v>7</v>
      </c>
      <c r="U2809" s="19" t="n">
        <f aca="false">VLOOKUP(поверки!$T2809,'Акты п-п'!$C$5:$I$57,2,FALSE())</f>
        <v>45768</v>
      </c>
      <c r="V2809" s="19" t="n">
        <f aca="false">VLOOKUP(поверки!$T2809,'Акты п-п'!$C$5:$I$57,3,FALSE())</f>
        <v>45772</v>
      </c>
      <c r="W2809" s="17" t="str">
        <f aca="false">VLOOKUP(поверки!$T2809,'Акты п-п'!$C$5:$I$57,5,FALSE())</f>
        <v>Кадыков П.Ю.</v>
      </c>
      <c r="X2809" s="17" t="n">
        <f aca="false">поверки!$G2809-поверки!$U2809</f>
        <v>4</v>
      </c>
      <c r="Y2809" s="17" t="n">
        <f aca="false">поверки!$V2809-поверки!$G2809</f>
        <v>0</v>
      </c>
      <c r="Z2809" s="17" t="str">
        <f aca="false">CONCATENATE(поверки!$Q2809," ",поверки!$S2809," номер ",поверки!$H2809)</f>
        <v>Датчик температуры ИП 0304Ех номер 12-3791</v>
      </c>
    </row>
    <row r="2810" customFormat="false" ht="17.9" hidden="true" customHeight="false" outlineLevel="0" collapsed="false">
      <c r="B2810" s="21" t="s">
        <v>6063</v>
      </c>
      <c r="C2810" s="22" t="s">
        <v>30</v>
      </c>
      <c r="D2810" s="22" t="s">
        <v>31</v>
      </c>
      <c r="E2810" s="22"/>
      <c r="F2810" s="22" t="s">
        <v>2118</v>
      </c>
      <c r="G2810" s="23" t="n">
        <v>45772</v>
      </c>
      <c r="H2810" s="22" t="s">
        <v>6064</v>
      </c>
      <c r="I2810" s="22"/>
      <c r="J2810" s="22" t="s">
        <v>34</v>
      </c>
      <c r="K2810" s="22" t="s">
        <v>35</v>
      </c>
      <c r="L2810" s="24" t="s">
        <v>6065</v>
      </c>
      <c r="M2810" s="17" t="str">
        <f aca="false">IF(COUNTIF(поверки!$H$6:$H$3175,поверки!$H2810)&gt;1,"Дубликат","")</f>
        <v/>
      </c>
      <c r="N2810" s="17" t="str">
        <f aca="false">IF(COUNTIF(поверки!$L$6:$L$3175,поверки!$L2810)&gt;1,"Дубликат","")</f>
        <v/>
      </c>
      <c r="O2810" s="18" t="n">
        <v>2805</v>
      </c>
      <c r="P2810" s="17" t="str">
        <f aca="false">CONCATENATE(TEXT(MONTH(поверки!$G2810),"00"),"/",TEXT(поверки!$O2810,"000"), "/",TEXT(YEAR(поверки!$G2810)-2000,"00"))</f>
        <v>04/2805/25</v>
      </c>
      <c r="Q2810" s="17" t="str">
        <f aca="false">VLOOKUP(поверки!$F2810,'соответстиви ОТ типу'!$K$4:$M$344,2,FALSE())</f>
        <v>Преобразователь давления</v>
      </c>
      <c r="R2810" s="17" t="s">
        <v>4406</v>
      </c>
      <c r="S2810" s="17" t="s">
        <v>6066</v>
      </c>
      <c r="T2810" s="17" t="n">
        <v>7</v>
      </c>
      <c r="U2810" s="19" t="n">
        <f aca="false">VLOOKUP(поверки!$T2810,'Акты п-п'!$C$5:$I$57,2,FALSE())</f>
        <v>45768</v>
      </c>
      <c r="V2810" s="19" t="n">
        <f aca="false">VLOOKUP(поверки!$T2810,'Акты п-п'!$C$5:$I$57,3,FALSE())</f>
        <v>45772</v>
      </c>
      <c r="W2810" s="17" t="str">
        <f aca="false">VLOOKUP(поверки!$T2810,'Акты п-п'!$C$5:$I$57,5,FALSE())</f>
        <v>Кадыков П.Ю.</v>
      </c>
      <c r="X2810" s="17" t="n">
        <f aca="false">поверки!$G2810-поверки!$U2810</f>
        <v>4</v>
      </c>
      <c r="Y2810" s="17" t="n">
        <f aca="false">поверки!$V2810-поверки!$G2810</f>
        <v>0</v>
      </c>
      <c r="Z2810" s="17" t="str">
        <f aca="false">CONCATENATE(поверки!$Q2810," ",поверки!$S2810," номер ",поверки!$H2810)</f>
        <v>Преобразователь давления 3051CD1 номер 9357683</v>
      </c>
    </row>
    <row r="2811" customFormat="false" ht="17.9" hidden="true" customHeight="false" outlineLevel="0" collapsed="false">
      <c r="B2811" s="21" t="s">
        <v>6063</v>
      </c>
      <c r="C2811" s="22" t="s">
        <v>30</v>
      </c>
      <c r="D2811" s="22" t="s">
        <v>31</v>
      </c>
      <c r="E2811" s="22"/>
      <c r="F2811" s="22" t="s">
        <v>2118</v>
      </c>
      <c r="G2811" s="23" t="n">
        <v>45772</v>
      </c>
      <c r="H2811" s="22" t="s">
        <v>6067</v>
      </c>
      <c r="I2811" s="22"/>
      <c r="J2811" s="22" t="s">
        <v>34</v>
      </c>
      <c r="K2811" s="22" t="s">
        <v>35</v>
      </c>
      <c r="L2811" s="24" t="s">
        <v>6068</v>
      </c>
      <c r="M2811" s="17" t="str">
        <f aca="false">IF(COUNTIF(поверки!$H$6:$H$3175,поверки!$H2811)&gt;1,"Дубликат","")</f>
        <v/>
      </c>
      <c r="N2811" s="17" t="str">
        <f aca="false">IF(COUNTIF(поверки!$L$6:$L$3175,поверки!$L2811)&gt;1,"Дубликат","")</f>
        <v/>
      </c>
      <c r="O2811" s="18" t="n">
        <v>2806</v>
      </c>
      <c r="P2811" s="17" t="str">
        <f aca="false">CONCATENATE(TEXT(MONTH(поверки!$G2811),"00"),"/",TEXT(поверки!$O2811,"000"), "/",TEXT(YEAR(поверки!$G2811)-2000,"00"))</f>
        <v>04/2806/25</v>
      </c>
      <c r="Q2811" s="17" t="str">
        <f aca="false">VLOOKUP(поверки!$F2811,'соответстиви ОТ типу'!$K$4:$M$344,2,FALSE())</f>
        <v>Преобразователь давления</v>
      </c>
      <c r="R2811" s="17" t="s">
        <v>4406</v>
      </c>
      <c r="S2811" s="17" t="s">
        <v>6066</v>
      </c>
      <c r="T2811" s="17" t="n">
        <v>7</v>
      </c>
      <c r="U2811" s="19" t="n">
        <f aca="false">VLOOKUP(поверки!$T2811,'Акты п-п'!$C$5:$I$57,2,FALSE())</f>
        <v>45768</v>
      </c>
      <c r="V2811" s="19" t="n">
        <f aca="false">VLOOKUP(поверки!$T2811,'Акты п-п'!$C$5:$I$57,3,FALSE())</f>
        <v>45772</v>
      </c>
      <c r="W2811" s="17" t="str">
        <f aca="false">VLOOKUP(поверки!$T2811,'Акты п-п'!$C$5:$I$57,5,FALSE())</f>
        <v>Кадыков П.Ю.</v>
      </c>
      <c r="X2811" s="17" t="n">
        <f aca="false">поверки!$G2811-поверки!$U2811</f>
        <v>4</v>
      </c>
      <c r="Y2811" s="17" t="n">
        <f aca="false">поверки!$V2811-поверки!$G2811</f>
        <v>0</v>
      </c>
      <c r="Z2811" s="17" t="str">
        <f aca="false">CONCATENATE(поверки!$Q2811," ",поверки!$S2811," номер ",поверки!$H2811)</f>
        <v>Преобразователь давления 3051CD1 номер 9357684</v>
      </c>
    </row>
    <row r="2812" customFormat="false" ht="17.9" hidden="true" customHeight="false" outlineLevel="0" collapsed="false">
      <c r="B2812" s="21" t="s">
        <v>6063</v>
      </c>
      <c r="C2812" s="22" t="s">
        <v>30</v>
      </c>
      <c r="D2812" s="22" t="s">
        <v>31</v>
      </c>
      <c r="E2812" s="22"/>
      <c r="F2812" s="22" t="s">
        <v>2118</v>
      </c>
      <c r="G2812" s="23" t="n">
        <v>45772</v>
      </c>
      <c r="H2812" s="22" t="s">
        <v>6069</v>
      </c>
      <c r="I2812" s="22"/>
      <c r="J2812" s="22" t="s">
        <v>34</v>
      </c>
      <c r="K2812" s="22" t="s">
        <v>35</v>
      </c>
      <c r="L2812" s="24" t="s">
        <v>6070</v>
      </c>
      <c r="M2812" s="17" t="str">
        <f aca="false">IF(COUNTIF(поверки!$H$6:$H$3175,поверки!$H2812)&gt;1,"Дубликат","")</f>
        <v/>
      </c>
      <c r="N2812" s="17" t="str">
        <f aca="false">IF(COUNTIF(поверки!$L$6:$L$3175,поверки!$L2812)&gt;1,"Дубликат","")</f>
        <v/>
      </c>
      <c r="O2812" s="18" t="n">
        <v>2807</v>
      </c>
      <c r="P2812" s="17" t="str">
        <f aca="false">CONCATENATE(TEXT(MONTH(поверки!$G2812),"00"),"/",TEXT(поверки!$O2812,"000"), "/",TEXT(YEAR(поверки!$G2812)-2000,"00"))</f>
        <v>04/2807/25</v>
      </c>
      <c r="Q2812" s="17" t="str">
        <f aca="false">VLOOKUP(поверки!$F2812,'соответстиви ОТ типу'!$K$4:$M$344,2,FALSE())</f>
        <v>Преобразователь давления</v>
      </c>
      <c r="R2812" s="17" t="s">
        <v>4406</v>
      </c>
      <c r="S2812" s="17" t="s">
        <v>5727</v>
      </c>
      <c r="T2812" s="17" t="n">
        <v>7</v>
      </c>
      <c r="U2812" s="19" t="n">
        <f aca="false">VLOOKUP(поверки!$T2812,'Акты п-п'!$C$5:$I$57,2,FALSE())</f>
        <v>45768</v>
      </c>
      <c r="V2812" s="19" t="n">
        <f aca="false">VLOOKUP(поверки!$T2812,'Акты п-п'!$C$5:$I$57,3,FALSE())</f>
        <v>45772</v>
      </c>
      <c r="W2812" s="17" t="str">
        <f aca="false">VLOOKUP(поверки!$T2812,'Акты п-п'!$C$5:$I$57,5,FALSE())</f>
        <v>Кадыков П.Ю.</v>
      </c>
      <c r="X2812" s="17" t="n">
        <f aca="false">поверки!$G2812-поверки!$U2812</f>
        <v>4</v>
      </c>
      <c r="Y2812" s="17" t="n">
        <f aca="false">поверки!$V2812-поверки!$G2812</f>
        <v>0</v>
      </c>
      <c r="Z2812" s="17" t="str">
        <f aca="false">CONCATENATE(поверки!$Q2812," ",поверки!$S2812," номер ",поверки!$H2812)</f>
        <v>Преобразователь давления 3051CD2 номер 9357671</v>
      </c>
    </row>
    <row r="2813" customFormat="false" ht="17.9" hidden="true" customHeight="false" outlineLevel="0" collapsed="false">
      <c r="B2813" s="21" t="s">
        <v>6063</v>
      </c>
      <c r="C2813" s="22" t="s">
        <v>30</v>
      </c>
      <c r="D2813" s="22" t="s">
        <v>31</v>
      </c>
      <c r="E2813" s="22"/>
      <c r="F2813" s="22" t="s">
        <v>2118</v>
      </c>
      <c r="G2813" s="23" t="n">
        <v>45772</v>
      </c>
      <c r="H2813" s="22" t="s">
        <v>6071</v>
      </c>
      <c r="I2813" s="22"/>
      <c r="J2813" s="22" t="s">
        <v>34</v>
      </c>
      <c r="K2813" s="22" t="s">
        <v>35</v>
      </c>
      <c r="L2813" s="24" t="s">
        <v>6072</v>
      </c>
      <c r="M2813" s="17" t="str">
        <f aca="false">IF(COUNTIF(поверки!$H$6:$H$3175,поверки!$H2813)&gt;1,"Дубликат","")</f>
        <v/>
      </c>
      <c r="N2813" s="17" t="str">
        <f aca="false">IF(COUNTIF(поверки!$L$6:$L$3175,поверки!$L2813)&gt;1,"Дубликат","")</f>
        <v/>
      </c>
      <c r="O2813" s="18" t="n">
        <v>2808</v>
      </c>
      <c r="P2813" s="17" t="str">
        <f aca="false">CONCATENATE(TEXT(MONTH(поверки!$G2813),"00"),"/",TEXT(поверки!$O2813,"000"), "/",TEXT(YEAR(поверки!$G2813)-2000,"00"))</f>
        <v>04/2808/25</v>
      </c>
      <c r="Q2813" s="17" t="str">
        <f aca="false">VLOOKUP(поверки!$F2813,'соответстиви ОТ типу'!$K$4:$M$344,2,FALSE())</f>
        <v>Преобразователь давления</v>
      </c>
      <c r="R2813" s="17" t="s">
        <v>4406</v>
      </c>
      <c r="S2813" s="17" t="s">
        <v>5727</v>
      </c>
      <c r="T2813" s="17" t="n">
        <v>7</v>
      </c>
      <c r="U2813" s="19" t="n">
        <f aca="false">VLOOKUP(поверки!$T2813,'Акты п-п'!$C$5:$I$57,2,FALSE())</f>
        <v>45768</v>
      </c>
      <c r="V2813" s="19" t="n">
        <f aca="false">VLOOKUP(поверки!$T2813,'Акты п-п'!$C$5:$I$57,3,FALSE())</f>
        <v>45772</v>
      </c>
      <c r="W2813" s="17" t="str">
        <f aca="false">VLOOKUP(поверки!$T2813,'Акты п-п'!$C$5:$I$57,5,FALSE())</f>
        <v>Кадыков П.Ю.</v>
      </c>
      <c r="X2813" s="17" t="n">
        <f aca="false">поверки!$G2813-поверки!$U2813</f>
        <v>4</v>
      </c>
      <c r="Y2813" s="17" t="n">
        <f aca="false">поверки!$V2813-поверки!$G2813</f>
        <v>0</v>
      </c>
      <c r="Z2813" s="17" t="str">
        <f aca="false">CONCATENATE(поверки!$Q2813," ",поверки!$S2813," номер ",поверки!$H2813)</f>
        <v>Преобразователь давления 3051CD2 номер 9357672</v>
      </c>
    </row>
    <row r="2814" customFormat="false" ht="17.9" hidden="true" customHeight="false" outlineLevel="0" collapsed="false">
      <c r="B2814" s="21" t="s">
        <v>6063</v>
      </c>
      <c r="C2814" s="22" t="s">
        <v>30</v>
      </c>
      <c r="D2814" s="22" t="s">
        <v>31</v>
      </c>
      <c r="E2814" s="22"/>
      <c r="F2814" s="22" t="s">
        <v>2118</v>
      </c>
      <c r="G2814" s="23" t="n">
        <v>45772</v>
      </c>
      <c r="H2814" s="22" t="s">
        <v>6073</v>
      </c>
      <c r="I2814" s="22"/>
      <c r="J2814" s="22" t="s">
        <v>34</v>
      </c>
      <c r="K2814" s="22" t="s">
        <v>35</v>
      </c>
      <c r="L2814" s="24" t="s">
        <v>6074</v>
      </c>
      <c r="M2814" s="17" t="str">
        <f aca="false">IF(COUNTIF(поверки!$H$6:$H$3175,поверки!$H2814)&gt;1,"Дубликат","")</f>
        <v/>
      </c>
      <c r="N2814" s="17" t="str">
        <f aca="false">IF(COUNTIF(поверки!$L$6:$L$3175,поверки!$L2814)&gt;1,"Дубликат","")</f>
        <v/>
      </c>
      <c r="O2814" s="18" t="n">
        <v>2809</v>
      </c>
      <c r="P2814" s="17" t="str">
        <f aca="false">CONCATENATE(TEXT(MONTH(поверки!$G2814),"00"),"/",TEXT(поверки!$O2814,"000"), "/",TEXT(YEAR(поверки!$G2814)-2000,"00"))</f>
        <v>04/2809/25</v>
      </c>
      <c r="Q2814" s="17" t="str">
        <f aca="false">VLOOKUP(поверки!$F2814,'соответстиви ОТ типу'!$K$4:$M$344,2,FALSE())</f>
        <v>Преобразователь давления</v>
      </c>
      <c r="R2814" s="17" t="s">
        <v>4406</v>
      </c>
      <c r="S2814" s="17" t="s">
        <v>5727</v>
      </c>
      <c r="T2814" s="17" t="n">
        <v>7</v>
      </c>
      <c r="U2814" s="19" t="n">
        <f aca="false">VLOOKUP(поверки!$T2814,'Акты п-п'!$C$5:$I$57,2,FALSE())</f>
        <v>45768</v>
      </c>
      <c r="V2814" s="19" t="n">
        <f aca="false">VLOOKUP(поверки!$T2814,'Акты п-п'!$C$5:$I$57,3,FALSE())</f>
        <v>45772</v>
      </c>
      <c r="W2814" s="17" t="str">
        <f aca="false">VLOOKUP(поверки!$T2814,'Акты п-п'!$C$5:$I$57,5,FALSE())</f>
        <v>Кадыков П.Ю.</v>
      </c>
      <c r="X2814" s="17" t="n">
        <f aca="false">поверки!$G2814-поверки!$U2814</f>
        <v>4</v>
      </c>
      <c r="Y2814" s="17" t="n">
        <f aca="false">поверки!$V2814-поверки!$G2814</f>
        <v>0</v>
      </c>
      <c r="Z2814" s="17" t="str">
        <f aca="false">CONCATENATE(поверки!$Q2814," ",поверки!$S2814," номер ",поверки!$H2814)</f>
        <v>Преобразователь давления 3051CD2 номер 9357675</v>
      </c>
    </row>
    <row r="2815" customFormat="false" ht="17.9" hidden="true" customHeight="false" outlineLevel="0" collapsed="false">
      <c r="B2815" s="21" t="s">
        <v>6063</v>
      </c>
      <c r="C2815" s="22" t="s">
        <v>30</v>
      </c>
      <c r="D2815" s="22" t="s">
        <v>31</v>
      </c>
      <c r="E2815" s="22"/>
      <c r="F2815" s="22" t="s">
        <v>2118</v>
      </c>
      <c r="G2815" s="23" t="n">
        <v>45772</v>
      </c>
      <c r="H2815" s="22" t="s">
        <v>6075</v>
      </c>
      <c r="I2815" s="22"/>
      <c r="J2815" s="22" t="s">
        <v>34</v>
      </c>
      <c r="K2815" s="22" t="s">
        <v>35</v>
      </c>
      <c r="L2815" s="24" t="s">
        <v>6076</v>
      </c>
      <c r="M2815" s="17" t="str">
        <f aca="false">IF(COUNTIF(поверки!$H$6:$H$3175,поверки!$H2815)&gt;1,"Дубликат","")</f>
        <v/>
      </c>
      <c r="N2815" s="17" t="str">
        <f aca="false">IF(COUNTIF(поверки!$L$6:$L$3175,поверки!$L2815)&gt;1,"Дубликат","")</f>
        <v/>
      </c>
      <c r="O2815" s="18" t="n">
        <v>2810</v>
      </c>
      <c r="P2815" s="17" t="str">
        <f aca="false">CONCATENATE(TEXT(MONTH(поверки!$G2815),"00"),"/",TEXT(поверки!$O2815,"000"), "/",TEXT(YEAR(поверки!$G2815)-2000,"00"))</f>
        <v>04/2810/25</v>
      </c>
      <c r="Q2815" s="17" t="str">
        <f aca="false">VLOOKUP(поверки!$F2815,'соответстиви ОТ типу'!$K$4:$M$344,2,FALSE())</f>
        <v>Преобразователь давления</v>
      </c>
      <c r="R2815" s="17" t="s">
        <v>4406</v>
      </c>
      <c r="S2815" s="17" t="s">
        <v>5727</v>
      </c>
      <c r="T2815" s="17" t="n">
        <v>7</v>
      </c>
      <c r="U2815" s="19" t="n">
        <f aca="false">VLOOKUP(поверки!$T2815,'Акты п-п'!$C$5:$I$57,2,FALSE())</f>
        <v>45768</v>
      </c>
      <c r="V2815" s="19" t="n">
        <f aca="false">VLOOKUP(поверки!$T2815,'Акты п-п'!$C$5:$I$57,3,FALSE())</f>
        <v>45772</v>
      </c>
      <c r="W2815" s="17" t="str">
        <f aca="false">VLOOKUP(поверки!$T2815,'Акты п-п'!$C$5:$I$57,5,FALSE())</f>
        <v>Кадыков П.Ю.</v>
      </c>
      <c r="X2815" s="17" t="n">
        <f aca="false">поверки!$G2815-поверки!$U2815</f>
        <v>4</v>
      </c>
      <c r="Y2815" s="17" t="n">
        <f aca="false">поверки!$V2815-поверки!$G2815</f>
        <v>0</v>
      </c>
      <c r="Z2815" s="17" t="str">
        <f aca="false">CONCATENATE(поверки!$Q2815," ",поверки!$S2815," номер ",поверки!$H2815)</f>
        <v>Преобразователь давления 3051CD2 номер 9357676</v>
      </c>
    </row>
    <row r="2816" customFormat="false" ht="17.9" hidden="true" customHeight="false" outlineLevel="0" collapsed="false">
      <c r="B2816" s="21" t="s">
        <v>6063</v>
      </c>
      <c r="C2816" s="22" t="s">
        <v>30</v>
      </c>
      <c r="D2816" s="22" t="s">
        <v>31</v>
      </c>
      <c r="E2816" s="22"/>
      <c r="F2816" s="22" t="s">
        <v>2118</v>
      </c>
      <c r="G2816" s="23" t="n">
        <v>45772</v>
      </c>
      <c r="H2816" s="22" t="s">
        <v>6077</v>
      </c>
      <c r="I2816" s="22"/>
      <c r="J2816" s="22" t="s">
        <v>34</v>
      </c>
      <c r="K2816" s="22" t="s">
        <v>35</v>
      </c>
      <c r="L2816" s="24" t="s">
        <v>6078</v>
      </c>
      <c r="M2816" s="17" t="str">
        <f aca="false">IF(COUNTIF(поверки!$H$6:$H$3175,поверки!$H2816)&gt;1,"Дубликат","")</f>
        <v/>
      </c>
      <c r="N2816" s="17" t="str">
        <f aca="false">IF(COUNTIF(поверки!$L$6:$L$3175,поверки!$L2816)&gt;1,"Дубликат","")</f>
        <v/>
      </c>
      <c r="O2816" s="18" t="n">
        <v>2811</v>
      </c>
      <c r="P2816" s="17" t="str">
        <f aca="false">CONCATENATE(TEXT(MONTH(поверки!$G2816),"00"),"/",TEXT(поверки!$O2816,"000"), "/",TEXT(YEAR(поверки!$G2816)-2000,"00"))</f>
        <v>04/2811/25</v>
      </c>
      <c r="Q2816" s="17" t="str">
        <f aca="false">VLOOKUP(поверки!$F2816,'соответстиви ОТ типу'!$K$4:$M$344,2,FALSE())</f>
        <v>Преобразователь давления</v>
      </c>
      <c r="R2816" s="17" t="s">
        <v>4406</v>
      </c>
      <c r="S2816" s="17" t="s">
        <v>5727</v>
      </c>
      <c r="T2816" s="17" t="n">
        <v>7</v>
      </c>
      <c r="U2816" s="19" t="n">
        <f aca="false">VLOOKUP(поверки!$T2816,'Акты п-п'!$C$5:$I$57,2,FALSE())</f>
        <v>45768</v>
      </c>
      <c r="V2816" s="19" t="n">
        <f aca="false">VLOOKUP(поверки!$T2816,'Акты п-п'!$C$5:$I$57,3,FALSE())</f>
        <v>45772</v>
      </c>
      <c r="W2816" s="17" t="str">
        <f aca="false">VLOOKUP(поверки!$T2816,'Акты п-п'!$C$5:$I$57,5,FALSE())</f>
        <v>Кадыков П.Ю.</v>
      </c>
      <c r="X2816" s="17" t="n">
        <f aca="false">поверки!$G2816-поверки!$U2816</f>
        <v>4</v>
      </c>
      <c r="Y2816" s="17" t="n">
        <f aca="false">поверки!$V2816-поверки!$G2816</f>
        <v>0</v>
      </c>
      <c r="Z2816" s="17" t="str">
        <f aca="false">CONCATENATE(поверки!$Q2816," ",поверки!$S2816," номер ",поверки!$H2816)</f>
        <v>Преобразователь давления 3051CD2 номер 9357677</v>
      </c>
    </row>
    <row r="2817" customFormat="false" ht="17.9" hidden="true" customHeight="false" outlineLevel="0" collapsed="false">
      <c r="B2817" s="21" t="s">
        <v>6063</v>
      </c>
      <c r="C2817" s="22" t="s">
        <v>30</v>
      </c>
      <c r="D2817" s="22" t="s">
        <v>31</v>
      </c>
      <c r="E2817" s="22"/>
      <c r="F2817" s="22" t="s">
        <v>2118</v>
      </c>
      <c r="G2817" s="23" t="n">
        <v>45772</v>
      </c>
      <c r="H2817" s="22" t="s">
        <v>6079</v>
      </c>
      <c r="I2817" s="22"/>
      <c r="J2817" s="22" t="s">
        <v>34</v>
      </c>
      <c r="K2817" s="22" t="s">
        <v>35</v>
      </c>
      <c r="L2817" s="24" t="s">
        <v>6080</v>
      </c>
      <c r="M2817" s="17" t="str">
        <f aca="false">IF(COUNTIF(поверки!$H$6:$H$3175,поверки!$H2817)&gt;1,"Дубликат","")</f>
        <v/>
      </c>
      <c r="N2817" s="17" t="str">
        <f aca="false">IF(COUNTIF(поверки!$L$6:$L$3175,поверки!$L2817)&gt;1,"Дубликат","")</f>
        <v/>
      </c>
      <c r="O2817" s="18" t="n">
        <v>2812</v>
      </c>
      <c r="P2817" s="17" t="str">
        <f aca="false">CONCATENATE(TEXT(MONTH(поверки!$G2817),"00"),"/",TEXT(поверки!$O2817,"000"), "/",TEXT(YEAR(поверки!$G2817)-2000,"00"))</f>
        <v>04/2812/25</v>
      </c>
      <c r="Q2817" s="17" t="str">
        <f aca="false">VLOOKUP(поверки!$F2817,'соответстиви ОТ типу'!$K$4:$M$344,2,FALSE())</f>
        <v>Преобразователь давления</v>
      </c>
      <c r="R2817" s="17" t="s">
        <v>4406</v>
      </c>
      <c r="S2817" s="17" t="s">
        <v>5727</v>
      </c>
      <c r="T2817" s="17" t="n">
        <v>7</v>
      </c>
      <c r="U2817" s="19" t="n">
        <f aca="false">VLOOKUP(поверки!$T2817,'Акты п-п'!$C$5:$I$57,2,FALSE())</f>
        <v>45768</v>
      </c>
      <c r="V2817" s="19" t="n">
        <f aca="false">VLOOKUP(поверки!$T2817,'Акты п-п'!$C$5:$I$57,3,FALSE())</f>
        <v>45772</v>
      </c>
      <c r="W2817" s="17" t="str">
        <f aca="false">VLOOKUP(поверки!$T2817,'Акты п-п'!$C$5:$I$57,5,FALSE())</f>
        <v>Кадыков П.Ю.</v>
      </c>
      <c r="X2817" s="17" t="n">
        <f aca="false">поверки!$G2817-поверки!$U2817</f>
        <v>4</v>
      </c>
      <c r="Y2817" s="17" t="n">
        <f aca="false">поверки!$V2817-поверки!$G2817</f>
        <v>0</v>
      </c>
      <c r="Z2817" s="17" t="str">
        <f aca="false">CONCATENATE(поверки!$Q2817," ",поверки!$S2817," номер ",поверки!$H2817)</f>
        <v>Преобразователь давления 3051CD2 номер 9357680</v>
      </c>
    </row>
    <row r="2818" customFormat="false" ht="17.9" hidden="true" customHeight="false" outlineLevel="0" collapsed="false">
      <c r="B2818" s="21" t="s">
        <v>6063</v>
      </c>
      <c r="C2818" s="22" t="s">
        <v>30</v>
      </c>
      <c r="D2818" s="22" t="s">
        <v>31</v>
      </c>
      <c r="E2818" s="22"/>
      <c r="F2818" s="22" t="s">
        <v>2118</v>
      </c>
      <c r="G2818" s="23" t="n">
        <v>45772</v>
      </c>
      <c r="H2818" s="22" t="s">
        <v>6081</v>
      </c>
      <c r="I2818" s="22"/>
      <c r="J2818" s="22" t="s">
        <v>34</v>
      </c>
      <c r="K2818" s="22" t="s">
        <v>35</v>
      </c>
      <c r="L2818" s="24" t="s">
        <v>6082</v>
      </c>
      <c r="M2818" s="17" t="str">
        <f aca="false">IF(COUNTIF(поверки!$H$6:$H$3175,поверки!$H2818)&gt;1,"Дубликат","")</f>
        <v/>
      </c>
      <c r="N2818" s="17" t="str">
        <f aca="false">IF(COUNTIF(поверки!$L$6:$L$3175,поверки!$L2818)&gt;1,"Дубликат","")</f>
        <v/>
      </c>
      <c r="O2818" s="18" t="n">
        <v>2813</v>
      </c>
      <c r="P2818" s="17" t="str">
        <f aca="false">CONCATENATE(TEXT(MONTH(поверки!$G2818),"00"),"/",TEXT(поверки!$O2818,"000"), "/",TEXT(YEAR(поверки!$G2818)-2000,"00"))</f>
        <v>04/2813/25</v>
      </c>
      <c r="Q2818" s="17" t="str">
        <f aca="false">VLOOKUP(поверки!$F2818,'соответстиви ОТ типу'!$K$4:$M$344,2,FALSE())</f>
        <v>Преобразователь давления</v>
      </c>
      <c r="R2818" s="17" t="s">
        <v>4406</v>
      </c>
      <c r="S2818" s="17" t="s">
        <v>5727</v>
      </c>
      <c r="T2818" s="17" t="n">
        <v>7</v>
      </c>
      <c r="U2818" s="19" t="n">
        <f aca="false">VLOOKUP(поверки!$T2818,'Акты п-п'!$C$5:$I$57,2,FALSE())</f>
        <v>45768</v>
      </c>
      <c r="V2818" s="19" t="n">
        <f aca="false">VLOOKUP(поверки!$T2818,'Акты п-п'!$C$5:$I$57,3,FALSE())</f>
        <v>45772</v>
      </c>
      <c r="W2818" s="17" t="str">
        <f aca="false">VLOOKUP(поверки!$T2818,'Акты п-п'!$C$5:$I$57,5,FALSE())</f>
        <v>Кадыков П.Ю.</v>
      </c>
      <c r="X2818" s="17" t="n">
        <f aca="false">поверки!$G2818-поверки!$U2818</f>
        <v>4</v>
      </c>
      <c r="Y2818" s="17" t="n">
        <f aca="false">поверки!$V2818-поверки!$G2818</f>
        <v>0</v>
      </c>
      <c r="Z2818" s="17" t="str">
        <f aca="false">CONCATENATE(поверки!$Q2818," ",поверки!$S2818," номер ",поверки!$H2818)</f>
        <v>Преобразователь давления 3051CD2 номер 9357681</v>
      </c>
    </row>
    <row r="2819" customFormat="false" ht="17.9" hidden="true" customHeight="false" outlineLevel="0" collapsed="false">
      <c r="B2819" s="21" t="s">
        <v>6063</v>
      </c>
      <c r="C2819" s="22" t="s">
        <v>30</v>
      </c>
      <c r="D2819" s="22" t="s">
        <v>31</v>
      </c>
      <c r="E2819" s="22"/>
      <c r="F2819" s="22" t="s">
        <v>2095</v>
      </c>
      <c r="G2819" s="23" t="n">
        <v>45772</v>
      </c>
      <c r="H2819" s="22" t="s">
        <v>6083</v>
      </c>
      <c r="I2819" s="22"/>
      <c r="J2819" s="22" t="s">
        <v>34</v>
      </c>
      <c r="K2819" s="22" t="s">
        <v>35</v>
      </c>
      <c r="L2819" s="24" t="s">
        <v>6084</v>
      </c>
      <c r="M2819" s="17" t="str">
        <f aca="false">IF(COUNTIF(поверки!$H$6:$H$3175,поверки!$H2819)&gt;1,"Дубликат","")</f>
        <v/>
      </c>
      <c r="N2819" s="17" t="str">
        <f aca="false">IF(COUNTIF(поверки!$L$6:$L$3175,поверки!$L2819)&gt;1,"Дубликат","")</f>
        <v/>
      </c>
      <c r="O2819" s="18" t="n">
        <v>2814</v>
      </c>
      <c r="P2819" s="17" t="str">
        <f aca="false">CONCATENATE(TEXT(MONTH(поверки!$G2819),"00"),"/",TEXT(поверки!$O2819,"000"), "/",TEXT(YEAR(поверки!$G2819)-2000,"00"))</f>
        <v>04/2814/25</v>
      </c>
      <c r="Q2819" s="17" t="str">
        <f aca="false">VLOOKUP(поверки!$F2819,'соответстиви ОТ типу'!$K$4:$M$344,2,FALSE())</f>
        <v>Преобразователь давления</v>
      </c>
      <c r="R2819" s="17" t="s">
        <v>4406</v>
      </c>
      <c r="S2819" s="17" t="s">
        <v>2774</v>
      </c>
      <c r="T2819" s="17" t="n">
        <v>7</v>
      </c>
      <c r="U2819" s="19" t="n">
        <f aca="false">VLOOKUP(поверки!$T2819,'Акты п-п'!$C$5:$I$57,2,FALSE())</f>
        <v>45768</v>
      </c>
      <c r="V2819" s="19" t="n">
        <f aca="false">VLOOKUP(поверки!$T2819,'Акты п-п'!$C$5:$I$57,3,FALSE())</f>
        <v>45772</v>
      </c>
      <c r="W2819" s="17" t="str">
        <f aca="false">VLOOKUP(поверки!$T2819,'Акты п-п'!$C$5:$I$57,5,FALSE())</f>
        <v>Кадыков П.Ю.</v>
      </c>
      <c r="X2819" s="17" t="n">
        <f aca="false">поверки!$G2819-поверки!$U2819</f>
        <v>4</v>
      </c>
      <c r="Y2819" s="17" t="n">
        <f aca="false">поверки!$V2819-поверки!$G2819</f>
        <v>0</v>
      </c>
      <c r="Z2819" s="17" t="str">
        <f aca="false">CONCATENATE(поверки!$Q2819," ",поверки!$S2819," номер ",поверки!$H2819)</f>
        <v>Преобразователь давления Метран-150TG номер 1385493</v>
      </c>
    </row>
    <row r="2820" customFormat="false" ht="17.9" hidden="true" customHeight="false" outlineLevel="0" collapsed="false">
      <c r="B2820" s="21" t="s">
        <v>6063</v>
      </c>
      <c r="C2820" s="22" t="s">
        <v>30</v>
      </c>
      <c r="D2820" s="22" t="s">
        <v>31</v>
      </c>
      <c r="E2820" s="22"/>
      <c r="F2820" s="22" t="s">
        <v>2095</v>
      </c>
      <c r="G2820" s="23" t="n">
        <v>45772</v>
      </c>
      <c r="H2820" s="22" t="s">
        <v>6085</v>
      </c>
      <c r="I2820" s="22"/>
      <c r="J2820" s="22" t="s">
        <v>34</v>
      </c>
      <c r="K2820" s="22" t="s">
        <v>35</v>
      </c>
      <c r="L2820" s="24" t="s">
        <v>6086</v>
      </c>
      <c r="M2820" s="17" t="str">
        <f aca="false">IF(COUNTIF(поверки!$H$6:$H$3175,поверки!$H2820)&gt;1,"Дубликат","")</f>
        <v/>
      </c>
      <c r="N2820" s="17" t="str">
        <f aca="false">IF(COUNTIF(поверки!$L$6:$L$3175,поверки!$L2820)&gt;1,"Дубликат","")</f>
        <v/>
      </c>
      <c r="O2820" s="18" t="n">
        <v>2815</v>
      </c>
      <c r="P2820" s="17" t="str">
        <f aca="false">CONCATENATE(TEXT(MONTH(поверки!$G2820),"00"),"/",TEXT(поверки!$O2820,"000"), "/",TEXT(YEAR(поверки!$G2820)-2000,"00"))</f>
        <v>04/2815/25</v>
      </c>
      <c r="Q2820" s="17" t="str">
        <f aca="false">VLOOKUP(поверки!$F2820,'соответстиви ОТ типу'!$K$4:$M$344,2,FALSE())</f>
        <v>Преобразователь давления</v>
      </c>
      <c r="R2820" s="17" t="s">
        <v>4406</v>
      </c>
      <c r="S2820" s="17" t="s">
        <v>202</v>
      </c>
      <c r="T2820" s="17" t="n">
        <v>7</v>
      </c>
      <c r="U2820" s="19" t="n">
        <f aca="false">VLOOKUP(поверки!$T2820,'Акты п-п'!$C$5:$I$57,2,FALSE())</f>
        <v>45768</v>
      </c>
      <c r="V2820" s="19" t="n">
        <f aca="false">VLOOKUP(поверки!$T2820,'Акты п-п'!$C$5:$I$57,3,FALSE())</f>
        <v>45772</v>
      </c>
      <c r="W2820" s="17" t="str">
        <f aca="false">VLOOKUP(поверки!$T2820,'Акты п-п'!$C$5:$I$57,5,FALSE())</f>
        <v>Кадыков П.Ю.</v>
      </c>
      <c r="X2820" s="17" t="n">
        <f aca="false">поверки!$G2820-поверки!$U2820</f>
        <v>4</v>
      </c>
      <c r="Y2820" s="17" t="n">
        <f aca="false">поверки!$V2820-поверки!$G2820</f>
        <v>0</v>
      </c>
      <c r="Z2820" s="17" t="str">
        <f aca="false">CONCATENATE(поверки!$Q2820," ",поверки!$S2820," номер ",поверки!$H2820)</f>
        <v>Преобразователь давления Метран-150CDR номер 0001302137</v>
      </c>
    </row>
    <row r="2821" customFormat="false" ht="17.9" hidden="true" customHeight="false" outlineLevel="0" collapsed="false">
      <c r="B2821" s="21" t="s">
        <v>6063</v>
      </c>
      <c r="C2821" s="22" t="s">
        <v>30</v>
      </c>
      <c r="D2821" s="22" t="s">
        <v>31</v>
      </c>
      <c r="E2821" s="22"/>
      <c r="F2821" s="22" t="s">
        <v>199</v>
      </c>
      <c r="G2821" s="23" t="n">
        <v>45772</v>
      </c>
      <c r="H2821" s="22" t="s">
        <v>6087</v>
      </c>
      <c r="I2821" s="22"/>
      <c r="J2821" s="22" t="s">
        <v>34</v>
      </c>
      <c r="K2821" s="22" t="s">
        <v>35</v>
      </c>
      <c r="L2821" s="24" t="s">
        <v>6088</v>
      </c>
      <c r="M2821" s="17" t="str">
        <f aca="false">IF(COUNTIF(поверки!$H$6:$H$3175,поверки!$H2821)&gt;1,"Дубликат","")</f>
        <v/>
      </c>
      <c r="N2821" s="17" t="str">
        <f aca="false">IF(COUNTIF(поверки!$L$6:$L$3175,поверки!$L2821)&gt;1,"Дубликат","")</f>
        <v/>
      </c>
      <c r="O2821" s="18" t="n">
        <v>2816</v>
      </c>
      <c r="P2821" s="17" t="str">
        <f aca="false">CONCATENATE(TEXT(MONTH(поверки!$G2821),"00"),"/",TEXT(поверки!$O2821,"000"), "/",TEXT(YEAR(поверки!$G2821)-2000,"00"))</f>
        <v>04/2816/25</v>
      </c>
      <c r="Q2821" s="17" t="str">
        <f aca="false">VLOOKUP(поверки!$F2821,'соответстиви ОТ типу'!$K$4:$M$344,2,FALSE())</f>
        <v>Преобразователь давления</v>
      </c>
      <c r="R2821" s="17" t="s">
        <v>4406</v>
      </c>
      <c r="S2821" s="17" t="s">
        <v>202</v>
      </c>
      <c r="T2821" s="17" t="n">
        <v>7</v>
      </c>
      <c r="U2821" s="19" t="n">
        <f aca="false">VLOOKUP(поверки!$T2821,'Акты п-п'!$C$5:$I$57,2,FALSE())</f>
        <v>45768</v>
      </c>
      <c r="V2821" s="19" t="n">
        <f aca="false">VLOOKUP(поверки!$T2821,'Акты п-п'!$C$5:$I$57,3,FALSE())</f>
        <v>45772</v>
      </c>
      <c r="W2821" s="17" t="str">
        <f aca="false">VLOOKUP(поверки!$T2821,'Акты п-п'!$C$5:$I$57,5,FALSE())</f>
        <v>Кадыков П.Ю.</v>
      </c>
      <c r="X2821" s="17" t="n">
        <f aca="false">поверки!$G2821-поверки!$U2821</f>
        <v>4</v>
      </c>
      <c r="Y2821" s="17" t="n">
        <f aca="false">поверки!$V2821-поверки!$G2821</f>
        <v>0</v>
      </c>
      <c r="Z2821" s="17" t="str">
        <f aca="false">CONCATENATE(поверки!$Q2821," ",поверки!$S2821," номер ",поверки!$H2821)</f>
        <v>Преобразователь давления Метран-150CDR номер 0001210631</v>
      </c>
    </row>
    <row r="2822" customFormat="false" ht="17.9" hidden="true" customHeight="false" outlineLevel="0" collapsed="false">
      <c r="B2822" s="21" t="s">
        <v>6063</v>
      </c>
      <c r="C2822" s="22" t="s">
        <v>30</v>
      </c>
      <c r="D2822" s="22" t="s">
        <v>31</v>
      </c>
      <c r="E2822" s="22"/>
      <c r="F2822" s="22" t="s">
        <v>199</v>
      </c>
      <c r="G2822" s="23" t="n">
        <v>45772</v>
      </c>
      <c r="H2822" s="22" t="s">
        <v>6089</v>
      </c>
      <c r="I2822" s="22"/>
      <c r="J2822" s="22" t="s">
        <v>34</v>
      </c>
      <c r="K2822" s="22" t="s">
        <v>35</v>
      </c>
      <c r="L2822" s="24" t="s">
        <v>6090</v>
      </c>
      <c r="M2822" s="17" t="str">
        <f aca="false">IF(COUNTIF(поверки!$H$6:$H$3175,поверки!$H2822)&gt;1,"Дубликат","")</f>
        <v/>
      </c>
      <c r="N2822" s="17" t="str">
        <f aca="false">IF(COUNTIF(поверки!$L$6:$L$3175,поверки!$L2822)&gt;1,"Дубликат","")</f>
        <v/>
      </c>
      <c r="O2822" s="18" t="n">
        <v>2817</v>
      </c>
      <c r="P2822" s="17" t="str">
        <f aca="false">CONCATENATE(TEXT(MONTH(поверки!$G2822),"00"),"/",TEXT(поверки!$O2822,"000"), "/",TEXT(YEAR(поверки!$G2822)-2000,"00"))</f>
        <v>04/2817/25</v>
      </c>
      <c r="Q2822" s="17" t="str">
        <f aca="false">VLOOKUP(поверки!$F2822,'соответстиви ОТ типу'!$K$4:$M$344,2,FALSE())</f>
        <v>Преобразователь давления</v>
      </c>
      <c r="R2822" s="17" t="s">
        <v>4406</v>
      </c>
      <c r="S2822" s="17" t="s">
        <v>1817</v>
      </c>
      <c r="T2822" s="17" t="n">
        <v>7</v>
      </c>
      <c r="U2822" s="19" t="n">
        <f aca="false">VLOOKUP(поверки!$T2822,'Акты п-п'!$C$5:$I$57,2,FALSE())</f>
        <v>45768</v>
      </c>
      <c r="V2822" s="19" t="n">
        <f aca="false">VLOOKUP(поверки!$T2822,'Акты п-п'!$C$5:$I$57,3,FALSE())</f>
        <v>45772</v>
      </c>
      <c r="W2822" s="17" t="str">
        <f aca="false">VLOOKUP(поверки!$T2822,'Акты п-п'!$C$5:$I$57,5,FALSE())</f>
        <v>Кадыков П.Ю.</v>
      </c>
      <c r="X2822" s="17" t="n">
        <f aca="false">поверки!$G2822-поверки!$U2822</f>
        <v>4</v>
      </c>
      <c r="Y2822" s="17" t="n">
        <f aca="false">поверки!$V2822-поверки!$G2822</f>
        <v>0</v>
      </c>
      <c r="Z2822" s="17" t="str">
        <f aca="false">CONCATENATE(поверки!$Q2822," ",поверки!$S2822," номер ",поверки!$H2822)</f>
        <v>Преобразователь давления Метран-150TGR номер 0001176616</v>
      </c>
    </row>
    <row r="2823" customFormat="false" ht="17.9" hidden="true" customHeight="false" outlineLevel="0" collapsed="false">
      <c r="B2823" s="21" t="s">
        <v>6063</v>
      </c>
      <c r="C2823" s="22" t="s">
        <v>30</v>
      </c>
      <c r="D2823" s="22" t="s">
        <v>31</v>
      </c>
      <c r="E2823" s="22"/>
      <c r="F2823" s="22" t="s">
        <v>199</v>
      </c>
      <c r="G2823" s="23" t="n">
        <v>45772</v>
      </c>
      <c r="H2823" s="22" t="s">
        <v>6091</v>
      </c>
      <c r="I2823" s="22"/>
      <c r="J2823" s="22" t="s">
        <v>34</v>
      </c>
      <c r="K2823" s="22" t="s">
        <v>35</v>
      </c>
      <c r="L2823" s="24" t="s">
        <v>6092</v>
      </c>
      <c r="M2823" s="17" t="str">
        <f aca="false">IF(COUNTIF(поверки!$H$6:$H$3175,поверки!$H2823)&gt;1,"Дубликат","")</f>
        <v/>
      </c>
      <c r="N2823" s="17" t="str">
        <f aca="false">IF(COUNTIF(поверки!$L$6:$L$3175,поверки!$L2823)&gt;1,"Дубликат","")</f>
        <v/>
      </c>
      <c r="O2823" s="18" t="n">
        <v>2818</v>
      </c>
      <c r="P2823" s="17" t="str">
        <f aca="false">CONCATENATE(TEXT(MONTH(поверки!$G2823),"00"),"/",TEXT(поверки!$O2823,"000"), "/",TEXT(YEAR(поверки!$G2823)-2000,"00"))</f>
        <v>04/2818/25</v>
      </c>
      <c r="Q2823" s="17" t="str">
        <f aca="false">VLOOKUP(поверки!$F2823,'соответстиви ОТ типу'!$K$4:$M$344,2,FALSE())</f>
        <v>Преобразователь давления</v>
      </c>
      <c r="R2823" s="17" t="s">
        <v>4406</v>
      </c>
      <c r="S2823" s="17" t="s">
        <v>1817</v>
      </c>
      <c r="T2823" s="17" t="n">
        <v>7</v>
      </c>
      <c r="U2823" s="19" t="n">
        <f aca="false">VLOOKUP(поверки!$T2823,'Акты п-п'!$C$5:$I$57,2,FALSE())</f>
        <v>45768</v>
      </c>
      <c r="V2823" s="19" t="n">
        <f aca="false">VLOOKUP(поверки!$T2823,'Акты п-п'!$C$5:$I$57,3,FALSE())</f>
        <v>45772</v>
      </c>
      <c r="W2823" s="17" t="str">
        <f aca="false">VLOOKUP(поверки!$T2823,'Акты п-п'!$C$5:$I$57,5,FALSE())</f>
        <v>Кадыков П.Ю.</v>
      </c>
      <c r="X2823" s="17" t="n">
        <f aca="false">поверки!$G2823-поверки!$U2823</f>
        <v>4</v>
      </c>
      <c r="Y2823" s="17" t="n">
        <f aca="false">поверки!$V2823-поверки!$G2823</f>
        <v>0</v>
      </c>
      <c r="Z2823" s="17" t="str">
        <f aca="false">CONCATENATE(поверки!$Q2823," ",поверки!$S2823," номер ",поверки!$H2823)</f>
        <v>Преобразователь давления Метран-150TGR номер 0001177996</v>
      </c>
    </row>
    <row r="2824" customFormat="false" ht="17.9" hidden="true" customHeight="false" outlineLevel="0" collapsed="false">
      <c r="B2824" s="21" t="s">
        <v>6063</v>
      </c>
      <c r="C2824" s="22" t="s">
        <v>30</v>
      </c>
      <c r="D2824" s="22" t="s">
        <v>31</v>
      </c>
      <c r="E2824" s="22"/>
      <c r="F2824" s="22" t="s">
        <v>207</v>
      </c>
      <c r="G2824" s="23" t="n">
        <v>45772</v>
      </c>
      <c r="H2824" s="22" t="s">
        <v>6093</v>
      </c>
      <c r="I2824" s="22"/>
      <c r="J2824" s="22" t="s">
        <v>34</v>
      </c>
      <c r="K2824" s="22" t="s">
        <v>35</v>
      </c>
      <c r="L2824" s="24" t="s">
        <v>6094</v>
      </c>
      <c r="M2824" s="17" t="str">
        <f aca="false">IF(COUNTIF(поверки!$H$6:$H$3175,поверки!$H2824)&gt;1,"Дубликат","")</f>
        <v/>
      </c>
      <c r="N2824" s="17" t="str">
        <f aca="false">IF(COUNTIF(поверки!$L$6:$L$3175,поверки!$L2824)&gt;1,"Дубликат","")</f>
        <v/>
      </c>
      <c r="O2824" s="18" t="n">
        <v>2819</v>
      </c>
      <c r="P2824" s="17" t="str">
        <f aca="false">CONCATENATE(TEXT(MONTH(поверки!$G2824),"00"),"/",TEXT(поверки!$O2824,"000"), "/",TEXT(YEAR(поверки!$G2824)-2000,"00"))</f>
        <v>04/2819/25</v>
      </c>
      <c r="Q2824" s="17" t="str">
        <f aca="false">VLOOKUP(поверки!$F2824,'соответстиви ОТ типу'!$K$4:$M$344,2,FALSE())</f>
        <v>Преобразователь давления</v>
      </c>
      <c r="R2824" s="17" t="s">
        <v>4406</v>
      </c>
      <c r="S2824" s="17" t="s">
        <v>65</v>
      </c>
      <c r="T2824" s="17" t="n">
        <v>7</v>
      </c>
      <c r="U2824" s="19" t="n">
        <f aca="false">VLOOKUP(поверки!$T2824,'Акты п-п'!$C$5:$I$57,2,FALSE())</f>
        <v>45768</v>
      </c>
      <c r="V2824" s="19" t="n">
        <f aca="false">VLOOKUP(поверки!$T2824,'Акты п-п'!$C$5:$I$57,3,FALSE())</f>
        <v>45772</v>
      </c>
      <c r="W2824" s="17" t="str">
        <f aca="false">VLOOKUP(поверки!$T2824,'Акты п-п'!$C$5:$I$57,5,FALSE())</f>
        <v>Кадыков П.Ю.</v>
      </c>
      <c r="X2824" s="17" t="n">
        <f aca="false">поверки!$G2824-поверки!$U2824</f>
        <v>4</v>
      </c>
      <c r="Y2824" s="17" t="n">
        <f aca="false">поверки!$V2824-поверки!$G2824</f>
        <v>0</v>
      </c>
      <c r="Z2824" s="17" t="str">
        <f aca="false">CONCATENATE(поверки!$Q2824," ",поверки!$S2824," номер ",поверки!$H2824)</f>
        <v>Преобразователь давления EJX 530A номер 91J604185</v>
      </c>
    </row>
    <row r="2825" customFormat="false" ht="17.9" hidden="true" customHeight="false" outlineLevel="0" collapsed="false">
      <c r="B2825" s="21" t="s">
        <v>6063</v>
      </c>
      <c r="C2825" s="22" t="s">
        <v>30</v>
      </c>
      <c r="D2825" s="22" t="s">
        <v>31</v>
      </c>
      <c r="E2825" s="22"/>
      <c r="F2825" s="22" t="s">
        <v>207</v>
      </c>
      <c r="G2825" s="23" t="n">
        <v>45772</v>
      </c>
      <c r="H2825" s="22" t="s">
        <v>6095</v>
      </c>
      <c r="I2825" s="22"/>
      <c r="J2825" s="22" t="s">
        <v>34</v>
      </c>
      <c r="K2825" s="22" t="s">
        <v>35</v>
      </c>
      <c r="L2825" s="24" t="s">
        <v>6096</v>
      </c>
      <c r="M2825" s="17" t="str">
        <f aca="false">IF(COUNTIF(поверки!$H$6:$H$3175,поверки!$H2825)&gt;1,"Дубликат","")</f>
        <v/>
      </c>
      <c r="N2825" s="17" t="str">
        <f aca="false">IF(COUNTIF(поверки!$L$6:$L$3175,поверки!$L2825)&gt;1,"Дубликат","")</f>
        <v/>
      </c>
      <c r="O2825" s="18" t="n">
        <v>2820</v>
      </c>
      <c r="P2825" s="17" t="str">
        <f aca="false">CONCATENATE(TEXT(MONTH(поверки!$G2825),"00"),"/",TEXT(поверки!$O2825,"000"), "/",TEXT(YEAR(поверки!$G2825)-2000,"00"))</f>
        <v>04/2820/25</v>
      </c>
      <c r="Q2825" s="17" t="str">
        <f aca="false">VLOOKUP(поверки!$F2825,'соответстиви ОТ типу'!$K$4:$M$344,2,FALSE())</f>
        <v>Преобразователь давления</v>
      </c>
      <c r="R2825" s="17" t="s">
        <v>4406</v>
      </c>
      <c r="S2825" s="17" t="s">
        <v>2899</v>
      </c>
      <c r="T2825" s="17" t="n">
        <v>7</v>
      </c>
      <c r="U2825" s="19" t="n">
        <f aca="false">VLOOKUP(поверки!$T2825,'Акты п-п'!$C$5:$I$57,2,FALSE())</f>
        <v>45768</v>
      </c>
      <c r="V2825" s="19" t="n">
        <f aca="false">VLOOKUP(поверки!$T2825,'Акты п-п'!$C$5:$I$57,3,FALSE())</f>
        <v>45772</v>
      </c>
      <c r="W2825" s="17" t="str">
        <f aca="false">VLOOKUP(поверки!$T2825,'Акты п-п'!$C$5:$I$57,5,FALSE())</f>
        <v>Кадыков П.Ю.</v>
      </c>
      <c r="X2825" s="17" t="n">
        <f aca="false">поверки!$G2825-поверки!$U2825</f>
        <v>4</v>
      </c>
      <c r="Y2825" s="17" t="n">
        <f aca="false">поверки!$V2825-поверки!$G2825</f>
        <v>0</v>
      </c>
      <c r="Z2825" s="17" t="str">
        <f aca="false">CONCATENATE(поверки!$Q2825," ",поверки!$S2825," номер ",поверки!$H2825)</f>
        <v>Преобразователь давления EJX 110A номер 91J604411</v>
      </c>
    </row>
    <row r="2826" customFormat="false" ht="17.9" hidden="true" customHeight="false" outlineLevel="0" collapsed="false">
      <c r="B2826" s="21" t="s">
        <v>6063</v>
      </c>
      <c r="C2826" s="22" t="s">
        <v>30</v>
      </c>
      <c r="D2826" s="22" t="s">
        <v>31</v>
      </c>
      <c r="E2826" s="22"/>
      <c r="F2826" s="22" t="s">
        <v>207</v>
      </c>
      <c r="G2826" s="23" t="n">
        <v>45772</v>
      </c>
      <c r="H2826" s="22" t="s">
        <v>6097</v>
      </c>
      <c r="I2826" s="22"/>
      <c r="J2826" s="22" t="s">
        <v>34</v>
      </c>
      <c r="K2826" s="22" t="s">
        <v>35</v>
      </c>
      <c r="L2826" s="24" t="s">
        <v>6098</v>
      </c>
      <c r="M2826" s="17" t="str">
        <f aca="false">IF(COUNTIF(поверки!$H$6:$H$3175,поверки!$H2826)&gt;1,"Дубликат","")</f>
        <v/>
      </c>
      <c r="N2826" s="17" t="str">
        <f aca="false">IF(COUNTIF(поверки!$L$6:$L$3175,поверки!$L2826)&gt;1,"Дубликат","")</f>
        <v/>
      </c>
      <c r="O2826" s="18" t="n">
        <v>2821</v>
      </c>
      <c r="P2826" s="17" t="str">
        <f aca="false">CONCATENATE(TEXT(MONTH(поверки!$G2826),"00"),"/",TEXT(поверки!$O2826,"000"), "/",TEXT(YEAR(поверки!$G2826)-2000,"00"))</f>
        <v>04/2821/25</v>
      </c>
      <c r="Q2826" s="17" t="str">
        <f aca="false">VLOOKUP(поверки!$F2826,'соответстиви ОТ типу'!$K$4:$M$344,2,FALSE())</f>
        <v>Преобразователь давления</v>
      </c>
      <c r="R2826" s="17" t="s">
        <v>4406</v>
      </c>
      <c r="S2826" s="17" t="s">
        <v>65</v>
      </c>
      <c r="T2826" s="17" t="n">
        <v>7</v>
      </c>
      <c r="U2826" s="19" t="n">
        <f aca="false">VLOOKUP(поверки!$T2826,'Акты п-п'!$C$5:$I$57,2,FALSE())</f>
        <v>45768</v>
      </c>
      <c r="V2826" s="19" t="n">
        <f aca="false">VLOOKUP(поверки!$T2826,'Акты п-п'!$C$5:$I$57,3,FALSE())</f>
        <v>45772</v>
      </c>
      <c r="W2826" s="17" t="str">
        <f aca="false">VLOOKUP(поверки!$T2826,'Акты п-п'!$C$5:$I$57,5,FALSE())</f>
        <v>Кадыков П.Ю.</v>
      </c>
      <c r="X2826" s="17" t="n">
        <f aca="false">поверки!$G2826-поверки!$U2826</f>
        <v>4</v>
      </c>
      <c r="Y2826" s="17" t="n">
        <f aca="false">поверки!$V2826-поверки!$G2826</f>
        <v>0</v>
      </c>
      <c r="Z2826" s="17" t="str">
        <f aca="false">CONCATENATE(поверки!$Q2826," ",поверки!$S2826," номер ",поверки!$H2826)</f>
        <v>Преобразователь давления EJX 530A номер 91J604187</v>
      </c>
    </row>
    <row r="2827" customFormat="false" ht="17.9" hidden="true" customHeight="false" outlineLevel="0" collapsed="false">
      <c r="B2827" s="21" t="s">
        <v>6063</v>
      </c>
      <c r="C2827" s="22" t="s">
        <v>30</v>
      </c>
      <c r="D2827" s="22" t="s">
        <v>31</v>
      </c>
      <c r="E2827" s="22"/>
      <c r="F2827" s="22" t="s">
        <v>207</v>
      </c>
      <c r="G2827" s="23" t="n">
        <v>45772</v>
      </c>
      <c r="H2827" s="22" t="s">
        <v>6099</v>
      </c>
      <c r="I2827" s="22"/>
      <c r="J2827" s="22" t="s">
        <v>34</v>
      </c>
      <c r="K2827" s="22" t="s">
        <v>35</v>
      </c>
      <c r="L2827" s="24" t="s">
        <v>6100</v>
      </c>
      <c r="M2827" s="17" t="str">
        <f aca="false">IF(COUNTIF(поверки!$H$6:$H$3175,поверки!$H2827)&gt;1,"Дубликат","")</f>
        <v/>
      </c>
      <c r="N2827" s="17" t="str">
        <f aca="false">IF(COUNTIF(поверки!$L$6:$L$3175,поверки!$L2827)&gt;1,"Дубликат","")</f>
        <v/>
      </c>
      <c r="O2827" s="18" t="n">
        <v>2822</v>
      </c>
      <c r="P2827" s="17" t="str">
        <f aca="false">CONCATENATE(TEXT(MONTH(поверки!$G2827),"00"),"/",TEXT(поверки!$O2827,"000"), "/",TEXT(YEAR(поверки!$G2827)-2000,"00"))</f>
        <v>04/2822/25</v>
      </c>
      <c r="Q2827" s="17" t="str">
        <f aca="false">VLOOKUP(поверки!$F2827,'соответстиви ОТ типу'!$K$4:$M$344,2,FALSE())</f>
        <v>Преобразователь давления</v>
      </c>
      <c r="R2827" s="17" t="s">
        <v>4406</v>
      </c>
      <c r="S2827" s="17" t="s">
        <v>2899</v>
      </c>
      <c r="T2827" s="17" t="n">
        <v>7</v>
      </c>
      <c r="U2827" s="19" t="n">
        <f aca="false">VLOOKUP(поверки!$T2827,'Акты п-п'!$C$5:$I$57,2,FALSE())</f>
        <v>45768</v>
      </c>
      <c r="V2827" s="19" t="n">
        <f aca="false">VLOOKUP(поверки!$T2827,'Акты п-п'!$C$5:$I$57,3,FALSE())</f>
        <v>45772</v>
      </c>
      <c r="W2827" s="17" t="str">
        <f aca="false">VLOOKUP(поверки!$T2827,'Акты п-п'!$C$5:$I$57,5,FALSE())</f>
        <v>Кадыков П.Ю.</v>
      </c>
      <c r="X2827" s="17" t="n">
        <f aca="false">поверки!$G2827-поверки!$U2827</f>
        <v>4</v>
      </c>
      <c r="Y2827" s="17" t="n">
        <f aca="false">поверки!$V2827-поверки!$G2827</f>
        <v>0</v>
      </c>
      <c r="Z2827" s="17" t="str">
        <f aca="false">CONCATENATE(поверки!$Q2827," ",поверки!$S2827," номер ",поверки!$H2827)</f>
        <v>Преобразователь давления EJX 110A номер 91J604412</v>
      </c>
    </row>
    <row r="2828" customFormat="false" ht="17.9" hidden="true" customHeight="false" outlineLevel="0" collapsed="false">
      <c r="B2828" s="21" t="s">
        <v>6063</v>
      </c>
      <c r="C2828" s="22" t="s">
        <v>30</v>
      </c>
      <c r="D2828" s="22" t="s">
        <v>31</v>
      </c>
      <c r="E2828" s="22"/>
      <c r="F2828" s="22" t="s">
        <v>207</v>
      </c>
      <c r="G2828" s="23" t="n">
        <v>45772</v>
      </c>
      <c r="H2828" s="22" t="s">
        <v>6101</v>
      </c>
      <c r="I2828" s="22"/>
      <c r="J2828" s="22" t="s">
        <v>34</v>
      </c>
      <c r="K2828" s="22" t="s">
        <v>35</v>
      </c>
      <c r="L2828" s="24" t="s">
        <v>6102</v>
      </c>
      <c r="M2828" s="17" t="str">
        <f aca="false">IF(COUNTIF(поверки!$H$6:$H$3175,поверки!$H2828)&gt;1,"Дубликат","")</f>
        <v/>
      </c>
      <c r="N2828" s="17" t="str">
        <f aca="false">IF(COUNTIF(поверки!$L$6:$L$3175,поверки!$L2828)&gt;1,"Дубликат","")</f>
        <v/>
      </c>
      <c r="O2828" s="18" t="n">
        <v>2823</v>
      </c>
      <c r="P2828" s="17" t="str">
        <f aca="false">CONCATENATE(TEXT(MONTH(поверки!$G2828),"00"),"/",TEXT(поверки!$O2828,"000"), "/",TEXT(YEAR(поверки!$G2828)-2000,"00"))</f>
        <v>04/2823/25</v>
      </c>
      <c r="Q2828" s="17" t="str">
        <f aca="false">VLOOKUP(поверки!$F2828,'соответстиви ОТ типу'!$K$4:$M$344,2,FALSE())</f>
        <v>Преобразователь давления</v>
      </c>
      <c r="R2828" s="17" t="s">
        <v>4406</v>
      </c>
      <c r="S2828" s="17" t="s">
        <v>65</v>
      </c>
      <c r="T2828" s="17" t="n">
        <v>7</v>
      </c>
      <c r="U2828" s="19" t="n">
        <f aca="false">VLOOKUP(поверки!$T2828,'Акты п-п'!$C$5:$I$57,2,FALSE())</f>
        <v>45768</v>
      </c>
      <c r="V2828" s="19" t="n">
        <f aca="false">VLOOKUP(поверки!$T2828,'Акты п-п'!$C$5:$I$57,3,FALSE())</f>
        <v>45772</v>
      </c>
      <c r="W2828" s="17" t="str">
        <f aca="false">VLOOKUP(поверки!$T2828,'Акты п-п'!$C$5:$I$57,5,FALSE())</f>
        <v>Кадыков П.Ю.</v>
      </c>
      <c r="X2828" s="17" t="n">
        <f aca="false">поверки!$G2828-поверки!$U2828</f>
        <v>4</v>
      </c>
      <c r="Y2828" s="17" t="n">
        <f aca="false">поверки!$V2828-поверки!$G2828</f>
        <v>0</v>
      </c>
      <c r="Z2828" s="17" t="str">
        <f aca="false">CONCATENATE(поверки!$Q2828," ",поверки!$S2828," номер ",поверки!$H2828)</f>
        <v>Преобразователь давления EJX 530A номер 91J604168</v>
      </c>
    </row>
    <row r="2829" customFormat="false" ht="17.9" hidden="true" customHeight="false" outlineLevel="0" collapsed="false">
      <c r="B2829" s="21" t="s">
        <v>6063</v>
      </c>
      <c r="C2829" s="22" t="s">
        <v>30</v>
      </c>
      <c r="D2829" s="22" t="s">
        <v>31</v>
      </c>
      <c r="E2829" s="22"/>
      <c r="F2829" s="22" t="s">
        <v>207</v>
      </c>
      <c r="G2829" s="23" t="n">
        <v>45772</v>
      </c>
      <c r="H2829" s="22" t="s">
        <v>6103</v>
      </c>
      <c r="I2829" s="22"/>
      <c r="J2829" s="22" t="s">
        <v>34</v>
      </c>
      <c r="K2829" s="22" t="s">
        <v>35</v>
      </c>
      <c r="L2829" s="24" t="s">
        <v>6104</v>
      </c>
      <c r="M2829" s="17" t="str">
        <f aca="false">IF(COUNTIF(поверки!$H$6:$H$3175,поверки!$H2829)&gt;1,"Дубликат","")</f>
        <v/>
      </c>
      <c r="N2829" s="17" t="str">
        <f aca="false">IF(COUNTIF(поверки!$L$6:$L$3175,поверки!$L2829)&gt;1,"Дубликат","")</f>
        <v/>
      </c>
      <c r="O2829" s="18" t="n">
        <v>2824</v>
      </c>
      <c r="P2829" s="17" t="str">
        <f aca="false">CONCATENATE(TEXT(MONTH(поверки!$G2829),"00"),"/",TEXT(поверки!$O2829,"000"), "/",TEXT(YEAR(поверки!$G2829)-2000,"00"))</f>
        <v>04/2824/25</v>
      </c>
      <c r="Q2829" s="17" t="str">
        <f aca="false">VLOOKUP(поверки!$F2829,'соответстиви ОТ типу'!$K$4:$M$344,2,FALSE())</f>
        <v>Преобразователь давления</v>
      </c>
      <c r="R2829" s="17" t="s">
        <v>4406</v>
      </c>
      <c r="S2829" s="17" t="s">
        <v>65</v>
      </c>
      <c r="T2829" s="17" t="n">
        <v>7</v>
      </c>
      <c r="U2829" s="19" t="n">
        <f aca="false">VLOOKUP(поверки!$T2829,'Акты п-п'!$C$5:$I$57,2,FALSE())</f>
        <v>45768</v>
      </c>
      <c r="V2829" s="19" t="n">
        <f aca="false">VLOOKUP(поверки!$T2829,'Акты п-п'!$C$5:$I$57,3,FALSE())</f>
        <v>45772</v>
      </c>
      <c r="W2829" s="17" t="str">
        <f aca="false">VLOOKUP(поверки!$T2829,'Акты п-п'!$C$5:$I$57,5,FALSE())</f>
        <v>Кадыков П.Ю.</v>
      </c>
      <c r="X2829" s="17" t="n">
        <f aca="false">поверки!$G2829-поверки!$U2829</f>
        <v>4</v>
      </c>
      <c r="Y2829" s="17" t="n">
        <f aca="false">поверки!$V2829-поверки!$G2829</f>
        <v>0</v>
      </c>
      <c r="Z2829" s="17" t="str">
        <f aca="false">CONCATENATE(поверки!$Q2829," ",поверки!$S2829," номер ",поверки!$H2829)</f>
        <v>Преобразователь давления EJX 530A номер 91J604184</v>
      </c>
    </row>
    <row r="2830" customFormat="false" ht="17.9" hidden="true" customHeight="false" outlineLevel="0" collapsed="false">
      <c r="B2830" s="21" t="s">
        <v>6063</v>
      </c>
      <c r="C2830" s="22" t="s">
        <v>30</v>
      </c>
      <c r="D2830" s="22" t="s">
        <v>31</v>
      </c>
      <c r="E2830" s="22"/>
      <c r="F2830" s="22" t="s">
        <v>266</v>
      </c>
      <c r="G2830" s="23" t="n">
        <v>45772</v>
      </c>
      <c r="H2830" s="22" t="s">
        <v>6105</v>
      </c>
      <c r="I2830" s="22"/>
      <c r="J2830" s="22" t="s">
        <v>34</v>
      </c>
      <c r="K2830" s="22" t="s">
        <v>35</v>
      </c>
      <c r="L2830" s="24" t="s">
        <v>6106</v>
      </c>
      <c r="M2830" s="17" t="str">
        <f aca="false">IF(COUNTIF(поверки!$H$6:$H$3175,поверки!$H2830)&gt;1,"Дубликат","")</f>
        <v/>
      </c>
      <c r="N2830" s="17" t="str">
        <f aca="false">IF(COUNTIF(поверки!$L$6:$L$3175,поверки!$L2830)&gt;1,"Дубликат","")</f>
        <v/>
      </c>
      <c r="O2830" s="18" t="n">
        <v>2825</v>
      </c>
      <c r="P2830" s="17" t="str">
        <f aca="false">CONCATENATE(TEXT(MONTH(поверки!$G2830),"00"),"/",TEXT(поверки!$O2830,"000"), "/",TEXT(YEAR(поверки!$G2830)-2000,"00"))</f>
        <v>04/2825/25</v>
      </c>
      <c r="Q2830" s="17" t="str">
        <f aca="false">VLOOKUP(поверки!$F2830,'соответстиви ОТ типу'!$K$4:$M$344,2,FALSE())</f>
        <v>Преобразователь давления</v>
      </c>
      <c r="R2830" s="17" t="s">
        <v>4406</v>
      </c>
      <c r="S2830" s="17" t="s">
        <v>65</v>
      </c>
      <c r="T2830" s="17" t="n">
        <v>7</v>
      </c>
      <c r="U2830" s="19" t="n">
        <f aca="false">VLOOKUP(поверки!$T2830,'Акты п-п'!$C$5:$I$57,2,FALSE())</f>
        <v>45768</v>
      </c>
      <c r="V2830" s="19" t="n">
        <f aca="false">VLOOKUP(поверки!$T2830,'Акты п-п'!$C$5:$I$57,3,FALSE())</f>
        <v>45772</v>
      </c>
      <c r="W2830" s="17" t="str">
        <f aca="false">VLOOKUP(поверки!$T2830,'Акты п-п'!$C$5:$I$57,5,FALSE())</f>
        <v>Кадыков П.Ю.</v>
      </c>
      <c r="X2830" s="17" t="n">
        <f aca="false">поверки!$G2830-поверки!$U2830</f>
        <v>4</v>
      </c>
      <c r="Y2830" s="17" t="n">
        <f aca="false">поверки!$V2830-поверки!$G2830</f>
        <v>0</v>
      </c>
      <c r="Z2830" s="17" t="str">
        <f aca="false">CONCATENATE(поверки!$Q2830," ",поверки!$S2830," номер ",поверки!$H2830)</f>
        <v>Преобразователь давления EJX 530A номер 91M825405</v>
      </c>
    </row>
    <row r="2831" customFormat="false" ht="17.9" hidden="true" customHeight="false" outlineLevel="0" collapsed="false">
      <c r="B2831" s="21" t="s">
        <v>6063</v>
      </c>
      <c r="C2831" s="22" t="s">
        <v>30</v>
      </c>
      <c r="D2831" s="22" t="s">
        <v>31</v>
      </c>
      <c r="E2831" s="22"/>
      <c r="F2831" s="22" t="s">
        <v>266</v>
      </c>
      <c r="G2831" s="23" t="n">
        <v>45772</v>
      </c>
      <c r="H2831" s="22" t="s">
        <v>6107</v>
      </c>
      <c r="I2831" s="22"/>
      <c r="J2831" s="22" t="s">
        <v>34</v>
      </c>
      <c r="K2831" s="22" t="s">
        <v>35</v>
      </c>
      <c r="L2831" s="24" t="s">
        <v>6108</v>
      </c>
      <c r="M2831" s="17" t="str">
        <f aca="false">IF(COUNTIF(поверки!$H$6:$H$3175,поверки!$H2831)&gt;1,"Дубликат","")</f>
        <v/>
      </c>
      <c r="N2831" s="17" t="str">
        <f aca="false">IF(COUNTIF(поверки!$L$6:$L$3175,поверки!$L2831)&gt;1,"Дубликат","")</f>
        <v/>
      </c>
      <c r="O2831" s="18" t="n">
        <v>2826</v>
      </c>
      <c r="P2831" s="17" t="str">
        <f aca="false">CONCATENATE(TEXT(MONTH(поверки!$G2831),"00"),"/",TEXT(поверки!$O2831,"000"), "/",TEXT(YEAR(поверки!$G2831)-2000,"00"))</f>
        <v>04/2826/25</v>
      </c>
      <c r="Q2831" s="17" t="str">
        <f aca="false">VLOOKUP(поверки!$F2831,'соответстиви ОТ типу'!$K$4:$M$344,2,FALSE())</f>
        <v>Преобразователь давления</v>
      </c>
      <c r="R2831" s="17" t="s">
        <v>4406</v>
      </c>
      <c r="S2831" s="17" t="s">
        <v>65</v>
      </c>
      <c r="T2831" s="17" t="n">
        <v>7</v>
      </c>
      <c r="U2831" s="19" t="n">
        <f aca="false">VLOOKUP(поверки!$T2831,'Акты п-п'!$C$5:$I$57,2,FALSE())</f>
        <v>45768</v>
      </c>
      <c r="V2831" s="19" t="n">
        <f aca="false">VLOOKUP(поверки!$T2831,'Акты п-п'!$C$5:$I$57,3,FALSE())</f>
        <v>45772</v>
      </c>
      <c r="W2831" s="17" t="str">
        <f aca="false">VLOOKUP(поверки!$T2831,'Акты п-п'!$C$5:$I$57,5,FALSE())</f>
        <v>Кадыков П.Ю.</v>
      </c>
      <c r="X2831" s="17" t="n">
        <f aca="false">поверки!$G2831-поверки!$U2831</f>
        <v>4</v>
      </c>
      <c r="Y2831" s="17" t="n">
        <f aca="false">поверки!$V2831-поверки!$G2831</f>
        <v>0</v>
      </c>
      <c r="Z2831" s="17" t="str">
        <f aca="false">CONCATENATE(поверки!$Q2831," ",поверки!$S2831," номер ",поверки!$H2831)</f>
        <v>Преобразователь давления EJX 530A номер 91K411366</v>
      </c>
    </row>
    <row r="2832" customFormat="false" ht="17.9" hidden="true" customHeight="false" outlineLevel="0" collapsed="false">
      <c r="B2832" s="21" t="s">
        <v>6063</v>
      </c>
      <c r="C2832" s="22" t="s">
        <v>30</v>
      </c>
      <c r="D2832" s="22" t="s">
        <v>31</v>
      </c>
      <c r="E2832" s="22"/>
      <c r="F2832" s="22" t="s">
        <v>207</v>
      </c>
      <c r="G2832" s="23" t="n">
        <v>45772</v>
      </c>
      <c r="H2832" s="22" t="s">
        <v>6109</v>
      </c>
      <c r="I2832" s="22"/>
      <c r="J2832" s="22" t="s">
        <v>34</v>
      </c>
      <c r="K2832" s="22" t="s">
        <v>35</v>
      </c>
      <c r="L2832" s="24" t="s">
        <v>6110</v>
      </c>
      <c r="M2832" s="17" t="str">
        <f aca="false">IF(COUNTIF(поверки!$H$6:$H$3175,поверки!$H2832)&gt;1,"Дубликат","")</f>
        <v/>
      </c>
      <c r="N2832" s="17" t="str">
        <f aca="false">IF(COUNTIF(поверки!$L$6:$L$3175,поверки!$L2832)&gt;1,"Дубликат","")</f>
        <v/>
      </c>
      <c r="O2832" s="18" t="n">
        <v>2827</v>
      </c>
      <c r="P2832" s="17" t="str">
        <f aca="false">CONCATENATE(TEXT(MONTH(поверки!$G2832),"00"),"/",TEXT(поверки!$O2832,"000"), "/",TEXT(YEAR(поверки!$G2832)-2000,"00"))</f>
        <v>04/2827/25</v>
      </c>
      <c r="Q2832" s="17" t="str">
        <f aca="false">VLOOKUP(поверки!$F2832,'соответстиви ОТ типу'!$K$4:$M$344,2,FALSE())</f>
        <v>Преобразователь давления</v>
      </c>
      <c r="R2832" s="17" t="s">
        <v>4406</v>
      </c>
      <c r="S2832" s="17" t="s">
        <v>65</v>
      </c>
      <c r="T2832" s="17" t="n">
        <v>7</v>
      </c>
      <c r="U2832" s="19" t="n">
        <f aca="false">VLOOKUP(поверки!$T2832,'Акты п-п'!$C$5:$I$57,2,FALSE())</f>
        <v>45768</v>
      </c>
      <c r="V2832" s="19" t="n">
        <f aca="false">VLOOKUP(поверки!$T2832,'Акты п-п'!$C$5:$I$57,3,FALSE())</f>
        <v>45772</v>
      </c>
      <c r="W2832" s="17" t="str">
        <f aca="false">VLOOKUP(поверки!$T2832,'Акты п-п'!$C$5:$I$57,5,FALSE())</f>
        <v>Кадыков П.Ю.</v>
      </c>
      <c r="X2832" s="17" t="n">
        <f aca="false">поверки!$G2832-поверки!$U2832</f>
        <v>4</v>
      </c>
      <c r="Y2832" s="17" t="n">
        <f aca="false">поверки!$V2832-поверки!$G2832</f>
        <v>0</v>
      </c>
      <c r="Z2832" s="17" t="str">
        <f aca="false">CONCATENATE(поверки!$Q2832," ",поверки!$S2832," номер ",поверки!$H2832)</f>
        <v>Преобразователь давления EJX 530A номер 91J622053</v>
      </c>
    </row>
    <row r="2833" customFormat="false" ht="17.9" hidden="true" customHeight="false" outlineLevel="0" collapsed="false">
      <c r="B2833" s="21" t="s">
        <v>6063</v>
      </c>
      <c r="C2833" s="22" t="s">
        <v>30</v>
      </c>
      <c r="D2833" s="22" t="s">
        <v>31</v>
      </c>
      <c r="E2833" s="22"/>
      <c r="F2833" s="22" t="s">
        <v>2095</v>
      </c>
      <c r="G2833" s="23" t="n">
        <v>45772</v>
      </c>
      <c r="H2833" s="22" t="s">
        <v>6111</v>
      </c>
      <c r="I2833" s="22"/>
      <c r="J2833" s="22" t="s">
        <v>34</v>
      </c>
      <c r="K2833" s="22" t="s">
        <v>35</v>
      </c>
      <c r="L2833" s="24" t="s">
        <v>6112</v>
      </c>
      <c r="M2833" s="17" t="str">
        <f aca="false">IF(COUNTIF(поверки!$H$6:$H$3175,поверки!$H2833)&gt;1,"Дубликат","")</f>
        <v/>
      </c>
      <c r="N2833" s="17" t="str">
        <f aca="false">IF(COUNTIF(поверки!$L$6:$L$3175,поверки!$L2833)&gt;1,"Дубликат","")</f>
        <v/>
      </c>
      <c r="O2833" s="18" t="n">
        <v>2828</v>
      </c>
      <c r="P2833" s="17" t="str">
        <f aca="false">CONCATENATE(TEXT(MONTH(поверки!$G2833),"00"),"/",TEXT(поверки!$O2833,"000"), "/",TEXT(YEAR(поверки!$G2833)-2000,"00"))</f>
        <v>04/2828/25</v>
      </c>
      <c r="Q2833" s="17" t="str">
        <f aca="false">VLOOKUP(поверки!$F2833,'соответстиви ОТ типу'!$K$4:$M$344,2,FALSE())</f>
        <v>Преобразователь давления</v>
      </c>
      <c r="R2833" s="17" t="s">
        <v>4406</v>
      </c>
      <c r="S2833" s="17" t="s">
        <v>2774</v>
      </c>
      <c r="T2833" s="17" t="n">
        <v>7</v>
      </c>
      <c r="U2833" s="19" t="n">
        <f aca="false">VLOOKUP(поверки!$T2833,'Акты п-п'!$C$5:$I$57,2,FALSE())</f>
        <v>45768</v>
      </c>
      <c r="V2833" s="19" t="n">
        <f aca="false">VLOOKUP(поверки!$T2833,'Акты п-п'!$C$5:$I$57,3,FALSE())</f>
        <v>45772</v>
      </c>
      <c r="W2833" s="17" t="str">
        <f aca="false">VLOOKUP(поверки!$T2833,'Акты п-п'!$C$5:$I$57,5,FALSE())</f>
        <v>Кадыков П.Ю.</v>
      </c>
      <c r="X2833" s="17" t="n">
        <f aca="false">поверки!$G2833-поверки!$U2833</f>
        <v>4</v>
      </c>
      <c r="Y2833" s="17" t="n">
        <f aca="false">поверки!$V2833-поверки!$G2833</f>
        <v>0</v>
      </c>
      <c r="Z2833" s="17" t="str">
        <f aca="false">CONCATENATE(поверки!$Q2833," ",поверки!$S2833," номер ",поверки!$H2833)</f>
        <v>Преобразователь давления Метран-150TG номер 1385814</v>
      </c>
    </row>
    <row r="2834" customFormat="false" ht="17.9" hidden="true" customHeight="false" outlineLevel="0" collapsed="false">
      <c r="B2834" s="21" t="s">
        <v>6063</v>
      </c>
      <c r="C2834" s="22" t="s">
        <v>30</v>
      </c>
      <c r="D2834" s="22" t="s">
        <v>31</v>
      </c>
      <c r="E2834" s="22"/>
      <c r="F2834" s="22" t="s">
        <v>239</v>
      </c>
      <c r="G2834" s="23" t="n">
        <v>45772</v>
      </c>
      <c r="H2834" s="22" t="s">
        <v>6113</v>
      </c>
      <c r="I2834" s="22"/>
      <c r="J2834" s="22" t="s">
        <v>34</v>
      </c>
      <c r="K2834" s="22" t="s">
        <v>35</v>
      </c>
      <c r="L2834" s="24" t="s">
        <v>6114</v>
      </c>
      <c r="M2834" s="17" t="str">
        <f aca="false">IF(COUNTIF(поверки!$H$6:$H$3175,поверки!$H2834)&gt;1,"Дубликат","")</f>
        <v/>
      </c>
      <c r="N2834" s="17" t="str">
        <f aca="false">IF(COUNTIF(поверки!$L$6:$L$3175,поверки!$L2834)&gt;1,"Дубликат","")</f>
        <v/>
      </c>
      <c r="O2834" s="18" t="n">
        <v>2829</v>
      </c>
      <c r="P2834" s="17" t="str">
        <f aca="false">CONCATENATE(TEXT(MONTH(поверки!$G2834),"00"),"/",TEXT(поверки!$O2834,"000"), "/",TEXT(YEAR(поверки!$G2834)-2000,"00"))</f>
        <v>04/2829/25</v>
      </c>
      <c r="Q2834" s="17" t="str">
        <f aca="false">VLOOKUP(поверки!$F2834,'соответстиви ОТ типу'!$K$4:$M$344,2,FALSE())</f>
        <v>Преобразователь давления</v>
      </c>
      <c r="R2834" s="17" t="s">
        <v>4406</v>
      </c>
      <c r="S2834" s="17" t="s">
        <v>4823</v>
      </c>
      <c r="T2834" s="17" t="n">
        <v>7</v>
      </c>
      <c r="U2834" s="19" t="n">
        <f aca="false">VLOOKUP(поверки!$T2834,'Акты п-п'!$C$5:$I$57,2,FALSE())</f>
        <v>45768</v>
      </c>
      <c r="V2834" s="19" t="n">
        <f aca="false">VLOOKUP(поверки!$T2834,'Акты п-п'!$C$5:$I$57,3,FALSE())</f>
        <v>45772</v>
      </c>
      <c r="W2834" s="17" t="str">
        <f aca="false">VLOOKUP(поверки!$T2834,'Акты п-п'!$C$5:$I$57,5,FALSE())</f>
        <v>Кадыков П.Ю.</v>
      </c>
      <c r="X2834" s="17" t="n">
        <f aca="false">поверки!$G2834-поверки!$U2834</f>
        <v>4</v>
      </c>
      <c r="Y2834" s="17" t="n">
        <f aca="false">поверки!$V2834-поверки!$G2834</f>
        <v>0</v>
      </c>
      <c r="Z2834" s="17" t="str">
        <f aca="false">CONCATENATE(поверки!$Q2834," ",поверки!$S2834," номер ",поверки!$H2834)</f>
        <v>Преобразователь давления АМ-2000-ТG-7 номер 12217070927</v>
      </c>
    </row>
    <row r="2835" customFormat="false" ht="17.9" hidden="true" customHeight="false" outlineLevel="0" collapsed="false">
      <c r="B2835" s="21" t="s">
        <v>6063</v>
      </c>
      <c r="C2835" s="22" t="s">
        <v>30</v>
      </c>
      <c r="D2835" s="22" t="s">
        <v>31</v>
      </c>
      <c r="E2835" s="22"/>
      <c r="F2835" s="22" t="s">
        <v>239</v>
      </c>
      <c r="G2835" s="23" t="n">
        <v>45772</v>
      </c>
      <c r="H2835" s="22" t="s">
        <v>6115</v>
      </c>
      <c r="I2835" s="22"/>
      <c r="J2835" s="22" t="s">
        <v>34</v>
      </c>
      <c r="K2835" s="22" t="s">
        <v>35</v>
      </c>
      <c r="L2835" s="24" t="s">
        <v>6116</v>
      </c>
      <c r="M2835" s="17" t="str">
        <f aca="false">IF(COUNTIF(поверки!$H$6:$H$3175,поверки!$H2835)&gt;1,"Дубликат","")</f>
        <v/>
      </c>
      <c r="N2835" s="17" t="str">
        <f aca="false">IF(COUNTIF(поверки!$L$6:$L$3175,поверки!$L2835)&gt;1,"Дубликат","")</f>
        <v/>
      </c>
      <c r="O2835" s="18" t="n">
        <v>2830</v>
      </c>
      <c r="P2835" s="17" t="str">
        <f aca="false">CONCATENATE(TEXT(MONTH(поверки!$G2835),"00"),"/",TEXT(поверки!$O2835,"000"), "/",TEXT(YEAR(поверки!$G2835)-2000,"00"))</f>
        <v>04/2830/25</v>
      </c>
      <c r="Q2835" s="17" t="str">
        <f aca="false">VLOOKUP(поверки!$F2835,'соответстиви ОТ типу'!$K$4:$M$344,2,FALSE())</f>
        <v>Преобразователь давления</v>
      </c>
      <c r="R2835" s="17" t="s">
        <v>4406</v>
      </c>
      <c r="S2835" s="17" t="s">
        <v>6117</v>
      </c>
      <c r="T2835" s="17" t="n">
        <v>7</v>
      </c>
      <c r="U2835" s="19" t="n">
        <f aca="false">VLOOKUP(поверки!$T2835,'Акты п-п'!$C$5:$I$57,2,FALSE())</f>
        <v>45768</v>
      </c>
      <c r="V2835" s="19" t="n">
        <f aca="false">VLOOKUP(поверки!$T2835,'Акты п-п'!$C$5:$I$57,3,FALSE())</f>
        <v>45772</v>
      </c>
      <c r="W2835" s="17" t="str">
        <f aca="false">VLOOKUP(поверки!$T2835,'Акты п-п'!$C$5:$I$57,5,FALSE())</f>
        <v>Кадыков П.Ю.</v>
      </c>
      <c r="X2835" s="17" t="n">
        <f aca="false">поверки!$G2835-поверки!$U2835</f>
        <v>4</v>
      </c>
      <c r="Y2835" s="17" t="n">
        <f aca="false">поверки!$V2835-поверки!$G2835</f>
        <v>0</v>
      </c>
      <c r="Z2835" s="17" t="str">
        <f aca="false">CONCATENATE(поверки!$Q2835," ",поверки!$S2835," номер ",поверки!$H2835)</f>
        <v>Преобразователь давления АМ-2000-ТG-5 номер 12217070860</v>
      </c>
    </row>
    <row r="2836" customFormat="false" ht="17.9" hidden="true" customHeight="false" outlineLevel="0" collapsed="false">
      <c r="B2836" s="21" t="s">
        <v>6063</v>
      </c>
      <c r="C2836" s="22" t="s">
        <v>30</v>
      </c>
      <c r="D2836" s="22" t="s">
        <v>31</v>
      </c>
      <c r="E2836" s="22"/>
      <c r="F2836" s="22" t="s">
        <v>239</v>
      </c>
      <c r="G2836" s="23" t="n">
        <v>45772</v>
      </c>
      <c r="H2836" s="22" t="s">
        <v>6118</v>
      </c>
      <c r="I2836" s="22"/>
      <c r="J2836" s="22" t="s">
        <v>34</v>
      </c>
      <c r="K2836" s="22" t="s">
        <v>35</v>
      </c>
      <c r="L2836" s="24" t="s">
        <v>6119</v>
      </c>
      <c r="M2836" s="17" t="str">
        <f aca="false">IF(COUNTIF(поверки!$H$6:$H$3175,поверки!$H2836)&gt;1,"Дубликат","")</f>
        <v/>
      </c>
      <c r="N2836" s="17" t="str">
        <f aca="false">IF(COUNTIF(поверки!$L$6:$L$3175,поверки!$L2836)&gt;1,"Дубликат","")</f>
        <v/>
      </c>
      <c r="O2836" s="18" t="n">
        <v>2831</v>
      </c>
      <c r="P2836" s="17" t="str">
        <f aca="false">CONCATENATE(TEXT(MONTH(поверки!$G2836),"00"),"/",TEXT(поверки!$O2836,"000"), "/",TEXT(YEAR(поверки!$G2836)-2000,"00"))</f>
        <v>04/2831/25</v>
      </c>
      <c r="Q2836" s="17" t="str">
        <f aca="false">VLOOKUP(поверки!$F2836,'соответстиви ОТ типу'!$K$4:$M$344,2,FALSE())</f>
        <v>Преобразователь давления</v>
      </c>
      <c r="R2836" s="17" t="s">
        <v>4406</v>
      </c>
      <c r="S2836" s="17" t="s">
        <v>6117</v>
      </c>
      <c r="T2836" s="17" t="n">
        <v>7</v>
      </c>
      <c r="U2836" s="19" t="n">
        <f aca="false">VLOOKUP(поверки!$T2836,'Акты п-п'!$C$5:$I$57,2,FALSE())</f>
        <v>45768</v>
      </c>
      <c r="V2836" s="19" t="n">
        <f aca="false">VLOOKUP(поверки!$T2836,'Акты п-п'!$C$5:$I$57,3,FALSE())</f>
        <v>45772</v>
      </c>
      <c r="W2836" s="17" t="str">
        <f aca="false">VLOOKUP(поверки!$T2836,'Акты п-п'!$C$5:$I$57,5,FALSE())</f>
        <v>Кадыков П.Ю.</v>
      </c>
      <c r="X2836" s="17" t="n">
        <f aca="false">поверки!$G2836-поверки!$U2836</f>
        <v>4</v>
      </c>
      <c r="Y2836" s="17" t="n">
        <f aca="false">поверки!$V2836-поверки!$G2836</f>
        <v>0</v>
      </c>
      <c r="Z2836" s="17" t="str">
        <f aca="false">CONCATENATE(поверки!$Q2836," ",поверки!$S2836," номер ",поверки!$H2836)</f>
        <v>Преобразователь давления АМ-2000-ТG-5 номер 12217070865</v>
      </c>
    </row>
    <row r="2837" customFormat="false" ht="17.9" hidden="true" customHeight="false" outlineLevel="0" collapsed="false">
      <c r="B2837" s="21" t="s">
        <v>6063</v>
      </c>
      <c r="C2837" s="22" t="s">
        <v>30</v>
      </c>
      <c r="D2837" s="22" t="s">
        <v>31</v>
      </c>
      <c r="E2837" s="22"/>
      <c r="F2837" s="22" t="s">
        <v>239</v>
      </c>
      <c r="G2837" s="23" t="n">
        <v>45772</v>
      </c>
      <c r="H2837" s="22" t="s">
        <v>6120</v>
      </c>
      <c r="I2837" s="22"/>
      <c r="J2837" s="22" t="s">
        <v>34</v>
      </c>
      <c r="K2837" s="22" t="s">
        <v>35</v>
      </c>
      <c r="L2837" s="24" t="s">
        <v>6121</v>
      </c>
      <c r="M2837" s="17" t="str">
        <f aca="false">IF(COUNTIF(поверки!$H$6:$H$3175,поверки!$H2837)&gt;1,"Дубликат","")</f>
        <v/>
      </c>
      <c r="N2837" s="17" t="str">
        <f aca="false">IF(COUNTIF(поверки!$L$6:$L$3175,поверки!$L2837)&gt;1,"Дубликат","")</f>
        <v/>
      </c>
      <c r="O2837" s="18" t="n">
        <v>2832</v>
      </c>
      <c r="P2837" s="17" t="str">
        <f aca="false">CONCATENATE(TEXT(MONTH(поверки!$G2837),"00"),"/",TEXT(поверки!$O2837,"000"), "/",TEXT(YEAR(поверки!$G2837)-2000,"00"))</f>
        <v>04/2832/25</v>
      </c>
      <c r="Q2837" s="17" t="str">
        <f aca="false">VLOOKUP(поверки!$F2837,'соответстиви ОТ типу'!$K$4:$M$344,2,FALSE())</f>
        <v>Преобразователь давления</v>
      </c>
      <c r="R2837" s="17" t="s">
        <v>4406</v>
      </c>
      <c r="S2837" s="17" t="s">
        <v>4823</v>
      </c>
      <c r="T2837" s="17" t="n">
        <v>7</v>
      </c>
      <c r="U2837" s="19" t="n">
        <f aca="false">VLOOKUP(поверки!$T2837,'Акты п-п'!$C$5:$I$57,2,FALSE())</f>
        <v>45768</v>
      </c>
      <c r="V2837" s="19" t="n">
        <f aca="false">VLOOKUP(поверки!$T2837,'Акты п-п'!$C$5:$I$57,3,FALSE())</f>
        <v>45772</v>
      </c>
      <c r="W2837" s="17" t="str">
        <f aca="false">VLOOKUP(поверки!$T2837,'Акты п-п'!$C$5:$I$57,5,FALSE())</f>
        <v>Кадыков П.Ю.</v>
      </c>
      <c r="X2837" s="17" t="n">
        <f aca="false">поверки!$G2837-поверки!$U2837</f>
        <v>4</v>
      </c>
      <c r="Y2837" s="17" t="n">
        <f aca="false">поверки!$V2837-поверки!$G2837</f>
        <v>0</v>
      </c>
      <c r="Z2837" s="17" t="str">
        <f aca="false">CONCATENATE(поверки!$Q2837," ",поверки!$S2837," номер ",поверки!$H2837)</f>
        <v>Преобразователь давления АМ-2000-ТG-7 номер 12217070896</v>
      </c>
    </row>
    <row r="2838" customFormat="false" ht="17.9" hidden="true" customHeight="false" outlineLevel="0" collapsed="false">
      <c r="B2838" s="21" t="s">
        <v>6063</v>
      </c>
      <c r="C2838" s="22" t="s">
        <v>30</v>
      </c>
      <c r="D2838" s="22" t="s">
        <v>31</v>
      </c>
      <c r="E2838" s="22"/>
      <c r="F2838" s="22" t="s">
        <v>239</v>
      </c>
      <c r="G2838" s="23" t="n">
        <v>45772</v>
      </c>
      <c r="H2838" s="22" t="s">
        <v>6122</v>
      </c>
      <c r="I2838" s="22"/>
      <c r="J2838" s="22" t="s">
        <v>34</v>
      </c>
      <c r="K2838" s="22" t="s">
        <v>35</v>
      </c>
      <c r="L2838" s="24" t="s">
        <v>6123</v>
      </c>
      <c r="M2838" s="17" t="str">
        <f aca="false">IF(COUNTIF(поверки!$H$6:$H$3175,поверки!$H2838)&gt;1,"Дубликат","")</f>
        <v/>
      </c>
      <c r="N2838" s="17" t="str">
        <f aca="false">IF(COUNTIF(поверки!$L$6:$L$3175,поверки!$L2838)&gt;1,"Дубликат","")</f>
        <v/>
      </c>
      <c r="O2838" s="18" t="n">
        <v>2833</v>
      </c>
      <c r="P2838" s="17" t="str">
        <f aca="false">CONCATENATE(TEXT(MONTH(поверки!$G2838),"00"),"/",TEXT(поверки!$O2838,"000"), "/",TEXT(YEAR(поверки!$G2838)-2000,"00"))</f>
        <v>04/2833/25</v>
      </c>
      <c r="Q2838" s="17" t="str">
        <f aca="false">VLOOKUP(поверки!$F2838,'соответстиви ОТ типу'!$K$4:$M$344,2,FALSE())</f>
        <v>Преобразователь давления</v>
      </c>
      <c r="R2838" s="17" t="s">
        <v>37</v>
      </c>
      <c r="S2838" s="17" t="s">
        <v>6117</v>
      </c>
      <c r="T2838" s="17" t="n">
        <v>7</v>
      </c>
      <c r="U2838" s="19" t="n">
        <f aca="false">VLOOKUP(поверки!$T2838,'Акты п-п'!$C$5:$I$57,2,FALSE())</f>
        <v>45768</v>
      </c>
      <c r="V2838" s="19" t="n">
        <f aca="false">VLOOKUP(поверки!$T2838,'Акты п-п'!$C$5:$I$57,3,FALSE())</f>
        <v>45772</v>
      </c>
      <c r="W2838" s="17" t="str">
        <f aca="false">VLOOKUP(поверки!$T2838,'Акты п-п'!$C$5:$I$57,5,FALSE())</f>
        <v>Кадыков П.Ю.</v>
      </c>
      <c r="X2838" s="17" t="n">
        <f aca="false">поверки!$G2838-поверки!$U2838</f>
        <v>4</v>
      </c>
      <c r="Y2838" s="17" t="n">
        <f aca="false">поверки!$V2838-поверки!$G2838</f>
        <v>0</v>
      </c>
      <c r="Z2838" s="17" t="str">
        <f aca="false">CONCATENATE(поверки!$Q2838," ",поверки!$S2838," номер ",поверки!$H2838)</f>
        <v>Преобразователь давления АМ-2000-ТG-5 номер 12217070925</v>
      </c>
    </row>
    <row r="2839" customFormat="false" ht="17.9" hidden="true" customHeight="false" outlineLevel="0" collapsed="false">
      <c r="B2839" s="21" t="s">
        <v>6063</v>
      </c>
      <c r="C2839" s="22" t="s">
        <v>30</v>
      </c>
      <c r="D2839" s="22" t="s">
        <v>31</v>
      </c>
      <c r="E2839" s="22"/>
      <c r="F2839" s="22" t="s">
        <v>239</v>
      </c>
      <c r="G2839" s="23" t="n">
        <v>45772</v>
      </c>
      <c r="H2839" s="22" t="s">
        <v>6124</v>
      </c>
      <c r="I2839" s="22"/>
      <c r="J2839" s="22" t="s">
        <v>34</v>
      </c>
      <c r="K2839" s="22" t="s">
        <v>35</v>
      </c>
      <c r="L2839" s="24" t="s">
        <v>6125</v>
      </c>
      <c r="M2839" s="17" t="str">
        <f aca="false">IF(COUNTIF(поверки!$H$6:$H$3175,поверки!$H2839)&gt;1,"Дубликат","")</f>
        <v/>
      </c>
      <c r="N2839" s="17" t="str">
        <f aca="false">IF(COUNTIF(поверки!$L$6:$L$3175,поверки!$L2839)&gt;1,"Дубликат","")</f>
        <v/>
      </c>
      <c r="O2839" s="18" t="n">
        <v>2834</v>
      </c>
      <c r="P2839" s="17" t="str">
        <f aca="false">CONCATENATE(TEXT(MONTH(поверки!$G2839),"00"),"/",TEXT(поверки!$O2839,"000"), "/",TEXT(YEAR(поверки!$G2839)-2000,"00"))</f>
        <v>04/2834/25</v>
      </c>
      <c r="Q2839" s="17" t="str">
        <f aca="false">VLOOKUP(поверки!$F2839,'соответстиви ОТ типу'!$K$4:$M$344,2,FALSE())</f>
        <v>Преобразователь давления</v>
      </c>
      <c r="R2839" s="17" t="s">
        <v>37</v>
      </c>
      <c r="S2839" s="17" t="s">
        <v>6117</v>
      </c>
      <c r="T2839" s="17" t="n">
        <v>7</v>
      </c>
      <c r="U2839" s="19" t="n">
        <f aca="false">VLOOKUP(поверки!$T2839,'Акты п-п'!$C$5:$I$57,2,FALSE())</f>
        <v>45768</v>
      </c>
      <c r="V2839" s="19" t="n">
        <f aca="false">VLOOKUP(поверки!$T2839,'Акты п-п'!$C$5:$I$57,3,FALSE())</f>
        <v>45772</v>
      </c>
      <c r="W2839" s="17" t="str">
        <f aca="false">VLOOKUP(поверки!$T2839,'Акты п-п'!$C$5:$I$57,5,FALSE())</f>
        <v>Кадыков П.Ю.</v>
      </c>
      <c r="X2839" s="17" t="n">
        <f aca="false">поверки!$G2839-поверки!$U2839</f>
        <v>4</v>
      </c>
      <c r="Y2839" s="17" t="n">
        <f aca="false">поверки!$V2839-поверки!$G2839</f>
        <v>0</v>
      </c>
      <c r="Z2839" s="17" t="str">
        <f aca="false">CONCATENATE(поверки!$Q2839," ",поверки!$S2839," номер ",поверки!$H2839)</f>
        <v>Преобразователь давления АМ-2000-ТG-5 номер 12217020379</v>
      </c>
    </row>
    <row r="2840" customFormat="false" ht="17.9" hidden="true" customHeight="false" outlineLevel="0" collapsed="false">
      <c r="B2840" s="21" t="s">
        <v>6063</v>
      </c>
      <c r="C2840" s="22" t="s">
        <v>30</v>
      </c>
      <c r="D2840" s="22" t="s">
        <v>31</v>
      </c>
      <c r="E2840" s="22"/>
      <c r="F2840" s="22" t="s">
        <v>239</v>
      </c>
      <c r="G2840" s="23" t="n">
        <v>45772</v>
      </c>
      <c r="H2840" s="22" t="s">
        <v>6126</v>
      </c>
      <c r="I2840" s="22"/>
      <c r="J2840" s="22" t="s">
        <v>34</v>
      </c>
      <c r="K2840" s="22" t="s">
        <v>35</v>
      </c>
      <c r="L2840" s="24" t="s">
        <v>6127</v>
      </c>
      <c r="M2840" s="17" t="str">
        <f aca="false">IF(COUNTIF(поверки!$H$6:$H$3175,поверки!$H2840)&gt;1,"Дубликат","")</f>
        <v/>
      </c>
      <c r="N2840" s="17" t="str">
        <f aca="false">IF(COUNTIF(поверки!$L$6:$L$3175,поверки!$L2840)&gt;1,"Дубликат","")</f>
        <v/>
      </c>
      <c r="O2840" s="18" t="n">
        <v>2835</v>
      </c>
      <c r="P2840" s="17" t="str">
        <f aca="false">CONCATENATE(TEXT(MONTH(поверки!$G2840),"00"),"/",TEXT(поверки!$O2840,"000"), "/",TEXT(YEAR(поверки!$G2840)-2000,"00"))</f>
        <v>04/2835/25</v>
      </c>
      <c r="Q2840" s="17" t="str">
        <f aca="false">VLOOKUP(поверки!$F2840,'соответстиви ОТ типу'!$K$4:$M$344,2,FALSE())</f>
        <v>Преобразователь давления</v>
      </c>
      <c r="R2840" s="17" t="s">
        <v>37</v>
      </c>
      <c r="S2840" s="17" t="s">
        <v>4823</v>
      </c>
      <c r="T2840" s="17" t="n">
        <v>7</v>
      </c>
      <c r="U2840" s="19" t="n">
        <f aca="false">VLOOKUP(поверки!$T2840,'Акты п-п'!$C$5:$I$57,2,FALSE())</f>
        <v>45768</v>
      </c>
      <c r="V2840" s="19" t="n">
        <f aca="false">VLOOKUP(поверки!$T2840,'Акты п-п'!$C$5:$I$57,3,FALSE())</f>
        <v>45772</v>
      </c>
      <c r="W2840" s="17" t="str">
        <f aca="false">VLOOKUP(поверки!$T2840,'Акты п-п'!$C$5:$I$57,5,FALSE())</f>
        <v>Кадыков П.Ю.</v>
      </c>
      <c r="X2840" s="17" t="n">
        <f aca="false">поверки!$G2840-поверки!$U2840</f>
        <v>4</v>
      </c>
      <c r="Y2840" s="17" t="n">
        <f aca="false">поверки!$V2840-поверки!$G2840</f>
        <v>0</v>
      </c>
      <c r="Z2840" s="17" t="str">
        <f aca="false">CONCATENATE(поверки!$Q2840," ",поверки!$S2840," номер ",поверки!$H2840)</f>
        <v>Преобразователь давления АМ-2000-ТG-7 номер 12217070946</v>
      </c>
    </row>
    <row r="2841" customFormat="false" ht="17.9" hidden="true" customHeight="false" outlineLevel="0" collapsed="false">
      <c r="B2841" s="21" t="s">
        <v>6063</v>
      </c>
      <c r="C2841" s="22" t="s">
        <v>30</v>
      </c>
      <c r="D2841" s="22" t="s">
        <v>31</v>
      </c>
      <c r="E2841" s="22"/>
      <c r="F2841" s="22" t="s">
        <v>239</v>
      </c>
      <c r="G2841" s="23" t="n">
        <v>45772</v>
      </c>
      <c r="H2841" s="22" t="s">
        <v>6128</v>
      </c>
      <c r="I2841" s="22"/>
      <c r="J2841" s="22" t="s">
        <v>34</v>
      </c>
      <c r="K2841" s="22" t="s">
        <v>35</v>
      </c>
      <c r="L2841" s="24" t="s">
        <v>6129</v>
      </c>
      <c r="M2841" s="17" t="str">
        <f aca="false">IF(COUNTIF(поверки!$H$6:$H$3175,поверки!$H2841)&gt;1,"Дубликат","")</f>
        <v/>
      </c>
      <c r="N2841" s="17" t="str">
        <f aca="false">IF(COUNTIF(поверки!$L$6:$L$3175,поверки!$L2841)&gt;1,"Дубликат","")</f>
        <v/>
      </c>
      <c r="O2841" s="18" t="n">
        <v>2836</v>
      </c>
      <c r="P2841" s="17" t="str">
        <f aca="false">CONCATENATE(TEXT(MONTH(поверки!$G2841),"00"),"/",TEXT(поверки!$O2841,"000"), "/",TEXT(YEAR(поверки!$G2841)-2000,"00"))</f>
        <v>04/2836/25</v>
      </c>
      <c r="Q2841" s="17" t="str">
        <f aca="false">VLOOKUP(поверки!$F2841,'соответстиви ОТ типу'!$K$4:$M$344,2,FALSE())</f>
        <v>Преобразователь давления</v>
      </c>
      <c r="R2841" s="17" t="s">
        <v>37</v>
      </c>
      <c r="S2841" s="17" t="s">
        <v>6117</v>
      </c>
      <c r="T2841" s="17" t="n">
        <v>7</v>
      </c>
      <c r="U2841" s="19" t="n">
        <f aca="false">VLOOKUP(поверки!$T2841,'Акты п-п'!$C$5:$I$57,2,FALSE())</f>
        <v>45768</v>
      </c>
      <c r="V2841" s="19" t="n">
        <f aca="false">VLOOKUP(поверки!$T2841,'Акты п-п'!$C$5:$I$57,3,FALSE())</f>
        <v>45772</v>
      </c>
      <c r="W2841" s="17" t="str">
        <f aca="false">VLOOKUP(поверки!$T2841,'Акты п-п'!$C$5:$I$57,5,FALSE())</f>
        <v>Кадыков П.Ю.</v>
      </c>
      <c r="X2841" s="17" t="n">
        <f aca="false">поверки!$G2841-поверки!$U2841</f>
        <v>4</v>
      </c>
      <c r="Y2841" s="17" t="n">
        <f aca="false">поверки!$V2841-поверки!$G2841</f>
        <v>0</v>
      </c>
      <c r="Z2841" s="17" t="str">
        <f aca="false">CONCATENATE(поверки!$Q2841," ",поверки!$S2841," номер ",поверки!$H2841)</f>
        <v>Преобразователь давления АМ-2000-ТG-5 номер 12217070862</v>
      </c>
    </row>
    <row r="2842" customFormat="false" ht="17.9" hidden="true" customHeight="false" outlineLevel="0" collapsed="false">
      <c r="B2842" s="21" t="s">
        <v>6063</v>
      </c>
      <c r="C2842" s="22" t="s">
        <v>30</v>
      </c>
      <c r="D2842" s="22" t="s">
        <v>31</v>
      </c>
      <c r="E2842" s="22"/>
      <c r="F2842" s="22" t="s">
        <v>239</v>
      </c>
      <c r="G2842" s="23" t="n">
        <v>45772</v>
      </c>
      <c r="H2842" s="22" t="s">
        <v>6130</v>
      </c>
      <c r="I2842" s="22"/>
      <c r="J2842" s="22" t="s">
        <v>34</v>
      </c>
      <c r="K2842" s="22" t="s">
        <v>35</v>
      </c>
      <c r="L2842" s="24" t="s">
        <v>6131</v>
      </c>
      <c r="M2842" s="17" t="str">
        <f aca="false">IF(COUNTIF(поверки!$H$6:$H$3175,поверки!$H2842)&gt;1,"Дубликат","")</f>
        <v/>
      </c>
      <c r="N2842" s="17" t="str">
        <f aca="false">IF(COUNTIF(поверки!$L$6:$L$3175,поверки!$L2842)&gt;1,"Дубликат","")</f>
        <v/>
      </c>
      <c r="O2842" s="18" t="n">
        <v>2837</v>
      </c>
      <c r="P2842" s="17" t="str">
        <f aca="false">CONCATENATE(TEXT(MONTH(поверки!$G2842),"00"),"/",TEXT(поверки!$O2842,"000"), "/",TEXT(YEAR(поверки!$G2842)-2000,"00"))</f>
        <v>04/2837/25</v>
      </c>
      <c r="Q2842" s="17" t="str">
        <f aca="false">VLOOKUP(поверки!$F2842,'соответстиви ОТ типу'!$K$4:$M$344,2,FALSE())</f>
        <v>Преобразователь давления</v>
      </c>
      <c r="R2842" s="17" t="s">
        <v>37</v>
      </c>
      <c r="S2842" s="17" t="s">
        <v>6132</v>
      </c>
      <c r="T2842" s="17" t="n">
        <v>7</v>
      </c>
      <c r="U2842" s="19" t="n">
        <f aca="false">VLOOKUP(поверки!$T2842,'Акты п-п'!$C$5:$I$57,2,FALSE())</f>
        <v>45768</v>
      </c>
      <c r="V2842" s="19" t="n">
        <f aca="false">VLOOKUP(поверки!$T2842,'Акты п-п'!$C$5:$I$57,3,FALSE())</f>
        <v>45772</v>
      </c>
      <c r="W2842" s="17" t="str">
        <f aca="false">VLOOKUP(поверки!$T2842,'Акты п-п'!$C$5:$I$57,5,FALSE())</f>
        <v>Кадыков П.Ю.</v>
      </c>
      <c r="X2842" s="17" t="n">
        <f aca="false">поверки!$G2842-поверки!$U2842</f>
        <v>4</v>
      </c>
      <c r="Y2842" s="17" t="n">
        <f aca="false">поверки!$V2842-поверки!$G2842</f>
        <v>0</v>
      </c>
      <c r="Z2842" s="17" t="str">
        <f aca="false">CONCATENATE(поверки!$Q2842," ",поверки!$S2842," номер ",поверки!$H2842)</f>
        <v>Преобразователь давления АМ-2000-ТG-9 номер 21055376</v>
      </c>
    </row>
    <row r="2843" customFormat="false" ht="17.9" hidden="true" customHeight="false" outlineLevel="0" collapsed="false">
      <c r="B2843" s="21" t="s">
        <v>6063</v>
      </c>
      <c r="C2843" s="22" t="s">
        <v>30</v>
      </c>
      <c r="D2843" s="22" t="s">
        <v>31</v>
      </c>
      <c r="E2843" s="22"/>
      <c r="F2843" s="22" t="s">
        <v>239</v>
      </c>
      <c r="G2843" s="23" t="n">
        <v>45772</v>
      </c>
      <c r="H2843" s="22" t="s">
        <v>6133</v>
      </c>
      <c r="I2843" s="22"/>
      <c r="J2843" s="22" t="s">
        <v>34</v>
      </c>
      <c r="K2843" s="22" t="s">
        <v>35</v>
      </c>
      <c r="L2843" s="24" t="s">
        <v>6134</v>
      </c>
      <c r="M2843" s="17" t="str">
        <f aca="false">IF(COUNTIF(поверки!$H$6:$H$3175,поверки!$H2843)&gt;1,"Дубликат","")</f>
        <v/>
      </c>
      <c r="N2843" s="17" t="str">
        <f aca="false">IF(COUNTIF(поверки!$L$6:$L$3175,поверки!$L2843)&gt;1,"Дубликат","")</f>
        <v/>
      </c>
      <c r="O2843" s="18" t="n">
        <v>2838</v>
      </c>
      <c r="P2843" s="17" t="str">
        <f aca="false">CONCATENATE(TEXT(MONTH(поверки!$G2843),"00"),"/",TEXT(поверки!$O2843,"000"), "/",TEXT(YEAR(поверки!$G2843)-2000,"00"))</f>
        <v>04/2838/25</v>
      </c>
      <c r="Q2843" s="17" t="str">
        <f aca="false">VLOOKUP(поверки!$F2843,'соответстиви ОТ типу'!$K$4:$M$344,2,FALSE())</f>
        <v>Преобразователь давления</v>
      </c>
      <c r="R2843" s="17" t="s">
        <v>37</v>
      </c>
      <c r="S2843" s="17" t="s">
        <v>4823</v>
      </c>
      <c r="T2843" s="17" t="n">
        <v>7</v>
      </c>
      <c r="U2843" s="19" t="n">
        <f aca="false">VLOOKUP(поверки!$T2843,'Акты п-п'!$C$5:$I$57,2,FALSE())</f>
        <v>45768</v>
      </c>
      <c r="V2843" s="19" t="n">
        <f aca="false">VLOOKUP(поверки!$T2843,'Акты п-п'!$C$5:$I$57,3,FALSE())</f>
        <v>45772</v>
      </c>
      <c r="W2843" s="17" t="str">
        <f aca="false">VLOOKUP(поверки!$T2843,'Акты п-п'!$C$5:$I$57,5,FALSE())</f>
        <v>Кадыков П.Ю.</v>
      </c>
      <c r="X2843" s="17" t="n">
        <f aca="false">поверки!$G2843-поверки!$U2843</f>
        <v>4</v>
      </c>
      <c r="Y2843" s="17" t="n">
        <f aca="false">поверки!$V2843-поверки!$G2843</f>
        <v>0</v>
      </c>
      <c r="Z2843" s="17" t="str">
        <f aca="false">CONCATENATE(поверки!$Q2843," ",поверки!$S2843," номер ",поверки!$H2843)</f>
        <v>Преобразователь давления АМ-2000-ТG-7 номер 12217070911</v>
      </c>
    </row>
    <row r="2844" customFormat="false" ht="17.9" hidden="true" customHeight="false" outlineLevel="0" collapsed="false">
      <c r="B2844" s="21" t="s">
        <v>6063</v>
      </c>
      <c r="C2844" s="22" t="s">
        <v>30</v>
      </c>
      <c r="D2844" s="22" t="s">
        <v>31</v>
      </c>
      <c r="E2844" s="22"/>
      <c r="F2844" s="22" t="s">
        <v>239</v>
      </c>
      <c r="G2844" s="23" t="n">
        <v>45772</v>
      </c>
      <c r="H2844" s="22" t="s">
        <v>6135</v>
      </c>
      <c r="I2844" s="22"/>
      <c r="J2844" s="22" t="s">
        <v>34</v>
      </c>
      <c r="K2844" s="22" t="s">
        <v>35</v>
      </c>
      <c r="L2844" s="24" t="s">
        <v>6136</v>
      </c>
      <c r="M2844" s="17" t="str">
        <f aca="false">IF(COUNTIF(поверки!$H$6:$H$3175,поверки!$H2844)&gt;1,"Дубликат","")</f>
        <v/>
      </c>
      <c r="N2844" s="17" t="str">
        <f aca="false">IF(COUNTIF(поверки!$L$6:$L$3175,поверки!$L2844)&gt;1,"Дубликат","")</f>
        <v/>
      </c>
      <c r="O2844" s="18" t="n">
        <v>2839</v>
      </c>
      <c r="P2844" s="17" t="str">
        <f aca="false">CONCATENATE(TEXT(MONTH(поверки!$G2844),"00"),"/",TEXT(поверки!$O2844,"000"), "/",TEXT(YEAR(поверки!$G2844)-2000,"00"))</f>
        <v>04/2839/25</v>
      </c>
      <c r="Q2844" s="17" t="str">
        <f aca="false">VLOOKUP(поверки!$F2844,'соответстиви ОТ типу'!$K$4:$M$344,2,FALSE())</f>
        <v>Преобразователь давления</v>
      </c>
      <c r="R2844" s="17" t="s">
        <v>37</v>
      </c>
      <c r="S2844" s="17" t="s">
        <v>6117</v>
      </c>
      <c r="T2844" s="17" t="n">
        <v>7</v>
      </c>
      <c r="U2844" s="19" t="n">
        <f aca="false">VLOOKUP(поверки!$T2844,'Акты п-п'!$C$5:$I$57,2,FALSE())</f>
        <v>45768</v>
      </c>
      <c r="V2844" s="19" t="n">
        <f aca="false">VLOOKUP(поверки!$T2844,'Акты п-п'!$C$5:$I$57,3,FALSE())</f>
        <v>45772</v>
      </c>
      <c r="W2844" s="17" t="str">
        <f aca="false">VLOOKUP(поверки!$T2844,'Акты п-п'!$C$5:$I$57,5,FALSE())</f>
        <v>Кадыков П.Ю.</v>
      </c>
      <c r="X2844" s="17" t="n">
        <f aca="false">поверки!$G2844-поверки!$U2844</f>
        <v>4</v>
      </c>
      <c r="Y2844" s="17" t="n">
        <f aca="false">поверки!$V2844-поверки!$G2844</f>
        <v>0</v>
      </c>
      <c r="Z2844" s="17" t="str">
        <f aca="false">CONCATENATE(поверки!$Q2844," ",поверки!$S2844," номер ",поверки!$H2844)</f>
        <v>Преобразователь давления АМ-2000-ТG-5 номер 12217070861</v>
      </c>
    </row>
    <row r="2845" customFormat="false" ht="17.9" hidden="true" customHeight="false" outlineLevel="0" collapsed="false">
      <c r="B2845" s="21" t="s">
        <v>6063</v>
      </c>
      <c r="C2845" s="22" t="s">
        <v>30</v>
      </c>
      <c r="D2845" s="22" t="s">
        <v>31</v>
      </c>
      <c r="E2845" s="22"/>
      <c r="F2845" s="22" t="s">
        <v>239</v>
      </c>
      <c r="G2845" s="23" t="n">
        <v>45772</v>
      </c>
      <c r="H2845" s="22" t="s">
        <v>6137</v>
      </c>
      <c r="I2845" s="22"/>
      <c r="J2845" s="22" t="s">
        <v>34</v>
      </c>
      <c r="K2845" s="22" t="s">
        <v>35</v>
      </c>
      <c r="L2845" s="24" t="s">
        <v>6138</v>
      </c>
      <c r="M2845" s="17" t="str">
        <f aca="false">IF(COUNTIF(поверки!$H$6:$H$3175,поверки!$H2845)&gt;1,"Дубликат","")</f>
        <v/>
      </c>
      <c r="N2845" s="17" t="str">
        <f aca="false">IF(COUNTIF(поверки!$L$6:$L$3175,поверки!$L2845)&gt;1,"Дубликат","")</f>
        <v/>
      </c>
      <c r="O2845" s="18" t="n">
        <v>2840</v>
      </c>
      <c r="P2845" s="17" t="str">
        <f aca="false">CONCATENATE(TEXT(MONTH(поверки!$G2845),"00"),"/",TEXT(поверки!$O2845,"000"), "/",TEXT(YEAR(поверки!$G2845)-2000,"00"))</f>
        <v>04/2840/25</v>
      </c>
      <c r="Q2845" s="17" t="str">
        <f aca="false">VLOOKUP(поверки!$F2845,'соответстиви ОТ типу'!$K$4:$M$344,2,FALSE())</f>
        <v>Преобразователь давления</v>
      </c>
      <c r="R2845" s="17" t="s">
        <v>37</v>
      </c>
      <c r="S2845" s="17" t="s">
        <v>4823</v>
      </c>
      <c r="T2845" s="17" t="n">
        <v>7</v>
      </c>
      <c r="U2845" s="19" t="n">
        <f aca="false">VLOOKUP(поверки!$T2845,'Акты п-п'!$C$5:$I$57,2,FALSE())</f>
        <v>45768</v>
      </c>
      <c r="V2845" s="19" t="n">
        <f aca="false">VLOOKUP(поверки!$T2845,'Акты п-п'!$C$5:$I$57,3,FALSE())</f>
        <v>45772</v>
      </c>
      <c r="W2845" s="17" t="str">
        <f aca="false">VLOOKUP(поверки!$T2845,'Акты п-п'!$C$5:$I$57,5,FALSE())</f>
        <v>Кадыков П.Ю.</v>
      </c>
      <c r="X2845" s="17" t="n">
        <f aca="false">поверки!$G2845-поверки!$U2845</f>
        <v>4</v>
      </c>
      <c r="Y2845" s="17" t="n">
        <f aca="false">поверки!$V2845-поверки!$G2845</f>
        <v>0</v>
      </c>
      <c r="Z2845" s="17" t="str">
        <f aca="false">CONCATENATE(поверки!$Q2845," ",поверки!$S2845," номер ",поверки!$H2845)</f>
        <v>Преобразователь давления АМ-2000-ТG-7 номер 12217070914</v>
      </c>
    </row>
    <row r="2846" customFormat="false" ht="17.9" hidden="true" customHeight="false" outlineLevel="0" collapsed="false">
      <c r="B2846" s="21" t="s">
        <v>6063</v>
      </c>
      <c r="C2846" s="22" t="s">
        <v>30</v>
      </c>
      <c r="D2846" s="22" t="s">
        <v>31</v>
      </c>
      <c r="E2846" s="22"/>
      <c r="F2846" s="22" t="s">
        <v>239</v>
      </c>
      <c r="G2846" s="23" t="n">
        <v>45772</v>
      </c>
      <c r="H2846" s="22" t="s">
        <v>6139</v>
      </c>
      <c r="I2846" s="22"/>
      <c r="J2846" s="22" t="s">
        <v>34</v>
      </c>
      <c r="K2846" s="22" t="s">
        <v>35</v>
      </c>
      <c r="L2846" s="24" t="s">
        <v>6140</v>
      </c>
      <c r="M2846" s="17" t="str">
        <f aca="false">IF(COUNTIF(поверки!$H$6:$H$3175,поверки!$H2846)&gt;1,"Дубликат","")</f>
        <v/>
      </c>
      <c r="N2846" s="17" t="str">
        <f aca="false">IF(COUNTIF(поверки!$L$6:$L$3175,поверки!$L2846)&gt;1,"Дубликат","")</f>
        <v/>
      </c>
      <c r="O2846" s="18" t="n">
        <v>2841</v>
      </c>
      <c r="P2846" s="17" t="str">
        <f aca="false">CONCATENATE(TEXT(MONTH(поверки!$G2846),"00"),"/",TEXT(поверки!$O2846,"000"), "/",TEXT(YEAR(поверки!$G2846)-2000,"00"))</f>
        <v>04/2841/25</v>
      </c>
      <c r="Q2846" s="17" t="str">
        <f aca="false">VLOOKUP(поверки!$F2846,'соответстиви ОТ типу'!$K$4:$M$344,2,FALSE())</f>
        <v>Преобразователь давления</v>
      </c>
      <c r="R2846" s="17" t="s">
        <v>37</v>
      </c>
      <c r="S2846" s="17" t="s">
        <v>4823</v>
      </c>
      <c r="T2846" s="17" t="n">
        <v>7</v>
      </c>
      <c r="U2846" s="19" t="n">
        <f aca="false">VLOOKUP(поверки!$T2846,'Акты п-п'!$C$5:$I$57,2,FALSE())</f>
        <v>45768</v>
      </c>
      <c r="V2846" s="19" t="n">
        <f aca="false">VLOOKUP(поверки!$T2846,'Акты п-п'!$C$5:$I$57,3,FALSE())</f>
        <v>45772</v>
      </c>
      <c r="W2846" s="17" t="str">
        <f aca="false">VLOOKUP(поверки!$T2846,'Акты п-п'!$C$5:$I$57,5,FALSE())</f>
        <v>Кадыков П.Ю.</v>
      </c>
      <c r="X2846" s="17" t="n">
        <f aca="false">поверки!$G2846-поверки!$U2846</f>
        <v>4</v>
      </c>
      <c r="Y2846" s="17" t="n">
        <f aca="false">поверки!$V2846-поверки!$G2846</f>
        <v>0</v>
      </c>
      <c r="Z2846" s="17" t="str">
        <f aca="false">CONCATENATE(поверки!$Q2846," ",поверки!$S2846," номер ",поверки!$H2846)</f>
        <v>Преобразователь давления АМ-2000-ТG-7 номер 12217070915</v>
      </c>
    </row>
    <row r="2847" customFormat="false" ht="17.9" hidden="true" customHeight="false" outlineLevel="0" collapsed="false">
      <c r="B2847" s="21" t="s">
        <v>6063</v>
      </c>
      <c r="C2847" s="22" t="s">
        <v>30</v>
      </c>
      <c r="D2847" s="22" t="s">
        <v>31</v>
      </c>
      <c r="E2847" s="22"/>
      <c r="F2847" s="22" t="s">
        <v>5806</v>
      </c>
      <c r="G2847" s="23" t="n">
        <v>45772</v>
      </c>
      <c r="H2847" s="22" t="s">
        <v>6141</v>
      </c>
      <c r="I2847" s="22"/>
      <c r="J2847" s="22" t="s">
        <v>34</v>
      </c>
      <c r="K2847" s="22" t="s">
        <v>35</v>
      </c>
      <c r="L2847" s="24" t="s">
        <v>6142</v>
      </c>
      <c r="M2847" s="17" t="str">
        <f aca="false">IF(COUNTIF(поверки!$H$6:$H$3175,поверки!$H2847)&gt;1,"Дубликат","")</f>
        <v/>
      </c>
      <c r="N2847" s="17" t="str">
        <f aca="false">IF(COUNTIF(поверки!$L$6:$L$3175,поверки!$L2847)&gt;1,"Дубликат","")</f>
        <v/>
      </c>
      <c r="O2847" s="18" t="n">
        <v>2842</v>
      </c>
      <c r="P2847" s="17" t="str">
        <f aca="false">CONCATENATE(TEXT(MONTH(поверки!$G2847),"00"),"/",TEXT(поверки!$O2847,"000"), "/",TEXT(YEAR(поверки!$G2847)-2000,"00"))</f>
        <v>04/2842/25</v>
      </c>
      <c r="Q2847" s="17" t="str">
        <f aca="false">VLOOKUP(поверки!$F2847,'соответстиви ОТ типу'!$K$4:$M$344,2,FALSE())</f>
        <v>Датчик давления</v>
      </c>
      <c r="R2847" s="17" t="s">
        <v>37</v>
      </c>
      <c r="S2847" s="17" t="s">
        <v>5809</v>
      </c>
      <c r="T2847" s="17" t="n">
        <v>7</v>
      </c>
      <c r="U2847" s="19" t="n">
        <f aca="false">VLOOKUP(поверки!$T2847,'Акты п-п'!$C$5:$I$57,2,FALSE())</f>
        <v>45768</v>
      </c>
      <c r="V2847" s="19" t="n">
        <f aca="false">VLOOKUP(поверки!$T2847,'Акты п-п'!$C$5:$I$57,3,FALSE())</f>
        <v>45772</v>
      </c>
      <c r="W2847" s="17" t="str">
        <f aca="false">VLOOKUP(поверки!$T2847,'Акты п-п'!$C$5:$I$57,5,FALSE())</f>
        <v>Кадыков П.Ю.</v>
      </c>
      <c r="X2847" s="17" t="n">
        <f aca="false">поверки!$G2847-поверки!$U2847</f>
        <v>4</v>
      </c>
      <c r="Y2847" s="17" t="n">
        <f aca="false">поверки!$V2847-поверки!$G2847</f>
        <v>0</v>
      </c>
      <c r="Z2847" s="17" t="str">
        <f aca="false">CONCATENATE(поверки!$Q2847," ",поверки!$S2847," номер ",поверки!$H2847)</f>
        <v>Датчик давления 2051CD1 номер 9439068</v>
      </c>
    </row>
    <row r="2848" customFormat="false" ht="17.9" hidden="true" customHeight="false" outlineLevel="0" collapsed="false">
      <c r="B2848" s="21" t="s">
        <v>6063</v>
      </c>
      <c r="C2848" s="22" t="s">
        <v>30</v>
      </c>
      <c r="D2848" s="22" t="s">
        <v>31</v>
      </c>
      <c r="E2848" s="22"/>
      <c r="F2848" s="22" t="s">
        <v>5806</v>
      </c>
      <c r="G2848" s="23" t="n">
        <v>45772</v>
      </c>
      <c r="H2848" s="22" t="s">
        <v>6143</v>
      </c>
      <c r="I2848" s="22"/>
      <c r="J2848" s="22" t="s">
        <v>34</v>
      </c>
      <c r="K2848" s="22" t="s">
        <v>35</v>
      </c>
      <c r="L2848" s="24" t="s">
        <v>6144</v>
      </c>
      <c r="M2848" s="17" t="str">
        <f aca="false">IF(COUNTIF(поверки!$H$6:$H$3175,поверки!$H2848)&gt;1,"Дубликат","")</f>
        <v/>
      </c>
      <c r="N2848" s="17" t="str">
        <f aca="false">IF(COUNTIF(поверки!$L$6:$L$3175,поверки!$L2848)&gt;1,"Дубликат","")</f>
        <v/>
      </c>
      <c r="O2848" s="18" t="n">
        <v>2843</v>
      </c>
      <c r="P2848" s="17" t="str">
        <f aca="false">CONCATENATE(TEXT(MONTH(поверки!$G2848),"00"),"/",TEXT(поверки!$O2848,"000"), "/",TEXT(YEAR(поверки!$G2848)-2000,"00"))</f>
        <v>04/2843/25</v>
      </c>
      <c r="Q2848" s="17" t="str">
        <f aca="false">VLOOKUP(поверки!$F2848,'соответстиви ОТ типу'!$K$4:$M$344,2,FALSE())</f>
        <v>Датчик давления</v>
      </c>
      <c r="R2848" s="17" t="s">
        <v>37</v>
      </c>
      <c r="S2848" s="17" t="s">
        <v>5809</v>
      </c>
      <c r="T2848" s="17" t="n">
        <v>7</v>
      </c>
      <c r="U2848" s="19" t="n">
        <f aca="false">VLOOKUP(поверки!$T2848,'Акты п-п'!$C$5:$I$57,2,FALSE())</f>
        <v>45768</v>
      </c>
      <c r="V2848" s="19" t="n">
        <f aca="false">VLOOKUP(поверки!$T2848,'Акты п-п'!$C$5:$I$57,3,FALSE())</f>
        <v>45772</v>
      </c>
      <c r="W2848" s="17" t="str">
        <f aca="false">VLOOKUP(поверки!$T2848,'Акты п-п'!$C$5:$I$57,5,FALSE())</f>
        <v>Кадыков П.Ю.</v>
      </c>
      <c r="X2848" s="17" t="n">
        <f aca="false">поверки!$G2848-поверки!$U2848</f>
        <v>4</v>
      </c>
      <c r="Y2848" s="17" t="n">
        <f aca="false">поверки!$V2848-поверки!$G2848</f>
        <v>0</v>
      </c>
      <c r="Z2848" s="17" t="str">
        <f aca="false">CONCATENATE(поверки!$Q2848," ",поверки!$S2848," номер ",поверки!$H2848)</f>
        <v>Датчик давления 2051CD1 номер 9439069</v>
      </c>
    </row>
    <row r="2849" customFormat="false" ht="17.9" hidden="true" customHeight="false" outlineLevel="0" collapsed="false">
      <c r="B2849" s="21" t="s">
        <v>6063</v>
      </c>
      <c r="C2849" s="22" t="s">
        <v>30</v>
      </c>
      <c r="D2849" s="22" t="s">
        <v>31</v>
      </c>
      <c r="E2849" s="22"/>
      <c r="F2849" s="22" t="s">
        <v>5806</v>
      </c>
      <c r="G2849" s="23" t="n">
        <v>45772</v>
      </c>
      <c r="H2849" s="22" t="s">
        <v>6145</v>
      </c>
      <c r="I2849" s="22"/>
      <c r="J2849" s="22" t="s">
        <v>34</v>
      </c>
      <c r="K2849" s="22" t="s">
        <v>35</v>
      </c>
      <c r="L2849" s="24" t="s">
        <v>6146</v>
      </c>
      <c r="M2849" s="17" t="str">
        <f aca="false">IF(COUNTIF(поверки!$H$6:$H$3175,поверки!$H2849)&gt;1,"Дубликат","")</f>
        <v/>
      </c>
      <c r="N2849" s="17" t="str">
        <f aca="false">IF(COUNTIF(поверки!$L$6:$L$3175,поверки!$L2849)&gt;1,"Дубликат","")</f>
        <v/>
      </c>
      <c r="O2849" s="18" t="n">
        <v>2844</v>
      </c>
      <c r="P2849" s="17" t="str">
        <f aca="false">CONCATENATE(TEXT(MONTH(поверки!$G2849),"00"),"/",TEXT(поверки!$O2849,"000"), "/",TEXT(YEAR(поверки!$G2849)-2000,"00"))</f>
        <v>04/2844/25</v>
      </c>
      <c r="Q2849" s="17" t="str">
        <f aca="false">VLOOKUP(поверки!$F2849,'соответстиви ОТ типу'!$K$4:$M$344,2,FALSE())</f>
        <v>Датчик давления</v>
      </c>
      <c r="R2849" s="17" t="s">
        <v>37</v>
      </c>
      <c r="S2849" s="17" t="s">
        <v>5809</v>
      </c>
      <c r="T2849" s="17" t="n">
        <v>7</v>
      </c>
      <c r="U2849" s="19" t="n">
        <f aca="false">VLOOKUP(поверки!$T2849,'Акты п-п'!$C$5:$I$57,2,FALSE())</f>
        <v>45768</v>
      </c>
      <c r="V2849" s="19" t="n">
        <f aca="false">VLOOKUP(поверки!$T2849,'Акты п-п'!$C$5:$I$57,3,FALSE())</f>
        <v>45772</v>
      </c>
      <c r="W2849" s="17" t="str">
        <f aca="false">VLOOKUP(поверки!$T2849,'Акты п-п'!$C$5:$I$57,5,FALSE())</f>
        <v>Кадыков П.Ю.</v>
      </c>
      <c r="X2849" s="17" t="n">
        <f aca="false">поверки!$G2849-поверки!$U2849</f>
        <v>4</v>
      </c>
      <c r="Y2849" s="17" t="n">
        <f aca="false">поверки!$V2849-поверки!$G2849</f>
        <v>0</v>
      </c>
      <c r="Z2849" s="17" t="str">
        <f aca="false">CONCATENATE(поверки!$Q2849," ",поверки!$S2849," номер ",поверки!$H2849)</f>
        <v>Датчик давления 2051CD1 номер 9439070</v>
      </c>
    </row>
    <row r="2850" customFormat="false" ht="17.9" hidden="true" customHeight="false" outlineLevel="0" collapsed="false">
      <c r="B2850" s="21" t="s">
        <v>6063</v>
      </c>
      <c r="C2850" s="22" t="s">
        <v>30</v>
      </c>
      <c r="D2850" s="22" t="s">
        <v>31</v>
      </c>
      <c r="E2850" s="22"/>
      <c r="F2850" s="22" t="s">
        <v>5806</v>
      </c>
      <c r="G2850" s="23" t="n">
        <v>45772</v>
      </c>
      <c r="H2850" s="22" t="s">
        <v>6147</v>
      </c>
      <c r="I2850" s="22"/>
      <c r="J2850" s="22" t="s">
        <v>34</v>
      </c>
      <c r="K2850" s="22" t="s">
        <v>35</v>
      </c>
      <c r="L2850" s="24" t="s">
        <v>6148</v>
      </c>
      <c r="M2850" s="17" t="str">
        <f aca="false">IF(COUNTIF(поверки!$H$6:$H$3175,поверки!$H2850)&gt;1,"Дубликат","")</f>
        <v/>
      </c>
      <c r="N2850" s="17" t="str">
        <f aca="false">IF(COUNTIF(поверки!$L$6:$L$3175,поверки!$L2850)&gt;1,"Дубликат","")</f>
        <v/>
      </c>
      <c r="O2850" s="18" t="n">
        <v>2845</v>
      </c>
      <c r="P2850" s="17" t="str">
        <f aca="false">CONCATENATE(TEXT(MONTH(поверки!$G2850),"00"),"/",TEXT(поверки!$O2850,"000"), "/",TEXT(YEAR(поверки!$G2850)-2000,"00"))</f>
        <v>04/2845/25</v>
      </c>
      <c r="Q2850" s="17" t="str">
        <f aca="false">VLOOKUP(поверки!$F2850,'соответстиви ОТ типу'!$K$4:$M$344,2,FALSE())</f>
        <v>Датчик давления</v>
      </c>
      <c r="R2850" s="17" t="s">
        <v>37</v>
      </c>
      <c r="S2850" s="17" t="s">
        <v>5809</v>
      </c>
      <c r="T2850" s="17" t="n">
        <v>7</v>
      </c>
      <c r="U2850" s="19" t="n">
        <f aca="false">VLOOKUP(поверки!$T2850,'Акты п-п'!$C$5:$I$57,2,FALSE())</f>
        <v>45768</v>
      </c>
      <c r="V2850" s="19" t="n">
        <f aca="false">VLOOKUP(поверки!$T2850,'Акты п-п'!$C$5:$I$57,3,FALSE())</f>
        <v>45772</v>
      </c>
      <c r="W2850" s="17" t="str">
        <f aca="false">VLOOKUP(поверки!$T2850,'Акты п-п'!$C$5:$I$57,5,FALSE())</f>
        <v>Кадыков П.Ю.</v>
      </c>
      <c r="X2850" s="17" t="n">
        <f aca="false">поверки!$G2850-поверки!$U2850</f>
        <v>4</v>
      </c>
      <c r="Y2850" s="17" t="n">
        <f aca="false">поверки!$V2850-поверки!$G2850</f>
        <v>0</v>
      </c>
      <c r="Z2850" s="17" t="str">
        <f aca="false">CONCATENATE(поверки!$Q2850," ",поверки!$S2850," номер ",поверки!$H2850)</f>
        <v>Датчик давления 2051CD1 номер 9439071</v>
      </c>
    </row>
    <row r="2851" customFormat="false" ht="17.9" hidden="true" customHeight="false" outlineLevel="0" collapsed="false">
      <c r="B2851" s="21" t="s">
        <v>6063</v>
      </c>
      <c r="C2851" s="22" t="s">
        <v>30</v>
      </c>
      <c r="D2851" s="22" t="s">
        <v>31</v>
      </c>
      <c r="E2851" s="22"/>
      <c r="F2851" s="22" t="s">
        <v>216</v>
      </c>
      <c r="G2851" s="23" t="n">
        <v>45772</v>
      </c>
      <c r="H2851" s="22" t="s">
        <v>6149</v>
      </c>
      <c r="I2851" s="22"/>
      <c r="J2851" s="22" t="s">
        <v>34</v>
      </c>
      <c r="K2851" s="22" t="s">
        <v>35</v>
      </c>
      <c r="L2851" s="24" t="s">
        <v>6150</v>
      </c>
      <c r="M2851" s="17" t="str">
        <f aca="false">IF(COUNTIF(поверки!$H$6:$H$3175,поверки!$H2851)&gt;1,"Дубликат","")</f>
        <v/>
      </c>
      <c r="N2851" s="17" t="str">
        <f aca="false">IF(COUNTIF(поверки!$L$6:$L$3175,поверки!$L2851)&gt;1,"Дубликат","")</f>
        <v/>
      </c>
      <c r="O2851" s="18" t="n">
        <v>2846</v>
      </c>
      <c r="P2851" s="17" t="str">
        <f aca="false">CONCATENATE(TEXT(MONTH(поверки!$G2851),"00"),"/",TEXT(поверки!$O2851,"000"), "/",TEXT(YEAR(поверки!$G2851)-2000,"00"))</f>
        <v>04/2846/25</v>
      </c>
      <c r="Q2851" s="17" t="str">
        <f aca="false">VLOOKUP(поверки!$F2851,'соответстиви ОТ типу'!$K$4:$M$344,2,FALSE())</f>
        <v>Преобразователь давления</v>
      </c>
      <c r="R2851" s="17" t="s">
        <v>37</v>
      </c>
      <c r="S2851" s="17" t="s">
        <v>2733</v>
      </c>
      <c r="T2851" s="17" t="n">
        <v>7</v>
      </c>
      <c r="U2851" s="19" t="n">
        <f aca="false">VLOOKUP(поверки!$T2851,'Акты п-п'!$C$5:$I$57,2,FALSE())</f>
        <v>45768</v>
      </c>
      <c r="V2851" s="19" t="n">
        <f aca="false">VLOOKUP(поверки!$T2851,'Акты п-п'!$C$5:$I$57,3,FALSE())</f>
        <v>45772</v>
      </c>
      <c r="W2851" s="17" t="str">
        <f aca="false">VLOOKUP(поверки!$T2851,'Акты п-п'!$C$5:$I$57,5,FALSE())</f>
        <v>Кадыков П.Ю.</v>
      </c>
      <c r="X2851" s="17" t="n">
        <f aca="false">поверки!$G2851-поверки!$U2851</f>
        <v>4</v>
      </c>
      <c r="Y2851" s="17" t="n">
        <f aca="false">поверки!$V2851-поверки!$G2851</f>
        <v>0</v>
      </c>
      <c r="Z2851" s="17" t="str">
        <f aca="false">CONCATENATE(поверки!$Q2851," ",поверки!$S2851," номер ",поверки!$H2851)</f>
        <v>Преобразователь давления Deltabar S PMD75 номер L101450109D</v>
      </c>
    </row>
    <row r="2852" customFormat="false" ht="17.9" hidden="true" customHeight="false" outlineLevel="0" collapsed="false">
      <c r="B2852" s="21" t="s">
        <v>6063</v>
      </c>
      <c r="C2852" s="22" t="s">
        <v>30</v>
      </c>
      <c r="D2852" s="22" t="s">
        <v>31</v>
      </c>
      <c r="E2852" s="22"/>
      <c r="F2852" s="22" t="s">
        <v>257</v>
      </c>
      <c r="G2852" s="23" t="n">
        <v>45772</v>
      </c>
      <c r="H2852" s="22" t="s">
        <v>6151</v>
      </c>
      <c r="I2852" s="22"/>
      <c r="J2852" s="22" t="s">
        <v>34</v>
      </c>
      <c r="K2852" s="22" t="s">
        <v>35</v>
      </c>
      <c r="L2852" s="24" t="s">
        <v>6152</v>
      </c>
      <c r="M2852" s="17" t="str">
        <f aca="false">IF(COUNTIF(поверки!$H$6:$H$3175,поверки!$H2852)&gt;1,"Дубликат","")</f>
        <v/>
      </c>
      <c r="N2852" s="17" t="str">
        <f aca="false">IF(COUNTIF(поверки!$L$6:$L$3175,поверки!$L2852)&gt;1,"Дубликат","")</f>
        <v/>
      </c>
      <c r="O2852" s="18" t="n">
        <v>2847</v>
      </c>
      <c r="P2852" s="17" t="str">
        <f aca="false">CONCATENATE(TEXT(MONTH(поверки!$G2852),"00"),"/",TEXT(поверки!$O2852,"000"), "/",TEXT(YEAR(поверки!$G2852)-2000,"00"))</f>
        <v>04/2847/25</v>
      </c>
      <c r="Q2852" s="17" t="str">
        <f aca="false">VLOOKUP(поверки!$F2852,'соответстиви ОТ типу'!$K$4:$M$344,2,FALSE())</f>
        <v>Преобразователь давления</v>
      </c>
      <c r="R2852" s="17" t="s">
        <v>37</v>
      </c>
      <c r="S2852" s="17" t="s">
        <v>6153</v>
      </c>
      <c r="T2852" s="17" t="n">
        <v>7</v>
      </c>
      <c r="U2852" s="19" t="n">
        <f aca="false">VLOOKUP(поверки!$T2852,'Акты п-п'!$C$5:$I$57,2,FALSE())</f>
        <v>45768</v>
      </c>
      <c r="V2852" s="19" t="n">
        <f aca="false">VLOOKUP(поверки!$T2852,'Акты п-п'!$C$5:$I$57,3,FALSE())</f>
        <v>45772</v>
      </c>
      <c r="W2852" s="17" t="str">
        <f aca="false">VLOOKUP(поверки!$T2852,'Акты п-п'!$C$5:$I$57,5,FALSE())</f>
        <v>Кадыков П.Ю.</v>
      </c>
      <c r="X2852" s="17" t="n">
        <f aca="false">поверки!$G2852-поверки!$U2852</f>
        <v>4</v>
      </c>
      <c r="Y2852" s="17" t="n">
        <f aca="false">поверки!$V2852-поверки!$G2852</f>
        <v>0</v>
      </c>
      <c r="Z2852" s="17" t="str">
        <f aca="false">CONCATENATE(поверки!$Q2852," ",поверки!$S2852," номер ",поверки!$H2852)</f>
        <v>Преобразователь давления 2051TG4 номер 9656459</v>
      </c>
    </row>
    <row r="2853" customFormat="false" ht="17.9" hidden="true" customHeight="false" outlineLevel="0" collapsed="false">
      <c r="B2853" s="21" t="s">
        <v>6063</v>
      </c>
      <c r="C2853" s="22" t="s">
        <v>30</v>
      </c>
      <c r="D2853" s="22" t="s">
        <v>31</v>
      </c>
      <c r="E2853" s="22"/>
      <c r="F2853" s="22" t="s">
        <v>257</v>
      </c>
      <c r="G2853" s="23" t="n">
        <v>45772</v>
      </c>
      <c r="H2853" s="22" t="s">
        <v>6154</v>
      </c>
      <c r="I2853" s="22"/>
      <c r="J2853" s="22" t="s">
        <v>34</v>
      </c>
      <c r="K2853" s="22" t="s">
        <v>35</v>
      </c>
      <c r="L2853" s="24" t="s">
        <v>6155</v>
      </c>
      <c r="M2853" s="17" t="str">
        <f aca="false">IF(COUNTIF(поверки!$H$6:$H$3175,поверки!$H2853)&gt;1,"Дубликат","")</f>
        <v/>
      </c>
      <c r="N2853" s="17" t="str">
        <f aca="false">IF(COUNTIF(поверки!$L$6:$L$3175,поверки!$L2853)&gt;1,"Дубликат","")</f>
        <v/>
      </c>
      <c r="O2853" s="18" t="n">
        <v>2848</v>
      </c>
      <c r="P2853" s="17" t="str">
        <f aca="false">CONCATENATE(TEXT(MONTH(поверки!$G2853),"00"),"/",TEXT(поверки!$O2853,"000"), "/",TEXT(YEAR(поверки!$G2853)-2000,"00"))</f>
        <v>04/2848/25</v>
      </c>
      <c r="Q2853" s="17" t="str">
        <f aca="false">VLOOKUP(поверки!$F2853,'соответстиви ОТ типу'!$K$4:$M$344,2,FALSE())</f>
        <v>Преобразователь давления</v>
      </c>
      <c r="R2853" s="17" t="s">
        <v>37</v>
      </c>
      <c r="S2853" s="17" t="s">
        <v>6153</v>
      </c>
      <c r="T2853" s="17" t="n">
        <v>7</v>
      </c>
      <c r="U2853" s="19" t="n">
        <f aca="false">VLOOKUP(поверки!$T2853,'Акты п-п'!$C$5:$I$57,2,FALSE())</f>
        <v>45768</v>
      </c>
      <c r="V2853" s="19" t="n">
        <f aca="false">VLOOKUP(поверки!$T2853,'Акты п-п'!$C$5:$I$57,3,FALSE())</f>
        <v>45772</v>
      </c>
      <c r="W2853" s="17" t="str">
        <f aca="false">VLOOKUP(поверки!$T2853,'Акты п-п'!$C$5:$I$57,5,FALSE())</f>
        <v>Кадыков П.Ю.</v>
      </c>
      <c r="X2853" s="17" t="n">
        <f aca="false">поверки!$G2853-поверки!$U2853</f>
        <v>4</v>
      </c>
      <c r="Y2853" s="17" t="n">
        <f aca="false">поверки!$V2853-поверки!$G2853</f>
        <v>0</v>
      </c>
      <c r="Z2853" s="17" t="str">
        <f aca="false">CONCATENATE(поверки!$Q2853," ",поверки!$S2853," номер ",поверки!$H2853)</f>
        <v>Преобразователь давления 2051TG4 номер 9656464</v>
      </c>
    </row>
    <row r="2854" customFormat="false" ht="17.9" hidden="true" customHeight="false" outlineLevel="0" collapsed="false">
      <c r="B2854" s="21" t="s">
        <v>6063</v>
      </c>
      <c r="C2854" s="22" t="s">
        <v>30</v>
      </c>
      <c r="D2854" s="22" t="s">
        <v>31</v>
      </c>
      <c r="E2854" s="22"/>
      <c r="F2854" s="22" t="s">
        <v>6156</v>
      </c>
      <c r="G2854" s="23" t="n">
        <v>45772</v>
      </c>
      <c r="H2854" s="22" t="s">
        <v>6157</v>
      </c>
      <c r="I2854" s="22"/>
      <c r="J2854" s="22" t="s">
        <v>34</v>
      </c>
      <c r="K2854" s="22" t="s">
        <v>35</v>
      </c>
      <c r="L2854" s="24" t="s">
        <v>6158</v>
      </c>
      <c r="M2854" s="17" t="str">
        <f aca="false">IF(COUNTIF(поверки!$H$6:$H$3175,поверки!$H2854)&gt;1,"Дубликат","")</f>
        <v/>
      </c>
      <c r="N2854" s="17" t="str">
        <f aca="false">IF(COUNTIF(поверки!$L$6:$L$3175,поверки!$L2854)&gt;1,"Дубликат","")</f>
        <v/>
      </c>
      <c r="O2854" s="18" t="n">
        <v>2849</v>
      </c>
      <c r="P2854" s="17" t="str">
        <f aca="false">CONCATENATE(TEXT(MONTH(поверки!$G2854),"00"),"/",TEXT(поверки!$O2854,"000"), "/",TEXT(YEAR(поверки!$G2854)-2000,"00"))</f>
        <v>04/2849/25</v>
      </c>
      <c r="Q2854" s="17" t="str">
        <f aca="false">VLOOKUP(поверки!$F2854,'соответстиви ОТ типу'!$K$4:$M$344,2,FALSE())</f>
        <v>Преобразователь давления</v>
      </c>
      <c r="R2854" s="17" t="s">
        <v>37</v>
      </c>
      <c r="S2854" s="17" t="s">
        <v>6159</v>
      </c>
      <c r="T2854" s="17" t="n">
        <v>7</v>
      </c>
      <c r="U2854" s="19" t="n">
        <f aca="false">VLOOKUP(поверки!$T2854,'Акты п-п'!$C$5:$I$57,2,FALSE())</f>
        <v>45768</v>
      </c>
      <c r="V2854" s="19" t="n">
        <f aca="false">VLOOKUP(поверки!$T2854,'Акты п-п'!$C$5:$I$57,3,FALSE())</f>
        <v>45772</v>
      </c>
      <c r="W2854" s="17" t="str">
        <f aca="false">VLOOKUP(поверки!$T2854,'Акты п-п'!$C$5:$I$57,5,FALSE())</f>
        <v>Кадыков П.Ю.</v>
      </c>
      <c r="X2854" s="17" t="n">
        <f aca="false">поверки!$G2854-поверки!$U2854</f>
        <v>4</v>
      </c>
      <c r="Y2854" s="17" t="n">
        <f aca="false">поверки!$V2854-поверки!$G2854</f>
        <v>0</v>
      </c>
      <c r="Z2854" s="17" t="str">
        <f aca="false">CONCATENATE(поверки!$Q2854," ",поверки!$S2854," номер ",поверки!$H2854)</f>
        <v>Преобразователь давления 2051TG1 номер 0096888</v>
      </c>
    </row>
    <row r="2855" customFormat="false" ht="17.9" hidden="true" customHeight="false" outlineLevel="0" collapsed="false">
      <c r="B2855" s="21" t="s">
        <v>6063</v>
      </c>
      <c r="C2855" s="22" t="s">
        <v>30</v>
      </c>
      <c r="D2855" s="22" t="s">
        <v>31</v>
      </c>
      <c r="E2855" s="22"/>
      <c r="F2855" s="22" t="s">
        <v>6156</v>
      </c>
      <c r="G2855" s="23" t="n">
        <v>45772</v>
      </c>
      <c r="H2855" s="22" t="s">
        <v>6160</v>
      </c>
      <c r="I2855" s="22"/>
      <c r="J2855" s="22" t="s">
        <v>34</v>
      </c>
      <c r="K2855" s="22" t="s">
        <v>35</v>
      </c>
      <c r="L2855" s="24" t="s">
        <v>6161</v>
      </c>
      <c r="M2855" s="17" t="str">
        <f aca="false">IF(COUNTIF(поверки!$H$6:$H$3175,поверки!$H2855)&gt;1,"Дубликат","")</f>
        <v/>
      </c>
      <c r="N2855" s="17" t="str">
        <f aca="false">IF(COUNTIF(поверки!$L$6:$L$3175,поверки!$L2855)&gt;1,"Дубликат","")</f>
        <v/>
      </c>
      <c r="O2855" s="18" t="n">
        <v>2850</v>
      </c>
      <c r="P2855" s="17" t="str">
        <f aca="false">CONCATENATE(TEXT(MONTH(поверки!$G2855),"00"),"/",TEXT(поверки!$O2855,"000"), "/",TEXT(YEAR(поверки!$G2855)-2000,"00"))</f>
        <v>04/2850/25</v>
      </c>
      <c r="Q2855" s="17" t="str">
        <f aca="false">VLOOKUP(поверки!$F2855,'соответстиви ОТ типу'!$K$4:$M$344,2,FALSE())</f>
        <v>Преобразователь давления</v>
      </c>
      <c r="R2855" s="17" t="s">
        <v>37</v>
      </c>
      <c r="S2855" s="17" t="s">
        <v>6159</v>
      </c>
      <c r="T2855" s="17" t="n">
        <v>7</v>
      </c>
      <c r="U2855" s="19" t="n">
        <f aca="false">VLOOKUP(поверки!$T2855,'Акты п-п'!$C$5:$I$57,2,FALSE())</f>
        <v>45768</v>
      </c>
      <c r="V2855" s="19" t="n">
        <f aca="false">VLOOKUP(поверки!$T2855,'Акты п-п'!$C$5:$I$57,3,FALSE())</f>
        <v>45772</v>
      </c>
      <c r="W2855" s="17" t="str">
        <f aca="false">VLOOKUP(поверки!$T2855,'Акты п-п'!$C$5:$I$57,5,FALSE())</f>
        <v>Кадыков П.Ю.</v>
      </c>
      <c r="X2855" s="17" t="n">
        <f aca="false">поверки!$G2855-поверки!$U2855</f>
        <v>4</v>
      </c>
      <c r="Y2855" s="17" t="n">
        <f aca="false">поверки!$V2855-поверки!$G2855</f>
        <v>0</v>
      </c>
      <c r="Z2855" s="17" t="str">
        <f aca="false">CONCATENATE(поверки!$Q2855," ",поверки!$S2855," номер ",поверки!$H2855)</f>
        <v>Преобразователь давления 2051TG1 номер 0096889</v>
      </c>
    </row>
    <row r="2856" customFormat="false" ht="17.9" hidden="true" customHeight="false" outlineLevel="0" collapsed="false">
      <c r="B2856" s="21" t="s">
        <v>6063</v>
      </c>
      <c r="C2856" s="22" t="s">
        <v>30</v>
      </c>
      <c r="D2856" s="22" t="s">
        <v>31</v>
      </c>
      <c r="E2856" s="22"/>
      <c r="F2856" s="22" t="s">
        <v>2078</v>
      </c>
      <c r="G2856" s="23" t="n">
        <v>45772</v>
      </c>
      <c r="H2856" s="22" t="s">
        <v>6162</v>
      </c>
      <c r="I2856" s="22"/>
      <c r="J2856" s="22" t="s">
        <v>34</v>
      </c>
      <c r="K2856" s="22" t="s">
        <v>35</v>
      </c>
      <c r="L2856" s="24" t="s">
        <v>6163</v>
      </c>
      <c r="M2856" s="17" t="str">
        <f aca="false">IF(COUNTIF(поверки!$H$6:$H$3175,поверки!$H2856)&gt;1,"Дубликат","")</f>
        <v/>
      </c>
      <c r="N2856" s="17" t="str">
        <f aca="false">IF(COUNTIF(поверки!$L$6:$L$3175,поверки!$L2856)&gt;1,"Дубликат","")</f>
        <v/>
      </c>
      <c r="O2856" s="18" t="n">
        <v>2851</v>
      </c>
      <c r="P2856" s="17" t="str">
        <f aca="false">CONCATENATE(TEXT(MONTH(поверки!$G2856),"00"),"/",TEXT(поверки!$O2856,"000"), "/",TEXT(YEAR(поверки!$G2856)-2000,"00"))</f>
        <v>04/2851/25</v>
      </c>
      <c r="Q2856" s="17" t="str">
        <f aca="false">VLOOKUP(поверки!$F2856,'соответстиви ОТ типу'!$K$4:$M$344,2,FALSE())</f>
        <v>Преобразователь давления</v>
      </c>
      <c r="R2856" s="17" t="s">
        <v>37</v>
      </c>
      <c r="S2856" s="17" t="s">
        <v>6164</v>
      </c>
      <c r="T2856" s="17" t="n">
        <v>7</v>
      </c>
      <c r="U2856" s="19" t="n">
        <f aca="false">VLOOKUP(поверки!$T2856,'Акты п-п'!$C$5:$I$57,2,FALSE())</f>
        <v>45768</v>
      </c>
      <c r="V2856" s="19" t="n">
        <f aca="false">VLOOKUP(поверки!$T2856,'Акты п-п'!$C$5:$I$57,3,FALSE())</f>
        <v>45772</v>
      </c>
      <c r="W2856" s="17" t="str">
        <f aca="false">VLOOKUP(поверки!$T2856,'Акты п-п'!$C$5:$I$57,5,FALSE())</f>
        <v>Кадыков П.Ю.</v>
      </c>
      <c r="X2856" s="17" t="n">
        <f aca="false">поверки!$G2856-поверки!$U2856</f>
        <v>4</v>
      </c>
      <c r="Y2856" s="17" t="n">
        <f aca="false">поверки!$V2856-поверки!$G2856</f>
        <v>0</v>
      </c>
      <c r="Z2856" s="17" t="str">
        <f aca="false">CONCATENATE(поверки!$Q2856," ",поверки!$S2856," номер ",поверки!$H2856)</f>
        <v>Преобразователь давления 3051S2CD1 номер 0201418</v>
      </c>
    </row>
    <row r="2857" customFormat="false" ht="17.9" hidden="true" customHeight="false" outlineLevel="0" collapsed="false">
      <c r="B2857" s="21" t="s">
        <v>6063</v>
      </c>
      <c r="C2857" s="22" t="s">
        <v>30</v>
      </c>
      <c r="D2857" s="22" t="s">
        <v>31</v>
      </c>
      <c r="E2857" s="22"/>
      <c r="F2857" s="22" t="s">
        <v>5884</v>
      </c>
      <c r="G2857" s="23" t="n">
        <v>45772</v>
      </c>
      <c r="H2857" s="22" t="s">
        <v>6165</v>
      </c>
      <c r="I2857" s="22"/>
      <c r="J2857" s="22" t="s">
        <v>34</v>
      </c>
      <c r="K2857" s="22" t="s">
        <v>35</v>
      </c>
      <c r="L2857" s="24" t="s">
        <v>6166</v>
      </c>
      <c r="M2857" s="17" t="str">
        <f aca="false">IF(COUNTIF(поверки!$H$6:$H$3175,поверки!$H2857)&gt;1,"Дубликат","")</f>
        <v/>
      </c>
      <c r="N2857" s="17" t="str">
        <f aca="false">IF(COUNTIF(поверки!$L$6:$L$3175,поверки!$L2857)&gt;1,"Дубликат","")</f>
        <v/>
      </c>
      <c r="O2857" s="18" t="n">
        <v>2852</v>
      </c>
      <c r="P2857" s="17" t="str">
        <f aca="false">CONCATENATE(TEXT(MONTH(поверки!$G2857),"00"),"/",TEXT(поверки!$O2857,"000"), "/",TEXT(YEAR(поверки!$G2857)-2000,"00"))</f>
        <v>04/2852/25</v>
      </c>
      <c r="Q2857" s="17" t="str">
        <f aca="false">VLOOKUP(поверки!$F2857,'соответстиви ОТ типу'!$K$4:$M$344,2,FALSE())</f>
        <v>Преобразователь давления</v>
      </c>
      <c r="R2857" s="17" t="s">
        <v>37</v>
      </c>
      <c r="S2857" s="17" t="s">
        <v>5887</v>
      </c>
      <c r="T2857" s="17" t="n">
        <v>7</v>
      </c>
      <c r="U2857" s="19" t="n">
        <f aca="false">VLOOKUP(поверки!$T2857,'Акты п-п'!$C$5:$I$57,2,FALSE())</f>
        <v>45768</v>
      </c>
      <c r="V2857" s="19" t="n">
        <f aca="false">VLOOKUP(поверки!$T2857,'Акты п-п'!$C$5:$I$57,3,FALSE())</f>
        <v>45772</v>
      </c>
      <c r="W2857" s="17" t="str">
        <f aca="false">VLOOKUP(поверки!$T2857,'Акты п-п'!$C$5:$I$57,5,FALSE())</f>
        <v>Кадыков П.Ю.</v>
      </c>
      <c r="X2857" s="17" t="n">
        <f aca="false">поверки!$G2857-поверки!$U2857</f>
        <v>4</v>
      </c>
      <c r="Y2857" s="17" t="n">
        <f aca="false">поверки!$V2857-поверки!$G2857</f>
        <v>0</v>
      </c>
      <c r="Z2857" s="17" t="str">
        <f aca="false">CONCATENATE(поверки!$Q2857," ",поверки!$S2857," номер ",поверки!$H2857)</f>
        <v>Преобразователь давления IPT-10 номер 23493461</v>
      </c>
    </row>
    <row r="2858" customFormat="false" ht="17.9" hidden="true" customHeight="false" outlineLevel="0" collapsed="false">
      <c r="B2858" s="21" t="s">
        <v>6063</v>
      </c>
      <c r="C2858" s="22" t="s">
        <v>30</v>
      </c>
      <c r="D2858" s="22" t="s">
        <v>31</v>
      </c>
      <c r="E2858" s="22"/>
      <c r="F2858" s="22" t="s">
        <v>199</v>
      </c>
      <c r="G2858" s="23" t="n">
        <v>45772</v>
      </c>
      <c r="H2858" s="22" t="s">
        <v>6167</v>
      </c>
      <c r="I2858" s="22"/>
      <c r="J2858" s="22" t="s">
        <v>34</v>
      </c>
      <c r="K2858" s="22" t="s">
        <v>35</v>
      </c>
      <c r="L2858" s="24" t="s">
        <v>6168</v>
      </c>
      <c r="M2858" s="17" t="str">
        <f aca="false">IF(COUNTIF(поверки!$H$6:$H$3175,поверки!$H2858)&gt;1,"Дубликат","")</f>
        <v/>
      </c>
      <c r="N2858" s="17" t="str">
        <f aca="false">IF(COUNTIF(поверки!$L$6:$L$3175,поверки!$L2858)&gt;1,"Дубликат","")</f>
        <v/>
      </c>
      <c r="O2858" s="18" t="n">
        <v>2853</v>
      </c>
      <c r="P2858" s="17" t="str">
        <f aca="false">CONCATENATE(TEXT(MONTH(поверки!$G2858),"00"),"/",TEXT(поверки!$O2858,"000"), "/",TEXT(YEAR(поверки!$G2858)-2000,"00"))</f>
        <v>04/2853/25</v>
      </c>
      <c r="Q2858" s="17" t="str">
        <f aca="false">VLOOKUP(поверки!$F2858,'соответстиви ОТ типу'!$K$4:$M$344,2,FALSE())</f>
        <v>Преобразователь давления</v>
      </c>
      <c r="R2858" s="17" t="s">
        <v>37</v>
      </c>
      <c r="S2858" s="17" t="s">
        <v>1817</v>
      </c>
      <c r="T2858" s="17" t="n">
        <v>7</v>
      </c>
      <c r="U2858" s="19" t="n">
        <f aca="false">VLOOKUP(поверки!$T2858,'Акты п-п'!$C$5:$I$57,2,FALSE())</f>
        <v>45768</v>
      </c>
      <c r="V2858" s="19" t="n">
        <f aca="false">VLOOKUP(поверки!$T2858,'Акты п-п'!$C$5:$I$57,3,FALSE())</f>
        <v>45772</v>
      </c>
      <c r="W2858" s="17" t="str">
        <f aca="false">VLOOKUP(поверки!$T2858,'Акты п-п'!$C$5:$I$57,5,FALSE())</f>
        <v>Кадыков П.Ю.</v>
      </c>
      <c r="X2858" s="17" t="n">
        <f aca="false">поверки!$G2858-поверки!$U2858</f>
        <v>4</v>
      </c>
      <c r="Y2858" s="17" t="n">
        <f aca="false">поверки!$V2858-поверки!$G2858</f>
        <v>0</v>
      </c>
      <c r="Z2858" s="17" t="str">
        <f aca="false">CONCATENATE(поверки!$Q2858," ",поверки!$S2858," номер ",поверки!$H2858)</f>
        <v>Преобразователь давления Метран-150TGR номер 0001200752</v>
      </c>
    </row>
    <row r="2859" customFormat="false" ht="17.9" hidden="true" customHeight="false" outlineLevel="0" collapsed="false">
      <c r="B2859" s="21" t="s">
        <v>6063</v>
      </c>
      <c r="C2859" s="22" t="s">
        <v>30</v>
      </c>
      <c r="D2859" s="22" t="s">
        <v>31</v>
      </c>
      <c r="E2859" s="22"/>
      <c r="F2859" s="22" t="s">
        <v>2095</v>
      </c>
      <c r="G2859" s="23" t="n">
        <v>45772</v>
      </c>
      <c r="H2859" s="22" t="s">
        <v>6169</v>
      </c>
      <c r="I2859" s="22"/>
      <c r="J2859" s="22" t="s">
        <v>34</v>
      </c>
      <c r="K2859" s="22" t="s">
        <v>35</v>
      </c>
      <c r="L2859" s="24" t="s">
        <v>6170</v>
      </c>
      <c r="M2859" s="17" t="str">
        <f aca="false">IF(COUNTIF(поверки!$H$6:$H$3175,поверки!$H2859)&gt;1,"Дубликат","")</f>
        <v/>
      </c>
      <c r="N2859" s="17" t="str">
        <f aca="false">IF(COUNTIF(поверки!$L$6:$L$3175,поверки!$L2859)&gt;1,"Дубликат","")</f>
        <v/>
      </c>
      <c r="O2859" s="18" t="n">
        <v>2854</v>
      </c>
      <c r="P2859" s="17" t="str">
        <f aca="false">CONCATENATE(TEXT(MONTH(поверки!$G2859),"00"),"/",TEXT(поверки!$O2859,"000"), "/",TEXT(YEAR(поверки!$G2859)-2000,"00"))</f>
        <v>04/2854/25</v>
      </c>
      <c r="Q2859" s="17" t="str">
        <f aca="false">VLOOKUP(поверки!$F2859,'соответстиви ОТ типу'!$K$4:$M$344,2,FALSE())</f>
        <v>Преобразователь давления</v>
      </c>
      <c r="R2859" s="17" t="s">
        <v>37</v>
      </c>
      <c r="S2859" s="17" t="s">
        <v>2774</v>
      </c>
      <c r="T2859" s="17" t="n">
        <v>7</v>
      </c>
      <c r="U2859" s="19" t="n">
        <f aca="false">VLOOKUP(поверки!$T2859,'Акты п-п'!$C$5:$I$57,2,FALSE())</f>
        <v>45768</v>
      </c>
      <c r="V2859" s="19" t="n">
        <f aca="false">VLOOKUP(поверки!$T2859,'Акты п-п'!$C$5:$I$57,3,FALSE())</f>
        <v>45772</v>
      </c>
      <c r="W2859" s="17" t="str">
        <f aca="false">VLOOKUP(поверки!$T2859,'Акты п-п'!$C$5:$I$57,5,FALSE())</f>
        <v>Кадыков П.Ю.</v>
      </c>
      <c r="X2859" s="17" t="n">
        <f aca="false">поверки!$G2859-поверки!$U2859</f>
        <v>4</v>
      </c>
      <c r="Y2859" s="17" t="n">
        <f aca="false">поверки!$V2859-поверки!$G2859</f>
        <v>0</v>
      </c>
      <c r="Z2859" s="17" t="str">
        <f aca="false">CONCATENATE(поверки!$Q2859," ",поверки!$S2859," номер ",поверки!$H2859)</f>
        <v>Преобразователь давления Метран-150TG номер 1431430</v>
      </c>
    </row>
    <row r="2860" customFormat="false" ht="17.9" hidden="true" customHeight="false" outlineLevel="0" collapsed="false">
      <c r="B2860" s="21" t="s">
        <v>6063</v>
      </c>
      <c r="C2860" s="22" t="s">
        <v>30</v>
      </c>
      <c r="D2860" s="22" t="s">
        <v>31</v>
      </c>
      <c r="E2860" s="22"/>
      <c r="F2860" s="22" t="s">
        <v>207</v>
      </c>
      <c r="G2860" s="23" t="n">
        <v>45772</v>
      </c>
      <c r="H2860" s="22" t="s">
        <v>6171</v>
      </c>
      <c r="I2860" s="22"/>
      <c r="J2860" s="22" t="s">
        <v>34</v>
      </c>
      <c r="K2860" s="22" t="s">
        <v>35</v>
      </c>
      <c r="L2860" s="24" t="s">
        <v>6172</v>
      </c>
      <c r="M2860" s="17" t="str">
        <f aca="false">IF(COUNTIF(поверки!$H$6:$H$3175,поверки!$H2860)&gt;1,"Дубликат","")</f>
        <v/>
      </c>
      <c r="N2860" s="17" t="str">
        <f aca="false">IF(COUNTIF(поверки!$L$6:$L$3175,поверки!$L2860)&gt;1,"Дубликат","")</f>
        <v/>
      </c>
      <c r="O2860" s="18" t="n">
        <v>2855</v>
      </c>
      <c r="P2860" s="17" t="str">
        <f aca="false">CONCATENATE(TEXT(MONTH(поверки!$G2860),"00"),"/",TEXT(поверки!$O2860,"000"), "/",TEXT(YEAR(поверки!$G2860)-2000,"00"))</f>
        <v>04/2855/25</v>
      </c>
      <c r="Q2860" s="17" t="str">
        <f aca="false">VLOOKUP(поверки!$F2860,'соответстиви ОТ типу'!$K$4:$M$344,2,FALSE())</f>
        <v>Преобразователь давления</v>
      </c>
      <c r="R2860" s="17" t="s">
        <v>37</v>
      </c>
      <c r="S2860" s="17" t="s">
        <v>65</v>
      </c>
      <c r="T2860" s="17" t="n">
        <v>7</v>
      </c>
      <c r="U2860" s="19" t="n">
        <f aca="false">VLOOKUP(поверки!$T2860,'Акты п-п'!$C$5:$I$57,2,FALSE())</f>
        <v>45768</v>
      </c>
      <c r="V2860" s="19" t="n">
        <f aca="false">VLOOKUP(поверки!$T2860,'Акты п-п'!$C$5:$I$57,3,FALSE())</f>
        <v>45772</v>
      </c>
      <c r="W2860" s="17" t="str">
        <f aca="false">VLOOKUP(поверки!$T2860,'Акты п-п'!$C$5:$I$57,5,FALSE())</f>
        <v>Кадыков П.Ю.</v>
      </c>
      <c r="X2860" s="17" t="n">
        <f aca="false">поверки!$G2860-поверки!$U2860</f>
        <v>4</v>
      </c>
      <c r="Y2860" s="17" t="n">
        <f aca="false">поверки!$V2860-поверки!$G2860</f>
        <v>0</v>
      </c>
      <c r="Z2860" s="17" t="str">
        <f aca="false">CONCATENATE(поверки!$Q2860," ",поверки!$S2860," номер ",поверки!$H2860)</f>
        <v>Преобразователь давления EJX 530A номер 91J622058</v>
      </c>
    </row>
    <row r="2861" customFormat="false" ht="17.9" hidden="true" customHeight="false" outlineLevel="0" collapsed="false">
      <c r="B2861" s="21" t="s">
        <v>6063</v>
      </c>
      <c r="C2861" s="22" t="s">
        <v>30</v>
      </c>
      <c r="D2861" s="22" t="s">
        <v>31</v>
      </c>
      <c r="E2861" s="22"/>
      <c r="F2861" s="22" t="s">
        <v>216</v>
      </c>
      <c r="G2861" s="23" t="n">
        <v>45772</v>
      </c>
      <c r="H2861" s="22" t="s">
        <v>6173</v>
      </c>
      <c r="I2861" s="22"/>
      <c r="J2861" s="22" t="s">
        <v>34</v>
      </c>
      <c r="K2861" s="22" t="s">
        <v>35</v>
      </c>
      <c r="L2861" s="24" t="s">
        <v>6174</v>
      </c>
      <c r="M2861" s="17" t="str">
        <f aca="false">IF(COUNTIF(поверки!$H$6:$H$3175,поверки!$H2861)&gt;1,"Дубликат","")</f>
        <v/>
      </c>
      <c r="N2861" s="17" t="str">
        <f aca="false">IF(COUNTIF(поверки!$L$6:$L$3175,поверки!$L2861)&gt;1,"Дубликат","")</f>
        <v/>
      </c>
      <c r="O2861" s="18" t="n">
        <v>2856</v>
      </c>
      <c r="P2861" s="17" t="str">
        <f aca="false">CONCATENATE(TEXT(MONTH(поверки!$G2861),"00"),"/",TEXT(поверки!$O2861,"000"), "/",TEXT(YEAR(поверки!$G2861)-2000,"00"))</f>
        <v>04/2856/25</v>
      </c>
      <c r="Q2861" s="17" t="str">
        <f aca="false">VLOOKUP(поверки!$F2861,'соответстиви ОТ типу'!$K$4:$M$344,2,FALSE())</f>
        <v>Преобразователь давления</v>
      </c>
      <c r="R2861" s="17" t="s">
        <v>37</v>
      </c>
      <c r="S2861" s="17" t="s">
        <v>6175</v>
      </c>
      <c r="T2861" s="17" t="n">
        <v>7</v>
      </c>
      <c r="U2861" s="19" t="n">
        <f aca="false">VLOOKUP(поверки!$T2861,'Акты п-п'!$C$5:$I$57,2,FALSE())</f>
        <v>45768</v>
      </c>
      <c r="V2861" s="19" t="n">
        <f aca="false">VLOOKUP(поверки!$T2861,'Акты п-п'!$C$5:$I$57,3,FALSE())</f>
        <v>45772</v>
      </c>
      <c r="W2861" s="17" t="str">
        <f aca="false">VLOOKUP(поверки!$T2861,'Акты п-п'!$C$5:$I$57,5,FALSE())</f>
        <v>Кадыков П.Ю.</v>
      </c>
      <c r="X2861" s="17" t="n">
        <f aca="false">поверки!$G2861-поверки!$U2861</f>
        <v>4</v>
      </c>
      <c r="Y2861" s="17" t="n">
        <f aca="false">поверки!$V2861-поверки!$G2861</f>
        <v>0</v>
      </c>
      <c r="Z2861" s="17" t="str">
        <f aca="false">CONCATENATE(поверки!$Q2861," ",поверки!$S2861," номер ",поверки!$H2861)</f>
        <v>Преобразователь давления Cerabar Т,PMC131 номер M609C501052</v>
      </c>
    </row>
    <row r="2862" customFormat="false" ht="17.9" hidden="true" customHeight="false" outlineLevel="0" collapsed="false">
      <c r="B2862" s="21" t="s">
        <v>6063</v>
      </c>
      <c r="C2862" s="22" t="s">
        <v>30</v>
      </c>
      <c r="D2862" s="22" t="s">
        <v>31</v>
      </c>
      <c r="E2862" s="22"/>
      <c r="F2862" s="22" t="s">
        <v>216</v>
      </c>
      <c r="G2862" s="23" t="n">
        <v>45772</v>
      </c>
      <c r="H2862" s="22" t="s">
        <v>6176</v>
      </c>
      <c r="I2862" s="22"/>
      <c r="J2862" s="22" t="s">
        <v>34</v>
      </c>
      <c r="K2862" s="22" t="s">
        <v>35</v>
      </c>
      <c r="L2862" s="24" t="s">
        <v>6177</v>
      </c>
      <c r="M2862" s="17" t="str">
        <f aca="false">IF(COUNTIF(поверки!$H$6:$H$3175,поверки!$H2862)&gt;1,"Дубликат","")</f>
        <v/>
      </c>
      <c r="N2862" s="17" t="str">
        <f aca="false">IF(COUNTIF(поверки!$L$6:$L$3175,поверки!$L2862)&gt;1,"Дубликат","")</f>
        <v/>
      </c>
      <c r="O2862" s="18" t="n">
        <v>2857</v>
      </c>
      <c r="P2862" s="17" t="str">
        <f aca="false">CONCATENATE(TEXT(MONTH(поверки!$G2862),"00"),"/",TEXT(поверки!$O2862,"000"), "/",TEXT(YEAR(поверки!$G2862)-2000,"00"))</f>
        <v>04/2857/25</v>
      </c>
      <c r="Q2862" s="17" t="str">
        <f aca="false">VLOOKUP(поверки!$F2862,'соответстиви ОТ типу'!$K$4:$M$344,2,FALSE())</f>
        <v>Преобразователь давления</v>
      </c>
      <c r="R2862" s="17" t="s">
        <v>37</v>
      </c>
      <c r="S2862" s="17" t="s">
        <v>6175</v>
      </c>
      <c r="T2862" s="17" t="n">
        <v>7</v>
      </c>
      <c r="U2862" s="19" t="n">
        <f aca="false">VLOOKUP(поверки!$T2862,'Акты п-п'!$C$5:$I$57,2,FALSE())</f>
        <v>45768</v>
      </c>
      <c r="V2862" s="19" t="n">
        <f aca="false">VLOOKUP(поверки!$T2862,'Акты п-п'!$C$5:$I$57,3,FALSE())</f>
        <v>45772</v>
      </c>
      <c r="W2862" s="17" t="str">
        <f aca="false">VLOOKUP(поверки!$T2862,'Акты п-п'!$C$5:$I$57,5,FALSE())</f>
        <v>Кадыков П.Ю.</v>
      </c>
      <c r="X2862" s="17" t="n">
        <f aca="false">поверки!$G2862-поверки!$U2862</f>
        <v>4</v>
      </c>
      <c r="Y2862" s="17" t="n">
        <f aca="false">поверки!$V2862-поверки!$G2862</f>
        <v>0</v>
      </c>
      <c r="Z2862" s="17" t="str">
        <f aca="false">CONCATENATE(поверки!$Q2862," ",поверки!$S2862," номер ",поверки!$H2862)</f>
        <v>Преобразователь давления Cerabar Т,PMC131 номер M609C901052</v>
      </c>
    </row>
    <row r="2863" customFormat="false" ht="17.9" hidden="true" customHeight="false" outlineLevel="0" collapsed="false">
      <c r="B2863" s="21" t="s">
        <v>6063</v>
      </c>
      <c r="C2863" s="22" t="s">
        <v>30</v>
      </c>
      <c r="D2863" s="22" t="s">
        <v>31</v>
      </c>
      <c r="E2863" s="22"/>
      <c r="F2863" s="22" t="s">
        <v>216</v>
      </c>
      <c r="G2863" s="23" t="n">
        <v>45772</v>
      </c>
      <c r="H2863" s="22" t="s">
        <v>6178</v>
      </c>
      <c r="I2863" s="22"/>
      <c r="J2863" s="22" t="s">
        <v>34</v>
      </c>
      <c r="K2863" s="22" t="s">
        <v>35</v>
      </c>
      <c r="L2863" s="24" t="s">
        <v>6179</v>
      </c>
      <c r="M2863" s="17" t="str">
        <f aca="false">IF(COUNTIF(поверки!$H$6:$H$3175,поверки!$H2863)&gt;1,"Дубликат","")</f>
        <v/>
      </c>
      <c r="N2863" s="17" t="str">
        <f aca="false">IF(COUNTIF(поверки!$L$6:$L$3175,поверки!$L2863)&gt;1,"Дубликат","")</f>
        <v/>
      </c>
      <c r="O2863" s="18" t="n">
        <v>2858</v>
      </c>
      <c r="P2863" s="17" t="str">
        <f aca="false">CONCATENATE(TEXT(MONTH(поверки!$G2863),"00"),"/",TEXT(поверки!$O2863,"000"), "/",TEXT(YEAR(поверки!$G2863)-2000,"00"))</f>
        <v>04/2858/25</v>
      </c>
      <c r="Q2863" s="17" t="str">
        <f aca="false">VLOOKUP(поверки!$F2863,'соответстиви ОТ типу'!$K$4:$M$344,2,FALSE())</f>
        <v>Преобразователь давления</v>
      </c>
      <c r="R2863" s="17" t="s">
        <v>37</v>
      </c>
      <c r="S2863" s="17" t="s">
        <v>6175</v>
      </c>
      <c r="T2863" s="17" t="n">
        <v>7</v>
      </c>
      <c r="U2863" s="19" t="n">
        <f aca="false">VLOOKUP(поверки!$T2863,'Акты п-п'!$C$5:$I$57,2,FALSE())</f>
        <v>45768</v>
      </c>
      <c r="V2863" s="19" t="n">
        <f aca="false">VLOOKUP(поверки!$T2863,'Акты п-п'!$C$5:$I$57,3,FALSE())</f>
        <v>45772</v>
      </c>
      <c r="W2863" s="17" t="str">
        <f aca="false">VLOOKUP(поверки!$T2863,'Акты п-п'!$C$5:$I$57,5,FALSE())</f>
        <v>Кадыков П.Ю.</v>
      </c>
      <c r="X2863" s="17" t="n">
        <f aca="false">поверки!$G2863-поверки!$U2863</f>
        <v>4</v>
      </c>
      <c r="Y2863" s="17" t="n">
        <f aca="false">поверки!$V2863-поверки!$G2863</f>
        <v>0</v>
      </c>
      <c r="Z2863" s="17" t="str">
        <f aca="false">CONCATENATE(поверки!$Q2863," ",поверки!$S2863," номер ",поверки!$H2863)</f>
        <v>Преобразователь давления Cerabar Т,PMC131 номер HA12D501052</v>
      </c>
    </row>
    <row r="2864" customFormat="false" ht="17.9" hidden="true" customHeight="false" outlineLevel="0" collapsed="false">
      <c r="B2864" s="21" t="s">
        <v>6063</v>
      </c>
      <c r="C2864" s="22" t="s">
        <v>30</v>
      </c>
      <c r="D2864" s="22" t="s">
        <v>31</v>
      </c>
      <c r="E2864" s="22"/>
      <c r="F2864" s="22" t="s">
        <v>216</v>
      </c>
      <c r="G2864" s="23" t="n">
        <v>45772</v>
      </c>
      <c r="H2864" s="22" t="s">
        <v>6180</v>
      </c>
      <c r="I2864" s="22"/>
      <c r="J2864" s="22" t="s">
        <v>34</v>
      </c>
      <c r="K2864" s="22" t="s">
        <v>35</v>
      </c>
      <c r="L2864" s="24" t="s">
        <v>6181</v>
      </c>
      <c r="M2864" s="17" t="str">
        <f aca="false">IF(COUNTIF(поверки!$H$6:$H$3175,поверки!$H2864)&gt;1,"Дубликат","")</f>
        <v/>
      </c>
      <c r="N2864" s="17" t="str">
        <f aca="false">IF(COUNTIF(поверки!$L$6:$L$3175,поверки!$L2864)&gt;1,"Дубликат","")</f>
        <v/>
      </c>
      <c r="O2864" s="18" t="n">
        <v>2859</v>
      </c>
      <c r="P2864" s="17" t="str">
        <f aca="false">CONCATENATE(TEXT(MONTH(поверки!$G2864),"00"),"/",TEXT(поверки!$O2864,"000"), "/",TEXT(YEAR(поверки!$G2864)-2000,"00"))</f>
        <v>04/2859/25</v>
      </c>
      <c r="Q2864" s="17" t="str">
        <f aca="false">VLOOKUP(поверки!$F2864,'соответстиви ОТ типу'!$K$4:$M$344,2,FALSE())</f>
        <v>Преобразователь давления</v>
      </c>
      <c r="R2864" s="17" t="s">
        <v>37</v>
      </c>
      <c r="S2864" s="17" t="s">
        <v>6175</v>
      </c>
      <c r="T2864" s="17" t="n">
        <v>7</v>
      </c>
      <c r="U2864" s="19" t="n">
        <f aca="false">VLOOKUP(поверки!$T2864,'Акты п-п'!$C$5:$I$57,2,FALSE())</f>
        <v>45768</v>
      </c>
      <c r="V2864" s="19" t="n">
        <f aca="false">VLOOKUP(поверки!$T2864,'Акты п-п'!$C$5:$I$57,3,FALSE())</f>
        <v>45772</v>
      </c>
      <c r="W2864" s="17" t="str">
        <f aca="false">VLOOKUP(поверки!$T2864,'Акты п-п'!$C$5:$I$57,5,FALSE())</f>
        <v>Кадыков П.Ю.</v>
      </c>
      <c r="X2864" s="17" t="n">
        <f aca="false">поверки!$G2864-поверки!$U2864</f>
        <v>4</v>
      </c>
      <c r="Y2864" s="17" t="n">
        <f aca="false">поверки!$V2864-поверки!$G2864</f>
        <v>0</v>
      </c>
      <c r="Z2864" s="17" t="str">
        <f aca="false">CONCATENATE(поверки!$Q2864," ",поверки!$S2864," номер ",поверки!$H2864)</f>
        <v>Преобразователь давления Cerabar Т,PMC131 номер M609C701052</v>
      </c>
    </row>
    <row r="2865" customFormat="false" ht="17.9" hidden="true" customHeight="false" outlineLevel="0" collapsed="false">
      <c r="B2865" s="21" t="s">
        <v>6063</v>
      </c>
      <c r="C2865" s="22" t="s">
        <v>30</v>
      </c>
      <c r="D2865" s="22" t="s">
        <v>31</v>
      </c>
      <c r="E2865" s="22"/>
      <c r="F2865" s="22" t="s">
        <v>2761</v>
      </c>
      <c r="G2865" s="23" t="n">
        <v>45772</v>
      </c>
      <c r="H2865" s="22" t="s">
        <v>6182</v>
      </c>
      <c r="I2865" s="22"/>
      <c r="J2865" s="22" t="s">
        <v>34</v>
      </c>
      <c r="K2865" s="22" t="s">
        <v>35</v>
      </c>
      <c r="L2865" s="24" t="s">
        <v>6183</v>
      </c>
      <c r="M2865" s="17" t="str">
        <f aca="false">IF(COUNTIF(поверки!$H$6:$H$3175,поверки!$H2865)&gt;1,"Дубликат","")</f>
        <v/>
      </c>
      <c r="N2865" s="17" t="str">
        <f aca="false">IF(COUNTIF(поверки!$L$6:$L$3175,поверки!$L2865)&gt;1,"Дубликат","")</f>
        <v/>
      </c>
      <c r="O2865" s="18" t="n">
        <v>2860</v>
      </c>
      <c r="P2865" s="17" t="str">
        <f aca="false">CONCATENATE(TEXT(MONTH(поверки!$G2865),"00"),"/",TEXT(поверки!$O2865,"000"), "/",TEXT(YEAR(поверки!$G2865)-2000,"00"))</f>
        <v>04/2860/25</v>
      </c>
      <c r="Q2865" s="17" t="str">
        <f aca="false">VLOOKUP(поверки!$F2865,'соответстиви ОТ типу'!$K$4:$M$344,2,FALSE())</f>
        <v>Преобразователь давления</v>
      </c>
      <c r="R2865" s="17" t="s">
        <v>37</v>
      </c>
      <c r="S2865" s="17" t="s">
        <v>6184</v>
      </c>
      <c r="T2865" s="17" t="n">
        <v>7</v>
      </c>
      <c r="U2865" s="19" t="n">
        <f aca="false">VLOOKUP(поверки!$T2865,'Акты п-п'!$C$5:$I$57,2,FALSE())</f>
        <v>45768</v>
      </c>
      <c r="V2865" s="19" t="n">
        <f aca="false">VLOOKUP(поверки!$T2865,'Акты п-п'!$C$5:$I$57,3,FALSE())</f>
        <v>45772</v>
      </c>
      <c r="W2865" s="17" t="str">
        <f aca="false">VLOOKUP(поверки!$T2865,'Акты п-п'!$C$5:$I$57,5,FALSE())</f>
        <v>Кадыков П.Ю.</v>
      </c>
      <c r="X2865" s="17" t="n">
        <f aca="false">поверки!$G2865-поверки!$U2865</f>
        <v>4</v>
      </c>
      <c r="Y2865" s="17" t="n">
        <f aca="false">поверки!$V2865-поверки!$G2865</f>
        <v>0</v>
      </c>
      <c r="Z2865" s="17" t="str">
        <f aca="false">CONCATENATE(поверки!$Q2865," ",поверки!$S2865," номер ",поверки!$H2865)</f>
        <v>Преобразователь давления APC-2000 номер 02133785</v>
      </c>
    </row>
    <row r="2866" customFormat="false" ht="17.9" hidden="true" customHeight="false" outlineLevel="0" collapsed="false">
      <c r="B2866" s="21" t="s">
        <v>6063</v>
      </c>
      <c r="C2866" s="22" t="s">
        <v>30</v>
      </c>
      <c r="D2866" s="22" t="s">
        <v>31</v>
      </c>
      <c r="E2866" s="22"/>
      <c r="F2866" s="22" t="s">
        <v>2761</v>
      </c>
      <c r="G2866" s="23" t="n">
        <v>45772</v>
      </c>
      <c r="H2866" s="22" t="s">
        <v>6185</v>
      </c>
      <c r="I2866" s="22"/>
      <c r="J2866" s="22" t="s">
        <v>34</v>
      </c>
      <c r="K2866" s="22" t="s">
        <v>35</v>
      </c>
      <c r="L2866" s="24" t="s">
        <v>6186</v>
      </c>
      <c r="M2866" s="17" t="str">
        <f aca="false">IF(COUNTIF(поверки!$H$6:$H$3175,поверки!$H2866)&gt;1,"Дубликат","")</f>
        <v/>
      </c>
      <c r="N2866" s="17" t="str">
        <f aca="false">IF(COUNTIF(поверки!$L$6:$L$3175,поверки!$L2866)&gt;1,"Дубликат","")</f>
        <v/>
      </c>
      <c r="O2866" s="18" t="n">
        <v>2861</v>
      </c>
      <c r="P2866" s="17" t="str">
        <f aca="false">CONCATENATE(TEXT(MONTH(поверки!$G2866),"00"),"/",TEXT(поверки!$O2866,"000"), "/",TEXT(YEAR(поверки!$G2866)-2000,"00"))</f>
        <v>04/2861/25</v>
      </c>
      <c r="Q2866" s="17" t="str">
        <f aca="false">VLOOKUP(поверки!$F2866,'соответстиви ОТ типу'!$K$4:$M$344,2,FALSE())</f>
        <v>Преобразователь давления</v>
      </c>
      <c r="R2866" s="17" t="s">
        <v>42</v>
      </c>
      <c r="S2866" s="17" t="s">
        <v>6187</v>
      </c>
      <c r="T2866" s="17" t="n">
        <v>7</v>
      </c>
      <c r="U2866" s="19" t="n">
        <f aca="false">VLOOKUP(поверки!$T2866,'Акты п-п'!$C$5:$I$57,2,FALSE())</f>
        <v>45768</v>
      </c>
      <c r="V2866" s="19" t="n">
        <f aca="false">VLOOKUP(поверки!$T2866,'Акты п-п'!$C$5:$I$57,3,FALSE())</f>
        <v>45772</v>
      </c>
      <c r="W2866" s="17" t="str">
        <f aca="false">VLOOKUP(поверки!$T2866,'Акты п-п'!$C$5:$I$57,5,FALSE())</f>
        <v>Кадыков П.Ю.</v>
      </c>
      <c r="X2866" s="17" t="n">
        <f aca="false">поверки!$G2866-поверки!$U2866</f>
        <v>4</v>
      </c>
      <c r="Y2866" s="17" t="n">
        <f aca="false">поверки!$V2866-поверки!$G2866</f>
        <v>0</v>
      </c>
      <c r="Z2866" s="17" t="str">
        <f aca="false">CONCATENATE(поверки!$Q2866," ",поверки!$S2866," номер ",поверки!$H2866)</f>
        <v>Преобразователь давления APC-2200 номер 02133783</v>
      </c>
    </row>
    <row r="2867" customFormat="false" ht="17.9" hidden="true" customHeight="false" outlineLevel="0" collapsed="false">
      <c r="B2867" s="21" t="s">
        <v>6063</v>
      </c>
      <c r="C2867" s="22" t="s">
        <v>30</v>
      </c>
      <c r="D2867" s="22" t="s">
        <v>31</v>
      </c>
      <c r="E2867" s="22"/>
      <c r="F2867" s="22" t="s">
        <v>266</v>
      </c>
      <c r="G2867" s="23" t="n">
        <v>45772</v>
      </c>
      <c r="H2867" s="22" t="s">
        <v>6188</v>
      </c>
      <c r="I2867" s="22"/>
      <c r="J2867" s="22" t="s">
        <v>34</v>
      </c>
      <c r="K2867" s="22" t="s">
        <v>35</v>
      </c>
      <c r="L2867" s="24" t="s">
        <v>6189</v>
      </c>
      <c r="M2867" s="17" t="str">
        <f aca="false">IF(COUNTIF(поверки!$H$6:$H$3175,поверки!$H2867)&gt;1,"Дубликат","")</f>
        <v/>
      </c>
      <c r="N2867" s="17" t="str">
        <f aca="false">IF(COUNTIF(поверки!$L$6:$L$3175,поверки!$L2867)&gt;1,"Дубликат","")</f>
        <v/>
      </c>
      <c r="O2867" s="18" t="n">
        <v>2862</v>
      </c>
      <c r="P2867" s="17" t="str">
        <f aca="false">CONCATENATE(TEXT(MONTH(поверки!$G2867),"00"),"/",TEXT(поверки!$O2867,"000"), "/",TEXT(YEAR(поверки!$G2867)-2000,"00"))</f>
        <v>04/2862/25</v>
      </c>
      <c r="Q2867" s="17" t="str">
        <f aca="false">VLOOKUP(поверки!$F2867,'соответстиви ОТ типу'!$K$4:$M$344,2,FALSE())</f>
        <v>Преобразователь давления</v>
      </c>
      <c r="R2867" s="17" t="s">
        <v>42</v>
      </c>
      <c r="S2867" s="17" t="s">
        <v>65</v>
      </c>
      <c r="T2867" s="17" t="n">
        <v>7</v>
      </c>
      <c r="U2867" s="19" t="n">
        <f aca="false">VLOOKUP(поверки!$T2867,'Акты п-п'!$C$5:$I$57,2,FALSE())</f>
        <v>45768</v>
      </c>
      <c r="V2867" s="19" t="n">
        <f aca="false">VLOOKUP(поверки!$T2867,'Акты п-п'!$C$5:$I$57,3,FALSE())</f>
        <v>45772</v>
      </c>
      <c r="W2867" s="17" t="str">
        <f aca="false">VLOOKUP(поверки!$T2867,'Акты п-п'!$C$5:$I$57,5,FALSE())</f>
        <v>Кадыков П.Ю.</v>
      </c>
      <c r="X2867" s="17" t="n">
        <f aca="false">поверки!$G2867-поверки!$U2867</f>
        <v>4</v>
      </c>
      <c r="Y2867" s="17" t="n">
        <f aca="false">поверки!$V2867-поверки!$G2867</f>
        <v>0</v>
      </c>
      <c r="Z2867" s="17" t="str">
        <f aca="false">CONCATENATE(поверки!$Q2867," ",поверки!$S2867," номер ",поверки!$H2867)</f>
        <v>Преобразователь давления EJX 530A номер 91P716183</v>
      </c>
    </row>
    <row r="2868" customFormat="false" ht="17.9" hidden="true" customHeight="false" outlineLevel="0" collapsed="false">
      <c r="B2868" s="21" t="s">
        <v>6063</v>
      </c>
      <c r="C2868" s="22" t="s">
        <v>30</v>
      </c>
      <c r="D2868" s="22" t="s">
        <v>31</v>
      </c>
      <c r="E2868" s="22"/>
      <c r="F2868" s="22" t="s">
        <v>266</v>
      </c>
      <c r="G2868" s="23" t="n">
        <v>45772</v>
      </c>
      <c r="H2868" s="22" t="s">
        <v>6190</v>
      </c>
      <c r="I2868" s="22"/>
      <c r="J2868" s="22" t="s">
        <v>34</v>
      </c>
      <c r="K2868" s="22" t="s">
        <v>35</v>
      </c>
      <c r="L2868" s="24" t="s">
        <v>6191</v>
      </c>
      <c r="M2868" s="17" t="str">
        <f aca="false">IF(COUNTIF(поверки!$H$6:$H$3175,поверки!$H2868)&gt;1,"Дубликат","")</f>
        <v/>
      </c>
      <c r="N2868" s="17" t="str">
        <f aca="false">IF(COUNTIF(поверки!$L$6:$L$3175,поверки!$L2868)&gt;1,"Дубликат","")</f>
        <v/>
      </c>
      <c r="O2868" s="18" t="n">
        <v>2863</v>
      </c>
      <c r="P2868" s="17" t="str">
        <f aca="false">CONCATENATE(TEXT(MONTH(поверки!$G2868),"00"),"/",TEXT(поверки!$O2868,"000"), "/",TEXT(YEAR(поверки!$G2868)-2000,"00"))</f>
        <v>04/2863/25</v>
      </c>
      <c r="Q2868" s="17" t="str">
        <f aca="false">VLOOKUP(поверки!$F2868,'соответстиви ОТ типу'!$K$4:$M$344,2,FALSE())</f>
        <v>Преобразователь давления</v>
      </c>
      <c r="R2868" s="17" t="s">
        <v>42</v>
      </c>
      <c r="S2868" s="17" t="s">
        <v>65</v>
      </c>
      <c r="T2868" s="17" t="n">
        <v>7</v>
      </c>
      <c r="U2868" s="19" t="n">
        <f aca="false">VLOOKUP(поверки!$T2868,'Акты п-п'!$C$5:$I$57,2,FALSE())</f>
        <v>45768</v>
      </c>
      <c r="V2868" s="19" t="n">
        <f aca="false">VLOOKUP(поверки!$T2868,'Акты п-п'!$C$5:$I$57,3,FALSE())</f>
        <v>45772</v>
      </c>
      <c r="W2868" s="17" t="str">
        <f aca="false">VLOOKUP(поверки!$T2868,'Акты п-п'!$C$5:$I$57,5,FALSE())</f>
        <v>Кадыков П.Ю.</v>
      </c>
      <c r="X2868" s="17" t="n">
        <f aca="false">поверки!$G2868-поверки!$U2868</f>
        <v>4</v>
      </c>
      <c r="Y2868" s="17" t="n">
        <f aca="false">поверки!$V2868-поверки!$G2868</f>
        <v>0</v>
      </c>
      <c r="Z2868" s="17" t="str">
        <f aca="false">CONCATENATE(поверки!$Q2868," ",поверки!$S2868," номер ",поверки!$H2868)</f>
        <v>Преобразователь давления EJX 530A номер 91P716143</v>
      </c>
    </row>
    <row r="2869" customFormat="false" ht="17.9" hidden="true" customHeight="false" outlineLevel="0" collapsed="false">
      <c r="B2869" s="21" t="s">
        <v>6063</v>
      </c>
      <c r="C2869" s="22" t="s">
        <v>30</v>
      </c>
      <c r="D2869" s="22" t="s">
        <v>31</v>
      </c>
      <c r="E2869" s="22"/>
      <c r="F2869" s="22" t="s">
        <v>2078</v>
      </c>
      <c r="G2869" s="23" t="n">
        <v>45772</v>
      </c>
      <c r="H2869" s="22" t="s">
        <v>6192</v>
      </c>
      <c r="I2869" s="22"/>
      <c r="J2869" s="22" t="s">
        <v>34</v>
      </c>
      <c r="K2869" s="22" t="s">
        <v>35</v>
      </c>
      <c r="L2869" s="24" t="s">
        <v>6193</v>
      </c>
      <c r="M2869" s="17" t="str">
        <f aca="false">IF(COUNTIF(поверки!$H$6:$H$3175,поверки!$H2869)&gt;1,"Дубликат","")</f>
        <v/>
      </c>
      <c r="N2869" s="17" t="str">
        <f aca="false">IF(COUNTIF(поверки!$L$6:$L$3175,поверки!$L2869)&gt;1,"Дубликат","")</f>
        <v/>
      </c>
      <c r="O2869" s="18" t="n">
        <v>2864</v>
      </c>
      <c r="P2869" s="17" t="str">
        <f aca="false">CONCATENATE(TEXT(MONTH(поверки!$G2869),"00"),"/",TEXT(поверки!$O2869,"000"), "/",TEXT(YEAR(поверки!$G2869)-2000,"00"))</f>
        <v>04/2864/25</v>
      </c>
      <c r="Q2869" s="17" t="str">
        <f aca="false">VLOOKUP(поверки!$F2869,'соответстиви ОТ типу'!$K$4:$M$344,2,FALSE())</f>
        <v>Преобразователь давления</v>
      </c>
      <c r="R2869" s="17" t="s">
        <v>42</v>
      </c>
      <c r="S2869" s="17" t="s">
        <v>2081</v>
      </c>
      <c r="T2869" s="17" t="n">
        <v>7</v>
      </c>
      <c r="U2869" s="19" t="n">
        <f aca="false">VLOOKUP(поверки!$T2869,'Акты п-п'!$C$5:$I$57,2,FALSE())</f>
        <v>45768</v>
      </c>
      <c r="V2869" s="19" t="n">
        <f aca="false">VLOOKUP(поверки!$T2869,'Акты п-п'!$C$5:$I$57,3,FALSE())</f>
        <v>45772</v>
      </c>
      <c r="W2869" s="17" t="str">
        <f aca="false">VLOOKUP(поверки!$T2869,'Акты п-п'!$C$5:$I$57,5,FALSE())</f>
        <v>Кадыков П.Ю.</v>
      </c>
      <c r="X2869" s="17" t="n">
        <f aca="false">поверки!$G2869-поверки!$U2869</f>
        <v>4</v>
      </c>
      <c r="Y2869" s="17" t="n">
        <f aca="false">поверки!$V2869-поверки!$G2869</f>
        <v>0</v>
      </c>
      <c r="Z2869" s="17" t="str">
        <f aca="false">CONCATENATE(поверки!$Q2869," ",поверки!$S2869," номер ",поверки!$H2869)</f>
        <v>Преобразователь давления 3051S номер 09907703</v>
      </c>
    </row>
    <row r="2870" customFormat="false" ht="17.9" hidden="true" customHeight="false" outlineLevel="0" collapsed="false">
      <c r="B2870" s="21" t="s">
        <v>6063</v>
      </c>
      <c r="C2870" s="22" t="s">
        <v>30</v>
      </c>
      <c r="D2870" s="22" t="s">
        <v>31</v>
      </c>
      <c r="E2870" s="22"/>
      <c r="F2870" s="22" t="s">
        <v>2078</v>
      </c>
      <c r="G2870" s="23" t="n">
        <v>45772</v>
      </c>
      <c r="H2870" s="22" t="s">
        <v>6194</v>
      </c>
      <c r="I2870" s="22"/>
      <c r="J2870" s="22" t="s">
        <v>34</v>
      </c>
      <c r="K2870" s="22" t="s">
        <v>35</v>
      </c>
      <c r="L2870" s="24" t="s">
        <v>6195</v>
      </c>
      <c r="M2870" s="17" t="str">
        <f aca="false">IF(COUNTIF(поверки!$H$6:$H$3175,поверки!$H2870)&gt;1,"Дубликат","")</f>
        <v/>
      </c>
      <c r="N2870" s="17" t="str">
        <f aca="false">IF(COUNTIF(поверки!$L$6:$L$3175,поверки!$L2870)&gt;1,"Дубликат","")</f>
        <v/>
      </c>
      <c r="O2870" s="18" t="n">
        <v>2865</v>
      </c>
      <c r="P2870" s="17" t="str">
        <f aca="false">CONCATENATE(TEXT(MONTH(поверки!$G2870),"00"),"/",TEXT(поверки!$O2870,"000"), "/",TEXT(YEAR(поверки!$G2870)-2000,"00"))</f>
        <v>04/2865/25</v>
      </c>
      <c r="Q2870" s="17" t="str">
        <f aca="false">VLOOKUP(поверки!$F2870,'соответстиви ОТ типу'!$K$4:$M$344,2,FALSE())</f>
        <v>Преобразователь давления</v>
      </c>
      <c r="R2870" s="17" t="s">
        <v>42</v>
      </c>
      <c r="S2870" s="17" t="s">
        <v>2081</v>
      </c>
      <c r="T2870" s="17" t="n">
        <v>7</v>
      </c>
      <c r="U2870" s="19" t="n">
        <f aca="false">VLOOKUP(поверки!$T2870,'Акты п-п'!$C$5:$I$57,2,FALSE())</f>
        <v>45768</v>
      </c>
      <c r="V2870" s="19" t="n">
        <f aca="false">VLOOKUP(поверки!$T2870,'Акты п-п'!$C$5:$I$57,3,FALSE())</f>
        <v>45772</v>
      </c>
      <c r="W2870" s="17" t="str">
        <f aca="false">VLOOKUP(поверки!$T2870,'Акты п-п'!$C$5:$I$57,5,FALSE())</f>
        <v>Кадыков П.Ю.</v>
      </c>
      <c r="X2870" s="17" t="n">
        <f aca="false">поверки!$G2870-поверки!$U2870</f>
        <v>4</v>
      </c>
      <c r="Y2870" s="17" t="n">
        <f aca="false">поверки!$V2870-поверки!$G2870</f>
        <v>0</v>
      </c>
      <c r="Z2870" s="17" t="str">
        <f aca="false">CONCATENATE(поверки!$Q2870," ",поверки!$S2870," номер ",поверки!$H2870)</f>
        <v>Преобразователь давления 3051S номер 09907706</v>
      </c>
    </row>
    <row r="2871" customFormat="false" ht="17.9" hidden="true" customHeight="false" outlineLevel="0" collapsed="false">
      <c r="B2871" s="21" t="s">
        <v>6063</v>
      </c>
      <c r="C2871" s="22" t="s">
        <v>30</v>
      </c>
      <c r="D2871" s="22" t="s">
        <v>31</v>
      </c>
      <c r="E2871" s="22"/>
      <c r="F2871" s="22" t="s">
        <v>2078</v>
      </c>
      <c r="G2871" s="23" t="n">
        <v>45772</v>
      </c>
      <c r="H2871" s="22" t="s">
        <v>6196</v>
      </c>
      <c r="I2871" s="22"/>
      <c r="J2871" s="22" t="s">
        <v>34</v>
      </c>
      <c r="K2871" s="22" t="s">
        <v>35</v>
      </c>
      <c r="L2871" s="24" t="s">
        <v>6197</v>
      </c>
      <c r="M2871" s="17" t="str">
        <f aca="false">IF(COUNTIF(поверки!$H$6:$H$3175,поверки!$H2871)&gt;1,"Дубликат","")</f>
        <v/>
      </c>
      <c r="N2871" s="17" t="str">
        <f aca="false">IF(COUNTIF(поверки!$L$6:$L$3175,поверки!$L2871)&gt;1,"Дубликат","")</f>
        <v/>
      </c>
      <c r="O2871" s="18" t="n">
        <v>2866</v>
      </c>
      <c r="P2871" s="17" t="str">
        <f aca="false">CONCATENATE(TEXT(MONTH(поверки!$G2871),"00"),"/",TEXT(поверки!$O2871,"000"), "/",TEXT(YEAR(поверки!$G2871)-2000,"00"))</f>
        <v>04/2866/25</v>
      </c>
      <c r="Q2871" s="17" t="str">
        <f aca="false">VLOOKUP(поверки!$F2871,'соответстиви ОТ типу'!$K$4:$M$344,2,FALSE())</f>
        <v>Преобразователь давления</v>
      </c>
      <c r="R2871" s="17" t="s">
        <v>42</v>
      </c>
      <c r="S2871" s="17" t="s">
        <v>2081</v>
      </c>
      <c r="T2871" s="17" t="n">
        <v>7</v>
      </c>
      <c r="U2871" s="19" t="n">
        <f aca="false">VLOOKUP(поверки!$T2871,'Акты п-п'!$C$5:$I$57,2,FALSE())</f>
        <v>45768</v>
      </c>
      <c r="V2871" s="19" t="n">
        <f aca="false">VLOOKUP(поверки!$T2871,'Акты п-п'!$C$5:$I$57,3,FALSE())</f>
        <v>45772</v>
      </c>
      <c r="W2871" s="17" t="str">
        <f aca="false">VLOOKUP(поверки!$T2871,'Акты п-п'!$C$5:$I$57,5,FALSE())</f>
        <v>Кадыков П.Ю.</v>
      </c>
      <c r="X2871" s="17" t="n">
        <f aca="false">поверки!$G2871-поверки!$U2871</f>
        <v>4</v>
      </c>
      <c r="Y2871" s="17" t="n">
        <f aca="false">поверки!$V2871-поверки!$G2871</f>
        <v>0</v>
      </c>
      <c r="Z2871" s="17" t="str">
        <f aca="false">CONCATENATE(поверки!$Q2871," ",поверки!$S2871," номер ",поверки!$H2871)</f>
        <v>Преобразователь давления 3051S номер 09907704</v>
      </c>
    </row>
    <row r="2872" customFormat="false" ht="17.9" hidden="true" customHeight="false" outlineLevel="0" collapsed="false">
      <c r="B2872" s="21" t="s">
        <v>6063</v>
      </c>
      <c r="C2872" s="22" t="s">
        <v>30</v>
      </c>
      <c r="D2872" s="22" t="s">
        <v>31</v>
      </c>
      <c r="E2872" s="22"/>
      <c r="F2872" s="22" t="s">
        <v>2078</v>
      </c>
      <c r="G2872" s="23" t="n">
        <v>45772</v>
      </c>
      <c r="H2872" s="22" t="s">
        <v>6198</v>
      </c>
      <c r="I2872" s="22"/>
      <c r="J2872" s="22" t="s">
        <v>34</v>
      </c>
      <c r="K2872" s="22" t="s">
        <v>35</v>
      </c>
      <c r="L2872" s="24" t="s">
        <v>6199</v>
      </c>
      <c r="M2872" s="17" t="str">
        <f aca="false">IF(COUNTIF(поверки!$H$6:$H$3175,поверки!$H2872)&gt;1,"Дубликат","")</f>
        <v/>
      </c>
      <c r="N2872" s="17" t="str">
        <f aca="false">IF(COUNTIF(поверки!$L$6:$L$3175,поверки!$L2872)&gt;1,"Дубликат","")</f>
        <v/>
      </c>
      <c r="O2872" s="18" t="n">
        <v>2867</v>
      </c>
      <c r="P2872" s="17" t="str">
        <f aca="false">CONCATENATE(TEXT(MONTH(поверки!$G2872),"00"),"/",TEXT(поверки!$O2872,"000"), "/",TEXT(YEAR(поверки!$G2872)-2000,"00"))</f>
        <v>04/2867/25</v>
      </c>
      <c r="Q2872" s="17" t="str">
        <f aca="false">VLOOKUP(поверки!$F2872,'соответстиви ОТ типу'!$K$4:$M$344,2,FALSE())</f>
        <v>Преобразователь давления</v>
      </c>
      <c r="R2872" s="17" t="s">
        <v>42</v>
      </c>
      <c r="S2872" s="17" t="s">
        <v>2081</v>
      </c>
      <c r="T2872" s="17" t="n">
        <v>7</v>
      </c>
      <c r="U2872" s="19" t="n">
        <f aca="false">VLOOKUP(поверки!$T2872,'Акты п-п'!$C$5:$I$57,2,FALSE())</f>
        <v>45768</v>
      </c>
      <c r="V2872" s="19" t="n">
        <f aca="false">VLOOKUP(поверки!$T2872,'Акты п-п'!$C$5:$I$57,3,FALSE())</f>
        <v>45772</v>
      </c>
      <c r="W2872" s="17" t="str">
        <f aca="false">VLOOKUP(поверки!$T2872,'Акты п-п'!$C$5:$I$57,5,FALSE())</f>
        <v>Кадыков П.Ю.</v>
      </c>
      <c r="X2872" s="17" t="n">
        <f aca="false">поверки!$G2872-поверки!$U2872</f>
        <v>4</v>
      </c>
      <c r="Y2872" s="17" t="n">
        <f aca="false">поверки!$V2872-поверки!$G2872</f>
        <v>0</v>
      </c>
      <c r="Z2872" s="17" t="str">
        <f aca="false">CONCATENATE(поверки!$Q2872," ",поверки!$S2872," номер ",поверки!$H2872)</f>
        <v>Преобразователь давления 3051S номер 09907707</v>
      </c>
    </row>
    <row r="2873" customFormat="false" ht="17.9" hidden="true" customHeight="false" outlineLevel="0" collapsed="false">
      <c r="B2873" s="21" t="s">
        <v>6063</v>
      </c>
      <c r="C2873" s="22" t="s">
        <v>30</v>
      </c>
      <c r="D2873" s="22" t="s">
        <v>31</v>
      </c>
      <c r="E2873" s="22"/>
      <c r="F2873" s="22" t="s">
        <v>2078</v>
      </c>
      <c r="G2873" s="23" t="n">
        <v>45772</v>
      </c>
      <c r="H2873" s="22" t="s">
        <v>6200</v>
      </c>
      <c r="I2873" s="22"/>
      <c r="J2873" s="22" t="s">
        <v>34</v>
      </c>
      <c r="K2873" s="22" t="s">
        <v>35</v>
      </c>
      <c r="L2873" s="24" t="s">
        <v>6201</v>
      </c>
      <c r="M2873" s="17" t="str">
        <f aca="false">IF(COUNTIF(поверки!$H$6:$H$3175,поверки!$H2873)&gt;1,"Дубликат","")</f>
        <v/>
      </c>
      <c r="N2873" s="17" t="str">
        <f aca="false">IF(COUNTIF(поверки!$L$6:$L$3175,поверки!$L2873)&gt;1,"Дубликат","")</f>
        <v/>
      </c>
      <c r="O2873" s="18" t="n">
        <v>2868</v>
      </c>
      <c r="P2873" s="17" t="str">
        <f aca="false">CONCATENATE(TEXT(MONTH(поверки!$G2873),"00"),"/",TEXT(поверки!$O2873,"000"), "/",TEXT(YEAR(поверки!$G2873)-2000,"00"))</f>
        <v>04/2868/25</v>
      </c>
      <c r="Q2873" s="17" t="str">
        <f aca="false">VLOOKUP(поверки!$F2873,'соответстиви ОТ типу'!$K$4:$M$344,2,FALSE())</f>
        <v>Преобразователь давления</v>
      </c>
      <c r="R2873" s="17" t="s">
        <v>42</v>
      </c>
      <c r="S2873" s="17" t="s">
        <v>2081</v>
      </c>
      <c r="T2873" s="17" t="n">
        <v>7</v>
      </c>
      <c r="U2873" s="19" t="n">
        <f aca="false">VLOOKUP(поверки!$T2873,'Акты п-п'!$C$5:$I$57,2,FALSE())</f>
        <v>45768</v>
      </c>
      <c r="V2873" s="19" t="n">
        <f aca="false">VLOOKUP(поверки!$T2873,'Акты п-п'!$C$5:$I$57,3,FALSE())</f>
        <v>45772</v>
      </c>
      <c r="W2873" s="17" t="str">
        <f aca="false">VLOOKUP(поверки!$T2873,'Акты п-п'!$C$5:$I$57,5,FALSE())</f>
        <v>Кадыков П.Ю.</v>
      </c>
      <c r="X2873" s="17" t="n">
        <f aca="false">поверки!$G2873-поверки!$U2873</f>
        <v>4</v>
      </c>
      <c r="Y2873" s="17" t="n">
        <f aca="false">поверки!$V2873-поверки!$G2873</f>
        <v>0</v>
      </c>
      <c r="Z2873" s="17" t="str">
        <f aca="false">CONCATENATE(поверки!$Q2873," ",поверки!$S2873," номер ",поверки!$H2873)</f>
        <v>Преобразователь давления 3051S номер 09907702</v>
      </c>
    </row>
    <row r="2874" customFormat="false" ht="17.9" hidden="true" customHeight="false" outlineLevel="0" collapsed="false">
      <c r="B2874" s="21" t="s">
        <v>6063</v>
      </c>
      <c r="C2874" s="22" t="s">
        <v>30</v>
      </c>
      <c r="D2874" s="22" t="s">
        <v>31</v>
      </c>
      <c r="E2874" s="22"/>
      <c r="F2874" s="22" t="s">
        <v>2078</v>
      </c>
      <c r="G2874" s="23" t="n">
        <v>45772</v>
      </c>
      <c r="H2874" s="22" t="s">
        <v>6202</v>
      </c>
      <c r="I2874" s="22"/>
      <c r="J2874" s="22" t="s">
        <v>34</v>
      </c>
      <c r="K2874" s="22" t="s">
        <v>35</v>
      </c>
      <c r="L2874" s="24" t="s">
        <v>6203</v>
      </c>
      <c r="M2874" s="17" t="str">
        <f aca="false">IF(COUNTIF(поверки!$H$6:$H$3175,поверки!$H2874)&gt;1,"Дубликат","")</f>
        <v/>
      </c>
      <c r="N2874" s="17" t="str">
        <f aca="false">IF(COUNTIF(поверки!$L$6:$L$3175,поверки!$L2874)&gt;1,"Дубликат","")</f>
        <v/>
      </c>
      <c r="O2874" s="18" t="n">
        <v>2869</v>
      </c>
      <c r="P2874" s="17" t="str">
        <f aca="false">CONCATENATE(TEXT(MONTH(поверки!$G2874),"00"),"/",TEXT(поверки!$O2874,"000"), "/",TEXT(YEAR(поверки!$G2874)-2000,"00"))</f>
        <v>04/2869/25</v>
      </c>
      <c r="Q2874" s="17" t="str">
        <f aca="false">VLOOKUP(поверки!$F2874,'соответстиви ОТ типу'!$K$4:$M$344,2,FALSE())</f>
        <v>Преобразователь давления</v>
      </c>
      <c r="R2874" s="17" t="s">
        <v>42</v>
      </c>
      <c r="S2874" s="17" t="s">
        <v>2081</v>
      </c>
      <c r="T2874" s="17" t="n">
        <v>7</v>
      </c>
      <c r="U2874" s="19" t="n">
        <f aca="false">VLOOKUP(поверки!$T2874,'Акты п-п'!$C$5:$I$57,2,FALSE())</f>
        <v>45768</v>
      </c>
      <c r="V2874" s="19" t="n">
        <f aca="false">VLOOKUP(поверки!$T2874,'Акты п-п'!$C$5:$I$57,3,FALSE())</f>
        <v>45772</v>
      </c>
      <c r="W2874" s="17" t="str">
        <f aca="false">VLOOKUP(поверки!$T2874,'Акты п-п'!$C$5:$I$57,5,FALSE())</f>
        <v>Кадыков П.Ю.</v>
      </c>
      <c r="X2874" s="17" t="n">
        <f aca="false">поверки!$G2874-поверки!$U2874</f>
        <v>4</v>
      </c>
      <c r="Y2874" s="17" t="n">
        <f aca="false">поверки!$V2874-поверки!$G2874</f>
        <v>0</v>
      </c>
      <c r="Z2874" s="17" t="str">
        <f aca="false">CONCATENATE(поверки!$Q2874," ",поверки!$S2874," номер ",поверки!$H2874)</f>
        <v>Преобразователь давления 3051S номер 09907705</v>
      </c>
    </row>
    <row r="2875" customFormat="false" ht="17.9" hidden="true" customHeight="false" outlineLevel="0" collapsed="false">
      <c r="B2875" s="21" t="s">
        <v>6063</v>
      </c>
      <c r="C2875" s="22" t="s">
        <v>30</v>
      </c>
      <c r="D2875" s="22" t="s">
        <v>31</v>
      </c>
      <c r="E2875" s="22"/>
      <c r="F2875" s="22" t="s">
        <v>2078</v>
      </c>
      <c r="G2875" s="23" t="n">
        <v>45772</v>
      </c>
      <c r="H2875" s="22" t="s">
        <v>6204</v>
      </c>
      <c r="I2875" s="22"/>
      <c r="J2875" s="22" t="s">
        <v>34</v>
      </c>
      <c r="K2875" s="22" t="s">
        <v>35</v>
      </c>
      <c r="L2875" s="24" t="s">
        <v>6205</v>
      </c>
      <c r="M2875" s="17" t="str">
        <f aca="false">IF(COUNTIF(поверки!$H$6:$H$3175,поверки!$H2875)&gt;1,"Дубликат","")</f>
        <v/>
      </c>
      <c r="N2875" s="17" t="str">
        <f aca="false">IF(COUNTIF(поверки!$L$6:$L$3175,поверки!$L2875)&gt;1,"Дубликат","")</f>
        <v/>
      </c>
      <c r="O2875" s="18" t="n">
        <v>2870</v>
      </c>
      <c r="P2875" s="17" t="str">
        <f aca="false">CONCATENATE(TEXT(MONTH(поверки!$G2875),"00"),"/",TEXT(поверки!$O2875,"000"), "/",TEXT(YEAR(поверки!$G2875)-2000,"00"))</f>
        <v>04/2870/25</v>
      </c>
      <c r="Q2875" s="17" t="str">
        <f aca="false">VLOOKUP(поверки!$F2875,'соответстиви ОТ типу'!$K$4:$M$344,2,FALSE())</f>
        <v>Преобразователь давления</v>
      </c>
      <c r="R2875" s="17" t="s">
        <v>42</v>
      </c>
      <c r="S2875" s="17" t="s">
        <v>2081</v>
      </c>
      <c r="T2875" s="17" t="n">
        <v>7</v>
      </c>
      <c r="U2875" s="19" t="n">
        <f aca="false">VLOOKUP(поверки!$T2875,'Акты п-п'!$C$5:$I$57,2,FALSE())</f>
        <v>45768</v>
      </c>
      <c r="V2875" s="19" t="n">
        <f aca="false">VLOOKUP(поверки!$T2875,'Акты п-п'!$C$5:$I$57,3,FALSE())</f>
        <v>45772</v>
      </c>
      <c r="W2875" s="17" t="str">
        <f aca="false">VLOOKUP(поверки!$T2875,'Акты п-п'!$C$5:$I$57,5,FALSE())</f>
        <v>Кадыков П.Ю.</v>
      </c>
      <c r="X2875" s="17" t="n">
        <f aca="false">поверки!$G2875-поверки!$U2875</f>
        <v>4</v>
      </c>
      <c r="Y2875" s="17" t="n">
        <f aca="false">поверки!$V2875-поверки!$G2875</f>
        <v>0</v>
      </c>
      <c r="Z2875" s="17" t="str">
        <f aca="false">CONCATENATE(поверки!$Q2875," ",поверки!$S2875," номер ",поверки!$H2875)</f>
        <v>Преобразователь давления 3051S номер 09907694</v>
      </c>
    </row>
    <row r="2876" customFormat="false" ht="17.9" hidden="true" customHeight="false" outlineLevel="0" collapsed="false">
      <c r="B2876" s="21" t="s">
        <v>6063</v>
      </c>
      <c r="C2876" s="22" t="s">
        <v>30</v>
      </c>
      <c r="D2876" s="22" t="s">
        <v>31</v>
      </c>
      <c r="E2876" s="22"/>
      <c r="F2876" s="22" t="s">
        <v>2078</v>
      </c>
      <c r="G2876" s="23" t="n">
        <v>45772</v>
      </c>
      <c r="H2876" s="22" t="s">
        <v>6206</v>
      </c>
      <c r="I2876" s="22"/>
      <c r="J2876" s="22" t="s">
        <v>34</v>
      </c>
      <c r="K2876" s="22" t="s">
        <v>35</v>
      </c>
      <c r="L2876" s="24" t="s">
        <v>6207</v>
      </c>
      <c r="M2876" s="17" t="str">
        <f aca="false">IF(COUNTIF(поверки!$H$6:$H$3175,поверки!$H2876)&gt;1,"Дубликат","")</f>
        <v/>
      </c>
      <c r="N2876" s="17" t="str">
        <f aca="false">IF(COUNTIF(поверки!$L$6:$L$3175,поверки!$L2876)&gt;1,"Дубликат","")</f>
        <v/>
      </c>
      <c r="O2876" s="18" t="n">
        <v>2871</v>
      </c>
      <c r="P2876" s="17" t="str">
        <f aca="false">CONCATENATE(TEXT(MONTH(поверки!$G2876),"00"),"/",TEXT(поверки!$O2876,"000"), "/",TEXT(YEAR(поверки!$G2876)-2000,"00"))</f>
        <v>04/2871/25</v>
      </c>
      <c r="Q2876" s="17" t="str">
        <f aca="false">VLOOKUP(поверки!$F2876,'соответстиви ОТ типу'!$K$4:$M$344,2,FALSE())</f>
        <v>Преобразователь давления</v>
      </c>
      <c r="R2876" s="17" t="s">
        <v>42</v>
      </c>
      <c r="S2876" s="17" t="s">
        <v>2081</v>
      </c>
      <c r="T2876" s="17" t="n">
        <v>7</v>
      </c>
      <c r="U2876" s="19" t="n">
        <f aca="false">VLOOKUP(поверки!$T2876,'Акты п-п'!$C$5:$I$57,2,FALSE())</f>
        <v>45768</v>
      </c>
      <c r="V2876" s="19" t="n">
        <f aca="false">VLOOKUP(поверки!$T2876,'Акты п-п'!$C$5:$I$57,3,FALSE())</f>
        <v>45772</v>
      </c>
      <c r="W2876" s="17" t="str">
        <f aca="false">VLOOKUP(поверки!$T2876,'Акты п-п'!$C$5:$I$57,5,FALSE())</f>
        <v>Кадыков П.Ю.</v>
      </c>
      <c r="X2876" s="17" t="n">
        <f aca="false">поверки!$G2876-поверки!$U2876</f>
        <v>4</v>
      </c>
      <c r="Y2876" s="17" t="n">
        <f aca="false">поверки!$V2876-поверки!$G2876</f>
        <v>0</v>
      </c>
      <c r="Z2876" s="17" t="str">
        <f aca="false">CONCATENATE(поверки!$Q2876," ",поверки!$S2876," номер ",поверки!$H2876)</f>
        <v>Преобразователь давления 3051S номер 09907697</v>
      </c>
    </row>
    <row r="2877" customFormat="false" ht="17.9" hidden="true" customHeight="false" outlineLevel="0" collapsed="false">
      <c r="B2877" s="21" t="s">
        <v>6063</v>
      </c>
      <c r="C2877" s="22" t="s">
        <v>30</v>
      </c>
      <c r="D2877" s="22" t="s">
        <v>31</v>
      </c>
      <c r="E2877" s="22"/>
      <c r="F2877" s="22" t="s">
        <v>239</v>
      </c>
      <c r="G2877" s="23" t="n">
        <v>45772</v>
      </c>
      <c r="H2877" s="22" t="s">
        <v>6208</v>
      </c>
      <c r="I2877" s="22"/>
      <c r="J2877" s="22" t="s">
        <v>34</v>
      </c>
      <c r="K2877" s="22" t="s">
        <v>35</v>
      </c>
      <c r="L2877" s="24" t="s">
        <v>6209</v>
      </c>
      <c r="M2877" s="17" t="str">
        <f aca="false">IF(COUNTIF(поверки!$H$6:$H$3175,поверки!$H2877)&gt;1,"Дубликат","")</f>
        <v/>
      </c>
      <c r="N2877" s="17" t="str">
        <f aca="false">IF(COUNTIF(поверки!$L$6:$L$3175,поверки!$L2877)&gt;1,"Дубликат","")</f>
        <v/>
      </c>
      <c r="O2877" s="18" t="n">
        <v>2872</v>
      </c>
      <c r="P2877" s="17" t="str">
        <f aca="false">CONCATENATE(TEXT(MONTH(поверки!$G2877),"00"),"/",TEXT(поверки!$O2877,"000"), "/",TEXT(YEAR(поверки!$G2877)-2000,"00"))</f>
        <v>04/2872/25</v>
      </c>
      <c r="Q2877" s="17" t="str">
        <f aca="false">VLOOKUP(поверки!$F2877,'соответстиви ОТ типу'!$K$4:$M$344,2,FALSE())</f>
        <v>Преобразователь давления</v>
      </c>
      <c r="R2877" s="17" t="s">
        <v>42</v>
      </c>
      <c r="S2877" s="17" t="s">
        <v>6210</v>
      </c>
      <c r="T2877" s="17" t="n">
        <v>7</v>
      </c>
      <c r="U2877" s="19" t="n">
        <f aca="false">VLOOKUP(поверки!$T2877,'Акты п-п'!$C$5:$I$57,2,FALSE())</f>
        <v>45768</v>
      </c>
      <c r="V2877" s="19" t="n">
        <f aca="false">VLOOKUP(поверки!$T2877,'Акты п-п'!$C$5:$I$57,3,FALSE())</f>
        <v>45772</v>
      </c>
      <c r="W2877" s="17" t="str">
        <f aca="false">VLOOKUP(поверки!$T2877,'Акты п-п'!$C$5:$I$57,5,FALSE())</f>
        <v>Кадыков П.Ю.</v>
      </c>
      <c r="X2877" s="17" t="n">
        <f aca="false">поверки!$G2877-поверки!$U2877</f>
        <v>4</v>
      </c>
      <c r="Y2877" s="17" t="n">
        <f aca="false">поверки!$V2877-поверки!$G2877</f>
        <v>0</v>
      </c>
      <c r="Z2877" s="17" t="str">
        <f aca="false">CONCATENATE(поверки!$Q2877," ",поверки!$S2877," номер ",поверки!$H2877)</f>
        <v>Преобразователь давления АМ - 2000 TG6 номер 12216090289</v>
      </c>
    </row>
    <row r="2878" customFormat="false" ht="17.9" hidden="true" customHeight="false" outlineLevel="0" collapsed="false">
      <c r="B2878" s="21" t="s">
        <v>6063</v>
      </c>
      <c r="C2878" s="22" t="s">
        <v>30</v>
      </c>
      <c r="D2878" s="22" t="s">
        <v>31</v>
      </c>
      <c r="E2878" s="22"/>
      <c r="F2878" s="22" t="s">
        <v>239</v>
      </c>
      <c r="G2878" s="23" t="n">
        <v>45772</v>
      </c>
      <c r="H2878" s="22" t="s">
        <v>6211</v>
      </c>
      <c r="I2878" s="22"/>
      <c r="J2878" s="22" t="s">
        <v>34</v>
      </c>
      <c r="K2878" s="22" t="s">
        <v>35</v>
      </c>
      <c r="L2878" s="24" t="s">
        <v>6212</v>
      </c>
      <c r="M2878" s="17" t="str">
        <f aca="false">IF(COUNTIF(поверки!$H$6:$H$3175,поверки!$H2878)&gt;1,"Дубликат","")</f>
        <v/>
      </c>
      <c r="N2878" s="17" t="str">
        <f aca="false">IF(COUNTIF(поверки!$L$6:$L$3175,поверки!$L2878)&gt;1,"Дубликат","")</f>
        <v/>
      </c>
      <c r="O2878" s="18" t="n">
        <v>2873</v>
      </c>
      <c r="P2878" s="17" t="str">
        <f aca="false">CONCATENATE(TEXT(MONTH(поверки!$G2878),"00"),"/",TEXT(поверки!$O2878,"000"), "/",TEXT(YEAR(поверки!$G2878)-2000,"00"))</f>
        <v>04/2873/25</v>
      </c>
      <c r="Q2878" s="17" t="str">
        <f aca="false">VLOOKUP(поверки!$F2878,'соответстиви ОТ типу'!$K$4:$M$344,2,FALSE())</f>
        <v>Преобразователь давления</v>
      </c>
      <c r="R2878" s="17" t="s">
        <v>42</v>
      </c>
      <c r="S2878" s="17" t="s">
        <v>6210</v>
      </c>
      <c r="T2878" s="17" t="n">
        <v>7</v>
      </c>
      <c r="U2878" s="19" t="n">
        <f aca="false">VLOOKUP(поверки!$T2878,'Акты п-п'!$C$5:$I$57,2,FALSE())</f>
        <v>45768</v>
      </c>
      <c r="V2878" s="19" t="n">
        <f aca="false">VLOOKUP(поверки!$T2878,'Акты п-п'!$C$5:$I$57,3,FALSE())</f>
        <v>45772</v>
      </c>
      <c r="W2878" s="17" t="str">
        <f aca="false">VLOOKUP(поверки!$T2878,'Акты п-п'!$C$5:$I$57,5,FALSE())</f>
        <v>Кадыков П.Ю.</v>
      </c>
      <c r="X2878" s="17" t="n">
        <f aca="false">поверки!$G2878-поверки!$U2878</f>
        <v>4</v>
      </c>
      <c r="Y2878" s="17" t="n">
        <f aca="false">поверки!$V2878-поверки!$G2878</f>
        <v>0</v>
      </c>
      <c r="Z2878" s="17" t="str">
        <f aca="false">CONCATENATE(поверки!$Q2878," ",поверки!$S2878," номер ",поверки!$H2878)</f>
        <v>Преобразователь давления АМ - 2000 TG6 номер 12216090286</v>
      </c>
    </row>
    <row r="2879" customFormat="false" ht="17.9" hidden="true" customHeight="false" outlineLevel="0" collapsed="false">
      <c r="B2879" s="21" t="s">
        <v>6063</v>
      </c>
      <c r="C2879" s="22" t="s">
        <v>30</v>
      </c>
      <c r="D2879" s="22" t="s">
        <v>31</v>
      </c>
      <c r="E2879" s="22"/>
      <c r="F2879" s="22" t="s">
        <v>239</v>
      </c>
      <c r="G2879" s="23" t="n">
        <v>45772</v>
      </c>
      <c r="H2879" s="22" t="s">
        <v>6213</v>
      </c>
      <c r="I2879" s="22"/>
      <c r="J2879" s="22" t="s">
        <v>34</v>
      </c>
      <c r="K2879" s="22" t="s">
        <v>35</v>
      </c>
      <c r="L2879" s="24" t="s">
        <v>6214</v>
      </c>
      <c r="M2879" s="17" t="str">
        <f aca="false">IF(COUNTIF(поверки!$H$6:$H$3175,поверки!$H2879)&gt;1,"Дубликат","")</f>
        <v/>
      </c>
      <c r="N2879" s="17" t="str">
        <f aca="false">IF(COUNTIF(поверки!$L$6:$L$3175,поверки!$L2879)&gt;1,"Дубликат","")</f>
        <v/>
      </c>
      <c r="O2879" s="18" t="n">
        <v>2874</v>
      </c>
      <c r="P2879" s="17" t="str">
        <f aca="false">CONCATENATE(TEXT(MONTH(поверки!$G2879),"00"),"/",TEXT(поверки!$O2879,"000"), "/",TEXT(YEAR(поверки!$G2879)-2000,"00"))</f>
        <v>04/2874/25</v>
      </c>
      <c r="Q2879" s="17" t="str">
        <f aca="false">VLOOKUP(поверки!$F2879,'соответстиви ОТ типу'!$K$4:$M$344,2,FALSE())</f>
        <v>Преобразователь давления</v>
      </c>
      <c r="R2879" s="17" t="s">
        <v>42</v>
      </c>
      <c r="S2879" s="17" t="s">
        <v>6210</v>
      </c>
      <c r="T2879" s="17" t="n">
        <v>7</v>
      </c>
      <c r="U2879" s="19" t="n">
        <f aca="false">VLOOKUP(поверки!$T2879,'Акты п-п'!$C$5:$I$57,2,FALSE())</f>
        <v>45768</v>
      </c>
      <c r="V2879" s="19" t="n">
        <f aca="false">VLOOKUP(поверки!$T2879,'Акты п-п'!$C$5:$I$57,3,FALSE())</f>
        <v>45772</v>
      </c>
      <c r="W2879" s="17" t="str">
        <f aca="false">VLOOKUP(поверки!$T2879,'Акты п-п'!$C$5:$I$57,5,FALSE())</f>
        <v>Кадыков П.Ю.</v>
      </c>
      <c r="X2879" s="17" t="n">
        <f aca="false">поверки!$G2879-поверки!$U2879</f>
        <v>4</v>
      </c>
      <c r="Y2879" s="17" t="n">
        <f aca="false">поверки!$V2879-поверки!$G2879</f>
        <v>0</v>
      </c>
      <c r="Z2879" s="17" t="str">
        <f aca="false">CONCATENATE(поверки!$Q2879," ",поверки!$S2879," номер ",поверки!$H2879)</f>
        <v>Преобразователь давления АМ - 2000 TG6 номер 12216090285</v>
      </c>
    </row>
    <row r="2880" customFormat="false" ht="17.9" hidden="true" customHeight="false" outlineLevel="0" collapsed="false">
      <c r="B2880" s="21" t="s">
        <v>6063</v>
      </c>
      <c r="C2880" s="22" t="s">
        <v>30</v>
      </c>
      <c r="D2880" s="22" t="s">
        <v>31</v>
      </c>
      <c r="E2880" s="22"/>
      <c r="F2880" s="22" t="s">
        <v>239</v>
      </c>
      <c r="G2880" s="23" t="n">
        <v>45772</v>
      </c>
      <c r="H2880" s="22" t="s">
        <v>6215</v>
      </c>
      <c r="I2880" s="22"/>
      <c r="J2880" s="22" t="s">
        <v>34</v>
      </c>
      <c r="K2880" s="22" t="s">
        <v>35</v>
      </c>
      <c r="L2880" s="24" t="s">
        <v>6216</v>
      </c>
      <c r="M2880" s="17" t="str">
        <f aca="false">IF(COUNTIF(поверки!$H$6:$H$3175,поверки!$H2880)&gt;1,"Дубликат","")</f>
        <v/>
      </c>
      <c r="N2880" s="17" t="str">
        <f aca="false">IF(COUNTIF(поверки!$L$6:$L$3175,поверки!$L2880)&gt;1,"Дубликат","")</f>
        <v/>
      </c>
      <c r="O2880" s="18" t="n">
        <v>2875</v>
      </c>
      <c r="P2880" s="17" t="str">
        <f aca="false">CONCATENATE(TEXT(MONTH(поверки!$G2880),"00"),"/",TEXT(поверки!$O2880,"000"), "/",TEXT(YEAR(поверки!$G2880)-2000,"00"))</f>
        <v>04/2875/25</v>
      </c>
      <c r="Q2880" s="17" t="str">
        <f aca="false">VLOOKUP(поверки!$F2880,'соответстиви ОТ типу'!$K$4:$M$344,2,FALSE())</f>
        <v>Преобразователь давления</v>
      </c>
      <c r="R2880" s="17" t="s">
        <v>42</v>
      </c>
      <c r="S2880" s="17" t="s">
        <v>6210</v>
      </c>
      <c r="T2880" s="17" t="n">
        <v>7</v>
      </c>
      <c r="U2880" s="19" t="n">
        <f aca="false">VLOOKUP(поверки!$T2880,'Акты п-п'!$C$5:$I$57,2,FALSE())</f>
        <v>45768</v>
      </c>
      <c r="V2880" s="19" t="n">
        <f aca="false">VLOOKUP(поверки!$T2880,'Акты п-п'!$C$5:$I$57,3,FALSE())</f>
        <v>45772</v>
      </c>
      <c r="W2880" s="17" t="str">
        <f aca="false">VLOOKUP(поверки!$T2880,'Акты п-п'!$C$5:$I$57,5,FALSE())</f>
        <v>Кадыков П.Ю.</v>
      </c>
      <c r="X2880" s="17" t="n">
        <f aca="false">поверки!$G2880-поверки!$U2880</f>
        <v>4</v>
      </c>
      <c r="Y2880" s="17" t="n">
        <f aca="false">поверки!$V2880-поверки!$G2880</f>
        <v>0</v>
      </c>
      <c r="Z2880" s="17" t="str">
        <f aca="false">CONCATENATE(поверки!$Q2880," ",поверки!$S2880," номер ",поверки!$H2880)</f>
        <v>Преобразователь давления АМ - 2000 TG6 номер 12216090284</v>
      </c>
    </row>
    <row r="2881" customFormat="false" ht="17.9" hidden="true" customHeight="false" outlineLevel="0" collapsed="false">
      <c r="B2881" s="21" t="s">
        <v>6063</v>
      </c>
      <c r="C2881" s="22" t="s">
        <v>30</v>
      </c>
      <c r="D2881" s="22" t="s">
        <v>31</v>
      </c>
      <c r="E2881" s="22"/>
      <c r="F2881" s="22" t="s">
        <v>239</v>
      </c>
      <c r="G2881" s="23" t="n">
        <v>45772</v>
      </c>
      <c r="H2881" s="22" t="s">
        <v>6217</v>
      </c>
      <c r="I2881" s="22"/>
      <c r="J2881" s="22" t="s">
        <v>34</v>
      </c>
      <c r="K2881" s="22" t="s">
        <v>35</v>
      </c>
      <c r="L2881" s="24" t="s">
        <v>6218</v>
      </c>
      <c r="M2881" s="17" t="str">
        <f aca="false">IF(COUNTIF(поверки!$H$6:$H$3175,поверки!$H2881)&gt;1,"Дубликат","")</f>
        <v/>
      </c>
      <c r="N2881" s="17" t="str">
        <f aca="false">IF(COUNTIF(поверки!$L$6:$L$3175,поверки!$L2881)&gt;1,"Дубликат","")</f>
        <v/>
      </c>
      <c r="O2881" s="18" t="n">
        <v>2876</v>
      </c>
      <c r="P2881" s="17" t="str">
        <f aca="false">CONCATENATE(TEXT(MONTH(поверки!$G2881),"00"),"/",TEXT(поверки!$O2881,"000"), "/",TEXT(YEAR(поверки!$G2881)-2000,"00"))</f>
        <v>04/2876/25</v>
      </c>
      <c r="Q2881" s="17" t="str">
        <f aca="false">VLOOKUP(поверки!$F2881,'соответстиви ОТ типу'!$K$4:$M$344,2,FALSE())</f>
        <v>Преобразователь давления</v>
      </c>
      <c r="R2881" s="17" t="s">
        <v>42</v>
      </c>
      <c r="S2881" s="17" t="s">
        <v>6210</v>
      </c>
      <c r="T2881" s="17" t="n">
        <v>7</v>
      </c>
      <c r="U2881" s="19" t="n">
        <f aca="false">VLOOKUP(поверки!$T2881,'Акты п-п'!$C$5:$I$57,2,FALSE())</f>
        <v>45768</v>
      </c>
      <c r="V2881" s="19" t="n">
        <f aca="false">VLOOKUP(поверки!$T2881,'Акты п-п'!$C$5:$I$57,3,FALSE())</f>
        <v>45772</v>
      </c>
      <c r="W2881" s="17" t="str">
        <f aca="false">VLOOKUP(поверки!$T2881,'Акты п-п'!$C$5:$I$57,5,FALSE())</f>
        <v>Кадыков П.Ю.</v>
      </c>
      <c r="X2881" s="17" t="n">
        <f aca="false">поверки!$G2881-поверки!$U2881</f>
        <v>4</v>
      </c>
      <c r="Y2881" s="17" t="n">
        <f aca="false">поверки!$V2881-поверки!$G2881</f>
        <v>0</v>
      </c>
      <c r="Z2881" s="17" t="str">
        <f aca="false">CONCATENATE(поверки!$Q2881," ",поверки!$S2881," номер ",поверки!$H2881)</f>
        <v>Преобразователь давления АМ - 2000 TG6 номер 12216090288</v>
      </c>
    </row>
    <row r="2882" customFormat="false" ht="17.9" hidden="true" customHeight="false" outlineLevel="0" collapsed="false">
      <c r="B2882" s="21" t="s">
        <v>6063</v>
      </c>
      <c r="C2882" s="22" t="s">
        <v>30</v>
      </c>
      <c r="D2882" s="22" t="s">
        <v>31</v>
      </c>
      <c r="E2882" s="22"/>
      <c r="F2882" s="22" t="s">
        <v>2095</v>
      </c>
      <c r="G2882" s="23" t="n">
        <v>45772</v>
      </c>
      <c r="H2882" s="22" t="s">
        <v>6219</v>
      </c>
      <c r="I2882" s="22"/>
      <c r="J2882" s="22" t="s">
        <v>34</v>
      </c>
      <c r="K2882" s="22" t="s">
        <v>35</v>
      </c>
      <c r="L2882" s="24" t="s">
        <v>6220</v>
      </c>
      <c r="M2882" s="17" t="str">
        <f aca="false">IF(COUNTIF(поверки!$H$6:$H$3175,поверки!$H2882)&gt;1,"Дубликат","")</f>
        <v/>
      </c>
      <c r="N2882" s="17" t="str">
        <f aca="false">IF(COUNTIF(поверки!$L$6:$L$3175,поверки!$L2882)&gt;1,"Дубликат","")</f>
        <v/>
      </c>
      <c r="O2882" s="18" t="n">
        <v>2877</v>
      </c>
      <c r="P2882" s="17" t="str">
        <f aca="false">CONCATENATE(TEXT(MONTH(поверки!$G2882),"00"),"/",TEXT(поверки!$O2882,"000"), "/",TEXT(YEAR(поверки!$G2882)-2000,"00"))</f>
        <v>04/2877/25</v>
      </c>
      <c r="Q2882" s="17" t="str">
        <f aca="false">VLOOKUP(поверки!$F2882,'соответстиви ОТ типу'!$K$4:$M$344,2,FALSE())</f>
        <v>Преобразователь давления</v>
      </c>
      <c r="R2882" s="17" t="s">
        <v>42</v>
      </c>
      <c r="S2882" s="17" t="s">
        <v>1817</v>
      </c>
      <c r="T2882" s="17" t="n">
        <v>7</v>
      </c>
      <c r="U2882" s="19" t="n">
        <f aca="false">VLOOKUP(поверки!$T2882,'Акты п-п'!$C$5:$I$57,2,FALSE())</f>
        <v>45768</v>
      </c>
      <c r="V2882" s="19" t="n">
        <f aca="false">VLOOKUP(поверки!$T2882,'Акты п-п'!$C$5:$I$57,3,FALSE())</f>
        <v>45772</v>
      </c>
      <c r="W2882" s="17" t="str">
        <f aca="false">VLOOKUP(поверки!$T2882,'Акты п-п'!$C$5:$I$57,5,FALSE())</f>
        <v>Кадыков П.Ю.</v>
      </c>
      <c r="X2882" s="17" t="n">
        <f aca="false">поверки!$G2882-поверки!$U2882</f>
        <v>4</v>
      </c>
      <c r="Y2882" s="17" t="n">
        <f aca="false">поверки!$V2882-поверки!$G2882</f>
        <v>0</v>
      </c>
      <c r="Z2882" s="17" t="str">
        <f aca="false">CONCATENATE(поверки!$Q2882," ",поверки!$S2882," номер ",поверки!$H2882)</f>
        <v>Преобразователь давления Метран-150TGR номер 1453162</v>
      </c>
    </row>
    <row r="2883" customFormat="false" ht="17.9" hidden="true" customHeight="false" outlineLevel="0" collapsed="false">
      <c r="B2883" s="21" t="s">
        <v>6063</v>
      </c>
      <c r="C2883" s="22" t="s">
        <v>30</v>
      </c>
      <c r="D2883" s="22" t="s">
        <v>31</v>
      </c>
      <c r="E2883" s="22"/>
      <c r="F2883" s="22" t="s">
        <v>2095</v>
      </c>
      <c r="G2883" s="23" t="n">
        <v>45772</v>
      </c>
      <c r="H2883" s="22" t="s">
        <v>6221</v>
      </c>
      <c r="I2883" s="22"/>
      <c r="J2883" s="22" t="s">
        <v>34</v>
      </c>
      <c r="K2883" s="22" t="s">
        <v>35</v>
      </c>
      <c r="L2883" s="24" t="s">
        <v>6222</v>
      </c>
      <c r="M2883" s="17" t="str">
        <f aca="false">IF(COUNTIF(поверки!$H$6:$H$3175,поверки!$H2883)&gt;1,"Дубликат","")</f>
        <v/>
      </c>
      <c r="N2883" s="17" t="str">
        <f aca="false">IF(COUNTIF(поверки!$L$6:$L$3175,поверки!$L2883)&gt;1,"Дубликат","")</f>
        <v/>
      </c>
      <c r="O2883" s="18" t="n">
        <v>2878</v>
      </c>
      <c r="P2883" s="17" t="str">
        <f aca="false">CONCATENATE(TEXT(MONTH(поверки!$G2883),"00"),"/",TEXT(поверки!$O2883,"000"), "/",TEXT(YEAR(поверки!$G2883)-2000,"00"))</f>
        <v>04/2878/25</v>
      </c>
      <c r="Q2883" s="17" t="str">
        <f aca="false">VLOOKUP(поверки!$F2883,'соответстиви ОТ типу'!$K$4:$M$344,2,FALSE())</f>
        <v>Преобразователь давления</v>
      </c>
      <c r="R2883" s="17" t="s">
        <v>42</v>
      </c>
      <c r="S2883" s="17" t="s">
        <v>6223</v>
      </c>
      <c r="T2883" s="17" t="n">
        <v>7</v>
      </c>
      <c r="U2883" s="19" t="n">
        <f aca="false">VLOOKUP(поверки!$T2883,'Акты п-п'!$C$5:$I$57,2,FALSE())</f>
        <v>45768</v>
      </c>
      <c r="V2883" s="19" t="n">
        <f aca="false">VLOOKUP(поверки!$T2883,'Акты п-п'!$C$5:$I$57,3,FALSE())</f>
        <v>45772</v>
      </c>
      <c r="W2883" s="17" t="str">
        <f aca="false">VLOOKUP(поверки!$T2883,'Акты п-п'!$C$5:$I$57,5,FALSE())</f>
        <v>Кадыков П.Ю.</v>
      </c>
      <c r="X2883" s="17" t="n">
        <f aca="false">поверки!$G2883-поверки!$U2883</f>
        <v>4</v>
      </c>
      <c r="Y2883" s="17" t="n">
        <f aca="false">поверки!$V2883-поверки!$G2883</f>
        <v>0</v>
      </c>
      <c r="Z2883" s="17" t="str">
        <f aca="false">CONCATENATE(поверки!$Q2883," ",поверки!$S2883," номер ",поверки!$H2883)</f>
        <v>Преобразователь давления Метран-150CGR номер 1452809</v>
      </c>
    </row>
    <row r="2884" customFormat="false" ht="17.9" hidden="true" customHeight="false" outlineLevel="0" collapsed="false">
      <c r="B2884" s="21" t="s">
        <v>6063</v>
      </c>
      <c r="C2884" s="22" t="s">
        <v>30</v>
      </c>
      <c r="D2884" s="22" t="s">
        <v>31</v>
      </c>
      <c r="E2884" s="22"/>
      <c r="F2884" s="22" t="s">
        <v>2095</v>
      </c>
      <c r="G2884" s="23" t="n">
        <v>45772</v>
      </c>
      <c r="H2884" s="22" t="s">
        <v>6224</v>
      </c>
      <c r="I2884" s="22"/>
      <c r="J2884" s="22" t="s">
        <v>34</v>
      </c>
      <c r="K2884" s="22" t="s">
        <v>35</v>
      </c>
      <c r="L2884" s="24" t="s">
        <v>6225</v>
      </c>
      <c r="M2884" s="17" t="str">
        <f aca="false">IF(COUNTIF(поверки!$H$6:$H$3175,поверки!$H2884)&gt;1,"Дубликат","")</f>
        <v/>
      </c>
      <c r="N2884" s="17" t="str">
        <f aca="false">IF(COUNTIF(поверки!$L$6:$L$3175,поверки!$L2884)&gt;1,"Дубликат","")</f>
        <v/>
      </c>
      <c r="O2884" s="18" t="n">
        <v>2879</v>
      </c>
      <c r="P2884" s="17" t="str">
        <f aca="false">CONCATENATE(TEXT(MONTH(поверки!$G2884),"00"),"/",TEXT(поверки!$O2884,"000"), "/",TEXT(YEAR(поверки!$G2884)-2000,"00"))</f>
        <v>04/2879/25</v>
      </c>
      <c r="Q2884" s="17" t="str">
        <f aca="false">VLOOKUP(поверки!$F2884,'соответстиви ОТ типу'!$K$4:$M$344,2,FALSE())</f>
        <v>Преобразователь давления</v>
      </c>
      <c r="R2884" s="17" t="s">
        <v>42</v>
      </c>
      <c r="S2884" s="17" t="s">
        <v>6223</v>
      </c>
      <c r="T2884" s="17" t="n">
        <v>7</v>
      </c>
      <c r="U2884" s="19" t="n">
        <f aca="false">VLOOKUP(поверки!$T2884,'Акты п-п'!$C$5:$I$57,2,FALSE())</f>
        <v>45768</v>
      </c>
      <c r="V2884" s="19" t="n">
        <f aca="false">VLOOKUP(поверки!$T2884,'Акты п-п'!$C$5:$I$57,3,FALSE())</f>
        <v>45772</v>
      </c>
      <c r="W2884" s="17" t="str">
        <f aca="false">VLOOKUP(поверки!$T2884,'Акты п-п'!$C$5:$I$57,5,FALSE())</f>
        <v>Кадыков П.Ю.</v>
      </c>
      <c r="X2884" s="17" t="n">
        <f aca="false">поверки!$G2884-поверки!$U2884</f>
        <v>4</v>
      </c>
      <c r="Y2884" s="17" t="n">
        <f aca="false">поверки!$V2884-поверки!$G2884</f>
        <v>0</v>
      </c>
      <c r="Z2884" s="17" t="str">
        <f aca="false">CONCATENATE(поверки!$Q2884," ",поверки!$S2884," номер ",поверки!$H2884)</f>
        <v>Преобразователь давления Метран-150CGR номер 1452812</v>
      </c>
    </row>
    <row r="2885" customFormat="false" ht="17.9" hidden="true" customHeight="false" outlineLevel="0" collapsed="false">
      <c r="B2885" s="21" t="s">
        <v>6063</v>
      </c>
      <c r="C2885" s="22" t="s">
        <v>30</v>
      </c>
      <c r="D2885" s="22" t="s">
        <v>31</v>
      </c>
      <c r="E2885" s="22"/>
      <c r="F2885" s="22" t="s">
        <v>2095</v>
      </c>
      <c r="G2885" s="23" t="n">
        <v>45772</v>
      </c>
      <c r="H2885" s="22" t="s">
        <v>6226</v>
      </c>
      <c r="I2885" s="22"/>
      <c r="J2885" s="22" t="s">
        <v>34</v>
      </c>
      <c r="K2885" s="22" t="s">
        <v>35</v>
      </c>
      <c r="L2885" s="24" t="s">
        <v>6227</v>
      </c>
      <c r="M2885" s="17" t="str">
        <f aca="false">IF(COUNTIF(поверки!$H$6:$H$3175,поверки!$H2885)&gt;1,"Дубликат","")</f>
        <v/>
      </c>
      <c r="N2885" s="17" t="str">
        <f aca="false">IF(COUNTIF(поверки!$L$6:$L$3175,поверки!$L2885)&gt;1,"Дубликат","")</f>
        <v/>
      </c>
      <c r="O2885" s="18" t="n">
        <v>2880</v>
      </c>
      <c r="P2885" s="17" t="str">
        <f aca="false">CONCATENATE(TEXT(MONTH(поверки!$G2885),"00"),"/",TEXT(поверки!$O2885,"000"), "/",TEXT(YEAR(поверки!$G2885)-2000,"00"))</f>
        <v>04/2880/25</v>
      </c>
      <c r="Q2885" s="17" t="str">
        <f aca="false">VLOOKUP(поверки!$F2885,'соответстиви ОТ типу'!$K$4:$M$344,2,FALSE())</f>
        <v>Преобразователь давления</v>
      </c>
      <c r="R2885" s="17" t="s">
        <v>42</v>
      </c>
      <c r="S2885" s="17" t="s">
        <v>1817</v>
      </c>
      <c r="T2885" s="17" t="n">
        <v>7</v>
      </c>
      <c r="U2885" s="19" t="n">
        <f aca="false">VLOOKUP(поверки!$T2885,'Акты п-п'!$C$5:$I$57,2,FALSE())</f>
        <v>45768</v>
      </c>
      <c r="V2885" s="19" t="n">
        <f aca="false">VLOOKUP(поверки!$T2885,'Акты п-п'!$C$5:$I$57,3,FALSE())</f>
        <v>45772</v>
      </c>
      <c r="W2885" s="17" t="str">
        <f aca="false">VLOOKUP(поверки!$T2885,'Акты п-п'!$C$5:$I$57,5,FALSE())</f>
        <v>Кадыков П.Ю.</v>
      </c>
      <c r="X2885" s="17" t="n">
        <f aca="false">поверки!$G2885-поверки!$U2885</f>
        <v>4</v>
      </c>
      <c r="Y2885" s="17" t="n">
        <f aca="false">поверки!$V2885-поверки!$G2885</f>
        <v>0</v>
      </c>
      <c r="Z2885" s="17" t="str">
        <f aca="false">CONCATENATE(поверки!$Q2885," ",поверки!$S2885," номер ",поверки!$H2885)</f>
        <v>Преобразователь давления Метран-150TGR номер 1453183</v>
      </c>
    </row>
    <row r="2886" customFormat="false" ht="17.9" hidden="true" customHeight="false" outlineLevel="0" collapsed="false">
      <c r="B2886" s="21" t="s">
        <v>6063</v>
      </c>
      <c r="C2886" s="22" t="s">
        <v>30</v>
      </c>
      <c r="D2886" s="22" t="s">
        <v>31</v>
      </c>
      <c r="E2886" s="22"/>
      <c r="F2886" s="22" t="s">
        <v>2095</v>
      </c>
      <c r="G2886" s="23" t="n">
        <v>45772</v>
      </c>
      <c r="H2886" s="22" t="s">
        <v>6228</v>
      </c>
      <c r="I2886" s="22"/>
      <c r="J2886" s="22" t="s">
        <v>34</v>
      </c>
      <c r="K2886" s="22" t="s">
        <v>35</v>
      </c>
      <c r="L2886" s="24" t="s">
        <v>6229</v>
      </c>
      <c r="M2886" s="17" t="str">
        <f aca="false">IF(COUNTIF(поверки!$H$6:$H$3175,поверки!$H2886)&gt;1,"Дубликат","")</f>
        <v/>
      </c>
      <c r="N2886" s="17" t="str">
        <f aca="false">IF(COUNTIF(поверки!$L$6:$L$3175,поверки!$L2886)&gt;1,"Дубликат","")</f>
        <v/>
      </c>
      <c r="O2886" s="18" t="n">
        <v>2881</v>
      </c>
      <c r="P2886" s="17" t="str">
        <f aca="false">CONCATENATE(TEXT(MONTH(поверки!$G2886),"00"),"/",TEXT(поверки!$O2886,"000"), "/",TEXT(YEAR(поверки!$G2886)-2000,"00"))</f>
        <v>04/2881/25</v>
      </c>
      <c r="Q2886" s="17" t="str">
        <f aca="false">VLOOKUP(поверки!$F2886,'соответстиви ОТ типу'!$K$4:$M$344,2,FALSE())</f>
        <v>Преобразователь давления</v>
      </c>
      <c r="R2886" s="17" t="s">
        <v>42</v>
      </c>
      <c r="S2886" s="17" t="s">
        <v>1817</v>
      </c>
      <c r="T2886" s="17" t="n">
        <v>7</v>
      </c>
      <c r="U2886" s="19" t="n">
        <f aca="false">VLOOKUP(поверки!$T2886,'Акты п-п'!$C$5:$I$57,2,FALSE())</f>
        <v>45768</v>
      </c>
      <c r="V2886" s="19" t="n">
        <f aca="false">VLOOKUP(поверки!$T2886,'Акты п-п'!$C$5:$I$57,3,FALSE())</f>
        <v>45772</v>
      </c>
      <c r="W2886" s="17" t="str">
        <f aca="false">VLOOKUP(поверки!$T2886,'Акты п-п'!$C$5:$I$57,5,FALSE())</f>
        <v>Кадыков П.Ю.</v>
      </c>
      <c r="X2886" s="17" t="n">
        <f aca="false">поверки!$G2886-поверки!$U2886</f>
        <v>4</v>
      </c>
      <c r="Y2886" s="17" t="n">
        <f aca="false">поверки!$V2886-поверки!$G2886</f>
        <v>0</v>
      </c>
      <c r="Z2886" s="17" t="str">
        <f aca="false">CONCATENATE(поверки!$Q2886," ",поверки!$S2886," номер ",поверки!$H2886)</f>
        <v>Преобразователь давления Метран-150TGR номер 1453113</v>
      </c>
    </row>
    <row r="2887" customFormat="false" ht="17.9" hidden="true" customHeight="false" outlineLevel="0" collapsed="false">
      <c r="B2887" s="21" t="s">
        <v>6063</v>
      </c>
      <c r="C2887" s="22" t="s">
        <v>30</v>
      </c>
      <c r="D2887" s="22" t="s">
        <v>31</v>
      </c>
      <c r="E2887" s="22"/>
      <c r="F2887" s="22" t="s">
        <v>2095</v>
      </c>
      <c r="G2887" s="23" t="n">
        <v>45772</v>
      </c>
      <c r="H2887" s="22" t="s">
        <v>6230</v>
      </c>
      <c r="I2887" s="22"/>
      <c r="J2887" s="22" t="s">
        <v>34</v>
      </c>
      <c r="K2887" s="22" t="s">
        <v>35</v>
      </c>
      <c r="L2887" s="24" t="s">
        <v>6231</v>
      </c>
      <c r="M2887" s="17" t="str">
        <f aca="false">IF(COUNTIF(поверки!$H$6:$H$3175,поверки!$H2887)&gt;1,"Дубликат","")</f>
        <v/>
      </c>
      <c r="N2887" s="17" t="str">
        <f aca="false">IF(COUNTIF(поверки!$L$6:$L$3175,поверки!$L2887)&gt;1,"Дубликат","")</f>
        <v/>
      </c>
      <c r="O2887" s="18" t="n">
        <v>2882</v>
      </c>
      <c r="P2887" s="17" t="str">
        <f aca="false">CONCATENATE(TEXT(MONTH(поверки!$G2887),"00"),"/",TEXT(поверки!$O2887,"000"), "/",TEXT(YEAR(поверки!$G2887)-2000,"00"))</f>
        <v>04/2882/25</v>
      </c>
      <c r="Q2887" s="17" t="str">
        <f aca="false">VLOOKUP(поверки!$F2887,'соответстиви ОТ типу'!$K$4:$M$344,2,FALSE())</f>
        <v>Преобразователь давления</v>
      </c>
      <c r="R2887" s="17" t="s">
        <v>42</v>
      </c>
      <c r="S2887" s="17" t="s">
        <v>1817</v>
      </c>
      <c r="T2887" s="17" t="n">
        <v>7</v>
      </c>
      <c r="U2887" s="19" t="n">
        <f aca="false">VLOOKUP(поверки!$T2887,'Акты п-п'!$C$5:$I$57,2,FALSE())</f>
        <v>45768</v>
      </c>
      <c r="V2887" s="19" t="n">
        <f aca="false">VLOOKUP(поверки!$T2887,'Акты п-п'!$C$5:$I$57,3,FALSE())</f>
        <v>45772</v>
      </c>
      <c r="W2887" s="17" t="str">
        <f aca="false">VLOOKUP(поверки!$T2887,'Акты п-п'!$C$5:$I$57,5,FALSE())</f>
        <v>Кадыков П.Ю.</v>
      </c>
      <c r="X2887" s="17" t="n">
        <f aca="false">поверки!$G2887-поверки!$U2887</f>
        <v>4</v>
      </c>
      <c r="Y2887" s="17" t="n">
        <f aca="false">поверки!$V2887-поверки!$G2887</f>
        <v>0</v>
      </c>
      <c r="Z2887" s="17" t="str">
        <f aca="false">CONCATENATE(поверки!$Q2887," ",поверки!$S2887," номер ",поверки!$H2887)</f>
        <v>Преобразователь давления Метран-150TGR номер 1473085</v>
      </c>
    </row>
    <row r="2888" customFormat="false" ht="17.9" hidden="true" customHeight="false" outlineLevel="0" collapsed="false">
      <c r="B2888" s="21" t="s">
        <v>6063</v>
      </c>
      <c r="C2888" s="22" t="s">
        <v>30</v>
      </c>
      <c r="D2888" s="22" t="s">
        <v>31</v>
      </c>
      <c r="E2888" s="22"/>
      <c r="F2888" s="22" t="s">
        <v>2095</v>
      </c>
      <c r="G2888" s="23" t="n">
        <v>45772</v>
      </c>
      <c r="H2888" s="22" t="s">
        <v>6232</v>
      </c>
      <c r="I2888" s="22"/>
      <c r="J2888" s="22" t="s">
        <v>34</v>
      </c>
      <c r="K2888" s="22" t="s">
        <v>35</v>
      </c>
      <c r="L2888" s="24" t="s">
        <v>6233</v>
      </c>
      <c r="M2888" s="17" t="str">
        <f aca="false">IF(COUNTIF(поверки!$H$6:$H$3175,поверки!$H2888)&gt;1,"Дубликат","")</f>
        <v/>
      </c>
      <c r="N2888" s="17" t="str">
        <f aca="false">IF(COUNTIF(поверки!$L$6:$L$3175,поверки!$L2888)&gt;1,"Дубликат","")</f>
        <v/>
      </c>
      <c r="O2888" s="18" t="n">
        <v>2883</v>
      </c>
      <c r="P2888" s="17" t="str">
        <f aca="false">CONCATENATE(TEXT(MONTH(поверки!$G2888),"00"),"/",TEXT(поверки!$O2888,"000"), "/",TEXT(YEAR(поверки!$G2888)-2000,"00"))</f>
        <v>04/2883/25</v>
      </c>
      <c r="Q2888" s="17" t="str">
        <f aca="false">VLOOKUP(поверки!$F2888,'соответстиви ОТ типу'!$K$4:$M$344,2,FALSE())</f>
        <v>Преобразователь давления</v>
      </c>
      <c r="R2888" s="17" t="s">
        <v>42</v>
      </c>
      <c r="S2888" s="17" t="s">
        <v>1817</v>
      </c>
      <c r="T2888" s="17" t="n">
        <v>7</v>
      </c>
      <c r="U2888" s="19" t="n">
        <f aca="false">VLOOKUP(поверки!$T2888,'Акты п-п'!$C$5:$I$57,2,FALSE())</f>
        <v>45768</v>
      </c>
      <c r="V2888" s="19" t="n">
        <f aca="false">VLOOKUP(поверки!$T2888,'Акты п-п'!$C$5:$I$57,3,FALSE())</f>
        <v>45772</v>
      </c>
      <c r="W2888" s="17" t="str">
        <f aca="false">VLOOKUP(поверки!$T2888,'Акты п-п'!$C$5:$I$57,5,FALSE())</f>
        <v>Кадыков П.Ю.</v>
      </c>
      <c r="X2888" s="17" t="n">
        <f aca="false">поверки!$G2888-поверки!$U2888</f>
        <v>4</v>
      </c>
      <c r="Y2888" s="17" t="n">
        <f aca="false">поверки!$V2888-поверки!$G2888</f>
        <v>0</v>
      </c>
      <c r="Z2888" s="17" t="str">
        <f aca="false">CONCATENATE(поверки!$Q2888," ",поверки!$S2888," номер ",поверки!$H2888)</f>
        <v>Преобразователь давления Метран-150TGR номер 1453114</v>
      </c>
    </row>
    <row r="2889" customFormat="false" ht="17.9" hidden="true" customHeight="false" outlineLevel="0" collapsed="false">
      <c r="B2889" s="21" t="s">
        <v>6063</v>
      </c>
      <c r="C2889" s="22" t="s">
        <v>30</v>
      </c>
      <c r="D2889" s="22" t="s">
        <v>31</v>
      </c>
      <c r="E2889" s="22"/>
      <c r="F2889" s="22" t="s">
        <v>2095</v>
      </c>
      <c r="G2889" s="23" t="n">
        <v>45772</v>
      </c>
      <c r="H2889" s="22" t="s">
        <v>6234</v>
      </c>
      <c r="I2889" s="22"/>
      <c r="J2889" s="22" t="s">
        <v>34</v>
      </c>
      <c r="K2889" s="22" t="s">
        <v>35</v>
      </c>
      <c r="L2889" s="24" t="s">
        <v>6235</v>
      </c>
      <c r="M2889" s="17" t="str">
        <f aca="false">IF(COUNTIF(поверки!$H$6:$H$3175,поверки!$H2889)&gt;1,"Дубликат","")</f>
        <v/>
      </c>
      <c r="N2889" s="17" t="str">
        <f aca="false">IF(COUNTIF(поверки!$L$6:$L$3175,поверки!$L2889)&gt;1,"Дубликат","")</f>
        <v/>
      </c>
      <c r="O2889" s="18" t="n">
        <v>2884</v>
      </c>
      <c r="P2889" s="17" t="str">
        <f aca="false">CONCATENATE(TEXT(MONTH(поверки!$G2889),"00"),"/",TEXT(поверки!$O2889,"000"), "/",TEXT(YEAR(поверки!$G2889)-2000,"00"))</f>
        <v>04/2884/25</v>
      </c>
      <c r="Q2889" s="17" t="str">
        <f aca="false">VLOOKUP(поверки!$F2889,'соответстиви ОТ типу'!$K$4:$M$344,2,FALSE())</f>
        <v>Преобразователь давления</v>
      </c>
      <c r="R2889" s="17" t="s">
        <v>42</v>
      </c>
      <c r="S2889" s="17" t="s">
        <v>1817</v>
      </c>
      <c r="T2889" s="17" t="n">
        <v>7</v>
      </c>
      <c r="U2889" s="19" t="n">
        <f aca="false">VLOOKUP(поверки!$T2889,'Акты п-п'!$C$5:$I$57,2,FALSE())</f>
        <v>45768</v>
      </c>
      <c r="V2889" s="19" t="n">
        <f aca="false">VLOOKUP(поверки!$T2889,'Акты п-п'!$C$5:$I$57,3,FALSE())</f>
        <v>45772</v>
      </c>
      <c r="W2889" s="17" t="str">
        <f aca="false">VLOOKUP(поверки!$T2889,'Акты п-п'!$C$5:$I$57,5,FALSE())</f>
        <v>Кадыков П.Ю.</v>
      </c>
      <c r="X2889" s="17" t="n">
        <f aca="false">поверки!$G2889-поверки!$U2889</f>
        <v>4</v>
      </c>
      <c r="Y2889" s="17" t="n">
        <f aca="false">поверки!$V2889-поверки!$G2889</f>
        <v>0</v>
      </c>
      <c r="Z2889" s="17" t="str">
        <f aca="false">CONCATENATE(поверки!$Q2889," ",поверки!$S2889," номер ",поверки!$H2889)</f>
        <v>Преобразователь давления Метран-150TGR номер 1453168</v>
      </c>
    </row>
    <row r="2890" customFormat="false" ht="17.9" hidden="true" customHeight="false" outlineLevel="0" collapsed="false">
      <c r="B2890" s="21" t="s">
        <v>6063</v>
      </c>
      <c r="C2890" s="22" t="s">
        <v>30</v>
      </c>
      <c r="D2890" s="22" t="s">
        <v>31</v>
      </c>
      <c r="E2890" s="22"/>
      <c r="F2890" s="22" t="s">
        <v>2095</v>
      </c>
      <c r="G2890" s="23" t="n">
        <v>45772</v>
      </c>
      <c r="H2890" s="22" t="s">
        <v>6236</v>
      </c>
      <c r="I2890" s="22"/>
      <c r="J2890" s="22" t="s">
        <v>34</v>
      </c>
      <c r="K2890" s="22" t="s">
        <v>35</v>
      </c>
      <c r="L2890" s="24" t="s">
        <v>6237</v>
      </c>
      <c r="M2890" s="17" t="str">
        <f aca="false">IF(COUNTIF(поверки!$H$6:$H$3175,поверки!$H2890)&gt;1,"Дубликат","")</f>
        <v/>
      </c>
      <c r="N2890" s="17" t="str">
        <f aca="false">IF(COUNTIF(поверки!$L$6:$L$3175,поверки!$L2890)&gt;1,"Дубликат","")</f>
        <v/>
      </c>
      <c r="O2890" s="18" t="n">
        <v>2885</v>
      </c>
      <c r="P2890" s="17" t="str">
        <f aca="false">CONCATENATE(TEXT(MONTH(поверки!$G2890),"00"),"/",TEXT(поверки!$O2890,"000"), "/",TEXT(YEAR(поверки!$G2890)-2000,"00"))</f>
        <v>04/2885/25</v>
      </c>
      <c r="Q2890" s="17" t="str">
        <f aca="false">VLOOKUP(поверки!$F2890,'соответстиви ОТ типу'!$K$4:$M$344,2,FALSE())</f>
        <v>Преобразователь давления</v>
      </c>
      <c r="R2890" s="17" t="s">
        <v>42</v>
      </c>
      <c r="S2890" s="17" t="s">
        <v>1817</v>
      </c>
      <c r="T2890" s="17" t="n">
        <v>7</v>
      </c>
      <c r="U2890" s="19" t="n">
        <f aca="false">VLOOKUP(поверки!$T2890,'Акты п-п'!$C$5:$I$57,2,FALSE())</f>
        <v>45768</v>
      </c>
      <c r="V2890" s="19" t="n">
        <f aca="false">VLOOKUP(поверки!$T2890,'Акты п-п'!$C$5:$I$57,3,FALSE())</f>
        <v>45772</v>
      </c>
      <c r="W2890" s="17" t="str">
        <f aca="false">VLOOKUP(поверки!$T2890,'Акты п-п'!$C$5:$I$57,5,FALSE())</f>
        <v>Кадыков П.Ю.</v>
      </c>
      <c r="X2890" s="17" t="n">
        <f aca="false">поверки!$G2890-поверки!$U2890</f>
        <v>4</v>
      </c>
      <c r="Y2890" s="17" t="n">
        <f aca="false">поверки!$V2890-поверки!$G2890</f>
        <v>0</v>
      </c>
      <c r="Z2890" s="17" t="str">
        <f aca="false">CONCATENATE(поверки!$Q2890," ",поверки!$S2890," номер ",поверки!$H2890)</f>
        <v>Преобразователь давления Метран-150TGR номер 1453160</v>
      </c>
    </row>
    <row r="2891" customFormat="false" ht="17.9" hidden="true" customHeight="false" outlineLevel="0" collapsed="false">
      <c r="B2891" s="21" t="s">
        <v>6063</v>
      </c>
      <c r="C2891" s="22" t="s">
        <v>30</v>
      </c>
      <c r="D2891" s="22" t="s">
        <v>31</v>
      </c>
      <c r="E2891" s="22"/>
      <c r="F2891" s="22" t="s">
        <v>2095</v>
      </c>
      <c r="G2891" s="23" t="n">
        <v>45772</v>
      </c>
      <c r="H2891" s="22" t="s">
        <v>6238</v>
      </c>
      <c r="I2891" s="22"/>
      <c r="J2891" s="22" t="s">
        <v>34</v>
      </c>
      <c r="K2891" s="22" t="s">
        <v>35</v>
      </c>
      <c r="L2891" s="24" t="s">
        <v>6239</v>
      </c>
      <c r="M2891" s="17" t="str">
        <f aca="false">IF(COUNTIF(поверки!$H$6:$H$3175,поверки!$H2891)&gt;1,"Дубликат","")</f>
        <v/>
      </c>
      <c r="N2891" s="17" t="str">
        <f aca="false">IF(COUNTIF(поверки!$L$6:$L$3175,поверки!$L2891)&gt;1,"Дубликат","")</f>
        <v/>
      </c>
      <c r="O2891" s="18" t="n">
        <v>2886</v>
      </c>
      <c r="P2891" s="17" t="str">
        <f aca="false">CONCATENATE(TEXT(MONTH(поверки!$G2891),"00"),"/",TEXT(поверки!$O2891,"000"), "/",TEXT(YEAR(поверки!$G2891)-2000,"00"))</f>
        <v>04/2886/25</v>
      </c>
      <c r="Q2891" s="17" t="str">
        <f aca="false">VLOOKUP(поверки!$F2891,'соответстиви ОТ типу'!$K$4:$M$344,2,FALSE())</f>
        <v>Преобразователь давления</v>
      </c>
      <c r="R2891" s="17" t="s">
        <v>42</v>
      </c>
      <c r="S2891" s="17" t="s">
        <v>1817</v>
      </c>
      <c r="T2891" s="17" t="n">
        <v>7</v>
      </c>
      <c r="U2891" s="19" t="n">
        <f aca="false">VLOOKUP(поверки!$T2891,'Акты п-п'!$C$5:$I$57,2,FALSE())</f>
        <v>45768</v>
      </c>
      <c r="V2891" s="19" t="n">
        <f aca="false">VLOOKUP(поверки!$T2891,'Акты п-п'!$C$5:$I$57,3,FALSE())</f>
        <v>45772</v>
      </c>
      <c r="W2891" s="17" t="str">
        <f aca="false">VLOOKUP(поверки!$T2891,'Акты п-п'!$C$5:$I$57,5,FALSE())</f>
        <v>Кадыков П.Ю.</v>
      </c>
      <c r="X2891" s="17" t="n">
        <f aca="false">поверки!$G2891-поверки!$U2891</f>
        <v>4</v>
      </c>
      <c r="Y2891" s="17" t="n">
        <f aca="false">поверки!$V2891-поверки!$G2891</f>
        <v>0</v>
      </c>
      <c r="Z2891" s="17" t="str">
        <f aca="false">CONCATENATE(поверки!$Q2891," ",поверки!$S2891," номер ",поверки!$H2891)</f>
        <v>Преобразователь давления Метран-150TGR номер 1453115</v>
      </c>
    </row>
    <row r="2892" customFormat="false" ht="17.9" hidden="true" customHeight="false" outlineLevel="0" collapsed="false">
      <c r="B2892" s="21" t="s">
        <v>6063</v>
      </c>
      <c r="C2892" s="22" t="s">
        <v>30</v>
      </c>
      <c r="D2892" s="22" t="s">
        <v>31</v>
      </c>
      <c r="E2892" s="22"/>
      <c r="F2892" s="22" t="s">
        <v>2095</v>
      </c>
      <c r="G2892" s="23" t="n">
        <v>45772</v>
      </c>
      <c r="H2892" s="22" t="s">
        <v>6240</v>
      </c>
      <c r="I2892" s="22"/>
      <c r="J2892" s="22" t="s">
        <v>34</v>
      </c>
      <c r="K2892" s="22" t="s">
        <v>35</v>
      </c>
      <c r="L2892" s="24" t="s">
        <v>6241</v>
      </c>
      <c r="M2892" s="17" t="str">
        <f aca="false">IF(COUNTIF(поверки!$H$6:$H$3175,поверки!$H2892)&gt;1,"Дубликат","")</f>
        <v/>
      </c>
      <c r="N2892" s="17" t="str">
        <f aca="false">IF(COUNTIF(поверки!$L$6:$L$3175,поверки!$L2892)&gt;1,"Дубликат","")</f>
        <v/>
      </c>
      <c r="O2892" s="18" t="n">
        <v>2887</v>
      </c>
      <c r="P2892" s="17" t="str">
        <f aca="false">CONCATENATE(TEXT(MONTH(поверки!$G2892),"00"),"/",TEXT(поверки!$O2892,"000"), "/",TEXT(YEAR(поверки!$G2892)-2000,"00"))</f>
        <v>04/2887/25</v>
      </c>
      <c r="Q2892" s="17" t="str">
        <f aca="false">VLOOKUP(поверки!$F2892,'соответстиви ОТ типу'!$K$4:$M$344,2,FALSE())</f>
        <v>Преобразователь давления</v>
      </c>
      <c r="R2892" s="17" t="s">
        <v>42</v>
      </c>
      <c r="S2892" s="17" t="s">
        <v>1817</v>
      </c>
      <c r="T2892" s="17" t="n">
        <v>7</v>
      </c>
      <c r="U2892" s="19" t="n">
        <f aca="false">VLOOKUP(поверки!$T2892,'Акты п-п'!$C$5:$I$57,2,FALSE())</f>
        <v>45768</v>
      </c>
      <c r="V2892" s="19" t="n">
        <f aca="false">VLOOKUP(поверки!$T2892,'Акты п-п'!$C$5:$I$57,3,FALSE())</f>
        <v>45772</v>
      </c>
      <c r="W2892" s="17" t="str">
        <f aca="false">VLOOKUP(поверки!$T2892,'Акты п-п'!$C$5:$I$57,5,FALSE())</f>
        <v>Кадыков П.Ю.</v>
      </c>
      <c r="X2892" s="17" t="n">
        <f aca="false">поверки!$G2892-поверки!$U2892</f>
        <v>4</v>
      </c>
      <c r="Y2892" s="17" t="n">
        <f aca="false">поверки!$V2892-поверки!$G2892</f>
        <v>0</v>
      </c>
      <c r="Z2892" s="17" t="str">
        <f aca="false">CONCATENATE(поверки!$Q2892," ",поверки!$S2892," номер ",поверки!$H2892)</f>
        <v>Преобразователь давления Метран-150TGR номер 1453123</v>
      </c>
    </row>
    <row r="2893" customFormat="false" ht="17.9" hidden="true" customHeight="false" outlineLevel="0" collapsed="false">
      <c r="B2893" s="21" t="s">
        <v>6063</v>
      </c>
      <c r="C2893" s="22" t="s">
        <v>30</v>
      </c>
      <c r="D2893" s="22" t="s">
        <v>31</v>
      </c>
      <c r="E2893" s="22"/>
      <c r="F2893" s="22" t="s">
        <v>2095</v>
      </c>
      <c r="G2893" s="23" t="n">
        <v>45772</v>
      </c>
      <c r="H2893" s="22" t="s">
        <v>6242</v>
      </c>
      <c r="I2893" s="22"/>
      <c r="J2893" s="22" t="s">
        <v>34</v>
      </c>
      <c r="K2893" s="22" t="s">
        <v>35</v>
      </c>
      <c r="L2893" s="24" t="s">
        <v>6243</v>
      </c>
      <c r="M2893" s="17" t="str">
        <f aca="false">IF(COUNTIF(поверки!$H$6:$H$3175,поверки!$H2893)&gt;1,"Дубликат","")</f>
        <v/>
      </c>
      <c r="N2893" s="17" t="str">
        <f aca="false">IF(COUNTIF(поверки!$L$6:$L$3175,поверки!$L2893)&gt;1,"Дубликат","")</f>
        <v/>
      </c>
      <c r="O2893" s="18" t="n">
        <v>2888</v>
      </c>
      <c r="P2893" s="17" t="str">
        <f aca="false">CONCATENATE(TEXT(MONTH(поверки!$G2893),"00"),"/",TEXT(поверки!$O2893,"000"), "/",TEXT(YEAR(поверки!$G2893)-2000,"00"))</f>
        <v>04/2888/25</v>
      </c>
      <c r="Q2893" s="17" t="str">
        <f aca="false">VLOOKUP(поверки!$F2893,'соответстиви ОТ типу'!$K$4:$M$344,2,FALSE())</f>
        <v>Преобразователь давления</v>
      </c>
      <c r="R2893" s="17" t="s">
        <v>42</v>
      </c>
      <c r="S2893" s="17" t="s">
        <v>1817</v>
      </c>
      <c r="T2893" s="17" t="n">
        <v>7</v>
      </c>
      <c r="U2893" s="19" t="n">
        <f aca="false">VLOOKUP(поверки!$T2893,'Акты п-п'!$C$5:$I$57,2,FALSE())</f>
        <v>45768</v>
      </c>
      <c r="V2893" s="19" t="n">
        <f aca="false">VLOOKUP(поверки!$T2893,'Акты п-п'!$C$5:$I$57,3,FALSE())</f>
        <v>45772</v>
      </c>
      <c r="W2893" s="17" t="str">
        <f aca="false">VLOOKUP(поверки!$T2893,'Акты п-п'!$C$5:$I$57,5,FALSE())</f>
        <v>Кадыков П.Ю.</v>
      </c>
      <c r="X2893" s="17" t="n">
        <f aca="false">поверки!$G2893-поверки!$U2893</f>
        <v>4</v>
      </c>
      <c r="Y2893" s="17" t="n">
        <f aca="false">поверки!$V2893-поверки!$G2893</f>
        <v>0</v>
      </c>
      <c r="Z2893" s="17" t="str">
        <f aca="false">CONCATENATE(поверки!$Q2893," ",поверки!$S2893," номер ",поверки!$H2893)</f>
        <v>Преобразователь давления Метран-150TGR номер 1489960</v>
      </c>
    </row>
    <row r="2894" customFormat="false" ht="17.9" hidden="true" customHeight="false" outlineLevel="0" collapsed="false">
      <c r="B2894" s="21" t="s">
        <v>6063</v>
      </c>
      <c r="C2894" s="22" t="s">
        <v>30</v>
      </c>
      <c r="D2894" s="22" t="s">
        <v>31</v>
      </c>
      <c r="E2894" s="22"/>
      <c r="F2894" s="22" t="s">
        <v>2095</v>
      </c>
      <c r="G2894" s="23" t="n">
        <v>45772</v>
      </c>
      <c r="H2894" s="22" t="s">
        <v>6244</v>
      </c>
      <c r="I2894" s="22"/>
      <c r="J2894" s="22" t="s">
        <v>34</v>
      </c>
      <c r="K2894" s="22" t="s">
        <v>35</v>
      </c>
      <c r="L2894" s="24" t="s">
        <v>6245</v>
      </c>
      <c r="M2894" s="17" t="str">
        <f aca="false">IF(COUNTIF(поверки!$H$6:$H$3175,поверки!$H2894)&gt;1,"Дубликат","")</f>
        <v/>
      </c>
      <c r="N2894" s="17" t="str">
        <f aca="false">IF(COUNTIF(поверки!$L$6:$L$3175,поверки!$L2894)&gt;1,"Дубликат","")</f>
        <v/>
      </c>
      <c r="O2894" s="18" t="n">
        <v>2889</v>
      </c>
      <c r="P2894" s="17" t="str">
        <f aca="false">CONCATENATE(TEXT(MONTH(поверки!$G2894),"00"),"/",TEXT(поверки!$O2894,"000"), "/",TEXT(YEAR(поверки!$G2894)-2000,"00"))</f>
        <v>04/2889/25</v>
      </c>
      <c r="Q2894" s="17" t="str">
        <f aca="false">VLOOKUP(поверки!$F2894,'соответстиви ОТ типу'!$K$4:$M$344,2,FALSE())</f>
        <v>Преобразователь давления</v>
      </c>
      <c r="R2894" s="17" t="s">
        <v>46</v>
      </c>
      <c r="S2894" s="17" t="s">
        <v>1817</v>
      </c>
      <c r="T2894" s="17" t="n">
        <v>7</v>
      </c>
      <c r="U2894" s="19" t="n">
        <f aca="false">VLOOKUP(поверки!$T2894,'Акты п-п'!$C$5:$I$57,2,FALSE())</f>
        <v>45768</v>
      </c>
      <c r="V2894" s="19" t="n">
        <f aca="false">VLOOKUP(поверки!$T2894,'Акты п-п'!$C$5:$I$57,3,FALSE())</f>
        <v>45772</v>
      </c>
      <c r="W2894" s="17" t="str">
        <f aca="false">VLOOKUP(поверки!$T2894,'Акты п-п'!$C$5:$I$57,5,FALSE())</f>
        <v>Кадыков П.Ю.</v>
      </c>
      <c r="X2894" s="17" t="n">
        <f aca="false">поверки!$G2894-поверки!$U2894</f>
        <v>4</v>
      </c>
      <c r="Y2894" s="17" t="n">
        <f aca="false">поверки!$V2894-поверки!$G2894</f>
        <v>0</v>
      </c>
      <c r="Z2894" s="17" t="str">
        <f aca="false">CONCATENATE(поверки!$Q2894," ",поверки!$S2894," номер ",поверки!$H2894)</f>
        <v>Преобразователь давления Метран-150TGR номер 1453165</v>
      </c>
    </row>
    <row r="2895" customFormat="false" ht="17.9" hidden="true" customHeight="false" outlineLevel="0" collapsed="false">
      <c r="B2895" s="21" t="s">
        <v>6063</v>
      </c>
      <c r="C2895" s="22" t="s">
        <v>30</v>
      </c>
      <c r="D2895" s="22" t="s">
        <v>31</v>
      </c>
      <c r="E2895" s="22"/>
      <c r="F2895" s="22" t="s">
        <v>2095</v>
      </c>
      <c r="G2895" s="23" t="n">
        <v>45772</v>
      </c>
      <c r="H2895" s="22" t="s">
        <v>6246</v>
      </c>
      <c r="I2895" s="22"/>
      <c r="J2895" s="22" t="s">
        <v>34</v>
      </c>
      <c r="K2895" s="22" t="s">
        <v>35</v>
      </c>
      <c r="L2895" s="24" t="s">
        <v>6247</v>
      </c>
      <c r="M2895" s="17" t="str">
        <f aca="false">IF(COUNTIF(поверки!$H$6:$H$3175,поверки!$H2895)&gt;1,"Дубликат","")</f>
        <v/>
      </c>
      <c r="N2895" s="17" t="str">
        <f aca="false">IF(COUNTIF(поверки!$L$6:$L$3175,поверки!$L2895)&gt;1,"Дубликат","")</f>
        <v/>
      </c>
      <c r="O2895" s="18" t="n">
        <v>2890</v>
      </c>
      <c r="P2895" s="17" t="str">
        <f aca="false">CONCATENATE(TEXT(MONTH(поверки!$G2895),"00"),"/",TEXT(поверки!$O2895,"000"), "/",TEXT(YEAR(поверки!$G2895)-2000,"00"))</f>
        <v>04/2890/25</v>
      </c>
      <c r="Q2895" s="17" t="str">
        <f aca="false">VLOOKUP(поверки!$F2895,'соответстиви ОТ типу'!$K$4:$M$344,2,FALSE())</f>
        <v>Преобразователь давления</v>
      </c>
      <c r="R2895" s="17" t="s">
        <v>46</v>
      </c>
      <c r="S2895" s="17" t="s">
        <v>1817</v>
      </c>
      <c r="T2895" s="17" t="n">
        <v>7</v>
      </c>
      <c r="U2895" s="19" t="n">
        <f aca="false">VLOOKUP(поверки!$T2895,'Акты п-п'!$C$5:$I$57,2,FALSE())</f>
        <v>45768</v>
      </c>
      <c r="V2895" s="19" t="n">
        <f aca="false">VLOOKUP(поверки!$T2895,'Акты п-п'!$C$5:$I$57,3,FALSE())</f>
        <v>45772</v>
      </c>
      <c r="W2895" s="17" t="str">
        <f aca="false">VLOOKUP(поверки!$T2895,'Акты п-п'!$C$5:$I$57,5,FALSE())</f>
        <v>Кадыков П.Ю.</v>
      </c>
      <c r="X2895" s="17" t="n">
        <f aca="false">поверки!$G2895-поверки!$U2895</f>
        <v>4</v>
      </c>
      <c r="Y2895" s="17" t="n">
        <f aca="false">поверки!$V2895-поверки!$G2895</f>
        <v>0</v>
      </c>
      <c r="Z2895" s="17" t="str">
        <f aca="false">CONCATENATE(поверки!$Q2895," ",поверки!$S2895," номер ",поверки!$H2895)</f>
        <v>Преобразователь давления Метран-150TGR номер 1453956</v>
      </c>
    </row>
    <row r="2896" customFormat="false" ht="17.9" hidden="true" customHeight="false" outlineLevel="0" collapsed="false">
      <c r="B2896" s="21" t="s">
        <v>6063</v>
      </c>
      <c r="C2896" s="22" t="s">
        <v>30</v>
      </c>
      <c r="D2896" s="22" t="s">
        <v>31</v>
      </c>
      <c r="E2896" s="22"/>
      <c r="F2896" s="22" t="s">
        <v>2095</v>
      </c>
      <c r="G2896" s="23" t="n">
        <v>45772</v>
      </c>
      <c r="H2896" s="22" t="s">
        <v>6248</v>
      </c>
      <c r="I2896" s="22"/>
      <c r="J2896" s="22" t="s">
        <v>34</v>
      </c>
      <c r="K2896" s="22" t="s">
        <v>35</v>
      </c>
      <c r="L2896" s="24" t="s">
        <v>6249</v>
      </c>
      <c r="M2896" s="17" t="str">
        <f aca="false">IF(COUNTIF(поверки!$H$6:$H$3175,поверки!$H2896)&gt;1,"Дубликат","")</f>
        <v/>
      </c>
      <c r="N2896" s="17" t="str">
        <f aca="false">IF(COUNTIF(поверки!$L$6:$L$3175,поверки!$L2896)&gt;1,"Дубликат","")</f>
        <v/>
      </c>
      <c r="O2896" s="18" t="n">
        <v>2891</v>
      </c>
      <c r="P2896" s="17" t="str">
        <f aca="false">CONCATENATE(TEXT(MONTH(поверки!$G2896),"00"),"/",TEXT(поверки!$O2896,"000"), "/",TEXT(YEAR(поверки!$G2896)-2000,"00"))</f>
        <v>04/2891/25</v>
      </c>
      <c r="Q2896" s="17" t="str">
        <f aca="false">VLOOKUP(поверки!$F2896,'соответстиви ОТ типу'!$K$4:$M$344,2,FALSE())</f>
        <v>Преобразователь давления</v>
      </c>
      <c r="R2896" s="17" t="s">
        <v>46</v>
      </c>
      <c r="S2896" s="17" t="s">
        <v>1817</v>
      </c>
      <c r="T2896" s="17" t="n">
        <v>7</v>
      </c>
      <c r="U2896" s="19" t="n">
        <f aca="false">VLOOKUP(поверки!$T2896,'Акты п-п'!$C$5:$I$57,2,FALSE())</f>
        <v>45768</v>
      </c>
      <c r="V2896" s="19" t="n">
        <f aca="false">VLOOKUP(поверки!$T2896,'Акты п-п'!$C$5:$I$57,3,FALSE())</f>
        <v>45772</v>
      </c>
      <c r="W2896" s="17" t="str">
        <f aca="false">VLOOKUP(поверки!$T2896,'Акты п-п'!$C$5:$I$57,5,FALSE())</f>
        <v>Кадыков П.Ю.</v>
      </c>
      <c r="X2896" s="17" t="n">
        <f aca="false">поверки!$G2896-поверки!$U2896</f>
        <v>4</v>
      </c>
      <c r="Y2896" s="17" t="n">
        <f aca="false">поверки!$V2896-поверки!$G2896</f>
        <v>0</v>
      </c>
      <c r="Z2896" s="17" t="str">
        <f aca="false">CONCATENATE(поверки!$Q2896," ",поверки!$S2896," номер ",поверки!$H2896)</f>
        <v>Преобразователь давления Метран-150TGR номер 1452539</v>
      </c>
    </row>
    <row r="2897" customFormat="false" ht="17.9" hidden="true" customHeight="false" outlineLevel="0" collapsed="false">
      <c r="B2897" s="21" t="s">
        <v>6063</v>
      </c>
      <c r="C2897" s="22" t="s">
        <v>30</v>
      </c>
      <c r="D2897" s="22" t="s">
        <v>31</v>
      </c>
      <c r="E2897" s="22"/>
      <c r="F2897" s="22" t="s">
        <v>2095</v>
      </c>
      <c r="G2897" s="23" t="n">
        <v>45772</v>
      </c>
      <c r="H2897" s="22" t="s">
        <v>6250</v>
      </c>
      <c r="I2897" s="22"/>
      <c r="J2897" s="22" t="s">
        <v>34</v>
      </c>
      <c r="K2897" s="22" t="s">
        <v>35</v>
      </c>
      <c r="L2897" s="24" t="s">
        <v>6251</v>
      </c>
      <c r="M2897" s="17" t="str">
        <f aca="false">IF(COUNTIF(поверки!$H$6:$H$3175,поверки!$H2897)&gt;1,"Дубликат","")</f>
        <v/>
      </c>
      <c r="N2897" s="17" t="str">
        <f aca="false">IF(COUNTIF(поверки!$L$6:$L$3175,поверки!$L2897)&gt;1,"Дубликат","")</f>
        <v/>
      </c>
      <c r="O2897" s="18" t="n">
        <v>2892</v>
      </c>
      <c r="P2897" s="17" t="str">
        <f aca="false">CONCATENATE(TEXT(MONTH(поверки!$G2897),"00"),"/",TEXT(поверки!$O2897,"000"), "/",TEXT(YEAR(поверки!$G2897)-2000,"00"))</f>
        <v>04/2892/25</v>
      </c>
      <c r="Q2897" s="17" t="str">
        <f aca="false">VLOOKUP(поверки!$F2897,'соответстиви ОТ типу'!$K$4:$M$344,2,FALSE())</f>
        <v>Преобразователь давления</v>
      </c>
      <c r="R2897" s="17" t="s">
        <v>46</v>
      </c>
      <c r="S2897" s="17" t="s">
        <v>1817</v>
      </c>
      <c r="T2897" s="17" t="n">
        <v>7</v>
      </c>
      <c r="U2897" s="19" t="n">
        <f aca="false">VLOOKUP(поверки!$T2897,'Акты п-п'!$C$5:$I$57,2,FALSE())</f>
        <v>45768</v>
      </c>
      <c r="V2897" s="19" t="n">
        <f aca="false">VLOOKUP(поверки!$T2897,'Акты п-п'!$C$5:$I$57,3,FALSE())</f>
        <v>45772</v>
      </c>
      <c r="W2897" s="17" t="str">
        <f aca="false">VLOOKUP(поверки!$T2897,'Акты п-п'!$C$5:$I$57,5,FALSE())</f>
        <v>Кадыков П.Ю.</v>
      </c>
      <c r="X2897" s="17" t="n">
        <f aca="false">поверки!$G2897-поверки!$U2897</f>
        <v>4</v>
      </c>
      <c r="Y2897" s="17" t="n">
        <f aca="false">поверки!$V2897-поверки!$G2897</f>
        <v>0</v>
      </c>
      <c r="Z2897" s="17" t="str">
        <f aca="false">CONCATENATE(поверки!$Q2897," ",поверки!$S2897," номер ",поверки!$H2897)</f>
        <v>Преобразователь давления Метран-150TGR номер 1453951</v>
      </c>
    </row>
    <row r="2898" customFormat="false" ht="17.9" hidden="true" customHeight="false" outlineLevel="0" collapsed="false">
      <c r="B2898" s="21" t="s">
        <v>6063</v>
      </c>
      <c r="C2898" s="22" t="s">
        <v>30</v>
      </c>
      <c r="D2898" s="22" t="s">
        <v>31</v>
      </c>
      <c r="E2898" s="22"/>
      <c r="F2898" s="22" t="s">
        <v>2095</v>
      </c>
      <c r="G2898" s="23" t="n">
        <v>45772</v>
      </c>
      <c r="H2898" s="22" t="s">
        <v>6252</v>
      </c>
      <c r="I2898" s="22"/>
      <c r="J2898" s="22" t="s">
        <v>34</v>
      </c>
      <c r="K2898" s="22" t="s">
        <v>35</v>
      </c>
      <c r="L2898" s="24" t="s">
        <v>6253</v>
      </c>
      <c r="M2898" s="17" t="str">
        <f aca="false">IF(COUNTIF(поверки!$H$6:$H$3175,поверки!$H2898)&gt;1,"Дубликат","")</f>
        <v/>
      </c>
      <c r="N2898" s="17" t="str">
        <f aca="false">IF(COUNTIF(поверки!$L$6:$L$3175,поверки!$L2898)&gt;1,"Дубликат","")</f>
        <v/>
      </c>
      <c r="O2898" s="18" t="n">
        <v>2893</v>
      </c>
      <c r="P2898" s="17" t="str">
        <f aca="false">CONCATENATE(TEXT(MONTH(поверки!$G2898),"00"),"/",TEXT(поверки!$O2898,"000"), "/",TEXT(YEAR(поверки!$G2898)-2000,"00"))</f>
        <v>04/2893/25</v>
      </c>
      <c r="Q2898" s="17" t="str">
        <f aca="false">VLOOKUP(поверки!$F2898,'соответстиви ОТ типу'!$K$4:$M$344,2,FALSE())</f>
        <v>Преобразователь давления</v>
      </c>
      <c r="R2898" s="17" t="s">
        <v>46</v>
      </c>
      <c r="S2898" s="17" t="s">
        <v>1817</v>
      </c>
      <c r="T2898" s="17" t="n">
        <v>7</v>
      </c>
      <c r="U2898" s="19" t="n">
        <f aca="false">VLOOKUP(поверки!$T2898,'Акты п-п'!$C$5:$I$57,2,FALSE())</f>
        <v>45768</v>
      </c>
      <c r="V2898" s="19" t="n">
        <f aca="false">VLOOKUP(поверки!$T2898,'Акты п-п'!$C$5:$I$57,3,FALSE())</f>
        <v>45772</v>
      </c>
      <c r="W2898" s="17" t="str">
        <f aca="false">VLOOKUP(поверки!$T2898,'Акты п-п'!$C$5:$I$57,5,FALSE())</f>
        <v>Кадыков П.Ю.</v>
      </c>
      <c r="X2898" s="17" t="n">
        <f aca="false">поверки!$G2898-поверки!$U2898</f>
        <v>4</v>
      </c>
      <c r="Y2898" s="17" t="n">
        <f aca="false">поверки!$V2898-поверки!$G2898</f>
        <v>0</v>
      </c>
      <c r="Z2898" s="17" t="str">
        <f aca="false">CONCATENATE(поверки!$Q2898," ",поверки!$S2898," номер ",поверки!$H2898)</f>
        <v>Преобразователь давления Метран-150TGR номер 1453937</v>
      </c>
    </row>
    <row r="2899" customFormat="false" ht="17.9" hidden="true" customHeight="false" outlineLevel="0" collapsed="false">
      <c r="B2899" s="21" t="s">
        <v>6063</v>
      </c>
      <c r="C2899" s="22" t="s">
        <v>30</v>
      </c>
      <c r="D2899" s="22" t="s">
        <v>31</v>
      </c>
      <c r="E2899" s="22"/>
      <c r="F2899" s="22" t="s">
        <v>2095</v>
      </c>
      <c r="G2899" s="23" t="n">
        <v>45772</v>
      </c>
      <c r="H2899" s="22" t="s">
        <v>6254</v>
      </c>
      <c r="I2899" s="22"/>
      <c r="J2899" s="22" t="s">
        <v>34</v>
      </c>
      <c r="K2899" s="22" t="s">
        <v>35</v>
      </c>
      <c r="L2899" s="24" t="s">
        <v>6255</v>
      </c>
      <c r="M2899" s="17" t="str">
        <f aca="false">IF(COUNTIF(поверки!$H$6:$H$3175,поверки!$H2899)&gt;1,"Дубликат","")</f>
        <v/>
      </c>
      <c r="N2899" s="17" t="str">
        <f aca="false">IF(COUNTIF(поверки!$L$6:$L$3175,поверки!$L2899)&gt;1,"Дубликат","")</f>
        <v/>
      </c>
      <c r="O2899" s="18" t="n">
        <v>2894</v>
      </c>
      <c r="P2899" s="17" t="str">
        <f aca="false">CONCATENATE(TEXT(MONTH(поверки!$G2899),"00"),"/",TEXT(поверки!$O2899,"000"), "/",TEXT(YEAR(поверки!$G2899)-2000,"00"))</f>
        <v>04/2894/25</v>
      </c>
      <c r="Q2899" s="17" t="str">
        <f aca="false">VLOOKUP(поверки!$F2899,'соответстиви ОТ типу'!$K$4:$M$344,2,FALSE())</f>
        <v>Преобразователь давления</v>
      </c>
      <c r="R2899" s="17" t="s">
        <v>46</v>
      </c>
      <c r="S2899" s="17" t="s">
        <v>1817</v>
      </c>
      <c r="T2899" s="17" t="n">
        <v>7</v>
      </c>
      <c r="U2899" s="19" t="n">
        <f aca="false">VLOOKUP(поверки!$T2899,'Акты п-п'!$C$5:$I$57,2,FALSE())</f>
        <v>45768</v>
      </c>
      <c r="V2899" s="19" t="n">
        <f aca="false">VLOOKUP(поверки!$T2899,'Акты п-п'!$C$5:$I$57,3,FALSE())</f>
        <v>45772</v>
      </c>
      <c r="W2899" s="17" t="str">
        <f aca="false">VLOOKUP(поверки!$T2899,'Акты п-п'!$C$5:$I$57,5,FALSE())</f>
        <v>Кадыков П.Ю.</v>
      </c>
      <c r="X2899" s="17" t="n">
        <f aca="false">поверки!$G2899-поверки!$U2899</f>
        <v>4</v>
      </c>
      <c r="Y2899" s="17" t="n">
        <f aca="false">поверки!$V2899-поверки!$G2899</f>
        <v>0</v>
      </c>
      <c r="Z2899" s="17" t="str">
        <f aca="false">CONCATENATE(поверки!$Q2899," ",поверки!$S2899," номер ",поверки!$H2899)</f>
        <v>Преобразователь давления Метран-150TGR номер 1452784</v>
      </c>
    </row>
    <row r="2900" customFormat="false" ht="17.9" hidden="true" customHeight="false" outlineLevel="0" collapsed="false">
      <c r="B2900" s="21" t="s">
        <v>6063</v>
      </c>
      <c r="C2900" s="22" t="s">
        <v>30</v>
      </c>
      <c r="D2900" s="22" t="s">
        <v>31</v>
      </c>
      <c r="E2900" s="22"/>
      <c r="F2900" s="22" t="s">
        <v>2095</v>
      </c>
      <c r="G2900" s="23" t="n">
        <v>45772</v>
      </c>
      <c r="H2900" s="22" t="s">
        <v>6256</v>
      </c>
      <c r="I2900" s="22"/>
      <c r="J2900" s="22" t="s">
        <v>34</v>
      </c>
      <c r="K2900" s="22" t="s">
        <v>35</v>
      </c>
      <c r="L2900" s="24" t="s">
        <v>6257</v>
      </c>
      <c r="M2900" s="17" t="str">
        <f aca="false">IF(COUNTIF(поверки!$H$6:$H$3175,поверки!$H2900)&gt;1,"Дубликат","")</f>
        <v/>
      </c>
      <c r="N2900" s="17" t="str">
        <f aca="false">IF(COUNTIF(поверки!$L$6:$L$3175,поверки!$L2900)&gt;1,"Дубликат","")</f>
        <v/>
      </c>
      <c r="O2900" s="18" t="n">
        <v>2895</v>
      </c>
      <c r="P2900" s="17" t="str">
        <f aca="false">CONCATENATE(TEXT(MONTH(поверки!$G2900),"00"),"/",TEXT(поверки!$O2900,"000"), "/",TEXT(YEAR(поверки!$G2900)-2000,"00"))</f>
        <v>04/2895/25</v>
      </c>
      <c r="Q2900" s="17" t="str">
        <f aca="false">VLOOKUP(поверки!$F2900,'соответстиви ОТ типу'!$K$4:$M$344,2,FALSE())</f>
        <v>Преобразователь давления</v>
      </c>
      <c r="R2900" s="17" t="s">
        <v>46</v>
      </c>
      <c r="S2900" s="17" t="s">
        <v>1817</v>
      </c>
      <c r="T2900" s="17" t="n">
        <v>7</v>
      </c>
      <c r="U2900" s="19" t="n">
        <f aca="false">VLOOKUP(поверки!$T2900,'Акты п-п'!$C$5:$I$57,2,FALSE())</f>
        <v>45768</v>
      </c>
      <c r="V2900" s="19" t="n">
        <f aca="false">VLOOKUP(поверки!$T2900,'Акты п-п'!$C$5:$I$57,3,FALSE())</f>
        <v>45772</v>
      </c>
      <c r="W2900" s="17" t="str">
        <f aca="false">VLOOKUP(поверки!$T2900,'Акты п-п'!$C$5:$I$57,5,FALSE())</f>
        <v>Кадыков П.Ю.</v>
      </c>
      <c r="X2900" s="17" t="n">
        <f aca="false">поверки!$G2900-поверки!$U2900</f>
        <v>4</v>
      </c>
      <c r="Y2900" s="17" t="n">
        <f aca="false">поверки!$V2900-поверки!$G2900</f>
        <v>0</v>
      </c>
      <c r="Z2900" s="17" t="str">
        <f aca="false">CONCATENATE(поверки!$Q2900," ",поверки!$S2900," номер ",поверки!$H2900)</f>
        <v>Преобразователь давления Метран-150TGR номер 1452723</v>
      </c>
    </row>
    <row r="2901" customFormat="false" ht="17.9" hidden="true" customHeight="false" outlineLevel="0" collapsed="false">
      <c r="B2901" s="21" t="s">
        <v>6063</v>
      </c>
      <c r="C2901" s="22" t="s">
        <v>30</v>
      </c>
      <c r="D2901" s="22" t="s">
        <v>31</v>
      </c>
      <c r="E2901" s="22"/>
      <c r="F2901" s="22" t="s">
        <v>2095</v>
      </c>
      <c r="G2901" s="23" t="n">
        <v>45772</v>
      </c>
      <c r="H2901" s="22" t="s">
        <v>6258</v>
      </c>
      <c r="I2901" s="22"/>
      <c r="J2901" s="22" t="s">
        <v>34</v>
      </c>
      <c r="K2901" s="22" t="s">
        <v>35</v>
      </c>
      <c r="L2901" s="24" t="s">
        <v>6259</v>
      </c>
      <c r="M2901" s="17" t="str">
        <f aca="false">IF(COUNTIF(поверки!$H$6:$H$3175,поверки!$H2901)&gt;1,"Дубликат","")</f>
        <v/>
      </c>
      <c r="N2901" s="17" t="str">
        <f aca="false">IF(COUNTIF(поверки!$L$6:$L$3175,поверки!$L2901)&gt;1,"Дубликат","")</f>
        <v/>
      </c>
      <c r="O2901" s="18" t="n">
        <v>2896</v>
      </c>
      <c r="P2901" s="17" t="str">
        <f aca="false">CONCATENATE(TEXT(MONTH(поверки!$G2901),"00"),"/",TEXT(поверки!$O2901,"000"), "/",TEXT(YEAR(поверки!$G2901)-2000,"00"))</f>
        <v>04/2896/25</v>
      </c>
      <c r="Q2901" s="17" t="str">
        <f aca="false">VLOOKUP(поверки!$F2901,'соответстиви ОТ типу'!$K$4:$M$344,2,FALSE())</f>
        <v>Преобразователь давления</v>
      </c>
      <c r="R2901" s="17" t="s">
        <v>46</v>
      </c>
      <c r="S2901" s="17" t="s">
        <v>1817</v>
      </c>
      <c r="T2901" s="17" t="n">
        <v>7</v>
      </c>
      <c r="U2901" s="19" t="n">
        <f aca="false">VLOOKUP(поверки!$T2901,'Акты п-п'!$C$5:$I$57,2,FALSE())</f>
        <v>45768</v>
      </c>
      <c r="V2901" s="19" t="n">
        <f aca="false">VLOOKUP(поверки!$T2901,'Акты п-п'!$C$5:$I$57,3,FALSE())</f>
        <v>45772</v>
      </c>
      <c r="W2901" s="17" t="str">
        <f aca="false">VLOOKUP(поверки!$T2901,'Акты п-п'!$C$5:$I$57,5,FALSE())</f>
        <v>Кадыков П.Ю.</v>
      </c>
      <c r="X2901" s="17" t="n">
        <f aca="false">поверки!$G2901-поверки!$U2901</f>
        <v>4</v>
      </c>
      <c r="Y2901" s="17" t="n">
        <f aca="false">поверки!$V2901-поверки!$G2901</f>
        <v>0</v>
      </c>
      <c r="Z2901" s="17" t="str">
        <f aca="false">CONCATENATE(поверки!$Q2901," ",поверки!$S2901," номер ",поверки!$H2901)</f>
        <v>Преобразователь давления Метран-150TGR номер 1454500</v>
      </c>
    </row>
    <row r="2902" customFormat="false" ht="17.9" hidden="true" customHeight="false" outlineLevel="0" collapsed="false">
      <c r="B2902" s="21" t="s">
        <v>6063</v>
      </c>
      <c r="C2902" s="22" t="s">
        <v>30</v>
      </c>
      <c r="D2902" s="22" t="s">
        <v>31</v>
      </c>
      <c r="E2902" s="22"/>
      <c r="F2902" s="22" t="s">
        <v>2095</v>
      </c>
      <c r="G2902" s="23" t="n">
        <v>45772</v>
      </c>
      <c r="H2902" s="22" t="s">
        <v>6260</v>
      </c>
      <c r="I2902" s="22"/>
      <c r="J2902" s="22" t="s">
        <v>34</v>
      </c>
      <c r="K2902" s="22" t="s">
        <v>35</v>
      </c>
      <c r="L2902" s="24" t="s">
        <v>6261</v>
      </c>
      <c r="M2902" s="17" t="str">
        <f aca="false">IF(COUNTIF(поверки!$H$6:$H$3175,поверки!$H2902)&gt;1,"Дубликат","")</f>
        <v/>
      </c>
      <c r="N2902" s="17" t="str">
        <f aca="false">IF(COUNTIF(поверки!$L$6:$L$3175,поверки!$L2902)&gt;1,"Дубликат","")</f>
        <v/>
      </c>
      <c r="O2902" s="18" t="n">
        <v>2897</v>
      </c>
      <c r="P2902" s="17" t="str">
        <f aca="false">CONCATENATE(TEXT(MONTH(поверки!$G2902),"00"),"/",TEXT(поверки!$O2902,"000"), "/",TEXT(YEAR(поверки!$G2902)-2000,"00"))</f>
        <v>04/2897/25</v>
      </c>
      <c r="Q2902" s="17" t="str">
        <f aca="false">VLOOKUP(поверки!$F2902,'соответстиви ОТ типу'!$K$4:$M$344,2,FALSE())</f>
        <v>Преобразователь давления</v>
      </c>
      <c r="R2902" s="17" t="s">
        <v>46</v>
      </c>
      <c r="S2902" s="17" t="s">
        <v>1817</v>
      </c>
      <c r="T2902" s="17" t="n">
        <v>7</v>
      </c>
      <c r="U2902" s="19" t="n">
        <f aca="false">VLOOKUP(поверки!$T2902,'Акты п-п'!$C$5:$I$57,2,FALSE())</f>
        <v>45768</v>
      </c>
      <c r="V2902" s="19" t="n">
        <f aca="false">VLOOKUP(поверки!$T2902,'Акты п-п'!$C$5:$I$57,3,FALSE())</f>
        <v>45772</v>
      </c>
      <c r="W2902" s="17" t="str">
        <f aca="false">VLOOKUP(поверки!$T2902,'Акты п-п'!$C$5:$I$57,5,FALSE())</f>
        <v>Кадыков П.Ю.</v>
      </c>
      <c r="X2902" s="17" t="n">
        <f aca="false">поверки!$G2902-поверки!$U2902</f>
        <v>4</v>
      </c>
      <c r="Y2902" s="17" t="n">
        <f aca="false">поверки!$V2902-поверки!$G2902</f>
        <v>0</v>
      </c>
      <c r="Z2902" s="17" t="str">
        <f aca="false">CONCATENATE(поверки!$Q2902," ",поверки!$S2902," номер ",поверки!$H2902)</f>
        <v>Преобразователь давления Метран-150TGR номер 1452892</v>
      </c>
    </row>
    <row r="2903" customFormat="false" ht="17.9" hidden="true" customHeight="false" outlineLevel="0" collapsed="false">
      <c r="B2903" s="21" t="s">
        <v>6063</v>
      </c>
      <c r="C2903" s="22" t="s">
        <v>30</v>
      </c>
      <c r="D2903" s="22" t="s">
        <v>31</v>
      </c>
      <c r="E2903" s="22"/>
      <c r="F2903" s="22" t="s">
        <v>2095</v>
      </c>
      <c r="G2903" s="23" t="n">
        <v>45772</v>
      </c>
      <c r="H2903" s="22" t="s">
        <v>6262</v>
      </c>
      <c r="I2903" s="22"/>
      <c r="J2903" s="22" t="s">
        <v>34</v>
      </c>
      <c r="K2903" s="22" t="s">
        <v>35</v>
      </c>
      <c r="L2903" s="24" t="s">
        <v>6263</v>
      </c>
      <c r="M2903" s="17" t="str">
        <f aca="false">IF(COUNTIF(поверки!$H$6:$H$3175,поверки!$H2903)&gt;1,"Дубликат","")</f>
        <v/>
      </c>
      <c r="N2903" s="17" t="str">
        <f aca="false">IF(COUNTIF(поверки!$L$6:$L$3175,поверки!$L2903)&gt;1,"Дубликат","")</f>
        <v/>
      </c>
      <c r="O2903" s="18" t="n">
        <v>2898</v>
      </c>
      <c r="P2903" s="17" t="str">
        <f aca="false">CONCATENATE(TEXT(MONTH(поверки!$G2903),"00"),"/",TEXT(поверки!$O2903,"000"), "/",TEXT(YEAR(поверки!$G2903)-2000,"00"))</f>
        <v>04/2898/25</v>
      </c>
      <c r="Q2903" s="17" t="str">
        <f aca="false">VLOOKUP(поверки!$F2903,'соответстиви ОТ типу'!$K$4:$M$344,2,FALSE())</f>
        <v>Преобразователь давления</v>
      </c>
      <c r="R2903" s="17" t="s">
        <v>46</v>
      </c>
      <c r="S2903" s="17" t="s">
        <v>1817</v>
      </c>
      <c r="T2903" s="17" t="n">
        <v>7</v>
      </c>
      <c r="U2903" s="19" t="n">
        <f aca="false">VLOOKUP(поверки!$T2903,'Акты п-п'!$C$5:$I$57,2,FALSE())</f>
        <v>45768</v>
      </c>
      <c r="V2903" s="19" t="n">
        <f aca="false">VLOOKUP(поверки!$T2903,'Акты п-п'!$C$5:$I$57,3,FALSE())</f>
        <v>45772</v>
      </c>
      <c r="W2903" s="17" t="str">
        <f aca="false">VLOOKUP(поверки!$T2903,'Акты п-п'!$C$5:$I$57,5,FALSE())</f>
        <v>Кадыков П.Ю.</v>
      </c>
      <c r="X2903" s="17" t="n">
        <f aca="false">поверки!$G2903-поверки!$U2903</f>
        <v>4</v>
      </c>
      <c r="Y2903" s="17" t="n">
        <f aca="false">поверки!$V2903-поверки!$G2903</f>
        <v>0</v>
      </c>
      <c r="Z2903" s="17" t="str">
        <f aca="false">CONCATENATE(поверки!$Q2903," ",поверки!$S2903," номер ",поверки!$H2903)</f>
        <v>Преобразователь давления Метран-150TGR номер 1452757</v>
      </c>
    </row>
    <row r="2904" customFormat="false" ht="17.9" hidden="true" customHeight="false" outlineLevel="0" collapsed="false">
      <c r="B2904" s="21" t="s">
        <v>6063</v>
      </c>
      <c r="C2904" s="22" t="s">
        <v>30</v>
      </c>
      <c r="D2904" s="22" t="s">
        <v>31</v>
      </c>
      <c r="E2904" s="22"/>
      <c r="F2904" s="22" t="s">
        <v>2095</v>
      </c>
      <c r="G2904" s="23" t="n">
        <v>45772</v>
      </c>
      <c r="H2904" s="22" t="s">
        <v>6264</v>
      </c>
      <c r="I2904" s="22"/>
      <c r="J2904" s="22" t="s">
        <v>34</v>
      </c>
      <c r="K2904" s="22" t="s">
        <v>35</v>
      </c>
      <c r="L2904" s="24" t="s">
        <v>6265</v>
      </c>
      <c r="M2904" s="17" t="str">
        <f aca="false">IF(COUNTIF(поверки!$H$6:$H$3175,поверки!$H2904)&gt;1,"Дубликат","")</f>
        <v/>
      </c>
      <c r="N2904" s="17" t="str">
        <f aca="false">IF(COUNTIF(поверки!$L$6:$L$3175,поверки!$L2904)&gt;1,"Дубликат","")</f>
        <v/>
      </c>
      <c r="O2904" s="18" t="n">
        <v>2899</v>
      </c>
      <c r="P2904" s="17" t="str">
        <f aca="false">CONCATENATE(TEXT(MONTH(поверки!$G2904),"00"),"/",TEXT(поверки!$O2904,"000"), "/",TEXT(YEAR(поверки!$G2904)-2000,"00"))</f>
        <v>04/2899/25</v>
      </c>
      <c r="Q2904" s="17" t="str">
        <f aca="false">VLOOKUP(поверки!$F2904,'соответстиви ОТ типу'!$K$4:$M$344,2,FALSE())</f>
        <v>Преобразователь давления</v>
      </c>
      <c r="R2904" s="17" t="s">
        <v>46</v>
      </c>
      <c r="S2904" s="17" t="s">
        <v>1817</v>
      </c>
      <c r="T2904" s="17" t="n">
        <v>7</v>
      </c>
      <c r="U2904" s="19" t="n">
        <f aca="false">VLOOKUP(поверки!$T2904,'Акты п-п'!$C$5:$I$57,2,FALSE())</f>
        <v>45768</v>
      </c>
      <c r="V2904" s="19" t="n">
        <f aca="false">VLOOKUP(поверки!$T2904,'Акты п-п'!$C$5:$I$57,3,FALSE())</f>
        <v>45772</v>
      </c>
      <c r="W2904" s="17" t="str">
        <f aca="false">VLOOKUP(поверки!$T2904,'Акты п-п'!$C$5:$I$57,5,FALSE())</f>
        <v>Кадыков П.Ю.</v>
      </c>
      <c r="X2904" s="17" t="n">
        <f aca="false">поверки!$G2904-поверки!$U2904</f>
        <v>4</v>
      </c>
      <c r="Y2904" s="17" t="n">
        <f aca="false">поверки!$V2904-поверки!$G2904</f>
        <v>0</v>
      </c>
      <c r="Z2904" s="17" t="str">
        <f aca="false">CONCATENATE(поверки!$Q2904," ",поверки!$S2904," номер ",поверки!$H2904)</f>
        <v>Преобразователь давления Метран-150TGR номер 1454499</v>
      </c>
    </row>
    <row r="2905" customFormat="false" ht="17.9" hidden="true" customHeight="false" outlineLevel="0" collapsed="false">
      <c r="B2905" s="21" t="s">
        <v>6063</v>
      </c>
      <c r="C2905" s="22" t="s">
        <v>30</v>
      </c>
      <c r="D2905" s="22" t="s">
        <v>31</v>
      </c>
      <c r="E2905" s="22"/>
      <c r="F2905" s="22" t="s">
        <v>2095</v>
      </c>
      <c r="G2905" s="23" t="n">
        <v>45772</v>
      </c>
      <c r="H2905" s="22" t="s">
        <v>6266</v>
      </c>
      <c r="I2905" s="22"/>
      <c r="J2905" s="22" t="s">
        <v>34</v>
      </c>
      <c r="K2905" s="22" t="s">
        <v>35</v>
      </c>
      <c r="L2905" s="24" t="s">
        <v>6267</v>
      </c>
      <c r="M2905" s="17" t="str">
        <f aca="false">IF(COUNTIF(поверки!$H$6:$H$3175,поверки!$H2905)&gt;1,"Дубликат","")</f>
        <v/>
      </c>
      <c r="N2905" s="17" t="str">
        <f aca="false">IF(COUNTIF(поверки!$L$6:$L$3175,поверки!$L2905)&gt;1,"Дубликат","")</f>
        <v/>
      </c>
      <c r="O2905" s="18" t="n">
        <v>2900</v>
      </c>
      <c r="P2905" s="17" t="str">
        <f aca="false">CONCATENATE(TEXT(MONTH(поверки!$G2905),"00"),"/",TEXT(поверки!$O2905,"000"), "/",TEXT(YEAR(поверки!$G2905)-2000,"00"))</f>
        <v>04/2900/25</v>
      </c>
      <c r="Q2905" s="17" t="str">
        <f aca="false">VLOOKUP(поверки!$F2905,'соответстиви ОТ типу'!$K$4:$M$344,2,FALSE())</f>
        <v>Преобразователь давления</v>
      </c>
      <c r="R2905" s="17" t="s">
        <v>46</v>
      </c>
      <c r="S2905" s="17" t="s">
        <v>1817</v>
      </c>
      <c r="T2905" s="17" t="n">
        <v>7</v>
      </c>
      <c r="U2905" s="19" t="n">
        <f aca="false">VLOOKUP(поверки!$T2905,'Акты п-п'!$C$5:$I$57,2,FALSE())</f>
        <v>45768</v>
      </c>
      <c r="V2905" s="19" t="n">
        <f aca="false">VLOOKUP(поверки!$T2905,'Акты п-п'!$C$5:$I$57,3,FALSE())</f>
        <v>45772</v>
      </c>
      <c r="W2905" s="17" t="str">
        <f aca="false">VLOOKUP(поверки!$T2905,'Акты п-п'!$C$5:$I$57,5,FALSE())</f>
        <v>Кадыков П.Ю.</v>
      </c>
      <c r="X2905" s="17" t="n">
        <f aca="false">поверки!$G2905-поверки!$U2905</f>
        <v>4</v>
      </c>
      <c r="Y2905" s="17" t="n">
        <f aca="false">поверки!$V2905-поверки!$G2905</f>
        <v>0</v>
      </c>
      <c r="Z2905" s="17" t="str">
        <f aca="false">CONCATENATE(поверки!$Q2905," ",поверки!$S2905," номер ",поверки!$H2905)</f>
        <v>Преобразователь давления Метран-150TGR номер 1452764</v>
      </c>
    </row>
    <row r="2906" customFormat="false" ht="17.9" hidden="true" customHeight="false" outlineLevel="0" collapsed="false">
      <c r="B2906" s="21" t="s">
        <v>6063</v>
      </c>
      <c r="C2906" s="22" t="s">
        <v>30</v>
      </c>
      <c r="D2906" s="22" t="s">
        <v>31</v>
      </c>
      <c r="E2906" s="22"/>
      <c r="F2906" s="22" t="s">
        <v>2095</v>
      </c>
      <c r="G2906" s="23" t="n">
        <v>45772</v>
      </c>
      <c r="H2906" s="22" t="s">
        <v>6268</v>
      </c>
      <c r="I2906" s="22"/>
      <c r="J2906" s="22" t="s">
        <v>34</v>
      </c>
      <c r="K2906" s="22" t="s">
        <v>35</v>
      </c>
      <c r="L2906" s="24" t="s">
        <v>6269</v>
      </c>
      <c r="M2906" s="17" t="str">
        <f aca="false">IF(COUNTIF(поверки!$H$6:$H$3175,поверки!$H2906)&gt;1,"Дубликат","")</f>
        <v/>
      </c>
      <c r="N2906" s="17" t="str">
        <f aca="false">IF(COUNTIF(поверки!$L$6:$L$3175,поверки!$L2906)&gt;1,"Дубликат","")</f>
        <v/>
      </c>
      <c r="O2906" s="18" t="n">
        <v>2901</v>
      </c>
      <c r="P2906" s="17" t="str">
        <f aca="false">CONCATENATE(TEXT(MONTH(поверки!$G2906),"00"),"/",TEXT(поверки!$O2906,"000"), "/",TEXT(YEAR(поверки!$G2906)-2000,"00"))</f>
        <v>04/2901/25</v>
      </c>
      <c r="Q2906" s="17" t="str">
        <f aca="false">VLOOKUP(поверки!$F2906,'соответстиви ОТ типу'!$K$4:$M$344,2,FALSE())</f>
        <v>Преобразователь давления</v>
      </c>
      <c r="R2906" s="17" t="s">
        <v>46</v>
      </c>
      <c r="S2906" s="17" t="s">
        <v>1817</v>
      </c>
      <c r="T2906" s="17" t="n">
        <v>7</v>
      </c>
      <c r="U2906" s="19" t="n">
        <f aca="false">VLOOKUP(поверки!$T2906,'Акты п-п'!$C$5:$I$57,2,FALSE())</f>
        <v>45768</v>
      </c>
      <c r="V2906" s="19" t="n">
        <f aca="false">VLOOKUP(поверки!$T2906,'Акты п-п'!$C$5:$I$57,3,FALSE())</f>
        <v>45772</v>
      </c>
      <c r="W2906" s="17" t="str">
        <f aca="false">VLOOKUP(поверки!$T2906,'Акты п-п'!$C$5:$I$57,5,FALSE())</f>
        <v>Кадыков П.Ю.</v>
      </c>
      <c r="X2906" s="17" t="n">
        <f aca="false">поверки!$G2906-поверки!$U2906</f>
        <v>4</v>
      </c>
      <c r="Y2906" s="17" t="n">
        <f aca="false">поверки!$V2906-поверки!$G2906</f>
        <v>0</v>
      </c>
      <c r="Z2906" s="17" t="str">
        <f aca="false">CONCATENATE(поверки!$Q2906," ",поверки!$S2906," номер ",поверки!$H2906)</f>
        <v>Преобразователь давления Метран-150TGR номер 1453935</v>
      </c>
    </row>
    <row r="2907" customFormat="false" ht="17.9" hidden="true" customHeight="false" outlineLevel="0" collapsed="false">
      <c r="B2907" s="21" t="s">
        <v>6063</v>
      </c>
      <c r="C2907" s="22" t="s">
        <v>30</v>
      </c>
      <c r="D2907" s="22" t="s">
        <v>31</v>
      </c>
      <c r="E2907" s="22"/>
      <c r="F2907" s="22" t="s">
        <v>2095</v>
      </c>
      <c r="G2907" s="23" t="n">
        <v>45772</v>
      </c>
      <c r="H2907" s="22" t="s">
        <v>6270</v>
      </c>
      <c r="I2907" s="22"/>
      <c r="J2907" s="22" t="s">
        <v>34</v>
      </c>
      <c r="K2907" s="22" t="s">
        <v>35</v>
      </c>
      <c r="L2907" s="24" t="s">
        <v>6271</v>
      </c>
      <c r="M2907" s="17" t="str">
        <f aca="false">IF(COUNTIF(поверки!$H$6:$H$3175,поверки!$H2907)&gt;1,"Дубликат","")</f>
        <v/>
      </c>
      <c r="N2907" s="17" t="str">
        <f aca="false">IF(COUNTIF(поверки!$L$6:$L$3175,поверки!$L2907)&gt;1,"Дубликат","")</f>
        <v/>
      </c>
      <c r="O2907" s="18" t="n">
        <v>2902</v>
      </c>
      <c r="P2907" s="17" t="str">
        <f aca="false">CONCATENATE(TEXT(MONTH(поверки!$G2907),"00"),"/",TEXT(поверки!$O2907,"000"), "/",TEXT(YEAR(поверки!$G2907)-2000,"00"))</f>
        <v>04/2902/25</v>
      </c>
      <c r="Q2907" s="17" t="str">
        <f aca="false">VLOOKUP(поверки!$F2907,'соответстиви ОТ типу'!$K$4:$M$344,2,FALSE())</f>
        <v>Преобразователь давления</v>
      </c>
      <c r="R2907" s="17" t="s">
        <v>46</v>
      </c>
      <c r="S2907" s="17" t="s">
        <v>1817</v>
      </c>
      <c r="T2907" s="17" t="n">
        <v>7</v>
      </c>
      <c r="U2907" s="19" t="n">
        <f aca="false">VLOOKUP(поверки!$T2907,'Акты п-п'!$C$5:$I$57,2,FALSE())</f>
        <v>45768</v>
      </c>
      <c r="V2907" s="19" t="n">
        <f aca="false">VLOOKUP(поверки!$T2907,'Акты п-п'!$C$5:$I$57,3,FALSE())</f>
        <v>45772</v>
      </c>
      <c r="W2907" s="17" t="str">
        <f aca="false">VLOOKUP(поверки!$T2907,'Акты п-п'!$C$5:$I$57,5,FALSE())</f>
        <v>Кадыков П.Ю.</v>
      </c>
      <c r="X2907" s="17" t="n">
        <f aca="false">поверки!$G2907-поверки!$U2907</f>
        <v>4</v>
      </c>
      <c r="Y2907" s="17" t="n">
        <f aca="false">поверки!$V2907-поверки!$G2907</f>
        <v>0</v>
      </c>
      <c r="Z2907" s="17" t="str">
        <f aca="false">CONCATENATE(поверки!$Q2907," ",поверки!$S2907," номер ",поверки!$H2907)</f>
        <v>Преобразователь давления Метран-150TGR номер 1452792</v>
      </c>
    </row>
    <row r="2908" customFormat="false" ht="17.9" hidden="true" customHeight="false" outlineLevel="0" collapsed="false">
      <c r="B2908" s="21" t="s">
        <v>6063</v>
      </c>
      <c r="C2908" s="22" t="s">
        <v>30</v>
      </c>
      <c r="D2908" s="22" t="s">
        <v>31</v>
      </c>
      <c r="E2908" s="22"/>
      <c r="F2908" s="22" t="s">
        <v>2095</v>
      </c>
      <c r="G2908" s="23" t="n">
        <v>45772</v>
      </c>
      <c r="H2908" s="22" t="s">
        <v>6272</v>
      </c>
      <c r="I2908" s="22"/>
      <c r="J2908" s="22" t="s">
        <v>34</v>
      </c>
      <c r="K2908" s="22" t="s">
        <v>35</v>
      </c>
      <c r="L2908" s="24" t="s">
        <v>6273</v>
      </c>
      <c r="M2908" s="17" t="str">
        <f aca="false">IF(COUNTIF(поверки!$H$6:$H$3175,поверки!$H2908)&gt;1,"Дубликат","")</f>
        <v/>
      </c>
      <c r="N2908" s="17" t="str">
        <f aca="false">IF(COUNTIF(поверки!$L$6:$L$3175,поверки!$L2908)&gt;1,"Дубликат","")</f>
        <v/>
      </c>
      <c r="O2908" s="18" t="n">
        <v>2903</v>
      </c>
      <c r="P2908" s="17" t="str">
        <f aca="false">CONCATENATE(TEXT(MONTH(поверки!$G2908),"00"),"/",TEXT(поверки!$O2908,"000"), "/",TEXT(YEAR(поверки!$G2908)-2000,"00"))</f>
        <v>04/2903/25</v>
      </c>
      <c r="Q2908" s="17" t="str">
        <f aca="false">VLOOKUP(поверки!$F2908,'соответстиви ОТ типу'!$K$4:$M$344,2,FALSE())</f>
        <v>Преобразователь давления</v>
      </c>
      <c r="R2908" s="17" t="s">
        <v>46</v>
      </c>
      <c r="S2908" s="17" t="s">
        <v>1817</v>
      </c>
      <c r="T2908" s="17" t="n">
        <v>7</v>
      </c>
      <c r="U2908" s="19" t="n">
        <f aca="false">VLOOKUP(поверки!$T2908,'Акты п-п'!$C$5:$I$57,2,FALSE())</f>
        <v>45768</v>
      </c>
      <c r="V2908" s="19" t="n">
        <f aca="false">VLOOKUP(поверки!$T2908,'Акты п-п'!$C$5:$I$57,3,FALSE())</f>
        <v>45772</v>
      </c>
      <c r="W2908" s="17" t="str">
        <f aca="false">VLOOKUP(поверки!$T2908,'Акты п-п'!$C$5:$I$57,5,FALSE())</f>
        <v>Кадыков П.Ю.</v>
      </c>
      <c r="X2908" s="17" t="n">
        <f aca="false">поверки!$G2908-поверки!$U2908</f>
        <v>4</v>
      </c>
      <c r="Y2908" s="17" t="n">
        <f aca="false">поверки!$V2908-поверки!$G2908</f>
        <v>0</v>
      </c>
      <c r="Z2908" s="17" t="str">
        <f aca="false">CONCATENATE(поверки!$Q2908," ",поверки!$S2908," номер ",поверки!$H2908)</f>
        <v>Преобразователь давления Метран-150TGR номер 1452890</v>
      </c>
    </row>
    <row r="2909" customFormat="false" ht="17.9" hidden="true" customHeight="false" outlineLevel="0" collapsed="false">
      <c r="B2909" s="21" t="s">
        <v>6063</v>
      </c>
      <c r="C2909" s="22" t="s">
        <v>30</v>
      </c>
      <c r="D2909" s="22" t="s">
        <v>31</v>
      </c>
      <c r="E2909" s="22"/>
      <c r="F2909" s="22" t="s">
        <v>2095</v>
      </c>
      <c r="G2909" s="23" t="n">
        <v>45772</v>
      </c>
      <c r="H2909" s="22" t="s">
        <v>6274</v>
      </c>
      <c r="I2909" s="22"/>
      <c r="J2909" s="22" t="s">
        <v>34</v>
      </c>
      <c r="K2909" s="22" t="s">
        <v>35</v>
      </c>
      <c r="L2909" s="24" t="s">
        <v>6275</v>
      </c>
      <c r="M2909" s="17" t="str">
        <f aca="false">IF(COUNTIF(поверки!$H$6:$H$3175,поверки!$H2909)&gt;1,"Дубликат","")</f>
        <v/>
      </c>
      <c r="N2909" s="17" t="str">
        <f aca="false">IF(COUNTIF(поверки!$L$6:$L$3175,поверки!$L2909)&gt;1,"Дубликат","")</f>
        <v/>
      </c>
      <c r="O2909" s="18" t="n">
        <v>2904</v>
      </c>
      <c r="P2909" s="17" t="str">
        <f aca="false">CONCATENATE(TEXT(MONTH(поверки!$G2909),"00"),"/",TEXT(поверки!$O2909,"000"), "/",TEXT(YEAR(поверки!$G2909)-2000,"00"))</f>
        <v>04/2904/25</v>
      </c>
      <c r="Q2909" s="17" t="str">
        <f aca="false">VLOOKUP(поверки!$F2909,'соответстиви ОТ типу'!$K$4:$M$344,2,FALSE())</f>
        <v>Преобразователь давления</v>
      </c>
      <c r="R2909" s="17" t="s">
        <v>46</v>
      </c>
      <c r="S2909" s="17" t="s">
        <v>1817</v>
      </c>
      <c r="T2909" s="17" t="n">
        <v>7</v>
      </c>
      <c r="U2909" s="19" t="n">
        <f aca="false">VLOOKUP(поверки!$T2909,'Акты п-п'!$C$5:$I$57,2,FALSE())</f>
        <v>45768</v>
      </c>
      <c r="V2909" s="19" t="n">
        <f aca="false">VLOOKUP(поверки!$T2909,'Акты п-п'!$C$5:$I$57,3,FALSE())</f>
        <v>45772</v>
      </c>
      <c r="W2909" s="17" t="str">
        <f aca="false">VLOOKUP(поверки!$T2909,'Акты п-п'!$C$5:$I$57,5,FALSE())</f>
        <v>Кадыков П.Ю.</v>
      </c>
      <c r="X2909" s="17" t="n">
        <f aca="false">поверки!$G2909-поверки!$U2909</f>
        <v>4</v>
      </c>
      <c r="Y2909" s="17" t="n">
        <f aca="false">поверки!$V2909-поверки!$G2909</f>
        <v>0</v>
      </c>
      <c r="Z2909" s="17" t="str">
        <f aca="false">CONCATENATE(поверки!$Q2909," ",поверки!$S2909," номер ",поверки!$H2909)</f>
        <v>Преобразователь давления Метран-150TGR номер 1453934</v>
      </c>
    </row>
    <row r="2910" customFormat="false" ht="17.9" hidden="true" customHeight="false" outlineLevel="0" collapsed="false">
      <c r="B2910" s="21" t="s">
        <v>6063</v>
      </c>
      <c r="C2910" s="22" t="s">
        <v>30</v>
      </c>
      <c r="D2910" s="22" t="s">
        <v>31</v>
      </c>
      <c r="E2910" s="22"/>
      <c r="F2910" s="22" t="s">
        <v>2095</v>
      </c>
      <c r="G2910" s="23" t="n">
        <v>45772</v>
      </c>
      <c r="H2910" s="22" t="s">
        <v>6276</v>
      </c>
      <c r="I2910" s="22"/>
      <c r="J2910" s="22" t="s">
        <v>34</v>
      </c>
      <c r="K2910" s="22" t="s">
        <v>35</v>
      </c>
      <c r="L2910" s="24" t="s">
        <v>6277</v>
      </c>
      <c r="M2910" s="17" t="str">
        <f aca="false">IF(COUNTIF(поверки!$H$6:$H$3175,поверки!$H2910)&gt;1,"Дубликат","")</f>
        <v/>
      </c>
      <c r="N2910" s="17" t="str">
        <f aca="false">IF(COUNTIF(поверки!$L$6:$L$3175,поверки!$L2910)&gt;1,"Дубликат","")</f>
        <v/>
      </c>
      <c r="O2910" s="18" t="n">
        <v>2905</v>
      </c>
      <c r="P2910" s="17" t="str">
        <f aca="false">CONCATENATE(TEXT(MONTH(поверки!$G2910),"00"),"/",TEXT(поверки!$O2910,"000"), "/",TEXT(YEAR(поверки!$G2910)-2000,"00"))</f>
        <v>04/2905/25</v>
      </c>
      <c r="Q2910" s="17" t="str">
        <f aca="false">VLOOKUP(поверки!$F2910,'соответстиви ОТ типу'!$K$4:$M$344,2,FALSE())</f>
        <v>Преобразователь давления</v>
      </c>
      <c r="R2910" s="17" t="s">
        <v>46</v>
      </c>
      <c r="S2910" s="17" t="s">
        <v>1817</v>
      </c>
      <c r="T2910" s="17" t="n">
        <v>7</v>
      </c>
      <c r="U2910" s="19" t="n">
        <f aca="false">VLOOKUP(поверки!$T2910,'Акты п-п'!$C$5:$I$57,2,FALSE())</f>
        <v>45768</v>
      </c>
      <c r="V2910" s="19" t="n">
        <f aca="false">VLOOKUP(поверки!$T2910,'Акты п-п'!$C$5:$I$57,3,FALSE())</f>
        <v>45772</v>
      </c>
      <c r="W2910" s="17" t="str">
        <f aca="false">VLOOKUP(поверки!$T2910,'Акты п-п'!$C$5:$I$57,5,FALSE())</f>
        <v>Кадыков П.Ю.</v>
      </c>
      <c r="X2910" s="17" t="n">
        <f aca="false">поверки!$G2910-поверки!$U2910</f>
        <v>4</v>
      </c>
      <c r="Y2910" s="17" t="n">
        <f aca="false">поверки!$V2910-поверки!$G2910</f>
        <v>0</v>
      </c>
      <c r="Z2910" s="17" t="str">
        <f aca="false">CONCATENATE(поверки!$Q2910," ",поверки!$S2910," номер ",поверки!$H2910)</f>
        <v>Преобразователь давления Метран-150TGR номер 1454496</v>
      </c>
    </row>
    <row r="2911" customFormat="false" ht="17.9" hidden="true" customHeight="false" outlineLevel="0" collapsed="false">
      <c r="B2911" s="21" t="s">
        <v>6063</v>
      </c>
      <c r="C2911" s="22" t="s">
        <v>30</v>
      </c>
      <c r="D2911" s="22" t="s">
        <v>31</v>
      </c>
      <c r="E2911" s="22"/>
      <c r="F2911" s="22" t="s">
        <v>2095</v>
      </c>
      <c r="G2911" s="23" t="n">
        <v>45772</v>
      </c>
      <c r="H2911" s="22" t="s">
        <v>6278</v>
      </c>
      <c r="I2911" s="22"/>
      <c r="J2911" s="22" t="s">
        <v>34</v>
      </c>
      <c r="K2911" s="22" t="s">
        <v>35</v>
      </c>
      <c r="L2911" s="24" t="s">
        <v>6279</v>
      </c>
      <c r="M2911" s="17" t="str">
        <f aca="false">IF(COUNTIF(поверки!$H$6:$H$3175,поверки!$H2911)&gt;1,"Дубликат","")</f>
        <v/>
      </c>
      <c r="N2911" s="17" t="str">
        <f aca="false">IF(COUNTIF(поверки!$L$6:$L$3175,поверки!$L2911)&gt;1,"Дубликат","")</f>
        <v/>
      </c>
      <c r="O2911" s="18" t="n">
        <v>2906</v>
      </c>
      <c r="P2911" s="17" t="str">
        <f aca="false">CONCATENATE(TEXT(MONTH(поверки!$G2911),"00"),"/",TEXT(поверки!$O2911,"000"), "/",TEXT(YEAR(поверки!$G2911)-2000,"00"))</f>
        <v>04/2906/25</v>
      </c>
      <c r="Q2911" s="17" t="str">
        <f aca="false">VLOOKUP(поверки!$F2911,'соответстиви ОТ типу'!$K$4:$M$344,2,FALSE())</f>
        <v>Преобразователь давления</v>
      </c>
      <c r="R2911" s="17" t="s">
        <v>46</v>
      </c>
      <c r="S2911" s="17" t="s">
        <v>1817</v>
      </c>
      <c r="T2911" s="17" t="n">
        <v>7</v>
      </c>
      <c r="U2911" s="19" t="n">
        <f aca="false">VLOOKUP(поверки!$T2911,'Акты п-п'!$C$5:$I$57,2,FALSE())</f>
        <v>45768</v>
      </c>
      <c r="V2911" s="19" t="n">
        <f aca="false">VLOOKUP(поверки!$T2911,'Акты п-п'!$C$5:$I$57,3,FALSE())</f>
        <v>45772</v>
      </c>
      <c r="W2911" s="17" t="str">
        <f aca="false">VLOOKUP(поверки!$T2911,'Акты п-п'!$C$5:$I$57,5,FALSE())</f>
        <v>Кадыков П.Ю.</v>
      </c>
      <c r="X2911" s="17" t="n">
        <f aca="false">поверки!$G2911-поверки!$U2911</f>
        <v>4</v>
      </c>
      <c r="Y2911" s="17" t="n">
        <f aca="false">поверки!$V2911-поверки!$G2911</f>
        <v>0</v>
      </c>
      <c r="Z2911" s="17" t="str">
        <f aca="false">CONCATENATE(поверки!$Q2911," ",поверки!$S2911," номер ",поверки!$H2911)</f>
        <v>Преобразователь давления Метран-150TGR номер 1452569</v>
      </c>
    </row>
    <row r="2912" customFormat="false" ht="17.9" hidden="true" customHeight="false" outlineLevel="0" collapsed="false">
      <c r="B2912" s="21" t="s">
        <v>6063</v>
      </c>
      <c r="C2912" s="22" t="s">
        <v>30</v>
      </c>
      <c r="D2912" s="22" t="s">
        <v>31</v>
      </c>
      <c r="E2912" s="22"/>
      <c r="F2912" s="22" t="s">
        <v>2095</v>
      </c>
      <c r="G2912" s="23" t="n">
        <v>45772</v>
      </c>
      <c r="H2912" s="22" t="s">
        <v>6280</v>
      </c>
      <c r="I2912" s="22"/>
      <c r="J2912" s="22" t="s">
        <v>34</v>
      </c>
      <c r="K2912" s="22" t="s">
        <v>35</v>
      </c>
      <c r="L2912" s="24" t="s">
        <v>6281</v>
      </c>
      <c r="M2912" s="17" t="str">
        <f aca="false">IF(COUNTIF(поверки!$H$6:$H$3175,поверки!$H2912)&gt;1,"Дубликат","")</f>
        <v/>
      </c>
      <c r="N2912" s="17" t="str">
        <f aca="false">IF(COUNTIF(поверки!$L$6:$L$3175,поверки!$L2912)&gt;1,"Дубликат","")</f>
        <v/>
      </c>
      <c r="O2912" s="18" t="n">
        <v>2907</v>
      </c>
      <c r="P2912" s="17" t="str">
        <f aca="false">CONCATENATE(TEXT(MONTH(поверки!$G2912),"00"),"/",TEXT(поверки!$O2912,"000"), "/",TEXT(YEAR(поверки!$G2912)-2000,"00"))</f>
        <v>04/2907/25</v>
      </c>
      <c r="Q2912" s="17" t="str">
        <f aca="false">VLOOKUP(поверки!$F2912,'соответстиви ОТ типу'!$K$4:$M$344,2,FALSE())</f>
        <v>Преобразователь давления</v>
      </c>
      <c r="R2912" s="17" t="s">
        <v>46</v>
      </c>
      <c r="S2912" s="17" t="s">
        <v>1817</v>
      </c>
      <c r="T2912" s="17" t="n">
        <v>7</v>
      </c>
      <c r="U2912" s="19" t="n">
        <f aca="false">VLOOKUP(поверки!$T2912,'Акты п-п'!$C$5:$I$57,2,FALSE())</f>
        <v>45768</v>
      </c>
      <c r="V2912" s="19" t="n">
        <f aca="false">VLOOKUP(поверки!$T2912,'Акты п-п'!$C$5:$I$57,3,FALSE())</f>
        <v>45772</v>
      </c>
      <c r="W2912" s="17" t="str">
        <f aca="false">VLOOKUP(поверки!$T2912,'Акты п-п'!$C$5:$I$57,5,FALSE())</f>
        <v>Кадыков П.Ю.</v>
      </c>
      <c r="X2912" s="17" t="n">
        <f aca="false">поверки!$G2912-поверки!$U2912</f>
        <v>4</v>
      </c>
      <c r="Y2912" s="17" t="n">
        <f aca="false">поверки!$V2912-поверки!$G2912</f>
        <v>0</v>
      </c>
      <c r="Z2912" s="17" t="str">
        <f aca="false">CONCATENATE(поверки!$Q2912," ",поверки!$S2912," номер ",поверки!$H2912)</f>
        <v>Преобразователь давления Метран-150TGR номер 1452567</v>
      </c>
    </row>
    <row r="2913" customFormat="false" ht="17.9" hidden="true" customHeight="false" outlineLevel="0" collapsed="false">
      <c r="B2913" s="21" t="s">
        <v>6063</v>
      </c>
      <c r="C2913" s="22" t="s">
        <v>30</v>
      </c>
      <c r="D2913" s="22" t="s">
        <v>31</v>
      </c>
      <c r="E2913" s="22"/>
      <c r="F2913" s="22" t="s">
        <v>2095</v>
      </c>
      <c r="G2913" s="23" t="n">
        <v>45772</v>
      </c>
      <c r="H2913" s="22" t="s">
        <v>6282</v>
      </c>
      <c r="I2913" s="22"/>
      <c r="J2913" s="22" t="s">
        <v>34</v>
      </c>
      <c r="K2913" s="22" t="s">
        <v>35</v>
      </c>
      <c r="L2913" s="24" t="s">
        <v>6283</v>
      </c>
      <c r="M2913" s="17" t="str">
        <f aca="false">IF(COUNTIF(поверки!$H$6:$H$3175,поверки!$H2913)&gt;1,"Дубликат","")</f>
        <v/>
      </c>
      <c r="N2913" s="17" t="str">
        <f aca="false">IF(COUNTIF(поверки!$L$6:$L$3175,поверки!$L2913)&gt;1,"Дубликат","")</f>
        <v/>
      </c>
      <c r="O2913" s="18" t="n">
        <v>2908</v>
      </c>
      <c r="P2913" s="17" t="str">
        <f aca="false">CONCATENATE(TEXT(MONTH(поверки!$G2913),"00"),"/",TEXT(поверки!$O2913,"000"), "/",TEXT(YEAR(поверки!$G2913)-2000,"00"))</f>
        <v>04/2908/25</v>
      </c>
      <c r="Q2913" s="17" t="str">
        <f aca="false">VLOOKUP(поверки!$F2913,'соответстиви ОТ типу'!$K$4:$M$344,2,FALSE())</f>
        <v>Преобразователь давления</v>
      </c>
      <c r="R2913" s="17" t="s">
        <v>46</v>
      </c>
      <c r="S2913" s="17" t="s">
        <v>1817</v>
      </c>
      <c r="T2913" s="17" t="n">
        <v>7</v>
      </c>
      <c r="U2913" s="19" t="n">
        <f aca="false">VLOOKUP(поверки!$T2913,'Акты п-п'!$C$5:$I$57,2,FALSE())</f>
        <v>45768</v>
      </c>
      <c r="V2913" s="19" t="n">
        <f aca="false">VLOOKUP(поверки!$T2913,'Акты п-п'!$C$5:$I$57,3,FALSE())</f>
        <v>45772</v>
      </c>
      <c r="W2913" s="17" t="str">
        <f aca="false">VLOOKUP(поверки!$T2913,'Акты п-п'!$C$5:$I$57,5,FALSE())</f>
        <v>Кадыков П.Ю.</v>
      </c>
      <c r="X2913" s="17" t="n">
        <f aca="false">поверки!$G2913-поверки!$U2913</f>
        <v>4</v>
      </c>
      <c r="Y2913" s="17" t="n">
        <f aca="false">поверки!$V2913-поверки!$G2913</f>
        <v>0</v>
      </c>
      <c r="Z2913" s="17" t="str">
        <f aca="false">CONCATENATE(поверки!$Q2913," ",поверки!$S2913," номер ",поверки!$H2913)</f>
        <v>Преобразователь давления Метран-150TGR номер 1452783</v>
      </c>
    </row>
    <row r="2914" customFormat="false" ht="17.9" hidden="true" customHeight="false" outlineLevel="0" collapsed="false">
      <c r="B2914" s="21" t="s">
        <v>6063</v>
      </c>
      <c r="C2914" s="22" t="s">
        <v>30</v>
      </c>
      <c r="D2914" s="22" t="s">
        <v>31</v>
      </c>
      <c r="E2914" s="22"/>
      <c r="F2914" s="22" t="s">
        <v>2095</v>
      </c>
      <c r="G2914" s="23" t="n">
        <v>45772</v>
      </c>
      <c r="H2914" s="22" t="s">
        <v>6284</v>
      </c>
      <c r="I2914" s="22"/>
      <c r="J2914" s="22" t="s">
        <v>34</v>
      </c>
      <c r="K2914" s="22" t="s">
        <v>35</v>
      </c>
      <c r="L2914" s="24" t="s">
        <v>6285</v>
      </c>
      <c r="M2914" s="17" t="str">
        <f aca="false">IF(COUNTIF(поверки!$H$6:$H$3175,поверки!$H2914)&gt;1,"Дубликат","")</f>
        <v/>
      </c>
      <c r="N2914" s="17" t="str">
        <f aca="false">IF(COUNTIF(поверки!$L$6:$L$3175,поверки!$L2914)&gt;1,"Дубликат","")</f>
        <v/>
      </c>
      <c r="O2914" s="18" t="n">
        <v>2909</v>
      </c>
      <c r="P2914" s="17" t="str">
        <f aca="false">CONCATENATE(TEXT(MONTH(поверки!$G2914),"00"),"/",TEXT(поверки!$O2914,"000"), "/",TEXT(YEAR(поверки!$G2914)-2000,"00"))</f>
        <v>04/2909/25</v>
      </c>
      <c r="Q2914" s="17" t="str">
        <f aca="false">VLOOKUP(поверки!$F2914,'соответстиви ОТ типу'!$K$4:$M$344,2,FALSE())</f>
        <v>Преобразователь давления</v>
      </c>
      <c r="R2914" s="17" t="s">
        <v>46</v>
      </c>
      <c r="S2914" s="17" t="s">
        <v>1817</v>
      </c>
      <c r="T2914" s="17" t="n">
        <v>7</v>
      </c>
      <c r="U2914" s="19" t="n">
        <f aca="false">VLOOKUP(поверки!$T2914,'Акты п-п'!$C$5:$I$57,2,FALSE())</f>
        <v>45768</v>
      </c>
      <c r="V2914" s="19" t="n">
        <f aca="false">VLOOKUP(поверки!$T2914,'Акты п-п'!$C$5:$I$57,3,FALSE())</f>
        <v>45772</v>
      </c>
      <c r="W2914" s="17" t="str">
        <f aca="false">VLOOKUP(поверки!$T2914,'Акты п-п'!$C$5:$I$57,5,FALSE())</f>
        <v>Кадыков П.Ю.</v>
      </c>
      <c r="X2914" s="17" t="n">
        <f aca="false">поверки!$G2914-поверки!$U2914</f>
        <v>4</v>
      </c>
      <c r="Y2914" s="17" t="n">
        <f aca="false">поверки!$V2914-поверки!$G2914</f>
        <v>0</v>
      </c>
      <c r="Z2914" s="17" t="str">
        <f aca="false">CONCATENATE(поверки!$Q2914," ",поверки!$S2914," номер ",поверки!$H2914)</f>
        <v>Преобразователь давления Метран-150TGR номер 1453957</v>
      </c>
    </row>
    <row r="2915" customFormat="false" ht="17.9" hidden="true" customHeight="false" outlineLevel="0" collapsed="false">
      <c r="B2915" s="21" t="s">
        <v>6063</v>
      </c>
      <c r="C2915" s="22" t="s">
        <v>30</v>
      </c>
      <c r="D2915" s="22" t="s">
        <v>31</v>
      </c>
      <c r="E2915" s="22"/>
      <c r="F2915" s="22" t="s">
        <v>2095</v>
      </c>
      <c r="G2915" s="23" t="n">
        <v>45772</v>
      </c>
      <c r="H2915" s="22" t="s">
        <v>6286</v>
      </c>
      <c r="I2915" s="22"/>
      <c r="J2915" s="22" t="s">
        <v>34</v>
      </c>
      <c r="K2915" s="22" t="s">
        <v>35</v>
      </c>
      <c r="L2915" s="24" t="s">
        <v>6287</v>
      </c>
      <c r="M2915" s="17" t="str">
        <f aca="false">IF(COUNTIF(поверки!$H$6:$H$3175,поверки!$H2915)&gt;1,"Дубликат","")</f>
        <v/>
      </c>
      <c r="N2915" s="17" t="str">
        <f aca="false">IF(COUNTIF(поверки!$L$6:$L$3175,поверки!$L2915)&gt;1,"Дубликат","")</f>
        <v/>
      </c>
      <c r="O2915" s="18" t="n">
        <v>2910</v>
      </c>
      <c r="P2915" s="17" t="str">
        <f aca="false">CONCATENATE(TEXT(MONTH(поверки!$G2915),"00"),"/",TEXT(поверки!$O2915,"000"), "/",TEXT(YEAR(поверки!$G2915)-2000,"00"))</f>
        <v>04/2910/25</v>
      </c>
      <c r="Q2915" s="17" t="str">
        <f aca="false">VLOOKUP(поверки!$F2915,'соответстиви ОТ типу'!$K$4:$M$344,2,FALSE())</f>
        <v>Преобразователь давления</v>
      </c>
      <c r="R2915" s="17" t="s">
        <v>46</v>
      </c>
      <c r="S2915" s="17" t="s">
        <v>1817</v>
      </c>
      <c r="T2915" s="17" t="n">
        <v>7</v>
      </c>
      <c r="U2915" s="19" t="n">
        <f aca="false">VLOOKUP(поверки!$T2915,'Акты п-п'!$C$5:$I$57,2,FALSE())</f>
        <v>45768</v>
      </c>
      <c r="V2915" s="19" t="n">
        <f aca="false">VLOOKUP(поверки!$T2915,'Акты п-п'!$C$5:$I$57,3,FALSE())</f>
        <v>45772</v>
      </c>
      <c r="W2915" s="17" t="str">
        <f aca="false">VLOOKUP(поверки!$T2915,'Акты п-п'!$C$5:$I$57,5,FALSE())</f>
        <v>Кадыков П.Ю.</v>
      </c>
      <c r="X2915" s="17" t="n">
        <f aca="false">поверки!$G2915-поверки!$U2915</f>
        <v>4</v>
      </c>
      <c r="Y2915" s="17" t="n">
        <f aca="false">поверки!$V2915-поверки!$G2915</f>
        <v>0</v>
      </c>
      <c r="Z2915" s="17" t="str">
        <f aca="false">CONCATENATE(поверки!$Q2915," ",поверки!$S2915," номер ",поверки!$H2915)</f>
        <v>Преобразователь давления Метран-150TGR номер 1454501</v>
      </c>
    </row>
    <row r="2916" customFormat="false" ht="17.9" hidden="true" customHeight="false" outlineLevel="0" collapsed="false">
      <c r="B2916" s="21" t="s">
        <v>6063</v>
      </c>
      <c r="C2916" s="22" t="s">
        <v>30</v>
      </c>
      <c r="D2916" s="22" t="s">
        <v>31</v>
      </c>
      <c r="E2916" s="22"/>
      <c r="F2916" s="22" t="s">
        <v>2095</v>
      </c>
      <c r="G2916" s="23" t="n">
        <v>45772</v>
      </c>
      <c r="H2916" s="22" t="s">
        <v>6288</v>
      </c>
      <c r="I2916" s="22"/>
      <c r="J2916" s="22" t="s">
        <v>34</v>
      </c>
      <c r="K2916" s="22" t="s">
        <v>35</v>
      </c>
      <c r="L2916" s="24" t="s">
        <v>6289</v>
      </c>
      <c r="M2916" s="17" t="str">
        <f aca="false">IF(COUNTIF(поверки!$H$6:$H$3175,поверки!$H2916)&gt;1,"Дубликат","")</f>
        <v/>
      </c>
      <c r="N2916" s="17" t="str">
        <f aca="false">IF(COUNTIF(поверки!$L$6:$L$3175,поверки!$L2916)&gt;1,"Дубликат","")</f>
        <v/>
      </c>
      <c r="O2916" s="18" t="n">
        <v>2911</v>
      </c>
      <c r="P2916" s="17" t="str">
        <f aca="false">CONCATENATE(TEXT(MONTH(поверки!$G2916),"00"),"/",TEXT(поверки!$O2916,"000"), "/",TEXT(YEAR(поверки!$G2916)-2000,"00"))</f>
        <v>04/2911/25</v>
      </c>
      <c r="Q2916" s="17" t="str">
        <f aca="false">VLOOKUP(поверки!$F2916,'соответстиви ОТ типу'!$K$4:$M$344,2,FALSE())</f>
        <v>Преобразователь давления</v>
      </c>
      <c r="R2916" s="17" t="s">
        <v>46</v>
      </c>
      <c r="S2916" s="17" t="s">
        <v>1817</v>
      </c>
      <c r="T2916" s="17" t="n">
        <v>7</v>
      </c>
      <c r="U2916" s="19" t="n">
        <f aca="false">VLOOKUP(поверки!$T2916,'Акты п-п'!$C$5:$I$57,2,FALSE())</f>
        <v>45768</v>
      </c>
      <c r="V2916" s="19" t="n">
        <f aca="false">VLOOKUP(поверки!$T2916,'Акты п-п'!$C$5:$I$57,3,FALSE())</f>
        <v>45772</v>
      </c>
      <c r="W2916" s="17" t="str">
        <f aca="false">VLOOKUP(поверки!$T2916,'Акты п-п'!$C$5:$I$57,5,FALSE())</f>
        <v>Кадыков П.Ю.</v>
      </c>
      <c r="X2916" s="17" t="n">
        <f aca="false">поверки!$G2916-поверки!$U2916</f>
        <v>4</v>
      </c>
      <c r="Y2916" s="17" t="n">
        <f aca="false">поверки!$V2916-поверки!$G2916</f>
        <v>0</v>
      </c>
      <c r="Z2916" s="17" t="str">
        <f aca="false">CONCATENATE(поверки!$Q2916," ",поверки!$S2916," номер ",поверки!$H2916)</f>
        <v>Преобразователь давления Метран-150TGR номер 1452736</v>
      </c>
    </row>
    <row r="2917" customFormat="false" ht="17.9" hidden="true" customHeight="false" outlineLevel="0" collapsed="false">
      <c r="B2917" s="21" t="s">
        <v>6063</v>
      </c>
      <c r="C2917" s="22" t="s">
        <v>30</v>
      </c>
      <c r="D2917" s="22" t="s">
        <v>31</v>
      </c>
      <c r="E2917" s="22"/>
      <c r="F2917" s="22" t="s">
        <v>2095</v>
      </c>
      <c r="G2917" s="23" t="n">
        <v>45772</v>
      </c>
      <c r="H2917" s="22" t="s">
        <v>6290</v>
      </c>
      <c r="I2917" s="22"/>
      <c r="J2917" s="22" t="s">
        <v>34</v>
      </c>
      <c r="K2917" s="22" t="s">
        <v>35</v>
      </c>
      <c r="L2917" s="24" t="s">
        <v>6291</v>
      </c>
      <c r="M2917" s="17" t="str">
        <f aca="false">IF(COUNTIF(поверки!$H$6:$H$3175,поверки!$H2917)&gt;1,"Дубликат","")</f>
        <v/>
      </c>
      <c r="N2917" s="17" t="str">
        <f aca="false">IF(COUNTIF(поверки!$L$6:$L$3175,поверки!$L2917)&gt;1,"Дубликат","")</f>
        <v/>
      </c>
      <c r="O2917" s="18" t="n">
        <v>2912</v>
      </c>
      <c r="P2917" s="17" t="str">
        <f aca="false">CONCATENATE(TEXT(MONTH(поверки!$G2917),"00"),"/",TEXT(поверки!$O2917,"000"), "/",TEXT(YEAR(поверки!$G2917)-2000,"00"))</f>
        <v>04/2912/25</v>
      </c>
      <c r="Q2917" s="17" t="str">
        <f aca="false">VLOOKUP(поверки!$F2917,'соответстиви ОТ типу'!$K$4:$M$344,2,FALSE())</f>
        <v>Преобразователь давления</v>
      </c>
      <c r="R2917" s="17" t="s">
        <v>46</v>
      </c>
      <c r="S2917" s="17" t="s">
        <v>1817</v>
      </c>
      <c r="T2917" s="17" t="n">
        <v>7</v>
      </c>
      <c r="U2917" s="19" t="n">
        <f aca="false">VLOOKUP(поверки!$T2917,'Акты п-п'!$C$5:$I$57,2,FALSE())</f>
        <v>45768</v>
      </c>
      <c r="V2917" s="19" t="n">
        <f aca="false">VLOOKUP(поверки!$T2917,'Акты п-п'!$C$5:$I$57,3,FALSE())</f>
        <v>45772</v>
      </c>
      <c r="W2917" s="17" t="str">
        <f aca="false">VLOOKUP(поверки!$T2917,'Акты п-п'!$C$5:$I$57,5,FALSE())</f>
        <v>Кадыков П.Ю.</v>
      </c>
      <c r="X2917" s="17" t="n">
        <f aca="false">поверки!$G2917-поверки!$U2917</f>
        <v>4</v>
      </c>
      <c r="Y2917" s="17" t="n">
        <f aca="false">поверки!$V2917-поверки!$G2917</f>
        <v>0</v>
      </c>
      <c r="Z2917" s="17" t="str">
        <f aca="false">CONCATENATE(поверки!$Q2917," ",поверки!$S2917," номер ",поверки!$H2917)</f>
        <v>Преобразователь давления Метран-150TGR номер 1452763</v>
      </c>
    </row>
    <row r="2918" customFormat="false" ht="17.9" hidden="true" customHeight="false" outlineLevel="0" collapsed="false">
      <c r="B2918" s="21" t="s">
        <v>6063</v>
      </c>
      <c r="C2918" s="22" t="s">
        <v>30</v>
      </c>
      <c r="D2918" s="22" t="s">
        <v>31</v>
      </c>
      <c r="E2918" s="22"/>
      <c r="F2918" s="22" t="s">
        <v>2095</v>
      </c>
      <c r="G2918" s="23" t="n">
        <v>45772</v>
      </c>
      <c r="H2918" s="22" t="s">
        <v>6292</v>
      </c>
      <c r="I2918" s="22"/>
      <c r="J2918" s="22" t="s">
        <v>34</v>
      </c>
      <c r="K2918" s="22" t="s">
        <v>35</v>
      </c>
      <c r="L2918" s="24" t="s">
        <v>6293</v>
      </c>
      <c r="M2918" s="17" t="str">
        <f aca="false">IF(COUNTIF(поверки!$H$6:$H$3175,поверки!$H2918)&gt;1,"Дубликат","")</f>
        <v/>
      </c>
      <c r="N2918" s="17" t="str">
        <f aca="false">IF(COUNTIF(поверки!$L$6:$L$3175,поверки!$L2918)&gt;1,"Дубликат","")</f>
        <v/>
      </c>
      <c r="O2918" s="18" t="n">
        <v>2913</v>
      </c>
      <c r="P2918" s="17" t="str">
        <f aca="false">CONCATENATE(TEXT(MONTH(поверки!$G2918),"00"),"/",TEXT(поверки!$O2918,"000"), "/",TEXT(YEAR(поверки!$G2918)-2000,"00"))</f>
        <v>04/2913/25</v>
      </c>
      <c r="Q2918" s="17" t="str">
        <f aca="false">VLOOKUP(поверки!$F2918,'соответстиви ОТ типу'!$K$4:$M$344,2,FALSE())</f>
        <v>Преобразователь давления</v>
      </c>
      <c r="R2918" s="17" t="s">
        <v>46</v>
      </c>
      <c r="S2918" s="17" t="s">
        <v>6223</v>
      </c>
      <c r="T2918" s="17" t="n">
        <v>7</v>
      </c>
      <c r="U2918" s="19" t="n">
        <f aca="false">VLOOKUP(поверки!$T2918,'Акты п-п'!$C$5:$I$57,2,FALSE())</f>
        <v>45768</v>
      </c>
      <c r="V2918" s="19" t="n">
        <f aca="false">VLOOKUP(поверки!$T2918,'Акты п-п'!$C$5:$I$57,3,FALSE())</f>
        <v>45772</v>
      </c>
      <c r="W2918" s="17" t="str">
        <f aca="false">VLOOKUP(поверки!$T2918,'Акты п-п'!$C$5:$I$57,5,FALSE())</f>
        <v>Кадыков П.Ю.</v>
      </c>
      <c r="X2918" s="17" t="n">
        <f aca="false">поверки!$G2918-поверки!$U2918</f>
        <v>4</v>
      </c>
      <c r="Y2918" s="17" t="n">
        <f aca="false">поверки!$V2918-поверки!$G2918</f>
        <v>0</v>
      </c>
      <c r="Z2918" s="17" t="str">
        <f aca="false">CONCATENATE(поверки!$Q2918," ",поверки!$S2918," номер ",поверки!$H2918)</f>
        <v>Преобразователь давления Метран-150CGR номер 1452811</v>
      </c>
    </row>
    <row r="2919" customFormat="false" ht="17.9" hidden="true" customHeight="false" outlineLevel="0" collapsed="false">
      <c r="B2919" s="21" t="s">
        <v>6063</v>
      </c>
      <c r="C2919" s="22" t="s">
        <v>30</v>
      </c>
      <c r="D2919" s="22" t="s">
        <v>31</v>
      </c>
      <c r="E2919" s="22"/>
      <c r="F2919" s="22" t="s">
        <v>2095</v>
      </c>
      <c r="G2919" s="23" t="n">
        <v>45772</v>
      </c>
      <c r="H2919" s="22" t="s">
        <v>6294</v>
      </c>
      <c r="I2919" s="22"/>
      <c r="J2919" s="22" t="s">
        <v>34</v>
      </c>
      <c r="K2919" s="22" t="s">
        <v>35</v>
      </c>
      <c r="L2919" s="24" t="s">
        <v>6295</v>
      </c>
      <c r="M2919" s="17" t="str">
        <f aca="false">IF(COUNTIF(поверки!$H$6:$H$3175,поверки!$H2919)&gt;1,"Дубликат","")</f>
        <v/>
      </c>
      <c r="N2919" s="17" t="str">
        <f aca="false">IF(COUNTIF(поверки!$L$6:$L$3175,поверки!$L2919)&gt;1,"Дубликат","")</f>
        <v/>
      </c>
      <c r="O2919" s="18" t="n">
        <v>2914</v>
      </c>
      <c r="P2919" s="17" t="str">
        <f aca="false">CONCATENATE(TEXT(MONTH(поверки!$G2919),"00"),"/",TEXT(поверки!$O2919,"000"), "/",TEXT(YEAR(поверки!$G2919)-2000,"00"))</f>
        <v>04/2914/25</v>
      </c>
      <c r="Q2919" s="17" t="str">
        <f aca="false">VLOOKUP(поверки!$F2919,'соответстиви ОТ типу'!$K$4:$M$344,2,FALSE())</f>
        <v>Преобразователь давления</v>
      </c>
      <c r="R2919" s="17" t="s">
        <v>46</v>
      </c>
      <c r="S2919" s="17" t="s">
        <v>6223</v>
      </c>
      <c r="T2919" s="17" t="n">
        <v>7</v>
      </c>
      <c r="U2919" s="19" t="n">
        <f aca="false">VLOOKUP(поверки!$T2919,'Акты п-п'!$C$5:$I$57,2,FALSE())</f>
        <v>45768</v>
      </c>
      <c r="V2919" s="19" t="n">
        <f aca="false">VLOOKUP(поверки!$T2919,'Акты п-п'!$C$5:$I$57,3,FALSE())</f>
        <v>45772</v>
      </c>
      <c r="W2919" s="17" t="str">
        <f aca="false">VLOOKUP(поверки!$T2919,'Акты п-п'!$C$5:$I$57,5,FALSE())</f>
        <v>Кадыков П.Ю.</v>
      </c>
      <c r="X2919" s="17" t="n">
        <f aca="false">поверки!$G2919-поверки!$U2919</f>
        <v>4</v>
      </c>
      <c r="Y2919" s="17" t="n">
        <f aca="false">поверки!$V2919-поверки!$G2919</f>
        <v>0</v>
      </c>
      <c r="Z2919" s="17" t="str">
        <f aca="false">CONCATENATE(поверки!$Q2919," ",поверки!$S2919," номер ",поверки!$H2919)</f>
        <v>Преобразователь давления Метран-150CGR номер 1452808</v>
      </c>
    </row>
    <row r="2920" customFormat="false" ht="17.9" hidden="true" customHeight="false" outlineLevel="0" collapsed="false">
      <c r="B2920" s="21" t="s">
        <v>6063</v>
      </c>
      <c r="C2920" s="22" t="s">
        <v>30</v>
      </c>
      <c r="D2920" s="22" t="s">
        <v>31</v>
      </c>
      <c r="E2920" s="22"/>
      <c r="F2920" s="22" t="s">
        <v>266</v>
      </c>
      <c r="G2920" s="23" t="n">
        <v>45772</v>
      </c>
      <c r="H2920" s="22" t="s">
        <v>6296</v>
      </c>
      <c r="I2920" s="22"/>
      <c r="J2920" s="22" t="s">
        <v>34</v>
      </c>
      <c r="K2920" s="22" t="s">
        <v>35</v>
      </c>
      <c r="L2920" s="24" t="s">
        <v>6297</v>
      </c>
      <c r="M2920" s="17" t="str">
        <f aca="false">IF(COUNTIF(поверки!$H$6:$H$3175,поверки!$H2920)&gt;1,"Дубликат","")</f>
        <v/>
      </c>
      <c r="N2920" s="17" t="str">
        <f aca="false">IF(COUNTIF(поверки!$L$6:$L$3175,поверки!$L2920)&gt;1,"Дубликат","")</f>
        <v/>
      </c>
      <c r="O2920" s="18" t="n">
        <v>2915</v>
      </c>
      <c r="P2920" s="17" t="str">
        <f aca="false">CONCATENATE(TEXT(MONTH(поверки!$G2920),"00"),"/",TEXT(поверки!$O2920,"000"), "/",TEXT(YEAR(поверки!$G2920)-2000,"00"))</f>
        <v>04/2915/25</v>
      </c>
      <c r="Q2920" s="17" t="str">
        <f aca="false">VLOOKUP(поверки!$F2920,'соответстиви ОТ типу'!$K$4:$M$344,2,FALSE())</f>
        <v>Преобразователь давления</v>
      </c>
      <c r="R2920" s="17" t="s">
        <v>46</v>
      </c>
      <c r="S2920" s="17" t="s">
        <v>2899</v>
      </c>
      <c r="T2920" s="17" t="n">
        <v>7</v>
      </c>
      <c r="U2920" s="19" t="n">
        <f aca="false">VLOOKUP(поверки!$T2920,'Акты п-п'!$C$5:$I$57,2,FALSE())</f>
        <v>45768</v>
      </c>
      <c r="V2920" s="19" t="n">
        <f aca="false">VLOOKUP(поверки!$T2920,'Акты п-п'!$C$5:$I$57,3,FALSE())</f>
        <v>45772</v>
      </c>
      <c r="W2920" s="17" t="str">
        <f aca="false">VLOOKUP(поверки!$T2920,'Акты п-п'!$C$5:$I$57,5,FALSE())</f>
        <v>Кадыков П.Ю.</v>
      </c>
      <c r="X2920" s="17" t="n">
        <f aca="false">поверки!$G2920-поверки!$U2920</f>
        <v>4</v>
      </c>
      <c r="Y2920" s="17" t="n">
        <f aca="false">поверки!$V2920-поверки!$G2920</f>
        <v>0</v>
      </c>
      <c r="Z2920" s="17" t="str">
        <f aca="false">CONCATENATE(поверки!$Q2920," ",поверки!$S2920," номер ",поверки!$H2920)</f>
        <v>Преобразователь давления EJX 110A номер 91K411431</v>
      </c>
    </row>
    <row r="2921" customFormat="false" ht="17.9" hidden="true" customHeight="false" outlineLevel="0" collapsed="false">
      <c r="B2921" s="21" t="s">
        <v>6063</v>
      </c>
      <c r="C2921" s="22" t="s">
        <v>30</v>
      </c>
      <c r="D2921" s="22" t="s">
        <v>31</v>
      </c>
      <c r="E2921" s="22"/>
      <c r="F2921" s="22" t="s">
        <v>207</v>
      </c>
      <c r="G2921" s="23" t="n">
        <v>45772</v>
      </c>
      <c r="H2921" s="22" t="s">
        <v>6298</v>
      </c>
      <c r="I2921" s="22"/>
      <c r="J2921" s="22" t="s">
        <v>34</v>
      </c>
      <c r="K2921" s="22" t="s">
        <v>35</v>
      </c>
      <c r="L2921" s="24" t="s">
        <v>6299</v>
      </c>
      <c r="M2921" s="17" t="str">
        <f aca="false">IF(COUNTIF(поверки!$H$6:$H$3175,поверки!$H2921)&gt;1,"Дубликат","")</f>
        <v/>
      </c>
      <c r="N2921" s="17" t="str">
        <f aca="false">IF(COUNTIF(поверки!$L$6:$L$3175,поверки!$L2921)&gt;1,"Дубликат","")</f>
        <v/>
      </c>
      <c r="O2921" s="18" t="n">
        <v>2916</v>
      </c>
      <c r="P2921" s="17" t="str">
        <f aca="false">CONCATENATE(TEXT(MONTH(поверки!$G2921),"00"),"/",TEXT(поверки!$O2921,"000"), "/",TEXT(YEAR(поверки!$G2921)-2000,"00"))</f>
        <v>04/2916/25</v>
      </c>
      <c r="Q2921" s="17" t="str">
        <f aca="false">VLOOKUP(поверки!$F2921,'соответстиви ОТ типу'!$K$4:$M$344,2,FALSE())</f>
        <v>Преобразователь давления</v>
      </c>
      <c r="R2921" s="17" t="s">
        <v>46</v>
      </c>
      <c r="S2921" s="17" t="s">
        <v>65</v>
      </c>
      <c r="T2921" s="17" t="n">
        <v>7</v>
      </c>
      <c r="U2921" s="19" t="n">
        <f aca="false">VLOOKUP(поверки!$T2921,'Акты п-п'!$C$5:$I$57,2,FALSE())</f>
        <v>45768</v>
      </c>
      <c r="V2921" s="19" t="n">
        <f aca="false">VLOOKUP(поверки!$T2921,'Акты п-п'!$C$5:$I$57,3,FALSE())</f>
        <v>45772</v>
      </c>
      <c r="W2921" s="17" t="str">
        <f aca="false">VLOOKUP(поверки!$T2921,'Акты п-п'!$C$5:$I$57,5,FALSE())</f>
        <v>Кадыков П.Ю.</v>
      </c>
      <c r="X2921" s="17" t="n">
        <f aca="false">поверки!$G2921-поверки!$U2921</f>
        <v>4</v>
      </c>
      <c r="Y2921" s="17" t="n">
        <f aca="false">поверки!$V2921-поверки!$G2921</f>
        <v>0</v>
      </c>
      <c r="Z2921" s="17" t="str">
        <f aca="false">CONCATENATE(поверки!$Q2921," ",поверки!$S2921," номер ",поверки!$H2921)</f>
        <v>Преобразователь давления EJX 530A номер 91J604397</v>
      </c>
    </row>
    <row r="2922" customFormat="false" ht="17.9" hidden="true" customHeight="false" outlineLevel="0" collapsed="false">
      <c r="B2922" s="21" t="s">
        <v>29</v>
      </c>
      <c r="C2922" s="22" t="s">
        <v>30</v>
      </c>
      <c r="D2922" s="22" t="s">
        <v>31</v>
      </c>
      <c r="E2922" s="22"/>
      <c r="F2922" s="22" t="s">
        <v>5720</v>
      </c>
      <c r="G2922" s="23" t="n">
        <v>45772</v>
      </c>
      <c r="H2922" s="22" t="s">
        <v>6300</v>
      </c>
      <c r="I2922" s="22"/>
      <c r="J2922" s="22" t="s">
        <v>34</v>
      </c>
      <c r="K2922" s="22" t="s">
        <v>35</v>
      </c>
      <c r="L2922" s="24" t="s">
        <v>6301</v>
      </c>
      <c r="M2922" s="17" t="str">
        <f aca="false">IF(COUNTIF(поверки!$H$6:$H$3175,поверки!$H2922)&gt;1,"Дубликат","")</f>
        <v/>
      </c>
      <c r="N2922" s="17" t="str">
        <f aca="false">IF(COUNTIF(поверки!$L$6:$L$3175,поверки!$L2922)&gt;1,"Дубликат","")</f>
        <v/>
      </c>
      <c r="O2922" s="18" t="n">
        <v>2917</v>
      </c>
      <c r="P2922" s="17" t="str">
        <f aca="false">CONCATENATE(TEXT(MONTH(поверки!$G2922),"00"),"/",TEXT(поверки!$O2922,"000"), "/",TEXT(YEAR(поверки!$G2922)-2000,"00"))</f>
        <v>04/2917/25</v>
      </c>
      <c r="Q2922" s="17" t="str">
        <f aca="false">VLOOKUP(поверки!$F2922,'соответстиви ОТ типу'!$K$4:$M$344,2,FALSE())</f>
        <v>Контроллер</v>
      </c>
      <c r="R2922" s="17" t="s">
        <v>42</v>
      </c>
      <c r="S2922" s="17" t="s">
        <v>5719</v>
      </c>
      <c r="T2922" s="17" t="n">
        <v>7</v>
      </c>
      <c r="U2922" s="19" t="n">
        <f aca="false">VLOOKUP(поверки!$T2922,'Акты п-п'!$C$5:$I$57,2,FALSE())</f>
        <v>45768</v>
      </c>
      <c r="V2922" s="19" t="n">
        <f aca="false">VLOOKUP(поверки!$T2922,'Акты п-п'!$C$5:$I$57,3,FALSE())</f>
        <v>45772</v>
      </c>
      <c r="W2922" s="17" t="str">
        <f aca="false">VLOOKUP(поверки!$T2922,'Акты п-п'!$C$5:$I$57,5,FALSE())</f>
        <v>Кадыков П.Ю.</v>
      </c>
      <c r="X2922" s="17" t="n">
        <f aca="false">поверки!$G2922-поверки!$U2922</f>
        <v>4</v>
      </c>
      <c r="Y2922" s="17" t="n">
        <f aca="false">поверки!$V2922-поверки!$G2922</f>
        <v>0</v>
      </c>
      <c r="Z2922" s="17" t="str">
        <f aca="false">CONCATENATE(поверки!$Q2922," ",поверки!$S2922," номер ",поверки!$H2922)</f>
        <v>Контроллер Simatic S7-400 номер 204/К301/S7-400</v>
      </c>
    </row>
    <row r="2923" customFormat="false" ht="17.9" hidden="true" customHeight="false" outlineLevel="0" collapsed="false">
      <c r="B2923" s="21" t="s">
        <v>29</v>
      </c>
      <c r="C2923" s="22" t="s">
        <v>30</v>
      </c>
      <c r="D2923" s="22" t="s">
        <v>31</v>
      </c>
      <c r="E2923" s="22"/>
      <c r="F2923" s="22" t="s">
        <v>5720</v>
      </c>
      <c r="G2923" s="23" t="n">
        <v>45772</v>
      </c>
      <c r="H2923" s="22" t="s">
        <v>6302</v>
      </c>
      <c r="I2923" s="22"/>
      <c r="J2923" s="22" t="s">
        <v>34</v>
      </c>
      <c r="K2923" s="22" t="s">
        <v>35</v>
      </c>
      <c r="L2923" s="24" t="s">
        <v>6303</v>
      </c>
      <c r="M2923" s="17" t="str">
        <f aca="false">IF(COUNTIF(поверки!$H$6:$H$3175,поверки!$H2923)&gt;1,"Дубликат","")</f>
        <v/>
      </c>
      <c r="N2923" s="17" t="str">
        <f aca="false">IF(COUNTIF(поверки!$L$6:$L$3175,поверки!$L2923)&gt;1,"Дубликат","")</f>
        <v/>
      </c>
      <c r="O2923" s="18" t="n">
        <v>2918</v>
      </c>
      <c r="P2923" s="17" t="str">
        <f aca="false">CONCATENATE(TEXT(MONTH(поверки!$G2923),"00"),"/",TEXT(поверки!$O2923,"000"), "/",TEXT(YEAR(поверки!$G2923)-2000,"00"))</f>
        <v>04/2918/25</v>
      </c>
      <c r="Q2923" s="17" t="str">
        <f aca="false">VLOOKUP(поверки!$F2923,'соответстиви ОТ типу'!$K$4:$M$344,2,FALSE())</f>
        <v>Контроллер</v>
      </c>
      <c r="R2923" s="17" t="s">
        <v>42</v>
      </c>
      <c r="S2923" s="17" t="s">
        <v>5719</v>
      </c>
      <c r="T2923" s="17" t="n">
        <v>7</v>
      </c>
      <c r="U2923" s="19" t="n">
        <f aca="false">VLOOKUP(поверки!$T2923,'Акты п-п'!$C$5:$I$57,2,FALSE())</f>
        <v>45768</v>
      </c>
      <c r="V2923" s="19" t="n">
        <f aca="false">VLOOKUP(поверки!$T2923,'Акты п-п'!$C$5:$I$57,3,FALSE())</f>
        <v>45772</v>
      </c>
      <c r="W2923" s="17" t="str">
        <f aca="false">VLOOKUP(поверки!$T2923,'Акты п-п'!$C$5:$I$57,5,FALSE())</f>
        <v>Кадыков П.Ю.</v>
      </c>
      <c r="X2923" s="17" t="n">
        <f aca="false">поверки!$G2923-поверки!$U2923</f>
        <v>4</v>
      </c>
      <c r="Y2923" s="17" t="n">
        <f aca="false">поверки!$V2923-поверки!$G2923</f>
        <v>0</v>
      </c>
      <c r="Z2923" s="17" t="str">
        <f aca="false">CONCATENATE(поверки!$Q2923," ",поверки!$S2923," номер ",поверки!$H2923)</f>
        <v>Контроллер Simatic S7-400 номер 205/DM/S7-400</v>
      </c>
    </row>
    <row r="2924" customFormat="false" ht="17.9" hidden="true" customHeight="false" outlineLevel="0" collapsed="false">
      <c r="B2924" s="21" t="s">
        <v>5961</v>
      </c>
      <c r="C2924" s="22" t="s">
        <v>30</v>
      </c>
      <c r="D2924" s="22" t="s">
        <v>31</v>
      </c>
      <c r="E2924" s="22"/>
      <c r="F2924" s="22" t="s">
        <v>118</v>
      </c>
      <c r="G2924" s="23" t="n">
        <v>45775</v>
      </c>
      <c r="H2924" s="22" t="s">
        <v>6304</v>
      </c>
      <c r="I2924" s="22"/>
      <c r="J2924" s="22" t="s">
        <v>34</v>
      </c>
      <c r="K2924" s="22" t="s">
        <v>35</v>
      </c>
      <c r="L2924" s="24" t="s">
        <v>6305</v>
      </c>
      <c r="M2924" s="17" t="str">
        <f aca="false">IF(COUNTIF(поверки!$H$6:$H$3175,поверки!$H2924)&gt;1,"Дубликат","")</f>
        <v/>
      </c>
      <c r="N2924" s="17" t="str">
        <f aca="false">IF(COUNTIF(поверки!$L$6:$L$3175,поверки!$L2924)&gt;1,"Дубликат","")</f>
        <v/>
      </c>
      <c r="O2924" s="18" t="n">
        <v>2919</v>
      </c>
      <c r="P2924" s="17" t="str">
        <f aca="false">CONCATENATE(TEXT(MONTH(поверки!$G2924),"00"),"/",TEXT(поверки!$O2924,"000"), "/",TEXT(YEAR(поверки!$G2924)-2000,"00"))</f>
        <v>04/2919/25</v>
      </c>
      <c r="Q2924" s="17" t="str">
        <f aca="false">VLOOKUP(поверки!$F2924,'соответстиви ОТ типу'!$K$4:$M$344,2,FALSE())</f>
        <v>ТСП</v>
      </c>
      <c r="R2924" s="17" t="s">
        <v>4406</v>
      </c>
      <c r="S2924" s="17" t="s">
        <v>155</v>
      </c>
      <c r="T2924" s="17" t="n">
        <v>9</v>
      </c>
      <c r="U2924" s="19" t="n">
        <f aca="false">VLOOKUP(поверки!$T2924,'Акты п-п'!$C$5:$I$57,2,FALSE())</f>
        <v>45775</v>
      </c>
      <c r="V2924" s="19" t="n">
        <f aca="false">VLOOKUP(поверки!$T2924,'Акты п-п'!$C$5:$I$57,3,FALSE())</f>
        <v>45777</v>
      </c>
      <c r="W2924" s="17" t="str">
        <f aca="false">VLOOKUP(поверки!$T2924,'Акты п-п'!$C$5:$I$57,5,FALSE())</f>
        <v>Запевахин Т.Е.</v>
      </c>
      <c r="X2924" s="17" t="n">
        <f aca="false">поверки!$G2924-поверки!$U2924</f>
        <v>0</v>
      </c>
      <c r="Y2924" s="17" t="n">
        <f aca="false">поверки!$V2924-поверки!$G2924</f>
        <v>2</v>
      </c>
      <c r="Z2924" s="17" t="str">
        <f aca="false">CONCATENATE(поверки!$Q2924," ",поверки!$S2924," номер ",поверки!$H2924)</f>
        <v>ТСП TR24 номер H9027114150</v>
      </c>
    </row>
    <row r="2925" customFormat="false" ht="17.9" hidden="true" customHeight="false" outlineLevel="0" collapsed="false">
      <c r="B2925" s="21" t="s">
        <v>5961</v>
      </c>
      <c r="C2925" s="22" t="s">
        <v>30</v>
      </c>
      <c r="D2925" s="22" t="s">
        <v>31</v>
      </c>
      <c r="E2925" s="22"/>
      <c r="F2925" s="22" t="s">
        <v>118</v>
      </c>
      <c r="G2925" s="23" t="n">
        <v>45775</v>
      </c>
      <c r="H2925" s="22" t="s">
        <v>6306</v>
      </c>
      <c r="I2925" s="22"/>
      <c r="J2925" s="22" t="s">
        <v>34</v>
      </c>
      <c r="K2925" s="22" t="s">
        <v>35</v>
      </c>
      <c r="L2925" s="24" t="s">
        <v>6307</v>
      </c>
      <c r="M2925" s="17" t="str">
        <f aca="false">IF(COUNTIF(поверки!$H$6:$H$3175,поверки!$H2925)&gt;1,"Дубликат","")</f>
        <v/>
      </c>
      <c r="N2925" s="17" t="str">
        <f aca="false">IF(COUNTIF(поверки!$L$6:$L$3175,поверки!$L2925)&gt;1,"Дубликат","")</f>
        <v/>
      </c>
      <c r="O2925" s="18" t="n">
        <v>2920</v>
      </c>
      <c r="P2925" s="17" t="str">
        <f aca="false">CONCATENATE(TEXT(MONTH(поверки!$G2925),"00"),"/",TEXT(поверки!$O2925,"000"), "/",TEXT(YEAR(поверки!$G2925)-2000,"00"))</f>
        <v>04/2920/25</v>
      </c>
      <c r="Q2925" s="17" t="str">
        <f aca="false">VLOOKUP(поверки!$F2925,'соответстиви ОТ типу'!$K$4:$M$344,2,FALSE())</f>
        <v>ТСП</v>
      </c>
      <c r="R2925" s="17" t="s">
        <v>4406</v>
      </c>
      <c r="S2925" s="17" t="s">
        <v>155</v>
      </c>
      <c r="T2925" s="17" t="n">
        <v>9</v>
      </c>
      <c r="U2925" s="19" t="n">
        <f aca="false">VLOOKUP(поверки!$T2925,'Акты п-п'!$C$5:$I$57,2,FALSE())</f>
        <v>45775</v>
      </c>
      <c r="V2925" s="19" t="n">
        <f aca="false">VLOOKUP(поверки!$T2925,'Акты п-п'!$C$5:$I$57,3,FALSE())</f>
        <v>45777</v>
      </c>
      <c r="W2925" s="17" t="str">
        <f aca="false">VLOOKUP(поверки!$T2925,'Акты п-п'!$C$5:$I$57,5,FALSE())</f>
        <v>Запевахин Т.Е.</v>
      </c>
      <c r="X2925" s="17" t="n">
        <f aca="false">поверки!$G2925-поверки!$U2925</f>
        <v>0</v>
      </c>
      <c r="Y2925" s="17" t="n">
        <f aca="false">поверки!$V2925-поверки!$G2925</f>
        <v>2</v>
      </c>
      <c r="Z2925" s="17" t="str">
        <f aca="false">CONCATENATE(поверки!$Q2925," ",поверки!$S2925," номер ",поверки!$H2925)</f>
        <v>ТСП TR24 номер H9025714150</v>
      </c>
    </row>
    <row r="2926" customFormat="false" ht="17.9" hidden="true" customHeight="false" outlineLevel="0" collapsed="false">
      <c r="B2926" s="21" t="s">
        <v>5961</v>
      </c>
      <c r="C2926" s="22" t="s">
        <v>30</v>
      </c>
      <c r="D2926" s="22" t="s">
        <v>31</v>
      </c>
      <c r="E2926" s="22"/>
      <c r="F2926" s="22" t="s">
        <v>118</v>
      </c>
      <c r="G2926" s="23" t="n">
        <v>45775</v>
      </c>
      <c r="H2926" s="22" t="s">
        <v>6308</v>
      </c>
      <c r="I2926" s="22"/>
      <c r="J2926" s="22" t="s">
        <v>34</v>
      </c>
      <c r="K2926" s="22" t="s">
        <v>35</v>
      </c>
      <c r="L2926" s="24" t="s">
        <v>6309</v>
      </c>
      <c r="M2926" s="17" t="str">
        <f aca="false">IF(COUNTIF(поверки!$H$6:$H$3175,поверки!$H2926)&gt;1,"Дубликат","")</f>
        <v/>
      </c>
      <c r="N2926" s="17" t="str">
        <f aca="false">IF(COUNTIF(поверки!$L$6:$L$3175,поверки!$L2926)&gt;1,"Дубликат","")</f>
        <v/>
      </c>
      <c r="O2926" s="18" t="n">
        <v>2921</v>
      </c>
      <c r="P2926" s="17" t="str">
        <f aca="false">CONCATENATE(TEXT(MONTH(поверки!$G2926),"00"),"/",TEXT(поверки!$O2926,"000"), "/",TEXT(YEAR(поверки!$G2926)-2000,"00"))</f>
        <v>04/2921/25</v>
      </c>
      <c r="Q2926" s="17" t="str">
        <f aca="false">VLOOKUP(поверки!$F2926,'соответстиви ОТ типу'!$K$4:$M$344,2,FALSE())</f>
        <v>ТСП</v>
      </c>
      <c r="R2926" s="17" t="s">
        <v>4406</v>
      </c>
      <c r="S2926" s="17" t="s">
        <v>155</v>
      </c>
      <c r="T2926" s="17" t="n">
        <v>9</v>
      </c>
      <c r="U2926" s="19" t="n">
        <f aca="false">VLOOKUP(поверки!$T2926,'Акты п-п'!$C$5:$I$57,2,FALSE())</f>
        <v>45775</v>
      </c>
      <c r="V2926" s="19" t="n">
        <f aca="false">VLOOKUP(поверки!$T2926,'Акты п-п'!$C$5:$I$57,3,FALSE())</f>
        <v>45777</v>
      </c>
      <c r="W2926" s="17" t="str">
        <f aca="false">VLOOKUP(поверки!$T2926,'Акты п-п'!$C$5:$I$57,5,FALSE())</f>
        <v>Запевахин Т.Е.</v>
      </c>
      <c r="X2926" s="17" t="n">
        <f aca="false">поверки!$G2926-поверки!$U2926</f>
        <v>0</v>
      </c>
      <c r="Y2926" s="17" t="n">
        <f aca="false">поверки!$V2926-поверки!$G2926</f>
        <v>2</v>
      </c>
      <c r="Z2926" s="17" t="str">
        <f aca="false">CONCATENATE(поверки!$Q2926," ",поверки!$S2926," номер ",поверки!$H2926)</f>
        <v>ТСП TR24 номер H9026B14150</v>
      </c>
    </row>
    <row r="2927" customFormat="false" ht="17.9" hidden="true" customHeight="false" outlineLevel="0" collapsed="false">
      <c r="B2927" s="21" t="s">
        <v>5961</v>
      </c>
      <c r="C2927" s="22" t="s">
        <v>30</v>
      </c>
      <c r="D2927" s="22" t="s">
        <v>31</v>
      </c>
      <c r="E2927" s="22"/>
      <c r="F2927" s="22" t="s">
        <v>118</v>
      </c>
      <c r="G2927" s="23" t="n">
        <v>45775</v>
      </c>
      <c r="H2927" s="22" t="s">
        <v>6310</v>
      </c>
      <c r="I2927" s="22"/>
      <c r="J2927" s="22" t="s">
        <v>34</v>
      </c>
      <c r="K2927" s="22" t="s">
        <v>35</v>
      </c>
      <c r="L2927" s="24" t="s">
        <v>6311</v>
      </c>
      <c r="M2927" s="17" t="str">
        <f aca="false">IF(COUNTIF(поверки!$H$6:$H$3175,поверки!$H2927)&gt;1,"Дубликат","")</f>
        <v/>
      </c>
      <c r="N2927" s="17" t="str">
        <f aca="false">IF(COUNTIF(поверки!$L$6:$L$3175,поверки!$L2927)&gt;1,"Дубликат","")</f>
        <v/>
      </c>
      <c r="O2927" s="18" t="n">
        <v>2922</v>
      </c>
      <c r="P2927" s="17" t="str">
        <f aca="false">CONCATENATE(TEXT(MONTH(поверки!$G2927),"00"),"/",TEXT(поверки!$O2927,"000"), "/",TEXT(YEAR(поверки!$G2927)-2000,"00"))</f>
        <v>04/2922/25</v>
      </c>
      <c r="Q2927" s="17" t="str">
        <f aca="false">VLOOKUP(поверки!$F2927,'соответстиви ОТ типу'!$K$4:$M$344,2,FALSE())</f>
        <v>ТСП</v>
      </c>
      <c r="R2927" s="17" t="s">
        <v>4406</v>
      </c>
      <c r="S2927" s="17" t="s">
        <v>155</v>
      </c>
      <c r="T2927" s="17" t="n">
        <v>9</v>
      </c>
      <c r="U2927" s="19" t="n">
        <f aca="false">VLOOKUP(поверки!$T2927,'Акты п-п'!$C$5:$I$57,2,FALSE())</f>
        <v>45775</v>
      </c>
      <c r="V2927" s="19" t="n">
        <f aca="false">VLOOKUP(поверки!$T2927,'Акты п-п'!$C$5:$I$57,3,FALSE())</f>
        <v>45777</v>
      </c>
      <c r="W2927" s="17" t="str">
        <f aca="false">VLOOKUP(поверки!$T2927,'Акты п-п'!$C$5:$I$57,5,FALSE())</f>
        <v>Запевахин Т.Е.</v>
      </c>
      <c r="X2927" s="17" t="n">
        <f aca="false">поверки!$G2927-поверки!$U2927</f>
        <v>0</v>
      </c>
      <c r="Y2927" s="17" t="n">
        <f aca="false">поверки!$V2927-поверки!$G2927</f>
        <v>2</v>
      </c>
      <c r="Z2927" s="17" t="str">
        <f aca="false">CONCATENATE(поверки!$Q2927," ",поверки!$S2927," номер ",поверки!$H2927)</f>
        <v>ТСП TR24 номер H9021514150</v>
      </c>
    </row>
    <row r="2928" customFormat="false" ht="17.9" hidden="true" customHeight="false" outlineLevel="0" collapsed="false">
      <c r="B2928" s="21" t="s">
        <v>5961</v>
      </c>
      <c r="C2928" s="22" t="s">
        <v>30</v>
      </c>
      <c r="D2928" s="22" t="s">
        <v>31</v>
      </c>
      <c r="E2928" s="22"/>
      <c r="F2928" s="22" t="s">
        <v>118</v>
      </c>
      <c r="G2928" s="23" t="n">
        <v>45775</v>
      </c>
      <c r="H2928" s="22" t="s">
        <v>6312</v>
      </c>
      <c r="I2928" s="22"/>
      <c r="J2928" s="22" t="s">
        <v>34</v>
      </c>
      <c r="K2928" s="22" t="s">
        <v>35</v>
      </c>
      <c r="L2928" s="24" t="s">
        <v>6313</v>
      </c>
      <c r="M2928" s="17" t="str">
        <f aca="false">IF(COUNTIF(поверки!$H$6:$H$3175,поверки!$H2928)&gt;1,"Дубликат","")</f>
        <v/>
      </c>
      <c r="N2928" s="17" t="str">
        <f aca="false">IF(COUNTIF(поверки!$L$6:$L$3175,поверки!$L2928)&gt;1,"Дубликат","")</f>
        <v/>
      </c>
      <c r="O2928" s="18" t="n">
        <v>2923</v>
      </c>
      <c r="P2928" s="17" t="str">
        <f aca="false">CONCATENATE(TEXT(MONTH(поверки!$G2928),"00"),"/",TEXT(поверки!$O2928,"000"), "/",TEXT(YEAR(поверки!$G2928)-2000,"00"))</f>
        <v>04/2923/25</v>
      </c>
      <c r="Q2928" s="17" t="str">
        <f aca="false">VLOOKUP(поверки!$F2928,'соответстиви ОТ типу'!$K$4:$M$344,2,FALSE())</f>
        <v>ТСП</v>
      </c>
      <c r="R2928" s="17" t="s">
        <v>4406</v>
      </c>
      <c r="S2928" s="17" t="s">
        <v>155</v>
      </c>
      <c r="T2928" s="17" t="n">
        <v>9</v>
      </c>
      <c r="U2928" s="19" t="n">
        <f aca="false">VLOOKUP(поверки!$T2928,'Акты п-п'!$C$5:$I$57,2,FALSE())</f>
        <v>45775</v>
      </c>
      <c r="V2928" s="19" t="n">
        <f aca="false">VLOOKUP(поверки!$T2928,'Акты п-п'!$C$5:$I$57,3,FALSE())</f>
        <v>45777</v>
      </c>
      <c r="W2928" s="17" t="str">
        <f aca="false">VLOOKUP(поверки!$T2928,'Акты п-п'!$C$5:$I$57,5,FALSE())</f>
        <v>Запевахин Т.Е.</v>
      </c>
      <c r="X2928" s="17" t="n">
        <f aca="false">поверки!$G2928-поверки!$U2928</f>
        <v>0</v>
      </c>
      <c r="Y2928" s="17" t="n">
        <f aca="false">поверки!$V2928-поверки!$G2928</f>
        <v>2</v>
      </c>
      <c r="Z2928" s="17" t="str">
        <f aca="false">CONCATENATE(поверки!$Q2928," ",поверки!$S2928," номер ",поверки!$H2928)</f>
        <v>ТСП TR24 номер H9026414150</v>
      </c>
    </row>
    <row r="2929" customFormat="false" ht="17.9" hidden="true" customHeight="false" outlineLevel="0" collapsed="false">
      <c r="B2929" s="21" t="s">
        <v>5961</v>
      </c>
      <c r="C2929" s="22" t="s">
        <v>30</v>
      </c>
      <c r="D2929" s="22" t="s">
        <v>31</v>
      </c>
      <c r="E2929" s="22"/>
      <c r="F2929" s="22" t="s">
        <v>118</v>
      </c>
      <c r="G2929" s="23" t="n">
        <v>45775</v>
      </c>
      <c r="H2929" s="22" t="s">
        <v>6314</v>
      </c>
      <c r="I2929" s="22"/>
      <c r="J2929" s="22" t="s">
        <v>34</v>
      </c>
      <c r="K2929" s="22" t="s">
        <v>35</v>
      </c>
      <c r="L2929" s="24" t="s">
        <v>6315</v>
      </c>
      <c r="M2929" s="17" t="str">
        <f aca="false">IF(COUNTIF(поверки!$H$6:$H$3175,поверки!$H2929)&gt;1,"Дубликат","")</f>
        <v/>
      </c>
      <c r="N2929" s="17" t="str">
        <f aca="false">IF(COUNTIF(поверки!$L$6:$L$3175,поверки!$L2929)&gt;1,"Дубликат","")</f>
        <v/>
      </c>
      <c r="O2929" s="18" t="n">
        <v>2924</v>
      </c>
      <c r="P2929" s="17" t="str">
        <f aca="false">CONCATENATE(TEXT(MONTH(поверки!$G2929),"00"),"/",TEXT(поверки!$O2929,"000"), "/",TEXT(YEAR(поверки!$G2929)-2000,"00"))</f>
        <v>04/2924/25</v>
      </c>
      <c r="Q2929" s="17" t="str">
        <f aca="false">VLOOKUP(поверки!$F2929,'соответстиви ОТ типу'!$K$4:$M$344,2,FALSE())</f>
        <v>ТСП</v>
      </c>
      <c r="R2929" s="17" t="s">
        <v>4406</v>
      </c>
      <c r="S2929" s="17" t="s">
        <v>155</v>
      </c>
      <c r="T2929" s="17" t="n">
        <v>9</v>
      </c>
      <c r="U2929" s="19" t="n">
        <f aca="false">VLOOKUP(поверки!$T2929,'Акты п-п'!$C$5:$I$57,2,FALSE())</f>
        <v>45775</v>
      </c>
      <c r="V2929" s="19" t="n">
        <f aca="false">VLOOKUP(поверки!$T2929,'Акты п-п'!$C$5:$I$57,3,FALSE())</f>
        <v>45777</v>
      </c>
      <c r="W2929" s="17" t="str">
        <f aca="false">VLOOKUP(поверки!$T2929,'Акты п-п'!$C$5:$I$57,5,FALSE())</f>
        <v>Запевахин Т.Е.</v>
      </c>
      <c r="X2929" s="17" t="n">
        <f aca="false">поверки!$G2929-поверки!$U2929</f>
        <v>0</v>
      </c>
      <c r="Y2929" s="17" t="n">
        <f aca="false">поверки!$V2929-поверки!$G2929</f>
        <v>2</v>
      </c>
      <c r="Z2929" s="17" t="str">
        <f aca="false">CONCATENATE(поверки!$Q2929," ",поверки!$S2929," номер ",поверки!$H2929)</f>
        <v>ТСП TR24 номер H9025E14150</v>
      </c>
    </row>
    <row r="2930" customFormat="false" ht="17.9" hidden="true" customHeight="false" outlineLevel="0" collapsed="false">
      <c r="B2930" s="21" t="s">
        <v>5961</v>
      </c>
      <c r="C2930" s="22" t="s">
        <v>30</v>
      </c>
      <c r="D2930" s="22" t="s">
        <v>31</v>
      </c>
      <c r="E2930" s="22"/>
      <c r="F2930" s="22" t="s">
        <v>118</v>
      </c>
      <c r="G2930" s="23" t="n">
        <v>45775</v>
      </c>
      <c r="H2930" s="22" t="s">
        <v>6316</v>
      </c>
      <c r="I2930" s="22"/>
      <c r="J2930" s="22" t="s">
        <v>34</v>
      </c>
      <c r="K2930" s="22" t="s">
        <v>35</v>
      </c>
      <c r="L2930" s="24" t="s">
        <v>6317</v>
      </c>
      <c r="M2930" s="17" t="str">
        <f aca="false">IF(COUNTIF(поверки!$H$6:$H$3175,поверки!$H2930)&gt;1,"Дубликат","")</f>
        <v/>
      </c>
      <c r="N2930" s="17" t="str">
        <f aca="false">IF(COUNTIF(поверки!$L$6:$L$3175,поверки!$L2930)&gt;1,"Дубликат","")</f>
        <v/>
      </c>
      <c r="O2930" s="18" t="n">
        <v>2925</v>
      </c>
      <c r="P2930" s="17" t="str">
        <f aca="false">CONCATENATE(TEXT(MONTH(поверки!$G2930),"00"),"/",TEXT(поверки!$O2930,"000"), "/",TEXT(YEAR(поверки!$G2930)-2000,"00"))</f>
        <v>04/2925/25</v>
      </c>
      <c r="Q2930" s="17" t="str">
        <f aca="false">VLOOKUP(поверки!$F2930,'соответстиви ОТ типу'!$K$4:$M$344,2,FALSE())</f>
        <v>ТСП</v>
      </c>
      <c r="R2930" s="17" t="s">
        <v>4406</v>
      </c>
      <c r="S2930" s="17" t="s">
        <v>155</v>
      </c>
      <c r="T2930" s="17" t="n">
        <v>9</v>
      </c>
      <c r="U2930" s="19" t="n">
        <f aca="false">VLOOKUP(поверки!$T2930,'Акты п-п'!$C$5:$I$57,2,FALSE())</f>
        <v>45775</v>
      </c>
      <c r="V2930" s="19" t="n">
        <f aca="false">VLOOKUP(поверки!$T2930,'Акты п-п'!$C$5:$I$57,3,FALSE())</f>
        <v>45777</v>
      </c>
      <c r="W2930" s="17" t="str">
        <f aca="false">VLOOKUP(поверки!$T2930,'Акты п-п'!$C$5:$I$57,5,FALSE())</f>
        <v>Запевахин Т.Е.</v>
      </c>
      <c r="X2930" s="17" t="n">
        <f aca="false">поверки!$G2930-поверки!$U2930</f>
        <v>0</v>
      </c>
      <c r="Y2930" s="17" t="n">
        <f aca="false">поверки!$V2930-поверки!$G2930</f>
        <v>2</v>
      </c>
      <c r="Z2930" s="17" t="str">
        <f aca="false">CONCATENATE(поверки!$Q2930," ",поверки!$S2930," номер ",поверки!$H2930)</f>
        <v>ТСП TR24 номер H9021014150</v>
      </c>
    </row>
    <row r="2931" customFormat="false" ht="17.9" hidden="true" customHeight="false" outlineLevel="0" collapsed="false">
      <c r="B2931" s="21" t="s">
        <v>5961</v>
      </c>
      <c r="C2931" s="22" t="s">
        <v>30</v>
      </c>
      <c r="D2931" s="22" t="s">
        <v>31</v>
      </c>
      <c r="E2931" s="22"/>
      <c r="F2931" s="22" t="s">
        <v>118</v>
      </c>
      <c r="G2931" s="23" t="n">
        <v>45775</v>
      </c>
      <c r="H2931" s="22" t="s">
        <v>6318</v>
      </c>
      <c r="I2931" s="22"/>
      <c r="J2931" s="22" t="s">
        <v>34</v>
      </c>
      <c r="K2931" s="22" t="s">
        <v>35</v>
      </c>
      <c r="L2931" s="24" t="s">
        <v>6319</v>
      </c>
      <c r="M2931" s="17" t="str">
        <f aca="false">IF(COUNTIF(поверки!$H$6:$H$3175,поверки!$H2931)&gt;1,"Дубликат","")</f>
        <v/>
      </c>
      <c r="N2931" s="17" t="str">
        <f aca="false">IF(COUNTIF(поверки!$L$6:$L$3175,поверки!$L2931)&gt;1,"Дубликат","")</f>
        <v/>
      </c>
      <c r="O2931" s="18" t="n">
        <v>2926</v>
      </c>
      <c r="P2931" s="17" t="str">
        <f aca="false">CONCATENATE(TEXT(MONTH(поверки!$G2931),"00"),"/",TEXT(поверки!$O2931,"000"), "/",TEXT(YEAR(поверки!$G2931)-2000,"00"))</f>
        <v>04/2926/25</v>
      </c>
      <c r="Q2931" s="17" t="str">
        <f aca="false">VLOOKUP(поверки!$F2931,'соответстиви ОТ типу'!$K$4:$M$344,2,FALSE())</f>
        <v>ТСП</v>
      </c>
      <c r="R2931" s="17" t="s">
        <v>4406</v>
      </c>
      <c r="S2931" s="17" t="s">
        <v>155</v>
      </c>
      <c r="T2931" s="17" t="n">
        <v>9</v>
      </c>
      <c r="U2931" s="19" t="n">
        <f aca="false">VLOOKUP(поверки!$T2931,'Акты п-п'!$C$5:$I$57,2,FALSE())</f>
        <v>45775</v>
      </c>
      <c r="V2931" s="19" t="n">
        <f aca="false">VLOOKUP(поверки!$T2931,'Акты п-п'!$C$5:$I$57,3,FALSE())</f>
        <v>45777</v>
      </c>
      <c r="W2931" s="17" t="str">
        <f aca="false">VLOOKUP(поверки!$T2931,'Акты п-п'!$C$5:$I$57,5,FALSE())</f>
        <v>Запевахин Т.Е.</v>
      </c>
      <c r="X2931" s="17" t="n">
        <f aca="false">поверки!$G2931-поверки!$U2931</f>
        <v>0</v>
      </c>
      <c r="Y2931" s="17" t="n">
        <f aca="false">поверки!$V2931-поверки!$G2931</f>
        <v>2</v>
      </c>
      <c r="Z2931" s="17" t="str">
        <f aca="false">CONCATENATE(поверки!$Q2931," ",поверки!$S2931," номер ",поверки!$H2931)</f>
        <v>ТСП TR24 номер H9021114150</v>
      </c>
    </row>
    <row r="2932" customFormat="false" ht="17.9" hidden="true" customHeight="false" outlineLevel="0" collapsed="false">
      <c r="B2932" s="21" t="s">
        <v>5961</v>
      </c>
      <c r="C2932" s="22" t="s">
        <v>30</v>
      </c>
      <c r="D2932" s="22" t="s">
        <v>31</v>
      </c>
      <c r="E2932" s="22"/>
      <c r="F2932" s="22" t="s">
        <v>118</v>
      </c>
      <c r="G2932" s="23" t="n">
        <v>45775</v>
      </c>
      <c r="H2932" s="22" t="s">
        <v>6320</v>
      </c>
      <c r="I2932" s="22"/>
      <c r="J2932" s="22" t="s">
        <v>34</v>
      </c>
      <c r="K2932" s="22" t="s">
        <v>35</v>
      </c>
      <c r="L2932" s="24" t="s">
        <v>6321</v>
      </c>
      <c r="M2932" s="17" t="str">
        <f aca="false">IF(COUNTIF(поверки!$H$6:$H$3175,поверки!$H2932)&gt;1,"Дубликат","")</f>
        <v/>
      </c>
      <c r="N2932" s="17" t="str">
        <f aca="false">IF(COUNTIF(поверки!$L$6:$L$3175,поверки!$L2932)&gt;1,"Дубликат","")</f>
        <v/>
      </c>
      <c r="O2932" s="18" t="n">
        <v>2927</v>
      </c>
      <c r="P2932" s="17" t="str">
        <f aca="false">CONCATENATE(TEXT(MONTH(поверки!$G2932),"00"),"/",TEXT(поверки!$O2932,"000"), "/",TEXT(YEAR(поверки!$G2932)-2000,"00"))</f>
        <v>04/2927/25</v>
      </c>
      <c r="Q2932" s="17" t="str">
        <f aca="false">VLOOKUP(поверки!$F2932,'соответстиви ОТ типу'!$K$4:$M$344,2,FALSE())</f>
        <v>ТСП</v>
      </c>
      <c r="R2932" s="17" t="s">
        <v>4406</v>
      </c>
      <c r="S2932" s="17" t="s">
        <v>155</v>
      </c>
      <c r="T2932" s="17" t="n">
        <v>9</v>
      </c>
      <c r="U2932" s="19" t="n">
        <f aca="false">VLOOKUP(поверки!$T2932,'Акты п-п'!$C$5:$I$57,2,FALSE())</f>
        <v>45775</v>
      </c>
      <c r="V2932" s="19" t="n">
        <f aca="false">VLOOKUP(поверки!$T2932,'Акты п-п'!$C$5:$I$57,3,FALSE())</f>
        <v>45777</v>
      </c>
      <c r="W2932" s="17" t="str">
        <f aca="false">VLOOKUP(поверки!$T2932,'Акты п-п'!$C$5:$I$57,5,FALSE())</f>
        <v>Запевахин Т.Е.</v>
      </c>
      <c r="X2932" s="17" t="n">
        <f aca="false">поверки!$G2932-поверки!$U2932</f>
        <v>0</v>
      </c>
      <c r="Y2932" s="17" t="n">
        <f aca="false">поверки!$V2932-поверки!$G2932</f>
        <v>2</v>
      </c>
      <c r="Z2932" s="17" t="str">
        <f aca="false">CONCATENATE(поверки!$Q2932," ",поверки!$S2932," номер ",поверки!$H2932)</f>
        <v>ТСП TR24 номер H9021714150</v>
      </c>
    </row>
    <row r="2933" customFormat="false" ht="17.9" hidden="true" customHeight="false" outlineLevel="0" collapsed="false">
      <c r="B2933" s="21" t="s">
        <v>5961</v>
      </c>
      <c r="C2933" s="22" t="s">
        <v>30</v>
      </c>
      <c r="D2933" s="22" t="s">
        <v>31</v>
      </c>
      <c r="E2933" s="22"/>
      <c r="F2933" s="22" t="s">
        <v>118</v>
      </c>
      <c r="G2933" s="23" t="n">
        <v>45775</v>
      </c>
      <c r="H2933" s="22" t="s">
        <v>6322</v>
      </c>
      <c r="I2933" s="22"/>
      <c r="J2933" s="22" t="s">
        <v>34</v>
      </c>
      <c r="K2933" s="22" t="s">
        <v>35</v>
      </c>
      <c r="L2933" s="24" t="s">
        <v>6323</v>
      </c>
      <c r="M2933" s="17" t="str">
        <f aca="false">IF(COUNTIF(поверки!$H$6:$H$3175,поверки!$H2933)&gt;1,"Дубликат","")</f>
        <v/>
      </c>
      <c r="N2933" s="17" t="str">
        <f aca="false">IF(COUNTIF(поверки!$L$6:$L$3175,поверки!$L2933)&gt;1,"Дубликат","")</f>
        <v/>
      </c>
      <c r="O2933" s="18" t="n">
        <v>2928</v>
      </c>
      <c r="P2933" s="17" t="str">
        <f aca="false">CONCATENATE(TEXT(MONTH(поверки!$G2933),"00"),"/",TEXT(поверки!$O2933,"000"), "/",TEXT(YEAR(поверки!$G2933)-2000,"00"))</f>
        <v>04/2928/25</v>
      </c>
      <c r="Q2933" s="17" t="str">
        <f aca="false">VLOOKUP(поверки!$F2933,'соответстиви ОТ типу'!$K$4:$M$344,2,FALSE())</f>
        <v>ТСП</v>
      </c>
      <c r="R2933" s="17" t="s">
        <v>4406</v>
      </c>
      <c r="S2933" s="17" t="s">
        <v>155</v>
      </c>
      <c r="T2933" s="17" t="n">
        <v>9</v>
      </c>
      <c r="U2933" s="19" t="n">
        <f aca="false">VLOOKUP(поверки!$T2933,'Акты п-п'!$C$5:$I$57,2,FALSE())</f>
        <v>45775</v>
      </c>
      <c r="V2933" s="19" t="n">
        <f aca="false">VLOOKUP(поверки!$T2933,'Акты п-п'!$C$5:$I$57,3,FALSE())</f>
        <v>45777</v>
      </c>
      <c r="W2933" s="17" t="str">
        <f aca="false">VLOOKUP(поверки!$T2933,'Акты п-п'!$C$5:$I$57,5,FALSE())</f>
        <v>Запевахин Т.Е.</v>
      </c>
      <c r="X2933" s="17" t="n">
        <f aca="false">поверки!$G2933-поверки!$U2933</f>
        <v>0</v>
      </c>
      <c r="Y2933" s="17" t="n">
        <f aca="false">поверки!$V2933-поверки!$G2933</f>
        <v>2</v>
      </c>
      <c r="Z2933" s="17" t="str">
        <f aca="false">CONCATENATE(поверки!$Q2933," ",поверки!$S2933," номер ",поверки!$H2933)</f>
        <v>ТСП TR24 номер M5061414150</v>
      </c>
    </row>
    <row r="2934" customFormat="false" ht="17.9" hidden="true" customHeight="false" outlineLevel="0" collapsed="false">
      <c r="B2934" s="21" t="s">
        <v>5961</v>
      </c>
      <c r="C2934" s="22" t="s">
        <v>30</v>
      </c>
      <c r="D2934" s="22" t="s">
        <v>31</v>
      </c>
      <c r="E2934" s="22"/>
      <c r="F2934" s="22" t="s">
        <v>118</v>
      </c>
      <c r="G2934" s="23" t="n">
        <v>45775</v>
      </c>
      <c r="H2934" s="22" t="s">
        <v>6324</v>
      </c>
      <c r="I2934" s="22"/>
      <c r="J2934" s="22" t="s">
        <v>34</v>
      </c>
      <c r="K2934" s="22" t="s">
        <v>35</v>
      </c>
      <c r="L2934" s="24" t="s">
        <v>6325</v>
      </c>
      <c r="M2934" s="17" t="str">
        <f aca="false">IF(COUNTIF(поверки!$H$6:$H$3175,поверки!$H2934)&gt;1,"Дубликат","")</f>
        <v/>
      </c>
      <c r="N2934" s="17" t="str">
        <f aca="false">IF(COUNTIF(поверки!$L$6:$L$3175,поверки!$L2934)&gt;1,"Дубликат","")</f>
        <v/>
      </c>
      <c r="O2934" s="18" t="n">
        <v>2929</v>
      </c>
      <c r="P2934" s="17" t="str">
        <f aca="false">CONCATENATE(TEXT(MONTH(поверки!$G2934),"00"),"/",TEXT(поверки!$O2934,"000"), "/",TEXT(YEAR(поверки!$G2934)-2000,"00"))</f>
        <v>04/2929/25</v>
      </c>
      <c r="Q2934" s="17" t="str">
        <f aca="false">VLOOKUP(поверки!$F2934,'соответстиви ОТ типу'!$K$4:$M$344,2,FALSE())</f>
        <v>ТСП</v>
      </c>
      <c r="R2934" s="17" t="s">
        <v>4406</v>
      </c>
      <c r="S2934" s="17" t="s">
        <v>155</v>
      </c>
      <c r="T2934" s="17" t="n">
        <v>9</v>
      </c>
      <c r="U2934" s="19" t="n">
        <f aca="false">VLOOKUP(поверки!$T2934,'Акты п-п'!$C$5:$I$57,2,FALSE())</f>
        <v>45775</v>
      </c>
      <c r="V2934" s="19" t="n">
        <f aca="false">VLOOKUP(поверки!$T2934,'Акты п-п'!$C$5:$I$57,3,FALSE())</f>
        <v>45777</v>
      </c>
      <c r="W2934" s="17" t="str">
        <f aca="false">VLOOKUP(поверки!$T2934,'Акты п-п'!$C$5:$I$57,5,FALSE())</f>
        <v>Запевахин Т.Е.</v>
      </c>
      <c r="X2934" s="17" t="n">
        <f aca="false">поверки!$G2934-поверки!$U2934</f>
        <v>0</v>
      </c>
      <c r="Y2934" s="17" t="n">
        <f aca="false">поверки!$V2934-поверки!$G2934</f>
        <v>2</v>
      </c>
      <c r="Z2934" s="17" t="str">
        <f aca="false">CONCATENATE(поверки!$Q2934," ",поверки!$S2934," номер ",поверки!$H2934)</f>
        <v>ТСП TR24 номер H9020F14150</v>
      </c>
    </row>
    <row r="2935" customFormat="false" ht="17.9" hidden="true" customHeight="false" outlineLevel="0" collapsed="false">
      <c r="B2935" s="21" t="s">
        <v>5961</v>
      </c>
      <c r="C2935" s="22" t="s">
        <v>30</v>
      </c>
      <c r="D2935" s="22" t="s">
        <v>31</v>
      </c>
      <c r="E2935" s="22"/>
      <c r="F2935" s="22" t="s">
        <v>118</v>
      </c>
      <c r="G2935" s="23" t="n">
        <v>45775</v>
      </c>
      <c r="H2935" s="22" t="s">
        <v>6326</v>
      </c>
      <c r="I2935" s="22"/>
      <c r="J2935" s="22" t="s">
        <v>34</v>
      </c>
      <c r="K2935" s="22" t="s">
        <v>35</v>
      </c>
      <c r="L2935" s="24" t="s">
        <v>6327</v>
      </c>
      <c r="M2935" s="17" t="str">
        <f aca="false">IF(COUNTIF(поверки!$H$6:$H$3175,поверки!$H2935)&gt;1,"Дубликат","")</f>
        <v/>
      </c>
      <c r="N2935" s="17" t="str">
        <f aca="false">IF(COUNTIF(поверки!$L$6:$L$3175,поверки!$L2935)&gt;1,"Дубликат","")</f>
        <v/>
      </c>
      <c r="O2935" s="18" t="n">
        <v>2930</v>
      </c>
      <c r="P2935" s="17" t="str">
        <f aca="false">CONCATENATE(TEXT(MONTH(поверки!$G2935),"00"),"/",TEXT(поверки!$O2935,"000"), "/",TEXT(YEAR(поверки!$G2935)-2000,"00"))</f>
        <v>04/2930/25</v>
      </c>
      <c r="Q2935" s="17" t="str">
        <f aca="false">VLOOKUP(поверки!$F2935,'соответстиви ОТ типу'!$K$4:$M$344,2,FALSE())</f>
        <v>ТСП</v>
      </c>
      <c r="R2935" s="17" t="s">
        <v>4406</v>
      </c>
      <c r="S2935" s="17" t="s">
        <v>155</v>
      </c>
      <c r="T2935" s="17" t="n">
        <v>9</v>
      </c>
      <c r="U2935" s="19" t="n">
        <f aca="false">VLOOKUP(поверки!$T2935,'Акты п-п'!$C$5:$I$57,2,FALSE())</f>
        <v>45775</v>
      </c>
      <c r="V2935" s="19" t="n">
        <f aca="false">VLOOKUP(поверки!$T2935,'Акты п-п'!$C$5:$I$57,3,FALSE())</f>
        <v>45777</v>
      </c>
      <c r="W2935" s="17" t="str">
        <f aca="false">VLOOKUP(поверки!$T2935,'Акты п-п'!$C$5:$I$57,5,FALSE())</f>
        <v>Запевахин Т.Е.</v>
      </c>
      <c r="X2935" s="17" t="n">
        <f aca="false">поверки!$G2935-поверки!$U2935</f>
        <v>0</v>
      </c>
      <c r="Y2935" s="17" t="n">
        <f aca="false">поверки!$V2935-поверки!$G2935</f>
        <v>2</v>
      </c>
      <c r="Z2935" s="17" t="str">
        <f aca="false">CONCATENATE(поверки!$Q2935," ",поверки!$S2935," номер ",поверки!$H2935)</f>
        <v>ТСП TR24 номер H9027414150</v>
      </c>
    </row>
    <row r="2936" customFormat="false" ht="17.9" hidden="true" customHeight="false" outlineLevel="0" collapsed="false">
      <c r="B2936" s="21" t="s">
        <v>5961</v>
      </c>
      <c r="C2936" s="22" t="s">
        <v>30</v>
      </c>
      <c r="D2936" s="22" t="s">
        <v>31</v>
      </c>
      <c r="E2936" s="22"/>
      <c r="F2936" s="22" t="s">
        <v>118</v>
      </c>
      <c r="G2936" s="23" t="n">
        <v>45775</v>
      </c>
      <c r="H2936" s="22" t="s">
        <v>6328</v>
      </c>
      <c r="I2936" s="22"/>
      <c r="J2936" s="22" t="s">
        <v>34</v>
      </c>
      <c r="K2936" s="22" t="s">
        <v>35</v>
      </c>
      <c r="L2936" s="24" t="s">
        <v>6329</v>
      </c>
      <c r="M2936" s="17" t="str">
        <f aca="false">IF(COUNTIF(поверки!$H$6:$H$3175,поверки!$H2936)&gt;1,"Дубликат","")</f>
        <v/>
      </c>
      <c r="N2936" s="17" t="str">
        <f aca="false">IF(COUNTIF(поверки!$L$6:$L$3175,поверки!$L2936)&gt;1,"Дубликат","")</f>
        <v/>
      </c>
      <c r="O2936" s="18" t="n">
        <v>2931</v>
      </c>
      <c r="P2936" s="17" t="str">
        <f aca="false">CONCATENATE(TEXT(MONTH(поверки!$G2936),"00"),"/",TEXT(поверки!$O2936,"000"), "/",TEXT(YEAR(поверки!$G2936)-2000,"00"))</f>
        <v>04/2931/25</v>
      </c>
      <c r="Q2936" s="17" t="str">
        <f aca="false">VLOOKUP(поверки!$F2936,'соответстиви ОТ типу'!$K$4:$M$344,2,FALSE())</f>
        <v>ТСП</v>
      </c>
      <c r="R2936" s="17" t="s">
        <v>4406</v>
      </c>
      <c r="S2936" s="17" t="s">
        <v>155</v>
      </c>
      <c r="T2936" s="17" t="n">
        <v>9</v>
      </c>
      <c r="U2936" s="19" t="n">
        <f aca="false">VLOOKUP(поверки!$T2936,'Акты п-п'!$C$5:$I$57,2,FALSE())</f>
        <v>45775</v>
      </c>
      <c r="V2936" s="19" t="n">
        <f aca="false">VLOOKUP(поверки!$T2936,'Акты п-п'!$C$5:$I$57,3,FALSE())</f>
        <v>45777</v>
      </c>
      <c r="W2936" s="17" t="str">
        <f aca="false">VLOOKUP(поверки!$T2936,'Акты п-п'!$C$5:$I$57,5,FALSE())</f>
        <v>Запевахин Т.Е.</v>
      </c>
      <c r="X2936" s="17" t="n">
        <f aca="false">поверки!$G2936-поверки!$U2936</f>
        <v>0</v>
      </c>
      <c r="Y2936" s="17" t="n">
        <f aca="false">поверки!$V2936-поверки!$G2936</f>
        <v>2</v>
      </c>
      <c r="Z2936" s="17" t="str">
        <f aca="false">CONCATENATE(поверки!$Q2936," ",поверки!$S2936," номер ",поверки!$H2936)</f>
        <v>ТСП TR24 номер H9026114150</v>
      </c>
    </row>
    <row r="2937" customFormat="false" ht="17.9" hidden="true" customHeight="false" outlineLevel="0" collapsed="false">
      <c r="B2937" s="21" t="s">
        <v>5961</v>
      </c>
      <c r="C2937" s="22" t="s">
        <v>30</v>
      </c>
      <c r="D2937" s="22" t="s">
        <v>31</v>
      </c>
      <c r="E2937" s="22"/>
      <c r="F2937" s="22" t="s">
        <v>118</v>
      </c>
      <c r="G2937" s="23" t="n">
        <v>45775</v>
      </c>
      <c r="H2937" s="22" t="s">
        <v>6330</v>
      </c>
      <c r="I2937" s="22"/>
      <c r="J2937" s="22" t="s">
        <v>34</v>
      </c>
      <c r="K2937" s="22" t="s">
        <v>35</v>
      </c>
      <c r="L2937" s="24" t="s">
        <v>6331</v>
      </c>
      <c r="M2937" s="17" t="str">
        <f aca="false">IF(COUNTIF(поверки!$H$6:$H$3175,поверки!$H2937)&gt;1,"Дубликат","")</f>
        <v/>
      </c>
      <c r="N2937" s="17" t="str">
        <f aca="false">IF(COUNTIF(поверки!$L$6:$L$3175,поверки!$L2937)&gt;1,"Дубликат","")</f>
        <v/>
      </c>
      <c r="O2937" s="18" t="n">
        <v>2932</v>
      </c>
      <c r="P2937" s="17" t="str">
        <f aca="false">CONCATENATE(TEXT(MONTH(поверки!$G2937),"00"),"/",TEXT(поверки!$O2937,"000"), "/",TEXT(YEAR(поверки!$G2937)-2000,"00"))</f>
        <v>04/2932/25</v>
      </c>
      <c r="Q2937" s="17" t="str">
        <f aca="false">VLOOKUP(поверки!$F2937,'соответстиви ОТ типу'!$K$4:$M$344,2,FALSE())</f>
        <v>ТСП</v>
      </c>
      <c r="R2937" s="17" t="s">
        <v>4406</v>
      </c>
      <c r="S2937" s="17" t="s">
        <v>155</v>
      </c>
      <c r="T2937" s="17" t="n">
        <v>9</v>
      </c>
      <c r="U2937" s="19" t="n">
        <f aca="false">VLOOKUP(поверки!$T2937,'Акты п-п'!$C$5:$I$57,2,FALSE())</f>
        <v>45775</v>
      </c>
      <c r="V2937" s="19" t="n">
        <f aca="false">VLOOKUP(поверки!$T2937,'Акты п-п'!$C$5:$I$57,3,FALSE())</f>
        <v>45777</v>
      </c>
      <c r="W2937" s="17" t="str">
        <f aca="false">VLOOKUP(поверки!$T2937,'Акты п-п'!$C$5:$I$57,5,FALSE())</f>
        <v>Запевахин Т.Е.</v>
      </c>
      <c r="X2937" s="17" t="n">
        <f aca="false">поверки!$G2937-поверки!$U2937</f>
        <v>0</v>
      </c>
      <c r="Y2937" s="17" t="n">
        <f aca="false">поверки!$V2937-поверки!$G2937</f>
        <v>2</v>
      </c>
      <c r="Z2937" s="17" t="str">
        <f aca="false">CONCATENATE(поверки!$Q2937," ",поверки!$S2937," номер ",поверки!$H2937)</f>
        <v>ТСП TR24 номер H9026614150</v>
      </c>
    </row>
    <row r="2938" customFormat="false" ht="17.9" hidden="true" customHeight="false" outlineLevel="0" collapsed="false">
      <c r="B2938" s="21" t="s">
        <v>5961</v>
      </c>
      <c r="C2938" s="22" t="s">
        <v>30</v>
      </c>
      <c r="D2938" s="22" t="s">
        <v>31</v>
      </c>
      <c r="E2938" s="22"/>
      <c r="F2938" s="22" t="s">
        <v>118</v>
      </c>
      <c r="G2938" s="23" t="n">
        <v>45775</v>
      </c>
      <c r="H2938" s="22" t="s">
        <v>6332</v>
      </c>
      <c r="I2938" s="22"/>
      <c r="J2938" s="22" t="s">
        <v>34</v>
      </c>
      <c r="K2938" s="22" t="s">
        <v>35</v>
      </c>
      <c r="L2938" s="24" t="s">
        <v>6333</v>
      </c>
      <c r="M2938" s="17" t="str">
        <f aca="false">IF(COUNTIF(поверки!$H$6:$H$3175,поверки!$H2938)&gt;1,"Дубликат","")</f>
        <v/>
      </c>
      <c r="N2938" s="17" t="str">
        <f aca="false">IF(COUNTIF(поверки!$L$6:$L$3175,поверки!$L2938)&gt;1,"Дубликат","")</f>
        <v/>
      </c>
      <c r="O2938" s="18" t="n">
        <v>2933</v>
      </c>
      <c r="P2938" s="17" t="str">
        <f aca="false">CONCATENATE(TEXT(MONTH(поверки!$G2938),"00"),"/",TEXT(поверки!$O2938,"000"), "/",TEXT(YEAR(поверки!$G2938)-2000,"00"))</f>
        <v>04/2933/25</v>
      </c>
      <c r="Q2938" s="17" t="str">
        <f aca="false">VLOOKUP(поверки!$F2938,'соответстиви ОТ типу'!$K$4:$M$344,2,FALSE())</f>
        <v>ТСП</v>
      </c>
      <c r="R2938" s="17" t="s">
        <v>4406</v>
      </c>
      <c r="S2938" s="17" t="s">
        <v>155</v>
      </c>
      <c r="T2938" s="17" t="n">
        <v>9</v>
      </c>
      <c r="U2938" s="19" t="n">
        <f aca="false">VLOOKUP(поверки!$T2938,'Акты п-п'!$C$5:$I$57,2,FALSE())</f>
        <v>45775</v>
      </c>
      <c r="V2938" s="19" t="n">
        <f aca="false">VLOOKUP(поверки!$T2938,'Акты п-п'!$C$5:$I$57,3,FALSE())</f>
        <v>45777</v>
      </c>
      <c r="W2938" s="17" t="str">
        <f aca="false">VLOOKUP(поверки!$T2938,'Акты п-п'!$C$5:$I$57,5,FALSE())</f>
        <v>Запевахин Т.Е.</v>
      </c>
      <c r="X2938" s="17" t="n">
        <f aca="false">поверки!$G2938-поверки!$U2938</f>
        <v>0</v>
      </c>
      <c r="Y2938" s="17" t="n">
        <f aca="false">поверки!$V2938-поверки!$G2938</f>
        <v>2</v>
      </c>
      <c r="Z2938" s="17" t="str">
        <f aca="false">CONCATENATE(поверки!$Q2938," ",поверки!$S2938," номер ",поверки!$H2938)</f>
        <v>ТСП TR24 номер H9025A14150</v>
      </c>
    </row>
    <row r="2939" customFormat="false" ht="17.9" hidden="true" customHeight="false" outlineLevel="0" collapsed="false">
      <c r="B2939" s="21" t="s">
        <v>5961</v>
      </c>
      <c r="C2939" s="22" t="s">
        <v>30</v>
      </c>
      <c r="D2939" s="22" t="s">
        <v>31</v>
      </c>
      <c r="E2939" s="22"/>
      <c r="F2939" s="22" t="s">
        <v>118</v>
      </c>
      <c r="G2939" s="23" t="n">
        <v>45775</v>
      </c>
      <c r="H2939" s="22" t="s">
        <v>6334</v>
      </c>
      <c r="I2939" s="22"/>
      <c r="J2939" s="22" t="s">
        <v>34</v>
      </c>
      <c r="K2939" s="22" t="s">
        <v>35</v>
      </c>
      <c r="L2939" s="24" t="s">
        <v>6335</v>
      </c>
      <c r="M2939" s="17" t="str">
        <f aca="false">IF(COUNTIF(поверки!$H$6:$H$3175,поверки!$H2939)&gt;1,"Дубликат","")</f>
        <v/>
      </c>
      <c r="N2939" s="17" t="str">
        <f aca="false">IF(COUNTIF(поверки!$L$6:$L$3175,поверки!$L2939)&gt;1,"Дубликат","")</f>
        <v/>
      </c>
      <c r="O2939" s="18" t="n">
        <v>2934</v>
      </c>
      <c r="P2939" s="17" t="str">
        <f aca="false">CONCATENATE(TEXT(MONTH(поверки!$G2939),"00"),"/",TEXT(поверки!$O2939,"000"), "/",TEXT(YEAR(поверки!$G2939)-2000,"00"))</f>
        <v>04/2934/25</v>
      </c>
      <c r="Q2939" s="17" t="str">
        <f aca="false">VLOOKUP(поверки!$F2939,'соответстиви ОТ типу'!$K$4:$M$344,2,FALSE())</f>
        <v>ТСП</v>
      </c>
      <c r="R2939" s="17" t="s">
        <v>4406</v>
      </c>
      <c r="S2939" s="17" t="s">
        <v>155</v>
      </c>
      <c r="T2939" s="17" t="n">
        <v>9</v>
      </c>
      <c r="U2939" s="19" t="n">
        <f aca="false">VLOOKUP(поверки!$T2939,'Акты п-п'!$C$5:$I$57,2,FALSE())</f>
        <v>45775</v>
      </c>
      <c r="V2939" s="19" t="n">
        <f aca="false">VLOOKUP(поверки!$T2939,'Акты п-п'!$C$5:$I$57,3,FALSE())</f>
        <v>45777</v>
      </c>
      <c r="W2939" s="17" t="str">
        <f aca="false">VLOOKUP(поверки!$T2939,'Акты п-п'!$C$5:$I$57,5,FALSE())</f>
        <v>Запевахин Т.Е.</v>
      </c>
      <c r="X2939" s="17" t="n">
        <f aca="false">поверки!$G2939-поверки!$U2939</f>
        <v>0</v>
      </c>
      <c r="Y2939" s="17" t="n">
        <f aca="false">поверки!$V2939-поверки!$G2939</f>
        <v>2</v>
      </c>
      <c r="Z2939" s="17" t="str">
        <f aca="false">CONCATENATE(поверки!$Q2939," ",поверки!$S2939," номер ",поверки!$H2939)</f>
        <v>ТСП TR24 номер H9026914150</v>
      </c>
    </row>
    <row r="2940" customFormat="false" ht="17.9" hidden="true" customHeight="false" outlineLevel="0" collapsed="false">
      <c r="B2940" s="21" t="s">
        <v>5961</v>
      </c>
      <c r="C2940" s="22" t="s">
        <v>30</v>
      </c>
      <c r="D2940" s="22" t="s">
        <v>31</v>
      </c>
      <c r="E2940" s="22"/>
      <c r="F2940" s="22" t="s">
        <v>98</v>
      </c>
      <c r="G2940" s="23" t="n">
        <v>45775</v>
      </c>
      <c r="H2940" s="22" t="s">
        <v>6336</v>
      </c>
      <c r="I2940" s="22"/>
      <c r="J2940" s="22" t="s">
        <v>34</v>
      </c>
      <c r="K2940" s="22" t="s">
        <v>35</v>
      </c>
      <c r="L2940" s="24" t="s">
        <v>6337</v>
      </c>
      <c r="M2940" s="17" t="str">
        <f aca="false">IF(COUNTIF(поверки!$H$6:$H$3175,поверки!$H2940)&gt;1,"Дубликат","")</f>
        <v/>
      </c>
      <c r="N2940" s="17" t="str">
        <f aca="false">IF(COUNTIF(поверки!$L$6:$L$3175,поверки!$L2940)&gt;1,"Дубликат","")</f>
        <v/>
      </c>
      <c r="O2940" s="18" t="n">
        <v>2935</v>
      </c>
      <c r="P2940" s="17" t="str">
        <f aca="false">CONCATENATE(TEXT(MONTH(поверки!$G2940),"00"),"/",TEXT(поверки!$O2940,"000"), "/",TEXT(YEAR(поверки!$G2940)-2000,"00"))</f>
        <v>04/2935/25</v>
      </c>
      <c r="Q2940" s="17" t="str">
        <f aca="false">VLOOKUP(поверки!$F2940,'соответстиви ОТ типу'!$K$4:$M$344,2,FALSE())</f>
        <v>Преобразователь вторичный</v>
      </c>
      <c r="R2940" s="17" t="s">
        <v>4406</v>
      </c>
      <c r="S2940" s="17" t="s">
        <v>101</v>
      </c>
      <c r="T2940" s="17" t="n">
        <v>9</v>
      </c>
      <c r="U2940" s="19" t="n">
        <f aca="false">VLOOKUP(поверки!$T2940,'Акты п-п'!$C$5:$I$57,2,FALSE())</f>
        <v>45775</v>
      </c>
      <c r="V2940" s="19" t="n">
        <f aca="false">VLOOKUP(поверки!$T2940,'Акты п-п'!$C$5:$I$57,3,FALSE())</f>
        <v>45777</v>
      </c>
      <c r="W2940" s="17" t="str">
        <f aca="false">VLOOKUP(поверки!$T2940,'Акты п-п'!$C$5:$I$57,5,FALSE())</f>
        <v>Запевахин Т.Е.</v>
      </c>
      <c r="X2940" s="17" t="n">
        <f aca="false">поверки!$G2940-поверки!$U2940</f>
        <v>0</v>
      </c>
      <c r="Y2940" s="17" t="n">
        <f aca="false">поверки!$V2940-поверки!$G2940</f>
        <v>2</v>
      </c>
      <c r="Z2940" s="17" t="str">
        <f aca="false">CONCATENATE(поверки!$Q2940," ",поверки!$S2940," номер ",поверки!$H2940)</f>
        <v>Преобразователь вторичный T32.1S номер 878468</v>
      </c>
    </row>
    <row r="2941" customFormat="false" ht="17.9" hidden="true" customHeight="false" outlineLevel="0" collapsed="false">
      <c r="B2941" s="21" t="s">
        <v>5961</v>
      </c>
      <c r="C2941" s="22" t="s">
        <v>30</v>
      </c>
      <c r="D2941" s="22" t="s">
        <v>31</v>
      </c>
      <c r="E2941" s="22"/>
      <c r="F2941" s="22" t="s">
        <v>102</v>
      </c>
      <c r="G2941" s="23" t="n">
        <v>45775</v>
      </c>
      <c r="H2941" s="22" t="s">
        <v>6338</v>
      </c>
      <c r="I2941" s="22"/>
      <c r="J2941" s="22" t="s">
        <v>34</v>
      </c>
      <c r="K2941" s="22" t="s">
        <v>35</v>
      </c>
      <c r="L2941" s="24" t="s">
        <v>6339</v>
      </c>
      <c r="M2941" s="17" t="str">
        <f aca="false">IF(COUNTIF(поверки!$H$6:$H$3175,поверки!$H2941)&gt;1,"Дубликат","")</f>
        <v/>
      </c>
      <c r="N2941" s="17" t="str">
        <f aca="false">IF(COUNTIF(поверки!$L$6:$L$3175,поверки!$L2941)&gt;1,"Дубликат","")</f>
        <v/>
      </c>
      <c r="O2941" s="18" t="n">
        <v>2936</v>
      </c>
      <c r="P2941" s="17" t="str">
        <f aca="false">CONCATENATE(TEXT(MONTH(поверки!$G2941),"00"),"/",TEXT(поверки!$O2941,"000"), "/",TEXT(YEAR(поверки!$G2941)-2000,"00"))</f>
        <v>04/2936/25</v>
      </c>
      <c r="Q2941" s="17" t="str">
        <f aca="false">VLOOKUP(поверки!$F2941,'соответстиви ОТ типу'!$K$4:$M$344,2,FALSE())</f>
        <v>ТСП</v>
      </c>
      <c r="R2941" s="17" t="s">
        <v>4406</v>
      </c>
      <c r="S2941" s="17" t="s">
        <v>3024</v>
      </c>
      <c r="T2941" s="17" t="n">
        <v>9</v>
      </c>
      <c r="U2941" s="19" t="n">
        <f aca="false">VLOOKUP(поверки!$T2941,'Акты п-п'!$C$5:$I$57,2,FALSE())</f>
        <v>45775</v>
      </c>
      <c r="V2941" s="19" t="n">
        <f aca="false">VLOOKUP(поверки!$T2941,'Акты п-п'!$C$5:$I$57,3,FALSE())</f>
        <v>45777</v>
      </c>
      <c r="W2941" s="17" t="str">
        <f aca="false">VLOOKUP(поверки!$T2941,'Акты п-п'!$C$5:$I$57,5,FALSE())</f>
        <v>Запевахин Т.Е.</v>
      </c>
      <c r="X2941" s="17" t="n">
        <f aca="false">поверки!$G2941-поверки!$U2941</f>
        <v>0</v>
      </c>
      <c r="Y2941" s="17" t="n">
        <f aca="false">поверки!$V2941-поверки!$G2941</f>
        <v>2</v>
      </c>
      <c r="Z2941" s="17" t="str">
        <f aca="false">CONCATENATE(поверки!$Q2941," ",поверки!$S2941," номер ",поверки!$H2941)</f>
        <v>ТСП TR10-A номер 11055UJW</v>
      </c>
    </row>
    <row r="2942" customFormat="false" ht="17.9" hidden="true" customHeight="false" outlineLevel="0" collapsed="false">
      <c r="B2942" s="21" t="s">
        <v>5961</v>
      </c>
      <c r="C2942" s="22" t="s">
        <v>30</v>
      </c>
      <c r="D2942" s="22" t="s">
        <v>31</v>
      </c>
      <c r="E2942" s="22"/>
      <c r="F2942" s="22" t="s">
        <v>98</v>
      </c>
      <c r="G2942" s="23" t="n">
        <v>45775</v>
      </c>
      <c r="H2942" s="22" t="s">
        <v>6340</v>
      </c>
      <c r="I2942" s="22"/>
      <c r="J2942" s="22" t="s">
        <v>34</v>
      </c>
      <c r="K2942" s="22" t="s">
        <v>35</v>
      </c>
      <c r="L2942" s="24" t="s">
        <v>6341</v>
      </c>
      <c r="M2942" s="17" t="str">
        <f aca="false">IF(COUNTIF(поверки!$H$6:$H$3175,поверки!$H2942)&gt;1,"Дубликат","")</f>
        <v/>
      </c>
      <c r="N2942" s="17" t="str">
        <f aca="false">IF(COUNTIF(поверки!$L$6:$L$3175,поверки!$L2942)&gt;1,"Дубликат","")</f>
        <v/>
      </c>
      <c r="O2942" s="18" t="n">
        <v>2937</v>
      </c>
      <c r="P2942" s="17" t="str">
        <f aca="false">CONCATENATE(TEXT(MONTH(поверки!$G2942),"00"),"/",TEXT(поверки!$O2942,"000"), "/",TEXT(YEAR(поверки!$G2942)-2000,"00"))</f>
        <v>04/2937/25</v>
      </c>
      <c r="Q2942" s="17" t="str">
        <f aca="false">VLOOKUP(поверки!$F2942,'соответстиви ОТ типу'!$K$4:$M$344,2,FALSE())</f>
        <v>Преобразователь вторичный</v>
      </c>
      <c r="R2942" s="17" t="s">
        <v>4406</v>
      </c>
      <c r="S2942" s="17" t="s">
        <v>101</v>
      </c>
      <c r="T2942" s="17" t="n">
        <v>9</v>
      </c>
      <c r="U2942" s="19" t="n">
        <f aca="false">VLOOKUP(поверки!$T2942,'Акты п-п'!$C$5:$I$57,2,FALSE())</f>
        <v>45775</v>
      </c>
      <c r="V2942" s="19" t="n">
        <f aca="false">VLOOKUP(поверки!$T2942,'Акты п-п'!$C$5:$I$57,3,FALSE())</f>
        <v>45777</v>
      </c>
      <c r="W2942" s="17" t="str">
        <f aca="false">VLOOKUP(поверки!$T2942,'Акты п-п'!$C$5:$I$57,5,FALSE())</f>
        <v>Запевахин Т.Е.</v>
      </c>
      <c r="X2942" s="17" t="n">
        <f aca="false">поверки!$G2942-поверки!$U2942</f>
        <v>0</v>
      </c>
      <c r="Y2942" s="17" t="n">
        <f aca="false">поверки!$V2942-поверки!$G2942</f>
        <v>2</v>
      </c>
      <c r="Z2942" s="17" t="str">
        <f aca="false">CONCATENATE(поверки!$Q2942," ",поверки!$S2942," номер ",поверки!$H2942)</f>
        <v>Преобразователь вторичный T32.1S номер 878432</v>
      </c>
    </row>
    <row r="2943" customFormat="false" ht="17.9" hidden="true" customHeight="false" outlineLevel="0" collapsed="false">
      <c r="B2943" s="21" t="s">
        <v>5961</v>
      </c>
      <c r="C2943" s="22" t="s">
        <v>30</v>
      </c>
      <c r="D2943" s="22" t="s">
        <v>31</v>
      </c>
      <c r="E2943" s="22"/>
      <c r="F2943" s="22" t="s">
        <v>102</v>
      </c>
      <c r="G2943" s="23" t="n">
        <v>45775</v>
      </c>
      <c r="H2943" s="22" t="s">
        <v>6342</v>
      </c>
      <c r="I2943" s="22"/>
      <c r="J2943" s="22" t="s">
        <v>34</v>
      </c>
      <c r="K2943" s="22" t="s">
        <v>35</v>
      </c>
      <c r="L2943" s="24" t="s">
        <v>6343</v>
      </c>
      <c r="M2943" s="17" t="str">
        <f aca="false">IF(COUNTIF(поверки!$H$6:$H$3175,поверки!$H2943)&gt;1,"Дубликат","")</f>
        <v/>
      </c>
      <c r="N2943" s="17" t="str">
        <f aca="false">IF(COUNTIF(поверки!$L$6:$L$3175,поверки!$L2943)&gt;1,"Дубликат","")</f>
        <v/>
      </c>
      <c r="O2943" s="18" t="n">
        <v>2938</v>
      </c>
      <c r="P2943" s="17" t="str">
        <f aca="false">CONCATENATE(TEXT(MONTH(поверки!$G2943),"00"),"/",TEXT(поверки!$O2943,"000"), "/",TEXT(YEAR(поверки!$G2943)-2000,"00"))</f>
        <v>04/2938/25</v>
      </c>
      <c r="Q2943" s="17" t="str">
        <f aca="false">VLOOKUP(поверки!$F2943,'соответстиви ОТ типу'!$K$4:$M$344,2,FALSE())</f>
        <v>ТСП</v>
      </c>
      <c r="R2943" s="17" t="s">
        <v>4406</v>
      </c>
      <c r="S2943" s="17" t="s">
        <v>3024</v>
      </c>
      <c r="T2943" s="17" t="n">
        <v>9</v>
      </c>
      <c r="U2943" s="19" t="n">
        <f aca="false">VLOOKUP(поверки!$T2943,'Акты п-п'!$C$5:$I$57,2,FALSE())</f>
        <v>45775</v>
      </c>
      <c r="V2943" s="19" t="n">
        <f aca="false">VLOOKUP(поверки!$T2943,'Акты п-п'!$C$5:$I$57,3,FALSE())</f>
        <v>45777</v>
      </c>
      <c r="W2943" s="17" t="str">
        <f aca="false">VLOOKUP(поверки!$T2943,'Акты п-п'!$C$5:$I$57,5,FALSE())</f>
        <v>Запевахин Т.Е.</v>
      </c>
      <c r="X2943" s="17" t="n">
        <f aca="false">поверки!$G2943-поверки!$U2943</f>
        <v>0</v>
      </c>
      <c r="Y2943" s="17" t="n">
        <f aca="false">поверки!$V2943-поверки!$G2943</f>
        <v>2</v>
      </c>
      <c r="Z2943" s="17" t="str">
        <f aca="false">CONCATENATE(поверки!$Q2943," ",поверки!$S2943," номер ",поверки!$H2943)</f>
        <v>ТСП TR10-A номер 11055UJV</v>
      </c>
    </row>
    <row r="2944" customFormat="false" ht="17.9" hidden="true" customHeight="false" outlineLevel="0" collapsed="false">
      <c r="B2944" s="21" t="s">
        <v>5961</v>
      </c>
      <c r="C2944" s="22" t="s">
        <v>30</v>
      </c>
      <c r="D2944" s="22" t="s">
        <v>31</v>
      </c>
      <c r="E2944" s="22"/>
      <c r="F2944" s="22" t="s">
        <v>3124</v>
      </c>
      <c r="G2944" s="23" t="n">
        <v>45775</v>
      </c>
      <c r="H2944" s="22" t="s">
        <v>6344</v>
      </c>
      <c r="I2944" s="22"/>
      <c r="J2944" s="22" t="s">
        <v>34</v>
      </c>
      <c r="K2944" s="22" t="s">
        <v>35</v>
      </c>
      <c r="L2944" s="24" t="s">
        <v>6345</v>
      </c>
      <c r="M2944" s="17" t="str">
        <f aca="false">IF(COUNTIF(поверки!$H$6:$H$3175,поверки!$H2944)&gt;1,"Дубликат","")</f>
        <v/>
      </c>
      <c r="N2944" s="17" t="str">
        <f aca="false">IF(COUNTIF(поверки!$L$6:$L$3175,поверки!$L2944)&gt;1,"Дубликат","")</f>
        <v/>
      </c>
      <c r="O2944" s="18" t="n">
        <v>2939</v>
      </c>
      <c r="P2944" s="17" t="str">
        <f aca="false">CONCATENATE(TEXT(MONTH(поверки!$G2944),"00"),"/",TEXT(поверки!$O2944,"000"), "/",TEXT(YEAR(поверки!$G2944)-2000,"00"))</f>
        <v>04/2939/25</v>
      </c>
      <c r="Q2944" s="17" t="str">
        <f aca="false">VLOOKUP(поверки!$F2944,'соответстиви ОТ типу'!$K$4:$M$344,2,FALSE())</f>
        <v>Преобразователь вторичный</v>
      </c>
      <c r="R2944" s="17" t="s">
        <v>4406</v>
      </c>
      <c r="S2944" s="17" t="s">
        <v>101</v>
      </c>
      <c r="T2944" s="17" t="n">
        <v>9</v>
      </c>
      <c r="U2944" s="19" t="n">
        <f aca="false">VLOOKUP(поверки!$T2944,'Акты п-п'!$C$5:$I$57,2,FALSE())</f>
        <v>45775</v>
      </c>
      <c r="V2944" s="19" t="n">
        <f aca="false">VLOOKUP(поверки!$T2944,'Акты п-п'!$C$5:$I$57,3,FALSE())</f>
        <v>45777</v>
      </c>
      <c r="W2944" s="17" t="str">
        <f aca="false">VLOOKUP(поверки!$T2944,'Акты п-п'!$C$5:$I$57,5,FALSE())</f>
        <v>Запевахин Т.Е.</v>
      </c>
      <c r="X2944" s="17" t="n">
        <f aca="false">поверки!$G2944-поверки!$U2944</f>
        <v>0</v>
      </c>
      <c r="Y2944" s="17" t="n">
        <f aca="false">поверки!$V2944-поверки!$G2944</f>
        <v>2</v>
      </c>
      <c r="Z2944" s="17" t="str">
        <f aca="false">CONCATENATE(поверки!$Q2944," ",поверки!$S2944," номер ",поверки!$H2944)</f>
        <v>Преобразователь вторичный T32.1S номер 1016231</v>
      </c>
    </row>
    <row r="2945" customFormat="false" ht="17.9" hidden="true" customHeight="false" outlineLevel="0" collapsed="false">
      <c r="B2945" s="21" t="s">
        <v>5961</v>
      </c>
      <c r="C2945" s="22" t="s">
        <v>30</v>
      </c>
      <c r="D2945" s="22" t="s">
        <v>31</v>
      </c>
      <c r="E2945" s="22"/>
      <c r="F2945" s="22" t="s">
        <v>102</v>
      </c>
      <c r="G2945" s="23" t="n">
        <v>45775</v>
      </c>
      <c r="H2945" s="22" t="s">
        <v>6346</v>
      </c>
      <c r="I2945" s="22"/>
      <c r="J2945" s="22" t="s">
        <v>34</v>
      </c>
      <c r="K2945" s="22" t="s">
        <v>35</v>
      </c>
      <c r="L2945" s="24" t="s">
        <v>6347</v>
      </c>
      <c r="M2945" s="17" t="str">
        <f aca="false">IF(COUNTIF(поверки!$H$6:$H$3175,поверки!$H2945)&gt;1,"Дубликат","")</f>
        <v/>
      </c>
      <c r="N2945" s="17" t="str">
        <f aca="false">IF(COUNTIF(поверки!$L$6:$L$3175,поверки!$L2945)&gt;1,"Дубликат","")</f>
        <v/>
      </c>
      <c r="O2945" s="18" t="n">
        <v>2940</v>
      </c>
      <c r="P2945" s="17" t="str">
        <f aca="false">CONCATENATE(TEXT(MONTH(поверки!$G2945),"00"),"/",TEXT(поверки!$O2945,"000"), "/",TEXT(YEAR(поверки!$G2945)-2000,"00"))</f>
        <v>04/2940/25</v>
      </c>
      <c r="Q2945" s="17" t="str">
        <f aca="false">VLOOKUP(поверки!$F2945,'соответстиви ОТ типу'!$K$4:$M$344,2,FALSE())</f>
        <v>ТСП</v>
      </c>
      <c r="R2945" s="17" t="s">
        <v>4406</v>
      </c>
      <c r="S2945" s="17" t="s">
        <v>3024</v>
      </c>
      <c r="T2945" s="17" t="n">
        <v>9</v>
      </c>
      <c r="U2945" s="19" t="n">
        <f aca="false">VLOOKUP(поверки!$T2945,'Акты п-п'!$C$5:$I$57,2,FALSE())</f>
        <v>45775</v>
      </c>
      <c r="V2945" s="19" t="n">
        <f aca="false">VLOOKUP(поверки!$T2945,'Акты п-п'!$C$5:$I$57,3,FALSE())</f>
        <v>45777</v>
      </c>
      <c r="W2945" s="17" t="str">
        <f aca="false">VLOOKUP(поверки!$T2945,'Акты п-п'!$C$5:$I$57,5,FALSE())</f>
        <v>Запевахин Т.Е.</v>
      </c>
      <c r="X2945" s="17" t="n">
        <f aca="false">поверки!$G2945-поверки!$U2945</f>
        <v>0</v>
      </c>
      <c r="Y2945" s="17" t="n">
        <f aca="false">поверки!$V2945-поверки!$G2945</f>
        <v>2</v>
      </c>
      <c r="Z2945" s="17" t="str">
        <f aca="false">CONCATENATE(поверки!$Q2945," ",поверки!$S2945," номер ",поверки!$H2945)</f>
        <v>ТСП TR10-A номер 11055UJU</v>
      </c>
    </row>
    <row r="2946" customFormat="false" ht="17.9" hidden="true" customHeight="false" outlineLevel="0" collapsed="false">
      <c r="B2946" s="21" t="s">
        <v>5961</v>
      </c>
      <c r="C2946" s="22" t="s">
        <v>30</v>
      </c>
      <c r="D2946" s="22" t="s">
        <v>31</v>
      </c>
      <c r="E2946" s="22"/>
      <c r="F2946" s="22" t="s">
        <v>98</v>
      </c>
      <c r="G2946" s="23" t="n">
        <v>45775</v>
      </c>
      <c r="H2946" s="22" t="s">
        <v>6348</v>
      </c>
      <c r="I2946" s="22"/>
      <c r="J2946" s="22" t="s">
        <v>34</v>
      </c>
      <c r="K2946" s="22" t="s">
        <v>35</v>
      </c>
      <c r="L2946" s="24" t="s">
        <v>6349</v>
      </c>
      <c r="M2946" s="17" t="str">
        <f aca="false">IF(COUNTIF(поверки!$H$6:$H$3175,поверки!$H2946)&gt;1,"Дубликат","")</f>
        <v/>
      </c>
      <c r="N2946" s="17" t="str">
        <f aca="false">IF(COUNTIF(поверки!$L$6:$L$3175,поверки!$L2946)&gt;1,"Дубликат","")</f>
        <v/>
      </c>
      <c r="O2946" s="18" t="n">
        <v>2941</v>
      </c>
      <c r="P2946" s="17" t="str">
        <f aca="false">CONCATENATE(TEXT(MONTH(поверки!$G2946),"00"),"/",TEXT(поверки!$O2946,"000"), "/",TEXT(YEAR(поверки!$G2946)-2000,"00"))</f>
        <v>04/2941/25</v>
      </c>
      <c r="Q2946" s="17" t="str">
        <f aca="false">VLOOKUP(поверки!$F2946,'соответстиви ОТ типу'!$K$4:$M$344,2,FALSE())</f>
        <v>Преобразователь вторичный</v>
      </c>
      <c r="R2946" s="17" t="s">
        <v>4406</v>
      </c>
      <c r="S2946" s="17" t="s">
        <v>101</v>
      </c>
      <c r="T2946" s="17" t="n">
        <v>9</v>
      </c>
      <c r="U2946" s="19" t="n">
        <f aca="false">VLOOKUP(поверки!$T2946,'Акты п-п'!$C$5:$I$57,2,FALSE())</f>
        <v>45775</v>
      </c>
      <c r="V2946" s="19" t="n">
        <f aca="false">VLOOKUP(поверки!$T2946,'Акты п-п'!$C$5:$I$57,3,FALSE())</f>
        <v>45777</v>
      </c>
      <c r="W2946" s="17" t="str">
        <f aca="false">VLOOKUP(поверки!$T2946,'Акты п-п'!$C$5:$I$57,5,FALSE())</f>
        <v>Запевахин Т.Е.</v>
      </c>
      <c r="X2946" s="17" t="n">
        <f aca="false">поверки!$G2946-поверки!$U2946</f>
        <v>0</v>
      </c>
      <c r="Y2946" s="17" t="n">
        <f aca="false">поверки!$V2946-поверки!$G2946</f>
        <v>2</v>
      </c>
      <c r="Z2946" s="17" t="str">
        <f aca="false">CONCATENATE(поверки!$Q2946," ",поверки!$S2946," номер ",поверки!$H2946)</f>
        <v>Преобразователь вторичный T32.1S номер 864796</v>
      </c>
    </row>
    <row r="2947" customFormat="false" ht="17.9" hidden="true" customHeight="false" outlineLevel="0" collapsed="false">
      <c r="B2947" s="21" t="s">
        <v>5961</v>
      </c>
      <c r="C2947" s="22" t="s">
        <v>30</v>
      </c>
      <c r="D2947" s="22" t="s">
        <v>31</v>
      </c>
      <c r="E2947" s="22"/>
      <c r="F2947" s="22" t="s">
        <v>102</v>
      </c>
      <c r="G2947" s="23" t="n">
        <v>45775</v>
      </c>
      <c r="H2947" s="22" t="s">
        <v>6350</v>
      </c>
      <c r="I2947" s="22"/>
      <c r="J2947" s="22" t="s">
        <v>34</v>
      </c>
      <c r="K2947" s="22" t="s">
        <v>35</v>
      </c>
      <c r="L2947" s="24" t="s">
        <v>6351</v>
      </c>
      <c r="M2947" s="17" t="str">
        <f aca="false">IF(COUNTIF(поверки!$H$6:$H$3175,поверки!$H2947)&gt;1,"Дубликат","")</f>
        <v/>
      </c>
      <c r="N2947" s="17" t="str">
        <f aca="false">IF(COUNTIF(поверки!$L$6:$L$3175,поверки!$L2947)&gt;1,"Дубликат","")</f>
        <v/>
      </c>
      <c r="O2947" s="18" t="n">
        <v>2942</v>
      </c>
      <c r="P2947" s="17" t="str">
        <f aca="false">CONCATENATE(TEXT(MONTH(поверки!$G2947),"00"),"/",TEXT(поверки!$O2947,"000"), "/",TEXT(YEAR(поверки!$G2947)-2000,"00"))</f>
        <v>04/2942/25</v>
      </c>
      <c r="Q2947" s="17" t="str">
        <f aca="false">VLOOKUP(поверки!$F2947,'соответстиви ОТ типу'!$K$4:$M$344,2,FALSE())</f>
        <v>ТСП</v>
      </c>
      <c r="R2947" s="17" t="s">
        <v>4406</v>
      </c>
      <c r="S2947" s="17" t="s">
        <v>3024</v>
      </c>
      <c r="T2947" s="17" t="n">
        <v>9</v>
      </c>
      <c r="U2947" s="19" t="n">
        <f aca="false">VLOOKUP(поверки!$T2947,'Акты п-п'!$C$5:$I$57,2,FALSE())</f>
        <v>45775</v>
      </c>
      <c r="V2947" s="19" t="n">
        <f aca="false">VLOOKUP(поверки!$T2947,'Акты п-п'!$C$5:$I$57,3,FALSE())</f>
        <v>45777</v>
      </c>
      <c r="W2947" s="17" t="str">
        <f aca="false">VLOOKUP(поверки!$T2947,'Акты п-п'!$C$5:$I$57,5,FALSE())</f>
        <v>Запевахин Т.Е.</v>
      </c>
      <c r="X2947" s="17" t="n">
        <f aca="false">поверки!$G2947-поверки!$U2947</f>
        <v>0</v>
      </c>
      <c r="Y2947" s="17" t="n">
        <f aca="false">поверки!$V2947-поверки!$G2947</f>
        <v>2</v>
      </c>
      <c r="Z2947" s="17" t="str">
        <f aca="false">CONCATENATE(поверки!$Q2947," ",поверки!$S2947," номер ",поверки!$H2947)</f>
        <v>ТСП TR10-A номер 11055UJT</v>
      </c>
    </row>
    <row r="2948" customFormat="false" ht="17.9" hidden="true" customHeight="false" outlineLevel="0" collapsed="false">
      <c r="B2948" s="21" t="s">
        <v>5961</v>
      </c>
      <c r="C2948" s="22" t="s">
        <v>30</v>
      </c>
      <c r="D2948" s="22" t="s">
        <v>31</v>
      </c>
      <c r="E2948" s="22"/>
      <c r="F2948" s="22" t="s">
        <v>146</v>
      </c>
      <c r="G2948" s="23" t="n">
        <v>45775</v>
      </c>
      <c r="H2948" s="22" t="s">
        <v>6352</v>
      </c>
      <c r="I2948" s="22"/>
      <c r="J2948" s="22" t="s">
        <v>34</v>
      </c>
      <c r="K2948" s="22" t="s">
        <v>35</v>
      </c>
      <c r="L2948" s="24" t="s">
        <v>6353</v>
      </c>
      <c r="M2948" s="17" t="str">
        <f aca="false">IF(COUNTIF(поверки!$H$6:$H$3175,поверки!$H2948)&gt;1,"Дубликат","")</f>
        <v/>
      </c>
      <c r="N2948" s="17" t="str">
        <f aca="false">IF(COUNTIF(поверки!$L$6:$L$3175,поверки!$L2948)&gt;1,"Дубликат","")</f>
        <v/>
      </c>
      <c r="O2948" s="18" t="n">
        <v>2943</v>
      </c>
      <c r="P2948" s="17" t="str">
        <f aca="false">CONCATENATE(TEXT(MONTH(поверки!$G2948),"00"),"/",TEXT(поверки!$O2948,"000"), "/",TEXT(YEAR(поверки!$G2948)-2000,"00"))</f>
        <v>04/2943/25</v>
      </c>
      <c r="Q2948" s="17" t="str">
        <f aca="false">VLOOKUP(поверки!$F2948,'соответстиви ОТ типу'!$K$4:$M$344,2,FALSE())</f>
        <v>Преобразователь измерительный</v>
      </c>
      <c r="R2948" s="17" t="s">
        <v>4406</v>
      </c>
      <c r="S2948" s="17" t="n">
        <v>248</v>
      </c>
      <c r="T2948" s="17" t="n">
        <v>9</v>
      </c>
      <c r="U2948" s="19" t="n">
        <f aca="false">VLOOKUP(поверки!$T2948,'Акты п-п'!$C$5:$I$57,2,FALSE())</f>
        <v>45775</v>
      </c>
      <c r="V2948" s="19" t="n">
        <f aca="false">VLOOKUP(поверки!$T2948,'Акты п-п'!$C$5:$I$57,3,FALSE())</f>
        <v>45777</v>
      </c>
      <c r="W2948" s="17" t="str">
        <f aca="false">VLOOKUP(поверки!$T2948,'Акты п-п'!$C$5:$I$57,5,FALSE())</f>
        <v>Запевахин Т.Е.</v>
      </c>
      <c r="X2948" s="17" t="n">
        <f aca="false">поверки!$G2948-поверки!$U2948</f>
        <v>0</v>
      </c>
      <c r="Y2948" s="17" t="n">
        <f aca="false">поверки!$V2948-поверки!$G2948</f>
        <v>2</v>
      </c>
      <c r="Z2948" s="17" t="str">
        <f aca="false">CONCATENATE(поверки!$Q2948," ",поверки!$S2948," номер ",поверки!$H2948)</f>
        <v>Преобразователь измерительный 248 номер 2980575</v>
      </c>
    </row>
    <row r="2949" customFormat="false" ht="17.9" hidden="true" customHeight="false" outlineLevel="0" collapsed="false">
      <c r="B2949" s="21" t="s">
        <v>5961</v>
      </c>
      <c r="C2949" s="22" t="s">
        <v>30</v>
      </c>
      <c r="D2949" s="22" t="s">
        <v>31</v>
      </c>
      <c r="E2949" s="22"/>
      <c r="F2949" s="22" t="s">
        <v>146</v>
      </c>
      <c r="G2949" s="23" t="n">
        <v>45775</v>
      </c>
      <c r="H2949" s="22" t="s">
        <v>6354</v>
      </c>
      <c r="I2949" s="22"/>
      <c r="J2949" s="22" t="s">
        <v>34</v>
      </c>
      <c r="K2949" s="22" t="s">
        <v>35</v>
      </c>
      <c r="L2949" s="24" t="s">
        <v>6355</v>
      </c>
      <c r="M2949" s="17" t="str">
        <f aca="false">IF(COUNTIF(поверки!$H$6:$H$3175,поверки!$H2949)&gt;1,"Дубликат","")</f>
        <v/>
      </c>
      <c r="N2949" s="17" t="str">
        <f aca="false">IF(COUNTIF(поверки!$L$6:$L$3175,поверки!$L2949)&gt;1,"Дубликат","")</f>
        <v/>
      </c>
      <c r="O2949" s="18" t="n">
        <v>2944</v>
      </c>
      <c r="P2949" s="17" t="str">
        <f aca="false">CONCATENATE(TEXT(MONTH(поверки!$G2949),"00"),"/",TEXT(поверки!$O2949,"000"), "/",TEXT(YEAR(поверки!$G2949)-2000,"00"))</f>
        <v>04/2944/25</v>
      </c>
      <c r="Q2949" s="17" t="str">
        <f aca="false">VLOOKUP(поверки!$F2949,'соответстиви ОТ типу'!$K$4:$M$344,2,FALSE())</f>
        <v>Преобразователь измерительный</v>
      </c>
      <c r="R2949" s="17" t="s">
        <v>4406</v>
      </c>
      <c r="S2949" s="17" t="n">
        <v>248</v>
      </c>
      <c r="T2949" s="17" t="n">
        <v>9</v>
      </c>
      <c r="U2949" s="19" t="n">
        <f aca="false">VLOOKUP(поверки!$T2949,'Акты п-п'!$C$5:$I$57,2,FALSE())</f>
        <v>45775</v>
      </c>
      <c r="V2949" s="19" t="n">
        <f aca="false">VLOOKUP(поверки!$T2949,'Акты п-п'!$C$5:$I$57,3,FALSE())</f>
        <v>45777</v>
      </c>
      <c r="W2949" s="17" t="str">
        <f aca="false">VLOOKUP(поверки!$T2949,'Акты п-п'!$C$5:$I$57,5,FALSE())</f>
        <v>Запевахин Т.Е.</v>
      </c>
      <c r="X2949" s="17" t="n">
        <f aca="false">поверки!$G2949-поверки!$U2949</f>
        <v>0</v>
      </c>
      <c r="Y2949" s="17" t="n">
        <f aca="false">поверки!$V2949-поверки!$G2949</f>
        <v>2</v>
      </c>
      <c r="Z2949" s="17" t="str">
        <f aca="false">CONCATENATE(поверки!$Q2949," ",поверки!$S2949," номер ",поверки!$H2949)</f>
        <v>Преобразователь измерительный 248 номер 2980576</v>
      </c>
    </row>
    <row r="2950" customFormat="false" ht="17.9" hidden="true" customHeight="false" outlineLevel="0" collapsed="false">
      <c r="B2950" s="21" t="s">
        <v>5961</v>
      </c>
      <c r="C2950" s="22" t="s">
        <v>30</v>
      </c>
      <c r="D2950" s="22" t="s">
        <v>31</v>
      </c>
      <c r="E2950" s="22"/>
      <c r="F2950" s="22" t="s">
        <v>146</v>
      </c>
      <c r="G2950" s="23" t="n">
        <v>45775</v>
      </c>
      <c r="H2950" s="22" t="s">
        <v>6356</v>
      </c>
      <c r="I2950" s="22"/>
      <c r="J2950" s="22" t="s">
        <v>34</v>
      </c>
      <c r="K2950" s="22" t="s">
        <v>35</v>
      </c>
      <c r="L2950" s="24" t="s">
        <v>6357</v>
      </c>
      <c r="M2950" s="17" t="str">
        <f aca="false">IF(COUNTIF(поверки!$H$6:$H$3175,поверки!$H2950)&gt;1,"Дубликат","")</f>
        <v/>
      </c>
      <c r="N2950" s="17" t="str">
        <f aca="false">IF(COUNTIF(поверки!$L$6:$L$3175,поверки!$L2950)&gt;1,"Дубликат","")</f>
        <v/>
      </c>
      <c r="O2950" s="18" t="n">
        <v>2945</v>
      </c>
      <c r="P2950" s="17" t="str">
        <f aca="false">CONCATENATE(TEXT(MONTH(поверки!$G2950),"00"),"/",TEXT(поверки!$O2950,"000"), "/",TEXT(YEAR(поверки!$G2950)-2000,"00"))</f>
        <v>04/2945/25</v>
      </c>
      <c r="Q2950" s="17" t="str">
        <f aca="false">VLOOKUP(поверки!$F2950,'соответстиви ОТ типу'!$K$4:$M$344,2,FALSE())</f>
        <v>Преобразователь измерительный</v>
      </c>
      <c r="R2950" s="17" t="s">
        <v>4406</v>
      </c>
      <c r="S2950" s="17" t="n">
        <v>248</v>
      </c>
      <c r="T2950" s="17" t="n">
        <v>9</v>
      </c>
      <c r="U2950" s="19" t="n">
        <f aca="false">VLOOKUP(поверки!$T2950,'Акты п-п'!$C$5:$I$57,2,FALSE())</f>
        <v>45775</v>
      </c>
      <c r="V2950" s="19" t="n">
        <f aca="false">VLOOKUP(поверки!$T2950,'Акты п-п'!$C$5:$I$57,3,FALSE())</f>
        <v>45777</v>
      </c>
      <c r="W2950" s="17" t="str">
        <f aca="false">VLOOKUP(поверки!$T2950,'Акты п-п'!$C$5:$I$57,5,FALSE())</f>
        <v>Запевахин Т.Е.</v>
      </c>
      <c r="X2950" s="17" t="n">
        <f aca="false">поверки!$G2950-поверки!$U2950</f>
        <v>0</v>
      </c>
      <c r="Y2950" s="17" t="n">
        <f aca="false">поверки!$V2950-поверки!$G2950</f>
        <v>2</v>
      </c>
      <c r="Z2950" s="17" t="str">
        <f aca="false">CONCATENATE(поверки!$Q2950," ",поверки!$S2950," номер ",поверки!$H2950)</f>
        <v>Преобразователь измерительный 248 номер 2980577</v>
      </c>
    </row>
    <row r="2951" customFormat="false" ht="17.9" hidden="true" customHeight="false" outlineLevel="0" collapsed="false">
      <c r="B2951" s="21" t="s">
        <v>5961</v>
      </c>
      <c r="C2951" s="22" t="s">
        <v>30</v>
      </c>
      <c r="D2951" s="22" t="s">
        <v>31</v>
      </c>
      <c r="E2951" s="22"/>
      <c r="F2951" s="22" t="s">
        <v>146</v>
      </c>
      <c r="G2951" s="23" t="n">
        <v>45775</v>
      </c>
      <c r="H2951" s="22" t="s">
        <v>6358</v>
      </c>
      <c r="I2951" s="22"/>
      <c r="J2951" s="22" t="s">
        <v>34</v>
      </c>
      <c r="K2951" s="22" t="s">
        <v>35</v>
      </c>
      <c r="L2951" s="24" t="s">
        <v>6359</v>
      </c>
      <c r="M2951" s="17" t="str">
        <f aca="false">IF(COUNTIF(поверки!$H$6:$H$3175,поверки!$H2951)&gt;1,"Дубликат","")</f>
        <v/>
      </c>
      <c r="N2951" s="17" t="str">
        <f aca="false">IF(COUNTIF(поверки!$L$6:$L$3175,поверки!$L2951)&gt;1,"Дубликат","")</f>
        <v/>
      </c>
      <c r="O2951" s="18" t="n">
        <v>2946</v>
      </c>
      <c r="P2951" s="17" t="str">
        <f aca="false">CONCATENATE(TEXT(MONTH(поверки!$G2951),"00"),"/",TEXT(поверки!$O2951,"000"), "/",TEXT(YEAR(поверки!$G2951)-2000,"00"))</f>
        <v>04/2946/25</v>
      </c>
      <c r="Q2951" s="17" t="str">
        <f aca="false">VLOOKUP(поверки!$F2951,'соответстиви ОТ типу'!$K$4:$M$344,2,FALSE())</f>
        <v>Преобразователь измерительный</v>
      </c>
      <c r="R2951" s="17" t="s">
        <v>4406</v>
      </c>
      <c r="S2951" s="17" t="n">
        <v>248</v>
      </c>
      <c r="T2951" s="17" t="n">
        <v>9</v>
      </c>
      <c r="U2951" s="19" t="n">
        <f aca="false">VLOOKUP(поверки!$T2951,'Акты п-п'!$C$5:$I$57,2,FALSE())</f>
        <v>45775</v>
      </c>
      <c r="V2951" s="19" t="n">
        <f aca="false">VLOOKUP(поверки!$T2951,'Акты п-п'!$C$5:$I$57,3,FALSE())</f>
        <v>45777</v>
      </c>
      <c r="W2951" s="17" t="str">
        <f aca="false">VLOOKUP(поверки!$T2951,'Акты п-п'!$C$5:$I$57,5,FALSE())</f>
        <v>Запевахин Т.Е.</v>
      </c>
      <c r="X2951" s="17" t="n">
        <f aca="false">поверки!$G2951-поверки!$U2951</f>
        <v>0</v>
      </c>
      <c r="Y2951" s="17" t="n">
        <f aca="false">поверки!$V2951-поверки!$G2951</f>
        <v>2</v>
      </c>
      <c r="Z2951" s="17" t="str">
        <f aca="false">CONCATENATE(поверки!$Q2951," ",поверки!$S2951," номер ",поверки!$H2951)</f>
        <v>Преобразователь измерительный 248 номер 2980578</v>
      </c>
    </row>
    <row r="2952" customFormat="false" ht="17.9" hidden="true" customHeight="false" outlineLevel="0" collapsed="false">
      <c r="B2952" s="21" t="s">
        <v>5961</v>
      </c>
      <c r="C2952" s="22" t="s">
        <v>30</v>
      </c>
      <c r="D2952" s="22" t="s">
        <v>31</v>
      </c>
      <c r="E2952" s="22"/>
      <c r="F2952" s="22" t="s">
        <v>146</v>
      </c>
      <c r="G2952" s="23" t="n">
        <v>45775</v>
      </c>
      <c r="H2952" s="22" t="s">
        <v>6360</v>
      </c>
      <c r="I2952" s="22"/>
      <c r="J2952" s="22" t="s">
        <v>34</v>
      </c>
      <c r="K2952" s="22" t="s">
        <v>35</v>
      </c>
      <c r="L2952" s="24" t="s">
        <v>6361</v>
      </c>
      <c r="M2952" s="17" t="str">
        <f aca="false">IF(COUNTIF(поверки!$H$6:$H$3175,поверки!$H2952)&gt;1,"Дубликат","")</f>
        <v/>
      </c>
      <c r="N2952" s="17" t="str">
        <f aca="false">IF(COUNTIF(поверки!$L$6:$L$3175,поверки!$L2952)&gt;1,"Дубликат","")</f>
        <v/>
      </c>
      <c r="O2952" s="18" t="n">
        <v>2947</v>
      </c>
      <c r="P2952" s="17" t="str">
        <f aca="false">CONCATENATE(TEXT(MONTH(поверки!$G2952),"00"),"/",TEXT(поверки!$O2952,"000"), "/",TEXT(YEAR(поверки!$G2952)-2000,"00"))</f>
        <v>04/2947/25</v>
      </c>
      <c r="Q2952" s="17" t="str">
        <f aca="false">VLOOKUP(поверки!$F2952,'соответстиви ОТ типу'!$K$4:$M$344,2,FALSE())</f>
        <v>Преобразователь измерительный</v>
      </c>
      <c r="R2952" s="17" t="s">
        <v>4406</v>
      </c>
      <c r="S2952" s="17" t="n">
        <v>248</v>
      </c>
      <c r="T2952" s="17" t="n">
        <v>9</v>
      </c>
      <c r="U2952" s="19" t="n">
        <f aca="false">VLOOKUP(поверки!$T2952,'Акты п-п'!$C$5:$I$57,2,FALSE())</f>
        <v>45775</v>
      </c>
      <c r="V2952" s="19" t="n">
        <f aca="false">VLOOKUP(поверки!$T2952,'Акты п-п'!$C$5:$I$57,3,FALSE())</f>
        <v>45777</v>
      </c>
      <c r="W2952" s="17" t="str">
        <f aca="false">VLOOKUP(поверки!$T2952,'Акты п-п'!$C$5:$I$57,5,FALSE())</f>
        <v>Запевахин Т.Е.</v>
      </c>
      <c r="X2952" s="17" t="n">
        <f aca="false">поверки!$G2952-поверки!$U2952</f>
        <v>0</v>
      </c>
      <c r="Y2952" s="17" t="n">
        <f aca="false">поверки!$V2952-поверки!$G2952</f>
        <v>2</v>
      </c>
      <c r="Z2952" s="17" t="str">
        <f aca="false">CONCATENATE(поверки!$Q2952," ",поверки!$S2952," номер ",поверки!$H2952)</f>
        <v>Преобразователь измерительный 248 номер 2980579</v>
      </c>
    </row>
    <row r="2953" customFormat="false" ht="17.9" hidden="true" customHeight="false" outlineLevel="0" collapsed="false">
      <c r="B2953" s="21" t="s">
        <v>5961</v>
      </c>
      <c r="C2953" s="22" t="s">
        <v>30</v>
      </c>
      <c r="D2953" s="22" t="s">
        <v>31</v>
      </c>
      <c r="E2953" s="22"/>
      <c r="F2953" s="22" t="s">
        <v>146</v>
      </c>
      <c r="G2953" s="23" t="n">
        <v>45775</v>
      </c>
      <c r="H2953" s="22" t="s">
        <v>6362</v>
      </c>
      <c r="I2953" s="22"/>
      <c r="J2953" s="22" t="s">
        <v>34</v>
      </c>
      <c r="K2953" s="22" t="s">
        <v>35</v>
      </c>
      <c r="L2953" s="24" t="s">
        <v>6363</v>
      </c>
      <c r="M2953" s="17" t="str">
        <f aca="false">IF(COUNTIF(поверки!$H$6:$H$3175,поверки!$H2953)&gt;1,"Дубликат","")</f>
        <v/>
      </c>
      <c r="N2953" s="17" t="str">
        <f aca="false">IF(COUNTIF(поверки!$L$6:$L$3175,поверки!$L2953)&gt;1,"Дубликат","")</f>
        <v/>
      </c>
      <c r="O2953" s="18" t="n">
        <v>2948</v>
      </c>
      <c r="P2953" s="17" t="str">
        <f aca="false">CONCATENATE(TEXT(MONTH(поверки!$G2953),"00"),"/",TEXT(поверки!$O2953,"000"), "/",TEXT(YEAR(поверки!$G2953)-2000,"00"))</f>
        <v>04/2948/25</v>
      </c>
      <c r="Q2953" s="17" t="str">
        <f aca="false">VLOOKUP(поверки!$F2953,'соответстиви ОТ типу'!$K$4:$M$344,2,FALSE())</f>
        <v>Преобразователь измерительный</v>
      </c>
      <c r="R2953" s="17" t="s">
        <v>4406</v>
      </c>
      <c r="S2953" s="17" t="n">
        <v>248</v>
      </c>
      <c r="T2953" s="17" t="n">
        <v>9</v>
      </c>
      <c r="U2953" s="19" t="n">
        <f aca="false">VLOOKUP(поверки!$T2953,'Акты п-п'!$C$5:$I$57,2,FALSE())</f>
        <v>45775</v>
      </c>
      <c r="V2953" s="19" t="n">
        <f aca="false">VLOOKUP(поверки!$T2953,'Акты п-п'!$C$5:$I$57,3,FALSE())</f>
        <v>45777</v>
      </c>
      <c r="W2953" s="17" t="str">
        <f aca="false">VLOOKUP(поверки!$T2953,'Акты п-п'!$C$5:$I$57,5,FALSE())</f>
        <v>Запевахин Т.Е.</v>
      </c>
      <c r="X2953" s="17" t="n">
        <f aca="false">поверки!$G2953-поверки!$U2953</f>
        <v>0</v>
      </c>
      <c r="Y2953" s="17" t="n">
        <f aca="false">поверки!$V2953-поверки!$G2953</f>
        <v>2</v>
      </c>
      <c r="Z2953" s="17" t="str">
        <f aca="false">CONCATENATE(поверки!$Q2953," ",поверки!$S2953," номер ",поверки!$H2953)</f>
        <v>Преобразователь измерительный 248 номер 2980596</v>
      </c>
    </row>
    <row r="2954" customFormat="false" ht="17.9" hidden="true" customHeight="false" outlineLevel="0" collapsed="false">
      <c r="B2954" s="21" t="s">
        <v>5961</v>
      </c>
      <c r="C2954" s="22" t="s">
        <v>30</v>
      </c>
      <c r="D2954" s="22" t="s">
        <v>31</v>
      </c>
      <c r="E2954" s="22"/>
      <c r="F2954" s="22" t="s">
        <v>146</v>
      </c>
      <c r="G2954" s="23" t="n">
        <v>45775</v>
      </c>
      <c r="H2954" s="22" t="s">
        <v>6364</v>
      </c>
      <c r="I2954" s="22"/>
      <c r="J2954" s="22" t="s">
        <v>34</v>
      </c>
      <c r="K2954" s="22" t="s">
        <v>35</v>
      </c>
      <c r="L2954" s="24" t="s">
        <v>6365</v>
      </c>
      <c r="M2954" s="17" t="str">
        <f aca="false">IF(COUNTIF(поверки!$H$6:$H$3175,поверки!$H2954)&gt;1,"Дубликат","")</f>
        <v/>
      </c>
      <c r="N2954" s="17" t="str">
        <f aca="false">IF(COUNTIF(поверки!$L$6:$L$3175,поверки!$L2954)&gt;1,"Дубликат","")</f>
        <v/>
      </c>
      <c r="O2954" s="18" t="n">
        <v>2949</v>
      </c>
      <c r="P2954" s="17" t="str">
        <f aca="false">CONCATENATE(TEXT(MONTH(поверки!$G2954),"00"),"/",TEXT(поверки!$O2954,"000"), "/",TEXT(YEAR(поверки!$G2954)-2000,"00"))</f>
        <v>04/2949/25</v>
      </c>
      <c r="Q2954" s="17" t="str">
        <f aca="false">VLOOKUP(поверки!$F2954,'соответстиви ОТ типу'!$K$4:$M$344,2,FALSE())</f>
        <v>Преобразователь измерительный</v>
      </c>
      <c r="R2954" s="17" t="s">
        <v>37</v>
      </c>
      <c r="S2954" s="17" t="n">
        <v>248</v>
      </c>
      <c r="T2954" s="17" t="n">
        <v>9</v>
      </c>
      <c r="U2954" s="19" t="n">
        <f aca="false">VLOOKUP(поверки!$T2954,'Акты п-п'!$C$5:$I$57,2,FALSE())</f>
        <v>45775</v>
      </c>
      <c r="V2954" s="19" t="n">
        <f aca="false">VLOOKUP(поверки!$T2954,'Акты п-п'!$C$5:$I$57,3,FALSE())</f>
        <v>45777</v>
      </c>
      <c r="W2954" s="17" t="str">
        <f aca="false">VLOOKUP(поверки!$T2954,'Акты п-п'!$C$5:$I$57,5,FALSE())</f>
        <v>Запевахин Т.Е.</v>
      </c>
      <c r="X2954" s="17" t="n">
        <f aca="false">поверки!$G2954-поверки!$U2954</f>
        <v>0</v>
      </c>
      <c r="Y2954" s="17" t="n">
        <f aca="false">поверки!$V2954-поверки!$G2954</f>
        <v>2</v>
      </c>
      <c r="Z2954" s="17" t="str">
        <f aca="false">CONCATENATE(поверки!$Q2954," ",поверки!$S2954," номер ",поверки!$H2954)</f>
        <v>Преобразователь измерительный 248 номер 2980597</v>
      </c>
    </row>
    <row r="2955" customFormat="false" ht="17.9" hidden="true" customHeight="false" outlineLevel="0" collapsed="false">
      <c r="B2955" s="21" t="s">
        <v>5961</v>
      </c>
      <c r="C2955" s="22" t="s">
        <v>30</v>
      </c>
      <c r="D2955" s="22" t="s">
        <v>31</v>
      </c>
      <c r="E2955" s="22"/>
      <c r="F2955" s="22" t="s">
        <v>146</v>
      </c>
      <c r="G2955" s="23" t="n">
        <v>45775</v>
      </c>
      <c r="H2955" s="22" t="s">
        <v>6366</v>
      </c>
      <c r="I2955" s="22"/>
      <c r="J2955" s="22" t="s">
        <v>34</v>
      </c>
      <c r="K2955" s="22" t="s">
        <v>35</v>
      </c>
      <c r="L2955" s="24" t="s">
        <v>6367</v>
      </c>
      <c r="M2955" s="17" t="str">
        <f aca="false">IF(COUNTIF(поверки!$H$6:$H$3175,поверки!$H2955)&gt;1,"Дубликат","")</f>
        <v/>
      </c>
      <c r="N2955" s="17" t="str">
        <f aca="false">IF(COUNTIF(поверки!$L$6:$L$3175,поверки!$L2955)&gt;1,"Дубликат","")</f>
        <v/>
      </c>
      <c r="O2955" s="18" t="n">
        <v>2950</v>
      </c>
      <c r="P2955" s="17" t="str">
        <f aca="false">CONCATENATE(TEXT(MONTH(поверки!$G2955),"00"),"/",TEXT(поверки!$O2955,"000"), "/",TEXT(YEAR(поверки!$G2955)-2000,"00"))</f>
        <v>04/2950/25</v>
      </c>
      <c r="Q2955" s="17" t="str">
        <f aca="false">VLOOKUP(поверки!$F2955,'соответстиви ОТ типу'!$K$4:$M$344,2,FALSE())</f>
        <v>Преобразователь измерительный</v>
      </c>
      <c r="R2955" s="17" t="s">
        <v>37</v>
      </c>
      <c r="S2955" s="17" t="n">
        <v>248</v>
      </c>
      <c r="T2955" s="17" t="n">
        <v>9</v>
      </c>
      <c r="U2955" s="19" t="n">
        <f aca="false">VLOOKUP(поверки!$T2955,'Акты п-п'!$C$5:$I$57,2,FALSE())</f>
        <v>45775</v>
      </c>
      <c r="V2955" s="19" t="n">
        <f aca="false">VLOOKUP(поверки!$T2955,'Акты п-п'!$C$5:$I$57,3,FALSE())</f>
        <v>45777</v>
      </c>
      <c r="W2955" s="17" t="str">
        <f aca="false">VLOOKUP(поверки!$T2955,'Акты п-п'!$C$5:$I$57,5,FALSE())</f>
        <v>Запевахин Т.Е.</v>
      </c>
      <c r="X2955" s="17" t="n">
        <f aca="false">поверки!$G2955-поверки!$U2955</f>
        <v>0</v>
      </c>
      <c r="Y2955" s="17" t="n">
        <f aca="false">поверки!$V2955-поверки!$G2955</f>
        <v>2</v>
      </c>
      <c r="Z2955" s="17" t="str">
        <f aca="false">CONCATENATE(поверки!$Q2955," ",поверки!$S2955," номер ",поверки!$H2955)</f>
        <v>Преобразователь измерительный 248 номер 2980598</v>
      </c>
    </row>
    <row r="2956" customFormat="false" ht="17.9" hidden="true" customHeight="false" outlineLevel="0" collapsed="false">
      <c r="B2956" s="21" t="s">
        <v>5961</v>
      </c>
      <c r="C2956" s="22" t="s">
        <v>30</v>
      </c>
      <c r="D2956" s="22" t="s">
        <v>31</v>
      </c>
      <c r="E2956" s="22"/>
      <c r="F2956" s="22" t="s">
        <v>146</v>
      </c>
      <c r="G2956" s="23" t="n">
        <v>45775</v>
      </c>
      <c r="H2956" s="22" t="s">
        <v>6368</v>
      </c>
      <c r="I2956" s="22"/>
      <c r="J2956" s="22" t="s">
        <v>34</v>
      </c>
      <c r="K2956" s="22" t="s">
        <v>35</v>
      </c>
      <c r="L2956" s="24" t="s">
        <v>6369</v>
      </c>
      <c r="M2956" s="17" t="str">
        <f aca="false">IF(COUNTIF(поверки!$H$6:$H$3175,поверки!$H2956)&gt;1,"Дубликат","")</f>
        <v/>
      </c>
      <c r="N2956" s="17" t="str">
        <f aca="false">IF(COUNTIF(поверки!$L$6:$L$3175,поверки!$L2956)&gt;1,"Дубликат","")</f>
        <v/>
      </c>
      <c r="O2956" s="18" t="n">
        <v>2951</v>
      </c>
      <c r="P2956" s="17" t="str">
        <f aca="false">CONCATENATE(TEXT(MONTH(поверки!$G2956),"00"),"/",TEXT(поверки!$O2956,"000"), "/",TEXT(YEAR(поверки!$G2956)-2000,"00"))</f>
        <v>04/2951/25</v>
      </c>
      <c r="Q2956" s="17" t="str">
        <f aca="false">VLOOKUP(поверки!$F2956,'соответстиви ОТ типу'!$K$4:$M$344,2,FALSE())</f>
        <v>Преобразователь измерительный</v>
      </c>
      <c r="R2956" s="17" t="s">
        <v>37</v>
      </c>
      <c r="S2956" s="17" t="n">
        <v>248</v>
      </c>
      <c r="T2956" s="17" t="n">
        <v>9</v>
      </c>
      <c r="U2956" s="19" t="n">
        <f aca="false">VLOOKUP(поверки!$T2956,'Акты п-п'!$C$5:$I$57,2,FALSE())</f>
        <v>45775</v>
      </c>
      <c r="V2956" s="19" t="n">
        <f aca="false">VLOOKUP(поверки!$T2956,'Акты п-п'!$C$5:$I$57,3,FALSE())</f>
        <v>45777</v>
      </c>
      <c r="W2956" s="17" t="str">
        <f aca="false">VLOOKUP(поверки!$T2956,'Акты п-п'!$C$5:$I$57,5,FALSE())</f>
        <v>Запевахин Т.Е.</v>
      </c>
      <c r="X2956" s="17" t="n">
        <f aca="false">поверки!$G2956-поверки!$U2956</f>
        <v>0</v>
      </c>
      <c r="Y2956" s="17" t="n">
        <f aca="false">поверки!$V2956-поверки!$G2956</f>
        <v>2</v>
      </c>
      <c r="Z2956" s="17" t="str">
        <f aca="false">CONCATENATE(поверки!$Q2956," ",поверки!$S2956," номер ",поверки!$H2956)</f>
        <v>Преобразователь измерительный 248 номер 2980589</v>
      </c>
    </row>
    <row r="2957" customFormat="false" ht="17.9" hidden="true" customHeight="false" outlineLevel="0" collapsed="false">
      <c r="B2957" s="21" t="s">
        <v>5961</v>
      </c>
      <c r="C2957" s="22" t="s">
        <v>30</v>
      </c>
      <c r="D2957" s="22" t="s">
        <v>31</v>
      </c>
      <c r="E2957" s="22"/>
      <c r="F2957" s="22" t="s">
        <v>146</v>
      </c>
      <c r="G2957" s="23" t="n">
        <v>45775</v>
      </c>
      <c r="H2957" s="22" t="s">
        <v>6370</v>
      </c>
      <c r="I2957" s="22"/>
      <c r="J2957" s="22" t="s">
        <v>34</v>
      </c>
      <c r="K2957" s="22" t="s">
        <v>35</v>
      </c>
      <c r="L2957" s="24" t="s">
        <v>6371</v>
      </c>
      <c r="M2957" s="17" t="str">
        <f aca="false">IF(COUNTIF(поверки!$H$6:$H$3175,поверки!$H2957)&gt;1,"Дубликат","")</f>
        <v/>
      </c>
      <c r="N2957" s="17" t="str">
        <f aca="false">IF(COUNTIF(поверки!$L$6:$L$3175,поверки!$L2957)&gt;1,"Дубликат","")</f>
        <v/>
      </c>
      <c r="O2957" s="18" t="n">
        <v>2952</v>
      </c>
      <c r="P2957" s="17" t="str">
        <f aca="false">CONCATENATE(TEXT(MONTH(поверки!$G2957),"00"),"/",TEXT(поверки!$O2957,"000"), "/",TEXT(YEAR(поверки!$G2957)-2000,"00"))</f>
        <v>04/2952/25</v>
      </c>
      <c r="Q2957" s="17" t="str">
        <f aca="false">VLOOKUP(поверки!$F2957,'соответстиви ОТ типу'!$K$4:$M$344,2,FALSE())</f>
        <v>Преобразователь измерительный</v>
      </c>
      <c r="R2957" s="17" t="s">
        <v>37</v>
      </c>
      <c r="S2957" s="17" t="n">
        <v>248</v>
      </c>
      <c r="T2957" s="17" t="n">
        <v>9</v>
      </c>
      <c r="U2957" s="19" t="n">
        <f aca="false">VLOOKUP(поверки!$T2957,'Акты п-п'!$C$5:$I$57,2,FALSE())</f>
        <v>45775</v>
      </c>
      <c r="V2957" s="19" t="n">
        <f aca="false">VLOOKUP(поверки!$T2957,'Акты п-п'!$C$5:$I$57,3,FALSE())</f>
        <v>45777</v>
      </c>
      <c r="W2957" s="17" t="str">
        <f aca="false">VLOOKUP(поверки!$T2957,'Акты п-п'!$C$5:$I$57,5,FALSE())</f>
        <v>Запевахин Т.Е.</v>
      </c>
      <c r="X2957" s="17" t="n">
        <f aca="false">поверки!$G2957-поверки!$U2957</f>
        <v>0</v>
      </c>
      <c r="Y2957" s="17" t="n">
        <f aca="false">поверки!$V2957-поверки!$G2957</f>
        <v>2</v>
      </c>
      <c r="Z2957" s="17" t="str">
        <f aca="false">CONCATENATE(поверки!$Q2957," ",поверки!$S2957," номер ",поверки!$H2957)</f>
        <v>Преобразователь измерительный 248 номер 2980590</v>
      </c>
    </row>
    <row r="2958" customFormat="false" ht="17.9" hidden="true" customHeight="false" outlineLevel="0" collapsed="false">
      <c r="B2958" s="21" t="s">
        <v>5961</v>
      </c>
      <c r="C2958" s="22" t="s">
        <v>30</v>
      </c>
      <c r="D2958" s="22" t="s">
        <v>31</v>
      </c>
      <c r="E2958" s="22"/>
      <c r="F2958" s="22" t="s">
        <v>146</v>
      </c>
      <c r="G2958" s="23" t="n">
        <v>45775</v>
      </c>
      <c r="H2958" s="22" t="s">
        <v>6372</v>
      </c>
      <c r="I2958" s="22"/>
      <c r="J2958" s="22" t="s">
        <v>34</v>
      </c>
      <c r="K2958" s="22" t="s">
        <v>35</v>
      </c>
      <c r="L2958" s="24" t="s">
        <v>6373</v>
      </c>
      <c r="M2958" s="17" t="str">
        <f aca="false">IF(COUNTIF(поверки!$H$6:$H$3175,поверки!$H2958)&gt;1,"Дубликат","")</f>
        <v/>
      </c>
      <c r="N2958" s="17" t="str">
        <f aca="false">IF(COUNTIF(поверки!$L$6:$L$3175,поверки!$L2958)&gt;1,"Дубликат","")</f>
        <v/>
      </c>
      <c r="O2958" s="18" t="n">
        <v>2953</v>
      </c>
      <c r="P2958" s="17" t="str">
        <f aca="false">CONCATENATE(TEXT(MONTH(поверки!$G2958),"00"),"/",TEXT(поверки!$O2958,"000"), "/",TEXT(YEAR(поверки!$G2958)-2000,"00"))</f>
        <v>04/2953/25</v>
      </c>
      <c r="Q2958" s="17" t="str">
        <f aca="false">VLOOKUP(поверки!$F2958,'соответстиви ОТ типу'!$K$4:$M$344,2,FALSE())</f>
        <v>Преобразователь измерительный</v>
      </c>
      <c r="R2958" s="17" t="s">
        <v>37</v>
      </c>
      <c r="S2958" s="17" t="n">
        <v>248</v>
      </c>
      <c r="T2958" s="17" t="n">
        <v>9</v>
      </c>
      <c r="U2958" s="19" t="n">
        <f aca="false">VLOOKUP(поверки!$T2958,'Акты п-п'!$C$5:$I$57,2,FALSE())</f>
        <v>45775</v>
      </c>
      <c r="V2958" s="19" t="n">
        <f aca="false">VLOOKUP(поверки!$T2958,'Акты п-п'!$C$5:$I$57,3,FALSE())</f>
        <v>45777</v>
      </c>
      <c r="W2958" s="17" t="str">
        <f aca="false">VLOOKUP(поверки!$T2958,'Акты п-п'!$C$5:$I$57,5,FALSE())</f>
        <v>Запевахин Т.Е.</v>
      </c>
      <c r="X2958" s="17" t="n">
        <f aca="false">поверки!$G2958-поверки!$U2958</f>
        <v>0</v>
      </c>
      <c r="Y2958" s="17" t="n">
        <f aca="false">поверки!$V2958-поверки!$G2958</f>
        <v>2</v>
      </c>
      <c r="Z2958" s="17" t="str">
        <f aca="false">CONCATENATE(поверки!$Q2958," ",поверки!$S2958," номер ",поверки!$H2958)</f>
        <v>Преобразователь измерительный 248 номер 2980599</v>
      </c>
    </row>
    <row r="2959" customFormat="false" ht="17.9" hidden="true" customHeight="false" outlineLevel="0" collapsed="false">
      <c r="B2959" s="21" t="s">
        <v>5961</v>
      </c>
      <c r="C2959" s="22" t="s">
        <v>30</v>
      </c>
      <c r="D2959" s="22" t="s">
        <v>31</v>
      </c>
      <c r="E2959" s="22"/>
      <c r="F2959" s="22" t="s">
        <v>146</v>
      </c>
      <c r="G2959" s="23" t="n">
        <v>45775</v>
      </c>
      <c r="H2959" s="22" t="s">
        <v>6374</v>
      </c>
      <c r="I2959" s="22"/>
      <c r="J2959" s="22" t="s">
        <v>34</v>
      </c>
      <c r="K2959" s="22" t="s">
        <v>35</v>
      </c>
      <c r="L2959" s="24" t="s">
        <v>6375</v>
      </c>
      <c r="M2959" s="17" t="str">
        <f aca="false">IF(COUNTIF(поверки!$H$6:$H$3175,поверки!$H2959)&gt;1,"Дубликат","")</f>
        <v/>
      </c>
      <c r="N2959" s="17" t="str">
        <f aca="false">IF(COUNTIF(поверки!$L$6:$L$3175,поверки!$L2959)&gt;1,"Дубликат","")</f>
        <v/>
      </c>
      <c r="O2959" s="18" t="n">
        <v>2954</v>
      </c>
      <c r="P2959" s="17" t="str">
        <f aca="false">CONCATENATE(TEXT(MONTH(поверки!$G2959),"00"),"/",TEXT(поверки!$O2959,"000"), "/",TEXT(YEAR(поверки!$G2959)-2000,"00"))</f>
        <v>04/2954/25</v>
      </c>
      <c r="Q2959" s="17" t="str">
        <f aca="false">VLOOKUP(поверки!$F2959,'соответстиви ОТ типу'!$K$4:$M$344,2,FALSE())</f>
        <v>Преобразователь измерительный</v>
      </c>
      <c r="R2959" s="17" t="s">
        <v>37</v>
      </c>
      <c r="S2959" s="17" t="n">
        <v>248</v>
      </c>
      <c r="T2959" s="17" t="n">
        <v>9</v>
      </c>
      <c r="U2959" s="19" t="n">
        <f aca="false">VLOOKUP(поверки!$T2959,'Акты п-п'!$C$5:$I$57,2,FALSE())</f>
        <v>45775</v>
      </c>
      <c r="V2959" s="19" t="n">
        <f aca="false">VLOOKUP(поверки!$T2959,'Акты п-п'!$C$5:$I$57,3,FALSE())</f>
        <v>45777</v>
      </c>
      <c r="W2959" s="17" t="str">
        <f aca="false">VLOOKUP(поверки!$T2959,'Акты п-п'!$C$5:$I$57,5,FALSE())</f>
        <v>Запевахин Т.Е.</v>
      </c>
      <c r="X2959" s="17" t="n">
        <f aca="false">поверки!$G2959-поверки!$U2959</f>
        <v>0</v>
      </c>
      <c r="Y2959" s="17" t="n">
        <f aca="false">поверки!$V2959-поверки!$G2959</f>
        <v>2</v>
      </c>
      <c r="Z2959" s="17" t="str">
        <f aca="false">CONCATENATE(поверки!$Q2959," ",поверки!$S2959," номер ",поверки!$H2959)</f>
        <v>Преобразователь измерительный 248 номер 2980601</v>
      </c>
    </row>
    <row r="2960" customFormat="false" ht="17.9" hidden="true" customHeight="false" outlineLevel="0" collapsed="false">
      <c r="B2960" s="21" t="s">
        <v>5961</v>
      </c>
      <c r="C2960" s="22" t="s">
        <v>30</v>
      </c>
      <c r="D2960" s="22" t="s">
        <v>31</v>
      </c>
      <c r="E2960" s="22"/>
      <c r="F2960" s="22" t="s">
        <v>146</v>
      </c>
      <c r="G2960" s="23" t="n">
        <v>45775</v>
      </c>
      <c r="H2960" s="22" t="s">
        <v>6376</v>
      </c>
      <c r="I2960" s="22"/>
      <c r="J2960" s="22" t="s">
        <v>34</v>
      </c>
      <c r="K2960" s="22" t="s">
        <v>35</v>
      </c>
      <c r="L2960" s="24" t="s">
        <v>6377</v>
      </c>
      <c r="M2960" s="17" t="str">
        <f aca="false">IF(COUNTIF(поверки!$H$6:$H$3175,поверки!$H2960)&gt;1,"Дубликат","")</f>
        <v/>
      </c>
      <c r="N2960" s="17" t="str">
        <f aca="false">IF(COUNTIF(поверки!$L$6:$L$3175,поверки!$L2960)&gt;1,"Дубликат","")</f>
        <v/>
      </c>
      <c r="O2960" s="18" t="n">
        <v>2955</v>
      </c>
      <c r="P2960" s="17" t="str">
        <f aca="false">CONCATENATE(TEXT(MONTH(поверки!$G2960),"00"),"/",TEXT(поверки!$O2960,"000"), "/",TEXT(YEAR(поверки!$G2960)-2000,"00"))</f>
        <v>04/2955/25</v>
      </c>
      <c r="Q2960" s="17" t="str">
        <f aca="false">VLOOKUP(поверки!$F2960,'соответстиви ОТ типу'!$K$4:$M$344,2,FALSE())</f>
        <v>Преобразователь измерительный</v>
      </c>
      <c r="R2960" s="17" t="s">
        <v>37</v>
      </c>
      <c r="S2960" s="17" t="n">
        <v>248</v>
      </c>
      <c r="T2960" s="17" t="n">
        <v>9</v>
      </c>
      <c r="U2960" s="19" t="n">
        <f aca="false">VLOOKUP(поверки!$T2960,'Акты п-п'!$C$5:$I$57,2,FALSE())</f>
        <v>45775</v>
      </c>
      <c r="V2960" s="19" t="n">
        <f aca="false">VLOOKUP(поверки!$T2960,'Акты п-п'!$C$5:$I$57,3,FALSE())</f>
        <v>45777</v>
      </c>
      <c r="W2960" s="17" t="str">
        <f aca="false">VLOOKUP(поверки!$T2960,'Акты п-п'!$C$5:$I$57,5,FALSE())</f>
        <v>Запевахин Т.Е.</v>
      </c>
      <c r="X2960" s="17" t="n">
        <f aca="false">поверки!$G2960-поверки!$U2960</f>
        <v>0</v>
      </c>
      <c r="Y2960" s="17" t="n">
        <f aca="false">поверки!$V2960-поверки!$G2960</f>
        <v>2</v>
      </c>
      <c r="Z2960" s="17" t="str">
        <f aca="false">CONCATENATE(поверки!$Q2960," ",поверки!$S2960," номер ",поверки!$H2960)</f>
        <v>Преобразователь измерительный 248 номер 2980602</v>
      </c>
    </row>
    <row r="2961" customFormat="false" ht="17.9" hidden="true" customHeight="false" outlineLevel="0" collapsed="false">
      <c r="B2961" s="21" t="s">
        <v>5961</v>
      </c>
      <c r="C2961" s="22" t="s">
        <v>30</v>
      </c>
      <c r="D2961" s="22" t="s">
        <v>31</v>
      </c>
      <c r="E2961" s="22"/>
      <c r="F2961" s="22" t="s">
        <v>146</v>
      </c>
      <c r="G2961" s="23" t="n">
        <v>45775</v>
      </c>
      <c r="H2961" s="22" t="s">
        <v>6378</v>
      </c>
      <c r="I2961" s="22"/>
      <c r="J2961" s="22" t="s">
        <v>34</v>
      </c>
      <c r="K2961" s="22" t="s">
        <v>35</v>
      </c>
      <c r="L2961" s="24" t="s">
        <v>6379</v>
      </c>
      <c r="M2961" s="17" t="str">
        <f aca="false">IF(COUNTIF(поверки!$H$6:$H$3175,поверки!$H2961)&gt;1,"Дубликат","")</f>
        <v/>
      </c>
      <c r="N2961" s="17" t="str">
        <f aca="false">IF(COUNTIF(поверки!$L$6:$L$3175,поверки!$L2961)&gt;1,"Дубликат","")</f>
        <v/>
      </c>
      <c r="O2961" s="18" t="n">
        <v>2956</v>
      </c>
      <c r="P2961" s="17" t="str">
        <f aca="false">CONCATENATE(TEXT(MONTH(поверки!$G2961),"00"),"/",TEXT(поверки!$O2961,"000"), "/",TEXT(YEAR(поверки!$G2961)-2000,"00"))</f>
        <v>04/2956/25</v>
      </c>
      <c r="Q2961" s="17" t="str">
        <f aca="false">VLOOKUP(поверки!$F2961,'соответстиви ОТ типу'!$K$4:$M$344,2,FALSE())</f>
        <v>Преобразователь измерительный</v>
      </c>
      <c r="R2961" s="17" t="s">
        <v>37</v>
      </c>
      <c r="S2961" s="17" t="n">
        <v>248</v>
      </c>
      <c r="T2961" s="17" t="n">
        <v>9</v>
      </c>
      <c r="U2961" s="19" t="n">
        <f aca="false">VLOOKUP(поверки!$T2961,'Акты п-п'!$C$5:$I$57,2,FALSE())</f>
        <v>45775</v>
      </c>
      <c r="V2961" s="19" t="n">
        <f aca="false">VLOOKUP(поверки!$T2961,'Акты п-п'!$C$5:$I$57,3,FALSE())</f>
        <v>45777</v>
      </c>
      <c r="W2961" s="17" t="str">
        <f aca="false">VLOOKUP(поверки!$T2961,'Акты п-п'!$C$5:$I$57,5,FALSE())</f>
        <v>Запевахин Т.Е.</v>
      </c>
      <c r="X2961" s="17" t="n">
        <f aca="false">поверки!$G2961-поверки!$U2961</f>
        <v>0</v>
      </c>
      <c r="Y2961" s="17" t="n">
        <f aca="false">поверки!$V2961-поверки!$G2961</f>
        <v>2</v>
      </c>
      <c r="Z2961" s="17" t="str">
        <f aca="false">CONCATENATE(поверки!$Q2961," ",поверки!$S2961," номер ",поверки!$H2961)</f>
        <v>Преобразователь измерительный 248 номер 2980652</v>
      </c>
    </row>
    <row r="2962" customFormat="false" ht="17.9" hidden="true" customHeight="false" outlineLevel="0" collapsed="false">
      <c r="B2962" s="21" t="s">
        <v>5961</v>
      </c>
      <c r="C2962" s="22" t="s">
        <v>30</v>
      </c>
      <c r="D2962" s="22" t="s">
        <v>31</v>
      </c>
      <c r="E2962" s="22"/>
      <c r="F2962" s="22" t="s">
        <v>146</v>
      </c>
      <c r="G2962" s="23" t="n">
        <v>45775</v>
      </c>
      <c r="H2962" s="22" t="s">
        <v>6380</v>
      </c>
      <c r="I2962" s="22"/>
      <c r="J2962" s="22" t="s">
        <v>34</v>
      </c>
      <c r="K2962" s="22" t="s">
        <v>35</v>
      </c>
      <c r="L2962" s="24" t="s">
        <v>6381</v>
      </c>
      <c r="M2962" s="17" t="str">
        <f aca="false">IF(COUNTIF(поверки!$H$6:$H$3175,поверки!$H2962)&gt;1,"Дубликат","")</f>
        <v/>
      </c>
      <c r="N2962" s="17" t="str">
        <f aca="false">IF(COUNTIF(поверки!$L$6:$L$3175,поверки!$L2962)&gt;1,"Дубликат","")</f>
        <v/>
      </c>
      <c r="O2962" s="18" t="n">
        <v>2957</v>
      </c>
      <c r="P2962" s="17" t="str">
        <f aca="false">CONCATENATE(TEXT(MONTH(поверки!$G2962),"00"),"/",TEXT(поверки!$O2962,"000"), "/",TEXT(YEAR(поверки!$G2962)-2000,"00"))</f>
        <v>04/2957/25</v>
      </c>
      <c r="Q2962" s="17" t="str">
        <f aca="false">VLOOKUP(поверки!$F2962,'соответстиви ОТ типу'!$K$4:$M$344,2,FALSE())</f>
        <v>Преобразователь измерительный</v>
      </c>
      <c r="R2962" s="17" t="s">
        <v>37</v>
      </c>
      <c r="S2962" s="17" t="n">
        <v>248</v>
      </c>
      <c r="T2962" s="17" t="n">
        <v>9</v>
      </c>
      <c r="U2962" s="19" t="n">
        <f aca="false">VLOOKUP(поверки!$T2962,'Акты п-п'!$C$5:$I$57,2,FALSE())</f>
        <v>45775</v>
      </c>
      <c r="V2962" s="19" t="n">
        <f aca="false">VLOOKUP(поверки!$T2962,'Акты п-п'!$C$5:$I$57,3,FALSE())</f>
        <v>45777</v>
      </c>
      <c r="W2962" s="17" t="str">
        <f aca="false">VLOOKUP(поверки!$T2962,'Акты п-п'!$C$5:$I$57,5,FALSE())</f>
        <v>Запевахин Т.Е.</v>
      </c>
      <c r="X2962" s="17" t="n">
        <f aca="false">поверки!$G2962-поверки!$U2962</f>
        <v>0</v>
      </c>
      <c r="Y2962" s="17" t="n">
        <f aca="false">поверки!$V2962-поверки!$G2962</f>
        <v>2</v>
      </c>
      <c r="Z2962" s="17" t="str">
        <f aca="false">CONCATENATE(поверки!$Q2962," ",поверки!$S2962," номер ",поверки!$H2962)</f>
        <v>Преобразователь измерительный 248 номер 2980653</v>
      </c>
    </row>
    <row r="2963" customFormat="false" ht="17.9" hidden="true" customHeight="false" outlineLevel="0" collapsed="false">
      <c r="B2963" s="21" t="s">
        <v>5961</v>
      </c>
      <c r="C2963" s="22" t="s">
        <v>30</v>
      </c>
      <c r="D2963" s="22" t="s">
        <v>31</v>
      </c>
      <c r="E2963" s="22"/>
      <c r="F2963" s="22" t="s">
        <v>146</v>
      </c>
      <c r="G2963" s="23" t="n">
        <v>45775</v>
      </c>
      <c r="H2963" s="22" t="s">
        <v>6382</v>
      </c>
      <c r="I2963" s="22"/>
      <c r="J2963" s="22" t="s">
        <v>34</v>
      </c>
      <c r="K2963" s="22" t="s">
        <v>35</v>
      </c>
      <c r="L2963" s="24" t="s">
        <v>6383</v>
      </c>
      <c r="M2963" s="17" t="str">
        <f aca="false">IF(COUNTIF(поверки!$H$6:$H$3175,поверки!$H2963)&gt;1,"Дубликат","")</f>
        <v/>
      </c>
      <c r="N2963" s="17" t="str">
        <f aca="false">IF(COUNTIF(поверки!$L$6:$L$3175,поверки!$L2963)&gt;1,"Дубликат","")</f>
        <v/>
      </c>
      <c r="O2963" s="18" t="n">
        <v>2958</v>
      </c>
      <c r="P2963" s="17" t="str">
        <f aca="false">CONCATENATE(TEXT(MONTH(поверки!$G2963),"00"),"/",TEXT(поверки!$O2963,"000"), "/",TEXT(YEAR(поверки!$G2963)-2000,"00"))</f>
        <v>04/2958/25</v>
      </c>
      <c r="Q2963" s="17" t="str">
        <f aca="false">VLOOKUP(поверки!$F2963,'соответстиви ОТ типу'!$K$4:$M$344,2,FALSE())</f>
        <v>Преобразователь измерительный</v>
      </c>
      <c r="R2963" s="17" t="s">
        <v>37</v>
      </c>
      <c r="S2963" s="17" t="n">
        <v>248</v>
      </c>
      <c r="T2963" s="17" t="n">
        <v>9</v>
      </c>
      <c r="U2963" s="19" t="n">
        <f aca="false">VLOOKUP(поверки!$T2963,'Акты п-п'!$C$5:$I$57,2,FALSE())</f>
        <v>45775</v>
      </c>
      <c r="V2963" s="19" t="n">
        <f aca="false">VLOOKUP(поверки!$T2963,'Акты п-п'!$C$5:$I$57,3,FALSE())</f>
        <v>45777</v>
      </c>
      <c r="W2963" s="17" t="str">
        <f aca="false">VLOOKUP(поверки!$T2963,'Акты п-п'!$C$5:$I$57,5,FALSE())</f>
        <v>Запевахин Т.Е.</v>
      </c>
      <c r="X2963" s="17" t="n">
        <f aca="false">поверки!$G2963-поверки!$U2963</f>
        <v>0</v>
      </c>
      <c r="Y2963" s="17" t="n">
        <f aca="false">поверки!$V2963-поверки!$G2963</f>
        <v>2</v>
      </c>
      <c r="Z2963" s="17" t="str">
        <f aca="false">CONCATENATE(поверки!$Q2963," ",поверки!$S2963," номер ",поверки!$H2963)</f>
        <v>Преобразователь измерительный 248 номер 2980666</v>
      </c>
    </row>
    <row r="2964" customFormat="false" ht="17.9" hidden="true" customHeight="false" outlineLevel="0" collapsed="false">
      <c r="B2964" s="21" t="s">
        <v>5961</v>
      </c>
      <c r="C2964" s="22" t="s">
        <v>30</v>
      </c>
      <c r="D2964" s="22" t="s">
        <v>31</v>
      </c>
      <c r="E2964" s="22"/>
      <c r="F2964" s="22" t="s">
        <v>146</v>
      </c>
      <c r="G2964" s="23" t="n">
        <v>45775</v>
      </c>
      <c r="H2964" s="22" t="s">
        <v>6384</v>
      </c>
      <c r="I2964" s="22"/>
      <c r="J2964" s="22" t="s">
        <v>34</v>
      </c>
      <c r="K2964" s="22" t="s">
        <v>35</v>
      </c>
      <c r="L2964" s="24" t="s">
        <v>6385</v>
      </c>
      <c r="M2964" s="17" t="str">
        <f aca="false">IF(COUNTIF(поверки!$H$6:$H$3175,поверки!$H2964)&gt;1,"Дубликат","")</f>
        <v/>
      </c>
      <c r="N2964" s="17" t="str">
        <f aca="false">IF(COUNTIF(поверки!$L$6:$L$3175,поверки!$L2964)&gt;1,"Дубликат","")</f>
        <v/>
      </c>
      <c r="O2964" s="18" t="n">
        <v>2959</v>
      </c>
      <c r="P2964" s="17" t="str">
        <f aca="false">CONCATENATE(TEXT(MONTH(поверки!$G2964),"00"),"/",TEXT(поверки!$O2964,"000"), "/",TEXT(YEAR(поверки!$G2964)-2000,"00"))</f>
        <v>04/2959/25</v>
      </c>
      <c r="Q2964" s="17" t="str">
        <f aca="false">VLOOKUP(поверки!$F2964,'соответстиви ОТ типу'!$K$4:$M$344,2,FALSE())</f>
        <v>Преобразователь измерительный</v>
      </c>
      <c r="R2964" s="17" t="s">
        <v>37</v>
      </c>
      <c r="S2964" s="17" t="n">
        <v>248</v>
      </c>
      <c r="T2964" s="17" t="n">
        <v>9</v>
      </c>
      <c r="U2964" s="19" t="n">
        <f aca="false">VLOOKUP(поверки!$T2964,'Акты п-п'!$C$5:$I$57,2,FALSE())</f>
        <v>45775</v>
      </c>
      <c r="V2964" s="19" t="n">
        <f aca="false">VLOOKUP(поверки!$T2964,'Акты п-п'!$C$5:$I$57,3,FALSE())</f>
        <v>45777</v>
      </c>
      <c r="W2964" s="17" t="str">
        <f aca="false">VLOOKUP(поверки!$T2964,'Акты п-п'!$C$5:$I$57,5,FALSE())</f>
        <v>Запевахин Т.Е.</v>
      </c>
      <c r="X2964" s="17" t="n">
        <f aca="false">поверки!$G2964-поверки!$U2964</f>
        <v>0</v>
      </c>
      <c r="Y2964" s="17" t="n">
        <f aca="false">поверки!$V2964-поверки!$G2964</f>
        <v>2</v>
      </c>
      <c r="Z2964" s="17" t="str">
        <f aca="false">CONCATENATE(поверки!$Q2964," ",поверки!$S2964," номер ",поверки!$H2964)</f>
        <v>Преобразователь измерительный 248 номер 2980667</v>
      </c>
    </row>
    <row r="2965" customFormat="false" ht="17.9" hidden="true" customHeight="false" outlineLevel="0" collapsed="false">
      <c r="B2965" s="21" t="s">
        <v>5961</v>
      </c>
      <c r="C2965" s="22" t="s">
        <v>30</v>
      </c>
      <c r="D2965" s="22" t="s">
        <v>31</v>
      </c>
      <c r="E2965" s="22"/>
      <c r="F2965" s="22" t="s">
        <v>146</v>
      </c>
      <c r="G2965" s="23" t="n">
        <v>45775</v>
      </c>
      <c r="H2965" s="22" t="s">
        <v>6386</v>
      </c>
      <c r="I2965" s="22"/>
      <c r="J2965" s="22" t="s">
        <v>34</v>
      </c>
      <c r="K2965" s="22" t="s">
        <v>35</v>
      </c>
      <c r="L2965" s="24" t="s">
        <v>6387</v>
      </c>
      <c r="M2965" s="17" t="str">
        <f aca="false">IF(COUNTIF(поверки!$H$6:$H$3175,поверки!$H2965)&gt;1,"Дубликат","")</f>
        <v/>
      </c>
      <c r="N2965" s="17" t="str">
        <f aca="false">IF(COUNTIF(поверки!$L$6:$L$3175,поверки!$L2965)&gt;1,"Дубликат","")</f>
        <v/>
      </c>
      <c r="O2965" s="18" t="n">
        <v>2960</v>
      </c>
      <c r="P2965" s="17" t="str">
        <f aca="false">CONCATENATE(TEXT(MONTH(поверки!$G2965),"00"),"/",TEXT(поверки!$O2965,"000"), "/",TEXT(YEAR(поверки!$G2965)-2000,"00"))</f>
        <v>04/2960/25</v>
      </c>
      <c r="Q2965" s="17" t="str">
        <f aca="false">VLOOKUP(поверки!$F2965,'соответстиви ОТ типу'!$K$4:$M$344,2,FALSE())</f>
        <v>Преобразователь измерительный</v>
      </c>
      <c r="R2965" s="17" t="s">
        <v>37</v>
      </c>
      <c r="S2965" s="17" t="n">
        <v>248</v>
      </c>
      <c r="T2965" s="17" t="n">
        <v>9</v>
      </c>
      <c r="U2965" s="19" t="n">
        <f aca="false">VLOOKUP(поверки!$T2965,'Акты п-п'!$C$5:$I$57,2,FALSE())</f>
        <v>45775</v>
      </c>
      <c r="V2965" s="19" t="n">
        <f aca="false">VLOOKUP(поверки!$T2965,'Акты п-п'!$C$5:$I$57,3,FALSE())</f>
        <v>45777</v>
      </c>
      <c r="W2965" s="17" t="str">
        <f aca="false">VLOOKUP(поверки!$T2965,'Акты п-п'!$C$5:$I$57,5,FALSE())</f>
        <v>Запевахин Т.Е.</v>
      </c>
      <c r="X2965" s="17" t="n">
        <f aca="false">поверки!$G2965-поверки!$U2965</f>
        <v>0</v>
      </c>
      <c r="Y2965" s="17" t="n">
        <f aca="false">поверки!$V2965-поверки!$G2965</f>
        <v>2</v>
      </c>
      <c r="Z2965" s="17" t="str">
        <f aca="false">CONCATENATE(поверки!$Q2965," ",поверки!$S2965," номер ",поверки!$H2965)</f>
        <v>Преобразователь измерительный 248 номер 2980610</v>
      </c>
    </row>
    <row r="2966" customFormat="false" ht="17.9" hidden="true" customHeight="false" outlineLevel="0" collapsed="false">
      <c r="B2966" s="21" t="s">
        <v>5961</v>
      </c>
      <c r="C2966" s="22" t="s">
        <v>30</v>
      </c>
      <c r="D2966" s="22" t="s">
        <v>31</v>
      </c>
      <c r="E2966" s="22"/>
      <c r="F2966" s="22" t="s">
        <v>146</v>
      </c>
      <c r="G2966" s="23" t="n">
        <v>45775</v>
      </c>
      <c r="H2966" s="22" t="s">
        <v>6388</v>
      </c>
      <c r="I2966" s="22"/>
      <c r="J2966" s="22" t="s">
        <v>34</v>
      </c>
      <c r="K2966" s="22" t="s">
        <v>35</v>
      </c>
      <c r="L2966" s="24" t="s">
        <v>6389</v>
      </c>
      <c r="M2966" s="17" t="str">
        <f aca="false">IF(COUNTIF(поверки!$H$6:$H$3175,поверки!$H2966)&gt;1,"Дубликат","")</f>
        <v/>
      </c>
      <c r="N2966" s="17" t="str">
        <f aca="false">IF(COUNTIF(поверки!$L$6:$L$3175,поверки!$L2966)&gt;1,"Дубликат","")</f>
        <v/>
      </c>
      <c r="O2966" s="18" t="n">
        <v>2961</v>
      </c>
      <c r="P2966" s="17" t="str">
        <f aca="false">CONCATENATE(TEXT(MONTH(поверки!$G2966),"00"),"/",TEXT(поверки!$O2966,"000"), "/",TEXT(YEAR(поверки!$G2966)-2000,"00"))</f>
        <v>04/2961/25</v>
      </c>
      <c r="Q2966" s="17" t="str">
        <f aca="false">VLOOKUP(поверки!$F2966,'соответстиви ОТ типу'!$K$4:$M$344,2,FALSE())</f>
        <v>Преобразователь измерительный</v>
      </c>
      <c r="R2966" s="17" t="s">
        <v>37</v>
      </c>
      <c r="S2966" s="17" t="n">
        <v>248</v>
      </c>
      <c r="T2966" s="17" t="n">
        <v>9</v>
      </c>
      <c r="U2966" s="19" t="n">
        <f aca="false">VLOOKUP(поверки!$T2966,'Акты п-п'!$C$5:$I$57,2,FALSE())</f>
        <v>45775</v>
      </c>
      <c r="V2966" s="19" t="n">
        <f aca="false">VLOOKUP(поверки!$T2966,'Акты п-п'!$C$5:$I$57,3,FALSE())</f>
        <v>45777</v>
      </c>
      <c r="W2966" s="17" t="str">
        <f aca="false">VLOOKUP(поверки!$T2966,'Акты п-п'!$C$5:$I$57,5,FALSE())</f>
        <v>Запевахин Т.Е.</v>
      </c>
      <c r="X2966" s="17" t="n">
        <f aca="false">поверки!$G2966-поверки!$U2966</f>
        <v>0</v>
      </c>
      <c r="Y2966" s="17" t="n">
        <f aca="false">поверки!$V2966-поверки!$G2966</f>
        <v>2</v>
      </c>
      <c r="Z2966" s="17" t="str">
        <f aca="false">CONCATENATE(поверки!$Q2966," ",поверки!$S2966," номер ",поверки!$H2966)</f>
        <v>Преобразователь измерительный 248 номер 2980611</v>
      </c>
    </row>
    <row r="2967" customFormat="false" ht="17.9" hidden="true" customHeight="false" outlineLevel="0" collapsed="false">
      <c r="B2967" s="21" t="s">
        <v>5961</v>
      </c>
      <c r="C2967" s="22" t="s">
        <v>30</v>
      </c>
      <c r="D2967" s="22" t="s">
        <v>31</v>
      </c>
      <c r="E2967" s="22"/>
      <c r="F2967" s="22" t="s">
        <v>146</v>
      </c>
      <c r="G2967" s="23" t="n">
        <v>45775</v>
      </c>
      <c r="H2967" s="22" t="s">
        <v>6390</v>
      </c>
      <c r="I2967" s="22"/>
      <c r="J2967" s="22" t="s">
        <v>34</v>
      </c>
      <c r="K2967" s="22" t="s">
        <v>35</v>
      </c>
      <c r="L2967" s="24" t="s">
        <v>6391</v>
      </c>
      <c r="M2967" s="17" t="str">
        <f aca="false">IF(COUNTIF(поверки!$H$6:$H$3175,поверки!$H2967)&gt;1,"Дубликат","")</f>
        <v/>
      </c>
      <c r="N2967" s="17" t="str">
        <f aca="false">IF(COUNTIF(поверки!$L$6:$L$3175,поверки!$L2967)&gt;1,"Дубликат","")</f>
        <v/>
      </c>
      <c r="O2967" s="18" t="n">
        <v>2962</v>
      </c>
      <c r="P2967" s="17" t="str">
        <f aca="false">CONCATENATE(TEXT(MONTH(поверки!$G2967),"00"),"/",TEXT(поверки!$O2967,"000"), "/",TEXT(YEAR(поверки!$G2967)-2000,"00"))</f>
        <v>04/2962/25</v>
      </c>
      <c r="Q2967" s="17" t="str">
        <f aca="false">VLOOKUP(поверки!$F2967,'соответстиви ОТ типу'!$K$4:$M$344,2,FALSE())</f>
        <v>Преобразователь измерительный</v>
      </c>
      <c r="R2967" s="17" t="s">
        <v>37</v>
      </c>
      <c r="S2967" s="17" t="n">
        <v>248</v>
      </c>
      <c r="T2967" s="17" t="n">
        <v>9</v>
      </c>
      <c r="U2967" s="19" t="n">
        <f aca="false">VLOOKUP(поверки!$T2967,'Акты п-п'!$C$5:$I$57,2,FALSE())</f>
        <v>45775</v>
      </c>
      <c r="V2967" s="19" t="n">
        <f aca="false">VLOOKUP(поверки!$T2967,'Акты п-п'!$C$5:$I$57,3,FALSE())</f>
        <v>45777</v>
      </c>
      <c r="W2967" s="17" t="str">
        <f aca="false">VLOOKUP(поверки!$T2967,'Акты п-п'!$C$5:$I$57,5,FALSE())</f>
        <v>Запевахин Т.Е.</v>
      </c>
      <c r="X2967" s="17" t="n">
        <f aca="false">поверки!$G2967-поверки!$U2967</f>
        <v>0</v>
      </c>
      <c r="Y2967" s="17" t="n">
        <f aca="false">поверки!$V2967-поверки!$G2967</f>
        <v>2</v>
      </c>
      <c r="Z2967" s="17" t="str">
        <f aca="false">CONCATENATE(поверки!$Q2967," ",поверки!$S2967," номер ",поверки!$H2967)</f>
        <v>Преобразователь измерительный 248 номер 2980612</v>
      </c>
    </row>
    <row r="2968" customFormat="false" ht="17.9" hidden="true" customHeight="false" outlineLevel="0" collapsed="false">
      <c r="B2968" s="21" t="s">
        <v>5961</v>
      </c>
      <c r="C2968" s="22" t="s">
        <v>30</v>
      </c>
      <c r="D2968" s="22" t="s">
        <v>31</v>
      </c>
      <c r="E2968" s="22"/>
      <c r="F2968" s="22" t="s">
        <v>146</v>
      </c>
      <c r="G2968" s="23" t="n">
        <v>45775</v>
      </c>
      <c r="H2968" s="22" t="s">
        <v>6392</v>
      </c>
      <c r="I2968" s="22"/>
      <c r="J2968" s="22" t="s">
        <v>34</v>
      </c>
      <c r="K2968" s="22" t="s">
        <v>35</v>
      </c>
      <c r="L2968" s="24" t="s">
        <v>6393</v>
      </c>
      <c r="M2968" s="17" t="str">
        <f aca="false">IF(COUNTIF(поверки!$H$6:$H$3175,поверки!$H2968)&gt;1,"Дубликат","")</f>
        <v/>
      </c>
      <c r="N2968" s="17" t="str">
        <f aca="false">IF(COUNTIF(поверки!$L$6:$L$3175,поверки!$L2968)&gt;1,"Дубликат","")</f>
        <v/>
      </c>
      <c r="O2968" s="18" t="n">
        <v>2963</v>
      </c>
      <c r="P2968" s="17" t="str">
        <f aca="false">CONCATENATE(TEXT(MONTH(поверки!$G2968),"00"),"/",TEXT(поверки!$O2968,"000"), "/",TEXT(YEAR(поверки!$G2968)-2000,"00"))</f>
        <v>04/2963/25</v>
      </c>
      <c r="Q2968" s="17" t="str">
        <f aca="false">VLOOKUP(поверки!$F2968,'соответстиви ОТ типу'!$K$4:$M$344,2,FALSE())</f>
        <v>Преобразователь измерительный</v>
      </c>
      <c r="R2968" s="17" t="s">
        <v>37</v>
      </c>
      <c r="S2968" s="17" t="n">
        <v>248</v>
      </c>
      <c r="T2968" s="17" t="n">
        <v>9</v>
      </c>
      <c r="U2968" s="19" t="n">
        <f aca="false">VLOOKUP(поверки!$T2968,'Акты п-п'!$C$5:$I$57,2,FALSE())</f>
        <v>45775</v>
      </c>
      <c r="V2968" s="19" t="n">
        <f aca="false">VLOOKUP(поверки!$T2968,'Акты п-п'!$C$5:$I$57,3,FALSE())</f>
        <v>45777</v>
      </c>
      <c r="W2968" s="17" t="str">
        <f aca="false">VLOOKUP(поверки!$T2968,'Акты п-п'!$C$5:$I$57,5,FALSE())</f>
        <v>Запевахин Т.Е.</v>
      </c>
      <c r="X2968" s="17" t="n">
        <f aca="false">поверки!$G2968-поверки!$U2968</f>
        <v>0</v>
      </c>
      <c r="Y2968" s="17" t="n">
        <f aca="false">поверки!$V2968-поверки!$G2968</f>
        <v>2</v>
      </c>
      <c r="Z2968" s="17" t="str">
        <f aca="false">CONCATENATE(поверки!$Q2968," ",поверки!$S2968," номер ",поверки!$H2968)</f>
        <v>Преобразователь измерительный 248 номер 2980613</v>
      </c>
    </row>
    <row r="2969" customFormat="false" ht="17.9" hidden="true" customHeight="false" outlineLevel="0" collapsed="false">
      <c r="B2969" s="21" t="s">
        <v>5961</v>
      </c>
      <c r="C2969" s="22" t="s">
        <v>30</v>
      </c>
      <c r="D2969" s="22" t="s">
        <v>31</v>
      </c>
      <c r="E2969" s="22"/>
      <c r="F2969" s="22" t="s">
        <v>146</v>
      </c>
      <c r="G2969" s="23" t="n">
        <v>45775</v>
      </c>
      <c r="H2969" s="22" t="s">
        <v>6394</v>
      </c>
      <c r="I2969" s="22"/>
      <c r="J2969" s="22" t="s">
        <v>34</v>
      </c>
      <c r="K2969" s="22" t="s">
        <v>35</v>
      </c>
      <c r="L2969" s="24" t="s">
        <v>6395</v>
      </c>
      <c r="M2969" s="17" t="str">
        <f aca="false">IF(COUNTIF(поверки!$H$6:$H$3175,поверки!$H2969)&gt;1,"Дубликат","")</f>
        <v/>
      </c>
      <c r="N2969" s="17" t="str">
        <f aca="false">IF(COUNTIF(поверки!$L$6:$L$3175,поверки!$L2969)&gt;1,"Дубликат","")</f>
        <v/>
      </c>
      <c r="O2969" s="18" t="n">
        <v>2964</v>
      </c>
      <c r="P2969" s="17" t="str">
        <f aca="false">CONCATENATE(TEXT(MONTH(поверки!$G2969),"00"),"/",TEXT(поверки!$O2969,"000"), "/",TEXT(YEAR(поверки!$G2969)-2000,"00"))</f>
        <v>04/2964/25</v>
      </c>
      <c r="Q2969" s="17" t="str">
        <f aca="false">VLOOKUP(поверки!$F2969,'соответстиви ОТ типу'!$K$4:$M$344,2,FALSE())</f>
        <v>Преобразователь измерительный</v>
      </c>
      <c r="R2969" s="17" t="s">
        <v>37</v>
      </c>
      <c r="S2969" s="17" t="n">
        <v>248</v>
      </c>
      <c r="T2969" s="17" t="n">
        <v>9</v>
      </c>
      <c r="U2969" s="19" t="n">
        <f aca="false">VLOOKUP(поверки!$T2969,'Акты п-п'!$C$5:$I$57,2,FALSE())</f>
        <v>45775</v>
      </c>
      <c r="V2969" s="19" t="n">
        <f aca="false">VLOOKUP(поверки!$T2969,'Акты п-п'!$C$5:$I$57,3,FALSE())</f>
        <v>45777</v>
      </c>
      <c r="W2969" s="17" t="str">
        <f aca="false">VLOOKUP(поверки!$T2969,'Акты п-п'!$C$5:$I$57,5,FALSE())</f>
        <v>Запевахин Т.Е.</v>
      </c>
      <c r="X2969" s="17" t="n">
        <f aca="false">поверки!$G2969-поверки!$U2969</f>
        <v>0</v>
      </c>
      <c r="Y2969" s="17" t="n">
        <f aca="false">поверки!$V2969-поверки!$G2969</f>
        <v>2</v>
      </c>
      <c r="Z2969" s="17" t="str">
        <f aca="false">CONCATENATE(поверки!$Q2969," ",поверки!$S2969," номер ",поверки!$H2969)</f>
        <v>Преобразователь измерительный 248 номер 2980624</v>
      </c>
    </row>
    <row r="2970" customFormat="false" ht="17.9" hidden="true" customHeight="false" outlineLevel="0" collapsed="false">
      <c r="B2970" s="21" t="s">
        <v>5961</v>
      </c>
      <c r="C2970" s="22" t="s">
        <v>30</v>
      </c>
      <c r="D2970" s="22" t="s">
        <v>31</v>
      </c>
      <c r="E2970" s="22"/>
      <c r="F2970" s="22" t="s">
        <v>146</v>
      </c>
      <c r="G2970" s="23" t="n">
        <v>45775</v>
      </c>
      <c r="H2970" s="22" t="s">
        <v>6396</v>
      </c>
      <c r="I2970" s="22"/>
      <c r="J2970" s="22" t="s">
        <v>34</v>
      </c>
      <c r="K2970" s="22" t="s">
        <v>35</v>
      </c>
      <c r="L2970" s="24" t="s">
        <v>6397</v>
      </c>
      <c r="M2970" s="17" t="str">
        <f aca="false">IF(COUNTIF(поверки!$H$6:$H$3175,поверки!$H2970)&gt;1,"Дубликат","")</f>
        <v/>
      </c>
      <c r="N2970" s="17" t="str">
        <f aca="false">IF(COUNTIF(поверки!$L$6:$L$3175,поверки!$L2970)&gt;1,"Дубликат","")</f>
        <v/>
      </c>
      <c r="O2970" s="18" t="n">
        <v>2965</v>
      </c>
      <c r="P2970" s="17" t="str">
        <f aca="false">CONCATENATE(TEXT(MONTH(поверки!$G2970),"00"),"/",TEXT(поверки!$O2970,"000"), "/",TEXT(YEAR(поверки!$G2970)-2000,"00"))</f>
        <v>04/2965/25</v>
      </c>
      <c r="Q2970" s="17" t="str">
        <f aca="false">VLOOKUP(поверки!$F2970,'соответстиви ОТ типу'!$K$4:$M$344,2,FALSE())</f>
        <v>Преобразователь измерительный</v>
      </c>
      <c r="R2970" s="17" t="s">
        <v>37</v>
      </c>
      <c r="S2970" s="17" t="n">
        <v>248</v>
      </c>
      <c r="T2970" s="17" t="n">
        <v>9</v>
      </c>
      <c r="U2970" s="19" t="n">
        <f aca="false">VLOOKUP(поверки!$T2970,'Акты п-п'!$C$5:$I$57,2,FALSE())</f>
        <v>45775</v>
      </c>
      <c r="V2970" s="19" t="n">
        <f aca="false">VLOOKUP(поверки!$T2970,'Акты п-п'!$C$5:$I$57,3,FALSE())</f>
        <v>45777</v>
      </c>
      <c r="W2970" s="17" t="str">
        <f aca="false">VLOOKUP(поверки!$T2970,'Акты п-п'!$C$5:$I$57,5,FALSE())</f>
        <v>Запевахин Т.Е.</v>
      </c>
      <c r="X2970" s="17" t="n">
        <f aca="false">поверки!$G2970-поверки!$U2970</f>
        <v>0</v>
      </c>
      <c r="Y2970" s="17" t="n">
        <f aca="false">поверки!$V2970-поверки!$G2970</f>
        <v>2</v>
      </c>
      <c r="Z2970" s="17" t="str">
        <f aca="false">CONCATENATE(поверки!$Q2970," ",поверки!$S2970," номер ",поверки!$H2970)</f>
        <v>Преобразователь измерительный 248 номер 2980625</v>
      </c>
    </row>
    <row r="2971" customFormat="false" ht="17.9" hidden="true" customHeight="false" outlineLevel="0" collapsed="false">
      <c r="B2971" s="21" t="s">
        <v>5961</v>
      </c>
      <c r="C2971" s="22" t="s">
        <v>30</v>
      </c>
      <c r="D2971" s="22" t="s">
        <v>31</v>
      </c>
      <c r="E2971" s="22"/>
      <c r="F2971" s="22" t="s">
        <v>146</v>
      </c>
      <c r="G2971" s="23" t="n">
        <v>45775</v>
      </c>
      <c r="H2971" s="22" t="s">
        <v>6398</v>
      </c>
      <c r="I2971" s="22"/>
      <c r="J2971" s="22" t="s">
        <v>34</v>
      </c>
      <c r="K2971" s="22" t="s">
        <v>35</v>
      </c>
      <c r="L2971" s="24" t="s">
        <v>6399</v>
      </c>
      <c r="M2971" s="17" t="str">
        <f aca="false">IF(COUNTIF(поверки!$H$6:$H$3175,поверки!$H2971)&gt;1,"Дубликат","")</f>
        <v/>
      </c>
      <c r="N2971" s="17" t="str">
        <f aca="false">IF(COUNTIF(поверки!$L$6:$L$3175,поверки!$L2971)&gt;1,"Дубликат","")</f>
        <v/>
      </c>
      <c r="O2971" s="18" t="n">
        <v>2966</v>
      </c>
      <c r="P2971" s="17" t="str">
        <f aca="false">CONCATENATE(TEXT(MONTH(поверки!$G2971),"00"),"/",TEXT(поверки!$O2971,"000"), "/",TEXT(YEAR(поверки!$G2971)-2000,"00"))</f>
        <v>04/2966/25</v>
      </c>
      <c r="Q2971" s="17" t="str">
        <f aca="false">VLOOKUP(поверки!$F2971,'соответстиви ОТ типу'!$K$4:$M$344,2,FALSE())</f>
        <v>Преобразователь измерительный</v>
      </c>
      <c r="R2971" s="17" t="s">
        <v>37</v>
      </c>
      <c r="S2971" s="17" t="n">
        <v>248</v>
      </c>
      <c r="T2971" s="17" t="n">
        <v>9</v>
      </c>
      <c r="U2971" s="19" t="n">
        <f aca="false">VLOOKUP(поверки!$T2971,'Акты п-п'!$C$5:$I$57,2,FALSE())</f>
        <v>45775</v>
      </c>
      <c r="V2971" s="19" t="n">
        <f aca="false">VLOOKUP(поверки!$T2971,'Акты п-п'!$C$5:$I$57,3,FALSE())</f>
        <v>45777</v>
      </c>
      <c r="W2971" s="17" t="str">
        <f aca="false">VLOOKUP(поверки!$T2971,'Акты п-п'!$C$5:$I$57,5,FALSE())</f>
        <v>Запевахин Т.Е.</v>
      </c>
      <c r="X2971" s="17" t="n">
        <f aca="false">поверки!$G2971-поверки!$U2971</f>
        <v>0</v>
      </c>
      <c r="Y2971" s="17" t="n">
        <f aca="false">поверки!$V2971-поверки!$G2971</f>
        <v>2</v>
      </c>
      <c r="Z2971" s="17" t="str">
        <f aca="false">CONCATENATE(поверки!$Q2971," ",поверки!$S2971," номер ",поверки!$H2971)</f>
        <v>Преобразователь измерительный 248 номер 2980638</v>
      </c>
    </row>
    <row r="2972" customFormat="false" ht="17.9" hidden="true" customHeight="false" outlineLevel="0" collapsed="false">
      <c r="B2972" s="21" t="s">
        <v>5961</v>
      </c>
      <c r="C2972" s="22" t="s">
        <v>30</v>
      </c>
      <c r="D2972" s="22" t="s">
        <v>31</v>
      </c>
      <c r="E2972" s="22"/>
      <c r="F2972" s="22" t="s">
        <v>146</v>
      </c>
      <c r="G2972" s="23" t="n">
        <v>45775</v>
      </c>
      <c r="H2972" s="22" t="s">
        <v>6400</v>
      </c>
      <c r="I2972" s="22"/>
      <c r="J2972" s="22" t="s">
        <v>34</v>
      </c>
      <c r="K2972" s="22" t="s">
        <v>35</v>
      </c>
      <c r="L2972" s="24" t="s">
        <v>6401</v>
      </c>
      <c r="M2972" s="17" t="str">
        <f aca="false">IF(COUNTIF(поверки!$H$6:$H$3175,поверки!$H2972)&gt;1,"Дубликат","")</f>
        <v/>
      </c>
      <c r="N2972" s="17" t="str">
        <f aca="false">IF(COUNTIF(поверки!$L$6:$L$3175,поверки!$L2972)&gt;1,"Дубликат","")</f>
        <v/>
      </c>
      <c r="O2972" s="18" t="n">
        <v>2967</v>
      </c>
      <c r="P2972" s="17" t="str">
        <f aca="false">CONCATENATE(TEXT(MONTH(поверки!$G2972),"00"),"/",TEXT(поверки!$O2972,"000"), "/",TEXT(YEAR(поверки!$G2972)-2000,"00"))</f>
        <v>04/2967/25</v>
      </c>
      <c r="Q2972" s="17" t="str">
        <f aca="false">VLOOKUP(поверки!$F2972,'соответстиви ОТ типу'!$K$4:$M$344,2,FALSE())</f>
        <v>Преобразователь измерительный</v>
      </c>
      <c r="R2972" s="17" t="s">
        <v>37</v>
      </c>
      <c r="S2972" s="17" t="n">
        <v>248</v>
      </c>
      <c r="T2972" s="17" t="n">
        <v>9</v>
      </c>
      <c r="U2972" s="19" t="n">
        <f aca="false">VLOOKUP(поверки!$T2972,'Акты п-п'!$C$5:$I$57,2,FALSE())</f>
        <v>45775</v>
      </c>
      <c r="V2972" s="19" t="n">
        <f aca="false">VLOOKUP(поверки!$T2972,'Акты п-п'!$C$5:$I$57,3,FALSE())</f>
        <v>45777</v>
      </c>
      <c r="W2972" s="17" t="str">
        <f aca="false">VLOOKUP(поверки!$T2972,'Акты п-п'!$C$5:$I$57,5,FALSE())</f>
        <v>Запевахин Т.Е.</v>
      </c>
      <c r="X2972" s="17" t="n">
        <f aca="false">поверки!$G2972-поверки!$U2972</f>
        <v>0</v>
      </c>
      <c r="Y2972" s="17" t="n">
        <f aca="false">поверки!$V2972-поверки!$G2972</f>
        <v>2</v>
      </c>
      <c r="Z2972" s="17" t="str">
        <f aca="false">CONCATENATE(поверки!$Q2972," ",поверки!$S2972," номер ",поверки!$H2972)</f>
        <v>Преобразователь измерительный 248 номер 2980639</v>
      </c>
    </row>
    <row r="2973" customFormat="false" ht="17.9" hidden="true" customHeight="false" outlineLevel="0" collapsed="false">
      <c r="B2973" s="21" t="s">
        <v>5961</v>
      </c>
      <c r="C2973" s="22" t="s">
        <v>30</v>
      </c>
      <c r="D2973" s="22" t="s">
        <v>31</v>
      </c>
      <c r="E2973" s="22"/>
      <c r="F2973" s="22" t="s">
        <v>146</v>
      </c>
      <c r="G2973" s="23" t="n">
        <v>45775</v>
      </c>
      <c r="H2973" s="22" t="s">
        <v>6402</v>
      </c>
      <c r="I2973" s="22"/>
      <c r="J2973" s="22" t="s">
        <v>34</v>
      </c>
      <c r="K2973" s="22" t="s">
        <v>35</v>
      </c>
      <c r="L2973" s="24" t="s">
        <v>6403</v>
      </c>
      <c r="M2973" s="17" t="str">
        <f aca="false">IF(COUNTIF(поверки!$H$6:$H$3175,поверки!$H2973)&gt;1,"Дубликат","")</f>
        <v/>
      </c>
      <c r="N2973" s="17" t="str">
        <f aca="false">IF(COUNTIF(поверки!$L$6:$L$3175,поверки!$L2973)&gt;1,"Дубликат","")</f>
        <v/>
      </c>
      <c r="O2973" s="18" t="n">
        <v>2968</v>
      </c>
      <c r="P2973" s="17" t="str">
        <f aca="false">CONCATENATE(TEXT(MONTH(поверки!$G2973),"00"),"/",TEXT(поверки!$O2973,"000"), "/",TEXT(YEAR(поверки!$G2973)-2000,"00"))</f>
        <v>04/2968/25</v>
      </c>
      <c r="Q2973" s="17" t="str">
        <f aca="false">VLOOKUP(поверки!$F2973,'соответстиви ОТ типу'!$K$4:$M$344,2,FALSE())</f>
        <v>Преобразователь измерительный</v>
      </c>
      <c r="R2973" s="17" t="s">
        <v>37</v>
      </c>
      <c r="S2973" s="17" t="n">
        <v>248</v>
      </c>
      <c r="T2973" s="17" t="n">
        <v>9</v>
      </c>
      <c r="U2973" s="19" t="n">
        <f aca="false">VLOOKUP(поверки!$T2973,'Акты п-п'!$C$5:$I$57,2,FALSE())</f>
        <v>45775</v>
      </c>
      <c r="V2973" s="19" t="n">
        <f aca="false">VLOOKUP(поверки!$T2973,'Акты п-п'!$C$5:$I$57,3,FALSE())</f>
        <v>45777</v>
      </c>
      <c r="W2973" s="17" t="str">
        <f aca="false">VLOOKUP(поверки!$T2973,'Акты п-п'!$C$5:$I$57,5,FALSE())</f>
        <v>Запевахин Т.Е.</v>
      </c>
      <c r="X2973" s="17" t="n">
        <f aca="false">поверки!$G2973-поверки!$U2973</f>
        <v>0</v>
      </c>
      <c r="Y2973" s="17" t="n">
        <f aca="false">поверки!$V2973-поверки!$G2973</f>
        <v>2</v>
      </c>
      <c r="Z2973" s="17" t="str">
        <f aca="false">CONCATENATE(поверки!$Q2973," ",поверки!$S2973," номер ",поверки!$H2973)</f>
        <v>Преобразователь измерительный 248 номер 2980640</v>
      </c>
    </row>
    <row r="2974" customFormat="false" ht="17.9" hidden="true" customHeight="false" outlineLevel="0" collapsed="false">
      <c r="B2974" s="21" t="s">
        <v>5961</v>
      </c>
      <c r="C2974" s="22" t="s">
        <v>30</v>
      </c>
      <c r="D2974" s="22" t="s">
        <v>31</v>
      </c>
      <c r="E2974" s="22"/>
      <c r="F2974" s="22" t="s">
        <v>146</v>
      </c>
      <c r="G2974" s="23" t="n">
        <v>45775</v>
      </c>
      <c r="H2974" s="22" t="s">
        <v>6404</v>
      </c>
      <c r="I2974" s="22"/>
      <c r="J2974" s="22" t="s">
        <v>34</v>
      </c>
      <c r="K2974" s="22" t="s">
        <v>35</v>
      </c>
      <c r="L2974" s="24" t="s">
        <v>6405</v>
      </c>
      <c r="M2974" s="17" t="str">
        <f aca="false">IF(COUNTIF(поверки!$H$6:$H$3175,поверки!$H2974)&gt;1,"Дубликат","")</f>
        <v/>
      </c>
      <c r="N2974" s="17" t="str">
        <f aca="false">IF(COUNTIF(поверки!$L$6:$L$3175,поверки!$L2974)&gt;1,"Дубликат","")</f>
        <v/>
      </c>
      <c r="O2974" s="18" t="n">
        <v>2969</v>
      </c>
      <c r="P2974" s="17" t="str">
        <f aca="false">CONCATENATE(TEXT(MONTH(поверки!$G2974),"00"),"/",TEXT(поверки!$O2974,"000"), "/",TEXT(YEAR(поверки!$G2974)-2000,"00"))</f>
        <v>04/2969/25</v>
      </c>
      <c r="Q2974" s="17" t="str">
        <f aca="false">VLOOKUP(поверки!$F2974,'соответстиви ОТ типу'!$K$4:$M$344,2,FALSE())</f>
        <v>Преобразователь измерительный</v>
      </c>
      <c r="R2974" s="17" t="s">
        <v>37</v>
      </c>
      <c r="S2974" s="17" t="n">
        <v>248</v>
      </c>
      <c r="T2974" s="17" t="n">
        <v>9</v>
      </c>
      <c r="U2974" s="19" t="n">
        <f aca="false">VLOOKUP(поверки!$T2974,'Акты п-п'!$C$5:$I$57,2,FALSE())</f>
        <v>45775</v>
      </c>
      <c r="V2974" s="19" t="n">
        <f aca="false">VLOOKUP(поверки!$T2974,'Акты п-п'!$C$5:$I$57,3,FALSE())</f>
        <v>45777</v>
      </c>
      <c r="W2974" s="17" t="str">
        <f aca="false">VLOOKUP(поверки!$T2974,'Акты п-п'!$C$5:$I$57,5,FALSE())</f>
        <v>Запевахин Т.Е.</v>
      </c>
      <c r="X2974" s="17" t="n">
        <f aca="false">поверки!$G2974-поверки!$U2974</f>
        <v>0</v>
      </c>
      <c r="Y2974" s="17" t="n">
        <f aca="false">поверки!$V2974-поверки!$G2974</f>
        <v>2</v>
      </c>
      <c r="Z2974" s="17" t="str">
        <f aca="false">CONCATENATE(поверки!$Q2974," ",поверки!$S2974," номер ",поверки!$H2974)</f>
        <v>Преобразователь измерительный 248 номер 2980641</v>
      </c>
    </row>
    <row r="2975" customFormat="false" ht="17.9" hidden="true" customHeight="false" outlineLevel="0" collapsed="false">
      <c r="B2975" s="21" t="s">
        <v>5961</v>
      </c>
      <c r="C2975" s="22" t="s">
        <v>30</v>
      </c>
      <c r="D2975" s="22" t="s">
        <v>31</v>
      </c>
      <c r="E2975" s="22"/>
      <c r="F2975" s="22" t="s">
        <v>146</v>
      </c>
      <c r="G2975" s="23" t="n">
        <v>45775</v>
      </c>
      <c r="H2975" s="22" t="s">
        <v>6406</v>
      </c>
      <c r="I2975" s="22"/>
      <c r="J2975" s="22" t="s">
        <v>34</v>
      </c>
      <c r="K2975" s="22" t="s">
        <v>35</v>
      </c>
      <c r="L2975" s="24" t="s">
        <v>6407</v>
      </c>
      <c r="M2975" s="17" t="str">
        <f aca="false">IF(COUNTIF(поверки!$H$6:$H$3175,поверки!$H2975)&gt;1,"Дубликат","")</f>
        <v/>
      </c>
      <c r="N2975" s="17" t="str">
        <f aca="false">IF(COUNTIF(поверки!$L$6:$L$3175,поверки!$L2975)&gt;1,"Дубликат","")</f>
        <v/>
      </c>
      <c r="O2975" s="18" t="n">
        <v>2970</v>
      </c>
      <c r="P2975" s="17" t="str">
        <f aca="false">CONCATENATE(TEXT(MONTH(поверки!$G2975),"00"),"/",TEXT(поверки!$O2975,"000"), "/",TEXT(YEAR(поверки!$G2975)-2000,"00"))</f>
        <v>04/2970/25</v>
      </c>
      <c r="Q2975" s="17" t="str">
        <f aca="false">VLOOKUP(поверки!$F2975,'соответстиви ОТ типу'!$K$4:$M$344,2,FALSE())</f>
        <v>Преобразователь измерительный</v>
      </c>
      <c r="R2975" s="17" t="s">
        <v>37</v>
      </c>
      <c r="S2975" s="17" t="n">
        <v>248</v>
      </c>
      <c r="T2975" s="17" t="n">
        <v>9</v>
      </c>
      <c r="U2975" s="19" t="n">
        <f aca="false">VLOOKUP(поверки!$T2975,'Акты п-п'!$C$5:$I$57,2,FALSE())</f>
        <v>45775</v>
      </c>
      <c r="V2975" s="19" t="n">
        <f aca="false">VLOOKUP(поверки!$T2975,'Акты п-п'!$C$5:$I$57,3,FALSE())</f>
        <v>45777</v>
      </c>
      <c r="W2975" s="17" t="str">
        <f aca="false">VLOOKUP(поверки!$T2975,'Акты п-п'!$C$5:$I$57,5,FALSE())</f>
        <v>Запевахин Т.Е.</v>
      </c>
      <c r="X2975" s="17" t="n">
        <f aca="false">поверки!$G2975-поверки!$U2975</f>
        <v>0</v>
      </c>
      <c r="Y2975" s="17" t="n">
        <f aca="false">поверки!$V2975-поверки!$G2975</f>
        <v>2</v>
      </c>
      <c r="Z2975" s="17" t="str">
        <f aca="false">CONCATENATE(поверки!$Q2975," ",поверки!$S2975," номер ",поверки!$H2975)</f>
        <v>Преобразователь измерительный 248 номер 2980642</v>
      </c>
    </row>
    <row r="2976" customFormat="false" ht="17.9" hidden="true" customHeight="false" outlineLevel="0" collapsed="false">
      <c r="B2976" s="21" t="s">
        <v>5961</v>
      </c>
      <c r="C2976" s="22" t="s">
        <v>30</v>
      </c>
      <c r="D2976" s="22" t="s">
        <v>31</v>
      </c>
      <c r="E2976" s="22"/>
      <c r="F2976" s="22" t="s">
        <v>146</v>
      </c>
      <c r="G2976" s="23" t="n">
        <v>45775</v>
      </c>
      <c r="H2976" s="22" t="s">
        <v>6408</v>
      </c>
      <c r="I2976" s="22"/>
      <c r="J2976" s="22" t="s">
        <v>34</v>
      </c>
      <c r="K2976" s="22" t="s">
        <v>35</v>
      </c>
      <c r="L2976" s="24" t="s">
        <v>6409</v>
      </c>
      <c r="M2976" s="17" t="str">
        <f aca="false">IF(COUNTIF(поверки!$H$6:$H$3175,поверки!$H2976)&gt;1,"Дубликат","")</f>
        <v/>
      </c>
      <c r="N2976" s="17" t="str">
        <f aca="false">IF(COUNTIF(поверки!$L$6:$L$3175,поверки!$L2976)&gt;1,"Дубликат","")</f>
        <v/>
      </c>
      <c r="O2976" s="18" t="n">
        <v>2971</v>
      </c>
      <c r="P2976" s="17" t="str">
        <f aca="false">CONCATENATE(TEXT(MONTH(поверки!$G2976),"00"),"/",TEXT(поверки!$O2976,"000"), "/",TEXT(YEAR(поверки!$G2976)-2000,"00"))</f>
        <v>04/2971/25</v>
      </c>
      <c r="Q2976" s="17" t="str">
        <f aca="false">VLOOKUP(поверки!$F2976,'соответстиви ОТ типу'!$K$4:$M$344,2,FALSE())</f>
        <v>Преобразователь измерительный</v>
      </c>
      <c r="R2976" s="17" t="s">
        <v>37</v>
      </c>
      <c r="S2976" s="17" t="n">
        <v>248</v>
      </c>
      <c r="T2976" s="17" t="n">
        <v>9</v>
      </c>
      <c r="U2976" s="19" t="n">
        <f aca="false">VLOOKUP(поверки!$T2976,'Акты п-п'!$C$5:$I$57,2,FALSE())</f>
        <v>45775</v>
      </c>
      <c r="V2976" s="19" t="n">
        <f aca="false">VLOOKUP(поверки!$T2976,'Акты п-п'!$C$5:$I$57,3,FALSE())</f>
        <v>45777</v>
      </c>
      <c r="W2976" s="17" t="str">
        <f aca="false">VLOOKUP(поверки!$T2976,'Акты п-п'!$C$5:$I$57,5,FALSE())</f>
        <v>Запевахин Т.Е.</v>
      </c>
      <c r="X2976" s="17" t="n">
        <f aca="false">поверки!$G2976-поверки!$U2976</f>
        <v>0</v>
      </c>
      <c r="Y2976" s="17" t="n">
        <f aca="false">поверки!$V2976-поверки!$G2976</f>
        <v>2</v>
      </c>
      <c r="Z2976" s="17" t="str">
        <f aca="false">CONCATENATE(поверки!$Q2976," ",поверки!$S2976," номер ",поверки!$H2976)</f>
        <v>Преобразователь измерительный 248 номер 2980643</v>
      </c>
    </row>
    <row r="2977" customFormat="false" ht="17.9" hidden="true" customHeight="false" outlineLevel="0" collapsed="false">
      <c r="B2977" s="21" t="s">
        <v>5961</v>
      </c>
      <c r="C2977" s="22" t="s">
        <v>30</v>
      </c>
      <c r="D2977" s="22" t="s">
        <v>31</v>
      </c>
      <c r="E2977" s="22"/>
      <c r="F2977" s="22" t="s">
        <v>146</v>
      </c>
      <c r="G2977" s="23" t="n">
        <v>45775</v>
      </c>
      <c r="H2977" s="22" t="s">
        <v>6410</v>
      </c>
      <c r="I2977" s="22"/>
      <c r="J2977" s="22" t="s">
        <v>34</v>
      </c>
      <c r="K2977" s="22" t="s">
        <v>35</v>
      </c>
      <c r="L2977" s="24" t="s">
        <v>6411</v>
      </c>
      <c r="M2977" s="17" t="str">
        <f aca="false">IF(COUNTIF(поверки!$H$6:$H$3175,поверки!$H2977)&gt;1,"Дубликат","")</f>
        <v/>
      </c>
      <c r="N2977" s="17" t="str">
        <f aca="false">IF(COUNTIF(поверки!$L$6:$L$3175,поверки!$L2977)&gt;1,"Дубликат","")</f>
        <v/>
      </c>
      <c r="O2977" s="18" t="n">
        <v>2972</v>
      </c>
      <c r="P2977" s="17" t="str">
        <f aca="false">CONCATENATE(TEXT(MONTH(поверки!$G2977),"00"),"/",TEXT(поверки!$O2977,"000"), "/",TEXT(YEAR(поверки!$G2977)-2000,"00"))</f>
        <v>04/2972/25</v>
      </c>
      <c r="Q2977" s="17" t="str">
        <f aca="false">VLOOKUP(поверки!$F2977,'соответстиви ОТ типу'!$K$4:$M$344,2,FALSE())</f>
        <v>Преобразователь измерительный</v>
      </c>
      <c r="R2977" s="17" t="s">
        <v>37</v>
      </c>
      <c r="S2977" s="17" t="n">
        <v>248</v>
      </c>
      <c r="T2977" s="17" t="n">
        <v>9</v>
      </c>
      <c r="U2977" s="19" t="n">
        <f aca="false">VLOOKUP(поверки!$T2977,'Акты п-п'!$C$5:$I$57,2,FALSE())</f>
        <v>45775</v>
      </c>
      <c r="V2977" s="19" t="n">
        <f aca="false">VLOOKUP(поверки!$T2977,'Акты п-п'!$C$5:$I$57,3,FALSE())</f>
        <v>45777</v>
      </c>
      <c r="W2977" s="17" t="str">
        <f aca="false">VLOOKUP(поверки!$T2977,'Акты п-п'!$C$5:$I$57,5,FALSE())</f>
        <v>Запевахин Т.Е.</v>
      </c>
      <c r="X2977" s="17" t="n">
        <f aca="false">поверки!$G2977-поверки!$U2977</f>
        <v>0</v>
      </c>
      <c r="Y2977" s="17" t="n">
        <f aca="false">поверки!$V2977-поверки!$G2977</f>
        <v>2</v>
      </c>
      <c r="Z2977" s="17" t="str">
        <f aca="false">CONCATENATE(поверки!$Q2977," ",поверки!$S2977," номер ",поверки!$H2977)</f>
        <v>Преобразователь измерительный 248 номер 2980644</v>
      </c>
    </row>
    <row r="2978" customFormat="false" ht="17.9" hidden="true" customHeight="false" outlineLevel="0" collapsed="false">
      <c r="B2978" s="21" t="s">
        <v>5961</v>
      </c>
      <c r="C2978" s="22" t="s">
        <v>30</v>
      </c>
      <c r="D2978" s="22" t="s">
        <v>31</v>
      </c>
      <c r="E2978" s="22"/>
      <c r="F2978" s="22" t="s">
        <v>146</v>
      </c>
      <c r="G2978" s="23" t="n">
        <v>45775</v>
      </c>
      <c r="H2978" s="22" t="s">
        <v>6412</v>
      </c>
      <c r="I2978" s="22"/>
      <c r="J2978" s="22" t="s">
        <v>34</v>
      </c>
      <c r="K2978" s="22" t="s">
        <v>35</v>
      </c>
      <c r="L2978" s="24" t="s">
        <v>6413</v>
      </c>
      <c r="M2978" s="17" t="str">
        <f aca="false">IF(COUNTIF(поверки!$H$6:$H$3175,поверки!$H2978)&gt;1,"Дубликат","")</f>
        <v/>
      </c>
      <c r="N2978" s="17" t="str">
        <f aca="false">IF(COUNTIF(поверки!$L$6:$L$3175,поверки!$L2978)&gt;1,"Дубликат","")</f>
        <v/>
      </c>
      <c r="O2978" s="18" t="n">
        <v>2973</v>
      </c>
      <c r="P2978" s="17" t="str">
        <f aca="false">CONCATENATE(TEXT(MONTH(поверки!$G2978),"00"),"/",TEXT(поверки!$O2978,"000"), "/",TEXT(YEAR(поверки!$G2978)-2000,"00"))</f>
        <v>04/2973/25</v>
      </c>
      <c r="Q2978" s="17" t="str">
        <f aca="false">VLOOKUP(поверки!$F2978,'соответстиви ОТ типу'!$K$4:$M$344,2,FALSE())</f>
        <v>Преобразователь измерительный</v>
      </c>
      <c r="R2978" s="17" t="s">
        <v>37</v>
      </c>
      <c r="S2978" s="17" t="n">
        <v>248</v>
      </c>
      <c r="T2978" s="17" t="n">
        <v>9</v>
      </c>
      <c r="U2978" s="19" t="n">
        <f aca="false">VLOOKUP(поверки!$T2978,'Акты п-п'!$C$5:$I$57,2,FALSE())</f>
        <v>45775</v>
      </c>
      <c r="V2978" s="19" t="n">
        <f aca="false">VLOOKUP(поверки!$T2978,'Акты п-п'!$C$5:$I$57,3,FALSE())</f>
        <v>45777</v>
      </c>
      <c r="W2978" s="17" t="str">
        <f aca="false">VLOOKUP(поверки!$T2978,'Акты п-п'!$C$5:$I$57,5,FALSE())</f>
        <v>Запевахин Т.Е.</v>
      </c>
      <c r="X2978" s="17" t="n">
        <f aca="false">поверки!$G2978-поверки!$U2978</f>
        <v>0</v>
      </c>
      <c r="Y2978" s="17" t="n">
        <f aca="false">поверки!$V2978-поверки!$G2978</f>
        <v>2</v>
      </c>
      <c r="Z2978" s="17" t="str">
        <f aca="false">CONCATENATE(поверки!$Q2978," ",поверки!$S2978," номер ",поверки!$H2978)</f>
        <v>Преобразователь измерительный 248 номер 2980626</v>
      </c>
    </row>
    <row r="2979" customFormat="false" ht="17.9" hidden="true" customHeight="false" outlineLevel="0" collapsed="false">
      <c r="B2979" s="21" t="s">
        <v>5961</v>
      </c>
      <c r="C2979" s="22" t="s">
        <v>30</v>
      </c>
      <c r="D2979" s="22" t="s">
        <v>31</v>
      </c>
      <c r="E2979" s="22"/>
      <c r="F2979" s="22" t="s">
        <v>146</v>
      </c>
      <c r="G2979" s="23" t="n">
        <v>45775</v>
      </c>
      <c r="H2979" s="22" t="s">
        <v>6414</v>
      </c>
      <c r="I2979" s="22"/>
      <c r="J2979" s="22" t="s">
        <v>34</v>
      </c>
      <c r="K2979" s="22" t="s">
        <v>35</v>
      </c>
      <c r="L2979" s="24" t="s">
        <v>6415</v>
      </c>
      <c r="M2979" s="17" t="str">
        <f aca="false">IF(COUNTIF(поверки!$H$6:$H$3175,поверки!$H2979)&gt;1,"Дубликат","")</f>
        <v/>
      </c>
      <c r="N2979" s="17" t="str">
        <f aca="false">IF(COUNTIF(поверки!$L$6:$L$3175,поверки!$L2979)&gt;1,"Дубликат","")</f>
        <v/>
      </c>
      <c r="O2979" s="18" t="n">
        <v>2974</v>
      </c>
      <c r="P2979" s="17" t="str">
        <f aca="false">CONCATENATE(TEXT(MONTH(поверки!$G2979),"00"),"/",TEXT(поверки!$O2979,"000"), "/",TEXT(YEAR(поверки!$G2979)-2000,"00"))</f>
        <v>04/2974/25</v>
      </c>
      <c r="Q2979" s="17" t="str">
        <f aca="false">VLOOKUP(поверки!$F2979,'соответстиви ОТ типу'!$K$4:$M$344,2,FALSE())</f>
        <v>Преобразователь измерительный</v>
      </c>
      <c r="R2979" s="17" t="s">
        <v>37</v>
      </c>
      <c r="S2979" s="17" t="n">
        <v>248</v>
      </c>
      <c r="T2979" s="17" t="n">
        <v>9</v>
      </c>
      <c r="U2979" s="19" t="n">
        <f aca="false">VLOOKUP(поверки!$T2979,'Акты п-п'!$C$5:$I$57,2,FALSE())</f>
        <v>45775</v>
      </c>
      <c r="V2979" s="19" t="n">
        <f aca="false">VLOOKUP(поверки!$T2979,'Акты п-п'!$C$5:$I$57,3,FALSE())</f>
        <v>45777</v>
      </c>
      <c r="W2979" s="17" t="str">
        <f aca="false">VLOOKUP(поверки!$T2979,'Акты п-п'!$C$5:$I$57,5,FALSE())</f>
        <v>Запевахин Т.Е.</v>
      </c>
      <c r="X2979" s="17" t="n">
        <f aca="false">поверки!$G2979-поверки!$U2979</f>
        <v>0</v>
      </c>
      <c r="Y2979" s="17" t="n">
        <f aca="false">поверки!$V2979-поверки!$G2979</f>
        <v>2</v>
      </c>
      <c r="Z2979" s="17" t="str">
        <f aca="false">CONCATENATE(поверки!$Q2979," ",поверки!$S2979," номер ",поверки!$H2979)</f>
        <v>Преобразователь измерительный 248 номер 2980627</v>
      </c>
    </row>
    <row r="2980" customFormat="false" ht="17.9" hidden="true" customHeight="false" outlineLevel="0" collapsed="false">
      <c r="B2980" s="21" t="s">
        <v>5961</v>
      </c>
      <c r="C2980" s="22" t="s">
        <v>30</v>
      </c>
      <c r="D2980" s="22" t="s">
        <v>31</v>
      </c>
      <c r="E2980" s="22"/>
      <c r="F2980" s="22" t="s">
        <v>146</v>
      </c>
      <c r="G2980" s="23" t="n">
        <v>45775</v>
      </c>
      <c r="H2980" s="22" t="s">
        <v>6416</v>
      </c>
      <c r="I2980" s="22"/>
      <c r="J2980" s="22" t="s">
        <v>34</v>
      </c>
      <c r="K2980" s="22" t="s">
        <v>35</v>
      </c>
      <c r="L2980" s="24" t="s">
        <v>6417</v>
      </c>
      <c r="M2980" s="17" t="str">
        <f aca="false">IF(COUNTIF(поверки!$H$6:$H$3175,поверки!$H2980)&gt;1,"Дубликат","")</f>
        <v/>
      </c>
      <c r="N2980" s="17" t="str">
        <f aca="false">IF(COUNTIF(поверки!$L$6:$L$3175,поверки!$L2980)&gt;1,"Дубликат","")</f>
        <v/>
      </c>
      <c r="O2980" s="18" t="n">
        <v>2975</v>
      </c>
      <c r="P2980" s="17" t="str">
        <f aca="false">CONCATENATE(TEXT(MONTH(поверки!$G2980),"00"),"/",TEXT(поверки!$O2980,"000"), "/",TEXT(YEAR(поверки!$G2980)-2000,"00"))</f>
        <v>04/2975/25</v>
      </c>
      <c r="Q2980" s="17" t="str">
        <f aca="false">VLOOKUP(поверки!$F2980,'соответстиви ОТ типу'!$K$4:$M$344,2,FALSE())</f>
        <v>Преобразователь измерительный</v>
      </c>
      <c r="R2980" s="17" t="s">
        <v>37</v>
      </c>
      <c r="S2980" s="17" t="n">
        <v>248</v>
      </c>
      <c r="T2980" s="17" t="n">
        <v>9</v>
      </c>
      <c r="U2980" s="19" t="n">
        <f aca="false">VLOOKUP(поверки!$T2980,'Акты п-п'!$C$5:$I$57,2,FALSE())</f>
        <v>45775</v>
      </c>
      <c r="V2980" s="19" t="n">
        <f aca="false">VLOOKUP(поверки!$T2980,'Акты п-п'!$C$5:$I$57,3,FALSE())</f>
        <v>45777</v>
      </c>
      <c r="W2980" s="17" t="str">
        <f aca="false">VLOOKUP(поверки!$T2980,'Акты п-п'!$C$5:$I$57,5,FALSE())</f>
        <v>Запевахин Т.Е.</v>
      </c>
      <c r="X2980" s="17" t="n">
        <f aca="false">поверки!$G2980-поверки!$U2980</f>
        <v>0</v>
      </c>
      <c r="Y2980" s="17" t="n">
        <f aca="false">поверки!$V2980-поверки!$G2980</f>
        <v>2</v>
      </c>
      <c r="Z2980" s="17" t="str">
        <f aca="false">CONCATENATE(поверки!$Q2980," ",поверки!$S2980," номер ",поверки!$H2980)</f>
        <v>Преобразователь измерительный 248 номер 2980628</v>
      </c>
    </row>
    <row r="2981" customFormat="false" ht="17.9" hidden="true" customHeight="false" outlineLevel="0" collapsed="false">
      <c r="B2981" s="21" t="s">
        <v>5961</v>
      </c>
      <c r="C2981" s="22" t="s">
        <v>30</v>
      </c>
      <c r="D2981" s="22" t="s">
        <v>31</v>
      </c>
      <c r="E2981" s="22"/>
      <c r="F2981" s="22" t="s">
        <v>146</v>
      </c>
      <c r="G2981" s="23" t="n">
        <v>45775</v>
      </c>
      <c r="H2981" s="22" t="s">
        <v>6418</v>
      </c>
      <c r="I2981" s="22"/>
      <c r="J2981" s="22" t="s">
        <v>34</v>
      </c>
      <c r="K2981" s="22" t="s">
        <v>35</v>
      </c>
      <c r="L2981" s="24" t="s">
        <v>6419</v>
      </c>
      <c r="M2981" s="17" t="str">
        <f aca="false">IF(COUNTIF(поверки!$H$6:$H$3175,поверки!$H2981)&gt;1,"Дубликат","")</f>
        <v/>
      </c>
      <c r="N2981" s="17" t="str">
        <f aca="false">IF(COUNTIF(поверки!$L$6:$L$3175,поверки!$L2981)&gt;1,"Дубликат","")</f>
        <v/>
      </c>
      <c r="O2981" s="18" t="n">
        <v>2976</v>
      </c>
      <c r="P2981" s="17" t="str">
        <f aca="false">CONCATENATE(TEXT(MONTH(поверки!$G2981),"00"),"/",TEXT(поверки!$O2981,"000"), "/",TEXT(YEAR(поверки!$G2981)-2000,"00"))</f>
        <v>04/2976/25</v>
      </c>
      <c r="Q2981" s="17" t="str">
        <f aca="false">VLOOKUP(поверки!$F2981,'соответстиви ОТ типу'!$K$4:$M$344,2,FALSE())</f>
        <v>Преобразователь измерительный</v>
      </c>
      <c r="R2981" s="17" t="s">
        <v>37</v>
      </c>
      <c r="S2981" s="17" t="n">
        <v>248</v>
      </c>
      <c r="T2981" s="17" t="n">
        <v>9</v>
      </c>
      <c r="U2981" s="19" t="n">
        <f aca="false">VLOOKUP(поверки!$T2981,'Акты п-п'!$C$5:$I$57,2,FALSE())</f>
        <v>45775</v>
      </c>
      <c r="V2981" s="19" t="n">
        <f aca="false">VLOOKUP(поверки!$T2981,'Акты п-п'!$C$5:$I$57,3,FALSE())</f>
        <v>45777</v>
      </c>
      <c r="W2981" s="17" t="str">
        <f aca="false">VLOOKUP(поверки!$T2981,'Акты п-п'!$C$5:$I$57,5,FALSE())</f>
        <v>Запевахин Т.Е.</v>
      </c>
      <c r="X2981" s="17" t="n">
        <f aca="false">поверки!$G2981-поверки!$U2981</f>
        <v>0</v>
      </c>
      <c r="Y2981" s="17" t="n">
        <f aca="false">поверки!$V2981-поверки!$G2981</f>
        <v>2</v>
      </c>
      <c r="Z2981" s="17" t="str">
        <f aca="false">CONCATENATE(поверки!$Q2981," ",поверки!$S2981," номер ",поверки!$H2981)</f>
        <v>Преобразователь измерительный 248 номер 2980629</v>
      </c>
    </row>
    <row r="2982" customFormat="false" ht="17.9" hidden="true" customHeight="false" outlineLevel="0" collapsed="false">
      <c r="B2982" s="21" t="s">
        <v>5961</v>
      </c>
      <c r="C2982" s="22" t="s">
        <v>30</v>
      </c>
      <c r="D2982" s="22" t="s">
        <v>31</v>
      </c>
      <c r="E2982" s="22"/>
      <c r="F2982" s="22" t="s">
        <v>146</v>
      </c>
      <c r="G2982" s="23" t="n">
        <v>45775</v>
      </c>
      <c r="H2982" s="22" t="s">
        <v>6420</v>
      </c>
      <c r="I2982" s="22"/>
      <c r="J2982" s="22" t="s">
        <v>34</v>
      </c>
      <c r="K2982" s="22" t="s">
        <v>35</v>
      </c>
      <c r="L2982" s="24" t="s">
        <v>6421</v>
      </c>
      <c r="M2982" s="17" t="str">
        <f aca="false">IF(COUNTIF(поверки!$H$6:$H$3175,поверки!$H2982)&gt;1,"Дубликат","")</f>
        <v/>
      </c>
      <c r="N2982" s="17" t="str">
        <f aca="false">IF(COUNTIF(поверки!$L$6:$L$3175,поверки!$L2982)&gt;1,"Дубликат","")</f>
        <v/>
      </c>
      <c r="O2982" s="18" t="n">
        <v>2977</v>
      </c>
      <c r="P2982" s="17" t="str">
        <f aca="false">CONCATENATE(TEXT(MONTH(поверки!$G2982),"00"),"/",TEXT(поверки!$O2982,"000"), "/",TEXT(YEAR(поверки!$G2982)-2000,"00"))</f>
        <v>04/2977/25</v>
      </c>
      <c r="Q2982" s="17" t="str">
        <f aca="false">VLOOKUP(поверки!$F2982,'соответстиви ОТ типу'!$K$4:$M$344,2,FALSE())</f>
        <v>Преобразователь измерительный</v>
      </c>
      <c r="R2982" s="17" t="s">
        <v>37</v>
      </c>
      <c r="S2982" s="17" t="n">
        <v>248</v>
      </c>
      <c r="T2982" s="17" t="n">
        <v>9</v>
      </c>
      <c r="U2982" s="19" t="n">
        <f aca="false">VLOOKUP(поверки!$T2982,'Акты п-п'!$C$5:$I$57,2,FALSE())</f>
        <v>45775</v>
      </c>
      <c r="V2982" s="19" t="n">
        <f aca="false">VLOOKUP(поверки!$T2982,'Акты п-п'!$C$5:$I$57,3,FALSE())</f>
        <v>45777</v>
      </c>
      <c r="W2982" s="17" t="str">
        <f aca="false">VLOOKUP(поверки!$T2982,'Акты п-п'!$C$5:$I$57,5,FALSE())</f>
        <v>Запевахин Т.Е.</v>
      </c>
      <c r="X2982" s="17" t="n">
        <f aca="false">поверки!$G2982-поверки!$U2982</f>
        <v>0</v>
      </c>
      <c r="Y2982" s="17" t="n">
        <f aca="false">поверки!$V2982-поверки!$G2982</f>
        <v>2</v>
      </c>
      <c r="Z2982" s="17" t="str">
        <f aca="false">CONCATENATE(поверки!$Q2982," ",поверки!$S2982," номер ",поверки!$H2982)</f>
        <v>Преобразователь измерительный 248 номер 2980630</v>
      </c>
    </row>
    <row r="2983" customFormat="false" ht="17.9" hidden="true" customHeight="false" outlineLevel="0" collapsed="false">
      <c r="B2983" s="21" t="s">
        <v>5961</v>
      </c>
      <c r="C2983" s="22" t="s">
        <v>30</v>
      </c>
      <c r="D2983" s="22" t="s">
        <v>31</v>
      </c>
      <c r="E2983" s="22"/>
      <c r="F2983" s="22" t="s">
        <v>146</v>
      </c>
      <c r="G2983" s="23" t="n">
        <v>45775</v>
      </c>
      <c r="H2983" s="22" t="s">
        <v>6422</v>
      </c>
      <c r="I2983" s="22"/>
      <c r="J2983" s="22" t="s">
        <v>34</v>
      </c>
      <c r="K2983" s="22" t="s">
        <v>35</v>
      </c>
      <c r="L2983" s="24" t="s">
        <v>6423</v>
      </c>
      <c r="M2983" s="17" t="str">
        <f aca="false">IF(COUNTIF(поверки!$H$6:$H$3175,поверки!$H2983)&gt;1,"Дубликат","")</f>
        <v/>
      </c>
      <c r="N2983" s="17" t="str">
        <f aca="false">IF(COUNTIF(поверки!$L$6:$L$3175,поверки!$L2983)&gt;1,"Дубликат","")</f>
        <v/>
      </c>
      <c r="O2983" s="18" t="n">
        <v>2978</v>
      </c>
      <c r="P2983" s="17" t="str">
        <f aca="false">CONCATENATE(TEXT(MONTH(поверки!$G2983),"00"),"/",TEXT(поверки!$O2983,"000"), "/",TEXT(YEAR(поверки!$G2983)-2000,"00"))</f>
        <v>04/2978/25</v>
      </c>
      <c r="Q2983" s="17" t="str">
        <f aca="false">VLOOKUP(поверки!$F2983,'соответстиви ОТ типу'!$K$4:$M$344,2,FALSE())</f>
        <v>Преобразователь измерительный</v>
      </c>
      <c r="R2983" s="17" t="s">
        <v>42</v>
      </c>
      <c r="S2983" s="17" t="n">
        <v>248</v>
      </c>
      <c r="T2983" s="17" t="n">
        <v>9</v>
      </c>
      <c r="U2983" s="19" t="n">
        <f aca="false">VLOOKUP(поверки!$T2983,'Акты п-п'!$C$5:$I$57,2,FALSE())</f>
        <v>45775</v>
      </c>
      <c r="V2983" s="19" t="n">
        <f aca="false">VLOOKUP(поверки!$T2983,'Акты п-п'!$C$5:$I$57,3,FALSE())</f>
        <v>45777</v>
      </c>
      <c r="W2983" s="17" t="str">
        <f aca="false">VLOOKUP(поверки!$T2983,'Акты п-п'!$C$5:$I$57,5,FALSE())</f>
        <v>Запевахин Т.Е.</v>
      </c>
      <c r="X2983" s="17" t="n">
        <f aca="false">поверки!$G2983-поверки!$U2983</f>
        <v>0</v>
      </c>
      <c r="Y2983" s="17" t="n">
        <f aca="false">поверки!$V2983-поверки!$G2983</f>
        <v>2</v>
      </c>
      <c r="Z2983" s="17" t="str">
        <f aca="false">CONCATENATE(поверки!$Q2983," ",поверки!$S2983," номер ",поверки!$H2983)</f>
        <v>Преобразователь измерительный 248 номер 2980614</v>
      </c>
    </row>
    <row r="2984" customFormat="false" ht="17.9" hidden="true" customHeight="false" outlineLevel="0" collapsed="false">
      <c r="B2984" s="21" t="s">
        <v>5961</v>
      </c>
      <c r="C2984" s="22" t="s">
        <v>30</v>
      </c>
      <c r="D2984" s="22" t="s">
        <v>31</v>
      </c>
      <c r="E2984" s="22"/>
      <c r="F2984" s="22" t="s">
        <v>146</v>
      </c>
      <c r="G2984" s="23" t="n">
        <v>45775</v>
      </c>
      <c r="H2984" s="22" t="s">
        <v>6424</v>
      </c>
      <c r="I2984" s="22"/>
      <c r="J2984" s="22" t="s">
        <v>34</v>
      </c>
      <c r="K2984" s="22" t="s">
        <v>35</v>
      </c>
      <c r="L2984" s="24" t="s">
        <v>6425</v>
      </c>
      <c r="M2984" s="17" t="str">
        <f aca="false">IF(COUNTIF(поверки!$H$6:$H$3175,поверки!$H2984)&gt;1,"Дубликат","")</f>
        <v/>
      </c>
      <c r="N2984" s="17" t="str">
        <f aca="false">IF(COUNTIF(поверки!$L$6:$L$3175,поверки!$L2984)&gt;1,"Дубликат","")</f>
        <v/>
      </c>
      <c r="O2984" s="18" t="n">
        <v>2979</v>
      </c>
      <c r="P2984" s="17" t="str">
        <f aca="false">CONCATENATE(TEXT(MONTH(поверки!$G2984),"00"),"/",TEXT(поверки!$O2984,"000"), "/",TEXT(YEAR(поверки!$G2984)-2000,"00"))</f>
        <v>04/2979/25</v>
      </c>
      <c r="Q2984" s="17" t="str">
        <f aca="false">VLOOKUP(поверки!$F2984,'соответстиви ОТ типу'!$K$4:$M$344,2,FALSE())</f>
        <v>Преобразователь измерительный</v>
      </c>
      <c r="R2984" s="17" t="s">
        <v>42</v>
      </c>
      <c r="S2984" s="17" t="n">
        <v>248</v>
      </c>
      <c r="T2984" s="17" t="n">
        <v>9</v>
      </c>
      <c r="U2984" s="19" t="n">
        <f aca="false">VLOOKUP(поверки!$T2984,'Акты п-п'!$C$5:$I$57,2,FALSE())</f>
        <v>45775</v>
      </c>
      <c r="V2984" s="19" t="n">
        <f aca="false">VLOOKUP(поверки!$T2984,'Акты п-п'!$C$5:$I$57,3,FALSE())</f>
        <v>45777</v>
      </c>
      <c r="W2984" s="17" t="str">
        <f aca="false">VLOOKUP(поверки!$T2984,'Акты п-п'!$C$5:$I$57,5,FALSE())</f>
        <v>Запевахин Т.Е.</v>
      </c>
      <c r="X2984" s="17" t="n">
        <f aca="false">поверки!$G2984-поверки!$U2984</f>
        <v>0</v>
      </c>
      <c r="Y2984" s="17" t="n">
        <f aca="false">поверки!$V2984-поверки!$G2984</f>
        <v>2</v>
      </c>
      <c r="Z2984" s="17" t="str">
        <f aca="false">CONCATENATE(поверки!$Q2984," ",поверки!$S2984," номер ",поверки!$H2984)</f>
        <v>Преобразователь измерительный 248 номер 2980615</v>
      </c>
    </row>
    <row r="2985" customFormat="false" ht="17.9" hidden="true" customHeight="false" outlineLevel="0" collapsed="false">
      <c r="B2985" s="21" t="s">
        <v>5961</v>
      </c>
      <c r="C2985" s="22" t="s">
        <v>30</v>
      </c>
      <c r="D2985" s="22" t="s">
        <v>31</v>
      </c>
      <c r="E2985" s="22"/>
      <c r="F2985" s="22" t="s">
        <v>146</v>
      </c>
      <c r="G2985" s="23" t="n">
        <v>45775</v>
      </c>
      <c r="H2985" s="22" t="s">
        <v>6426</v>
      </c>
      <c r="I2985" s="22"/>
      <c r="J2985" s="22" t="s">
        <v>34</v>
      </c>
      <c r="K2985" s="22" t="s">
        <v>35</v>
      </c>
      <c r="L2985" s="24" t="s">
        <v>6427</v>
      </c>
      <c r="M2985" s="17" t="str">
        <f aca="false">IF(COUNTIF(поверки!$H$6:$H$3175,поверки!$H2985)&gt;1,"Дубликат","")</f>
        <v/>
      </c>
      <c r="N2985" s="17" t="str">
        <f aca="false">IF(COUNTIF(поверки!$L$6:$L$3175,поверки!$L2985)&gt;1,"Дубликат","")</f>
        <v/>
      </c>
      <c r="O2985" s="18" t="n">
        <v>2980</v>
      </c>
      <c r="P2985" s="17" t="str">
        <f aca="false">CONCATENATE(TEXT(MONTH(поверки!$G2985),"00"),"/",TEXT(поверки!$O2985,"000"), "/",TEXT(YEAR(поверки!$G2985)-2000,"00"))</f>
        <v>04/2980/25</v>
      </c>
      <c r="Q2985" s="17" t="str">
        <f aca="false">VLOOKUP(поверки!$F2985,'соответстиви ОТ типу'!$K$4:$M$344,2,FALSE())</f>
        <v>Преобразователь измерительный</v>
      </c>
      <c r="R2985" s="17" t="s">
        <v>42</v>
      </c>
      <c r="S2985" s="17" t="n">
        <v>248</v>
      </c>
      <c r="T2985" s="17" t="n">
        <v>9</v>
      </c>
      <c r="U2985" s="19" t="n">
        <f aca="false">VLOOKUP(поверки!$T2985,'Акты п-п'!$C$5:$I$57,2,FALSE())</f>
        <v>45775</v>
      </c>
      <c r="V2985" s="19" t="n">
        <f aca="false">VLOOKUP(поверки!$T2985,'Акты п-п'!$C$5:$I$57,3,FALSE())</f>
        <v>45777</v>
      </c>
      <c r="W2985" s="17" t="str">
        <f aca="false">VLOOKUP(поверки!$T2985,'Акты п-п'!$C$5:$I$57,5,FALSE())</f>
        <v>Запевахин Т.Е.</v>
      </c>
      <c r="X2985" s="17" t="n">
        <f aca="false">поверки!$G2985-поверки!$U2985</f>
        <v>0</v>
      </c>
      <c r="Y2985" s="17" t="n">
        <f aca="false">поверки!$V2985-поверки!$G2985</f>
        <v>2</v>
      </c>
      <c r="Z2985" s="17" t="str">
        <f aca="false">CONCATENATE(поверки!$Q2985," ",поверки!$S2985," номер ",поверки!$H2985)</f>
        <v>Преобразователь измерительный 248 номер 2980616</v>
      </c>
    </row>
    <row r="2986" customFormat="false" ht="17.9" hidden="true" customHeight="false" outlineLevel="0" collapsed="false">
      <c r="B2986" s="21" t="s">
        <v>5961</v>
      </c>
      <c r="C2986" s="22" t="s">
        <v>30</v>
      </c>
      <c r="D2986" s="22" t="s">
        <v>31</v>
      </c>
      <c r="E2986" s="22"/>
      <c r="F2986" s="22" t="s">
        <v>146</v>
      </c>
      <c r="G2986" s="23" t="n">
        <v>45775</v>
      </c>
      <c r="H2986" s="22" t="s">
        <v>6428</v>
      </c>
      <c r="I2986" s="22"/>
      <c r="J2986" s="22" t="s">
        <v>34</v>
      </c>
      <c r="K2986" s="22" t="s">
        <v>35</v>
      </c>
      <c r="L2986" s="24" t="s">
        <v>6429</v>
      </c>
      <c r="M2986" s="17" t="str">
        <f aca="false">IF(COUNTIF(поверки!$H$6:$H$3175,поверки!$H2986)&gt;1,"Дубликат","")</f>
        <v/>
      </c>
      <c r="N2986" s="17" t="str">
        <f aca="false">IF(COUNTIF(поверки!$L$6:$L$3175,поверки!$L2986)&gt;1,"Дубликат","")</f>
        <v/>
      </c>
      <c r="O2986" s="18" t="n">
        <v>2981</v>
      </c>
      <c r="P2986" s="17" t="str">
        <f aca="false">CONCATENATE(TEXT(MONTH(поверки!$G2986),"00"),"/",TEXT(поверки!$O2986,"000"), "/",TEXT(YEAR(поверки!$G2986)-2000,"00"))</f>
        <v>04/2981/25</v>
      </c>
      <c r="Q2986" s="17" t="str">
        <f aca="false">VLOOKUP(поверки!$F2986,'соответстиви ОТ типу'!$K$4:$M$344,2,FALSE())</f>
        <v>Преобразователь измерительный</v>
      </c>
      <c r="R2986" s="17" t="s">
        <v>42</v>
      </c>
      <c r="S2986" s="17" t="n">
        <v>248</v>
      </c>
      <c r="T2986" s="17" t="n">
        <v>9</v>
      </c>
      <c r="U2986" s="19" t="n">
        <f aca="false">VLOOKUP(поверки!$T2986,'Акты п-п'!$C$5:$I$57,2,FALSE())</f>
        <v>45775</v>
      </c>
      <c r="V2986" s="19" t="n">
        <f aca="false">VLOOKUP(поверки!$T2986,'Акты п-п'!$C$5:$I$57,3,FALSE())</f>
        <v>45777</v>
      </c>
      <c r="W2986" s="17" t="str">
        <f aca="false">VLOOKUP(поверки!$T2986,'Акты п-п'!$C$5:$I$57,5,FALSE())</f>
        <v>Запевахин Т.Е.</v>
      </c>
      <c r="X2986" s="17" t="n">
        <f aca="false">поверки!$G2986-поверки!$U2986</f>
        <v>0</v>
      </c>
      <c r="Y2986" s="17" t="n">
        <f aca="false">поверки!$V2986-поверки!$G2986</f>
        <v>2</v>
      </c>
      <c r="Z2986" s="17" t="str">
        <f aca="false">CONCATENATE(поверки!$Q2986," ",поверки!$S2986," номер ",поверки!$H2986)</f>
        <v>Преобразователь измерительный 248 номер 2980668</v>
      </c>
    </row>
    <row r="2987" customFormat="false" ht="17.9" hidden="true" customHeight="false" outlineLevel="0" collapsed="false">
      <c r="B2987" s="21" t="s">
        <v>5961</v>
      </c>
      <c r="C2987" s="22" t="s">
        <v>30</v>
      </c>
      <c r="D2987" s="22" t="s">
        <v>31</v>
      </c>
      <c r="E2987" s="22"/>
      <c r="F2987" s="22" t="s">
        <v>146</v>
      </c>
      <c r="G2987" s="23" t="n">
        <v>45775</v>
      </c>
      <c r="H2987" s="22" t="s">
        <v>6430</v>
      </c>
      <c r="I2987" s="22"/>
      <c r="J2987" s="22" t="s">
        <v>34</v>
      </c>
      <c r="K2987" s="22" t="s">
        <v>35</v>
      </c>
      <c r="L2987" s="24" t="s">
        <v>6431</v>
      </c>
      <c r="M2987" s="17" t="str">
        <f aca="false">IF(COUNTIF(поверки!$H$6:$H$3175,поверки!$H2987)&gt;1,"Дубликат","")</f>
        <v/>
      </c>
      <c r="N2987" s="17" t="str">
        <f aca="false">IF(COUNTIF(поверки!$L$6:$L$3175,поверки!$L2987)&gt;1,"Дубликат","")</f>
        <v/>
      </c>
      <c r="O2987" s="18" t="n">
        <v>2982</v>
      </c>
      <c r="P2987" s="17" t="str">
        <f aca="false">CONCATENATE(TEXT(MONTH(поверки!$G2987),"00"),"/",TEXT(поверки!$O2987,"000"), "/",TEXT(YEAR(поверки!$G2987)-2000,"00"))</f>
        <v>04/2982/25</v>
      </c>
      <c r="Q2987" s="17" t="str">
        <f aca="false">VLOOKUP(поверки!$F2987,'соответстиви ОТ типу'!$K$4:$M$344,2,FALSE())</f>
        <v>Преобразователь измерительный</v>
      </c>
      <c r="R2987" s="17" t="s">
        <v>42</v>
      </c>
      <c r="S2987" s="17" t="n">
        <v>248</v>
      </c>
      <c r="T2987" s="17" t="n">
        <v>9</v>
      </c>
      <c r="U2987" s="19" t="n">
        <f aca="false">VLOOKUP(поверки!$T2987,'Акты п-п'!$C$5:$I$57,2,FALSE())</f>
        <v>45775</v>
      </c>
      <c r="V2987" s="19" t="n">
        <f aca="false">VLOOKUP(поверки!$T2987,'Акты п-п'!$C$5:$I$57,3,FALSE())</f>
        <v>45777</v>
      </c>
      <c r="W2987" s="17" t="str">
        <f aca="false">VLOOKUP(поверки!$T2987,'Акты п-п'!$C$5:$I$57,5,FALSE())</f>
        <v>Запевахин Т.Е.</v>
      </c>
      <c r="X2987" s="17" t="n">
        <f aca="false">поверки!$G2987-поверки!$U2987</f>
        <v>0</v>
      </c>
      <c r="Y2987" s="17" t="n">
        <f aca="false">поверки!$V2987-поверки!$G2987</f>
        <v>2</v>
      </c>
      <c r="Z2987" s="17" t="str">
        <f aca="false">CONCATENATE(поверки!$Q2987," ",поверки!$S2987," номер ",поверки!$H2987)</f>
        <v>Преобразователь измерительный 248 номер 2980669</v>
      </c>
    </row>
    <row r="2988" customFormat="false" ht="17.9" hidden="true" customHeight="false" outlineLevel="0" collapsed="false">
      <c r="B2988" s="21" t="s">
        <v>5961</v>
      </c>
      <c r="C2988" s="22" t="s">
        <v>30</v>
      </c>
      <c r="D2988" s="22" t="s">
        <v>31</v>
      </c>
      <c r="E2988" s="22"/>
      <c r="F2988" s="22" t="s">
        <v>146</v>
      </c>
      <c r="G2988" s="23" t="n">
        <v>45775</v>
      </c>
      <c r="H2988" s="22" t="s">
        <v>6432</v>
      </c>
      <c r="I2988" s="22"/>
      <c r="J2988" s="22" t="s">
        <v>34</v>
      </c>
      <c r="K2988" s="22" t="s">
        <v>35</v>
      </c>
      <c r="L2988" s="24" t="s">
        <v>6433</v>
      </c>
      <c r="M2988" s="17" t="str">
        <f aca="false">IF(COUNTIF(поверки!$H$6:$H$3175,поверки!$H2988)&gt;1,"Дубликат","")</f>
        <v/>
      </c>
      <c r="N2988" s="17" t="str">
        <f aca="false">IF(COUNTIF(поверки!$L$6:$L$3175,поверки!$L2988)&gt;1,"Дубликат","")</f>
        <v/>
      </c>
      <c r="O2988" s="18" t="n">
        <v>2983</v>
      </c>
      <c r="P2988" s="17" t="str">
        <f aca="false">CONCATENATE(TEXT(MONTH(поверки!$G2988),"00"),"/",TEXT(поверки!$O2988,"000"), "/",TEXT(YEAR(поверки!$G2988)-2000,"00"))</f>
        <v>04/2983/25</v>
      </c>
      <c r="Q2988" s="17" t="str">
        <f aca="false">VLOOKUP(поверки!$F2988,'соответстиви ОТ типу'!$K$4:$M$344,2,FALSE())</f>
        <v>Преобразователь измерительный</v>
      </c>
      <c r="R2988" s="17" t="s">
        <v>42</v>
      </c>
      <c r="S2988" s="17" t="n">
        <v>248</v>
      </c>
      <c r="T2988" s="17" t="n">
        <v>9</v>
      </c>
      <c r="U2988" s="19" t="n">
        <f aca="false">VLOOKUP(поверки!$T2988,'Акты п-п'!$C$5:$I$57,2,FALSE())</f>
        <v>45775</v>
      </c>
      <c r="V2988" s="19" t="n">
        <f aca="false">VLOOKUP(поверки!$T2988,'Акты п-п'!$C$5:$I$57,3,FALSE())</f>
        <v>45777</v>
      </c>
      <c r="W2988" s="17" t="str">
        <f aca="false">VLOOKUP(поверки!$T2988,'Акты п-п'!$C$5:$I$57,5,FALSE())</f>
        <v>Запевахин Т.Е.</v>
      </c>
      <c r="X2988" s="17" t="n">
        <f aca="false">поверки!$G2988-поверки!$U2988</f>
        <v>0</v>
      </c>
      <c r="Y2988" s="17" t="n">
        <f aca="false">поверки!$V2988-поверки!$G2988</f>
        <v>2</v>
      </c>
      <c r="Z2988" s="17" t="str">
        <f aca="false">CONCATENATE(поверки!$Q2988," ",поверки!$S2988," номер ",поверки!$H2988)</f>
        <v>Преобразователь измерительный 248 номер 2980670</v>
      </c>
    </row>
    <row r="2989" customFormat="false" ht="17.9" hidden="true" customHeight="false" outlineLevel="0" collapsed="false">
      <c r="B2989" s="21" t="s">
        <v>5961</v>
      </c>
      <c r="C2989" s="22" t="s">
        <v>30</v>
      </c>
      <c r="D2989" s="22" t="s">
        <v>31</v>
      </c>
      <c r="E2989" s="22"/>
      <c r="F2989" s="22" t="s">
        <v>146</v>
      </c>
      <c r="G2989" s="23" t="n">
        <v>45775</v>
      </c>
      <c r="H2989" s="22" t="s">
        <v>6434</v>
      </c>
      <c r="I2989" s="22"/>
      <c r="J2989" s="22" t="s">
        <v>34</v>
      </c>
      <c r="K2989" s="22" t="s">
        <v>35</v>
      </c>
      <c r="L2989" s="24" t="s">
        <v>6435</v>
      </c>
      <c r="M2989" s="17" t="str">
        <f aca="false">IF(COUNTIF(поверки!$H$6:$H$3175,поверки!$H2989)&gt;1,"Дубликат","")</f>
        <v/>
      </c>
      <c r="N2989" s="17" t="str">
        <f aca="false">IF(COUNTIF(поверки!$L$6:$L$3175,поверки!$L2989)&gt;1,"Дубликат","")</f>
        <v/>
      </c>
      <c r="O2989" s="18" t="n">
        <v>2984</v>
      </c>
      <c r="P2989" s="17" t="str">
        <f aca="false">CONCATENATE(TEXT(MONTH(поверки!$G2989),"00"),"/",TEXT(поверки!$O2989,"000"), "/",TEXT(YEAR(поверки!$G2989)-2000,"00"))</f>
        <v>04/2984/25</v>
      </c>
      <c r="Q2989" s="17" t="str">
        <f aca="false">VLOOKUP(поверки!$F2989,'соответстиви ОТ типу'!$K$4:$M$344,2,FALSE())</f>
        <v>Преобразователь измерительный</v>
      </c>
      <c r="R2989" s="17" t="s">
        <v>42</v>
      </c>
      <c r="S2989" s="17" t="n">
        <v>248</v>
      </c>
      <c r="T2989" s="17" t="n">
        <v>9</v>
      </c>
      <c r="U2989" s="19" t="n">
        <f aca="false">VLOOKUP(поверки!$T2989,'Акты п-п'!$C$5:$I$57,2,FALSE())</f>
        <v>45775</v>
      </c>
      <c r="V2989" s="19" t="n">
        <f aca="false">VLOOKUP(поверки!$T2989,'Акты п-п'!$C$5:$I$57,3,FALSE())</f>
        <v>45777</v>
      </c>
      <c r="W2989" s="17" t="str">
        <f aca="false">VLOOKUP(поверки!$T2989,'Акты п-п'!$C$5:$I$57,5,FALSE())</f>
        <v>Запевахин Т.Е.</v>
      </c>
      <c r="X2989" s="17" t="n">
        <f aca="false">поверки!$G2989-поверки!$U2989</f>
        <v>0</v>
      </c>
      <c r="Y2989" s="17" t="n">
        <f aca="false">поверки!$V2989-поверки!$G2989</f>
        <v>2</v>
      </c>
      <c r="Z2989" s="17" t="str">
        <f aca="false">CONCATENATE(поверки!$Q2989," ",поверки!$S2989," номер ",поверки!$H2989)</f>
        <v>Преобразователь измерительный 248 номер 2980671</v>
      </c>
    </row>
    <row r="2990" customFormat="false" ht="17.9" hidden="true" customHeight="false" outlineLevel="0" collapsed="false">
      <c r="B2990" s="21" t="s">
        <v>5961</v>
      </c>
      <c r="C2990" s="22" t="s">
        <v>30</v>
      </c>
      <c r="D2990" s="22" t="s">
        <v>31</v>
      </c>
      <c r="E2990" s="22"/>
      <c r="F2990" s="22" t="s">
        <v>146</v>
      </c>
      <c r="G2990" s="23" t="n">
        <v>45775</v>
      </c>
      <c r="H2990" s="22" t="s">
        <v>6436</v>
      </c>
      <c r="I2990" s="22"/>
      <c r="J2990" s="22" t="s">
        <v>34</v>
      </c>
      <c r="K2990" s="22" t="s">
        <v>35</v>
      </c>
      <c r="L2990" s="24" t="s">
        <v>6437</v>
      </c>
      <c r="M2990" s="17" t="str">
        <f aca="false">IF(COUNTIF(поверки!$H$6:$H$3175,поверки!$H2990)&gt;1,"Дубликат","")</f>
        <v/>
      </c>
      <c r="N2990" s="17" t="str">
        <f aca="false">IF(COUNTIF(поверки!$L$6:$L$3175,поверки!$L2990)&gt;1,"Дубликат","")</f>
        <v/>
      </c>
      <c r="O2990" s="18" t="n">
        <v>2985</v>
      </c>
      <c r="P2990" s="17" t="str">
        <f aca="false">CONCATENATE(TEXT(MONTH(поверки!$G2990),"00"),"/",TEXT(поверки!$O2990,"000"), "/",TEXT(YEAR(поверки!$G2990)-2000,"00"))</f>
        <v>04/2985/25</v>
      </c>
      <c r="Q2990" s="17" t="str">
        <f aca="false">VLOOKUP(поверки!$F2990,'соответстиви ОТ типу'!$K$4:$M$344,2,FALSE())</f>
        <v>Преобразователь измерительный</v>
      </c>
      <c r="R2990" s="17" t="s">
        <v>42</v>
      </c>
      <c r="S2990" s="17" t="n">
        <v>248</v>
      </c>
      <c r="T2990" s="17" t="n">
        <v>9</v>
      </c>
      <c r="U2990" s="19" t="n">
        <f aca="false">VLOOKUP(поверки!$T2990,'Акты п-п'!$C$5:$I$57,2,FALSE())</f>
        <v>45775</v>
      </c>
      <c r="V2990" s="19" t="n">
        <f aca="false">VLOOKUP(поверки!$T2990,'Акты п-п'!$C$5:$I$57,3,FALSE())</f>
        <v>45777</v>
      </c>
      <c r="W2990" s="17" t="str">
        <f aca="false">VLOOKUP(поверки!$T2990,'Акты п-п'!$C$5:$I$57,5,FALSE())</f>
        <v>Запевахин Т.Е.</v>
      </c>
      <c r="X2990" s="17" t="n">
        <f aca="false">поверки!$G2990-поверки!$U2990</f>
        <v>0</v>
      </c>
      <c r="Y2990" s="17" t="n">
        <f aca="false">поверки!$V2990-поверки!$G2990</f>
        <v>2</v>
      </c>
      <c r="Z2990" s="17" t="str">
        <f aca="false">CONCATENATE(поверки!$Q2990," ",поверки!$S2990," номер ",поверки!$H2990)</f>
        <v>Преобразователь измерительный 248 номер 2980672</v>
      </c>
    </row>
    <row r="2991" customFormat="false" ht="17.9" hidden="true" customHeight="false" outlineLevel="0" collapsed="false">
      <c r="B2991" s="21" t="s">
        <v>5961</v>
      </c>
      <c r="C2991" s="22" t="s">
        <v>30</v>
      </c>
      <c r="D2991" s="22" t="s">
        <v>31</v>
      </c>
      <c r="E2991" s="22"/>
      <c r="F2991" s="22" t="s">
        <v>146</v>
      </c>
      <c r="G2991" s="23" t="n">
        <v>45775</v>
      </c>
      <c r="H2991" s="22" t="s">
        <v>6438</v>
      </c>
      <c r="I2991" s="22"/>
      <c r="J2991" s="22" t="s">
        <v>34</v>
      </c>
      <c r="K2991" s="22" t="s">
        <v>35</v>
      </c>
      <c r="L2991" s="24" t="s">
        <v>6439</v>
      </c>
      <c r="M2991" s="17" t="str">
        <f aca="false">IF(COUNTIF(поверки!$H$6:$H$3175,поверки!$H2991)&gt;1,"Дубликат","")</f>
        <v/>
      </c>
      <c r="N2991" s="17" t="str">
        <f aca="false">IF(COUNTIF(поверки!$L$6:$L$3175,поверки!$L2991)&gt;1,"Дубликат","")</f>
        <v/>
      </c>
      <c r="O2991" s="18" t="n">
        <v>2986</v>
      </c>
      <c r="P2991" s="17" t="str">
        <f aca="false">CONCATENATE(TEXT(MONTH(поверки!$G2991),"00"),"/",TEXT(поверки!$O2991,"000"), "/",TEXT(YEAR(поверки!$G2991)-2000,"00"))</f>
        <v>04/2986/25</v>
      </c>
      <c r="Q2991" s="17" t="str">
        <f aca="false">VLOOKUP(поверки!$F2991,'соответстиви ОТ типу'!$K$4:$M$344,2,FALSE())</f>
        <v>Преобразователь измерительный</v>
      </c>
      <c r="R2991" s="17" t="s">
        <v>42</v>
      </c>
      <c r="S2991" s="17" t="n">
        <v>248</v>
      </c>
      <c r="T2991" s="17" t="n">
        <v>9</v>
      </c>
      <c r="U2991" s="19" t="n">
        <f aca="false">VLOOKUP(поверки!$T2991,'Акты п-п'!$C$5:$I$57,2,FALSE())</f>
        <v>45775</v>
      </c>
      <c r="V2991" s="19" t="n">
        <f aca="false">VLOOKUP(поверки!$T2991,'Акты п-п'!$C$5:$I$57,3,FALSE())</f>
        <v>45777</v>
      </c>
      <c r="W2991" s="17" t="str">
        <f aca="false">VLOOKUP(поверки!$T2991,'Акты п-п'!$C$5:$I$57,5,FALSE())</f>
        <v>Запевахин Т.Е.</v>
      </c>
      <c r="X2991" s="17" t="n">
        <f aca="false">поверки!$G2991-поверки!$U2991</f>
        <v>0</v>
      </c>
      <c r="Y2991" s="17" t="n">
        <f aca="false">поверки!$V2991-поверки!$G2991</f>
        <v>2</v>
      </c>
      <c r="Z2991" s="17" t="str">
        <f aca="false">CONCATENATE(поверки!$Q2991," ",поверки!$S2991," номер ",поверки!$H2991)</f>
        <v>Преобразователь измерительный 248 номер 2980654</v>
      </c>
    </row>
    <row r="2992" customFormat="false" ht="17.9" hidden="true" customHeight="false" outlineLevel="0" collapsed="false">
      <c r="B2992" s="21" t="s">
        <v>5961</v>
      </c>
      <c r="C2992" s="22" t="s">
        <v>30</v>
      </c>
      <c r="D2992" s="22" t="s">
        <v>31</v>
      </c>
      <c r="E2992" s="22"/>
      <c r="F2992" s="22" t="s">
        <v>146</v>
      </c>
      <c r="G2992" s="23" t="n">
        <v>45775</v>
      </c>
      <c r="H2992" s="22" t="s">
        <v>6440</v>
      </c>
      <c r="I2992" s="22"/>
      <c r="J2992" s="22" t="s">
        <v>34</v>
      </c>
      <c r="K2992" s="22" t="s">
        <v>35</v>
      </c>
      <c r="L2992" s="24" t="s">
        <v>6441</v>
      </c>
      <c r="M2992" s="17" t="str">
        <f aca="false">IF(COUNTIF(поверки!$H$6:$H$3175,поверки!$H2992)&gt;1,"Дубликат","")</f>
        <v/>
      </c>
      <c r="N2992" s="17" t="str">
        <f aca="false">IF(COUNTIF(поверки!$L$6:$L$3175,поверки!$L2992)&gt;1,"Дубликат","")</f>
        <v/>
      </c>
      <c r="O2992" s="18" t="n">
        <v>2987</v>
      </c>
      <c r="P2992" s="17" t="str">
        <f aca="false">CONCATENATE(TEXT(MONTH(поверки!$G2992),"00"),"/",TEXT(поверки!$O2992,"000"), "/",TEXT(YEAR(поверки!$G2992)-2000,"00"))</f>
        <v>04/2987/25</v>
      </c>
      <c r="Q2992" s="17" t="str">
        <f aca="false">VLOOKUP(поверки!$F2992,'соответстиви ОТ типу'!$K$4:$M$344,2,FALSE())</f>
        <v>Преобразователь измерительный</v>
      </c>
      <c r="R2992" s="17" t="s">
        <v>42</v>
      </c>
      <c r="S2992" s="17" t="n">
        <v>248</v>
      </c>
      <c r="T2992" s="17" t="n">
        <v>9</v>
      </c>
      <c r="U2992" s="19" t="n">
        <f aca="false">VLOOKUP(поверки!$T2992,'Акты п-п'!$C$5:$I$57,2,FALSE())</f>
        <v>45775</v>
      </c>
      <c r="V2992" s="19" t="n">
        <f aca="false">VLOOKUP(поверки!$T2992,'Акты п-п'!$C$5:$I$57,3,FALSE())</f>
        <v>45777</v>
      </c>
      <c r="W2992" s="17" t="str">
        <f aca="false">VLOOKUP(поверки!$T2992,'Акты п-п'!$C$5:$I$57,5,FALSE())</f>
        <v>Запевахин Т.Е.</v>
      </c>
      <c r="X2992" s="17" t="n">
        <f aca="false">поверки!$G2992-поверки!$U2992</f>
        <v>0</v>
      </c>
      <c r="Y2992" s="17" t="n">
        <f aca="false">поверки!$V2992-поверки!$G2992</f>
        <v>2</v>
      </c>
      <c r="Z2992" s="17" t="str">
        <f aca="false">CONCATENATE(поверки!$Q2992," ",поверки!$S2992," номер ",поверки!$H2992)</f>
        <v>Преобразователь измерительный 248 номер 2980655</v>
      </c>
    </row>
    <row r="2993" customFormat="false" ht="17.9" hidden="true" customHeight="false" outlineLevel="0" collapsed="false">
      <c r="B2993" s="21" t="s">
        <v>5961</v>
      </c>
      <c r="C2993" s="22" t="s">
        <v>30</v>
      </c>
      <c r="D2993" s="22" t="s">
        <v>31</v>
      </c>
      <c r="E2993" s="22"/>
      <c r="F2993" s="22" t="s">
        <v>146</v>
      </c>
      <c r="G2993" s="23" t="n">
        <v>45775</v>
      </c>
      <c r="H2993" s="22" t="s">
        <v>6442</v>
      </c>
      <c r="I2993" s="22"/>
      <c r="J2993" s="22" t="s">
        <v>34</v>
      </c>
      <c r="K2993" s="22" t="s">
        <v>35</v>
      </c>
      <c r="L2993" s="24" t="s">
        <v>6443</v>
      </c>
      <c r="M2993" s="17" t="str">
        <f aca="false">IF(COUNTIF(поверки!$H$6:$H$3175,поверки!$H2993)&gt;1,"Дубликат","")</f>
        <v/>
      </c>
      <c r="N2993" s="17" t="str">
        <f aca="false">IF(COUNTIF(поверки!$L$6:$L$3175,поверки!$L2993)&gt;1,"Дубликат","")</f>
        <v/>
      </c>
      <c r="O2993" s="18" t="n">
        <v>2988</v>
      </c>
      <c r="P2993" s="17" t="str">
        <f aca="false">CONCATENATE(TEXT(MONTH(поверки!$G2993),"00"),"/",TEXT(поверки!$O2993,"000"), "/",TEXT(YEAR(поверки!$G2993)-2000,"00"))</f>
        <v>04/2988/25</v>
      </c>
      <c r="Q2993" s="17" t="str">
        <f aca="false">VLOOKUP(поверки!$F2993,'соответстиви ОТ типу'!$K$4:$M$344,2,FALSE())</f>
        <v>Преобразователь измерительный</v>
      </c>
      <c r="R2993" s="17" t="s">
        <v>42</v>
      </c>
      <c r="S2993" s="17" t="n">
        <v>248</v>
      </c>
      <c r="T2993" s="17" t="n">
        <v>9</v>
      </c>
      <c r="U2993" s="19" t="n">
        <f aca="false">VLOOKUP(поверки!$T2993,'Акты п-п'!$C$5:$I$57,2,FALSE())</f>
        <v>45775</v>
      </c>
      <c r="V2993" s="19" t="n">
        <f aca="false">VLOOKUP(поверки!$T2993,'Акты п-п'!$C$5:$I$57,3,FALSE())</f>
        <v>45777</v>
      </c>
      <c r="W2993" s="17" t="str">
        <f aca="false">VLOOKUP(поверки!$T2993,'Акты п-п'!$C$5:$I$57,5,FALSE())</f>
        <v>Запевахин Т.Е.</v>
      </c>
      <c r="X2993" s="17" t="n">
        <f aca="false">поверки!$G2993-поверки!$U2993</f>
        <v>0</v>
      </c>
      <c r="Y2993" s="17" t="n">
        <f aca="false">поверки!$V2993-поверки!$G2993</f>
        <v>2</v>
      </c>
      <c r="Z2993" s="17" t="str">
        <f aca="false">CONCATENATE(поверки!$Q2993," ",поверки!$S2993," номер ",поверки!$H2993)</f>
        <v>Преобразователь измерительный 248 номер 2980656</v>
      </c>
    </row>
    <row r="2994" customFormat="false" ht="17.9" hidden="true" customHeight="false" outlineLevel="0" collapsed="false">
      <c r="B2994" s="21" t="s">
        <v>5961</v>
      </c>
      <c r="C2994" s="22" t="s">
        <v>30</v>
      </c>
      <c r="D2994" s="22" t="s">
        <v>31</v>
      </c>
      <c r="E2994" s="22"/>
      <c r="F2994" s="22" t="s">
        <v>146</v>
      </c>
      <c r="G2994" s="23" t="n">
        <v>45775</v>
      </c>
      <c r="H2994" s="22" t="s">
        <v>6444</v>
      </c>
      <c r="I2994" s="22"/>
      <c r="J2994" s="22" t="s">
        <v>34</v>
      </c>
      <c r="K2994" s="22" t="s">
        <v>35</v>
      </c>
      <c r="L2994" s="24" t="s">
        <v>6445</v>
      </c>
      <c r="M2994" s="17" t="str">
        <f aca="false">IF(COUNTIF(поверки!$H$6:$H$3175,поверки!$H2994)&gt;1,"Дубликат","")</f>
        <v/>
      </c>
      <c r="N2994" s="17" t="str">
        <f aca="false">IF(COUNTIF(поверки!$L$6:$L$3175,поверки!$L2994)&gt;1,"Дубликат","")</f>
        <v/>
      </c>
      <c r="O2994" s="18" t="n">
        <v>2989</v>
      </c>
      <c r="P2994" s="17" t="str">
        <f aca="false">CONCATENATE(TEXT(MONTH(поверки!$G2994),"00"),"/",TEXT(поверки!$O2994,"000"), "/",TEXT(YEAR(поверки!$G2994)-2000,"00"))</f>
        <v>04/2989/25</v>
      </c>
      <c r="Q2994" s="17" t="str">
        <f aca="false">VLOOKUP(поверки!$F2994,'соответстиви ОТ типу'!$K$4:$M$344,2,FALSE())</f>
        <v>Преобразователь измерительный</v>
      </c>
      <c r="R2994" s="17" t="s">
        <v>42</v>
      </c>
      <c r="S2994" s="17" t="n">
        <v>248</v>
      </c>
      <c r="T2994" s="17" t="n">
        <v>9</v>
      </c>
      <c r="U2994" s="19" t="n">
        <f aca="false">VLOOKUP(поверки!$T2994,'Акты п-п'!$C$5:$I$57,2,FALSE())</f>
        <v>45775</v>
      </c>
      <c r="V2994" s="19" t="n">
        <f aca="false">VLOOKUP(поверки!$T2994,'Акты п-п'!$C$5:$I$57,3,FALSE())</f>
        <v>45777</v>
      </c>
      <c r="W2994" s="17" t="str">
        <f aca="false">VLOOKUP(поверки!$T2994,'Акты п-п'!$C$5:$I$57,5,FALSE())</f>
        <v>Запевахин Т.Е.</v>
      </c>
      <c r="X2994" s="17" t="n">
        <f aca="false">поверки!$G2994-поверки!$U2994</f>
        <v>0</v>
      </c>
      <c r="Y2994" s="17" t="n">
        <f aca="false">поверки!$V2994-поверки!$G2994</f>
        <v>2</v>
      </c>
      <c r="Z2994" s="17" t="str">
        <f aca="false">CONCATENATE(поверки!$Q2994," ",поверки!$S2994," номер ",поверки!$H2994)</f>
        <v>Преобразователь измерительный 248 номер 2980580</v>
      </c>
    </row>
    <row r="2995" customFormat="false" ht="17.9" hidden="true" customHeight="false" outlineLevel="0" collapsed="false">
      <c r="B2995" s="21" t="s">
        <v>5961</v>
      </c>
      <c r="C2995" s="22" t="s">
        <v>30</v>
      </c>
      <c r="D2995" s="22" t="s">
        <v>31</v>
      </c>
      <c r="E2995" s="22"/>
      <c r="F2995" s="22" t="s">
        <v>146</v>
      </c>
      <c r="G2995" s="23" t="n">
        <v>45775</v>
      </c>
      <c r="H2995" s="22" t="s">
        <v>6446</v>
      </c>
      <c r="I2995" s="22"/>
      <c r="J2995" s="22" t="s">
        <v>34</v>
      </c>
      <c r="K2995" s="22" t="s">
        <v>35</v>
      </c>
      <c r="L2995" s="24" t="s">
        <v>6447</v>
      </c>
      <c r="M2995" s="17" t="str">
        <f aca="false">IF(COUNTIF(поверки!$H$6:$H$3175,поверки!$H2995)&gt;1,"Дубликат","")</f>
        <v/>
      </c>
      <c r="N2995" s="17" t="str">
        <f aca="false">IF(COUNTIF(поверки!$L$6:$L$3175,поверки!$L2995)&gt;1,"Дубликат","")</f>
        <v/>
      </c>
      <c r="O2995" s="18" t="n">
        <v>2990</v>
      </c>
      <c r="P2995" s="17" t="str">
        <f aca="false">CONCATENATE(TEXT(MONTH(поверки!$G2995),"00"),"/",TEXT(поверки!$O2995,"000"), "/",TEXT(YEAR(поверки!$G2995)-2000,"00"))</f>
        <v>04/2990/25</v>
      </c>
      <c r="Q2995" s="17" t="str">
        <f aca="false">VLOOKUP(поверки!$F2995,'соответстиви ОТ типу'!$K$4:$M$344,2,FALSE())</f>
        <v>Преобразователь измерительный</v>
      </c>
      <c r="R2995" s="17" t="s">
        <v>42</v>
      </c>
      <c r="S2995" s="17" t="n">
        <v>248</v>
      </c>
      <c r="T2995" s="17" t="n">
        <v>9</v>
      </c>
      <c r="U2995" s="19" t="n">
        <f aca="false">VLOOKUP(поверки!$T2995,'Акты п-п'!$C$5:$I$57,2,FALSE())</f>
        <v>45775</v>
      </c>
      <c r="V2995" s="19" t="n">
        <f aca="false">VLOOKUP(поверки!$T2995,'Акты п-п'!$C$5:$I$57,3,FALSE())</f>
        <v>45777</v>
      </c>
      <c r="W2995" s="17" t="str">
        <f aca="false">VLOOKUP(поверки!$T2995,'Акты п-п'!$C$5:$I$57,5,FALSE())</f>
        <v>Запевахин Т.Е.</v>
      </c>
      <c r="X2995" s="17" t="n">
        <f aca="false">поверки!$G2995-поверки!$U2995</f>
        <v>0</v>
      </c>
      <c r="Y2995" s="17" t="n">
        <f aca="false">поверки!$V2995-поверки!$G2995</f>
        <v>2</v>
      </c>
      <c r="Z2995" s="17" t="str">
        <f aca="false">CONCATENATE(поверки!$Q2995," ",поверки!$S2995," номер ",поверки!$H2995)</f>
        <v>Преобразователь измерительный 248 номер 2980581</v>
      </c>
    </row>
    <row r="2996" customFormat="false" ht="17.9" hidden="true" customHeight="false" outlineLevel="0" collapsed="false">
      <c r="B2996" s="21" t="s">
        <v>5961</v>
      </c>
      <c r="C2996" s="22" t="s">
        <v>30</v>
      </c>
      <c r="D2996" s="22" t="s">
        <v>31</v>
      </c>
      <c r="E2996" s="22"/>
      <c r="F2996" s="22" t="s">
        <v>146</v>
      </c>
      <c r="G2996" s="23" t="n">
        <v>45775</v>
      </c>
      <c r="H2996" s="22" t="s">
        <v>6448</v>
      </c>
      <c r="I2996" s="22"/>
      <c r="J2996" s="22" t="s">
        <v>34</v>
      </c>
      <c r="K2996" s="22" t="s">
        <v>35</v>
      </c>
      <c r="L2996" s="24" t="s">
        <v>6449</v>
      </c>
      <c r="M2996" s="17" t="str">
        <f aca="false">IF(COUNTIF(поверки!$H$6:$H$3175,поверки!$H2996)&gt;1,"Дубликат","")</f>
        <v/>
      </c>
      <c r="N2996" s="17" t="str">
        <f aca="false">IF(COUNTIF(поверки!$L$6:$L$3175,поверки!$L2996)&gt;1,"Дубликат","")</f>
        <v/>
      </c>
      <c r="O2996" s="18" t="n">
        <v>2991</v>
      </c>
      <c r="P2996" s="17" t="str">
        <f aca="false">CONCATENATE(TEXT(MONTH(поверки!$G2996),"00"),"/",TEXT(поверки!$O2996,"000"), "/",TEXT(YEAR(поверки!$G2996)-2000,"00"))</f>
        <v>04/2991/25</v>
      </c>
      <c r="Q2996" s="17" t="str">
        <f aca="false">VLOOKUP(поверки!$F2996,'соответстиви ОТ типу'!$K$4:$M$344,2,FALSE())</f>
        <v>Преобразователь измерительный</v>
      </c>
      <c r="R2996" s="17" t="s">
        <v>42</v>
      </c>
      <c r="S2996" s="17" t="n">
        <v>248</v>
      </c>
      <c r="T2996" s="17" t="n">
        <v>9</v>
      </c>
      <c r="U2996" s="19" t="n">
        <f aca="false">VLOOKUP(поверки!$T2996,'Акты п-п'!$C$5:$I$57,2,FALSE())</f>
        <v>45775</v>
      </c>
      <c r="V2996" s="19" t="n">
        <f aca="false">VLOOKUP(поверки!$T2996,'Акты п-п'!$C$5:$I$57,3,FALSE())</f>
        <v>45777</v>
      </c>
      <c r="W2996" s="17" t="str">
        <f aca="false">VLOOKUP(поверки!$T2996,'Акты п-п'!$C$5:$I$57,5,FALSE())</f>
        <v>Запевахин Т.Е.</v>
      </c>
      <c r="X2996" s="17" t="n">
        <f aca="false">поверки!$G2996-поверки!$U2996</f>
        <v>0</v>
      </c>
      <c r="Y2996" s="17" t="n">
        <f aca="false">поверки!$V2996-поверки!$G2996</f>
        <v>2</v>
      </c>
      <c r="Z2996" s="17" t="str">
        <f aca="false">CONCATENATE(поверки!$Q2996," ",поверки!$S2996," номер ",поверки!$H2996)</f>
        <v>Преобразователь измерительный 248 номер 2980657</v>
      </c>
    </row>
    <row r="2997" customFormat="false" ht="17.9" hidden="true" customHeight="false" outlineLevel="0" collapsed="false">
      <c r="B2997" s="21" t="s">
        <v>5961</v>
      </c>
      <c r="C2997" s="22" t="s">
        <v>30</v>
      </c>
      <c r="D2997" s="22" t="s">
        <v>31</v>
      </c>
      <c r="E2997" s="22"/>
      <c r="F2997" s="22" t="s">
        <v>146</v>
      </c>
      <c r="G2997" s="23" t="n">
        <v>45775</v>
      </c>
      <c r="H2997" s="22" t="s">
        <v>6450</v>
      </c>
      <c r="I2997" s="22"/>
      <c r="J2997" s="22" t="s">
        <v>34</v>
      </c>
      <c r="K2997" s="22" t="s">
        <v>35</v>
      </c>
      <c r="L2997" s="24" t="s">
        <v>6451</v>
      </c>
      <c r="M2997" s="17" t="str">
        <f aca="false">IF(COUNTIF(поверки!$H$6:$H$3175,поверки!$H2997)&gt;1,"Дубликат","")</f>
        <v/>
      </c>
      <c r="N2997" s="17" t="str">
        <f aca="false">IF(COUNTIF(поверки!$L$6:$L$3175,поверки!$L2997)&gt;1,"Дубликат","")</f>
        <v/>
      </c>
      <c r="O2997" s="18" t="n">
        <v>2992</v>
      </c>
      <c r="P2997" s="17" t="str">
        <f aca="false">CONCATENATE(TEXT(MONTH(поверки!$G2997),"00"),"/",TEXT(поверки!$O2997,"000"), "/",TEXT(YEAR(поверки!$G2997)-2000,"00"))</f>
        <v>04/2992/25</v>
      </c>
      <c r="Q2997" s="17" t="str">
        <f aca="false">VLOOKUP(поверки!$F2997,'соответстиви ОТ типу'!$K$4:$M$344,2,FALSE())</f>
        <v>Преобразователь измерительный</v>
      </c>
      <c r="R2997" s="17" t="s">
        <v>42</v>
      </c>
      <c r="S2997" s="17" t="n">
        <v>248</v>
      </c>
      <c r="T2997" s="17" t="n">
        <v>9</v>
      </c>
      <c r="U2997" s="19" t="n">
        <f aca="false">VLOOKUP(поверки!$T2997,'Акты п-п'!$C$5:$I$57,2,FALSE())</f>
        <v>45775</v>
      </c>
      <c r="V2997" s="19" t="n">
        <f aca="false">VLOOKUP(поверки!$T2997,'Акты п-п'!$C$5:$I$57,3,FALSE())</f>
        <v>45777</v>
      </c>
      <c r="W2997" s="17" t="str">
        <f aca="false">VLOOKUP(поверки!$T2997,'Акты п-п'!$C$5:$I$57,5,FALSE())</f>
        <v>Запевахин Т.Е.</v>
      </c>
      <c r="X2997" s="17" t="n">
        <f aca="false">поверки!$G2997-поверки!$U2997</f>
        <v>0</v>
      </c>
      <c r="Y2997" s="17" t="n">
        <f aca="false">поверки!$V2997-поверки!$G2997</f>
        <v>2</v>
      </c>
      <c r="Z2997" s="17" t="str">
        <f aca="false">CONCATENATE(поверки!$Q2997," ",поверки!$S2997," номер ",поверки!$H2997)</f>
        <v>Преобразователь измерительный 248 номер 2980658</v>
      </c>
    </row>
    <row r="2998" customFormat="false" ht="17.9" hidden="true" customHeight="false" outlineLevel="0" collapsed="false">
      <c r="B2998" s="21" t="s">
        <v>5961</v>
      </c>
      <c r="C2998" s="22" t="s">
        <v>30</v>
      </c>
      <c r="D2998" s="22" t="s">
        <v>31</v>
      </c>
      <c r="E2998" s="22"/>
      <c r="F2998" s="22" t="s">
        <v>146</v>
      </c>
      <c r="G2998" s="23" t="n">
        <v>45775</v>
      </c>
      <c r="H2998" s="22" t="s">
        <v>6452</v>
      </c>
      <c r="I2998" s="22"/>
      <c r="J2998" s="22" t="s">
        <v>34</v>
      </c>
      <c r="K2998" s="22" t="s">
        <v>35</v>
      </c>
      <c r="L2998" s="24" t="s">
        <v>6453</v>
      </c>
      <c r="M2998" s="17" t="str">
        <f aca="false">IF(COUNTIF(поверки!$H$6:$H$3175,поверки!$H2998)&gt;1,"Дубликат","")</f>
        <v/>
      </c>
      <c r="N2998" s="17" t="str">
        <f aca="false">IF(COUNTIF(поверки!$L$6:$L$3175,поверки!$L2998)&gt;1,"Дубликат","")</f>
        <v/>
      </c>
      <c r="O2998" s="18" t="n">
        <v>2993</v>
      </c>
      <c r="P2998" s="17" t="str">
        <f aca="false">CONCATENATE(TEXT(MONTH(поверки!$G2998),"00"),"/",TEXT(поверки!$O2998,"000"), "/",TEXT(YEAR(поверки!$G2998)-2000,"00"))</f>
        <v>04/2993/25</v>
      </c>
      <c r="Q2998" s="17" t="str">
        <f aca="false">VLOOKUP(поверки!$F2998,'соответстиви ОТ типу'!$K$4:$M$344,2,FALSE())</f>
        <v>Преобразователь измерительный</v>
      </c>
      <c r="R2998" s="17" t="s">
        <v>42</v>
      </c>
      <c r="S2998" s="17" t="n">
        <v>248</v>
      </c>
      <c r="T2998" s="17" t="n">
        <v>9</v>
      </c>
      <c r="U2998" s="19" t="n">
        <f aca="false">VLOOKUP(поверки!$T2998,'Акты п-п'!$C$5:$I$57,2,FALSE())</f>
        <v>45775</v>
      </c>
      <c r="V2998" s="19" t="n">
        <f aca="false">VLOOKUP(поверки!$T2998,'Акты п-п'!$C$5:$I$57,3,FALSE())</f>
        <v>45777</v>
      </c>
      <c r="W2998" s="17" t="str">
        <f aca="false">VLOOKUP(поверки!$T2998,'Акты п-п'!$C$5:$I$57,5,FALSE())</f>
        <v>Запевахин Т.Е.</v>
      </c>
      <c r="X2998" s="17" t="n">
        <f aca="false">поверки!$G2998-поверки!$U2998</f>
        <v>0</v>
      </c>
      <c r="Y2998" s="17" t="n">
        <f aca="false">поверки!$V2998-поверки!$G2998</f>
        <v>2</v>
      </c>
      <c r="Z2998" s="17" t="str">
        <f aca="false">CONCATENATE(поверки!$Q2998," ",поверки!$S2998," номер ",поверки!$H2998)</f>
        <v>Преобразователь измерительный 248 номер 2980591</v>
      </c>
    </row>
    <row r="2999" customFormat="false" ht="17.9" hidden="true" customHeight="false" outlineLevel="0" collapsed="false">
      <c r="B2999" s="21" t="s">
        <v>5961</v>
      </c>
      <c r="C2999" s="22" t="s">
        <v>30</v>
      </c>
      <c r="D2999" s="22" t="s">
        <v>31</v>
      </c>
      <c r="E2999" s="22"/>
      <c r="F2999" s="22" t="s">
        <v>146</v>
      </c>
      <c r="G2999" s="23" t="n">
        <v>45775</v>
      </c>
      <c r="H2999" s="22" t="s">
        <v>6454</v>
      </c>
      <c r="I2999" s="22"/>
      <c r="J2999" s="22" t="s">
        <v>34</v>
      </c>
      <c r="K2999" s="22" t="s">
        <v>35</v>
      </c>
      <c r="L2999" s="24" t="s">
        <v>6455</v>
      </c>
      <c r="M2999" s="17" t="str">
        <f aca="false">IF(COUNTIF(поверки!$H$6:$H$3175,поверки!$H2999)&gt;1,"Дубликат","")</f>
        <v/>
      </c>
      <c r="N2999" s="17" t="str">
        <f aca="false">IF(COUNTIF(поверки!$L$6:$L$3175,поверки!$L2999)&gt;1,"Дубликат","")</f>
        <v/>
      </c>
      <c r="O2999" s="18" t="n">
        <v>2994</v>
      </c>
      <c r="P2999" s="17" t="str">
        <f aca="false">CONCATENATE(TEXT(MONTH(поверки!$G2999),"00"),"/",TEXT(поверки!$O2999,"000"), "/",TEXT(YEAR(поверки!$G2999)-2000,"00"))</f>
        <v>04/2994/25</v>
      </c>
      <c r="Q2999" s="17" t="str">
        <f aca="false">VLOOKUP(поверки!$F2999,'соответстиви ОТ типу'!$K$4:$M$344,2,FALSE())</f>
        <v>Преобразователь измерительный</v>
      </c>
      <c r="R2999" s="17" t="s">
        <v>42</v>
      </c>
      <c r="S2999" s="17" t="n">
        <v>248</v>
      </c>
      <c r="T2999" s="17" t="n">
        <v>9</v>
      </c>
      <c r="U2999" s="19" t="n">
        <f aca="false">VLOOKUP(поверки!$T2999,'Акты п-п'!$C$5:$I$57,2,FALSE())</f>
        <v>45775</v>
      </c>
      <c r="V2999" s="19" t="n">
        <f aca="false">VLOOKUP(поверки!$T2999,'Акты п-п'!$C$5:$I$57,3,FALSE())</f>
        <v>45777</v>
      </c>
      <c r="W2999" s="17" t="str">
        <f aca="false">VLOOKUP(поверки!$T2999,'Акты п-п'!$C$5:$I$57,5,FALSE())</f>
        <v>Запевахин Т.Е.</v>
      </c>
      <c r="X2999" s="17" t="n">
        <f aca="false">поверки!$G2999-поверки!$U2999</f>
        <v>0</v>
      </c>
      <c r="Y2999" s="17" t="n">
        <f aca="false">поверки!$V2999-поверки!$G2999</f>
        <v>2</v>
      </c>
      <c r="Z2999" s="17" t="str">
        <f aca="false">CONCATENATE(поверки!$Q2999," ",поверки!$S2999," номер ",поверки!$H2999)</f>
        <v>Преобразователь измерительный 248 номер 2980592</v>
      </c>
    </row>
    <row r="3000" customFormat="false" ht="17.9" hidden="true" customHeight="false" outlineLevel="0" collapsed="false">
      <c r="B3000" s="21" t="s">
        <v>5961</v>
      </c>
      <c r="C3000" s="22" t="s">
        <v>30</v>
      </c>
      <c r="D3000" s="22" t="s">
        <v>31</v>
      </c>
      <c r="E3000" s="22"/>
      <c r="F3000" s="22" t="s">
        <v>146</v>
      </c>
      <c r="G3000" s="23" t="n">
        <v>45775</v>
      </c>
      <c r="H3000" s="22" t="s">
        <v>6456</v>
      </c>
      <c r="I3000" s="22"/>
      <c r="J3000" s="22" t="s">
        <v>34</v>
      </c>
      <c r="K3000" s="22" t="s">
        <v>35</v>
      </c>
      <c r="L3000" s="24" t="s">
        <v>6457</v>
      </c>
      <c r="M3000" s="17" t="str">
        <f aca="false">IF(COUNTIF(поверки!$H$6:$H$3175,поверки!$H3000)&gt;1,"Дубликат","")</f>
        <v/>
      </c>
      <c r="N3000" s="17" t="str">
        <f aca="false">IF(COUNTIF(поверки!$L$6:$L$3175,поверки!$L3000)&gt;1,"Дубликат","")</f>
        <v/>
      </c>
      <c r="O3000" s="18" t="n">
        <v>2995</v>
      </c>
      <c r="P3000" s="17" t="str">
        <f aca="false">CONCATENATE(TEXT(MONTH(поверки!$G3000),"00"),"/",TEXT(поверки!$O3000,"000"), "/",TEXT(YEAR(поверки!$G3000)-2000,"00"))</f>
        <v>04/2995/25</v>
      </c>
      <c r="Q3000" s="17" t="str">
        <f aca="false">VLOOKUP(поверки!$F3000,'соответстиви ОТ типу'!$K$4:$M$344,2,FALSE())</f>
        <v>Преобразователь измерительный</v>
      </c>
      <c r="R3000" s="17" t="s">
        <v>42</v>
      </c>
      <c r="S3000" s="17" t="n">
        <v>248</v>
      </c>
      <c r="T3000" s="17" t="n">
        <v>9</v>
      </c>
      <c r="U3000" s="19" t="n">
        <f aca="false">VLOOKUP(поверки!$T3000,'Акты п-п'!$C$5:$I$57,2,FALSE())</f>
        <v>45775</v>
      </c>
      <c r="V3000" s="19" t="n">
        <f aca="false">VLOOKUP(поверки!$T3000,'Акты п-п'!$C$5:$I$57,3,FALSE())</f>
        <v>45777</v>
      </c>
      <c r="W3000" s="17" t="str">
        <f aca="false">VLOOKUP(поверки!$T3000,'Акты п-п'!$C$5:$I$57,5,FALSE())</f>
        <v>Запевахин Т.Е.</v>
      </c>
      <c r="X3000" s="17" t="n">
        <f aca="false">поверки!$G3000-поверки!$U3000</f>
        <v>0</v>
      </c>
      <c r="Y3000" s="17" t="n">
        <f aca="false">поверки!$V3000-поверки!$G3000</f>
        <v>2</v>
      </c>
      <c r="Z3000" s="17" t="str">
        <f aca="false">CONCATENATE(поверки!$Q3000," ",поверки!$S3000," номер ",поверки!$H3000)</f>
        <v>Преобразователь измерительный 248 номер 2980593</v>
      </c>
    </row>
    <row r="3001" customFormat="false" ht="17.9" hidden="true" customHeight="false" outlineLevel="0" collapsed="false">
      <c r="B3001" s="21" t="s">
        <v>5961</v>
      </c>
      <c r="C3001" s="22" t="s">
        <v>30</v>
      </c>
      <c r="D3001" s="22" t="s">
        <v>31</v>
      </c>
      <c r="E3001" s="22"/>
      <c r="F3001" s="22" t="s">
        <v>146</v>
      </c>
      <c r="G3001" s="23" t="n">
        <v>45775</v>
      </c>
      <c r="H3001" s="22" t="s">
        <v>6458</v>
      </c>
      <c r="I3001" s="22"/>
      <c r="J3001" s="22" t="s">
        <v>34</v>
      </c>
      <c r="K3001" s="22" t="s">
        <v>35</v>
      </c>
      <c r="L3001" s="24" t="s">
        <v>6459</v>
      </c>
      <c r="M3001" s="17" t="str">
        <f aca="false">IF(COUNTIF(поверки!$H$6:$H$3175,поверки!$H3001)&gt;1,"Дубликат","")</f>
        <v/>
      </c>
      <c r="N3001" s="17" t="str">
        <f aca="false">IF(COUNTIF(поверки!$L$6:$L$3175,поверки!$L3001)&gt;1,"Дубликат","")</f>
        <v/>
      </c>
      <c r="O3001" s="18" t="n">
        <v>2996</v>
      </c>
      <c r="P3001" s="17" t="str">
        <f aca="false">CONCATENATE(TEXT(MONTH(поверки!$G3001),"00"),"/",TEXT(поверки!$O3001,"000"), "/",TEXT(YEAR(поверки!$G3001)-2000,"00"))</f>
        <v>04/2996/25</v>
      </c>
      <c r="Q3001" s="17" t="str">
        <f aca="false">VLOOKUP(поверки!$F3001,'соответстиви ОТ типу'!$K$4:$M$344,2,FALSE())</f>
        <v>Преобразователь измерительный</v>
      </c>
      <c r="R3001" s="17" t="s">
        <v>42</v>
      </c>
      <c r="S3001" s="17" t="n">
        <v>248</v>
      </c>
      <c r="T3001" s="17" t="n">
        <v>9</v>
      </c>
      <c r="U3001" s="19" t="n">
        <f aca="false">VLOOKUP(поверки!$T3001,'Акты п-п'!$C$5:$I$57,2,FALSE())</f>
        <v>45775</v>
      </c>
      <c r="V3001" s="19" t="n">
        <f aca="false">VLOOKUP(поверки!$T3001,'Акты п-п'!$C$5:$I$57,3,FALSE())</f>
        <v>45777</v>
      </c>
      <c r="W3001" s="17" t="str">
        <f aca="false">VLOOKUP(поверки!$T3001,'Акты п-п'!$C$5:$I$57,5,FALSE())</f>
        <v>Запевахин Т.Е.</v>
      </c>
      <c r="X3001" s="17" t="n">
        <f aca="false">поверки!$G3001-поверки!$U3001</f>
        <v>0</v>
      </c>
      <c r="Y3001" s="17" t="n">
        <f aca="false">поверки!$V3001-поверки!$G3001</f>
        <v>2</v>
      </c>
      <c r="Z3001" s="17" t="str">
        <f aca="false">CONCATENATE(поверки!$Q3001," ",поверки!$S3001," номер ",поверки!$H3001)</f>
        <v>Преобразователь измерительный 248 номер 2980595</v>
      </c>
    </row>
    <row r="3002" customFormat="false" ht="17.9" hidden="true" customHeight="false" outlineLevel="0" collapsed="false">
      <c r="B3002" s="21" t="s">
        <v>5961</v>
      </c>
      <c r="C3002" s="22" t="s">
        <v>30</v>
      </c>
      <c r="D3002" s="22" t="s">
        <v>31</v>
      </c>
      <c r="E3002" s="22"/>
      <c r="F3002" s="22" t="s">
        <v>146</v>
      </c>
      <c r="G3002" s="23" t="n">
        <v>45775</v>
      </c>
      <c r="H3002" s="22" t="s">
        <v>6460</v>
      </c>
      <c r="I3002" s="22"/>
      <c r="J3002" s="22" t="s">
        <v>34</v>
      </c>
      <c r="K3002" s="22" t="s">
        <v>35</v>
      </c>
      <c r="L3002" s="24" t="s">
        <v>6461</v>
      </c>
      <c r="M3002" s="17" t="str">
        <f aca="false">IF(COUNTIF(поверки!$H$6:$H$3175,поверки!$H3002)&gt;1,"Дубликат","")</f>
        <v/>
      </c>
      <c r="N3002" s="17" t="str">
        <f aca="false">IF(COUNTIF(поверки!$L$6:$L$3175,поверки!$L3002)&gt;1,"Дубликат","")</f>
        <v/>
      </c>
      <c r="O3002" s="18" t="n">
        <v>2997</v>
      </c>
      <c r="P3002" s="17" t="str">
        <f aca="false">CONCATENATE(TEXT(MONTH(поверки!$G3002),"00"),"/",TEXT(поверки!$O3002,"000"), "/",TEXT(YEAR(поверки!$G3002)-2000,"00"))</f>
        <v>04/2997/25</v>
      </c>
      <c r="Q3002" s="17" t="str">
        <f aca="false">VLOOKUP(поверки!$F3002,'соответстиви ОТ типу'!$K$4:$M$344,2,FALSE())</f>
        <v>Преобразователь измерительный</v>
      </c>
      <c r="R3002" s="17" t="s">
        <v>42</v>
      </c>
      <c r="S3002" s="17" t="n">
        <v>248</v>
      </c>
      <c r="T3002" s="17" t="n">
        <v>9</v>
      </c>
      <c r="U3002" s="19" t="n">
        <f aca="false">VLOOKUP(поверки!$T3002,'Акты п-п'!$C$5:$I$57,2,FALSE())</f>
        <v>45775</v>
      </c>
      <c r="V3002" s="19" t="n">
        <f aca="false">VLOOKUP(поверки!$T3002,'Акты п-п'!$C$5:$I$57,3,FALSE())</f>
        <v>45777</v>
      </c>
      <c r="W3002" s="17" t="str">
        <f aca="false">VLOOKUP(поверки!$T3002,'Акты п-п'!$C$5:$I$57,5,FALSE())</f>
        <v>Запевахин Т.Е.</v>
      </c>
      <c r="X3002" s="17" t="n">
        <f aca="false">поверки!$G3002-поверки!$U3002</f>
        <v>0</v>
      </c>
      <c r="Y3002" s="17" t="n">
        <f aca="false">поверки!$V3002-поверки!$G3002</f>
        <v>2</v>
      </c>
      <c r="Z3002" s="17" t="str">
        <f aca="false">CONCATENATE(поверки!$Q3002," ",поверки!$S3002," номер ",поверки!$H3002)</f>
        <v>Преобразователь измерительный 248 номер 2980764</v>
      </c>
    </row>
    <row r="3003" customFormat="false" ht="17.9" hidden="true" customHeight="false" outlineLevel="0" collapsed="false">
      <c r="B3003" s="21" t="s">
        <v>5961</v>
      </c>
      <c r="C3003" s="22" t="s">
        <v>30</v>
      </c>
      <c r="D3003" s="22" t="s">
        <v>31</v>
      </c>
      <c r="E3003" s="22"/>
      <c r="F3003" s="22" t="s">
        <v>146</v>
      </c>
      <c r="G3003" s="23" t="n">
        <v>45775</v>
      </c>
      <c r="H3003" s="22" t="s">
        <v>6462</v>
      </c>
      <c r="I3003" s="22"/>
      <c r="J3003" s="22" t="s">
        <v>34</v>
      </c>
      <c r="K3003" s="22" t="s">
        <v>35</v>
      </c>
      <c r="L3003" s="24" t="s">
        <v>6463</v>
      </c>
      <c r="M3003" s="17" t="str">
        <f aca="false">IF(COUNTIF(поверки!$H$6:$H$3175,поверки!$H3003)&gt;1,"Дубликат","")</f>
        <v/>
      </c>
      <c r="N3003" s="17" t="str">
        <f aca="false">IF(COUNTIF(поверки!$L$6:$L$3175,поверки!$L3003)&gt;1,"Дубликат","")</f>
        <v/>
      </c>
      <c r="O3003" s="18" t="n">
        <v>2998</v>
      </c>
      <c r="P3003" s="17" t="str">
        <f aca="false">CONCATENATE(TEXT(MONTH(поверки!$G3003),"00"),"/",TEXT(поверки!$O3003,"000"), "/",TEXT(YEAR(поверки!$G3003)-2000,"00"))</f>
        <v>04/2998/25</v>
      </c>
      <c r="Q3003" s="17" t="str">
        <f aca="false">VLOOKUP(поверки!$F3003,'соответстиви ОТ типу'!$K$4:$M$344,2,FALSE())</f>
        <v>Преобразователь измерительный</v>
      </c>
      <c r="R3003" s="17" t="s">
        <v>42</v>
      </c>
      <c r="S3003" s="17" t="n">
        <v>248</v>
      </c>
      <c r="T3003" s="17" t="n">
        <v>9</v>
      </c>
      <c r="U3003" s="19" t="n">
        <f aca="false">VLOOKUP(поверки!$T3003,'Акты п-п'!$C$5:$I$57,2,FALSE())</f>
        <v>45775</v>
      </c>
      <c r="V3003" s="19" t="n">
        <f aca="false">VLOOKUP(поверки!$T3003,'Акты п-п'!$C$5:$I$57,3,FALSE())</f>
        <v>45777</v>
      </c>
      <c r="W3003" s="17" t="str">
        <f aca="false">VLOOKUP(поверки!$T3003,'Акты п-п'!$C$5:$I$57,5,FALSE())</f>
        <v>Запевахин Т.Е.</v>
      </c>
      <c r="X3003" s="17" t="n">
        <f aca="false">поверки!$G3003-поверки!$U3003</f>
        <v>0</v>
      </c>
      <c r="Y3003" s="17" t="n">
        <f aca="false">поверки!$V3003-поверки!$G3003</f>
        <v>2</v>
      </c>
      <c r="Z3003" s="17" t="str">
        <f aca="false">CONCATENATE(поверки!$Q3003," ",поверки!$S3003," номер ",поверки!$H3003)</f>
        <v>Преобразователь измерительный 248 номер 2980765</v>
      </c>
    </row>
    <row r="3004" customFormat="false" ht="17.9" hidden="true" customHeight="false" outlineLevel="0" collapsed="false">
      <c r="B3004" s="21" t="s">
        <v>5961</v>
      </c>
      <c r="C3004" s="22" t="s">
        <v>30</v>
      </c>
      <c r="D3004" s="22" t="s">
        <v>31</v>
      </c>
      <c r="E3004" s="22"/>
      <c r="F3004" s="22" t="s">
        <v>98</v>
      </c>
      <c r="G3004" s="23" t="n">
        <v>45775</v>
      </c>
      <c r="H3004" s="22" t="s">
        <v>6464</v>
      </c>
      <c r="I3004" s="22"/>
      <c r="J3004" s="22" t="s">
        <v>34</v>
      </c>
      <c r="K3004" s="22" t="s">
        <v>35</v>
      </c>
      <c r="L3004" s="24" t="s">
        <v>6465</v>
      </c>
      <c r="M3004" s="17" t="str">
        <f aca="false">IF(COUNTIF(поверки!$H$6:$H$3175,поверки!$H3004)&gt;1,"Дубликат","")</f>
        <v/>
      </c>
      <c r="N3004" s="17" t="str">
        <f aca="false">IF(COUNTIF(поверки!$L$6:$L$3175,поверки!$L3004)&gt;1,"Дубликат","")</f>
        <v/>
      </c>
      <c r="O3004" s="18" t="n">
        <v>2999</v>
      </c>
      <c r="P3004" s="17" t="str">
        <f aca="false">CONCATENATE(TEXT(MONTH(поверки!$G3004),"00"),"/",TEXT(поверки!$O3004,"000"), "/",TEXT(YEAR(поверки!$G3004)-2000,"00"))</f>
        <v>04/2999/25</v>
      </c>
      <c r="Q3004" s="17" t="str">
        <f aca="false">VLOOKUP(поверки!$F3004,'соответстиви ОТ типу'!$K$4:$M$344,2,FALSE())</f>
        <v>Преобразователь вторичный</v>
      </c>
      <c r="R3004" s="17" t="s">
        <v>42</v>
      </c>
      <c r="S3004" s="17" t="s">
        <v>101</v>
      </c>
      <c r="T3004" s="17" t="n">
        <v>9</v>
      </c>
      <c r="U3004" s="19" t="n">
        <f aca="false">VLOOKUP(поверки!$T3004,'Акты п-п'!$C$5:$I$57,2,FALSE())</f>
        <v>45775</v>
      </c>
      <c r="V3004" s="19" t="n">
        <f aca="false">VLOOKUP(поверки!$T3004,'Акты п-п'!$C$5:$I$57,3,FALSE())</f>
        <v>45777</v>
      </c>
      <c r="W3004" s="17" t="str">
        <f aca="false">VLOOKUP(поверки!$T3004,'Акты п-п'!$C$5:$I$57,5,FALSE())</f>
        <v>Запевахин Т.Е.</v>
      </c>
      <c r="X3004" s="17" t="n">
        <f aca="false">поверки!$G3004-поверки!$U3004</f>
        <v>0</v>
      </c>
      <c r="Y3004" s="17" t="n">
        <f aca="false">поверки!$V3004-поверки!$G3004</f>
        <v>2</v>
      </c>
      <c r="Z3004" s="17" t="str">
        <f aca="false">CONCATENATE(поверки!$Q3004," ",поверки!$S3004," номер ",поверки!$H3004)</f>
        <v>Преобразователь вторичный T32.1S номер 877445</v>
      </c>
    </row>
    <row r="3005" customFormat="false" ht="17.9" hidden="true" customHeight="false" outlineLevel="0" collapsed="false">
      <c r="B3005" s="21" t="s">
        <v>5961</v>
      </c>
      <c r="C3005" s="22" t="s">
        <v>30</v>
      </c>
      <c r="D3005" s="22" t="s">
        <v>31</v>
      </c>
      <c r="E3005" s="22"/>
      <c r="F3005" s="22" t="s">
        <v>98</v>
      </c>
      <c r="G3005" s="23" t="n">
        <v>45775</v>
      </c>
      <c r="H3005" s="22" t="s">
        <v>6466</v>
      </c>
      <c r="I3005" s="22"/>
      <c r="J3005" s="22" t="s">
        <v>34</v>
      </c>
      <c r="K3005" s="22" t="s">
        <v>35</v>
      </c>
      <c r="L3005" s="24" t="s">
        <v>6467</v>
      </c>
      <c r="M3005" s="17" t="str">
        <f aca="false">IF(COUNTIF(поверки!$H$6:$H$3175,поверки!$H3005)&gt;1,"Дубликат","")</f>
        <v/>
      </c>
      <c r="N3005" s="17" t="str">
        <f aca="false">IF(COUNTIF(поверки!$L$6:$L$3175,поверки!$L3005)&gt;1,"Дубликат","")</f>
        <v/>
      </c>
      <c r="O3005" s="18" t="n">
        <v>3000</v>
      </c>
      <c r="P3005" s="17" t="str">
        <f aca="false">CONCATENATE(TEXT(MONTH(поверки!$G3005),"00"),"/",TEXT(поверки!$O3005,"000"), "/",TEXT(YEAR(поверки!$G3005)-2000,"00"))</f>
        <v>04/3000/25</v>
      </c>
      <c r="Q3005" s="17" t="str">
        <f aca="false">VLOOKUP(поверки!$F3005,'соответстиви ОТ типу'!$K$4:$M$344,2,FALSE())</f>
        <v>Преобразователь вторичный</v>
      </c>
      <c r="R3005" s="17" t="s">
        <v>42</v>
      </c>
      <c r="S3005" s="17" t="s">
        <v>101</v>
      </c>
      <c r="T3005" s="17" t="n">
        <v>9</v>
      </c>
      <c r="U3005" s="19" t="n">
        <f aca="false">VLOOKUP(поверки!$T3005,'Акты п-п'!$C$5:$I$57,2,FALSE())</f>
        <v>45775</v>
      </c>
      <c r="V3005" s="19" t="n">
        <f aca="false">VLOOKUP(поверки!$T3005,'Акты п-п'!$C$5:$I$57,3,FALSE())</f>
        <v>45777</v>
      </c>
      <c r="W3005" s="17" t="str">
        <f aca="false">VLOOKUP(поверки!$T3005,'Акты п-п'!$C$5:$I$57,5,FALSE())</f>
        <v>Запевахин Т.Е.</v>
      </c>
      <c r="X3005" s="17" t="n">
        <f aca="false">поверки!$G3005-поверки!$U3005</f>
        <v>0</v>
      </c>
      <c r="Y3005" s="17" t="n">
        <f aca="false">поверки!$V3005-поверки!$G3005</f>
        <v>2</v>
      </c>
      <c r="Z3005" s="17" t="str">
        <f aca="false">CONCATENATE(поверки!$Q3005," ",поверки!$S3005," номер ",поверки!$H3005)</f>
        <v>Преобразователь вторичный T32.1S номер 879231</v>
      </c>
    </row>
    <row r="3006" customFormat="false" ht="17.9" hidden="true" customHeight="false" outlineLevel="0" collapsed="false">
      <c r="B3006" s="21" t="s">
        <v>5961</v>
      </c>
      <c r="C3006" s="22" t="s">
        <v>30</v>
      </c>
      <c r="D3006" s="22" t="s">
        <v>31</v>
      </c>
      <c r="E3006" s="22"/>
      <c r="F3006" s="22" t="s">
        <v>98</v>
      </c>
      <c r="G3006" s="23" t="n">
        <v>45775</v>
      </c>
      <c r="H3006" s="22" t="s">
        <v>6468</v>
      </c>
      <c r="I3006" s="22"/>
      <c r="J3006" s="22" t="s">
        <v>34</v>
      </c>
      <c r="K3006" s="22" t="s">
        <v>35</v>
      </c>
      <c r="L3006" s="24" t="s">
        <v>6469</v>
      </c>
      <c r="M3006" s="17" t="str">
        <f aca="false">IF(COUNTIF(поверки!$H$6:$H$3175,поверки!$H3006)&gt;1,"Дубликат","")</f>
        <v/>
      </c>
      <c r="N3006" s="17" t="str">
        <f aca="false">IF(COUNTIF(поверки!$L$6:$L$3175,поверки!$L3006)&gt;1,"Дубликат","")</f>
        <v/>
      </c>
      <c r="O3006" s="18" t="n">
        <v>3001</v>
      </c>
      <c r="P3006" s="17" t="str">
        <f aca="false">CONCATENATE(TEXT(MONTH(поверки!$G3006),"00"),"/",TEXT(поверки!$O3006,"000"), "/",TEXT(YEAR(поверки!$G3006)-2000,"00"))</f>
        <v>04/3001/25</v>
      </c>
      <c r="Q3006" s="17" t="str">
        <f aca="false">VLOOKUP(поверки!$F3006,'соответстиви ОТ типу'!$K$4:$M$344,2,FALSE())</f>
        <v>Преобразователь вторичный</v>
      </c>
      <c r="R3006" s="17" t="s">
        <v>42</v>
      </c>
      <c r="S3006" s="17" t="s">
        <v>101</v>
      </c>
      <c r="T3006" s="17" t="n">
        <v>9</v>
      </c>
      <c r="U3006" s="19" t="n">
        <f aca="false">VLOOKUP(поверки!$T3006,'Акты п-п'!$C$5:$I$57,2,FALSE())</f>
        <v>45775</v>
      </c>
      <c r="V3006" s="19" t="n">
        <f aca="false">VLOOKUP(поверки!$T3006,'Акты п-п'!$C$5:$I$57,3,FALSE())</f>
        <v>45777</v>
      </c>
      <c r="W3006" s="17" t="str">
        <f aca="false">VLOOKUP(поверки!$T3006,'Акты п-п'!$C$5:$I$57,5,FALSE())</f>
        <v>Запевахин Т.Е.</v>
      </c>
      <c r="X3006" s="17" t="n">
        <f aca="false">поверки!$G3006-поверки!$U3006</f>
        <v>0</v>
      </c>
      <c r="Y3006" s="17" t="n">
        <f aca="false">поверки!$V3006-поверки!$G3006</f>
        <v>2</v>
      </c>
      <c r="Z3006" s="17" t="str">
        <f aca="false">CONCATENATE(поверки!$Q3006," ",поверки!$S3006," номер ",поверки!$H3006)</f>
        <v>Преобразователь вторичный T32.1S номер 885226</v>
      </c>
    </row>
    <row r="3007" customFormat="false" ht="17.9" hidden="true" customHeight="false" outlineLevel="0" collapsed="false">
      <c r="B3007" s="21" t="s">
        <v>5961</v>
      </c>
      <c r="C3007" s="22" t="s">
        <v>30</v>
      </c>
      <c r="D3007" s="22" t="s">
        <v>31</v>
      </c>
      <c r="E3007" s="22"/>
      <c r="F3007" s="22" t="s">
        <v>98</v>
      </c>
      <c r="G3007" s="23" t="n">
        <v>45775</v>
      </c>
      <c r="H3007" s="22" t="s">
        <v>6470</v>
      </c>
      <c r="I3007" s="22"/>
      <c r="J3007" s="22" t="s">
        <v>34</v>
      </c>
      <c r="K3007" s="22" t="s">
        <v>35</v>
      </c>
      <c r="L3007" s="24" t="s">
        <v>6471</v>
      </c>
      <c r="M3007" s="17" t="str">
        <f aca="false">IF(COUNTIF(поверки!$H$6:$H$3175,поверки!$H3007)&gt;1,"Дубликат","")</f>
        <v/>
      </c>
      <c r="N3007" s="17" t="str">
        <f aca="false">IF(COUNTIF(поверки!$L$6:$L$3175,поверки!$L3007)&gt;1,"Дубликат","")</f>
        <v/>
      </c>
      <c r="O3007" s="18" t="n">
        <v>3002</v>
      </c>
      <c r="P3007" s="17" t="str">
        <f aca="false">CONCATENATE(TEXT(MONTH(поверки!$G3007),"00"),"/",TEXT(поверки!$O3007,"000"), "/",TEXT(YEAR(поверки!$G3007)-2000,"00"))</f>
        <v>04/3002/25</v>
      </c>
      <c r="Q3007" s="17" t="str">
        <f aca="false">VLOOKUP(поверки!$F3007,'соответстиви ОТ типу'!$K$4:$M$344,2,FALSE())</f>
        <v>Преобразователь вторичный</v>
      </c>
      <c r="R3007" s="17" t="s">
        <v>42</v>
      </c>
      <c r="S3007" s="17" t="s">
        <v>101</v>
      </c>
      <c r="T3007" s="17" t="n">
        <v>9</v>
      </c>
      <c r="U3007" s="19" t="n">
        <f aca="false">VLOOKUP(поверки!$T3007,'Акты п-п'!$C$5:$I$57,2,FALSE())</f>
        <v>45775</v>
      </c>
      <c r="V3007" s="19" t="n">
        <f aca="false">VLOOKUP(поверки!$T3007,'Акты п-п'!$C$5:$I$57,3,FALSE())</f>
        <v>45777</v>
      </c>
      <c r="W3007" s="17" t="str">
        <f aca="false">VLOOKUP(поверки!$T3007,'Акты п-п'!$C$5:$I$57,5,FALSE())</f>
        <v>Запевахин Т.Е.</v>
      </c>
      <c r="X3007" s="17" t="n">
        <f aca="false">поверки!$G3007-поверки!$U3007</f>
        <v>0</v>
      </c>
      <c r="Y3007" s="17" t="n">
        <f aca="false">поверки!$V3007-поверки!$G3007</f>
        <v>2</v>
      </c>
      <c r="Z3007" s="17" t="str">
        <f aca="false">CONCATENATE(поверки!$Q3007," ",поверки!$S3007," номер ",поверки!$H3007)</f>
        <v>Преобразователь вторичный T32.1S номер 885124</v>
      </c>
    </row>
    <row r="3008" customFormat="false" ht="17.9" hidden="true" customHeight="false" outlineLevel="0" collapsed="false">
      <c r="B3008" s="21" t="s">
        <v>5961</v>
      </c>
      <c r="C3008" s="22" t="s">
        <v>30</v>
      </c>
      <c r="D3008" s="22" t="s">
        <v>31</v>
      </c>
      <c r="E3008" s="22"/>
      <c r="F3008" s="22" t="s">
        <v>98</v>
      </c>
      <c r="G3008" s="23" t="n">
        <v>45775</v>
      </c>
      <c r="H3008" s="22" t="s">
        <v>6472</v>
      </c>
      <c r="I3008" s="22"/>
      <c r="J3008" s="22" t="s">
        <v>34</v>
      </c>
      <c r="K3008" s="22" t="s">
        <v>35</v>
      </c>
      <c r="L3008" s="24" t="s">
        <v>6473</v>
      </c>
      <c r="M3008" s="17" t="str">
        <f aca="false">IF(COUNTIF(поверки!$H$6:$H$3175,поверки!$H3008)&gt;1,"Дубликат","")</f>
        <v/>
      </c>
      <c r="N3008" s="17" t="str">
        <f aca="false">IF(COUNTIF(поверки!$L$6:$L$3175,поверки!$L3008)&gt;1,"Дубликат","")</f>
        <v/>
      </c>
      <c r="O3008" s="18" t="n">
        <v>3003</v>
      </c>
      <c r="P3008" s="17" t="str">
        <f aca="false">CONCATENATE(TEXT(MONTH(поверки!$G3008),"00"),"/",TEXT(поверки!$O3008,"000"), "/",TEXT(YEAR(поверки!$G3008)-2000,"00"))</f>
        <v>04/3003/25</v>
      </c>
      <c r="Q3008" s="17" t="str">
        <f aca="false">VLOOKUP(поверки!$F3008,'соответстиви ОТ типу'!$K$4:$M$344,2,FALSE())</f>
        <v>Преобразователь вторичный</v>
      </c>
      <c r="R3008" s="17" t="s">
        <v>42</v>
      </c>
      <c r="S3008" s="17" t="s">
        <v>101</v>
      </c>
      <c r="T3008" s="17" t="n">
        <v>9</v>
      </c>
      <c r="U3008" s="19" t="n">
        <f aca="false">VLOOKUP(поверки!$T3008,'Акты п-п'!$C$5:$I$57,2,FALSE())</f>
        <v>45775</v>
      </c>
      <c r="V3008" s="19" t="n">
        <f aca="false">VLOOKUP(поверки!$T3008,'Акты п-п'!$C$5:$I$57,3,FALSE())</f>
        <v>45777</v>
      </c>
      <c r="W3008" s="17" t="str">
        <f aca="false">VLOOKUP(поверки!$T3008,'Акты п-п'!$C$5:$I$57,5,FALSE())</f>
        <v>Запевахин Т.Е.</v>
      </c>
      <c r="X3008" s="17" t="n">
        <f aca="false">поверки!$G3008-поверки!$U3008</f>
        <v>0</v>
      </c>
      <c r="Y3008" s="17" t="n">
        <f aca="false">поверки!$V3008-поверки!$G3008</f>
        <v>2</v>
      </c>
      <c r="Z3008" s="17" t="str">
        <f aca="false">CONCATENATE(поверки!$Q3008," ",поверки!$S3008," номер ",поверки!$H3008)</f>
        <v>Преобразователь вторичный T32.1S номер 884822</v>
      </c>
    </row>
    <row r="3009" customFormat="false" ht="17.9" hidden="true" customHeight="false" outlineLevel="0" collapsed="false">
      <c r="B3009" s="21" t="s">
        <v>5961</v>
      </c>
      <c r="C3009" s="22" t="s">
        <v>30</v>
      </c>
      <c r="D3009" s="22" t="s">
        <v>31</v>
      </c>
      <c r="E3009" s="22"/>
      <c r="F3009" s="22" t="s">
        <v>98</v>
      </c>
      <c r="G3009" s="23" t="n">
        <v>45775</v>
      </c>
      <c r="H3009" s="22" t="s">
        <v>6474</v>
      </c>
      <c r="I3009" s="22"/>
      <c r="J3009" s="22" t="s">
        <v>34</v>
      </c>
      <c r="K3009" s="22" t="s">
        <v>35</v>
      </c>
      <c r="L3009" s="24" t="s">
        <v>6475</v>
      </c>
      <c r="M3009" s="17" t="str">
        <f aca="false">IF(COUNTIF(поверки!$H$6:$H$3175,поверки!$H3009)&gt;1,"Дубликат","")</f>
        <v/>
      </c>
      <c r="N3009" s="17" t="str">
        <f aca="false">IF(COUNTIF(поверки!$L$6:$L$3175,поверки!$L3009)&gt;1,"Дубликат","")</f>
        <v/>
      </c>
      <c r="O3009" s="18" t="n">
        <v>3004</v>
      </c>
      <c r="P3009" s="17" t="str">
        <f aca="false">CONCATENATE(TEXT(MONTH(поверки!$G3009),"00"),"/",TEXT(поверки!$O3009,"000"), "/",TEXT(YEAR(поверки!$G3009)-2000,"00"))</f>
        <v>04/3004/25</v>
      </c>
      <c r="Q3009" s="17" t="str">
        <f aca="false">VLOOKUP(поверки!$F3009,'соответстиви ОТ типу'!$K$4:$M$344,2,FALSE())</f>
        <v>Преобразователь вторичный</v>
      </c>
      <c r="R3009" s="17" t="s">
        <v>42</v>
      </c>
      <c r="S3009" s="17" t="s">
        <v>101</v>
      </c>
      <c r="T3009" s="17" t="n">
        <v>9</v>
      </c>
      <c r="U3009" s="19" t="n">
        <f aca="false">VLOOKUP(поверки!$T3009,'Акты п-п'!$C$5:$I$57,2,FALSE())</f>
        <v>45775</v>
      </c>
      <c r="V3009" s="19" t="n">
        <f aca="false">VLOOKUP(поверки!$T3009,'Акты п-п'!$C$5:$I$57,3,FALSE())</f>
        <v>45777</v>
      </c>
      <c r="W3009" s="17" t="str">
        <f aca="false">VLOOKUP(поверки!$T3009,'Акты п-п'!$C$5:$I$57,5,FALSE())</f>
        <v>Запевахин Т.Е.</v>
      </c>
      <c r="X3009" s="17" t="n">
        <f aca="false">поверки!$G3009-поверки!$U3009</f>
        <v>0</v>
      </c>
      <c r="Y3009" s="17" t="n">
        <f aca="false">поверки!$V3009-поверки!$G3009</f>
        <v>2</v>
      </c>
      <c r="Z3009" s="17" t="str">
        <f aca="false">CONCATENATE(поверки!$Q3009," ",поверки!$S3009," номер ",поверки!$H3009)</f>
        <v>Преобразователь вторичный T32.1S номер 885161</v>
      </c>
    </row>
    <row r="3010" customFormat="false" ht="17.9" hidden="true" customHeight="false" outlineLevel="0" collapsed="false">
      <c r="B3010" s="21" t="s">
        <v>5961</v>
      </c>
      <c r="C3010" s="22" t="s">
        <v>30</v>
      </c>
      <c r="D3010" s="22" t="s">
        <v>31</v>
      </c>
      <c r="E3010" s="22"/>
      <c r="F3010" s="22" t="s">
        <v>98</v>
      </c>
      <c r="G3010" s="23" t="n">
        <v>45775</v>
      </c>
      <c r="H3010" s="22" t="s">
        <v>6476</v>
      </c>
      <c r="I3010" s="22"/>
      <c r="J3010" s="22" t="s">
        <v>34</v>
      </c>
      <c r="K3010" s="22" t="s">
        <v>35</v>
      </c>
      <c r="L3010" s="24" t="s">
        <v>6477</v>
      </c>
      <c r="M3010" s="17" t="str">
        <f aca="false">IF(COUNTIF(поверки!$H$6:$H$3175,поверки!$H3010)&gt;1,"Дубликат","")</f>
        <v/>
      </c>
      <c r="N3010" s="17" t="str">
        <f aca="false">IF(COUNTIF(поверки!$L$6:$L$3175,поверки!$L3010)&gt;1,"Дубликат","")</f>
        <v/>
      </c>
      <c r="O3010" s="18" t="n">
        <v>3005</v>
      </c>
      <c r="P3010" s="17" t="str">
        <f aca="false">CONCATENATE(TEXT(MONTH(поверки!$G3010),"00"),"/",TEXT(поверки!$O3010,"000"), "/",TEXT(YEAR(поверки!$G3010)-2000,"00"))</f>
        <v>04/3005/25</v>
      </c>
      <c r="Q3010" s="17" t="str">
        <f aca="false">VLOOKUP(поверки!$F3010,'соответстиви ОТ типу'!$K$4:$M$344,2,FALSE())</f>
        <v>Преобразователь вторичный</v>
      </c>
      <c r="R3010" s="17" t="s">
        <v>42</v>
      </c>
      <c r="S3010" s="17" t="s">
        <v>101</v>
      </c>
      <c r="T3010" s="17" t="n">
        <v>9</v>
      </c>
      <c r="U3010" s="19" t="n">
        <f aca="false">VLOOKUP(поверки!$T3010,'Акты п-п'!$C$5:$I$57,2,FALSE())</f>
        <v>45775</v>
      </c>
      <c r="V3010" s="19" t="n">
        <f aca="false">VLOOKUP(поверки!$T3010,'Акты п-п'!$C$5:$I$57,3,FALSE())</f>
        <v>45777</v>
      </c>
      <c r="W3010" s="17" t="str">
        <f aca="false">VLOOKUP(поверки!$T3010,'Акты п-п'!$C$5:$I$57,5,FALSE())</f>
        <v>Запевахин Т.Е.</v>
      </c>
      <c r="X3010" s="17" t="n">
        <f aca="false">поверки!$G3010-поверки!$U3010</f>
        <v>0</v>
      </c>
      <c r="Y3010" s="17" t="n">
        <f aca="false">поверки!$V3010-поверки!$G3010</f>
        <v>2</v>
      </c>
      <c r="Z3010" s="17" t="str">
        <f aca="false">CONCATENATE(поверки!$Q3010," ",поверки!$S3010," номер ",поверки!$H3010)</f>
        <v>Преобразователь вторичный T32.1S номер 884811</v>
      </c>
    </row>
    <row r="3011" customFormat="false" ht="17.9" hidden="true" customHeight="false" outlineLevel="0" collapsed="false">
      <c r="B3011" s="21" t="s">
        <v>5961</v>
      </c>
      <c r="C3011" s="22" t="s">
        <v>30</v>
      </c>
      <c r="D3011" s="22" t="s">
        <v>31</v>
      </c>
      <c r="E3011" s="22"/>
      <c r="F3011" s="22" t="s">
        <v>98</v>
      </c>
      <c r="G3011" s="23" t="n">
        <v>45775</v>
      </c>
      <c r="H3011" s="22" t="s">
        <v>6478</v>
      </c>
      <c r="I3011" s="22"/>
      <c r="J3011" s="22" t="s">
        <v>34</v>
      </c>
      <c r="K3011" s="22" t="s">
        <v>35</v>
      </c>
      <c r="L3011" s="24" t="s">
        <v>6479</v>
      </c>
      <c r="M3011" s="17" t="str">
        <f aca="false">IF(COUNTIF(поверки!$H$6:$H$3175,поверки!$H3011)&gt;1,"Дубликат","")</f>
        <v/>
      </c>
      <c r="N3011" s="17" t="str">
        <f aca="false">IF(COUNTIF(поверки!$L$6:$L$3175,поверки!$L3011)&gt;1,"Дубликат","")</f>
        <v/>
      </c>
      <c r="O3011" s="18" t="n">
        <v>3006</v>
      </c>
      <c r="P3011" s="17" t="str">
        <f aca="false">CONCATENATE(TEXT(MONTH(поверки!$G3011),"00"),"/",TEXT(поверки!$O3011,"000"), "/",TEXT(YEAR(поверки!$G3011)-2000,"00"))</f>
        <v>04/3006/25</v>
      </c>
      <c r="Q3011" s="17" t="str">
        <f aca="false">VLOOKUP(поверки!$F3011,'соответстиви ОТ типу'!$K$4:$M$344,2,FALSE())</f>
        <v>Преобразователь вторичный</v>
      </c>
      <c r="R3011" s="17" t="s">
        <v>42</v>
      </c>
      <c r="S3011" s="17" t="s">
        <v>101</v>
      </c>
      <c r="T3011" s="17" t="n">
        <v>9</v>
      </c>
      <c r="U3011" s="19" t="n">
        <f aca="false">VLOOKUP(поверки!$T3011,'Акты п-п'!$C$5:$I$57,2,FALSE())</f>
        <v>45775</v>
      </c>
      <c r="V3011" s="19" t="n">
        <f aca="false">VLOOKUP(поверки!$T3011,'Акты п-п'!$C$5:$I$57,3,FALSE())</f>
        <v>45777</v>
      </c>
      <c r="W3011" s="17" t="str">
        <f aca="false">VLOOKUP(поверки!$T3011,'Акты п-п'!$C$5:$I$57,5,FALSE())</f>
        <v>Запевахин Т.Е.</v>
      </c>
      <c r="X3011" s="17" t="n">
        <f aca="false">поверки!$G3011-поверки!$U3011</f>
        <v>0</v>
      </c>
      <c r="Y3011" s="17" t="n">
        <f aca="false">поверки!$V3011-поверки!$G3011</f>
        <v>2</v>
      </c>
      <c r="Z3011" s="17" t="str">
        <f aca="false">CONCATENATE(поверки!$Q3011," ",поверки!$S3011," номер ",поверки!$H3011)</f>
        <v>Преобразователь вторичный T32.1S номер 886103</v>
      </c>
    </row>
    <row r="3012" customFormat="false" ht="17.9" hidden="true" customHeight="false" outlineLevel="0" collapsed="false">
      <c r="B3012" s="21" t="s">
        <v>6480</v>
      </c>
      <c r="C3012" s="22" t="s">
        <v>30</v>
      </c>
      <c r="D3012" s="22" t="s">
        <v>31</v>
      </c>
      <c r="E3012" s="22"/>
      <c r="F3012" s="22" t="s">
        <v>329</v>
      </c>
      <c r="G3012" s="23" t="n">
        <v>45775</v>
      </c>
      <c r="H3012" s="22" t="s">
        <v>6481</v>
      </c>
      <c r="I3012" s="22"/>
      <c r="J3012" s="22" t="s">
        <v>34</v>
      </c>
      <c r="K3012" s="22" t="s">
        <v>35</v>
      </c>
      <c r="L3012" s="24" t="s">
        <v>6482</v>
      </c>
      <c r="M3012" s="17" t="str">
        <f aca="false">IF(COUNTIF(поверки!$H$6:$H$3175,поверки!$H3012)&gt;1,"Дубликат","")</f>
        <v/>
      </c>
      <c r="N3012" s="17" t="str">
        <f aca="false">IF(COUNTIF(поверки!$L$6:$L$3175,поверки!$L3012)&gt;1,"Дубликат","")</f>
        <v/>
      </c>
      <c r="O3012" s="18" t="n">
        <v>3007</v>
      </c>
      <c r="P3012" s="17" t="str">
        <f aca="false">CONCATENATE(TEXT(MONTH(поверки!$G3012),"00"),"/",TEXT(поверки!$O3012,"000"), "/",TEXT(YEAR(поверки!$G3012)-2000,"00"))</f>
        <v>04/3007/25</v>
      </c>
      <c r="Q3012" s="17" t="str">
        <f aca="false">VLOOKUP(поверки!$F3012,'соответстиви ОТ типу'!$K$4:$M$344,2,FALSE())</f>
        <v>Манометр</v>
      </c>
      <c r="R3012" s="17" t="s">
        <v>46</v>
      </c>
      <c r="S3012" s="17" t="s">
        <v>6483</v>
      </c>
      <c r="T3012" s="17" t="n">
        <v>9</v>
      </c>
      <c r="U3012" s="19" t="n">
        <f aca="false">VLOOKUP(поверки!$T3012,'Акты п-п'!$C$5:$I$57,2,FALSE())</f>
        <v>45775</v>
      </c>
      <c r="V3012" s="19" t="n">
        <f aca="false">VLOOKUP(поверки!$T3012,'Акты п-п'!$C$5:$I$57,3,FALSE())</f>
        <v>45777</v>
      </c>
      <c r="W3012" s="17" t="str">
        <f aca="false">VLOOKUP(поверки!$T3012,'Акты п-п'!$C$5:$I$57,5,FALSE())</f>
        <v>Запевахин Т.Е.</v>
      </c>
      <c r="X3012" s="17" t="n">
        <f aca="false">поверки!$G3012-поверки!$U3012</f>
        <v>0</v>
      </c>
      <c r="Y3012" s="17" t="n">
        <f aca="false">поверки!$V3012-поверки!$G3012</f>
        <v>2</v>
      </c>
      <c r="Z3012" s="17" t="str">
        <f aca="false">CONCATENATE(поверки!$Q3012," ",поверки!$S3012," номер ",поверки!$H3012)</f>
        <v>Манометр ДА8008-Вуф номер 2789872</v>
      </c>
    </row>
    <row r="3013" customFormat="false" ht="17.9" hidden="true" customHeight="false" outlineLevel="0" collapsed="false">
      <c r="B3013" s="21" t="s">
        <v>6480</v>
      </c>
      <c r="C3013" s="22" t="s">
        <v>30</v>
      </c>
      <c r="D3013" s="22" t="s">
        <v>31</v>
      </c>
      <c r="E3013" s="22"/>
      <c r="F3013" s="22" t="s">
        <v>329</v>
      </c>
      <c r="G3013" s="23" t="n">
        <v>45775</v>
      </c>
      <c r="H3013" s="22" t="s">
        <v>6484</v>
      </c>
      <c r="I3013" s="22"/>
      <c r="J3013" s="22" t="s">
        <v>34</v>
      </c>
      <c r="K3013" s="22" t="s">
        <v>35</v>
      </c>
      <c r="L3013" s="24" t="s">
        <v>6485</v>
      </c>
      <c r="M3013" s="17" t="str">
        <f aca="false">IF(COUNTIF(поверки!$H$6:$H$3175,поверки!$H3013)&gt;1,"Дубликат","")</f>
        <v/>
      </c>
      <c r="N3013" s="17" t="str">
        <f aca="false">IF(COUNTIF(поверки!$L$6:$L$3175,поверки!$L3013)&gt;1,"Дубликат","")</f>
        <v/>
      </c>
      <c r="O3013" s="18" t="n">
        <v>3008</v>
      </c>
      <c r="P3013" s="17" t="str">
        <f aca="false">CONCATENATE(TEXT(MONTH(поверки!$G3013),"00"),"/",TEXT(поверки!$O3013,"000"), "/",TEXT(YEAR(поверки!$G3013)-2000,"00"))</f>
        <v>04/3008/25</v>
      </c>
      <c r="Q3013" s="17" t="str">
        <f aca="false">VLOOKUP(поверки!$F3013,'соответстиви ОТ типу'!$K$4:$M$344,2,FALSE())</f>
        <v>Манометр</v>
      </c>
      <c r="R3013" s="17" t="s">
        <v>46</v>
      </c>
      <c r="S3013" s="17" t="s">
        <v>6483</v>
      </c>
      <c r="T3013" s="17" t="n">
        <v>9</v>
      </c>
      <c r="U3013" s="19" t="n">
        <f aca="false">VLOOKUP(поверки!$T3013,'Акты п-п'!$C$5:$I$57,2,FALSE())</f>
        <v>45775</v>
      </c>
      <c r="V3013" s="19" t="n">
        <f aca="false">VLOOKUP(поверки!$T3013,'Акты п-п'!$C$5:$I$57,3,FALSE())</f>
        <v>45777</v>
      </c>
      <c r="W3013" s="17" t="str">
        <f aca="false">VLOOKUP(поверки!$T3013,'Акты п-п'!$C$5:$I$57,5,FALSE())</f>
        <v>Запевахин Т.Е.</v>
      </c>
      <c r="X3013" s="17" t="n">
        <f aca="false">поверки!$G3013-поверки!$U3013</f>
        <v>0</v>
      </c>
      <c r="Y3013" s="17" t="n">
        <f aca="false">поверки!$V3013-поверки!$G3013</f>
        <v>2</v>
      </c>
      <c r="Z3013" s="17" t="str">
        <f aca="false">CONCATENATE(поверки!$Q3013," ",поверки!$S3013," номер ",поверки!$H3013)</f>
        <v>Манометр ДА8008-Вуф номер 2789875</v>
      </c>
    </row>
    <row r="3014" customFormat="false" ht="17.9" hidden="true" customHeight="false" outlineLevel="0" collapsed="false">
      <c r="B3014" s="21" t="s">
        <v>6480</v>
      </c>
      <c r="C3014" s="22" t="s">
        <v>30</v>
      </c>
      <c r="D3014" s="22" t="s">
        <v>31</v>
      </c>
      <c r="E3014" s="22"/>
      <c r="F3014" s="22" t="s">
        <v>387</v>
      </c>
      <c r="G3014" s="23" t="n">
        <v>45775</v>
      </c>
      <c r="H3014" s="22" t="s">
        <v>6486</v>
      </c>
      <c r="I3014" s="22"/>
      <c r="J3014" s="22" t="s">
        <v>34</v>
      </c>
      <c r="K3014" s="22" t="s">
        <v>35</v>
      </c>
      <c r="L3014" s="24" t="s">
        <v>6487</v>
      </c>
      <c r="M3014" s="17" t="str">
        <f aca="false">IF(COUNTIF(поверки!$H$6:$H$3175,поверки!$H3014)&gt;1,"Дубликат","")</f>
        <v/>
      </c>
      <c r="N3014" s="17" t="str">
        <f aca="false">IF(COUNTIF(поверки!$L$6:$L$3175,поверки!$L3014)&gt;1,"Дубликат","")</f>
        <v/>
      </c>
      <c r="O3014" s="18" t="n">
        <v>3009</v>
      </c>
      <c r="P3014" s="17" t="str">
        <f aca="false">CONCATENATE(TEXT(MONTH(поверки!$G3014),"00"),"/",TEXT(поверки!$O3014,"000"), "/",TEXT(YEAR(поверки!$G3014)-2000,"00"))</f>
        <v>04/3009/25</v>
      </c>
      <c r="Q3014" s="17" t="str">
        <f aca="false">VLOOKUP(поверки!$F3014,'соответстиви ОТ типу'!$K$4:$M$344,2,FALSE())</f>
        <v>Манометр</v>
      </c>
      <c r="R3014" s="17" t="s">
        <v>46</v>
      </c>
      <c r="S3014" s="17" t="s">
        <v>390</v>
      </c>
      <c r="T3014" s="17" t="n">
        <v>9</v>
      </c>
      <c r="U3014" s="19" t="n">
        <f aca="false">VLOOKUP(поверки!$T3014,'Акты п-п'!$C$5:$I$57,2,FALSE())</f>
        <v>45775</v>
      </c>
      <c r="V3014" s="19" t="n">
        <f aca="false">VLOOKUP(поверки!$T3014,'Акты п-п'!$C$5:$I$57,3,FALSE())</f>
        <v>45777</v>
      </c>
      <c r="W3014" s="17" t="str">
        <f aca="false">VLOOKUP(поверки!$T3014,'Акты п-п'!$C$5:$I$57,5,FALSE())</f>
        <v>Запевахин Т.Е.</v>
      </c>
      <c r="X3014" s="17" t="n">
        <f aca="false">поверки!$G3014-поверки!$U3014</f>
        <v>0</v>
      </c>
      <c r="Y3014" s="17" t="n">
        <f aca="false">поверки!$V3014-поверки!$G3014</f>
        <v>2</v>
      </c>
      <c r="Z3014" s="17" t="str">
        <f aca="false">CONCATENATE(поверки!$Q3014," ",поверки!$S3014," номер ",поверки!$H3014)</f>
        <v>Манометр МП3-У номер 07332</v>
      </c>
    </row>
    <row r="3015" customFormat="false" ht="17.9" hidden="true" customHeight="false" outlineLevel="0" collapsed="false">
      <c r="B3015" s="21" t="s">
        <v>6480</v>
      </c>
      <c r="C3015" s="22" t="s">
        <v>30</v>
      </c>
      <c r="D3015" s="22" t="s">
        <v>31</v>
      </c>
      <c r="E3015" s="22"/>
      <c r="F3015" s="22" t="s">
        <v>387</v>
      </c>
      <c r="G3015" s="23" t="n">
        <v>45775</v>
      </c>
      <c r="H3015" s="22" t="s">
        <v>6488</v>
      </c>
      <c r="I3015" s="22"/>
      <c r="J3015" s="22" t="s">
        <v>34</v>
      </c>
      <c r="K3015" s="22" t="s">
        <v>35</v>
      </c>
      <c r="L3015" s="24" t="s">
        <v>6489</v>
      </c>
      <c r="M3015" s="17" t="str">
        <f aca="false">IF(COUNTIF(поверки!$H$6:$H$3175,поверки!$H3015)&gt;1,"Дубликат","")</f>
        <v/>
      </c>
      <c r="N3015" s="17" t="str">
        <f aca="false">IF(COUNTIF(поверки!$L$6:$L$3175,поверки!$L3015)&gt;1,"Дубликат","")</f>
        <v/>
      </c>
      <c r="O3015" s="18" t="n">
        <v>3010</v>
      </c>
      <c r="P3015" s="17" t="str">
        <f aca="false">CONCATENATE(TEXT(MONTH(поверки!$G3015),"00"),"/",TEXT(поверки!$O3015,"000"), "/",TEXT(YEAR(поверки!$G3015)-2000,"00"))</f>
        <v>04/3010/25</v>
      </c>
      <c r="Q3015" s="17" t="str">
        <f aca="false">VLOOKUP(поверки!$F3015,'соответстиви ОТ типу'!$K$4:$M$344,2,FALSE())</f>
        <v>Манометр</v>
      </c>
      <c r="R3015" s="17" t="s">
        <v>46</v>
      </c>
      <c r="S3015" s="17" t="s">
        <v>390</v>
      </c>
      <c r="T3015" s="17" t="n">
        <v>9</v>
      </c>
      <c r="U3015" s="19" t="n">
        <f aca="false">VLOOKUP(поверки!$T3015,'Акты п-п'!$C$5:$I$57,2,FALSE())</f>
        <v>45775</v>
      </c>
      <c r="V3015" s="19" t="n">
        <f aca="false">VLOOKUP(поверки!$T3015,'Акты п-п'!$C$5:$I$57,3,FALSE())</f>
        <v>45777</v>
      </c>
      <c r="W3015" s="17" t="str">
        <f aca="false">VLOOKUP(поверки!$T3015,'Акты п-п'!$C$5:$I$57,5,FALSE())</f>
        <v>Запевахин Т.Е.</v>
      </c>
      <c r="X3015" s="17" t="n">
        <f aca="false">поверки!$G3015-поверки!$U3015</f>
        <v>0</v>
      </c>
      <c r="Y3015" s="17" t="n">
        <f aca="false">поверки!$V3015-поверки!$G3015</f>
        <v>2</v>
      </c>
      <c r="Z3015" s="17" t="str">
        <f aca="false">CONCATENATE(поверки!$Q3015," ",поверки!$S3015," номер ",поверки!$H3015)</f>
        <v>Манометр МП3-У номер 07343</v>
      </c>
    </row>
    <row r="3016" customFormat="false" ht="17.9" hidden="true" customHeight="false" outlineLevel="0" collapsed="false">
      <c r="B3016" s="21" t="s">
        <v>6480</v>
      </c>
      <c r="C3016" s="22" t="s">
        <v>30</v>
      </c>
      <c r="D3016" s="22" t="s">
        <v>31</v>
      </c>
      <c r="E3016" s="22"/>
      <c r="F3016" s="22" t="s">
        <v>397</v>
      </c>
      <c r="G3016" s="23" t="n">
        <v>45775</v>
      </c>
      <c r="H3016" s="22" t="s">
        <v>6490</v>
      </c>
      <c r="I3016" s="22"/>
      <c r="J3016" s="22" t="s">
        <v>34</v>
      </c>
      <c r="K3016" s="22" t="s">
        <v>35</v>
      </c>
      <c r="L3016" s="24" t="s">
        <v>6491</v>
      </c>
      <c r="M3016" s="17" t="str">
        <f aca="false">IF(COUNTIF(поверки!$H$6:$H$3175,поверки!$H3016)&gt;1,"Дубликат","")</f>
        <v/>
      </c>
      <c r="N3016" s="17" t="str">
        <f aca="false">IF(COUNTIF(поверки!$L$6:$L$3175,поверки!$L3016)&gt;1,"Дубликат","")</f>
        <v/>
      </c>
      <c r="O3016" s="18" t="n">
        <v>3011</v>
      </c>
      <c r="P3016" s="17" t="str">
        <f aca="false">CONCATENATE(TEXT(MONTH(поверки!$G3016),"00"),"/",TEXT(поверки!$O3016,"000"), "/",TEXT(YEAR(поверки!$G3016)-2000,"00"))</f>
        <v>04/3011/25</v>
      </c>
      <c r="Q3016" s="17" t="str">
        <f aca="false">VLOOKUP(поверки!$F3016,'соответстиви ОТ типу'!$K$4:$M$344,2,FALSE())</f>
        <v>Манометр</v>
      </c>
      <c r="R3016" s="17" t="s">
        <v>46</v>
      </c>
      <c r="S3016" s="17" t="s">
        <v>6492</v>
      </c>
      <c r="T3016" s="17" t="n">
        <v>9</v>
      </c>
      <c r="U3016" s="19" t="n">
        <f aca="false">VLOOKUP(поверки!$T3016,'Акты п-п'!$C$5:$I$57,2,FALSE())</f>
        <v>45775</v>
      </c>
      <c r="V3016" s="19" t="n">
        <f aca="false">VLOOKUP(поверки!$T3016,'Акты п-п'!$C$5:$I$57,3,FALSE())</f>
        <v>45777</v>
      </c>
      <c r="W3016" s="17" t="str">
        <f aca="false">VLOOKUP(поверки!$T3016,'Акты п-п'!$C$5:$I$57,5,FALSE())</f>
        <v>Запевахин Т.Е.</v>
      </c>
      <c r="X3016" s="17" t="n">
        <f aca="false">поверки!$G3016-поверки!$U3016</f>
        <v>0</v>
      </c>
      <c r="Y3016" s="17" t="n">
        <f aca="false">поверки!$V3016-поверки!$G3016</f>
        <v>2</v>
      </c>
      <c r="Z3016" s="17" t="str">
        <f aca="false">CONCATENATE(поверки!$Q3016," ",поверки!$S3016," номер ",поверки!$H3016)</f>
        <v>Манометр ДМ4 номер 99005407088</v>
      </c>
    </row>
    <row r="3017" customFormat="false" ht="17.9" hidden="true" customHeight="false" outlineLevel="0" collapsed="false">
      <c r="B3017" s="21" t="s">
        <v>6480</v>
      </c>
      <c r="C3017" s="22" t="s">
        <v>30</v>
      </c>
      <c r="D3017" s="22" t="s">
        <v>31</v>
      </c>
      <c r="E3017" s="22"/>
      <c r="F3017" s="22" t="s">
        <v>297</v>
      </c>
      <c r="G3017" s="23" t="n">
        <v>45775</v>
      </c>
      <c r="H3017" s="22" t="s">
        <v>6493</v>
      </c>
      <c r="I3017" s="22"/>
      <c r="J3017" s="22" t="s">
        <v>34</v>
      </c>
      <c r="K3017" s="22" t="s">
        <v>35</v>
      </c>
      <c r="L3017" s="24" t="s">
        <v>6494</v>
      </c>
      <c r="M3017" s="17" t="str">
        <f aca="false">IF(COUNTIF(поверки!$H$6:$H$3175,поверки!$H3017)&gt;1,"Дубликат","")</f>
        <v/>
      </c>
      <c r="N3017" s="17" t="str">
        <f aca="false">IF(COUNTIF(поверки!$L$6:$L$3175,поверки!$L3017)&gt;1,"Дубликат","")</f>
        <v/>
      </c>
      <c r="O3017" s="18" t="n">
        <v>3012</v>
      </c>
      <c r="P3017" s="17" t="str">
        <f aca="false">CONCATENATE(TEXT(MONTH(поверки!$G3017),"00"),"/",TEXT(поверки!$O3017,"000"), "/",TEXT(YEAR(поверки!$G3017)-2000,"00"))</f>
        <v>04/3012/25</v>
      </c>
      <c r="Q3017" s="17" t="str">
        <f aca="false">VLOOKUP(поверки!$F3017,'соответстиви ОТ типу'!$K$4:$M$344,2,FALSE())</f>
        <v>Манометр</v>
      </c>
      <c r="R3017" s="17" t="s">
        <v>46</v>
      </c>
      <c r="S3017" s="17" t="s">
        <v>300</v>
      </c>
      <c r="T3017" s="17" t="n">
        <v>9</v>
      </c>
      <c r="U3017" s="19" t="n">
        <f aca="false">VLOOKUP(поверки!$T3017,'Акты п-п'!$C$5:$I$57,2,FALSE())</f>
        <v>45775</v>
      </c>
      <c r="V3017" s="19" t="n">
        <f aca="false">VLOOKUP(поверки!$T3017,'Акты п-п'!$C$5:$I$57,3,FALSE())</f>
        <v>45777</v>
      </c>
      <c r="W3017" s="17" t="str">
        <f aca="false">VLOOKUP(поверки!$T3017,'Акты п-п'!$C$5:$I$57,5,FALSE())</f>
        <v>Запевахин Т.Е.</v>
      </c>
      <c r="X3017" s="17" t="n">
        <f aca="false">поверки!$G3017-поверки!$U3017</f>
        <v>0</v>
      </c>
      <c r="Y3017" s="17" t="n">
        <f aca="false">поверки!$V3017-поверки!$G3017</f>
        <v>2</v>
      </c>
      <c r="Z3017" s="17" t="str">
        <f aca="false">CONCATENATE(поверки!$Q3017," ",поверки!$S3017," номер ",поверки!$H3017)</f>
        <v>Манометр ТМ5 номер 085662</v>
      </c>
    </row>
    <row r="3018" customFormat="false" ht="17.9" hidden="true" customHeight="false" outlineLevel="0" collapsed="false">
      <c r="B3018" s="21" t="s">
        <v>6480</v>
      </c>
      <c r="C3018" s="22" t="s">
        <v>30</v>
      </c>
      <c r="D3018" s="22" t="s">
        <v>31</v>
      </c>
      <c r="E3018" s="22"/>
      <c r="F3018" s="22" t="s">
        <v>291</v>
      </c>
      <c r="G3018" s="23" t="n">
        <v>45775</v>
      </c>
      <c r="H3018" s="22" t="s">
        <v>6495</v>
      </c>
      <c r="I3018" s="22"/>
      <c r="J3018" s="22" t="s">
        <v>34</v>
      </c>
      <c r="K3018" s="22" t="s">
        <v>35</v>
      </c>
      <c r="L3018" s="24" t="s">
        <v>6496</v>
      </c>
      <c r="M3018" s="17" t="str">
        <f aca="false">IF(COUNTIF(поверки!$H$6:$H$3175,поверки!$H3018)&gt;1,"Дубликат","")</f>
        <v/>
      </c>
      <c r="N3018" s="17" t="str">
        <f aca="false">IF(COUNTIF(поверки!$L$6:$L$3175,поверки!$L3018)&gt;1,"Дубликат","")</f>
        <v/>
      </c>
      <c r="O3018" s="18" t="n">
        <v>3013</v>
      </c>
      <c r="P3018" s="17" t="str">
        <f aca="false">CONCATENATE(TEXT(MONTH(поверки!$G3018),"00"),"/",TEXT(поверки!$O3018,"000"), "/",TEXT(YEAR(поверки!$G3018)-2000,"00"))</f>
        <v>04/3013/25</v>
      </c>
      <c r="Q3018" s="17" t="str">
        <f aca="false">VLOOKUP(поверки!$F3018,'соответстиви ОТ типу'!$K$4:$M$344,2,FALSE())</f>
        <v>Манометр</v>
      </c>
      <c r="R3018" s="17" t="s">
        <v>46</v>
      </c>
      <c r="S3018" s="17" t="s">
        <v>294</v>
      </c>
      <c r="T3018" s="17" t="n">
        <v>9</v>
      </c>
      <c r="U3018" s="19" t="n">
        <f aca="false">VLOOKUP(поверки!$T3018,'Акты п-п'!$C$5:$I$57,2,FALSE())</f>
        <v>45775</v>
      </c>
      <c r="V3018" s="19" t="n">
        <f aca="false">VLOOKUP(поверки!$T3018,'Акты п-п'!$C$5:$I$57,3,FALSE())</f>
        <v>45777</v>
      </c>
      <c r="W3018" s="17" t="str">
        <f aca="false">VLOOKUP(поверки!$T3018,'Акты п-п'!$C$5:$I$57,5,FALSE())</f>
        <v>Запевахин Т.Е.</v>
      </c>
      <c r="X3018" s="17" t="n">
        <f aca="false">поверки!$G3018-поверки!$U3018</f>
        <v>0</v>
      </c>
      <c r="Y3018" s="17" t="n">
        <f aca="false">поверки!$V3018-поверки!$G3018</f>
        <v>2</v>
      </c>
      <c r="Z3018" s="17" t="str">
        <f aca="false">CONCATENATE(поверки!$Q3018," ",поверки!$S3018," номер ",поверки!$H3018)</f>
        <v>Манометр МП3-УУ2 номер Р00655</v>
      </c>
    </row>
    <row r="3019" customFormat="false" ht="17.9" hidden="true" customHeight="false" outlineLevel="0" collapsed="false">
      <c r="B3019" s="21" t="s">
        <v>6480</v>
      </c>
      <c r="C3019" s="22" t="s">
        <v>30</v>
      </c>
      <c r="D3019" s="22" t="s">
        <v>31</v>
      </c>
      <c r="E3019" s="22"/>
      <c r="F3019" s="22" t="s">
        <v>291</v>
      </c>
      <c r="G3019" s="23" t="n">
        <v>45775</v>
      </c>
      <c r="H3019" s="22" t="s">
        <v>6497</v>
      </c>
      <c r="I3019" s="22"/>
      <c r="J3019" s="22" t="s">
        <v>34</v>
      </c>
      <c r="K3019" s="22" t="s">
        <v>35</v>
      </c>
      <c r="L3019" s="24" t="s">
        <v>6498</v>
      </c>
      <c r="M3019" s="17" t="str">
        <f aca="false">IF(COUNTIF(поверки!$H$6:$H$3175,поверки!$H3019)&gt;1,"Дубликат","")</f>
        <v/>
      </c>
      <c r="N3019" s="17" t="str">
        <f aca="false">IF(COUNTIF(поверки!$L$6:$L$3175,поверки!$L3019)&gt;1,"Дубликат","")</f>
        <v/>
      </c>
      <c r="O3019" s="18" t="n">
        <v>3014</v>
      </c>
      <c r="P3019" s="17" t="str">
        <f aca="false">CONCATENATE(TEXT(MONTH(поверки!$G3019),"00"),"/",TEXT(поверки!$O3019,"000"), "/",TEXT(YEAR(поверки!$G3019)-2000,"00"))</f>
        <v>04/3014/25</v>
      </c>
      <c r="Q3019" s="17" t="str">
        <f aca="false">VLOOKUP(поверки!$F3019,'соответстиви ОТ типу'!$K$4:$M$344,2,FALSE())</f>
        <v>Манометр</v>
      </c>
      <c r="R3019" s="17" t="s">
        <v>46</v>
      </c>
      <c r="S3019" s="17" t="s">
        <v>404</v>
      </c>
      <c r="T3019" s="17" t="n">
        <v>9</v>
      </c>
      <c r="U3019" s="19" t="n">
        <f aca="false">VLOOKUP(поверки!$T3019,'Акты п-п'!$C$5:$I$57,2,FALSE())</f>
        <v>45775</v>
      </c>
      <c r="V3019" s="19" t="n">
        <f aca="false">VLOOKUP(поверки!$T3019,'Акты п-п'!$C$5:$I$57,3,FALSE())</f>
        <v>45777</v>
      </c>
      <c r="W3019" s="17" t="str">
        <f aca="false">VLOOKUP(поверки!$T3019,'Акты п-п'!$C$5:$I$57,5,FALSE())</f>
        <v>Запевахин Т.Е.</v>
      </c>
      <c r="X3019" s="17" t="n">
        <f aca="false">поверки!$G3019-поверки!$U3019</f>
        <v>0</v>
      </c>
      <c r="Y3019" s="17" t="n">
        <f aca="false">поверки!$V3019-поверки!$G3019</f>
        <v>2</v>
      </c>
      <c r="Z3019" s="17" t="str">
        <f aca="false">CONCATENATE(поверки!$Q3019," ",поверки!$S3019," номер ",поверки!$H3019)</f>
        <v>Манометр МП4-УУ2 номер Р01243</v>
      </c>
    </row>
    <row r="3020" customFormat="false" ht="17.9" hidden="true" customHeight="false" outlineLevel="0" collapsed="false">
      <c r="B3020" s="21" t="s">
        <v>6480</v>
      </c>
      <c r="C3020" s="22" t="s">
        <v>30</v>
      </c>
      <c r="D3020" s="22" t="s">
        <v>31</v>
      </c>
      <c r="E3020" s="22"/>
      <c r="F3020" s="22" t="s">
        <v>291</v>
      </c>
      <c r="G3020" s="23" t="n">
        <v>45775</v>
      </c>
      <c r="H3020" s="22" t="s">
        <v>6499</v>
      </c>
      <c r="I3020" s="22"/>
      <c r="J3020" s="22" t="s">
        <v>34</v>
      </c>
      <c r="K3020" s="22" t="s">
        <v>35</v>
      </c>
      <c r="L3020" s="24" t="s">
        <v>6500</v>
      </c>
      <c r="M3020" s="17" t="str">
        <f aca="false">IF(COUNTIF(поверки!$H$6:$H$3175,поверки!$H3020)&gt;1,"Дубликат","")</f>
        <v/>
      </c>
      <c r="N3020" s="17" t="str">
        <f aca="false">IF(COUNTIF(поверки!$L$6:$L$3175,поверки!$L3020)&gt;1,"Дубликат","")</f>
        <v/>
      </c>
      <c r="O3020" s="18" t="n">
        <v>3015</v>
      </c>
      <c r="P3020" s="17" t="str">
        <f aca="false">CONCATENATE(TEXT(MONTH(поверки!$G3020),"00"),"/",TEXT(поверки!$O3020,"000"), "/",TEXT(YEAR(поверки!$G3020)-2000,"00"))</f>
        <v>04/3015/25</v>
      </c>
      <c r="Q3020" s="17" t="str">
        <f aca="false">VLOOKUP(поверки!$F3020,'соответстиви ОТ типу'!$K$4:$M$344,2,FALSE())</f>
        <v>Манометр</v>
      </c>
      <c r="R3020" s="17" t="s">
        <v>46</v>
      </c>
      <c r="S3020" s="17" t="s">
        <v>404</v>
      </c>
      <c r="T3020" s="17" t="n">
        <v>9</v>
      </c>
      <c r="U3020" s="19" t="n">
        <f aca="false">VLOOKUP(поверки!$T3020,'Акты п-п'!$C$5:$I$57,2,FALSE())</f>
        <v>45775</v>
      </c>
      <c r="V3020" s="19" t="n">
        <f aca="false">VLOOKUP(поверки!$T3020,'Акты п-п'!$C$5:$I$57,3,FALSE())</f>
        <v>45777</v>
      </c>
      <c r="W3020" s="17" t="str">
        <f aca="false">VLOOKUP(поверки!$T3020,'Акты п-п'!$C$5:$I$57,5,FALSE())</f>
        <v>Запевахин Т.Е.</v>
      </c>
      <c r="X3020" s="17" t="n">
        <f aca="false">поверки!$G3020-поверки!$U3020</f>
        <v>0</v>
      </c>
      <c r="Y3020" s="17" t="n">
        <f aca="false">поверки!$V3020-поверки!$G3020</f>
        <v>2</v>
      </c>
      <c r="Z3020" s="17" t="str">
        <f aca="false">CONCATENATE(поверки!$Q3020," ",поверки!$S3020," номер ",поверки!$H3020)</f>
        <v>Манометр МП4-УУ2 номер Р00613</v>
      </c>
    </row>
    <row r="3021" customFormat="false" ht="17.9" hidden="true" customHeight="false" outlineLevel="0" collapsed="false">
      <c r="B3021" s="21" t="s">
        <v>6480</v>
      </c>
      <c r="C3021" s="22" t="s">
        <v>30</v>
      </c>
      <c r="D3021" s="22" t="s">
        <v>31</v>
      </c>
      <c r="E3021" s="22"/>
      <c r="F3021" s="22" t="s">
        <v>291</v>
      </c>
      <c r="G3021" s="23" t="n">
        <v>45775</v>
      </c>
      <c r="H3021" s="22" t="s">
        <v>6501</v>
      </c>
      <c r="I3021" s="22"/>
      <c r="J3021" s="22" t="s">
        <v>34</v>
      </c>
      <c r="K3021" s="22" t="s">
        <v>35</v>
      </c>
      <c r="L3021" s="24" t="s">
        <v>6502</v>
      </c>
      <c r="M3021" s="17" t="str">
        <f aca="false">IF(COUNTIF(поверки!$H$6:$H$3175,поверки!$H3021)&gt;1,"Дубликат","")</f>
        <v/>
      </c>
      <c r="N3021" s="17" t="str">
        <f aca="false">IF(COUNTIF(поверки!$L$6:$L$3175,поверки!$L3021)&gt;1,"Дубликат","")</f>
        <v/>
      </c>
      <c r="O3021" s="18" t="n">
        <v>3016</v>
      </c>
      <c r="P3021" s="17" t="str">
        <f aca="false">CONCATENATE(TEXT(MONTH(поверки!$G3021),"00"),"/",TEXT(поверки!$O3021,"000"), "/",TEXT(YEAR(поверки!$G3021)-2000,"00"))</f>
        <v>04/3016/25</v>
      </c>
      <c r="Q3021" s="17" t="str">
        <f aca="false">VLOOKUP(поверки!$F3021,'соответстиви ОТ типу'!$K$4:$M$344,2,FALSE())</f>
        <v>Манометр</v>
      </c>
      <c r="R3021" s="17" t="s">
        <v>46</v>
      </c>
      <c r="S3021" s="17" t="s">
        <v>404</v>
      </c>
      <c r="T3021" s="17" t="n">
        <v>9</v>
      </c>
      <c r="U3021" s="19" t="n">
        <f aca="false">VLOOKUP(поверки!$T3021,'Акты п-п'!$C$5:$I$57,2,FALSE())</f>
        <v>45775</v>
      </c>
      <c r="V3021" s="19" t="n">
        <f aca="false">VLOOKUP(поверки!$T3021,'Акты п-п'!$C$5:$I$57,3,FALSE())</f>
        <v>45777</v>
      </c>
      <c r="W3021" s="17" t="str">
        <f aca="false">VLOOKUP(поверки!$T3021,'Акты п-п'!$C$5:$I$57,5,FALSE())</f>
        <v>Запевахин Т.Е.</v>
      </c>
      <c r="X3021" s="17" t="n">
        <f aca="false">поверки!$G3021-поверки!$U3021</f>
        <v>0</v>
      </c>
      <c r="Y3021" s="17" t="n">
        <f aca="false">поверки!$V3021-поверки!$G3021</f>
        <v>2</v>
      </c>
      <c r="Z3021" s="17" t="str">
        <f aca="false">CONCATENATE(поверки!$Q3021," ",поверки!$S3021," номер ",поверки!$H3021)</f>
        <v>Манометр МП4-УУ2 номер Р00315</v>
      </c>
    </row>
    <row r="3022" customFormat="false" ht="17.9" hidden="true" customHeight="false" outlineLevel="0" collapsed="false">
      <c r="B3022" s="21" t="s">
        <v>6480</v>
      </c>
      <c r="C3022" s="22" t="s">
        <v>30</v>
      </c>
      <c r="D3022" s="22" t="s">
        <v>31</v>
      </c>
      <c r="E3022" s="22"/>
      <c r="F3022" s="22" t="s">
        <v>307</v>
      </c>
      <c r="G3022" s="23" t="n">
        <v>45775</v>
      </c>
      <c r="H3022" s="22" t="s">
        <v>6503</v>
      </c>
      <c r="I3022" s="22"/>
      <c r="J3022" s="22" t="s">
        <v>34</v>
      </c>
      <c r="K3022" s="22" t="s">
        <v>35</v>
      </c>
      <c r="L3022" s="24" t="s">
        <v>6504</v>
      </c>
      <c r="M3022" s="17" t="str">
        <f aca="false">IF(COUNTIF(поверки!$H$6:$H$3175,поверки!$H3022)&gt;1,"Дубликат","")</f>
        <v/>
      </c>
      <c r="N3022" s="17" t="str">
        <f aca="false">IF(COUNTIF(поверки!$L$6:$L$3175,поверки!$L3022)&gt;1,"Дубликат","")</f>
        <v/>
      </c>
      <c r="O3022" s="18" t="n">
        <v>3017</v>
      </c>
      <c r="P3022" s="17" t="str">
        <f aca="false">CONCATENATE(TEXT(MONTH(поверки!$G3022),"00"),"/",TEXT(поверки!$O3022,"000"), "/",TEXT(YEAR(поверки!$G3022)-2000,"00"))</f>
        <v>04/3017/25</v>
      </c>
      <c r="Q3022" s="17" t="str">
        <f aca="false">VLOOKUP(поверки!$F3022,'соответстиви ОТ типу'!$K$4:$M$344,2,FALSE())</f>
        <v>Манометр</v>
      </c>
      <c r="R3022" s="17" t="s">
        <v>46</v>
      </c>
      <c r="S3022" s="17" t="s">
        <v>6505</v>
      </c>
      <c r="T3022" s="17" t="n">
        <v>9</v>
      </c>
      <c r="U3022" s="19" t="n">
        <f aca="false">VLOOKUP(поверки!$T3022,'Акты п-п'!$C$5:$I$57,2,FALSE())</f>
        <v>45775</v>
      </c>
      <c r="V3022" s="19" t="n">
        <f aca="false">VLOOKUP(поверки!$T3022,'Акты п-п'!$C$5:$I$57,3,FALSE())</f>
        <v>45777</v>
      </c>
      <c r="W3022" s="17" t="str">
        <f aca="false">VLOOKUP(поверки!$T3022,'Акты п-п'!$C$5:$I$57,5,FALSE())</f>
        <v>Запевахин Т.Е.</v>
      </c>
      <c r="X3022" s="17" t="n">
        <f aca="false">поверки!$G3022-поверки!$U3022</f>
        <v>0</v>
      </c>
      <c r="Y3022" s="17" t="n">
        <f aca="false">поверки!$V3022-поверки!$G3022</f>
        <v>2</v>
      </c>
      <c r="Z3022" s="17" t="str">
        <f aca="false">CONCATENATE(поверки!$Q3022," ",поверки!$S3022," номер ",поверки!$H3022)</f>
        <v>Манометр ДМ 02-160-1-G номер Р00216</v>
      </c>
    </row>
    <row r="3023" customFormat="false" ht="17.9" hidden="true" customHeight="false" outlineLevel="0" collapsed="false">
      <c r="B3023" s="21" t="s">
        <v>6480</v>
      </c>
      <c r="C3023" s="22" t="s">
        <v>30</v>
      </c>
      <c r="D3023" s="22" t="s">
        <v>31</v>
      </c>
      <c r="E3023" s="22"/>
      <c r="F3023" s="22" t="s">
        <v>323</v>
      </c>
      <c r="G3023" s="23" t="n">
        <v>45775</v>
      </c>
      <c r="H3023" s="22" t="s">
        <v>6506</v>
      </c>
      <c r="I3023" s="22"/>
      <c r="J3023" s="22" t="s">
        <v>34</v>
      </c>
      <c r="K3023" s="22" t="s">
        <v>35</v>
      </c>
      <c r="L3023" s="24" t="s">
        <v>6507</v>
      </c>
      <c r="M3023" s="17" t="str">
        <f aca="false">IF(COUNTIF(поверки!$H$6:$H$3175,поверки!$H3023)&gt;1,"Дубликат","")</f>
        <v/>
      </c>
      <c r="N3023" s="17" t="str">
        <f aca="false">IF(COUNTIF(поверки!$L$6:$L$3175,поверки!$L3023)&gt;1,"Дубликат","")</f>
        <v/>
      </c>
      <c r="O3023" s="18" t="n">
        <v>3018</v>
      </c>
      <c r="P3023" s="17" t="str">
        <f aca="false">CONCATENATE(TEXT(MONTH(поверки!$G3023),"00"),"/",TEXT(поверки!$O3023,"000"), "/",TEXT(YEAR(поверки!$G3023)-2000,"00"))</f>
        <v>04/3018/25</v>
      </c>
      <c r="Q3023" s="17" t="str">
        <f aca="false">VLOOKUP(поверки!$F3023,'соответстиви ОТ типу'!$K$4:$M$344,2,FALSE())</f>
        <v>Манометр</v>
      </c>
      <c r="R3023" s="17" t="s">
        <v>46</v>
      </c>
      <c r="S3023" s="17" t="s">
        <v>763</v>
      </c>
      <c r="T3023" s="17" t="n">
        <v>9</v>
      </c>
      <c r="U3023" s="19" t="n">
        <f aca="false">VLOOKUP(поверки!$T3023,'Акты п-п'!$C$5:$I$57,2,FALSE())</f>
        <v>45775</v>
      </c>
      <c r="V3023" s="19" t="n">
        <f aca="false">VLOOKUP(поверки!$T3023,'Акты п-п'!$C$5:$I$57,3,FALSE())</f>
        <v>45777</v>
      </c>
      <c r="W3023" s="17" t="str">
        <f aca="false">VLOOKUP(поверки!$T3023,'Акты п-п'!$C$5:$I$57,5,FALSE())</f>
        <v>Запевахин Т.Е.</v>
      </c>
      <c r="X3023" s="17" t="n">
        <f aca="false">поверки!$G3023-поверки!$U3023</f>
        <v>0</v>
      </c>
      <c r="Y3023" s="17" t="n">
        <f aca="false">поверки!$V3023-поверки!$G3023</f>
        <v>2</v>
      </c>
      <c r="Z3023" s="17" t="str">
        <f aca="false">CONCATENATE(поверки!$Q3023," ",поверки!$S3023," номер ",поверки!$H3023)</f>
        <v>Манометр 232.50.160 номер 00834</v>
      </c>
    </row>
    <row r="3024" customFormat="false" ht="17.9" hidden="true" customHeight="false" outlineLevel="0" collapsed="false">
      <c r="B3024" s="21" t="s">
        <v>6480</v>
      </c>
      <c r="C3024" s="22" t="s">
        <v>30</v>
      </c>
      <c r="D3024" s="22" t="s">
        <v>31</v>
      </c>
      <c r="E3024" s="22"/>
      <c r="F3024" s="22" t="s">
        <v>323</v>
      </c>
      <c r="G3024" s="23" t="n">
        <v>45775</v>
      </c>
      <c r="H3024" s="22" t="s">
        <v>6508</v>
      </c>
      <c r="I3024" s="22"/>
      <c r="J3024" s="22" t="s">
        <v>34</v>
      </c>
      <c r="K3024" s="22" t="s">
        <v>35</v>
      </c>
      <c r="L3024" s="24" t="s">
        <v>6509</v>
      </c>
      <c r="M3024" s="17" t="str">
        <f aca="false">IF(COUNTIF(поверки!$H$6:$H$3175,поверки!$H3024)&gt;1,"Дубликат","")</f>
        <v/>
      </c>
      <c r="N3024" s="17" t="str">
        <f aca="false">IF(COUNTIF(поверки!$L$6:$L$3175,поверки!$L3024)&gt;1,"Дубликат","")</f>
        <v/>
      </c>
      <c r="O3024" s="18" t="n">
        <v>3019</v>
      </c>
      <c r="P3024" s="17" t="str">
        <f aca="false">CONCATENATE(TEXT(MONTH(поверки!$G3024),"00"),"/",TEXT(поверки!$O3024,"000"), "/",TEXT(YEAR(поверки!$G3024)-2000,"00"))</f>
        <v>04/3019/25</v>
      </c>
      <c r="Q3024" s="17" t="str">
        <f aca="false">VLOOKUP(поверки!$F3024,'соответстиви ОТ типу'!$K$4:$M$344,2,FALSE())</f>
        <v>Манометр</v>
      </c>
      <c r="R3024" s="17" t="s">
        <v>46</v>
      </c>
      <c r="S3024" s="17" t="s">
        <v>763</v>
      </c>
      <c r="T3024" s="17" t="n">
        <v>9</v>
      </c>
      <c r="U3024" s="19" t="n">
        <f aca="false">VLOOKUP(поверки!$T3024,'Акты п-п'!$C$5:$I$57,2,FALSE())</f>
        <v>45775</v>
      </c>
      <c r="V3024" s="19" t="n">
        <f aca="false">VLOOKUP(поверки!$T3024,'Акты п-п'!$C$5:$I$57,3,FALSE())</f>
        <v>45777</v>
      </c>
      <c r="W3024" s="17" t="str">
        <f aca="false">VLOOKUP(поверки!$T3024,'Акты п-п'!$C$5:$I$57,5,FALSE())</f>
        <v>Запевахин Т.Е.</v>
      </c>
      <c r="X3024" s="17" t="n">
        <f aca="false">поверки!$G3024-поверки!$U3024</f>
        <v>0</v>
      </c>
      <c r="Y3024" s="17" t="n">
        <f aca="false">поверки!$V3024-поверки!$G3024</f>
        <v>2</v>
      </c>
      <c r="Z3024" s="17" t="str">
        <f aca="false">CONCATENATE(поверки!$Q3024," ",поверки!$S3024," номер ",поверки!$H3024)</f>
        <v>Манометр 232.50.160 номер 00840</v>
      </c>
    </row>
    <row r="3025" customFormat="false" ht="17.9" hidden="true" customHeight="false" outlineLevel="0" collapsed="false">
      <c r="B3025" s="21" t="s">
        <v>6480</v>
      </c>
      <c r="C3025" s="22" t="s">
        <v>30</v>
      </c>
      <c r="D3025" s="22" t="s">
        <v>31</v>
      </c>
      <c r="E3025" s="22"/>
      <c r="F3025" s="22" t="s">
        <v>323</v>
      </c>
      <c r="G3025" s="23" t="n">
        <v>45775</v>
      </c>
      <c r="H3025" s="22" t="s">
        <v>6510</v>
      </c>
      <c r="I3025" s="22"/>
      <c r="J3025" s="22" t="s">
        <v>34</v>
      </c>
      <c r="K3025" s="22" t="s">
        <v>35</v>
      </c>
      <c r="L3025" s="24" t="s">
        <v>6511</v>
      </c>
      <c r="M3025" s="17" t="str">
        <f aca="false">IF(COUNTIF(поверки!$H$6:$H$3175,поверки!$H3025)&gt;1,"Дубликат","")</f>
        <v/>
      </c>
      <c r="N3025" s="17" t="str">
        <f aca="false">IF(COUNTIF(поверки!$L$6:$L$3175,поверки!$L3025)&gt;1,"Дубликат","")</f>
        <v/>
      </c>
      <c r="O3025" s="18" t="n">
        <v>3020</v>
      </c>
      <c r="P3025" s="17" t="str">
        <f aca="false">CONCATENATE(TEXT(MONTH(поверки!$G3025),"00"),"/",TEXT(поверки!$O3025,"000"), "/",TEXT(YEAR(поверки!$G3025)-2000,"00"))</f>
        <v>04/3020/25</v>
      </c>
      <c r="Q3025" s="17" t="str">
        <f aca="false">VLOOKUP(поверки!$F3025,'соответстиви ОТ типу'!$K$4:$M$344,2,FALSE())</f>
        <v>Манометр</v>
      </c>
      <c r="R3025" s="17" t="s">
        <v>46</v>
      </c>
      <c r="S3025" s="17" t="s">
        <v>326</v>
      </c>
      <c r="T3025" s="17" t="n">
        <v>9</v>
      </c>
      <c r="U3025" s="19" t="n">
        <f aca="false">VLOOKUP(поверки!$T3025,'Акты п-п'!$C$5:$I$57,2,FALSE())</f>
        <v>45775</v>
      </c>
      <c r="V3025" s="19" t="n">
        <f aca="false">VLOOKUP(поверки!$T3025,'Акты п-п'!$C$5:$I$57,3,FALSE())</f>
        <v>45777</v>
      </c>
      <c r="W3025" s="17" t="str">
        <f aca="false">VLOOKUP(поверки!$T3025,'Акты п-п'!$C$5:$I$57,5,FALSE())</f>
        <v>Запевахин Т.Е.</v>
      </c>
      <c r="X3025" s="17" t="n">
        <f aca="false">поверки!$G3025-поверки!$U3025</f>
        <v>0</v>
      </c>
      <c r="Y3025" s="17" t="n">
        <f aca="false">поверки!$V3025-поверки!$G3025</f>
        <v>2</v>
      </c>
      <c r="Z3025" s="17" t="str">
        <f aca="false">CONCATENATE(поверки!$Q3025," ",поверки!$S3025," номер ",поверки!$H3025)</f>
        <v>Манометр 233.50.160 номер 00918</v>
      </c>
    </row>
    <row r="3026" customFormat="false" ht="17.9" hidden="true" customHeight="false" outlineLevel="0" collapsed="false">
      <c r="B3026" s="21" t="s">
        <v>6480</v>
      </c>
      <c r="C3026" s="22" t="s">
        <v>30</v>
      </c>
      <c r="D3026" s="22" t="s">
        <v>31</v>
      </c>
      <c r="E3026" s="22"/>
      <c r="F3026" s="22" t="s">
        <v>428</v>
      </c>
      <c r="G3026" s="23" t="n">
        <v>45775</v>
      </c>
      <c r="H3026" s="22" t="s">
        <v>6512</v>
      </c>
      <c r="I3026" s="22"/>
      <c r="J3026" s="22" t="s">
        <v>34</v>
      </c>
      <c r="K3026" s="22" t="s">
        <v>35</v>
      </c>
      <c r="L3026" s="24" t="s">
        <v>6513</v>
      </c>
      <c r="M3026" s="17" t="str">
        <f aca="false">IF(COUNTIF(поверки!$H$6:$H$3175,поверки!$H3026)&gt;1,"Дубликат","")</f>
        <v/>
      </c>
      <c r="N3026" s="17" t="str">
        <f aca="false">IF(COUNTIF(поверки!$L$6:$L$3175,поверки!$L3026)&gt;1,"Дубликат","")</f>
        <v/>
      </c>
      <c r="O3026" s="18" t="n">
        <v>3021</v>
      </c>
      <c r="P3026" s="17" t="str">
        <f aca="false">CONCATENATE(TEXT(MONTH(поверки!$G3026),"00"),"/",TEXT(поверки!$O3026,"000"), "/",TEXT(YEAR(поверки!$G3026)-2000,"00"))</f>
        <v>04/3021/25</v>
      </c>
      <c r="Q3026" s="17" t="str">
        <f aca="false">VLOOKUP(поверки!$F3026,'соответстиви ОТ типу'!$K$4:$M$344,2,FALSE())</f>
        <v>Манометр</v>
      </c>
      <c r="R3026" s="17" t="s">
        <v>46</v>
      </c>
      <c r="S3026" s="17" t="s">
        <v>404</v>
      </c>
      <c r="T3026" s="17" t="n">
        <v>9</v>
      </c>
      <c r="U3026" s="19" t="n">
        <f aca="false">VLOOKUP(поверки!$T3026,'Акты п-п'!$C$5:$I$57,2,FALSE())</f>
        <v>45775</v>
      </c>
      <c r="V3026" s="19" t="n">
        <f aca="false">VLOOKUP(поверки!$T3026,'Акты п-п'!$C$5:$I$57,3,FALSE())</f>
        <v>45777</v>
      </c>
      <c r="W3026" s="17" t="str">
        <f aca="false">VLOOKUP(поверки!$T3026,'Акты п-п'!$C$5:$I$57,5,FALSE())</f>
        <v>Запевахин Т.Е.</v>
      </c>
      <c r="X3026" s="17" t="n">
        <f aca="false">поверки!$G3026-поверки!$U3026</f>
        <v>0</v>
      </c>
      <c r="Y3026" s="17" t="n">
        <f aca="false">поверки!$V3026-поверки!$G3026</f>
        <v>2</v>
      </c>
      <c r="Z3026" s="17" t="str">
        <f aca="false">CONCATENATE(поверки!$Q3026," ",поверки!$S3026," номер ",поверки!$H3026)</f>
        <v>Манометр МП4-УУ2 номер 00924</v>
      </c>
    </row>
    <row r="3027" customFormat="false" ht="17.9" hidden="true" customHeight="false" outlineLevel="0" collapsed="false">
      <c r="B3027" s="21" t="s">
        <v>6480</v>
      </c>
      <c r="C3027" s="22" t="s">
        <v>30</v>
      </c>
      <c r="D3027" s="22" t="s">
        <v>31</v>
      </c>
      <c r="E3027" s="22"/>
      <c r="F3027" s="22" t="s">
        <v>323</v>
      </c>
      <c r="G3027" s="23" t="n">
        <v>45775</v>
      </c>
      <c r="H3027" s="22" t="s">
        <v>6514</v>
      </c>
      <c r="I3027" s="22"/>
      <c r="J3027" s="22" t="s">
        <v>34</v>
      </c>
      <c r="K3027" s="22" t="s">
        <v>35</v>
      </c>
      <c r="L3027" s="24" t="s">
        <v>6515</v>
      </c>
      <c r="M3027" s="17" t="str">
        <f aca="false">IF(COUNTIF(поверки!$H$6:$H$3175,поверки!$H3027)&gt;1,"Дубликат","")</f>
        <v/>
      </c>
      <c r="N3027" s="17" t="str">
        <f aca="false">IF(COUNTIF(поверки!$L$6:$L$3175,поверки!$L3027)&gt;1,"Дубликат","")</f>
        <v/>
      </c>
      <c r="O3027" s="18" t="n">
        <v>3022</v>
      </c>
      <c r="P3027" s="17" t="str">
        <f aca="false">CONCATENATE(TEXT(MONTH(поверки!$G3027),"00"),"/",TEXT(поверки!$O3027,"000"), "/",TEXT(YEAR(поверки!$G3027)-2000,"00"))</f>
        <v>04/3022/25</v>
      </c>
      <c r="Q3027" s="17" t="str">
        <f aca="false">VLOOKUP(поверки!$F3027,'соответстиви ОТ типу'!$K$4:$M$344,2,FALSE())</f>
        <v>Манометр</v>
      </c>
      <c r="R3027" s="17" t="s">
        <v>46</v>
      </c>
      <c r="S3027" s="17" t="s">
        <v>763</v>
      </c>
      <c r="T3027" s="17" t="n">
        <v>9</v>
      </c>
      <c r="U3027" s="19" t="n">
        <f aca="false">VLOOKUP(поверки!$T3027,'Акты п-п'!$C$5:$I$57,2,FALSE())</f>
        <v>45775</v>
      </c>
      <c r="V3027" s="19" t="n">
        <f aca="false">VLOOKUP(поверки!$T3027,'Акты п-п'!$C$5:$I$57,3,FALSE())</f>
        <v>45777</v>
      </c>
      <c r="W3027" s="17" t="str">
        <f aca="false">VLOOKUP(поверки!$T3027,'Акты п-п'!$C$5:$I$57,5,FALSE())</f>
        <v>Запевахин Т.Е.</v>
      </c>
      <c r="X3027" s="17" t="n">
        <f aca="false">поверки!$G3027-поверки!$U3027</f>
        <v>0</v>
      </c>
      <c r="Y3027" s="17" t="n">
        <f aca="false">поверки!$V3027-поверки!$G3027</f>
        <v>2</v>
      </c>
      <c r="Z3027" s="17" t="str">
        <f aca="false">CONCATENATE(поверки!$Q3027," ",поверки!$S3027," номер ",поверки!$H3027)</f>
        <v>Манометр 232.50.160 номер 00933</v>
      </c>
    </row>
    <row r="3028" customFormat="false" ht="17.9" hidden="true" customHeight="false" outlineLevel="0" collapsed="false">
      <c r="B3028" s="21" t="s">
        <v>6480</v>
      </c>
      <c r="C3028" s="22" t="s">
        <v>30</v>
      </c>
      <c r="D3028" s="22" t="s">
        <v>31</v>
      </c>
      <c r="E3028" s="22"/>
      <c r="F3028" s="22" t="s">
        <v>297</v>
      </c>
      <c r="G3028" s="23" t="n">
        <v>45775</v>
      </c>
      <c r="H3028" s="22" t="s">
        <v>6516</v>
      </c>
      <c r="I3028" s="22"/>
      <c r="J3028" s="22" t="s">
        <v>34</v>
      </c>
      <c r="K3028" s="22" t="s">
        <v>35</v>
      </c>
      <c r="L3028" s="24" t="s">
        <v>6517</v>
      </c>
      <c r="M3028" s="17" t="str">
        <f aca="false">IF(COUNTIF(поверки!$H$6:$H$3175,поверки!$H3028)&gt;1,"Дубликат","")</f>
        <v/>
      </c>
      <c r="N3028" s="17" t="str">
        <f aca="false">IF(COUNTIF(поверки!$L$6:$L$3175,поверки!$L3028)&gt;1,"Дубликат","")</f>
        <v/>
      </c>
      <c r="O3028" s="18" t="n">
        <v>3023</v>
      </c>
      <c r="P3028" s="17" t="str">
        <f aca="false">CONCATENATE(TEXT(MONTH(поверки!$G3028),"00"),"/",TEXT(поверки!$O3028,"000"), "/",TEXT(YEAR(поверки!$G3028)-2000,"00"))</f>
        <v>04/3023/25</v>
      </c>
      <c r="Q3028" s="17" t="str">
        <f aca="false">VLOOKUP(поверки!$F3028,'соответстиви ОТ типу'!$K$4:$M$344,2,FALSE())</f>
        <v>Манометр</v>
      </c>
      <c r="R3028" s="17" t="s">
        <v>46</v>
      </c>
      <c r="S3028" s="17" t="s">
        <v>2524</v>
      </c>
      <c r="T3028" s="17" t="n">
        <v>9</v>
      </c>
      <c r="U3028" s="19" t="n">
        <f aca="false">VLOOKUP(поверки!$T3028,'Акты п-п'!$C$5:$I$57,2,FALSE())</f>
        <v>45775</v>
      </c>
      <c r="V3028" s="19" t="n">
        <f aca="false">VLOOKUP(поверки!$T3028,'Акты п-п'!$C$5:$I$57,3,FALSE())</f>
        <v>45777</v>
      </c>
      <c r="W3028" s="17" t="str">
        <f aca="false">VLOOKUP(поверки!$T3028,'Акты п-п'!$C$5:$I$57,5,FALSE())</f>
        <v>Запевахин Т.Е.</v>
      </c>
      <c r="X3028" s="17" t="n">
        <f aca="false">поверки!$G3028-поверки!$U3028</f>
        <v>0</v>
      </c>
      <c r="Y3028" s="17" t="n">
        <f aca="false">поверки!$V3028-поверки!$G3028</f>
        <v>2</v>
      </c>
      <c r="Z3028" s="17" t="str">
        <f aca="false">CONCATENATE(поверки!$Q3028," ",поверки!$S3028," номер ",поверки!$H3028)</f>
        <v>Манометр ТМ6 номер 00948</v>
      </c>
    </row>
    <row r="3029" customFormat="false" ht="17.9" hidden="true" customHeight="false" outlineLevel="0" collapsed="false">
      <c r="B3029" s="21" t="s">
        <v>6480</v>
      </c>
      <c r="C3029" s="22" t="s">
        <v>30</v>
      </c>
      <c r="D3029" s="22" t="s">
        <v>31</v>
      </c>
      <c r="E3029" s="22"/>
      <c r="F3029" s="22" t="s">
        <v>323</v>
      </c>
      <c r="G3029" s="23" t="n">
        <v>45775</v>
      </c>
      <c r="H3029" s="22" t="s">
        <v>6518</v>
      </c>
      <c r="I3029" s="22"/>
      <c r="J3029" s="22" t="s">
        <v>34</v>
      </c>
      <c r="K3029" s="22" t="s">
        <v>35</v>
      </c>
      <c r="L3029" s="24" t="s">
        <v>6519</v>
      </c>
      <c r="M3029" s="17" t="str">
        <f aca="false">IF(COUNTIF(поверки!$H$6:$H$3175,поверки!$H3029)&gt;1,"Дубликат","")</f>
        <v/>
      </c>
      <c r="N3029" s="17" t="str">
        <f aca="false">IF(COUNTIF(поверки!$L$6:$L$3175,поверки!$L3029)&gt;1,"Дубликат","")</f>
        <v/>
      </c>
      <c r="O3029" s="18" t="n">
        <v>3024</v>
      </c>
      <c r="P3029" s="17" t="str">
        <f aca="false">CONCATENATE(TEXT(MONTH(поверки!$G3029),"00"),"/",TEXT(поверки!$O3029,"000"), "/",TEXT(YEAR(поверки!$G3029)-2000,"00"))</f>
        <v>04/3024/25</v>
      </c>
      <c r="Q3029" s="17" t="str">
        <f aca="false">VLOOKUP(поверки!$F3029,'соответстиви ОТ типу'!$K$4:$M$344,2,FALSE())</f>
        <v>Манометр</v>
      </c>
      <c r="R3029" s="17" t="s">
        <v>46</v>
      </c>
      <c r="S3029" s="17" t="s">
        <v>326</v>
      </c>
      <c r="T3029" s="17" t="n">
        <v>9</v>
      </c>
      <c r="U3029" s="19" t="n">
        <f aca="false">VLOOKUP(поверки!$T3029,'Акты п-п'!$C$5:$I$57,2,FALSE())</f>
        <v>45775</v>
      </c>
      <c r="V3029" s="19" t="n">
        <f aca="false">VLOOKUP(поверки!$T3029,'Акты п-п'!$C$5:$I$57,3,FALSE())</f>
        <v>45777</v>
      </c>
      <c r="W3029" s="17" t="str">
        <f aca="false">VLOOKUP(поверки!$T3029,'Акты п-п'!$C$5:$I$57,5,FALSE())</f>
        <v>Запевахин Т.Е.</v>
      </c>
      <c r="X3029" s="17" t="n">
        <f aca="false">поверки!$G3029-поверки!$U3029</f>
        <v>0</v>
      </c>
      <c r="Y3029" s="17" t="n">
        <f aca="false">поверки!$V3029-поверки!$G3029</f>
        <v>2</v>
      </c>
      <c r="Z3029" s="17" t="str">
        <f aca="false">CONCATENATE(поверки!$Q3029," ",поверки!$S3029," номер ",поверки!$H3029)</f>
        <v>Манометр 233.50.160 номер 00961</v>
      </c>
    </row>
    <row r="3030" customFormat="false" ht="17.9" hidden="true" customHeight="false" outlineLevel="0" collapsed="false">
      <c r="B3030" s="21" t="s">
        <v>6480</v>
      </c>
      <c r="C3030" s="22" t="s">
        <v>30</v>
      </c>
      <c r="D3030" s="22" t="s">
        <v>31</v>
      </c>
      <c r="E3030" s="22"/>
      <c r="F3030" s="22" t="s">
        <v>323</v>
      </c>
      <c r="G3030" s="23" t="n">
        <v>45775</v>
      </c>
      <c r="H3030" s="22" t="s">
        <v>6520</v>
      </c>
      <c r="I3030" s="22"/>
      <c r="J3030" s="22" t="s">
        <v>34</v>
      </c>
      <c r="K3030" s="22" t="s">
        <v>35</v>
      </c>
      <c r="L3030" s="24" t="s">
        <v>6521</v>
      </c>
      <c r="M3030" s="17" t="str">
        <f aca="false">IF(COUNTIF(поверки!$H$6:$H$3175,поверки!$H3030)&gt;1,"Дубликат","")</f>
        <v/>
      </c>
      <c r="N3030" s="17" t="str">
        <f aca="false">IF(COUNTIF(поверки!$L$6:$L$3175,поверки!$L3030)&gt;1,"Дубликат","")</f>
        <v/>
      </c>
      <c r="O3030" s="18" t="n">
        <v>3025</v>
      </c>
      <c r="P3030" s="17" t="str">
        <f aca="false">CONCATENATE(TEXT(MONTH(поверки!$G3030),"00"),"/",TEXT(поверки!$O3030,"000"), "/",TEXT(YEAR(поверки!$G3030)-2000,"00"))</f>
        <v>04/3025/25</v>
      </c>
      <c r="Q3030" s="17" t="str">
        <f aca="false">VLOOKUP(поверки!$F3030,'соответстиви ОТ типу'!$K$4:$M$344,2,FALSE())</f>
        <v>Манометр</v>
      </c>
      <c r="R3030" s="17" t="s">
        <v>46</v>
      </c>
      <c r="S3030" s="17" t="s">
        <v>326</v>
      </c>
      <c r="T3030" s="17" t="n">
        <v>9</v>
      </c>
      <c r="U3030" s="19" t="n">
        <f aca="false">VLOOKUP(поверки!$T3030,'Акты п-п'!$C$5:$I$57,2,FALSE())</f>
        <v>45775</v>
      </c>
      <c r="V3030" s="19" t="n">
        <f aca="false">VLOOKUP(поверки!$T3030,'Акты п-п'!$C$5:$I$57,3,FALSE())</f>
        <v>45777</v>
      </c>
      <c r="W3030" s="17" t="str">
        <f aca="false">VLOOKUP(поверки!$T3030,'Акты п-п'!$C$5:$I$57,5,FALSE())</f>
        <v>Запевахин Т.Е.</v>
      </c>
      <c r="X3030" s="17" t="n">
        <f aca="false">поверки!$G3030-поверки!$U3030</f>
        <v>0</v>
      </c>
      <c r="Y3030" s="17" t="n">
        <f aca="false">поверки!$V3030-поверки!$G3030</f>
        <v>2</v>
      </c>
      <c r="Z3030" s="17" t="str">
        <f aca="false">CONCATENATE(поверки!$Q3030," ",поверки!$S3030," номер ",поверки!$H3030)</f>
        <v>Манометр 233.50.160 номер 00963</v>
      </c>
    </row>
    <row r="3031" customFormat="false" ht="17.9" hidden="true" customHeight="false" outlineLevel="0" collapsed="false">
      <c r="B3031" s="21" t="s">
        <v>6480</v>
      </c>
      <c r="C3031" s="22" t="s">
        <v>30</v>
      </c>
      <c r="D3031" s="22" t="s">
        <v>31</v>
      </c>
      <c r="E3031" s="22"/>
      <c r="F3031" s="22" t="s">
        <v>323</v>
      </c>
      <c r="G3031" s="23" t="n">
        <v>45775</v>
      </c>
      <c r="H3031" s="22" t="s">
        <v>6522</v>
      </c>
      <c r="I3031" s="22"/>
      <c r="J3031" s="22" t="s">
        <v>34</v>
      </c>
      <c r="K3031" s="22" t="s">
        <v>35</v>
      </c>
      <c r="L3031" s="24" t="s">
        <v>6523</v>
      </c>
      <c r="M3031" s="17" t="str">
        <f aca="false">IF(COUNTIF(поверки!$H$6:$H$3175,поверки!$H3031)&gt;1,"Дубликат","")</f>
        <v/>
      </c>
      <c r="N3031" s="17" t="str">
        <f aca="false">IF(COUNTIF(поверки!$L$6:$L$3175,поверки!$L3031)&gt;1,"Дубликат","")</f>
        <v/>
      </c>
      <c r="O3031" s="18" t="n">
        <v>3026</v>
      </c>
      <c r="P3031" s="17" t="str">
        <f aca="false">CONCATENATE(TEXT(MONTH(поверки!$G3031),"00"),"/",TEXT(поверки!$O3031,"000"), "/",TEXT(YEAR(поверки!$G3031)-2000,"00"))</f>
        <v>04/3026/25</v>
      </c>
      <c r="Q3031" s="17" t="str">
        <f aca="false">VLOOKUP(поверки!$F3031,'соответстиви ОТ типу'!$K$4:$M$344,2,FALSE())</f>
        <v>Манометр</v>
      </c>
      <c r="R3031" s="17" t="s">
        <v>46</v>
      </c>
      <c r="S3031" s="17" t="s">
        <v>782</v>
      </c>
      <c r="T3031" s="17" t="n">
        <v>9</v>
      </c>
      <c r="U3031" s="19" t="n">
        <f aca="false">VLOOKUP(поверки!$T3031,'Акты п-п'!$C$5:$I$57,2,FALSE())</f>
        <v>45775</v>
      </c>
      <c r="V3031" s="19" t="n">
        <f aca="false">VLOOKUP(поверки!$T3031,'Акты п-п'!$C$5:$I$57,3,FALSE())</f>
        <v>45777</v>
      </c>
      <c r="W3031" s="17" t="str">
        <f aca="false">VLOOKUP(поверки!$T3031,'Акты п-п'!$C$5:$I$57,5,FALSE())</f>
        <v>Запевахин Т.Е.</v>
      </c>
      <c r="X3031" s="17" t="n">
        <f aca="false">поверки!$G3031-поверки!$U3031</f>
        <v>0</v>
      </c>
      <c r="Y3031" s="17" t="n">
        <f aca="false">поверки!$V3031-поверки!$G3031</f>
        <v>2</v>
      </c>
      <c r="Z3031" s="17" t="str">
        <f aca="false">CONCATENATE(поверки!$Q3031," ",поверки!$S3031," номер ",поверки!$H3031)</f>
        <v>Манометр 232.50.100 номер 00971</v>
      </c>
    </row>
    <row r="3032" customFormat="false" ht="17.9" hidden="true" customHeight="false" outlineLevel="0" collapsed="false">
      <c r="B3032" s="21" t="s">
        <v>6480</v>
      </c>
      <c r="C3032" s="22" t="s">
        <v>30</v>
      </c>
      <c r="D3032" s="22" t="s">
        <v>31</v>
      </c>
      <c r="E3032" s="22"/>
      <c r="F3032" s="22" t="s">
        <v>323</v>
      </c>
      <c r="G3032" s="23" t="n">
        <v>45775</v>
      </c>
      <c r="H3032" s="22" t="s">
        <v>6524</v>
      </c>
      <c r="I3032" s="22"/>
      <c r="J3032" s="22" t="s">
        <v>34</v>
      </c>
      <c r="K3032" s="22" t="s">
        <v>35</v>
      </c>
      <c r="L3032" s="24" t="s">
        <v>6525</v>
      </c>
      <c r="M3032" s="17" t="str">
        <f aca="false">IF(COUNTIF(поверки!$H$6:$H$3175,поверки!$H3032)&gt;1,"Дубликат","")</f>
        <v/>
      </c>
      <c r="N3032" s="17" t="str">
        <f aca="false">IF(COUNTIF(поверки!$L$6:$L$3175,поверки!$L3032)&gt;1,"Дубликат","")</f>
        <v/>
      </c>
      <c r="O3032" s="18" t="n">
        <v>3027</v>
      </c>
      <c r="P3032" s="17" t="str">
        <f aca="false">CONCATENATE(TEXT(MONTH(поверки!$G3032),"00"),"/",TEXT(поверки!$O3032,"000"), "/",TEXT(YEAR(поверки!$G3032)-2000,"00"))</f>
        <v>04/3027/25</v>
      </c>
      <c r="Q3032" s="17" t="str">
        <f aca="false">VLOOKUP(поверки!$F3032,'соответстиви ОТ типу'!$K$4:$M$344,2,FALSE())</f>
        <v>Манометр</v>
      </c>
      <c r="R3032" s="17" t="s">
        <v>46</v>
      </c>
      <c r="S3032" s="17" t="s">
        <v>6526</v>
      </c>
      <c r="T3032" s="17" t="n">
        <v>9</v>
      </c>
      <c r="U3032" s="19" t="n">
        <f aca="false">VLOOKUP(поверки!$T3032,'Акты п-п'!$C$5:$I$57,2,FALSE())</f>
        <v>45775</v>
      </c>
      <c r="V3032" s="19" t="n">
        <f aca="false">VLOOKUP(поверки!$T3032,'Акты п-п'!$C$5:$I$57,3,FALSE())</f>
        <v>45777</v>
      </c>
      <c r="W3032" s="17" t="str">
        <f aca="false">VLOOKUP(поверки!$T3032,'Акты п-п'!$C$5:$I$57,5,FALSE())</f>
        <v>Запевахин Т.Е.</v>
      </c>
      <c r="X3032" s="17" t="n">
        <f aca="false">поверки!$G3032-поверки!$U3032</f>
        <v>0</v>
      </c>
      <c r="Y3032" s="17" t="n">
        <f aca="false">поверки!$V3032-поверки!$G3032</f>
        <v>2</v>
      </c>
      <c r="Z3032" s="17" t="str">
        <f aca="false">CONCATENATE(поверки!$Q3032," ",поверки!$S3032," номер ",поверки!$H3032)</f>
        <v>Манометр 233.30.100 номер 00982</v>
      </c>
    </row>
    <row r="3033" customFormat="false" ht="17.9" hidden="true" customHeight="false" outlineLevel="0" collapsed="false">
      <c r="B3033" s="21" t="s">
        <v>6480</v>
      </c>
      <c r="C3033" s="22" t="s">
        <v>30</v>
      </c>
      <c r="D3033" s="22" t="s">
        <v>31</v>
      </c>
      <c r="E3033" s="22"/>
      <c r="F3033" s="22" t="s">
        <v>323</v>
      </c>
      <c r="G3033" s="23" t="n">
        <v>45775</v>
      </c>
      <c r="H3033" s="22" t="s">
        <v>6527</v>
      </c>
      <c r="I3033" s="22"/>
      <c r="J3033" s="22" t="s">
        <v>34</v>
      </c>
      <c r="K3033" s="22" t="s">
        <v>35</v>
      </c>
      <c r="L3033" s="24" t="s">
        <v>6528</v>
      </c>
      <c r="M3033" s="17" t="str">
        <f aca="false">IF(COUNTIF(поверки!$H$6:$H$3175,поверки!$H3033)&gt;1,"Дубликат","")</f>
        <v/>
      </c>
      <c r="N3033" s="17" t="str">
        <f aca="false">IF(COUNTIF(поверки!$L$6:$L$3175,поверки!$L3033)&gt;1,"Дубликат","")</f>
        <v/>
      </c>
      <c r="O3033" s="18" t="n">
        <v>3028</v>
      </c>
      <c r="P3033" s="17" t="str">
        <f aca="false">CONCATENATE(TEXT(MONTH(поверки!$G3033),"00"),"/",TEXT(поверки!$O3033,"000"), "/",TEXT(YEAR(поверки!$G3033)-2000,"00"))</f>
        <v>04/3028/25</v>
      </c>
      <c r="Q3033" s="17" t="str">
        <f aca="false">VLOOKUP(поверки!$F3033,'соответстиви ОТ типу'!$K$4:$M$344,2,FALSE())</f>
        <v>Манометр</v>
      </c>
      <c r="R3033" s="17" t="s">
        <v>46</v>
      </c>
      <c r="S3033" s="17" t="s">
        <v>6526</v>
      </c>
      <c r="T3033" s="17" t="n">
        <v>9</v>
      </c>
      <c r="U3033" s="19" t="n">
        <f aca="false">VLOOKUP(поверки!$T3033,'Акты п-п'!$C$5:$I$57,2,FALSE())</f>
        <v>45775</v>
      </c>
      <c r="V3033" s="19" t="n">
        <f aca="false">VLOOKUP(поверки!$T3033,'Акты п-п'!$C$5:$I$57,3,FALSE())</f>
        <v>45777</v>
      </c>
      <c r="W3033" s="17" t="str">
        <f aca="false">VLOOKUP(поверки!$T3033,'Акты п-п'!$C$5:$I$57,5,FALSE())</f>
        <v>Запевахин Т.Е.</v>
      </c>
      <c r="X3033" s="17" t="n">
        <f aca="false">поверки!$G3033-поверки!$U3033</f>
        <v>0</v>
      </c>
      <c r="Y3033" s="17" t="n">
        <f aca="false">поверки!$V3033-поверки!$G3033</f>
        <v>2</v>
      </c>
      <c r="Z3033" s="17" t="str">
        <f aca="false">CONCATENATE(поверки!$Q3033," ",поверки!$S3033," номер ",поверки!$H3033)</f>
        <v>Манометр 233.30.100 номер 00983</v>
      </c>
    </row>
    <row r="3034" customFormat="false" ht="17.9" hidden="true" customHeight="false" outlineLevel="0" collapsed="false">
      <c r="B3034" s="21" t="s">
        <v>6480</v>
      </c>
      <c r="C3034" s="22" t="s">
        <v>30</v>
      </c>
      <c r="D3034" s="22" t="s">
        <v>31</v>
      </c>
      <c r="E3034" s="22"/>
      <c r="F3034" s="22" t="s">
        <v>317</v>
      </c>
      <c r="G3034" s="23" t="n">
        <v>45775</v>
      </c>
      <c r="H3034" s="22" t="s">
        <v>6529</v>
      </c>
      <c r="I3034" s="22"/>
      <c r="J3034" s="22" t="s">
        <v>34</v>
      </c>
      <c r="K3034" s="22" t="s">
        <v>35</v>
      </c>
      <c r="L3034" s="24" t="s">
        <v>6530</v>
      </c>
      <c r="M3034" s="17" t="str">
        <f aca="false">IF(COUNTIF(поверки!$H$6:$H$3175,поверки!$H3034)&gt;1,"Дубликат","")</f>
        <v/>
      </c>
      <c r="N3034" s="17" t="str">
        <f aca="false">IF(COUNTIF(поверки!$L$6:$L$3175,поверки!$L3034)&gt;1,"Дубликат","")</f>
        <v/>
      </c>
      <c r="O3034" s="18" t="n">
        <v>3029</v>
      </c>
      <c r="P3034" s="17" t="str">
        <f aca="false">CONCATENATE(TEXT(MONTH(поверки!$G3034),"00"),"/",TEXT(поверки!$O3034,"000"), "/",TEXT(YEAR(поверки!$G3034)-2000,"00"))</f>
        <v>04/3029/25</v>
      </c>
      <c r="Q3034" s="17" t="str">
        <f aca="false">VLOOKUP(поверки!$F3034,'соответстиви ОТ типу'!$K$4:$M$344,2,FALSE())</f>
        <v>Манометр</v>
      </c>
      <c r="R3034" s="17" t="s">
        <v>46</v>
      </c>
      <c r="S3034" s="17" t="s">
        <v>6531</v>
      </c>
      <c r="T3034" s="17" t="n">
        <v>9</v>
      </c>
      <c r="U3034" s="19" t="n">
        <f aca="false">VLOOKUP(поверки!$T3034,'Акты п-п'!$C$5:$I$57,2,FALSE())</f>
        <v>45775</v>
      </c>
      <c r="V3034" s="19" t="n">
        <f aca="false">VLOOKUP(поверки!$T3034,'Акты п-п'!$C$5:$I$57,3,FALSE())</f>
        <v>45777</v>
      </c>
      <c r="W3034" s="17" t="str">
        <f aca="false">VLOOKUP(поверки!$T3034,'Акты п-п'!$C$5:$I$57,5,FALSE())</f>
        <v>Запевахин Т.Е.</v>
      </c>
      <c r="X3034" s="17" t="n">
        <f aca="false">поверки!$G3034-поверки!$U3034</f>
        <v>0</v>
      </c>
      <c r="Y3034" s="17" t="n">
        <f aca="false">поверки!$V3034-поверки!$G3034</f>
        <v>2</v>
      </c>
      <c r="Z3034" s="17" t="str">
        <f aca="false">CONCATENATE(поверки!$Q3034," ",поверки!$S3034," номер ",поверки!$H3034)</f>
        <v>Манометр ДМ 02-100-2-G номер 00989</v>
      </c>
    </row>
    <row r="3035" customFormat="false" ht="17.9" hidden="true" customHeight="false" outlineLevel="0" collapsed="false">
      <c r="B3035" s="21" t="s">
        <v>6480</v>
      </c>
      <c r="C3035" s="22" t="s">
        <v>30</v>
      </c>
      <c r="D3035" s="22" t="s">
        <v>31</v>
      </c>
      <c r="E3035" s="22"/>
      <c r="F3035" s="22" t="s">
        <v>323</v>
      </c>
      <c r="G3035" s="23" t="n">
        <v>45775</v>
      </c>
      <c r="H3035" s="22" t="s">
        <v>6532</v>
      </c>
      <c r="I3035" s="22"/>
      <c r="J3035" s="22" t="s">
        <v>34</v>
      </c>
      <c r="K3035" s="22" t="s">
        <v>35</v>
      </c>
      <c r="L3035" s="24" t="s">
        <v>6533</v>
      </c>
      <c r="M3035" s="17" t="str">
        <f aca="false">IF(COUNTIF(поверки!$H$6:$H$3175,поверки!$H3035)&gt;1,"Дубликат","")</f>
        <v/>
      </c>
      <c r="N3035" s="17" t="str">
        <f aca="false">IF(COUNTIF(поверки!$L$6:$L$3175,поверки!$L3035)&gt;1,"Дубликат","")</f>
        <v/>
      </c>
      <c r="O3035" s="18" t="n">
        <v>3030</v>
      </c>
      <c r="P3035" s="17" t="str">
        <f aca="false">CONCATENATE(TEXT(MONTH(поверки!$G3035),"00"),"/",TEXT(поверки!$O3035,"000"), "/",TEXT(YEAR(поверки!$G3035)-2000,"00"))</f>
        <v>04/3030/25</v>
      </c>
      <c r="Q3035" s="17" t="str">
        <f aca="false">VLOOKUP(поверки!$F3035,'соответстиви ОТ типу'!$K$4:$M$344,2,FALSE())</f>
        <v>Манометр</v>
      </c>
      <c r="R3035" s="17" t="s">
        <v>46</v>
      </c>
      <c r="S3035" s="17" t="s">
        <v>782</v>
      </c>
      <c r="T3035" s="17" t="n">
        <v>9</v>
      </c>
      <c r="U3035" s="19" t="n">
        <f aca="false">VLOOKUP(поверки!$T3035,'Акты п-п'!$C$5:$I$57,2,FALSE())</f>
        <v>45775</v>
      </c>
      <c r="V3035" s="19" t="n">
        <f aca="false">VLOOKUP(поверки!$T3035,'Акты п-п'!$C$5:$I$57,3,FALSE())</f>
        <v>45777</v>
      </c>
      <c r="W3035" s="17" t="str">
        <f aca="false">VLOOKUP(поверки!$T3035,'Акты п-п'!$C$5:$I$57,5,FALSE())</f>
        <v>Запевахин Т.Е.</v>
      </c>
      <c r="X3035" s="17" t="n">
        <f aca="false">поверки!$G3035-поверки!$U3035</f>
        <v>0</v>
      </c>
      <c r="Y3035" s="17" t="n">
        <f aca="false">поверки!$V3035-поверки!$G3035</f>
        <v>2</v>
      </c>
      <c r="Z3035" s="17" t="str">
        <f aca="false">CONCATENATE(поверки!$Q3035," ",поверки!$S3035," номер ",поверки!$H3035)</f>
        <v>Манометр 232.50.100 номер 00991</v>
      </c>
    </row>
    <row r="3036" customFormat="false" ht="17.9" hidden="true" customHeight="false" outlineLevel="0" collapsed="false">
      <c r="B3036" s="21" t="s">
        <v>6480</v>
      </c>
      <c r="C3036" s="22" t="s">
        <v>30</v>
      </c>
      <c r="D3036" s="22" t="s">
        <v>31</v>
      </c>
      <c r="E3036" s="22"/>
      <c r="F3036" s="22" t="s">
        <v>323</v>
      </c>
      <c r="G3036" s="23" t="n">
        <v>45775</v>
      </c>
      <c r="H3036" s="22" t="s">
        <v>6534</v>
      </c>
      <c r="I3036" s="22"/>
      <c r="J3036" s="22" t="s">
        <v>34</v>
      </c>
      <c r="K3036" s="22" t="s">
        <v>35</v>
      </c>
      <c r="L3036" s="24" t="s">
        <v>6535</v>
      </c>
      <c r="M3036" s="17" t="str">
        <f aca="false">IF(COUNTIF(поверки!$H$6:$H$3175,поверки!$H3036)&gt;1,"Дубликат","")</f>
        <v/>
      </c>
      <c r="N3036" s="17" t="str">
        <f aca="false">IF(COUNTIF(поверки!$L$6:$L$3175,поверки!$L3036)&gt;1,"Дубликат","")</f>
        <v/>
      </c>
      <c r="O3036" s="18" t="n">
        <v>3031</v>
      </c>
      <c r="P3036" s="17" t="str">
        <f aca="false">CONCATENATE(TEXT(MONTH(поверки!$G3036),"00"),"/",TEXT(поверки!$O3036,"000"), "/",TEXT(YEAR(поверки!$G3036)-2000,"00"))</f>
        <v>04/3031/25</v>
      </c>
      <c r="Q3036" s="17" t="str">
        <f aca="false">VLOOKUP(поверки!$F3036,'соответстиви ОТ типу'!$K$4:$M$344,2,FALSE())</f>
        <v>Манометр</v>
      </c>
      <c r="R3036" s="17" t="s">
        <v>46</v>
      </c>
      <c r="S3036" s="17" t="s">
        <v>782</v>
      </c>
      <c r="T3036" s="17" t="n">
        <v>9</v>
      </c>
      <c r="U3036" s="19" t="n">
        <f aca="false">VLOOKUP(поверки!$T3036,'Акты п-п'!$C$5:$I$57,2,FALSE())</f>
        <v>45775</v>
      </c>
      <c r="V3036" s="19" t="n">
        <f aca="false">VLOOKUP(поверки!$T3036,'Акты п-п'!$C$5:$I$57,3,FALSE())</f>
        <v>45777</v>
      </c>
      <c r="W3036" s="17" t="str">
        <f aca="false">VLOOKUP(поверки!$T3036,'Акты п-п'!$C$5:$I$57,5,FALSE())</f>
        <v>Запевахин Т.Е.</v>
      </c>
      <c r="X3036" s="17" t="n">
        <f aca="false">поверки!$G3036-поверки!$U3036</f>
        <v>0</v>
      </c>
      <c r="Y3036" s="17" t="n">
        <f aca="false">поверки!$V3036-поверки!$G3036</f>
        <v>2</v>
      </c>
      <c r="Z3036" s="17" t="str">
        <f aca="false">CONCATENATE(поверки!$Q3036," ",поверки!$S3036," номер ",поверки!$H3036)</f>
        <v>Манометр 232.50.100 номер 00992</v>
      </c>
    </row>
    <row r="3037" customFormat="false" ht="17.9" hidden="true" customHeight="false" outlineLevel="0" collapsed="false">
      <c r="B3037" s="21" t="s">
        <v>6480</v>
      </c>
      <c r="C3037" s="22" t="s">
        <v>30</v>
      </c>
      <c r="D3037" s="22" t="s">
        <v>31</v>
      </c>
      <c r="E3037" s="22"/>
      <c r="F3037" s="22" t="s">
        <v>323</v>
      </c>
      <c r="G3037" s="23" t="n">
        <v>45775</v>
      </c>
      <c r="H3037" s="22" t="s">
        <v>6536</v>
      </c>
      <c r="I3037" s="22"/>
      <c r="J3037" s="22" t="s">
        <v>34</v>
      </c>
      <c r="K3037" s="22" t="s">
        <v>35</v>
      </c>
      <c r="L3037" s="24" t="s">
        <v>6537</v>
      </c>
      <c r="M3037" s="17" t="str">
        <f aca="false">IF(COUNTIF(поверки!$H$6:$H$3175,поверки!$H3037)&gt;1,"Дубликат","")</f>
        <v/>
      </c>
      <c r="N3037" s="17" t="str">
        <f aca="false">IF(COUNTIF(поверки!$L$6:$L$3175,поверки!$L3037)&gt;1,"Дубликат","")</f>
        <v/>
      </c>
      <c r="O3037" s="18" t="n">
        <v>3032</v>
      </c>
      <c r="P3037" s="17" t="str">
        <f aca="false">CONCATENATE(TEXT(MONTH(поверки!$G3037),"00"),"/",TEXT(поверки!$O3037,"000"), "/",TEXT(YEAR(поверки!$G3037)-2000,"00"))</f>
        <v>04/3032/25</v>
      </c>
      <c r="Q3037" s="17" t="str">
        <f aca="false">VLOOKUP(поверки!$F3037,'соответстиви ОТ типу'!$K$4:$M$344,2,FALSE())</f>
        <v>Манометр</v>
      </c>
      <c r="R3037" s="17" t="s">
        <v>46</v>
      </c>
      <c r="S3037" s="17" t="s">
        <v>782</v>
      </c>
      <c r="T3037" s="17" t="n">
        <v>9</v>
      </c>
      <c r="U3037" s="19" t="n">
        <f aca="false">VLOOKUP(поверки!$T3037,'Акты п-п'!$C$5:$I$57,2,FALSE())</f>
        <v>45775</v>
      </c>
      <c r="V3037" s="19" t="n">
        <f aca="false">VLOOKUP(поверки!$T3037,'Акты п-п'!$C$5:$I$57,3,FALSE())</f>
        <v>45777</v>
      </c>
      <c r="W3037" s="17" t="str">
        <f aca="false">VLOOKUP(поверки!$T3037,'Акты п-п'!$C$5:$I$57,5,FALSE())</f>
        <v>Запевахин Т.Е.</v>
      </c>
      <c r="X3037" s="17" t="n">
        <f aca="false">поверки!$G3037-поверки!$U3037</f>
        <v>0</v>
      </c>
      <c r="Y3037" s="17" t="n">
        <f aca="false">поверки!$V3037-поверки!$G3037</f>
        <v>2</v>
      </c>
      <c r="Z3037" s="17" t="str">
        <f aca="false">CONCATENATE(поверки!$Q3037," ",поверки!$S3037," номер ",поверки!$H3037)</f>
        <v>Манометр 232.50.100 номер 00993</v>
      </c>
    </row>
    <row r="3038" customFormat="false" ht="17.9" hidden="true" customHeight="false" outlineLevel="0" collapsed="false">
      <c r="B3038" s="21" t="s">
        <v>6480</v>
      </c>
      <c r="C3038" s="22" t="s">
        <v>30</v>
      </c>
      <c r="D3038" s="22" t="s">
        <v>31</v>
      </c>
      <c r="E3038" s="22"/>
      <c r="F3038" s="22" t="s">
        <v>323</v>
      </c>
      <c r="G3038" s="23" t="n">
        <v>45775</v>
      </c>
      <c r="H3038" s="22" t="s">
        <v>6538</v>
      </c>
      <c r="I3038" s="22"/>
      <c r="J3038" s="22" t="s">
        <v>34</v>
      </c>
      <c r="K3038" s="22" t="s">
        <v>35</v>
      </c>
      <c r="L3038" s="24" t="s">
        <v>6539</v>
      </c>
      <c r="M3038" s="17" t="str">
        <f aca="false">IF(COUNTIF(поверки!$H$6:$H$3175,поверки!$H3038)&gt;1,"Дубликат","")</f>
        <v/>
      </c>
      <c r="N3038" s="17" t="str">
        <f aca="false">IF(COUNTIF(поверки!$L$6:$L$3175,поверки!$L3038)&gt;1,"Дубликат","")</f>
        <v/>
      </c>
      <c r="O3038" s="18" t="n">
        <v>3033</v>
      </c>
      <c r="P3038" s="17" t="str">
        <f aca="false">CONCATENATE(TEXT(MONTH(поверки!$G3038),"00"),"/",TEXT(поверки!$O3038,"000"), "/",TEXT(YEAR(поверки!$G3038)-2000,"00"))</f>
        <v>04/3033/25</v>
      </c>
      <c r="Q3038" s="17" t="str">
        <f aca="false">VLOOKUP(поверки!$F3038,'соответстиви ОТ типу'!$K$4:$M$344,2,FALSE())</f>
        <v>Манометр</v>
      </c>
      <c r="R3038" s="17" t="s">
        <v>46</v>
      </c>
      <c r="S3038" s="17" t="s">
        <v>782</v>
      </c>
      <c r="T3038" s="17" t="n">
        <v>9</v>
      </c>
      <c r="U3038" s="19" t="n">
        <f aca="false">VLOOKUP(поверки!$T3038,'Акты п-п'!$C$5:$I$57,2,FALSE())</f>
        <v>45775</v>
      </c>
      <c r="V3038" s="19" t="n">
        <f aca="false">VLOOKUP(поверки!$T3038,'Акты п-п'!$C$5:$I$57,3,FALSE())</f>
        <v>45777</v>
      </c>
      <c r="W3038" s="17" t="str">
        <f aca="false">VLOOKUP(поверки!$T3038,'Акты п-п'!$C$5:$I$57,5,FALSE())</f>
        <v>Запевахин Т.Е.</v>
      </c>
      <c r="X3038" s="17" t="n">
        <f aca="false">поверки!$G3038-поверки!$U3038</f>
        <v>0</v>
      </c>
      <c r="Y3038" s="17" t="n">
        <f aca="false">поверки!$V3038-поверки!$G3038</f>
        <v>2</v>
      </c>
      <c r="Z3038" s="17" t="str">
        <f aca="false">CONCATENATE(поверки!$Q3038," ",поверки!$S3038," номер ",поверки!$H3038)</f>
        <v>Манометр 232.50.100 номер 00994</v>
      </c>
    </row>
    <row r="3039" customFormat="false" ht="17.9" hidden="true" customHeight="false" outlineLevel="0" collapsed="false">
      <c r="B3039" s="21" t="s">
        <v>6480</v>
      </c>
      <c r="C3039" s="22" t="s">
        <v>30</v>
      </c>
      <c r="D3039" s="22" t="s">
        <v>31</v>
      </c>
      <c r="E3039" s="22"/>
      <c r="F3039" s="22" t="s">
        <v>323</v>
      </c>
      <c r="G3039" s="23" t="n">
        <v>45775</v>
      </c>
      <c r="H3039" s="22" t="s">
        <v>6540</v>
      </c>
      <c r="I3039" s="22"/>
      <c r="J3039" s="22" t="s">
        <v>34</v>
      </c>
      <c r="K3039" s="22" t="s">
        <v>35</v>
      </c>
      <c r="L3039" s="24" t="s">
        <v>6541</v>
      </c>
      <c r="M3039" s="17" t="str">
        <f aca="false">IF(COUNTIF(поверки!$H$6:$H$3175,поверки!$H3039)&gt;1,"Дубликат","")</f>
        <v/>
      </c>
      <c r="N3039" s="17" t="str">
        <f aca="false">IF(COUNTIF(поверки!$L$6:$L$3175,поверки!$L3039)&gt;1,"Дубликат","")</f>
        <v/>
      </c>
      <c r="O3039" s="18" t="n">
        <v>3034</v>
      </c>
      <c r="P3039" s="17" t="str">
        <f aca="false">CONCATENATE(TEXT(MONTH(поверки!$G3039),"00"),"/",TEXT(поверки!$O3039,"000"), "/",TEXT(YEAR(поверки!$G3039)-2000,"00"))</f>
        <v>04/3034/25</v>
      </c>
      <c r="Q3039" s="17" t="str">
        <f aca="false">VLOOKUP(поверки!$F3039,'соответстиви ОТ типу'!$K$4:$M$344,2,FALSE())</f>
        <v>Манометр</v>
      </c>
      <c r="R3039" s="17" t="s">
        <v>46</v>
      </c>
      <c r="S3039" s="17" t="s">
        <v>815</v>
      </c>
      <c r="T3039" s="17" t="n">
        <v>9</v>
      </c>
      <c r="U3039" s="19" t="n">
        <f aca="false">VLOOKUP(поверки!$T3039,'Акты п-п'!$C$5:$I$57,2,FALSE())</f>
        <v>45775</v>
      </c>
      <c r="V3039" s="19" t="n">
        <f aca="false">VLOOKUP(поверки!$T3039,'Акты п-п'!$C$5:$I$57,3,FALSE())</f>
        <v>45777</v>
      </c>
      <c r="W3039" s="17" t="str">
        <f aca="false">VLOOKUP(поверки!$T3039,'Акты п-п'!$C$5:$I$57,5,FALSE())</f>
        <v>Запевахин Т.Е.</v>
      </c>
      <c r="X3039" s="17" t="n">
        <f aca="false">поверки!$G3039-поверки!$U3039</f>
        <v>0</v>
      </c>
      <c r="Y3039" s="17" t="n">
        <f aca="false">поверки!$V3039-поверки!$G3039</f>
        <v>2</v>
      </c>
      <c r="Z3039" s="17" t="str">
        <f aca="false">CONCATENATE(поверки!$Q3039," ",поверки!$S3039," номер ",поверки!$H3039)</f>
        <v>Манометр 233.50.100 номер 00995</v>
      </c>
    </row>
    <row r="3040" customFormat="false" ht="17.9" hidden="true" customHeight="false" outlineLevel="0" collapsed="false">
      <c r="B3040" s="21" t="s">
        <v>6480</v>
      </c>
      <c r="C3040" s="22" t="s">
        <v>30</v>
      </c>
      <c r="D3040" s="22" t="s">
        <v>31</v>
      </c>
      <c r="E3040" s="22"/>
      <c r="F3040" s="22" t="s">
        <v>323</v>
      </c>
      <c r="G3040" s="23" t="n">
        <v>45775</v>
      </c>
      <c r="H3040" s="22" t="s">
        <v>6542</v>
      </c>
      <c r="I3040" s="22"/>
      <c r="J3040" s="22" t="s">
        <v>34</v>
      </c>
      <c r="K3040" s="22" t="s">
        <v>35</v>
      </c>
      <c r="L3040" s="24" t="s">
        <v>6543</v>
      </c>
      <c r="M3040" s="17" t="str">
        <f aca="false">IF(COUNTIF(поверки!$H$6:$H$3175,поверки!$H3040)&gt;1,"Дубликат","")</f>
        <v/>
      </c>
      <c r="N3040" s="17" t="str">
        <f aca="false">IF(COUNTIF(поверки!$L$6:$L$3175,поверки!$L3040)&gt;1,"Дубликат","")</f>
        <v/>
      </c>
      <c r="O3040" s="18" t="n">
        <v>3035</v>
      </c>
      <c r="P3040" s="17" t="str">
        <f aca="false">CONCATENATE(TEXT(MONTH(поверки!$G3040),"00"),"/",TEXT(поверки!$O3040,"000"), "/",TEXT(YEAR(поверки!$G3040)-2000,"00"))</f>
        <v>04/3035/25</v>
      </c>
      <c r="Q3040" s="17" t="str">
        <f aca="false">VLOOKUP(поверки!$F3040,'соответстиви ОТ типу'!$K$4:$M$344,2,FALSE())</f>
        <v>Манометр</v>
      </c>
      <c r="R3040" s="17" t="s">
        <v>46</v>
      </c>
      <c r="S3040" s="17" t="s">
        <v>782</v>
      </c>
      <c r="T3040" s="17" t="n">
        <v>9</v>
      </c>
      <c r="U3040" s="19" t="n">
        <f aca="false">VLOOKUP(поверки!$T3040,'Акты п-п'!$C$5:$I$57,2,FALSE())</f>
        <v>45775</v>
      </c>
      <c r="V3040" s="19" t="n">
        <f aca="false">VLOOKUP(поверки!$T3040,'Акты п-п'!$C$5:$I$57,3,FALSE())</f>
        <v>45777</v>
      </c>
      <c r="W3040" s="17" t="str">
        <f aca="false">VLOOKUP(поверки!$T3040,'Акты п-п'!$C$5:$I$57,5,FALSE())</f>
        <v>Запевахин Т.Е.</v>
      </c>
      <c r="X3040" s="17" t="n">
        <f aca="false">поверки!$G3040-поверки!$U3040</f>
        <v>0</v>
      </c>
      <c r="Y3040" s="17" t="n">
        <f aca="false">поверки!$V3040-поверки!$G3040</f>
        <v>2</v>
      </c>
      <c r="Z3040" s="17" t="str">
        <f aca="false">CONCATENATE(поверки!$Q3040," ",поверки!$S3040," номер ",поверки!$H3040)</f>
        <v>Манометр 232.50.100 номер 00996</v>
      </c>
    </row>
    <row r="3041" customFormat="false" ht="17.9" hidden="true" customHeight="false" outlineLevel="0" collapsed="false">
      <c r="B3041" s="21" t="s">
        <v>6480</v>
      </c>
      <c r="C3041" s="22" t="s">
        <v>30</v>
      </c>
      <c r="D3041" s="22" t="s">
        <v>31</v>
      </c>
      <c r="E3041" s="22"/>
      <c r="F3041" s="22" t="s">
        <v>323</v>
      </c>
      <c r="G3041" s="23" t="n">
        <v>45775</v>
      </c>
      <c r="H3041" s="22" t="s">
        <v>6544</v>
      </c>
      <c r="I3041" s="22"/>
      <c r="J3041" s="22" t="s">
        <v>34</v>
      </c>
      <c r="K3041" s="22" t="s">
        <v>35</v>
      </c>
      <c r="L3041" s="24" t="s">
        <v>6545</v>
      </c>
      <c r="M3041" s="17" t="str">
        <f aca="false">IF(COUNTIF(поверки!$H$6:$H$3175,поверки!$H3041)&gt;1,"Дубликат","")</f>
        <v/>
      </c>
      <c r="N3041" s="17" t="str">
        <f aca="false">IF(COUNTIF(поверки!$L$6:$L$3175,поверки!$L3041)&gt;1,"Дубликат","")</f>
        <v/>
      </c>
      <c r="O3041" s="18" t="n">
        <v>3036</v>
      </c>
      <c r="P3041" s="17" t="str">
        <f aca="false">CONCATENATE(TEXT(MONTH(поверки!$G3041),"00"),"/",TEXT(поверки!$O3041,"000"), "/",TEXT(YEAR(поверки!$G3041)-2000,"00"))</f>
        <v>04/3036/25</v>
      </c>
      <c r="Q3041" s="17" t="str">
        <f aca="false">VLOOKUP(поверки!$F3041,'соответстиви ОТ типу'!$K$4:$M$344,2,FALSE())</f>
        <v>Манометр</v>
      </c>
      <c r="R3041" s="17" t="s">
        <v>46</v>
      </c>
      <c r="S3041" s="17" t="s">
        <v>782</v>
      </c>
      <c r="T3041" s="17" t="n">
        <v>9</v>
      </c>
      <c r="U3041" s="19" t="n">
        <f aca="false">VLOOKUP(поверки!$T3041,'Акты п-п'!$C$5:$I$57,2,FALSE())</f>
        <v>45775</v>
      </c>
      <c r="V3041" s="19" t="n">
        <f aca="false">VLOOKUP(поверки!$T3041,'Акты п-п'!$C$5:$I$57,3,FALSE())</f>
        <v>45777</v>
      </c>
      <c r="W3041" s="17" t="str">
        <f aca="false">VLOOKUP(поверки!$T3041,'Акты п-п'!$C$5:$I$57,5,FALSE())</f>
        <v>Запевахин Т.Е.</v>
      </c>
      <c r="X3041" s="17" t="n">
        <f aca="false">поверки!$G3041-поверки!$U3041</f>
        <v>0</v>
      </c>
      <c r="Y3041" s="17" t="n">
        <f aca="false">поверки!$V3041-поверки!$G3041</f>
        <v>2</v>
      </c>
      <c r="Z3041" s="17" t="str">
        <f aca="false">CONCATENATE(поверки!$Q3041," ",поверки!$S3041," номер ",поверки!$H3041)</f>
        <v>Манометр 232.50.100 номер 00997</v>
      </c>
    </row>
    <row r="3042" customFormat="false" ht="17.9" hidden="true" customHeight="false" outlineLevel="0" collapsed="false">
      <c r="B3042" s="21" t="s">
        <v>6480</v>
      </c>
      <c r="C3042" s="22" t="s">
        <v>30</v>
      </c>
      <c r="D3042" s="22" t="s">
        <v>31</v>
      </c>
      <c r="E3042" s="22"/>
      <c r="F3042" s="22" t="s">
        <v>323</v>
      </c>
      <c r="G3042" s="23" t="n">
        <v>45775</v>
      </c>
      <c r="H3042" s="22" t="s">
        <v>6546</v>
      </c>
      <c r="I3042" s="22"/>
      <c r="J3042" s="22" t="s">
        <v>34</v>
      </c>
      <c r="K3042" s="22" t="s">
        <v>35</v>
      </c>
      <c r="L3042" s="24" t="s">
        <v>6547</v>
      </c>
      <c r="M3042" s="17" t="str">
        <f aca="false">IF(COUNTIF(поверки!$H$6:$H$3175,поверки!$H3042)&gt;1,"Дубликат","")</f>
        <v/>
      </c>
      <c r="N3042" s="17" t="str">
        <f aca="false">IF(COUNTIF(поверки!$L$6:$L$3175,поверки!$L3042)&gt;1,"Дубликат","")</f>
        <v/>
      </c>
      <c r="O3042" s="18" t="n">
        <v>3037</v>
      </c>
      <c r="P3042" s="17" t="str">
        <f aca="false">CONCATENATE(TEXT(MONTH(поверки!$G3042),"00"),"/",TEXT(поверки!$O3042,"000"), "/",TEXT(YEAR(поверки!$G3042)-2000,"00"))</f>
        <v>04/3037/25</v>
      </c>
      <c r="Q3042" s="17" t="str">
        <f aca="false">VLOOKUP(поверки!$F3042,'соответстиви ОТ типу'!$K$4:$M$344,2,FALSE())</f>
        <v>Манометр</v>
      </c>
      <c r="R3042" s="17" t="s">
        <v>46</v>
      </c>
      <c r="S3042" s="17" t="s">
        <v>782</v>
      </c>
      <c r="T3042" s="17" t="n">
        <v>9</v>
      </c>
      <c r="U3042" s="19" t="n">
        <f aca="false">VLOOKUP(поверки!$T3042,'Акты п-п'!$C$5:$I$57,2,FALSE())</f>
        <v>45775</v>
      </c>
      <c r="V3042" s="19" t="n">
        <f aca="false">VLOOKUP(поверки!$T3042,'Акты п-п'!$C$5:$I$57,3,FALSE())</f>
        <v>45777</v>
      </c>
      <c r="W3042" s="17" t="str">
        <f aca="false">VLOOKUP(поверки!$T3042,'Акты п-п'!$C$5:$I$57,5,FALSE())</f>
        <v>Запевахин Т.Е.</v>
      </c>
      <c r="X3042" s="17" t="n">
        <f aca="false">поверки!$G3042-поверки!$U3042</f>
        <v>0</v>
      </c>
      <c r="Y3042" s="17" t="n">
        <f aca="false">поверки!$V3042-поверки!$G3042</f>
        <v>2</v>
      </c>
      <c r="Z3042" s="17" t="str">
        <f aca="false">CONCATENATE(поверки!$Q3042," ",поверки!$S3042," номер ",поверки!$H3042)</f>
        <v>Манометр 232.50.100 номер 00998</v>
      </c>
    </row>
    <row r="3043" customFormat="false" ht="17.9" hidden="true" customHeight="false" outlineLevel="0" collapsed="false">
      <c r="B3043" s="21" t="s">
        <v>6480</v>
      </c>
      <c r="C3043" s="22" t="s">
        <v>30</v>
      </c>
      <c r="D3043" s="22" t="s">
        <v>31</v>
      </c>
      <c r="E3043" s="22"/>
      <c r="F3043" s="22" t="s">
        <v>323</v>
      </c>
      <c r="G3043" s="23" t="n">
        <v>45775</v>
      </c>
      <c r="H3043" s="22" t="s">
        <v>6548</v>
      </c>
      <c r="I3043" s="22"/>
      <c r="J3043" s="22" t="s">
        <v>34</v>
      </c>
      <c r="K3043" s="22" t="s">
        <v>35</v>
      </c>
      <c r="L3043" s="24" t="s">
        <v>6549</v>
      </c>
      <c r="M3043" s="17" t="str">
        <f aca="false">IF(COUNTIF(поверки!$H$6:$H$3175,поверки!$H3043)&gt;1,"Дубликат","")</f>
        <v/>
      </c>
      <c r="N3043" s="17" t="str">
        <f aca="false">IF(COUNTIF(поверки!$L$6:$L$3175,поверки!$L3043)&gt;1,"Дубликат","")</f>
        <v/>
      </c>
      <c r="O3043" s="18" t="n">
        <v>3038</v>
      </c>
      <c r="P3043" s="17" t="str">
        <f aca="false">CONCATENATE(TEXT(MONTH(поверки!$G3043),"00"),"/",TEXT(поверки!$O3043,"000"), "/",TEXT(YEAR(поверки!$G3043)-2000,"00"))</f>
        <v>04/3038/25</v>
      </c>
      <c r="Q3043" s="17" t="str">
        <f aca="false">VLOOKUP(поверки!$F3043,'соответстиви ОТ типу'!$K$4:$M$344,2,FALSE())</f>
        <v>Манометр</v>
      </c>
      <c r="R3043" s="17" t="s">
        <v>46</v>
      </c>
      <c r="S3043" s="17" t="s">
        <v>782</v>
      </c>
      <c r="T3043" s="17" t="n">
        <v>9</v>
      </c>
      <c r="U3043" s="19" t="n">
        <f aca="false">VLOOKUP(поверки!$T3043,'Акты п-п'!$C$5:$I$57,2,FALSE())</f>
        <v>45775</v>
      </c>
      <c r="V3043" s="19" t="n">
        <f aca="false">VLOOKUP(поверки!$T3043,'Акты п-п'!$C$5:$I$57,3,FALSE())</f>
        <v>45777</v>
      </c>
      <c r="W3043" s="17" t="str">
        <f aca="false">VLOOKUP(поверки!$T3043,'Акты п-п'!$C$5:$I$57,5,FALSE())</f>
        <v>Запевахин Т.Е.</v>
      </c>
      <c r="X3043" s="17" t="n">
        <f aca="false">поверки!$G3043-поверки!$U3043</f>
        <v>0</v>
      </c>
      <c r="Y3043" s="17" t="n">
        <f aca="false">поверки!$V3043-поверки!$G3043</f>
        <v>2</v>
      </c>
      <c r="Z3043" s="17" t="str">
        <f aca="false">CONCATENATE(поверки!$Q3043," ",поверки!$S3043," номер ",поверки!$H3043)</f>
        <v>Манометр 232.50.100 номер 00999</v>
      </c>
    </row>
    <row r="3044" customFormat="false" ht="17.9" hidden="true" customHeight="false" outlineLevel="0" collapsed="false">
      <c r="B3044" s="21" t="s">
        <v>6480</v>
      </c>
      <c r="C3044" s="22" t="s">
        <v>30</v>
      </c>
      <c r="D3044" s="22" t="s">
        <v>31</v>
      </c>
      <c r="E3044" s="22"/>
      <c r="F3044" s="22" t="s">
        <v>323</v>
      </c>
      <c r="G3044" s="23" t="n">
        <v>45775</v>
      </c>
      <c r="H3044" s="22" t="s">
        <v>6550</v>
      </c>
      <c r="I3044" s="22"/>
      <c r="J3044" s="22" t="s">
        <v>34</v>
      </c>
      <c r="K3044" s="22" t="s">
        <v>35</v>
      </c>
      <c r="L3044" s="24" t="s">
        <v>6551</v>
      </c>
      <c r="M3044" s="17" t="str">
        <f aca="false">IF(COUNTIF(поверки!$H$6:$H$3175,поверки!$H3044)&gt;1,"Дубликат","")</f>
        <v/>
      </c>
      <c r="N3044" s="17" t="str">
        <f aca="false">IF(COUNTIF(поверки!$L$6:$L$3175,поверки!$L3044)&gt;1,"Дубликат","")</f>
        <v/>
      </c>
      <c r="O3044" s="18" t="n">
        <v>3039</v>
      </c>
      <c r="P3044" s="17" t="str">
        <f aca="false">CONCATENATE(TEXT(MONTH(поверки!$G3044),"00"),"/",TEXT(поверки!$O3044,"000"), "/",TEXT(YEAR(поверки!$G3044)-2000,"00"))</f>
        <v>04/3039/25</v>
      </c>
      <c r="Q3044" s="17" t="str">
        <f aca="false">VLOOKUP(поверки!$F3044,'соответстиви ОТ типу'!$K$4:$M$344,2,FALSE())</f>
        <v>Манометр</v>
      </c>
      <c r="R3044" s="17" t="s">
        <v>46</v>
      </c>
      <c r="S3044" s="17" t="s">
        <v>782</v>
      </c>
      <c r="T3044" s="17" t="n">
        <v>9</v>
      </c>
      <c r="U3044" s="19" t="n">
        <f aca="false">VLOOKUP(поверки!$T3044,'Акты п-п'!$C$5:$I$57,2,FALSE())</f>
        <v>45775</v>
      </c>
      <c r="V3044" s="19" t="n">
        <f aca="false">VLOOKUP(поверки!$T3044,'Акты п-п'!$C$5:$I$57,3,FALSE())</f>
        <v>45777</v>
      </c>
      <c r="W3044" s="17" t="str">
        <f aca="false">VLOOKUP(поверки!$T3044,'Акты п-п'!$C$5:$I$57,5,FALSE())</f>
        <v>Запевахин Т.Е.</v>
      </c>
      <c r="X3044" s="17" t="n">
        <f aca="false">поверки!$G3044-поверки!$U3044</f>
        <v>0</v>
      </c>
      <c r="Y3044" s="17" t="n">
        <f aca="false">поверки!$V3044-поверки!$G3044</f>
        <v>2</v>
      </c>
      <c r="Z3044" s="17" t="str">
        <f aca="false">CONCATENATE(поверки!$Q3044," ",поверки!$S3044," номер ",поверки!$H3044)</f>
        <v>Манометр 232.50.100 номер 01000</v>
      </c>
    </row>
    <row r="3045" customFormat="false" ht="17.9" hidden="true" customHeight="false" outlineLevel="0" collapsed="false">
      <c r="B3045" s="21" t="s">
        <v>6480</v>
      </c>
      <c r="C3045" s="22" t="s">
        <v>30</v>
      </c>
      <c r="D3045" s="22" t="s">
        <v>31</v>
      </c>
      <c r="E3045" s="22"/>
      <c r="F3045" s="22" t="s">
        <v>323</v>
      </c>
      <c r="G3045" s="23" t="n">
        <v>45775</v>
      </c>
      <c r="H3045" s="22" t="s">
        <v>6552</v>
      </c>
      <c r="I3045" s="22"/>
      <c r="J3045" s="22" t="s">
        <v>34</v>
      </c>
      <c r="K3045" s="22" t="s">
        <v>35</v>
      </c>
      <c r="L3045" s="24" t="s">
        <v>6553</v>
      </c>
      <c r="M3045" s="17" t="str">
        <f aca="false">IF(COUNTIF(поверки!$H$6:$H$3175,поверки!$H3045)&gt;1,"Дубликат","")</f>
        <v/>
      </c>
      <c r="N3045" s="17" t="str">
        <f aca="false">IF(COUNTIF(поверки!$L$6:$L$3175,поверки!$L3045)&gt;1,"Дубликат","")</f>
        <v/>
      </c>
      <c r="O3045" s="18" t="n">
        <v>3040</v>
      </c>
      <c r="P3045" s="17" t="str">
        <f aca="false">CONCATENATE(TEXT(MONTH(поверки!$G3045),"00"),"/",TEXT(поверки!$O3045,"000"), "/",TEXT(YEAR(поверки!$G3045)-2000,"00"))</f>
        <v>04/3040/25</v>
      </c>
      <c r="Q3045" s="17" t="str">
        <f aca="false">VLOOKUP(поверки!$F3045,'соответстиви ОТ типу'!$K$4:$M$344,2,FALSE())</f>
        <v>Манометр</v>
      </c>
      <c r="R3045" s="17" t="s">
        <v>46</v>
      </c>
      <c r="S3045" s="17" t="s">
        <v>782</v>
      </c>
      <c r="T3045" s="17" t="n">
        <v>9</v>
      </c>
      <c r="U3045" s="19" t="n">
        <f aca="false">VLOOKUP(поверки!$T3045,'Акты п-п'!$C$5:$I$57,2,FALSE())</f>
        <v>45775</v>
      </c>
      <c r="V3045" s="19" t="n">
        <f aca="false">VLOOKUP(поверки!$T3045,'Акты п-п'!$C$5:$I$57,3,FALSE())</f>
        <v>45777</v>
      </c>
      <c r="W3045" s="17" t="str">
        <f aca="false">VLOOKUP(поверки!$T3045,'Акты п-п'!$C$5:$I$57,5,FALSE())</f>
        <v>Запевахин Т.Е.</v>
      </c>
      <c r="X3045" s="17" t="n">
        <f aca="false">поверки!$G3045-поверки!$U3045</f>
        <v>0</v>
      </c>
      <c r="Y3045" s="17" t="n">
        <f aca="false">поверки!$V3045-поверки!$G3045</f>
        <v>2</v>
      </c>
      <c r="Z3045" s="17" t="str">
        <f aca="false">CONCATENATE(поверки!$Q3045," ",поверки!$S3045," номер ",поверки!$H3045)</f>
        <v>Манометр 232.50.100 номер 01002</v>
      </c>
    </row>
    <row r="3046" customFormat="false" ht="17.9" hidden="true" customHeight="false" outlineLevel="0" collapsed="false">
      <c r="B3046" s="21" t="s">
        <v>6480</v>
      </c>
      <c r="C3046" s="22" t="s">
        <v>30</v>
      </c>
      <c r="D3046" s="22" t="s">
        <v>31</v>
      </c>
      <c r="E3046" s="22"/>
      <c r="F3046" s="22" t="s">
        <v>323</v>
      </c>
      <c r="G3046" s="23" t="n">
        <v>45775</v>
      </c>
      <c r="H3046" s="22" t="s">
        <v>6554</v>
      </c>
      <c r="I3046" s="22"/>
      <c r="J3046" s="22" t="s">
        <v>34</v>
      </c>
      <c r="K3046" s="22" t="s">
        <v>35</v>
      </c>
      <c r="L3046" s="24" t="s">
        <v>6555</v>
      </c>
      <c r="M3046" s="17" t="str">
        <f aca="false">IF(COUNTIF(поверки!$H$6:$H$3175,поверки!$H3046)&gt;1,"Дубликат","")</f>
        <v/>
      </c>
      <c r="N3046" s="17" t="str">
        <f aca="false">IF(COUNTIF(поверки!$L$6:$L$3175,поверки!$L3046)&gt;1,"Дубликат","")</f>
        <v/>
      </c>
      <c r="O3046" s="18" t="n">
        <v>3041</v>
      </c>
      <c r="P3046" s="17" t="str">
        <f aca="false">CONCATENATE(TEXT(MONTH(поверки!$G3046),"00"),"/",TEXT(поверки!$O3046,"000"), "/",TEXT(YEAR(поверки!$G3046)-2000,"00"))</f>
        <v>04/3041/25</v>
      </c>
      <c r="Q3046" s="17" t="str">
        <f aca="false">VLOOKUP(поверки!$F3046,'соответстиви ОТ типу'!$K$4:$M$344,2,FALSE())</f>
        <v>Манометр</v>
      </c>
      <c r="R3046" s="17" t="s">
        <v>46</v>
      </c>
      <c r="S3046" s="17" t="s">
        <v>782</v>
      </c>
      <c r="T3046" s="17" t="n">
        <v>9</v>
      </c>
      <c r="U3046" s="19" t="n">
        <f aca="false">VLOOKUP(поверки!$T3046,'Акты п-п'!$C$5:$I$57,2,FALSE())</f>
        <v>45775</v>
      </c>
      <c r="V3046" s="19" t="n">
        <f aca="false">VLOOKUP(поверки!$T3046,'Акты п-п'!$C$5:$I$57,3,FALSE())</f>
        <v>45777</v>
      </c>
      <c r="W3046" s="17" t="str">
        <f aca="false">VLOOKUP(поверки!$T3046,'Акты п-п'!$C$5:$I$57,5,FALSE())</f>
        <v>Запевахин Т.Е.</v>
      </c>
      <c r="X3046" s="17" t="n">
        <f aca="false">поверки!$G3046-поверки!$U3046</f>
        <v>0</v>
      </c>
      <c r="Y3046" s="17" t="n">
        <f aca="false">поверки!$V3046-поверки!$G3046</f>
        <v>2</v>
      </c>
      <c r="Z3046" s="17" t="str">
        <f aca="false">CONCATENATE(поверки!$Q3046," ",поверки!$S3046," номер ",поверки!$H3046)</f>
        <v>Манометр 232.50.100 номер 01003</v>
      </c>
    </row>
    <row r="3047" customFormat="false" ht="17.9" hidden="true" customHeight="false" outlineLevel="0" collapsed="false">
      <c r="B3047" s="21" t="s">
        <v>6480</v>
      </c>
      <c r="C3047" s="22" t="s">
        <v>30</v>
      </c>
      <c r="D3047" s="22" t="s">
        <v>31</v>
      </c>
      <c r="E3047" s="22"/>
      <c r="F3047" s="22" t="s">
        <v>323</v>
      </c>
      <c r="G3047" s="23" t="n">
        <v>45775</v>
      </c>
      <c r="H3047" s="22" t="s">
        <v>6556</v>
      </c>
      <c r="I3047" s="22"/>
      <c r="J3047" s="22" t="s">
        <v>34</v>
      </c>
      <c r="K3047" s="22" t="s">
        <v>35</v>
      </c>
      <c r="L3047" s="24" t="s">
        <v>6557</v>
      </c>
      <c r="M3047" s="17" t="str">
        <f aca="false">IF(COUNTIF(поверки!$H$6:$H$3175,поверки!$H3047)&gt;1,"Дубликат","")</f>
        <v/>
      </c>
      <c r="N3047" s="17" t="str">
        <f aca="false">IF(COUNTIF(поверки!$L$6:$L$3175,поверки!$L3047)&gt;1,"Дубликат","")</f>
        <v/>
      </c>
      <c r="O3047" s="18" t="n">
        <v>3042</v>
      </c>
      <c r="P3047" s="17" t="str">
        <f aca="false">CONCATENATE(TEXT(MONTH(поверки!$G3047),"00"),"/",TEXT(поверки!$O3047,"000"), "/",TEXT(YEAR(поверки!$G3047)-2000,"00"))</f>
        <v>04/3042/25</v>
      </c>
      <c r="Q3047" s="17" t="str">
        <f aca="false">VLOOKUP(поверки!$F3047,'соответстиви ОТ типу'!$K$4:$M$344,2,FALSE())</f>
        <v>Манометр</v>
      </c>
      <c r="R3047" s="17" t="s">
        <v>46</v>
      </c>
      <c r="S3047" s="17" t="s">
        <v>782</v>
      </c>
      <c r="T3047" s="17" t="n">
        <v>9</v>
      </c>
      <c r="U3047" s="19" t="n">
        <f aca="false">VLOOKUP(поверки!$T3047,'Акты п-п'!$C$5:$I$57,2,FALSE())</f>
        <v>45775</v>
      </c>
      <c r="V3047" s="19" t="n">
        <f aca="false">VLOOKUP(поверки!$T3047,'Акты п-п'!$C$5:$I$57,3,FALSE())</f>
        <v>45777</v>
      </c>
      <c r="W3047" s="17" t="str">
        <f aca="false">VLOOKUP(поверки!$T3047,'Акты п-п'!$C$5:$I$57,5,FALSE())</f>
        <v>Запевахин Т.Е.</v>
      </c>
      <c r="X3047" s="17" t="n">
        <f aca="false">поверки!$G3047-поверки!$U3047</f>
        <v>0</v>
      </c>
      <c r="Y3047" s="17" t="n">
        <f aca="false">поверки!$V3047-поверки!$G3047</f>
        <v>2</v>
      </c>
      <c r="Z3047" s="17" t="str">
        <f aca="false">CONCATENATE(поверки!$Q3047," ",поверки!$S3047," номер ",поверки!$H3047)</f>
        <v>Манометр 232.50.100 номер 01004</v>
      </c>
    </row>
    <row r="3048" customFormat="false" ht="17.9" hidden="true" customHeight="false" outlineLevel="0" collapsed="false">
      <c r="B3048" s="21" t="s">
        <v>6480</v>
      </c>
      <c r="C3048" s="22" t="s">
        <v>30</v>
      </c>
      <c r="D3048" s="22" t="s">
        <v>31</v>
      </c>
      <c r="E3048" s="22"/>
      <c r="F3048" s="22" t="s">
        <v>323</v>
      </c>
      <c r="G3048" s="23" t="n">
        <v>45775</v>
      </c>
      <c r="H3048" s="22" t="s">
        <v>6558</v>
      </c>
      <c r="I3048" s="22"/>
      <c r="J3048" s="22" t="s">
        <v>34</v>
      </c>
      <c r="K3048" s="22" t="s">
        <v>35</v>
      </c>
      <c r="L3048" s="24" t="s">
        <v>6559</v>
      </c>
      <c r="M3048" s="17" t="str">
        <f aca="false">IF(COUNTIF(поверки!$H$6:$H$3175,поверки!$H3048)&gt;1,"Дубликат","")</f>
        <v/>
      </c>
      <c r="N3048" s="17" t="str">
        <f aca="false">IF(COUNTIF(поверки!$L$6:$L$3175,поверки!$L3048)&gt;1,"Дубликат","")</f>
        <v/>
      </c>
      <c r="O3048" s="18" t="n">
        <v>3043</v>
      </c>
      <c r="P3048" s="17" t="str">
        <f aca="false">CONCATENATE(TEXT(MONTH(поверки!$G3048),"00"),"/",TEXT(поверки!$O3048,"000"), "/",TEXT(YEAR(поверки!$G3048)-2000,"00"))</f>
        <v>04/3043/25</v>
      </c>
      <c r="Q3048" s="17" t="str">
        <f aca="false">VLOOKUP(поверки!$F3048,'соответстиви ОТ типу'!$K$4:$M$344,2,FALSE())</f>
        <v>Манометр</v>
      </c>
      <c r="R3048" s="17" t="s">
        <v>46</v>
      </c>
      <c r="S3048" s="17" t="s">
        <v>782</v>
      </c>
      <c r="T3048" s="17" t="n">
        <v>9</v>
      </c>
      <c r="U3048" s="19" t="n">
        <f aca="false">VLOOKUP(поверки!$T3048,'Акты п-п'!$C$5:$I$57,2,FALSE())</f>
        <v>45775</v>
      </c>
      <c r="V3048" s="19" t="n">
        <f aca="false">VLOOKUP(поверки!$T3048,'Акты п-п'!$C$5:$I$57,3,FALSE())</f>
        <v>45777</v>
      </c>
      <c r="W3048" s="17" t="str">
        <f aca="false">VLOOKUP(поверки!$T3048,'Акты п-п'!$C$5:$I$57,5,FALSE())</f>
        <v>Запевахин Т.Е.</v>
      </c>
      <c r="X3048" s="17" t="n">
        <f aca="false">поверки!$G3048-поверки!$U3048</f>
        <v>0</v>
      </c>
      <c r="Y3048" s="17" t="n">
        <f aca="false">поверки!$V3048-поверки!$G3048</f>
        <v>2</v>
      </c>
      <c r="Z3048" s="17" t="str">
        <f aca="false">CONCATENATE(поверки!$Q3048," ",поверки!$S3048," номер ",поверки!$H3048)</f>
        <v>Манометр 232.50.100 номер 01006</v>
      </c>
    </row>
    <row r="3049" customFormat="false" ht="17.9" hidden="true" customHeight="false" outlineLevel="0" collapsed="false">
      <c r="B3049" s="21" t="s">
        <v>6480</v>
      </c>
      <c r="C3049" s="22" t="s">
        <v>30</v>
      </c>
      <c r="D3049" s="22" t="s">
        <v>31</v>
      </c>
      <c r="E3049" s="22"/>
      <c r="F3049" s="22" t="s">
        <v>323</v>
      </c>
      <c r="G3049" s="23" t="n">
        <v>45775</v>
      </c>
      <c r="H3049" s="22" t="s">
        <v>6560</v>
      </c>
      <c r="I3049" s="22"/>
      <c r="J3049" s="22" t="s">
        <v>34</v>
      </c>
      <c r="K3049" s="22" t="s">
        <v>35</v>
      </c>
      <c r="L3049" s="24" t="s">
        <v>6561</v>
      </c>
      <c r="M3049" s="17" t="str">
        <f aca="false">IF(COUNTIF(поверки!$H$6:$H$3175,поверки!$H3049)&gt;1,"Дубликат","")</f>
        <v/>
      </c>
      <c r="N3049" s="17" t="str">
        <f aca="false">IF(COUNTIF(поверки!$L$6:$L$3175,поверки!$L3049)&gt;1,"Дубликат","")</f>
        <v/>
      </c>
      <c r="O3049" s="18" t="n">
        <v>3044</v>
      </c>
      <c r="P3049" s="17" t="str">
        <f aca="false">CONCATENATE(TEXT(MONTH(поверки!$G3049),"00"),"/",TEXT(поверки!$O3049,"000"), "/",TEXT(YEAR(поверки!$G3049)-2000,"00"))</f>
        <v>04/3044/25</v>
      </c>
      <c r="Q3049" s="17" t="str">
        <f aca="false">VLOOKUP(поверки!$F3049,'соответстиви ОТ типу'!$K$4:$M$344,2,FALSE())</f>
        <v>Манометр</v>
      </c>
      <c r="R3049" s="17" t="s">
        <v>46</v>
      </c>
      <c r="S3049" s="17" t="s">
        <v>782</v>
      </c>
      <c r="T3049" s="17" t="n">
        <v>9</v>
      </c>
      <c r="U3049" s="19" t="n">
        <f aca="false">VLOOKUP(поверки!$T3049,'Акты п-п'!$C$5:$I$57,2,FALSE())</f>
        <v>45775</v>
      </c>
      <c r="V3049" s="19" t="n">
        <f aca="false">VLOOKUP(поверки!$T3049,'Акты п-п'!$C$5:$I$57,3,FALSE())</f>
        <v>45777</v>
      </c>
      <c r="W3049" s="17" t="str">
        <f aca="false">VLOOKUP(поверки!$T3049,'Акты п-п'!$C$5:$I$57,5,FALSE())</f>
        <v>Запевахин Т.Е.</v>
      </c>
      <c r="X3049" s="17" t="n">
        <f aca="false">поверки!$G3049-поверки!$U3049</f>
        <v>0</v>
      </c>
      <c r="Y3049" s="17" t="n">
        <f aca="false">поверки!$V3049-поверки!$G3049</f>
        <v>2</v>
      </c>
      <c r="Z3049" s="17" t="str">
        <f aca="false">CONCATENATE(поверки!$Q3049," ",поверки!$S3049," номер ",поверки!$H3049)</f>
        <v>Манометр 232.50.100 номер 01007</v>
      </c>
    </row>
    <row r="3050" customFormat="false" ht="17.9" hidden="true" customHeight="false" outlineLevel="0" collapsed="false">
      <c r="B3050" s="21" t="s">
        <v>6480</v>
      </c>
      <c r="C3050" s="22" t="s">
        <v>30</v>
      </c>
      <c r="D3050" s="22" t="s">
        <v>31</v>
      </c>
      <c r="E3050" s="22"/>
      <c r="F3050" s="22" t="s">
        <v>323</v>
      </c>
      <c r="G3050" s="23" t="n">
        <v>45775</v>
      </c>
      <c r="H3050" s="22" t="s">
        <v>6562</v>
      </c>
      <c r="I3050" s="22"/>
      <c r="J3050" s="22" t="s">
        <v>34</v>
      </c>
      <c r="K3050" s="22" t="s">
        <v>35</v>
      </c>
      <c r="L3050" s="24" t="s">
        <v>6563</v>
      </c>
      <c r="M3050" s="17" t="str">
        <f aca="false">IF(COUNTIF(поверки!$H$6:$H$3175,поверки!$H3050)&gt;1,"Дубликат","")</f>
        <v/>
      </c>
      <c r="N3050" s="17" t="str">
        <f aca="false">IF(COUNTIF(поверки!$L$6:$L$3175,поверки!$L3050)&gt;1,"Дубликат","")</f>
        <v/>
      </c>
      <c r="O3050" s="18" t="n">
        <v>3045</v>
      </c>
      <c r="P3050" s="17" t="str">
        <f aca="false">CONCATENATE(TEXT(MONTH(поверки!$G3050),"00"),"/",TEXT(поверки!$O3050,"000"), "/",TEXT(YEAR(поверки!$G3050)-2000,"00"))</f>
        <v>04/3045/25</v>
      </c>
      <c r="Q3050" s="17" t="str">
        <f aca="false">VLOOKUP(поверки!$F3050,'соответстиви ОТ типу'!$K$4:$M$344,2,FALSE())</f>
        <v>Манометр</v>
      </c>
      <c r="R3050" s="17" t="s">
        <v>46</v>
      </c>
      <c r="S3050" s="17" t="s">
        <v>782</v>
      </c>
      <c r="T3050" s="17" t="n">
        <v>9</v>
      </c>
      <c r="U3050" s="19" t="n">
        <f aca="false">VLOOKUP(поверки!$T3050,'Акты п-п'!$C$5:$I$57,2,FALSE())</f>
        <v>45775</v>
      </c>
      <c r="V3050" s="19" t="n">
        <f aca="false">VLOOKUP(поверки!$T3050,'Акты п-п'!$C$5:$I$57,3,FALSE())</f>
        <v>45777</v>
      </c>
      <c r="W3050" s="17" t="str">
        <f aca="false">VLOOKUP(поверки!$T3050,'Акты п-п'!$C$5:$I$57,5,FALSE())</f>
        <v>Запевахин Т.Е.</v>
      </c>
      <c r="X3050" s="17" t="n">
        <f aca="false">поверки!$G3050-поверки!$U3050</f>
        <v>0</v>
      </c>
      <c r="Y3050" s="17" t="n">
        <f aca="false">поверки!$V3050-поверки!$G3050</f>
        <v>2</v>
      </c>
      <c r="Z3050" s="17" t="str">
        <f aca="false">CONCATENATE(поверки!$Q3050," ",поверки!$S3050," номер ",поверки!$H3050)</f>
        <v>Манометр 232.50.100 номер 01008</v>
      </c>
    </row>
    <row r="3051" customFormat="false" ht="17.9" hidden="true" customHeight="false" outlineLevel="0" collapsed="false">
      <c r="B3051" s="21" t="s">
        <v>6480</v>
      </c>
      <c r="C3051" s="22" t="s">
        <v>30</v>
      </c>
      <c r="D3051" s="22" t="s">
        <v>31</v>
      </c>
      <c r="E3051" s="22"/>
      <c r="F3051" s="22" t="s">
        <v>323</v>
      </c>
      <c r="G3051" s="23" t="n">
        <v>45775</v>
      </c>
      <c r="H3051" s="22" t="s">
        <v>6564</v>
      </c>
      <c r="I3051" s="22"/>
      <c r="J3051" s="22" t="s">
        <v>34</v>
      </c>
      <c r="K3051" s="22" t="s">
        <v>35</v>
      </c>
      <c r="L3051" s="24" t="s">
        <v>6565</v>
      </c>
      <c r="M3051" s="17" t="str">
        <f aca="false">IF(COUNTIF(поверки!$H$6:$H$3175,поверки!$H3051)&gt;1,"Дубликат","")</f>
        <v/>
      </c>
      <c r="N3051" s="17" t="str">
        <f aca="false">IF(COUNTIF(поверки!$L$6:$L$3175,поверки!$L3051)&gt;1,"Дубликат","")</f>
        <v/>
      </c>
      <c r="O3051" s="18" t="n">
        <v>3046</v>
      </c>
      <c r="P3051" s="17" t="str">
        <f aca="false">CONCATENATE(TEXT(MONTH(поверки!$G3051),"00"),"/",TEXT(поверки!$O3051,"000"), "/",TEXT(YEAR(поверки!$G3051)-2000,"00"))</f>
        <v>04/3046/25</v>
      </c>
      <c r="Q3051" s="17" t="str">
        <f aca="false">VLOOKUP(поверки!$F3051,'соответстиви ОТ типу'!$K$4:$M$344,2,FALSE())</f>
        <v>Манометр</v>
      </c>
      <c r="R3051" s="17" t="s">
        <v>46</v>
      </c>
      <c r="S3051" s="17" t="s">
        <v>763</v>
      </c>
      <c r="T3051" s="17" t="n">
        <v>9</v>
      </c>
      <c r="U3051" s="19" t="n">
        <f aca="false">VLOOKUP(поверки!$T3051,'Акты п-п'!$C$5:$I$57,2,FALSE())</f>
        <v>45775</v>
      </c>
      <c r="V3051" s="19" t="n">
        <f aca="false">VLOOKUP(поверки!$T3051,'Акты п-п'!$C$5:$I$57,3,FALSE())</f>
        <v>45777</v>
      </c>
      <c r="W3051" s="17" t="str">
        <f aca="false">VLOOKUP(поверки!$T3051,'Акты п-п'!$C$5:$I$57,5,FALSE())</f>
        <v>Запевахин Т.Е.</v>
      </c>
      <c r="X3051" s="17" t="n">
        <f aca="false">поверки!$G3051-поверки!$U3051</f>
        <v>0</v>
      </c>
      <c r="Y3051" s="17" t="n">
        <f aca="false">поверки!$V3051-поверки!$G3051</f>
        <v>2</v>
      </c>
      <c r="Z3051" s="17" t="str">
        <f aca="false">CONCATENATE(поверки!$Q3051," ",поверки!$S3051," номер ",поверки!$H3051)</f>
        <v>Манометр 232.50.160 номер 01057</v>
      </c>
    </row>
    <row r="3052" customFormat="false" ht="17.9" hidden="true" customHeight="false" outlineLevel="0" collapsed="false">
      <c r="B3052" s="21" t="s">
        <v>6480</v>
      </c>
      <c r="C3052" s="22" t="s">
        <v>30</v>
      </c>
      <c r="D3052" s="22" t="s">
        <v>31</v>
      </c>
      <c r="E3052" s="22"/>
      <c r="F3052" s="22" t="s">
        <v>323</v>
      </c>
      <c r="G3052" s="23" t="n">
        <v>45775</v>
      </c>
      <c r="H3052" s="22" t="s">
        <v>6566</v>
      </c>
      <c r="I3052" s="22"/>
      <c r="J3052" s="22" t="s">
        <v>34</v>
      </c>
      <c r="K3052" s="22" t="s">
        <v>35</v>
      </c>
      <c r="L3052" s="24" t="s">
        <v>6567</v>
      </c>
      <c r="M3052" s="17" t="str">
        <f aca="false">IF(COUNTIF(поверки!$H$6:$H$3175,поверки!$H3052)&gt;1,"Дубликат","")</f>
        <v/>
      </c>
      <c r="N3052" s="17" t="str">
        <f aca="false">IF(COUNTIF(поверки!$L$6:$L$3175,поверки!$L3052)&gt;1,"Дубликат","")</f>
        <v/>
      </c>
      <c r="O3052" s="18" t="n">
        <v>3047</v>
      </c>
      <c r="P3052" s="17" t="str">
        <f aca="false">CONCATENATE(TEXT(MONTH(поверки!$G3052),"00"),"/",TEXT(поверки!$O3052,"000"), "/",TEXT(YEAR(поверки!$G3052)-2000,"00"))</f>
        <v>04/3047/25</v>
      </c>
      <c r="Q3052" s="17" t="str">
        <f aca="false">VLOOKUP(поверки!$F3052,'соответстиви ОТ типу'!$K$4:$M$344,2,FALSE())</f>
        <v>Манометр</v>
      </c>
      <c r="R3052" s="17" t="s">
        <v>46</v>
      </c>
      <c r="S3052" s="17" t="s">
        <v>326</v>
      </c>
      <c r="T3052" s="17" t="n">
        <v>9</v>
      </c>
      <c r="U3052" s="19" t="n">
        <f aca="false">VLOOKUP(поверки!$T3052,'Акты п-п'!$C$5:$I$57,2,FALSE())</f>
        <v>45775</v>
      </c>
      <c r="V3052" s="19" t="n">
        <f aca="false">VLOOKUP(поверки!$T3052,'Акты п-п'!$C$5:$I$57,3,FALSE())</f>
        <v>45777</v>
      </c>
      <c r="W3052" s="17" t="str">
        <f aca="false">VLOOKUP(поверки!$T3052,'Акты п-п'!$C$5:$I$57,5,FALSE())</f>
        <v>Запевахин Т.Е.</v>
      </c>
      <c r="X3052" s="17" t="n">
        <f aca="false">поверки!$G3052-поверки!$U3052</f>
        <v>0</v>
      </c>
      <c r="Y3052" s="17" t="n">
        <f aca="false">поверки!$V3052-поверки!$G3052</f>
        <v>2</v>
      </c>
      <c r="Z3052" s="17" t="str">
        <f aca="false">CONCATENATE(поверки!$Q3052," ",поверки!$S3052," номер ",поверки!$H3052)</f>
        <v>Манометр 233.50.160 номер 01065</v>
      </c>
    </row>
    <row r="3053" customFormat="false" ht="17.9" hidden="true" customHeight="false" outlineLevel="0" collapsed="false">
      <c r="B3053" s="21" t="s">
        <v>6480</v>
      </c>
      <c r="C3053" s="22" t="s">
        <v>30</v>
      </c>
      <c r="D3053" s="22" t="s">
        <v>31</v>
      </c>
      <c r="E3053" s="22"/>
      <c r="F3053" s="22" t="s">
        <v>323</v>
      </c>
      <c r="G3053" s="23" t="n">
        <v>45775</v>
      </c>
      <c r="H3053" s="22" t="s">
        <v>6568</v>
      </c>
      <c r="I3053" s="22"/>
      <c r="J3053" s="22" t="s">
        <v>34</v>
      </c>
      <c r="K3053" s="22" t="s">
        <v>35</v>
      </c>
      <c r="L3053" s="24" t="s">
        <v>6569</v>
      </c>
      <c r="M3053" s="17" t="str">
        <f aca="false">IF(COUNTIF(поверки!$H$6:$H$3175,поверки!$H3053)&gt;1,"Дубликат","")</f>
        <v/>
      </c>
      <c r="N3053" s="17" t="str">
        <f aca="false">IF(COUNTIF(поверки!$L$6:$L$3175,поверки!$L3053)&gt;1,"Дубликат","")</f>
        <v/>
      </c>
      <c r="O3053" s="18" t="n">
        <v>3048</v>
      </c>
      <c r="P3053" s="17" t="str">
        <f aca="false">CONCATENATE(TEXT(MONTH(поверки!$G3053),"00"),"/",TEXT(поверки!$O3053,"000"), "/",TEXT(YEAR(поверки!$G3053)-2000,"00"))</f>
        <v>04/3048/25</v>
      </c>
      <c r="Q3053" s="17" t="str">
        <f aca="false">VLOOKUP(поверки!$F3053,'соответстиви ОТ типу'!$K$4:$M$344,2,FALSE())</f>
        <v>Манометр</v>
      </c>
      <c r="R3053" s="17" t="s">
        <v>46</v>
      </c>
      <c r="S3053" s="17" t="s">
        <v>763</v>
      </c>
      <c r="T3053" s="17" t="n">
        <v>9</v>
      </c>
      <c r="U3053" s="19" t="n">
        <f aca="false">VLOOKUP(поверки!$T3053,'Акты п-п'!$C$5:$I$57,2,FALSE())</f>
        <v>45775</v>
      </c>
      <c r="V3053" s="19" t="n">
        <f aca="false">VLOOKUP(поверки!$T3053,'Акты п-п'!$C$5:$I$57,3,FALSE())</f>
        <v>45777</v>
      </c>
      <c r="W3053" s="17" t="str">
        <f aca="false">VLOOKUP(поверки!$T3053,'Акты п-п'!$C$5:$I$57,5,FALSE())</f>
        <v>Запевахин Т.Е.</v>
      </c>
      <c r="X3053" s="17" t="n">
        <f aca="false">поверки!$G3053-поверки!$U3053</f>
        <v>0</v>
      </c>
      <c r="Y3053" s="17" t="n">
        <f aca="false">поверки!$V3053-поверки!$G3053</f>
        <v>2</v>
      </c>
      <c r="Z3053" s="17" t="str">
        <f aca="false">CONCATENATE(поверки!$Q3053," ",поверки!$S3053," номер ",поверки!$H3053)</f>
        <v>Манометр 232.50.160 номер 01067</v>
      </c>
    </row>
    <row r="3054" customFormat="false" ht="17.9" hidden="true" customHeight="false" outlineLevel="0" collapsed="false">
      <c r="B3054" s="21" t="s">
        <v>6480</v>
      </c>
      <c r="C3054" s="22" t="s">
        <v>30</v>
      </c>
      <c r="D3054" s="22" t="s">
        <v>31</v>
      </c>
      <c r="E3054" s="22"/>
      <c r="F3054" s="22" t="s">
        <v>323</v>
      </c>
      <c r="G3054" s="23" t="n">
        <v>45775</v>
      </c>
      <c r="H3054" s="22" t="s">
        <v>6570</v>
      </c>
      <c r="I3054" s="22"/>
      <c r="J3054" s="22" t="s">
        <v>34</v>
      </c>
      <c r="K3054" s="22" t="s">
        <v>35</v>
      </c>
      <c r="L3054" s="24" t="s">
        <v>6571</v>
      </c>
      <c r="M3054" s="17" t="str">
        <f aca="false">IF(COUNTIF(поверки!$H$6:$H$3175,поверки!$H3054)&gt;1,"Дубликат","")</f>
        <v/>
      </c>
      <c r="N3054" s="17" t="str">
        <f aca="false">IF(COUNTIF(поверки!$L$6:$L$3175,поверки!$L3054)&gt;1,"Дубликат","")</f>
        <v/>
      </c>
      <c r="O3054" s="18" t="n">
        <v>3049</v>
      </c>
      <c r="P3054" s="17" t="str">
        <f aca="false">CONCATENATE(TEXT(MONTH(поверки!$G3054),"00"),"/",TEXT(поверки!$O3054,"000"), "/",TEXT(YEAR(поверки!$G3054)-2000,"00"))</f>
        <v>04/3049/25</v>
      </c>
      <c r="Q3054" s="17" t="str">
        <f aca="false">VLOOKUP(поверки!$F3054,'соответстиви ОТ типу'!$K$4:$M$344,2,FALSE())</f>
        <v>Манометр</v>
      </c>
      <c r="R3054" s="17" t="s">
        <v>46</v>
      </c>
      <c r="S3054" s="17" t="s">
        <v>326</v>
      </c>
      <c r="T3054" s="17" t="n">
        <v>9</v>
      </c>
      <c r="U3054" s="19" t="n">
        <f aca="false">VLOOKUP(поверки!$T3054,'Акты п-п'!$C$5:$I$57,2,FALSE())</f>
        <v>45775</v>
      </c>
      <c r="V3054" s="19" t="n">
        <f aca="false">VLOOKUP(поверки!$T3054,'Акты п-п'!$C$5:$I$57,3,FALSE())</f>
        <v>45777</v>
      </c>
      <c r="W3054" s="17" t="str">
        <f aca="false">VLOOKUP(поверки!$T3054,'Акты п-п'!$C$5:$I$57,5,FALSE())</f>
        <v>Запевахин Т.Е.</v>
      </c>
      <c r="X3054" s="17" t="n">
        <f aca="false">поверки!$G3054-поверки!$U3054</f>
        <v>0</v>
      </c>
      <c r="Y3054" s="17" t="n">
        <f aca="false">поверки!$V3054-поверки!$G3054</f>
        <v>2</v>
      </c>
      <c r="Z3054" s="17" t="str">
        <f aca="false">CONCATENATE(поверки!$Q3054," ",поверки!$S3054," номер ",поверки!$H3054)</f>
        <v>Манометр 233.50.160 номер 01068</v>
      </c>
    </row>
    <row r="3055" customFormat="false" ht="17.9" hidden="true" customHeight="false" outlineLevel="0" collapsed="false">
      <c r="B3055" s="21" t="s">
        <v>6480</v>
      </c>
      <c r="C3055" s="22" t="s">
        <v>30</v>
      </c>
      <c r="D3055" s="22" t="s">
        <v>31</v>
      </c>
      <c r="E3055" s="22"/>
      <c r="F3055" s="22" t="s">
        <v>323</v>
      </c>
      <c r="G3055" s="23" t="n">
        <v>45775</v>
      </c>
      <c r="H3055" s="22" t="s">
        <v>6572</v>
      </c>
      <c r="I3055" s="22"/>
      <c r="J3055" s="22" t="s">
        <v>34</v>
      </c>
      <c r="K3055" s="22" t="s">
        <v>35</v>
      </c>
      <c r="L3055" s="24" t="s">
        <v>6573</v>
      </c>
      <c r="M3055" s="17" t="str">
        <f aca="false">IF(COUNTIF(поверки!$H$6:$H$3175,поверки!$H3055)&gt;1,"Дубликат","")</f>
        <v/>
      </c>
      <c r="N3055" s="17" t="str">
        <f aca="false">IF(COUNTIF(поверки!$L$6:$L$3175,поверки!$L3055)&gt;1,"Дубликат","")</f>
        <v/>
      </c>
      <c r="O3055" s="18" t="n">
        <v>3050</v>
      </c>
      <c r="P3055" s="17" t="str">
        <f aca="false">CONCATENATE(TEXT(MONTH(поверки!$G3055),"00"),"/",TEXT(поверки!$O3055,"000"), "/",TEXT(YEAR(поверки!$G3055)-2000,"00"))</f>
        <v>04/3050/25</v>
      </c>
      <c r="Q3055" s="17" t="str">
        <f aca="false">VLOOKUP(поверки!$F3055,'соответстиви ОТ типу'!$K$4:$M$344,2,FALSE())</f>
        <v>Манометр</v>
      </c>
      <c r="R3055" s="17" t="s">
        <v>46</v>
      </c>
      <c r="S3055" s="17" t="s">
        <v>782</v>
      </c>
      <c r="T3055" s="17" t="n">
        <v>9</v>
      </c>
      <c r="U3055" s="19" t="n">
        <f aca="false">VLOOKUP(поверки!$T3055,'Акты п-п'!$C$5:$I$57,2,FALSE())</f>
        <v>45775</v>
      </c>
      <c r="V3055" s="19" t="n">
        <f aca="false">VLOOKUP(поверки!$T3055,'Акты п-п'!$C$5:$I$57,3,FALSE())</f>
        <v>45777</v>
      </c>
      <c r="W3055" s="17" t="str">
        <f aca="false">VLOOKUP(поверки!$T3055,'Акты п-п'!$C$5:$I$57,5,FALSE())</f>
        <v>Запевахин Т.Е.</v>
      </c>
      <c r="X3055" s="17" t="n">
        <f aca="false">поверки!$G3055-поверки!$U3055</f>
        <v>0</v>
      </c>
      <c r="Y3055" s="17" t="n">
        <f aca="false">поверки!$V3055-поверки!$G3055</f>
        <v>2</v>
      </c>
      <c r="Z3055" s="17" t="str">
        <f aca="false">CONCATENATE(поверки!$Q3055," ",поверки!$S3055," номер ",поверки!$H3055)</f>
        <v>Манометр 232.50.100 номер 01087</v>
      </c>
    </row>
    <row r="3056" customFormat="false" ht="17.9" hidden="true" customHeight="false" outlineLevel="0" collapsed="false">
      <c r="B3056" s="21" t="s">
        <v>6480</v>
      </c>
      <c r="C3056" s="22" t="s">
        <v>30</v>
      </c>
      <c r="D3056" s="22" t="s">
        <v>31</v>
      </c>
      <c r="E3056" s="22"/>
      <c r="F3056" s="22" t="s">
        <v>323</v>
      </c>
      <c r="G3056" s="23" t="n">
        <v>45775</v>
      </c>
      <c r="H3056" s="22" t="s">
        <v>6574</v>
      </c>
      <c r="I3056" s="22"/>
      <c r="J3056" s="22" t="s">
        <v>34</v>
      </c>
      <c r="K3056" s="22" t="s">
        <v>35</v>
      </c>
      <c r="L3056" s="24" t="s">
        <v>6575</v>
      </c>
      <c r="M3056" s="17" t="str">
        <f aca="false">IF(COUNTIF(поверки!$H$6:$H$3175,поверки!$H3056)&gt;1,"Дубликат","")</f>
        <v/>
      </c>
      <c r="N3056" s="17" t="str">
        <f aca="false">IF(COUNTIF(поверки!$L$6:$L$3175,поверки!$L3056)&gt;1,"Дубликат","")</f>
        <v/>
      </c>
      <c r="O3056" s="18" t="n">
        <v>3051</v>
      </c>
      <c r="P3056" s="17" t="str">
        <f aca="false">CONCATENATE(TEXT(MONTH(поверки!$G3056),"00"),"/",TEXT(поверки!$O3056,"000"), "/",TEXT(YEAR(поверки!$G3056)-2000,"00"))</f>
        <v>04/3051/25</v>
      </c>
      <c r="Q3056" s="17" t="str">
        <f aca="false">VLOOKUP(поверки!$F3056,'соответстиви ОТ типу'!$K$4:$M$344,2,FALSE())</f>
        <v>Манометр</v>
      </c>
      <c r="R3056" s="17" t="s">
        <v>46</v>
      </c>
      <c r="S3056" s="17" t="s">
        <v>782</v>
      </c>
      <c r="T3056" s="17" t="n">
        <v>9</v>
      </c>
      <c r="U3056" s="19" t="n">
        <f aca="false">VLOOKUP(поверки!$T3056,'Акты п-п'!$C$5:$I$57,2,FALSE())</f>
        <v>45775</v>
      </c>
      <c r="V3056" s="19" t="n">
        <f aca="false">VLOOKUP(поверки!$T3056,'Акты п-п'!$C$5:$I$57,3,FALSE())</f>
        <v>45777</v>
      </c>
      <c r="W3056" s="17" t="str">
        <f aca="false">VLOOKUP(поверки!$T3056,'Акты п-п'!$C$5:$I$57,5,FALSE())</f>
        <v>Запевахин Т.Е.</v>
      </c>
      <c r="X3056" s="17" t="n">
        <f aca="false">поверки!$G3056-поверки!$U3056</f>
        <v>0</v>
      </c>
      <c r="Y3056" s="17" t="n">
        <f aca="false">поверки!$V3056-поверки!$G3056</f>
        <v>2</v>
      </c>
      <c r="Z3056" s="17" t="str">
        <f aca="false">CONCATENATE(поверки!$Q3056," ",поверки!$S3056," номер ",поверки!$H3056)</f>
        <v>Манометр 232.50.100 номер 01089</v>
      </c>
    </row>
    <row r="3057" customFormat="false" ht="17.9" hidden="true" customHeight="false" outlineLevel="0" collapsed="false">
      <c r="B3057" s="21" t="s">
        <v>6480</v>
      </c>
      <c r="C3057" s="22" t="s">
        <v>30</v>
      </c>
      <c r="D3057" s="22" t="s">
        <v>31</v>
      </c>
      <c r="E3057" s="22"/>
      <c r="F3057" s="22" t="s">
        <v>323</v>
      </c>
      <c r="G3057" s="23" t="n">
        <v>45775</v>
      </c>
      <c r="H3057" s="22" t="s">
        <v>6576</v>
      </c>
      <c r="I3057" s="22"/>
      <c r="J3057" s="22" t="s">
        <v>34</v>
      </c>
      <c r="K3057" s="22" t="s">
        <v>35</v>
      </c>
      <c r="L3057" s="24" t="s">
        <v>6577</v>
      </c>
      <c r="M3057" s="17" t="str">
        <f aca="false">IF(COUNTIF(поверки!$H$6:$H$3175,поверки!$H3057)&gt;1,"Дубликат","")</f>
        <v/>
      </c>
      <c r="N3057" s="17" t="str">
        <f aca="false">IF(COUNTIF(поверки!$L$6:$L$3175,поверки!$L3057)&gt;1,"Дубликат","")</f>
        <v/>
      </c>
      <c r="O3057" s="18" t="n">
        <v>3052</v>
      </c>
      <c r="P3057" s="17" t="str">
        <f aca="false">CONCATENATE(TEXT(MONTH(поверки!$G3057),"00"),"/",TEXT(поверки!$O3057,"000"), "/",TEXT(YEAR(поверки!$G3057)-2000,"00"))</f>
        <v>04/3052/25</v>
      </c>
      <c r="Q3057" s="17" t="str">
        <f aca="false">VLOOKUP(поверки!$F3057,'соответстиви ОТ типу'!$K$4:$M$344,2,FALSE())</f>
        <v>Манометр</v>
      </c>
      <c r="R3057" s="17" t="s">
        <v>46</v>
      </c>
      <c r="S3057" s="17" t="s">
        <v>782</v>
      </c>
      <c r="T3057" s="17" t="n">
        <v>9</v>
      </c>
      <c r="U3057" s="19" t="n">
        <f aca="false">VLOOKUP(поверки!$T3057,'Акты п-п'!$C$5:$I$57,2,FALSE())</f>
        <v>45775</v>
      </c>
      <c r="V3057" s="19" t="n">
        <f aca="false">VLOOKUP(поверки!$T3057,'Акты п-п'!$C$5:$I$57,3,FALSE())</f>
        <v>45777</v>
      </c>
      <c r="W3057" s="17" t="str">
        <f aca="false">VLOOKUP(поверки!$T3057,'Акты п-п'!$C$5:$I$57,5,FALSE())</f>
        <v>Запевахин Т.Е.</v>
      </c>
      <c r="X3057" s="17" t="n">
        <f aca="false">поверки!$G3057-поверки!$U3057</f>
        <v>0</v>
      </c>
      <c r="Y3057" s="17" t="n">
        <f aca="false">поверки!$V3057-поверки!$G3057</f>
        <v>2</v>
      </c>
      <c r="Z3057" s="17" t="str">
        <f aca="false">CONCATENATE(поверки!$Q3057," ",поверки!$S3057," номер ",поверки!$H3057)</f>
        <v>Манометр 232.50.100 номер 01093</v>
      </c>
    </row>
    <row r="3058" customFormat="false" ht="17.9" hidden="true" customHeight="false" outlineLevel="0" collapsed="false">
      <c r="B3058" s="21" t="s">
        <v>6480</v>
      </c>
      <c r="C3058" s="22" t="s">
        <v>30</v>
      </c>
      <c r="D3058" s="22" t="s">
        <v>31</v>
      </c>
      <c r="E3058" s="22"/>
      <c r="F3058" s="22" t="s">
        <v>323</v>
      </c>
      <c r="G3058" s="23" t="n">
        <v>45775</v>
      </c>
      <c r="H3058" s="22" t="s">
        <v>6578</v>
      </c>
      <c r="I3058" s="22"/>
      <c r="J3058" s="22" t="s">
        <v>34</v>
      </c>
      <c r="K3058" s="22" t="s">
        <v>35</v>
      </c>
      <c r="L3058" s="24" t="s">
        <v>6579</v>
      </c>
      <c r="M3058" s="17" t="str">
        <f aca="false">IF(COUNTIF(поверки!$H$6:$H$3175,поверки!$H3058)&gt;1,"Дубликат","")</f>
        <v/>
      </c>
      <c r="N3058" s="17" t="str">
        <f aca="false">IF(COUNTIF(поверки!$L$6:$L$3175,поверки!$L3058)&gt;1,"Дубликат","")</f>
        <v/>
      </c>
      <c r="O3058" s="18" t="n">
        <v>3053</v>
      </c>
      <c r="P3058" s="17" t="str">
        <f aca="false">CONCATENATE(TEXT(MONTH(поверки!$G3058),"00"),"/",TEXT(поверки!$O3058,"000"), "/",TEXT(YEAR(поверки!$G3058)-2000,"00"))</f>
        <v>04/3053/25</v>
      </c>
      <c r="Q3058" s="17" t="str">
        <f aca="false">VLOOKUP(поверки!$F3058,'соответстиви ОТ типу'!$K$4:$M$344,2,FALSE())</f>
        <v>Манометр</v>
      </c>
      <c r="R3058" s="17" t="s">
        <v>46</v>
      </c>
      <c r="S3058" s="17" t="s">
        <v>782</v>
      </c>
      <c r="T3058" s="17" t="n">
        <v>9</v>
      </c>
      <c r="U3058" s="19" t="n">
        <f aca="false">VLOOKUP(поверки!$T3058,'Акты п-п'!$C$5:$I$57,2,FALSE())</f>
        <v>45775</v>
      </c>
      <c r="V3058" s="19" t="n">
        <f aca="false">VLOOKUP(поверки!$T3058,'Акты п-п'!$C$5:$I$57,3,FALSE())</f>
        <v>45777</v>
      </c>
      <c r="W3058" s="17" t="str">
        <f aca="false">VLOOKUP(поверки!$T3058,'Акты п-п'!$C$5:$I$57,5,FALSE())</f>
        <v>Запевахин Т.Е.</v>
      </c>
      <c r="X3058" s="17" t="n">
        <f aca="false">поверки!$G3058-поверки!$U3058</f>
        <v>0</v>
      </c>
      <c r="Y3058" s="17" t="n">
        <f aca="false">поверки!$V3058-поверки!$G3058</f>
        <v>2</v>
      </c>
      <c r="Z3058" s="17" t="str">
        <f aca="false">CONCATENATE(поверки!$Q3058," ",поверки!$S3058," номер ",поверки!$H3058)</f>
        <v>Манометр 232.50.100 номер 01097</v>
      </c>
    </row>
    <row r="3059" customFormat="false" ht="17.9" hidden="true" customHeight="false" outlineLevel="0" collapsed="false">
      <c r="B3059" s="21" t="s">
        <v>6480</v>
      </c>
      <c r="C3059" s="22" t="s">
        <v>30</v>
      </c>
      <c r="D3059" s="22" t="s">
        <v>31</v>
      </c>
      <c r="E3059" s="22"/>
      <c r="F3059" s="22" t="s">
        <v>323</v>
      </c>
      <c r="G3059" s="23" t="n">
        <v>45775</v>
      </c>
      <c r="H3059" s="22" t="s">
        <v>6580</v>
      </c>
      <c r="I3059" s="22"/>
      <c r="J3059" s="22" t="s">
        <v>34</v>
      </c>
      <c r="K3059" s="22" t="s">
        <v>35</v>
      </c>
      <c r="L3059" s="24" t="s">
        <v>6581</v>
      </c>
      <c r="M3059" s="17" t="str">
        <f aca="false">IF(COUNTIF(поверки!$H$6:$H$3175,поверки!$H3059)&gt;1,"Дубликат","")</f>
        <v/>
      </c>
      <c r="N3059" s="17" t="str">
        <f aca="false">IF(COUNTIF(поверки!$L$6:$L$3175,поверки!$L3059)&gt;1,"Дубликат","")</f>
        <v/>
      </c>
      <c r="O3059" s="18" t="n">
        <v>3054</v>
      </c>
      <c r="P3059" s="17" t="str">
        <f aca="false">CONCATENATE(TEXT(MONTH(поверки!$G3059),"00"),"/",TEXT(поверки!$O3059,"000"), "/",TEXT(YEAR(поверки!$G3059)-2000,"00"))</f>
        <v>04/3054/25</v>
      </c>
      <c r="Q3059" s="17" t="str">
        <f aca="false">VLOOKUP(поверки!$F3059,'соответстиви ОТ типу'!$K$4:$M$344,2,FALSE())</f>
        <v>Манометр</v>
      </c>
      <c r="R3059" s="17" t="s">
        <v>46</v>
      </c>
      <c r="S3059" s="17" t="s">
        <v>782</v>
      </c>
      <c r="T3059" s="17" t="n">
        <v>9</v>
      </c>
      <c r="U3059" s="19" t="n">
        <f aca="false">VLOOKUP(поверки!$T3059,'Акты п-п'!$C$5:$I$57,2,FALSE())</f>
        <v>45775</v>
      </c>
      <c r="V3059" s="19" t="n">
        <f aca="false">VLOOKUP(поверки!$T3059,'Акты п-п'!$C$5:$I$57,3,FALSE())</f>
        <v>45777</v>
      </c>
      <c r="W3059" s="17" t="str">
        <f aca="false">VLOOKUP(поверки!$T3059,'Акты п-п'!$C$5:$I$57,5,FALSE())</f>
        <v>Запевахин Т.Е.</v>
      </c>
      <c r="X3059" s="17" t="n">
        <f aca="false">поверки!$G3059-поверки!$U3059</f>
        <v>0</v>
      </c>
      <c r="Y3059" s="17" t="n">
        <f aca="false">поверки!$V3059-поверки!$G3059</f>
        <v>2</v>
      </c>
      <c r="Z3059" s="17" t="str">
        <f aca="false">CONCATENATE(поверки!$Q3059," ",поверки!$S3059," номер ",поверки!$H3059)</f>
        <v>Манометр 232.50.100 номер 01101</v>
      </c>
    </row>
    <row r="3060" customFormat="false" ht="17.9" hidden="true" customHeight="false" outlineLevel="0" collapsed="false">
      <c r="B3060" s="21" t="s">
        <v>6480</v>
      </c>
      <c r="C3060" s="22" t="s">
        <v>30</v>
      </c>
      <c r="D3060" s="22" t="s">
        <v>31</v>
      </c>
      <c r="E3060" s="22"/>
      <c r="F3060" s="22" t="s">
        <v>317</v>
      </c>
      <c r="G3060" s="23" t="n">
        <v>45775</v>
      </c>
      <c r="H3060" s="22" t="s">
        <v>6582</v>
      </c>
      <c r="I3060" s="22"/>
      <c r="J3060" s="22" t="s">
        <v>34</v>
      </c>
      <c r="K3060" s="22" t="s">
        <v>35</v>
      </c>
      <c r="L3060" s="24" t="s">
        <v>6583</v>
      </c>
      <c r="M3060" s="17" t="str">
        <f aca="false">IF(COUNTIF(поверки!$H$6:$H$3175,поверки!$H3060)&gt;1,"Дубликат","")</f>
        <v/>
      </c>
      <c r="N3060" s="17" t="str">
        <f aca="false">IF(COUNTIF(поверки!$L$6:$L$3175,поверки!$L3060)&gt;1,"Дубликат","")</f>
        <v/>
      </c>
      <c r="O3060" s="18" t="n">
        <v>3055</v>
      </c>
      <c r="P3060" s="17" t="str">
        <f aca="false">CONCATENATE(TEXT(MONTH(поверки!$G3060),"00"),"/",TEXT(поверки!$O3060,"000"), "/",TEXT(YEAR(поверки!$G3060)-2000,"00"))</f>
        <v>04/3055/25</v>
      </c>
      <c r="Q3060" s="17" t="str">
        <f aca="false">VLOOKUP(поверки!$F3060,'соответстиви ОТ типу'!$K$4:$M$344,2,FALSE())</f>
        <v>Манометр</v>
      </c>
      <c r="R3060" s="17" t="s">
        <v>46</v>
      </c>
      <c r="S3060" s="17" t="s">
        <v>6584</v>
      </c>
      <c r="T3060" s="17" t="n">
        <v>9</v>
      </c>
      <c r="U3060" s="19" t="n">
        <f aca="false">VLOOKUP(поверки!$T3060,'Акты п-п'!$C$5:$I$57,2,FALSE())</f>
        <v>45775</v>
      </c>
      <c r="V3060" s="19" t="n">
        <f aca="false">VLOOKUP(поверки!$T3060,'Акты п-п'!$C$5:$I$57,3,FALSE())</f>
        <v>45777</v>
      </c>
      <c r="W3060" s="17" t="str">
        <f aca="false">VLOOKUP(поверки!$T3060,'Акты п-п'!$C$5:$I$57,5,FALSE())</f>
        <v>Запевахин Т.Е.</v>
      </c>
      <c r="X3060" s="17" t="n">
        <f aca="false">поверки!$G3060-поверки!$U3060</f>
        <v>0</v>
      </c>
      <c r="Y3060" s="17" t="n">
        <f aca="false">поверки!$V3060-поверки!$G3060</f>
        <v>2</v>
      </c>
      <c r="Z3060" s="17" t="str">
        <f aca="false">CONCATENATE(поверки!$Q3060," ",поверки!$S3060," номер ",поверки!$H3060)</f>
        <v>Манометр ДМ 90-100-1-М номер 01104</v>
      </c>
    </row>
    <row r="3061" customFormat="false" ht="17.9" hidden="true" customHeight="false" outlineLevel="0" collapsed="false">
      <c r="B3061" s="21" t="s">
        <v>6480</v>
      </c>
      <c r="C3061" s="22" t="s">
        <v>30</v>
      </c>
      <c r="D3061" s="22" t="s">
        <v>31</v>
      </c>
      <c r="E3061" s="22"/>
      <c r="F3061" s="22" t="s">
        <v>323</v>
      </c>
      <c r="G3061" s="23" t="n">
        <v>45775</v>
      </c>
      <c r="H3061" s="22" t="s">
        <v>6585</v>
      </c>
      <c r="I3061" s="22"/>
      <c r="J3061" s="22" t="s">
        <v>34</v>
      </c>
      <c r="K3061" s="22" t="s">
        <v>35</v>
      </c>
      <c r="L3061" s="24" t="s">
        <v>6586</v>
      </c>
      <c r="M3061" s="17" t="str">
        <f aca="false">IF(COUNTIF(поверки!$H$6:$H$3175,поверки!$H3061)&gt;1,"Дубликат","")</f>
        <v/>
      </c>
      <c r="N3061" s="17" t="str">
        <f aca="false">IF(COUNTIF(поверки!$L$6:$L$3175,поверки!$L3061)&gt;1,"Дубликат","")</f>
        <v/>
      </c>
      <c r="O3061" s="18" t="n">
        <v>3056</v>
      </c>
      <c r="P3061" s="17" t="str">
        <f aca="false">CONCATENATE(TEXT(MONTH(поверки!$G3061),"00"),"/",TEXT(поверки!$O3061,"000"), "/",TEXT(YEAR(поверки!$G3061)-2000,"00"))</f>
        <v>04/3056/25</v>
      </c>
      <c r="Q3061" s="17" t="str">
        <f aca="false">VLOOKUP(поверки!$F3061,'соответстиви ОТ типу'!$K$4:$M$344,2,FALSE())</f>
        <v>Манометр</v>
      </c>
      <c r="R3061" s="17" t="s">
        <v>46</v>
      </c>
      <c r="S3061" s="17" t="s">
        <v>763</v>
      </c>
      <c r="T3061" s="17" t="n">
        <v>9</v>
      </c>
      <c r="U3061" s="19" t="n">
        <f aca="false">VLOOKUP(поверки!$T3061,'Акты п-п'!$C$5:$I$57,2,FALSE())</f>
        <v>45775</v>
      </c>
      <c r="V3061" s="19" t="n">
        <f aca="false">VLOOKUP(поверки!$T3061,'Акты п-п'!$C$5:$I$57,3,FALSE())</f>
        <v>45777</v>
      </c>
      <c r="W3061" s="17" t="str">
        <f aca="false">VLOOKUP(поверки!$T3061,'Акты п-п'!$C$5:$I$57,5,FALSE())</f>
        <v>Запевахин Т.Е.</v>
      </c>
      <c r="X3061" s="17" t="n">
        <f aca="false">поверки!$G3061-поверки!$U3061</f>
        <v>0</v>
      </c>
      <c r="Y3061" s="17" t="n">
        <f aca="false">поверки!$V3061-поверки!$G3061</f>
        <v>2</v>
      </c>
      <c r="Z3061" s="17" t="str">
        <f aca="false">CONCATENATE(поверки!$Q3061," ",поверки!$S3061," номер ",поверки!$H3061)</f>
        <v>Манометр 232.50.160 номер 01736</v>
      </c>
    </row>
    <row r="3062" customFormat="false" ht="17.9" hidden="true" customHeight="false" outlineLevel="0" collapsed="false">
      <c r="B3062" s="21" t="s">
        <v>6063</v>
      </c>
      <c r="C3062" s="22" t="s">
        <v>30</v>
      </c>
      <c r="D3062" s="22" t="s">
        <v>31</v>
      </c>
      <c r="E3062" s="22"/>
      <c r="F3062" s="22" t="s">
        <v>199</v>
      </c>
      <c r="G3062" s="23" t="n">
        <v>45775</v>
      </c>
      <c r="H3062" s="22" t="s">
        <v>6587</v>
      </c>
      <c r="I3062" s="22"/>
      <c r="J3062" s="22" t="s">
        <v>34</v>
      </c>
      <c r="K3062" s="22" t="s">
        <v>35</v>
      </c>
      <c r="L3062" s="24" t="s">
        <v>6588</v>
      </c>
      <c r="M3062" s="17" t="str">
        <f aca="false">IF(COUNTIF(поверки!$H$6:$H$3175,поверки!$H3062)&gt;1,"Дубликат","")</f>
        <v/>
      </c>
      <c r="N3062" s="17" t="str">
        <f aca="false">IF(COUNTIF(поверки!$L$6:$L$3175,поверки!$L3062)&gt;1,"Дубликат","")</f>
        <v/>
      </c>
      <c r="O3062" s="18" t="n">
        <v>3057</v>
      </c>
      <c r="P3062" s="17" t="str">
        <f aca="false">CONCATENATE(TEXT(MONTH(поверки!$G3062),"00"),"/",TEXT(поверки!$O3062,"000"), "/",TEXT(YEAR(поверки!$G3062)-2000,"00"))</f>
        <v>04/3057/25</v>
      </c>
      <c r="Q3062" s="17" t="str">
        <f aca="false">VLOOKUP(поверки!$F3062,'соответстиви ОТ типу'!$K$4:$M$344,2,FALSE())</f>
        <v>Преобразователь давления</v>
      </c>
      <c r="R3062" s="17" t="s">
        <v>4406</v>
      </c>
      <c r="S3062" s="17" t="s">
        <v>1817</v>
      </c>
      <c r="T3062" s="17" t="n">
        <v>9</v>
      </c>
      <c r="U3062" s="19" t="n">
        <f aca="false">VLOOKUP(поверки!$T3062,'Акты п-п'!$C$5:$I$57,2,FALSE())</f>
        <v>45775</v>
      </c>
      <c r="V3062" s="19" t="n">
        <f aca="false">VLOOKUP(поверки!$T3062,'Акты п-п'!$C$5:$I$57,3,FALSE())</f>
        <v>45777</v>
      </c>
      <c r="W3062" s="17" t="str">
        <f aca="false">VLOOKUP(поверки!$T3062,'Акты п-п'!$C$5:$I$57,5,FALSE())</f>
        <v>Запевахин Т.Е.</v>
      </c>
      <c r="X3062" s="17" t="n">
        <f aca="false">поверки!$G3062-поверки!$U3062</f>
        <v>0</v>
      </c>
      <c r="Y3062" s="17" t="n">
        <f aca="false">поверки!$V3062-поверки!$G3062</f>
        <v>2</v>
      </c>
      <c r="Z3062" s="17" t="str">
        <f aca="false">CONCATENATE(поверки!$Q3062," ",поверки!$S3062," номер ",поверки!$H3062)</f>
        <v>Преобразователь давления Метран-150TGR номер 0001220433</v>
      </c>
    </row>
    <row r="3063" customFormat="false" ht="17.9" hidden="true" customHeight="false" outlineLevel="0" collapsed="false">
      <c r="B3063" s="21" t="s">
        <v>6063</v>
      </c>
      <c r="C3063" s="22" t="s">
        <v>30</v>
      </c>
      <c r="D3063" s="22" t="s">
        <v>31</v>
      </c>
      <c r="E3063" s="22"/>
      <c r="F3063" s="22" t="s">
        <v>199</v>
      </c>
      <c r="G3063" s="23" t="n">
        <v>45775</v>
      </c>
      <c r="H3063" s="22" t="s">
        <v>6589</v>
      </c>
      <c r="I3063" s="22"/>
      <c r="J3063" s="22" t="s">
        <v>34</v>
      </c>
      <c r="K3063" s="22" t="s">
        <v>35</v>
      </c>
      <c r="L3063" s="24" t="s">
        <v>6590</v>
      </c>
      <c r="M3063" s="17" t="str">
        <f aca="false">IF(COUNTIF(поверки!$H$6:$H$3175,поверки!$H3063)&gt;1,"Дубликат","")</f>
        <v/>
      </c>
      <c r="N3063" s="17" t="str">
        <f aca="false">IF(COUNTIF(поверки!$L$6:$L$3175,поверки!$L3063)&gt;1,"Дубликат","")</f>
        <v/>
      </c>
      <c r="O3063" s="18" t="n">
        <v>3058</v>
      </c>
      <c r="P3063" s="17" t="str">
        <f aca="false">CONCATENATE(TEXT(MONTH(поверки!$G3063),"00"),"/",TEXT(поверки!$O3063,"000"), "/",TEXT(YEAR(поверки!$G3063)-2000,"00"))</f>
        <v>04/3058/25</v>
      </c>
      <c r="Q3063" s="17" t="str">
        <f aca="false">VLOOKUP(поверки!$F3063,'соответстиви ОТ типу'!$K$4:$M$344,2,FALSE())</f>
        <v>Преобразователь давления</v>
      </c>
      <c r="R3063" s="17" t="s">
        <v>4406</v>
      </c>
      <c r="S3063" s="17" t="s">
        <v>6591</v>
      </c>
      <c r="T3063" s="17" t="n">
        <v>9</v>
      </c>
      <c r="U3063" s="19" t="n">
        <f aca="false">VLOOKUP(поверки!$T3063,'Акты п-п'!$C$5:$I$57,2,FALSE())</f>
        <v>45775</v>
      </c>
      <c r="V3063" s="19" t="n">
        <f aca="false">VLOOKUP(поверки!$T3063,'Акты п-п'!$C$5:$I$57,3,FALSE())</f>
        <v>45777</v>
      </c>
      <c r="W3063" s="17" t="str">
        <f aca="false">VLOOKUP(поверки!$T3063,'Акты п-п'!$C$5:$I$57,5,FALSE())</f>
        <v>Запевахин Т.Е.</v>
      </c>
      <c r="X3063" s="17" t="n">
        <f aca="false">поверки!$G3063-поверки!$U3063</f>
        <v>0</v>
      </c>
      <c r="Y3063" s="17" t="n">
        <f aca="false">поверки!$V3063-поверки!$G3063</f>
        <v>2</v>
      </c>
      <c r="Z3063" s="17" t="str">
        <f aca="false">CONCATENATE(поверки!$Q3063," ",поверки!$S3063," номер ",поверки!$H3063)</f>
        <v>Преобразователь давления Метран-150CD номер 1221139</v>
      </c>
    </row>
    <row r="3064" customFormat="false" ht="17.9" hidden="true" customHeight="false" outlineLevel="0" collapsed="false">
      <c r="B3064" s="21" t="s">
        <v>6063</v>
      </c>
      <c r="C3064" s="22" t="s">
        <v>30</v>
      </c>
      <c r="D3064" s="22" t="s">
        <v>31</v>
      </c>
      <c r="E3064" s="22"/>
      <c r="F3064" s="22" t="s">
        <v>2153</v>
      </c>
      <c r="G3064" s="23" t="n">
        <v>45775</v>
      </c>
      <c r="H3064" s="22" t="s">
        <v>6592</v>
      </c>
      <c r="I3064" s="22"/>
      <c r="J3064" s="22" t="s">
        <v>34</v>
      </c>
      <c r="K3064" s="22" t="s">
        <v>35</v>
      </c>
      <c r="L3064" s="24" t="s">
        <v>6593</v>
      </c>
      <c r="M3064" s="17" t="str">
        <f aca="false">IF(COUNTIF(поверки!$H$6:$H$3175,поверки!$H3064)&gt;1,"Дубликат","")</f>
        <v/>
      </c>
      <c r="N3064" s="17" t="str">
        <f aca="false">IF(COUNTIF(поверки!$L$6:$L$3175,поверки!$L3064)&gt;1,"Дубликат","")</f>
        <v/>
      </c>
      <c r="O3064" s="18" t="n">
        <v>3059</v>
      </c>
      <c r="P3064" s="17" t="str">
        <f aca="false">CONCATENATE(TEXT(MONTH(поверки!$G3064),"00"),"/",TEXT(поверки!$O3064,"000"), "/",TEXT(YEAR(поверки!$G3064)-2000,"00"))</f>
        <v>04/3059/25</v>
      </c>
      <c r="Q3064" s="17" t="str">
        <f aca="false">VLOOKUP(поверки!$F3064,'соответстиви ОТ типу'!$K$4:$M$344,2,FALSE())</f>
        <v>Преобразователь давления</v>
      </c>
      <c r="R3064" s="17" t="s">
        <v>4406</v>
      </c>
      <c r="S3064" s="17" t="s">
        <v>6594</v>
      </c>
      <c r="T3064" s="17" t="n">
        <v>9</v>
      </c>
      <c r="U3064" s="19" t="n">
        <f aca="false">VLOOKUP(поверки!$T3064,'Акты п-п'!$C$5:$I$57,2,FALSE())</f>
        <v>45775</v>
      </c>
      <c r="V3064" s="19" t="n">
        <f aca="false">VLOOKUP(поверки!$T3064,'Акты п-п'!$C$5:$I$57,3,FALSE())</f>
        <v>45777</v>
      </c>
      <c r="W3064" s="17" t="str">
        <f aca="false">VLOOKUP(поверки!$T3064,'Акты п-п'!$C$5:$I$57,5,FALSE())</f>
        <v>Запевахин Т.Е.</v>
      </c>
      <c r="X3064" s="17" t="n">
        <f aca="false">поверки!$G3064-поверки!$U3064</f>
        <v>0</v>
      </c>
      <c r="Y3064" s="17" t="n">
        <f aca="false">поверки!$V3064-поверки!$G3064</f>
        <v>2</v>
      </c>
      <c r="Z3064" s="17" t="str">
        <f aca="false">CONCATENATE(поверки!$Q3064," ",поверки!$S3064," номер ",поверки!$H3064)</f>
        <v>Преобразователь давления Rosemoun 3051CD2 номер 09917001</v>
      </c>
    </row>
    <row r="3065" customFormat="false" ht="17.9" hidden="true" customHeight="false" outlineLevel="0" collapsed="false">
      <c r="B3065" s="21" t="s">
        <v>6063</v>
      </c>
      <c r="C3065" s="22" t="s">
        <v>30</v>
      </c>
      <c r="D3065" s="22" t="s">
        <v>31</v>
      </c>
      <c r="E3065" s="22"/>
      <c r="F3065" s="22" t="s">
        <v>6595</v>
      </c>
      <c r="G3065" s="23" t="n">
        <v>45775</v>
      </c>
      <c r="H3065" s="22" t="s">
        <v>6596</v>
      </c>
      <c r="I3065" s="22"/>
      <c r="J3065" s="22" t="s">
        <v>34</v>
      </c>
      <c r="K3065" s="22" t="s">
        <v>35</v>
      </c>
      <c r="L3065" s="24" t="s">
        <v>6597</v>
      </c>
      <c r="M3065" s="17" t="str">
        <f aca="false">IF(COUNTIF(поверки!$H$6:$H$3175,поверки!$H3065)&gt;1,"Дубликат","")</f>
        <v/>
      </c>
      <c r="N3065" s="17" t="str">
        <f aca="false">IF(COUNTIF(поверки!$L$6:$L$3175,поверки!$L3065)&gt;1,"Дубликат","")</f>
        <v/>
      </c>
      <c r="O3065" s="18" t="n">
        <v>3060</v>
      </c>
      <c r="P3065" s="17" t="str">
        <f aca="false">CONCATENATE(TEXT(MONTH(поверки!$G3065),"00"),"/",TEXT(поверки!$O3065,"000"), "/",TEXT(YEAR(поверки!$G3065)-2000,"00"))</f>
        <v>04/3060/25</v>
      </c>
      <c r="Q3065" s="17" t="str">
        <f aca="false">VLOOKUP(поверки!$F3065,'соответстиви ОТ типу'!$K$4:$M$344,2,FALSE())</f>
        <v>Преобразователь давления</v>
      </c>
      <c r="R3065" s="17" t="s">
        <v>4406</v>
      </c>
      <c r="S3065" s="17" t="s">
        <v>6184</v>
      </c>
      <c r="T3065" s="17" t="n">
        <v>9</v>
      </c>
      <c r="U3065" s="19" t="n">
        <f aca="false">VLOOKUP(поверки!$T3065,'Акты п-п'!$C$5:$I$57,2,FALSE())</f>
        <v>45775</v>
      </c>
      <c r="V3065" s="19" t="n">
        <f aca="false">VLOOKUP(поверки!$T3065,'Акты п-п'!$C$5:$I$57,3,FALSE())</f>
        <v>45777</v>
      </c>
      <c r="W3065" s="17" t="str">
        <f aca="false">VLOOKUP(поверки!$T3065,'Акты п-п'!$C$5:$I$57,5,FALSE())</f>
        <v>Запевахин Т.Е.</v>
      </c>
      <c r="X3065" s="17" t="n">
        <f aca="false">поверки!$G3065-поверки!$U3065</f>
        <v>0</v>
      </c>
      <c r="Y3065" s="17" t="n">
        <f aca="false">поверки!$V3065-поверки!$G3065</f>
        <v>2</v>
      </c>
      <c r="Z3065" s="17" t="str">
        <f aca="false">CONCATENATE(поверки!$Q3065," ",поверки!$S3065," номер ",поверки!$H3065)</f>
        <v>Преобразователь давления APC-2000 номер 09228747</v>
      </c>
    </row>
    <row r="3066" customFormat="false" ht="17.9" hidden="true" customHeight="false" outlineLevel="0" collapsed="false">
      <c r="B3066" s="21" t="s">
        <v>6063</v>
      </c>
      <c r="C3066" s="22" t="s">
        <v>30</v>
      </c>
      <c r="D3066" s="22" t="s">
        <v>31</v>
      </c>
      <c r="E3066" s="22"/>
      <c r="F3066" s="22" t="s">
        <v>6595</v>
      </c>
      <c r="G3066" s="23" t="n">
        <v>45775</v>
      </c>
      <c r="H3066" s="22" t="s">
        <v>6598</v>
      </c>
      <c r="I3066" s="22"/>
      <c r="J3066" s="22" t="s">
        <v>34</v>
      </c>
      <c r="K3066" s="22" t="s">
        <v>35</v>
      </c>
      <c r="L3066" s="24" t="s">
        <v>6599</v>
      </c>
      <c r="M3066" s="17" t="str">
        <f aca="false">IF(COUNTIF(поверки!$H$6:$H$3175,поверки!$H3066)&gt;1,"Дубликат","")</f>
        <v/>
      </c>
      <c r="N3066" s="17" t="str">
        <f aca="false">IF(COUNTIF(поверки!$L$6:$L$3175,поверки!$L3066)&gt;1,"Дубликат","")</f>
        <v/>
      </c>
      <c r="O3066" s="18" t="n">
        <v>3061</v>
      </c>
      <c r="P3066" s="17" t="str">
        <f aca="false">CONCATENATE(TEXT(MONTH(поверки!$G3066),"00"),"/",TEXT(поверки!$O3066,"000"), "/",TEXT(YEAR(поверки!$G3066)-2000,"00"))</f>
        <v>04/3061/25</v>
      </c>
      <c r="Q3066" s="17" t="str">
        <f aca="false">VLOOKUP(поверки!$F3066,'соответстиви ОТ типу'!$K$4:$M$344,2,FALSE())</f>
        <v>Преобразователь давления</v>
      </c>
      <c r="R3066" s="17" t="s">
        <v>4406</v>
      </c>
      <c r="S3066" s="17" t="s">
        <v>6600</v>
      </c>
      <c r="T3066" s="17" t="n">
        <v>9</v>
      </c>
      <c r="U3066" s="19" t="n">
        <f aca="false">VLOOKUP(поверки!$T3066,'Акты п-п'!$C$5:$I$57,2,FALSE())</f>
        <v>45775</v>
      </c>
      <c r="V3066" s="19" t="n">
        <f aca="false">VLOOKUP(поверки!$T3066,'Акты п-п'!$C$5:$I$57,3,FALSE())</f>
        <v>45777</v>
      </c>
      <c r="W3066" s="17" t="str">
        <f aca="false">VLOOKUP(поверки!$T3066,'Акты п-п'!$C$5:$I$57,5,FALSE())</f>
        <v>Запевахин Т.Е.</v>
      </c>
      <c r="X3066" s="17" t="n">
        <f aca="false">поверки!$G3066-поверки!$U3066</f>
        <v>0</v>
      </c>
      <c r="Y3066" s="17" t="n">
        <f aca="false">поверки!$V3066-поверки!$G3066</f>
        <v>2</v>
      </c>
      <c r="Z3066" s="17" t="str">
        <f aca="false">CONCATENATE(поверки!$Q3066," ",поверки!$S3066," номер ",поверки!$H3066)</f>
        <v>Преобразователь давления APR-2000 номер 10220208</v>
      </c>
    </row>
    <row r="3067" customFormat="false" ht="17.9" hidden="true" customHeight="false" outlineLevel="0" collapsed="false">
      <c r="B3067" s="21" t="s">
        <v>6063</v>
      </c>
      <c r="C3067" s="22" t="s">
        <v>30</v>
      </c>
      <c r="D3067" s="22" t="s">
        <v>31</v>
      </c>
      <c r="E3067" s="22"/>
      <c r="F3067" s="22" t="s">
        <v>6595</v>
      </c>
      <c r="G3067" s="23" t="n">
        <v>45775</v>
      </c>
      <c r="H3067" s="22" t="s">
        <v>6601</v>
      </c>
      <c r="I3067" s="22"/>
      <c r="J3067" s="22" t="s">
        <v>34</v>
      </c>
      <c r="K3067" s="22" t="s">
        <v>35</v>
      </c>
      <c r="L3067" s="24" t="s">
        <v>6602</v>
      </c>
      <c r="M3067" s="17" t="str">
        <f aca="false">IF(COUNTIF(поверки!$H$6:$H$3175,поверки!$H3067)&gt;1,"Дубликат","")</f>
        <v/>
      </c>
      <c r="N3067" s="17" t="str">
        <f aca="false">IF(COUNTIF(поверки!$L$6:$L$3175,поверки!$L3067)&gt;1,"Дубликат","")</f>
        <v/>
      </c>
      <c r="O3067" s="18" t="n">
        <v>3062</v>
      </c>
      <c r="P3067" s="17" t="str">
        <f aca="false">CONCATENATE(TEXT(MONTH(поверки!$G3067),"00"),"/",TEXT(поверки!$O3067,"000"), "/",TEXT(YEAR(поверки!$G3067)-2000,"00"))</f>
        <v>04/3062/25</v>
      </c>
      <c r="Q3067" s="17" t="str">
        <f aca="false">VLOOKUP(поверки!$F3067,'соответстиви ОТ типу'!$K$4:$M$344,2,FALSE())</f>
        <v>Преобразователь давления</v>
      </c>
      <c r="R3067" s="17" t="s">
        <v>4406</v>
      </c>
      <c r="S3067" s="17" t="s">
        <v>6600</v>
      </c>
      <c r="T3067" s="17" t="n">
        <v>9</v>
      </c>
      <c r="U3067" s="19" t="n">
        <f aca="false">VLOOKUP(поверки!$T3067,'Акты п-п'!$C$5:$I$57,2,FALSE())</f>
        <v>45775</v>
      </c>
      <c r="V3067" s="19" t="n">
        <f aca="false">VLOOKUP(поверки!$T3067,'Акты п-п'!$C$5:$I$57,3,FALSE())</f>
        <v>45777</v>
      </c>
      <c r="W3067" s="17" t="str">
        <f aca="false">VLOOKUP(поверки!$T3067,'Акты п-п'!$C$5:$I$57,5,FALSE())</f>
        <v>Запевахин Т.Е.</v>
      </c>
      <c r="X3067" s="17" t="n">
        <f aca="false">поверки!$G3067-поверки!$U3067</f>
        <v>0</v>
      </c>
      <c r="Y3067" s="17" t="n">
        <f aca="false">поверки!$V3067-поверки!$G3067</f>
        <v>2</v>
      </c>
      <c r="Z3067" s="17" t="str">
        <f aca="false">CONCATENATE(поверки!$Q3067," ",поверки!$S3067," номер ",поверки!$H3067)</f>
        <v>Преобразователь давления APR-2000 номер 09228204</v>
      </c>
    </row>
    <row r="3068" customFormat="false" ht="17.9" hidden="true" customHeight="false" outlineLevel="0" collapsed="false">
      <c r="B3068" s="21" t="s">
        <v>6063</v>
      </c>
      <c r="C3068" s="22" t="s">
        <v>30</v>
      </c>
      <c r="D3068" s="22" t="s">
        <v>31</v>
      </c>
      <c r="E3068" s="22"/>
      <c r="F3068" s="22" t="s">
        <v>6595</v>
      </c>
      <c r="G3068" s="23" t="n">
        <v>45775</v>
      </c>
      <c r="H3068" s="22" t="s">
        <v>6603</v>
      </c>
      <c r="I3068" s="22"/>
      <c r="J3068" s="22" t="s">
        <v>34</v>
      </c>
      <c r="K3068" s="22" t="s">
        <v>35</v>
      </c>
      <c r="L3068" s="24" t="s">
        <v>6604</v>
      </c>
      <c r="M3068" s="17" t="str">
        <f aca="false">IF(COUNTIF(поверки!$H$6:$H$3175,поверки!$H3068)&gt;1,"Дубликат","")</f>
        <v/>
      </c>
      <c r="N3068" s="17" t="str">
        <f aca="false">IF(COUNTIF(поверки!$L$6:$L$3175,поверки!$L3068)&gt;1,"Дубликат","")</f>
        <v/>
      </c>
      <c r="O3068" s="18" t="n">
        <v>3063</v>
      </c>
      <c r="P3068" s="17" t="str">
        <f aca="false">CONCATENATE(TEXT(MONTH(поверки!$G3068),"00"),"/",TEXT(поверки!$O3068,"000"), "/",TEXT(YEAR(поверки!$G3068)-2000,"00"))</f>
        <v>04/3063/25</v>
      </c>
      <c r="Q3068" s="17" t="str">
        <f aca="false">VLOOKUP(поверки!$F3068,'соответстиви ОТ типу'!$K$4:$M$344,2,FALSE())</f>
        <v>Преобразователь давления</v>
      </c>
      <c r="R3068" s="17" t="s">
        <v>4406</v>
      </c>
      <c r="S3068" s="17" t="s">
        <v>6184</v>
      </c>
      <c r="T3068" s="17" t="n">
        <v>9</v>
      </c>
      <c r="U3068" s="19" t="n">
        <f aca="false">VLOOKUP(поверки!$T3068,'Акты п-п'!$C$5:$I$57,2,FALSE())</f>
        <v>45775</v>
      </c>
      <c r="V3068" s="19" t="n">
        <f aca="false">VLOOKUP(поверки!$T3068,'Акты п-п'!$C$5:$I$57,3,FALSE())</f>
        <v>45777</v>
      </c>
      <c r="W3068" s="17" t="str">
        <f aca="false">VLOOKUP(поверки!$T3068,'Акты п-п'!$C$5:$I$57,5,FALSE())</f>
        <v>Запевахин Т.Е.</v>
      </c>
      <c r="X3068" s="17" t="n">
        <f aca="false">поверки!$G3068-поверки!$U3068</f>
        <v>0</v>
      </c>
      <c r="Y3068" s="17" t="n">
        <f aca="false">поверки!$V3068-поверки!$G3068</f>
        <v>2</v>
      </c>
      <c r="Z3068" s="17" t="str">
        <f aca="false">CONCATENATE(поверки!$Q3068," ",поверки!$S3068," номер ",поверки!$H3068)</f>
        <v>Преобразователь давления APC-2000 номер 09228218</v>
      </c>
    </row>
    <row r="3069" customFormat="false" ht="17.9" hidden="true" customHeight="false" outlineLevel="0" collapsed="false">
      <c r="B3069" s="21" t="s">
        <v>6063</v>
      </c>
      <c r="C3069" s="22" t="s">
        <v>30</v>
      </c>
      <c r="D3069" s="22" t="s">
        <v>31</v>
      </c>
      <c r="E3069" s="22"/>
      <c r="F3069" s="22" t="s">
        <v>6595</v>
      </c>
      <c r="G3069" s="23" t="n">
        <v>45775</v>
      </c>
      <c r="H3069" s="22" t="s">
        <v>6605</v>
      </c>
      <c r="I3069" s="22"/>
      <c r="J3069" s="22" t="s">
        <v>34</v>
      </c>
      <c r="K3069" s="22" t="s">
        <v>35</v>
      </c>
      <c r="L3069" s="24" t="s">
        <v>6606</v>
      </c>
      <c r="M3069" s="17" t="str">
        <f aca="false">IF(COUNTIF(поверки!$H$6:$H$3175,поверки!$H3069)&gt;1,"Дубликат","")</f>
        <v/>
      </c>
      <c r="N3069" s="17" t="str">
        <f aca="false">IF(COUNTIF(поверки!$L$6:$L$3175,поверки!$L3069)&gt;1,"Дубликат","")</f>
        <v/>
      </c>
      <c r="O3069" s="18" t="n">
        <v>3064</v>
      </c>
      <c r="P3069" s="17" t="str">
        <f aca="false">CONCATENATE(TEXT(MONTH(поверки!$G3069),"00"),"/",TEXT(поверки!$O3069,"000"), "/",TEXT(YEAR(поверки!$G3069)-2000,"00"))</f>
        <v>04/3064/25</v>
      </c>
      <c r="Q3069" s="17" t="str">
        <f aca="false">VLOOKUP(поверки!$F3069,'соответстиви ОТ типу'!$K$4:$M$344,2,FALSE())</f>
        <v>Преобразователь давления</v>
      </c>
      <c r="R3069" s="17" t="s">
        <v>4406</v>
      </c>
      <c r="S3069" s="17" t="s">
        <v>6600</v>
      </c>
      <c r="T3069" s="17" t="n">
        <v>9</v>
      </c>
      <c r="U3069" s="19" t="n">
        <f aca="false">VLOOKUP(поверки!$T3069,'Акты п-п'!$C$5:$I$57,2,FALSE())</f>
        <v>45775</v>
      </c>
      <c r="V3069" s="19" t="n">
        <f aca="false">VLOOKUP(поверки!$T3069,'Акты п-п'!$C$5:$I$57,3,FALSE())</f>
        <v>45777</v>
      </c>
      <c r="W3069" s="17" t="str">
        <f aca="false">VLOOKUP(поверки!$T3069,'Акты п-п'!$C$5:$I$57,5,FALSE())</f>
        <v>Запевахин Т.Е.</v>
      </c>
      <c r="X3069" s="17" t="n">
        <f aca="false">поверки!$G3069-поверки!$U3069</f>
        <v>0</v>
      </c>
      <c r="Y3069" s="17" t="n">
        <f aca="false">поверки!$V3069-поверки!$G3069</f>
        <v>2</v>
      </c>
      <c r="Z3069" s="17" t="str">
        <f aca="false">CONCATENATE(поверки!$Q3069," ",поверки!$S3069," номер ",поверки!$H3069)</f>
        <v>Преобразователь давления APR-2000 номер 09228197</v>
      </c>
    </row>
    <row r="3070" customFormat="false" ht="17.9" hidden="true" customHeight="false" outlineLevel="0" collapsed="false">
      <c r="B3070" s="21" t="s">
        <v>6063</v>
      </c>
      <c r="C3070" s="22" t="s">
        <v>30</v>
      </c>
      <c r="D3070" s="22" t="s">
        <v>31</v>
      </c>
      <c r="E3070" s="22"/>
      <c r="F3070" s="22" t="s">
        <v>6595</v>
      </c>
      <c r="G3070" s="23" t="n">
        <v>45775</v>
      </c>
      <c r="H3070" s="22" t="s">
        <v>6607</v>
      </c>
      <c r="I3070" s="22"/>
      <c r="J3070" s="22" t="s">
        <v>34</v>
      </c>
      <c r="K3070" s="22" t="s">
        <v>35</v>
      </c>
      <c r="L3070" s="24" t="s">
        <v>6608</v>
      </c>
      <c r="M3070" s="17" t="str">
        <f aca="false">IF(COUNTIF(поверки!$H$6:$H$3175,поверки!$H3070)&gt;1,"Дубликат","")</f>
        <v/>
      </c>
      <c r="N3070" s="17" t="str">
        <f aca="false">IF(COUNTIF(поверки!$L$6:$L$3175,поверки!$L3070)&gt;1,"Дубликат","")</f>
        <v/>
      </c>
      <c r="O3070" s="18" t="n">
        <v>3065</v>
      </c>
      <c r="P3070" s="17" t="str">
        <f aca="false">CONCATENATE(TEXT(MONTH(поверки!$G3070),"00"),"/",TEXT(поверки!$O3070,"000"), "/",TEXT(YEAR(поверки!$G3070)-2000,"00"))</f>
        <v>04/3065/25</v>
      </c>
      <c r="Q3070" s="17" t="str">
        <f aca="false">VLOOKUP(поверки!$F3070,'соответстиви ОТ типу'!$K$4:$M$344,2,FALSE())</f>
        <v>Преобразователь давления</v>
      </c>
      <c r="R3070" s="17" t="s">
        <v>4406</v>
      </c>
      <c r="S3070" s="17" t="s">
        <v>6184</v>
      </c>
      <c r="T3070" s="17" t="n">
        <v>9</v>
      </c>
      <c r="U3070" s="19" t="n">
        <f aca="false">VLOOKUP(поверки!$T3070,'Акты п-п'!$C$5:$I$57,2,FALSE())</f>
        <v>45775</v>
      </c>
      <c r="V3070" s="19" t="n">
        <f aca="false">VLOOKUP(поверки!$T3070,'Акты п-п'!$C$5:$I$57,3,FALSE())</f>
        <v>45777</v>
      </c>
      <c r="W3070" s="17" t="str">
        <f aca="false">VLOOKUP(поверки!$T3070,'Акты п-п'!$C$5:$I$57,5,FALSE())</f>
        <v>Запевахин Т.Е.</v>
      </c>
      <c r="X3070" s="17" t="n">
        <f aca="false">поверки!$G3070-поверки!$U3070</f>
        <v>0</v>
      </c>
      <c r="Y3070" s="17" t="n">
        <f aca="false">поверки!$V3070-поверки!$G3070</f>
        <v>2</v>
      </c>
      <c r="Z3070" s="17" t="str">
        <f aca="false">CONCATENATE(поверки!$Q3070," ",поверки!$S3070," номер ",поверки!$H3070)</f>
        <v>Преобразователь давления APC-2000 номер 09228748</v>
      </c>
    </row>
    <row r="3071" customFormat="false" ht="17.9" hidden="true" customHeight="false" outlineLevel="0" collapsed="false">
      <c r="B3071" s="21" t="s">
        <v>6063</v>
      </c>
      <c r="C3071" s="22" t="s">
        <v>30</v>
      </c>
      <c r="D3071" s="22" t="s">
        <v>31</v>
      </c>
      <c r="E3071" s="22"/>
      <c r="F3071" s="22" t="s">
        <v>6595</v>
      </c>
      <c r="G3071" s="23" t="n">
        <v>45775</v>
      </c>
      <c r="H3071" s="22" t="s">
        <v>6609</v>
      </c>
      <c r="I3071" s="22"/>
      <c r="J3071" s="22" t="s">
        <v>34</v>
      </c>
      <c r="K3071" s="22" t="s">
        <v>35</v>
      </c>
      <c r="L3071" s="24" t="s">
        <v>6610</v>
      </c>
      <c r="M3071" s="17" t="str">
        <f aca="false">IF(COUNTIF(поверки!$H$6:$H$3175,поверки!$H3071)&gt;1,"Дубликат","")</f>
        <v/>
      </c>
      <c r="N3071" s="17" t="str">
        <f aca="false">IF(COUNTIF(поверки!$L$6:$L$3175,поверки!$L3071)&gt;1,"Дубликат","")</f>
        <v/>
      </c>
      <c r="O3071" s="18" t="n">
        <v>3066</v>
      </c>
      <c r="P3071" s="17" t="str">
        <f aca="false">CONCATENATE(TEXT(MONTH(поверки!$G3071),"00"),"/",TEXT(поверки!$O3071,"000"), "/",TEXT(YEAR(поверки!$G3071)-2000,"00"))</f>
        <v>04/3066/25</v>
      </c>
      <c r="Q3071" s="17" t="str">
        <f aca="false">VLOOKUP(поверки!$F3071,'соответстиви ОТ типу'!$K$4:$M$344,2,FALSE())</f>
        <v>Преобразователь давления</v>
      </c>
      <c r="R3071" s="17" t="s">
        <v>37</v>
      </c>
      <c r="S3071" s="17" t="s">
        <v>6600</v>
      </c>
      <c r="T3071" s="17" t="n">
        <v>9</v>
      </c>
      <c r="U3071" s="19" t="n">
        <f aca="false">VLOOKUP(поверки!$T3071,'Акты п-п'!$C$5:$I$57,2,FALSE())</f>
        <v>45775</v>
      </c>
      <c r="V3071" s="19" t="n">
        <f aca="false">VLOOKUP(поверки!$T3071,'Акты п-п'!$C$5:$I$57,3,FALSE())</f>
        <v>45777</v>
      </c>
      <c r="W3071" s="17" t="str">
        <f aca="false">VLOOKUP(поверки!$T3071,'Акты п-п'!$C$5:$I$57,5,FALSE())</f>
        <v>Запевахин Т.Е.</v>
      </c>
      <c r="X3071" s="17" t="n">
        <f aca="false">поверки!$G3071-поверки!$U3071</f>
        <v>0</v>
      </c>
      <c r="Y3071" s="17" t="n">
        <f aca="false">поверки!$V3071-поверки!$G3071</f>
        <v>2</v>
      </c>
      <c r="Z3071" s="17" t="str">
        <f aca="false">CONCATENATE(поверки!$Q3071," ",поверки!$S3071," номер ",поверки!$H3071)</f>
        <v>Преобразователь давления APR-2000 номер 10222913</v>
      </c>
    </row>
    <row r="3072" customFormat="false" ht="17.9" hidden="true" customHeight="false" outlineLevel="0" collapsed="false">
      <c r="B3072" s="21" t="s">
        <v>6063</v>
      </c>
      <c r="C3072" s="22" t="s">
        <v>30</v>
      </c>
      <c r="D3072" s="22" t="s">
        <v>31</v>
      </c>
      <c r="E3072" s="22"/>
      <c r="F3072" s="22" t="s">
        <v>2078</v>
      </c>
      <c r="G3072" s="23" t="n">
        <v>45775</v>
      </c>
      <c r="H3072" s="22" t="s">
        <v>6611</v>
      </c>
      <c r="I3072" s="22"/>
      <c r="J3072" s="22" t="s">
        <v>34</v>
      </c>
      <c r="K3072" s="22" t="s">
        <v>35</v>
      </c>
      <c r="L3072" s="24" t="s">
        <v>6612</v>
      </c>
      <c r="M3072" s="17" t="str">
        <f aca="false">IF(COUNTIF(поверки!$H$6:$H$3175,поверки!$H3072)&gt;1,"Дубликат","")</f>
        <v/>
      </c>
      <c r="N3072" s="17" t="str">
        <f aca="false">IF(COUNTIF(поверки!$L$6:$L$3175,поверки!$L3072)&gt;1,"Дубликат","")</f>
        <v/>
      </c>
      <c r="O3072" s="18" t="n">
        <v>3067</v>
      </c>
      <c r="P3072" s="17" t="str">
        <f aca="false">CONCATENATE(TEXT(MONTH(поверки!$G3072),"00"),"/",TEXT(поверки!$O3072,"000"), "/",TEXT(YEAR(поверки!$G3072)-2000,"00"))</f>
        <v>04/3067/25</v>
      </c>
      <c r="Q3072" s="17" t="str">
        <f aca="false">VLOOKUP(поверки!$F3072,'соответстиви ОТ типу'!$K$4:$M$344,2,FALSE())</f>
        <v>Преобразователь давления</v>
      </c>
      <c r="R3072" s="17" t="s">
        <v>37</v>
      </c>
      <c r="S3072" s="17" t="s">
        <v>2081</v>
      </c>
      <c r="T3072" s="17" t="n">
        <v>9</v>
      </c>
      <c r="U3072" s="19" t="n">
        <f aca="false">VLOOKUP(поверки!$T3072,'Акты п-п'!$C$5:$I$57,2,FALSE())</f>
        <v>45775</v>
      </c>
      <c r="V3072" s="19" t="n">
        <f aca="false">VLOOKUP(поверки!$T3072,'Акты п-п'!$C$5:$I$57,3,FALSE())</f>
        <v>45777</v>
      </c>
      <c r="W3072" s="17" t="str">
        <f aca="false">VLOOKUP(поверки!$T3072,'Акты п-п'!$C$5:$I$57,5,FALSE())</f>
        <v>Запевахин Т.Е.</v>
      </c>
      <c r="X3072" s="17" t="n">
        <f aca="false">поверки!$G3072-поверки!$U3072</f>
        <v>0</v>
      </c>
      <c r="Y3072" s="17" t="n">
        <f aca="false">поверки!$V3072-поверки!$G3072</f>
        <v>2</v>
      </c>
      <c r="Z3072" s="17" t="str">
        <f aca="false">CONCATENATE(поверки!$Q3072," ",поверки!$S3072," номер ",поверки!$H3072)</f>
        <v>Преобразователь давления 3051S номер 09907708</v>
      </c>
    </row>
    <row r="3073" customFormat="false" ht="17.9" hidden="true" customHeight="false" outlineLevel="0" collapsed="false">
      <c r="B3073" s="21" t="s">
        <v>6063</v>
      </c>
      <c r="C3073" s="22" t="s">
        <v>30</v>
      </c>
      <c r="D3073" s="22" t="s">
        <v>31</v>
      </c>
      <c r="E3073" s="22"/>
      <c r="F3073" s="22" t="s">
        <v>2078</v>
      </c>
      <c r="G3073" s="23" t="n">
        <v>45775</v>
      </c>
      <c r="H3073" s="22" t="s">
        <v>6613</v>
      </c>
      <c r="I3073" s="22"/>
      <c r="J3073" s="22" t="s">
        <v>34</v>
      </c>
      <c r="K3073" s="22" t="s">
        <v>35</v>
      </c>
      <c r="L3073" s="24" t="s">
        <v>6614</v>
      </c>
      <c r="M3073" s="17" t="str">
        <f aca="false">IF(COUNTIF(поверки!$H$6:$H$3175,поверки!$H3073)&gt;1,"Дубликат","")</f>
        <v/>
      </c>
      <c r="N3073" s="17" t="str">
        <f aca="false">IF(COUNTIF(поверки!$L$6:$L$3175,поверки!$L3073)&gt;1,"Дубликат","")</f>
        <v/>
      </c>
      <c r="O3073" s="18" t="n">
        <v>3068</v>
      </c>
      <c r="P3073" s="17" t="str">
        <f aca="false">CONCATENATE(TEXT(MONTH(поверки!$G3073),"00"),"/",TEXT(поверки!$O3073,"000"), "/",TEXT(YEAR(поверки!$G3073)-2000,"00"))</f>
        <v>04/3068/25</v>
      </c>
      <c r="Q3073" s="17" t="str">
        <f aca="false">VLOOKUP(поверки!$F3073,'соответстиви ОТ типу'!$K$4:$M$344,2,FALSE())</f>
        <v>Преобразователь давления</v>
      </c>
      <c r="R3073" s="17" t="s">
        <v>37</v>
      </c>
      <c r="S3073" s="17" t="s">
        <v>2081</v>
      </c>
      <c r="T3073" s="17" t="n">
        <v>9</v>
      </c>
      <c r="U3073" s="19" t="n">
        <f aca="false">VLOOKUP(поверки!$T3073,'Акты п-п'!$C$5:$I$57,2,FALSE())</f>
        <v>45775</v>
      </c>
      <c r="V3073" s="19" t="n">
        <f aca="false">VLOOKUP(поверки!$T3073,'Акты п-п'!$C$5:$I$57,3,FALSE())</f>
        <v>45777</v>
      </c>
      <c r="W3073" s="17" t="str">
        <f aca="false">VLOOKUP(поверки!$T3073,'Акты п-п'!$C$5:$I$57,5,FALSE())</f>
        <v>Запевахин Т.Е.</v>
      </c>
      <c r="X3073" s="17" t="n">
        <f aca="false">поверки!$G3073-поверки!$U3073</f>
        <v>0</v>
      </c>
      <c r="Y3073" s="17" t="n">
        <f aca="false">поверки!$V3073-поверки!$G3073</f>
        <v>2</v>
      </c>
      <c r="Z3073" s="17" t="str">
        <f aca="false">CONCATENATE(поверки!$Q3073," ",поверки!$S3073," номер ",поверки!$H3073)</f>
        <v>Преобразователь давления 3051S номер 09907709</v>
      </c>
    </row>
    <row r="3074" customFormat="false" ht="17.9" hidden="true" customHeight="false" outlineLevel="0" collapsed="false">
      <c r="B3074" s="21" t="s">
        <v>6063</v>
      </c>
      <c r="C3074" s="22" t="s">
        <v>30</v>
      </c>
      <c r="D3074" s="22" t="s">
        <v>31</v>
      </c>
      <c r="E3074" s="22"/>
      <c r="F3074" s="22" t="s">
        <v>2078</v>
      </c>
      <c r="G3074" s="23" t="n">
        <v>45775</v>
      </c>
      <c r="H3074" s="22" t="s">
        <v>6615</v>
      </c>
      <c r="I3074" s="22"/>
      <c r="J3074" s="22" t="s">
        <v>34</v>
      </c>
      <c r="K3074" s="22" t="s">
        <v>35</v>
      </c>
      <c r="L3074" s="24" t="s">
        <v>6616</v>
      </c>
      <c r="M3074" s="17" t="str">
        <f aca="false">IF(COUNTIF(поверки!$H$6:$H$3175,поверки!$H3074)&gt;1,"Дубликат","")</f>
        <v/>
      </c>
      <c r="N3074" s="17" t="str">
        <f aca="false">IF(COUNTIF(поверки!$L$6:$L$3175,поверки!$L3074)&gt;1,"Дубликат","")</f>
        <v/>
      </c>
      <c r="O3074" s="18" t="n">
        <v>3069</v>
      </c>
      <c r="P3074" s="17" t="str">
        <f aca="false">CONCATENATE(TEXT(MONTH(поверки!$G3074),"00"),"/",TEXT(поверки!$O3074,"000"), "/",TEXT(YEAR(поверки!$G3074)-2000,"00"))</f>
        <v>04/3069/25</v>
      </c>
      <c r="Q3074" s="17" t="str">
        <f aca="false">VLOOKUP(поверки!$F3074,'соответстиви ОТ типу'!$K$4:$M$344,2,FALSE())</f>
        <v>Преобразователь давления</v>
      </c>
      <c r="R3074" s="17" t="s">
        <v>37</v>
      </c>
      <c r="S3074" s="17" t="s">
        <v>2081</v>
      </c>
      <c r="T3074" s="17" t="n">
        <v>9</v>
      </c>
      <c r="U3074" s="19" t="n">
        <f aca="false">VLOOKUP(поверки!$T3074,'Акты п-п'!$C$5:$I$57,2,FALSE())</f>
        <v>45775</v>
      </c>
      <c r="V3074" s="19" t="n">
        <f aca="false">VLOOKUP(поверки!$T3074,'Акты п-п'!$C$5:$I$57,3,FALSE())</f>
        <v>45777</v>
      </c>
      <c r="W3074" s="17" t="str">
        <f aca="false">VLOOKUP(поверки!$T3074,'Акты п-п'!$C$5:$I$57,5,FALSE())</f>
        <v>Запевахин Т.Е.</v>
      </c>
      <c r="X3074" s="17" t="n">
        <f aca="false">поверки!$G3074-поверки!$U3074</f>
        <v>0</v>
      </c>
      <c r="Y3074" s="17" t="n">
        <f aca="false">поверки!$V3074-поверки!$G3074</f>
        <v>2</v>
      </c>
      <c r="Z3074" s="17" t="str">
        <f aca="false">CONCATENATE(поверки!$Q3074," ",поверки!$S3074," номер ",поверки!$H3074)</f>
        <v>Преобразователь давления 3051S номер 09922533</v>
      </c>
    </row>
    <row r="3075" customFormat="false" ht="17.9" hidden="true" customHeight="false" outlineLevel="0" collapsed="false">
      <c r="B3075" s="21" t="s">
        <v>6063</v>
      </c>
      <c r="C3075" s="22" t="s">
        <v>30</v>
      </c>
      <c r="D3075" s="22" t="s">
        <v>31</v>
      </c>
      <c r="E3075" s="22"/>
      <c r="F3075" s="22" t="s">
        <v>2078</v>
      </c>
      <c r="G3075" s="23" t="n">
        <v>45775</v>
      </c>
      <c r="H3075" s="22" t="s">
        <v>6617</v>
      </c>
      <c r="I3075" s="22"/>
      <c r="J3075" s="22" t="s">
        <v>34</v>
      </c>
      <c r="K3075" s="22" t="s">
        <v>35</v>
      </c>
      <c r="L3075" s="24" t="s">
        <v>6618</v>
      </c>
      <c r="M3075" s="17" t="str">
        <f aca="false">IF(COUNTIF(поверки!$H$6:$H$3175,поверки!$H3075)&gt;1,"Дубликат","")</f>
        <v/>
      </c>
      <c r="N3075" s="17" t="str">
        <f aca="false">IF(COUNTIF(поверки!$L$6:$L$3175,поверки!$L3075)&gt;1,"Дубликат","")</f>
        <v/>
      </c>
      <c r="O3075" s="18" t="n">
        <v>3070</v>
      </c>
      <c r="P3075" s="17" t="str">
        <f aca="false">CONCATENATE(TEXT(MONTH(поверки!$G3075),"00"),"/",TEXT(поверки!$O3075,"000"), "/",TEXT(YEAR(поверки!$G3075)-2000,"00"))</f>
        <v>04/3070/25</v>
      </c>
      <c r="Q3075" s="17" t="str">
        <f aca="false">VLOOKUP(поверки!$F3075,'соответстиви ОТ типу'!$K$4:$M$344,2,FALSE())</f>
        <v>Преобразователь давления</v>
      </c>
      <c r="R3075" s="17" t="s">
        <v>37</v>
      </c>
      <c r="S3075" s="17" t="s">
        <v>2081</v>
      </c>
      <c r="T3075" s="17" t="n">
        <v>9</v>
      </c>
      <c r="U3075" s="19" t="n">
        <f aca="false">VLOOKUP(поверки!$T3075,'Акты п-п'!$C$5:$I$57,2,FALSE())</f>
        <v>45775</v>
      </c>
      <c r="V3075" s="19" t="n">
        <f aca="false">VLOOKUP(поверки!$T3075,'Акты п-п'!$C$5:$I$57,3,FALSE())</f>
        <v>45777</v>
      </c>
      <c r="W3075" s="17" t="str">
        <f aca="false">VLOOKUP(поверки!$T3075,'Акты п-п'!$C$5:$I$57,5,FALSE())</f>
        <v>Запевахин Т.Е.</v>
      </c>
      <c r="X3075" s="17" t="n">
        <f aca="false">поверки!$G3075-поверки!$U3075</f>
        <v>0</v>
      </c>
      <c r="Y3075" s="17" t="n">
        <f aca="false">поверки!$V3075-поверки!$G3075</f>
        <v>2</v>
      </c>
      <c r="Z3075" s="17" t="str">
        <f aca="false">CONCATENATE(поверки!$Q3075," ",поверки!$S3075," номер ",поверки!$H3075)</f>
        <v>Преобразователь давления 3051S номер 09922534</v>
      </c>
    </row>
    <row r="3076" customFormat="false" ht="17.9" hidden="true" customHeight="false" outlineLevel="0" collapsed="false">
      <c r="B3076" s="21" t="s">
        <v>6063</v>
      </c>
      <c r="C3076" s="22" t="s">
        <v>30</v>
      </c>
      <c r="D3076" s="22" t="s">
        <v>31</v>
      </c>
      <c r="E3076" s="22"/>
      <c r="F3076" s="22" t="s">
        <v>2078</v>
      </c>
      <c r="G3076" s="23" t="n">
        <v>45775</v>
      </c>
      <c r="H3076" s="22" t="s">
        <v>6619</v>
      </c>
      <c r="I3076" s="22"/>
      <c r="J3076" s="22" t="s">
        <v>34</v>
      </c>
      <c r="K3076" s="22" t="s">
        <v>35</v>
      </c>
      <c r="L3076" s="24" t="s">
        <v>6620</v>
      </c>
      <c r="M3076" s="17" t="str">
        <f aca="false">IF(COUNTIF(поверки!$H$6:$H$3175,поверки!$H3076)&gt;1,"Дубликат","")</f>
        <v/>
      </c>
      <c r="N3076" s="17" t="str">
        <f aca="false">IF(COUNTIF(поверки!$L$6:$L$3175,поверки!$L3076)&gt;1,"Дубликат","")</f>
        <v/>
      </c>
      <c r="O3076" s="18" t="n">
        <v>3071</v>
      </c>
      <c r="P3076" s="17" t="str">
        <f aca="false">CONCATENATE(TEXT(MONTH(поверки!$G3076),"00"),"/",TEXT(поверки!$O3076,"000"), "/",TEXT(YEAR(поверки!$G3076)-2000,"00"))</f>
        <v>04/3071/25</v>
      </c>
      <c r="Q3076" s="17" t="str">
        <f aca="false">VLOOKUP(поверки!$F3076,'соответстиви ОТ типу'!$K$4:$M$344,2,FALSE())</f>
        <v>Преобразователь давления</v>
      </c>
      <c r="R3076" s="17" t="s">
        <v>37</v>
      </c>
      <c r="S3076" s="17" t="s">
        <v>2081</v>
      </c>
      <c r="T3076" s="17" t="n">
        <v>9</v>
      </c>
      <c r="U3076" s="19" t="n">
        <f aca="false">VLOOKUP(поверки!$T3076,'Акты п-п'!$C$5:$I$57,2,FALSE())</f>
        <v>45775</v>
      </c>
      <c r="V3076" s="19" t="n">
        <f aca="false">VLOOKUP(поверки!$T3076,'Акты п-п'!$C$5:$I$57,3,FALSE())</f>
        <v>45777</v>
      </c>
      <c r="W3076" s="17" t="str">
        <f aca="false">VLOOKUP(поверки!$T3076,'Акты п-п'!$C$5:$I$57,5,FALSE())</f>
        <v>Запевахин Т.Е.</v>
      </c>
      <c r="X3076" s="17" t="n">
        <f aca="false">поверки!$G3076-поверки!$U3076</f>
        <v>0</v>
      </c>
      <c r="Y3076" s="17" t="n">
        <f aca="false">поверки!$V3076-поверки!$G3076</f>
        <v>2</v>
      </c>
      <c r="Z3076" s="17" t="str">
        <f aca="false">CONCATENATE(поверки!$Q3076," ",поверки!$S3076," номер ",поверки!$H3076)</f>
        <v>Преобразователь давления 3051S номер 09919223</v>
      </c>
    </row>
    <row r="3077" customFormat="false" ht="17.9" hidden="true" customHeight="false" outlineLevel="0" collapsed="false">
      <c r="B3077" s="21" t="s">
        <v>6063</v>
      </c>
      <c r="C3077" s="22" t="s">
        <v>30</v>
      </c>
      <c r="D3077" s="22" t="s">
        <v>31</v>
      </c>
      <c r="E3077" s="22"/>
      <c r="F3077" s="22" t="s">
        <v>2078</v>
      </c>
      <c r="G3077" s="23" t="n">
        <v>45775</v>
      </c>
      <c r="H3077" s="22" t="s">
        <v>6621</v>
      </c>
      <c r="I3077" s="22"/>
      <c r="J3077" s="22" t="s">
        <v>34</v>
      </c>
      <c r="K3077" s="22" t="s">
        <v>35</v>
      </c>
      <c r="L3077" s="24" t="s">
        <v>6622</v>
      </c>
      <c r="M3077" s="17" t="str">
        <f aca="false">IF(COUNTIF(поверки!$H$6:$H$3175,поверки!$H3077)&gt;1,"Дубликат","")</f>
        <v/>
      </c>
      <c r="N3077" s="17" t="str">
        <f aca="false">IF(COUNTIF(поверки!$L$6:$L$3175,поверки!$L3077)&gt;1,"Дубликат","")</f>
        <v/>
      </c>
      <c r="O3077" s="18" t="n">
        <v>3072</v>
      </c>
      <c r="P3077" s="17" t="str">
        <f aca="false">CONCATENATE(TEXT(MONTH(поверки!$G3077),"00"),"/",TEXT(поверки!$O3077,"000"), "/",TEXT(YEAR(поверки!$G3077)-2000,"00"))</f>
        <v>04/3072/25</v>
      </c>
      <c r="Q3077" s="17" t="str">
        <f aca="false">VLOOKUP(поверки!$F3077,'соответстиви ОТ типу'!$K$4:$M$344,2,FALSE())</f>
        <v>Преобразователь давления</v>
      </c>
      <c r="R3077" s="17" t="s">
        <v>37</v>
      </c>
      <c r="S3077" s="17" t="s">
        <v>2081</v>
      </c>
      <c r="T3077" s="17" t="n">
        <v>9</v>
      </c>
      <c r="U3077" s="19" t="n">
        <f aca="false">VLOOKUP(поверки!$T3077,'Акты п-п'!$C$5:$I$57,2,FALSE())</f>
        <v>45775</v>
      </c>
      <c r="V3077" s="19" t="n">
        <f aca="false">VLOOKUP(поверки!$T3077,'Акты п-п'!$C$5:$I$57,3,FALSE())</f>
        <v>45777</v>
      </c>
      <c r="W3077" s="17" t="str">
        <f aca="false">VLOOKUP(поверки!$T3077,'Акты п-п'!$C$5:$I$57,5,FALSE())</f>
        <v>Запевахин Т.Е.</v>
      </c>
      <c r="X3077" s="17" t="n">
        <f aca="false">поверки!$G3077-поверки!$U3077</f>
        <v>0</v>
      </c>
      <c r="Y3077" s="17" t="n">
        <f aca="false">поверки!$V3077-поверки!$G3077</f>
        <v>2</v>
      </c>
      <c r="Z3077" s="17" t="str">
        <f aca="false">CONCATENATE(поверки!$Q3077," ",поверки!$S3077," номер ",поверки!$H3077)</f>
        <v>Преобразователь давления 3051S номер 09919224</v>
      </c>
    </row>
    <row r="3078" customFormat="false" ht="17.9" hidden="true" customHeight="false" outlineLevel="0" collapsed="false">
      <c r="B3078" s="21" t="s">
        <v>6063</v>
      </c>
      <c r="C3078" s="22" t="s">
        <v>30</v>
      </c>
      <c r="D3078" s="22" t="s">
        <v>31</v>
      </c>
      <c r="E3078" s="22"/>
      <c r="F3078" s="22" t="s">
        <v>2078</v>
      </c>
      <c r="G3078" s="23" t="n">
        <v>45775</v>
      </c>
      <c r="H3078" s="22" t="s">
        <v>6623</v>
      </c>
      <c r="I3078" s="22"/>
      <c r="J3078" s="22" t="s">
        <v>34</v>
      </c>
      <c r="K3078" s="22" t="s">
        <v>35</v>
      </c>
      <c r="L3078" s="24" t="s">
        <v>6624</v>
      </c>
      <c r="M3078" s="17" t="str">
        <f aca="false">IF(COUNTIF(поверки!$H$6:$H$3175,поверки!$H3078)&gt;1,"Дубликат","")</f>
        <v/>
      </c>
      <c r="N3078" s="17" t="str">
        <f aca="false">IF(COUNTIF(поверки!$L$6:$L$3175,поверки!$L3078)&gt;1,"Дубликат","")</f>
        <v/>
      </c>
      <c r="O3078" s="18" t="n">
        <v>3073</v>
      </c>
      <c r="P3078" s="17" t="str">
        <f aca="false">CONCATENATE(TEXT(MONTH(поверки!$G3078),"00"),"/",TEXT(поверки!$O3078,"000"), "/",TEXT(YEAR(поверки!$G3078)-2000,"00"))</f>
        <v>04/3073/25</v>
      </c>
      <c r="Q3078" s="17" t="str">
        <f aca="false">VLOOKUP(поверки!$F3078,'соответстиви ОТ типу'!$K$4:$M$344,2,FALSE())</f>
        <v>Преобразователь давления</v>
      </c>
      <c r="R3078" s="17" t="s">
        <v>37</v>
      </c>
      <c r="S3078" s="17" t="s">
        <v>2081</v>
      </c>
      <c r="T3078" s="17" t="n">
        <v>9</v>
      </c>
      <c r="U3078" s="19" t="n">
        <f aca="false">VLOOKUP(поверки!$T3078,'Акты п-п'!$C$5:$I$57,2,FALSE())</f>
        <v>45775</v>
      </c>
      <c r="V3078" s="19" t="n">
        <f aca="false">VLOOKUP(поверки!$T3078,'Акты п-п'!$C$5:$I$57,3,FALSE())</f>
        <v>45777</v>
      </c>
      <c r="W3078" s="17" t="str">
        <f aca="false">VLOOKUP(поверки!$T3078,'Акты п-п'!$C$5:$I$57,5,FALSE())</f>
        <v>Запевахин Т.Е.</v>
      </c>
      <c r="X3078" s="17" t="n">
        <f aca="false">поверки!$G3078-поверки!$U3078</f>
        <v>0</v>
      </c>
      <c r="Y3078" s="17" t="n">
        <f aca="false">поверки!$V3078-поверки!$G3078</f>
        <v>2</v>
      </c>
      <c r="Z3078" s="17" t="str">
        <f aca="false">CONCATENATE(поверки!$Q3078," ",поверки!$S3078," номер ",поверки!$H3078)</f>
        <v>Преобразователь давления 3051S номер 09919225</v>
      </c>
    </row>
    <row r="3079" customFormat="false" ht="17.9" hidden="true" customHeight="false" outlineLevel="0" collapsed="false">
      <c r="B3079" s="21" t="s">
        <v>6063</v>
      </c>
      <c r="C3079" s="22" t="s">
        <v>30</v>
      </c>
      <c r="D3079" s="22" t="s">
        <v>31</v>
      </c>
      <c r="E3079" s="22"/>
      <c r="F3079" s="22" t="s">
        <v>2078</v>
      </c>
      <c r="G3079" s="23" t="n">
        <v>45775</v>
      </c>
      <c r="H3079" s="22" t="s">
        <v>6625</v>
      </c>
      <c r="I3079" s="22"/>
      <c r="J3079" s="22" t="s">
        <v>34</v>
      </c>
      <c r="K3079" s="22" t="s">
        <v>35</v>
      </c>
      <c r="L3079" s="24" t="s">
        <v>6626</v>
      </c>
      <c r="M3079" s="17" t="str">
        <f aca="false">IF(COUNTIF(поверки!$H$6:$H$3175,поверки!$H3079)&gt;1,"Дубликат","")</f>
        <v/>
      </c>
      <c r="N3079" s="17" t="str">
        <f aca="false">IF(COUNTIF(поверки!$L$6:$L$3175,поверки!$L3079)&gt;1,"Дубликат","")</f>
        <v/>
      </c>
      <c r="O3079" s="18" t="n">
        <v>3074</v>
      </c>
      <c r="P3079" s="17" t="str">
        <f aca="false">CONCATENATE(TEXT(MONTH(поверки!$G3079),"00"),"/",TEXT(поверки!$O3079,"000"), "/",TEXT(YEAR(поверки!$G3079)-2000,"00"))</f>
        <v>04/3074/25</v>
      </c>
      <c r="Q3079" s="17" t="str">
        <f aca="false">VLOOKUP(поверки!$F3079,'соответстиви ОТ типу'!$K$4:$M$344,2,FALSE())</f>
        <v>Преобразователь давления</v>
      </c>
      <c r="R3079" s="17" t="s">
        <v>37</v>
      </c>
      <c r="S3079" s="17" t="s">
        <v>2081</v>
      </c>
      <c r="T3079" s="17" t="n">
        <v>9</v>
      </c>
      <c r="U3079" s="19" t="n">
        <f aca="false">VLOOKUP(поверки!$T3079,'Акты п-п'!$C$5:$I$57,2,FALSE())</f>
        <v>45775</v>
      </c>
      <c r="V3079" s="19" t="n">
        <f aca="false">VLOOKUP(поверки!$T3079,'Акты п-п'!$C$5:$I$57,3,FALSE())</f>
        <v>45777</v>
      </c>
      <c r="W3079" s="17" t="str">
        <f aca="false">VLOOKUP(поверки!$T3079,'Акты п-п'!$C$5:$I$57,5,FALSE())</f>
        <v>Запевахин Т.Е.</v>
      </c>
      <c r="X3079" s="17" t="n">
        <f aca="false">поверки!$G3079-поверки!$U3079</f>
        <v>0</v>
      </c>
      <c r="Y3079" s="17" t="n">
        <f aca="false">поверки!$V3079-поверки!$G3079</f>
        <v>2</v>
      </c>
      <c r="Z3079" s="17" t="str">
        <f aca="false">CONCATENATE(поверки!$Q3079," ",поверки!$S3079," номер ",поверки!$H3079)</f>
        <v>Преобразователь давления 3051S номер 09919226</v>
      </c>
    </row>
    <row r="3080" customFormat="false" ht="17.9" hidden="true" customHeight="false" outlineLevel="0" collapsed="false">
      <c r="B3080" s="21" t="s">
        <v>6063</v>
      </c>
      <c r="C3080" s="22" t="s">
        <v>30</v>
      </c>
      <c r="D3080" s="22" t="s">
        <v>31</v>
      </c>
      <c r="E3080" s="22"/>
      <c r="F3080" s="22" t="s">
        <v>2078</v>
      </c>
      <c r="G3080" s="23" t="n">
        <v>45775</v>
      </c>
      <c r="H3080" s="22" t="s">
        <v>6627</v>
      </c>
      <c r="I3080" s="22"/>
      <c r="J3080" s="22" t="s">
        <v>34</v>
      </c>
      <c r="K3080" s="22" t="s">
        <v>35</v>
      </c>
      <c r="L3080" s="24" t="s">
        <v>6628</v>
      </c>
      <c r="M3080" s="17" t="str">
        <f aca="false">IF(COUNTIF(поверки!$H$6:$H$3175,поверки!$H3080)&gt;1,"Дубликат","")</f>
        <v/>
      </c>
      <c r="N3080" s="17" t="str">
        <f aca="false">IF(COUNTIF(поверки!$L$6:$L$3175,поверки!$L3080)&gt;1,"Дубликат","")</f>
        <v/>
      </c>
      <c r="O3080" s="18" t="n">
        <v>3075</v>
      </c>
      <c r="P3080" s="17" t="str">
        <f aca="false">CONCATENATE(TEXT(MONTH(поверки!$G3080),"00"),"/",TEXT(поверки!$O3080,"000"), "/",TEXT(YEAR(поверки!$G3080)-2000,"00"))</f>
        <v>04/3075/25</v>
      </c>
      <c r="Q3080" s="17" t="str">
        <f aca="false">VLOOKUP(поверки!$F3080,'соответстиви ОТ типу'!$K$4:$M$344,2,FALSE())</f>
        <v>Преобразователь давления</v>
      </c>
      <c r="R3080" s="17" t="s">
        <v>42</v>
      </c>
      <c r="S3080" s="17" t="s">
        <v>2081</v>
      </c>
      <c r="T3080" s="17" t="n">
        <v>9</v>
      </c>
      <c r="U3080" s="19" t="n">
        <f aca="false">VLOOKUP(поверки!$T3080,'Акты п-п'!$C$5:$I$57,2,FALSE())</f>
        <v>45775</v>
      </c>
      <c r="V3080" s="19" t="n">
        <f aca="false">VLOOKUP(поверки!$T3080,'Акты п-п'!$C$5:$I$57,3,FALSE())</f>
        <v>45777</v>
      </c>
      <c r="W3080" s="17" t="str">
        <f aca="false">VLOOKUP(поверки!$T3080,'Акты п-п'!$C$5:$I$57,5,FALSE())</f>
        <v>Запевахин Т.Е.</v>
      </c>
      <c r="X3080" s="17" t="n">
        <f aca="false">поверки!$G3080-поверки!$U3080</f>
        <v>0</v>
      </c>
      <c r="Y3080" s="17" t="n">
        <f aca="false">поверки!$V3080-поверки!$G3080</f>
        <v>2</v>
      </c>
      <c r="Z3080" s="17" t="str">
        <f aca="false">CONCATENATE(поверки!$Q3080," ",поверки!$S3080," номер ",поверки!$H3080)</f>
        <v>Преобразователь давления 3051S номер 09919221</v>
      </c>
    </row>
    <row r="3081" customFormat="false" ht="17.9" hidden="true" customHeight="false" outlineLevel="0" collapsed="false">
      <c r="B3081" s="21" t="s">
        <v>6063</v>
      </c>
      <c r="C3081" s="22" t="s">
        <v>30</v>
      </c>
      <c r="D3081" s="22" t="s">
        <v>31</v>
      </c>
      <c r="E3081" s="22"/>
      <c r="F3081" s="22" t="s">
        <v>2078</v>
      </c>
      <c r="G3081" s="23" t="n">
        <v>45775</v>
      </c>
      <c r="H3081" s="22" t="s">
        <v>6629</v>
      </c>
      <c r="I3081" s="22"/>
      <c r="J3081" s="22" t="s">
        <v>34</v>
      </c>
      <c r="K3081" s="22" t="s">
        <v>35</v>
      </c>
      <c r="L3081" s="24" t="s">
        <v>6630</v>
      </c>
      <c r="M3081" s="17" t="str">
        <f aca="false">IF(COUNTIF(поверки!$H$6:$H$3175,поверки!$H3081)&gt;1,"Дубликат","")</f>
        <v/>
      </c>
      <c r="N3081" s="17" t="str">
        <f aca="false">IF(COUNTIF(поверки!$L$6:$L$3175,поверки!$L3081)&gt;1,"Дубликат","")</f>
        <v/>
      </c>
      <c r="O3081" s="18" t="n">
        <v>3076</v>
      </c>
      <c r="P3081" s="17" t="str">
        <f aca="false">CONCATENATE(TEXT(MONTH(поверки!$G3081),"00"),"/",TEXT(поверки!$O3081,"000"), "/",TEXT(YEAR(поверки!$G3081)-2000,"00"))</f>
        <v>04/3076/25</v>
      </c>
      <c r="Q3081" s="17" t="str">
        <f aca="false">VLOOKUP(поверки!$F3081,'соответстиви ОТ типу'!$K$4:$M$344,2,FALSE())</f>
        <v>Преобразователь давления</v>
      </c>
      <c r="R3081" s="17" t="s">
        <v>42</v>
      </c>
      <c r="S3081" s="17" t="s">
        <v>2081</v>
      </c>
      <c r="T3081" s="17" t="n">
        <v>9</v>
      </c>
      <c r="U3081" s="19" t="n">
        <f aca="false">VLOOKUP(поверки!$T3081,'Акты п-п'!$C$5:$I$57,2,FALSE())</f>
        <v>45775</v>
      </c>
      <c r="V3081" s="19" t="n">
        <f aca="false">VLOOKUP(поверки!$T3081,'Акты п-п'!$C$5:$I$57,3,FALSE())</f>
        <v>45777</v>
      </c>
      <c r="W3081" s="17" t="str">
        <f aca="false">VLOOKUP(поверки!$T3081,'Акты п-п'!$C$5:$I$57,5,FALSE())</f>
        <v>Запевахин Т.Е.</v>
      </c>
      <c r="X3081" s="17" t="n">
        <f aca="false">поверки!$G3081-поверки!$U3081</f>
        <v>0</v>
      </c>
      <c r="Y3081" s="17" t="n">
        <f aca="false">поверки!$V3081-поверки!$G3081</f>
        <v>2</v>
      </c>
      <c r="Z3081" s="17" t="str">
        <f aca="false">CONCATENATE(поверки!$Q3081," ",поверки!$S3081," номер ",поверки!$H3081)</f>
        <v>Преобразователь давления 3051S номер 09919222</v>
      </c>
    </row>
    <row r="3082" customFormat="false" ht="17.9" hidden="true" customHeight="false" outlineLevel="0" collapsed="false">
      <c r="B3082" s="21" t="s">
        <v>6063</v>
      </c>
      <c r="C3082" s="22" t="s">
        <v>30</v>
      </c>
      <c r="D3082" s="22" t="s">
        <v>31</v>
      </c>
      <c r="E3082" s="22"/>
      <c r="F3082" s="22" t="s">
        <v>2078</v>
      </c>
      <c r="G3082" s="23" t="n">
        <v>45775</v>
      </c>
      <c r="H3082" s="22" t="s">
        <v>6631</v>
      </c>
      <c r="I3082" s="22"/>
      <c r="J3082" s="22" t="s">
        <v>34</v>
      </c>
      <c r="K3082" s="22" t="s">
        <v>35</v>
      </c>
      <c r="L3082" s="24" t="s">
        <v>6632</v>
      </c>
      <c r="M3082" s="17" t="str">
        <f aca="false">IF(COUNTIF(поверки!$H$6:$H$3175,поверки!$H3082)&gt;1,"Дубликат","")</f>
        <v/>
      </c>
      <c r="N3082" s="17" t="str">
        <f aca="false">IF(COUNTIF(поверки!$L$6:$L$3175,поверки!$L3082)&gt;1,"Дубликат","")</f>
        <v/>
      </c>
      <c r="O3082" s="18" t="n">
        <v>3077</v>
      </c>
      <c r="P3082" s="17" t="str">
        <f aca="false">CONCATENATE(TEXT(MONTH(поверки!$G3082),"00"),"/",TEXT(поверки!$O3082,"000"), "/",TEXT(YEAR(поверки!$G3082)-2000,"00"))</f>
        <v>04/3077/25</v>
      </c>
      <c r="Q3082" s="17" t="str">
        <f aca="false">VLOOKUP(поверки!$F3082,'соответстиви ОТ типу'!$K$4:$M$344,2,FALSE())</f>
        <v>Преобразователь давления</v>
      </c>
      <c r="R3082" s="17" t="s">
        <v>42</v>
      </c>
      <c r="S3082" s="17" t="s">
        <v>2081</v>
      </c>
      <c r="T3082" s="17" t="n">
        <v>9</v>
      </c>
      <c r="U3082" s="19" t="n">
        <f aca="false">VLOOKUP(поверки!$T3082,'Акты п-п'!$C$5:$I$57,2,FALSE())</f>
        <v>45775</v>
      </c>
      <c r="V3082" s="19" t="n">
        <f aca="false">VLOOKUP(поверки!$T3082,'Акты п-п'!$C$5:$I$57,3,FALSE())</f>
        <v>45777</v>
      </c>
      <c r="W3082" s="17" t="str">
        <f aca="false">VLOOKUP(поверки!$T3082,'Акты п-п'!$C$5:$I$57,5,FALSE())</f>
        <v>Запевахин Т.Е.</v>
      </c>
      <c r="X3082" s="17" t="n">
        <f aca="false">поверки!$G3082-поверки!$U3082</f>
        <v>0</v>
      </c>
      <c r="Y3082" s="17" t="n">
        <f aca="false">поверки!$V3082-поверки!$G3082</f>
        <v>2</v>
      </c>
      <c r="Z3082" s="17" t="str">
        <f aca="false">CONCATENATE(поверки!$Q3082," ",поверки!$S3082," номер ",поверки!$H3082)</f>
        <v>Преобразователь давления 3051S номер 09919219</v>
      </c>
    </row>
    <row r="3083" customFormat="false" ht="17.9" hidden="true" customHeight="false" outlineLevel="0" collapsed="false">
      <c r="B3083" s="21" t="s">
        <v>6063</v>
      </c>
      <c r="C3083" s="22" t="s">
        <v>30</v>
      </c>
      <c r="D3083" s="22" t="s">
        <v>31</v>
      </c>
      <c r="E3083" s="22"/>
      <c r="F3083" s="22" t="s">
        <v>2078</v>
      </c>
      <c r="G3083" s="23" t="n">
        <v>45775</v>
      </c>
      <c r="H3083" s="22" t="s">
        <v>6633</v>
      </c>
      <c r="I3083" s="22"/>
      <c r="J3083" s="22" t="s">
        <v>34</v>
      </c>
      <c r="K3083" s="22" t="s">
        <v>35</v>
      </c>
      <c r="L3083" s="24" t="s">
        <v>6634</v>
      </c>
      <c r="M3083" s="17" t="str">
        <f aca="false">IF(COUNTIF(поверки!$H$6:$H$3175,поверки!$H3083)&gt;1,"Дубликат","")</f>
        <v/>
      </c>
      <c r="N3083" s="17" t="str">
        <f aca="false">IF(COUNTIF(поверки!$L$6:$L$3175,поверки!$L3083)&gt;1,"Дубликат","")</f>
        <v/>
      </c>
      <c r="O3083" s="18" t="n">
        <v>3078</v>
      </c>
      <c r="P3083" s="17" t="str">
        <f aca="false">CONCATENATE(TEXT(MONTH(поверки!$G3083),"00"),"/",TEXT(поверки!$O3083,"000"), "/",TEXT(YEAR(поверки!$G3083)-2000,"00"))</f>
        <v>04/3078/25</v>
      </c>
      <c r="Q3083" s="17" t="str">
        <f aca="false">VLOOKUP(поверки!$F3083,'соответстиви ОТ типу'!$K$4:$M$344,2,FALSE())</f>
        <v>Преобразователь давления</v>
      </c>
      <c r="R3083" s="17" t="s">
        <v>42</v>
      </c>
      <c r="S3083" s="17" t="s">
        <v>2081</v>
      </c>
      <c r="T3083" s="17" t="n">
        <v>9</v>
      </c>
      <c r="U3083" s="19" t="n">
        <f aca="false">VLOOKUP(поверки!$T3083,'Акты п-п'!$C$5:$I$57,2,FALSE())</f>
        <v>45775</v>
      </c>
      <c r="V3083" s="19" t="n">
        <f aca="false">VLOOKUP(поверки!$T3083,'Акты п-п'!$C$5:$I$57,3,FALSE())</f>
        <v>45777</v>
      </c>
      <c r="W3083" s="17" t="str">
        <f aca="false">VLOOKUP(поверки!$T3083,'Акты п-п'!$C$5:$I$57,5,FALSE())</f>
        <v>Запевахин Т.Е.</v>
      </c>
      <c r="X3083" s="17" t="n">
        <f aca="false">поверки!$G3083-поверки!$U3083</f>
        <v>0</v>
      </c>
      <c r="Y3083" s="17" t="n">
        <f aca="false">поверки!$V3083-поверки!$G3083</f>
        <v>2</v>
      </c>
      <c r="Z3083" s="17" t="str">
        <f aca="false">CONCATENATE(поверки!$Q3083," ",поверки!$S3083," номер ",поверки!$H3083)</f>
        <v>Преобразователь давления 3051S номер 09919220</v>
      </c>
    </row>
    <row r="3084" customFormat="false" ht="17.9" hidden="true" customHeight="false" outlineLevel="0" collapsed="false">
      <c r="B3084" s="21" t="s">
        <v>6063</v>
      </c>
      <c r="C3084" s="22" t="s">
        <v>30</v>
      </c>
      <c r="D3084" s="22" t="s">
        <v>31</v>
      </c>
      <c r="E3084" s="22"/>
      <c r="F3084" s="22" t="s">
        <v>2078</v>
      </c>
      <c r="G3084" s="23" t="n">
        <v>45775</v>
      </c>
      <c r="H3084" s="22" t="s">
        <v>6635</v>
      </c>
      <c r="I3084" s="22"/>
      <c r="J3084" s="22" t="s">
        <v>34</v>
      </c>
      <c r="K3084" s="22" t="s">
        <v>35</v>
      </c>
      <c r="L3084" s="24" t="s">
        <v>6636</v>
      </c>
      <c r="M3084" s="17" t="str">
        <f aca="false">IF(COUNTIF(поверки!$H$6:$H$3175,поверки!$H3084)&gt;1,"Дубликат","")</f>
        <v/>
      </c>
      <c r="N3084" s="17" t="str">
        <f aca="false">IF(COUNTIF(поверки!$L$6:$L$3175,поверки!$L3084)&gt;1,"Дубликат","")</f>
        <v/>
      </c>
      <c r="O3084" s="18" t="n">
        <v>3079</v>
      </c>
      <c r="P3084" s="17" t="str">
        <f aca="false">CONCATENATE(TEXT(MONTH(поверки!$G3084),"00"),"/",TEXT(поверки!$O3084,"000"), "/",TEXT(YEAR(поверки!$G3084)-2000,"00"))</f>
        <v>04/3079/25</v>
      </c>
      <c r="Q3084" s="17" t="str">
        <f aca="false">VLOOKUP(поверки!$F3084,'соответстиви ОТ типу'!$K$4:$M$344,2,FALSE())</f>
        <v>Преобразователь давления</v>
      </c>
      <c r="R3084" s="17" t="s">
        <v>42</v>
      </c>
      <c r="S3084" s="17" t="s">
        <v>2081</v>
      </c>
      <c r="T3084" s="17" t="n">
        <v>9</v>
      </c>
      <c r="U3084" s="19" t="n">
        <f aca="false">VLOOKUP(поверки!$T3084,'Акты п-п'!$C$5:$I$57,2,FALSE())</f>
        <v>45775</v>
      </c>
      <c r="V3084" s="19" t="n">
        <f aca="false">VLOOKUP(поверки!$T3084,'Акты п-п'!$C$5:$I$57,3,FALSE())</f>
        <v>45777</v>
      </c>
      <c r="W3084" s="17" t="str">
        <f aca="false">VLOOKUP(поверки!$T3084,'Акты п-п'!$C$5:$I$57,5,FALSE())</f>
        <v>Запевахин Т.Е.</v>
      </c>
      <c r="X3084" s="17" t="n">
        <f aca="false">поверки!$G3084-поверки!$U3084</f>
        <v>0</v>
      </c>
      <c r="Y3084" s="17" t="n">
        <f aca="false">поверки!$V3084-поверки!$G3084</f>
        <v>2</v>
      </c>
      <c r="Z3084" s="17" t="str">
        <f aca="false">CONCATENATE(поверки!$Q3084," ",поверки!$S3084," номер ",поверки!$H3084)</f>
        <v>Преобразователь давления 3051S номер 09919215</v>
      </c>
    </row>
    <row r="3085" customFormat="false" ht="17.9" hidden="true" customHeight="false" outlineLevel="0" collapsed="false">
      <c r="B3085" s="21" t="s">
        <v>6063</v>
      </c>
      <c r="C3085" s="22" t="s">
        <v>30</v>
      </c>
      <c r="D3085" s="22" t="s">
        <v>31</v>
      </c>
      <c r="E3085" s="22"/>
      <c r="F3085" s="22" t="s">
        <v>2078</v>
      </c>
      <c r="G3085" s="23" t="n">
        <v>45775</v>
      </c>
      <c r="H3085" s="22" t="s">
        <v>6637</v>
      </c>
      <c r="I3085" s="22"/>
      <c r="J3085" s="22" t="s">
        <v>34</v>
      </c>
      <c r="K3085" s="22" t="s">
        <v>35</v>
      </c>
      <c r="L3085" s="24" t="s">
        <v>6638</v>
      </c>
      <c r="M3085" s="17" t="str">
        <f aca="false">IF(COUNTIF(поверки!$H$6:$H$3175,поверки!$H3085)&gt;1,"Дубликат","")</f>
        <v/>
      </c>
      <c r="N3085" s="17" t="str">
        <f aca="false">IF(COUNTIF(поверки!$L$6:$L$3175,поверки!$L3085)&gt;1,"Дубликат","")</f>
        <v/>
      </c>
      <c r="O3085" s="18" t="n">
        <v>3080</v>
      </c>
      <c r="P3085" s="17" t="str">
        <f aca="false">CONCATENATE(TEXT(MONTH(поверки!$G3085),"00"),"/",TEXT(поверки!$O3085,"000"), "/",TEXT(YEAR(поверки!$G3085)-2000,"00"))</f>
        <v>04/3080/25</v>
      </c>
      <c r="Q3085" s="17" t="str">
        <f aca="false">VLOOKUP(поверки!$F3085,'соответстиви ОТ типу'!$K$4:$M$344,2,FALSE())</f>
        <v>Преобразователь давления</v>
      </c>
      <c r="R3085" s="17" t="s">
        <v>42</v>
      </c>
      <c r="S3085" s="17" t="s">
        <v>2081</v>
      </c>
      <c r="T3085" s="17" t="n">
        <v>9</v>
      </c>
      <c r="U3085" s="19" t="n">
        <f aca="false">VLOOKUP(поверки!$T3085,'Акты п-п'!$C$5:$I$57,2,FALSE())</f>
        <v>45775</v>
      </c>
      <c r="V3085" s="19" t="n">
        <f aca="false">VLOOKUP(поверки!$T3085,'Акты п-п'!$C$5:$I$57,3,FALSE())</f>
        <v>45777</v>
      </c>
      <c r="W3085" s="17" t="str">
        <f aca="false">VLOOKUP(поверки!$T3085,'Акты п-п'!$C$5:$I$57,5,FALSE())</f>
        <v>Запевахин Т.Е.</v>
      </c>
      <c r="X3085" s="17" t="n">
        <f aca="false">поверки!$G3085-поверки!$U3085</f>
        <v>0</v>
      </c>
      <c r="Y3085" s="17" t="n">
        <f aca="false">поверки!$V3085-поверки!$G3085</f>
        <v>2</v>
      </c>
      <c r="Z3085" s="17" t="str">
        <f aca="false">CONCATENATE(поверки!$Q3085," ",поверки!$S3085," номер ",поверки!$H3085)</f>
        <v>Преобразователь давления 3051S номер 09919216</v>
      </c>
    </row>
    <row r="3086" customFormat="false" ht="17.9" hidden="true" customHeight="false" outlineLevel="0" collapsed="false">
      <c r="B3086" s="21" t="s">
        <v>6063</v>
      </c>
      <c r="C3086" s="22" t="s">
        <v>30</v>
      </c>
      <c r="D3086" s="22" t="s">
        <v>31</v>
      </c>
      <c r="E3086" s="22"/>
      <c r="F3086" s="22" t="s">
        <v>2078</v>
      </c>
      <c r="G3086" s="23" t="n">
        <v>45775</v>
      </c>
      <c r="H3086" s="22" t="s">
        <v>6639</v>
      </c>
      <c r="I3086" s="22"/>
      <c r="J3086" s="22" t="s">
        <v>34</v>
      </c>
      <c r="K3086" s="22" t="s">
        <v>35</v>
      </c>
      <c r="L3086" s="24" t="s">
        <v>6640</v>
      </c>
      <c r="M3086" s="17" t="str">
        <f aca="false">IF(COUNTIF(поверки!$H$6:$H$3175,поверки!$H3086)&gt;1,"Дубликат","")</f>
        <v/>
      </c>
      <c r="N3086" s="17" t="str">
        <f aca="false">IF(COUNTIF(поверки!$L$6:$L$3175,поверки!$L3086)&gt;1,"Дубликат","")</f>
        <v/>
      </c>
      <c r="O3086" s="18" t="n">
        <v>3081</v>
      </c>
      <c r="P3086" s="17" t="str">
        <f aca="false">CONCATENATE(TEXT(MONTH(поверки!$G3086),"00"),"/",TEXT(поверки!$O3086,"000"), "/",TEXT(YEAR(поверки!$G3086)-2000,"00"))</f>
        <v>04/3081/25</v>
      </c>
      <c r="Q3086" s="17" t="str">
        <f aca="false">VLOOKUP(поверки!$F3086,'соответстиви ОТ типу'!$K$4:$M$344,2,FALSE())</f>
        <v>Преобразователь давления</v>
      </c>
      <c r="R3086" s="17" t="s">
        <v>42</v>
      </c>
      <c r="S3086" s="17" t="s">
        <v>2081</v>
      </c>
      <c r="T3086" s="17" t="n">
        <v>9</v>
      </c>
      <c r="U3086" s="19" t="n">
        <f aca="false">VLOOKUP(поверки!$T3086,'Акты п-п'!$C$5:$I$57,2,FALSE())</f>
        <v>45775</v>
      </c>
      <c r="V3086" s="19" t="n">
        <f aca="false">VLOOKUP(поверки!$T3086,'Акты п-п'!$C$5:$I$57,3,FALSE())</f>
        <v>45777</v>
      </c>
      <c r="W3086" s="17" t="str">
        <f aca="false">VLOOKUP(поверки!$T3086,'Акты п-п'!$C$5:$I$57,5,FALSE())</f>
        <v>Запевахин Т.Е.</v>
      </c>
      <c r="X3086" s="17" t="n">
        <f aca="false">поверки!$G3086-поверки!$U3086</f>
        <v>0</v>
      </c>
      <c r="Y3086" s="17" t="n">
        <f aca="false">поверки!$V3086-поверки!$G3086</f>
        <v>2</v>
      </c>
      <c r="Z3086" s="17" t="str">
        <f aca="false">CONCATENATE(поверки!$Q3086," ",поверки!$S3086," номер ",поверки!$H3086)</f>
        <v>Преобразователь давления 3051S номер 09919217</v>
      </c>
    </row>
    <row r="3087" customFormat="false" ht="17.9" hidden="true" customHeight="false" outlineLevel="0" collapsed="false">
      <c r="B3087" s="21" t="s">
        <v>6063</v>
      </c>
      <c r="C3087" s="22" t="s">
        <v>30</v>
      </c>
      <c r="D3087" s="22" t="s">
        <v>31</v>
      </c>
      <c r="E3087" s="22"/>
      <c r="F3087" s="22" t="s">
        <v>2078</v>
      </c>
      <c r="G3087" s="23" t="n">
        <v>45775</v>
      </c>
      <c r="H3087" s="22" t="s">
        <v>6641</v>
      </c>
      <c r="I3087" s="22"/>
      <c r="J3087" s="22" t="s">
        <v>34</v>
      </c>
      <c r="K3087" s="22" t="s">
        <v>35</v>
      </c>
      <c r="L3087" s="24" t="s">
        <v>6642</v>
      </c>
      <c r="M3087" s="17" t="str">
        <f aca="false">IF(COUNTIF(поверки!$H$6:$H$3175,поверки!$H3087)&gt;1,"Дубликат","")</f>
        <v/>
      </c>
      <c r="N3087" s="17" t="str">
        <f aca="false">IF(COUNTIF(поверки!$L$6:$L$3175,поверки!$L3087)&gt;1,"Дубликат","")</f>
        <v/>
      </c>
      <c r="O3087" s="18" t="n">
        <v>3082</v>
      </c>
      <c r="P3087" s="17" t="str">
        <f aca="false">CONCATENATE(TEXT(MONTH(поверки!$G3087),"00"),"/",TEXT(поверки!$O3087,"000"), "/",TEXT(YEAR(поверки!$G3087)-2000,"00"))</f>
        <v>04/3082/25</v>
      </c>
      <c r="Q3087" s="17" t="str">
        <f aca="false">VLOOKUP(поверки!$F3087,'соответстиви ОТ типу'!$K$4:$M$344,2,FALSE())</f>
        <v>Преобразователь давления</v>
      </c>
      <c r="R3087" s="17" t="s">
        <v>42</v>
      </c>
      <c r="S3087" s="17" t="s">
        <v>2081</v>
      </c>
      <c r="T3087" s="17" t="n">
        <v>9</v>
      </c>
      <c r="U3087" s="19" t="n">
        <f aca="false">VLOOKUP(поверки!$T3087,'Акты п-п'!$C$5:$I$57,2,FALSE())</f>
        <v>45775</v>
      </c>
      <c r="V3087" s="19" t="n">
        <f aca="false">VLOOKUP(поверки!$T3087,'Акты п-п'!$C$5:$I$57,3,FALSE())</f>
        <v>45777</v>
      </c>
      <c r="W3087" s="17" t="str">
        <f aca="false">VLOOKUP(поверки!$T3087,'Акты п-п'!$C$5:$I$57,5,FALSE())</f>
        <v>Запевахин Т.Е.</v>
      </c>
      <c r="X3087" s="17" t="n">
        <f aca="false">поверки!$G3087-поверки!$U3087</f>
        <v>0</v>
      </c>
      <c r="Y3087" s="17" t="n">
        <f aca="false">поверки!$V3087-поверки!$G3087</f>
        <v>2</v>
      </c>
      <c r="Z3087" s="17" t="str">
        <f aca="false">CONCATENATE(поверки!$Q3087," ",поверки!$S3087," номер ",поверки!$H3087)</f>
        <v>Преобразователь давления 3051S номер 09919218</v>
      </c>
    </row>
    <row r="3088" customFormat="false" ht="17.9" hidden="true" customHeight="false" outlineLevel="0" collapsed="false">
      <c r="B3088" s="21" t="s">
        <v>6063</v>
      </c>
      <c r="C3088" s="22" t="s">
        <v>30</v>
      </c>
      <c r="D3088" s="22" t="s">
        <v>31</v>
      </c>
      <c r="E3088" s="22"/>
      <c r="F3088" s="22" t="s">
        <v>2118</v>
      </c>
      <c r="G3088" s="23" t="n">
        <v>45775</v>
      </c>
      <c r="H3088" s="22" t="s">
        <v>6643</v>
      </c>
      <c r="I3088" s="22"/>
      <c r="J3088" s="22" t="s">
        <v>34</v>
      </c>
      <c r="K3088" s="22" t="s">
        <v>35</v>
      </c>
      <c r="L3088" s="24" t="s">
        <v>6644</v>
      </c>
      <c r="M3088" s="17" t="str">
        <f aca="false">IF(COUNTIF(поверки!$H$6:$H$3175,поверки!$H3088)&gt;1,"Дубликат","")</f>
        <v/>
      </c>
      <c r="N3088" s="17" t="str">
        <f aca="false">IF(COUNTIF(поверки!$L$6:$L$3175,поверки!$L3088)&gt;1,"Дубликат","")</f>
        <v/>
      </c>
      <c r="O3088" s="18" t="n">
        <v>3083</v>
      </c>
      <c r="P3088" s="17" t="str">
        <f aca="false">CONCATENATE(TEXT(MONTH(поверки!$G3088),"00"),"/",TEXT(поверки!$O3088,"000"), "/",TEXT(YEAR(поверки!$G3088)-2000,"00"))</f>
        <v>04/3083/25</v>
      </c>
      <c r="Q3088" s="17" t="str">
        <f aca="false">VLOOKUP(поверки!$F3088,'соответстиви ОТ типу'!$K$4:$M$344,2,FALSE())</f>
        <v>Преобразователь давления</v>
      </c>
      <c r="R3088" s="17" t="s">
        <v>4406</v>
      </c>
      <c r="S3088" s="17" t="s">
        <v>6645</v>
      </c>
      <c r="T3088" s="17" t="n">
        <v>9</v>
      </c>
      <c r="U3088" s="19" t="n">
        <f aca="false">VLOOKUP(поверки!$T3088,'Акты п-п'!$C$5:$I$57,2,FALSE())</f>
        <v>45775</v>
      </c>
      <c r="V3088" s="19" t="n">
        <f aca="false">VLOOKUP(поверки!$T3088,'Акты п-п'!$C$5:$I$57,3,FALSE())</f>
        <v>45777</v>
      </c>
      <c r="W3088" s="17" t="str">
        <f aca="false">VLOOKUP(поверки!$T3088,'Акты п-п'!$C$5:$I$57,5,FALSE())</f>
        <v>Запевахин Т.Е.</v>
      </c>
      <c r="X3088" s="17" t="n">
        <f aca="false">поверки!$G3088-поверки!$U3088</f>
        <v>0</v>
      </c>
      <c r="Y3088" s="17" t="n">
        <f aca="false">поверки!$V3088-поверки!$G3088</f>
        <v>2</v>
      </c>
      <c r="Z3088" s="17" t="str">
        <f aca="false">CONCATENATE(поверки!$Q3088," ",поверки!$S3088," номер ",поверки!$H3088)</f>
        <v>Преобразователь давления 3051TG3 номер 9295544</v>
      </c>
    </row>
    <row r="3089" customFormat="false" ht="17.9" hidden="true" customHeight="false" outlineLevel="0" collapsed="false">
      <c r="B3089" s="21" t="s">
        <v>6063</v>
      </c>
      <c r="C3089" s="22" t="s">
        <v>30</v>
      </c>
      <c r="D3089" s="22" t="s">
        <v>31</v>
      </c>
      <c r="E3089" s="22"/>
      <c r="F3089" s="22" t="s">
        <v>2118</v>
      </c>
      <c r="G3089" s="23" t="n">
        <v>45775</v>
      </c>
      <c r="H3089" s="22" t="s">
        <v>6646</v>
      </c>
      <c r="I3089" s="22"/>
      <c r="J3089" s="22" t="s">
        <v>34</v>
      </c>
      <c r="K3089" s="22" t="s">
        <v>35</v>
      </c>
      <c r="L3089" s="24" t="s">
        <v>6647</v>
      </c>
      <c r="M3089" s="17" t="str">
        <f aca="false">IF(COUNTIF(поверки!$H$6:$H$3175,поверки!$H3089)&gt;1,"Дубликат","")</f>
        <v/>
      </c>
      <c r="N3089" s="17" t="str">
        <f aca="false">IF(COUNTIF(поверки!$L$6:$L$3175,поверки!$L3089)&gt;1,"Дубликат","")</f>
        <v/>
      </c>
      <c r="O3089" s="18" t="n">
        <v>3084</v>
      </c>
      <c r="P3089" s="17" t="str">
        <f aca="false">CONCATENATE(TEXT(MONTH(поверки!$G3089),"00"),"/",TEXT(поверки!$O3089,"000"), "/",TEXT(YEAR(поверки!$G3089)-2000,"00"))</f>
        <v>04/3084/25</v>
      </c>
      <c r="Q3089" s="17" t="str">
        <f aca="false">VLOOKUP(поверки!$F3089,'соответстиви ОТ типу'!$K$4:$M$344,2,FALSE())</f>
        <v>Преобразователь давления</v>
      </c>
      <c r="R3089" s="17" t="s">
        <v>4406</v>
      </c>
      <c r="S3089" s="17" t="s">
        <v>6645</v>
      </c>
      <c r="T3089" s="17" t="n">
        <v>9</v>
      </c>
      <c r="U3089" s="19" t="n">
        <f aca="false">VLOOKUP(поверки!$T3089,'Акты п-п'!$C$5:$I$57,2,FALSE())</f>
        <v>45775</v>
      </c>
      <c r="V3089" s="19" t="n">
        <f aca="false">VLOOKUP(поверки!$T3089,'Акты п-п'!$C$5:$I$57,3,FALSE())</f>
        <v>45777</v>
      </c>
      <c r="W3089" s="17" t="str">
        <f aca="false">VLOOKUP(поверки!$T3089,'Акты п-п'!$C$5:$I$57,5,FALSE())</f>
        <v>Запевахин Т.Е.</v>
      </c>
      <c r="X3089" s="17" t="n">
        <f aca="false">поверки!$G3089-поверки!$U3089</f>
        <v>0</v>
      </c>
      <c r="Y3089" s="17" t="n">
        <f aca="false">поверки!$V3089-поверки!$G3089</f>
        <v>2</v>
      </c>
      <c r="Z3089" s="17" t="str">
        <f aca="false">CONCATENATE(поверки!$Q3089," ",поверки!$S3089," номер ",поверки!$H3089)</f>
        <v>Преобразователь давления 3051TG3 номер 9295537</v>
      </c>
    </row>
    <row r="3090" customFormat="false" ht="17.9" hidden="true" customHeight="false" outlineLevel="0" collapsed="false">
      <c r="B3090" s="21" t="s">
        <v>6063</v>
      </c>
      <c r="C3090" s="22" t="s">
        <v>30</v>
      </c>
      <c r="D3090" s="22" t="s">
        <v>31</v>
      </c>
      <c r="E3090" s="22"/>
      <c r="F3090" s="22" t="s">
        <v>2118</v>
      </c>
      <c r="G3090" s="23" t="n">
        <v>45775</v>
      </c>
      <c r="H3090" s="22" t="s">
        <v>6648</v>
      </c>
      <c r="I3090" s="22"/>
      <c r="J3090" s="22" t="s">
        <v>34</v>
      </c>
      <c r="K3090" s="22" t="s">
        <v>35</v>
      </c>
      <c r="L3090" s="24" t="s">
        <v>6649</v>
      </c>
      <c r="M3090" s="17" t="str">
        <f aca="false">IF(COUNTIF(поверки!$H$6:$H$3175,поверки!$H3090)&gt;1,"Дубликат","")</f>
        <v/>
      </c>
      <c r="N3090" s="17" t="str">
        <f aca="false">IF(COUNTIF(поверки!$L$6:$L$3175,поверки!$L3090)&gt;1,"Дубликат","")</f>
        <v/>
      </c>
      <c r="O3090" s="18" t="n">
        <v>3085</v>
      </c>
      <c r="P3090" s="17" t="str">
        <f aca="false">CONCATENATE(TEXT(MONTH(поверки!$G3090),"00"),"/",TEXT(поверки!$O3090,"000"), "/",TEXT(YEAR(поверки!$G3090)-2000,"00"))</f>
        <v>04/3085/25</v>
      </c>
      <c r="Q3090" s="17" t="str">
        <f aca="false">VLOOKUP(поверки!$F3090,'соответстиви ОТ типу'!$K$4:$M$344,2,FALSE())</f>
        <v>Преобразователь давления</v>
      </c>
      <c r="R3090" s="17" t="s">
        <v>4406</v>
      </c>
      <c r="S3090" s="17" t="s">
        <v>6650</v>
      </c>
      <c r="T3090" s="17" t="n">
        <v>9</v>
      </c>
      <c r="U3090" s="19" t="n">
        <f aca="false">VLOOKUP(поверки!$T3090,'Акты п-п'!$C$5:$I$57,2,FALSE())</f>
        <v>45775</v>
      </c>
      <c r="V3090" s="19" t="n">
        <f aca="false">VLOOKUP(поверки!$T3090,'Акты п-п'!$C$5:$I$57,3,FALSE())</f>
        <v>45777</v>
      </c>
      <c r="W3090" s="17" t="str">
        <f aca="false">VLOOKUP(поверки!$T3090,'Акты п-п'!$C$5:$I$57,5,FALSE())</f>
        <v>Запевахин Т.Е.</v>
      </c>
      <c r="X3090" s="17" t="n">
        <f aca="false">поверки!$G3090-поверки!$U3090</f>
        <v>0</v>
      </c>
      <c r="Y3090" s="17" t="n">
        <f aca="false">поверки!$V3090-поверки!$G3090</f>
        <v>2</v>
      </c>
      <c r="Z3090" s="17" t="str">
        <f aca="false">CONCATENATE(поверки!$Q3090," ",поверки!$S3090," номер ",поверки!$H3090)</f>
        <v>Преобразователь давления 3051CD3 номер 9357668</v>
      </c>
    </row>
    <row r="3091" customFormat="false" ht="17.9" hidden="true" customHeight="false" outlineLevel="0" collapsed="false">
      <c r="B3091" s="21" t="s">
        <v>6063</v>
      </c>
      <c r="C3091" s="22" t="s">
        <v>30</v>
      </c>
      <c r="D3091" s="22" t="s">
        <v>31</v>
      </c>
      <c r="E3091" s="22"/>
      <c r="F3091" s="22" t="s">
        <v>2118</v>
      </c>
      <c r="G3091" s="23" t="n">
        <v>45775</v>
      </c>
      <c r="H3091" s="22" t="s">
        <v>6651</v>
      </c>
      <c r="I3091" s="22"/>
      <c r="J3091" s="22" t="s">
        <v>34</v>
      </c>
      <c r="K3091" s="22" t="s">
        <v>35</v>
      </c>
      <c r="L3091" s="24" t="s">
        <v>6652</v>
      </c>
      <c r="M3091" s="17" t="str">
        <f aca="false">IF(COUNTIF(поверки!$H$6:$H$3175,поверки!$H3091)&gt;1,"Дубликат","")</f>
        <v/>
      </c>
      <c r="N3091" s="17" t="str">
        <f aca="false">IF(COUNTIF(поверки!$L$6:$L$3175,поверки!$L3091)&gt;1,"Дубликат","")</f>
        <v/>
      </c>
      <c r="O3091" s="18" t="n">
        <v>3086</v>
      </c>
      <c r="P3091" s="17" t="str">
        <f aca="false">CONCATENATE(TEXT(MONTH(поверки!$G3091),"00"),"/",TEXT(поверки!$O3091,"000"), "/",TEXT(YEAR(поверки!$G3091)-2000,"00"))</f>
        <v>04/3086/25</v>
      </c>
      <c r="Q3091" s="17" t="str">
        <f aca="false">VLOOKUP(поверки!$F3091,'соответстиви ОТ типу'!$K$4:$M$344,2,FALSE())</f>
        <v>Преобразователь давления</v>
      </c>
      <c r="R3091" s="17" t="s">
        <v>4406</v>
      </c>
      <c r="S3091" s="17" t="s">
        <v>6653</v>
      </c>
      <c r="T3091" s="17" t="n">
        <v>9</v>
      </c>
      <c r="U3091" s="19" t="n">
        <f aca="false">VLOOKUP(поверки!$T3091,'Акты п-п'!$C$5:$I$57,2,FALSE())</f>
        <v>45775</v>
      </c>
      <c r="V3091" s="19" t="n">
        <f aca="false">VLOOKUP(поверки!$T3091,'Акты п-п'!$C$5:$I$57,3,FALSE())</f>
        <v>45777</v>
      </c>
      <c r="W3091" s="17" t="str">
        <f aca="false">VLOOKUP(поверки!$T3091,'Акты п-п'!$C$5:$I$57,5,FALSE())</f>
        <v>Запевахин Т.Е.</v>
      </c>
      <c r="X3091" s="17" t="n">
        <f aca="false">поверки!$G3091-поверки!$U3091</f>
        <v>0</v>
      </c>
      <c r="Y3091" s="17" t="n">
        <f aca="false">поверки!$V3091-поверки!$G3091</f>
        <v>2</v>
      </c>
      <c r="Z3091" s="17" t="str">
        <f aca="false">CONCATENATE(поверки!$Q3091," ",поверки!$S3091," номер ",поверки!$H3091)</f>
        <v>Преобразователь давления 3051TG1 номер 9295535</v>
      </c>
    </row>
    <row r="3092" customFormat="false" ht="17.9" hidden="true" customHeight="false" outlineLevel="0" collapsed="false">
      <c r="B3092" s="21" t="s">
        <v>6063</v>
      </c>
      <c r="C3092" s="22" t="s">
        <v>30</v>
      </c>
      <c r="D3092" s="22" t="s">
        <v>31</v>
      </c>
      <c r="E3092" s="22"/>
      <c r="F3092" s="22" t="s">
        <v>2118</v>
      </c>
      <c r="G3092" s="23" t="n">
        <v>45775</v>
      </c>
      <c r="H3092" s="22" t="s">
        <v>6654</v>
      </c>
      <c r="I3092" s="22"/>
      <c r="J3092" s="22" t="s">
        <v>34</v>
      </c>
      <c r="K3092" s="22" t="s">
        <v>35</v>
      </c>
      <c r="L3092" s="24" t="s">
        <v>6655</v>
      </c>
      <c r="M3092" s="17" t="str">
        <f aca="false">IF(COUNTIF(поверки!$H$6:$H$3175,поверки!$H3092)&gt;1,"Дубликат","")</f>
        <v/>
      </c>
      <c r="N3092" s="17" t="str">
        <f aca="false">IF(COUNTIF(поверки!$L$6:$L$3175,поверки!$L3092)&gt;1,"Дубликат","")</f>
        <v/>
      </c>
      <c r="O3092" s="18" t="n">
        <v>3087</v>
      </c>
      <c r="P3092" s="17" t="str">
        <f aca="false">CONCATENATE(TEXT(MONTH(поверки!$G3092),"00"),"/",TEXT(поверки!$O3092,"000"), "/",TEXT(YEAR(поверки!$G3092)-2000,"00"))</f>
        <v>04/3087/25</v>
      </c>
      <c r="Q3092" s="17" t="str">
        <f aca="false">VLOOKUP(поверки!$F3092,'соответстиви ОТ типу'!$K$4:$M$344,2,FALSE())</f>
        <v>Преобразователь давления</v>
      </c>
      <c r="R3092" s="17" t="s">
        <v>37</v>
      </c>
      <c r="S3092" s="17" t="s">
        <v>6645</v>
      </c>
      <c r="T3092" s="17" t="n">
        <v>9</v>
      </c>
      <c r="U3092" s="19" t="n">
        <f aca="false">VLOOKUP(поверки!$T3092,'Акты п-п'!$C$5:$I$57,2,FALSE())</f>
        <v>45775</v>
      </c>
      <c r="V3092" s="19" t="n">
        <f aca="false">VLOOKUP(поверки!$T3092,'Акты п-п'!$C$5:$I$57,3,FALSE())</f>
        <v>45777</v>
      </c>
      <c r="W3092" s="17" t="str">
        <f aca="false">VLOOKUP(поверки!$T3092,'Акты п-п'!$C$5:$I$57,5,FALSE())</f>
        <v>Запевахин Т.Е.</v>
      </c>
      <c r="X3092" s="17" t="n">
        <f aca="false">поверки!$G3092-поверки!$U3092</f>
        <v>0</v>
      </c>
      <c r="Y3092" s="17" t="n">
        <f aca="false">поверки!$V3092-поверки!$G3092</f>
        <v>2</v>
      </c>
      <c r="Z3092" s="17" t="str">
        <f aca="false">CONCATENATE(поверки!$Q3092," ",поверки!$S3092," номер ",поверки!$H3092)</f>
        <v>Преобразователь давления 3051TG3 номер 9295548</v>
      </c>
    </row>
    <row r="3093" customFormat="false" ht="17.9" hidden="true" customHeight="false" outlineLevel="0" collapsed="false">
      <c r="B3093" s="21" t="s">
        <v>6063</v>
      </c>
      <c r="C3093" s="22" t="s">
        <v>30</v>
      </c>
      <c r="D3093" s="22" t="s">
        <v>31</v>
      </c>
      <c r="E3093" s="22"/>
      <c r="F3093" s="22" t="s">
        <v>2078</v>
      </c>
      <c r="G3093" s="23" t="n">
        <v>45775</v>
      </c>
      <c r="H3093" s="22" t="s">
        <v>6656</v>
      </c>
      <c r="I3093" s="22"/>
      <c r="J3093" s="22" t="s">
        <v>34</v>
      </c>
      <c r="K3093" s="22" t="s">
        <v>35</v>
      </c>
      <c r="L3093" s="24" t="s">
        <v>6657</v>
      </c>
      <c r="M3093" s="17" t="str">
        <f aca="false">IF(COUNTIF(поверки!$H$6:$H$3175,поверки!$H3093)&gt;1,"Дубликат","")</f>
        <v/>
      </c>
      <c r="N3093" s="17" t="str">
        <f aca="false">IF(COUNTIF(поверки!$L$6:$L$3175,поверки!$L3093)&gt;1,"Дубликат","")</f>
        <v/>
      </c>
      <c r="O3093" s="18" t="n">
        <v>3088</v>
      </c>
      <c r="P3093" s="17" t="str">
        <f aca="false">CONCATENATE(TEXT(MONTH(поверки!$G3093),"00"),"/",TEXT(поверки!$O3093,"000"), "/",TEXT(YEAR(поверки!$G3093)-2000,"00"))</f>
        <v>04/3088/25</v>
      </c>
      <c r="Q3093" s="17" t="str">
        <f aca="false">VLOOKUP(поверки!$F3093,'соответстиви ОТ типу'!$K$4:$M$344,2,FALSE())</f>
        <v>Преобразователь давления</v>
      </c>
      <c r="R3093" s="17" t="s">
        <v>37</v>
      </c>
      <c r="S3093" s="17" t="s">
        <v>2081</v>
      </c>
      <c r="T3093" s="17" t="n">
        <v>9</v>
      </c>
      <c r="U3093" s="19" t="n">
        <f aca="false">VLOOKUP(поверки!$T3093,'Акты п-п'!$C$5:$I$57,2,FALSE())</f>
        <v>45775</v>
      </c>
      <c r="V3093" s="19" t="n">
        <f aca="false">VLOOKUP(поверки!$T3093,'Акты п-п'!$C$5:$I$57,3,FALSE())</f>
        <v>45777</v>
      </c>
      <c r="W3093" s="17" t="str">
        <f aca="false">VLOOKUP(поверки!$T3093,'Акты п-п'!$C$5:$I$57,5,FALSE())</f>
        <v>Запевахин Т.Е.</v>
      </c>
      <c r="X3093" s="17" t="n">
        <f aca="false">поверки!$G3093-поверки!$U3093</f>
        <v>0</v>
      </c>
      <c r="Y3093" s="17" t="n">
        <f aca="false">поверки!$V3093-поверки!$G3093</f>
        <v>2</v>
      </c>
      <c r="Z3093" s="17" t="str">
        <f aca="false">CONCATENATE(поверки!$Q3093," ",поверки!$S3093," номер ",поверки!$H3093)</f>
        <v>Преобразователь давления 3051S номер 9751680</v>
      </c>
    </row>
    <row r="3094" customFormat="false" ht="17.9" hidden="true" customHeight="false" outlineLevel="0" collapsed="false">
      <c r="B3094" s="21" t="s">
        <v>6063</v>
      </c>
      <c r="C3094" s="22" t="s">
        <v>30</v>
      </c>
      <c r="D3094" s="22" t="s">
        <v>31</v>
      </c>
      <c r="E3094" s="22"/>
      <c r="F3094" s="22" t="s">
        <v>2078</v>
      </c>
      <c r="G3094" s="23" t="n">
        <v>45775</v>
      </c>
      <c r="H3094" s="22" t="s">
        <v>6658</v>
      </c>
      <c r="I3094" s="22"/>
      <c r="J3094" s="22" t="s">
        <v>34</v>
      </c>
      <c r="K3094" s="22" t="s">
        <v>35</v>
      </c>
      <c r="L3094" s="24" t="s">
        <v>6659</v>
      </c>
      <c r="M3094" s="17" t="str">
        <f aca="false">IF(COUNTIF(поверки!$H$6:$H$3175,поверки!$H3094)&gt;1,"Дубликат","")</f>
        <v/>
      </c>
      <c r="N3094" s="17" t="str">
        <f aca="false">IF(COUNTIF(поверки!$L$6:$L$3175,поверки!$L3094)&gt;1,"Дубликат","")</f>
        <v/>
      </c>
      <c r="O3094" s="18" t="n">
        <v>3089</v>
      </c>
      <c r="P3094" s="17" t="str">
        <f aca="false">CONCATENATE(TEXT(MONTH(поверки!$G3094),"00"),"/",TEXT(поверки!$O3094,"000"), "/",TEXT(YEAR(поверки!$G3094)-2000,"00"))</f>
        <v>04/3089/25</v>
      </c>
      <c r="Q3094" s="17" t="str">
        <f aca="false">VLOOKUP(поверки!$F3094,'соответстиви ОТ типу'!$K$4:$M$344,2,FALSE())</f>
        <v>Преобразователь давления</v>
      </c>
      <c r="R3094" s="17" t="s">
        <v>37</v>
      </c>
      <c r="S3094" s="17" t="s">
        <v>2081</v>
      </c>
      <c r="T3094" s="17" t="n">
        <v>9</v>
      </c>
      <c r="U3094" s="19" t="n">
        <f aca="false">VLOOKUP(поверки!$T3094,'Акты п-п'!$C$5:$I$57,2,FALSE())</f>
        <v>45775</v>
      </c>
      <c r="V3094" s="19" t="n">
        <f aca="false">VLOOKUP(поверки!$T3094,'Акты п-п'!$C$5:$I$57,3,FALSE())</f>
        <v>45777</v>
      </c>
      <c r="W3094" s="17" t="str">
        <f aca="false">VLOOKUP(поверки!$T3094,'Акты п-п'!$C$5:$I$57,5,FALSE())</f>
        <v>Запевахин Т.Е.</v>
      </c>
      <c r="X3094" s="17" t="n">
        <f aca="false">поверки!$G3094-поверки!$U3094</f>
        <v>0</v>
      </c>
      <c r="Y3094" s="17" t="n">
        <f aca="false">поверки!$V3094-поверки!$G3094</f>
        <v>2</v>
      </c>
      <c r="Z3094" s="17" t="str">
        <f aca="false">CONCATENATE(поверки!$Q3094," ",поверки!$S3094," номер ",поверки!$H3094)</f>
        <v>Преобразователь давления 3051S номер 9751682</v>
      </c>
    </row>
    <row r="3095" customFormat="false" ht="17.9" hidden="true" customHeight="false" outlineLevel="0" collapsed="false">
      <c r="B3095" s="21" t="s">
        <v>6063</v>
      </c>
      <c r="C3095" s="22" t="s">
        <v>30</v>
      </c>
      <c r="D3095" s="22" t="s">
        <v>31</v>
      </c>
      <c r="E3095" s="22"/>
      <c r="F3095" s="22" t="s">
        <v>2078</v>
      </c>
      <c r="G3095" s="23" t="n">
        <v>45775</v>
      </c>
      <c r="H3095" s="22" t="s">
        <v>6660</v>
      </c>
      <c r="I3095" s="22"/>
      <c r="J3095" s="22" t="s">
        <v>34</v>
      </c>
      <c r="K3095" s="22" t="s">
        <v>35</v>
      </c>
      <c r="L3095" s="24" t="s">
        <v>6661</v>
      </c>
      <c r="M3095" s="17" t="str">
        <f aca="false">IF(COUNTIF(поверки!$H$6:$H$3175,поверки!$H3095)&gt;1,"Дубликат","")</f>
        <v/>
      </c>
      <c r="N3095" s="17" t="str">
        <f aca="false">IF(COUNTIF(поверки!$L$6:$L$3175,поверки!$L3095)&gt;1,"Дубликат","")</f>
        <v/>
      </c>
      <c r="O3095" s="18" t="n">
        <v>3090</v>
      </c>
      <c r="P3095" s="17" t="str">
        <f aca="false">CONCATENATE(TEXT(MONTH(поверки!$G3095),"00"),"/",TEXT(поверки!$O3095,"000"), "/",TEXT(YEAR(поверки!$G3095)-2000,"00"))</f>
        <v>04/3090/25</v>
      </c>
      <c r="Q3095" s="17" t="str">
        <f aca="false">VLOOKUP(поверки!$F3095,'соответстиви ОТ типу'!$K$4:$M$344,2,FALSE())</f>
        <v>Преобразователь давления</v>
      </c>
      <c r="R3095" s="17" t="s">
        <v>37</v>
      </c>
      <c r="S3095" s="17" t="s">
        <v>2081</v>
      </c>
      <c r="T3095" s="17" t="n">
        <v>9</v>
      </c>
      <c r="U3095" s="19" t="n">
        <f aca="false">VLOOKUP(поверки!$T3095,'Акты п-п'!$C$5:$I$57,2,FALSE())</f>
        <v>45775</v>
      </c>
      <c r="V3095" s="19" t="n">
        <f aca="false">VLOOKUP(поверки!$T3095,'Акты п-п'!$C$5:$I$57,3,FALSE())</f>
        <v>45777</v>
      </c>
      <c r="W3095" s="17" t="str">
        <f aca="false">VLOOKUP(поверки!$T3095,'Акты п-п'!$C$5:$I$57,5,FALSE())</f>
        <v>Запевахин Т.Е.</v>
      </c>
      <c r="X3095" s="17" t="n">
        <f aca="false">поверки!$G3095-поверки!$U3095</f>
        <v>0</v>
      </c>
      <c r="Y3095" s="17" t="n">
        <f aca="false">поверки!$V3095-поверки!$G3095</f>
        <v>2</v>
      </c>
      <c r="Z3095" s="17" t="str">
        <f aca="false">CONCATENATE(поверки!$Q3095," ",поверки!$S3095," номер ",поверки!$H3095)</f>
        <v>Преобразователь давления 3051S номер 9751681</v>
      </c>
    </row>
    <row r="3096" customFormat="false" ht="17.9" hidden="true" customHeight="false" outlineLevel="0" collapsed="false">
      <c r="B3096" s="21" t="s">
        <v>6063</v>
      </c>
      <c r="C3096" s="22" t="s">
        <v>30</v>
      </c>
      <c r="D3096" s="22" t="s">
        <v>31</v>
      </c>
      <c r="E3096" s="22"/>
      <c r="F3096" s="22" t="s">
        <v>2078</v>
      </c>
      <c r="G3096" s="23" t="n">
        <v>45775</v>
      </c>
      <c r="H3096" s="22" t="s">
        <v>6662</v>
      </c>
      <c r="I3096" s="22"/>
      <c r="J3096" s="22" t="s">
        <v>34</v>
      </c>
      <c r="K3096" s="22" t="s">
        <v>35</v>
      </c>
      <c r="L3096" s="24" t="s">
        <v>6663</v>
      </c>
      <c r="M3096" s="17" t="str">
        <f aca="false">IF(COUNTIF(поверки!$H$6:$H$3175,поверки!$H3096)&gt;1,"Дубликат","")</f>
        <v/>
      </c>
      <c r="N3096" s="17" t="str">
        <f aca="false">IF(COUNTIF(поверки!$L$6:$L$3175,поверки!$L3096)&gt;1,"Дубликат","")</f>
        <v/>
      </c>
      <c r="O3096" s="18" t="n">
        <v>3091</v>
      </c>
      <c r="P3096" s="17" t="str">
        <f aca="false">CONCATENATE(TEXT(MONTH(поверки!$G3096),"00"),"/",TEXT(поверки!$O3096,"000"), "/",TEXT(YEAR(поверки!$G3096)-2000,"00"))</f>
        <v>04/3091/25</v>
      </c>
      <c r="Q3096" s="17" t="str">
        <f aca="false">VLOOKUP(поверки!$F3096,'соответстиви ОТ типу'!$K$4:$M$344,2,FALSE())</f>
        <v>Преобразователь давления</v>
      </c>
      <c r="R3096" s="17" t="s">
        <v>42</v>
      </c>
      <c r="S3096" s="17" t="s">
        <v>2081</v>
      </c>
      <c r="T3096" s="17" t="n">
        <v>9</v>
      </c>
      <c r="U3096" s="19" t="n">
        <f aca="false">VLOOKUP(поверки!$T3096,'Акты п-п'!$C$5:$I$57,2,FALSE())</f>
        <v>45775</v>
      </c>
      <c r="V3096" s="19" t="n">
        <f aca="false">VLOOKUP(поверки!$T3096,'Акты п-п'!$C$5:$I$57,3,FALSE())</f>
        <v>45777</v>
      </c>
      <c r="W3096" s="17" t="str">
        <f aca="false">VLOOKUP(поверки!$T3096,'Акты п-п'!$C$5:$I$57,5,FALSE())</f>
        <v>Запевахин Т.Е.</v>
      </c>
      <c r="X3096" s="17" t="n">
        <f aca="false">поверки!$G3096-поверки!$U3096</f>
        <v>0</v>
      </c>
      <c r="Y3096" s="17" t="n">
        <f aca="false">поверки!$V3096-поверки!$G3096</f>
        <v>2</v>
      </c>
      <c r="Z3096" s="17" t="str">
        <f aca="false">CONCATENATE(поверки!$Q3096," ",поверки!$S3096," номер ",поверки!$H3096)</f>
        <v>Преобразователь давления 3051S номер 9751683</v>
      </c>
    </row>
    <row r="3097" customFormat="false" ht="17.9" hidden="true" customHeight="false" outlineLevel="0" collapsed="false">
      <c r="B3097" s="21" t="s">
        <v>6063</v>
      </c>
      <c r="C3097" s="22" t="s">
        <v>30</v>
      </c>
      <c r="D3097" s="22" t="s">
        <v>31</v>
      </c>
      <c r="E3097" s="22"/>
      <c r="F3097" s="22" t="s">
        <v>6595</v>
      </c>
      <c r="G3097" s="23" t="n">
        <v>45775</v>
      </c>
      <c r="H3097" s="22" t="s">
        <v>6664</v>
      </c>
      <c r="I3097" s="22"/>
      <c r="J3097" s="22" t="s">
        <v>34</v>
      </c>
      <c r="K3097" s="22" t="s">
        <v>35</v>
      </c>
      <c r="L3097" s="24" t="s">
        <v>6665</v>
      </c>
      <c r="M3097" s="17" t="str">
        <f aca="false">IF(COUNTIF(поверки!$H$6:$H$3175,поверки!$H3097)&gt;1,"Дубликат","")</f>
        <v/>
      </c>
      <c r="N3097" s="17" t="str">
        <f aca="false">IF(COUNTIF(поверки!$L$6:$L$3175,поверки!$L3097)&gt;1,"Дубликат","")</f>
        <v/>
      </c>
      <c r="O3097" s="18" t="n">
        <v>3092</v>
      </c>
      <c r="P3097" s="17" t="str">
        <f aca="false">CONCATENATE(TEXT(MONTH(поверки!$G3097),"00"),"/",TEXT(поверки!$O3097,"000"), "/",TEXT(YEAR(поверки!$G3097)-2000,"00"))</f>
        <v>04/3092/25</v>
      </c>
      <c r="Q3097" s="17" t="str">
        <f aca="false">VLOOKUP(поверки!$F3097,'соответстиви ОТ типу'!$K$4:$M$344,2,FALSE())</f>
        <v>Преобразователь давления</v>
      </c>
      <c r="R3097" s="17" t="s">
        <v>42</v>
      </c>
      <c r="S3097" s="17" t="s">
        <v>6666</v>
      </c>
      <c r="T3097" s="17" t="n">
        <v>9</v>
      </c>
      <c r="U3097" s="19" t="n">
        <f aca="false">VLOOKUP(поверки!$T3097,'Акты п-п'!$C$5:$I$57,2,FALSE())</f>
        <v>45775</v>
      </c>
      <c r="V3097" s="19" t="n">
        <f aca="false">VLOOKUP(поверки!$T3097,'Акты п-п'!$C$5:$I$57,3,FALSE())</f>
        <v>45777</v>
      </c>
      <c r="W3097" s="17" t="str">
        <f aca="false">VLOOKUP(поверки!$T3097,'Акты п-п'!$C$5:$I$57,5,FALSE())</f>
        <v>Запевахин Т.Е.</v>
      </c>
      <c r="X3097" s="17" t="n">
        <f aca="false">поверки!$G3097-поверки!$U3097</f>
        <v>0</v>
      </c>
      <c r="Y3097" s="17" t="n">
        <f aca="false">поверки!$V3097-поверки!$G3097</f>
        <v>2</v>
      </c>
      <c r="Z3097" s="17" t="str">
        <f aca="false">CONCATENATE(поверки!$Q3097," ",поверки!$S3097," номер ",поверки!$H3097)</f>
        <v>Преобразователь давления APR-2200 номер 9228190</v>
      </c>
    </row>
    <row r="3098" customFormat="false" ht="17.9" hidden="true" customHeight="false" outlineLevel="0" collapsed="false">
      <c r="B3098" s="21" t="s">
        <v>6063</v>
      </c>
      <c r="C3098" s="22" t="s">
        <v>30</v>
      </c>
      <c r="D3098" s="22" t="s">
        <v>31</v>
      </c>
      <c r="E3098" s="22"/>
      <c r="F3098" s="22" t="s">
        <v>216</v>
      </c>
      <c r="G3098" s="23" t="n">
        <v>45775</v>
      </c>
      <c r="H3098" s="22" t="s">
        <v>6667</v>
      </c>
      <c r="I3098" s="22"/>
      <c r="J3098" s="22" t="s">
        <v>34</v>
      </c>
      <c r="K3098" s="22" t="s">
        <v>35</v>
      </c>
      <c r="L3098" s="24" t="s">
        <v>6668</v>
      </c>
      <c r="M3098" s="17" t="str">
        <f aca="false">IF(COUNTIF(поверки!$H$6:$H$3175,поверки!$H3098)&gt;1,"Дубликат","")</f>
        <v/>
      </c>
      <c r="N3098" s="17" t="str">
        <f aca="false">IF(COUNTIF(поверки!$L$6:$L$3175,поверки!$L3098)&gt;1,"Дубликат","")</f>
        <v/>
      </c>
      <c r="O3098" s="18" t="n">
        <v>3093</v>
      </c>
      <c r="P3098" s="17" t="str">
        <f aca="false">CONCATENATE(TEXT(MONTH(поверки!$G3098),"00"),"/",TEXT(поверки!$O3098,"000"), "/",TEXT(YEAR(поверки!$G3098)-2000,"00"))</f>
        <v>04/3093/25</v>
      </c>
      <c r="Q3098" s="17" t="str">
        <f aca="false">VLOOKUP(поверки!$F3098,'соответстиви ОТ типу'!$K$4:$M$344,2,FALSE())</f>
        <v>Преобразователь давления</v>
      </c>
      <c r="R3098" s="17" t="s">
        <v>42</v>
      </c>
      <c r="S3098" s="17" t="s">
        <v>6175</v>
      </c>
      <c r="T3098" s="17" t="n">
        <v>9</v>
      </c>
      <c r="U3098" s="19" t="n">
        <f aca="false">VLOOKUP(поверки!$T3098,'Акты п-п'!$C$5:$I$57,2,FALSE())</f>
        <v>45775</v>
      </c>
      <c r="V3098" s="19" t="n">
        <f aca="false">VLOOKUP(поверки!$T3098,'Акты п-п'!$C$5:$I$57,3,FALSE())</f>
        <v>45777</v>
      </c>
      <c r="W3098" s="17" t="str">
        <f aca="false">VLOOKUP(поверки!$T3098,'Акты п-п'!$C$5:$I$57,5,FALSE())</f>
        <v>Запевахин Т.Е.</v>
      </c>
      <c r="X3098" s="17" t="n">
        <f aca="false">поверки!$G3098-поверки!$U3098</f>
        <v>0</v>
      </c>
      <c r="Y3098" s="17" t="n">
        <f aca="false">поверки!$V3098-поверки!$G3098</f>
        <v>2</v>
      </c>
      <c r="Z3098" s="17" t="str">
        <f aca="false">CONCATENATE(поверки!$Q3098," ",поверки!$S3098," номер ",поверки!$H3098)</f>
        <v>Преобразователь давления Cerabar Т,PMC131 номер M609CA01052</v>
      </c>
    </row>
    <row r="3099" customFormat="false" ht="17.9" hidden="true" customHeight="false" outlineLevel="0" collapsed="false">
      <c r="B3099" s="21" t="s">
        <v>6669</v>
      </c>
      <c r="C3099" s="22" t="s">
        <v>30</v>
      </c>
      <c r="D3099" s="22" t="s">
        <v>31</v>
      </c>
      <c r="E3099" s="22"/>
      <c r="F3099" s="22" t="s">
        <v>6670</v>
      </c>
      <c r="G3099" s="23" t="n">
        <v>45775</v>
      </c>
      <c r="H3099" s="22" t="s">
        <v>6671</v>
      </c>
      <c r="I3099" s="22"/>
      <c r="J3099" s="22" t="s">
        <v>34</v>
      </c>
      <c r="K3099" s="22" t="s">
        <v>35</v>
      </c>
      <c r="L3099" s="24" t="s">
        <v>6672</v>
      </c>
      <c r="M3099" s="17" t="str">
        <f aca="false">IF(COUNTIF(поверки!$H$6:$H$3175,поверки!$H3099)&gt;1,"Дубликат","")</f>
        <v/>
      </c>
      <c r="N3099" s="17" t="str">
        <f aca="false">IF(COUNTIF(поверки!$L$6:$L$3175,поверки!$L3099)&gt;1,"Дубликат","")</f>
        <v/>
      </c>
      <c r="O3099" s="18" t="n">
        <v>3094</v>
      </c>
      <c r="P3099" s="17" t="str">
        <f aca="false">CONCATENATE(TEXT(MONTH(поверки!$G3099),"00"),"/",TEXT(поверки!$O3099,"000"), "/",TEXT(YEAR(поверки!$G3099)-2000,"00"))</f>
        <v>04/3094/25</v>
      </c>
      <c r="Q3099" s="17" t="str">
        <f aca="false">VLOOKUP(поверки!$F3099,'соответстиви ОТ типу'!$K$4:$M$344,2,FALSE())</f>
        <v>Газоанализатор</v>
      </c>
      <c r="R3099" s="17" t="s">
        <v>4406</v>
      </c>
      <c r="S3099" s="17" t="s">
        <v>1636</v>
      </c>
      <c r="T3099" s="17" t="n">
        <v>9</v>
      </c>
      <c r="U3099" s="19" t="n">
        <f aca="false">VLOOKUP(поверки!$T3099,'Акты п-п'!$C$5:$I$57,2,FALSE())</f>
        <v>45775</v>
      </c>
      <c r="V3099" s="19" t="n">
        <f aca="false">VLOOKUP(поверки!$T3099,'Акты п-п'!$C$5:$I$57,3,FALSE())</f>
        <v>45777</v>
      </c>
      <c r="W3099" s="17" t="str">
        <f aca="false">VLOOKUP(поверки!$T3099,'Акты п-п'!$C$5:$I$57,5,FALSE())</f>
        <v>Запевахин Т.Е.</v>
      </c>
      <c r="X3099" s="17" t="n">
        <f aca="false">поверки!$G3099-поверки!$U3099</f>
        <v>0</v>
      </c>
      <c r="Y3099" s="17" t="n">
        <f aca="false">поверки!$V3099-поверки!$G3099</f>
        <v>2</v>
      </c>
      <c r="Z3099" s="17" t="str">
        <f aca="false">CONCATENATE(поверки!$Q3099," ",поверки!$S3099," номер ",поверки!$H3099)</f>
        <v>Газоанализатор СГОЭС номер 27509</v>
      </c>
    </row>
    <row r="3100" customFormat="false" ht="17.9" hidden="true" customHeight="false" outlineLevel="0" collapsed="false">
      <c r="B3100" s="21" t="s">
        <v>6669</v>
      </c>
      <c r="C3100" s="22" t="s">
        <v>30</v>
      </c>
      <c r="D3100" s="22" t="s">
        <v>31</v>
      </c>
      <c r="E3100" s="22"/>
      <c r="F3100" s="22" t="s">
        <v>6673</v>
      </c>
      <c r="G3100" s="23" t="n">
        <v>45775</v>
      </c>
      <c r="H3100" s="22" t="s">
        <v>6674</v>
      </c>
      <c r="I3100" s="22"/>
      <c r="J3100" s="22" t="s">
        <v>34</v>
      </c>
      <c r="K3100" s="22" t="s">
        <v>35</v>
      </c>
      <c r="L3100" s="24" t="s">
        <v>6675</v>
      </c>
      <c r="M3100" s="17" t="str">
        <f aca="false">IF(COUNTIF(поверки!$H$6:$H$3175,поверки!$H3100)&gt;1,"Дубликат","")</f>
        <v/>
      </c>
      <c r="N3100" s="17" t="str">
        <f aca="false">IF(COUNTIF(поверки!$L$6:$L$3175,поверки!$L3100)&gt;1,"Дубликат","")</f>
        <v/>
      </c>
      <c r="O3100" s="18" t="n">
        <v>3095</v>
      </c>
      <c r="P3100" s="17" t="str">
        <f aca="false">CONCATENATE(TEXT(MONTH(поверки!$G3100),"00"),"/",TEXT(поверки!$O3100,"000"), "/",TEXT(YEAR(поверки!$G3100)-2000,"00"))</f>
        <v>04/3095/25</v>
      </c>
      <c r="Q3100" s="17" t="str">
        <f aca="false">VLOOKUP(поверки!$F3100,'соответстиви ОТ типу'!$K$4:$M$344,2,FALSE())</f>
        <v>Газоанализатор</v>
      </c>
      <c r="R3100" s="17" t="s">
        <v>37</v>
      </c>
      <c r="S3100" s="17" t="s">
        <v>6676</v>
      </c>
      <c r="T3100" s="17" t="n">
        <v>9</v>
      </c>
      <c r="U3100" s="19" t="n">
        <f aca="false">VLOOKUP(поверки!$T3100,'Акты п-п'!$C$5:$I$57,2,FALSE())</f>
        <v>45775</v>
      </c>
      <c r="V3100" s="19" t="n">
        <f aca="false">VLOOKUP(поверки!$T3100,'Акты п-п'!$C$5:$I$57,3,FALSE())</f>
        <v>45777</v>
      </c>
      <c r="W3100" s="17" t="str">
        <f aca="false">VLOOKUP(поверки!$T3100,'Акты п-п'!$C$5:$I$57,5,FALSE())</f>
        <v>Запевахин Т.Е.</v>
      </c>
      <c r="X3100" s="17" t="n">
        <f aca="false">поверки!$G3100-поверки!$U3100</f>
        <v>0</v>
      </c>
      <c r="Y3100" s="17" t="n">
        <f aca="false">поверки!$V3100-поверки!$G3100</f>
        <v>2</v>
      </c>
      <c r="Z3100" s="17" t="str">
        <f aca="false">CONCATENATE(поверки!$Q3100," ",поверки!$S3100," номер ",поверки!$H3100)</f>
        <v>Газоанализатор ОГС-ПГП номер 3208</v>
      </c>
    </row>
    <row r="3101" customFormat="false" ht="17.9" hidden="true" customHeight="false" outlineLevel="0" collapsed="false">
      <c r="B3101" s="21" t="s">
        <v>6669</v>
      </c>
      <c r="C3101" s="22" t="s">
        <v>30</v>
      </c>
      <c r="D3101" s="22" t="s">
        <v>31</v>
      </c>
      <c r="E3101" s="22"/>
      <c r="F3101" s="22" t="s">
        <v>6670</v>
      </c>
      <c r="G3101" s="23" t="n">
        <v>45775</v>
      </c>
      <c r="H3101" s="22" t="s">
        <v>6677</v>
      </c>
      <c r="I3101" s="22"/>
      <c r="J3101" s="22" t="s">
        <v>34</v>
      </c>
      <c r="K3101" s="22" t="s">
        <v>35</v>
      </c>
      <c r="L3101" s="24" t="s">
        <v>6678</v>
      </c>
      <c r="M3101" s="17" t="str">
        <f aca="false">IF(COUNTIF(поверки!$H$6:$H$3175,поверки!$H3101)&gt;1,"Дубликат","")</f>
        <v/>
      </c>
      <c r="N3101" s="17" t="str">
        <f aca="false">IF(COUNTIF(поверки!$L$6:$L$3175,поверки!$L3101)&gt;1,"Дубликат","")</f>
        <v/>
      </c>
      <c r="O3101" s="18" t="n">
        <v>3096</v>
      </c>
      <c r="P3101" s="17" t="str">
        <f aca="false">CONCATENATE(TEXT(MONTH(поверки!$G3101),"00"),"/",TEXT(поверки!$O3101,"000"), "/",TEXT(YEAR(поверки!$G3101)-2000,"00"))</f>
        <v>04/3096/25</v>
      </c>
      <c r="Q3101" s="17" t="str">
        <f aca="false">VLOOKUP(поверки!$F3101,'соответстиви ОТ типу'!$K$4:$M$344,2,FALSE())</f>
        <v>Газоанализатор</v>
      </c>
      <c r="R3101" s="17" t="s">
        <v>42</v>
      </c>
      <c r="S3101" s="17" t="s">
        <v>1636</v>
      </c>
      <c r="T3101" s="17" t="n">
        <v>9</v>
      </c>
      <c r="U3101" s="19" t="n">
        <f aca="false">VLOOKUP(поверки!$T3101,'Акты п-п'!$C$5:$I$57,2,FALSE())</f>
        <v>45775</v>
      </c>
      <c r="V3101" s="19" t="n">
        <f aca="false">VLOOKUP(поверки!$T3101,'Акты п-п'!$C$5:$I$57,3,FALSE())</f>
        <v>45777</v>
      </c>
      <c r="W3101" s="17" t="str">
        <f aca="false">VLOOKUP(поверки!$T3101,'Акты п-п'!$C$5:$I$57,5,FALSE())</f>
        <v>Запевахин Т.Е.</v>
      </c>
      <c r="X3101" s="17" t="n">
        <f aca="false">поверки!$G3101-поверки!$U3101</f>
        <v>0</v>
      </c>
      <c r="Y3101" s="17" t="n">
        <f aca="false">поверки!$V3101-поверки!$G3101</f>
        <v>2</v>
      </c>
      <c r="Z3101" s="17" t="str">
        <f aca="false">CONCATENATE(поверки!$Q3101," ",поверки!$S3101," номер ",поверки!$H3101)</f>
        <v>Газоанализатор СГОЭС номер 16868</v>
      </c>
    </row>
    <row r="3102" customFormat="false" ht="17.9" hidden="true" customHeight="false" outlineLevel="0" collapsed="false">
      <c r="B3102" s="21" t="s">
        <v>6669</v>
      </c>
      <c r="C3102" s="22" t="s">
        <v>30</v>
      </c>
      <c r="D3102" s="22" t="s">
        <v>31</v>
      </c>
      <c r="E3102" s="22"/>
      <c r="F3102" s="22" t="s">
        <v>6679</v>
      </c>
      <c r="G3102" s="23" t="n">
        <v>45775</v>
      </c>
      <c r="H3102" s="22" t="s">
        <v>6680</v>
      </c>
      <c r="I3102" s="22"/>
      <c r="J3102" s="22" t="s">
        <v>34</v>
      </c>
      <c r="K3102" s="22" t="s">
        <v>35</v>
      </c>
      <c r="L3102" s="24" t="s">
        <v>6681</v>
      </c>
      <c r="M3102" s="17" t="str">
        <f aca="false">IF(COUNTIF(поверки!$H$6:$H$3175,поверки!$H3102)&gt;1,"Дубликат","")</f>
        <v/>
      </c>
      <c r="N3102" s="17" t="str">
        <f aca="false">IF(COUNTIF(поверки!$L$6:$L$3175,поверки!$L3102)&gt;1,"Дубликат","")</f>
        <v/>
      </c>
      <c r="O3102" s="18" t="n">
        <v>3097</v>
      </c>
      <c r="P3102" s="17" t="str">
        <f aca="false">CONCATENATE(TEXT(MONTH(поверки!$G3102),"00"),"/",TEXT(поверки!$O3102,"000"), "/",TEXT(YEAR(поверки!$G3102)-2000,"00"))</f>
        <v>04/3097/25</v>
      </c>
      <c r="Q3102" s="17" t="str">
        <f aca="false">VLOOKUP(поверки!$F3102,'соответстиви ОТ типу'!$K$4:$M$344,2,FALSE())</f>
        <v>Газоанализатор</v>
      </c>
      <c r="R3102" s="17" t="s">
        <v>42</v>
      </c>
      <c r="S3102" s="17" t="s">
        <v>6682</v>
      </c>
      <c r="T3102" s="17" t="n">
        <v>9</v>
      </c>
      <c r="U3102" s="19" t="n">
        <f aca="false">VLOOKUP(поверки!$T3102,'Акты п-п'!$C$5:$I$57,2,FALSE())</f>
        <v>45775</v>
      </c>
      <c r="V3102" s="19" t="n">
        <f aca="false">VLOOKUP(поверки!$T3102,'Акты п-п'!$C$5:$I$57,3,FALSE())</f>
        <v>45777</v>
      </c>
      <c r="W3102" s="17" t="str">
        <f aca="false">VLOOKUP(поверки!$T3102,'Акты п-п'!$C$5:$I$57,5,FALSE())</f>
        <v>Запевахин Т.Е.</v>
      </c>
      <c r="X3102" s="17" t="n">
        <f aca="false">поверки!$G3102-поверки!$U3102</f>
        <v>0</v>
      </c>
      <c r="Y3102" s="17" t="n">
        <f aca="false">поверки!$V3102-поверки!$G3102</f>
        <v>2</v>
      </c>
      <c r="Z3102" s="17" t="str">
        <f aca="false">CONCATENATE(поверки!$Q3102," ",поверки!$S3102," номер ",поверки!$H3102)</f>
        <v>Газоанализатор PIR 3000 номер ARPK-0064</v>
      </c>
    </row>
    <row r="3103" customFormat="false" ht="17.9" hidden="true" customHeight="false" outlineLevel="0" collapsed="false">
      <c r="B3103" s="21" t="s">
        <v>29</v>
      </c>
      <c r="C3103" s="22" t="s">
        <v>30</v>
      </c>
      <c r="D3103" s="22" t="s">
        <v>31</v>
      </c>
      <c r="E3103" s="22"/>
      <c r="F3103" s="22" t="s">
        <v>6683</v>
      </c>
      <c r="G3103" s="23" t="n">
        <v>45775</v>
      </c>
      <c r="H3103" s="22" t="s">
        <v>6684</v>
      </c>
      <c r="I3103" s="22"/>
      <c r="J3103" s="22" t="s">
        <v>34</v>
      </c>
      <c r="K3103" s="22" t="s">
        <v>35</v>
      </c>
      <c r="L3103" s="24" t="s">
        <v>6685</v>
      </c>
      <c r="M3103" s="17" t="str">
        <f aca="false">IF(COUNTIF(поверки!$H$6:$H$3175,поверки!$H3103)&gt;1,"Дубликат","")</f>
        <v/>
      </c>
      <c r="N3103" s="17" t="str">
        <f aca="false">IF(COUNTIF(поверки!$L$6:$L$3175,поверки!$L3103)&gt;1,"Дубликат","")</f>
        <v/>
      </c>
      <c r="O3103" s="18" t="n">
        <v>3098</v>
      </c>
      <c r="P3103" s="17" t="str">
        <f aca="false">CONCATENATE(TEXT(MONTH(поверки!$G3103),"00"),"/",TEXT(поверки!$O3103,"000"), "/",TEXT(YEAR(поверки!$G3103)-2000,"00"))</f>
        <v>04/3098/25</v>
      </c>
      <c r="Q3103" s="17" t="str">
        <f aca="false">VLOOKUP(поверки!$F3103,'соответстиви ОТ типу'!$K$4:$M$344,2,FALSE())</f>
        <v>Контроллер</v>
      </c>
      <c r="R3103" s="17" t="s">
        <v>46</v>
      </c>
      <c r="S3103" s="17" t="s">
        <v>6686</v>
      </c>
      <c r="T3103" s="17" t="n">
        <v>9</v>
      </c>
      <c r="U3103" s="19" t="n">
        <f aca="false">VLOOKUP(поверки!$T3103,'Акты п-п'!$C$5:$I$57,2,FALSE())</f>
        <v>45775</v>
      </c>
      <c r="V3103" s="19" t="n">
        <f aca="false">VLOOKUP(поверки!$T3103,'Акты п-п'!$C$5:$I$57,3,FALSE())</f>
        <v>45777</v>
      </c>
      <c r="W3103" s="17" t="str">
        <f aca="false">VLOOKUP(поверки!$T3103,'Акты п-п'!$C$5:$I$57,5,FALSE())</f>
        <v>Запевахин Т.Е.</v>
      </c>
      <c r="X3103" s="17" t="n">
        <f aca="false">поверки!$G3103-поверки!$U3103</f>
        <v>0</v>
      </c>
      <c r="Y3103" s="17" t="n">
        <f aca="false">поверки!$V3103-поверки!$G3103</f>
        <v>2</v>
      </c>
      <c r="Z3103" s="17" t="str">
        <f aca="false">CONCATENATE(поверки!$Q3103," ",поверки!$S3103," номер ",поверки!$H3103)</f>
        <v>Контроллер АВВ номер 205/DCS/ABB</v>
      </c>
    </row>
    <row r="3104" customFormat="false" ht="17.9" hidden="true" customHeight="false" outlineLevel="0" collapsed="false">
      <c r="B3104" s="21" t="s">
        <v>29</v>
      </c>
      <c r="C3104" s="22" t="s">
        <v>30</v>
      </c>
      <c r="D3104" s="22" t="s">
        <v>31</v>
      </c>
      <c r="E3104" s="22"/>
      <c r="F3104" s="22" t="s">
        <v>6683</v>
      </c>
      <c r="G3104" s="23" t="n">
        <v>45775</v>
      </c>
      <c r="H3104" s="22" t="s">
        <v>6687</v>
      </c>
      <c r="I3104" s="22"/>
      <c r="J3104" s="22" t="s">
        <v>34</v>
      </c>
      <c r="K3104" s="22" t="s">
        <v>35</v>
      </c>
      <c r="L3104" s="24" t="s">
        <v>6688</v>
      </c>
      <c r="M3104" s="17" t="str">
        <f aca="false">IF(COUNTIF(поверки!$H$6:$H$3175,поверки!$H3104)&gt;1,"Дубликат","")</f>
        <v/>
      </c>
      <c r="N3104" s="17" t="str">
        <f aca="false">IF(COUNTIF(поверки!$L$6:$L$3175,поверки!$L3104)&gt;1,"Дубликат","")</f>
        <v/>
      </c>
      <c r="O3104" s="18" t="n">
        <v>3099</v>
      </c>
      <c r="P3104" s="17" t="str">
        <f aca="false">CONCATENATE(TEXT(MONTH(поверки!$G3104),"00"),"/",TEXT(поверки!$O3104,"000"), "/",TEXT(YEAR(поверки!$G3104)-2000,"00"))</f>
        <v>04/3099/25</v>
      </c>
      <c r="Q3104" s="17" t="str">
        <f aca="false">VLOOKUP(поверки!$F3104,'соответстиви ОТ типу'!$K$4:$M$344,2,FALSE())</f>
        <v>Контроллер</v>
      </c>
      <c r="R3104" s="17" t="s">
        <v>46</v>
      </c>
      <c r="S3104" s="17" t="s">
        <v>6686</v>
      </c>
      <c r="T3104" s="17" t="n">
        <v>9</v>
      </c>
      <c r="U3104" s="19" t="n">
        <f aca="false">VLOOKUP(поверки!$T3104,'Акты п-п'!$C$5:$I$57,2,FALSE())</f>
        <v>45775</v>
      </c>
      <c r="V3104" s="19" t="n">
        <f aca="false">VLOOKUP(поверки!$T3104,'Акты п-п'!$C$5:$I$57,3,FALSE())</f>
        <v>45777</v>
      </c>
      <c r="W3104" s="17" t="str">
        <f aca="false">VLOOKUP(поверки!$T3104,'Акты п-п'!$C$5:$I$57,5,FALSE())</f>
        <v>Запевахин Т.Е.</v>
      </c>
      <c r="X3104" s="17" t="n">
        <f aca="false">поверки!$G3104-поверки!$U3104</f>
        <v>0</v>
      </c>
      <c r="Y3104" s="17" t="n">
        <f aca="false">поверки!$V3104-поверки!$G3104</f>
        <v>2</v>
      </c>
      <c r="Z3104" s="17" t="str">
        <f aca="false">CONCATENATE(поверки!$Q3104," ",поверки!$S3104," номер ",поверки!$H3104)</f>
        <v>Контроллер АВВ номер 205/ESD/ABB</v>
      </c>
    </row>
    <row r="3105" customFormat="false" ht="17.9" hidden="true" customHeight="false" outlineLevel="0" collapsed="false">
      <c r="B3105" s="21" t="s">
        <v>5897</v>
      </c>
      <c r="C3105" s="22" t="s">
        <v>30</v>
      </c>
      <c r="D3105" s="22" t="s">
        <v>31</v>
      </c>
      <c r="E3105" s="22"/>
      <c r="F3105" s="22" t="s">
        <v>4585</v>
      </c>
      <c r="G3105" s="23" t="n">
        <v>45776</v>
      </c>
      <c r="H3105" s="22" t="s">
        <v>6689</v>
      </c>
      <c r="I3105" s="22"/>
      <c r="J3105" s="22" t="s">
        <v>34</v>
      </c>
      <c r="K3105" s="22" t="s">
        <v>35</v>
      </c>
      <c r="L3105" s="24" t="s">
        <v>6690</v>
      </c>
      <c r="M3105" s="17" t="str">
        <f aca="false">IF(COUNTIF(поверки!$H$6:$H$3175,поверки!$H3105)&gt;1,"Дубликат","")</f>
        <v/>
      </c>
      <c r="N3105" s="17" t="str">
        <f aca="false">IF(COUNTIF(поверки!$L$6:$L$3175,поверки!$L3105)&gt;1,"Дубликат","")</f>
        <v/>
      </c>
      <c r="O3105" s="18" t="n">
        <v>3100</v>
      </c>
      <c r="P3105" s="17" t="str">
        <f aca="false">CONCATENATE(TEXT(MONTH(поверки!$G3105),"00"),"/",TEXT(поверки!$O3105,"000"), "/",TEXT(YEAR(поверки!$G3105)-2000,"00"))</f>
        <v>04/3100/25</v>
      </c>
      <c r="Q3105" s="17" t="str">
        <f aca="false">VLOOKUP(поверки!$F3105,'соответстиви ОТ типу'!$K$4:$M$344,2,FALSE())</f>
        <v>Уровнемер</v>
      </c>
      <c r="R3105" s="17" t="s">
        <v>4406</v>
      </c>
      <c r="S3105" s="17" t="s">
        <v>5278</v>
      </c>
      <c r="T3105" s="17" t="n">
        <v>9</v>
      </c>
      <c r="U3105" s="19" t="n">
        <f aca="false">VLOOKUP(поверки!$T3105,'Акты п-п'!$C$5:$I$57,2,FALSE())</f>
        <v>45775</v>
      </c>
      <c r="V3105" s="19" t="n">
        <f aca="false">VLOOKUP(поверки!$T3105,'Акты п-п'!$C$5:$I$57,3,FALSE())</f>
        <v>45777</v>
      </c>
      <c r="W3105" s="17" t="str">
        <f aca="false">VLOOKUP(поверки!$T3105,'Акты п-п'!$C$5:$I$57,5,FALSE())</f>
        <v>Запевахин Т.Е.</v>
      </c>
      <c r="X3105" s="17" t="n">
        <f aca="false">поверки!$G3105-поверки!$U3105</f>
        <v>1</v>
      </c>
      <c r="Y3105" s="17" t="n">
        <f aca="false">поверки!$V3105-поверки!$G3105</f>
        <v>1</v>
      </c>
      <c r="Z3105" s="17" t="str">
        <f aca="false">CONCATENATE(поверки!$Q3105," ",поверки!$S3105," номер ",поверки!$H3105)</f>
        <v>Уровнемер VEGAFLEX81 номер 49392837</v>
      </c>
    </row>
    <row r="3106" customFormat="false" ht="17.9" hidden="true" customHeight="false" outlineLevel="0" collapsed="false">
      <c r="B3106" s="21" t="s">
        <v>5897</v>
      </c>
      <c r="C3106" s="22" t="s">
        <v>30</v>
      </c>
      <c r="D3106" s="22" t="s">
        <v>31</v>
      </c>
      <c r="E3106" s="22"/>
      <c r="F3106" s="22" t="s">
        <v>4585</v>
      </c>
      <c r="G3106" s="23" t="n">
        <v>45776</v>
      </c>
      <c r="H3106" s="22" t="s">
        <v>6691</v>
      </c>
      <c r="I3106" s="22"/>
      <c r="J3106" s="22" t="s">
        <v>34</v>
      </c>
      <c r="K3106" s="22" t="s">
        <v>35</v>
      </c>
      <c r="L3106" s="24" t="s">
        <v>6692</v>
      </c>
      <c r="M3106" s="17" t="str">
        <f aca="false">IF(COUNTIF(поверки!$H$6:$H$3175,поверки!$H3106)&gt;1,"Дубликат","")</f>
        <v/>
      </c>
      <c r="N3106" s="17" t="str">
        <f aca="false">IF(COUNTIF(поверки!$L$6:$L$3175,поверки!$L3106)&gt;1,"Дубликат","")</f>
        <v/>
      </c>
      <c r="O3106" s="18" t="n">
        <v>3101</v>
      </c>
      <c r="P3106" s="17" t="str">
        <f aca="false">CONCATENATE(TEXT(MONTH(поверки!$G3106),"00"),"/",TEXT(поверки!$O3106,"000"), "/",TEXT(YEAR(поверки!$G3106)-2000,"00"))</f>
        <v>04/3101/25</v>
      </c>
      <c r="Q3106" s="17" t="str">
        <f aca="false">VLOOKUP(поверки!$F3106,'соответстиви ОТ типу'!$K$4:$M$344,2,FALSE())</f>
        <v>Уровнемер</v>
      </c>
      <c r="R3106" s="17" t="s">
        <v>37</v>
      </c>
      <c r="S3106" s="17" t="s">
        <v>5278</v>
      </c>
      <c r="T3106" s="17" t="n">
        <v>9</v>
      </c>
      <c r="U3106" s="19" t="n">
        <f aca="false">VLOOKUP(поверки!$T3106,'Акты п-п'!$C$5:$I$57,2,FALSE())</f>
        <v>45775</v>
      </c>
      <c r="V3106" s="19" t="n">
        <f aca="false">VLOOKUP(поверки!$T3106,'Акты п-п'!$C$5:$I$57,3,FALSE())</f>
        <v>45777</v>
      </c>
      <c r="W3106" s="17" t="str">
        <f aca="false">VLOOKUP(поверки!$T3106,'Акты п-п'!$C$5:$I$57,5,FALSE())</f>
        <v>Запевахин Т.Е.</v>
      </c>
      <c r="X3106" s="17" t="n">
        <f aca="false">поверки!$G3106-поверки!$U3106</f>
        <v>1</v>
      </c>
      <c r="Y3106" s="17" t="n">
        <f aca="false">поверки!$V3106-поверки!$G3106</f>
        <v>1</v>
      </c>
      <c r="Z3106" s="17" t="str">
        <f aca="false">CONCATENATE(поверки!$Q3106," ",поверки!$S3106," номер ",поверки!$H3106)</f>
        <v>Уровнемер VEGAFLEX81 номер 49392840</v>
      </c>
    </row>
    <row r="3107" customFormat="false" ht="17.9" hidden="true" customHeight="false" outlineLevel="0" collapsed="false">
      <c r="B3107" s="21" t="s">
        <v>5897</v>
      </c>
      <c r="C3107" s="22" t="s">
        <v>30</v>
      </c>
      <c r="D3107" s="22" t="s">
        <v>31</v>
      </c>
      <c r="E3107" s="22"/>
      <c r="F3107" s="22" t="s">
        <v>2066</v>
      </c>
      <c r="G3107" s="23" t="n">
        <v>45776</v>
      </c>
      <c r="H3107" s="22" t="s">
        <v>6693</v>
      </c>
      <c r="I3107" s="22"/>
      <c r="J3107" s="22" t="s">
        <v>34</v>
      </c>
      <c r="K3107" s="22" t="s">
        <v>35</v>
      </c>
      <c r="L3107" s="24" t="s">
        <v>6694</v>
      </c>
      <c r="M3107" s="17" t="str">
        <f aca="false">IF(COUNTIF(поверки!$H$6:$H$3175,поверки!$H3107)&gt;1,"Дубликат","")</f>
        <v/>
      </c>
      <c r="N3107" s="17" t="str">
        <f aca="false">IF(COUNTIF(поверки!$L$6:$L$3175,поверки!$L3107)&gt;1,"Дубликат","")</f>
        <v/>
      </c>
      <c r="O3107" s="18" t="n">
        <v>3102</v>
      </c>
      <c r="P3107" s="17" t="str">
        <f aca="false">CONCATENATE(TEXT(MONTH(поверки!$G3107),"00"),"/",TEXT(поверки!$O3107,"000"), "/",TEXT(YEAR(поверки!$G3107)-2000,"00"))</f>
        <v>04/3102/25</v>
      </c>
      <c r="Q3107" s="17" t="str">
        <f aca="false">VLOOKUP(поверки!$F3107,'соответстиви ОТ типу'!$K$4:$M$344,2,FALSE())</f>
        <v>Уровнемер</v>
      </c>
      <c r="R3107" s="17" t="s">
        <v>42</v>
      </c>
      <c r="S3107" s="17" t="s">
        <v>2069</v>
      </c>
      <c r="T3107" s="17" t="n">
        <v>9</v>
      </c>
      <c r="U3107" s="19" t="n">
        <f aca="false">VLOOKUP(поверки!$T3107,'Акты п-п'!$C$5:$I$57,2,FALSE())</f>
        <v>45775</v>
      </c>
      <c r="V3107" s="19" t="n">
        <f aca="false">VLOOKUP(поверки!$T3107,'Акты п-п'!$C$5:$I$57,3,FALSE())</f>
        <v>45777</v>
      </c>
      <c r="W3107" s="17" t="str">
        <f aca="false">VLOOKUP(поверки!$T3107,'Акты п-п'!$C$5:$I$57,5,FALSE())</f>
        <v>Запевахин Т.Е.</v>
      </c>
      <c r="X3107" s="17" t="n">
        <f aca="false">поверки!$G3107-поверки!$U3107</f>
        <v>1</v>
      </c>
      <c r="Y3107" s="17" t="n">
        <f aca="false">поверки!$V3107-поверки!$G3107</f>
        <v>1</v>
      </c>
      <c r="Z3107" s="17" t="str">
        <f aca="false">CONCATENATE(поверки!$Q3107," ",поверки!$S3107," номер ",поверки!$H3107)</f>
        <v>Уровнемер Liquicap M FMI51 номер H10833010F0</v>
      </c>
    </row>
    <row r="3108" customFormat="false" ht="17.9" hidden="true" customHeight="false" outlineLevel="0" collapsed="false">
      <c r="B3108" s="21" t="s">
        <v>5897</v>
      </c>
      <c r="C3108" s="22" t="s">
        <v>30</v>
      </c>
      <c r="D3108" s="22" t="s">
        <v>31</v>
      </c>
      <c r="E3108" s="22"/>
      <c r="F3108" s="22" t="s">
        <v>2066</v>
      </c>
      <c r="G3108" s="23" t="n">
        <v>45776</v>
      </c>
      <c r="H3108" s="22" t="s">
        <v>6695</v>
      </c>
      <c r="I3108" s="22"/>
      <c r="J3108" s="22" t="s">
        <v>34</v>
      </c>
      <c r="K3108" s="22" t="s">
        <v>35</v>
      </c>
      <c r="L3108" s="24" t="s">
        <v>6696</v>
      </c>
      <c r="M3108" s="17" t="str">
        <f aca="false">IF(COUNTIF(поверки!$H$6:$H$3175,поверки!$H3108)&gt;1,"Дубликат","")</f>
        <v/>
      </c>
      <c r="N3108" s="17" t="str">
        <f aca="false">IF(COUNTIF(поверки!$L$6:$L$3175,поверки!$L3108)&gt;1,"Дубликат","")</f>
        <v/>
      </c>
      <c r="O3108" s="18" t="n">
        <v>3103</v>
      </c>
      <c r="P3108" s="17" t="str">
        <f aca="false">CONCATENATE(TEXT(MONTH(поверки!$G3108),"00"),"/",TEXT(поверки!$O3108,"000"), "/",TEXT(YEAR(поверки!$G3108)-2000,"00"))</f>
        <v>04/3103/25</v>
      </c>
      <c r="Q3108" s="17" t="str">
        <f aca="false">VLOOKUP(поверки!$F3108,'соответстиви ОТ типу'!$K$4:$M$344,2,FALSE())</f>
        <v>Уровнемер</v>
      </c>
      <c r="R3108" s="17" t="s">
        <v>46</v>
      </c>
      <c r="S3108" s="17" t="s">
        <v>2069</v>
      </c>
      <c r="T3108" s="17" t="n">
        <v>9</v>
      </c>
      <c r="U3108" s="19" t="n">
        <f aca="false">VLOOKUP(поверки!$T3108,'Акты п-п'!$C$5:$I$57,2,FALSE())</f>
        <v>45775</v>
      </c>
      <c r="V3108" s="19" t="n">
        <f aca="false">VLOOKUP(поверки!$T3108,'Акты п-п'!$C$5:$I$57,3,FALSE())</f>
        <v>45777</v>
      </c>
      <c r="W3108" s="17" t="str">
        <f aca="false">VLOOKUP(поверки!$T3108,'Акты п-п'!$C$5:$I$57,5,FALSE())</f>
        <v>Запевахин Т.Е.</v>
      </c>
      <c r="X3108" s="17" t="n">
        <f aca="false">поверки!$G3108-поверки!$U3108</f>
        <v>1</v>
      </c>
      <c r="Y3108" s="17" t="n">
        <f aca="false">поверки!$V3108-поверки!$G3108</f>
        <v>1</v>
      </c>
      <c r="Z3108" s="17" t="str">
        <f aca="false">CONCATENATE(поверки!$Q3108," ",поверки!$S3108," номер ",поверки!$H3108)</f>
        <v>Уровнемер Liquicap M FMI51 номер H10834010F0</v>
      </c>
    </row>
    <row r="3109" customFormat="false" ht="17.9" hidden="true" customHeight="false" outlineLevel="0" collapsed="false">
      <c r="B3109" s="21" t="s">
        <v>6480</v>
      </c>
      <c r="C3109" s="22" t="s">
        <v>30</v>
      </c>
      <c r="D3109" s="22" t="s">
        <v>31</v>
      </c>
      <c r="E3109" s="22"/>
      <c r="F3109" s="22" t="s">
        <v>323</v>
      </c>
      <c r="G3109" s="23" t="n">
        <v>45776</v>
      </c>
      <c r="H3109" s="22" t="s">
        <v>6697</v>
      </c>
      <c r="I3109" s="22"/>
      <c r="J3109" s="22" t="s">
        <v>34</v>
      </c>
      <c r="K3109" s="22" t="s">
        <v>35</v>
      </c>
      <c r="L3109" s="24" t="s">
        <v>6698</v>
      </c>
      <c r="M3109" s="17" t="str">
        <f aca="false">IF(COUNTIF(поверки!$H$6:$H$3175,поверки!$H3109)&gt;1,"Дубликат","")</f>
        <v/>
      </c>
      <c r="N3109" s="17" t="str">
        <f aca="false">IF(COUNTIF(поверки!$L$6:$L$3175,поверки!$L3109)&gt;1,"Дубликат","")</f>
        <v/>
      </c>
      <c r="O3109" s="18" t="n">
        <v>3104</v>
      </c>
      <c r="P3109" s="17" t="str">
        <f aca="false">CONCATENATE(TEXT(MONTH(поверки!$G3109),"00"),"/",TEXT(поверки!$O3109,"000"), "/",TEXT(YEAR(поверки!$G3109)-2000,"00"))</f>
        <v>04/3104/25</v>
      </c>
      <c r="Q3109" s="17" t="str">
        <f aca="false">VLOOKUP(поверки!$F3109,'соответстиви ОТ типу'!$K$4:$M$344,2,FALSE())</f>
        <v>Манометр</v>
      </c>
      <c r="R3109" s="17" t="s">
        <v>46</v>
      </c>
      <c r="S3109" s="17" t="s">
        <v>326</v>
      </c>
      <c r="T3109" s="17" t="n">
        <v>9</v>
      </c>
      <c r="U3109" s="19" t="n">
        <f aca="false">VLOOKUP(поверки!$T3109,'Акты п-п'!$C$5:$I$57,2,FALSE())</f>
        <v>45775</v>
      </c>
      <c r="V3109" s="19" t="n">
        <f aca="false">VLOOKUP(поверки!$T3109,'Акты п-п'!$C$5:$I$57,3,FALSE())</f>
        <v>45777</v>
      </c>
      <c r="W3109" s="17" t="str">
        <f aca="false">VLOOKUP(поверки!$T3109,'Акты п-п'!$C$5:$I$57,5,FALSE())</f>
        <v>Запевахин Т.Е.</v>
      </c>
      <c r="X3109" s="17" t="n">
        <f aca="false">поверки!$G3109-поверки!$U3109</f>
        <v>1</v>
      </c>
      <c r="Y3109" s="17" t="n">
        <f aca="false">поверки!$V3109-поверки!$G3109</f>
        <v>1</v>
      </c>
      <c r="Z3109" s="17" t="str">
        <f aca="false">CONCATENATE(поверки!$Q3109," ",поверки!$S3109," номер ",поверки!$H3109)</f>
        <v>Манометр 233.50.160 номер Р01751</v>
      </c>
    </row>
    <row r="3110" customFormat="false" ht="17.9" hidden="true" customHeight="false" outlineLevel="0" collapsed="false">
      <c r="B3110" s="21" t="s">
        <v>6480</v>
      </c>
      <c r="C3110" s="22" t="s">
        <v>30</v>
      </c>
      <c r="D3110" s="22" t="s">
        <v>31</v>
      </c>
      <c r="E3110" s="22"/>
      <c r="F3110" s="22" t="s">
        <v>323</v>
      </c>
      <c r="G3110" s="23" t="n">
        <v>45776</v>
      </c>
      <c r="H3110" s="22" t="s">
        <v>6699</v>
      </c>
      <c r="I3110" s="22"/>
      <c r="J3110" s="22" t="s">
        <v>34</v>
      </c>
      <c r="K3110" s="22" t="s">
        <v>35</v>
      </c>
      <c r="L3110" s="24" t="s">
        <v>6700</v>
      </c>
      <c r="M3110" s="17" t="str">
        <f aca="false">IF(COUNTIF(поверки!$H$6:$H$3175,поверки!$H3110)&gt;1,"Дубликат","")</f>
        <v/>
      </c>
      <c r="N3110" s="17" t="str">
        <f aca="false">IF(COUNTIF(поверки!$L$6:$L$3175,поверки!$L3110)&gt;1,"Дубликат","")</f>
        <v/>
      </c>
      <c r="O3110" s="18" t="n">
        <v>3105</v>
      </c>
      <c r="P3110" s="17" t="str">
        <f aca="false">CONCATENATE(TEXT(MONTH(поверки!$G3110),"00"),"/",TEXT(поверки!$O3110,"000"), "/",TEXT(YEAR(поверки!$G3110)-2000,"00"))</f>
        <v>04/3105/25</v>
      </c>
      <c r="Q3110" s="17" t="str">
        <f aca="false">VLOOKUP(поверки!$F3110,'соответстиви ОТ типу'!$K$4:$M$344,2,FALSE())</f>
        <v>Манометр</v>
      </c>
      <c r="R3110" s="17" t="s">
        <v>46</v>
      </c>
      <c r="S3110" s="17" t="s">
        <v>815</v>
      </c>
      <c r="T3110" s="17" t="n">
        <v>9</v>
      </c>
      <c r="U3110" s="19" t="n">
        <f aca="false">VLOOKUP(поверки!$T3110,'Акты п-п'!$C$5:$I$57,2,FALSE())</f>
        <v>45775</v>
      </c>
      <c r="V3110" s="19" t="n">
        <f aca="false">VLOOKUP(поверки!$T3110,'Акты п-п'!$C$5:$I$57,3,FALSE())</f>
        <v>45777</v>
      </c>
      <c r="W3110" s="17" t="str">
        <f aca="false">VLOOKUP(поверки!$T3110,'Акты п-п'!$C$5:$I$57,5,FALSE())</f>
        <v>Запевахин Т.Е.</v>
      </c>
      <c r="X3110" s="17" t="n">
        <f aca="false">поверки!$G3110-поверки!$U3110</f>
        <v>1</v>
      </c>
      <c r="Y3110" s="17" t="n">
        <f aca="false">поверки!$V3110-поверки!$G3110</f>
        <v>1</v>
      </c>
      <c r="Z3110" s="17" t="str">
        <f aca="false">CONCATENATE(поверки!$Q3110," ",поверки!$S3110," номер ",поверки!$H3110)</f>
        <v>Манометр 233.50.100 номер 01757</v>
      </c>
    </row>
    <row r="3111" customFormat="false" ht="17.9" hidden="true" customHeight="false" outlineLevel="0" collapsed="false">
      <c r="B3111" s="21" t="s">
        <v>6480</v>
      </c>
      <c r="C3111" s="22" t="s">
        <v>30</v>
      </c>
      <c r="D3111" s="22" t="s">
        <v>31</v>
      </c>
      <c r="E3111" s="22"/>
      <c r="F3111" s="22" t="s">
        <v>397</v>
      </c>
      <c r="G3111" s="23" t="n">
        <v>45776</v>
      </c>
      <c r="H3111" s="22" t="s">
        <v>6701</v>
      </c>
      <c r="I3111" s="22"/>
      <c r="J3111" s="22" t="s">
        <v>34</v>
      </c>
      <c r="K3111" s="22" t="s">
        <v>35</v>
      </c>
      <c r="L3111" s="24" t="s">
        <v>6702</v>
      </c>
      <c r="M3111" s="17" t="str">
        <f aca="false">IF(COUNTIF(поверки!$H$6:$H$3175,поверки!$H3111)&gt;1,"Дубликат","")</f>
        <v/>
      </c>
      <c r="N3111" s="17" t="str">
        <f aca="false">IF(COUNTIF(поверки!$L$6:$L$3175,поверки!$L3111)&gt;1,"Дубликат","")</f>
        <v/>
      </c>
      <c r="O3111" s="18" t="n">
        <v>3106</v>
      </c>
      <c r="P3111" s="17" t="str">
        <f aca="false">CONCATENATE(TEXT(MONTH(поверки!$G3111),"00"),"/",TEXT(поверки!$O3111,"000"), "/",TEXT(YEAR(поверки!$G3111)-2000,"00"))</f>
        <v>04/3106/25</v>
      </c>
      <c r="Q3111" s="17" t="str">
        <f aca="false">VLOOKUP(поверки!$F3111,'соответстиви ОТ типу'!$K$4:$M$344,2,FALSE())</f>
        <v>Манометр</v>
      </c>
      <c r="R3111" s="17" t="s">
        <v>46</v>
      </c>
      <c r="S3111" s="17" t="s">
        <v>6703</v>
      </c>
      <c r="T3111" s="17" t="n">
        <v>9</v>
      </c>
      <c r="U3111" s="19" t="n">
        <f aca="false">VLOOKUP(поверки!$T3111,'Акты п-п'!$C$5:$I$57,2,FALSE())</f>
        <v>45775</v>
      </c>
      <c r="V3111" s="19" t="n">
        <f aca="false">VLOOKUP(поверки!$T3111,'Акты п-п'!$C$5:$I$57,3,FALSE())</f>
        <v>45777</v>
      </c>
      <c r="W3111" s="17" t="str">
        <f aca="false">VLOOKUP(поверки!$T3111,'Акты п-п'!$C$5:$I$57,5,FALSE())</f>
        <v>Запевахин Т.Е.</v>
      </c>
      <c r="X3111" s="17" t="n">
        <f aca="false">поверки!$G3111-поверки!$U3111</f>
        <v>1</v>
      </c>
      <c r="Y3111" s="17" t="n">
        <f aca="false">поверки!$V3111-поверки!$G3111</f>
        <v>1</v>
      </c>
      <c r="Z3111" s="17" t="str">
        <f aca="false">CONCATENATE(поверки!$Q3111," ",поверки!$S3111," номер ",поверки!$H3111)</f>
        <v>Манометр ДМ (bd) номер 01779</v>
      </c>
    </row>
    <row r="3112" customFormat="false" ht="17.9" hidden="true" customHeight="false" outlineLevel="0" collapsed="false">
      <c r="B3112" s="21" t="s">
        <v>6480</v>
      </c>
      <c r="C3112" s="22" t="s">
        <v>30</v>
      </c>
      <c r="D3112" s="22" t="s">
        <v>31</v>
      </c>
      <c r="E3112" s="22"/>
      <c r="F3112" s="22" t="s">
        <v>323</v>
      </c>
      <c r="G3112" s="23" t="n">
        <v>45776</v>
      </c>
      <c r="H3112" s="22" t="s">
        <v>6704</v>
      </c>
      <c r="I3112" s="22"/>
      <c r="J3112" s="22" t="s">
        <v>34</v>
      </c>
      <c r="K3112" s="22" t="s">
        <v>35</v>
      </c>
      <c r="L3112" s="24" t="s">
        <v>6705</v>
      </c>
      <c r="M3112" s="17" t="str">
        <f aca="false">IF(COUNTIF(поверки!$H$6:$H$3175,поверки!$H3112)&gt;1,"Дубликат","")</f>
        <v/>
      </c>
      <c r="N3112" s="17" t="str">
        <f aca="false">IF(COUNTIF(поверки!$L$6:$L$3175,поверки!$L3112)&gt;1,"Дубликат","")</f>
        <v/>
      </c>
      <c r="O3112" s="18" t="n">
        <v>3107</v>
      </c>
      <c r="P3112" s="17" t="str">
        <f aca="false">CONCATENATE(TEXT(MONTH(поверки!$G3112),"00"),"/",TEXT(поверки!$O3112,"000"), "/",TEXT(YEAR(поверки!$G3112)-2000,"00"))</f>
        <v>04/3107/25</v>
      </c>
      <c r="Q3112" s="17" t="str">
        <f aca="false">VLOOKUP(поверки!$F3112,'соответстиви ОТ типу'!$K$4:$M$344,2,FALSE())</f>
        <v>Манометр</v>
      </c>
      <c r="R3112" s="17" t="s">
        <v>46</v>
      </c>
      <c r="S3112" s="17" t="s">
        <v>763</v>
      </c>
      <c r="T3112" s="17" t="n">
        <v>9</v>
      </c>
      <c r="U3112" s="19" t="n">
        <f aca="false">VLOOKUP(поверки!$T3112,'Акты п-п'!$C$5:$I$57,2,FALSE())</f>
        <v>45775</v>
      </c>
      <c r="V3112" s="19" t="n">
        <f aca="false">VLOOKUP(поверки!$T3112,'Акты п-п'!$C$5:$I$57,3,FALSE())</f>
        <v>45777</v>
      </c>
      <c r="W3112" s="17" t="str">
        <f aca="false">VLOOKUP(поверки!$T3112,'Акты п-п'!$C$5:$I$57,5,FALSE())</f>
        <v>Запевахин Т.Е.</v>
      </c>
      <c r="X3112" s="17" t="n">
        <f aca="false">поверки!$G3112-поверки!$U3112</f>
        <v>1</v>
      </c>
      <c r="Y3112" s="17" t="n">
        <f aca="false">поверки!$V3112-поверки!$G3112</f>
        <v>1</v>
      </c>
      <c r="Z3112" s="17" t="str">
        <f aca="false">CONCATENATE(поверки!$Q3112," ",поверки!$S3112," номер ",поверки!$H3112)</f>
        <v>Манометр 232.50.160 номер 01781</v>
      </c>
    </row>
    <row r="3113" customFormat="false" ht="17.9" hidden="true" customHeight="false" outlineLevel="0" collapsed="false">
      <c r="B3113" s="21" t="s">
        <v>6480</v>
      </c>
      <c r="C3113" s="22" t="s">
        <v>30</v>
      </c>
      <c r="D3113" s="22" t="s">
        <v>31</v>
      </c>
      <c r="E3113" s="22"/>
      <c r="F3113" s="22" t="s">
        <v>6706</v>
      </c>
      <c r="G3113" s="23" t="n">
        <v>45776</v>
      </c>
      <c r="H3113" s="22" t="s">
        <v>6707</v>
      </c>
      <c r="I3113" s="22"/>
      <c r="J3113" s="22" t="s">
        <v>34</v>
      </c>
      <c r="K3113" s="22" t="s">
        <v>35</v>
      </c>
      <c r="L3113" s="24" t="s">
        <v>6708</v>
      </c>
      <c r="M3113" s="17" t="str">
        <f aca="false">IF(COUNTIF(поверки!$H$6:$H$3175,поверки!$H3113)&gt;1,"Дубликат","")</f>
        <v/>
      </c>
      <c r="N3113" s="17" t="str">
        <f aca="false">IF(COUNTIF(поверки!$L$6:$L$3175,поверки!$L3113)&gt;1,"Дубликат","")</f>
        <v/>
      </c>
      <c r="O3113" s="18" t="n">
        <v>3108</v>
      </c>
      <c r="P3113" s="17" t="str">
        <f aca="false">CONCATENATE(TEXT(MONTH(поверки!$G3113),"00"),"/",TEXT(поверки!$O3113,"000"), "/",TEXT(YEAR(поверки!$G3113)-2000,"00"))</f>
        <v>04/3108/25</v>
      </c>
      <c r="Q3113" s="17" t="str">
        <f aca="false">VLOOKUP(поверки!$F3113,'соответстиви ОТ типу'!$K$4:$M$344,2,FALSE())</f>
        <v>Манометр</v>
      </c>
      <c r="R3113" s="17" t="s">
        <v>46</v>
      </c>
      <c r="S3113" s="17" t="s">
        <v>6709</v>
      </c>
      <c r="T3113" s="17" t="n">
        <v>9</v>
      </c>
      <c r="U3113" s="19" t="n">
        <f aca="false">VLOOKUP(поверки!$T3113,'Акты п-п'!$C$5:$I$57,2,FALSE())</f>
        <v>45775</v>
      </c>
      <c r="V3113" s="19" t="n">
        <f aca="false">VLOOKUP(поверки!$T3113,'Акты п-п'!$C$5:$I$57,3,FALSE())</f>
        <v>45777</v>
      </c>
      <c r="W3113" s="17" t="str">
        <f aca="false">VLOOKUP(поверки!$T3113,'Акты п-п'!$C$5:$I$57,5,FALSE())</f>
        <v>Запевахин Т.Е.</v>
      </c>
      <c r="X3113" s="17" t="n">
        <f aca="false">поверки!$G3113-поверки!$U3113</f>
        <v>1</v>
      </c>
      <c r="Y3113" s="17" t="n">
        <f aca="false">поверки!$V3113-поверки!$G3113</f>
        <v>1</v>
      </c>
      <c r="Z3113" s="17" t="str">
        <f aca="false">CONCATENATE(поверки!$Q3113," ",поверки!$S3113," номер ",поверки!$H3113)</f>
        <v>Манометр BA4220 номер 02729</v>
      </c>
    </row>
    <row r="3114" customFormat="false" ht="17.9" hidden="true" customHeight="false" outlineLevel="0" collapsed="false">
      <c r="B3114" s="21" t="s">
        <v>6480</v>
      </c>
      <c r="C3114" s="22" t="s">
        <v>30</v>
      </c>
      <c r="D3114" s="22" t="s">
        <v>31</v>
      </c>
      <c r="E3114" s="22"/>
      <c r="F3114" s="22" t="s">
        <v>2257</v>
      </c>
      <c r="G3114" s="23" t="n">
        <v>45776</v>
      </c>
      <c r="H3114" s="22" t="s">
        <v>6710</v>
      </c>
      <c r="I3114" s="22"/>
      <c r="J3114" s="22" t="s">
        <v>34</v>
      </c>
      <c r="K3114" s="22" t="s">
        <v>35</v>
      </c>
      <c r="L3114" s="24" t="s">
        <v>6711</v>
      </c>
      <c r="M3114" s="17" t="str">
        <f aca="false">IF(COUNTIF(поверки!$H$6:$H$3175,поверки!$H3114)&gt;1,"Дубликат","")</f>
        <v/>
      </c>
      <c r="N3114" s="17" t="str">
        <f aca="false">IF(COUNTIF(поверки!$L$6:$L$3175,поверки!$L3114)&gt;1,"Дубликат","")</f>
        <v/>
      </c>
      <c r="O3114" s="18" t="n">
        <v>3109</v>
      </c>
      <c r="P3114" s="17" t="str">
        <f aca="false">CONCATENATE(TEXT(MONTH(поверки!$G3114),"00"),"/",TEXT(поверки!$O3114,"000"), "/",TEXT(YEAR(поверки!$G3114)-2000,"00"))</f>
        <v>04/3109/25</v>
      </c>
      <c r="Q3114" s="17" t="str">
        <f aca="false">VLOOKUP(поверки!$F3114,'соответстиви ОТ типу'!$K$4:$M$344,2,FALSE())</f>
        <v>Манометр</v>
      </c>
      <c r="R3114" s="17" t="s">
        <v>46</v>
      </c>
      <c r="S3114" s="17" t="s">
        <v>2260</v>
      </c>
      <c r="T3114" s="17" t="n">
        <v>9</v>
      </c>
      <c r="U3114" s="19" t="n">
        <f aca="false">VLOOKUP(поверки!$T3114,'Акты п-п'!$C$5:$I$57,2,FALSE())</f>
        <v>45775</v>
      </c>
      <c r="V3114" s="19" t="n">
        <f aca="false">VLOOKUP(поверки!$T3114,'Акты п-п'!$C$5:$I$57,3,FALSE())</f>
        <v>45777</v>
      </c>
      <c r="W3114" s="17" t="str">
        <f aca="false">VLOOKUP(поверки!$T3114,'Акты п-п'!$C$5:$I$57,5,FALSE())</f>
        <v>Запевахин Т.Е.</v>
      </c>
      <c r="X3114" s="17" t="n">
        <f aca="false">поверки!$G3114-поверки!$U3114</f>
        <v>1</v>
      </c>
      <c r="Y3114" s="17" t="n">
        <f aca="false">поверки!$V3114-поверки!$G3114</f>
        <v>1</v>
      </c>
      <c r="Z3114" s="17" t="str">
        <f aca="false">CONCATENATE(поверки!$Q3114," ",поверки!$S3114," номер ",поверки!$H3114)</f>
        <v>Манометр 111.10.100 номер 02732</v>
      </c>
    </row>
    <row r="3115" customFormat="false" ht="17.9" hidden="true" customHeight="false" outlineLevel="0" collapsed="false">
      <c r="B3115" s="21" t="s">
        <v>6480</v>
      </c>
      <c r="C3115" s="22" t="s">
        <v>30</v>
      </c>
      <c r="D3115" s="22" t="s">
        <v>31</v>
      </c>
      <c r="E3115" s="22"/>
      <c r="F3115" s="22" t="s">
        <v>323</v>
      </c>
      <c r="G3115" s="23" t="n">
        <v>45776</v>
      </c>
      <c r="H3115" s="22" t="s">
        <v>6712</v>
      </c>
      <c r="I3115" s="22"/>
      <c r="J3115" s="22" t="s">
        <v>34</v>
      </c>
      <c r="K3115" s="22" t="s">
        <v>35</v>
      </c>
      <c r="L3115" s="24" t="s">
        <v>6713</v>
      </c>
      <c r="M3115" s="17" t="str">
        <f aca="false">IF(COUNTIF(поверки!$H$6:$H$3175,поверки!$H3115)&gt;1,"Дубликат","")</f>
        <v/>
      </c>
      <c r="N3115" s="17" t="str">
        <f aca="false">IF(COUNTIF(поверки!$L$6:$L$3175,поверки!$L3115)&gt;1,"Дубликат","")</f>
        <v/>
      </c>
      <c r="O3115" s="18" t="n">
        <v>3110</v>
      </c>
      <c r="P3115" s="17" t="str">
        <f aca="false">CONCATENATE(TEXT(MONTH(поверки!$G3115),"00"),"/",TEXT(поверки!$O3115,"000"), "/",TEXT(YEAR(поверки!$G3115)-2000,"00"))</f>
        <v>04/3110/25</v>
      </c>
      <c r="Q3115" s="17" t="str">
        <f aca="false">VLOOKUP(поверки!$F3115,'соответстиви ОТ типу'!$K$4:$M$344,2,FALSE())</f>
        <v>Манометр</v>
      </c>
      <c r="R3115" s="17" t="s">
        <v>46</v>
      </c>
      <c r="S3115" s="17" t="s">
        <v>763</v>
      </c>
      <c r="T3115" s="17" t="n">
        <v>9</v>
      </c>
      <c r="U3115" s="19" t="n">
        <f aca="false">VLOOKUP(поверки!$T3115,'Акты п-п'!$C$5:$I$57,2,FALSE())</f>
        <v>45775</v>
      </c>
      <c r="V3115" s="19" t="n">
        <f aca="false">VLOOKUP(поверки!$T3115,'Акты п-п'!$C$5:$I$57,3,FALSE())</f>
        <v>45777</v>
      </c>
      <c r="W3115" s="17" t="str">
        <f aca="false">VLOOKUP(поверки!$T3115,'Акты п-п'!$C$5:$I$57,5,FALSE())</f>
        <v>Запевахин Т.Е.</v>
      </c>
      <c r="X3115" s="17" t="n">
        <f aca="false">поверки!$G3115-поверки!$U3115</f>
        <v>1</v>
      </c>
      <c r="Y3115" s="17" t="n">
        <f aca="false">поверки!$V3115-поверки!$G3115</f>
        <v>1</v>
      </c>
      <c r="Z3115" s="17" t="str">
        <f aca="false">CONCATENATE(поверки!$Q3115," ",поверки!$S3115," номер ",поверки!$H3115)</f>
        <v>Манометр 232.50.160 номер 02735</v>
      </c>
    </row>
    <row r="3116" customFormat="false" ht="17.9" hidden="true" customHeight="false" outlineLevel="0" collapsed="false">
      <c r="B3116" s="21" t="s">
        <v>6480</v>
      </c>
      <c r="C3116" s="22" t="s">
        <v>30</v>
      </c>
      <c r="D3116" s="22" t="s">
        <v>31</v>
      </c>
      <c r="E3116" s="22"/>
      <c r="F3116" s="22" t="s">
        <v>323</v>
      </c>
      <c r="G3116" s="23" t="n">
        <v>45776</v>
      </c>
      <c r="H3116" s="22" t="s">
        <v>6714</v>
      </c>
      <c r="I3116" s="22"/>
      <c r="J3116" s="22" t="s">
        <v>34</v>
      </c>
      <c r="K3116" s="22" t="s">
        <v>35</v>
      </c>
      <c r="L3116" s="24" t="s">
        <v>6715</v>
      </c>
      <c r="M3116" s="17" t="str">
        <f aca="false">IF(COUNTIF(поверки!$H$6:$H$3175,поверки!$H3116)&gt;1,"Дубликат","")</f>
        <v/>
      </c>
      <c r="N3116" s="17" t="str">
        <f aca="false">IF(COUNTIF(поверки!$L$6:$L$3175,поверки!$L3116)&gt;1,"Дубликат","")</f>
        <v/>
      </c>
      <c r="O3116" s="18" t="n">
        <v>3111</v>
      </c>
      <c r="P3116" s="17" t="str">
        <f aca="false">CONCATENATE(TEXT(MONTH(поверки!$G3116),"00"),"/",TEXT(поверки!$O3116,"000"), "/",TEXT(YEAR(поверки!$G3116)-2000,"00"))</f>
        <v>04/3111/25</v>
      </c>
      <c r="Q3116" s="17" t="str">
        <f aca="false">VLOOKUP(поверки!$F3116,'соответстиви ОТ типу'!$K$4:$M$344,2,FALSE())</f>
        <v>Манометр</v>
      </c>
      <c r="R3116" s="17" t="s">
        <v>46</v>
      </c>
      <c r="S3116" s="17" t="s">
        <v>763</v>
      </c>
      <c r="T3116" s="17" t="n">
        <v>9</v>
      </c>
      <c r="U3116" s="19" t="n">
        <f aca="false">VLOOKUP(поверки!$T3116,'Акты п-п'!$C$5:$I$57,2,FALSE())</f>
        <v>45775</v>
      </c>
      <c r="V3116" s="19" t="n">
        <f aca="false">VLOOKUP(поверки!$T3116,'Акты п-п'!$C$5:$I$57,3,FALSE())</f>
        <v>45777</v>
      </c>
      <c r="W3116" s="17" t="str">
        <f aca="false">VLOOKUP(поверки!$T3116,'Акты п-п'!$C$5:$I$57,5,FALSE())</f>
        <v>Запевахин Т.Е.</v>
      </c>
      <c r="X3116" s="17" t="n">
        <f aca="false">поверки!$G3116-поверки!$U3116</f>
        <v>1</v>
      </c>
      <c r="Y3116" s="17" t="n">
        <f aca="false">поверки!$V3116-поверки!$G3116</f>
        <v>1</v>
      </c>
      <c r="Z3116" s="17" t="str">
        <f aca="false">CONCATENATE(поверки!$Q3116," ",поверки!$S3116," номер ",поверки!$H3116)</f>
        <v>Манометр 232.50.160 номер 02737</v>
      </c>
    </row>
    <row r="3117" customFormat="false" ht="17.9" hidden="true" customHeight="false" outlineLevel="0" collapsed="false">
      <c r="B3117" s="21" t="s">
        <v>6480</v>
      </c>
      <c r="C3117" s="22" t="s">
        <v>30</v>
      </c>
      <c r="D3117" s="22" t="s">
        <v>31</v>
      </c>
      <c r="E3117" s="22"/>
      <c r="F3117" s="22" t="s">
        <v>323</v>
      </c>
      <c r="G3117" s="23" t="n">
        <v>45776</v>
      </c>
      <c r="H3117" s="22" t="s">
        <v>6716</v>
      </c>
      <c r="I3117" s="22"/>
      <c r="J3117" s="22" t="s">
        <v>34</v>
      </c>
      <c r="K3117" s="22" t="s">
        <v>35</v>
      </c>
      <c r="L3117" s="24" t="s">
        <v>6717</v>
      </c>
      <c r="M3117" s="17" t="str">
        <f aca="false">IF(COUNTIF(поверки!$H$6:$H$3175,поверки!$H3117)&gt;1,"Дубликат","")</f>
        <v/>
      </c>
      <c r="N3117" s="17" t="str">
        <f aca="false">IF(COUNTIF(поверки!$L$6:$L$3175,поверки!$L3117)&gt;1,"Дубликат","")</f>
        <v/>
      </c>
      <c r="O3117" s="18" t="n">
        <v>3112</v>
      </c>
      <c r="P3117" s="17" t="str">
        <f aca="false">CONCATENATE(TEXT(MONTH(поверки!$G3117),"00"),"/",TEXT(поверки!$O3117,"000"), "/",TEXT(YEAR(поверки!$G3117)-2000,"00"))</f>
        <v>04/3112/25</v>
      </c>
      <c r="Q3117" s="17" t="str">
        <f aca="false">VLOOKUP(поверки!$F3117,'соответстиви ОТ типу'!$K$4:$M$344,2,FALSE())</f>
        <v>Манометр</v>
      </c>
      <c r="R3117" s="17" t="s">
        <v>46</v>
      </c>
      <c r="S3117" s="17" t="s">
        <v>326</v>
      </c>
      <c r="T3117" s="17" t="n">
        <v>9</v>
      </c>
      <c r="U3117" s="19" t="n">
        <f aca="false">VLOOKUP(поверки!$T3117,'Акты п-п'!$C$5:$I$57,2,FALSE())</f>
        <v>45775</v>
      </c>
      <c r="V3117" s="19" t="n">
        <f aca="false">VLOOKUP(поверки!$T3117,'Акты п-п'!$C$5:$I$57,3,FALSE())</f>
        <v>45777</v>
      </c>
      <c r="W3117" s="17" t="str">
        <f aca="false">VLOOKUP(поверки!$T3117,'Акты п-п'!$C$5:$I$57,5,FALSE())</f>
        <v>Запевахин Т.Е.</v>
      </c>
      <c r="X3117" s="17" t="n">
        <f aca="false">поверки!$G3117-поверки!$U3117</f>
        <v>1</v>
      </c>
      <c r="Y3117" s="17" t="n">
        <f aca="false">поверки!$V3117-поверки!$G3117</f>
        <v>1</v>
      </c>
      <c r="Z3117" s="17" t="str">
        <f aca="false">CONCATENATE(поверки!$Q3117," ",поверки!$S3117," номер ",поверки!$H3117)</f>
        <v>Манометр 233.50.160 номер 02749</v>
      </c>
    </row>
    <row r="3118" customFormat="false" ht="17.9" hidden="true" customHeight="false" outlineLevel="0" collapsed="false">
      <c r="B3118" s="21" t="s">
        <v>6480</v>
      </c>
      <c r="C3118" s="22" t="s">
        <v>30</v>
      </c>
      <c r="D3118" s="22" t="s">
        <v>31</v>
      </c>
      <c r="E3118" s="22"/>
      <c r="F3118" s="22" t="s">
        <v>323</v>
      </c>
      <c r="G3118" s="23" t="n">
        <v>45776</v>
      </c>
      <c r="H3118" s="22" t="s">
        <v>6718</v>
      </c>
      <c r="I3118" s="22"/>
      <c r="J3118" s="22" t="s">
        <v>34</v>
      </c>
      <c r="K3118" s="22" t="s">
        <v>35</v>
      </c>
      <c r="L3118" s="24" t="s">
        <v>6719</v>
      </c>
      <c r="M3118" s="17" t="str">
        <f aca="false">IF(COUNTIF(поверки!$H$6:$H$3175,поверки!$H3118)&gt;1,"Дубликат","")</f>
        <v/>
      </c>
      <c r="N3118" s="17" t="str">
        <f aca="false">IF(COUNTIF(поверки!$L$6:$L$3175,поверки!$L3118)&gt;1,"Дубликат","")</f>
        <v/>
      </c>
      <c r="O3118" s="18" t="n">
        <v>3113</v>
      </c>
      <c r="P3118" s="17" t="str">
        <f aca="false">CONCATENATE(TEXT(MONTH(поверки!$G3118),"00"),"/",TEXT(поверки!$O3118,"000"), "/",TEXT(YEAR(поверки!$G3118)-2000,"00"))</f>
        <v>04/3113/25</v>
      </c>
      <c r="Q3118" s="17" t="str">
        <f aca="false">VLOOKUP(поверки!$F3118,'соответстиви ОТ типу'!$K$4:$M$344,2,FALSE())</f>
        <v>Манометр</v>
      </c>
      <c r="R3118" s="17" t="s">
        <v>46</v>
      </c>
      <c r="S3118" s="17" t="s">
        <v>763</v>
      </c>
      <c r="T3118" s="17" t="n">
        <v>9</v>
      </c>
      <c r="U3118" s="19" t="n">
        <f aca="false">VLOOKUP(поверки!$T3118,'Акты п-п'!$C$5:$I$57,2,FALSE())</f>
        <v>45775</v>
      </c>
      <c r="V3118" s="19" t="n">
        <f aca="false">VLOOKUP(поверки!$T3118,'Акты п-п'!$C$5:$I$57,3,FALSE())</f>
        <v>45777</v>
      </c>
      <c r="W3118" s="17" t="str">
        <f aca="false">VLOOKUP(поверки!$T3118,'Акты п-п'!$C$5:$I$57,5,FALSE())</f>
        <v>Запевахин Т.Е.</v>
      </c>
      <c r="X3118" s="17" t="n">
        <f aca="false">поверки!$G3118-поверки!$U3118</f>
        <v>1</v>
      </c>
      <c r="Y3118" s="17" t="n">
        <f aca="false">поверки!$V3118-поверки!$G3118</f>
        <v>1</v>
      </c>
      <c r="Z3118" s="17" t="str">
        <f aca="false">CONCATENATE(поверки!$Q3118," ",поверки!$S3118," номер ",поверки!$H3118)</f>
        <v>Манометр 232.50.160 номер 02753</v>
      </c>
    </row>
    <row r="3119" customFormat="false" ht="17.9" hidden="true" customHeight="false" outlineLevel="0" collapsed="false">
      <c r="B3119" s="21" t="s">
        <v>6480</v>
      </c>
      <c r="C3119" s="22" t="s">
        <v>30</v>
      </c>
      <c r="D3119" s="22" t="s">
        <v>31</v>
      </c>
      <c r="E3119" s="22"/>
      <c r="F3119" s="22" t="s">
        <v>323</v>
      </c>
      <c r="G3119" s="23" t="n">
        <v>45776</v>
      </c>
      <c r="H3119" s="22" t="s">
        <v>6720</v>
      </c>
      <c r="I3119" s="22"/>
      <c r="J3119" s="22" t="s">
        <v>34</v>
      </c>
      <c r="K3119" s="22" t="s">
        <v>35</v>
      </c>
      <c r="L3119" s="24" t="s">
        <v>6721</v>
      </c>
      <c r="M3119" s="17" t="str">
        <f aca="false">IF(COUNTIF(поверки!$H$6:$H$3175,поверки!$H3119)&gt;1,"Дубликат","")</f>
        <v/>
      </c>
      <c r="N3119" s="17" t="str">
        <f aca="false">IF(COUNTIF(поверки!$L$6:$L$3175,поверки!$L3119)&gt;1,"Дубликат","")</f>
        <v/>
      </c>
      <c r="O3119" s="18" t="n">
        <v>3114</v>
      </c>
      <c r="P3119" s="17" t="str">
        <f aca="false">CONCATENATE(TEXT(MONTH(поверки!$G3119),"00"),"/",TEXT(поверки!$O3119,"000"), "/",TEXT(YEAR(поверки!$G3119)-2000,"00"))</f>
        <v>04/3114/25</v>
      </c>
      <c r="Q3119" s="17" t="str">
        <f aca="false">VLOOKUP(поверки!$F3119,'соответстиви ОТ типу'!$K$4:$M$344,2,FALSE())</f>
        <v>Манометр</v>
      </c>
      <c r="R3119" s="17" t="s">
        <v>46</v>
      </c>
      <c r="S3119" s="17" t="s">
        <v>326</v>
      </c>
      <c r="T3119" s="17" t="n">
        <v>9</v>
      </c>
      <c r="U3119" s="19" t="n">
        <f aca="false">VLOOKUP(поверки!$T3119,'Акты п-п'!$C$5:$I$57,2,FALSE())</f>
        <v>45775</v>
      </c>
      <c r="V3119" s="19" t="n">
        <f aca="false">VLOOKUP(поверки!$T3119,'Акты п-п'!$C$5:$I$57,3,FALSE())</f>
        <v>45777</v>
      </c>
      <c r="W3119" s="17" t="str">
        <f aca="false">VLOOKUP(поверки!$T3119,'Акты п-п'!$C$5:$I$57,5,FALSE())</f>
        <v>Запевахин Т.Е.</v>
      </c>
      <c r="X3119" s="17" t="n">
        <f aca="false">поверки!$G3119-поверки!$U3119</f>
        <v>1</v>
      </c>
      <c r="Y3119" s="17" t="n">
        <f aca="false">поверки!$V3119-поверки!$G3119</f>
        <v>1</v>
      </c>
      <c r="Z3119" s="17" t="str">
        <f aca="false">CONCATENATE(поверки!$Q3119," ",поверки!$S3119," номер ",поверки!$H3119)</f>
        <v>Манометр 233.50.160 номер 02754</v>
      </c>
    </row>
    <row r="3120" customFormat="false" ht="17.9" hidden="true" customHeight="false" outlineLevel="0" collapsed="false">
      <c r="B3120" s="21" t="s">
        <v>6480</v>
      </c>
      <c r="C3120" s="22" t="s">
        <v>30</v>
      </c>
      <c r="D3120" s="22" t="s">
        <v>31</v>
      </c>
      <c r="E3120" s="22"/>
      <c r="F3120" s="22" t="s">
        <v>323</v>
      </c>
      <c r="G3120" s="23" t="n">
        <v>45776</v>
      </c>
      <c r="H3120" s="22" t="s">
        <v>6722</v>
      </c>
      <c r="I3120" s="22"/>
      <c r="J3120" s="22" t="s">
        <v>34</v>
      </c>
      <c r="K3120" s="22" t="s">
        <v>35</v>
      </c>
      <c r="L3120" s="24" t="s">
        <v>6723</v>
      </c>
      <c r="M3120" s="17" t="str">
        <f aca="false">IF(COUNTIF(поверки!$H$6:$H$3175,поверки!$H3120)&gt;1,"Дубликат","")</f>
        <v/>
      </c>
      <c r="N3120" s="17" t="str">
        <f aca="false">IF(COUNTIF(поверки!$L$6:$L$3175,поверки!$L3120)&gt;1,"Дубликат","")</f>
        <v/>
      </c>
      <c r="O3120" s="18" t="n">
        <v>3115</v>
      </c>
      <c r="P3120" s="17" t="str">
        <f aca="false">CONCATENATE(TEXT(MONTH(поверки!$G3120),"00"),"/",TEXT(поверки!$O3120,"000"), "/",TEXT(YEAR(поверки!$G3120)-2000,"00"))</f>
        <v>04/3115/25</v>
      </c>
      <c r="Q3120" s="17" t="str">
        <f aca="false">VLOOKUP(поверки!$F3120,'соответстиви ОТ типу'!$K$4:$M$344,2,FALSE())</f>
        <v>Манометр</v>
      </c>
      <c r="R3120" s="17" t="s">
        <v>46</v>
      </c>
      <c r="S3120" s="17" t="s">
        <v>763</v>
      </c>
      <c r="T3120" s="17" t="n">
        <v>9</v>
      </c>
      <c r="U3120" s="19" t="n">
        <f aca="false">VLOOKUP(поверки!$T3120,'Акты п-п'!$C$5:$I$57,2,FALSE())</f>
        <v>45775</v>
      </c>
      <c r="V3120" s="19" t="n">
        <f aca="false">VLOOKUP(поверки!$T3120,'Акты п-п'!$C$5:$I$57,3,FALSE())</f>
        <v>45777</v>
      </c>
      <c r="W3120" s="17" t="str">
        <f aca="false">VLOOKUP(поверки!$T3120,'Акты п-п'!$C$5:$I$57,5,FALSE())</f>
        <v>Запевахин Т.Е.</v>
      </c>
      <c r="X3120" s="17" t="n">
        <f aca="false">поверки!$G3120-поверки!$U3120</f>
        <v>1</v>
      </c>
      <c r="Y3120" s="17" t="n">
        <f aca="false">поверки!$V3120-поверки!$G3120</f>
        <v>1</v>
      </c>
      <c r="Z3120" s="17" t="str">
        <f aca="false">CONCATENATE(поверки!$Q3120," ",поверки!$S3120," номер ",поверки!$H3120)</f>
        <v>Манометр 232.50.160 номер 02755</v>
      </c>
    </row>
    <row r="3121" customFormat="false" ht="17.9" hidden="true" customHeight="false" outlineLevel="0" collapsed="false">
      <c r="B3121" s="21" t="s">
        <v>6480</v>
      </c>
      <c r="C3121" s="22" t="s">
        <v>30</v>
      </c>
      <c r="D3121" s="22" t="s">
        <v>31</v>
      </c>
      <c r="E3121" s="22"/>
      <c r="F3121" s="22" t="s">
        <v>323</v>
      </c>
      <c r="G3121" s="23" t="n">
        <v>45776</v>
      </c>
      <c r="H3121" s="22" t="s">
        <v>6724</v>
      </c>
      <c r="I3121" s="22"/>
      <c r="J3121" s="22" t="s">
        <v>34</v>
      </c>
      <c r="K3121" s="22" t="s">
        <v>35</v>
      </c>
      <c r="L3121" s="24" t="s">
        <v>6725</v>
      </c>
      <c r="M3121" s="17" t="str">
        <f aca="false">IF(COUNTIF(поверки!$H$6:$H$3175,поверки!$H3121)&gt;1,"Дубликат","")</f>
        <v/>
      </c>
      <c r="N3121" s="17" t="str">
        <f aca="false">IF(COUNTIF(поверки!$L$6:$L$3175,поверки!$L3121)&gt;1,"Дубликат","")</f>
        <v/>
      </c>
      <c r="O3121" s="18" t="n">
        <v>3116</v>
      </c>
      <c r="P3121" s="17" t="str">
        <f aca="false">CONCATENATE(TEXT(MONTH(поверки!$G3121),"00"),"/",TEXT(поверки!$O3121,"000"), "/",TEXT(YEAR(поверки!$G3121)-2000,"00"))</f>
        <v>04/3116/25</v>
      </c>
      <c r="Q3121" s="17" t="str">
        <f aca="false">VLOOKUP(поверки!$F3121,'соответстиви ОТ типу'!$K$4:$M$344,2,FALSE())</f>
        <v>Манометр</v>
      </c>
      <c r="R3121" s="17" t="s">
        <v>46</v>
      </c>
      <c r="S3121" s="17" t="s">
        <v>763</v>
      </c>
      <c r="T3121" s="17" t="n">
        <v>9</v>
      </c>
      <c r="U3121" s="19" t="n">
        <f aca="false">VLOOKUP(поверки!$T3121,'Акты п-п'!$C$5:$I$57,2,FALSE())</f>
        <v>45775</v>
      </c>
      <c r="V3121" s="19" t="n">
        <f aca="false">VLOOKUP(поверки!$T3121,'Акты п-п'!$C$5:$I$57,3,FALSE())</f>
        <v>45777</v>
      </c>
      <c r="W3121" s="17" t="str">
        <f aca="false">VLOOKUP(поверки!$T3121,'Акты п-п'!$C$5:$I$57,5,FALSE())</f>
        <v>Запевахин Т.Е.</v>
      </c>
      <c r="X3121" s="17" t="n">
        <f aca="false">поверки!$G3121-поверки!$U3121</f>
        <v>1</v>
      </c>
      <c r="Y3121" s="17" t="n">
        <f aca="false">поверки!$V3121-поверки!$G3121</f>
        <v>1</v>
      </c>
      <c r="Z3121" s="17" t="str">
        <f aca="false">CONCATENATE(поверки!$Q3121," ",поверки!$S3121," номер ",поверки!$H3121)</f>
        <v>Манометр 232.50.160 номер 02758</v>
      </c>
    </row>
    <row r="3122" customFormat="false" ht="17.9" hidden="true" customHeight="false" outlineLevel="0" collapsed="false">
      <c r="B3122" s="21" t="s">
        <v>6480</v>
      </c>
      <c r="C3122" s="22" t="s">
        <v>30</v>
      </c>
      <c r="D3122" s="22" t="s">
        <v>31</v>
      </c>
      <c r="E3122" s="22"/>
      <c r="F3122" s="22" t="s">
        <v>291</v>
      </c>
      <c r="G3122" s="23" t="n">
        <v>45776</v>
      </c>
      <c r="H3122" s="22" t="s">
        <v>6726</v>
      </c>
      <c r="I3122" s="22"/>
      <c r="J3122" s="22" t="s">
        <v>34</v>
      </c>
      <c r="K3122" s="22" t="s">
        <v>35</v>
      </c>
      <c r="L3122" s="24" t="s">
        <v>6727</v>
      </c>
      <c r="M3122" s="17" t="str">
        <f aca="false">IF(COUNTIF(поверки!$H$6:$H$3175,поверки!$H3122)&gt;1,"Дубликат","")</f>
        <v/>
      </c>
      <c r="N3122" s="17" t="str">
        <f aca="false">IF(COUNTIF(поверки!$L$6:$L$3175,поверки!$L3122)&gt;1,"Дубликат","")</f>
        <v/>
      </c>
      <c r="O3122" s="18" t="n">
        <v>3117</v>
      </c>
      <c r="P3122" s="17" t="str">
        <f aca="false">CONCATENATE(TEXT(MONTH(поверки!$G3122),"00"),"/",TEXT(поверки!$O3122,"000"), "/",TEXT(YEAR(поверки!$G3122)-2000,"00"))</f>
        <v>04/3117/25</v>
      </c>
      <c r="Q3122" s="17" t="str">
        <f aca="false">VLOOKUP(поверки!$F3122,'соответстиви ОТ типу'!$K$4:$M$344,2,FALSE())</f>
        <v>Манометр</v>
      </c>
      <c r="R3122" s="17" t="s">
        <v>46</v>
      </c>
      <c r="S3122" s="17" t="s">
        <v>404</v>
      </c>
      <c r="T3122" s="17" t="n">
        <v>9</v>
      </c>
      <c r="U3122" s="19" t="n">
        <f aca="false">VLOOKUP(поверки!$T3122,'Акты п-п'!$C$5:$I$57,2,FALSE())</f>
        <v>45775</v>
      </c>
      <c r="V3122" s="19" t="n">
        <f aca="false">VLOOKUP(поверки!$T3122,'Акты п-п'!$C$5:$I$57,3,FALSE())</f>
        <v>45777</v>
      </c>
      <c r="W3122" s="17" t="str">
        <f aca="false">VLOOKUP(поверки!$T3122,'Акты п-п'!$C$5:$I$57,5,FALSE())</f>
        <v>Запевахин Т.Е.</v>
      </c>
      <c r="X3122" s="17" t="n">
        <f aca="false">поверки!$G3122-поверки!$U3122</f>
        <v>1</v>
      </c>
      <c r="Y3122" s="17" t="n">
        <f aca="false">поверки!$V3122-поверки!$G3122</f>
        <v>1</v>
      </c>
      <c r="Z3122" s="17" t="str">
        <f aca="false">CONCATENATE(поверки!$Q3122," ",поверки!$S3122," номер ",поверки!$H3122)</f>
        <v>Манометр МП4-УУ2 номер 02778</v>
      </c>
    </row>
    <row r="3123" customFormat="false" ht="17.9" hidden="true" customHeight="false" outlineLevel="0" collapsed="false">
      <c r="B3123" s="21" t="s">
        <v>6480</v>
      </c>
      <c r="C3123" s="22" t="s">
        <v>30</v>
      </c>
      <c r="D3123" s="22" t="s">
        <v>31</v>
      </c>
      <c r="E3123" s="22"/>
      <c r="F3123" s="22" t="s">
        <v>323</v>
      </c>
      <c r="G3123" s="23" t="n">
        <v>45776</v>
      </c>
      <c r="H3123" s="22" t="s">
        <v>6728</v>
      </c>
      <c r="I3123" s="22"/>
      <c r="J3123" s="22" t="s">
        <v>34</v>
      </c>
      <c r="K3123" s="22" t="s">
        <v>35</v>
      </c>
      <c r="L3123" s="24" t="s">
        <v>6729</v>
      </c>
      <c r="M3123" s="17" t="str">
        <f aca="false">IF(COUNTIF(поверки!$H$6:$H$3175,поверки!$H3123)&gt;1,"Дубликат","")</f>
        <v/>
      </c>
      <c r="N3123" s="17" t="str">
        <f aca="false">IF(COUNTIF(поверки!$L$6:$L$3175,поверки!$L3123)&gt;1,"Дубликат","")</f>
        <v/>
      </c>
      <c r="O3123" s="18" t="n">
        <v>3118</v>
      </c>
      <c r="P3123" s="17" t="str">
        <f aca="false">CONCATENATE(TEXT(MONTH(поверки!$G3123),"00"),"/",TEXT(поверки!$O3123,"000"), "/",TEXT(YEAR(поверки!$G3123)-2000,"00"))</f>
        <v>04/3118/25</v>
      </c>
      <c r="Q3123" s="17" t="str">
        <f aca="false">VLOOKUP(поверки!$F3123,'соответстиви ОТ типу'!$K$4:$M$344,2,FALSE())</f>
        <v>Манометр</v>
      </c>
      <c r="R3123" s="17" t="s">
        <v>46</v>
      </c>
      <c r="S3123" s="17" t="s">
        <v>326</v>
      </c>
      <c r="T3123" s="17" t="n">
        <v>9</v>
      </c>
      <c r="U3123" s="19" t="n">
        <f aca="false">VLOOKUP(поверки!$T3123,'Акты п-п'!$C$5:$I$57,2,FALSE())</f>
        <v>45775</v>
      </c>
      <c r="V3123" s="19" t="n">
        <f aca="false">VLOOKUP(поверки!$T3123,'Акты п-п'!$C$5:$I$57,3,FALSE())</f>
        <v>45777</v>
      </c>
      <c r="W3123" s="17" t="str">
        <f aca="false">VLOOKUP(поверки!$T3123,'Акты п-п'!$C$5:$I$57,5,FALSE())</f>
        <v>Запевахин Т.Е.</v>
      </c>
      <c r="X3123" s="17" t="n">
        <f aca="false">поверки!$G3123-поверки!$U3123</f>
        <v>1</v>
      </c>
      <c r="Y3123" s="17" t="n">
        <f aca="false">поверки!$V3123-поверки!$G3123</f>
        <v>1</v>
      </c>
      <c r="Z3123" s="17" t="str">
        <f aca="false">CONCATENATE(поверки!$Q3123," ",поверки!$S3123," номер ",поверки!$H3123)</f>
        <v>Манометр 233.50.160 номер 03450</v>
      </c>
    </row>
    <row r="3124" customFormat="false" ht="17.9" hidden="true" customHeight="false" outlineLevel="0" collapsed="false">
      <c r="B3124" s="21" t="s">
        <v>6480</v>
      </c>
      <c r="C3124" s="22" t="s">
        <v>30</v>
      </c>
      <c r="D3124" s="22" t="s">
        <v>31</v>
      </c>
      <c r="E3124" s="22"/>
      <c r="F3124" s="22" t="s">
        <v>323</v>
      </c>
      <c r="G3124" s="23" t="n">
        <v>45776</v>
      </c>
      <c r="H3124" s="22" t="s">
        <v>6730</v>
      </c>
      <c r="I3124" s="22"/>
      <c r="J3124" s="22" t="s">
        <v>34</v>
      </c>
      <c r="K3124" s="22" t="s">
        <v>35</v>
      </c>
      <c r="L3124" s="24" t="s">
        <v>6731</v>
      </c>
      <c r="M3124" s="17" t="str">
        <f aca="false">IF(COUNTIF(поверки!$H$6:$H$3175,поверки!$H3124)&gt;1,"Дубликат","")</f>
        <v/>
      </c>
      <c r="N3124" s="17" t="str">
        <f aca="false">IF(COUNTIF(поверки!$L$6:$L$3175,поверки!$L3124)&gt;1,"Дубликат","")</f>
        <v/>
      </c>
      <c r="O3124" s="18" t="n">
        <v>3119</v>
      </c>
      <c r="P3124" s="17" t="str">
        <f aca="false">CONCATENATE(TEXT(MONTH(поверки!$G3124),"00"),"/",TEXT(поверки!$O3124,"000"), "/",TEXT(YEAR(поверки!$G3124)-2000,"00"))</f>
        <v>04/3119/25</v>
      </c>
      <c r="Q3124" s="17" t="str">
        <f aca="false">VLOOKUP(поверки!$F3124,'соответстиви ОТ типу'!$K$4:$M$344,2,FALSE())</f>
        <v>Манометр</v>
      </c>
      <c r="R3124" s="17" t="s">
        <v>46</v>
      </c>
      <c r="S3124" s="17" t="s">
        <v>326</v>
      </c>
      <c r="T3124" s="17" t="n">
        <v>9</v>
      </c>
      <c r="U3124" s="19" t="n">
        <f aca="false">VLOOKUP(поверки!$T3124,'Акты п-п'!$C$5:$I$57,2,FALSE())</f>
        <v>45775</v>
      </c>
      <c r="V3124" s="19" t="n">
        <f aca="false">VLOOKUP(поверки!$T3124,'Акты п-п'!$C$5:$I$57,3,FALSE())</f>
        <v>45777</v>
      </c>
      <c r="W3124" s="17" t="str">
        <f aca="false">VLOOKUP(поверки!$T3124,'Акты п-п'!$C$5:$I$57,5,FALSE())</f>
        <v>Запевахин Т.Е.</v>
      </c>
      <c r="X3124" s="17" t="n">
        <f aca="false">поверки!$G3124-поверки!$U3124</f>
        <v>1</v>
      </c>
      <c r="Y3124" s="17" t="n">
        <f aca="false">поверки!$V3124-поверки!$G3124</f>
        <v>1</v>
      </c>
      <c r="Z3124" s="17" t="str">
        <f aca="false">CONCATENATE(поверки!$Q3124," ",поверки!$S3124," номер ",поверки!$H3124)</f>
        <v>Манометр 233.50.160 номер 03453</v>
      </c>
    </row>
    <row r="3125" customFormat="false" ht="17.9" hidden="true" customHeight="false" outlineLevel="0" collapsed="false">
      <c r="B3125" s="21" t="s">
        <v>6480</v>
      </c>
      <c r="C3125" s="22" t="s">
        <v>30</v>
      </c>
      <c r="D3125" s="22" t="s">
        <v>31</v>
      </c>
      <c r="E3125" s="22"/>
      <c r="F3125" s="22" t="s">
        <v>323</v>
      </c>
      <c r="G3125" s="23" t="n">
        <v>45776</v>
      </c>
      <c r="H3125" s="22" t="s">
        <v>6732</v>
      </c>
      <c r="I3125" s="22"/>
      <c r="J3125" s="22" t="s">
        <v>34</v>
      </c>
      <c r="K3125" s="22" t="s">
        <v>35</v>
      </c>
      <c r="L3125" s="24" t="s">
        <v>6733</v>
      </c>
      <c r="M3125" s="17" t="str">
        <f aca="false">IF(COUNTIF(поверки!$H$6:$H$3175,поверки!$H3125)&gt;1,"Дубликат","")</f>
        <v/>
      </c>
      <c r="N3125" s="17" t="str">
        <f aca="false">IF(COUNTIF(поверки!$L$6:$L$3175,поверки!$L3125)&gt;1,"Дубликат","")</f>
        <v/>
      </c>
      <c r="O3125" s="18" t="n">
        <v>3120</v>
      </c>
      <c r="P3125" s="17" t="str">
        <f aca="false">CONCATENATE(TEXT(MONTH(поверки!$G3125),"00"),"/",TEXT(поверки!$O3125,"000"), "/",TEXT(YEAR(поверки!$G3125)-2000,"00"))</f>
        <v>04/3120/25</v>
      </c>
      <c r="Q3125" s="17" t="str">
        <f aca="false">VLOOKUP(поверки!$F3125,'соответстиви ОТ типу'!$K$4:$M$344,2,FALSE())</f>
        <v>Манометр</v>
      </c>
      <c r="R3125" s="17" t="s">
        <v>46</v>
      </c>
      <c r="S3125" s="17" t="s">
        <v>782</v>
      </c>
      <c r="T3125" s="17" t="n">
        <v>9</v>
      </c>
      <c r="U3125" s="19" t="n">
        <f aca="false">VLOOKUP(поверки!$T3125,'Акты п-п'!$C$5:$I$57,2,FALSE())</f>
        <v>45775</v>
      </c>
      <c r="V3125" s="19" t="n">
        <f aca="false">VLOOKUP(поверки!$T3125,'Акты п-п'!$C$5:$I$57,3,FALSE())</f>
        <v>45777</v>
      </c>
      <c r="W3125" s="17" t="str">
        <f aca="false">VLOOKUP(поверки!$T3125,'Акты п-п'!$C$5:$I$57,5,FALSE())</f>
        <v>Запевахин Т.Е.</v>
      </c>
      <c r="X3125" s="17" t="n">
        <f aca="false">поверки!$G3125-поверки!$U3125</f>
        <v>1</v>
      </c>
      <c r="Y3125" s="17" t="n">
        <f aca="false">поверки!$V3125-поверки!$G3125</f>
        <v>1</v>
      </c>
      <c r="Z3125" s="17" t="str">
        <f aca="false">CONCATENATE(поверки!$Q3125," ",поверки!$S3125," номер ",поверки!$H3125)</f>
        <v>Манометр 232.50.100 номер 03455</v>
      </c>
    </row>
    <row r="3126" customFormat="false" ht="17.9" hidden="true" customHeight="false" outlineLevel="0" collapsed="false">
      <c r="B3126" s="21" t="s">
        <v>6480</v>
      </c>
      <c r="C3126" s="22" t="s">
        <v>30</v>
      </c>
      <c r="D3126" s="22" t="s">
        <v>31</v>
      </c>
      <c r="E3126" s="22"/>
      <c r="F3126" s="22" t="s">
        <v>323</v>
      </c>
      <c r="G3126" s="23" t="n">
        <v>45776</v>
      </c>
      <c r="H3126" s="22" t="s">
        <v>6734</v>
      </c>
      <c r="I3126" s="22"/>
      <c r="J3126" s="22" t="s">
        <v>34</v>
      </c>
      <c r="K3126" s="22" t="s">
        <v>35</v>
      </c>
      <c r="L3126" s="24" t="s">
        <v>6735</v>
      </c>
      <c r="M3126" s="17" t="str">
        <f aca="false">IF(COUNTIF(поверки!$H$6:$H$3175,поверки!$H3126)&gt;1,"Дубликат","")</f>
        <v/>
      </c>
      <c r="N3126" s="17" t="str">
        <f aca="false">IF(COUNTIF(поверки!$L$6:$L$3175,поверки!$L3126)&gt;1,"Дубликат","")</f>
        <v/>
      </c>
      <c r="O3126" s="18" t="n">
        <v>3121</v>
      </c>
      <c r="P3126" s="17" t="str">
        <f aca="false">CONCATENATE(TEXT(MONTH(поверки!$G3126),"00"),"/",TEXT(поверки!$O3126,"000"), "/",TEXT(YEAR(поверки!$G3126)-2000,"00"))</f>
        <v>04/3121/25</v>
      </c>
      <c r="Q3126" s="17" t="str">
        <f aca="false">VLOOKUP(поверки!$F3126,'соответстиви ОТ типу'!$K$4:$M$344,2,FALSE())</f>
        <v>Манометр</v>
      </c>
      <c r="R3126" s="17" t="s">
        <v>46</v>
      </c>
      <c r="S3126" s="17" t="s">
        <v>326</v>
      </c>
      <c r="T3126" s="17" t="n">
        <v>9</v>
      </c>
      <c r="U3126" s="19" t="n">
        <f aca="false">VLOOKUP(поверки!$T3126,'Акты п-п'!$C$5:$I$57,2,FALSE())</f>
        <v>45775</v>
      </c>
      <c r="V3126" s="19" t="n">
        <f aca="false">VLOOKUP(поверки!$T3126,'Акты п-п'!$C$5:$I$57,3,FALSE())</f>
        <v>45777</v>
      </c>
      <c r="W3126" s="17" t="str">
        <f aca="false">VLOOKUP(поверки!$T3126,'Акты п-п'!$C$5:$I$57,5,FALSE())</f>
        <v>Запевахин Т.Е.</v>
      </c>
      <c r="X3126" s="17" t="n">
        <f aca="false">поверки!$G3126-поверки!$U3126</f>
        <v>1</v>
      </c>
      <c r="Y3126" s="17" t="n">
        <f aca="false">поверки!$V3126-поверки!$G3126</f>
        <v>1</v>
      </c>
      <c r="Z3126" s="17" t="str">
        <f aca="false">CONCATENATE(поверки!$Q3126," ",поверки!$S3126," номер ",поверки!$H3126)</f>
        <v>Манометр 233.50.160 номер 03456</v>
      </c>
    </row>
    <row r="3127" customFormat="false" ht="17.9" hidden="true" customHeight="false" outlineLevel="0" collapsed="false">
      <c r="B3127" s="21" t="s">
        <v>6480</v>
      </c>
      <c r="C3127" s="22" t="s">
        <v>30</v>
      </c>
      <c r="D3127" s="22" t="s">
        <v>31</v>
      </c>
      <c r="E3127" s="22"/>
      <c r="F3127" s="22" t="s">
        <v>323</v>
      </c>
      <c r="G3127" s="23" t="n">
        <v>45776</v>
      </c>
      <c r="H3127" s="22" t="s">
        <v>6736</v>
      </c>
      <c r="I3127" s="22"/>
      <c r="J3127" s="22" t="s">
        <v>34</v>
      </c>
      <c r="K3127" s="22" t="s">
        <v>35</v>
      </c>
      <c r="L3127" s="24" t="s">
        <v>6737</v>
      </c>
      <c r="M3127" s="17" t="str">
        <f aca="false">IF(COUNTIF(поверки!$H$6:$H$3175,поверки!$H3127)&gt;1,"Дубликат","")</f>
        <v/>
      </c>
      <c r="N3127" s="17" t="str">
        <f aca="false">IF(COUNTIF(поверки!$L$6:$L$3175,поверки!$L3127)&gt;1,"Дубликат","")</f>
        <v/>
      </c>
      <c r="O3127" s="18" t="n">
        <v>3122</v>
      </c>
      <c r="P3127" s="17" t="str">
        <f aca="false">CONCATENATE(TEXT(MONTH(поверки!$G3127),"00"),"/",TEXT(поверки!$O3127,"000"), "/",TEXT(YEAR(поверки!$G3127)-2000,"00"))</f>
        <v>04/3122/25</v>
      </c>
      <c r="Q3127" s="17" t="str">
        <f aca="false">VLOOKUP(поверки!$F3127,'соответстиви ОТ типу'!$K$4:$M$344,2,FALSE())</f>
        <v>Манометр</v>
      </c>
      <c r="R3127" s="17" t="s">
        <v>46</v>
      </c>
      <c r="S3127" s="17" t="s">
        <v>326</v>
      </c>
      <c r="T3127" s="17" t="n">
        <v>9</v>
      </c>
      <c r="U3127" s="19" t="n">
        <f aca="false">VLOOKUP(поверки!$T3127,'Акты п-п'!$C$5:$I$57,2,FALSE())</f>
        <v>45775</v>
      </c>
      <c r="V3127" s="19" t="n">
        <f aca="false">VLOOKUP(поверки!$T3127,'Акты п-п'!$C$5:$I$57,3,FALSE())</f>
        <v>45777</v>
      </c>
      <c r="W3127" s="17" t="str">
        <f aca="false">VLOOKUP(поверки!$T3127,'Акты п-п'!$C$5:$I$57,5,FALSE())</f>
        <v>Запевахин Т.Е.</v>
      </c>
      <c r="X3127" s="17" t="n">
        <f aca="false">поверки!$G3127-поверки!$U3127</f>
        <v>1</v>
      </c>
      <c r="Y3127" s="17" t="n">
        <f aca="false">поверки!$V3127-поверки!$G3127</f>
        <v>1</v>
      </c>
      <c r="Z3127" s="17" t="str">
        <f aca="false">CONCATENATE(поверки!$Q3127," ",поверки!$S3127," номер ",поверки!$H3127)</f>
        <v>Манометр 233.50.160 номер 03457</v>
      </c>
    </row>
    <row r="3128" customFormat="false" ht="17.9" hidden="true" customHeight="false" outlineLevel="0" collapsed="false">
      <c r="B3128" s="21" t="s">
        <v>6480</v>
      </c>
      <c r="C3128" s="22" t="s">
        <v>30</v>
      </c>
      <c r="D3128" s="22" t="s">
        <v>31</v>
      </c>
      <c r="E3128" s="22"/>
      <c r="F3128" s="22" t="s">
        <v>323</v>
      </c>
      <c r="G3128" s="23" t="n">
        <v>45776</v>
      </c>
      <c r="H3128" s="22" t="s">
        <v>6738</v>
      </c>
      <c r="I3128" s="22"/>
      <c r="J3128" s="22" t="s">
        <v>34</v>
      </c>
      <c r="K3128" s="22" t="s">
        <v>35</v>
      </c>
      <c r="L3128" s="24" t="s">
        <v>6739</v>
      </c>
      <c r="M3128" s="17" t="str">
        <f aca="false">IF(COUNTIF(поверки!$H$6:$H$3175,поверки!$H3128)&gt;1,"Дубликат","")</f>
        <v/>
      </c>
      <c r="N3128" s="17" t="str">
        <f aca="false">IF(COUNTIF(поверки!$L$6:$L$3175,поверки!$L3128)&gt;1,"Дубликат","")</f>
        <v/>
      </c>
      <c r="O3128" s="18" t="n">
        <v>3123</v>
      </c>
      <c r="P3128" s="17" t="str">
        <f aca="false">CONCATENATE(TEXT(MONTH(поверки!$G3128),"00"),"/",TEXT(поверки!$O3128,"000"), "/",TEXT(YEAR(поверки!$G3128)-2000,"00"))</f>
        <v>04/3123/25</v>
      </c>
      <c r="Q3128" s="17" t="str">
        <f aca="false">VLOOKUP(поверки!$F3128,'соответстиви ОТ типу'!$K$4:$M$344,2,FALSE())</f>
        <v>Манометр</v>
      </c>
      <c r="R3128" s="17" t="s">
        <v>46</v>
      </c>
      <c r="S3128" s="17" t="s">
        <v>326</v>
      </c>
      <c r="T3128" s="17" t="n">
        <v>9</v>
      </c>
      <c r="U3128" s="19" t="n">
        <f aca="false">VLOOKUP(поверки!$T3128,'Акты п-п'!$C$5:$I$57,2,FALSE())</f>
        <v>45775</v>
      </c>
      <c r="V3128" s="19" t="n">
        <f aca="false">VLOOKUP(поверки!$T3128,'Акты п-п'!$C$5:$I$57,3,FALSE())</f>
        <v>45777</v>
      </c>
      <c r="W3128" s="17" t="str">
        <f aca="false">VLOOKUP(поверки!$T3128,'Акты п-п'!$C$5:$I$57,5,FALSE())</f>
        <v>Запевахин Т.Е.</v>
      </c>
      <c r="X3128" s="17" t="n">
        <f aca="false">поверки!$G3128-поверки!$U3128</f>
        <v>1</v>
      </c>
      <c r="Y3128" s="17" t="n">
        <f aca="false">поверки!$V3128-поверки!$G3128</f>
        <v>1</v>
      </c>
      <c r="Z3128" s="17" t="str">
        <f aca="false">CONCATENATE(поверки!$Q3128," ",поверки!$S3128," номер ",поверки!$H3128)</f>
        <v>Манометр 233.50.160 номер 03458</v>
      </c>
    </row>
    <row r="3129" customFormat="false" ht="17.9" hidden="true" customHeight="false" outlineLevel="0" collapsed="false">
      <c r="B3129" s="21" t="s">
        <v>6480</v>
      </c>
      <c r="C3129" s="22" t="s">
        <v>30</v>
      </c>
      <c r="D3129" s="22" t="s">
        <v>31</v>
      </c>
      <c r="E3129" s="22"/>
      <c r="F3129" s="22" t="s">
        <v>323</v>
      </c>
      <c r="G3129" s="23" t="n">
        <v>45776</v>
      </c>
      <c r="H3129" s="22" t="s">
        <v>6740</v>
      </c>
      <c r="I3129" s="22"/>
      <c r="J3129" s="22" t="s">
        <v>34</v>
      </c>
      <c r="K3129" s="22" t="s">
        <v>35</v>
      </c>
      <c r="L3129" s="24" t="s">
        <v>6741</v>
      </c>
      <c r="M3129" s="17" t="str">
        <f aca="false">IF(COUNTIF(поверки!$H$6:$H$3175,поверки!$H3129)&gt;1,"Дубликат","")</f>
        <v/>
      </c>
      <c r="N3129" s="17" t="str">
        <f aca="false">IF(COUNTIF(поверки!$L$6:$L$3175,поверки!$L3129)&gt;1,"Дубликат","")</f>
        <v/>
      </c>
      <c r="O3129" s="18" t="n">
        <v>3124</v>
      </c>
      <c r="P3129" s="17" t="str">
        <f aca="false">CONCATENATE(TEXT(MONTH(поверки!$G3129),"00"),"/",TEXT(поверки!$O3129,"000"), "/",TEXT(YEAR(поверки!$G3129)-2000,"00"))</f>
        <v>04/3124/25</v>
      </c>
      <c r="Q3129" s="17" t="str">
        <f aca="false">VLOOKUP(поверки!$F3129,'соответстиви ОТ типу'!$K$4:$M$344,2,FALSE())</f>
        <v>Манометр</v>
      </c>
      <c r="R3129" s="17" t="s">
        <v>46</v>
      </c>
      <c r="S3129" s="17" t="s">
        <v>326</v>
      </c>
      <c r="T3129" s="17" t="n">
        <v>9</v>
      </c>
      <c r="U3129" s="19" t="n">
        <f aca="false">VLOOKUP(поверки!$T3129,'Акты п-п'!$C$5:$I$57,2,FALSE())</f>
        <v>45775</v>
      </c>
      <c r="V3129" s="19" t="n">
        <f aca="false">VLOOKUP(поверки!$T3129,'Акты п-п'!$C$5:$I$57,3,FALSE())</f>
        <v>45777</v>
      </c>
      <c r="W3129" s="17" t="str">
        <f aca="false">VLOOKUP(поверки!$T3129,'Акты п-п'!$C$5:$I$57,5,FALSE())</f>
        <v>Запевахин Т.Е.</v>
      </c>
      <c r="X3129" s="17" t="n">
        <f aca="false">поверки!$G3129-поверки!$U3129</f>
        <v>1</v>
      </c>
      <c r="Y3129" s="17" t="n">
        <f aca="false">поверки!$V3129-поверки!$G3129</f>
        <v>1</v>
      </c>
      <c r="Z3129" s="17" t="str">
        <f aca="false">CONCATENATE(поверки!$Q3129," ",поверки!$S3129," номер ",поверки!$H3129)</f>
        <v>Манометр 233.50.160 номер 03459</v>
      </c>
    </row>
    <row r="3130" customFormat="false" ht="17.9" hidden="true" customHeight="false" outlineLevel="0" collapsed="false">
      <c r="B3130" s="21" t="s">
        <v>6480</v>
      </c>
      <c r="C3130" s="22" t="s">
        <v>30</v>
      </c>
      <c r="D3130" s="22" t="s">
        <v>31</v>
      </c>
      <c r="E3130" s="22"/>
      <c r="F3130" s="22" t="s">
        <v>323</v>
      </c>
      <c r="G3130" s="23" t="n">
        <v>45776</v>
      </c>
      <c r="H3130" s="22" t="s">
        <v>6742</v>
      </c>
      <c r="I3130" s="22"/>
      <c r="J3130" s="22" t="s">
        <v>34</v>
      </c>
      <c r="K3130" s="22" t="s">
        <v>35</v>
      </c>
      <c r="L3130" s="24" t="s">
        <v>6743</v>
      </c>
      <c r="M3130" s="17" t="str">
        <f aca="false">IF(COUNTIF(поверки!$H$6:$H$3175,поверки!$H3130)&gt;1,"Дубликат","")</f>
        <v/>
      </c>
      <c r="N3130" s="17" t="str">
        <f aca="false">IF(COUNTIF(поверки!$L$6:$L$3175,поверки!$L3130)&gt;1,"Дубликат","")</f>
        <v/>
      </c>
      <c r="O3130" s="18" t="n">
        <v>3125</v>
      </c>
      <c r="P3130" s="17" t="str">
        <f aca="false">CONCATENATE(TEXT(MONTH(поверки!$G3130),"00"),"/",TEXT(поверки!$O3130,"000"), "/",TEXT(YEAR(поверки!$G3130)-2000,"00"))</f>
        <v>04/3125/25</v>
      </c>
      <c r="Q3130" s="17" t="str">
        <f aca="false">VLOOKUP(поверки!$F3130,'соответстиви ОТ типу'!$K$4:$M$344,2,FALSE())</f>
        <v>Манометр</v>
      </c>
      <c r="R3130" s="17" t="s">
        <v>46</v>
      </c>
      <c r="S3130" s="17" t="s">
        <v>782</v>
      </c>
      <c r="T3130" s="17" t="n">
        <v>9</v>
      </c>
      <c r="U3130" s="19" t="n">
        <f aca="false">VLOOKUP(поверки!$T3130,'Акты п-п'!$C$5:$I$57,2,FALSE())</f>
        <v>45775</v>
      </c>
      <c r="V3130" s="19" t="n">
        <f aca="false">VLOOKUP(поверки!$T3130,'Акты п-п'!$C$5:$I$57,3,FALSE())</f>
        <v>45777</v>
      </c>
      <c r="W3130" s="17" t="str">
        <f aca="false">VLOOKUP(поверки!$T3130,'Акты п-п'!$C$5:$I$57,5,FALSE())</f>
        <v>Запевахин Т.Е.</v>
      </c>
      <c r="X3130" s="17" t="n">
        <f aca="false">поверки!$G3130-поверки!$U3130</f>
        <v>1</v>
      </c>
      <c r="Y3130" s="17" t="n">
        <f aca="false">поверки!$V3130-поверки!$G3130</f>
        <v>1</v>
      </c>
      <c r="Z3130" s="17" t="str">
        <f aca="false">CONCATENATE(поверки!$Q3130," ",поверки!$S3130," номер ",поверки!$H3130)</f>
        <v>Манометр 232.50.100 номер 03467</v>
      </c>
    </row>
    <row r="3131" customFormat="false" ht="17.9" hidden="true" customHeight="false" outlineLevel="0" collapsed="false">
      <c r="B3131" s="21" t="s">
        <v>6480</v>
      </c>
      <c r="C3131" s="22" t="s">
        <v>30</v>
      </c>
      <c r="D3131" s="22" t="s">
        <v>31</v>
      </c>
      <c r="E3131" s="22"/>
      <c r="F3131" s="22" t="s">
        <v>291</v>
      </c>
      <c r="G3131" s="23" t="n">
        <v>45776</v>
      </c>
      <c r="H3131" s="22" t="s">
        <v>6744</v>
      </c>
      <c r="I3131" s="22"/>
      <c r="J3131" s="22" t="s">
        <v>34</v>
      </c>
      <c r="K3131" s="22" t="s">
        <v>35</v>
      </c>
      <c r="L3131" s="24" t="s">
        <v>6745</v>
      </c>
      <c r="M3131" s="17" t="str">
        <f aca="false">IF(COUNTIF(поверки!$H$6:$H$3175,поверки!$H3131)&gt;1,"Дубликат","")</f>
        <v/>
      </c>
      <c r="N3131" s="17" t="str">
        <f aca="false">IF(COUNTIF(поверки!$L$6:$L$3175,поверки!$L3131)&gt;1,"Дубликат","")</f>
        <v/>
      </c>
      <c r="O3131" s="18" t="n">
        <v>3126</v>
      </c>
      <c r="P3131" s="17" t="str">
        <f aca="false">CONCATENATE(TEXT(MONTH(поверки!$G3131),"00"),"/",TEXT(поверки!$O3131,"000"), "/",TEXT(YEAR(поверки!$G3131)-2000,"00"))</f>
        <v>04/3126/25</v>
      </c>
      <c r="Q3131" s="17" t="str">
        <f aca="false">VLOOKUP(поверки!$F3131,'соответстиви ОТ типу'!$K$4:$M$344,2,FALSE())</f>
        <v>Манометр</v>
      </c>
      <c r="R3131" s="17" t="s">
        <v>46</v>
      </c>
      <c r="S3131" s="17" t="s">
        <v>404</v>
      </c>
      <c r="T3131" s="17" t="n">
        <v>9</v>
      </c>
      <c r="U3131" s="19" t="n">
        <f aca="false">VLOOKUP(поверки!$T3131,'Акты п-п'!$C$5:$I$57,2,FALSE())</f>
        <v>45775</v>
      </c>
      <c r="V3131" s="19" t="n">
        <f aca="false">VLOOKUP(поверки!$T3131,'Акты п-п'!$C$5:$I$57,3,FALSE())</f>
        <v>45777</v>
      </c>
      <c r="W3131" s="17" t="str">
        <f aca="false">VLOOKUP(поверки!$T3131,'Акты п-п'!$C$5:$I$57,5,FALSE())</f>
        <v>Запевахин Т.Е.</v>
      </c>
      <c r="X3131" s="17" t="n">
        <f aca="false">поверки!$G3131-поверки!$U3131</f>
        <v>1</v>
      </c>
      <c r="Y3131" s="17" t="n">
        <f aca="false">поверки!$V3131-поверки!$G3131</f>
        <v>1</v>
      </c>
      <c r="Z3131" s="17" t="str">
        <f aca="false">CONCATENATE(поверки!$Q3131," ",поверки!$S3131," номер ",поверки!$H3131)</f>
        <v>Манометр МП4-УУ2 номер 03470</v>
      </c>
    </row>
    <row r="3132" customFormat="false" ht="17.9" hidden="true" customHeight="false" outlineLevel="0" collapsed="false">
      <c r="B3132" s="21" t="s">
        <v>6480</v>
      </c>
      <c r="C3132" s="22" t="s">
        <v>30</v>
      </c>
      <c r="D3132" s="22" t="s">
        <v>31</v>
      </c>
      <c r="E3132" s="22"/>
      <c r="F3132" s="22" t="s">
        <v>291</v>
      </c>
      <c r="G3132" s="23" t="n">
        <v>45776</v>
      </c>
      <c r="H3132" s="22" t="s">
        <v>6746</v>
      </c>
      <c r="I3132" s="22"/>
      <c r="J3132" s="22" t="s">
        <v>34</v>
      </c>
      <c r="K3132" s="22" t="s">
        <v>35</v>
      </c>
      <c r="L3132" s="24" t="s">
        <v>6747</v>
      </c>
      <c r="M3132" s="17" t="str">
        <f aca="false">IF(COUNTIF(поверки!$H$6:$H$3175,поверки!$H3132)&gt;1,"Дубликат","")</f>
        <v/>
      </c>
      <c r="N3132" s="17" t="str">
        <f aca="false">IF(COUNTIF(поверки!$L$6:$L$3175,поверки!$L3132)&gt;1,"Дубликат","")</f>
        <v/>
      </c>
      <c r="O3132" s="18" t="n">
        <v>3127</v>
      </c>
      <c r="P3132" s="17" t="str">
        <f aca="false">CONCATENATE(TEXT(MONTH(поверки!$G3132),"00"),"/",TEXT(поверки!$O3132,"000"), "/",TEXT(YEAR(поверки!$G3132)-2000,"00"))</f>
        <v>04/3127/25</v>
      </c>
      <c r="Q3132" s="17" t="str">
        <f aca="false">VLOOKUP(поверки!$F3132,'соответстиви ОТ типу'!$K$4:$M$344,2,FALSE())</f>
        <v>Манометр</v>
      </c>
      <c r="R3132" s="17" t="s">
        <v>46</v>
      </c>
      <c r="S3132" s="17" t="s">
        <v>404</v>
      </c>
      <c r="T3132" s="17" t="n">
        <v>9</v>
      </c>
      <c r="U3132" s="19" t="n">
        <f aca="false">VLOOKUP(поверки!$T3132,'Акты п-п'!$C$5:$I$57,2,FALSE())</f>
        <v>45775</v>
      </c>
      <c r="V3132" s="19" t="n">
        <f aca="false">VLOOKUP(поверки!$T3132,'Акты п-п'!$C$5:$I$57,3,FALSE())</f>
        <v>45777</v>
      </c>
      <c r="W3132" s="17" t="str">
        <f aca="false">VLOOKUP(поверки!$T3132,'Акты п-п'!$C$5:$I$57,5,FALSE())</f>
        <v>Запевахин Т.Е.</v>
      </c>
      <c r="X3132" s="17" t="n">
        <f aca="false">поверки!$G3132-поверки!$U3132</f>
        <v>1</v>
      </c>
      <c r="Y3132" s="17" t="n">
        <f aca="false">поверки!$V3132-поверки!$G3132</f>
        <v>1</v>
      </c>
      <c r="Z3132" s="17" t="str">
        <f aca="false">CONCATENATE(поверки!$Q3132," ",поверки!$S3132," номер ",поверки!$H3132)</f>
        <v>Манометр МП4-УУ2 номер 03477</v>
      </c>
    </row>
    <row r="3133" customFormat="false" ht="17.9" hidden="true" customHeight="false" outlineLevel="0" collapsed="false">
      <c r="B3133" s="21" t="s">
        <v>6480</v>
      </c>
      <c r="C3133" s="22" t="s">
        <v>30</v>
      </c>
      <c r="D3133" s="22" t="s">
        <v>31</v>
      </c>
      <c r="E3133" s="22"/>
      <c r="F3133" s="22" t="s">
        <v>323</v>
      </c>
      <c r="G3133" s="23" t="n">
        <v>45776</v>
      </c>
      <c r="H3133" s="22" t="s">
        <v>6748</v>
      </c>
      <c r="I3133" s="22"/>
      <c r="J3133" s="22" t="s">
        <v>34</v>
      </c>
      <c r="K3133" s="22" t="s">
        <v>35</v>
      </c>
      <c r="L3133" s="24" t="s">
        <v>6749</v>
      </c>
      <c r="M3133" s="17" t="str">
        <f aca="false">IF(COUNTIF(поверки!$H$6:$H$3175,поверки!$H3133)&gt;1,"Дубликат","")</f>
        <v/>
      </c>
      <c r="N3133" s="17" t="str">
        <f aca="false">IF(COUNTIF(поверки!$L$6:$L$3175,поверки!$L3133)&gt;1,"Дубликат","")</f>
        <v/>
      </c>
      <c r="O3133" s="18" t="n">
        <v>3128</v>
      </c>
      <c r="P3133" s="17" t="str">
        <f aca="false">CONCATENATE(TEXT(MONTH(поверки!$G3133),"00"),"/",TEXT(поверки!$O3133,"000"), "/",TEXT(YEAR(поверки!$G3133)-2000,"00"))</f>
        <v>04/3128/25</v>
      </c>
      <c r="Q3133" s="17" t="str">
        <f aca="false">VLOOKUP(поверки!$F3133,'соответстиви ОТ типу'!$K$4:$M$344,2,FALSE())</f>
        <v>Манометр</v>
      </c>
      <c r="R3133" s="17" t="s">
        <v>46</v>
      </c>
      <c r="S3133" s="17" t="s">
        <v>326</v>
      </c>
      <c r="T3133" s="17" t="n">
        <v>9</v>
      </c>
      <c r="U3133" s="19" t="n">
        <f aca="false">VLOOKUP(поверки!$T3133,'Акты п-п'!$C$5:$I$57,2,FALSE())</f>
        <v>45775</v>
      </c>
      <c r="V3133" s="19" t="n">
        <f aca="false">VLOOKUP(поверки!$T3133,'Акты п-п'!$C$5:$I$57,3,FALSE())</f>
        <v>45777</v>
      </c>
      <c r="W3133" s="17" t="str">
        <f aca="false">VLOOKUP(поверки!$T3133,'Акты п-п'!$C$5:$I$57,5,FALSE())</f>
        <v>Запевахин Т.Е.</v>
      </c>
      <c r="X3133" s="17" t="n">
        <f aca="false">поверки!$G3133-поверки!$U3133</f>
        <v>1</v>
      </c>
      <c r="Y3133" s="17" t="n">
        <f aca="false">поверки!$V3133-поверки!$G3133</f>
        <v>1</v>
      </c>
      <c r="Z3133" s="17" t="str">
        <f aca="false">CONCATENATE(поверки!$Q3133," ",поверки!$S3133," номер ",поверки!$H3133)</f>
        <v>Манометр 233.50.160 номер 03481</v>
      </c>
    </row>
    <row r="3134" customFormat="false" ht="17.9" hidden="true" customHeight="false" outlineLevel="0" collapsed="false">
      <c r="B3134" s="21" t="s">
        <v>6480</v>
      </c>
      <c r="C3134" s="22" t="s">
        <v>30</v>
      </c>
      <c r="D3134" s="22" t="s">
        <v>31</v>
      </c>
      <c r="E3134" s="22"/>
      <c r="F3134" s="22" t="s">
        <v>323</v>
      </c>
      <c r="G3134" s="23" t="n">
        <v>45776</v>
      </c>
      <c r="H3134" s="22" t="s">
        <v>6750</v>
      </c>
      <c r="I3134" s="22"/>
      <c r="J3134" s="22" t="s">
        <v>34</v>
      </c>
      <c r="K3134" s="22" t="s">
        <v>35</v>
      </c>
      <c r="L3134" s="24" t="s">
        <v>6751</v>
      </c>
      <c r="M3134" s="17" t="str">
        <f aca="false">IF(COUNTIF(поверки!$H$6:$H$3175,поверки!$H3134)&gt;1,"Дубликат","")</f>
        <v/>
      </c>
      <c r="N3134" s="17" t="str">
        <f aca="false">IF(COUNTIF(поверки!$L$6:$L$3175,поверки!$L3134)&gt;1,"Дубликат","")</f>
        <v/>
      </c>
      <c r="O3134" s="18" t="n">
        <v>3129</v>
      </c>
      <c r="P3134" s="17" t="str">
        <f aca="false">CONCATENATE(TEXT(MONTH(поверки!$G3134),"00"),"/",TEXT(поверки!$O3134,"000"), "/",TEXT(YEAR(поверки!$G3134)-2000,"00"))</f>
        <v>04/3129/25</v>
      </c>
      <c r="Q3134" s="17" t="str">
        <f aca="false">VLOOKUP(поверки!$F3134,'соответстиви ОТ типу'!$K$4:$M$344,2,FALSE())</f>
        <v>Манометр</v>
      </c>
      <c r="R3134" s="17" t="s">
        <v>46</v>
      </c>
      <c r="S3134" s="17" t="s">
        <v>326</v>
      </c>
      <c r="T3134" s="17" t="n">
        <v>9</v>
      </c>
      <c r="U3134" s="19" t="n">
        <f aca="false">VLOOKUP(поверки!$T3134,'Акты п-п'!$C$5:$I$57,2,FALSE())</f>
        <v>45775</v>
      </c>
      <c r="V3134" s="19" t="n">
        <f aca="false">VLOOKUP(поверки!$T3134,'Акты п-п'!$C$5:$I$57,3,FALSE())</f>
        <v>45777</v>
      </c>
      <c r="W3134" s="17" t="str">
        <f aca="false">VLOOKUP(поверки!$T3134,'Акты п-п'!$C$5:$I$57,5,FALSE())</f>
        <v>Запевахин Т.Е.</v>
      </c>
      <c r="X3134" s="17" t="n">
        <f aca="false">поверки!$G3134-поверки!$U3134</f>
        <v>1</v>
      </c>
      <c r="Y3134" s="17" t="n">
        <f aca="false">поверки!$V3134-поверки!$G3134</f>
        <v>1</v>
      </c>
      <c r="Z3134" s="17" t="str">
        <f aca="false">CONCATENATE(поверки!$Q3134," ",поверки!$S3134," номер ",поверки!$H3134)</f>
        <v>Манометр 233.50.160 номер 03482</v>
      </c>
    </row>
    <row r="3135" customFormat="false" ht="17.9" hidden="true" customHeight="false" outlineLevel="0" collapsed="false">
      <c r="B3135" s="21" t="s">
        <v>6480</v>
      </c>
      <c r="C3135" s="22" t="s">
        <v>30</v>
      </c>
      <c r="D3135" s="22" t="s">
        <v>31</v>
      </c>
      <c r="E3135" s="22"/>
      <c r="F3135" s="22" t="s">
        <v>323</v>
      </c>
      <c r="G3135" s="23" t="n">
        <v>45776</v>
      </c>
      <c r="H3135" s="22" t="s">
        <v>6752</v>
      </c>
      <c r="I3135" s="22"/>
      <c r="J3135" s="22" t="s">
        <v>34</v>
      </c>
      <c r="K3135" s="22" t="s">
        <v>35</v>
      </c>
      <c r="L3135" s="24" t="s">
        <v>6753</v>
      </c>
      <c r="M3135" s="17" t="str">
        <f aca="false">IF(COUNTIF(поверки!$H$6:$H$3175,поверки!$H3135)&gt;1,"Дубликат","")</f>
        <v/>
      </c>
      <c r="N3135" s="17" t="str">
        <f aca="false">IF(COUNTIF(поверки!$L$6:$L$3175,поверки!$L3135)&gt;1,"Дубликат","")</f>
        <v/>
      </c>
      <c r="O3135" s="18" t="n">
        <v>3130</v>
      </c>
      <c r="P3135" s="17" t="str">
        <f aca="false">CONCATENATE(TEXT(MONTH(поверки!$G3135),"00"),"/",TEXT(поверки!$O3135,"000"), "/",TEXT(YEAR(поверки!$G3135)-2000,"00"))</f>
        <v>04/3130/25</v>
      </c>
      <c r="Q3135" s="17" t="str">
        <f aca="false">VLOOKUP(поверки!$F3135,'соответстиви ОТ типу'!$K$4:$M$344,2,FALSE())</f>
        <v>Манометр</v>
      </c>
      <c r="R3135" s="17" t="s">
        <v>46</v>
      </c>
      <c r="S3135" s="17" t="s">
        <v>326</v>
      </c>
      <c r="T3135" s="17" t="n">
        <v>9</v>
      </c>
      <c r="U3135" s="19" t="n">
        <f aca="false">VLOOKUP(поверки!$T3135,'Акты п-п'!$C$5:$I$57,2,FALSE())</f>
        <v>45775</v>
      </c>
      <c r="V3135" s="19" t="n">
        <f aca="false">VLOOKUP(поверки!$T3135,'Акты п-п'!$C$5:$I$57,3,FALSE())</f>
        <v>45777</v>
      </c>
      <c r="W3135" s="17" t="str">
        <f aca="false">VLOOKUP(поверки!$T3135,'Акты п-п'!$C$5:$I$57,5,FALSE())</f>
        <v>Запевахин Т.Е.</v>
      </c>
      <c r="X3135" s="17" t="n">
        <f aca="false">поверки!$G3135-поверки!$U3135</f>
        <v>1</v>
      </c>
      <c r="Y3135" s="17" t="n">
        <f aca="false">поверки!$V3135-поверки!$G3135</f>
        <v>1</v>
      </c>
      <c r="Z3135" s="17" t="str">
        <f aca="false">CONCATENATE(поверки!$Q3135," ",поверки!$S3135," номер ",поверки!$H3135)</f>
        <v>Манометр 233.50.160 номер 03484</v>
      </c>
    </row>
    <row r="3136" customFormat="false" ht="17.9" hidden="true" customHeight="false" outlineLevel="0" collapsed="false">
      <c r="B3136" s="21" t="s">
        <v>6480</v>
      </c>
      <c r="C3136" s="22" t="s">
        <v>30</v>
      </c>
      <c r="D3136" s="22" t="s">
        <v>31</v>
      </c>
      <c r="E3136" s="22"/>
      <c r="F3136" s="22" t="s">
        <v>323</v>
      </c>
      <c r="G3136" s="23" t="n">
        <v>45776</v>
      </c>
      <c r="H3136" s="22" t="s">
        <v>6754</v>
      </c>
      <c r="I3136" s="22"/>
      <c r="J3136" s="22" t="s">
        <v>34</v>
      </c>
      <c r="K3136" s="22" t="s">
        <v>35</v>
      </c>
      <c r="L3136" s="24" t="s">
        <v>6755</v>
      </c>
      <c r="M3136" s="17" t="str">
        <f aca="false">IF(COUNTIF(поверки!$H$6:$H$3175,поверки!$H3136)&gt;1,"Дубликат","")</f>
        <v/>
      </c>
      <c r="N3136" s="17" t="str">
        <f aca="false">IF(COUNTIF(поверки!$L$6:$L$3175,поверки!$L3136)&gt;1,"Дубликат","")</f>
        <v/>
      </c>
      <c r="O3136" s="18" t="n">
        <v>3131</v>
      </c>
      <c r="P3136" s="17" t="str">
        <f aca="false">CONCATENATE(TEXT(MONTH(поверки!$G3136),"00"),"/",TEXT(поверки!$O3136,"000"), "/",TEXT(YEAR(поверки!$G3136)-2000,"00"))</f>
        <v>04/3131/25</v>
      </c>
      <c r="Q3136" s="17" t="str">
        <f aca="false">VLOOKUP(поверки!$F3136,'соответстиви ОТ типу'!$K$4:$M$344,2,FALSE())</f>
        <v>Манометр</v>
      </c>
      <c r="R3136" s="17" t="s">
        <v>46</v>
      </c>
      <c r="S3136" s="17" t="s">
        <v>326</v>
      </c>
      <c r="T3136" s="17" t="n">
        <v>9</v>
      </c>
      <c r="U3136" s="19" t="n">
        <f aca="false">VLOOKUP(поверки!$T3136,'Акты п-п'!$C$5:$I$57,2,FALSE())</f>
        <v>45775</v>
      </c>
      <c r="V3136" s="19" t="n">
        <f aca="false">VLOOKUP(поверки!$T3136,'Акты п-п'!$C$5:$I$57,3,FALSE())</f>
        <v>45777</v>
      </c>
      <c r="W3136" s="17" t="str">
        <f aca="false">VLOOKUP(поверки!$T3136,'Акты п-п'!$C$5:$I$57,5,FALSE())</f>
        <v>Запевахин Т.Е.</v>
      </c>
      <c r="X3136" s="17" t="n">
        <f aca="false">поверки!$G3136-поверки!$U3136</f>
        <v>1</v>
      </c>
      <c r="Y3136" s="17" t="n">
        <f aca="false">поверки!$V3136-поверки!$G3136</f>
        <v>1</v>
      </c>
      <c r="Z3136" s="17" t="str">
        <f aca="false">CONCATENATE(поверки!$Q3136," ",поверки!$S3136," номер ",поверки!$H3136)</f>
        <v>Манометр 233.50.160 номер 03485</v>
      </c>
    </row>
    <row r="3137" customFormat="false" ht="17.9" hidden="true" customHeight="false" outlineLevel="0" collapsed="false">
      <c r="B3137" s="21" t="s">
        <v>6480</v>
      </c>
      <c r="C3137" s="22" t="s">
        <v>30</v>
      </c>
      <c r="D3137" s="22" t="s">
        <v>31</v>
      </c>
      <c r="E3137" s="22"/>
      <c r="F3137" s="22" t="s">
        <v>323</v>
      </c>
      <c r="G3137" s="23" t="n">
        <v>45776</v>
      </c>
      <c r="H3137" s="22" t="s">
        <v>6756</v>
      </c>
      <c r="I3137" s="22"/>
      <c r="J3137" s="22" t="s">
        <v>34</v>
      </c>
      <c r="K3137" s="22" t="s">
        <v>35</v>
      </c>
      <c r="L3137" s="24" t="s">
        <v>6757</v>
      </c>
      <c r="M3137" s="17" t="str">
        <f aca="false">IF(COUNTIF(поверки!$H$6:$H$3175,поверки!$H3137)&gt;1,"Дубликат","")</f>
        <v/>
      </c>
      <c r="N3137" s="17" t="str">
        <f aca="false">IF(COUNTIF(поверки!$L$6:$L$3175,поверки!$L3137)&gt;1,"Дубликат","")</f>
        <v/>
      </c>
      <c r="O3137" s="18" t="n">
        <v>3132</v>
      </c>
      <c r="P3137" s="17" t="str">
        <f aca="false">CONCATENATE(TEXT(MONTH(поверки!$G3137),"00"),"/",TEXT(поверки!$O3137,"000"), "/",TEXT(YEAR(поверки!$G3137)-2000,"00"))</f>
        <v>04/3132/25</v>
      </c>
      <c r="Q3137" s="17" t="str">
        <f aca="false">VLOOKUP(поверки!$F3137,'соответстиви ОТ типу'!$K$4:$M$344,2,FALSE())</f>
        <v>Манометр</v>
      </c>
      <c r="R3137" s="17" t="s">
        <v>46</v>
      </c>
      <c r="S3137" s="17" t="s">
        <v>782</v>
      </c>
      <c r="T3137" s="17" t="n">
        <v>9</v>
      </c>
      <c r="U3137" s="19" t="n">
        <f aca="false">VLOOKUP(поверки!$T3137,'Акты п-п'!$C$5:$I$57,2,FALSE())</f>
        <v>45775</v>
      </c>
      <c r="V3137" s="19" t="n">
        <f aca="false">VLOOKUP(поверки!$T3137,'Акты п-п'!$C$5:$I$57,3,FALSE())</f>
        <v>45777</v>
      </c>
      <c r="W3137" s="17" t="str">
        <f aca="false">VLOOKUP(поверки!$T3137,'Акты п-п'!$C$5:$I$57,5,FALSE())</f>
        <v>Запевахин Т.Е.</v>
      </c>
      <c r="X3137" s="17" t="n">
        <f aca="false">поверки!$G3137-поверки!$U3137</f>
        <v>1</v>
      </c>
      <c r="Y3137" s="17" t="n">
        <f aca="false">поверки!$V3137-поверки!$G3137</f>
        <v>1</v>
      </c>
      <c r="Z3137" s="17" t="str">
        <f aca="false">CONCATENATE(поверки!$Q3137," ",поверки!$S3137," номер ",поверки!$H3137)</f>
        <v>Манометр 232.50.100 номер 03491</v>
      </c>
    </row>
    <row r="3138" customFormat="false" ht="17.9" hidden="true" customHeight="false" outlineLevel="0" collapsed="false">
      <c r="B3138" s="21" t="s">
        <v>6480</v>
      </c>
      <c r="C3138" s="22" t="s">
        <v>30</v>
      </c>
      <c r="D3138" s="22" t="s">
        <v>31</v>
      </c>
      <c r="E3138" s="22"/>
      <c r="F3138" s="22" t="s">
        <v>323</v>
      </c>
      <c r="G3138" s="23" t="n">
        <v>45776</v>
      </c>
      <c r="H3138" s="22" t="s">
        <v>6758</v>
      </c>
      <c r="I3138" s="22"/>
      <c r="J3138" s="22" t="s">
        <v>34</v>
      </c>
      <c r="K3138" s="22" t="s">
        <v>35</v>
      </c>
      <c r="L3138" s="24" t="s">
        <v>6759</v>
      </c>
      <c r="M3138" s="17" t="str">
        <f aca="false">IF(COUNTIF(поверки!$H$6:$H$3175,поверки!$H3138)&gt;1,"Дубликат","")</f>
        <v/>
      </c>
      <c r="N3138" s="17" t="str">
        <f aca="false">IF(COUNTIF(поверки!$L$6:$L$3175,поверки!$L3138)&gt;1,"Дубликат","")</f>
        <v/>
      </c>
      <c r="O3138" s="18" t="n">
        <v>3133</v>
      </c>
      <c r="P3138" s="17" t="str">
        <f aca="false">CONCATENATE(TEXT(MONTH(поверки!$G3138),"00"),"/",TEXT(поверки!$O3138,"000"), "/",TEXT(YEAR(поверки!$G3138)-2000,"00"))</f>
        <v>04/3133/25</v>
      </c>
      <c r="Q3138" s="17" t="str">
        <f aca="false">VLOOKUP(поверки!$F3138,'соответстиви ОТ типу'!$K$4:$M$344,2,FALSE())</f>
        <v>Манометр</v>
      </c>
      <c r="R3138" s="17" t="s">
        <v>46</v>
      </c>
      <c r="S3138" s="17" t="s">
        <v>782</v>
      </c>
      <c r="T3138" s="17" t="n">
        <v>9</v>
      </c>
      <c r="U3138" s="19" t="n">
        <f aca="false">VLOOKUP(поверки!$T3138,'Акты п-п'!$C$5:$I$57,2,FALSE())</f>
        <v>45775</v>
      </c>
      <c r="V3138" s="19" t="n">
        <f aca="false">VLOOKUP(поверки!$T3138,'Акты п-п'!$C$5:$I$57,3,FALSE())</f>
        <v>45777</v>
      </c>
      <c r="W3138" s="17" t="str">
        <f aca="false">VLOOKUP(поверки!$T3138,'Акты п-п'!$C$5:$I$57,5,FALSE())</f>
        <v>Запевахин Т.Е.</v>
      </c>
      <c r="X3138" s="17" t="n">
        <f aca="false">поверки!$G3138-поверки!$U3138</f>
        <v>1</v>
      </c>
      <c r="Y3138" s="17" t="n">
        <f aca="false">поверки!$V3138-поверки!$G3138</f>
        <v>1</v>
      </c>
      <c r="Z3138" s="17" t="str">
        <f aca="false">CONCATENATE(поверки!$Q3138," ",поверки!$S3138," номер ",поверки!$H3138)</f>
        <v>Манометр 232.50.100 номер 03492</v>
      </c>
    </row>
    <row r="3139" customFormat="false" ht="17.9" hidden="true" customHeight="false" outlineLevel="0" collapsed="false">
      <c r="B3139" s="21" t="s">
        <v>6480</v>
      </c>
      <c r="C3139" s="22" t="s">
        <v>30</v>
      </c>
      <c r="D3139" s="22" t="s">
        <v>31</v>
      </c>
      <c r="E3139" s="22"/>
      <c r="F3139" s="22" t="s">
        <v>323</v>
      </c>
      <c r="G3139" s="23" t="n">
        <v>45776</v>
      </c>
      <c r="H3139" s="22" t="s">
        <v>6760</v>
      </c>
      <c r="I3139" s="22"/>
      <c r="J3139" s="22" t="s">
        <v>34</v>
      </c>
      <c r="K3139" s="22" t="s">
        <v>35</v>
      </c>
      <c r="L3139" s="24" t="s">
        <v>6761</v>
      </c>
      <c r="M3139" s="17" t="str">
        <f aca="false">IF(COUNTIF(поверки!$H$6:$H$3175,поверки!$H3139)&gt;1,"Дубликат","")</f>
        <v/>
      </c>
      <c r="N3139" s="17" t="str">
        <f aca="false">IF(COUNTIF(поверки!$L$6:$L$3175,поверки!$L3139)&gt;1,"Дубликат","")</f>
        <v/>
      </c>
      <c r="O3139" s="18" t="n">
        <v>3134</v>
      </c>
      <c r="P3139" s="17" t="str">
        <f aca="false">CONCATENATE(TEXT(MONTH(поверки!$G3139),"00"),"/",TEXT(поверки!$O3139,"000"), "/",TEXT(YEAR(поверки!$G3139)-2000,"00"))</f>
        <v>04/3134/25</v>
      </c>
      <c r="Q3139" s="17" t="str">
        <f aca="false">VLOOKUP(поверки!$F3139,'соответстиви ОТ типу'!$K$4:$M$344,2,FALSE())</f>
        <v>Манометр</v>
      </c>
      <c r="R3139" s="17" t="s">
        <v>46</v>
      </c>
      <c r="S3139" s="17" t="s">
        <v>326</v>
      </c>
      <c r="T3139" s="17" t="n">
        <v>9</v>
      </c>
      <c r="U3139" s="19" t="n">
        <f aca="false">VLOOKUP(поверки!$T3139,'Акты п-п'!$C$5:$I$57,2,FALSE())</f>
        <v>45775</v>
      </c>
      <c r="V3139" s="19" t="n">
        <f aca="false">VLOOKUP(поверки!$T3139,'Акты п-п'!$C$5:$I$57,3,FALSE())</f>
        <v>45777</v>
      </c>
      <c r="W3139" s="17" t="str">
        <f aca="false">VLOOKUP(поверки!$T3139,'Акты п-п'!$C$5:$I$57,5,FALSE())</f>
        <v>Запевахин Т.Е.</v>
      </c>
      <c r="X3139" s="17" t="n">
        <f aca="false">поверки!$G3139-поверки!$U3139</f>
        <v>1</v>
      </c>
      <c r="Y3139" s="17" t="n">
        <f aca="false">поверки!$V3139-поверки!$G3139</f>
        <v>1</v>
      </c>
      <c r="Z3139" s="17" t="str">
        <f aca="false">CONCATENATE(поверки!$Q3139," ",поверки!$S3139," номер ",поверки!$H3139)</f>
        <v>Манометр 233.50.160 номер 03494</v>
      </c>
    </row>
    <row r="3140" customFormat="false" ht="17.9" hidden="true" customHeight="false" outlineLevel="0" collapsed="false">
      <c r="B3140" s="21" t="s">
        <v>6480</v>
      </c>
      <c r="C3140" s="22" t="s">
        <v>30</v>
      </c>
      <c r="D3140" s="22" t="s">
        <v>31</v>
      </c>
      <c r="E3140" s="22"/>
      <c r="F3140" s="22" t="s">
        <v>323</v>
      </c>
      <c r="G3140" s="23" t="n">
        <v>45776</v>
      </c>
      <c r="H3140" s="22" t="s">
        <v>6762</v>
      </c>
      <c r="I3140" s="22"/>
      <c r="J3140" s="22" t="s">
        <v>34</v>
      </c>
      <c r="K3140" s="22" t="s">
        <v>35</v>
      </c>
      <c r="L3140" s="24" t="s">
        <v>6763</v>
      </c>
      <c r="M3140" s="17" t="str">
        <f aca="false">IF(COUNTIF(поверки!$H$6:$H$3175,поверки!$H3140)&gt;1,"Дубликат","")</f>
        <v/>
      </c>
      <c r="N3140" s="17" t="str">
        <f aca="false">IF(COUNTIF(поверки!$L$6:$L$3175,поверки!$L3140)&gt;1,"Дубликат","")</f>
        <v/>
      </c>
      <c r="O3140" s="18" t="n">
        <v>3135</v>
      </c>
      <c r="P3140" s="17" t="str">
        <f aca="false">CONCATENATE(TEXT(MONTH(поверки!$G3140),"00"),"/",TEXT(поверки!$O3140,"000"), "/",TEXT(YEAR(поверки!$G3140)-2000,"00"))</f>
        <v>04/3135/25</v>
      </c>
      <c r="Q3140" s="17" t="str">
        <f aca="false">VLOOKUP(поверки!$F3140,'соответстиви ОТ типу'!$K$4:$M$344,2,FALSE())</f>
        <v>Манометр</v>
      </c>
      <c r="R3140" s="17" t="s">
        <v>46</v>
      </c>
      <c r="S3140" s="17" t="s">
        <v>763</v>
      </c>
      <c r="T3140" s="17" t="n">
        <v>9</v>
      </c>
      <c r="U3140" s="19" t="n">
        <f aca="false">VLOOKUP(поверки!$T3140,'Акты п-п'!$C$5:$I$57,2,FALSE())</f>
        <v>45775</v>
      </c>
      <c r="V3140" s="19" t="n">
        <f aca="false">VLOOKUP(поверки!$T3140,'Акты п-п'!$C$5:$I$57,3,FALSE())</f>
        <v>45777</v>
      </c>
      <c r="W3140" s="17" t="str">
        <f aca="false">VLOOKUP(поверки!$T3140,'Акты п-п'!$C$5:$I$57,5,FALSE())</f>
        <v>Запевахин Т.Е.</v>
      </c>
      <c r="X3140" s="17" t="n">
        <f aca="false">поверки!$G3140-поверки!$U3140</f>
        <v>1</v>
      </c>
      <c r="Y3140" s="17" t="n">
        <f aca="false">поверки!$V3140-поверки!$G3140</f>
        <v>1</v>
      </c>
      <c r="Z3140" s="17" t="str">
        <f aca="false">CONCATENATE(поверки!$Q3140," ",поверки!$S3140," номер ",поверки!$H3140)</f>
        <v>Манометр 232.50.160 номер 03498</v>
      </c>
    </row>
    <row r="3141" customFormat="false" ht="17.9" hidden="true" customHeight="false" outlineLevel="0" collapsed="false">
      <c r="B3141" s="21" t="s">
        <v>6480</v>
      </c>
      <c r="C3141" s="22" t="s">
        <v>30</v>
      </c>
      <c r="D3141" s="22" t="s">
        <v>31</v>
      </c>
      <c r="E3141" s="22"/>
      <c r="F3141" s="22" t="s">
        <v>323</v>
      </c>
      <c r="G3141" s="23" t="n">
        <v>45776</v>
      </c>
      <c r="H3141" s="22" t="s">
        <v>6764</v>
      </c>
      <c r="I3141" s="22"/>
      <c r="J3141" s="22" t="s">
        <v>34</v>
      </c>
      <c r="K3141" s="22" t="s">
        <v>35</v>
      </c>
      <c r="L3141" s="24" t="s">
        <v>6765</v>
      </c>
      <c r="M3141" s="17" t="str">
        <f aca="false">IF(COUNTIF(поверки!$H$6:$H$3175,поверки!$H3141)&gt;1,"Дубликат","")</f>
        <v/>
      </c>
      <c r="N3141" s="17" t="str">
        <f aca="false">IF(COUNTIF(поверки!$L$6:$L$3175,поверки!$L3141)&gt;1,"Дубликат","")</f>
        <v/>
      </c>
      <c r="O3141" s="18" t="n">
        <v>3136</v>
      </c>
      <c r="P3141" s="17" t="str">
        <f aca="false">CONCATENATE(TEXT(MONTH(поверки!$G3141),"00"),"/",TEXT(поверки!$O3141,"000"), "/",TEXT(YEAR(поверки!$G3141)-2000,"00"))</f>
        <v>04/3136/25</v>
      </c>
      <c r="Q3141" s="17" t="str">
        <f aca="false">VLOOKUP(поверки!$F3141,'соответстиви ОТ типу'!$K$4:$M$344,2,FALSE())</f>
        <v>Манометр</v>
      </c>
      <c r="R3141" s="17" t="s">
        <v>46</v>
      </c>
      <c r="S3141" s="17" t="s">
        <v>326</v>
      </c>
      <c r="T3141" s="17" t="n">
        <v>9</v>
      </c>
      <c r="U3141" s="19" t="n">
        <f aca="false">VLOOKUP(поверки!$T3141,'Акты п-п'!$C$5:$I$57,2,FALSE())</f>
        <v>45775</v>
      </c>
      <c r="V3141" s="19" t="n">
        <f aca="false">VLOOKUP(поверки!$T3141,'Акты п-п'!$C$5:$I$57,3,FALSE())</f>
        <v>45777</v>
      </c>
      <c r="W3141" s="17" t="str">
        <f aca="false">VLOOKUP(поверки!$T3141,'Акты п-п'!$C$5:$I$57,5,FALSE())</f>
        <v>Запевахин Т.Е.</v>
      </c>
      <c r="X3141" s="17" t="n">
        <f aca="false">поверки!$G3141-поверки!$U3141</f>
        <v>1</v>
      </c>
      <c r="Y3141" s="17" t="n">
        <f aca="false">поверки!$V3141-поверки!$G3141</f>
        <v>1</v>
      </c>
      <c r="Z3141" s="17" t="str">
        <f aca="false">CONCATENATE(поверки!$Q3141," ",поверки!$S3141," номер ",поверки!$H3141)</f>
        <v>Манометр 233.50.160 номер 05448</v>
      </c>
    </row>
    <row r="3142" customFormat="false" ht="17.9" hidden="true" customHeight="false" outlineLevel="0" collapsed="false">
      <c r="B3142" s="21" t="s">
        <v>6480</v>
      </c>
      <c r="C3142" s="22" t="s">
        <v>30</v>
      </c>
      <c r="D3142" s="22" t="s">
        <v>31</v>
      </c>
      <c r="E3142" s="22"/>
      <c r="F3142" s="22" t="s">
        <v>323</v>
      </c>
      <c r="G3142" s="23" t="n">
        <v>45776</v>
      </c>
      <c r="H3142" s="22" t="s">
        <v>6766</v>
      </c>
      <c r="I3142" s="22"/>
      <c r="J3142" s="22" t="s">
        <v>34</v>
      </c>
      <c r="K3142" s="22" t="s">
        <v>35</v>
      </c>
      <c r="L3142" s="24" t="s">
        <v>6767</v>
      </c>
      <c r="M3142" s="17" t="str">
        <f aca="false">IF(COUNTIF(поверки!$H$6:$H$3175,поверки!$H3142)&gt;1,"Дубликат","")</f>
        <v/>
      </c>
      <c r="N3142" s="17" t="str">
        <f aca="false">IF(COUNTIF(поверки!$L$6:$L$3175,поверки!$L3142)&gt;1,"Дубликат","")</f>
        <v/>
      </c>
      <c r="O3142" s="18" t="n">
        <v>3137</v>
      </c>
      <c r="P3142" s="17" t="str">
        <f aca="false">CONCATENATE(TEXT(MONTH(поверки!$G3142),"00"),"/",TEXT(поверки!$O3142,"000"), "/",TEXT(YEAR(поверки!$G3142)-2000,"00"))</f>
        <v>04/3137/25</v>
      </c>
      <c r="Q3142" s="17" t="str">
        <f aca="false">VLOOKUP(поверки!$F3142,'соответстиви ОТ типу'!$K$4:$M$344,2,FALSE())</f>
        <v>Манометр</v>
      </c>
      <c r="R3142" s="17" t="s">
        <v>46</v>
      </c>
      <c r="S3142" s="17" t="s">
        <v>763</v>
      </c>
      <c r="T3142" s="17" t="n">
        <v>9</v>
      </c>
      <c r="U3142" s="19" t="n">
        <f aca="false">VLOOKUP(поверки!$T3142,'Акты п-п'!$C$5:$I$57,2,FALSE())</f>
        <v>45775</v>
      </c>
      <c r="V3142" s="19" t="n">
        <f aca="false">VLOOKUP(поверки!$T3142,'Акты п-п'!$C$5:$I$57,3,FALSE())</f>
        <v>45777</v>
      </c>
      <c r="W3142" s="17" t="str">
        <f aca="false">VLOOKUP(поверки!$T3142,'Акты п-п'!$C$5:$I$57,5,FALSE())</f>
        <v>Запевахин Т.Е.</v>
      </c>
      <c r="X3142" s="17" t="n">
        <f aca="false">поверки!$G3142-поверки!$U3142</f>
        <v>1</v>
      </c>
      <c r="Y3142" s="17" t="n">
        <f aca="false">поверки!$V3142-поверки!$G3142</f>
        <v>1</v>
      </c>
      <c r="Z3142" s="17" t="str">
        <f aca="false">CONCATENATE(поверки!$Q3142," ",поверки!$S3142," номер ",поверки!$H3142)</f>
        <v>Манометр 232.50.160 номер 05449</v>
      </c>
    </row>
    <row r="3143" customFormat="false" ht="17.9" hidden="true" customHeight="false" outlineLevel="0" collapsed="false">
      <c r="B3143" s="21" t="s">
        <v>6480</v>
      </c>
      <c r="C3143" s="22" t="s">
        <v>30</v>
      </c>
      <c r="D3143" s="22" t="s">
        <v>31</v>
      </c>
      <c r="E3143" s="22"/>
      <c r="F3143" s="22" t="s">
        <v>323</v>
      </c>
      <c r="G3143" s="23" t="n">
        <v>45776</v>
      </c>
      <c r="H3143" s="22" t="s">
        <v>6768</v>
      </c>
      <c r="I3143" s="22"/>
      <c r="J3143" s="22" t="s">
        <v>34</v>
      </c>
      <c r="K3143" s="22" t="s">
        <v>35</v>
      </c>
      <c r="L3143" s="24" t="s">
        <v>6769</v>
      </c>
      <c r="M3143" s="17" t="str">
        <f aca="false">IF(COUNTIF(поверки!$H$6:$H$3175,поверки!$H3143)&gt;1,"Дубликат","")</f>
        <v/>
      </c>
      <c r="N3143" s="17" t="str">
        <f aca="false">IF(COUNTIF(поверки!$L$6:$L$3175,поверки!$L3143)&gt;1,"Дубликат","")</f>
        <v/>
      </c>
      <c r="O3143" s="18" t="n">
        <v>3138</v>
      </c>
      <c r="P3143" s="17" t="str">
        <f aca="false">CONCATENATE(TEXT(MONTH(поверки!$G3143),"00"),"/",TEXT(поверки!$O3143,"000"), "/",TEXT(YEAR(поверки!$G3143)-2000,"00"))</f>
        <v>04/3138/25</v>
      </c>
      <c r="Q3143" s="17" t="str">
        <f aca="false">VLOOKUP(поверки!$F3143,'соответстиви ОТ типу'!$K$4:$M$344,2,FALSE())</f>
        <v>Манометр</v>
      </c>
      <c r="R3143" s="17" t="s">
        <v>46</v>
      </c>
      <c r="S3143" s="17" t="s">
        <v>326</v>
      </c>
      <c r="T3143" s="17" t="n">
        <v>9</v>
      </c>
      <c r="U3143" s="19" t="n">
        <f aca="false">VLOOKUP(поверки!$T3143,'Акты п-п'!$C$5:$I$57,2,FALSE())</f>
        <v>45775</v>
      </c>
      <c r="V3143" s="19" t="n">
        <f aca="false">VLOOKUP(поверки!$T3143,'Акты п-п'!$C$5:$I$57,3,FALSE())</f>
        <v>45777</v>
      </c>
      <c r="W3143" s="17" t="str">
        <f aca="false">VLOOKUP(поверки!$T3143,'Акты п-п'!$C$5:$I$57,5,FALSE())</f>
        <v>Запевахин Т.Е.</v>
      </c>
      <c r="X3143" s="17" t="n">
        <f aca="false">поверки!$G3143-поверки!$U3143</f>
        <v>1</v>
      </c>
      <c r="Y3143" s="17" t="n">
        <f aca="false">поверки!$V3143-поверки!$G3143</f>
        <v>1</v>
      </c>
      <c r="Z3143" s="17" t="str">
        <f aca="false">CONCATENATE(поверки!$Q3143," ",поверки!$S3143," номер ",поверки!$H3143)</f>
        <v>Манометр 233.50.160 номер 05452</v>
      </c>
    </row>
    <row r="3144" customFormat="false" ht="17.9" hidden="true" customHeight="false" outlineLevel="0" collapsed="false">
      <c r="B3144" s="21" t="s">
        <v>6480</v>
      </c>
      <c r="C3144" s="22" t="s">
        <v>30</v>
      </c>
      <c r="D3144" s="22" t="s">
        <v>31</v>
      </c>
      <c r="E3144" s="22"/>
      <c r="F3144" s="22" t="s">
        <v>323</v>
      </c>
      <c r="G3144" s="23" t="n">
        <v>45776</v>
      </c>
      <c r="H3144" s="22" t="s">
        <v>6770</v>
      </c>
      <c r="I3144" s="22"/>
      <c r="J3144" s="22" t="s">
        <v>34</v>
      </c>
      <c r="K3144" s="22" t="s">
        <v>35</v>
      </c>
      <c r="L3144" s="24" t="s">
        <v>6771</v>
      </c>
      <c r="M3144" s="17" t="str">
        <f aca="false">IF(COUNTIF(поверки!$H$6:$H$3175,поверки!$H3144)&gt;1,"Дубликат","")</f>
        <v/>
      </c>
      <c r="N3144" s="17" t="str">
        <f aca="false">IF(COUNTIF(поверки!$L$6:$L$3175,поверки!$L3144)&gt;1,"Дубликат","")</f>
        <v/>
      </c>
      <c r="O3144" s="18" t="n">
        <v>3139</v>
      </c>
      <c r="P3144" s="17" t="str">
        <f aca="false">CONCATENATE(TEXT(MONTH(поверки!$G3144),"00"),"/",TEXT(поверки!$O3144,"000"), "/",TEXT(YEAR(поверки!$G3144)-2000,"00"))</f>
        <v>04/3139/25</v>
      </c>
      <c r="Q3144" s="17" t="str">
        <f aca="false">VLOOKUP(поверки!$F3144,'соответстиви ОТ типу'!$K$4:$M$344,2,FALSE())</f>
        <v>Манометр</v>
      </c>
      <c r="R3144" s="17" t="s">
        <v>46</v>
      </c>
      <c r="S3144" s="17" t="s">
        <v>326</v>
      </c>
      <c r="T3144" s="17" t="n">
        <v>9</v>
      </c>
      <c r="U3144" s="19" t="n">
        <f aca="false">VLOOKUP(поверки!$T3144,'Акты п-п'!$C$5:$I$57,2,FALSE())</f>
        <v>45775</v>
      </c>
      <c r="V3144" s="19" t="n">
        <f aca="false">VLOOKUP(поверки!$T3144,'Акты п-п'!$C$5:$I$57,3,FALSE())</f>
        <v>45777</v>
      </c>
      <c r="W3144" s="17" t="str">
        <f aca="false">VLOOKUP(поверки!$T3144,'Акты п-п'!$C$5:$I$57,5,FALSE())</f>
        <v>Запевахин Т.Е.</v>
      </c>
      <c r="X3144" s="17" t="n">
        <f aca="false">поверки!$G3144-поверки!$U3144</f>
        <v>1</v>
      </c>
      <c r="Y3144" s="17" t="n">
        <f aca="false">поверки!$V3144-поверки!$G3144</f>
        <v>1</v>
      </c>
      <c r="Z3144" s="17" t="str">
        <f aca="false">CONCATENATE(поверки!$Q3144," ",поверки!$S3144," номер ",поверки!$H3144)</f>
        <v>Манометр 233.50.160 номер 05489</v>
      </c>
    </row>
    <row r="3145" customFormat="false" ht="17.9" hidden="true" customHeight="false" outlineLevel="0" collapsed="false">
      <c r="B3145" s="21" t="s">
        <v>6480</v>
      </c>
      <c r="C3145" s="22" t="s">
        <v>30</v>
      </c>
      <c r="D3145" s="22" t="s">
        <v>31</v>
      </c>
      <c r="E3145" s="22"/>
      <c r="F3145" s="22" t="s">
        <v>323</v>
      </c>
      <c r="G3145" s="23" t="n">
        <v>45776</v>
      </c>
      <c r="H3145" s="22" t="s">
        <v>6772</v>
      </c>
      <c r="I3145" s="22"/>
      <c r="J3145" s="22" t="s">
        <v>34</v>
      </c>
      <c r="K3145" s="22" t="s">
        <v>35</v>
      </c>
      <c r="L3145" s="24" t="s">
        <v>6773</v>
      </c>
      <c r="M3145" s="17" t="str">
        <f aca="false">IF(COUNTIF(поверки!$H$6:$H$3175,поверки!$H3145)&gt;1,"Дубликат","")</f>
        <v/>
      </c>
      <c r="N3145" s="17" t="str">
        <f aca="false">IF(COUNTIF(поверки!$L$6:$L$3175,поверки!$L3145)&gt;1,"Дубликат","")</f>
        <v/>
      </c>
      <c r="O3145" s="18" t="n">
        <v>3140</v>
      </c>
      <c r="P3145" s="17" t="str">
        <f aca="false">CONCATENATE(TEXT(MONTH(поверки!$G3145),"00"),"/",TEXT(поверки!$O3145,"000"), "/",TEXT(YEAR(поверки!$G3145)-2000,"00"))</f>
        <v>04/3140/25</v>
      </c>
      <c r="Q3145" s="17" t="str">
        <f aca="false">VLOOKUP(поверки!$F3145,'соответстиви ОТ типу'!$K$4:$M$344,2,FALSE())</f>
        <v>Манометр</v>
      </c>
      <c r="R3145" s="17" t="s">
        <v>46</v>
      </c>
      <c r="S3145" s="17" t="s">
        <v>326</v>
      </c>
      <c r="T3145" s="17" t="n">
        <v>9</v>
      </c>
      <c r="U3145" s="19" t="n">
        <f aca="false">VLOOKUP(поверки!$T3145,'Акты п-п'!$C$5:$I$57,2,FALSE())</f>
        <v>45775</v>
      </c>
      <c r="V3145" s="19" t="n">
        <f aca="false">VLOOKUP(поверки!$T3145,'Акты п-п'!$C$5:$I$57,3,FALSE())</f>
        <v>45777</v>
      </c>
      <c r="W3145" s="17" t="str">
        <f aca="false">VLOOKUP(поверки!$T3145,'Акты п-п'!$C$5:$I$57,5,FALSE())</f>
        <v>Запевахин Т.Е.</v>
      </c>
      <c r="X3145" s="17" t="n">
        <f aca="false">поверки!$G3145-поверки!$U3145</f>
        <v>1</v>
      </c>
      <c r="Y3145" s="17" t="n">
        <f aca="false">поверки!$V3145-поверки!$G3145</f>
        <v>1</v>
      </c>
      <c r="Z3145" s="17" t="str">
        <f aca="false">CONCATENATE(поверки!$Q3145," ",поверки!$S3145," номер ",поверки!$H3145)</f>
        <v>Манометр 233.50.160 номер 05491</v>
      </c>
    </row>
    <row r="3146" customFormat="false" ht="17.9" hidden="true" customHeight="false" outlineLevel="0" collapsed="false">
      <c r="B3146" s="21" t="s">
        <v>6480</v>
      </c>
      <c r="C3146" s="22" t="s">
        <v>30</v>
      </c>
      <c r="D3146" s="22" t="s">
        <v>31</v>
      </c>
      <c r="E3146" s="22"/>
      <c r="F3146" s="22" t="s">
        <v>323</v>
      </c>
      <c r="G3146" s="23" t="n">
        <v>45776</v>
      </c>
      <c r="H3146" s="22" t="s">
        <v>6774</v>
      </c>
      <c r="I3146" s="22"/>
      <c r="J3146" s="22" t="s">
        <v>34</v>
      </c>
      <c r="K3146" s="22" t="s">
        <v>35</v>
      </c>
      <c r="L3146" s="24" t="s">
        <v>6775</v>
      </c>
      <c r="M3146" s="17" t="str">
        <f aca="false">IF(COUNTIF(поверки!$H$6:$H$3175,поверки!$H3146)&gt;1,"Дубликат","")</f>
        <v/>
      </c>
      <c r="N3146" s="17" t="str">
        <f aca="false">IF(COUNTIF(поверки!$L$6:$L$3175,поверки!$L3146)&gt;1,"Дубликат","")</f>
        <v/>
      </c>
      <c r="O3146" s="18" t="n">
        <v>3141</v>
      </c>
      <c r="P3146" s="17" t="str">
        <f aca="false">CONCATENATE(TEXT(MONTH(поверки!$G3146),"00"),"/",TEXT(поверки!$O3146,"000"), "/",TEXT(YEAR(поверки!$G3146)-2000,"00"))</f>
        <v>04/3141/25</v>
      </c>
      <c r="Q3146" s="17" t="str">
        <f aca="false">VLOOKUP(поверки!$F3146,'соответстиви ОТ типу'!$K$4:$M$344,2,FALSE())</f>
        <v>Манометр</v>
      </c>
      <c r="R3146" s="17" t="s">
        <v>46</v>
      </c>
      <c r="S3146" s="17" t="s">
        <v>763</v>
      </c>
      <c r="T3146" s="17" t="n">
        <v>9</v>
      </c>
      <c r="U3146" s="19" t="n">
        <f aca="false">VLOOKUP(поверки!$T3146,'Акты п-п'!$C$5:$I$57,2,FALSE())</f>
        <v>45775</v>
      </c>
      <c r="V3146" s="19" t="n">
        <f aca="false">VLOOKUP(поверки!$T3146,'Акты п-п'!$C$5:$I$57,3,FALSE())</f>
        <v>45777</v>
      </c>
      <c r="W3146" s="17" t="str">
        <f aca="false">VLOOKUP(поверки!$T3146,'Акты п-п'!$C$5:$I$57,5,FALSE())</f>
        <v>Запевахин Т.Е.</v>
      </c>
      <c r="X3146" s="17" t="n">
        <f aca="false">поверки!$G3146-поверки!$U3146</f>
        <v>1</v>
      </c>
      <c r="Y3146" s="17" t="n">
        <f aca="false">поверки!$V3146-поверки!$G3146</f>
        <v>1</v>
      </c>
      <c r="Z3146" s="17" t="str">
        <f aca="false">CONCATENATE(поверки!$Q3146," ",поверки!$S3146," номер ",поверки!$H3146)</f>
        <v>Манометр 232.50.160 номер 05492</v>
      </c>
    </row>
    <row r="3147" customFormat="false" ht="17.9" hidden="true" customHeight="false" outlineLevel="0" collapsed="false">
      <c r="B3147" s="21" t="s">
        <v>6480</v>
      </c>
      <c r="C3147" s="22" t="s">
        <v>30</v>
      </c>
      <c r="D3147" s="22" t="s">
        <v>31</v>
      </c>
      <c r="E3147" s="22"/>
      <c r="F3147" s="22" t="s">
        <v>323</v>
      </c>
      <c r="G3147" s="23" t="n">
        <v>45776</v>
      </c>
      <c r="H3147" s="22" t="s">
        <v>6776</v>
      </c>
      <c r="I3147" s="22"/>
      <c r="J3147" s="22" t="s">
        <v>34</v>
      </c>
      <c r="K3147" s="22" t="s">
        <v>35</v>
      </c>
      <c r="L3147" s="24" t="s">
        <v>6777</v>
      </c>
      <c r="M3147" s="17" t="str">
        <f aca="false">IF(COUNTIF(поверки!$H$6:$H$3175,поверки!$H3147)&gt;1,"Дубликат","")</f>
        <v/>
      </c>
      <c r="N3147" s="17" t="str">
        <f aca="false">IF(COUNTIF(поверки!$L$6:$L$3175,поверки!$L3147)&gt;1,"Дубликат","")</f>
        <v/>
      </c>
      <c r="O3147" s="18" t="n">
        <v>3142</v>
      </c>
      <c r="P3147" s="17" t="str">
        <f aca="false">CONCATENATE(TEXT(MONTH(поверки!$G3147),"00"),"/",TEXT(поверки!$O3147,"000"), "/",TEXT(YEAR(поверки!$G3147)-2000,"00"))</f>
        <v>04/3142/25</v>
      </c>
      <c r="Q3147" s="17" t="str">
        <f aca="false">VLOOKUP(поверки!$F3147,'соответстиви ОТ типу'!$K$4:$M$344,2,FALSE())</f>
        <v>Манометр</v>
      </c>
      <c r="R3147" s="17" t="s">
        <v>46</v>
      </c>
      <c r="S3147" s="17" t="s">
        <v>326</v>
      </c>
      <c r="T3147" s="17" t="n">
        <v>9</v>
      </c>
      <c r="U3147" s="19" t="n">
        <f aca="false">VLOOKUP(поверки!$T3147,'Акты п-п'!$C$5:$I$57,2,FALSE())</f>
        <v>45775</v>
      </c>
      <c r="V3147" s="19" t="n">
        <f aca="false">VLOOKUP(поверки!$T3147,'Акты п-п'!$C$5:$I$57,3,FALSE())</f>
        <v>45777</v>
      </c>
      <c r="W3147" s="17" t="str">
        <f aca="false">VLOOKUP(поверки!$T3147,'Акты п-п'!$C$5:$I$57,5,FALSE())</f>
        <v>Запевахин Т.Е.</v>
      </c>
      <c r="X3147" s="17" t="n">
        <f aca="false">поверки!$G3147-поверки!$U3147</f>
        <v>1</v>
      </c>
      <c r="Y3147" s="17" t="n">
        <f aca="false">поверки!$V3147-поверки!$G3147</f>
        <v>1</v>
      </c>
      <c r="Z3147" s="17" t="str">
        <f aca="false">CONCATENATE(поверки!$Q3147," ",поверки!$S3147," номер ",поверки!$H3147)</f>
        <v>Манометр 233.50.160 номер 05493</v>
      </c>
    </row>
    <row r="3148" customFormat="false" ht="17.9" hidden="true" customHeight="false" outlineLevel="0" collapsed="false">
      <c r="B3148" s="21" t="s">
        <v>6480</v>
      </c>
      <c r="C3148" s="22" t="s">
        <v>30</v>
      </c>
      <c r="D3148" s="22" t="s">
        <v>31</v>
      </c>
      <c r="E3148" s="22"/>
      <c r="F3148" s="22" t="s">
        <v>323</v>
      </c>
      <c r="G3148" s="23" t="n">
        <v>45776</v>
      </c>
      <c r="H3148" s="22" t="s">
        <v>6778</v>
      </c>
      <c r="I3148" s="22"/>
      <c r="J3148" s="22" t="s">
        <v>34</v>
      </c>
      <c r="K3148" s="22" t="s">
        <v>35</v>
      </c>
      <c r="L3148" s="24" t="s">
        <v>6779</v>
      </c>
      <c r="M3148" s="17" t="str">
        <f aca="false">IF(COUNTIF(поверки!$H$6:$H$3175,поверки!$H3148)&gt;1,"Дубликат","")</f>
        <v/>
      </c>
      <c r="N3148" s="17" t="str">
        <f aca="false">IF(COUNTIF(поверки!$L$6:$L$3175,поверки!$L3148)&gt;1,"Дубликат","")</f>
        <v/>
      </c>
      <c r="O3148" s="18" t="n">
        <v>3143</v>
      </c>
      <c r="P3148" s="17" t="str">
        <f aca="false">CONCATENATE(TEXT(MONTH(поверки!$G3148),"00"),"/",TEXT(поверки!$O3148,"000"), "/",TEXT(YEAR(поверки!$G3148)-2000,"00"))</f>
        <v>04/3143/25</v>
      </c>
      <c r="Q3148" s="17" t="str">
        <f aca="false">VLOOKUP(поверки!$F3148,'соответстиви ОТ типу'!$K$4:$M$344,2,FALSE())</f>
        <v>Манометр</v>
      </c>
      <c r="R3148" s="17" t="s">
        <v>46</v>
      </c>
      <c r="S3148" s="17" t="s">
        <v>763</v>
      </c>
      <c r="T3148" s="17" t="n">
        <v>9</v>
      </c>
      <c r="U3148" s="19" t="n">
        <f aca="false">VLOOKUP(поверки!$T3148,'Акты п-п'!$C$5:$I$57,2,FALSE())</f>
        <v>45775</v>
      </c>
      <c r="V3148" s="19" t="n">
        <f aca="false">VLOOKUP(поверки!$T3148,'Акты п-п'!$C$5:$I$57,3,FALSE())</f>
        <v>45777</v>
      </c>
      <c r="W3148" s="17" t="str">
        <f aca="false">VLOOKUP(поверки!$T3148,'Акты п-п'!$C$5:$I$57,5,FALSE())</f>
        <v>Запевахин Т.Е.</v>
      </c>
      <c r="X3148" s="17" t="n">
        <f aca="false">поверки!$G3148-поверки!$U3148</f>
        <v>1</v>
      </c>
      <c r="Y3148" s="17" t="n">
        <f aca="false">поверки!$V3148-поверки!$G3148</f>
        <v>1</v>
      </c>
      <c r="Z3148" s="17" t="str">
        <f aca="false">CONCATENATE(поверки!$Q3148," ",поверки!$S3148," номер ",поверки!$H3148)</f>
        <v>Манометр 232.50.160 номер 05575</v>
      </c>
    </row>
    <row r="3149" customFormat="false" ht="17.9" hidden="true" customHeight="false" outlineLevel="0" collapsed="false">
      <c r="B3149" s="21" t="s">
        <v>6480</v>
      </c>
      <c r="C3149" s="22" t="s">
        <v>30</v>
      </c>
      <c r="D3149" s="22" t="s">
        <v>31</v>
      </c>
      <c r="E3149" s="22"/>
      <c r="F3149" s="22" t="s">
        <v>323</v>
      </c>
      <c r="G3149" s="23" t="n">
        <v>45776</v>
      </c>
      <c r="H3149" s="22" t="s">
        <v>6780</v>
      </c>
      <c r="I3149" s="22"/>
      <c r="J3149" s="22" t="s">
        <v>34</v>
      </c>
      <c r="K3149" s="22" t="s">
        <v>35</v>
      </c>
      <c r="L3149" s="24" t="s">
        <v>6781</v>
      </c>
      <c r="M3149" s="17" t="str">
        <f aca="false">IF(COUNTIF(поверки!$H$6:$H$3175,поверки!$H3149)&gt;1,"Дубликат","")</f>
        <v/>
      </c>
      <c r="N3149" s="17" t="str">
        <f aca="false">IF(COUNTIF(поверки!$L$6:$L$3175,поверки!$L3149)&gt;1,"Дубликат","")</f>
        <v/>
      </c>
      <c r="O3149" s="18" t="n">
        <v>3144</v>
      </c>
      <c r="P3149" s="17" t="str">
        <f aca="false">CONCATENATE(TEXT(MONTH(поверки!$G3149),"00"),"/",TEXT(поверки!$O3149,"000"), "/",TEXT(YEAR(поверки!$G3149)-2000,"00"))</f>
        <v>04/3144/25</v>
      </c>
      <c r="Q3149" s="17" t="str">
        <f aca="false">VLOOKUP(поверки!$F3149,'соответстиви ОТ типу'!$K$4:$M$344,2,FALSE())</f>
        <v>Манометр</v>
      </c>
      <c r="R3149" s="17" t="s">
        <v>46</v>
      </c>
      <c r="S3149" s="17" t="s">
        <v>782</v>
      </c>
      <c r="T3149" s="17" t="n">
        <v>9</v>
      </c>
      <c r="U3149" s="19" t="n">
        <f aca="false">VLOOKUP(поверки!$T3149,'Акты п-п'!$C$5:$I$57,2,FALSE())</f>
        <v>45775</v>
      </c>
      <c r="V3149" s="19" t="n">
        <f aca="false">VLOOKUP(поверки!$T3149,'Акты п-п'!$C$5:$I$57,3,FALSE())</f>
        <v>45777</v>
      </c>
      <c r="W3149" s="17" t="str">
        <f aca="false">VLOOKUP(поверки!$T3149,'Акты п-п'!$C$5:$I$57,5,FALSE())</f>
        <v>Запевахин Т.Е.</v>
      </c>
      <c r="X3149" s="17" t="n">
        <f aca="false">поверки!$G3149-поверки!$U3149</f>
        <v>1</v>
      </c>
      <c r="Y3149" s="17" t="n">
        <f aca="false">поверки!$V3149-поверки!$G3149</f>
        <v>1</v>
      </c>
      <c r="Z3149" s="17" t="str">
        <f aca="false">CONCATENATE(поверки!$Q3149," ",поверки!$S3149," номер ",поверки!$H3149)</f>
        <v>Манометр 232.50.100 номер 05924</v>
      </c>
    </row>
    <row r="3150" customFormat="false" ht="17.9" hidden="true" customHeight="false" outlineLevel="0" collapsed="false">
      <c r="B3150" s="21" t="s">
        <v>6480</v>
      </c>
      <c r="C3150" s="22" t="s">
        <v>30</v>
      </c>
      <c r="D3150" s="22" t="s">
        <v>31</v>
      </c>
      <c r="E3150" s="22"/>
      <c r="F3150" s="22" t="s">
        <v>323</v>
      </c>
      <c r="G3150" s="23" t="n">
        <v>45776</v>
      </c>
      <c r="H3150" s="22" t="s">
        <v>6782</v>
      </c>
      <c r="I3150" s="22"/>
      <c r="J3150" s="22" t="s">
        <v>34</v>
      </c>
      <c r="K3150" s="22" t="s">
        <v>35</v>
      </c>
      <c r="L3150" s="24" t="s">
        <v>6783</v>
      </c>
      <c r="M3150" s="17" t="str">
        <f aca="false">IF(COUNTIF(поверки!$H$6:$H$3175,поверки!$H3150)&gt;1,"Дубликат","")</f>
        <v/>
      </c>
      <c r="N3150" s="17" t="str">
        <f aca="false">IF(COUNTIF(поверки!$L$6:$L$3175,поверки!$L3150)&gt;1,"Дубликат","")</f>
        <v/>
      </c>
      <c r="O3150" s="18" t="n">
        <v>3145</v>
      </c>
      <c r="P3150" s="17" t="str">
        <f aca="false">CONCATENATE(TEXT(MONTH(поверки!$G3150),"00"),"/",TEXT(поверки!$O3150,"000"), "/",TEXT(YEAR(поверки!$G3150)-2000,"00"))</f>
        <v>04/3145/25</v>
      </c>
      <c r="Q3150" s="17" t="str">
        <f aca="false">VLOOKUP(поверки!$F3150,'соответстиви ОТ типу'!$K$4:$M$344,2,FALSE())</f>
        <v>Манометр</v>
      </c>
      <c r="R3150" s="17" t="s">
        <v>46</v>
      </c>
      <c r="S3150" s="17" t="s">
        <v>815</v>
      </c>
      <c r="T3150" s="17" t="n">
        <v>9</v>
      </c>
      <c r="U3150" s="19" t="n">
        <f aca="false">VLOOKUP(поверки!$T3150,'Акты п-п'!$C$5:$I$57,2,FALSE())</f>
        <v>45775</v>
      </c>
      <c r="V3150" s="19" t="n">
        <f aca="false">VLOOKUP(поверки!$T3150,'Акты п-п'!$C$5:$I$57,3,FALSE())</f>
        <v>45777</v>
      </c>
      <c r="W3150" s="17" t="str">
        <f aca="false">VLOOKUP(поверки!$T3150,'Акты п-п'!$C$5:$I$57,5,FALSE())</f>
        <v>Запевахин Т.Е.</v>
      </c>
      <c r="X3150" s="17" t="n">
        <f aca="false">поверки!$G3150-поверки!$U3150</f>
        <v>1</v>
      </c>
      <c r="Y3150" s="17" t="n">
        <f aca="false">поверки!$V3150-поверки!$G3150</f>
        <v>1</v>
      </c>
      <c r="Z3150" s="17" t="str">
        <f aca="false">CONCATENATE(поверки!$Q3150," ",поверки!$S3150," номер ",поверки!$H3150)</f>
        <v>Манометр 233.50.100 номер 05925</v>
      </c>
    </row>
    <row r="3151" customFormat="false" ht="17.9" hidden="true" customHeight="false" outlineLevel="0" collapsed="false">
      <c r="B3151" s="21" t="s">
        <v>6480</v>
      </c>
      <c r="C3151" s="22" t="s">
        <v>30</v>
      </c>
      <c r="D3151" s="22" t="s">
        <v>31</v>
      </c>
      <c r="E3151" s="22"/>
      <c r="F3151" s="22" t="s">
        <v>323</v>
      </c>
      <c r="G3151" s="23" t="n">
        <v>45776</v>
      </c>
      <c r="H3151" s="22" t="s">
        <v>6784</v>
      </c>
      <c r="I3151" s="22"/>
      <c r="J3151" s="22" t="s">
        <v>34</v>
      </c>
      <c r="K3151" s="22" t="s">
        <v>35</v>
      </c>
      <c r="L3151" s="24" t="s">
        <v>6785</v>
      </c>
      <c r="M3151" s="17" t="str">
        <f aca="false">IF(COUNTIF(поверки!$H$6:$H$3175,поверки!$H3151)&gt;1,"Дубликат","")</f>
        <v/>
      </c>
      <c r="N3151" s="17" t="str">
        <f aca="false">IF(COUNTIF(поверки!$L$6:$L$3175,поверки!$L3151)&gt;1,"Дубликат","")</f>
        <v/>
      </c>
      <c r="O3151" s="18" t="n">
        <v>3146</v>
      </c>
      <c r="P3151" s="17" t="str">
        <f aca="false">CONCATENATE(TEXT(MONTH(поверки!$G3151),"00"),"/",TEXT(поверки!$O3151,"000"), "/",TEXT(YEAR(поверки!$G3151)-2000,"00"))</f>
        <v>04/3146/25</v>
      </c>
      <c r="Q3151" s="17" t="str">
        <f aca="false">VLOOKUP(поверки!$F3151,'соответстиви ОТ типу'!$K$4:$M$344,2,FALSE())</f>
        <v>Манометр</v>
      </c>
      <c r="R3151" s="17" t="s">
        <v>46</v>
      </c>
      <c r="S3151" s="17" t="s">
        <v>782</v>
      </c>
      <c r="T3151" s="17" t="n">
        <v>9</v>
      </c>
      <c r="U3151" s="19" t="n">
        <f aca="false">VLOOKUP(поверки!$T3151,'Акты п-п'!$C$5:$I$57,2,FALSE())</f>
        <v>45775</v>
      </c>
      <c r="V3151" s="19" t="n">
        <f aca="false">VLOOKUP(поверки!$T3151,'Акты п-п'!$C$5:$I$57,3,FALSE())</f>
        <v>45777</v>
      </c>
      <c r="W3151" s="17" t="str">
        <f aca="false">VLOOKUP(поверки!$T3151,'Акты п-п'!$C$5:$I$57,5,FALSE())</f>
        <v>Запевахин Т.Е.</v>
      </c>
      <c r="X3151" s="17" t="n">
        <f aca="false">поверки!$G3151-поверки!$U3151</f>
        <v>1</v>
      </c>
      <c r="Y3151" s="17" t="n">
        <f aca="false">поверки!$V3151-поверки!$G3151</f>
        <v>1</v>
      </c>
      <c r="Z3151" s="17" t="str">
        <f aca="false">CONCATENATE(поверки!$Q3151," ",поверки!$S3151," номер ",поверки!$H3151)</f>
        <v>Манометр 232.50.100 номер 05932</v>
      </c>
    </row>
    <row r="3152" customFormat="false" ht="17.9" hidden="true" customHeight="false" outlineLevel="0" collapsed="false">
      <c r="B3152" s="21" t="s">
        <v>6480</v>
      </c>
      <c r="C3152" s="22" t="s">
        <v>30</v>
      </c>
      <c r="D3152" s="22" t="s">
        <v>31</v>
      </c>
      <c r="E3152" s="22"/>
      <c r="F3152" s="22" t="s">
        <v>323</v>
      </c>
      <c r="G3152" s="23" t="n">
        <v>45776</v>
      </c>
      <c r="H3152" s="22" t="s">
        <v>6786</v>
      </c>
      <c r="I3152" s="22"/>
      <c r="J3152" s="22" t="s">
        <v>34</v>
      </c>
      <c r="K3152" s="22" t="s">
        <v>35</v>
      </c>
      <c r="L3152" s="24" t="s">
        <v>6787</v>
      </c>
      <c r="M3152" s="17" t="str">
        <f aca="false">IF(COUNTIF(поверки!$H$6:$H$3175,поверки!$H3152)&gt;1,"Дубликат","")</f>
        <v/>
      </c>
      <c r="N3152" s="17" t="str">
        <f aca="false">IF(COUNTIF(поверки!$L$6:$L$3175,поверки!$L3152)&gt;1,"Дубликат","")</f>
        <v/>
      </c>
      <c r="O3152" s="18" t="n">
        <v>3147</v>
      </c>
      <c r="P3152" s="17" t="str">
        <f aca="false">CONCATENATE(TEXT(MONTH(поверки!$G3152),"00"),"/",TEXT(поверки!$O3152,"000"), "/",TEXT(YEAR(поверки!$G3152)-2000,"00"))</f>
        <v>04/3147/25</v>
      </c>
      <c r="Q3152" s="17" t="str">
        <f aca="false">VLOOKUP(поверки!$F3152,'соответстиви ОТ типу'!$K$4:$M$344,2,FALSE())</f>
        <v>Манометр</v>
      </c>
      <c r="R3152" s="17" t="s">
        <v>46</v>
      </c>
      <c r="S3152" s="17" t="s">
        <v>782</v>
      </c>
      <c r="T3152" s="17" t="n">
        <v>9</v>
      </c>
      <c r="U3152" s="19" t="n">
        <f aca="false">VLOOKUP(поверки!$T3152,'Акты п-п'!$C$5:$I$57,2,FALSE())</f>
        <v>45775</v>
      </c>
      <c r="V3152" s="19" t="n">
        <f aca="false">VLOOKUP(поверки!$T3152,'Акты п-п'!$C$5:$I$57,3,FALSE())</f>
        <v>45777</v>
      </c>
      <c r="W3152" s="17" t="str">
        <f aca="false">VLOOKUP(поверки!$T3152,'Акты п-п'!$C$5:$I$57,5,FALSE())</f>
        <v>Запевахин Т.Е.</v>
      </c>
      <c r="X3152" s="17" t="n">
        <f aca="false">поверки!$G3152-поверки!$U3152</f>
        <v>1</v>
      </c>
      <c r="Y3152" s="17" t="n">
        <f aca="false">поверки!$V3152-поверки!$G3152</f>
        <v>1</v>
      </c>
      <c r="Z3152" s="17" t="str">
        <f aca="false">CONCATENATE(поверки!$Q3152," ",поверки!$S3152," номер ",поверки!$H3152)</f>
        <v>Манометр 232.50.100 номер 05933</v>
      </c>
    </row>
    <row r="3153" customFormat="false" ht="17.9" hidden="true" customHeight="false" outlineLevel="0" collapsed="false">
      <c r="B3153" s="21" t="s">
        <v>6480</v>
      </c>
      <c r="C3153" s="22" t="s">
        <v>30</v>
      </c>
      <c r="D3153" s="22" t="s">
        <v>31</v>
      </c>
      <c r="E3153" s="22"/>
      <c r="F3153" s="22" t="s">
        <v>323</v>
      </c>
      <c r="G3153" s="23" t="n">
        <v>45776</v>
      </c>
      <c r="H3153" s="22" t="s">
        <v>6788</v>
      </c>
      <c r="I3153" s="22"/>
      <c r="J3153" s="22" t="s">
        <v>34</v>
      </c>
      <c r="K3153" s="22" t="s">
        <v>35</v>
      </c>
      <c r="L3153" s="24" t="s">
        <v>6789</v>
      </c>
      <c r="M3153" s="17" t="str">
        <f aca="false">IF(COUNTIF(поверки!$H$6:$H$3175,поверки!$H3153)&gt;1,"Дубликат","")</f>
        <v/>
      </c>
      <c r="N3153" s="17" t="str">
        <f aca="false">IF(COUNTIF(поверки!$L$6:$L$3175,поверки!$L3153)&gt;1,"Дубликат","")</f>
        <v/>
      </c>
      <c r="O3153" s="18" t="n">
        <v>3148</v>
      </c>
      <c r="P3153" s="17" t="str">
        <f aca="false">CONCATENATE(TEXT(MONTH(поверки!$G3153),"00"),"/",TEXT(поверки!$O3153,"000"), "/",TEXT(YEAR(поверки!$G3153)-2000,"00"))</f>
        <v>04/3148/25</v>
      </c>
      <c r="Q3153" s="17" t="str">
        <f aca="false">VLOOKUP(поверки!$F3153,'соответстиви ОТ типу'!$K$4:$M$344,2,FALSE())</f>
        <v>Манометр</v>
      </c>
      <c r="R3153" s="17" t="s">
        <v>46</v>
      </c>
      <c r="S3153" s="17" t="s">
        <v>815</v>
      </c>
      <c r="T3153" s="17" t="n">
        <v>9</v>
      </c>
      <c r="U3153" s="19" t="n">
        <f aca="false">VLOOKUP(поверки!$T3153,'Акты п-п'!$C$5:$I$57,2,FALSE())</f>
        <v>45775</v>
      </c>
      <c r="V3153" s="19" t="n">
        <f aca="false">VLOOKUP(поверки!$T3153,'Акты п-п'!$C$5:$I$57,3,FALSE())</f>
        <v>45777</v>
      </c>
      <c r="W3153" s="17" t="str">
        <f aca="false">VLOOKUP(поверки!$T3153,'Акты п-п'!$C$5:$I$57,5,FALSE())</f>
        <v>Запевахин Т.Е.</v>
      </c>
      <c r="X3153" s="17" t="n">
        <f aca="false">поверки!$G3153-поверки!$U3153</f>
        <v>1</v>
      </c>
      <c r="Y3153" s="17" t="n">
        <f aca="false">поверки!$V3153-поверки!$G3153</f>
        <v>1</v>
      </c>
      <c r="Z3153" s="17" t="str">
        <f aca="false">CONCATENATE(поверки!$Q3153," ",поверки!$S3153," номер ",поверки!$H3153)</f>
        <v>Манометр 233.50.100 номер 05938</v>
      </c>
    </row>
    <row r="3154" customFormat="false" ht="17.9" hidden="true" customHeight="false" outlineLevel="0" collapsed="false">
      <c r="B3154" s="21" t="s">
        <v>6480</v>
      </c>
      <c r="C3154" s="22" t="s">
        <v>30</v>
      </c>
      <c r="D3154" s="22" t="s">
        <v>31</v>
      </c>
      <c r="E3154" s="22"/>
      <c r="F3154" s="22" t="s">
        <v>323</v>
      </c>
      <c r="G3154" s="23" t="n">
        <v>45776</v>
      </c>
      <c r="H3154" s="22" t="s">
        <v>6790</v>
      </c>
      <c r="I3154" s="22"/>
      <c r="J3154" s="22" t="s">
        <v>34</v>
      </c>
      <c r="K3154" s="22" t="s">
        <v>35</v>
      </c>
      <c r="L3154" s="24" t="s">
        <v>6791</v>
      </c>
      <c r="M3154" s="17" t="str">
        <f aca="false">IF(COUNTIF(поверки!$H$6:$H$3175,поверки!$H3154)&gt;1,"Дубликат","")</f>
        <v/>
      </c>
      <c r="N3154" s="17" t="str">
        <f aca="false">IF(COUNTIF(поверки!$L$6:$L$3175,поверки!$L3154)&gt;1,"Дубликат","")</f>
        <v/>
      </c>
      <c r="O3154" s="18" t="n">
        <v>3149</v>
      </c>
      <c r="P3154" s="17" t="str">
        <f aca="false">CONCATENATE(TEXT(MONTH(поверки!$G3154),"00"),"/",TEXT(поверки!$O3154,"000"), "/",TEXT(YEAR(поверки!$G3154)-2000,"00"))</f>
        <v>04/3149/25</v>
      </c>
      <c r="Q3154" s="17" t="str">
        <f aca="false">VLOOKUP(поверки!$F3154,'соответстиви ОТ типу'!$K$4:$M$344,2,FALSE())</f>
        <v>Манометр</v>
      </c>
      <c r="R3154" s="17" t="s">
        <v>46</v>
      </c>
      <c r="S3154" s="17" t="s">
        <v>815</v>
      </c>
      <c r="T3154" s="17" t="n">
        <v>9</v>
      </c>
      <c r="U3154" s="19" t="n">
        <f aca="false">VLOOKUP(поверки!$T3154,'Акты п-п'!$C$5:$I$57,2,FALSE())</f>
        <v>45775</v>
      </c>
      <c r="V3154" s="19" t="n">
        <f aca="false">VLOOKUP(поверки!$T3154,'Акты п-п'!$C$5:$I$57,3,FALSE())</f>
        <v>45777</v>
      </c>
      <c r="W3154" s="17" t="str">
        <f aca="false">VLOOKUP(поверки!$T3154,'Акты п-п'!$C$5:$I$57,5,FALSE())</f>
        <v>Запевахин Т.Е.</v>
      </c>
      <c r="X3154" s="17" t="n">
        <f aca="false">поверки!$G3154-поверки!$U3154</f>
        <v>1</v>
      </c>
      <c r="Y3154" s="17" t="n">
        <f aca="false">поверки!$V3154-поверки!$G3154</f>
        <v>1</v>
      </c>
      <c r="Z3154" s="17" t="str">
        <f aca="false">CONCATENATE(поверки!$Q3154," ",поверки!$S3154," номер ",поверки!$H3154)</f>
        <v>Манометр 233.50.100 номер 05939</v>
      </c>
    </row>
    <row r="3155" customFormat="false" ht="17.9" hidden="true" customHeight="false" outlineLevel="0" collapsed="false">
      <c r="B3155" s="21" t="s">
        <v>6480</v>
      </c>
      <c r="C3155" s="22" t="s">
        <v>30</v>
      </c>
      <c r="D3155" s="22" t="s">
        <v>31</v>
      </c>
      <c r="E3155" s="22"/>
      <c r="F3155" s="22" t="s">
        <v>317</v>
      </c>
      <c r="G3155" s="23" t="n">
        <v>45776</v>
      </c>
      <c r="H3155" s="22" t="s">
        <v>6792</v>
      </c>
      <c r="I3155" s="22"/>
      <c r="J3155" s="22" t="s">
        <v>34</v>
      </c>
      <c r="K3155" s="22" t="s">
        <v>35</v>
      </c>
      <c r="L3155" s="24" t="s">
        <v>6793</v>
      </c>
      <c r="M3155" s="17" t="str">
        <f aca="false">IF(COUNTIF(поверки!$H$6:$H$3175,поверки!$H3155)&gt;1,"Дубликат","")</f>
        <v/>
      </c>
      <c r="N3155" s="17" t="str">
        <f aca="false">IF(COUNTIF(поверки!$L$6:$L$3175,поверки!$L3155)&gt;1,"Дубликат","")</f>
        <v/>
      </c>
      <c r="O3155" s="18" t="n">
        <v>3150</v>
      </c>
      <c r="P3155" s="17" t="str">
        <f aca="false">CONCATENATE(TEXT(MONTH(поверки!$G3155),"00"),"/",TEXT(поверки!$O3155,"000"), "/",TEXT(YEAR(поверки!$G3155)-2000,"00"))</f>
        <v>04/3150/25</v>
      </c>
      <c r="Q3155" s="17" t="str">
        <f aca="false">VLOOKUP(поверки!$F3155,'соответстиви ОТ типу'!$K$4:$M$344,2,FALSE())</f>
        <v>Манометр</v>
      </c>
      <c r="R3155" s="17" t="s">
        <v>46</v>
      </c>
      <c r="S3155" s="17" t="s">
        <v>6584</v>
      </c>
      <c r="T3155" s="17" t="n">
        <v>9</v>
      </c>
      <c r="U3155" s="19" t="n">
        <f aca="false">VLOOKUP(поверки!$T3155,'Акты п-п'!$C$5:$I$57,2,FALSE())</f>
        <v>45775</v>
      </c>
      <c r="V3155" s="19" t="n">
        <f aca="false">VLOOKUP(поверки!$T3155,'Акты п-п'!$C$5:$I$57,3,FALSE())</f>
        <v>45777</v>
      </c>
      <c r="W3155" s="17" t="str">
        <f aca="false">VLOOKUP(поверки!$T3155,'Акты п-п'!$C$5:$I$57,5,FALSE())</f>
        <v>Запевахин Т.Е.</v>
      </c>
      <c r="X3155" s="17" t="n">
        <f aca="false">поверки!$G3155-поверки!$U3155</f>
        <v>1</v>
      </c>
      <c r="Y3155" s="17" t="n">
        <f aca="false">поверки!$V3155-поверки!$G3155</f>
        <v>1</v>
      </c>
      <c r="Z3155" s="17" t="str">
        <f aca="false">CONCATENATE(поверки!$Q3155," ",поверки!$S3155," номер ",поверки!$H3155)</f>
        <v>Манометр ДМ 90-100-1-М номер 05942</v>
      </c>
    </row>
    <row r="3156" customFormat="false" ht="17.9" hidden="true" customHeight="false" outlineLevel="0" collapsed="false">
      <c r="B3156" s="21" t="s">
        <v>6480</v>
      </c>
      <c r="C3156" s="22" t="s">
        <v>30</v>
      </c>
      <c r="D3156" s="22" t="s">
        <v>31</v>
      </c>
      <c r="E3156" s="22"/>
      <c r="F3156" s="22" t="s">
        <v>323</v>
      </c>
      <c r="G3156" s="23" t="n">
        <v>45776</v>
      </c>
      <c r="H3156" s="22" t="s">
        <v>6794</v>
      </c>
      <c r="I3156" s="22"/>
      <c r="J3156" s="22" t="s">
        <v>34</v>
      </c>
      <c r="K3156" s="22" t="s">
        <v>35</v>
      </c>
      <c r="L3156" s="24" t="s">
        <v>6795</v>
      </c>
      <c r="M3156" s="17" t="str">
        <f aca="false">IF(COUNTIF(поверки!$H$6:$H$3175,поверки!$H3156)&gt;1,"Дубликат","")</f>
        <v/>
      </c>
      <c r="N3156" s="17" t="str">
        <f aca="false">IF(COUNTIF(поверки!$L$6:$L$3175,поверки!$L3156)&gt;1,"Дубликат","")</f>
        <v/>
      </c>
      <c r="O3156" s="18" t="n">
        <v>3151</v>
      </c>
      <c r="P3156" s="17" t="str">
        <f aca="false">CONCATENATE(TEXT(MONTH(поверки!$G3156),"00"),"/",TEXT(поверки!$O3156,"000"), "/",TEXT(YEAR(поверки!$G3156)-2000,"00"))</f>
        <v>04/3151/25</v>
      </c>
      <c r="Q3156" s="17" t="str">
        <f aca="false">VLOOKUP(поверки!$F3156,'соответстиви ОТ типу'!$K$4:$M$344,2,FALSE())</f>
        <v>Манометр</v>
      </c>
      <c r="R3156" s="17" t="s">
        <v>46</v>
      </c>
      <c r="S3156" s="17" t="s">
        <v>326</v>
      </c>
      <c r="T3156" s="17" t="n">
        <v>9</v>
      </c>
      <c r="U3156" s="19" t="n">
        <f aca="false">VLOOKUP(поверки!$T3156,'Акты п-п'!$C$5:$I$57,2,FALSE())</f>
        <v>45775</v>
      </c>
      <c r="V3156" s="19" t="n">
        <f aca="false">VLOOKUP(поверки!$T3156,'Акты п-п'!$C$5:$I$57,3,FALSE())</f>
        <v>45777</v>
      </c>
      <c r="W3156" s="17" t="str">
        <f aca="false">VLOOKUP(поверки!$T3156,'Акты п-п'!$C$5:$I$57,5,FALSE())</f>
        <v>Запевахин Т.Е.</v>
      </c>
      <c r="X3156" s="17" t="n">
        <f aca="false">поверки!$G3156-поверки!$U3156</f>
        <v>1</v>
      </c>
      <c r="Y3156" s="17" t="n">
        <f aca="false">поверки!$V3156-поверки!$G3156</f>
        <v>1</v>
      </c>
      <c r="Z3156" s="17" t="str">
        <f aca="false">CONCATENATE(поверки!$Q3156," ",поверки!$S3156," номер ",поверки!$H3156)</f>
        <v>Манометр 233.50.160 номер 05945</v>
      </c>
    </row>
    <row r="3157" customFormat="false" ht="17.9" hidden="true" customHeight="false" outlineLevel="0" collapsed="false">
      <c r="B3157" s="21" t="s">
        <v>6480</v>
      </c>
      <c r="C3157" s="22" t="s">
        <v>30</v>
      </c>
      <c r="D3157" s="22" t="s">
        <v>31</v>
      </c>
      <c r="E3157" s="22"/>
      <c r="F3157" s="22" t="s">
        <v>291</v>
      </c>
      <c r="G3157" s="23" t="n">
        <v>45776</v>
      </c>
      <c r="H3157" s="22" t="s">
        <v>6796</v>
      </c>
      <c r="I3157" s="22"/>
      <c r="J3157" s="22" t="s">
        <v>34</v>
      </c>
      <c r="K3157" s="22" t="s">
        <v>35</v>
      </c>
      <c r="L3157" s="24" t="s">
        <v>6797</v>
      </c>
      <c r="M3157" s="17" t="str">
        <f aca="false">IF(COUNTIF(поверки!$H$6:$H$3175,поверки!$H3157)&gt;1,"Дубликат","")</f>
        <v/>
      </c>
      <c r="N3157" s="17" t="str">
        <f aca="false">IF(COUNTIF(поверки!$L$6:$L$3175,поверки!$L3157)&gt;1,"Дубликат","")</f>
        <v/>
      </c>
      <c r="O3157" s="18" t="n">
        <v>3152</v>
      </c>
      <c r="P3157" s="17" t="str">
        <f aca="false">CONCATENATE(TEXT(MONTH(поверки!$G3157),"00"),"/",TEXT(поверки!$O3157,"000"), "/",TEXT(YEAR(поверки!$G3157)-2000,"00"))</f>
        <v>04/3152/25</v>
      </c>
      <c r="Q3157" s="17" t="str">
        <f aca="false">VLOOKUP(поверки!$F3157,'соответстиви ОТ типу'!$K$4:$M$344,2,FALSE())</f>
        <v>Манометр</v>
      </c>
      <c r="R3157" s="17" t="s">
        <v>46</v>
      </c>
      <c r="S3157" s="17" t="s">
        <v>404</v>
      </c>
      <c r="T3157" s="17" t="n">
        <v>9</v>
      </c>
      <c r="U3157" s="19" t="n">
        <f aca="false">VLOOKUP(поверки!$T3157,'Акты п-п'!$C$5:$I$57,2,FALSE())</f>
        <v>45775</v>
      </c>
      <c r="V3157" s="19" t="n">
        <f aca="false">VLOOKUP(поверки!$T3157,'Акты п-п'!$C$5:$I$57,3,FALSE())</f>
        <v>45777</v>
      </c>
      <c r="W3157" s="17" t="str">
        <f aca="false">VLOOKUP(поверки!$T3157,'Акты п-п'!$C$5:$I$57,5,FALSE())</f>
        <v>Запевахин Т.Е.</v>
      </c>
      <c r="X3157" s="17" t="n">
        <f aca="false">поверки!$G3157-поверки!$U3157</f>
        <v>1</v>
      </c>
      <c r="Y3157" s="17" t="n">
        <f aca="false">поверки!$V3157-поверки!$G3157</f>
        <v>1</v>
      </c>
      <c r="Z3157" s="17" t="str">
        <f aca="false">CONCATENATE(поверки!$Q3157," ",поверки!$S3157," номер ",поверки!$H3157)</f>
        <v>Манометр МП4-УУ2 номер 06144</v>
      </c>
    </row>
    <row r="3158" customFormat="false" ht="17.9" hidden="true" customHeight="false" outlineLevel="0" collapsed="false">
      <c r="B3158" s="21" t="s">
        <v>6480</v>
      </c>
      <c r="C3158" s="22" t="s">
        <v>30</v>
      </c>
      <c r="D3158" s="22" t="s">
        <v>31</v>
      </c>
      <c r="E3158" s="22"/>
      <c r="F3158" s="22" t="s">
        <v>323</v>
      </c>
      <c r="G3158" s="23" t="n">
        <v>45776</v>
      </c>
      <c r="H3158" s="22" t="s">
        <v>6798</v>
      </c>
      <c r="I3158" s="22"/>
      <c r="J3158" s="22" t="s">
        <v>34</v>
      </c>
      <c r="K3158" s="22" t="s">
        <v>35</v>
      </c>
      <c r="L3158" s="24" t="s">
        <v>6799</v>
      </c>
      <c r="M3158" s="17" t="str">
        <f aca="false">IF(COUNTIF(поверки!$H$6:$H$3175,поверки!$H3158)&gt;1,"Дубликат","")</f>
        <v/>
      </c>
      <c r="N3158" s="17" t="str">
        <f aca="false">IF(COUNTIF(поверки!$L$6:$L$3175,поверки!$L3158)&gt;1,"Дубликат","")</f>
        <v/>
      </c>
      <c r="O3158" s="18" t="n">
        <v>3153</v>
      </c>
      <c r="P3158" s="17" t="str">
        <f aca="false">CONCATENATE(TEXT(MONTH(поверки!$G3158),"00"),"/",TEXT(поверки!$O3158,"000"), "/",TEXT(YEAR(поверки!$G3158)-2000,"00"))</f>
        <v>04/3153/25</v>
      </c>
      <c r="Q3158" s="17" t="str">
        <f aca="false">VLOOKUP(поверки!$F3158,'соответстиви ОТ типу'!$K$4:$M$344,2,FALSE())</f>
        <v>Манометр</v>
      </c>
      <c r="R3158" s="17" t="s">
        <v>46</v>
      </c>
      <c r="S3158" s="17" t="s">
        <v>326</v>
      </c>
      <c r="T3158" s="17" t="n">
        <v>9</v>
      </c>
      <c r="U3158" s="19" t="n">
        <f aca="false">VLOOKUP(поверки!$T3158,'Акты п-п'!$C$5:$I$57,2,FALSE())</f>
        <v>45775</v>
      </c>
      <c r="V3158" s="19" t="n">
        <f aca="false">VLOOKUP(поверки!$T3158,'Акты п-п'!$C$5:$I$57,3,FALSE())</f>
        <v>45777</v>
      </c>
      <c r="W3158" s="17" t="str">
        <f aca="false">VLOOKUP(поверки!$T3158,'Акты п-п'!$C$5:$I$57,5,FALSE())</f>
        <v>Запевахин Т.Е.</v>
      </c>
      <c r="X3158" s="17" t="n">
        <f aca="false">поверки!$G3158-поверки!$U3158</f>
        <v>1</v>
      </c>
      <c r="Y3158" s="17" t="n">
        <f aca="false">поверки!$V3158-поверки!$G3158</f>
        <v>1</v>
      </c>
      <c r="Z3158" s="17" t="str">
        <f aca="false">CONCATENATE(поверки!$Q3158," ",поверки!$S3158," номер ",поверки!$H3158)</f>
        <v>Манометр 233.50.160 номер 06192</v>
      </c>
    </row>
    <row r="3159" customFormat="false" ht="17.9" hidden="true" customHeight="false" outlineLevel="0" collapsed="false">
      <c r="B3159" s="21" t="s">
        <v>6480</v>
      </c>
      <c r="C3159" s="22" t="s">
        <v>30</v>
      </c>
      <c r="D3159" s="22" t="s">
        <v>31</v>
      </c>
      <c r="E3159" s="22"/>
      <c r="F3159" s="22" t="s">
        <v>401</v>
      </c>
      <c r="G3159" s="23" t="n">
        <v>45776</v>
      </c>
      <c r="H3159" s="22" t="s">
        <v>6800</v>
      </c>
      <c r="I3159" s="22"/>
      <c r="J3159" s="22" t="s">
        <v>34</v>
      </c>
      <c r="K3159" s="22" t="s">
        <v>35</v>
      </c>
      <c r="L3159" s="24" t="s">
        <v>6801</v>
      </c>
      <c r="M3159" s="17" t="str">
        <f aca="false">IF(COUNTIF(поверки!$H$6:$H$3175,поверки!$H3159)&gt;1,"Дубликат","")</f>
        <v/>
      </c>
      <c r="N3159" s="17" t="str">
        <f aca="false">IF(COUNTIF(поверки!$L$6:$L$3175,поверки!$L3159)&gt;1,"Дубликат","")</f>
        <v/>
      </c>
      <c r="O3159" s="18" t="n">
        <v>3154</v>
      </c>
      <c r="P3159" s="17" t="str">
        <f aca="false">CONCATENATE(TEXT(MONTH(поверки!$G3159),"00"),"/",TEXT(поверки!$O3159,"000"), "/",TEXT(YEAR(поверки!$G3159)-2000,"00"))</f>
        <v>04/3154/25</v>
      </c>
      <c r="Q3159" s="17" t="str">
        <f aca="false">VLOOKUP(поверки!$F3159,'соответстиви ОТ типу'!$K$4:$M$344,2,FALSE())</f>
        <v>Манометр</v>
      </c>
      <c r="R3159" s="17" t="s">
        <v>46</v>
      </c>
      <c r="S3159" s="17" t="s">
        <v>294</v>
      </c>
      <c r="T3159" s="17" t="n">
        <v>9</v>
      </c>
      <c r="U3159" s="19" t="n">
        <f aca="false">VLOOKUP(поверки!$T3159,'Акты п-п'!$C$5:$I$57,2,FALSE())</f>
        <v>45775</v>
      </c>
      <c r="V3159" s="19" t="n">
        <f aca="false">VLOOKUP(поверки!$T3159,'Акты п-п'!$C$5:$I$57,3,FALSE())</f>
        <v>45777</v>
      </c>
      <c r="W3159" s="17" t="str">
        <f aca="false">VLOOKUP(поверки!$T3159,'Акты п-п'!$C$5:$I$57,5,FALSE())</f>
        <v>Запевахин Т.Е.</v>
      </c>
      <c r="X3159" s="17" t="n">
        <f aca="false">поверки!$G3159-поверки!$U3159</f>
        <v>1</v>
      </c>
      <c r="Y3159" s="17" t="n">
        <f aca="false">поверки!$V3159-поверки!$G3159</f>
        <v>1</v>
      </c>
      <c r="Z3159" s="17" t="str">
        <f aca="false">CONCATENATE(поверки!$Q3159," ",поверки!$S3159," номер ",поверки!$H3159)</f>
        <v>Манометр МП3-УУ2 номер 06218</v>
      </c>
    </row>
    <row r="3160" customFormat="false" ht="17.9" hidden="true" customHeight="false" outlineLevel="0" collapsed="false">
      <c r="B3160" s="21" t="s">
        <v>6480</v>
      </c>
      <c r="C3160" s="22" t="s">
        <v>30</v>
      </c>
      <c r="D3160" s="22" t="s">
        <v>31</v>
      </c>
      <c r="E3160" s="22"/>
      <c r="F3160" s="22" t="s">
        <v>323</v>
      </c>
      <c r="G3160" s="23" t="n">
        <v>45776</v>
      </c>
      <c r="H3160" s="22" t="s">
        <v>6802</v>
      </c>
      <c r="I3160" s="22"/>
      <c r="J3160" s="22" t="s">
        <v>34</v>
      </c>
      <c r="K3160" s="22" t="s">
        <v>35</v>
      </c>
      <c r="L3160" s="24" t="s">
        <v>6803</v>
      </c>
      <c r="M3160" s="17" t="str">
        <f aca="false">IF(COUNTIF(поверки!$H$6:$H$3175,поверки!$H3160)&gt;1,"Дубликат","")</f>
        <v/>
      </c>
      <c r="N3160" s="17" t="str">
        <f aca="false">IF(COUNTIF(поверки!$L$6:$L$3175,поверки!$L3160)&gt;1,"Дубликат","")</f>
        <v/>
      </c>
      <c r="O3160" s="18" t="n">
        <v>3155</v>
      </c>
      <c r="P3160" s="17" t="str">
        <f aca="false">CONCATENATE(TEXT(MONTH(поверки!$G3160),"00"),"/",TEXT(поверки!$O3160,"000"), "/",TEXT(YEAR(поверки!$G3160)-2000,"00"))</f>
        <v>04/3155/25</v>
      </c>
      <c r="Q3160" s="17" t="str">
        <f aca="false">VLOOKUP(поверки!$F3160,'соответстиви ОТ типу'!$K$4:$M$344,2,FALSE())</f>
        <v>Манометр</v>
      </c>
      <c r="R3160" s="17" t="s">
        <v>46</v>
      </c>
      <c r="S3160" s="17" t="s">
        <v>763</v>
      </c>
      <c r="T3160" s="17" t="n">
        <v>9</v>
      </c>
      <c r="U3160" s="19" t="n">
        <f aca="false">VLOOKUP(поверки!$T3160,'Акты п-п'!$C$5:$I$57,2,FALSE())</f>
        <v>45775</v>
      </c>
      <c r="V3160" s="19" t="n">
        <f aca="false">VLOOKUP(поверки!$T3160,'Акты п-п'!$C$5:$I$57,3,FALSE())</f>
        <v>45777</v>
      </c>
      <c r="W3160" s="17" t="str">
        <f aca="false">VLOOKUP(поверки!$T3160,'Акты п-п'!$C$5:$I$57,5,FALSE())</f>
        <v>Запевахин Т.Е.</v>
      </c>
      <c r="X3160" s="17" t="n">
        <f aca="false">поверки!$G3160-поверки!$U3160</f>
        <v>1</v>
      </c>
      <c r="Y3160" s="17" t="n">
        <f aca="false">поверки!$V3160-поверки!$G3160</f>
        <v>1</v>
      </c>
      <c r="Z3160" s="17" t="str">
        <f aca="false">CONCATENATE(поверки!$Q3160," ",поверки!$S3160," номер ",поверки!$H3160)</f>
        <v>Манометр 232.50.160 номер 06274</v>
      </c>
    </row>
    <row r="3161" customFormat="false" ht="17.9" hidden="true" customHeight="false" outlineLevel="0" collapsed="false">
      <c r="B3161" s="21" t="s">
        <v>6480</v>
      </c>
      <c r="C3161" s="22" t="s">
        <v>30</v>
      </c>
      <c r="D3161" s="22" t="s">
        <v>31</v>
      </c>
      <c r="E3161" s="22"/>
      <c r="F3161" s="22" t="s">
        <v>323</v>
      </c>
      <c r="G3161" s="23" t="n">
        <v>45776</v>
      </c>
      <c r="H3161" s="22" t="s">
        <v>6804</v>
      </c>
      <c r="I3161" s="22"/>
      <c r="J3161" s="22" t="s">
        <v>34</v>
      </c>
      <c r="K3161" s="22" t="s">
        <v>35</v>
      </c>
      <c r="L3161" s="24" t="s">
        <v>6805</v>
      </c>
      <c r="M3161" s="17" t="str">
        <f aca="false">IF(COUNTIF(поверки!$H$6:$H$3175,поверки!$H3161)&gt;1,"Дубликат","")</f>
        <v/>
      </c>
      <c r="N3161" s="17" t="str">
        <f aca="false">IF(COUNTIF(поверки!$L$6:$L$3175,поверки!$L3161)&gt;1,"Дубликат","")</f>
        <v/>
      </c>
      <c r="O3161" s="18" t="n">
        <v>3156</v>
      </c>
      <c r="P3161" s="17" t="str">
        <f aca="false">CONCATENATE(TEXT(MONTH(поверки!$G3161),"00"),"/",TEXT(поверки!$O3161,"000"), "/",TEXT(YEAR(поверки!$G3161)-2000,"00"))</f>
        <v>04/3156/25</v>
      </c>
      <c r="Q3161" s="17" t="str">
        <f aca="false">VLOOKUP(поверки!$F3161,'соответстиви ОТ типу'!$K$4:$M$344,2,FALSE())</f>
        <v>Манометр</v>
      </c>
      <c r="R3161" s="17" t="s">
        <v>46</v>
      </c>
      <c r="S3161" s="17" t="s">
        <v>782</v>
      </c>
      <c r="T3161" s="17" t="n">
        <v>9</v>
      </c>
      <c r="U3161" s="19" t="n">
        <f aca="false">VLOOKUP(поверки!$T3161,'Акты п-п'!$C$5:$I$57,2,FALSE())</f>
        <v>45775</v>
      </c>
      <c r="V3161" s="19" t="n">
        <f aca="false">VLOOKUP(поверки!$T3161,'Акты п-п'!$C$5:$I$57,3,FALSE())</f>
        <v>45777</v>
      </c>
      <c r="W3161" s="17" t="str">
        <f aca="false">VLOOKUP(поверки!$T3161,'Акты п-п'!$C$5:$I$57,5,FALSE())</f>
        <v>Запевахин Т.Е.</v>
      </c>
      <c r="X3161" s="17" t="n">
        <f aca="false">поверки!$G3161-поверки!$U3161</f>
        <v>1</v>
      </c>
      <c r="Y3161" s="17" t="n">
        <f aca="false">поверки!$V3161-поверки!$G3161</f>
        <v>1</v>
      </c>
      <c r="Z3161" s="17" t="str">
        <f aca="false">CONCATENATE(поверки!$Q3161," ",поверки!$S3161," номер ",поверки!$H3161)</f>
        <v>Манометр 232.50.100 номер 06294</v>
      </c>
    </row>
    <row r="3162" customFormat="false" ht="17.9" hidden="true" customHeight="false" outlineLevel="0" collapsed="false">
      <c r="B3162" s="21" t="s">
        <v>6480</v>
      </c>
      <c r="C3162" s="22" t="s">
        <v>30</v>
      </c>
      <c r="D3162" s="22" t="s">
        <v>31</v>
      </c>
      <c r="E3162" s="22"/>
      <c r="F3162" s="22" t="s">
        <v>1958</v>
      </c>
      <c r="G3162" s="23" t="n">
        <v>45776</v>
      </c>
      <c r="H3162" s="22" t="s">
        <v>6806</v>
      </c>
      <c r="I3162" s="22"/>
      <c r="J3162" s="22" t="s">
        <v>34</v>
      </c>
      <c r="K3162" s="22" t="s">
        <v>35</v>
      </c>
      <c r="L3162" s="24" t="s">
        <v>6807</v>
      </c>
      <c r="M3162" s="17" t="str">
        <f aca="false">IF(COUNTIF(поверки!$H$6:$H$3175,поверки!$H3162)&gt;1,"Дубликат","")</f>
        <v/>
      </c>
      <c r="N3162" s="17" t="str">
        <f aca="false">IF(COUNTIF(поверки!$L$6:$L$3175,поверки!$L3162)&gt;1,"Дубликат","")</f>
        <v/>
      </c>
      <c r="O3162" s="18" t="n">
        <v>3157</v>
      </c>
      <c r="P3162" s="17" t="str">
        <f aca="false">CONCATENATE(TEXT(MONTH(поверки!$G3162),"00"),"/",TEXT(поверки!$O3162,"000"), "/",TEXT(YEAR(поверки!$G3162)-2000,"00"))</f>
        <v>04/3157/25</v>
      </c>
      <c r="Q3162" s="17" t="str">
        <f aca="false">VLOOKUP(поверки!$F3162,'соответстиви ОТ типу'!$K$4:$M$344,2,FALSE())</f>
        <v>Манометр</v>
      </c>
      <c r="R3162" s="17" t="s">
        <v>46</v>
      </c>
      <c r="S3162" s="17" t="s">
        <v>6808</v>
      </c>
      <c r="T3162" s="17" t="n">
        <v>9</v>
      </c>
      <c r="U3162" s="19" t="n">
        <f aca="false">VLOOKUP(поверки!$T3162,'Акты п-п'!$C$5:$I$57,2,FALSE())</f>
        <v>45775</v>
      </c>
      <c r="V3162" s="19" t="n">
        <f aca="false">VLOOKUP(поверки!$T3162,'Акты п-п'!$C$5:$I$57,3,FALSE())</f>
        <v>45777</v>
      </c>
      <c r="W3162" s="17" t="str">
        <f aca="false">VLOOKUP(поверки!$T3162,'Акты п-п'!$C$5:$I$57,5,FALSE())</f>
        <v>Запевахин Т.Е.</v>
      </c>
      <c r="X3162" s="17" t="n">
        <f aca="false">поверки!$G3162-поверки!$U3162</f>
        <v>1</v>
      </c>
      <c r="Y3162" s="17" t="n">
        <f aca="false">поверки!$V3162-поверки!$G3162</f>
        <v>1</v>
      </c>
      <c r="Z3162" s="17" t="str">
        <f aca="false">CONCATENATE(поверки!$Q3162," ",поверки!$S3162," номер ",поверки!$H3162)</f>
        <v>Манометр 733.51.100 номер 06295</v>
      </c>
    </row>
    <row r="3163" customFormat="false" ht="17.9" hidden="true" customHeight="false" outlineLevel="0" collapsed="false">
      <c r="B3163" s="21" t="s">
        <v>6480</v>
      </c>
      <c r="C3163" s="22" t="s">
        <v>30</v>
      </c>
      <c r="D3163" s="22" t="s">
        <v>31</v>
      </c>
      <c r="E3163" s="22"/>
      <c r="F3163" s="22" t="s">
        <v>1958</v>
      </c>
      <c r="G3163" s="23" t="n">
        <v>45776</v>
      </c>
      <c r="H3163" s="22" t="s">
        <v>6809</v>
      </c>
      <c r="I3163" s="22"/>
      <c r="J3163" s="22" t="s">
        <v>34</v>
      </c>
      <c r="K3163" s="22" t="s">
        <v>35</v>
      </c>
      <c r="L3163" s="24" t="s">
        <v>6810</v>
      </c>
      <c r="M3163" s="17" t="str">
        <f aca="false">IF(COUNTIF(поверки!$H$6:$H$3175,поверки!$H3163)&gt;1,"Дубликат","")</f>
        <v/>
      </c>
      <c r="N3163" s="17" t="str">
        <f aca="false">IF(COUNTIF(поверки!$L$6:$L$3175,поверки!$L3163)&gt;1,"Дубликат","")</f>
        <v/>
      </c>
      <c r="O3163" s="18" t="n">
        <v>3158</v>
      </c>
      <c r="P3163" s="17" t="str">
        <f aca="false">CONCATENATE(TEXT(MONTH(поверки!$G3163),"00"),"/",TEXT(поверки!$O3163,"000"), "/",TEXT(YEAR(поверки!$G3163)-2000,"00"))</f>
        <v>04/3158/25</v>
      </c>
      <c r="Q3163" s="17" t="str">
        <f aca="false">VLOOKUP(поверки!$F3163,'соответстиви ОТ типу'!$K$4:$M$344,2,FALSE())</f>
        <v>Манометр</v>
      </c>
      <c r="R3163" s="17" t="s">
        <v>46</v>
      </c>
      <c r="S3163" s="17" t="s">
        <v>6808</v>
      </c>
      <c r="T3163" s="17" t="n">
        <v>9</v>
      </c>
      <c r="U3163" s="19" t="n">
        <f aca="false">VLOOKUP(поверки!$T3163,'Акты п-п'!$C$5:$I$57,2,FALSE())</f>
        <v>45775</v>
      </c>
      <c r="V3163" s="19" t="n">
        <f aca="false">VLOOKUP(поверки!$T3163,'Акты п-п'!$C$5:$I$57,3,FALSE())</f>
        <v>45777</v>
      </c>
      <c r="W3163" s="17" t="str">
        <f aca="false">VLOOKUP(поверки!$T3163,'Акты п-п'!$C$5:$I$57,5,FALSE())</f>
        <v>Запевахин Т.Е.</v>
      </c>
      <c r="X3163" s="17" t="n">
        <f aca="false">поверки!$G3163-поверки!$U3163</f>
        <v>1</v>
      </c>
      <c r="Y3163" s="17" t="n">
        <f aca="false">поверки!$V3163-поверки!$G3163</f>
        <v>1</v>
      </c>
      <c r="Z3163" s="17" t="str">
        <f aca="false">CONCATENATE(поверки!$Q3163," ",поверки!$S3163," номер ",поверки!$H3163)</f>
        <v>Манометр 733.51.100 номер 06299</v>
      </c>
    </row>
    <row r="3164" customFormat="false" ht="17.9" hidden="true" customHeight="false" outlineLevel="0" collapsed="false">
      <c r="B3164" s="21" t="s">
        <v>6480</v>
      </c>
      <c r="C3164" s="22" t="s">
        <v>30</v>
      </c>
      <c r="D3164" s="22" t="s">
        <v>31</v>
      </c>
      <c r="E3164" s="22"/>
      <c r="F3164" s="22" t="s">
        <v>323</v>
      </c>
      <c r="G3164" s="23" t="n">
        <v>45776</v>
      </c>
      <c r="H3164" s="22" t="s">
        <v>6811</v>
      </c>
      <c r="I3164" s="22"/>
      <c r="J3164" s="22" t="s">
        <v>34</v>
      </c>
      <c r="K3164" s="22" t="s">
        <v>35</v>
      </c>
      <c r="L3164" s="24" t="s">
        <v>6812</v>
      </c>
      <c r="M3164" s="17" t="str">
        <f aca="false">IF(COUNTIF(поверки!$H$6:$H$3175,поверки!$H3164)&gt;1,"Дубликат","")</f>
        <v/>
      </c>
      <c r="N3164" s="17" t="str">
        <f aca="false">IF(COUNTIF(поверки!$L$6:$L$3175,поверки!$L3164)&gt;1,"Дубликат","")</f>
        <v/>
      </c>
      <c r="O3164" s="18" t="n">
        <v>3159</v>
      </c>
      <c r="P3164" s="17" t="str">
        <f aca="false">CONCATENATE(TEXT(MONTH(поверки!$G3164),"00"),"/",TEXT(поверки!$O3164,"000"), "/",TEXT(YEAR(поверки!$G3164)-2000,"00"))</f>
        <v>04/3159/25</v>
      </c>
      <c r="Q3164" s="17" t="str">
        <f aca="false">VLOOKUP(поверки!$F3164,'соответстиви ОТ типу'!$K$4:$M$344,2,FALSE())</f>
        <v>Манометр</v>
      </c>
      <c r="R3164" s="17" t="s">
        <v>46</v>
      </c>
      <c r="S3164" s="17" t="s">
        <v>782</v>
      </c>
      <c r="T3164" s="17" t="n">
        <v>9</v>
      </c>
      <c r="U3164" s="19" t="n">
        <f aca="false">VLOOKUP(поверки!$T3164,'Акты п-п'!$C$5:$I$57,2,FALSE())</f>
        <v>45775</v>
      </c>
      <c r="V3164" s="19" t="n">
        <f aca="false">VLOOKUP(поверки!$T3164,'Акты п-п'!$C$5:$I$57,3,FALSE())</f>
        <v>45777</v>
      </c>
      <c r="W3164" s="17" t="str">
        <f aca="false">VLOOKUP(поверки!$T3164,'Акты п-п'!$C$5:$I$57,5,FALSE())</f>
        <v>Запевахин Т.Е.</v>
      </c>
      <c r="X3164" s="17" t="n">
        <f aca="false">поверки!$G3164-поверки!$U3164</f>
        <v>1</v>
      </c>
      <c r="Y3164" s="17" t="n">
        <f aca="false">поверки!$V3164-поверки!$G3164</f>
        <v>1</v>
      </c>
      <c r="Z3164" s="17" t="str">
        <f aca="false">CONCATENATE(поверки!$Q3164," ",поверки!$S3164," номер ",поверки!$H3164)</f>
        <v>Манометр 232.50.100 номер 06439</v>
      </c>
    </row>
    <row r="3165" customFormat="false" ht="17.9" hidden="true" customHeight="false" outlineLevel="0" collapsed="false">
      <c r="B3165" s="21" t="s">
        <v>29</v>
      </c>
      <c r="C3165" s="22" t="s">
        <v>30</v>
      </c>
      <c r="D3165" s="22" t="s">
        <v>31</v>
      </c>
      <c r="E3165" s="22"/>
      <c r="F3165" s="22" t="s">
        <v>5303</v>
      </c>
      <c r="G3165" s="23" t="n">
        <v>45776</v>
      </c>
      <c r="H3165" s="22" t="s">
        <v>6813</v>
      </c>
      <c r="I3165" s="22"/>
      <c r="J3165" s="22" t="s">
        <v>34</v>
      </c>
      <c r="K3165" s="22" t="s">
        <v>35</v>
      </c>
      <c r="L3165" s="24" t="s">
        <v>6814</v>
      </c>
      <c r="M3165" s="17" t="str">
        <f aca="false">IF(COUNTIF(поверки!$H$6:$H$3175,поверки!$H3165)&gt;1,"Дубликат","")</f>
        <v/>
      </c>
      <c r="N3165" s="17" t="str">
        <f aca="false">IF(COUNTIF(поверки!$L$6:$L$3175,поверки!$L3165)&gt;1,"Дубликат","")</f>
        <v/>
      </c>
      <c r="O3165" s="18" t="n">
        <v>3160</v>
      </c>
      <c r="P3165" s="17" t="str">
        <f aca="false">CONCATENATE(TEXT(MONTH(поверки!$G3165),"00"),"/",TEXT(поверки!$O3165,"000"), "/",TEXT(YEAR(поверки!$G3165)-2000,"00"))</f>
        <v>04/3160/25</v>
      </c>
      <c r="Q3165" s="17" t="str">
        <f aca="false">VLOOKUP(поверки!$F3165,'соответстиви ОТ типу'!$K$4:$M$344,2,FALSE())</f>
        <v>Контроллер</v>
      </c>
      <c r="R3165" s="17" t="s">
        <v>4406</v>
      </c>
      <c r="S3165" s="17" t="s">
        <v>5306</v>
      </c>
      <c r="T3165" s="17" t="n">
        <v>9</v>
      </c>
      <c r="U3165" s="19" t="n">
        <f aca="false">VLOOKUP(поверки!$T3165,'Акты п-п'!$C$5:$I$57,2,FALSE())</f>
        <v>45775</v>
      </c>
      <c r="V3165" s="19" t="n">
        <f aca="false">VLOOKUP(поверки!$T3165,'Акты п-п'!$C$5:$I$57,3,FALSE())</f>
        <v>45777</v>
      </c>
      <c r="W3165" s="17" t="str">
        <f aca="false">VLOOKUP(поверки!$T3165,'Акты п-п'!$C$5:$I$57,5,FALSE())</f>
        <v>Запевахин Т.Е.</v>
      </c>
      <c r="X3165" s="17" t="n">
        <f aca="false">поверки!$G3165-поверки!$U3165</f>
        <v>1</v>
      </c>
      <c r="Y3165" s="17" t="n">
        <f aca="false">поверки!$V3165-поверки!$G3165</f>
        <v>1</v>
      </c>
      <c r="Z3165" s="17" t="str">
        <f aca="false">CONCATENATE(поверки!$Q3165," ",поверки!$S3165," номер ",поверки!$H3165)</f>
        <v>Контроллер ExperionPKS номер 208/13547 MSID/ESID ANTTYU08-EX11 | 0202752 MSID ANTTYU08-SM09</v>
      </c>
    </row>
    <row r="3166" customFormat="false" ht="17.9" hidden="true" customHeight="false" outlineLevel="0" collapsed="false">
      <c r="B3166" s="21" t="s">
        <v>6063</v>
      </c>
      <c r="C3166" s="22" t="s">
        <v>30</v>
      </c>
      <c r="D3166" s="22" t="s">
        <v>31</v>
      </c>
      <c r="E3166" s="22"/>
      <c r="F3166" s="22" t="s">
        <v>6595</v>
      </c>
      <c r="G3166" s="23" t="n">
        <v>45777</v>
      </c>
      <c r="H3166" s="22" t="s">
        <v>6815</v>
      </c>
      <c r="I3166" s="22"/>
      <c r="J3166" s="22" t="s">
        <v>34</v>
      </c>
      <c r="K3166" s="22" t="s">
        <v>35</v>
      </c>
      <c r="L3166" s="24" t="s">
        <v>6816</v>
      </c>
      <c r="M3166" s="17" t="str">
        <f aca="false">IF(COUNTIF(поверки!$H$6:$H$3175,поверки!$H3166)&gt;1,"Дубликат","")</f>
        <v/>
      </c>
      <c r="N3166" s="17" t="str">
        <f aca="false">IF(COUNTIF(поверки!$L$6:$L$3175,поверки!$L3166)&gt;1,"Дубликат","")</f>
        <v/>
      </c>
      <c r="O3166" s="18" t="n">
        <v>3161</v>
      </c>
      <c r="P3166" s="17" t="str">
        <f aca="false">CONCATENATE(TEXT(MONTH(поверки!$G3166),"00"),"/",TEXT(поверки!$O3166,"000"), "/",TEXT(YEAR(поверки!$G3166)-2000,"00"))</f>
        <v>04/3161/25</v>
      </c>
      <c r="Q3166" s="17" t="str">
        <f aca="false">VLOOKUP(поверки!$F3166,'соответстиви ОТ типу'!$K$4:$M$344,2,FALSE())</f>
        <v>Преобразователь давления</v>
      </c>
      <c r="R3166" s="17" t="s">
        <v>37</v>
      </c>
      <c r="S3166" s="17" t="s">
        <v>6600</v>
      </c>
      <c r="T3166" s="17" t="n">
        <v>9</v>
      </c>
      <c r="U3166" s="19" t="n">
        <f aca="false">VLOOKUP(поверки!$T3166,'Акты п-п'!$C$5:$I$57,2,FALSE())</f>
        <v>45775</v>
      </c>
      <c r="V3166" s="19" t="n">
        <f aca="false">VLOOKUP(поверки!$T3166,'Акты п-п'!$C$5:$I$57,3,FALSE())</f>
        <v>45777</v>
      </c>
      <c r="W3166" s="17" t="str">
        <f aca="false">VLOOKUP(поверки!$T3166,'Акты п-п'!$C$5:$I$57,5,FALSE())</f>
        <v>Запевахин Т.Е.</v>
      </c>
      <c r="X3166" s="17" t="n">
        <f aca="false">поверки!$G3166-поверки!$U3166</f>
        <v>2</v>
      </c>
      <c r="Y3166" s="17" t="n">
        <f aca="false">поверки!$V3166-поверки!$G3166</f>
        <v>0</v>
      </c>
      <c r="Z3166" s="17" t="str">
        <f aca="false">CONCATENATE(поверки!$Q3166," ",поверки!$S3166," номер ",поверки!$H3166)</f>
        <v>Преобразователь давления APR-2000 номер 10222924</v>
      </c>
    </row>
    <row r="3167" customFormat="false" ht="17.9" hidden="true" customHeight="false" outlineLevel="0" collapsed="false">
      <c r="B3167" s="21" t="s">
        <v>6063</v>
      </c>
      <c r="C3167" s="22" t="s">
        <v>30</v>
      </c>
      <c r="D3167" s="22" t="s">
        <v>31</v>
      </c>
      <c r="E3167" s="22"/>
      <c r="F3167" s="22" t="s">
        <v>6595</v>
      </c>
      <c r="G3167" s="23" t="n">
        <v>45777</v>
      </c>
      <c r="H3167" s="22" t="s">
        <v>6817</v>
      </c>
      <c r="I3167" s="22"/>
      <c r="J3167" s="22" t="s">
        <v>34</v>
      </c>
      <c r="K3167" s="22" t="s">
        <v>35</v>
      </c>
      <c r="L3167" s="24" t="s">
        <v>6818</v>
      </c>
      <c r="M3167" s="17" t="str">
        <f aca="false">IF(COUNTIF(поверки!$H$6:$H$3175,поверки!$H3167)&gt;1,"Дубликат","")</f>
        <v/>
      </c>
      <c r="N3167" s="17" t="str">
        <f aca="false">IF(COUNTIF(поверки!$L$6:$L$3175,поверки!$L3167)&gt;1,"Дубликат","")</f>
        <v/>
      </c>
      <c r="O3167" s="18" t="n">
        <v>3162</v>
      </c>
      <c r="P3167" s="17" t="str">
        <f aca="false">CONCATENATE(TEXT(MONTH(поверки!$G3167),"00"),"/",TEXT(поверки!$O3167,"000"), "/",TEXT(YEAR(поверки!$G3167)-2000,"00"))</f>
        <v>04/3162/25</v>
      </c>
      <c r="Q3167" s="17" t="str">
        <f aca="false">VLOOKUP(поверки!$F3167,'соответстиви ОТ типу'!$K$4:$M$344,2,FALSE())</f>
        <v>Преобразователь давления</v>
      </c>
      <c r="R3167" s="17" t="s">
        <v>42</v>
      </c>
      <c r="S3167" s="17" t="s">
        <v>6819</v>
      </c>
      <c r="T3167" s="17" t="n">
        <v>9</v>
      </c>
      <c r="U3167" s="19" t="n">
        <f aca="false">VLOOKUP(поверки!$T3167,'Акты п-п'!$C$5:$I$57,2,FALSE())</f>
        <v>45775</v>
      </c>
      <c r="V3167" s="19" t="n">
        <f aca="false">VLOOKUP(поверки!$T3167,'Акты п-п'!$C$5:$I$57,3,FALSE())</f>
        <v>45777</v>
      </c>
      <c r="W3167" s="17" t="str">
        <f aca="false">VLOOKUP(поверки!$T3167,'Акты п-п'!$C$5:$I$57,5,FALSE())</f>
        <v>Запевахин Т.Е.</v>
      </c>
      <c r="X3167" s="17" t="n">
        <f aca="false">поверки!$G3167-поверки!$U3167</f>
        <v>2</v>
      </c>
      <c r="Y3167" s="17" t="n">
        <f aca="false">поверки!$V3167-поверки!$G3167</f>
        <v>0</v>
      </c>
      <c r="Z3167" s="17" t="str">
        <f aca="false">CONCATENATE(поверки!$Q3167," ",поверки!$S3167," номер ",поверки!$H3167)</f>
        <v>Преобразователь давления APC-2000ALW номер 10222469</v>
      </c>
    </row>
    <row r="3168" customFormat="false" ht="17.9" hidden="true" customHeight="false" outlineLevel="0" collapsed="false">
      <c r="B3168" s="21" t="s">
        <v>6820</v>
      </c>
      <c r="C3168" s="22" t="s">
        <v>30</v>
      </c>
      <c r="D3168" s="22" t="s">
        <v>446</v>
      </c>
      <c r="E3168" s="22" t="s">
        <v>6821</v>
      </c>
      <c r="F3168" s="22" t="s">
        <v>2400</v>
      </c>
      <c r="G3168" s="23" t="n">
        <v>45777</v>
      </c>
      <c r="H3168" s="22" t="s">
        <v>6822</v>
      </c>
      <c r="I3168" s="22"/>
      <c r="J3168" s="22" t="s">
        <v>34</v>
      </c>
      <c r="K3168" s="22" t="s">
        <v>35</v>
      </c>
      <c r="L3168" s="24" t="s">
        <v>6823</v>
      </c>
      <c r="M3168" s="17" t="str">
        <f aca="false">IF(COUNTIF(поверки!$H$6:$H$3175,поверки!$H3168)&gt;1,"Дубликат","")</f>
        <v/>
      </c>
      <c r="N3168" s="17" t="str">
        <f aca="false">IF(COUNTIF(поверки!$L$6:$L$3175,поверки!$L3168)&gt;1,"Дубликат","")</f>
        <v/>
      </c>
      <c r="O3168" s="18" t="n">
        <v>3163</v>
      </c>
      <c r="P3168" s="17" t="str">
        <f aca="false">CONCATENATE(TEXT(MONTH(поверки!$G3168),"00"),"/",TEXT(поверки!$O3168,"000"), "/",TEXT(YEAR(поверки!$G3168)-2000,"00"))</f>
        <v>04/3163/25</v>
      </c>
      <c r="Q3168" s="17" t="str">
        <f aca="false">VLOOKUP(поверки!$F3168,'соответстиви ОТ типу'!$K$4:$M$344,2,FALSE())</f>
        <v>Газоанализатор</v>
      </c>
      <c r="R3168" s="17" t="s">
        <v>6824</v>
      </c>
      <c r="S3168" s="17" t="s">
        <v>6825</v>
      </c>
      <c r="T3168" s="17" t="n">
        <v>10</v>
      </c>
      <c r="U3168" s="19" t="n">
        <f aca="false">VLOOKUP(поверки!$T3168,'Акты п-п'!$C$5:$I$57,2,FALSE())</f>
        <v>45776</v>
      </c>
      <c r="V3168" s="19" t="n">
        <f aca="false">VLOOKUP(поверки!$T3168,'Акты п-п'!$C$5:$I$57,3,FALSE())</f>
        <v>45777</v>
      </c>
      <c r="W3168" s="17" t="str">
        <f aca="false">VLOOKUP(поверки!$T3168,'Акты п-п'!$C$5:$I$57,5,FALSE())</f>
        <v>Кадыков П.Ю.</v>
      </c>
      <c r="X3168" s="17" t="n">
        <f aca="false">поверки!$G3168-поверки!$U3168</f>
        <v>1</v>
      </c>
      <c r="Y3168" s="17" t="n">
        <f aca="false">поверки!$V3168-поверки!$G3168</f>
        <v>0</v>
      </c>
      <c r="Z3168" s="17" t="str">
        <f aca="false">CONCATENATE(поверки!$Q3168," ",поверки!$S3168," номер ",поверки!$H3168)</f>
        <v>Газоанализатор ТГА мод. PIRECL 21М номер 1411045</v>
      </c>
    </row>
    <row r="3169" customFormat="false" ht="17.9" hidden="true" customHeight="false" outlineLevel="0" collapsed="false">
      <c r="B3169" s="21" t="s">
        <v>6826</v>
      </c>
      <c r="C3169" s="22" t="s">
        <v>30</v>
      </c>
      <c r="D3169" s="22" t="s">
        <v>446</v>
      </c>
      <c r="E3169" s="22"/>
      <c r="F3169" s="22" t="s">
        <v>2400</v>
      </c>
      <c r="G3169" s="23" t="n">
        <v>45777</v>
      </c>
      <c r="H3169" s="22" t="s">
        <v>6827</v>
      </c>
      <c r="I3169" s="22"/>
      <c r="J3169" s="22" t="s">
        <v>34</v>
      </c>
      <c r="K3169" s="22" t="s">
        <v>35</v>
      </c>
      <c r="L3169" s="24" t="s">
        <v>6828</v>
      </c>
      <c r="M3169" s="17" t="str">
        <f aca="false">IF(COUNTIF(поверки!$H$6:$H$3175,поверки!$H3169)&gt;1,"Дубликат","")</f>
        <v/>
      </c>
      <c r="N3169" s="17" t="str">
        <f aca="false">IF(COUNTIF(поверки!$L$6:$L$3175,поверки!$L3169)&gt;1,"Дубликат","")</f>
        <v/>
      </c>
      <c r="O3169" s="18" t="n">
        <v>3164</v>
      </c>
      <c r="P3169" s="17" t="str">
        <f aca="false">CONCATENATE(TEXT(MONTH(поверки!$G3169),"00"),"/",TEXT(поверки!$O3169,"000"), "/",TEXT(YEAR(поверки!$G3169)-2000,"00"))</f>
        <v>04/3164/25</v>
      </c>
      <c r="Q3169" s="17" t="str">
        <f aca="false">VLOOKUP(поверки!$F3169,'соответстиви ОТ типу'!$K$4:$M$344,2,FALSE())</f>
        <v>Газоанализатор</v>
      </c>
      <c r="R3169" s="17" t="s">
        <v>6824</v>
      </c>
      <c r="S3169" s="17" t="s">
        <v>6825</v>
      </c>
      <c r="T3169" s="17" t="n">
        <v>10</v>
      </c>
      <c r="U3169" s="19" t="n">
        <f aca="false">VLOOKUP(поверки!$T3169,'Акты п-п'!$C$5:$I$57,2,FALSE())</f>
        <v>45776</v>
      </c>
      <c r="V3169" s="19" t="n">
        <f aca="false">VLOOKUP(поверки!$T3169,'Акты п-п'!$C$5:$I$57,3,FALSE())</f>
        <v>45777</v>
      </c>
      <c r="W3169" s="17" t="str">
        <f aca="false">VLOOKUP(поверки!$T3169,'Акты п-п'!$C$5:$I$57,5,FALSE())</f>
        <v>Кадыков П.Ю.</v>
      </c>
      <c r="X3169" s="17" t="n">
        <f aca="false">поверки!$G3169-поверки!$U3169</f>
        <v>1</v>
      </c>
      <c r="Y3169" s="17" t="n">
        <f aca="false">поверки!$V3169-поверки!$G3169</f>
        <v>0</v>
      </c>
      <c r="Z3169" s="17" t="str">
        <f aca="false">CONCATENATE(поверки!$Q3169," ",поверки!$S3169," номер ",поверки!$H3169)</f>
        <v>Газоанализатор ТГА мод. PIRECL 21М номер 1411040</v>
      </c>
    </row>
    <row r="3170" customFormat="false" ht="17.9" hidden="true" customHeight="false" outlineLevel="0" collapsed="false">
      <c r="B3170" s="21" t="s">
        <v>6826</v>
      </c>
      <c r="C3170" s="22" t="s">
        <v>30</v>
      </c>
      <c r="D3170" s="22" t="s">
        <v>446</v>
      </c>
      <c r="E3170" s="22"/>
      <c r="F3170" s="22" t="s">
        <v>2400</v>
      </c>
      <c r="G3170" s="23" t="n">
        <v>45777</v>
      </c>
      <c r="H3170" s="22" t="s">
        <v>6829</v>
      </c>
      <c r="I3170" s="22"/>
      <c r="J3170" s="22" t="s">
        <v>34</v>
      </c>
      <c r="K3170" s="22" t="s">
        <v>35</v>
      </c>
      <c r="L3170" s="24" t="s">
        <v>6830</v>
      </c>
      <c r="M3170" s="17" t="str">
        <f aca="false">IF(COUNTIF(поверки!$H$6:$H$3175,поверки!$H3170)&gt;1,"Дубликат","")</f>
        <v/>
      </c>
      <c r="N3170" s="17" t="str">
        <f aca="false">IF(COUNTIF(поверки!$L$6:$L$3175,поверки!$L3170)&gt;1,"Дубликат","")</f>
        <v/>
      </c>
      <c r="O3170" s="18" t="n">
        <v>3165</v>
      </c>
      <c r="P3170" s="17" t="str">
        <f aca="false">CONCATENATE(TEXT(MONTH(поверки!$G3170),"00"),"/",TEXT(поверки!$O3170,"000"), "/",TEXT(YEAR(поверки!$G3170)-2000,"00"))</f>
        <v>04/3165/25</v>
      </c>
      <c r="Q3170" s="17" t="str">
        <f aca="false">VLOOKUP(поверки!$F3170,'соответстиви ОТ типу'!$K$4:$M$344,2,FALSE())</f>
        <v>Газоанализатор</v>
      </c>
      <c r="R3170" s="17" t="s">
        <v>6824</v>
      </c>
      <c r="S3170" s="17" t="s">
        <v>6825</v>
      </c>
      <c r="T3170" s="17" t="n">
        <v>10</v>
      </c>
      <c r="U3170" s="19" t="n">
        <f aca="false">VLOOKUP(поверки!$T3170,'Акты п-п'!$C$5:$I$57,2,FALSE())</f>
        <v>45776</v>
      </c>
      <c r="V3170" s="19" t="n">
        <f aca="false">VLOOKUP(поверки!$T3170,'Акты п-п'!$C$5:$I$57,3,FALSE())</f>
        <v>45777</v>
      </c>
      <c r="W3170" s="17" t="str">
        <f aca="false">VLOOKUP(поверки!$T3170,'Акты п-п'!$C$5:$I$57,5,FALSE())</f>
        <v>Кадыков П.Ю.</v>
      </c>
      <c r="X3170" s="17" t="n">
        <f aca="false">поверки!$G3170-поверки!$U3170</f>
        <v>1</v>
      </c>
      <c r="Y3170" s="17" t="n">
        <f aca="false">поверки!$V3170-поверки!$G3170</f>
        <v>0</v>
      </c>
      <c r="Z3170" s="17" t="str">
        <f aca="false">CONCATENATE(поверки!$Q3170," ",поверки!$S3170," номер ",поверки!$H3170)</f>
        <v>Газоанализатор ТГА мод. PIRECL 21М номер 1411048</v>
      </c>
    </row>
    <row r="3171" customFormat="false" ht="17.9" hidden="true" customHeight="false" outlineLevel="0" collapsed="false">
      <c r="B3171" s="21" t="s">
        <v>6826</v>
      </c>
      <c r="C3171" s="22" t="s">
        <v>30</v>
      </c>
      <c r="D3171" s="22" t="s">
        <v>446</v>
      </c>
      <c r="E3171" s="22"/>
      <c r="F3171" s="22" t="s">
        <v>2400</v>
      </c>
      <c r="G3171" s="23" t="n">
        <v>45777</v>
      </c>
      <c r="H3171" s="22" t="s">
        <v>6831</v>
      </c>
      <c r="I3171" s="22"/>
      <c r="J3171" s="22" t="s">
        <v>34</v>
      </c>
      <c r="K3171" s="22" t="s">
        <v>35</v>
      </c>
      <c r="L3171" s="24" t="s">
        <v>6832</v>
      </c>
      <c r="M3171" s="17" t="str">
        <f aca="false">IF(COUNTIF(поверки!$H$6:$H$3175,поверки!$H3171)&gt;1,"Дубликат","")</f>
        <v/>
      </c>
      <c r="N3171" s="17" t="str">
        <f aca="false">IF(COUNTIF(поверки!$L$6:$L$3175,поверки!$L3171)&gt;1,"Дубликат","")</f>
        <v/>
      </c>
      <c r="O3171" s="18" t="n">
        <v>3166</v>
      </c>
      <c r="P3171" s="17" t="str">
        <f aca="false">CONCATENATE(TEXT(MONTH(поверки!$G3171),"00"),"/",TEXT(поверки!$O3171,"000"), "/",TEXT(YEAR(поверки!$G3171)-2000,"00"))</f>
        <v>04/3166/25</v>
      </c>
      <c r="Q3171" s="17" t="str">
        <f aca="false">VLOOKUP(поверки!$F3171,'соответстиви ОТ типу'!$K$4:$M$344,2,FALSE())</f>
        <v>Газоанализатор</v>
      </c>
      <c r="R3171" s="17" t="s">
        <v>6824</v>
      </c>
      <c r="S3171" s="17" t="s">
        <v>6825</v>
      </c>
      <c r="T3171" s="17" t="n">
        <v>10</v>
      </c>
      <c r="U3171" s="19" t="n">
        <f aca="false">VLOOKUP(поверки!$T3171,'Акты п-п'!$C$5:$I$57,2,FALSE())</f>
        <v>45776</v>
      </c>
      <c r="V3171" s="19" t="n">
        <f aca="false">VLOOKUP(поверки!$T3171,'Акты п-п'!$C$5:$I$57,3,FALSE())</f>
        <v>45777</v>
      </c>
      <c r="W3171" s="17" t="str">
        <f aca="false">VLOOKUP(поверки!$T3171,'Акты п-п'!$C$5:$I$57,5,FALSE())</f>
        <v>Кадыков П.Ю.</v>
      </c>
      <c r="X3171" s="17" t="n">
        <f aca="false">поверки!$G3171-поверки!$U3171</f>
        <v>1</v>
      </c>
      <c r="Y3171" s="17" t="n">
        <f aca="false">поверки!$V3171-поверки!$G3171</f>
        <v>0</v>
      </c>
      <c r="Z3171" s="17" t="str">
        <f aca="false">CONCATENATE(поверки!$Q3171," ",поверки!$S3171," номер ",поверки!$H3171)</f>
        <v>Газоанализатор ТГА мод. PIRECL 21М номер 1507066</v>
      </c>
    </row>
    <row r="3172" customFormat="false" ht="17.9" hidden="true" customHeight="false" outlineLevel="0" collapsed="false">
      <c r="B3172" s="21" t="s">
        <v>6826</v>
      </c>
      <c r="C3172" s="22" t="s">
        <v>30</v>
      </c>
      <c r="D3172" s="22" t="s">
        <v>446</v>
      </c>
      <c r="E3172" s="22"/>
      <c r="F3172" s="22" t="s">
        <v>2400</v>
      </c>
      <c r="G3172" s="23" t="n">
        <v>45777</v>
      </c>
      <c r="H3172" s="22" t="s">
        <v>6833</v>
      </c>
      <c r="I3172" s="22"/>
      <c r="J3172" s="22" t="s">
        <v>34</v>
      </c>
      <c r="K3172" s="22" t="s">
        <v>35</v>
      </c>
      <c r="L3172" s="24" t="s">
        <v>6834</v>
      </c>
      <c r="M3172" s="17" t="str">
        <f aca="false">IF(COUNTIF(поверки!$H$6:$H$3175,поверки!$H3172)&gt;1,"Дубликат","")</f>
        <v/>
      </c>
      <c r="N3172" s="17" t="str">
        <f aca="false">IF(COUNTIF(поверки!$L$6:$L$3175,поверки!$L3172)&gt;1,"Дубликат","")</f>
        <v/>
      </c>
      <c r="O3172" s="18" t="n">
        <v>3167</v>
      </c>
      <c r="P3172" s="17" t="str">
        <f aca="false">CONCATENATE(TEXT(MONTH(поверки!$G3172),"00"),"/",TEXT(поверки!$O3172,"000"), "/",TEXT(YEAR(поверки!$G3172)-2000,"00"))</f>
        <v>04/3167/25</v>
      </c>
      <c r="Q3172" s="17" t="str">
        <f aca="false">VLOOKUP(поверки!$F3172,'соответстиви ОТ типу'!$K$4:$M$344,2,FALSE())</f>
        <v>Газоанализатор</v>
      </c>
      <c r="R3172" s="17" t="s">
        <v>6824</v>
      </c>
      <c r="S3172" s="17" t="s">
        <v>6825</v>
      </c>
      <c r="T3172" s="17" t="n">
        <v>10</v>
      </c>
      <c r="U3172" s="19" t="n">
        <f aca="false">VLOOKUP(поверки!$T3172,'Акты п-п'!$C$5:$I$57,2,FALSE())</f>
        <v>45776</v>
      </c>
      <c r="V3172" s="19" t="n">
        <f aca="false">VLOOKUP(поверки!$T3172,'Акты п-п'!$C$5:$I$57,3,FALSE())</f>
        <v>45777</v>
      </c>
      <c r="W3172" s="17" t="str">
        <f aca="false">VLOOKUP(поверки!$T3172,'Акты п-п'!$C$5:$I$57,5,FALSE())</f>
        <v>Кадыков П.Ю.</v>
      </c>
      <c r="X3172" s="17" t="n">
        <f aca="false">поверки!$G3172-поверки!$U3172</f>
        <v>1</v>
      </c>
      <c r="Y3172" s="17" t="n">
        <f aca="false">поверки!$V3172-поверки!$G3172</f>
        <v>0</v>
      </c>
      <c r="Z3172" s="17" t="str">
        <f aca="false">CONCATENATE(поверки!$Q3172," ",поверки!$S3172," номер ",поверки!$H3172)</f>
        <v>Газоанализатор ТГА мод. PIRECL 21М номер 1507089</v>
      </c>
    </row>
    <row r="3173" customFormat="false" ht="17.9" hidden="true" customHeight="false" outlineLevel="0" collapsed="false">
      <c r="B3173" s="21" t="s">
        <v>6826</v>
      </c>
      <c r="C3173" s="22" t="s">
        <v>30</v>
      </c>
      <c r="D3173" s="22" t="s">
        <v>446</v>
      </c>
      <c r="E3173" s="22"/>
      <c r="F3173" s="22" t="s">
        <v>2400</v>
      </c>
      <c r="G3173" s="23" t="n">
        <v>45777</v>
      </c>
      <c r="H3173" s="22" t="s">
        <v>6835</v>
      </c>
      <c r="I3173" s="22"/>
      <c r="J3173" s="22" t="s">
        <v>34</v>
      </c>
      <c r="K3173" s="22" t="s">
        <v>35</v>
      </c>
      <c r="L3173" s="24" t="s">
        <v>6836</v>
      </c>
      <c r="M3173" s="17" t="str">
        <f aca="false">IF(COUNTIF(поверки!$H$6:$H$3175,поверки!$H3173)&gt;1,"Дубликат","")</f>
        <v/>
      </c>
      <c r="N3173" s="17" t="str">
        <f aca="false">IF(COUNTIF(поверки!$L$6:$L$3175,поверки!$L3173)&gt;1,"Дубликат","")</f>
        <v/>
      </c>
      <c r="O3173" s="18" t="n">
        <v>3168</v>
      </c>
      <c r="P3173" s="17" t="str">
        <f aca="false">CONCATENATE(TEXT(MONTH(поверки!$G3173),"00"),"/",TEXT(поверки!$O3173,"000"), "/",TEXT(YEAR(поверки!$G3173)-2000,"00"))</f>
        <v>04/3168/25</v>
      </c>
      <c r="Q3173" s="17" t="str">
        <f aca="false">VLOOKUP(поверки!$F3173,'соответстиви ОТ типу'!$K$4:$M$344,2,FALSE())</f>
        <v>Газоанализатор</v>
      </c>
      <c r="R3173" s="17" t="s">
        <v>6824</v>
      </c>
      <c r="S3173" s="17" t="s">
        <v>6825</v>
      </c>
      <c r="T3173" s="17" t="n">
        <v>10</v>
      </c>
      <c r="U3173" s="19" t="n">
        <f aca="false">VLOOKUP(поверки!$T3173,'Акты п-п'!$C$5:$I$57,2,FALSE())</f>
        <v>45776</v>
      </c>
      <c r="V3173" s="19" t="n">
        <f aca="false">VLOOKUP(поверки!$T3173,'Акты п-п'!$C$5:$I$57,3,FALSE())</f>
        <v>45777</v>
      </c>
      <c r="W3173" s="17" t="str">
        <f aca="false">VLOOKUP(поверки!$T3173,'Акты п-п'!$C$5:$I$57,5,FALSE())</f>
        <v>Кадыков П.Ю.</v>
      </c>
      <c r="X3173" s="17" t="n">
        <f aca="false">поверки!$G3173-поверки!$U3173</f>
        <v>1</v>
      </c>
      <c r="Y3173" s="17" t="n">
        <f aca="false">поверки!$V3173-поверки!$G3173</f>
        <v>0</v>
      </c>
      <c r="Z3173" s="17" t="str">
        <f aca="false">CONCATENATE(поверки!$Q3173," ",поверки!$S3173," номер ",поверки!$H3173)</f>
        <v>Газоанализатор ТГА мод. PIRECL 21М номер 1507090</v>
      </c>
    </row>
    <row r="3174" customFormat="false" ht="17.9" hidden="true" customHeight="false" outlineLevel="0" collapsed="false">
      <c r="B3174" s="21" t="s">
        <v>6826</v>
      </c>
      <c r="C3174" s="22" t="s">
        <v>30</v>
      </c>
      <c r="D3174" s="22" t="s">
        <v>446</v>
      </c>
      <c r="E3174" s="22"/>
      <c r="F3174" s="22" t="s">
        <v>2400</v>
      </c>
      <c r="G3174" s="23" t="n">
        <v>45777</v>
      </c>
      <c r="H3174" s="22" t="s">
        <v>6837</v>
      </c>
      <c r="I3174" s="22"/>
      <c r="J3174" s="22" t="s">
        <v>34</v>
      </c>
      <c r="K3174" s="22" t="s">
        <v>35</v>
      </c>
      <c r="L3174" s="24" t="s">
        <v>6838</v>
      </c>
      <c r="M3174" s="17" t="str">
        <f aca="false">IF(COUNTIF(поверки!$H$6:$H$3175,поверки!$H3174)&gt;1,"Дубликат","")</f>
        <v/>
      </c>
      <c r="N3174" s="17" t="str">
        <f aca="false">IF(COUNTIF(поверки!$L$6:$L$3175,поверки!$L3174)&gt;1,"Дубликат","")</f>
        <v/>
      </c>
      <c r="O3174" s="18" t="n">
        <v>3169</v>
      </c>
      <c r="P3174" s="17" t="str">
        <f aca="false">CONCATENATE(TEXT(MONTH(поверки!$G3174),"00"),"/",TEXT(поверки!$O3174,"000"), "/",TEXT(YEAR(поверки!$G3174)-2000,"00"))</f>
        <v>04/3169/25</v>
      </c>
      <c r="Q3174" s="17" t="str">
        <f aca="false">VLOOKUP(поверки!$F3174,'соответстиви ОТ типу'!$K$4:$M$344,2,FALSE())</f>
        <v>Газоанализатор</v>
      </c>
      <c r="R3174" s="17" t="s">
        <v>6824</v>
      </c>
      <c r="S3174" s="17" t="s">
        <v>6825</v>
      </c>
      <c r="T3174" s="17" t="n">
        <v>10</v>
      </c>
      <c r="U3174" s="19" t="n">
        <f aca="false">VLOOKUP(поверки!$T3174,'Акты п-п'!$C$5:$I$57,2,FALSE())</f>
        <v>45776</v>
      </c>
      <c r="V3174" s="19" t="n">
        <f aca="false">VLOOKUP(поверки!$T3174,'Акты п-п'!$C$5:$I$57,3,FALSE())</f>
        <v>45777</v>
      </c>
      <c r="W3174" s="17" t="str">
        <f aca="false">VLOOKUP(поверки!$T3174,'Акты п-п'!$C$5:$I$57,5,FALSE())</f>
        <v>Кадыков П.Ю.</v>
      </c>
      <c r="X3174" s="17" t="n">
        <f aca="false">поверки!$G3174-поверки!$U3174</f>
        <v>1</v>
      </c>
      <c r="Y3174" s="17" t="n">
        <f aca="false">поверки!$V3174-поверки!$G3174</f>
        <v>0</v>
      </c>
      <c r="Z3174" s="17" t="str">
        <f aca="false">CONCATENATE(поверки!$Q3174," ",поверки!$S3174," номер ",поверки!$H3174)</f>
        <v>Газоанализатор ТГА мод. PIRECL 21М номер 1507100</v>
      </c>
    </row>
    <row r="3175" customFormat="false" ht="17.9" hidden="true" customHeight="false" outlineLevel="0" collapsed="false">
      <c r="B3175" s="21" t="s">
        <v>6839</v>
      </c>
      <c r="C3175" s="22" t="s">
        <v>30</v>
      </c>
      <c r="D3175" s="22" t="s">
        <v>31</v>
      </c>
      <c r="E3175" s="22" t="s">
        <v>6840</v>
      </c>
      <c r="F3175" s="22" t="s">
        <v>6841</v>
      </c>
      <c r="G3175" s="23" t="n">
        <v>45777</v>
      </c>
      <c r="H3175" s="22" t="s">
        <v>6842</v>
      </c>
      <c r="I3175" s="22"/>
      <c r="J3175" s="22" t="s">
        <v>34</v>
      </c>
      <c r="K3175" s="22" t="s">
        <v>35</v>
      </c>
      <c r="L3175" s="24" t="s">
        <v>6843</v>
      </c>
      <c r="M3175" s="17" t="str">
        <f aca="false">IF(COUNTIF(поверки!$H$6:$H$3175,поверки!$H3175)&gt;1,"Дубликат","")</f>
        <v/>
      </c>
      <c r="N3175" s="17" t="str">
        <f aca="false">IF(COUNTIF(поверки!$L$6:$L$3175,поверки!$L3175)&gt;1,"Дубликат","")</f>
        <v/>
      </c>
      <c r="O3175" s="18" t="n">
        <v>3170</v>
      </c>
      <c r="P3175" s="17" t="str">
        <f aca="false">CONCATENATE(TEXT(MONTH(поверки!$G3175),"00"),"/",TEXT(поверки!$O3175,"000"), "/",TEXT(YEAR(поверки!$G3175)-2000,"00"))</f>
        <v>04/3170/25</v>
      </c>
      <c r="Q3175" s="17" t="str">
        <f aca="false">VLOOKUP(поверки!$F3175,'соответстиви ОТ типу'!$K$4:$M$344,2,FALSE())</f>
        <v>Контроллер</v>
      </c>
      <c r="R3175" s="17" t="s">
        <v>37</v>
      </c>
      <c r="S3175" s="17" t="s">
        <v>6844</v>
      </c>
      <c r="T3175" s="17" t="n">
        <v>9</v>
      </c>
      <c r="U3175" s="19" t="n">
        <f aca="false">VLOOKUP(поверки!$T3175,'Акты п-п'!$C$5:$I$57,2,FALSE())</f>
        <v>45775</v>
      </c>
      <c r="V3175" s="19" t="n">
        <f aca="false">VLOOKUP(поверки!$T3175,'Акты п-п'!$C$5:$I$57,3,FALSE())</f>
        <v>45777</v>
      </c>
      <c r="W3175" s="17" t="str">
        <f aca="false">VLOOKUP(поверки!$T3175,'Акты п-п'!$C$5:$I$57,5,FALSE())</f>
        <v>Запевахин Т.Е.</v>
      </c>
      <c r="X3175" s="17" t="n">
        <f aca="false">поверки!$G3175-поверки!$U3175</f>
        <v>2</v>
      </c>
      <c r="Y3175" s="17" t="n">
        <f aca="false">поверки!$V3175-поверки!$G3175</f>
        <v>0</v>
      </c>
      <c r="Z3175" s="17" t="str">
        <f aca="false">CONCATENATE(поверки!$Q3175," ",поверки!$S3175," номер ",поверки!$H3175)</f>
        <v>Контроллер Modicon TSX Quantum номер 208/KCA/TSX</v>
      </c>
    </row>
  </sheetData>
  <mergeCells count="2">
    <mergeCell ref="B3:M3"/>
    <mergeCell ref="B4:M4"/>
  </mergeCells>
  <conditionalFormatting sqref="H5:H3175">
    <cfRule type="duplicateValues" priority="2" aboveAverage="0" equalAverage="0" bottom="0" percent="0" rank="0" text="" dxfId="11"/>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4:L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5" activeCellId="0" sqref="G15"/>
    </sheetView>
  </sheetViews>
  <sheetFormatPr defaultColWidth="8.55078125" defaultRowHeight="15" customHeight="true" zeroHeight="false" outlineLevelRow="0" outlineLevelCol="0"/>
  <cols>
    <col collapsed="false" customWidth="true" hidden="false" outlineLevel="0" max="3" min="3" style="1" width="9"/>
    <col collapsed="false" customWidth="true" hidden="false" outlineLevel="0" max="4" min="4" style="1" width="15"/>
    <col collapsed="false" customWidth="true" hidden="false" outlineLevel="0" max="5" min="5" style="1" width="13.9"/>
    <col collapsed="false" customWidth="true" hidden="false" outlineLevel="0" max="6" min="6" style="1" width="26.7"/>
    <col collapsed="false" customWidth="true" hidden="false" outlineLevel="0" max="7" min="7" style="1" width="14.6"/>
    <col collapsed="false" customWidth="true" hidden="false" outlineLevel="0" max="8" min="8" style="1" width="10.4"/>
    <col collapsed="false" customWidth="true" hidden="false" outlineLevel="0" max="9" min="9" style="1" width="25.7"/>
  </cols>
  <sheetData>
    <row r="4" customFormat="false" ht="15" hidden="false" customHeight="false" outlineLevel="0" collapsed="false">
      <c r="C4" s="6" t="s">
        <v>22</v>
      </c>
      <c r="D4" s="6" t="s">
        <v>23</v>
      </c>
      <c r="E4" s="6" t="s">
        <v>24</v>
      </c>
      <c r="F4" s="6" t="s">
        <v>6845</v>
      </c>
      <c r="G4" s="6" t="s">
        <v>20</v>
      </c>
      <c r="H4" s="6" t="s">
        <v>6846</v>
      </c>
      <c r="I4" s="6" t="s">
        <v>6847</v>
      </c>
    </row>
    <row r="5" customFormat="false" ht="15" hidden="false" customHeight="false" outlineLevel="0" collapsed="false">
      <c r="C5" s="25" t="n">
        <v>1</v>
      </c>
      <c r="D5" s="26" t="n">
        <v>45748</v>
      </c>
      <c r="E5" s="26" t="n">
        <v>45751</v>
      </c>
      <c r="F5" s="6" t="s">
        <v>31</v>
      </c>
      <c r="G5" s="6" t="s">
        <v>42</v>
      </c>
      <c r="H5" s="6" t="n">
        <f aca="false">'Акты п-п'!$E5-'Акты п-п'!$D5</f>
        <v>3</v>
      </c>
      <c r="I5" s="6" t="s">
        <v>6848</v>
      </c>
    </row>
    <row r="6" customFormat="false" ht="15" hidden="false" customHeight="false" outlineLevel="0" collapsed="false">
      <c r="C6" s="25" t="n">
        <v>2</v>
      </c>
      <c r="D6" s="26" t="n">
        <v>45748</v>
      </c>
      <c r="E6" s="26" t="n">
        <v>45754</v>
      </c>
      <c r="F6" s="6" t="s">
        <v>446</v>
      </c>
      <c r="G6" s="6" t="s">
        <v>52</v>
      </c>
      <c r="H6" s="6" t="n">
        <f aca="false">'Акты п-п'!$E6-'Акты п-п'!$D6</f>
        <v>6</v>
      </c>
      <c r="I6" s="6" t="s">
        <v>6849</v>
      </c>
    </row>
    <row r="7" customFormat="false" ht="15" hidden="false" customHeight="false" outlineLevel="0" collapsed="false">
      <c r="C7" s="25" t="n">
        <v>3</v>
      </c>
      <c r="D7" s="26" t="n">
        <v>45754</v>
      </c>
      <c r="E7" s="26" t="n">
        <v>45758</v>
      </c>
      <c r="F7" s="6" t="s">
        <v>31</v>
      </c>
      <c r="G7" s="6" t="s">
        <v>46</v>
      </c>
      <c r="H7" s="6" t="n">
        <f aca="false">'Акты п-п'!$E7-'Акты п-п'!$D7</f>
        <v>4</v>
      </c>
      <c r="I7" s="6" t="s">
        <v>6848</v>
      </c>
    </row>
    <row r="8" customFormat="false" ht="15" hidden="false" customHeight="false" outlineLevel="0" collapsed="false">
      <c r="C8" s="25" t="n">
        <v>4</v>
      </c>
      <c r="D8" s="26" t="n">
        <v>45755</v>
      </c>
      <c r="E8" s="26" t="n">
        <v>45757</v>
      </c>
      <c r="F8" s="6" t="s">
        <v>446</v>
      </c>
      <c r="G8" s="6" t="s">
        <v>52</v>
      </c>
      <c r="H8" s="6" t="n">
        <f aca="false">'Акты п-п'!$E8-'Акты п-п'!$D8</f>
        <v>2</v>
      </c>
      <c r="I8" s="6" t="s">
        <v>6849</v>
      </c>
    </row>
    <row r="9" customFormat="false" ht="15" hidden="false" customHeight="false" outlineLevel="0" collapsed="false">
      <c r="C9" s="25" t="n">
        <v>5</v>
      </c>
      <c r="D9" s="26" t="n">
        <v>45761</v>
      </c>
      <c r="E9" s="26" t="n">
        <v>45765</v>
      </c>
      <c r="F9" s="6" t="s">
        <v>31</v>
      </c>
      <c r="G9" s="6" t="s">
        <v>37</v>
      </c>
      <c r="H9" s="6" t="n">
        <f aca="false">'Акты п-п'!$E9-'Акты п-п'!$D9</f>
        <v>4</v>
      </c>
      <c r="I9" s="6" t="s">
        <v>6848</v>
      </c>
    </row>
    <row r="10" customFormat="false" ht="15" hidden="false" customHeight="false" outlineLevel="0" collapsed="false">
      <c r="C10" s="25" t="n">
        <v>6</v>
      </c>
      <c r="D10" s="26" t="n">
        <v>45759</v>
      </c>
      <c r="E10" s="26" t="n">
        <v>45761</v>
      </c>
      <c r="F10" s="6" t="s">
        <v>446</v>
      </c>
      <c r="G10" s="6" t="s">
        <v>52</v>
      </c>
      <c r="H10" s="6" t="n">
        <f aca="false">'Акты п-п'!$E10-'Акты п-п'!$D10</f>
        <v>2</v>
      </c>
      <c r="I10" s="6" t="s">
        <v>6849</v>
      </c>
    </row>
    <row r="11" customFormat="false" ht="15" hidden="false" customHeight="false" outlineLevel="0" collapsed="false">
      <c r="C11" s="25" t="n">
        <v>7</v>
      </c>
      <c r="D11" s="26" t="n">
        <v>45768</v>
      </c>
      <c r="E11" s="26" t="n">
        <v>45772</v>
      </c>
      <c r="F11" s="6" t="s">
        <v>31</v>
      </c>
      <c r="G11" s="6" t="s">
        <v>37</v>
      </c>
      <c r="H11" s="6" t="n">
        <f aca="false">'Акты п-п'!$E11-'Акты п-п'!$D11</f>
        <v>4</v>
      </c>
      <c r="I11" s="6" t="s">
        <v>6848</v>
      </c>
    </row>
    <row r="12" customFormat="false" ht="15" hidden="false" customHeight="false" outlineLevel="0" collapsed="false">
      <c r="C12" s="25" t="n">
        <v>8</v>
      </c>
      <c r="D12" s="26" t="n">
        <v>45767</v>
      </c>
      <c r="E12" s="26" t="n">
        <v>45770</v>
      </c>
      <c r="F12" s="6" t="s">
        <v>446</v>
      </c>
      <c r="G12" s="6" t="s">
        <v>42</v>
      </c>
      <c r="H12" s="6" t="n">
        <f aca="false">'Акты п-п'!$E12-'Акты п-п'!$D12</f>
        <v>3</v>
      </c>
      <c r="I12" s="6" t="s">
        <v>6849</v>
      </c>
    </row>
    <row r="13" customFormat="false" ht="15" hidden="false" customHeight="false" outlineLevel="0" collapsed="false">
      <c r="C13" s="25" t="n">
        <v>9</v>
      </c>
      <c r="D13" s="26" t="n">
        <v>45775</v>
      </c>
      <c r="E13" s="26" t="n">
        <v>45777</v>
      </c>
      <c r="F13" s="6" t="s">
        <v>31</v>
      </c>
      <c r="G13" s="6" t="s">
        <v>4406</v>
      </c>
      <c r="H13" s="6" t="n">
        <f aca="false">'Акты п-п'!$E13-'Акты п-п'!$D13</f>
        <v>2</v>
      </c>
      <c r="I13" s="6" t="s">
        <v>6848</v>
      </c>
    </row>
    <row r="14" customFormat="false" ht="15" hidden="false" customHeight="false" outlineLevel="0" collapsed="false">
      <c r="C14" s="25" t="n">
        <v>10</v>
      </c>
      <c r="D14" s="26" t="n">
        <v>45776</v>
      </c>
      <c r="E14" s="26" t="n">
        <v>45777</v>
      </c>
      <c r="F14" s="6" t="s">
        <v>446</v>
      </c>
      <c r="G14" s="6" t="s">
        <v>37</v>
      </c>
      <c r="H14" s="6" t="n">
        <f aca="false">'Акты п-п'!$E14-'Акты п-п'!$D14</f>
        <v>1</v>
      </c>
      <c r="I14" s="6" t="s">
        <v>6849</v>
      </c>
    </row>
    <row r="15" customFormat="false" ht="15" hidden="false" customHeight="false" outlineLevel="0" collapsed="false">
      <c r="C15" s="25" t="n">
        <v>11</v>
      </c>
      <c r="D15" s="26"/>
      <c r="E15" s="26"/>
      <c r="F15" s="6"/>
      <c r="G15" s="6"/>
      <c r="H15" s="6" t="n">
        <f aca="false">'Акты п-п'!$E15-'Акты п-п'!$D15</f>
        <v>0</v>
      </c>
      <c r="I15" s="6"/>
    </row>
    <row r="16" customFormat="false" ht="15" hidden="false" customHeight="false" outlineLevel="0" collapsed="false">
      <c r="C16" s="25" t="n">
        <v>12</v>
      </c>
      <c r="D16" s="26"/>
      <c r="E16" s="26"/>
      <c r="F16" s="6"/>
      <c r="G16" s="6"/>
      <c r="H16" s="6" t="n">
        <f aca="false">'Акты п-п'!$E16-'Акты п-п'!$D16</f>
        <v>0</v>
      </c>
      <c r="I16" s="6"/>
    </row>
    <row r="17" customFormat="false" ht="15" hidden="false" customHeight="false" outlineLevel="0" collapsed="false">
      <c r="C17" s="25" t="n">
        <v>13</v>
      </c>
      <c r="D17" s="26"/>
      <c r="E17" s="26"/>
      <c r="F17" s="6"/>
      <c r="G17" s="6"/>
      <c r="H17" s="6" t="n">
        <f aca="false">'Акты п-п'!$E17-'Акты п-п'!$D17</f>
        <v>0</v>
      </c>
      <c r="I17" s="6"/>
    </row>
    <row r="18" customFormat="false" ht="15" hidden="false" customHeight="false" outlineLevel="0" collapsed="false">
      <c r="C18" s="25" t="n">
        <v>14</v>
      </c>
      <c r="D18" s="26"/>
      <c r="E18" s="26"/>
      <c r="F18" s="6"/>
      <c r="G18" s="6"/>
      <c r="H18" s="6" t="n">
        <f aca="false">'Акты п-п'!$E18-'Акты п-п'!$D18</f>
        <v>0</v>
      </c>
      <c r="I18" s="6"/>
    </row>
    <row r="19" customFormat="false" ht="15" hidden="false" customHeight="false" outlineLevel="0" collapsed="false">
      <c r="C19" s="25" t="n">
        <v>15</v>
      </c>
      <c r="D19" s="26"/>
      <c r="E19" s="26"/>
      <c r="F19" s="6"/>
      <c r="G19" s="6"/>
      <c r="H19" s="6" t="n">
        <f aca="false">'Акты п-п'!$E19-'Акты п-п'!$D19</f>
        <v>0</v>
      </c>
      <c r="I19" s="6"/>
    </row>
    <row r="20" customFormat="false" ht="15" hidden="false" customHeight="false" outlineLevel="0" collapsed="false">
      <c r="C20" s="25" t="n">
        <v>16</v>
      </c>
      <c r="D20" s="26"/>
      <c r="E20" s="26"/>
      <c r="F20" s="6"/>
      <c r="G20" s="6"/>
      <c r="H20" s="6" t="n">
        <f aca="false">'Акты п-п'!$E20-'Акты п-п'!$D20</f>
        <v>0</v>
      </c>
      <c r="I20" s="6"/>
    </row>
    <row r="21" customFormat="false" ht="15" hidden="false" customHeight="false" outlineLevel="0" collapsed="false">
      <c r="C21" s="25" t="n">
        <v>17</v>
      </c>
      <c r="D21" s="26"/>
      <c r="E21" s="26"/>
      <c r="F21" s="6"/>
      <c r="G21" s="6"/>
      <c r="H21" s="6" t="n">
        <f aca="false">'Акты п-п'!$E21-'Акты п-п'!$D21</f>
        <v>0</v>
      </c>
      <c r="I21" s="6"/>
    </row>
    <row r="22" customFormat="false" ht="15" hidden="false" customHeight="false" outlineLevel="0" collapsed="false">
      <c r="C22" s="25" t="n">
        <v>18</v>
      </c>
      <c r="D22" s="26"/>
      <c r="E22" s="26"/>
      <c r="F22" s="6"/>
      <c r="G22" s="6"/>
      <c r="H22" s="6" t="n">
        <f aca="false">'Акты п-п'!$E22-'Акты п-п'!$D22</f>
        <v>0</v>
      </c>
      <c r="I22" s="6"/>
    </row>
    <row r="23" customFormat="false" ht="15" hidden="false" customHeight="false" outlineLevel="0" collapsed="false">
      <c r="C23" s="25" t="n">
        <v>19</v>
      </c>
      <c r="D23" s="26"/>
      <c r="E23" s="26"/>
      <c r="F23" s="6"/>
      <c r="G23" s="6"/>
      <c r="H23" s="6" t="n">
        <f aca="false">'Акты п-п'!$E23-'Акты п-п'!$D23</f>
        <v>0</v>
      </c>
      <c r="I23" s="6"/>
    </row>
    <row r="24" customFormat="false" ht="15" hidden="false" customHeight="false" outlineLevel="0" collapsed="false">
      <c r="C24" s="25" t="n">
        <v>20</v>
      </c>
      <c r="D24" s="26"/>
      <c r="E24" s="26"/>
      <c r="F24" s="6"/>
      <c r="G24" s="6"/>
      <c r="H24" s="6" t="n">
        <f aca="false">'Акты п-п'!$E24-'Акты п-п'!$D24</f>
        <v>0</v>
      </c>
      <c r="I24" s="6"/>
    </row>
    <row r="25" customFormat="false" ht="15" hidden="false" customHeight="false" outlineLevel="0" collapsed="false">
      <c r="C25" s="25" t="n">
        <v>21</v>
      </c>
      <c r="D25" s="26"/>
      <c r="E25" s="26"/>
      <c r="F25" s="6"/>
      <c r="G25" s="6"/>
      <c r="H25" s="6" t="n">
        <f aca="false">'Акты п-п'!$E25-'Акты п-п'!$D25</f>
        <v>0</v>
      </c>
      <c r="I25" s="6"/>
    </row>
    <row r="26" customFormat="false" ht="15" hidden="false" customHeight="false" outlineLevel="0" collapsed="false">
      <c r="C26" s="25" t="n">
        <v>22</v>
      </c>
      <c r="D26" s="26"/>
      <c r="E26" s="26"/>
      <c r="F26" s="6"/>
      <c r="G26" s="6"/>
      <c r="H26" s="6" t="n">
        <f aca="false">'Акты п-п'!$E26-'Акты п-п'!$D26</f>
        <v>0</v>
      </c>
      <c r="I26" s="6"/>
    </row>
    <row r="27" customFormat="false" ht="15" hidden="false" customHeight="false" outlineLevel="0" collapsed="false">
      <c r="C27" s="25" t="n">
        <v>23</v>
      </c>
      <c r="D27" s="26"/>
      <c r="E27" s="26"/>
      <c r="F27" s="6"/>
      <c r="G27" s="6"/>
      <c r="H27" s="6" t="n">
        <f aca="false">'Акты п-п'!$E27-'Акты п-п'!$D27</f>
        <v>0</v>
      </c>
      <c r="I27" s="6"/>
    </row>
    <row r="28" customFormat="false" ht="15" hidden="false" customHeight="false" outlineLevel="0" collapsed="false">
      <c r="C28" s="25" t="n">
        <v>24</v>
      </c>
      <c r="D28" s="26"/>
      <c r="E28" s="26"/>
      <c r="F28" s="6"/>
      <c r="G28" s="6"/>
      <c r="H28" s="6" t="n">
        <f aca="false">'Акты п-п'!$E28-'Акты п-п'!$D28</f>
        <v>0</v>
      </c>
      <c r="I28" s="6"/>
    </row>
    <row r="29" customFormat="false" ht="15" hidden="false" customHeight="false" outlineLevel="0" collapsed="false">
      <c r="C29" s="25" t="n">
        <v>25</v>
      </c>
      <c r="D29" s="26"/>
      <c r="E29" s="26"/>
      <c r="F29" s="6"/>
      <c r="G29" s="6"/>
      <c r="H29" s="6" t="n">
        <f aca="false">'Акты п-п'!$E29-'Акты п-п'!$D29</f>
        <v>0</v>
      </c>
      <c r="I29" s="6"/>
    </row>
    <row r="30" customFormat="false" ht="15" hidden="false" customHeight="false" outlineLevel="0" collapsed="false">
      <c r="C30" s="25" t="n">
        <v>26</v>
      </c>
      <c r="D30" s="26"/>
      <c r="E30" s="26"/>
      <c r="F30" s="6"/>
      <c r="G30" s="6"/>
      <c r="H30" s="6" t="n">
        <f aca="false">'Акты п-п'!$E30-'Акты п-п'!$D30</f>
        <v>0</v>
      </c>
      <c r="I30" s="6"/>
    </row>
    <row r="31" customFormat="false" ht="15" hidden="false" customHeight="false" outlineLevel="0" collapsed="false">
      <c r="C31" s="25" t="n">
        <v>27</v>
      </c>
      <c r="D31" s="26"/>
      <c r="E31" s="26"/>
      <c r="F31" s="6"/>
      <c r="G31" s="6"/>
      <c r="H31" s="6" t="n">
        <f aca="false">'Акты п-п'!$E31-'Акты п-п'!$D31</f>
        <v>0</v>
      </c>
      <c r="I31" s="6"/>
    </row>
    <row r="32" customFormat="false" ht="15" hidden="false" customHeight="false" outlineLevel="0" collapsed="false">
      <c r="C32" s="25" t="n">
        <v>28</v>
      </c>
      <c r="D32" s="26"/>
      <c r="E32" s="26"/>
      <c r="F32" s="6"/>
      <c r="G32" s="6"/>
      <c r="H32" s="6" t="n">
        <f aca="false">'Акты п-п'!$E32-'Акты п-п'!$D32</f>
        <v>0</v>
      </c>
      <c r="I32" s="6"/>
    </row>
    <row r="33" customFormat="false" ht="15" hidden="false" customHeight="false" outlineLevel="0" collapsed="false">
      <c r="C33" s="25" t="n">
        <v>29</v>
      </c>
      <c r="D33" s="26"/>
      <c r="E33" s="26"/>
      <c r="F33" s="6"/>
      <c r="G33" s="6"/>
      <c r="H33" s="6" t="n">
        <f aca="false">'Акты п-п'!$E33-'Акты п-п'!$D33</f>
        <v>0</v>
      </c>
      <c r="I33" s="6"/>
    </row>
    <row r="34" customFormat="false" ht="15" hidden="false" customHeight="false" outlineLevel="0" collapsed="false">
      <c r="C34" s="25" t="n">
        <v>30</v>
      </c>
      <c r="D34" s="26"/>
      <c r="E34" s="26"/>
      <c r="F34" s="6"/>
      <c r="G34" s="6"/>
      <c r="H34" s="6" t="n">
        <f aca="false">'Акты п-п'!$E34-'Акты п-п'!$D34</f>
        <v>0</v>
      </c>
      <c r="I34" s="6"/>
    </row>
    <row r="35" customFormat="false" ht="15" hidden="false" customHeight="false" outlineLevel="0" collapsed="false">
      <c r="C35" s="25" t="n">
        <v>31</v>
      </c>
      <c r="D35" s="26"/>
      <c r="E35" s="26"/>
      <c r="F35" s="6"/>
      <c r="G35" s="6"/>
      <c r="H35" s="6" t="n">
        <f aca="false">'Акты п-п'!$E35-'Акты п-п'!$D35</f>
        <v>0</v>
      </c>
      <c r="I35" s="6"/>
    </row>
    <row r="36" customFormat="false" ht="15" hidden="false" customHeight="false" outlineLevel="0" collapsed="false">
      <c r="C36" s="25" t="n">
        <v>32</v>
      </c>
      <c r="D36" s="26"/>
      <c r="E36" s="26"/>
      <c r="F36" s="6"/>
      <c r="G36" s="6"/>
      <c r="H36" s="6" t="n">
        <f aca="false">'Акты п-п'!$E36-'Акты п-п'!$D36</f>
        <v>0</v>
      </c>
      <c r="I36" s="6"/>
    </row>
    <row r="37" customFormat="false" ht="15" hidden="false" customHeight="false" outlineLevel="0" collapsed="false">
      <c r="C37" s="25" t="n">
        <v>33</v>
      </c>
      <c r="D37" s="26"/>
      <c r="E37" s="26"/>
      <c r="F37" s="6"/>
      <c r="G37" s="6"/>
      <c r="H37" s="6" t="n">
        <f aca="false">'Акты п-п'!$E37-'Акты п-п'!$D37</f>
        <v>0</v>
      </c>
      <c r="I37" s="6"/>
    </row>
    <row r="38" customFormat="false" ht="15" hidden="false" customHeight="false" outlineLevel="0" collapsed="false">
      <c r="C38" s="25" t="n">
        <v>34</v>
      </c>
      <c r="D38" s="26"/>
      <c r="E38" s="26"/>
      <c r="F38" s="6"/>
      <c r="G38" s="6"/>
      <c r="H38" s="6" t="n">
        <f aca="false">'Акты п-п'!$E38-'Акты п-п'!$D38</f>
        <v>0</v>
      </c>
      <c r="I38" s="6"/>
    </row>
    <row r="39" customFormat="false" ht="15" hidden="false" customHeight="false" outlineLevel="0" collapsed="false">
      <c r="C39" s="25" t="n">
        <v>35</v>
      </c>
      <c r="D39" s="26"/>
      <c r="E39" s="26"/>
      <c r="F39" s="6"/>
      <c r="G39" s="6"/>
      <c r="H39" s="6" t="n">
        <f aca="false">'Акты п-п'!$E39-'Акты п-п'!$D39</f>
        <v>0</v>
      </c>
      <c r="I39" s="6"/>
    </row>
    <row r="40" customFormat="false" ht="15" hidden="false" customHeight="false" outlineLevel="0" collapsed="false">
      <c r="C40" s="25" t="n">
        <v>36</v>
      </c>
      <c r="D40" s="26"/>
      <c r="E40" s="26"/>
      <c r="F40" s="6"/>
      <c r="G40" s="6"/>
      <c r="H40" s="6" t="n">
        <f aca="false">'Акты п-п'!$E40-'Акты п-п'!$D40</f>
        <v>0</v>
      </c>
      <c r="I40" s="6"/>
    </row>
    <row r="41" customFormat="false" ht="15" hidden="false" customHeight="false" outlineLevel="0" collapsed="false">
      <c r="C41" s="25" t="n">
        <v>37</v>
      </c>
      <c r="D41" s="26"/>
      <c r="E41" s="26"/>
      <c r="F41" s="6"/>
      <c r="G41" s="6"/>
      <c r="H41" s="6" t="n">
        <f aca="false">'Акты п-п'!$E41-'Акты п-п'!$D41</f>
        <v>0</v>
      </c>
      <c r="I41" s="6"/>
    </row>
    <row r="42" customFormat="false" ht="15" hidden="false" customHeight="false" outlineLevel="0" collapsed="false">
      <c r="C42" s="25" t="n">
        <v>38</v>
      </c>
      <c r="D42" s="26"/>
      <c r="E42" s="26"/>
      <c r="F42" s="6"/>
      <c r="G42" s="6"/>
      <c r="H42" s="6" t="n">
        <f aca="false">'Акты п-п'!$E42-'Акты п-п'!$D42</f>
        <v>0</v>
      </c>
      <c r="I42" s="6"/>
    </row>
    <row r="43" s="6" customFormat="true" ht="15" hidden="false" customHeight="false" outlineLevel="0" collapsed="false">
      <c r="C43" s="25" t="n">
        <v>39</v>
      </c>
      <c r="D43" s="26"/>
      <c r="E43" s="26"/>
      <c r="H43" s="6" t="n">
        <f aca="false">'Акты п-п'!$E43-'Акты п-п'!$D43</f>
        <v>0</v>
      </c>
    </row>
    <row r="44" customFormat="false" ht="15" hidden="false" customHeight="false" outlineLevel="0" collapsed="false">
      <c r="C44" s="25" t="n">
        <v>40</v>
      </c>
      <c r="D44" s="26"/>
      <c r="E44" s="26"/>
      <c r="F44" s="6"/>
      <c r="G44" s="6"/>
      <c r="H44" s="6" t="n">
        <f aca="false">'Акты п-п'!$E44-'Акты п-п'!$D44</f>
        <v>0</v>
      </c>
      <c r="I44" s="6"/>
    </row>
    <row r="45" customFormat="false" ht="15" hidden="false" customHeight="false" outlineLevel="0" collapsed="false">
      <c r="C45" s="25" t="n">
        <v>41</v>
      </c>
      <c r="D45" s="26"/>
      <c r="E45" s="26"/>
      <c r="F45" s="6"/>
      <c r="G45" s="6"/>
      <c r="H45" s="6" t="n">
        <f aca="false">'Акты п-п'!$E45-'Акты п-п'!$D45</f>
        <v>0</v>
      </c>
      <c r="I45" s="6"/>
    </row>
    <row r="46" customFormat="false" ht="15" hidden="false" customHeight="false" outlineLevel="0" collapsed="false">
      <c r="B46" s="1" t="s">
        <v>6850</v>
      </c>
      <c r="C46" s="25" t="n">
        <v>42</v>
      </c>
      <c r="D46" s="26"/>
      <c r="E46" s="26"/>
      <c r="F46" s="6"/>
      <c r="G46" s="6" t="s">
        <v>46</v>
      </c>
      <c r="H46" s="6" t="n">
        <f aca="false">'Акты п-п'!$E46-'Акты п-п'!$D46</f>
        <v>0</v>
      </c>
      <c r="I46" s="6"/>
      <c r="L46" s="1" t="s">
        <v>6851</v>
      </c>
    </row>
    <row r="47" customFormat="false" ht="15" hidden="false" customHeight="false" outlineLevel="0" collapsed="false">
      <c r="C47" s="25" t="n">
        <v>43</v>
      </c>
      <c r="D47" s="26"/>
      <c r="E47" s="26"/>
      <c r="F47" s="6"/>
      <c r="G47" s="6" t="s">
        <v>6852</v>
      </c>
      <c r="H47" s="6" t="n">
        <f aca="false">'Акты п-п'!$E47-'Акты п-п'!$D47</f>
        <v>0</v>
      </c>
      <c r="I47" s="6"/>
      <c r="L47" s="1" t="s">
        <v>6853</v>
      </c>
    </row>
    <row r="48" customFormat="false" ht="15" hidden="false" customHeight="false" outlineLevel="0" collapsed="false">
      <c r="C48" s="25" t="n">
        <v>44</v>
      </c>
      <c r="D48" s="26"/>
      <c r="E48" s="26"/>
      <c r="F48" s="6"/>
      <c r="G48" s="6" t="s">
        <v>42</v>
      </c>
      <c r="H48" s="6" t="n">
        <f aca="false">'Акты п-п'!$E48-'Акты п-п'!$D48</f>
        <v>0</v>
      </c>
      <c r="I48" s="6"/>
    </row>
    <row r="49" customFormat="false" ht="15" hidden="false" customHeight="false" outlineLevel="0" collapsed="false">
      <c r="C49" s="25" t="n">
        <v>45</v>
      </c>
      <c r="D49" s="26"/>
      <c r="E49" s="26"/>
      <c r="F49" s="6"/>
      <c r="G49" s="6" t="s">
        <v>52</v>
      </c>
      <c r="H49" s="6" t="n">
        <f aca="false">'Акты п-п'!$E49-'Акты п-п'!$D49</f>
        <v>0</v>
      </c>
      <c r="I49" s="6"/>
      <c r="L49" s="1" t="s">
        <v>6851</v>
      </c>
    </row>
    <row r="50" customFormat="false" ht="15" hidden="false" customHeight="false" outlineLevel="0" collapsed="false">
      <c r="C50" s="25" t="n">
        <v>46</v>
      </c>
      <c r="D50" s="26"/>
      <c r="E50" s="26"/>
      <c r="F50" s="6"/>
      <c r="G50" s="6" t="s">
        <v>46</v>
      </c>
      <c r="H50" s="6" t="n">
        <f aca="false">'Акты п-п'!$E50-'Акты п-п'!$D50</f>
        <v>0</v>
      </c>
      <c r="I50" s="6"/>
    </row>
    <row r="51" customFormat="false" ht="15" hidden="false" customHeight="false" outlineLevel="0" collapsed="false">
      <c r="B51" s="1" t="s">
        <v>6854</v>
      </c>
      <c r="C51" s="25" t="n">
        <v>47</v>
      </c>
      <c r="D51" s="26"/>
      <c r="E51" s="26"/>
      <c r="F51" s="6"/>
      <c r="G51" s="6"/>
      <c r="H51" s="6" t="n">
        <f aca="false">'Акты п-п'!$E51-'Акты п-п'!$D51</f>
        <v>0</v>
      </c>
      <c r="I51" s="6"/>
    </row>
    <row r="52" customFormat="false" ht="15" hidden="false" customHeight="false" outlineLevel="0" collapsed="false">
      <c r="C52" s="25" t="n">
        <v>48</v>
      </c>
      <c r="D52" s="26"/>
      <c r="E52" s="26"/>
      <c r="F52" s="6"/>
      <c r="G52" s="6"/>
      <c r="H52" s="6" t="n">
        <f aca="false">'Акты п-п'!$E52-'Акты п-п'!$D52</f>
        <v>0</v>
      </c>
      <c r="I52" s="6"/>
    </row>
    <row r="53" customFormat="false" ht="15" hidden="false" customHeight="false" outlineLevel="0" collapsed="false">
      <c r="C53" s="25" t="n">
        <v>49</v>
      </c>
      <c r="D53" s="26"/>
      <c r="E53" s="26"/>
      <c r="F53" s="6"/>
      <c r="G53" s="6"/>
      <c r="H53" s="6" t="n">
        <f aca="false">'Акты п-п'!$E53-'Акты п-п'!$D53</f>
        <v>0</v>
      </c>
      <c r="I53" s="6"/>
    </row>
    <row r="54" customFormat="false" ht="15" hidden="false" customHeight="false" outlineLevel="0" collapsed="false">
      <c r="C54" s="25" t="n">
        <v>50</v>
      </c>
      <c r="D54" s="26"/>
      <c r="E54" s="26"/>
      <c r="F54" s="6"/>
      <c r="G54" s="6"/>
      <c r="H54" s="6" t="n">
        <f aca="false">'Акты п-п'!$E54-'Акты п-п'!$D54</f>
        <v>0</v>
      </c>
      <c r="I54" s="6"/>
    </row>
    <row r="55" customFormat="false" ht="15" hidden="false" customHeight="false" outlineLevel="0" collapsed="false">
      <c r="B55" s="6" t="s">
        <v>6855</v>
      </c>
      <c r="C55" s="25" t="n">
        <v>51</v>
      </c>
      <c r="D55" s="26"/>
      <c r="E55" s="26"/>
      <c r="F55" s="6"/>
      <c r="G55" s="6" t="s">
        <v>4406</v>
      </c>
      <c r="H55" s="6" t="n">
        <f aca="false">'Акты п-п'!$E55-'Акты п-п'!$D55</f>
        <v>0</v>
      </c>
      <c r="I55" s="6"/>
    </row>
    <row r="56" customFormat="false" ht="15" hidden="false" customHeight="false" outlineLevel="0" collapsed="false">
      <c r="C56" s="25" t="n">
        <v>52</v>
      </c>
      <c r="D56" s="26"/>
      <c r="E56" s="26"/>
      <c r="F56" s="6"/>
      <c r="G56" s="6" t="s">
        <v>52</v>
      </c>
      <c r="H56" s="6" t="n">
        <f aca="false">'Акты п-п'!$E56-'Акты п-п'!$D56</f>
        <v>0</v>
      </c>
      <c r="I56" s="6"/>
    </row>
    <row r="57" customFormat="false" ht="15" hidden="false" customHeight="false" outlineLevel="0" collapsed="false">
      <c r="C57" s="25" t="n">
        <v>53</v>
      </c>
      <c r="D57" s="26"/>
      <c r="E57" s="26"/>
      <c r="F57" s="6"/>
      <c r="G57" s="6" t="s">
        <v>42</v>
      </c>
      <c r="H57" s="6" t="n">
        <f aca="false">'Акты п-п'!$E57-'Акты п-п'!$D57</f>
        <v>0</v>
      </c>
      <c r="I57" s="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R420"/>
  <sheetViews>
    <sheetView showFormulas="false" showGridLines="true" showRowColHeaders="true" showZeros="true" rightToLeft="false" tabSelected="false" showOutlineSymbols="true" defaultGridColor="true" view="normal" topLeftCell="A240" colorId="64" zoomScale="55" zoomScaleNormal="55" zoomScalePageLayoutView="100" workbookViewId="0">
      <selection pane="topLeft" activeCell="A247" activeCellId="0" sqref="A247"/>
    </sheetView>
  </sheetViews>
  <sheetFormatPr defaultColWidth="9" defaultRowHeight="14.25" customHeight="true" zeroHeight="false" outlineLevelRow="0" outlineLevelCol="0"/>
  <cols>
    <col collapsed="false" customWidth="true" hidden="false" outlineLevel="0" max="1" min="1" style="27" width="5"/>
    <col collapsed="false" customWidth="true" hidden="false" outlineLevel="0" max="2" min="2" style="27" width="5.7"/>
    <col collapsed="false" customWidth="true" hidden="false" outlineLevel="0" max="3" min="3" style="27" width="10.6"/>
    <col collapsed="false" customWidth="false" hidden="false" outlineLevel="0" max="9" min="4" style="27" width="9"/>
    <col collapsed="false" customWidth="true" hidden="false" outlineLevel="0" max="10" min="10" style="27" width="10.09"/>
    <col collapsed="false" customWidth="true" hidden="false" outlineLevel="0" max="11" min="11" style="27" width="10.6"/>
    <col collapsed="false" customWidth="true" hidden="false" outlineLevel="0" max="12" min="12" style="27" width="1.9"/>
    <col collapsed="false" customWidth="true" hidden="false" outlineLevel="0" max="13" min="13" style="27" width="6.4"/>
    <col collapsed="false" customWidth="true" hidden="false" outlineLevel="0" max="14" min="14" style="27" width="49.9"/>
    <col collapsed="false" customWidth="true" hidden="false" outlineLevel="0" max="15" min="15" style="27" width="8.9"/>
    <col collapsed="false" customWidth="false" hidden="false" outlineLevel="0" max="16" min="16" style="27" width="9"/>
    <col collapsed="false" customWidth="true" hidden="false" outlineLevel="0" max="17" min="17" style="27" width="10.09"/>
    <col collapsed="false" customWidth="false" hidden="false" outlineLevel="0" max="16384" min="18" style="27" width="9"/>
  </cols>
  <sheetData>
    <row r="1" customFormat="false" ht="13.8" hidden="false" customHeight="false" outlineLevel="0" collapsed="false">
      <c r="B1" s="27" t="s">
        <v>6856</v>
      </c>
      <c r="D1" s="27" t="n">
        <v>1</v>
      </c>
    </row>
    <row r="2" customFormat="false" ht="17.35" hidden="false" customHeight="false" outlineLevel="0" collapsed="false">
      <c r="B2" s="27" t="s">
        <v>6857</v>
      </c>
      <c r="F2" s="28"/>
      <c r="G2" s="29"/>
      <c r="H2" s="29"/>
      <c r="I2" s="1"/>
      <c r="J2" s="1"/>
      <c r="K2" s="1"/>
    </row>
    <row r="3" customFormat="false" ht="15" hidden="false" customHeight="false" outlineLevel="0" collapsed="false">
      <c r="B3" s="30" t="s">
        <v>6858</v>
      </c>
      <c r="C3" s="31" t="n">
        <f aca="false">VLOOKUP(D1,'Акты п-п'!$C$5:$I$57,2)</f>
        <v>45748</v>
      </c>
      <c r="F3" s="32"/>
      <c r="G3" s="32"/>
      <c r="H3" s="33"/>
      <c r="I3" s="33"/>
      <c r="J3" s="1"/>
      <c r="K3" s="1"/>
    </row>
    <row r="4" customFormat="false" ht="17.35" hidden="false" customHeight="false" outlineLevel="0" collapsed="false">
      <c r="B4" s="30" t="s">
        <v>6859</v>
      </c>
      <c r="C4" s="31" t="n">
        <f aca="false">VLOOKUP(D1,'Акты п-п'!$C$5:$I$57,3)</f>
        <v>45751</v>
      </c>
      <c r="F4" s="34"/>
      <c r="G4" s="35"/>
      <c r="H4" s="36"/>
      <c r="I4" s="1"/>
      <c r="J4" s="1"/>
      <c r="K4" s="1"/>
    </row>
    <row r="5" customFormat="false" ht="15" hidden="false" customHeight="false" outlineLevel="0" collapsed="false">
      <c r="C5" s="27" t="str">
        <f aca="false">VLOOKUP(D1,'Акты п-п'!$C$5:$I$57,5)</f>
        <v>Чупин А.А.</v>
      </c>
      <c r="F5" s="32"/>
      <c r="G5" s="32"/>
      <c r="H5" s="33"/>
      <c r="I5" s="33"/>
      <c r="J5" s="1"/>
      <c r="K5" s="1"/>
    </row>
    <row r="6" customFormat="false" ht="13.8" hidden="false" customHeight="false" outlineLevel="0" collapsed="false">
      <c r="C6" s="27" t="s">
        <v>6848</v>
      </c>
    </row>
    <row r="7" customFormat="false" ht="13.8" hidden="false" customHeight="false" outlineLevel="0" collapsed="false">
      <c r="C7" s="27" t="str">
        <f aca="false">VLOOKUP(D1,'Акты п-п'!$C$5:$I$57,4)</f>
        <v>ООО "РИ-ИНВЕСТ"</v>
      </c>
    </row>
    <row r="9" customFormat="false" ht="22.5" hidden="false" customHeight="true" outlineLevel="0" collapsed="false">
      <c r="B9" s="37" t="s">
        <v>6860</v>
      </c>
      <c r="C9" s="37"/>
      <c r="D9" s="37"/>
      <c r="E9" s="37"/>
      <c r="F9" s="37"/>
      <c r="G9" s="37"/>
      <c r="H9" s="37"/>
      <c r="I9" s="37"/>
      <c r="J9" s="37"/>
      <c r="K9" s="37"/>
      <c r="M9" s="38" t="s">
        <v>6860</v>
      </c>
      <c r="N9" s="38"/>
      <c r="O9" s="38"/>
      <c r="P9" s="38"/>
      <c r="Q9" s="38"/>
      <c r="R9" s="38"/>
    </row>
    <row r="10" customFormat="false" ht="15" hidden="false" customHeight="false" outlineLevel="0" collapsed="false">
      <c r="B10" s="37" t="s">
        <v>6861</v>
      </c>
      <c r="C10" s="37"/>
      <c r="D10" s="37"/>
      <c r="E10" s="37"/>
      <c r="F10" s="37"/>
      <c r="G10" s="37"/>
      <c r="H10" s="37"/>
      <c r="I10" s="37"/>
      <c r="J10" s="37"/>
      <c r="K10" s="37"/>
      <c r="M10" s="38" t="s">
        <v>6861</v>
      </c>
      <c r="N10" s="38"/>
      <c r="O10" s="38"/>
      <c r="P10" s="38"/>
      <c r="Q10" s="38"/>
      <c r="R10" s="38"/>
    </row>
    <row r="11" customFormat="false" ht="8.25" hidden="false" customHeight="true" outlineLevel="0" collapsed="false">
      <c r="B11" s="1"/>
      <c r="C11" s="1"/>
      <c r="D11" s="1"/>
      <c r="E11" s="1"/>
      <c r="F11" s="1"/>
      <c r="G11" s="1"/>
    </row>
    <row r="12" customFormat="false" ht="15" hidden="false" customHeight="false" outlineLevel="0" collapsed="false">
      <c r="B12" s="1" t="str">
        <f aca="false">CONCATENATE("Мы, нижеподписавшиеся, представитель ",C7," , и представитель ООО «МКАИР», ")</f>
        <v>Мы, нижеподписавшиеся, представитель ООО "РИ-ИНВЕСТ" , и представитель ООО «МКАИР», </v>
      </c>
      <c r="C12" s="1"/>
      <c r="D12" s="1"/>
      <c r="E12" s="1"/>
      <c r="F12" s="1"/>
      <c r="G12" s="1"/>
      <c r="M12" s="1" t="str">
        <f aca="false">B12</f>
        <v>Мы, нижеподписавшиеся, представитель ООО "РИ-ИНВЕСТ" , и представитель ООО «МКАИР», </v>
      </c>
    </row>
    <row r="13" customFormat="false" ht="15" hidden="false" customHeight="false" outlineLevel="0" collapsed="false">
      <c r="B13" s="1" t="str">
        <f aca="false">CONCATENATE("составили настоящий акт о том, что ",TEXT(C3,"ДД.ММ.ГГГГ"), " сданы в поверку следующие средства измерений:")</f>
        <v>составили настоящий акт о том, что 01.04.2025 сданы в поверку следующие средства измерений:</v>
      </c>
      <c r="C13" s="1"/>
      <c r="D13" s="1"/>
      <c r="E13" s="1"/>
      <c r="F13" s="1"/>
      <c r="G13" s="1"/>
      <c r="M13" s="1" t="str">
        <f aca="false">CONCATENATE("составили настоящий акт о том, что ",TEXT(C4,"ДД.ММ.ГГГГ"), " выданы с поверки следующие средства измерений:")</f>
        <v>составили настоящий акт о том, что 04.04.2025 выданы с поверки следующие средства измерений:</v>
      </c>
    </row>
    <row r="14" customFormat="false" ht="15" hidden="false" customHeight="false" outlineLevel="0" collapsed="false">
      <c r="B14" s="1"/>
      <c r="C14" s="1"/>
      <c r="D14" s="1"/>
      <c r="E14" s="1"/>
      <c r="F14" s="1"/>
      <c r="G14" s="1"/>
    </row>
    <row r="15" customFormat="false" ht="15" hidden="false" customHeight="false" outlineLevel="0" collapsed="false">
      <c r="B15" s="25" t="n">
        <v>1</v>
      </c>
      <c r="C15" s="27" t="s">
        <v>6862</v>
      </c>
      <c r="D15" s="1"/>
      <c r="E15" s="1"/>
      <c r="F15" s="1"/>
      <c r="G15" s="1"/>
      <c r="M15" s="25" t="n">
        <v>1</v>
      </c>
      <c r="N15" s="27" t="str">
        <f aca="false">C15</f>
        <v>Контроллер Simatic S7-200 номер 205/M/S7-200</v>
      </c>
    </row>
    <row r="16" customFormat="false" ht="15" hidden="false" customHeight="false" outlineLevel="0" collapsed="false">
      <c r="B16" s="25" t="n">
        <v>2</v>
      </c>
      <c r="C16" s="27" t="s">
        <v>6863</v>
      </c>
      <c r="D16" s="1"/>
      <c r="E16" s="1"/>
      <c r="F16" s="1"/>
      <c r="G16" s="1"/>
      <c r="M16" s="25" t="n">
        <v>2</v>
      </c>
      <c r="N16" s="27" t="str">
        <f aca="false">C16</f>
        <v>Контроллер Simatic S7-300 номер 205/BMS01/S7-300</v>
      </c>
    </row>
    <row r="17" customFormat="false" ht="15" hidden="false" customHeight="false" outlineLevel="0" collapsed="false">
      <c r="B17" s="25" t="n">
        <v>3</v>
      </c>
      <c r="C17" s="27" t="s">
        <v>6864</v>
      </c>
      <c r="M17" s="25" t="n">
        <v>3</v>
      </c>
      <c r="N17" s="27" t="str">
        <f aca="false">C17</f>
        <v>Контроллер Simatic S7-300 номер 205/BMS02/S7-300</v>
      </c>
    </row>
    <row r="18" customFormat="false" ht="15" hidden="false" customHeight="false" outlineLevel="0" collapsed="false">
      <c r="B18" s="25" t="n">
        <v>4</v>
      </c>
      <c r="C18" s="27" t="s">
        <v>6865</v>
      </c>
      <c r="M18" s="25" t="n">
        <v>4</v>
      </c>
      <c r="N18" s="27" t="str">
        <f aca="false">C18</f>
        <v>Преобразователь давления EJX 530A номер 91R808434</v>
      </c>
    </row>
    <row r="19" customFormat="false" ht="15" hidden="false" customHeight="false" outlineLevel="0" collapsed="false">
      <c r="B19" s="25" t="n">
        <v>5</v>
      </c>
      <c r="C19" s="27" t="s">
        <v>6866</v>
      </c>
      <c r="M19" s="25" t="n">
        <v>5</v>
      </c>
      <c r="N19" s="27" t="str">
        <f aca="false">C19</f>
        <v>Датчик температуры Метран-286-02 номер 2080951</v>
      </c>
    </row>
    <row r="20" customFormat="false" ht="15" hidden="false" customHeight="false" outlineLevel="0" collapsed="false">
      <c r="B20" s="25" t="n">
        <v>6</v>
      </c>
      <c r="C20" s="27" t="s">
        <v>6867</v>
      </c>
      <c r="M20" s="25" t="n">
        <v>6</v>
      </c>
      <c r="N20" s="27" t="str">
        <f aca="false">C20</f>
        <v>Датчик температуры ТПУ 0304Ех номер 12-9083</v>
      </c>
    </row>
    <row r="21" customFormat="false" ht="15" hidden="false" customHeight="false" outlineLevel="0" collapsed="false">
      <c r="B21" s="25" t="n">
        <v>7</v>
      </c>
      <c r="C21" s="27" t="s">
        <v>6868</v>
      </c>
      <c r="M21" s="25" t="n">
        <v>7</v>
      </c>
      <c r="N21" s="27" t="str">
        <f aca="false">C21</f>
        <v>Датчик температуры ТПУ 0304Ех номер 12-9082</v>
      </c>
    </row>
    <row r="22" customFormat="false" ht="15" hidden="false" customHeight="false" outlineLevel="0" collapsed="false">
      <c r="B22" s="25" t="n">
        <v>8</v>
      </c>
      <c r="C22" s="27" t="s">
        <v>6869</v>
      </c>
      <c r="M22" s="25" t="n">
        <v>8</v>
      </c>
      <c r="N22" s="27" t="str">
        <f aca="false">C22</f>
        <v>Датчик температуры ТПУ 0304Ех номер 12-9078</v>
      </c>
    </row>
    <row r="23" customFormat="false" ht="15" hidden="false" customHeight="false" outlineLevel="0" collapsed="false">
      <c r="B23" s="25" t="n">
        <v>9</v>
      </c>
      <c r="C23" s="27" t="s">
        <v>6870</v>
      </c>
      <c r="M23" s="25" t="n">
        <v>9</v>
      </c>
      <c r="N23" s="27" t="str">
        <f aca="false">C23</f>
        <v>Датчик температуры ТПУ 0304Ех номер 12-9086</v>
      </c>
    </row>
    <row r="24" customFormat="false" ht="15" hidden="false" customHeight="false" outlineLevel="0" collapsed="false">
      <c r="B24" s="25" t="n">
        <v>10</v>
      </c>
      <c r="C24" s="27" t="s">
        <v>6871</v>
      </c>
      <c r="M24" s="25" t="n">
        <v>10</v>
      </c>
      <c r="N24" s="27" t="str">
        <f aca="false">C24</f>
        <v>Датчик температуры ТПУ 0304Ех номер 12-9089</v>
      </c>
    </row>
    <row r="25" customFormat="false" ht="15" hidden="false" customHeight="false" outlineLevel="0" collapsed="false">
      <c r="B25" s="25" t="n">
        <v>11</v>
      </c>
      <c r="C25" s="27" t="s">
        <v>6872</v>
      </c>
      <c r="M25" s="25" t="n">
        <v>11</v>
      </c>
      <c r="N25" s="27" t="str">
        <f aca="false">C25</f>
        <v>Датчик температуры ТПУ 0304Ех номер 12-9079</v>
      </c>
    </row>
    <row r="26" customFormat="false" ht="15" hidden="false" customHeight="false" outlineLevel="0" collapsed="false">
      <c r="B26" s="25" t="n">
        <v>12</v>
      </c>
      <c r="C26" s="27" t="s">
        <v>6873</v>
      </c>
      <c r="M26" s="25" t="n">
        <v>12</v>
      </c>
      <c r="N26" s="27" t="str">
        <f aca="false">C26</f>
        <v>Датчик температуры 248 номер 02244553/03221492</v>
      </c>
    </row>
    <row r="27" customFormat="false" ht="15" hidden="false" customHeight="false" outlineLevel="0" collapsed="false">
      <c r="B27" s="25" t="n">
        <v>13</v>
      </c>
      <c r="C27" s="27" t="s">
        <v>6874</v>
      </c>
      <c r="M27" s="25" t="n">
        <v>13</v>
      </c>
      <c r="N27" s="27" t="str">
        <f aca="false">C27</f>
        <v>Датчик температуры 248 номер 02244527/03221466</v>
      </c>
    </row>
    <row r="28" customFormat="false" ht="15" hidden="false" customHeight="false" outlineLevel="0" collapsed="false">
      <c r="B28" s="25" t="n">
        <v>14</v>
      </c>
      <c r="C28" s="27" t="s">
        <v>6875</v>
      </c>
      <c r="M28" s="25" t="n">
        <v>14</v>
      </c>
      <c r="N28" s="27" t="str">
        <f aca="false">C28</f>
        <v>Датчик температуры 248 номер 02244851/03221643</v>
      </c>
    </row>
    <row r="29" customFormat="false" ht="15" hidden="false" customHeight="false" outlineLevel="0" collapsed="false">
      <c r="B29" s="25" t="n">
        <v>15</v>
      </c>
      <c r="C29" s="27" t="s">
        <v>6876</v>
      </c>
      <c r="M29" s="25" t="n">
        <v>15</v>
      </c>
      <c r="N29" s="27" t="str">
        <f aca="false">C29</f>
        <v>Датчик температуры 248 номер 02299123/03251332</v>
      </c>
    </row>
    <row r="30" customFormat="false" ht="15" hidden="false" customHeight="false" outlineLevel="0" collapsed="false">
      <c r="B30" s="25" t="n">
        <v>16</v>
      </c>
      <c r="C30" s="27" t="s">
        <v>6877</v>
      </c>
      <c r="M30" s="25" t="n">
        <v>16</v>
      </c>
      <c r="N30" s="27" t="str">
        <f aca="false">C30</f>
        <v>Датчик температуры ТСПТ 100-028 номер 3631-2-1</v>
      </c>
    </row>
    <row r="31" customFormat="false" ht="15" hidden="false" customHeight="false" outlineLevel="0" collapsed="false">
      <c r="B31" s="25" t="n">
        <v>17</v>
      </c>
      <c r="C31" s="27" t="s">
        <v>6878</v>
      </c>
      <c r="M31" s="25" t="n">
        <v>17</v>
      </c>
      <c r="N31" s="27" t="str">
        <f aca="false">C31</f>
        <v>Преобразователь вторичный T32.1S номер 830430</v>
      </c>
    </row>
    <row r="32" customFormat="false" ht="15" hidden="false" customHeight="false" outlineLevel="0" collapsed="false">
      <c r="B32" s="25" t="n">
        <v>18</v>
      </c>
      <c r="C32" s="27" t="s">
        <v>6879</v>
      </c>
      <c r="M32" s="25" t="n">
        <v>18</v>
      </c>
      <c r="N32" s="27" t="str">
        <f aca="false">C32</f>
        <v>ТСП TR55 номер 1103TS56</v>
      </c>
    </row>
    <row r="33" customFormat="false" ht="15" hidden="false" customHeight="false" outlineLevel="0" collapsed="false">
      <c r="B33" s="25" t="n">
        <v>19</v>
      </c>
      <c r="C33" s="27" t="s">
        <v>6880</v>
      </c>
      <c r="M33" s="25" t="n">
        <v>19</v>
      </c>
      <c r="N33" s="27" t="str">
        <f aca="false">C33</f>
        <v>Преобразователь вторичный T32.1S номер 850017</v>
      </c>
    </row>
    <row r="34" customFormat="false" ht="15" hidden="false" customHeight="false" outlineLevel="0" collapsed="false">
      <c r="B34" s="25" t="n">
        <v>20</v>
      </c>
      <c r="C34" s="27" t="s">
        <v>6881</v>
      </c>
      <c r="M34" s="25" t="n">
        <v>20</v>
      </c>
      <c r="N34" s="27" t="str">
        <f aca="false">C34</f>
        <v>ТСП TR55 номер 1104F2G7</v>
      </c>
    </row>
    <row r="35" customFormat="false" ht="15" hidden="false" customHeight="false" outlineLevel="0" collapsed="false">
      <c r="B35" s="25" t="n">
        <v>21</v>
      </c>
      <c r="C35" s="27" t="s">
        <v>6882</v>
      </c>
      <c r="M35" s="25" t="n">
        <v>21</v>
      </c>
      <c r="N35" s="27" t="str">
        <f aca="false">C35</f>
        <v>Преобразователь вторичный T32.1S номер 850370</v>
      </c>
    </row>
    <row r="36" customFormat="false" ht="15" hidden="false" customHeight="false" outlineLevel="0" collapsed="false">
      <c r="B36" s="25" t="n">
        <v>22</v>
      </c>
      <c r="C36" s="27" t="s">
        <v>6883</v>
      </c>
      <c r="M36" s="25" t="n">
        <v>22</v>
      </c>
      <c r="N36" s="27" t="str">
        <f aca="false">C36</f>
        <v>ТСП TR55 номер 1104F2G8</v>
      </c>
    </row>
    <row r="37" customFormat="false" ht="15" hidden="false" customHeight="false" outlineLevel="0" collapsed="false">
      <c r="B37" s="25" t="n">
        <v>23</v>
      </c>
      <c r="C37" s="27" t="s">
        <v>6884</v>
      </c>
      <c r="M37" s="25" t="n">
        <v>23</v>
      </c>
      <c r="N37" s="27" t="str">
        <f aca="false">C37</f>
        <v>Преобразователь измерительный iTEMP мод.TMT82 номер J501701426C</v>
      </c>
    </row>
    <row r="38" customFormat="false" ht="15" hidden="false" customHeight="false" outlineLevel="0" collapsed="false">
      <c r="B38" s="25" t="n">
        <v>24</v>
      </c>
      <c r="C38" s="27" t="s">
        <v>6885</v>
      </c>
      <c r="M38" s="25" t="n">
        <v>24</v>
      </c>
      <c r="N38" s="27" t="str">
        <f aca="false">C38</f>
        <v>ТСП TR65 номер J500181430B</v>
      </c>
    </row>
    <row r="39" customFormat="false" ht="15" hidden="false" customHeight="false" outlineLevel="0" collapsed="false">
      <c r="B39" s="25" t="n">
        <v>25</v>
      </c>
      <c r="C39" s="27" t="s">
        <v>6886</v>
      </c>
      <c r="M39" s="25" t="n">
        <v>25</v>
      </c>
      <c r="N39" s="27" t="str">
        <f aca="false">C39</f>
        <v>Преобразователь измерительный iTEMP мод.TMT82 номер J5016F1426C</v>
      </c>
    </row>
    <row r="40" customFormat="false" ht="15" hidden="false" customHeight="false" outlineLevel="0" collapsed="false">
      <c r="B40" s="25" t="n">
        <v>26</v>
      </c>
      <c r="C40" s="27" t="s">
        <v>6887</v>
      </c>
      <c r="M40" s="25" t="n">
        <v>26</v>
      </c>
      <c r="N40" s="27" t="str">
        <f aca="false">C40</f>
        <v>ТСП TR65 номер J500141430B</v>
      </c>
    </row>
    <row r="41" customFormat="false" ht="15" hidden="false" customHeight="false" outlineLevel="0" collapsed="false">
      <c r="B41" s="25" t="n">
        <v>27</v>
      </c>
      <c r="C41" s="27" t="s">
        <v>6888</v>
      </c>
      <c r="M41" s="25" t="n">
        <v>27</v>
      </c>
      <c r="N41" s="27" t="str">
        <f aca="false">C41</f>
        <v>Преобразователь измерительный iTEMP мод.TMT82 номер J5016D1426C</v>
      </c>
    </row>
    <row r="42" customFormat="false" ht="15" hidden="false" customHeight="false" outlineLevel="0" collapsed="false">
      <c r="B42" s="25" t="n">
        <v>28</v>
      </c>
      <c r="C42" s="27" t="s">
        <v>6889</v>
      </c>
      <c r="M42" s="25" t="n">
        <v>28</v>
      </c>
      <c r="N42" s="27" t="str">
        <f aca="false">C42</f>
        <v>ТСП TR65 номер F6002C1430B</v>
      </c>
    </row>
    <row r="43" customFormat="false" ht="15" hidden="false" customHeight="false" outlineLevel="0" collapsed="false">
      <c r="B43" s="25" t="n">
        <v>29</v>
      </c>
      <c r="C43" s="27" t="s">
        <v>6890</v>
      </c>
      <c r="M43" s="25" t="n">
        <v>29</v>
      </c>
      <c r="N43" s="27" t="str">
        <f aca="false">C43</f>
        <v>Преобразователь измерительный iTEMP TMT182 номер D7029114125</v>
      </c>
    </row>
    <row r="44" customFormat="false" ht="15" hidden="false" customHeight="false" outlineLevel="0" collapsed="false">
      <c r="B44" s="25" t="n">
        <v>30</v>
      </c>
      <c r="C44" s="27" t="s">
        <v>6891</v>
      </c>
      <c r="M44" s="25" t="n">
        <v>30</v>
      </c>
      <c r="N44" s="27" t="str">
        <f aca="false">C44</f>
        <v>ТСП TR61 номер D7003F142FC</v>
      </c>
    </row>
    <row r="45" customFormat="false" ht="15" hidden="false" customHeight="false" outlineLevel="0" collapsed="false">
      <c r="B45" s="25" t="n">
        <v>31</v>
      </c>
      <c r="C45" s="27" t="s">
        <v>6892</v>
      </c>
      <c r="M45" s="25" t="n">
        <v>31</v>
      </c>
      <c r="N45" s="27" t="str">
        <f aca="false">C45</f>
        <v>Преобразователь измерительный iTEMP TMT182 номер D7029714125</v>
      </c>
    </row>
    <row r="46" customFormat="false" ht="15" hidden="false" customHeight="false" outlineLevel="0" collapsed="false">
      <c r="B46" s="25" t="n">
        <v>32</v>
      </c>
      <c r="C46" s="27" t="s">
        <v>6893</v>
      </c>
      <c r="M46" s="25" t="n">
        <v>32</v>
      </c>
      <c r="N46" s="27" t="str">
        <f aca="false">C46</f>
        <v>ТСП TR61 номер D70046142FC</v>
      </c>
    </row>
    <row r="47" customFormat="false" ht="15" hidden="false" customHeight="false" outlineLevel="0" collapsed="false">
      <c r="B47" s="25" t="n">
        <v>33</v>
      </c>
      <c r="C47" s="27" t="s">
        <v>6894</v>
      </c>
      <c r="M47" s="25" t="n">
        <v>33</v>
      </c>
      <c r="N47" s="27" t="str">
        <f aca="false">C47</f>
        <v>Преобразователь измерительный iTEMP TMT182 номер D7029214125</v>
      </c>
    </row>
    <row r="48" customFormat="false" ht="15" hidden="false" customHeight="false" outlineLevel="0" collapsed="false">
      <c r="B48" s="25" t="n">
        <v>34</v>
      </c>
      <c r="C48" s="27" t="s">
        <v>6895</v>
      </c>
      <c r="M48" s="25" t="n">
        <v>34</v>
      </c>
      <c r="N48" s="27" t="str">
        <f aca="false">C48</f>
        <v>ТСП TR61 номер D70041142FC</v>
      </c>
    </row>
    <row r="49" customFormat="false" ht="15" hidden="false" customHeight="false" outlineLevel="0" collapsed="false">
      <c r="B49" s="25" t="n">
        <v>35</v>
      </c>
      <c r="C49" s="27" t="s">
        <v>6896</v>
      </c>
      <c r="M49" s="25" t="n">
        <v>35</v>
      </c>
      <c r="N49" s="27" t="str">
        <f aca="false">C49</f>
        <v>Преобразователь измерительный 248 номер 09904095</v>
      </c>
    </row>
    <row r="50" customFormat="false" ht="15" hidden="false" customHeight="false" outlineLevel="0" collapsed="false">
      <c r="B50" s="25" t="n">
        <v>36</v>
      </c>
      <c r="C50" s="27" t="s">
        <v>6897</v>
      </c>
      <c r="M50" s="25" t="n">
        <v>36</v>
      </c>
      <c r="N50" s="27" t="str">
        <f aca="false">C50</f>
        <v>ТСП ТС-1088/1 номер 7397</v>
      </c>
    </row>
    <row r="51" customFormat="false" ht="15" hidden="false" customHeight="false" outlineLevel="0" collapsed="false">
      <c r="B51" s="25" t="n">
        <v>37</v>
      </c>
      <c r="C51" s="27" t="s">
        <v>6898</v>
      </c>
      <c r="M51" s="25" t="n">
        <v>37</v>
      </c>
      <c r="N51" s="27" t="str">
        <f aca="false">C51</f>
        <v>ТСП TR24 номер H9027514150</v>
      </c>
    </row>
    <row r="52" customFormat="false" ht="15" hidden="false" customHeight="false" outlineLevel="0" collapsed="false">
      <c r="B52" s="25" t="n">
        <v>38</v>
      </c>
      <c r="C52" s="27" t="s">
        <v>6899</v>
      </c>
      <c r="M52" s="25" t="n">
        <v>38</v>
      </c>
      <c r="N52" s="27" t="str">
        <f aca="false">C52</f>
        <v>ТСП TR24 номер H9026814150</v>
      </c>
    </row>
    <row r="53" customFormat="false" ht="15" hidden="false" customHeight="false" outlineLevel="0" collapsed="false">
      <c r="B53" s="25" t="n">
        <v>39</v>
      </c>
      <c r="C53" s="27" t="s">
        <v>6900</v>
      </c>
      <c r="M53" s="25" t="n">
        <v>39</v>
      </c>
      <c r="N53" s="27" t="str">
        <f aca="false">C53</f>
        <v>ТСП серии 65 номер 3175053</v>
      </c>
    </row>
    <row r="54" customFormat="false" ht="15" hidden="false" customHeight="false" outlineLevel="0" collapsed="false">
      <c r="B54" s="25" t="n">
        <v>40</v>
      </c>
      <c r="C54" s="27" t="s">
        <v>6901</v>
      </c>
      <c r="M54" s="25" t="n">
        <v>40</v>
      </c>
      <c r="N54" s="27" t="str">
        <f aca="false">C54</f>
        <v>Преобразователь измерительный iTEMP мод.TMT82 номер F602430426C</v>
      </c>
    </row>
    <row r="55" customFormat="false" ht="15" hidden="false" customHeight="false" outlineLevel="0" collapsed="false">
      <c r="B55" s="25" t="n">
        <v>41</v>
      </c>
      <c r="C55" s="27" t="s">
        <v>6902</v>
      </c>
      <c r="M55" s="25" t="n">
        <v>41</v>
      </c>
      <c r="N55" s="27" t="str">
        <f aca="false">C55</f>
        <v>Преобразователь измерительный iTEMP мод.TMT82 номер F602480426C</v>
      </c>
    </row>
    <row r="56" customFormat="false" ht="15" hidden="false" customHeight="false" outlineLevel="0" collapsed="false">
      <c r="B56" s="25" t="n">
        <v>42</v>
      </c>
      <c r="C56" s="27" t="s">
        <v>6903</v>
      </c>
      <c r="M56" s="25" t="n">
        <v>42</v>
      </c>
      <c r="N56" s="27" t="str">
        <f aca="false">C56</f>
        <v>Преобразователь измерительный iTEMP мод.TMT82 номер F602420426C</v>
      </c>
    </row>
    <row r="57" customFormat="false" ht="15" hidden="false" customHeight="false" outlineLevel="0" collapsed="false">
      <c r="B57" s="25" t="n">
        <v>43</v>
      </c>
      <c r="C57" s="27" t="s">
        <v>6904</v>
      </c>
      <c r="M57" s="25" t="n">
        <v>43</v>
      </c>
      <c r="N57" s="27" t="str">
        <f aca="false">C57</f>
        <v>Преобразователь измерительный iTEMP мод.TMT82 номер F6023F0426C</v>
      </c>
    </row>
    <row r="58" customFormat="false" ht="15" hidden="false" customHeight="false" outlineLevel="0" collapsed="false">
      <c r="B58" s="25" t="n">
        <v>44</v>
      </c>
      <c r="C58" s="27" t="s">
        <v>6905</v>
      </c>
      <c r="M58" s="25" t="n">
        <v>44</v>
      </c>
      <c r="N58" s="27" t="str">
        <f aca="false">C58</f>
        <v>Преобразователь измерительный iTEMP мод.TMT82 номер F602410426C</v>
      </c>
    </row>
    <row r="59" customFormat="false" ht="15" hidden="false" customHeight="false" outlineLevel="0" collapsed="false">
      <c r="B59" s="25" t="n">
        <v>45</v>
      </c>
      <c r="C59" s="27" t="s">
        <v>6906</v>
      </c>
      <c r="M59" s="25" t="n">
        <v>45</v>
      </c>
      <c r="N59" s="27" t="str">
        <f aca="false">C59</f>
        <v>Преобразователь измерительный iTEMP мод.TMT82 номер F602470426C</v>
      </c>
    </row>
    <row r="60" customFormat="false" ht="15" hidden="false" customHeight="false" outlineLevel="0" collapsed="false">
      <c r="B60" s="25" t="n">
        <v>46</v>
      </c>
      <c r="C60" s="27" t="s">
        <v>6907</v>
      </c>
      <c r="M60" s="25" t="n">
        <v>46</v>
      </c>
      <c r="N60" s="27" t="str">
        <f aca="false">C60</f>
        <v>Преобразователь измерительный iTEMP мод.TMT82 номер F601F10426C</v>
      </c>
    </row>
    <row r="61" customFormat="false" ht="15" hidden="false" customHeight="false" outlineLevel="0" collapsed="false">
      <c r="B61" s="25" t="n">
        <v>47</v>
      </c>
      <c r="C61" s="27" t="s">
        <v>6908</v>
      </c>
      <c r="M61" s="25" t="n">
        <v>47</v>
      </c>
      <c r="N61" s="27" t="str">
        <f aca="false">C61</f>
        <v>Преобразователь измерительный iTEMP мод.TMT82 номер F601F20426C</v>
      </c>
    </row>
    <row r="62" customFormat="false" ht="15" hidden="false" customHeight="false" outlineLevel="0" collapsed="false">
      <c r="B62" s="25" t="n">
        <v>48</v>
      </c>
      <c r="C62" s="27" t="s">
        <v>6909</v>
      </c>
      <c r="M62" s="25" t="n">
        <v>48</v>
      </c>
      <c r="N62" s="27" t="str">
        <f aca="false">C62</f>
        <v>Преобразователь измерительный 248 номер 2980631</v>
      </c>
    </row>
    <row r="63" customFormat="false" ht="15" hidden="false" customHeight="false" outlineLevel="0" collapsed="false">
      <c r="B63" s="25" t="n">
        <v>49</v>
      </c>
      <c r="C63" s="27" t="s">
        <v>6910</v>
      </c>
      <c r="M63" s="25" t="n">
        <v>49</v>
      </c>
      <c r="N63" s="27" t="str">
        <f aca="false">C63</f>
        <v>Преобразователь измерительный 248 номер 2980632</v>
      </c>
    </row>
    <row r="64" customFormat="false" ht="15" hidden="false" customHeight="false" outlineLevel="0" collapsed="false">
      <c r="B64" s="25" t="n">
        <v>50</v>
      </c>
      <c r="C64" s="27" t="s">
        <v>6911</v>
      </c>
      <c r="M64" s="25" t="n">
        <v>50</v>
      </c>
      <c r="N64" s="27" t="str">
        <f aca="false">C64</f>
        <v>Преобразователь измерительный 248 номер 2980633</v>
      </c>
    </row>
    <row r="65" customFormat="false" ht="15" hidden="false" customHeight="false" outlineLevel="0" collapsed="false">
      <c r="B65" s="25" t="n">
        <v>51</v>
      </c>
      <c r="C65" s="27" t="s">
        <v>6912</v>
      </c>
      <c r="M65" s="25" t="n">
        <v>51</v>
      </c>
      <c r="N65" s="27" t="str">
        <f aca="false">C65</f>
        <v>Преобразователь измерительный 248 номер 2980634</v>
      </c>
    </row>
    <row r="66" customFormat="false" ht="15" hidden="false" customHeight="false" outlineLevel="0" collapsed="false">
      <c r="B66" s="25" t="n">
        <v>52</v>
      </c>
      <c r="C66" s="27" t="s">
        <v>6913</v>
      </c>
      <c r="M66" s="25" t="n">
        <v>52</v>
      </c>
      <c r="N66" s="27" t="str">
        <f aca="false">C66</f>
        <v>Преобразователь измерительный 248 номер 2980635</v>
      </c>
    </row>
    <row r="67" customFormat="false" ht="15" hidden="false" customHeight="false" outlineLevel="0" collapsed="false">
      <c r="B67" s="25" t="n">
        <v>53</v>
      </c>
      <c r="C67" s="27" t="s">
        <v>6914</v>
      </c>
      <c r="M67" s="25" t="n">
        <v>53</v>
      </c>
      <c r="N67" s="27" t="str">
        <f aca="false">C67</f>
        <v>Преобразователь измерительный 248 номер 2980636</v>
      </c>
    </row>
    <row r="68" customFormat="false" ht="15" hidden="false" customHeight="false" outlineLevel="0" collapsed="false">
      <c r="B68" s="25" t="n">
        <v>54</v>
      </c>
      <c r="C68" s="27" t="s">
        <v>6915</v>
      </c>
      <c r="M68" s="25" t="n">
        <v>54</v>
      </c>
      <c r="N68" s="27" t="str">
        <f aca="false">C68</f>
        <v>Преобразователь измерительный 248 номер 2980637</v>
      </c>
    </row>
    <row r="69" customFormat="false" ht="15" hidden="false" customHeight="false" outlineLevel="0" collapsed="false">
      <c r="B69" s="25" t="n">
        <v>55</v>
      </c>
      <c r="C69" s="27" t="s">
        <v>6916</v>
      </c>
      <c r="M69" s="25" t="n">
        <v>55</v>
      </c>
      <c r="N69" s="27" t="str">
        <f aca="false">C69</f>
        <v>Преобразователь измерительный модульный ИПМ 0399Ex/МО-Н номер 128-2647</v>
      </c>
    </row>
    <row r="70" customFormat="false" ht="15" hidden="false" customHeight="false" outlineLevel="0" collapsed="false">
      <c r="B70" s="25" t="n">
        <v>56</v>
      </c>
      <c r="C70" s="27" t="s">
        <v>6917</v>
      </c>
      <c r="M70" s="25" t="n">
        <v>56</v>
      </c>
      <c r="N70" s="27" t="str">
        <f aca="false">C70</f>
        <v>Преобразователь измерительный модульный ИПМ 0399Ex/МО-Н номер 128-2648</v>
      </c>
    </row>
    <row r="71" customFormat="false" ht="15" hidden="false" customHeight="false" outlineLevel="0" collapsed="false">
      <c r="B71" s="25" t="n">
        <v>57</v>
      </c>
      <c r="C71" s="27" t="s">
        <v>6918</v>
      </c>
      <c r="M71" s="25" t="n">
        <v>57</v>
      </c>
      <c r="N71" s="27" t="str">
        <f aca="false">C71</f>
        <v>Преобразователь давления Метран-150CDR номер 0001210622</v>
      </c>
    </row>
    <row r="72" customFormat="false" ht="15" hidden="false" customHeight="false" outlineLevel="0" collapsed="false">
      <c r="B72" s="25" t="n">
        <v>58</v>
      </c>
      <c r="C72" s="27" t="s">
        <v>6919</v>
      </c>
      <c r="M72" s="25" t="n">
        <v>58</v>
      </c>
      <c r="N72" s="27" t="str">
        <f aca="false">C72</f>
        <v>Преобразователь давления Метран-150CDR номер 0001210620</v>
      </c>
    </row>
    <row r="73" customFormat="false" ht="15" hidden="false" customHeight="false" outlineLevel="0" collapsed="false">
      <c r="B73" s="25" t="n">
        <v>59</v>
      </c>
      <c r="C73" s="27" t="s">
        <v>6920</v>
      </c>
      <c r="M73" s="25" t="n">
        <v>59</v>
      </c>
      <c r="N73" s="27" t="str">
        <f aca="false">C73</f>
        <v>Преобразователь давления Метран-150CDR номер 0001210621</v>
      </c>
    </row>
    <row r="74" customFormat="false" ht="15" hidden="false" customHeight="false" outlineLevel="0" collapsed="false">
      <c r="B74" s="25" t="n">
        <v>60</v>
      </c>
      <c r="C74" s="27" t="s">
        <v>6921</v>
      </c>
      <c r="M74" s="25" t="n">
        <v>60</v>
      </c>
      <c r="N74" s="27" t="str">
        <f aca="false">C74</f>
        <v>Преобразователь давления EJX 530A номер 91J622072</v>
      </c>
    </row>
    <row r="75" customFormat="false" ht="15" hidden="false" customHeight="false" outlineLevel="0" collapsed="false">
      <c r="B75" s="25" t="n">
        <v>61</v>
      </c>
      <c r="C75" s="27" t="s">
        <v>6922</v>
      </c>
      <c r="M75" s="25" t="n">
        <v>61</v>
      </c>
      <c r="N75" s="27" t="str">
        <f aca="false">C75</f>
        <v>Преобразователь давления EJX 530A номер 91R808436</v>
      </c>
    </row>
    <row r="76" customFormat="false" ht="15" hidden="false" customHeight="false" outlineLevel="0" collapsed="false">
      <c r="B76" s="25" t="n">
        <v>62</v>
      </c>
      <c r="C76" s="27" t="s">
        <v>6923</v>
      </c>
      <c r="M76" s="25" t="n">
        <v>62</v>
      </c>
      <c r="N76" s="27" t="str">
        <f aca="false">C76</f>
        <v>Преобразователь давления EJX 530A номер 91R808440</v>
      </c>
    </row>
    <row r="77" customFormat="false" ht="15" hidden="false" customHeight="false" outlineLevel="0" collapsed="false">
      <c r="B77" s="25" t="n">
        <v>63</v>
      </c>
      <c r="C77" s="27" t="s">
        <v>6924</v>
      </c>
      <c r="M77" s="25" t="n">
        <v>63</v>
      </c>
      <c r="N77" s="27" t="str">
        <f aca="false">C77</f>
        <v>Преобразователь давления EJX 530A номер 91R808384</v>
      </c>
    </row>
    <row r="78" customFormat="false" ht="15" hidden="false" customHeight="false" outlineLevel="0" collapsed="false">
      <c r="B78" s="25" t="n">
        <v>64</v>
      </c>
      <c r="C78" s="27" t="s">
        <v>6925</v>
      </c>
      <c r="M78" s="25" t="n">
        <v>64</v>
      </c>
      <c r="N78" s="27" t="str">
        <f aca="false">C78</f>
        <v>Преобразователь давления Cerabar M,PMP51 номер L6011501129</v>
      </c>
    </row>
    <row r="79" customFormat="false" ht="15" hidden="false" customHeight="false" outlineLevel="0" collapsed="false">
      <c r="B79" s="25" t="n">
        <v>65</v>
      </c>
      <c r="C79" s="27" t="s">
        <v>6926</v>
      </c>
      <c r="M79" s="25" t="n">
        <v>65</v>
      </c>
      <c r="N79" s="27" t="str">
        <f aca="false">C79</f>
        <v>Преобразователь давления Cerabar S,PMD75 номер L101440109D</v>
      </c>
    </row>
    <row r="80" customFormat="false" ht="15" hidden="false" customHeight="false" outlineLevel="0" collapsed="false">
      <c r="B80" s="25" t="n">
        <v>66</v>
      </c>
      <c r="C80" s="27" t="s">
        <v>6927</v>
      </c>
      <c r="M80" s="25" t="n">
        <v>66</v>
      </c>
      <c r="N80" s="27" t="str">
        <f aca="false">C80</f>
        <v>Преобразователь давления Cerabar S,PMD75 номер L101490109D</v>
      </c>
    </row>
    <row r="81" customFormat="false" ht="15" hidden="false" customHeight="false" outlineLevel="0" collapsed="false">
      <c r="B81" s="25" t="n">
        <v>67</v>
      </c>
      <c r="C81" s="27" t="s">
        <v>6928</v>
      </c>
      <c r="M81" s="25" t="n">
        <v>67</v>
      </c>
      <c r="N81" s="27" t="str">
        <f aca="false">C81</f>
        <v>Преобразователь давления Cerabar S,PMP71 номер L1022B0109C</v>
      </c>
    </row>
    <row r="82" customFormat="false" ht="15" hidden="false" customHeight="false" outlineLevel="0" collapsed="false">
      <c r="B82" s="25" t="n">
        <v>68</v>
      </c>
      <c r="C82" s="27" t="s">
        <v>6929</v>
      </c>
      <c r="M82" s="25" t="n">
        <v>68</v>
      </c>
      <c r="N82" s="27" t="str">
        <f aca="false">C82</f>
        <v>Преобразователь давления Cerabar S,PMP71 номер L1022A0109C</v>
      </c>
    </row>
    <row r="83" customFormat="false" ht="15" hidden="false" customHeight="false" outlineLevel="0" collapsed="false">
      <c r="B83" s="25" t="n">
        <v>69</v>
      </c>
      <c r="C83" s="27" t="s">
        <v>6930</v>
      </c>
      <c r="M83" s="25" t="n">
        <v>69</v>
      </c>
      <c r="N83" s="27" t="str">
        <f aca="false">C83</f>
        <v>Преобразователь давления HMP 331 номер 53107264</v>
      </c>
    </row>
    <row r="84" customFormat="false" ht="15" hidden="false" customHeight="false" outlineLevel="0" collapsed="false">
      <c r="B84" s="25" t="n">
        <v>70</v>
      </c>
      <c r="C84" s="27" t="s">
        <v>6931</v>
      </c>
      <c r="M84" s="25" t="n">
        <v>70</v>
      </c>
      <c r="N84" s="27" t="str">
        <f aca="false">C84</f>
        <v>Преобразователь давления HMP 331 номер 53107266</v>
      </c>
    </row>
    <row r="85" customFormat="false" ht="15" hidden="false" customHeight="false" outlineLevel="0" collapsed="false">
      <c r="B85" s="25" t="n">
        <v>71</v>
      </c>
      <c r="C85" s="27" t="s">
        <v>6932</v>
      </c>
      <c r="M85" s="25" t="n">
        <v>71</v>
      </c>
      <c r="N85" s="27" t="str">
        <f aca="false">C85</f>
        <v>Преобразователь давления HMP 331 номер 53107265</v>
      </c>
    </row>
    <row r="86" customFormat="false" ht="15" hidden="false" customHeight="false" outlineLevel="0" collapsed="false">
      <c r="B86" s="25" t="n">
        <v>72</v>
      </c>
      <c r="C86" s="27" t="s">
        <v>6933</v>
      </c>
      <c r="M86" s="25" t="n">
        <v>72</v>
      </c>
      <c r="N86" s="27" t="str">
        <f aca="false">C86</f>
        <v>Преобразователь давления АМ - 2000-GP-9 номер 12217070852</v>
      </c>
    </row>
    <row r="87" customFormat="false" ht="15" hidden="false" customHeight="false" outlineLevel="0" collapsed="false">
      <c r="B87" s="25" t="n">
        <v>73</v>
      </c>
      <c r="C87" s="27" t="s">
        <v>6934</v>
      </c>
      <c r="M87" s="25" t="n">
        <v>73</v>
      </c>
      <c r="N87" s="27" t="str">
        <f aca="false">C87</f>
        <v>Преобразователь давления АМ - 2000 DP5 номер 12217070990</v>
      </c>
    </row>
    <row r="88" customFormat="false" ht="15" hidden="false" customHeight="false" outlineLevel="0" collapsed="false">
      <c r="B88" s="25" t="n">
        <v>74</v>
      </c>
      <c r="C88" s="27" t="s">
        <v>6935</v>
      </c>
      <c r="M88" s="25" t="n">
        <v>74</v>
      </c>
      <c r="N88" s="27" t="str">
        <f aca="false">C88</f>
        <v>Преобразователь давления АМ - 2000 DP5 номер 12217070996</v>
      </c>
    </row>
    <row r="89" customFormat="false" ht="15" hidden="false" customHeight="false" outlineLevel="0" collapsed="false">
      <c r="B89" s="25" t="n">
        <v>75</v>
      </c>
      <c r="C89" s="27" t="s">
        <v>6936</v>
      </c>
      <c r="M89" s="25" t="n">
        <v>75</v>
      </c>
      <c r="N89" s="27" t="str">
        <f aca="false">C89</f>
        <v>Преобразователь давления SITRANS P номер N1J9199120095</v>
      </c>
    </row>
    <row r="90" customFormat="false" ht="15" hidden="false" customHeight="false" outlineLevel="0" collapsed="false">
      <c r="B90" s="25" t="n">
        <v>76</v>
      </c>
      <c r="C90" s="27" t="s">
        <v>6937</v>
      </c>
      <c r="M90" s="25" t="n">
        <v>76</v>
      </c>
      <c r="N90" s="27" t="str">
        <f aca="false">C90</f>
        <v>Преобразователь давления АМ - 2000 TG7 номер 12217070908</v>
      </c>
    </row>
    <row r="91" customFormat="false" ht="15" hidden="false" customHeight="false" outlineLevel="0" collapsed="false">
      <c r="B91" s="25" t="n">
        <v>77</v>
      </c>
      <c r="C91" s="27" t="s">
        <v>6938</v>
      </c>
      <c r="M91" s="25" t="n">
        <v>77</v>
      </c>
      <c r="N91" s="27" t="str">
        <f aca="false">C91</f>
        <v>Преобразователь давления EJX 530A номер 91R808435</v>
      </c>
    </row>
    <row r="92" customFormat="false" ht="15" hidden="false" customHeight="false" outlineLevel="0" collapsed="false">
      <c r="B92" s="25" t="n">
        <v>78</v>
      </c>
      <c r="C92" s="27" t="s">
        <v>6939</v>
      </c>
      <c r="M92" s="25" t="n">
        <v>78</v>
      </c>
      <c r="N92" s="27" t="str">
        <f aca="false">C92</f>
        <v>Преобразователь давления 2051TG3 номер 4030683</v>
      </c>
    </row>
    <row r="93" customFormat="false" ht="15" hidden="false" customHeight="false" outlineLevel="0" collapsed="false">
      <c r="B93" s="25" t="n">
        <v>79</v>
      </c>
      <c r="C93" s="27" t="s">
        <v>6940</v>
      </c>
      <c r="M93" s="25" t="n">
        <v>79</v>
      </c>
      <c r="N93" s="27" t="str">
        <f aca="false">C93</f>
        <v>Преобразователь давления EJX 530A номер 91J622071</v>
      </c>
    </row>
    <row r="94" customFormat="false" ht="15" hidden="false" customHeight="false" outlineLevel="0" collapsed="false">
      <c r="B94" s="25" t="n">
        <v>80</v>
      </c>
      <c r="C94" s="27" t="s">
        <v>6941</v>
      </c>
      <c r="M94" s="25" t="n">
        <v>80</v>
      </c>
      <c r="N94" s="27" t="str">
        <f aca="false">C94</f>
        <v>Преобразователь давления Cerabar S,PMC71 номер D70BFE0109C</v>
      </c>
    </row>
    <row r="95" customFormat="false" ht="15" hidden="false" customHeight="false" outlineLevel="0" collapsed="false">
      <c r="B95" s="25" t="n">
        <v>81</v>
      </c>
      <c r="C95" s="27" t="s">
        <v>6942</v>
      </c>
      <c r="M95" s="25" t="n">
        <v>81</v>
      </c>
      <c r="N95" s="27" t="str">
        <f aca="false">C95</f>
        <v>Преобразователь давления EJX 530A номер 91P716175</v>
      </c>
    </row>
    <row r="96" customFormat="false" ht="15" hidden="false" customHeight="false" outlineLevel="0" collapsed="false">
      <c r="B96" s="25" t="n">
        <v>82</v>
      </c>
      <c r="C96" s="27" t="s">
        <v>6943</v>
      </c>
      <c r="M96" s="25" t="n">
        <v>82</v>
      </c>
      <c r="N96" s="27" t="str">
        <f aca="false">C96</f>
        <v>Термометр биметаллический ТБ-2 номер 8998</v>
      </c>
    </row>
    <row r="97" customFormat="false" ht="15" hidden="false" customHeight="false" outlineLevel="0" collapsed="false">
      <c r="B97" s="25" t="n">
        <v>83</v>
      </c>
      <c r="C97" s="27" t="s">
        <v>6944</v>
      </c>
      <c r="M97" s="25" t="n">
        <v>83</v>
      </c>
      <c r="N97" s="27" t="str">
        <f aca="false">C97</f>
        <v>Термометр биметаллический ТБ-2 номер 9002</v>
      </c>
    </row>
    <row r="98" customFormat="false" ht="15" hidden="false" customHeight="false" outlineLevel="0" collapsed="false">
      <c r="B98" s="25" t="n">
        <v>84</v>
      </c>
      <c r="C98" s="27" t="s">
        <v>6945</v>
      </c>
      <c r="M98" s="25" t="n">
        <v>84</v>
      </c>
      <c r="N98" s="27" t="str">
        <f aca="false">C98</f>
        <v>Термометр биметаллический ТБ-2 номер 8893</v>
      </c>
    </row>
    <row r="99" customFormat="false" ht="15" hidden="false" customHeight="false" outlineLevel="0" collapsed="false">
      <c r="B99" s="25" t="n">
        <v>85</v>
      </c>
      <c r="C99" s="27" t="s">
        <v>6946</v>
      </c>
      <c r="M99" s="25" t="n">
        <v>85</v>
      </c>
      <c r="N99" s="27" t="str">
        <f aca="false">C99</f>
        <v>Термометр биметаллический БТ5 номер 05417</v>
      </c>
    </row>
    <row r="100" customFormat="false" ht="15" hidden="false" customHeight="false" outlineLevel="0" collapsed="false">
      <c r="B100" s="25" t="n">
        <v>86</v>
      </c>
      <c r="C100" s="27" t="s">
        <v>6947</v>
      </c>
      <c r="M100" s="25" t="n">
        <v>86</v>
      </c>
      <c r="N100" s="27" t="str">
        <f aca="false">C100</f>
        <v>Термометр биметаллический серия 55 мод.A5500 номер 11052XPN</v>
      </c>
    </row>
    <row r="101" customFormat="false" ht="15" hidden="false" customHeight="false" outlineLevel="0" collapsed="false">
      <c r="B101" s="25" t="n">
        <v>87</v>
      </c>
      <c r="C101" s="27" t="s">
        <v>6948</v>
      </c>
      <c r="M101" s="25" t="n">
        <v>87</v>
      </c>
      <c r="N101" s="27" t="str">
        <f aca="false">C101</f>
        <v>Манометр МП3-УУ2 номер Р00222</v>
      </c>
    </row>
    <row r="102" customFormat="false" ht="15" hidden="false" customHeight="false" outlineLevel="0" collapsed="false">
      <c r="B102" s="25" t="n">
        <v>88</v>
      </c>
      <c r="C102" s="27" t="s">
        <v>6949</v>
      </c>
      <c r="M102" s="25" t="n">
        <v>88</v>
      </c>
      <c r="N102" s="27" t="str">
        <f aca="false">C102</f>
        <v>Манометр МП3-УУ2 номер Р00221</v>
      </c>
    </row>
    <row r="103" customFormat="false" ht="15" hidden="false" customHeight="false" outlineLevel="0" collapsed="false">
      <c r="B103" s="25" t="n">
        <v>89</v>
      </c>
      <c r="C103" s="27" t="s">
        <v>6950</v>
      </c>
      <c r="M103" s="25" t="n">
        <v>89</v>
      </c>
      <c r="N103" s="27" t="str">
        <f aca="false">C103</f>
        <v>Манометр ТМ5 номер Р00380</v>
      </c>
    </row>
    <row r="104" customFormat="false" ht="15" hidden="false" customHeight="false" outlineLevel="0" collapsed="false">
      <c r="B104" s="25" t="n">
        <v>90</v>
      </c>
      <c r="C104" s="27" t="s">
        <v>6951</v>
      </c>
      <c r="M104" s="25" t="n">
        <v>90</v>
      </c>
      <c r="N104" s="27" t="str">
        <f aca="false">C104</f>
        <v>Манометр ТМ5 номер Р00805</v>
      </c>
    </row>
    <row r="105" customFormat="false" ht="15" hidden="false" customHeight="false" outlineLevel="0" collapsed="false">
      <c r="B105" s="25" t="n">
        <v>91</v>
      </c>
      <c r="C105" s="27" t="s">
        <v>6952</v>
      </c>
      <c r="M105" s="25" t="n">
        <v>91</v>
      </c>
      <c r="N105" s="27" t="str">
        <f aca="false">C105</f>
        <v>Манометр ТМ5 номер Р00716</v>
      </c>
    </row>
    <row r="106" customFormat="false" ht="15" hidden="false" customHeight="false" outlineLevel="0" collapsed="false">
      <c r="B106" s="25" t="n">
        <v>92</v>
      </c>
      <c r="C106" s="27" t="s">
        <v>6953</v>
      </c>
      <c r="M106" s="25" t="n">
        <v>92</v>
      </c>
      <c r="N106" s="27" t="str">
        <f aca="false">C106</f>
        <v>Манометр ТМ5 номер Р00715</v>
      </c>
    </row>
    <row r="107" customFormat="false" ht="15" hidden="false" customHeight="false" outlineLevel="0" collapsed="false">
      <c r="B107" s="25" t="n">
        <v>93</v>
      </c>
      <c r="C107" s="27" t="s">
        <v>6954</v>
      </c>
      <c r="M107" s="25" t="n">
        <v>93</v>
      </c>
      <c r="N107" s="27" t="str">
        <f aca="false">C107</f>
        <v>Манометр ДМ02-100-1-М номер Р00044</v>
      </c>
    </row>
    <row r="108" customFormat="false" ht="15" hidden="false" customHeight="false" outlineLevel="0" collapsed="false">
      <c r="B108" s="25" t="n">
        <v>94</v>
      </c>
      <c r="C108" s="27" t="s">
        <v>6955</v>
      </c>
      <c r="M108" s="25" t="n">
        <v>94</v>
      </c>
      <c r="N108" s="27" t="str">
        <f aca="false">C108</f>
        <v>Манометр ДМ02-100-1-М номер Р00523</v>
      </c>
    </row>
    <row r="109" customFormat="false" ht="15" hidden="false" customHeight="false" outlineLevel="0" collapsed="false">
      <c r="B109" s="25" t="n">
        <v>95</v>
      </c>
      <c r="C109" s="27" t="s">
        <v>6956</v>
      </c>
      <c r="M109" s="25" t="n">
        <v>95</v>
      </c>
      <c r="N109" s="27" t="str">
        <f aca="false">C109</f>
        <v>Манометр ДМ02-100-1-М номер Р00672</v>
      </c>
    </row>
    <row r="110" customFormat="false" ht="15" hidden="false" customHeight="false" outlineLevel="0" collapsed="false">
      <c r="B110" s="25" t="n">
        <v>96</v>
      </c>
      <c r="C110" s="27" t="s">
        <v>6957</v>
      </c>
      <c r="M110" s="25" t="n">
        <v>96</v>
      </c>
      <c r="N110" s="27" t="str">
        <f aca="false">C110</f>
        <v>Манометр ДМ02-100-1-М номер Р00096</v>
      </c>
    </row>
    <row r="111" customFormat="false" ht="15" hidden="false" customHeight="false" outlineLevel="0" collapsed="false">
      <c r="B111" s="25" t="n">
        <v>97</v>
      </c>
      <c r="C111" s="27" t="s">
        <v>6958</v>
      </c>
      <c r="M111" s="25" t="n">
        <v>97</v>
      </c>
      <c r="N111" s="27" t="str">
        <f aca="false">C111</f>
        <v>Манометр ДМ02-100-1-G номер Р00243</v>
      </c>
    </row>
    <row r="112" customFormat="false" ht="15" hidden="false" customHeight="false" outlineLevel="0" collapsed="false">
      <c r="B112" s="25" t="n">
        <v>98</v>
      </c>
      <c r="C112" s="27" t="s">
        <v>6959</v>
      </c>
      <c r="M112" s="25" t="n">
        <v>98</v>
      </c>
      <c r="N112" s="27" t="str">
        <f aca="false">C112</f>
        <v>Манометр МП3-УУ2 номер Р00047</v>
      </c>
    </row>
    <row r="113" customFormat="false" ht="15" hidden="false" customHeight="false" outlineLevel="0" collapsed="false">
      <c r="B113" s="25" t="n">
        <v>99</v>
      </c>
      <c r="C113" s="27" t="s">
        <v>6960</v>
      </c>
      <c r="M113" s="25" t="n">
        <v>99</v>
      </c>
      <c r="N113" s="27" t="str">
        <f aca="false">C113</f>
        <v>Манометр 233.50.160 номер 00489</v>
      </c>
    </row>
    <row r="114" customFormat="false" ht="15" hidden="false" customHeight="false" outlineLevel="0" collapsed="false">
      <c r="B114" s="25" t="n">
        <v>100</v>
      </c>
      <c r="C114" s="27" t="s">
        <v>6961</v>
      </c>
      <c r="M114" s="25" t="n">
        <v>100</v>
      </c>
      <c r="N114" s="27" t="str">
        <f aca="false">C114</f>
        <v>Манометр 233.50.160 номер 00593</v>
      </c>
    </row>
    <row r="115" customFormat="false" ht="15" hidden="false" customHeight="false" outlineLevel="0" collapsed="false">
      <c r="B115" s="25" t="n">
        <v>101</v>
      </c>
      <c r="C115" s="27" t="s">
        <v>6962</v>
      </c>
      <c r="M115" s="25" t="n">
        <v>101</v>
      </c>
      <c r="N115" s="27" t="str">
        <f aca="false">C115</f>
        <v>Манометр МП4-Уф номер 1023895</v>
      </c>
    </row>
    <row r="116" customFormat="false" ht="15" hidden="false" customHeight="false" outlineLevel="0" collapsed="false">
      <c r="B116" s="25" t="n">
        <v>102</v>
      </c>
      <c r="C116" s="27" t="s">
        <v>6963</v>
      </c>
      <c r="M116" s="25" t="n">
        <v>102</v>
      </c>
      <c r="N116" s="27" t="str">
        <f aca="false">C116</f>
        <v>Манометр МП4-Уф номер 1023896</v>
      </c>
    </row>
    <row r="117" customFormat="false" ht="15" hidden="false" customHeight="false" outlineLevel="0" collapsed="false">
      <c r="B117" s="25" t="n">
        <v>103</v>
      </c>
      <c r="C117" s="27" t="s">
        <v>6964</v>
      </c>
      <c r="M117" s="25" t="n">
        <v>103</v>
      </c>
      <c r="N117" s="27" t="str">
        <f aca="false">C117</f>
        <v>Манометр МП4-Уф номер 1023897</v>
      </c>
    </row>
    <row r="118" customFormat="false" ht="15" hidden="false" customHeight="false" outlineLevel="0" collapsed="false">
      <c r="B118" s="25" t="n">
        <v>104</v>
      </c>
      <c r="C118" s="27" t="s">
        <v>6965</v>
      </c>
      <c r="M118" s="25" t="n">
        <v>104</v>
      </c>
      <c r="N118" s="27" t="str">
        <f aca="false">C118</f>
        <v>Манометр МП4-Уф номер 1023898</v>
      </c>
    </row>
    <row r="119" customFormat="false" ht="15" hidden="false" customHeight="false" outlineLevel="0" collapsed="false">
      <c r="B119" s="25" t="n">
        <v>105</v>
      </c>
      <c r="C119" s="27" t="s">
        <v>6966</v>
      </c>
      <c r="M119" s="25" t="n">
        <v>105</v>
      </c>
      <c r="N119" s="27" t="str">
        <f aca="false">C119</f>
        <v>Манометр МП4-Уф номер 1023899</v>
      </c>
    </row>
    <row r="120" customFormat="false" ht="15" hidden="false" customHeight="false" outlineLevel="0" collapsed="false">
      <c r="B120" s="25" t="n">
        <v>106</v>
      </c>
      <c r="C120" s="27" t="s">
        <v>6967</v>
      </c>
      <c r="M120" s="25" t="n">
        <v>106</v>
      </c>
      <c r="N120" s="27" t="str">
        <f aca="false">C120</f>
        <v>Манометр МП4-Уф номер 1023900</v>
      </c>
    </row>
    <row r="121" customFormat="false" ht="15" hidden="false" customHeight="false" outlineLevel="0" collapsed="false">
      <c r="B121" s="25" t="n">
        <v>107</v>
      </c>
      <c r="C121" s="27" t="s">
        <v>6968</v>
      </c>
      <c r="M121" s="25" t="n">
        <v>107</v>
      </c>
      <c r="N121" s="27" t="str">
        <f aca="false">C121</f>
        <v>Манометр МП4-Уф номер 1023902</v>
      </c>
    </row>
    <row r="122" customFormat="false" ht="15" hidden="false" customHeight="false" outlineLevel="0" collapsed="false">
      <c r="B122" s="25" t="n">
        <v>108</v>
      </c>
      <c r="C122" s="27" t="s">
        <v>6969</v>
      </c>
      <c r="M122" s="25" t="n">
        <v>108</v>
      </c>
      <c r="N122" s="27" t="str">
        <f aca="false">C122</f>
        <v>Манометр МП4-Уф номер 1023904</v>
      </c>
    </row>
    <row r="123" customFormat="false" ht="15" hidden="false" customHeight="false" outlineLevel="0" collapsed="false">
      <c r="B123" s="25" t="n">
        <v>109</v>
      </c>
      <c r="C123" s="27" t="s">
        <v>6970</v>
      </c>
      <c r="M123" s="25" t="n">
        <v>109</v>
      </c>
      <c r="N123" s="27" t="str">
        <f aca="false">C123</f>
        <v>Манометр МП4-Уф номер 1023905</v>
      </c>
    </row>
    <row r="124" customFormat="false" ht="15" hidden="false" customHeight="false" outlineLevel="0" collapsed="false">
      <c r="B124" s="25" t="n">
        <v>110</v>
      </c>
      <c r="C124" s="27" t="s">
        <v>6971</v>
      </c>
      <c r="M124" s="25" t="n">
        <v>110</v>
      </c>
      <c r="N124" s="27" t="str">
        <f aca="false">C124</f>
        <v>Манометр МП4-Уф номер 1023906</v>
      </c>
    </row>
    <row r="125" customFormat="false" ht="15" hidden="false" customHeight="false" outlineLevel="0" collapsed="false">
      <c r="B125" s="25" t="n">
        <v>111</v>
      </c>
      <c r="C125" s="27" t="s">
        <v>6972</v>
      </c>
      <c r="M125" s="25" t="n">
        <v>111</v>
      </c>
      <c r="N125" s="27" t="str">
        <f aca="false">C125</f>
        <v>Манометр МП4-Уф номер 1023907</v>
      </c>
    </row>
    <row r="126" customFormat="false" ht="15" hidden="false" customHeight="false" outlineLevel="0" collapsed="false">
      <c r="B126" s="25" t="n">
        <v>112</v>
      </c>
      <c r="C126" s="27" t="s">
        <v>6973</v>
      </c>
      <c r="M126" s="25" t="n">
        <v>112</v>
      </c>
      <c r="N126" s="27" t="str">
        <f aca="false">C126</f>
        <v>Манометр МП4-Уф номер 1023908</v>
      </c>
    </row>
    <row r="127" customFormat="false" ht="15" hidden="false" customHeight="false" outlineLevel="0" collapsed="false">
      <c r="B127" s="25" t="n">
        <v>113</v>
      </c>
      <c r="C127" s="27" t="s">
        <v>6974</v>
      </c>
      <c r="M127" s="25" t="n">
        <v>113</v>
      </c>
      <c r="N127" s="27" t="str">
        <f aca="false">C127</f>
        <v>Манометр МП4-Уф номер 1023909</v>
      </c>
    </row>
    <row r="128" customFormat="false" ht="15" hidden="false" customHeight="false" outlineLevel="0" collapsed="false">
      <c r="B128" s="25" t="n">
        <v>114</v>
      </c>
      <c r="C128" s="27" t="s">
        <v>6975</v>
      </c>
      <c r="M128" s="25" t="n">
        <v>114</v>
      </c>
      <c r="N128" s="27" t="str">
        <f aca="false">C128</f>
        <v>Манометр МП4-Уф номер 1023910</v>
      </c>
    </row>
    <row r="129" customFormat="false" ht="15" hidden="false" customHeight="false" outlineLevel="0" collapsed="false">
      <c r="B129" s="25" t="n">
        <v>115</v>
      </c>
      <c r="C129" s="27" t="s">
        <v>6976</v>
      </c>
      <c r="M129" s="25" t="n">
        <v>115</v>
      </c>
      <c r="N129" s="27" t="str">
        <f aca="false">C129</f>
        <v>Манометр МП4-Уф номер 1023911</v>
      </c>
    </row>
    <row r="130" customFormat="false" ht="15" hidden="false" customHeight="false" outlineLevel="0" collapsed="false">
      <c r="B130" s="25" t="n">
        <v>116</v>
      </c>
      <c r="C130" s="27" t="s">
        <v>6977</v>
      </c>
      <c r="M130" s="25" t="n">
        <v>116</v>
      </c>
      <c r="N130" s="27" t="str">
        <f aca="false">C130</f>
        <v>Манометр МП4-Уф номер 1023912</v>
      </c>
    </row>
    <row r="131" customFormat="false" ht="15" hidden="false" customHeight="false" outlineLevel="0" collapsed="false">
      <c r="B131" s="25" t="n">
        <v>117</v>
      </c>
      <c r="C131" s="27" t="s">
        <v>6978</v>
      </c>
      <c r="M131" s="25" t="n">
        <v>117</v>
      </c>
      <c r="N131" s="27" t="str">
        <f aca="false">C131</f>
        <v>Манометр МП4-У номер 3309</v>
      </c>
    </row>
    <row r="132" customFormat="false" ht="15" hidden="false" customHeight="false" outlineLevel="0" collapsed="false">
      <c r="B132" s="25" t="n">
        <v>118</v>
      </c>
      <c r="C132" s="27" t="s">
        <v>6979</v>
      </c>
      <c r="M132" s="25" t="n">
        <v>118</v>
      </c>
      <c r="N132" s="27" t="str">
        <f aca="false">C132</f>
        <v>Манометр МП4-У номер 7682</v>
      </c>
    </row>
    <row r="133" customFormat="false" ht="15" hidden="false" customHeight="false" outlineLevel="0" collapsed="false">
      <c r="B133" s="25" t="n">
        <v>119</v>
      </c>
      <c r="C133" s="27" t="s">
        <v>6980</v>
      </c>
      <c r="M133" s="25" t="n">
        <v>119</v>
      </c>
      <c r="N133" s="27" t="str">
        <f aca="false">C133</f>
        <v>Манометр МП4-У номер 7685</v>
      </c>
    </row>
    <row r="134" customFormat="false" ht="15" hidden="false" customHeight="false" outlineLevel="0" collapsed="false">
      <c r="B134" s="25" t="n">
        <v>120</v>
      </c>
      <c r="C134" s="27" t="s">
        <v>6981</v>
      </c>
      <c r="M134" s="25" t="n">
        <v>120</v>
      </c>
      <c r="N134" s="27" t="str">
        <f aca="false">C134</f>
        <v>Манометр МП4-У номер 8878</v>
      </c>
    </row>
    <row r="135" customFormat="false" ht="15" hidden="false" customHeight="false" outlineLevel="0" collapsed="false">
      <c r="B135" s="25" t="n">
        <v>121</v>
      </c>
      <c r="C135" s="27" t="s">
        <v>6982</v>
      </c>
      <c r="M135" s="25" t="n">
        <v>121</v>
      </c>
      <c r="N135" s="27" t="str">
        <f aca="false">C135</f>
        <v>Манометр МП4-У номер 8881</v>
      </c>
    </row>
    <row r="136" customFormat="false" ht="15" hidden="false" customHeight="false" outlineLevel="0" collapsed="false">
      <c r="B136" s="25" t="n">
        <v>122</v>
      </c>
      <c r="C136" s="27" t="s">
        <v>6983</v>
      </c>
      <c r="M136" s="25" t="n">
        <v>122</v>
      </c>
      <c r="N136" s="27" t="str">
        <f aca="false">C136</f>
        <v>Манометр МП4-У номер 9279</v>
      </c>
    </row>
    <row r="137" customFormat="false" ht="15" hidden="false" customHeight="false" outlineLevel="0" collapsed="false">
      <c r="B137" s="25" t="n">
        <v>123</v>
      </c>
      <c r="C137" s="27" t="s">
        <v>6984</v>
      </c>
      <c r="M137" s="25" t="n">
        <v>123</v>
      </c>
      <c r="N137" s="27" t="str">
        <f aca="false">C137</f>
        <v>Манометр МП4-У номер 9283</v>
      </c>
    </row>
    <row r="138" customFormat="false" ht="15" hidden="false" customHeight="false" outlineLevel="0" collapsed="false">
      <c r="B138" s="25" t="n">
        <v>124</v>
      </c>
      <c r="C138" s="27" t="s">
        <v>6985</v>
      </c>
      <c r="M138" s="25" t="n">
        <v>124</v>
      </c>
      <c r="N138" s="27" t="str">
        <f aca="false">C138</f>
        <v>Манометр МП4-У номер 9915</v>
      </c>
    </row>
    <row r="139" customFormat="false" ht="15" hidden="false" customHeight="false" outlineLevel="0" collapsed="false">
      <c r="B139" s="25" t="n">
        <v>125</v>
      </c>
      <c r="C139" s="27" t="s">
        <v>6986</v>
      </c>
      <c r="M139" s="25" t="n">
        <v>125</v>
      </c>
      <c r="N139" s="27" t="str">
        <f aca="false">C139</f>
        <v>Манометр МП4-У номер 9924</v>
      </c>
    </row>
    <row r="140" customFormat="false" ht="15" hidden="false" customHeight="false" outlineLevel="0" collapsed="false">
      <c r="B140" s="25" t="n">
        <v>126</v>
      </c>
      <c r="C140" s="27" t="s">
        <v>6987</v>
      </c>
      <c r="M140" s="25" t="n">
        <v>126</v>
      </c>
      <c r="N140" s="27" t="str">
        <f aca="false">C140</f>
        <v>Манометр МП4-У номер 9925</v>
      </c>
    </row>
    <row r="141" customFormat="false" ht="15" hidden="false" customHeight="false" outlineLevel="0" collapsed="false">
      <c r="B141" s="25" t="n">
        <v>127</v>
      </c>
      <c r="C141" s="27" t="s">
        <v>6988</v>
      </c>
      <c r="M141" s="25" t="n">
        <v>127</v>
      </c>
      <c r="N141" s="27" t="str">
        <f aca="false">C141</f>
        <v>Манометр МП4-У номер 9926</v>
      </c>
    </row>
    <row r="142" customFormat="false" ht="15" hidden="false" customHeight="false" outlineLevel="0" collapsed="false">
      <c r="B142" s="25" t="n">
        <v>128</v>
      </c>
      <c r="C142" s="27" t="s">
        <v>6989</v>
      </c>
      <c r="M142" s="25" t="n">
        <v>128</v>
      </c>
      <c r="N142" s="27" t="str">
        <f aca="false">C142</f>
        <v>Манометр МП3-У номер 00619</v>
      </c>
    </row>
    <row r="143" customFormat="false" ht="15" hidden="false" customHeight="false" outlineLevel="0" collapsed="false">
      <c r="B143" s="25" t="n">
        <v>129</v>
      </c>
      <c r="C143" s="27" t="s">
        <v>6990</v>
      </c>
      <c r="M143" s="25" t="n">
        <v>129</v>
      </c>
      <c r="N143" s="27" t="str">
        <f aca="false">C143</f>
        <v>Манометр МП3-У номер 01312</v>
      </c>
    </row>
    <row r="144" customFormat="false" ht="15" hidden="false" customHeight="false" outlineLevel="0" collapsed="false">
      <c r="B144" s="25" t="n">
        <v>130</v>
      </c>
      <c r="C144" s="27" t="s">
        <v>6991</v>
      </c>
      <c r="M144" s="25" t="n">
        <v>130</v>
      </c>
      <c r="N144" s="27" t="str">
        <f aca="false">C144</f>
        <v>Манометр МП160 номер 025021</v>
      </c>
    </row>
    <row r="145" customFormat="false" ht="15" hidden="false" customHeight="false" outlineLevel="0" collapsed="false">
      <c r="B145" s="25" t="n">
        <v>131</v>
      </c>
      <c r="C145" s="27" t="s">
        <v>6992</v>
      </c>
      <c r="M145" s="25" t="n">
        <v>131</v>
      </c>
      <c r="N145" s="27" t="str">
        <f aca="false">C145</f>
        <v>Манометр ДМ номер 99005405457</v>
      </c>
    </row>
    <row r="146" customFormat="false" ht="15" hidden="false" customHeight="false" outlineLevel="0" collapsed="false">
      <c r="B146" s="25" t="n">
        <v>132</v>
      </c>
      <c r="C146" s="27" t="s">
        <v>6993</v>
      </c>
      <c r="M146" s="25" t="n">
        <v>132</v>
      </c>
      <c r="N146" s="27" t="str">
        <f aca="false">C146</f>
        <v>Манометр МП4-УУ2 номер 11-853</v>
      </c>
    </row>
    <row r="147" customFormat="false" ht="15" hidden="false" customHeight="false" outlineLevel="0" collapsed="false">
      <c r="B147" s="25" t="n">
        <v>133</v>
      </c>
      <c r="C147" s="27" t="s">
        <v>6994</v>
      </c>
      <c r="M147" s="25" t="n">
        <v>133</v>
      </c>
      <c r="N147" s="27" t="str">
        <f aca="false">C147</f>
        <v>Манометр МП4-Уф номер 1023877</v>
      </c>
    </row>
    <row r="148" customFormat="false" ht="15" hidden="false" customHeight="false" outlineLevel="0" collapsed="false">
      <c r="B148" s="25" t="n">
        <v>134</v>
      </c>
      <c r="C148" s="27" t="s">
        <v>6995</v>
      </c>
      <c r="M148" s="25" t="n">
        <v>134</v>
      </c>
      <c r="N148" s="27" t="str">
        <f aca="false">C148</f>
        <v>Манометр МП4-Уф номер 1023878</v>
      </c>
    </row>
    <row r="149" customFormat="false" ht="15" hidden="false" customHeight="false" outlineLevel="0" collapsed="false">
      <c r="B149" s="25" t="n">
        <v>135</v>
      </c>
      <c r="C149" s="27" t="s">
        <v>6996</v>
      </c>
      <c r="M149" s="25" t="n">
        <v>135</v>
      </c>
      <c r="N149" s="27" t="str">
        <f aca="false">C149</f>
        <v>Манометр МП4-Уф номер 1023880</v>
      </c>
    </row>
    <row r="150" customFormat="false" ht="15" hidden="false" customHeight="false" outlineLevel="0" collapsed="false">
      <c r="B150" s="25" t="n">
        <v>136</v>
      </c>
      <c r="C150" s="27" t="s">
        <v>6997</v>
      </c>
      <c r="M150" s="25" t="n">
        <v>136</v>
      </c>
      <c r="N150" s="27" t="str">
        <f aca="false">C150</f>
        <v>Манометр МП4-Уф номер 1023881</v>
      </c>
    </row>
    <row r="151" customFormat="false" ht="15" hidden="false" customHeight="false" outlineLevel="0" collapsed="false">
      <c r="B151" s="25" t="n">
        <v>137</v>
      </c>
      <c r="C151" s="27" t="s">
        <v>6998</v>
      </c>
      <c r="M151" s="25" t="n">
        <v>137</v>
      </c>
      <c r="N151" s="27" t="str">
        <f aca="false">C151</f>
        <v>Манометр МП3-Уф номер 1014841</v>
      </c>
    </row>
    <row r="152" customFormat="false" ht="15" hidden="false" customHeight="false" outlineLevel="0" collapsed="false">
      <c r="B152" s="25" t="n">
        <v>138</v>
      </c>
      <c r="C152" s="27" t="s">
        <v>6999</v>
      </c>
      <c r="M152" s="25" t="n">
        <v>138</v>
      </c>
      <c r="N152" s="27" t="str">
        <f aca="false">C152</f>
        <v>Манометр МП3-Уф номер 1014848</v>
      </c>
    </row>
    <row r="153" customFormat="false" ht="15" hidden="false" customHeight="false" outlineLevel="0" collapsed="false">
      <c r="B153" s="25" t="n">
        <v>139</v>
      </c>
      <c r="C153" s="27" t="s">
        <v>7000</v>
      </c>
      <c r="M153" s="25" t="n">
        <v>139</v>
      </c>
      <c r="N153" s="27" t="str">
        <f aca="false">C153</f>
        <v>Манометр МП3-УУ2 номер Р00626</v>
      </c>
    </row>
    <row r="154" customFormat="false" ht="15" hidden="false" customHeight="false" outlineLevel="0" collapsed="false">
      <c r="B154" s="25" t="n">
        <v>140</v>
      </c>
      <c r="C154" s="27" t="s">
        <v>7001</v>
      </c>
      <c r="M154" s="25" t="n">
        <v>140</v>
      </c>
      <c r="N154" s="27" t="str">
        <f aca="false">C154</f>
        <v>Манометр МП4-УУ2 номер Р00962</v>
      </c>
    </row>
    <row r="155" customFormat="false" ht="15" hidden="false" customHeight="false" outlineLevel="0" collapsed="false">
      <c r="B155" s="25" t="n">
        <v>141</v>
      </c>
      <c r="C155" s="27" t="s">
        <v>7002</v>
      </c>
      <c r="M155" s="25" t="n">
        <v>141</v>
      </c>
      <c r="N155" s="27" t="str">
        <f aca="false">C155</f>
        <v>Манометр МП4-УУ2 номер Р00947</v>
      </c>
    </row>
    <row r="156" customFormat="false" ht="15" hidden="false" customHeight="false" outlineLevel="0" collapsed="false">
      <c r="B156" s="25" t="n">
        <v>142</v>
      </c>
      <c r="C156" s="27" t="s">
        <v>7003</v>
      </c>
      <c r="M156" s="25" t="n">
        <v>142</v>
      </c>
      <c r="N156" s="27" t="str">
        <f aca="false">C156</f>
        <v>Манометр МП4-УУ2 номер Р01173</v>
      </c>
    </row>
    <row r="157" customFormat="false" ht="15" hidden="false" customHeight="false" outlineLevel="0" collapsed="false">
      <c r="B157" s="25" t="n">
        <v>143</v>
      </c>
      <c r="C157" s="27" t="s">
        <v>7004</v>
      </c>
      <c r="M157" s="25" t="n">
        <v>143</v>
      </c>
      <c r="N157" s="27" t="str">
        <f aca="false">C157</f>
        <v>Манометр МП4-УУ2 номер Р00012</v>
      </c>
    </row>
    <row r="158" customFormat="false" ht="15" hidden="false" customHeight="false" outlineLevel="0" collapsed="false">
      <c r="B158" s="25" t="n">
        <v>144</v>
      </c>
      <c r="C158" s="27" t="s">
        <v>7005</v>
      </c>
      <c r="M158" s="25" t="n">
        <v>144</v>
      </c>
      <c r="N158" s="27" t="str">
        <f aca="false">C158</f>
        <v>Манометр МП4-УУ2 номер Р00890</v>
      </c>
    </row>
    <row r="159" customFormat="false" ht="15" hidden="false" customHeight="false" outlineLevel="0" collapsed="false">
      <c r="B159" s="25" t="n">
        <v>145</v>
      </c>
      <c r="C159" s="27" t="s">
        <v>7006</v>
      </c>
      <c r="M159" s="25" t="n">
        <v>145</v>
      </c>
      <c r="N159" s="27" t="str">
        <f aca="false">C159</f>
        <v>Манометр МП4-УУ2 номер Р00123</v>
      </c>
    </row>
    <row r="160" customFormat="false" ht="15" hidden="false" customHeight="false" outlineLevel="0" collapsed="false">
      <c r="B160" s="25" t="n">
        <v>146</v>
      </c>
      <c r="C160" s="27" t="s">
        <v>7007</v>
      </c>
      <c r="M160" s="25" t="n">
        <v>146</v>
      </c>
      <c r="N160" s="27" t="str">
        <f aca="false">C160</f>
        <v>Манометр МП4-УУ2 номер Р00892</v>
      </c>
    </row>
    <row r="161" customFormat="false" ht="15" hidden="false" customHeight="false" outlineLevel="0" collapsed="false">
      <c r="B161" s="25" t="n">
        <v>147</v>
      </c>
      <c r="C161" s="27" t="s">
        <v>7008</v>
      </c>
      <c r="M161" s="25" t="n">
        <v>147</v>
      </c>
      <c r="N161" s="27" t="str">
        <f aca="false">C161</f>
        <v>Манометр МП4-УУ2 номер Р00875</v>
      </c>
    </row>
    <row r="162" customFormat="false" ht="15" hidden="false" customHeight="false" outlineLevel="0" collapsed="false">
      <c r="B162" s="25" t="n">
        <v>148</v>
      </c>
      <c r="C162" s="27" t="s">
        <v>7009</v>
      </c>
      <c r="M162" s="25" t="n">
        <v>148</v>
      </c>
      <c r="N162" s="27" t="str">
        <f aca="false">C162</f>
        <v>Манометр МП4-УУ2 номер Р00291</v>
      </c>
    </row>
    <row r="163" customFormat="false" ht="15" hidden="false" customHeight="false" outlineLevel="0" collapsed="false">
      <c r="B163" s="25" t="n">
        <v>149</v>
      </c>
      <c r="C163" s="27" t="s">
        <v>7010</v>
      </c>
      <c r="M163" s="25" t="n">
        <v>149</v>
      </c>
      <c r="N163" s="27" t="str">
        <f aca="false">C163</f>
        <v>Манометр МП4-УУ2 номер Р00206</v>
      </c>
    </row>
    <row r="164" customFormat="false" ht="15" hidden="false" customHeight="false" outlineLevel="0" collapsed="false">
      <c r="B164" s="25" t="n">
        <v>150</v>
      </c>
      <c r="C164" s="27" t="s">
        <v>7011</v>
      </c>
      <c r="M164" s="25" t="n">
        <v>150</v>
      </c>
      <c r="N164" s="27" t="str">
        <f aca="false">C164</f>
        <v>Манометр МП4-УУ2 номер Р00355</v>
      </c>
    </row>
    <row r="165" customFormat="false" ht="15" hidden="false" customHeight="false" outlineLevel="0" collapsed="false">
      <c r="B165" s="25" t="n">
        <v>151</v>
      </c>
      <c r="C165" s="27" t="s">
        <v>7012</v>
      </c>
      <c r="M165" s="25" t="n">
        <v>151</v>
      </c>
      <c r="N165" s="27" t="str">
        <f aca="false">C165</f>
        <v>Манометр МП3-УУ2 номер Р00223</v>
      </c>
    </row>
    <row r="166" customFormat="false" ht="15" hidden="false" customHeight="false" outlineLevel="0" collapsed="false">
      <c r="B166" s="25" t="n">
        <v>152</v>
      </c>
      <c r="C166" s="27" t="s">
        <v>7013</v>
      </c>
      <c r="M166" s="25" t="n">
        <v>152</v>
      </c>
      <c r="N166" s="27" t="str">
        <f aca="false">C166</f>
        <v>Уровнемер Levelflex M FMP40 номер D704CA0104E</v>
      </c>
    </row>
    <row r="167" customFormat="false" ht="15" hidden="false" customHeight="false" outlineLevel="0" collapsed="false">
      <c r="B167" s="25" t="n">
        <v>153</v>
      </c>
      <c r="C167" s="27" t="s">
        <v>7014</v>
      </c>
      <c r="M167" s="25" t="n">
        <v>153</v>
      </c>
      <c r="N167" s="27" t="str">
        <f aca="false">C167</f>
        <v>Манометр ДМ1001 У2 номер 02314</v>
      </c>
    </row>
    <row r="168" customFormat="false" ht="15" hidden="false" customHeight="false" outlineLevel="0" collapsed="false">
      <c r="B168" s="25" t="n">
        <v>154</v>
      </c>
      <c r="C168" s="27" t="s">
        <v>7015</v>
      </c>
      <c r="M168" s="25" t="n">
        <v>154</v>
      </c>
      <c r="N168" s="27" t="str">
        <f aca="false">C168</f>
        <v>Манометр МП4-УУ2 номер Р00362</v>
      </c>
    </row>
    <row r="169" customFormat="false" ht="15" hidden="false" customHeight="false" outlineLevel="0" collapsed="false">
      <c r="B169" s="25" t="n">
        <v>155</v>
      </c>
      <c r="C169" s="27" t="s">
        <v>7016</v>
      </c>
      <c r="M169" s="25" t="n">
        <v>155</v>
      </c>
      <c r="N169" s="27" t="str">
        <f aca="false">C169</f>
        <v>Манометр МП4-УУ2 номер Р00209</v>
      </c>
    </row>
    <row r="170" customFormat="false" ht="15" hidden="false" customHeight="false" outlineLevel="0" collapsed="false">
      <c r="B170" s="25" t="n">
        <v>156</v>
      </c>
      <c r="C170" s="27" t="s">
        <v>7017</v>
      </c>
      <c r="M170" s="25" t="n">
        <v>156</v>
      </c>
      <c r="N170" s="27" t="str">
        <f aca="false">C170</f>
        <v>Манометр МП4-УУ2 номер Р00205</v>
      </c>
    </row>
    <row r="171" customFormat="false" ht="15" hidden="false" customHeight="false" outlineLevel="0" collapsed="false">
      <c r="B171" s="25" t="n">
        <v>157</v>
      </c>
      <c r="C171" s="27" t="s">
        <v>7018</v>
      </c>
      <c r="M171" s="25" t="n">
        <v>157</v>
      </c>
      <c r="N171" s="27" t="str">
        <f aca="false">C171</f>
        <v>Манометр МП4-УУ2 номер Р00018</v>
      </c>
    </row>
    <row r="172" customFormat="false" ht="15" hidden="false" customHeight="false" outlineLevel="0" collapsed="false">
      <c r="B172" s="25" t="n">
        <v>158</v>
      </c>
      <c r="C172" s="27" t="s">
        <v>7019</v>
      </c>
      <c r="M172" s="25" t="n">
        <v>158</v>
      </c>
      <c r="N172" s="27" t="str">
        <f aca="false">C172</f>
        <v>Манометр МП4-УУ2 номер Р00749</v>
      </c>
    </row>
    <row r="173" customFormat="false" ht="15" hidden="false" customHeight="false" outlineLevel="0" collapsed="false">
      <c r="B173" s="25" t="n">
        <v>159</v>
      </c>
      <c r="C173" s="27" t="s">
        <v>7020</v>
      </c>
      <c r="M173" s="25" t="n">
        <v>159</v>
      </c>
      <c r="N173" s="27" t="str">
        <f aca="false">C173</f>
        <v>Манометр МП4-УУ2 номер Р00020</v>
      </c>
    </row>
    <row r="174" customFormat="false" ht="15" hidden="false" customHeight="false" outlineLevel="0" collapsed="false">
      <c r="B174" s="25" t="n">
        <v>160</v>
      </c>
      <c r="C174" s="27" t="s">
        <v>7021</v>
      </c>
      <c r="M174" s="25" t="n">
        <v>160</v>
      </c>
      <c r="N174" s="27" t="str">
        <f aca="false">C174</f>
        <v>Манометр МП4-УУ2 номер Р00365</v>
      </c>
    </row>
    <row r="175" customFormat="false" ht="15" hidden="false" customHeight="false" outlineLevel="0" collapsed="false">
      <c r="B175" s="25" t="n">
        <v>161</v>
      </c>
      <c r="C175" s="27" t="s">
        <v>7022</v>
      </c>
      <c r="M175" s="25" t="n">
        <v>161</v>
      </c>
      <c r="N175" s="27" t="str">
        <f aca="false">C175</f>
        <v>Манометр МП4-УУ2 номер Р00364</v>
      </c>
    </row>
    <row r="176" customFormat="false" ht="15" hidden="false" customHeight="false" outlineLevel="0" collapsed="false">
      <c r="B176" s="25" t="n">
        <v>162</v>
      </c>
      <c r="C176" s="27" t="s">
        <v>7023</v>
      </c>
      <c r="M176" s="25" t="n">
        <v>162</v>
      </c>
      <c r="N176" s="27" t="str">
        <f aca="false">C176</f>
        <v>Манометр ТМ5 номер Р00418</v>
      </c>
    </row>
    <row r="177" customFormat="false" ht="15" hidden="false" customHeight="false" outlineLevel="0" collapsed="false">
      <c r="B177" s="25" t="n">
        <v>163</v>
      </c>
      <c r="C177" s="27" t="s">
        <v>7024</v>
      </c>
      <c r="M177" s="25" t="n">
        <v>163</v>
      </c>
      <c r="N177" s="27" t="str">
        <f aca="false">C177</f>
        <v>Манометр МП4-УУ2 номер 00002</v>
      </c>
    </row>
    <row r="178" customFormat="false" ht="15" hidden="false" customHeight="false" outlineLevel="0" collapsed="false">
      <c r="B178" s="25" t="n">
        <v>164</v>
      </c>
      <c r="C178" s="27" t="s">
        <v>7025</v>
      </c>
      <c r="M178" s="25" t="n">
        <v>164</v>
      </c>
      <c r="N178" s="27" t="str">
        <f aca="false">C178</f>
        <v>Манометр МП4-УУ2 номер 000010</v>
      </c>
    </row>
    <row r="179" customFormat="false" ht="15" hidden="false" customHeight="false" outlineLevel="0" collapsed="false">
      <c r="B179" s="25" t="n">
        <v>165</v>
      </c>
      <c r="C179" s="27" t="s">
        <v>7026</v>
      </c>
      <c r="M179" s="25" t="n">
        <v>165</v>
      </c>
      <c r="N179" s="27" t="str">
        <f aca="false">C179</f>
        <v>Манометр МП4-УУ2 номер 00015</v>
      </c>
    </row>
    <row r="180" customFormat="false" ht="15" hidden="false" customHeight="false" outlineLevel="0" collapsed="false">
      <c r="B180" s="25" t="n">
        <v>166</v>
      </c>
      <c r="C180" s="27" t="s">
        <v>7027</v>
      </c>
      <c r="M180" s="25" t="n">
        <v>166</v>
      </c>
      <c r="N180" s="27" t="str">
        <f aca="false">C180</f>
        <v>Манометр МП4-УУ2 номер 00016</v>
      </c>
    </row>
    <row r="181" customFormat="false" ht="15" hidden="false" customHeight="false" outlineLevel="0" collapsed="false">
      <c r="B181" s="25" t="n">
        <v>167</v>
      </c>
      <c r="C181" s="27" t="s">
        <v>7028</v>
      </c>
      <c r="M181" s="25" t="n">
        <v>167</v>
      </c>
      <c r="N181" s="27" t="str">
        <f aca="false">C181</f>
        <v>Манометр МП3-Уф номер 00028</v>
      </c>
    </row>
    <row r="182" customFormat="false" ht="15" hidden="false" customHeight="false" outlineLevel="0" collapsed="false">
      <c r="B182" s="25" t="n">
        <v>168</v>
      </c>
      <c r="C182" s="27" t="s">
        <v>7029</v>
      </c>
      <c r="M182" s="25" t="n">
        <v>168</v>
      </c>
      <c r="N182" s="27" t="str">
        <f aca="false">C182</f>
        <v>Манометр МП3-Уф номер 00030</v>
      </c>
    </row>
    <row r="183" customFormat="false" ht="15" hidden="false" customHeight="false" outlineLevel="0" collapsed="false">
      <c r="B183" s="25" t="n">
        <v>169</v>
      </c>
      <c r="C183" s="27" t="s">
        <v>7030</v>
      </c>
      <c r="M183" s="25" t="n">
        <v>169</v>
      </c>
      <c r="N183" s="27" t="str">
        <f aca="false">C183</f>
        <v>Манометр МП3-Уф номер 00031</v>
      </c>
    </row>
    <row r="184" customFormat="false" ht="15" hidden="false" customHeight="false" outlineLevel="0" collapsed="false">
      <c r="B184" s="25" t="n">
        <v>170</v>
      </c>
      <c r="C184" s="27" t="s">
        <v>7031</v>
      </c>
      <c r="M184" s="25" t="n">
        <v>170</v>
      </c>
      <c r="N184" s="27" t="str">
        <f aca="false">C184</f>
        <v>Манометр ДМ02-100-1-М номер 00041</v>
      </c>
    </row>
    <row r="185" customFormat="false" ht="15" hidden="false" customHeight="false" outlineLevel="0" collapsed="false">
      <c r="B185" s="25" t="n">
        <v>171</v>
      </c>
      <c r="C185" s="27" t="s">
        <v>7032</v>
      </c>
      <c r="M185" s="25" t="n">
        <v>171</v>
      </c>
      <c r="N185" s="27" t="str">
        <f aca="false">C185</f>
        <v>Манометр ТМ5 номер 00042</v>
      </c>
    </row>
    <row r="186" customFormat="false" ht="15" hidden="false" customHeight="false" outlineLevel="0" collapsed="false">
      <c r="B186" s="25" t="n">
        <v>172</v>
      </c>
      <c r="C186" s="27" t="s">
        <v>7033</v>
      </c>
      <c r="M186" s="25" t="n">
        <v>172</v>
      </c>
      <c r="N186" s="27" t="str">
        <f aca="false">C186</f>
        <v>Манометр МП3-УУ2 номер 00044</v>
      </c>
    </row>
    <row r="187" customFormat="false" ht="15" hidden="false" customHeight="false" outlineLevel="0" collapsed="false">
      <c r="B187" s="25" t="n">
        <v>173</v>
      </c>
      <c r="C187" s="27" t="s">
        <v>7034</v>
      </c>
      <c r="M187" s="25" t="n">
        <v>173</v>
      </c>
      <c r="N187" s="27" t="str">
        <f aca="false">C187</f>
        <v>Манометр МП3-Уф номер 02225</v>
      </c>
    </row>
    <row r="188" customFormat="false" ht="15" hidden="false" customHeight="false" outlineLevel="0" collapsed="false">
      <c r="B188" s="25" t="n">
        <v>174</v>
      </c>
      <c r="C188" s="27" t="s">
        <v>7035</v>
      </c>
      <c r="M188" s="25" t="n">
        <v>174</v>
      </c>
      <c r="N188" s="27" t="str">
        <f aca="false">C188</f>
        <v>Манометр ТМ5 номер 02226</v>
      </c>
    </row>
    <row r="189" customFormat="false" ht="15" hidden="false" customHeight="false" outlineLevel="0" collapsed="false">
      <c r="B189" s="25" t="n">
        <v>175</v>
      </c>
      <c r="C189" s="27" t="s">
        <v>7036</v>
      </c>
      <c r="M189" s="25" t="n">
        <v>175</v>
      </c>
      <c r="N189" s="27" t="str">
        <f aca="false">C189</f>
        <v>Манометр МП4-УУ2 номер 02231</v>
      </c>
    </row>
    <row r="190" customFormat="false" ht="15" hidden="false" customHeight="false" outlineLevel="0" collapsed="false">
      <c r="B190" s="25" t="n">
        <v>176</v>
      </c>
      <c r="C190" s="27" t="s">
        <v>7037</v>
      </c>
      <c r="M190" s="25" t="n">
        <v>176</v>
      </c>
      <c r="N190" s="27" t="str">
        <f aca="false">C190</f>
        <v>Манометр МП4-УУ2 номер 02234</v>
      </c>
    </row>
    <row r="191" customFormat="false" ht="15" hidden="false" customHeight="false" outlineLevel="0" collapsed="false">
      <c r="B191" s="25" t="n">
        <v>177</v>
      </c>
      <c r="C191" s="27" t="s">
        <v>7038</v>
      </c>
      <c r="M191" s="25" t="n">
        <v>177</v>
      </c>
      <c r="N191" s="27" t="str">
        <f aca="false">C191</f>
        <v>Манометр МП4-УУ2 номер 02235</v>
      </c>
    </row>
    <row r="192" customFormat="false" ht="15" hidden="false" customHeight="false" outlineLevel="0" collapsed="false">
      <c r="B192" s="25" t="n">
        <v>178</v>
      </c>
      <c r="C192" s="27" t="s">
        <v>7039</v>
      </c>
      <c r="M192" s="25" t="n">
        <v>178</v>
      </c>
      <c r="N192" s="27" t="str">
        <f aca="false">C192</f>
        <v>Манометр 233.50.160 номер 02280</v>
      </c>
    </row>
    <row r="193" customFormat="false" ht="15" hidden="false" customHeight="false" outlineLevel="0" collapsed="false">
      <c r="B193" s="25" t="n">
        <v>179</v>
      </c>
      <c r="C193" s="27" t="s">
        <v>7040</v>
      </c>
      <c r="M193" s="25" t="n">
        <v>179</v>
      </c>
      <c r="N193" s="27" t="str">
        <f aca="false">C193</f>
        <v>Манометр МП3-УУ2 номер 02441</v>
      </c>
    </row>
    <row r="194" customFormat="false" ht="15" hidden="false" customHeight="false" outlineLevel="0" collapsed="false">
      <c r="B194" s="25" t="n">
        <v>180</v>
      </c>
      <c r="C194" s="27" t="s">
        <v>7041</v>
      </c>
      <c r="M194" s="25" t="n">
        <v>180</v>
      </c>
      <c r="N194" s="27" t="str">
        <f aca="false">C194</f>
        <v>Манометр МП4-УУ2 номер 02464</v>
      </c>
    </row>
    <row r="195" customFormat="false" ht="15" hidden="false" customHeight="false" outlineLevel="0" collapsed="false">
      <c r="B195" s="25" t="n">
        <v>181</v>
      </c>
      <c r="C195" s="27" t="s">
        <v>7042</v>
      </c>
      <c r="M195" s="25" t="n">
        <v>181</v>
      </c>
      <c r="N195" s="27" t="str">
        <f aca="false">C195</f>
        <v>Манометр ТМ5 номер 02470</v>
      </c>
    </row>
    <row r="196" customFormat="false" ht="15" hidden="false" customHeight="false" outlineLevel="0" collapsed="false">
      <c r="B196" s="25" t="n">
        <v>182</v>
      </c>
      <c r="C196" s="27" t="s">
        <v>7043</v>
      </c>
      <c r="M196" s="25" t="n">
        <v>182</v>
      </c>
      <c r="N196" s="27" t="str">
        <f aca="false">C196</f>
        <v>Манометр МП3-УУ2 номер 02474</v>
      </c>
    </row>
    <row r="197" customFormat="false" ht="15" hidden="false" customHeight="false" outlineLevel="0" collapsed="false">
      <c r="B197" s="25" t="n">
        <v>183</v>
      </c>
      <c r="C197" s="27" t="s">
        <v>7044</v>
      </c>
      <c r="M197" s="25" t="n">
        <v>183</v>
      </c>
      <c r="N197" s="27" t="str">
        <f aca="false">C197</f>
        <v>Манометр МП3-УУ2 номер 02475</v>
      </c>
    </row>
    <row r="198" customFormat="false" ht="15" hidden="false" customHeight="false" outlineLevel="0" collapsed="false">
      <c r="B198" s="25" t="n">
        <v>184</v>
      </c>
      <c r="C198" s="27" t="s">
        <v>7045</v>
      </c>
      <c r="M198" s="25" t="n">
        <v>184</v>
      </c>
      <c r="N198" s="27" t="str">
        <f aca="false">C198</f>
        <v>Манометр МП4-УУ2 номер 02550</v>
      </c>
    </row>
    <row r="199" customFormat="false" ht="15" hidden="false" customHeight="false" outlineLevel="0" collapsed="false">
      <c r="B199" s="25" t="n">
        <v>185</v>
      </c>
      <c r="C199" s="27" t="s">
        <v>7046</v>
      </c>
      <c r="M199" s="25" t="n">
        <v>185</v>
      </c>
      <c r="N199" s="27" t="str">
        <f aca="false">C199</f>
        <v>Манометр 232.50.160 номер 02584</v>
      </c>
    </row>
    <row r="200" customFormat="false" ht="15" hidden="false" customHeight="false" outlineLevel="0" collapsed="false">
      <c r="B200" s="25" t="n">
        <v>186</v>
      </c>
      <c r="C200" s="27" t="s">
        <v>7047</v>
      </c>
      <c r="M200" s="25" t="n">
        <v>186</v>
      </c>
      <c r="N200" s="27" t="str">
        <f aca="false">C200</f>
        <v>Манометр 232.50.160 номер 02586</v>
      </c>
    </row>
    <row r="201" customFormat="false" ht="15" hidden="false" customHeight="false" outlineLevel="0" collapsed="false">
      <c r="B201" s="25" t="n">
        <v>187</v>
      </c>
      <c r="C201" s="27" t="s">
        <v>7048</v>
      </c>
      <c r="M201" s="25" t="n">
        <v>187</v>
      </c>
      <c r="N201" s="27" t="str">
        <f aca="false">C201</f>
        <v>Манометр 232.50.160 номер 02587</v>
      </c>
    </row>
    <row r="202" customFormat="false" ht="15" hidden="false" customHeight="false" outlineLevel="0" collapsed="false">
      <c r="B202" s="25" t="n">
        <v>188</v>
      </c>
      <c r="C202" s="27" t="s">
        <v>7049</v>
      </c>
      <c r="M202" s="25" t="n">
        <v>188</v>
      </c>
      <c r="N202" s="27" t="str">
        <f aca="false">C202</f>
        <v>Манометр 232.50.160 номер 02589</v>
      </c>
    </row>
    <row r="203" customFormat="false" ht="15" hidden="false" customHeight="false" outlineLevel="0" collapsed="false">
      <c r="B203" s="25" t="n">
        <v>189</v>
      </c>
      <c r="C203" s="27" t="s">
        <v>7050</v>
      </c>
      <c r="M203" s="25" t="n">
        <v>189</v>
      </c>
      <c r="N203" s="27" t="str">
        <f aca="false">C203</f>
        <v>Манометр МП4-УУ2 номер 02618</v>
      </c>
    </row>
    <row r="204" customFormat="false" ht="15" hidden="false" customHeight="false" outlineLevel="0" collapsed="false">
      <c r="B204" s="25" t="n">
        <v>190</v>
      </c>
      <c r="C204" s="27" t="s">
        <v>7051</v>
      </c>
      <c r="M204" s="25" t="n">
        <v>190</v>
      </c>
      <c r="N204" s="27" t="str">
        <f aca="false">C204</f>
        <v>Манометр МП4-УУ2 номер 02620</v>
      </c>
    </row>
    <row r="205" customFormat="false" ht="15" hidden="false" customHeight="false" outlineLevel="0" collapsed="false">
      <c r="B205" s="25" t="n">
        <v>191</v>
      </c>
      <c r="C205" s="27" t="s">
        <v>7052</v>
      </c>
      <c r="M205" s="25" t="n">
        <v>191</v>
      </c>
      <c r="N205" s="27" t="str">
        <f aca="false">C205</f>
        <v>Манометр МП4-УУ2 номер 02628</v>
      </c>
    </row>
    <row r="206" customFormat="false" ht="15" hidden="false" customHeight="false" outlineLevel="0" collapsed="false">
      <c r="B206" s="25" t="n">
        <v>192</v>
      </c>
      <c r="C206" s="27" t="s">
        <v>7053</v>
      </c>
      <c r="M206" s="25" t="n">
        <v>192</v>
      </c>
      <c r="N206" s="27" t="str">
        <f aca="false">C206</f>
        <v>Манометр 232.50.160 номер 02630</v>
      </c>
    </row>
    <row r="207" customFormat="false" ht="15" hidden="false" customHeight="false" outlineLevel="0" collapsed="false">
      <c r="B207" s="25" t="n">
        <v>193</v>
      </c>
      <c r="C207" s="27" t="s">
        <v>7054</v>
      </c>
      <c r="M207" s="25" t="n">
        <v>193</v>
      </c>
      <c r="N207" s="27" t="str">
        <f aca="false">C207</f>
        <v>Манометр ТМ5 номер 02635</v>
      </c>
    </row>
    <row r="208" customFormat="false" ht="15" hidden="false" customHeight="false" outlineLevel="0" collapsed="false">
      <c r="B208" s="25" t="n">
        <v>194</v>
      </c>
      <c r="C208" s="27" t="s">
        <v>7055</v>
      </c>
      <c r="M208" s="25" t="n">
        <v>194</v>
      </c>
      <c r="N208" s="27" t="str">
        <f aca="false">C208</f>
        <v>Манометр 232.50.100 номер 02639</v>
      </c>
    </row>
    <row r="209" customFormat="false" ht="15" hidden="false" customHeight="false" outlineLevel="0" collapsed="false">
      <c r="B209" s="25" t="n">
        <v>195</v>
      </c>
      <c r="C209" s="27" t="s">
        <v>7056</v>
      </c>
      <c r="M209" s="25" t="n">
        <v>195</v>
      </c>
      <c r="N209" s="27" t="str">
        <f aca="false">C209</f>
        <v>Манометр МП4-УУ2 номер 04084</v>
      </c>
    </row>
    <row r="210" customFormat="false" ht="15" hidden="false" customHeight="false" outlineLevel="0" collapsed="false">
      <c r="B210" s="25" t="n">
        <v>196</v>
      </c>
      <c r="C210" s="27" t="s">
        <v>7057</v>
      </c>
      <c r="M210" s="25" t="n">
        <v>196</v>
      </c>
      <c r="N210" s="27" t="str">
        <f aca="false">C210</f>
        <v>Манометр МП4-УУ2 номер 04088</v>
      </c>
    </row>
    <row r="211" customFormat="false" ht="15" hidden="false" customHeight="false" outlineLevel="0" collapsed="false">
      <c r="B211" s="25" t="n">
        <v>197</v>
      </c>
      <c r="C211" s="27" t="s">
        <v>7058</v>
      </c>
      <c r="M211" s="25" t="n">
        <v>197</v>
      </c>
      <c r="N211" s="27" t="str">
        <f aca="false">C211</f>
        <v>Манометр 232.50.160 номер 04576</v>
      </c>
    </row>
    <row r="212" customFormat="false" ht="15" hidden="false" customHeight="false" outlineLevel="0" collapsed="false">
      <c r="B212" s="25" t="n">
        <v>198</v>
      </c>
      <c r="C212" s="27" t="s">
        <v>7059</v>
      </c>
      <c r="M212" s="25" t="n">
        <v>198</v>
      </c>
      <c r="N212" s="27" t="str">
        <f aca="false">C212</f>
        <v>Манометр 232.50.160 номер 04578</v>
      </c>
    </row>
    <row r="213" customFormat="false" ht="15" hidden="false" customHeight="false" outlineLevel="0" collapsed="false">
      <c r="B213" s="25" t="n">
        <v>199</v>
      </c>
      <c r="C213" s="27" t="s">
        <v>7060</v>
      </c>
      <c r="M213" s="25" t="n">
        <v>199</v>
      </c>
      <c r="N213" s="27" t="str">
        <f aca="false">C213</f>
        <v>Манометр МП4-УУ2 номер 04583</v>
      </c>
    </row>
    <row r="214" customFormat="false" ht="15" hidden="false" customHeight="false" outlineLevel="0" collapsed="false">
      <c r="B214" s="25" t="n">
        <v>200</v>
      </c>
      <c r="C214" s="27" t="s">
        <v>7061</v>
      </c>
      <c r="M214" s="25" t="n">
        <v>200</v>
      </c>
      <c r="N214" s="27" t="str">
        <f aca="false">C214</f>
        <v>Манометр МП4-УУ2 номер 04584</v>
      </c>
    </row>
    <row r="215" customFormat="false" ht="15" hidden="false" customHeight="false" outlineLevel="0" collapsed="false">
      <c r="B215" s="25" t="n">
        <v>201</v>
      </c>
      <c r="C215" s="27" t="s">
        <v>7062</v>
      </c>
      <c r="M215" s="25" t="n">
        <v>201</v>
      </c>
      <c r="N215" s="27" t="str">
        <f aca="false">C215</f>
        <v>Манометр МП4-УУ2 номер 04690</v>
      </c>
    </row>
    <row r="216" customFormat="false" ht="15" hidden="false" customHeight="false" outlineLevel="0" collapsed="false">
      <c r="B216" s="25" t="n">
        <v>202</v>
      </c>
      <c r="C216" s="27" t="s">
        <v>7063</v>
      </c>
      <c r="M216" s="25" t="n">
        <v>202</v>
      </c>
      <c r="N216" s="27" t="str">
        <f aca="false">C216</f>
        <v>Манометр 233.50.160 номер 05013</v>
      </c>
    </row>
    <row r="217" customFormat="false" ht="15" hidden="false" customHeight="false" outlineLevel="0" collapsed="false">
      <c r="B217" s="25" t="n">
        <v>203</v>
      </c>
      <c r="C217" s="27" t="s">
        <v>7064</v>
      </c>
      <c r="D217" s="1"/>
      <c r="E217" s="1"/>
      <c r="F217" s="1"/>
      <c r="G217" s="1"/>
      <c r="M217" s="25" t="n">
        <v>203</v>
      </c>
      <c r="N217" s="27" t="str">
        <f aca="false">C217</f>
        <v>Манометр 233.50.160 номер 05014</v>
      </c>
    </row>
    <row r="218" customFormat="false" ht="15" hidden="false" customHeight="false" outlineLevel="0" collapsed="false">
      <c r="B218" s="25" t="n">
        <v>204</v>
      </c>
      <c r="C218" s="27" t="s">
        <v>7065</v>
      </c>
      <c r="D218" s="1"/>
      <c r="E218" s="1"/>
      <c r="F218" s="1"/>
      <c r="G218" s="1"/>
      <c r="M218" s="25" t="n">
        <v>204</v>
      </c>
      <c r="N218" s="27" t="str">
        <f aca="false">C218</f>
        <v>Манометр 232.50.160 номер 05015</v>
      </c>
    </row>
    <row r="219" customFormat="false" ht="15" hidden="false" customHeight="false" outlineLevel="0" collapsed="false">
      <c r="B219" s="25" t="n">
        <v>205</v>
      </c>
      <c r="C219" s="27" t="s">
        <v>7066</v>
      </c>
      <c r="D219" s="1"/>
      <c r="E219" s="1"/>
      <c r="F219" s="1"/>
      <c r="G219" s="1"/>
      <c r="M219" s="25" t="n">
        <v>205</v>
      </c>
      <c r="N219" s="27" t="str">
        <f aca="false">C219</f>
        <v>Манометр ДМ02-100-2-G номер 05019</v>
      </c>
    </row>
    <row r="220" customFormat="false" ht="15" hidden="false" customHeight="false" outlineLevel="0" collapsed="false">
      <c r="B220" s="25" t="n">
        <v>206</v>
      </c>
      <c r="C220" s="27" t="s">
        <v>7067</v>
      </c>
      <c r="D220" s="1"/>
      <c r="E220" s="1"/>
      <c r="F220" s="1"/>
      <c r="G220" s="1"/>
      <c r="M220" s="25" t="n">
        <v>206</v>
      </c>
      <c r="N220" s="27" t="str">
        <f aca="false">C220</f>
        <v>Манометр ТМ5 номер 05020</v>
      </c>
    </row>
    <row r="221" customFormat="false" ht="15" hidden="false" customHeight="false" outlineLevel="0" collapsed="false">
      <c r="B221" s="25" t="n">
        <v>207</v>
      </c>
      <c r="C221" s="27" t="s">
        <v>7068</v>
      </c>
      <c r="D221" s="1"/>
      <c r="E221" s="1"/>
      <c r="F221" s="1"/>
      <c r="G221" s="1"/>
      <c r="M221" s="25" t="n">
        <v>207</v>
      </c>
      <c r="N221" s="27" t="str">
        <f aca="false">C221</f>
        <v>Манометр ТМ5 номер 05022</v>
      </c>
    </row>
    <row r="222" customFormat="false" ht="15" hidden="false" customHeight="false" outlineLevel="0" collapsed="false">
      <c r="B222" s="25" t="n">
        <v>208</v>
      </c>
      <c r="C222" s="27" t="s">
        <v>7069</v>
      </c>
      <c r="D222" s="1"/>
      <c r="E222" s="1"/>
      <c r="F222" s="1"/>
      <c r="G222" s="1"/>
      <c r="M222" s="25" t="n">
        <v>208</v>
      </c>
      <c r="N222" s="27" t="str">
        <f aca="false">C222</f>
        <v>Манометр 232.50.100 номер 05025</v>
      </c>
    </row>
    <row r="223" customFormat="false" ht="15" hidden="false" customHeight="false" outlineLevel="0" collapsed="false">
      <c r="B223" s="25" t="n">
        <v>209</v>
      </c>
      <c r="C223" s="27" t="s">
        <v>7070</v>
      </c>
      <c r="G223" s="1"/>
      <c r="M223" s="25" t="n">
        <v>209</v>
      </c>
      <c r="N223" s="27" t="str">
        <f aca="false">C223</f>
        <v>Манометр 233.50.100 номер 05026</v>
      </c>
    </row>
    <row r="224" customFormat="false" ht="15" hidden="false" customHeight="false" outlineLevel="0" collapsed="false">
      <c r="B224" s="25" t="n">
        <v>210</v>
      </c>
      <c r="C224" s="27" t="s">
        <v>7071</v>
      </c>
      <c r="G224" s="1"/>
      <c r="M224" s="25" t="n">
        <v>210</v>
      </c>
      <c r="N224" s="27" t="str">
        <f aca="false">C224</f>
        <v>Манометр 232.50.100 номер 05027</v>
      </c>
    </row>
    <row r="225" customFormat="false" ht="15" hidden="false" customHeight="false" outlineLevel="0" collapsed="false">
      <c r="B225" s="25" t="n">
        <v>211</v>
      </c>
      <c r="C225" s="27" t="s">
        <v>7072</v>
      </c>
      <c r="G225" s="1"/>
      <c r="M225" s="25" t="n">
        <v>211</v>
      </c>
      <c r="N225" s="27" t="str">
        <f aca="false">C225</f>
        <v>Манометр МП4-УУ2 номер 05031</v>
      </c>
    </row>
    <row r="226" customFormat="false" ht="15" hidden="false" customHeight="false" outlineLevel="0" collapsed="false">
      <c r="B226" s="25" t="n">
        <v>212</v>
      </c>
      <c r="C226" s="27" t="s">
        <v>7073</v>
      </c>
      <c r="G226" s="1"/>
      <c r="M226" s="25" t="n">
        <v>212</v>
      </c>
      <c r="N226" s="27" t="str">
        <f aca="false">C226</f>
        <v>Манометр МП4-УУ2 номер 05035</v>
      </c>
    </row>
    <row r="227" customFormat="false" ht="15" hidden="false" customHeight="false" outlineLevel="0" collapsed="false">
      <c r="B227" s="25" t="n">
        <v>213</v>
      </c>
      <c r="C227" s="27" t="s">
        <v>7074</v>
      </c>
      <c r="G227" s="1"/>
      <c r="M227" s="25" t="n">
        <v>213</v>
      </c>
      <c r="N227" s="27" t="str">
        <f aca="false">C227</f>
        <v>Манометр 233.50.160 номер 05037</v>
      </c>
    </row>
    <row r="228" customFormat="false" ht="15" hidden="false" customHeight="false" outlineLevel="0" collapsed="false">
      <c r="B228" s="25" t="n">
        <v>214</v>
      </c>
      <c r="C228" s="27" t="s">
        <v>7075</v>
      </c>
      <c r="G228" s="1"/>
      <c r="M228" s="25" t="n">
        <v>214</v>
      </c>
      <c r="N228" s="27" t="str">
        <f aca="false">C228</f>
        <v>Манометр МП3-УУ2 номер 05040</v>
      </c>
    </row>
    <row r="229" customFormat="false" ht="15" hidden="false" customHeight="false" outlineLevel="0" collapsed="false">
      <c r="B229" s="25" t="n">
        <v>215</v>
      </c>
      <c r="C229" s="27" t="s">
        <v>7076</v>
      </c>
      <c r="G229" s="1"/>
      <c r="M229" s="25" t="n">
        <v>215</v>
      </c>
      <c r="N229" s="27" t="str">
        <f aca="false">C229</f>
        <v>Манометр МП3-УУ2 номер 05041</v>
      </c>
    </row>
    <row r="230" customFormat="false" ht="15" hidden="false" customHeight="false" outlineLevel="0" collapsed="false">
      <c r="B230" s="25" t="n">
        <v>216</v>
      </c>
      <c r="C230" s="27" t="s">
        <v>7077</v>
      </c>
      <c r="G230" s="1"/>
      <c r="M230" s="25" t="n">
        <v>216</v>
      </c>
      <c r="N230" s="27" t="str">
        <f aca="false">C230</f>
        <v>Манометр МП3-УУ2 номер 05428</v>
      </c>
    </row>
    <row r="231" customFormat="false" ht="15" hidden="false" customHeight="false" outlineLevel="0" collapsed="false">
      <c r="B231" s="25" t="n">
        <v>217</v>
      </c>
      <c r="C231" s="27" t="s">
        <v>7078</v>
      </c>
      <c r="G231" s="1"/>
      <c r="M231" s="25" t="n">
        <v>217</v>
      </c>
      <c r="N231" s="27" t="str">
        <f aca="false">C231</f>
        <v>Манометр МП4-У номер 06212</v>
      </c>
    </row>
    <row r="232" customFormat="false" ht="15" hidden="false" customHeight="false" outlineLevel="0" collapsed="false">
      <c r="B232" s="25" t="n">
        <v>218</v>
      </c>
      <c r="C232" s="27" t="s">
        <v>7079</v>
      </c>
      <c r="G232" s="1"/>
      <c r="M232" s="25" t="n">
        <v>218</v>
      </c>
      <c r="N232" s="27" t="str">
        <f aca="false">C232</f>
        <v>Манометр МП3-УУ2 номер 06213</v>
      </c>
    </row>
    <row r="233" customFormat="false" ht="15" hidden="false" customHeight="false" outlineLevel="0" collapsed="false">
      <c r="B233" s="25" t="n">
        <v>219</v>
      </c>
      <c r="C233" s="27" t="s">
        <v>7080</v>
      </c>
      <c r="G233" s="1"/>
      <c r="M233" s="25" t="n">
        <v>219</v>
      </c>
      <c r="N233" s="27" t="str">
        <f aca="false">C233</f>
        <v>Манометр МП4-У номер 06267</v>
      </c>
    </row>
    <row r="234" customFormat="false" ht="15" hidden="false" customHeight="false" outlineLevel="0" collapsed="false">
      <c r="B234" s="25" t="n">
        <v>220</v>
      </c>
      <c r="C234" s="27" t="s">
        <v>7081</v>
      </c>
      <c r="G234" s="1"/>
      <c r="M234" s="25" t="n">
        <v>220</v>
      </c>
      <c r="N234" s="27" t="str">
        <f aca="false">C234</f>
        <v>Манометр МП4-У номер 06270</v>
      </c>
    </row>
    <row r="235" customFormat="false" ht="15" hidden="false" customHeight="false" outlineLevel="0" collapsed="false">
      <c r="B235" s="25" t="n">
        <v>221</v>
      </c>
      <c r="C235" s="27" t="s">
        <v>7082</v>
      </c>
      <c r="G235" s="1"/>
      <c r="M235" s="25" t="n">
        <v>221</v>
      </c>
      <c r="N235" s="27" t="str">
        <f aca="false">C235</f>
        <v>Манометр МП4-У номер 06271</v>
      </c>
    </row>
    <row r="236" customFormat="false" ht="15" hidden="false" customHeight="false" outlineLevel="0" collapsed="false">
      <c r="B236" s="25" t="n">
        <v>222</v>
      </c>
      <c r="C236" s="27" t="s">
        <v>7083</v>
      </c>
      <c r="G236" s="1"/>
      <c r="M236" s="25" t="n">
        <v>222</v>
      </c>
      <c r="N236" s="27" t="str">
        <f aca="false">C236</f>
        <v>Манометр МП4-УУ2 номер Р00196</v>
      </c>
    </row>
    <row r="237" customFormat="false" ht="15" hidden="false" customHeight="false" outlineLevel="0" collapsed="false">
      <c r="B237" s="25" t="n">
        <v>223</v>
      </c>
      <c r="C237" s="27" t="s">
        <v>7084</v>
      </c>
      <c r="G237" s="1"/>
      <c r="M237" s="25" t="n">
        <v>223</v>
      </c>
      <c r="N237" s="27" t="str">
        <f aca="false">C237</f>
        <v>Манометр ДМ02-100-1-М номер Р00642</v>
      </c>
    </row>
    <row r="238" customFormat="false" ht="15" hidden="false" customHeight="false" outlineLevel="0" collapsed="false">
      <c r="B238" s="25" t="n">
        <v>224</v>
      </c>
      <c r="C238" s="27" t="s">
        <v>7085</v>
      </c>
      <c r="G238" s="1"/>
      <c r="M238" s="25" t="n">
        <v>224</v>
      </c>
      <c r="N238" s="27" t="str">
        <f aca="false">C238</f>
        <v>Манометр МП4-УУ2 номер 02221</v>
      </c>
    </row>
    <row r="239" customFormat="false" ht="15" hidden="false" customHeight="false" outlineLevel="0" collapsed="false">
      <c r="B239" s="25" t="n">
        <v>225</v>
      </c>
      <c r="C239" s="27" t="s">
        <v>7086</v>
      </c>
      <c r="G239" s="1"/>
      <c r="M239" s="25" t="n">
        <v>225</v>
      </c>
      <c r="N239" s="27" t="str">
        <f aca="false">C239</f>
        <v>Манометр МП4-УУ2 номер 02232</v>
      </c>
    </row>
    <row r="240" customFormat="false" ht="15" hidden="false" customHeight="false" outlineLevel="0" collapsed="false">
      <c r="B240" s="25" t="n">
        <v>226</v>
      </c>
      <c r="C240" s="27" t="s">
        <v>7087</v>
      </c>
      <c r="G240" s="1"/>
      <c r="M240" s="25" t="n">
        <v>226</v>
      </c>
      <c r="N240" s="27" t="str">
        <f aca="false">C240</f>
        <v>Манометр 213.53.063 номер 02300</v>
      </c>
    </row>
    <row r="241" customFormat="false" ht="15" hidden="false" customHeight="false" outlineLevel="0" collapsed="false">
      <c r="B241" s="25" t="n">
        <v>227</v>
      </c>
      <c r="C241" s="27" t="s">
        <v>7088</v>
      </c>
      <c r="G241" s="1"/>
      <c r="M241" s="25" t="n">
        <v>227</v>
      </c>
      <c r="N241" s="27" t="str">
        <f aca="false">C241</f>
        <v>Манометр МП3-УУ2 номер 02318</v>
      </c>
    </row>
    <row r="242" customFormat="false" ht="15" hidden="false" customHeight="false" outlineLevel="0" collapsed="false">
      <c r="B242" s="25" t="n">
        <v>228</v>
      </c>
      <c r="C242" s="27" t="s">
        <v>7089</v>
      </c>
      <c r="G242" s="1"/>
      <c r="M242" s="25" t="n">
        <v>228</v>
      </c>
      <c r="N242" s="27" t="str">
        <f aca="false">C242</f>
        <v>Манометр МП3-УУ2 номер 02442</v>
      </c>
    </row>
    <row r="243" customFormat="false" ht="15" hidden="false" customHeight="false" outlineLevel="0" collapsed="false">
      <c r="B243" s="25" t="n">
        <v>229</v>
      </c>
      <c r="C243" s="27" t="s">
        <v>7090</v>
      </c>
      <c r="M243" s="25" t="n">
        <v>229</v>
      </c>
      <c r="N243" s="27" t="str">
        <f aca="false">C243</f>
        <v>Манометр 213.53.063 номер 03017</v>
      </c>
    </row>
    <row r="244" customFormat="false" ht="15" hidden="false" customHeight="false" outlineLevel="0" collapsed="false">
      <c r="B244" s="25" t="n">
        <v>230</v>
      </c>
      <c r="C244" s="27" t="s">
        <v>7091</v>
      </c>
      <c r="M244" s="25" t="n">
        <v>230</v>
      </c>
      <c r="N244" s="27" t="str">
        <f aca="false">C244</f>
        <v>Манометр МП3-УУ2 номер 03039</v>
      </c>
    </row>
    <row r="245" customFormat="false" ht="15" hidden="false" customHeight="false" outlineLevel="0" collapsed="false">
      <c r="B245" s="25" t="n">
        <v>231</v>
      </c>
      <c r="C245" s="27" t="s">
        <v>7092</v>
      </c>
      <c r="M245" s="25" t="n">
        <v>231</v>
      </c>
      <c r="N245" s="27" t="str">
        <f aca="false">C245</f>
        <v>Манометр МП3-УУ2 номер 03041</v>
      </c>
    </row>
    <row r="246" customFormat="false" ht="15" hidden="false" customHeight="false" outlineLevel="0" collapsed="false">
      <c r="B246" s="25" t="n">
        <v>232</v>
      </c>
      <c r="C246" s="27" t="s">
        <v>7093</v>
      </c>
      <c r="M246" s="25" t="n">
        <v>232</v>
      </c>
      <c r="N246" s="27" t="str">
        <f aca="false">C246</f>
        <v>Манометр 213.53.063 номер 05171</v>
      </c>
    </row>
    <row r="247" customFormat="false" ht="15" hidden="true" customHeight="false" outlineLevel="0" collapsed="false">
      <c r="B247" s="25" t="n">
        <v>233</v>
      </c>
      <c r="M247" s="25" t="n">
        <v>233</v>
      </c>
      <c r="N247" s="27" t="n">
        <f aca="false">C247</f>
        <v>0</v>
      </c>
    </row>
    <row r="248" customFormat="false" ht="15" hidden="true" customHeight="false" outlineLevel="0" collapsed="false">
      <c r="B248" s="25" t="n">
        <v>234</v>
      </c>
      <c r="M248" s="25" t="n">
        <v>234</v>
      </c>
      <c r="N248" s="27" t="n">
        <f aca="false">C248</f>
        <v>0</v>
      </c>
    </row>
    <row r="249" customFormat="false" ht="15" hidden="true" customHeight="false" outlineLevel="0" collapsed="false">
      <c r="B249" s="25" t="n">
        <v>235</v>
      </c>
      <c r="M249" s="25" t="n">
        <v>235</v>
      </c>
      <c r="N249" s="27" t="n">
        <f aca="false">C249</f>
        <v>0</v>
      </c>
    </row>
    <row r="250" customFormat="false" ht="15" hidden="true" customHeight="false" outlineLevel="0" collapsed="false">
      <c r="B250" s="25" t="n">
        <v>236</v>
      </c>
      <c r="M250" s="25" t="n">
        <v>236</v>
      </c>
      <c r="N250" s="27" t="n">
        <f aca="false">C250</f>
        <v>0</v>
      </c>
    </row>
    <row r="251" customFormat="false" ht="15" hidden="true" customHeight="false" outlineLevel="0" collapsed="false">
      <c r="B251" s="25" t="n">
        <v>237</v>
      </c>
      <c r="M251" s="25" t="n">
        <v>237</v>
      </c>
      <c r="N251" s="27" t="n">
        <f aca="false">C251</f>
        <v>0</v>
      </c>
    </row>
    <row r="252" customFormat="false" ht="15" hidden="true" customHeight="false" outlineLevel="0" collapsed="false">
      <c r="B252" s="25" t="n">
        <v>238</v>
      </c>
      <c r="M252" s="25" t="n">
        <v>238</v>
      </c>
      <c r="N252" s="27" t="n">
        <f aca="false">C252</f>
        <v>0</v>
      </c>
    </row>
    <row r="253" customFormat="false" ht="15" hidden="true" customHeight="false" outlineLevel="0" collapsed="false">
      <c r="B253" s="25" t="n">
        <v>239</v>
      </c>
      <c r="M253" s="25" t="n">
        <v>239</v>
      </c>
      <c r="N253" s="27" t="n">
        <f aca="false">C253</f>
        <v>0</v>
      </c>
    </row>
    <row r="254" customFormat="false" ht="15" hidden="true" customHeight="false" outlineLevel="0" collapsed="false">
      <c r="B254" s="25" t="n">
        <v>240</v>
      </c>
      <c r="M254" s="25" t="n">
        <v>240</v>
      </c>
      <c r="N254" s="27" t="n">
        <f aca="false">C254</f>
        <v>0</v>
      </c>
    </row>
    <row r="255" customFormat="false" ht="15" hidden="true" customHeight="false" outlineLevel="0" collapsed="false">
      <c r="B255" s="25" t="n">
        <v>241</v>
      </c>
      <c r="M255" s="25" t="n">
        <v>241</v>
      </c>
      <c r="N255" s="27" t="n">
        <f aca="false">C255</f>
        <v>0</v>
      </c>
    </row>
    <row r="256" customFormat="false" ht="15" hidden="true" customHeight="false" outlineLevel="0" collapsed="false">
      <c r="B256" s="25" t="n">
        <v>242</v>
      </c>
      <c r="M256" s="25" t="n">
        <v>242</v>
      </c>
      <c r="N256" s="27" t="n">
        <f aca="false">C256</f>
        <v>0</v>
      </c>
    </row>
    <row r="257" customFormat="false" ht="15" hidden="true" customHeight="false" outlineLevel="0" collapsed="false">
      <c r="B257" s="25" t="n">
        <v>243</v>
      </c>
      <c r="M257" s="25" t="n">
        <v>243</v>
      </c>
      <c r="N257" s="27" t="n">
        <f aca="false">C257</f>
        <v>0</v>
      </c>
    </row>
    <row r="258" customFormat="false" ht="15" hidden="true" customHeight="false" outlineLevel="0" collapsed="false">
      <c r="B258" s="25" t="n">
        <v>244</v>
      </c>
      <c r="M258" s="25" t="n">
        <v>244</v>
      </c>
      <c r="N258" s="27" t="n">
        <f aca="false">C258</f>
        <v>0</v>
      </c>
    </row>
    <row r="259" customFormat="false" ht="15" hidden="true" customHeight="false" outlineLevel="0" collapsed="false">
      <c r="B259" s="25" t="n">
        <v>245</v>
      </c>
      <c r="M259" s="25" t="n">
        <v>245</v>
      </c>
      <c r="N259" s="27" t="n">
        <f aca="false">C259</f>
        <v>0</v>
      </c>
    </row>
    <row r="260" customFormat="false" ht="15" hidden="true" customHeight="false" outlineLevel="0" collapsed="false">
      <c r="B260" s="25" t="n">
        <v>246</v>
      </c>
      <c r="M260" s="25" t="n">
        <v>246</v>
      </c>
      <c r="N260" s="27" t="n">
        <f aca="false">C260</f>
        <v>0</v>
      </c>
    </row>
    <row r="261" customFormat="false" ht="15" hidden="true" customHeight="false" outlineLevel="0" collapsed="false">
      <c r="B261" s="25" t="n">
        <v>247</v>
      </c>
      <c r="M261" s="25" t="n">
        <v>247</v>
      </c>
      <c r="N261" s="27" t="n">
        <f aca="false">C261</f>
        <v>0</v>
      </c>
    </row>
    <row r="262" customFormat="false" ht="15" hidden="true" customHeight="false" outlineLevel="0" collapsed="false">
      <c r="B262" s="25" t="n">
        <v>248</v>
      </c>
      <c r="M262" s="25" t="n">
        <v>248</v>
      </c>
      <c r="N262" s="27" t="n">
        <f aca="false">C262</f>
        <v>0</v>
      </c>
    </row>
    <row r="263" customFormat="false" ht="15" hidden="true" customHeight="false" outlineLevel="0" collapsed="false">
      <c r="B263" s="25" t="n">
        <v>249</v>
      </c>
      <c r="M263" s="25" t="n">
        <v>249</v>
      </c>
      <c r="N263" s="27" t="n">
        <f aca="false">C263</f>
        <v>0</v>
      </c>
    </row>
    <row r="264" customFormat="false" ht="15" hidden="true" customHeight="false" outlineLevel="0" collapsed="false">
      <c r="B264" s="25" t="n">
        <v>250</v>
      </c>
      <c r="M264" s="25" t="n">
        <v>250</v>
      </c>
      <c r="N264" s="27" t="n">
        <f aca="false">C264</f>
        <v>0</v>
      </c>
    </row>
    <row r="265" customFormat="false" ht="15" hidden="true" customHeight="false" outlineLevel="0" collapsed="false">
      <c r="B265" s="25" t="n">
        <v>251</v>
      </c>
      <c r="M265" s="25" t="n">
        <v>251</v>
      </c>
      <c r="N265" s="27" t="n">
        <f aca="false">C265</f>
        <v>0</v>
      </c>
    </row>
    <row r="266" customFormat="false" ht="15" hidden="true" customHeight="false" outlineLevel="0" collapsed="false">
      <c r="B266" s="25" t="n">
        <v>252</v>
      </c>
      <c r="M266" s="25" t="n">
        <v>252</v>
      </c>
      <c r="N266" s="27" t="n">
        <f aca="false">C266</f>
        <v>0</v>
      </c>
    </row>
    <row r="267" customFormat="false" ht="15" hidden="true" customHeight="false" outlineLevel="0" collapsed="false">
      <c r="B267" s="25" t="n">
        <v>253</v>
      </c>
      <c r="M267" s="25" t="n">
        <v>253</v>
      </c>
      <c r="N267" s="27" t="n">
        <f aca="false">C267</f>
        <v>0</v>
      </c>
    </row>
    <row r="268" customFormat="false" ht="15" hidden="true" customHeight="false" outlineLevel="0" collapsed="false">
      <c r="B268" s="25" t="n">
        <v>254</v>
      </c>
      <c r="M268" s="25" t="n">
        <v>254</v>
      </c>
      <c r="N268" s="27" t="n">
        <f aca="false">C268</f>
        <v>0</v>
      </c>
    </row>
    <row r="269" customFormat="false" ht="15" hidden="true" customHeight="false" outlineLevel="0" collapsed="false">
      <c r="B269" s="25" t="n">
        <v>255</v>
      </c>
      <c r="M269" s="25" t="n">
        <v>255</v>
      </c>
      <c r="N269" s="27" t="n">
        <f aca="false">C269</f>
        <v>0</v>
      </c>
    </row>
    <row r="270" customFormat="false" ht="15" hidden="true" customHeight="false" outlineLevel="0" collapsed="false">
      <c r="B270" s="25" t="n">
        <v>256</v>
      </c>
      <c r="M270" s="25" t="n">
        <v>256</v>
      </c>
      <c r="N270" s="27" t="n">
        <f aca="false">C270</f>
        <v>0</v>
      </c>
    </row>
    <row r="271" customFormat="false" ht="15" hidden="true" customHeight="false" outlineLevel="0" collapsed="false">
      <c r="B271" s="25" t="n">
        <v>257</v>
      </c>
      <c r="M271" s="25" t="n">
        <v>257</v>
      </c>
      <c r="N271" s="27" t="n">
        <f aca="false">C271</f>
        <v>0</v>
      </c>
    </row>
    <row r="272" customFormat="false" ht="15" hidden="true" customHeight="false" outlineLevel="0" collapsed="false">
      <c r="B272" s="25" t="n">
        <v>258</v>
      </c>
      <c r="M272" s="25" t="n">
        <v>258</v>
      </c>
      <c r="N272" s="27" t="n">
        <f aca="false">C272</f>
        <v>0</v>
      </c>
    </row>
    <row r="273" customFormat="false" ht="15" hidden="true" customHeight="false" outlineLevel="0" collapsed="false">
      <c r="B273" s="25" t="n">
        <v>259</v>
      </c>
      <c r="M273" s="25" t="n">
        <v>259</v>
      </c>
      <c r="N273" s="27" t="n">
        <f aca="false">C273</f>
        <v>0</v>
      </c>
    </row>
    <row r="274" customFormat="false" ht="15" hidden="true" customHeight="false" outlineLevel="0" collapsed="false">
      <c r="B274" s="25" t="n">
        <v>260</v>
      </c>
      <c r="M274" s="25" t="n">
        <v>260</v>
      </c>
      <c r="N274" s="27" t="n">
        <f aca="false">C274</f>
        <v>0</v>
      </c>
    </row>
    <row r="275" customFormat="false" ht="15" hidden="true" customHeight="false" outlineLevel="0" collapsed="false">
      <c r="B275" s="25" t="n">
        <v>261</v>
      </c>
      <c r="M275" s="25" t="n">
        <v>261</v>
      </c>
      <c r="N275" s="27" t="n">
        <f aca="false">C275</f>
        <v>0</v>
      </c>
    </row>
    <row r="276" customFormat="false" ht="15" hidden="true" customHeight="false" outlineLevel="0" collapsed="false">
      <c r="B276" s="25" t="n">
        <v>262</v>
      </c>
      <c r="M276" s="25" t="n">
        <v>262</v>
      </c>
      <c r="N276" s="27" t="n">
        <f aca="false">C276</f>
        <v>0</v>
      </c>
    </row>
    <row r="277" customFormat="false" ht="15" hidden="true" customHeight="false" outlineLevel="0" collapsed="false">
      <c r="B277" s="25" t="n">
        <v>263</v>
      </c>
      <c r="M277" s="25" t="n">
        <v>263</v>
      </c>
      <c r="N277" s="27" t="n">
        <f aca="false">C277</f>
        <v>0</v>
      </c>
    </row>
    <row r="278" customFormat="false" ht="15" hidden="true" customHeight="false" outlineLevel="0" collapsed="false">
      <c r="B278" s="25" t="n">
        <v>264</v>
      </c>
      <c r="M278" s="25" t="n">
        <v>264</v>
      </c>
      <c r="N278" s="27" t="n">
        <f aca="false">C278</f>
        <v>0</v>
      </c>
    </row>
    <row r="279" customFormat="false" ht="15" hidden="true" customHeight="false" outlineLevel="0" collapsed="false">
      <c r="B279" s="25" t="n">
        <v>265</v>
      </c>
      <c r="M279" s="25" t="n">
        <v>265</v>
      </c>
      <c r="N279" s="27" t="n">
        <f aca="false">C279</f>
        <v>0</v>
      </c>
    </row>
    <row r="280" customFormat="false" ht="15" hidden="true" customHeight="false" outlineLevel="0" collapsed="false">
      <c r="B280" s="25" t="n">
        <v>266</v>
      </c>
      <c r="M280" s="25" t="n">
        <v>266</v>
      </c>
      <c r="N280" s="27" t="n">
        <f aca="false">C280</f>
        <v>0</v>
      </c>
    </row>
    <row r="281" customFormat="false" ht="15" hidden="true" customHeight="false" outlineLevel="0" collapsed="false">
      <c r="B281" s="25" t="n">
        <v>267</v>
      </c>
      <c r="M281" s="25" t="n">
        <v>267</v>
      </c>
      <c r="N281" s="27" t="n">
        <f aca="false">C281</f>
        <v>0</v>
      </c>
    </row>
    <row r="282" customFormat="false" ht="15" hidden="true" customHeight="false" outlineLevel="0" collapsed="false">
      <c r="B282" s="25" t="n">
        <v>268</v>
      </c>
      <c r="M282" s="25" t="n">
        <v>268</v>
      </c>
      <c r="N282" s="27" t="n">
        <f aca="false">C282</f>
        <v>0</v>
      </c>
    </row>
    <row r="283" customFormat="false" ht="15" hidden="true" customHeight="false" outlineLevel="0" collapsed="false">
      <c r="B283" s="25" t="n">
        <v>269</v>
      </c>
      <c r="M283" s="25" t="n">
        <v>269</v>
      </c>
      <c r="N283" s="27" t="n">
        <f aca="false">C283</f>
        <v>0</v>
      </c>
    </row>
    <row r="284" customFormat="false" ht="15" hidden="true" customHeight="false" outlineLevel="0" collapsed="false">
      <c r="B284" s="25" t="n">
        <v>270</v>
      </c>
      <c r="M284" s="25" t="n">
        <v>270</v>
      </c>
      <c r="N284" s="27" t="n">
        <f aca="false">C284</f>
        <v>0</v>
      </c>
    </row>
    <row r="285" customFormat="false" ht="15" hidden="true" customHeight="false" outlineLevel="0" collapsed="false">
      <c r="B285" s="25" t="n">
        <v>271</v>
      </c>
      <c r="M285" s="25" t="n">
        <v>271</v>
      </c>
      <c r="N285" s="27" t="n">
        <f aca="false">C285</f>
        <v>0</v>
      </c>
    </row>
    <row r="286" customFormat="false" ht="15" hidden="true" customHeight="false" outlineLevel="0" collapsed="false">
      <c r="B286" s="25" t="n">
        <v>272</v>
      </c>
      <c r="M286" s="25" t="n">
        <v>272</v>
      </c>
      <c r="N286" s="27" t="n">
        <f aca="false">C286</f>
        <v>0</v>
      </c>
    </row>
    <row r="287" customFormat="false" ht="15" hidden="true" customHeight="false" outlineLevel="0" collapsed="false">
      <c r="B287" s="25" t="n">
        <v>273</v>
      </c>
      <c r="M287" s="25" t="n">
        <v>273</v>
      </c>
      <c r="N287" s="27" t="n">
        <f aca="false">C287</f>
        <v>0</v>
      </c>
    </row>
    <row r="288" customFormat="false" ht="15" hidden="true" customHeight="false" outlineLevel="0" collapsed="false">
      <c r="B288" s="25" t="n">
        <v>274</v>
      </c>
      <c r="M288" s="25" t="n">
        <v>274</v>
      </c>
      <c r="N288" s="27" t="n">
        <f aca="false">C288</f>
        <v>0</v>
      </c>
    </row>
    <row r="289" customFormat="false" ht="15" hidden="true" customHeight="false" outlineLevel="0" collapsed="false">
      <c r="B289" s="25" t="n">
        <v>275</v>
      </c>
      <c r="M289" s="25" t="n">
        <v>275</v>
      </c>
      <c r="N289" s="27" t="n">
        <f aca="false">C289</f>
        <v>0</v>
      </c>
    </row>
    <row r="290" customFormat="false" ht="15" hidden="true" customHeight="false" outlineLevel="0" collapsed="false">
      <c r="B290" s="25" t="n">
        <v>276</v>
      </c>
      <c r="M290" s="25" t="n">
        <v>276</v>
      </c>
      <c r="N290" s="27" t="n">
        <f aca="false">C290</f>
        <v>0</v>
      </c>
    </row>
    <row r="291" customFormat="false" ht="15" hidden="true" customHeight="false" outlineLevel="0" collapsed="false">
      <c r="B291" s="25" t="n">
        <v>277</v>
      </c>
      <c r="M291" s="25" t="n">
        <v>277</v>
      </c>
      <c r="N291" s="27" t="n">
        <f aca="false">C291</f>
        <v>0</v>
      </c>
    </row>
    <row r="292" customFormat="false" ht="15" hidden="true" customHeight="false" outlineLevel="0" collapsed="false">
      <c r="B292" s="25" t="n">
        <v>278</v>
      </c>
      <c r="M292" s="25" t="n">
        <v>278</v>
      </c>
      <c r="N292" s="27" t="n">
        <f aca="false">C292</f>
        <v>0</v>
      </c>
    </row>
    <row r="293" customFormat="false" ht="15" hidden="true" customHeight="false" outlineLevel="0" collapsed="false">
      <c r="B293" s="25" t="n">
        <v>279</v>
      </c>
      <c r="M293" s="25" t="n">
        <v>279</v>
      </c>
      <c r="N293" s="27" t="n">
        <f aca="false">C293</f>
        <v>0</v>
      </c>
    </row>
    <row r="294" customFormat="false" ht="15" hidden="true" customHeight="false" outlineLevel="0" collapsed="false">
      <c r="B294" s="25" t="n">
        <v>280</v>
      </c>
      <c r="M294" s="25" t="n">
        <v>280</v>
      </c>
      <c r="N294" s="27" t="n">
        <f aca="false">C294</f>
        <v>0</v>
      </c>
    </row>
    <row r="295" customFormat="false" ht="15" hidden="true" customHeight="false" outlineLevel="0" collapsed="false">
      <c r="B295" s="25" t="n">
        <v>281</v>
      </c>
      <c r="M295" s="25" t="n">
        <v>281</v>
      </c>
      <c r="N295" s="27" t="n">
        <f aca="false">C295</f>
        <v>0</v>
      </c>
    </row>
    <row r="296" customFormat="false" ht="15" hidden="true" customHeight="false" outlineLevel="0" collapsed="false">
      <c r="B296" s="25" t="n">
        <v>282</v>
      </c>
      <c r="M296" s="25" t="n">
        <v>282</v>
      </c>
      <c r="N296" s="27" t="n">
        <f aca="false">C296</f>
        <v>0</v>
      </c>
    </row>
    <row r="297" customFormat="false" ht="15" hidden="true" customHeight="false" outlineLevel="0" collapsed="false">
      <c r="B297" s="25" t="n">
        <v>283</v>
      </c>
      <c r="M297" s="25" t="n">
        <v>283</v>
      </c>
      <c r="N297" s="27" t="n">
        <f aca="false">C297</f>
        <v>0</v>
      </c>
    </row>
    <row r="298" customFormat="false" ht="15" hidden="true" customHeight="false" outlineLevel="0" collapsed="false">
      <c r="B298" s="25" t="n">
        <v>284</v>
      </c>
      <c r="M298" s="25" t="n">
        <v>284</v>
      </c>
      <c r="N298" s="27" t="n">
        <f aca="false">C298</f>
        <v>0</v>
      </c>
    </row>
    <row r="299" customFormat="false" ht="15" hidden="true" customHeight="false" outlineLevel="0" collapsed="false">
      <c r="B299" s="25" t="n">
        <v>285</v>
      </c>
      <c r="M299" s="25" t="n">
        <v>285</v>
      </c>
      <c r="N299" s="27" t="n">
        <f aca="false">C299</f>
        <v>0</v>
      </c>
    </row>
    <row r="300" customFormat="false" ht="15" hidden="true" customHeight="false" outlineLevel="0" collapsed="false">
      <c r="B300" s="25" t="n">
        <v>286</v>
      </c>
      <c r="M300" s="25" t="n">
        <v>286</v>
      </c>
      <c r="N300" s="27" t="n">
        <f aca="false">C300</f>
        <v>0</v>
      </c>
    </row>
    <row r="301" customFormat="false" ht="15" hidden="true" customHeight="false" outlineLevel="0" collapsed="false">
      <c r="B301" s="25" t="n">
        <v>287</v>
      </c>
      <c r="M301" s="25" t="n">
        <v>287</v>
      </c>
      <c r="N301" s="27" t="n">
        <f aca="false">C301</f>
        <v>0</v>
      </c>
    </row>
    <row r="302" customFormat="false" ht="15" hidden="true" customHeight="false" outlineLevel="0" collapsed="false">
      <c r="B302" s="25" t="n">
        <v>288</v>
      </c>
      <c r="M302" s="25" t="n">
        <v>288</v>
      </c>
      <c r="N302" s="27" t="n">
        <f aca="false">C302</f>
        <v>0</v>
      </c>
    </row>
    <row r="303" customFormat="false" ht="15" hidden="true" customHeight="false" outlineLevel="0" collapsed="false">
      <c r="B303" s="25" t="n">
        <v>289</v>
      </c>
      <c r="M303" s="25" t="n">
        <v>289</v>
      </c>
      <c r="N303" s="27" t="n">
        <f aca="false">C303</f>
        <v>0</v>
      </c>
    </row>
    <row r="304" customFormat="false" ht="15" hidden="true" customHeight="false" outlineLevel="0" collapsed="false">
      <c r="B304" s="25" t="n">
        <v>290</v>
      </c>
      <c r="M304" s="25" t="n">
        <v>290</v>
      </c>
      <c r="N304" s="27" t="n">
        <f aca="false">C304</f>
        <v>0</v>
      </c>
    </row>
    <row r="305" customFormat="false" ht="15" hidden="true" customHeight="false" outlineLevel="0" collapsed="false">
      <c r="B305" s="25" t="n">
        <v>291</v>
      </c>
      <c r="M305" s="25" t="n">
        <v>291</v>
      </c>
      <c r="N305" s="27" t="n">
        <f aca="false">C305</f>
        <v>0</v>
      </c>
    </row>
    <row r="306" customFormat="false" ht="15" hidden="true" customHeight="false" outlineLevel="0" collapsed="false">
      <c r="B306" s="25" t="n">
        <v>292</v>
      </c>
      <c r="M306" s="25" t="n">
        <v>292</v>
      </c>
      <c r="N306" s="27" t="n">
        <f aca="false">C306</f>
        <v>0</v>
      </c>
    </row>
    <row r="307" customFormat="false" ht="15" hidden="true" customHeight="false" outlineLevel="0" collapsed="false">
      <c r="B307" s="25" t="n">
        <v>293</v>
      </c>
      <c r="M307" s="25" t="n">
        <v>293</v>
      </c>
      <c r="N307" s="27" t="n">
        <f aca="false">C307</f>
        <v>0</v>
      </c>
    </row>
    <row r="308" customFormat="false" ht="15" hidden="true" customHeight="false" outlineLevel="0" collapsed="false">
      <c r="B308" s="25" t="n">
        <v>294</v>
      </c>
      <c r="M308" s="25" t="n">
        <v>294</v>
      </c>
      <c r="N308" s="27" t="n">
        <f aca="false">C308</f>
        <v>0</v>
      </c>
    </row>
    <row r="309" customFormat="false" ht="13.5" hidden="true" customHeight="true" outlineLevel="0" collapsed="false">
      <c r="B309" s="25" t="n">
        <v>295</v>
      </c>
      <c r="M309" s="25" t="n">
        <v>295</v>
      </c>
      <c r="N309" s="27" t="n">
        <f aca="false">C309</f>
        <v>0</v>
      </c>
    </row>
    <row r="310" customFormat="false" ht="15" hidden="true" customHeight="false" outlineLevel="0" collapsed="false">
      <c r="B310" s="25" t="n">
        <v>296</v>
      </c>
      <c r="M310" s="25" t="n">
        <v>296</v>
      </c>
      <c r="N310" s="27" t="n">
        <f aca="false">C310</f>
        <v>0</v>
      </c>
    </row>
    <row r="311" customFormat="false" ht="15" hidden="true" customHeight="false" outlineLevel="0" collapsed="false">
      <c r="B311" s="25" t="n">
        <v>297</v>
      </c>
      <c r="M311" s="25" t="n">
        <v>297</v>
      </c>
      <c r="N311" s="27" t="n">
        <f aca="false">C311</f>
        <v>0</v>
      </c>
    </row>
    <row r="312" customFormat="false" ht="15" hidden="true" customHeight="false" outlineLevel="0" collapsed="false">
      <c r="B312" s="25" t="n">
        <v>298</v>
      </c>
      <c r="M312" s="25" t="n">
        <v>298</v>
      </c>
      <c r="N312" s="27" t="n">
        <f aca="false">C312</f>
        <v>0</v>
      </c>
    </row>
    <row r="313" customFormat="false" ht="15" hidden="true" customHeight="false" outlineLevel="0" collapsed="false">
      <c r="B313" s="25" t="n">
        <v>299</v>
      </c>
      <c r="M313" s="25" t="n">
        <v>299</v>
      </c>
      <c r="N313" s="27" t="n">
        <f aca="false">C313</f>
        <v>0</v>
      </c>
    </row>
    <row r="314" customFormat="false" ht="15" hidden="true" customHeight="false" outlineLevel="0" collapsed="false">
      <c r="B314" s="25" t="n">
        <v>300</v>
      </c>
      <c r="M314" s="25" t="n">
        <v>300</v>
      </c>
      <c r="N314" s="27" t="n">
        <f aca="false">C314</f>
        <v>0</v>
      </c>
    </row>
    <row r="315" customFormat="false" ht="15" hidden="true" customHeight="false" outlineLevel="0" collapsed="false">
      <c r="B315" s="25" t="n">
        <v>301</v>
      </c>
      <c r="M315" s="25" t="n">
        <v>301</v>
      </c>
      <c r="N315" s="27" t="n">
        <f aca="false">C315</f>
        <v>0</v>
      </c>
    </row>
    <row r="316" customFormat="false" ht="15" hidden="true" customHeight="false" outlineLevel="0" collapsed="false">
      <c r="B316" s="25" t="n">
        <v>302</v>
      </c>
      <c r="M316" s="25" t="n">
        <v>302</v>
      </c>
      <c r="N316" s="27" t="n">
        <f aca="false">C316</f>
        <v>0</v>
      </c>
    </row>
    <row r="317" customFormat="false" ht="15" hidden="true" customHeight="false" outlineLevel="0" collapsed="false">
      <c r="B317" s="25" t="n">
        <v>303</v>
      </c>
      <c r="M317" s="25" t="n">
        <v>303</v>
      </c>
      <c r="N317" s="27" t="n">
        <f aca="false">C317</f>
        <v>0</v>
      </c>
    </row>
    <row r="318" customFormat="false" ht="15" hidden="true" customHeight="false" outlineLevel="0" collapsed="false">
      <c r="B318" s="25" t="n">
        <v>304</v>
      </c>
      <c r="M318" s="25" t="n">
        <v>304</v>
      </c>
      <c r="N318" s="27" t="n">
        <f aca="false">C318</f>
        <v>0</v>
      </c>
    </row>
    <row r="319" customFormat="false" ht="15" hidden="true" customHeight="false" outlineLevel="0" collapsed="false">
      <c r="B319" s="25" t="n">
        <v>305</v>
      </c>
      <c r="M319" s="25" t="n">
        <v>305</v>
      </c>
      <c r="N319" s="27" t="n">
        <f aca="false">C319</f>
        <v>0</v>
      </c>
    </row>
    <row r="320" customFormat="false" ht="15" hidden="true" customHeight="false" outlineLevel="0" collapsed="false">
      <c r="B320" s="25" t="n">
        <v>306</v>
      </c>
      <c r="M320" s="25" t="n">
        <v>306</v>
      </c>
      <c r="N320" s="27" t="n">
        <f aca="false">C320</f>
        <v>0</v>
      </c>
    </row>
    <row r="321" customFormat="false" ht="15" hidden="true" customHeight="false" outlineLevel="0" collapsed="false">
      <c r="B321" s="25" t="n">
        <v>307</v>
      </c>
      <c r="M321" s="25" t="n">
        <v>307</v>
      </c>
      <c r="N321" s="27" t="n">
        <f aca="false">C321</f>
        <v>0</v>
      </c>
    </row>
    <row r="322" customFormat="false" ht="15" hidden="true" customHeight="false" outlineLevel="0" collapsed="false">
      <c r="B322" s="25" t="n">
        <v>308</v>
      </c>
      <c r="M322" s="25" t="n">
        <v>308</v>
      </c>
      <c r="N322" s="27" t="n">
        <f aca="false">C322</f>
        <v>0</v>
      </c>
    </row>
    <row r="323" customFormat="false" ht="15" hidden="true" customHeight="false" outlineLevel="0" collapsed="false">
      <c r="B323" s="25" t="n">
        <v>309</v>
      </c>
      <c r="M323" s="25" t="n">
        <v>309</v>
      </c>
      <c r="N323" s="27" t="n">
        <f aca="false">C323</f>
        <v>0</v>
      </c>
    </row>
    <row r="324" customFormat="false" ht="15" hidden="true" customHeight="false" outlineLevel="0" collapsed="false">
      <c r="B324" s="25" t="n">
        <v>310</v>
      </c>
      <c r="M324" s="25" t="n">
        <v>310</v>
      </c>
      <c r="N324" s="27" t="n">
        <f aca="false">C324</f>
        <v>0</v>
      </c>
    </row>
    <row r="325" customFormat="false" ht="15" hidden="true" customHeight="false" outlineLevel="0" collapsed="false">
      <c r="B325" s="25" t="n">
        <v>311</v>
      </c>
      <c r="M325" s="25" t="n">
        <v>311</v>
      </c>
      <c r="N325" s="27" t="n">
        <f aca="false">C325</f>
        <v>0</v>
      </c>
    </row>
    <row r="326" customFormat="false" ht="15" hidden="true" customHeight="false" outlineLevel="0" collapsed="false">
      <c r="B326" s="25" t="n">
        <v>312</v>
      </c>
      <c r="M326" s="25" t="n">
        <v>312</v>
      </c>
      <c r="N326" s="27" t="n">
        <f aca="false">C326</f>
        <v>0</v>
      </c>
    </row>
    <row r="327" customFormat="false" ht="15" hidden="true" customHeight="false" outlineLevel="0" collapsed="false">
      <c r="B327" s="25" t="n">
        <v>313</v>
      </c>
      <c r="M327" s="25" t="n">
        <v>313</v>
      </c>
      <c r="N327" s="27" t="n">
        <f aca="false">C327</f>
        <v>0</v>
      </c>
    </row>
    <row r="328" customFormat="false" ht="15" hidden="true" customHeight="false" outlineLevel="0" collapsed="false">
      <c r="B328" s="25" t="n">
        <v>314</v>
      </c>
      <c r="M328" s="25" t="n">
        <v>314</v>
      </c>
      <c r="N328" s="27" t="n">
        <f aca="false">C328</f>
        <v>0</v>
      </c>
    </row>
    <row r="329" customFormat="false" ht="15" hidden="true" customHeight="false" outlineLevel="0" collapsed="false">
      <c r="B329" s="25" t="n">
        <v>315</v>
      </c>
      <c r="M329" s="25" t="n">
        <v>315</v>
      </c>
      <c r="N329" s="27" t="n">
        <f aca="false">C329</f>
        <v>0</v>
      </c>
    </row>
    <row r="330" customFormat="false" ht="15" hidden="true" customHeight="false" outlineLevel="0" collapsed="false">
      <c r="B330" s="25" t="n">
        <v>316</v>
      </c>
      <c r="M330" s="25" t="n">
        <v>316</v>
      </c>
      <c r="N330" s="27" t="n">
        <f aca="false">C330</f>
        <v>0</v>
      </c>
    </row>
    <row r="331" customFormat="false" ht="15" hidden="true" customHeight="false" outlineLevel="0" collapsed="false">
      <c r="B331" s="25" t="n">
        <v>317</v>
      </c>
      <c r="M331" s="25" t="n">
        <v>317</v>
      </c>
      <c r="N331" s="27" t="n">
        <f aca="false">C331</f>
        <v>0</v>
      </c>
    </row>
    <row r="332" customFormat="false" ht="15" hidden="true" customHeight="false" outlineLevel="0" collapsed="false">
      <c r="B332" s="25" t="n">
        <v>318</v>
      </c>
      <c r="M332" s="25" t="n">
        <v>318</v>
      </c>
      <c r="N332" s="27" t="n">
        <f aca="false">C332</f>
        <v>0</v>
      </c>
    </row>
    <row r="333" customFormat="false" ht="15" hidden="true" customHeight="false" outlineLevel="0" collapsed="false">
      <c r="B333" s="25" t="n">
        <v>319</v>
      </c>
      <c r="M333" s="25" t="n">
        <v>319</v>
      </c>
      <c r="N333" s="27" t="n">
        <f aca="false">C333</f>
        <v>0</v>
      </c>
    </row>
    <row r="334" customFormat="false" ht="15" hidden="true" customHeight="false" outlineLevel="0" collapsed="false">
      <c r="B334" s="25" t="n">
        <v>320</v>
      </c>
      <c r="M334" s="25" t="n">
        <v>320</v>
      </c>
      <c r="N334" s="27" t="n">
        <f aca="false">C334</f>
        <v>0</v>
      </c>
    </row>
    <row r="335" customFormat="false" ht="15" hidden="true" customHeight="false" outlineLevel="0" collapsed="false">
      <c r="B335" s="25" t="n">
        <v>321</v>
      </c>
      <c r="M335" s="25" t="n">
        <v>321</v>
      </c>
      <c r="N335" s="27" t="n">
        <f aca="false">C335</f>
        <v>0</v>
      </c>
    </row>
    <row r="336" customFormat="false" ht="15" hidden="true" customHeight="false" outlineLevel="0" collapsed="false">
      <c r="B336" s="25" t="n">
        <v>322</v>
      </c>
      <c r="M336" s="25" t="n">
        <v>322</v>
      </c>
      <c r="N336" s="27" t="n">
        <f aca="false">C336</f>
        <v>0</v>
      </c>
    </row>
    <row r="337" customFormat="false" ht="15" hidden="true" customHeight="false" outlineLevel="0" collapsed="false">
      <c r="B337" s="25" t="n">
        <v>323</v>
      </c>
      <c r="M337" s="25" t="n">
        <v>323</v>
      </c>
      <c r="N337" s="27" t="n">
        <f aca="false">C337</f>
        <v>0</v>
      </c>
    </row>
    <row r="338" customFormat="false" ht="15" hidden="true" customHeight="false" outlineLevel="0" collapsed="false">
      <c r="B338" s="25" t="n">
        <v>324</v>
      </c>
      <c r="M338" s="25" t="n">
        <v>324</v>
      </c>
      <c r="N338" s="27" t="n">
        <f aca="false">C338</f>
        <v>0</v>
      </c>
    </row>
    <row r="339" customFormat="false" ht="15" hidden="true" customHeight="false" outlineLevel="0" collapsed="false">
      <c r="B339" s="25" t="n">
        <v>325</v>
      </c>
      <c r="M339" s="25" t="n">
        <v>325</v>
      </c>
      <c r="N339" s="27" t="n">
        <f aca="false">C339</f>
        <v>0</v>
      </c>
    </row>
    <row r="340" customFormat="false" ht="15" hidden="true" customHeight="false" outlineLevel="0" collapsed="false">
      <c r="B340" s="25" t="n">
        <v>326</v>
      </c>
      <c r="M340" s="25" t="n">
        <v>326</v>
      </c>
      <c r="N340" s="27" t="n">
        <f aca="false">C340</f>
        <v>0</v>
      </c>
    </row>
    <row r="341" customFormat="false" ht="15" hidden="true" customHeight="false" outlineLevel="0" collapsed="false">
      <c r="B341" s="25" t="n">
        <v>327</v>
      </c>
      <c r="M341" s="25" t="n">
        <v>327</v>
      </c>
      <c r="N341" s="27" t="n">
        <f aca="false">C341</f>
        <v>0</v>
      </c>
    </row>
    <row r="342" customFormat="false" ht="15" hidden="true" customHeight="false" outlineLevel="0" collapsed="false">
      <c r="B342" s="25" t="n">
        <v>328</v>
      </c>
      <c r="M342" s="25" t="n">
        <v>328</v>
      </c>
      <c r="N342" s="27" t="n">
        <f aca="false">C342</f>
        <v>0</v>
      </c>
    </row>
    <row r="343" customFormat="false" ht="15" hidden="true" customHeight="false" outlineLevel="0" collapsed="false">
      <c r="B343" s="25" t="n">
        <v>329</v>
      </c>
      <c r="M343" s="25" t="n">
        <v>329</v>
      </c>
      <c r="N343" s="27" t="n">
        <f aca="false">C343</f>
        <v>0</v>
      </c>
    </row>
    <row r="344" customFormat="false" ht="15" hidden="true" customHeight="false" outlineLevel="0" collapsed="false">
      <c r="B344" s="25" t="n">
        <v>330</v>
      </c>
      <c r="M344" s="25" t="n">
        <v>330</v>
      </c>
      <c r="N344" s="27" t="n">
        <f aca="false">C344</f>
        <v>0</v>
      </c>
    </row>
    <row r="345" customFormat="false" ht="15" hidden="true" customHeight="false" outlineLevel="0" collapsed="false">
      <c r="B345" s="25" t="n">
        <v>331</v>
      </c>
      <c r="M345" s="25" t="n">
        <v>331</v>
      </c>
      <c r="N345" s="27" t="n">
        <f aca="false">C345</f>
        <v>0</v>
      </c>
    </row>
    <row r="346" customFormat="false" ht="15" hidden="true" customHeight="false" outlineLevel="0" collapsed="false">
      <c r="B346" s="25" t="n">
        <v>332</v>
      </c>
      <c r="M346" s="25" t="n">
        <v>332</v>
      </c>
      <c r="N346" s="27" t="n">
        <f aca="false">C346</f>
        <v>0</v>
      </c>
    </row>
    <row r="347" customFormat="false" ht="15" hidden="true" customHeight="false" outlineLevel="0" collapsed="false">
      <c r="B347" s="25" t="n">
        <v>333</v>
      </c>
      <c r="M347" s="25" t="n">
        <v>333</v>
      </c>
      <c r="N347" s="27" t="n">
        <f aca="false">C347</f>
        <v>0</v>
      </c>
    </row>
    <row r="348" customFormat="false" ht="15" hidden="true" customHeight="false" outlineLevel="0" collapsed="false">
      <c r="B348" s="25" t="n">
        <v>334</v>
      </c>
      <c r="M348" s="25" t="n">
        <v>334</v>
      </c>
      <c r="N348" s="27" t="n">
        <f aca="false">C348</f>
        <v>0</v>
      </c>
    </row>
    <row r="349" customFormat="false" ht="15" hidden="true" customHeight="false" outlineLevel="0" collapsed="false">
      <c r="B349" s="25" t="n">
        <v>335</v>
      </c>
      <c r="M349" s="25" t="n">
        <v>335</v>
      </c>
      <c r="N349" s="27" t="n">
        <f aca="false">C349</f>
        <v>0</v>
      </c>
    </row>
    <row r="350" customFormat="false" ht="15" hidden="true" customHeight="false" outlineLevel="0" collapsed="false">
      <c r="B350" s="25" t="n">
        <v>336</v>
      </c>
      <c r="M350" s="25" t="n">
        <v>336</v>
      </c>
      <c r="N350" s="27" t="n">
        <f aca="false">C350</f>
        <v>0</v>
      </c>
    </row>
    <row r="351" customFormat="false" ht="15" hidden="true" customHeight="false" outlineLevel="0" collapsed="false">
      <c r="B351" s="25" t="n">
        <v>337</v>
      </c>
      <c r="M351" s="25" t="n">
        <v>337</v>
      </c>
      <c r="N351" s="27" t="n">
        <f aca="false">C351</f>
        <v>0</v>
      </c>
    </row>
    <row r="352" customFormat="false" ht="15" hidden="true" customHeight="false" outlineLevel="0" collapsed="false">
      <c r="B352" s="25" t="n">
        <v>338</v>
      </c>
      <c r="M352" s="25" t="n">
        <v>338</v>
      </c>
      <c r="N352" s="27" t="n">
        <f aca="false">C352</f>
        <v>0</v>
      </c>
    </row>
    <row r="353" customFormat="false" ht="15" hidden="true" customHeight="false" outlineLevel="0" collapsed="false">
      <c r="B353" s="25" t="n">
        <v>339</v>
      </c>
      <c r="M353" s="25" t="n">
        <v>339</v>
      </c>
      <c r="N353" s="27" t="n">
        <f aca="false">C353</f>
        <v>0</v>
      </c>
    </row>
    <row r="354" customFormat="false" ht="15" hidden="true" customHeight="false" outlineLevel="0" collapsed="false">
      <c r="B354" s="25" t="n">
        <v>340</v>
      </c>
      <c r="M354" s="25" t="n">
        <v>340</v>
      </c>
      <c r="N354" s="27" t="n">
        <f aca="false">C354</f>
        <v>0</v>
      </c>
    </row>
    <row r="355" customFormat="false" ht="15" hidden="true" customHeight="false" outlineLevel="0" collapsed="false">
      <c r="B355" s="25" t="n">
        <v>341</v>
      </c>
      <c r="M355" s="25" t="n">
        <v>341</v>
      </c>
      <c r="N355" s="27" t="n">
        <f aca="false">C355</f>
        <v>0</v>
      </c>
    </row>
    <row r="356" customFormat="false" ht="15" hidden="true" customHeight="false" outlineLevel="0" collapsed="false">
      <c r="B356" s="25" t="n">
        <v>342</v>
      </c>
      <c r="M356" s="25" t="n">
        <v>342</v>
      </c>
      <c r="N356" s="27" t="n">
        <f aca="false">C356</f>
        <v>0</v>
      </c>
    </row>
    <row r="357" customFormat="false" ht="15" hidden="true" customHeight="false" outlineLevel="0" collapsed="false">
      <c r="B357" s="25" t="n">
        <v>343</v>
      </c>
      <c r="M357" s="25" t="n">
        <v>343</v>
      </c>
      <c r="N357" s="27" t="n">
        <f aca="false">C357</f>
        <v>0</v>
      </c>
    </row>
    <row r="358" customFormat="false" ht="15" hidden="true" customHeight="false" outlineLevel="0" collapsed="false">
      <c r="B358" s="25" t="n">
        <v>344</v>
      </c>
      <c r="M358" s="25" t="n">
        <v>344</v>
      </c>
      <c r="N358" s="27" t="n">
        <f aca="false">C358</f>
        <v>0</v>
      </c>
    </row>
    <row r="359" customFormat="false" ht="15" hidden="true" customHeight="false" outlineLevel="0" collapsed="false">
      <c r="B359" s="25" t="n">
        <v>345</v>
      </c>
      <c r="M359" s="25" t="n">
        <v>345</v>
      </c>
      <c r="N359" s="27" t="n">
        <f aca="false">C359</f>
        <v>0</v>
      </c>
    </row>
    <row r="360" customFormat="false" ht="15" hidden="true" customHeight="false" outlineLevel="0" collapsed="false">
      <c r="B360" s="25" t="n">
        <v>346</v>
      </c>
      <c r="M360" s="25" t="n">
        <v>346</v>
      </c>
      <c r="N360" s="27" t="n">
        <f aca="false">C360</f>
        <v>0</v>
      </c>
    </row>
    <row r="361" customFormat="false" ht="15" hidden="true" customHeight="false" outlineLevel="0" collapsed="false">
      <c r="B361" s="25" t="n">
        <v>347</v>
      </c>
      <c r="M361" s="25" t="n">
        <v>347</v>
      </c>
      <c r="N361" s="27" t="n">
        <f aca="false">C361</f>
        <v>0</v>
      </c>
    </row>
    <row r="362" customFormat="false" ht="15" hidden="true" customHeight="false" outlineLevel="0" collapsed="false">
      <c r="B362" s="25" t="n">
        <v>348</v>
      </c>
      <c r="M362" s="25" t="n">
        <v>348</v>
      </c>
      <c r="N362" s="27" t="n">
        <f aca="false">C362</f>
        <v>0</v>
      </c>
    </row>
    <row r="363" customFormat="false" ht="15" hidden="true" customHeight="false" outlineLevel="0" collapsed="false">
      <c r="B363" s="25" t="n">
        <v>349</v>
      </c>
      <c r="M363" s="25" t="n">
        <v>349</v>
      </c>
      <c r="N363" s="27" t="n">
        <f aca="false">C363</f>
        <v>0</v>
      </c>
    </row>
    <row r="364" customFormat="false" ht="15" hidden="true" customHeight="false" outlineLevel="0" collapsed="false">
      <c r="B364" s="25" t="n">
        <v>350</v>
      </c>
      <c r="M364" s="25" t="n">
        <v>350</v>
      </c>
      <c r="N364" s="27" t="n">
        <f aca="false">C364</f>
        <v>0</v>
      </c>
    </row>
    <row r="365" customFormat="false" ht="15" hidden="true" customHeight="false" outlineLevel="0" collapsed="false">
      <c r="B365" s="25" t="n">
        <v>351</v>
      </c>
      <c r="M365" s="25" t="n">
        <v>351</v>
      </c>
      <c r="N365" s="27" t="n">
        <f aca="false">C365</f>
        <v>0</v>
      </c>
    </row>
    <row r="366" customFormat="false" ht="15" hidden="true" customHeight="false" outlineLevel="0" collapsed="false">
      <c r="B366" s="25" t="n">
        <v>352</v>
      </c>
      <c r="M366" s="25" t="n">
        <v>352</v>
      </c>
      <c r="N366" s="27" t="n">
        <f aca="false">C366</f>
        <v>0</v>
      </c>
    </row>
    <row r="367" customFormat="false" ht="15" hidden="true" customHeight="false" outlineLevel="0" collapsed="false">
      <c r="B367" s="25" t="n">
        <v>353</v>
      </c>
      <c r="M367" s="25" t="n">
        <v>353</v>
      </c>
      <c r="N367" s="27" t="n">
        <f aca="false">C367</f>
        <v>0</v>
      </c>
    </row>
    <row r="368" customFormat="false" ht="15" hidden="true" customHeight="false" outlineLevel="0" collapsed="false">
      <c r="B368" s="25" t="n">
        <v>354</v>
      </c>
      <c r="M368" s="25" t="n">
        <v>354</v>
      </c>
      <c r="N368" s="27" t="n">
        <f aca="false">C368</f>
        <v>0</v>
      </c>
    </row>
    <row r="369" customFormat="false" ht="15" hidden="true" customHeight="false" outlineLevel="0" collapsed="false">
      <c r="B369" s="25" t="n">
        <v>355</v>
      </c>
      <c r="M369" s="25" t="n">
        <v>355</v>
      </c>
      <c r="N369" s="27" t="n">
        <f aca="false">C369</f>
        <v>0</v>
      </c>
    </row>
    <row r="370" customFormat="false" ht="15" hidden="true" customHeight="false" outlineLevel="0" collapsed="false">
      <c r="B370" s="25" t="n">
        <v>356</v>
      </c>
      <c r="M370" s="25" t="n">
        <v>356</v>
      </c>
      <c r="N370" s="27" t="n">
        <f aca="false">C370</f>
        <v>0</v>
      </c>
    </row>
    <row r="371" customFormat="false" ht="15" hidden="true" customHeight="false" outlineLevel="0" collapsed="false">
      <c r="B371" s="25" t="n">
        <v>357</v>
      </c>
      <c r="M371" s="25" t="n">
        <v>357</v>
      </c>
      <c r="N371" s="27" t="n">
        <f aca="false">C371</f>
        <v>0</v>
      </c>
    </row>
    <row r="372" customFormat="false" ht="15" hidden="true" customHeight="false" outlineLevel="0" collapsed="false">
      <c r="B372" s="25" t="n">
        <v>358</v>
      </c>
      <c r="M372" s="25" t="n">
        <v>358</v>
      </c>
      <c r="N372" s="27" t="n">
        <f aca="false">C372</f>
        <v>0</v>
      </c>
    </row>
    <row r="373" customFormat="false" ht="15" hidden="true" customHeight="false" outlineLevel="0" collapsed="false">
      <c r="B373" s="25" t="n">
        <v>359</v>
      </c>
      <c r="M373" s="25" t="n">
        <v>359</v>
      </c>
      <c r="N373" s="27" t="n">
        <f aca="false">C373</f>
        <v>0</v>
      </c>
    </row>
    <row r="374" customFormat="false" ht="15" hidden="true" customHeight="false" outlineLevel="0" collapsed="false">
      <c r="B374" s="25" t="n">
        <v>360</v>
      </c>
      <c r="M374" s="25" t="n">
        <v>360</v>
      </c>
      <c r="N374" s="27" t="n">
        <f aca="false">C374</f>
        <v>0</v>
      </c>
    </row>
    <row r="375" customFormat="false" ht="15" hidden="true" customHeight="false" outlineLevel="0" collapsed="false">
      <c r="B375" s="25" t="n">
        <v>361</v>
      </c>
      <c r="M375" s="25" t="n">
        <v>361</v>
      </c>
      <c r="N375" s="27" t="n">
        <f aca="false">C375</f>
        <v>0</v>
      </c>
    </row>
    <row r="376" customFormat="false" ht="15" hidden="true" customHeight="false" outlineLevel="0" collapsed="false">
      <c r="B376" s="25" t="n">
        <v>362</v>
      </c>
      <c r="M376" s="25" t="n">
        <v>362</v>
      </c>
      <c r="N376" s="27" t="n">
        <f aca="false">C376</f>
        <v>0</v>
      </c>
    </row>
    <row r="377" customFormat="false" ht="15" hidden="true" customHeight="false" outlineLevel="0" collapsed="false">
      <c r="B377" s="25" t="n">
        <v>363</v>
      </c>
      <c r="M377" s="25" t="n">
        <v>363</v>
      </c>
      <c r="N377" s="27" t="n">
        <f aca="false">C377</f>
        <v>0</v>
      </c>
    </row>
    <row r="378" customFormat="false" ht="15" hidden="true" customHeight="false" outlineLevel="0" collapsed="false">
      <c r="B378" s="25" t="n">
        <v>364</v>
      </c>
      <c r="M378" s="25" t="n">
        <v>364</v>
      </c>
      <c r="N378" s="27" t="n">
        <f aca="false">C378</f>
        <v>0</v>
      </c>
    </row>
    <row r="379" customFormat="false" ht="15" hidden="true" customHeight="false" outlineLevel="0" collapsed="false">
      <c r="B379" s="25" t="n">
        <v>365</v>
      </c>
      <c r="M379" s="25" t="n">
        <v>365</v>
      </c>
      <c r="N379" s="27" t="n">
        <f aca="false">C379</f>
        <v>0</v>
      </c>
    </row>
    <row r="380" customFormat="false" ht="15" hidden="true" customHeight="false" outlineLevel="0" collapsed="false">
      <c r="B380" s="25" t="n">
        <v>366</v>
      </c>
      <c r="M380" s="25" t="n">
        <v>366</v>
      </c>
      <c r="N380" s="27" t="n">
        <f aca="false">C380</f>
        <v>0</v>
      </c>
    </row>
    <row r="381" customFormat="false" ht="15" hidden="true" customHeight="false" outlineLevel="0" collapsed="false">
      <c r="B381" s="25" t="n">
        <v>367</v>
      </c>
      <c r="M381" s="25" t="n">
        <v>367</v>
      </c>
      <c r="N381" s="27" t="n">
        <f aca="false">C381</f>
        <v>0</v>
      </c>
    </row>
    <row r="382" customFormat="false" ht="15" hidden="true" customHeight="false" outlineLevel="0" collapsed="false">
      <c r="B382" s="25" t="n">
        <v>368</v>
      </c>
      <c r="M382" s="25" t="n">
        <v>368</v>
      </c>
      <c r="N382" s="27" t="n">
        <f aca="false">C382</f>
        <v>0</v>
      </c>
    </row>
    <row r="383" customFormat="false" ht="15" hidden="true" customHeight="false" outlineLevel="0" collapsed="false">
      <c r="B383" s="25" t="n">
        <v>369</v>
      </c>
      <c r="M383" s="25" t="n">
        <v>369</v>
      </c>
      <c r="N383" s="27" t="n">
        <f aca="false">C383</f>
        <v>0</v>
      </c>
    </row>
    <row r="384" customFormat="false" ht="15" hidden="true" customHeight="false" outlineLevel="0" collapsed="false">
      <c r="B384" s="25" t="n">
        <v>370</v>
      </c>
      <c r="M384" s="25" t="n">
        <v>370</v>
      </c>
      <c r="N384" s="27" t="n">
        <f aca="false">C384</f>
        <v>0</v>
      </c>
    </row>
    <row r="385" customFormat="false" ht="15" hidden="true" customHeight="false" outlineLevel="0" collapsed="false">
      <c r="B385" s="25" t="n">
        <v>371</v>
      </c>
      <c r="M385" s="25" t="n">
        <v>371</v>
      </c>
      <c r="N385" s="27" t="n">
        <f aca="false">C385</f>
        <v>0</v>
      </c>
    </row>
    <row r="386" customFormat="false" ht="15" hidden="true" customHeight="false" outlineLevel="0" collapsed="false">
      <c r="B386" s="25" t="n">
        <v>372</v>
      </c>
      <c r="M386" s="25" t="n">
        <v>372</v>
      </c>
      <c r="N386" s="27" t="n">
        <f aca="false">C386</f>
        <v>0</v>
      </c>
    </row>
    <row r="387" customFormat="false" ht="15" hidden="true" customHeight="false" outlineLevel="0" collapsed="false">
      <c r="B387" s="25" t="n">
        <v>373</v>
      </c>
      <c r="M387" s="25" t="n">
        <v>373</v>
      </c>
      <c r="N387" s="27" t="n">
        <f aca="false">C387</f>
        <v>0</v>
      </c>
    </row>
    <row r="388" customFormat="false" ht="15" hidden="true" customHeight="false" outlineLevel="0" collapsed="false">
      <c r="B388" s="25" t="n">
        <v>374</v>
      </c>
      <c r="M388" s="25" t="n">
        <v>374</v>
      </c>
      <c r="N388" s="27" t="n">
        <f aca="false">C388</f>
        <v>0</v>
      </c>
    </row>
    <row r="389" customFormat="false" ht="15" hidden="true" customHeight="false" outlineLevel="0" collapsed="false">
      <c r="B389" s="25" t="n">
        <v>375</v>
      </c>
      <c r="M389" s="25" t="n">
        <v>375</v>
      </c>
      <c r="N389" s="27" t="n">
        <f aca="false">C389</f>
        <v>0</v>
      </c>
    </row>
    <row r="390" customFormat="false" ht="15" hidden="true" customHeight="false" outlineLevel="0" collapsed="false">
      <c r="B390" s="25" t="n">
        <v>376</v>
      </c>
      <c r="M390" s="25" t="n">
        <v>376</v>
      </c>
      <c r="N390" s="27" t="n">
        <f aca="false">C390</f>
        <v>0</v>
      </c>
    </row>
    <row r="391" customFormat="false" ht="15" hidden="true" customHeight="false" outlineLevel="0" collapsed="false">
      <c r="B391" s="25" t="n">
        <v>377</v>
      </c>
      <c r="M391" s="25" t="n">
        <v>377</v>
      </c>
      <c r="N391" s="27" t="n">
        <f aca="false">C391</f>
        <v>0</v>
      </c>
    </row>
    <row r="392" customFormat="false" ht="15" hidden="true" customHeight="false" outlineLevel="0" collapsed="false">
      <c r="B392" s="25" t="n">
        <v>378</v>
      </c>
      <c r="M392" s="25" t="n">
        <v>378</v>
      </c>
      <c r="N392" s="27" t="n">
        <f aca="false">C392</f>
        <v>0</v>
      </c>
    </row>
    <row r="393" customFormat="false" ht="15" hidden="true" customHeight="false" outlineLevel="0" collapsed="false">
      <c r="B393" s="25" t="n">
        <v>379</v>
      </c>
      <c r="M393" s="25" t="n">
        <v>379</v>
      </c>
      <c r="N393" s="27" t="n">
        <f aca="false">C393</f>
        <v>0</v>
      </c>
    </row>
    <row r="394" customFormat="false" ht="15" hidden="true" customHeight="false" outlineLevel="0" collapsed="false">
      <c r="B394" s="25" t="n">
        <v>380</v>
      </c>
      <c r="M394" s="25" t="n">
        <v>380</v>
      </c>
      <c r="N394" s="27" t="n">
        <f aca="false">C394</f>
        <v>0</v>
      </c>
    </row>
    <row r="395" customFormat="false" ht="15" hidden="true" customHeight="false" outlineLevel="0" collapsed="false">
      <c r="B395" s="25" t="n">
        <v>381</v>
      </c>
      <c r="M395" s="25" t="n">
        <v>381</v>
      </c>
      <c r="N395" s="27" t="n">
        <f aca="false">C395</f>
        <v>0</v>
      </c>
    </row>
    <row r="396" customFormat="false" ht="15" hidden="true" customHeight="false" outlineLevel="0" collapsed="false">
      <c r="B396" s="25" t="n">
        <v>382</v>
      </c>
      <c r="M396" s="25" t="n">
        <v>382</v>
      </c>
      <c r="N396" s="27" t="n">
        <f aca="false">C396</f>
        <v>0</v>
      </c>
    </row>
    <row r="397" customFormat="false" ht="15" hidden="true" customHeight="false" outlineLevel="0" collapsed="false">
      <c r="B397" s="25" t="n">
        <v>383</v>
      </c>
      <c r="M397" s="25" t="n">
        <v>383</v>
      </c>
      <c r="N397" s="27" t="n">
        <f aca="false">C397</f>
        <v>0</v>
      </c>
    </row>
    <row r="398" customFormat="false" ht="15" hidden="true" customHeight="false" outlineLevel="0" collapsed="false">
      <c r="B398" s="25" t="n">
        <v>384</v>
      </c>
      <c r="M398" s="25" t="n">
        <v>384</v>
      </c>
      <c r="N398" s="27" t="n">
        <f aca="false">C398</f>
        <v>0</v>
      </c>
    </row>
    <row r="399" customFormat="false" ht="15" hidden="true" customHeight="false" outlineLevel="0" collapsed="false">
      <c r="B399" s="25" t="n">
        <v>385</v>
      </c>
      <c r="M399" s="25" t="n">
        <v>385</v>
      </c>
      <c r="N399" s="27" t="n">
        <f aca="false">C399</f>
        <v>0</v>
      </c>
    </row>
    <row r="400" customFormat="false" ht="15" hidden="true" customHeight="false" outlineLevel="0" collapsed="false">
      <c r="B400" s="25" t="n">
        <v>386</v>
      </c>
      <c r="M400" s="25" t="n">
        <v>386</v>
      </c>
      <c r="N400" s="27" t="n">
        <f aca="false">C400</f>
        <v>0</v>
      </c>
    </row>
    <row r="401" customFormat="false" ht="15" hidden="true" customHeight="false" outlineLevel="0" collapsed="false">
      <c r="B401" s="25" t="n">
        <v>387</v>
      </c>
      <c r="M401" s="25" t="n">
        <v>387</v>
      </c>
      <c r="N401" s="27" t="n">
        <f aca="false">C401</f>
        <v>0</v>
      </c>
    </row>
    <row r="402" customFormat="false" ht="15" hidden="true" customHeight="false" outlineLevel="0" collapsed="false">
      <c r="B402" s="25" t="n">
        <v>388</v>
      </c>
      <c r="M402" s="25" t="n">
        <v>388</v>
      </c>
      <c r="N402" s="27" t="n">
        <f aca="false">C402</f>
        <v>0</v>
      </c>
    </row>
    <row r="403" customFormat="false" ht="15" hidden="true" customHeight="false" outlineLevel="0" collapsed="false">
      <c r="B403" s="25" t="n">
        <v>389</v>
      </c>
      <c r="M403" s="25" t="n">
        <v>389</v>
      </c>
      <c r="N403" s="27" t="n">
        <f aca="false">C403</f>
        <v>0</v>
      </c>
    </row>
    <row r="404" customFormat="false" ht="15" hidden="true" customHeight="false" outlineLevel="0" collapsed="false">
      <c r="B404" s="25" t="n">
        <v>390</v>
      </c>
      <c r="M404" s="25" t="n">
        <v>390</v>
      </c>
      <c r="N404" s="27" t="n">
        <f aca="false">C404</f>
        <v>0</v>
      </c>
    </row>
    <row r="405" customFormat="false" ht="15" hidden="true" customHeight="false" outlineLevel="0" collapsed="false">
      <c r="B405" s="25" t="n">
        <v>391</v>
      </c>
      <c r="M405" s="25" t="n">
        <v>391</v>
      </c>
      <c r="N405" s="27" t="n">
        <f aca="false">C405</f>
        <v>0</v>
      </c>
    </row>
    <row r="406" customFormat="false" ht="15" hidden="true" customHeight="false" outlineLevel="0" collapsed="false">
      <c r="B406" s="25" t="n">
        <v>392</v>
      </c>
      <c r="M406" s="25" t="n">
        <v>392</v>
      </c>
      <c r="N406" s="27" t="n">
        <f aca="false">C406</f>
        <v>0</v>
      </c>
    </row>
    <row r="407" customFormat="false" ht="15" hidden="true" customHeight="false" outlineLevel="0" collapsed="false">
      <c r="B407" s="25" t="n">
        <v>393</v>
      </c>
      <c r="M407" s="25" t="n">
        <v>393</v>
      </c>
      <c r="N407" s="27" t="n">
        <f aca="false">C407</f>
        <v>0</v>
      </c>
    </row>
    <row r="408" customFormat="false" ht="15" hidden="true" customHeight="false" outlineLevel="0" collapsed="false">
      <c r="B408" s="25" t="n">
        <v>394</v>
      </c>
      <c r="M408" s="25" t="n">
        <v>394</v>
      </c>
      <c r="N408" s="27" t="n">
        <f aca="false">C408</f>
        <v>0</v>
      </c>
    </row>
    <row r="409" customFormat="false" ht="15" hidden="true" customHeight="false" outlineLevel="0" collapsed="false">
      <c r="B409" s="25" t="n">
        <v>395</v>
      </c>
      <c r="M409" s="25" t="n">
        <v>395</v>
      </c>
      <c r="N409" s="27" t="n">
        <f aca="false">C409</f>
        <v>0</v>
      </c>
    </row>
    <row r="410" customFormat="false" ht="15" hidden="true" customHeight="false" outlineLevel="0" collapsed="false">
      <c r="B410" s="25" t="n">
        <v>396</v>
      </c>
      <c r="M410" s="25" t="n">
        <v>396</v>
      </c>
      <c r="N410" s="27" t="n">
        <f aca="false">C410</f>
        <v>0</v>
      </c>
    </row>
    <row r="411" customFormat="false" ht="15" hidden="true" customHeight="false" outlineLevel="0" collapsed="false">
      <c r="B411" s="25" t="n">
        <v>397</v>
      </c>
      <c r="M411" s="25" t="n">
        <v>397</v>
      </c>
      <c r="N411" s="27" t="n">
        <f aca="false">C411</f>
        <v>0</v>
      </c>
    </row>
    <row r="412" customFormat="false" ht="15" hidden="true" customHeight="false" outlineLevel="0" collapsed="false">
      <c r="B412" s="25" t="n">
        <v>398</v>
      </c>
      <c r="M412" s="25" t="n">
        <v>398</v>
      </c>
      <c r="N412" s="27" t="n">
        <f aca="false">C412</f>
        <v>0</v>
      </c>
    </row>
    <row r="413" customFormat="false" ht="15" hidden="true" customHeight="false" outlineLevel="0" collapsed="false">
      <c r="B413" s="25" t="n">
        <v>399</v>
      </c>
      <c r="M413" s="25" t="n">
        <v>399</v>
      </c>
      <c r="N413" s="27" t="n">
        <f aca="false">C413</f>
        <v>0</v>
      </c>
    </row>
    <row r="414" customFormat="false" ht="15" hidden="true" customHeight="false" outlineLevel="0" collapsed="false">
      <c r="B414" s="25" t="n">
        <v>400</v>
      </c>
      <c r="M414" s="25" t="n">
        <v>400</v>
      </c>
      <c r="N414" s="27" t="n">
        <f aca="false">C414</f>
        <v>0</v>
      </c>
    </row>
    <row r="416" customFormat="false" ht="17.35" hidden="false" customHeight="false" outlineLevel="0" collapsed="false">
      <c r="B416" s="39" t="str">
        <f aca="false">CONCATENATE("Принял представитель ООО ""МКАИР"" ",C5)</f>
        <v>Принял представитель ООО "МКАИР" Чупин А.А.</v>
      </c>
      <c r="C416" s="40"/>
      <c r="D416" s="41"/>
      <c r="E416" s="41"/>
      <c r="F416" s="42"/>
      <c r="G416" s="41"/>
      <c r="H416" s="41"/>
      <c r="I416" s="41"/>
      <c r="J416" s="43" t="n">
        <f aca="false">C3</f>
        <v>45748</v>
      </c>
      <c r="M416" s="39" t="str">
        <f aca="false">CONCATENATE("Сдал представитель ООО ""МКАИР"" ",C5)</f>
        <v>Сдал представитель ООО "МКАИР" Чупин А.А.</v>
      </c>
      <c r="N416" s="41"/>
      <c r="O416" s="41"/>
      <c r="P416" s="41"/>
      <c r="Q416" s="43" t="n">
        <f aca="false">C4</f>
        <v>45751</v>
      </c>
    </row>
    <row r="417" customFormat="false" ht="15" hidden="false" customHeight="false" outlineLevel="0" collapsed="false">
      <c r="B417" s="44" t="s">
        <v>7094</v>
      </c>
      <c r="C417" s="44"/>
      <c r="F417" s="1"/>
      <c r="M417" s="44" t="s">
        <v>7094</v>
      </c>
    </row>
    <row r="418" customFormat="false" ht="15" hidden="false" customHeight="false" outlineLevel="0" collapsed="false">
      <c r="F418" s="1"/>
    </row>
    <row r="419" customFormat="false" ht="17.35" hidden="false" customHeight="false" outlineLevel="0" collapsed="false">
      <c r="B419" s="39" t="str">
        <f aca="false">CONCATENATE("Сдал представитель ",C7," ",C6)</f>
        <v>Сдал представитель ООО "РИ-ИНВЕСТ" Астахов Е.А.</v>
      </c>
      <c r="C419" s="40"/>
      <c r="D419" s="41"/>
      <c r="E419" s="41"/>
      <c r="F419" s="42"/>
      <c r="G419" s="41"/>
      <c r="H419" s="41"/>
      <c r="I419" s="41"/>
      <c r="J419" s="43" t="n">
        <f aca="false">J416</f>
        <v>45748</v>
      </c>
      <c r="M419" s="39" t="str">
        <f aca="false">CONCATENATE("Принял представитель ", C7," ",,C6)</f>
        <v>Принял представитель ООО "РИ-ИНВЕСТ" Астахов Е.А.</v>
      </c>
      <c r="N419" s="41"/>
      <c r="O419" s="41"/>
      <c r="P419" s="41"/>
      <c r="Q419" s="43" t="n">
        <f aca="false">Q416</f>
        <v>45751</v>
      </c>
    </row>
    <row r="420" customFormat="false" ht="15" hidden="false" customHeight="false" outlineLevel="0" collapsed="false">
      <c r="B420" s="45" t="s">
        <v>7094</v>
      </c>
      <c r="C420" s="45"/>
      <c r="F420" s="1"/>
      <c r="M420" s="45" t="s">
        <v>7094</v>
      </c>
    </row>
  </sheetData>
  <mergeCells count="8">
    <mergeCell ref="F3:G3"/>
    <mergeCell ref="H3:I3"/>
    <mergeCell ref="F5:G5"/>
    <mergeCell ref="H5:I5"/>
    <mergeCell ref="B9:K9"/>
    <mergeCell ref="M9:R9"/>
    <mergeCell ref="B10:K10"/>
    <mergeCell ref="M10:R10"/>
  </mergeCell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R944"/>
  <sheetViews>
    <sheetView showFormulas="false" showGridLines="true" showRowColHeaders="true" showZeros="true" rightToLeft="false" tabSelected="false" showOutlineSymbols="true" defaultGridColor="true" view="normal" topLeftCell="A492" colorId="64" zoomScale="55" zoomScaleNormal="55" zoomScalePageLayoutView="100" workbookViewId="0">
      <selection pane="topLeft" activeCell="A504" activeCellId="0" sqref="A504"/>
    </sheetView>
  </sheetViews>
  <sheetFormatPr defaultColWidth="9" defaultRowHeight="14.25" customHeight="true" zeroHeight="false" outlineLevelRow="0" outlineLevelCol="0"/>
  <cols>
    <col collapsed="false" customWidth="true" hidden="false" outlineLevel="0" max="1" min="1" style="27" width="5"/>
    <col collapsed="false" customWidth="true" hidden="false" outlineLevel="0" max="2" min="2" style="27" width="5.7"/>
    <col collapsed="false" customWidth="true" hidden="false" outlineLevel="0" max="3" min="3" style="27" width="10.6"/>
    <col collapsed="false" customWidth="false" hidden="false" outlineLevel="0" max="9" min="4" style="27" width="9"/>
    <col collapsed="false" customWidth="true" hidden="false" outlineLevel="0" max="11" min="10" style="27" width="10.6"/>
    <col collapsed="false" customWidth="true" hidden="false" outlineLevel="0" max="12" min="12" style="27" width="1.9"/>
    <col collapsed="false" customWidth="true" hidden="false" outlineLevel="0" max="13" min="13" style="27" width="6.4"/>
    <col collapsed="false" customWidth="true" hidden="false" outlineLevel="0" max="14" min="14" style="27" width="49.9"/>
    <col collapsed="false" customWidth="true" hidden="false" outlineLevel="0" max="15" min="15" style="27" width="8.9"/>
    <col collapsed="false" customWidth="false" hidden="false" outlineLevel="0" max="16" min="16" style="27" width="9"/>
    <col collapsed="false" customWidth="true" hidden="false" outlineLevel="0" max="17" min="17" style="27" width="10.09"/>
    <col collapsed="false" customWidth="false" hidden="false" outlineLevel="0" max="16384" min="18" style="27" width="9"/>
  </cols>
  <sheetData>
    <row r="1" customFormat="false" ht="13.8" hidden="false" customHeight="false" outlineLevel="0" collapsed="false">
      <c r="B1" s="27" t="s">
        <v>6856</v>
      </c>
      <c r="D1" s="27" t="n">
        <v>2</v>
      </c>
    </row>
    <row r="2" customFormat="false" ht="17.35" hidden="false" customHeight="false" outlineLevel="0" collapsed="false">
      <c r="B2" s="27" t="s">
        <v>6857</v>
      </c>
      <c r="F2" s="28"/>
      <c r="G2" s="29"/>
      <c r="H2" s="29"/>
      <c r="I2" s="1"/>
      <c r="J2" s="1"/>
      <c r="K2" s="1"/>
    </row>
    <row r="3" customFormat="false" ht="15" hidden="false" customHeight="false" outlineLevel="0" collapsed="false">
      <c r="B3" s="30" t="s">
        <v>6858</v>
      </c>
      <c r="C3" s="31" t="n">
        <f aca="false">VLOOKUP(D1,'Акты п-п'!$C$5:$I$57,2)</f>
        <v>45748</v>
      </c>
      <c r="F3" s="32"/>
      <c r="G3" s="32"/>
      <c r="H3" s="33"/>
      <c r="I3" s="33"/>
      <c r="J3" s="1"/>
      <c r="K3" s="1"/>
    </row>
    <row r="4" customFormat="false" ht="17.35" hidden="false" customHeight="false" outlineLevel="0" collapsed="false">
      <c r="B4" s="30" t="s">
        <v>6859</v>
      </c>
      <c r="C4" s="31" t="n">
        <f aca="false">VLOOKUP(D1,'Акты п-п'!$C$5:$I$57,3)</f>
        <v>45754</v>
      </c>
      <c r="F4" s="34"/>
      <c r="G4" s="35"/>
      <c r="H4" s="36"/>
      <c r="I4" s="1"/>
      <c r="J4" s="1"/>
      <c r="K4" s="1"/>
    </row>
    <row r="5" customFormat="false" ht="15" hidden="false" customHeight="false" outlineLevel="0" collapsed="false">
      <c r="C5" s="27" t="str">
        <f aca="false">VLOOKUP(D1,'Акты п-п'!$C$5:$I$57,5)</f>
        <v>Манджеев А.А.</v>
      </c>
      <c r="F5" s="32"/>
      <c r="G5" s="32"/>
      <c r="H5" s="33"/>
      <c r="I5" s="33"/>
      <c r="J5" s="1"/>
      <c r="K5" s="1"/>
    </row>
    <row r="6" customFormat="false" ht="13.8" hidden="false" customHeight="false" outlineLevel="0" collapsed="false">
      <c r="C6" s="27" t="str">
        <f aca="false">VLOOKUP(D1,'Акты п-п'!$C$5:$I$57,7)</f>
        <v>Попов Е.В.</v>
      </c>
    </row>
    <row r="7" customFormat="false" ht="13.8" hidden="false" customHeight="false" outlineLevel="0" collapsed="false">
      <c r="C7" s="27" t="str">
        <f aca="false">VLOOKUP(D1,'Акты п-п'!$C$5:$I$57,4)</f>
        <v>ООО «ГАЗПРОМНЕФТЬ-ЯМАЛ»</v>
      </c>
    </row>
    <row r="9" customFormat="false" ht="22.5" hidden="false" customHeight="true" outlineLevel="0" collapsed="false">
      <c r="B9" s="37" t="s">
        <v>6860</v>
      </c>
      <c r="C9" s="37"/>
      <c r="D9" s="37"/>
      <c r="E9" s="37"/>
      <c r="F9" s="37"/>
      <c r="G9" s="37"/>
      <c r="H9" s="37"/>
      <c r="I9" s="37"/>
      <c r="J9" s="37"/>
      <c r="K9" s="37"/>
      <c r="M9" s="38" t="s">
        <v>6860</v>
      </c>
      <c r="N9" s="38"/>
      <c r="O9" s="38"/>
      <c r="P9" s="38"/>
      <c r="Q9" s="38"/>
      <c r="R9" s="38"/>
    </row>
    <row r="10" customFormat="false" ht="15" hidden="false" customHeight="false" outlineLevel="0" collapsed="false">
      <c r="B10" s="37" t="s">
        <v>6861</v>
      </c>
      <c r="C10" s="37"/>
      <c r="D10" s="37"/>
      <c r="E10" s="37"/>
      <c r="F10" s="37"/>
      <c r="G10" s="37"/>
      <c r="H10" s="37"/>
      <c r="I10" s="37"/>
      <c r="J10" s="37"/>
      <c r="K10" s="37"/>
      <c r="M10" s="38" t="s">
        <v>6861</v>
      </c>
      <c r="N10" s="38"/>
      <c r="O10" s="38"/>
      <c r="P10" s="38"/>
      <c r="Q10" s="38"/>
      <c r="R10" s="38"/>
    </row>
    <row r="11" customFormat="false" ht="8.25" hidden="false" customHeight="true" outlineLevel="0" collapsed="false">
      <c r="B11" s="1"/>
      <c r="C11" s="1"/>
      <c r="D11" s="1"/>
      <c r="E11" s="1"/>
      <c r="F11" s="1"/>
      <c r="G11" s="1"/>
    </row>
    <row r="12" customFormat="false" ht="15" hidden="false" customHeight="false" outlineLevel="0" collapsed="false">
      <c r="B12" s="1" t="str">
        <f aca="false">CONCATENATE("Мы, нижеподписавшиеся, представитель ",C7," , и представитель ООО «МКАИР», ")</f>
        <v>Мы, нижеподписавшиеся, представитель ООО «ГАЗПРОМНЕФТЬ-ЯМАЛ» , и представитель ООО «МКАИР», </v>
      </c>
      <c r="C12" s="1"/>
      <c r="D12" s="1"/>
      <c r="E12" s="1"/>
      <c r="F12" s="1"/>
      <c r="G12" s="1"/>
      <c r="M12" s="1" t="str">
        <f aca="false">B12</f>
        <v>Мы, нижеподписавшиеся, представитель ООО «ГАЗПРОМНЕФТЬ-ЯМАЛ» , и представитель ООО «МКАИР», </v>
      </c>
    </row>
    <row r="13" customFormat="false" ht="15" hidden="false" customHeight="false" outlineLevel="0" collapsed="false">
      <c r="B13" s="1" t="str">
        <f aca="false">CONCATENATE("составили настоящий акт о том, что ",TEXT(C3,"ДД.ММ.ГГГГ"), " сданы в поверку следующие средства измерений:")</f>
        <v>составили настоящий акт о том, что 01.04.2025 сданы в поверку следующие средства измерений:</v>
      </c>
      <c r="C13" s="1"/>
      <c r="D13" s="1"/>
      <c r="E13" s="1"/>
      <c r="F13" s="1"/>
      <c r="G13" s="1"/>
      <c r="M13" s="1" t="str">
        <f aca="false">CONCATENATE("составили настоящий акт о том, что ",TEXT(C4,"ДД.ММ.ГГГГ"), " выданы с поверки следующие средства измерений:")</f>
        <v>составили настоящий акт о том, что 07.04.2025 выданы с поверки следующие средства измерений:</v>
      </c>
    </row>
    <row r="14" customFormat="false" ht="15" hidden="false" customHeight="false" outlineLevel="0" collapsed="false">
      <c r="B14" s="1"/>
      <c r="C14" s="1"/>
      <c r="D14" s="1"/>
      <c r="E14" s="1"/>
      <c r="F14" s="1"/>
      <c r="G14" s="1"/>
    </row>
    <row r="15" customFormat="false" ht="15" hidden="false" customHeight="false" outlineLevel="0" collapsed="false">
      <c r="B15" s="25" t="n">
        <v>1</v>
      </c>
      <c r="C15" s="27" t="s">
        <v>7095</v>
      </c>
      <c r="D15" s="1"/>
      <c r="E15" s="1"/>
      <c r="F15" s="1"/>
      <c r="G15" s="1"/>
      <c r="M15" s="25" t="n">
        <v>1</v>
      </c>
      <c r="N15" s="27" t="str">
        <f aca="false">C15</f>
        <v>Газоанализатор ЭРИС-ОПТИМА ПЛЮС ЭРИС-ОПТИМА ПЛЮС М номер ER150099</v>
      </c>
    </row>
    <row r="16" customFormat="false" ht="15" hidden="false" customHeight="false" outlineLevel="0" collapsed="false">
      <c r="B16" s="25" t="n">
        <v>2</v>
      </c>
      <c r="C16" s="27" t="s">
        <v>7096</v>
      </c>
      <c r="D16" s="1"/>
      <c r="E16" s="1"/>
      <c r="F16" s="1"/>
      <c r="G16" s="1"/>
      <c r="M16" s="25" t="n">
        <v>2</v>
      </c>
      <c r="N16" s="27" t="str">
        <f aca="false">C16</f>
        <v>Датчик горючих газов Searchpoint Optima Plus XTC номер Z0182517390061</v>
      </c>
    </row>
    <row r="17" customFormat="false" ht="15" hidden="false" customHeight="false" outlineLevel="0" collapsed="false">
      <c r="B17" s="25" t="n">
        <v>3</v>
      </c>
      <c r="C17" s="27" t="s">
        <v>7097</v>
      </c>
      <c r="M17" s="25" t="n">
        <v>3</v>
      </c>
      <c r="N17" s="27" t="str">
        <f aca="false">C17</f>
        <v>Датчик горючих газов Searchpoint Optima Plus XTC номер Z0182517390036</v>
      </c>
    </row>
    <row r="18" customFormat="false" ht="15" hidden="false" customHeight="false" outlineLevel="0" collapsed="false">
      <c r="B18" s="25" t="n">
        <v>4</v>
      </c>
      <c r="C18" s="27" t="s">
        <v>7098</v>
      </c>
      <c r="M18" s="25" t="n">
        <v>4</v>
      </c>
      <c r="N18" s="27" t="str">
        <f aca="false">C18</f>
        <v>Манометр ФТ МП4-Уф БС УХЛ1 номер В0124887</v>
      </c>
    </row>
    <row r="19" customFormat="false" ht="15" hidden="false" customHeight="false" outlineLevel="0" collapsed="false">
      <c r="B19" s="25" t="n">
        <v>5</v>
      </c>
      <c r="C19" s="27" t="s">
        <v>7099</v>
      </c>
      <c r="M19" s="25" t="n">
        <v>5</v>
      </c>
      <c r="N19" s="27" t="str">
        <f aca="false">C19</f>
        <v>Манометр ФТ МП4-Уф БС УХЛ1 номер 9002257</v>
      </c>
    </row>
    <row r="20" customFormat="false" ht="15" hidden="false" customHeight="false" outlineLevel="0" collapsed="false">
      <c r="B20" s="25" t="n">
        <v>6</v>
      </c>
      <c r="C20" s="27" t="s">
        <v>7100</v>
      </c>
      <c r="M20" s="25" t="n">
        <v>6</v>
      </c>
      <c r="N20" s="27" t="str">
        <f aca="false">C20</f>
        <v>Манометр ФТ МП4-Уф БС УХЛ1 номер 9001651</v>
      </c>
    </row>
    <row r="21" customFormat="false" ht="15" hidden="false" customHeight="false" outlineLevel="0" collapsed="false">
      <c r="B21" s="25" t="n">
        <v>7</v>
      </c>
      <c r="C21" s="27" t="s">
        <v>7101</v>
      </c>
      <c r="M21" s="25" t="n">
        <v>7</v>
      </c>
      <c r="N21" s="27" t="str">
        <f aca="false">C21</f>
        <v>Манометр ФТ МП4-Уф номер 001978</v>
      </c>
    </row>
    <row r="22" customFormat="false" ht="15" hidden="false" customHeight="false" outlineLevel="0" collapsed="false">
      <c r="B22" s="25" t="n">
        <v>8</v>
      </c>
      <c r="C22" s="27" t="s">
        <v>7102</v>
      </c>
      <c r="M22" s="25" t="n">
        <v>8</v>
      </c>
      <c r="N22" s="27" t="str">
        <f aca="false">C22</f>
        <v>Манометр ТМ серия 10 номер 10486</v>
      </c>
    </row>
    <row r="23" customFormat="false" ht="15" hidden="false" customHeight="false" outlineLevel="0" collapsed="false">
      <c r="B23" s="25" t="n">
        <v>9</v>
      </c>
      <c r="C23" s="27" t="s">
        <v>7103</v>
      </c>
      <c r="M23" s="25" t="n">
        <v>9</v>
      </c>
      <c r="N23" s="27" t="str">
        <f aca="false">C23</f>
        <v>Манометр ТМ серия 20 номер 10540</v>
      </c>
    </row>
    <row r="24" customFormat="false" ht="15" hidden="false" customHeight="false" outlineLevel="0" collapsed="false">
      <c r="B24" s="25" t="n">
        <v>10</v>
      </c>
      <c r="C24" s="27" t="s">
        <v>7104</v>
      </c>
      <c r="M24" s="25" t="n">
        <v>10</v>
      </c>
      <c r="N24" s="27" t="str">
        <f aca="false">C24</f>
        <v>Манометр ТМ серия 20 номер 3027528</v>
      </c>
    </row>
    <row r="25" customFormat="false" ht="15" hidden="false" customHeight="false" outlineLevel="0" collapsed="false">
      <c r="B25" s="25" t="n">
        <v>11</v>
      </c>
      <c r="C25" s="27" t="s">
        <v>7105</v>
      </c>
      <c r="M25" s="25" t="n">
        <v>11</v>
      </c>
      <c r="N25" s="27" t="str">
        <f aca="false">C25</f>
        <v>Манометр ТМ серия 20 номер 3027526</v>
      </c>
    </row>
    <row r="26" customFormat="false" ht="15" hidden="false" customHeight="false" outlineLevel="0" collapsed="false">
      <c r="B26" s="25" t="n">
        <v>12</v>
      </c>
      <c r="C26" s="27" t="s">
        <v>7106</v>
      </c>
      <c r="M26" s="25" t="n">
        <v>12</v>
      </c>
      <c r="N26" s="27" t="str">
        <f aca="false">C26</f>
        <v>Манометр ТМ серия 20 номер 3027527</v>
      </c>
    </row>
    <row r="27" customFormat="false" ht="15" hidden="false" customHeight="false" outlineLevel="0" collapsed="false">
      <c r="B27" s="25" t="n">
        <v>13</v>
      </c>
      <c r="C27" s="27" t="s">
        <v>7107</v>
      </c>
      <c r="M27" s="25" t="n">
        <v>13</v>
      </c>
      <c r="N27" s="27" t="str">
        <f aca="false">C27</f>
        <v>Манометр ТМ серия 20 номер 10633</v>
      </c>
    </row>
    <row r="28" customFormat="false" ht="15" hidden="false" customHeight="false" outlineLevel="0" collapsed="false">
      <c r="B28" s="25" t="n">
        <v>14</v>
      </c>
      <c r="C28" s="27" t="s">
        <v>7108</v>
      </c>
      <c r="M28" s="25" t="n">
        <v>14</v>
      </c>
      <c r="N28" s="27" t="str">
        <f aca="false">C28</f>
        <v>Манометр 232.50 номер 86001LH9</v>
      </c>
    </row>
    <row r="29" customFormat="false" ht="15" hidden="false" customHeight="false" outlineLevel="0" collapsed="false">
      <c r="B29" s="25" t="n">
        <v>15</v>
      </c>
      <c r="C29" s="27" t="s">
        <v>7109</v>
      </c>
      <c r="M29" s="25" t="n">
        <v>15</v>
      </c>
      <c r="N29" s="27" t="str">
        <f aca="false">C29</f>
        <v>Манометр МПТИ-У2 номер 1614241</v>
      </c>
    </row>
    <row r="30" customFormat="false" ht="15" hidden="false" customHeight="false" outlineLevel="0" collapsed="false">
      <c r="B30" s="25" t="n">
        <v>16</v>
      </c>
      <c r="C30" s="27" t="s">
        <v>7110</v>
      </c>
      <c r="M30" s="25" t="n">
        <v>16</v>
      </c>
      <c r="N30" s="27" t="str">
        <f aca="false">C30</f>
        <v>Манометр М-4ВУКсУХЛ1 номер 212005860</v>
      </c>
    </row>
    <row r="31" customFormat="false" ht="15" hidden="false" customHeight="false" outlineLevel="0" collapsed="false">
      <c r="B31" s="25" t="n">
        <v>17</v>
      </c>
      <c r="C31" s="27" t="s">
        <v>7111</v>
      </c>
      <c r="M31" s="25" t="n">
        <v>17</v>
      </c>
      <c r="N31" s="27" t="str">
        <f aca="false">C31</f>
        <v>Манометр М-4ВУКсУХЛ1 номер 2039002</v>
      </c>
    </row>
    <row r="32" customFormat="false" ht="15" hidden="false" customHeight="false" outlineLevel="0" collapsed="false">
      <c r="B32" s="25" t="n">
        <v>18</v>
      </c>
      <c r="C32" s="27" t="s">
        <v>7112</v>
      </c>
      <c r="M32" s="25" t="n">
        <v>18</v>
      </c>
      <c r="N32" s="27" t="str">
        <f aca="false">C32</f>
        <v>Манометр М-4ВУКсУХЛ1 номер 2050068</v>
      </c>
    </row>
    <row r="33" customFormat="false" ht="15" hidden="false" customHeight="false" outlineLevel="0" collapsed="false">
      <c r="B33" s="25" t="n">
        <v>19</v>
      </c>
      <c r="C33" s="27" t="s">
        <v>7113</v>
      </c>
      <c r="M33" s="25" t="n">
        <v>19</v>
      </c>
      <c r="N33" s="27" t="str">
        <f aca="false">C33</f>
        <v>Манометр М-4ВУКсУХЛ1 номер 2038998</v>
      </c>
    </row>
    <row r="34" customFormat="false" ht="15" hidden="false" customHeight="false" outlineLevel="0" collapsed="false">
      <c r="B34" s="25" t="n">
        <v>20</v>
      </c>
      <c r="C34" s="27" t="s">
        <v>7114</v>
      </c>
      <c r="M34" s="25" t="n">
        <v>20</v>
      </c>
      <c r="N34" s="27" t="str">
        <f aca="false">C34</f>
        <v>Манометр М-4ВУКсУХЛ1 номер 212005859</v>
      </c>
    </row>
    <row r="35" customFormat="false" ht="15" hidden="false" customHeight="false" outlineLevel="0" collapsed="false">
      <c r="B35" s="25" t="n">
        <v>21</v>
      </c>
      <c r="C35" s="27" t="s">
        <v>7115</v>
      </c>
      <c r="M35" s="25" t="n">
        <v>21</v>
      </c>
      <c r="N35" s="27" t="str">
        <f aca="false">C35</f>
        <v>Манометр М-4ВУКсУХЛ1 номер 212005863</v>
      </c>
    </row>
    <row r="36" customFormat="false" ht="15" hidden="false" customHeight="false" outlineLevel="0" collapsed="false">
      <c r="B36" s="25" t="n">
        <v>22</v>
      </c>
      <c r="C36" s="27" t="s">
        <v>7116</v>
      </c>
      <c r="M36" s="25" t="n">
        <v>22</v>
      </c>
      <c r="N36" s="27" t="str">
        <f aca="false">C36</f>
        <v>Манометр М-4ВУКсУХЛ1 номер 212005857</v>
      </c>
    </row>
    <row r="37" customFormat="false" ht="15" hidden="false" customHeight="false" outlineLevel="0" collapsed="false">
      <c r="B37" s="25" t="n">
        <v>23</v>
      </c>
      <c r="C37" s="27" t="s">
        <v>7117</v>
      </c>
      <c r="M37" s="25" t="n">
        <v>23</v>
      </c>
      <c r="N37" s="27" t="str">
        <f aca="false">C37</f>
        <v>Манометр ФТ ДМ8008-Вуф исп.2 номер 261020</v>
      </c>
    </row>
    <row r="38" customFormat="false" ht="15" hidden="false" customHeight="false" outlineLevel="0" collapsed="false">
      <c r="B38" s="25" t="n">
        <v>24</v>
      </c>
      <c r="C38" s="27" t="s">
        <v>7118</v>
      </c>
      <c r="M38" s="25" t="n">
        <v>24</v>
      </c>
      <c r="N38" s="27" t="str">
        <f aca="false">C38</f>
        <v>Манометр ФТ ДМ8008-Вуф исп.2 номер 2095539</v>
      </c>
    </row>
    <row r="39" customFormat="false" ht="15" hidden="false" customHeight="false" outlineLevel="0" collapsed="false">
      <c r="B39" s="25" t="n">
        <v>25</v>
      </c>
      <c r="C39" s="27" t="s">
        <v>7119</v>
      </c>
      <c r="M39" s="25" t="n">
        <v>25</v>
      </c>
      <c r="N39" s="27" t="str">
        <f aca="false">C39</f>
        <v>Манометр ФТ ДМ8008-Вуф Кс исп.2 номер 099А05</v>
      </c>
    </row>
    <row r="40" customFormat="false" ht="15" hidden="false" customHeight="false" outlineLevel="0" collapsed="false">
      <c r="B40" s="25" t="n">
        <v>26</v>
      </c>
      <c r="C40" s="27" t="s">
        <v>7120</v>
      </c>
      <c r="M40" s="25" t="n">
        <v>26</v>
      </c>
      <c r="N40" s="27" t="str">
        <f aca="false">C40</f>
        <v>Манометр ТМ серия 20 номер 10541</v>
      </c>
    </row>
    <row r="41" customFormat="false" ht="15" hidden="false" customHeight="false" outlineLevel="0" collapsed="false">
      <c r="B41" s="25" t="n">
        <v>27</v>
      </c>
      <c r="C41" s="27" t="s">
        <v>7121</v>
      </c>
      <c r="M41" s="25" t="n">
        <v>27</v>
      </c>
      <c r="N41" s="27" t="str">
        <f aca="false">C41</f>
        <v>Манометр ТМ серия 10 номер 10621</v>
      </c>
    </row>
    <row r="42" customFormat="false" ht="15" hidden="false" customHeight="false" outlineLevel="0" collapsed="false">
      <c r="B42" s="25" t="n">
        <v>28</v>
      </c>
      <c r="C42" s="27" t="s">
        <v>7122</v>
      </c>
      <c r="M42" s="25" t="n">
        <v>28</v>
      </c>
      <c r="N42" s="27" t="str">
        <f aca="false">C42</f>
        <v>Манометр ТМ серия 10 номер 12А5302</v>
      </c>
    </row>
    <row r="43" customFormat="false" ht="15" hidden="false" customHeight="false" outlineLevel="0" collapsed="false">
      <c r="B43" s="25" t="n">
        <v>29</v>
      </c>
      <c r="C43" s="27" t="s">
        <v>7123</v>
      </c>
      <c r="M43" s="25" t="n">
        <v>29</v>
      </c>
      <c r="N43" s="27" t="str">
        <f aca="false">C43</f>
        <v>Манометр ТМ серия 10 номер 10588</v>
      </c>
    </row>
    <row r="44" customFormat="false" ht="15" hidden="false" customHeight="false" outlineLevel="0" collapsed="false">
      <c r="B44" s="25" t="n">
        <v>30</v>
      </c>
      <c r="C44" s="27" t="s">
        <v>7124</v>
      </c>
      <c r="M44" s="25" t="n">
        <v>30</v>
      </c>
      <c r="N44" s="27" t="str">
        <f aca="false">C44</f>
        <v>Манометр ТМ серия 10 номер 3017405</v>
      </c>
    </row>
    <row r="45" customFormat="false" ht="15" hidden="false" customHeight="false" outlineLevel="0" collapsed="false">
      <c r="B45" s="25" t="n">
        <v>31</v>
      </c>
      <c r="C45" s="27" t="s">
        <v>7125</v>
      </c>
      <c r="M45" s="25" t="n">
        <v>31</v>
      </c>
      <c r="N45" s="27" t="str">
        <f aca="false">C45</f>
        <v>Манометр ТМ серия 10 номер 3017402</v>
      </c>
    </row>
    <row r="46" customFormat="false" ht="15" hidden="false" customHeight="false" outlineLevel="0" collapsed="false">
      <c r="B46" s="25" t="n">
        <v>32</v>
      </c>
      <c r="C46" s="27" t="s">
        <v>7126</v>
      </c>
      <c r="M46" s="25" t="n">
        <v>32</v>
      </c>
      <c r="N46" s="27" t="str">
        <f aca="false">C46</f>
        <v>Манометр ТМ серия 10 номер 10649</v>
      </c>
    </row>
    <row r="47" customFormat="false" ht="15" hidden="false" customHeight="false" outlineLevel="0" collapsed="false">
      <c r="B47" s="25" t="n">
        <v>33</v>
      </c>
      <c r="C47" s="27" t="s">
        <v>7127</v>
      </c>
      <c r="M47" s="25" t="n">
        <v>33</v>
      </c>
      <c r="N47" s="27" t="str">
        <f aca="false">C47</f>
        <v>Манометр ТМ серия 10 номер 10634</v>
      </c>
    </row>
    <row r="48" customFormat="false" ht="15" hidden="false" customHeight="false" outlineLevel="0" collapsed="false">
      <c r="B48" s="25" t="n">
        <v>34</v>
      </c>
      <c r="C48" s="27" t="s">
        <v>7128</v>
      </c>
      <c r="M48" s="25" t="n">
        <v>34</v>
      </c>
      <c r="N48" s="27" t="str">
        <f aca="false">C48</f>
        <v>Манометр ТМ серия 10 номер 10551</v>
      </c>
    </row>
    <row r="49" customFormat="false" ht="15" hidden="false" customHeight="false" outlineLevel="0" collapsed="false">
      <c r="B49" s="25" t="n">
        <v>35</v>
      </c>
      <c r="C49" s="27" t="s">
        <v>7129</v>
      </c>
      <c r="M49" s="25" t="n">
        <v>35</v>
      </c>
      <c r="N49" s="27" t="str">
        <f aca="false">C49</f>
        <v>Манометр ФТ МП4-Уф номер 091114</v>
      </c>
    </row>
    <row r="50" customFormat="false" ht="15" hidden="false" customHeight="false" outlineLevel="0" collapsed="false">
      <c r="B50" s="25" t="n">
        <v>36</v>
      </c>
      <c r="C50" s="27" t="s">
        <v>7130</v>
      </c>
      <c r="M50" s="25" t="n">
        <v>36</v>
      </c>
      <c r="N50" s="27" t="str">
        <f aca="false">C50</f>
        <v>Манометр ФТ МП4-Уф номер 090605</v>
      </c>
    </row>
    <row r="51" customFormat="false" ht="15" hidden="false" customHeight="false" outlineLevel="0" collapsed="false">
      <c r="B51" s="25" t="n">
        <v>37</v>
      </c>
      <c r="C51" s="27" t="s">
        <v>7131</v>
      </c>
      <c r="M51" s="25" t="n">
        <v>37</v>
      </c>
      <c r="N51" s="27" t="str">
        <f aca="false">C51</f>
        <v>Манометр ФТ МП4-Уф номер 003366</v>
      </c>
    </row>
    <row r="52" customFormat="false" ht="15" hidden="false" customHeight="false" outlineLevel="0" collapsed="false">
      <c r="B52" s="25" t="n">
        <v>38</v>
      </c>
      <c r="C52" s="27" t="s">
        <v>7132</v>
      </c>
      <c r="M52" s="25" t="n">
        <v>38</v>
      </c>
      <c r="N52" s="27" t="str">
        <f aca="false">C52</f>
        <v>Манометр ФТ МП4-Уф БС УХЛ1 номер 9001919</v>
      </c>
    </row>
    <row r="53" customFormat="false" ht="15" hidden="false" customHeight="false" outlineLevel="0" collapsed="false">
      <c r="B53" s="25" t="n">
        <v>39</v>
      </c>
      <c r="C53" s="27" t="s">
        <v>7133</v>
      </c>
      <c r="M53" s="25" t="n">
        <v>39</v>
      </c>
      <c r="N53" s="27" t="str">
        <f aca="false">C53</f>
        <v>Манометр ФТ МП4-Уф БС УХЛ1 номер 343092</v>
      </c>
    </row>
    <row r="54" customFormat="false" ht="15" hidden="false" customHeight="false" outlineLevel="0" collapsed="false">
      <c r="B54" s="25" t="n">
        <v>40</v>
      </c>
      <c r="C54" s="27" t="s">
        <v>7134</v>
      </c>
      <c r="M54" s="25" t="n">
        <v>40</v>
      </c>
      <c r="N54" s="27" t="str">
        <f aca="false">C54</f>
        <v>Манометр ФТ МП4-Уф БС УХЛ1 номер 343094</v>
      </c>
    </row>
    <row r="55" customFormat="false" ht="15" hidden="false" customHeight="false" outlineLevel="0" collapsed="false">
      <c r="B55" s="25" t="n">
        <v>41</v>
      </c>
      <c r="C55" s="27" t="s">
        <v>7135</v>
      </c>
      <c r="M55" s="25" t="n">
        <v>41</v>
      </c>
      <c r="N55" s="27" t="str">
        <f aca="false">C55</f>
        <v>Манометр ФТ МП4-Уф БС УХЛ1 номер 9001811</v>
      </c>
    </row>
    <row r="56" customFormat="false" ht="15" hidden="false" customHeight="false" outlineLevel="0" collapsed="false">
      <c r="B56" s="25" t="n">
        <v>42</v>
      </c>
      <c r="C56" s="27" t="s">
        <v>7136</v>
      </c>
      <c r="M56" s="25" t="n">
        <v>42</v>
      </c>
      <c r="N56" s="27" t="str">
        <f aca="false">C56</f>
        <v>Манометр ФТ МП4-Уф БС УХЛ1 номер 9001756</v>
      </c>
    </row>
    <row r="57" customFormat="false" ht="15" hidden="false" customHeight="false" outlineLevel="0" collapsed="false">
      <c r="B57" s="25" t="n">
        <v>43</v>
      </c>
      <c r="C57" s="27" t="s">
        <v>7137</v>
      </c>
      <c r="M57" s="25" t="n">
        <v>43</v>
      </c>
      <c r="N57" s="27" t="str">
        <f aca="false">C57</f>
        <v>Манометр ФТ МП4-Уф БС УХЛ1 номер 2177951</v>
      </c>
    </row>
    <row r="58" customFormat="false" ht="15" hidden="false" customHeight="false" outlineLevel="0" collapsed="false">
      <c r="B58" s="25" t="n">
        <v>44</v>
      </c>
      <c r="C58" s="27" t="s">
        <v>7138</v>
      </c>
      <c r="M58" s="25" t="n">
        <v>44</v>
      </c>
      <c r="N58" s="27" t="str">
        <f aca="false">C58</f>
        <v>Манометр ФТ МП4-Уф БС УХЛ1 номер 0019654</v>
      </c>
    </row>
    <row r="59" customFormat="false" ht="15" hidden="false" customHeight="false" outlineLevel="0" collapsed="false">
      <c r="B59" s="25" t="n">
        <v>45</v>
      </c>
      <c r="C59" s="27" t="s">
        <v>7139</v>
      </c>
      <c r="M59" s="25" t="n">
        <v>45</v>
      </c>
      <c r="N59" s="27" t="str">
        <f aca="false">C59</f>
        <v>Манометр ФТ МП4-Уф БС УХЛ1 номер 8009114</v>
      </c>
    </row>
    <row r="60" customFormat="false" ht="15" hidden="false" customHeight="false" outlineLevel="0" collapsed="false">
      <c r="B60" s="25" t="n">
        <v>46</v>
      </c>
      <c r="C60" s="27" t="s">
        <v>7140</v>
      </c>
      <c r="M60" s="25" t="n">
        <v>46</v>
      </c>
      <c r="N60" s="27" t="str">
        <f aca="false">C60</f>
        <v>Манометр ТМ серия 10 номер 10594</v>
      </c>
    </row>
    <row r="61" customFormat="false" ht="15" hidden="false" customHeight="false" outlineLevel="0" collapsed="false">
      <c r="B61" s="25" t="n">
        <v>47</v>
      </c>
      <c r="C61" s="27" t="s">
        <v>7141</v>
      </c>
      <c r="M61" s="25" t="n">
        <v>47</v>
      </c>
      <c r="N61" s="27" t="str">
        <f aca="false">C61</f>
        <v>Манометр ТМ серия 10 номер 10595</v>
      </c>
    </row>
    <row r="62" customFormat="false" ht="15" hidden="false" customHeight="false" outlineLevel="0" collapsed="false">
      <c r="B62" s="25" t="n">
        <v>48</v>
      </c>
      <c r="C62" s="27" t="s">
        <v>7142</v>
      </c>
      <c r="M62" s="25" t="n">
        <v>48</v>
      </c>
      <c r="N62" s="27" t="str">
        <f aca="false">C62</f>
        <v>Манометр ТМ серия 10 номер 10582</v>
      </c>
    </row>
    <row r="63" customFormat="false" ht="15" hidden="false" customHeight="false" outlineLevel="0" collapsed="false">
      <c r="B63" s="25" t="n">
        <v>49</v>
      </c>
      <c r="C63" s="27" t="s">
        <v>7143</v>
      </c>
      <c r="M63" s="25" t="n">
        <v>49</v>
      </c>
      <c r="N63" s="27" t="str">
        <f aca="false">C63</f>
        <v>Манометр ТМ серия 10 номер 10702</v>
      </c>
    </row>
    <row r="64" customFormat="false" ht="15" hidden="false" customHeight="false" outlineLevel="0" collapsed="false">
      <c r="B64" s="25" t="n">
        <v>50</v>
      </c>
      <c r="C64" s="27" t="s">
        <v>7144</v>
      </c>
      <c r="M64" s="25" t="n">
        <v>50</v>
      </c>
      <c r="N64" s="27" t="str">
        <f aca="false">C64</f>
        <v>Манометр ТМ серия 10 номер 10641</v>
      </c>
    </row>
    <row r="65" customFormat="false" ht="15" hidden="false" customHeight="false" outlineLevel="0" collapsed="false">
      <c r="B65" s="25" t="n">
        <v>51</v>
      </c>
      <c r="C65" s="27" t="s">
        <v>7145</v>
      </c>
      <c r="M65" s="25" t="n">
        <v>51</v>
      </c>
      <c r="N65" s="27" t="str">
        <f aca="false">C65</f>
        <v>Манометр ТМ серия 10 номер 10549</v>
      </c>
    </row>
    <row r="66" customFormat="false" ht="15" hidden="false" customHeight="false" outlineLevel="0" collapsed="false">
      <c r="B66" s="25" t="n">
        <v>52</v>
      </c>
      <c r="C66" s="27" t="s">
        <v>7146</v>
      </c>
      <c r="M66" s="25" t="n">
        <v>52</v>
      </c>
      <c r="N66" s="27" t="str">
        <f aca="false">C66</f>
        <v>Манометр ТМ серия 10 номер 3017417</v>
      </c>
    </row>
    <row r="67" customFormat="false" ht="15" hidden="false" customHeight="false" outlineLevel="0" collapsed="false">
      <c r="B67" s="25" t="n">
        <v>53</v>
      </c>
      <c r="C67" s="27" t="s">
        <v>7147</v>
      </c>
      <c r="M67" s="25" t="n">
        <v>53</v>
      </c>
      <c r="N67" s="27" t="str">
        <f aca="false">C67</f>
        <v>Манометр ТМ серия 10 номер 3025345</v>
      </c>
    </row>
    <row r="68" customFormat="false" ht="15" hidden="false" customHeight="false" outlineLevel="0" collapsed="false">
      <c r="B68" s="25" t="n">
        <v>54</v>
      </c>
      <c r="C68" s="27" t="s">
        <v>7148</v>
      </c>
      <c r="M68" s="25" t="n">
        <v>54</v>
      </c>
      <c r="N68" s="27" t="str">
        <f aca="false">C68</f>
        <v>Манометр ТМ серия 10 номер 3017606</v>
      </c>
    </row>
    <row r="69" customFormat="false" ht="15" hidden="false" customHeight="false" outlineLevel="0" collapsed="false">
      <c r="B69" s="25" t="n">
        <v>55</v>
      </c>
      <c r="C69" s="27" t="s">
        <v>7149</v>
      </c>
      <c r="M69" s="25" t="n">
        <v>55</v>
      </c>
      <c r="N69" s="27" t="str">
        <f aca="false">C69</f>
        <v>Манометр ТМ серия 10 номер 3025350</v>
      </c>
    </row>
    <row r="70" customFormat="false" ht="15" hidden="false" customHeight="false" outlineLevel="0" collapsed="false">
      <c r="B70" s="25" t="n">
        <v>56</v>
      </c>
      <c r="C70" s="27" t="s">
        <v>7150</v>
      </c>
      <c r="M70" s="25" t="n">
        <v>56</v>
      </c>
      <c r="N70" s="27" t="str">
        <f aca="false">C70</f>
        <v>Манометр ТМ серия 10 номер 3025360</v>
      </c>
    </row>
    <row r="71" customFormat="false" ht="15" hidden="false" customHeight="false" outlineLevel="0" collapsed="false">
      <c r="B71" s="25" t="n">
        <v>57</v>
      </c>
      <c r="C71" s="27" t="s">
        <v>7151</v>
      </c>
      <c r="M71" s="25" t="n">
        <v>57</v>
      </c>
      <c r="N71" s="27" t="str">
        <f aca="false">C71</f>
        <v>Манометр ТМ серия 10 номер 3025352</v>
      </c>
    </row>
    <row r="72" customFormat="false" ht="15" hidden="false" customHeight="false" outlineLevel="0" collapsed="false">
      <c r="B72" s="25" t="n">
        <v>58</v>
      </c>
      <c r="C72" s="27" t="s">
        <v>7152</v>
      </c>
      <c r="M72" s="25" t="n">
        <v>58</v>
      </c>
      <c r="N72" s="27" t="str">
        <f aca="false">C72</f>
        <v>Манометр ТМ серия 10 номер 3025363</v>
      </c>
    </row>
    <row r="73" customFormat="false" ht="15" hidden="false" customHeight="false" outlineLevel="0" collapsed="false">
      <c r="B73" s="25" t="n">
        <v>59</v>
      </c>
      <c r="C73" s="27" t="s">
        <v>7153</v>
      </c>
      <c r="M73" s="25" t="n">
        <v>59</v>
      </c>
      <c r="N73" s="27" t="str">
        <f aca="false">C73</f>
        <v>Манометр ТМ серия 10 номер 3025354</v>
      </c>
    </row>
    <row r="74" customFormat="false" ht="15" hidden="false" customHeight="false" outlineLevel="0" collapsed="false">
      <c r="B74" s="25" t="n">
        <v>60</v>
      </c>
      <c r="C74" s="27" t="s">
        <v>7154</v>
      </c>
      <c r="M74" s="25" t="n">
        <v>60</v>
      </c>
      <c r="N74" s="27" t="str">
        <f aca="false">C74</f>
        <v>Манометр ТМ серия 10 номер 3025362</v>
      </c>
    </row>
    <row r="75" customFormat="false" ht="15" hidden="false" customHeight="false" outlineLevel="0" collapsed="false">
      <c r="B75" s="25" t="n">
        <v>61</v>
      </c>
      <c r="C75" s="27" t="s">
        <v>7155</v>
      </c>
      <c r="M75" s="25" t="n">
        <v>61</v>
      </c>
      <c r="N75" s="27" t="str">
        <f aca="false">C75</f>
        <v>Манометр ФТ МП4-Уф БС УХЛ1 номер 7002259</v>
      </c>
    </row>
    <row r="76" customFormat="false" ht="15" hidden="false" customHeight="false" outlineLevel="0" collapsed="false">
      <c r="B76" s="25" t="n">
        <v>62</v>
      </c>
      <c r="C76" s="27" t="s">
        <v>7156</v>
      </c>
      <c r="M76" s="25" t="n">
        <v>62</v>
      </c>
      <c r="N76" s="27" t="str">
        <f aca="false">C76</f>
        <v>Манометр ФТ МП4-Уф БС УХЛ1 номер 0020594</v>
      </c>
    </row>
    <row r="77" customFormat="false" ht="15" hidden="false" customHeight="false" outlineLevel="0" collapsed="false">
      <c r="B77" s="25" t="n">
        <v>63</v>
      </c>
      <c r="C77" s="27" t="s">
        <v>7157</v>
      </c>
      <c r="M77" s="25" t="n">
        <v>63</v>
      </c>
      <c r="N77" s="27" t="str">
        <f aca="false">C77</f>
        <v>Манометр ФТ МП4-Уф БС УХЛ1 номер 7002312</v>
      </c>
    </row>
    <row r="78" customFormat="false" ht="15" hidden="false" customHeight="false" outlineLevel="0" collapsed="false">
      <c r="B78" s="25" t="n">
        <v>64</v>
      </c>
      <c r="C78" s="27" t="s">
        <v>7158</v>
      </c>
      <c r="M78" s="25" t="n">
        <v>64</v>
      </c>
      <c r="N78" s="27" t="str">
        <f aca="false">C78</f>
        <v>Манометр ФТ МП4-Уф БС УХЛ1 номер 9001653</v>
      </c>
    </row>
    <row r="79" customFormat="false" ht="15" hidden="false" customHeight="false" outlineLevel="0" collapsed="false">
      <c r="B79" s="25" t="n">
        <v>65</v>
      </c>
      <c r="C79" s="27" t="s">
        <v>7159</v>
      </c>
      <c r="M79" s="25" t="n">
        <v>65</v>
      </c>
      <c r="N79" s="27" t="str">
        <f aca="false">C79</f>
        <v>Манометр ФТ МП4-Уф БС УХЛ1 номер 9001809</v>
      </c>
    </row>
    <row r="80" customFormat="false" ht="15" hidden="false" customHeight="false" outlineLevel="0" collapsed="false">
      <c r="B80" s="25" t="n">
        <v>66</v>
      </c>
      <c r="C80" s="27" t="s">
        <v>7160</v>
      </c>
      <c r="M80" s="25" t="n">
        <v>66</v>
      </c>
      <c r="N80" s="27" t="str">
        <f aca="false">C80</f>
        <v>Манометр ФТ МП4-Уф БС УХЛ1 номер 7002301</v>
      </c>
    </row>
    <row r="81" customFormat="false" ht="15" hidden="false" customHeight="false" outlineLevel="0" collapsed="false">
      <c r="B81" s="25" t="n">
        <v>67</v>
      </c>
      <c r="C81" s="27" t="s">
        <v>7161</v>
      </c>
      <c r="M81" s="25" t="n">
        <v>67</v>
      </c>
      <c r="N81" s="27" t="str">
        <f aca="false">C81</f>
        <v>Манометр ФТ МП4-Уф БС УХЛ1 номер В0124892</v>
      </c>
    </row>
    <row r="82" customFormat="false" ht="15" hidden="false" customHeight="false" outlineLevel="0" collapsed="false">
      <c r="B82" s="25" t="n">
        <v>68</v>
      </c>
      <c r="C82" s="27" t="s">
        <v>7162</v>
      </c>
      <c r="M82" s="25" t="n">
        <v>68</v>
      </c>
      <c r="N82" s="27" t="str">
        <f aca="false">C82</f>
        <v>Манометр ФТ МП4-Уф БС УХЛ1 номер 178892</v>
      </c>
    </row>
    <row r="83" customFormat="false" ht="15" hidden="false" customHeight="false" outlineLevel="0" collapsed="false">
      <c r="B83" s="25" t="n">
        <v>69</v>
      </c>
      <c r="C83" s="27" t="s">
        <v>7163</v>
      </c>
      <c r="M83" s="25" t="n">
        <v>69</v>
      </c>
      <c r="N83" s="27" t="str">
        <f aca="false">C83</f>
        <v>Манометр ФТ МП4-Уф БС УХЛ1 номер 0022015</v>
      </c>
    </row>
    <row r="84" customFormat="false" ht="15" hidden="false" customHeight="false" outlineLevel="0" collapsed="false">
      <c r="B84" s="25" t="n">
        <v>70</v>
      </c>
      <c r="C84" s="27" t="s">
        <v>7164</v>
      </c>
      <c r="M84" s="25" t="n">
        <v>70</v>
      </c>
      <c r="N84" s="27" t="str">
        <f aca="false">C84</f>
        <v>Манометр ФТ МП4-Уф БС УХЛ1 номер 0022175</v>
      </c>
    </row>
    <row r="85" customFormat="false" ht="15" hidden="false" customHeight="false" outlineLevel="0" collapsed="false">
      <c r="B85" s="25" t="n">
        <v>71</v>
      </c>
      <c r="C85" s="27" t="s">
        <v>7165</v>
      </c>
      <c r="M85" s="25" t="n">
        <v>71</v>
      </c>
      <c r="N85" s="27" t="str">
        <f aca="false">C85</f>
        <v>Манометр ФТ МП4-Уф БС УХЛ1 номер 9002070</v>
      </c>
    </row>
    <row r="86" customFormat="false" ht="15" hidden="false" customHeight="false" outlineLevel="0" collapsed="false">
      <c r="B86" s="25" t="n">
        <v>72</v>
      </c>
      <c r="C86" s="27" t="s">
        <v>7166</v>
      </c>
      <c r="M86" s="25" t="n">
        <v>72</v>
      </c>
      <c r="N86" s="27" t="str">
        <f aca="false">C86</f>
        <v>Манометр ФТ МП4-Уф БС УХЛ1 номер 9001906</v>
      </c>
    </row>
    <row r="87" customFormat="false" ht="15" hidden="false" customHeight="false" outlineLevel="0" collapsed="false">
      <c r="B87" s="25" t="n">
        <v>73</v>
      </c>
      <c r="C87" s="27" t="s">
        <v>7167</v>
      </c>
      <c r="M87" s="25" t="n">
        <v>73</v>
      </c>
      <c r="N87" s="27" t="str">
        <f aca="false">C87</f>
        <v>Манометр ФТ МП4-Уф БС УХЛ1 номер 9001968</v>
      </c>
    </row>
    <row r="88" customFormat="false" ht="15" hidden="false" customHeight="false" outlineLevel="0" collapsed="false">
      <c r="B88" s="25" t="n">
        <v>74</v>
      </c>
      <c r="C88" s="27" t="s">
        <v>7168</v>
      </c>
      <c r="M88" s="25" t="n">
        <v>74</v>
      </c>
      <c r="N88" s="27" t="str">
        <f aca="false">C88</f>
        <v>Манометр ФТ МП4-Уф БС УХЛ1 номер 9001914</v>
      </c>
    </row>
    <row r="89" customFormat="false" ht="15" hidden="false" customHeight="false" outlineLevel="0" collapsed="false">
      <c r="B89" s="25" t="n">
        <v>75</v>
      </c>
      <c r="C89" s="27" t="s">
        <v>7169</v>
      </c>
      <c r="M89" s="25" t="n">
        <v>75</v>
      </c>
      <c r="N89" s="27" t="str">
        <f aca="false">C89</f>
        <v>Манометр ФТ МП4-Уф БС УХЛ1 номер 9001669</v>
      </c>
    </row>
    <row r="90" customFormat="false" ht="15" hidden="false" customHeight="false" outlineLevel="0" collapsed="false">
      <c r="B90" s="25" t="n">
        <v>76</v>
      </c>
      <c r="C90" s="27" t="s">
        <v>7170</v>
      </c>
      <c r="M90" s="25" t="n">
        <v>76</v>
      </c>
      <c r="N90" s="27" t="str">
        <f aca="false">C90</f>
        <v>Манометр ФТ МП4-Уф БС УХЛ1 номер 9002320</v>
      </c>
    </row>
    <row r="91" customFormat="false" ht="15" hidden="false" customHeight="false" outlineLevel="0" collapsed="false">
      <c r="B91" s="25" t="n">
        <v>77</v>
      </c>
      <c r="C91" s="27" t="s">
        <v>7171</v>
      </c>
      <c r="M91" s="25" t="n">
        <v>77</v>
      </c>
      <c r="N91" s="27" t="str">
        <f aca="false">C91</f>
        <v>Манометр ФТ МП4-Уф номер 001202</v>
      </c>
    </row>
    <row r="92" customFormat="false" ht="15" hidden="false" customHeight="false" outlineLevel="0" collapsed="false">
      <c r="B92" s="25" t="n">
        <v>78</v>
      </c>
      <c r="C92" s="27" t="s">
        <v>7172</v>
      </c>
      <c r="M92" s="25" t="n">
        <v>78</v>
      </c>
      <c r="N92" s="27" t="str">
        <f aca="false">C92</f>
        <v>Манометр МП 160 номер 22001983105</v>
      </c>
    </row>
    <row r="93" customFormat="false" ht="15" hidden="false" customHeight="false" outlineLevel="0" collapsed="false">
      <c r="B93" s="25" t="n">
        <v>79</v>
      </c>
      <c r="C93" s="27" t="s">
        <v>7173</v>
      </c>
      <c r="M93" s="25" t="n">
        <v>79</v>
      </c>
      <c r="N93" s="27" t="str">
        <f aca="false">C93</f>
        <v>Манометр ФТ ДМ8008-Вуф исп.2 номер 1008940</v>
      </c>
    </row>
    <row r="94" customFormat="false" ht="15" hidden="false" customHeight="false" outlineLevel="0" collapsed="false">
      <c r="B94" s="25" t="n">
        <v>80</v>
      </c>
      <c r="C94" s="27" t="s">
        <v>7174</v>
      </c>
      <c r="M94" s="25" t="n">
        <v>80</v>
      </c>
      <c r="N94" s="27" t="str">
        <f aca="false">C94</f>
        <v>Манометр ФТ ДМ8008-Вуф исп.2 номер 1008979</v>
      </c>
    </row>
    <row r="95" customFormat="false" ht="15" hidden="false" customHeight="false" outlineLevel="0" collapsed="false">
      <c r="B95" s="25" t="n">
        <v>81</v>
      </c>
      <c r="C95" s="27" t="s">
        <v>7175</v>
      </c>
      <c r="M95" s="25" t="n">
        <v>81</v>
      </c>
      <c r="N95" s="27" t="str">
        <f aca="false">C95</f>
        <v>Манометр ФТ ДМ8008-Вуф исп.2 номер 1008982</v>
      </c>
    </row>
    <row r="96" customFormat="false" ht="15" hidden="false" customHeight="false" outlineLevel="0" collapsed="false">
      <c r="B96" s="25" t="n">
        <v>82</v>
      </c>
      <c r="C96" s="27" t="s">
        <v>7176</v>
      </c>
      <c r="M96" s="25" t="n">
        <v>82</v>
      </c>
      <c r="N96" s="27" t="str">
        <f aca="false">C96</f>
        <v>Манометр ФТ ДМ8008-Вуф исп.2 номер 1008288</v>
      </c>
    </row>
    <row r="97" customFormat="false" ht="15" hidden="false" customHeight="false" outlineLevel="0" collapsed="false">
      <c r="B97" s="25" t="n">
        <v>83</v>
      </c>
      <c r="C97" s="27" t="s">
        <v>7177</v>
      </c>
      <c r="M97" s="25" t="n">
        <v>83</v>
      </c>
      <c r="N97" s="27" t="str">
        <f aca="false">C97</f>
        <v>Манометр ФТ ДМ8008-Вуф исп.2 номер 078884</v>
      </c>
    </row>
    <row r="98" customFormat="false" ht="15" hidden="false" customHeight="false" outlineLevel="0" collapsed="false">
      <c r="B98" s="25" t="n">
        <v>84</v>
      </c>
      <c r="C98" s="27" t="s">
        <v>7178</v>
      </c>
      <c r="M98" s="25" t="n">
        <v>84</v>
      </c>
      <c r="N98" s="27" t="str">
        <f aca="false">C98</f>
        <v>Манометр ТМ серия 10 номер 3019916</v>
      </c>
    </row>
    <row r="99" customFormat="false" ht="15" hidden="false" customHeight="false" outlineLevel="0" collapsed="false">
      <c r="B99" s="25" t="n">
        <v>85</v>
      </c>
      <c r="C99" s="27" t="s">
        <v>7179</v>
      </c>
      <c r="M99" s="25" t="n">
        <v>85</v>
      </c>
      <c r="N99" s="27" t="str">
        <f aca="false">C99</f>
        <v>Манометр ТМ серия 10 номер 3019884</v>
      </c>
    </row>
    <row r="100" customFormat="false" ht="15" hidden="false" customHeight="false" outlineLevel="0" collapsed="false">
      <c r="B100" s="25" t="n">
        <v>86</v>
      </c>
      <c r="C100" s="27" t="s">
        <v>7180</v>
      </c>
      <c r="M100" s="25" t="n">
        <v>86</v>
      </c>
      <c r="N100" s="27" t="str">
        <f aca="false">C100</f>
        <v>Манометр ТМ серия 10 номер 3019907</v>
      </c>
    </row>
    <row r="101" customFormat="false" ht="15" hidden="false" customHeight="false" outlineLevel="0" collapsed="false">
      <c r="B101" s="25" t="n">
        <v>87</v>
      </c>
      <c r="C101" s="27" t="s">
        <v>7181</v>
      </c>
      <c r="M101" s="25" t="n">
        <v>87</v>
      </c>
      <c r="N101" s="27" t="str">
        <f aca="false">C101</f>
        <v>Манометр ТМ серия 10 номер 3019897</v>
      </c>
    </row>
    <row r="102" customFormat="false" ht="15" hidden="false" customHeight="false" outlineLevel="0" collapsed="false">
      <c r="B102" s="25" t="n">
        <v>88</v>
      </c>
      <c r="C102" s="27" t="s">
        <v>7182</v>
      </c>
      <c r="M102" s="25" t="n">
        <v>88</v>
      </c>
      <c r="N102" s="27" t="str">
        <f aca="false">C102</f>
        <v>Манометр ТМ серия 10 номер 3019899</v>
      </c>
    </row>
    <row r="103" customFormat="false" ht="15" hidden="false" customHeight="false" outlineLevel="0" collapsed="false">
      <c r="B103" s="25" t="n">
        <v>89</v>
      </c>
      <c r="C103" s="27" t="s">
        <v>7183</v>
      </c>
      <c r="M103" s="25" t="n">
        <v>89</v>
      </c>
      <c r="N103" s="27" t="str">
        <f aca="false">C103</f>
        <v>Манометр ТМ серия 10 номер 3019912</v>
      </c>
    </row>
    <row r="104" customFormat="false" ht="15" hidden="false" customHeight="false" outlineLevel="0" collapsed="false">
      <c r="B104" s="25" t="n">
        <v>90</v>
      </c>
      <c r="C104" s="27" t="s">
        <v>7184</v>
      </c>
      <c r="M104" s="25" t="n">
        <v>90</v>
      </c>
      <c r="N104" s="27" t="str">
        <f aca="false">C104</f>
        <v>Манометр ТМ серия 10 номер 3019914</v>
      </c>
    </row>
    <row r="105" customFormat="false" ht="15" hidden="false" customHeight="false" outlineLevel="0" collapsed="false">
      <c r="B105" s="25" t="n">
        <v>91</v>
      </c>
      <c r="C105" s="27" t="s">
        <v>7185</v>
      </c>
      <c r="M105" s="25" t="n">
        <v>91</v>
      </c>
      <c r="N105" s="27" t="str">
        <f aca="false">C105</f>
        <v>Манометр ТМ серия 10 номер 3019910</v>
      </c>
    </row>
    <row r="106" customFormat="false" ht="15" hidden="false" customHeight="false" outlineLevel="0" collapsed="false">
      <c r="B106" s="25" t="n">
        <v>92</v>
      </c>
      <c r="C106" s="27" t="s">
        <v>7186</v>
      </c>
      <c r="M106" s="25" t="n">
        <v>92</v>
      </c>
      <c r="N106" s="27" t="str">
        <f aca="false">C106</f>
        <v>Манометр ТМ серия 10 номер 3019898</v>
      </c>
    </row>
    <row r="107" customFormat="false" ht="15" hidden="false" customHeight="false" outlineLevel="0" collapsed="false">
      <c r="B107" s="25" t="n">
        <v>93</v>
      </c>
      <c r="C107" s="27" t="s">
        <v>7187</v>
      </c>
      <c r="M107" s="25" t="n">
        <v>93</v>
      </c>
      <c r="N107" s="27" t="str">
        <f aca="false">C107</f>
        <v>Манометр ТМ серия 10 номер 3017732</v>
      </c>
    </row>
    <row r="108" customFormat="false" ht="15" hidden="false" customHeight="false" outlineLevel="0" collapsed="false">
      <c r="B108" s="25" t="n">
        <v>94</v>
      </c>
      <c r="C108" s="27" t="s">
        <v>7188</v>
      </c>
      <c r="M108" s="25" t="n">
        <v>94</v>
      </c>
      <c r="N108" s="27" t="str">
        <f aca="false">C108</f>
        <v>Манометр ТМ серия 10 номер 3017733</v>
      </c>
    </row>
    <row r="109" customFormat="false" ht="15" hidden="false" customHeight="false" outlineLevel="0" collapsed="false">
      <c r="B109" s="25" t="n">
        <v>95</v>
      </c>
      <c r="C109" s="27" t="s">
        <v>7189</v>
      </c>
      <c r="M109" s="25" t="n">
        <v>95</v>
      </c>
      <c r="N109" s="27" t="str">
        <f aca="false">C109</f>
        <v>Манометр ТМ серия 10 номер 3017724</v>
      </c>
    </row>
    <row r="110" customFormat="false" ht="15" hidden="false" customHeight="false" outlineLevel="0" collapsed="false">
      <c r="B110" s="25" t="n">
        <v>96</v>
      </c>
      <c r="C110" s="27" t="s">
        <v>7190</v>
      </c>
      <c r="M110" s="25" t="n">
        <v>96</v>
      </c>
      <c r="N110" s="27" t="str">
        <f aca="false">C110</f>
        <v>Манометр ТМ серия 10 номер 3017726</v>
      </c>
    </row>
    <row r="111" customFormat="false" ht="15" hidden="false" customHeight="false" outlineLevel="0" collapsed="false">
      <c r="B111" s="25" t="n">
        <v>97</v>
      </c>
      <c r="C111" s="27" t="s">
        <v>7191</v>
      </c>
      <c r="M111" s="25" t="n">
        <v>97</v>
      </c>
      <c r="N111" s="27" t="str">
        <f aca="false">C111</f>
        <v>Манометр ТМ серия 10 номер 3017263</v>
      </c>
    </row>
    <row r="112" customFormat="false" ht="15" hidden="false" customHeight="false" outlineLevel="0" collapsed="false">
      <c r="B112" s="25" t="n">
        <v>98</v>
      </c>
      <c r="C112" s="27" t="s">
        <v>7192</v>
      </c>
      <c r="M112" s="25" t="n">
        <v>98</v>
      </c>
      <c r="N112" s="27" t="str">
        <f aca="false">C112</f>
        <v>Манометр ТМ серия 10 номер 3017262</v>
      </c>
    </row>
    <row r="113" customFormat="false" ht="15" hidden="false" customHeight="false" outlineLevel="0" collapsed="false">
      <c r="B113" s="25" t="n">
        <v>99</v>
      </c>
      <c r="C113" s="27" t="s">
        <v>7193</v>
      </c>
      <c r="M113" s="25" t="n">
        <v>99</v>
      </c>
      <c r="N113" s="27" t="str">
        <f aca="false">C113</f>
        <v>Манометр ТМ серия 10 номер 3017269</v>
      </c>
    </row>
    <row r="114" customFormat="false" ht="15" hidden="false" customHeight="false" outlineLevel="0" collapsed="false">
      <c r="B114" s="25" t="n">
        <v>100</v>
      </c>
      <c r="C114" s="27" t="s">
        <v>7194</v>
      </c>
      <c r="M114" s="25" t="n">
        <v>100</v>
      </c>
      <c r="N114" s="27" t="str">
        <f aca="false">C114</f>
        <v>Манометр ТМ серия 10 номер 3017268</v>
      </c>
    </row>
    <row r="115" customFormat="false" ht="15" hidden="false" customHeight="false" outlineLevel="0" collapsed="false">
      <c r="B115" s="25" t="n">
        <v>101</v>
      </c>
      <c r="C115" s="27" t="s">
        <v>7195</v>
      </c>
      <c r="M115" s="25" t="n">
        <v>101</v>
      </c>
      <c r="N115" s="27" t="str">
        <f aca="false">C115</f>
        <v>Манометр ТМ серия 10 номер 3017264</v>
      </c>
    </row>
    <row r="116" customFormat="false" ht="15" hidden="false" customHeight="false" outlineLevel="0" collapsed="false">
      <c r="B116" s="25" t="n">
        <v>102</v>
      </c>
      <c r="C116" s="27" t="s">
        <v>7196</v>
      </c>
      <c r="M116" s="25" t="n">
        <v>102</v>
      </c>
      <c r="N116" s="27" t="str">
        <f aca="false">C116</f>
        <v>Манометр ТМ серия 10 номер 3017266</v>
      </c>
    </row>
    <row r="117" customFormat="false" ht="15" hidden="false" customHeight="false" outlineLevel="0" collapsed="false">
      <c r="B117" s="25" t="n">
        <v>103</v>
      </c>
      <c r="C117" s="27" t="s">
        <v>7197</v>
      </c>
      <c r="M117" s="25" t="n">
        <v>103</v>
      </c>
      <c r="N117" s="27" t="str">
        <f aca="false">C117</f>
        <v>Манометр ТМ серия 10 номер 3017265</v>
      </c>
    </row>
    <row r="118" customFormat="false" ht="15" hidden="false" customHeight="false" outlineLevel="0" collapsed="false">
      <c r="B118" s="25" t="n">
        <v>104</v>
      </c>
      <c r="C118" s="27" t="s">
        <v>7198</v>
      </c>
      <c r="M118" s="25" t="n">
        <v>104</v>
      </c>
      <c r="N118" s="27" t="str">
        <f aca="false">C118</f>
        <v>Манометр ТМ серия 10 номер 3017271</v>
      </c>
    </row>
    <row r="119" customFormat="false" ht="15" hidden="false" customHeight="false" outlineLevel="0" collapsed="false">
      <c r="B119" s="25" t="n">
        <v>105</v>
      </c>
      <c r="C119" s="27" t="s">
        <v>7199</v>
      </c>
      <c r="M119" s="25" t="n">
        <v>105</v>
      </c>
      <c r="N119" s="27" t="str">
        <f aca="false">C119</f>
        <v>Манометр ТМ серия 10 номер 3016888</v>
      </c>
    </row>
    <row r="120" customFormat="false" ht="15" hidden="false" customHeight="false" outlineLevel="0" collapsed="false">
      <c r="B120" s="25" t="n">
        <v>106</v>
      </c>
      <c r="C120" s="27" t="s">
        <v>7200</v>
      </c>
      <c r="M120" s="25" t="n">
        <v>106</v>
      </c>
      <c r="N120" s="27" t="str">
        <f aca="false">C120</f>
        <v>Манометр ТМ серия 10 номер 3016877</v>
      </c>
    </row>
    <row r="121" customFormat="false" ht="15" hidden="false" customHeight="false" outlineLevel="0" collapsed="false">
      <c r="B121" s="25" t="n">
        <v>107</v>
      </c>
      <c r="C121" s="27" t="s">
        <v>7201</v>
      </c>
      <c r="M121" s="25" t="n">
        <v>107</v>
      </c>
      <c r="N121" s="27" t="str">
        <f aca="false">C121</f>
        <v>Манометр ТМ серия 10 номер 3016884</v>
      </c>
    </row>
    <row r="122" customFormat="false" ht="15" hidden="false" customHeight="false" outlineLevel="0" collapsed="false">
      <c r="B122" s="25" t="n">
        <v>108</v>
      </c>
      <c r="C122" s="27" t="s">
        <v>7202</v>
      </c>
      <c r="M122" s="25" t="n">
        <v>108</v>
      </c>
      <c r="N122" s="27" t="str">
        <f aca="false">C122</f>
        <v>Манометр ТМ серия 10 номер 3016892</v>
      </c>
    </row>
    <row r="123" customFormat="false" ht="15" hidden="false" customHeight="false" outlineLevel="0" collapsed="false">
      <c r="B123" s="25" t="n">
        <v>109</v>
      </c>
      <c r="C123" s="27" t="s">
        <v>7203</v>
      </c>
      <c r="M123" s="25" t="n">
        <v>109</v>
      </c>
      <c r="N123" s="27" t="str">
        <f aca="false">C123</f>
        <v>Манометр ТМ серия 10 номер 3016886</v>
      </c>
    </row>
    <row r="124" customFormat="false" ht="15" hidden="false" customHeight="false" outlineLevel="0" collapsed="false">
      <c r="B124" s="25" t="n">
        <v>110</v>
      </c>
      <c r="C124" s="27" t="s">
        <v>7204</v>
      </c>
      <c r="M124" s="25" t="n">
        <v>110</v>
      </c>
      <c r="N124" s="27" t="str">
        <f aca="false">C124</f>
        <v>Манометр ТМ серия 10 номер 3016875</v>
      </c>
    </row>
    <row r="125" customFormat="false" ht="15" hidden="false" customHeight="false" outlineLevel="0" collapsed="false">
      <c r="B125" s="25" t="n">
        <v>111</v>
      </c>
      <c r="C125" s="27" t="s">
        <v>7205</v>
      </c>
      <c r="M125" s="25" t="n">
        <v>111</v>
      </c>
      <c r="N125" s="27" t="str">
        <f aca="false">C125</f>
        <v>Манометр ТМ серия 10 номер 3016883</v>
      </c>
    </row>
    <row r="126" customFormat="false" ht="15" hidden="false" customHeight="false" outlineLevel="0" collapsed="false">
      <c r="B126" s="25" t="n">
        <v>112</v>
      </c>
      <c r="C126" s="27" t="s">
        <v>7206</v>
      </c>
      <c r="M126" s="25" t="n">
        <v>112</v>
      </c>
      <c r="N126" s="27" t="str">
        <f aca="false">C126</f>
        <v>Манометр ТМ серия 10 номер 3016891</v>
      </c>
    </row>
    <row r="127" customFormat="false" ht="15" hidden="false" customHeight="false" outlineLevel="0" collapsed="false">
      <c r="B127" s="25" t="n">
        <v>113</v>
      </c>
      <c r="C127" s="27" t="s">
        <v>7207</v>
      </c>
      <c r="M127" s="25" t="n">
        <v>113</v>
      </c>
      <c r="N127" s="27" t="str">
        <f aca="false">C127</f>
        <v>Манометр ТМ серия 10 номер 3016894</v>
      </c>
    </row>
    <row r="128" customFormat="false" ht="15" hidden="false" customHeight="false" outlineLevel="0" collapsed="false">
      <c r="B128" s="25" t="n">
        <v>114</v>
      </c>
      <c r="C128" s="27" t="s">
        <v>7208</v>
      </c>
      <c r="M128" s="25" t="n">
        <v>114</v>
      </c>
      <c r="N128" s="27" t="str">
        <f aca="false">C128</f>
        <v>Манометр ТМ серия 10 номер 3016890</v>
      </c>
    </row>
    <row r="129" customFormat="false" ht="15" hidden="false" customHeight="false" outlineLevel="0" collapsed="false">
      <c r="B129" s="25" t="n">
        <v>115</v>
      </c>
      <c r="C129" s="27" t="s">
        <v>7209</v>
      </c>
      <c r="M129" s="25" t="n">
        <v>115</v>
      </c>
      <c r="N129" s="27" t="str">
        <f aca="false">C129</f>
        <v>Манометр ТМ серия 10 номер 3016887</v>
      </c>
    </row>
    <row r="130" customFormat="false" ht="15" hidden="false" customHeight="false" outlineLevel="0" collapsed="false">
      <c r="B130" s="25" t="n">
        <v>116</v>
      </c>
      <c r="C130" s="27" t="s">
        <v>7210</v>
      </c>
      <c r="M130" s="25" t="n">
        <v>116</v>
      </c>
      <c r="N130" s="27" t="str">
        <f aca="false">C130</f>
        <v>Манометр МП 100 номер 1913950487</v>
      </c>
    </row>
    <row r="131" customFormat="false" ht="15" hidden="false" customHeight="false" outlineLevel="0" collapsed="false">
      <c r="B131" s="25" t="n">
        <v>117</v>
      </c>
      <c r="C131" s="27" t="s">
        <v>7211</v>
      </c>
      <c r="M131" s="25" t="n">
        <v>117</v>
      </c>
      <c r="N131" s="27" t="str">
        <f aca="false">C131</f>
        <v>Манометр МП 100 номер 2006563265</v>
      </c>
    </row>
    <row r="132" customFormat="false" ht="15" hidden="false" customHeight="false" outlineLevel="0" collapsed="false">
      <c r="B132" s="25" t="n">
        <v>118</v>
      </c>
      <c r="C132" s="27" t="s">
        <v>7212</v>
      </c>
      <c r="M132" s="25" t="n">
        <v>118</v>
      </c>
      <c r="N132" s="27" t="str">
        <f aca="false">C132</f>
        <v>Манометр ФТ МП3-Уф ЭКО номер 004072</v>
      </c>
    </row>
    <row r="133" customFormat="false" ht="15" hidden="false" customHeight="false" outlineLevel="0" collapsed="false">
      <c r="B133" s="25" t="n">
        <v>119</v>
      </c>
      <c r="C133" s="27" t="s">
        <v>7213</v>
      </c>
      <c r="M133" s="25" t="n">
        <v>119</v>
      </c>
      <c r="N133" s="27" t="str">
        <f aca="false">C133</f>
        <v>Манометр ФТ МП3-Уф ЭКО номер 004188</v>
      </c>
    </row>
    <row r="134" customFormat="false" ht="15" hidden="false" customHeight="false" outlineLevel="0" collapsed="false">
      <c r="B134" s="25" t="n">
        <v>120</v>
      </c>
      <c r="C134" s="27" t="s">
        <v>7214</v>
      </c>
      <c r="M134" s="25" t="n">
        <v>120</v>
      </c>
      <c r="N134" s="27" t="str">
        <f aca="false">C134</f>
        <v>Манометр ФТ МП3-Уф номер 004753</v>
      </c>
    </row>
    <row r="135" customFormat="false" ht="15" hidden="false" customHeight="false" outlineLevel="0" collapsed="false">
      <c r="B135" s="25" t="n">
        <v>121</v>
      </c>
      <c r="C135" s="27" t="s">
        <v>7215</v>
      </c>
      <c r="M135" s="25" t="n">
        <v>121</v>
      </c>
      <c r="N135" s="27" t="str">
        <f aca="false">C135</f>
        <v>Манометр ФТ МП3-Уф номер 002771</v>
      </c>
    </row>
    <row r="136" customFormat="false" ht="15" hidden="false" customHeight="false" outlineLevel="0" collapsed="false">
      <c r="B136" s="25" t="n">
        <v>122</v>
      </c>
      <c r="C136" s="27" t="s">
        <v>7216</v>
      </c>
      <c r="M136" s="25" t="n">
        <v>122</v>
      </c>
      <c r="N136" s="27" t="str">
        <f aca="false">C136</f>
        <v>Манометр ФТ МП3-Уф номер 002713</v>
      </c>
    </row>
    <row r="137" customFormat="false" ht="15" hidden="false" customHeight="false" outlineLevel="0" collapsed="false">
      <c r="B137" s="25" t="n">
        <v>123</v>
      </c>
      <c r="C137" s="27" t="s">
        <v>7217</v>
      </c>
      <c r="M137" s="25" t="n">
        <v>123</v>
      </c>
      <c r="N137" s="27" t="str">
        <f aca="false">C137</f>
        <v>Манометр ФТ МП3-Уф номер 002726</v>
      </c>
    </row>
    <row r="138" customFormat="false" ht="15" hidden="false" customHeight="false" outlineLevel="0" collapsed="false">
      <c r="B138" s="25" t="n">
        <v>124</v>
      </c>
      <c r="C138" s="27" t="s">
        <v>7218</v>
      </c>
      <c r="M138" s="25" t="n">
        <v>124</v>
      </c>
      <c r="N138" s="27" t="str">
        <f aca="false">C138</f>
        <v>Манометр ФТ МП3-Уф номер 004499</v>
      </c>
    </row>
    <row r="139" customFormat="false" ht="15" hidden="false" customHeight="false" outlineLevel="0" collapsed="false">
      <c r="B139" s="25" t="n">
        <v>125</v>
      </c>
      <c r="C139" s="27" t="s">
        <v>7219</v>
      </c>
      <c r="M139" s="25" t="n">
        <v>125</v>
      </c>
      <c r="N139" s="27" t="str">
        <f aca="false">C139</f>
        <v>Манометр ФТ МП3-Уф номер 002286</v>
      </c>
    </row>
    <row r="140" customFormat="false" ht="15" hidden="false" customHeight="false" outlineLevel="0" collapsed="false">
      <c r="B140" s="25" t="n">
        <v>126</v>
      </c>
      <c r="C140" s="27" t="s">
        <v>7220</v>
      </c>
      <c r="M140" s="25" t="n">
        <v>126</v>
      </c>
      <c r="N140" s="27" t="str">
        <f aca="false">C140</f>
        <v>Манометр ФТ МП3-Уф номер 002755</v>
      </c>
    </row>
    <row r="141" customFormat="false" ht="15" hidden="false" customHeight="false" outlineLevel="0" collapsed="false">
      <c r="B141" s="25" t="n">
        <v>127</v>
      </c>
      <c r="C141" s="27" t="s">
        <v>7221</v>
      </c>
      <c r="M141" s="25" t="n">
        <v>127</v>
      </c>
      <c r="N141" s="27" t="str">
        <f aca="false">C141</f>
        <v>Манометр ФТ МП3-Уф номер 004489</v>
      </c>
    </row>
    <row r="142" customFormat="false" ht="15" hidden="false" customHeight="false" outlineLevel="0" collapsed="false">
      <c r="B142" s="25" t="n">
        <v>128</v>
      </c>
      <c r="C142" s="27" t="s">
        <v>7222</v>
      </c>
      <c r="M142" s="25" t="n">
        <v>128</v>
      </c>
      <c r="N142" s="27" t="str">
        <f aca="false">C142</f>
        <v>Манометр ФТ МП3-Уф номер 002750</v>
      </c>
    </row>
    <row r="143" customFormat="false" ht="15" hidden="false" customHeight="false" outlineLevel="0" collapsed="false">
      <c r="B143" s="25" t="n">
        <v>129</v>
      </c>
      <c r="C143" s="27" t="s">
        <v>7223</v>
      </c>
      <c r="M143" s="25" t="n">
        <v>129</v>
      </c>
      <c r="N143" s="27" t="str">
        <f aca="false">C143</f>
        <v>Манометр ФТ МП3-Уф номер 002899</v>
      </c>
    </row>
    <row r="144" customFormat="false" ht="15" hidden="false" customHeight="false" outlineLevel="0" collapsed="false">
      <c r="B144" s="25" t="n">
        <v>130</v>
      </c>
      <c r="C144" s="27" t="s">
        <v>7224</v>
      </c>
      <c r="M144" s="25" t="n">
        <v>130</v>
      </c>
      <c r="N144" s="27" t="str">
        <f aca="false">C144</f>
        <v>Манометр ФТ МП3-Уф номер 002930</v>
      </c>
    </row>
    <row r="145" customFormat="false" ht="15" hidden="false" customHeight="false" outlineLevel="0" collapsed="false">
      <c r="B145" s="25" t="n">
        <v>131</v>
      </c>
      <c r="C145" s="27" t="s">
        <v>7225</v>
      </c>
      <c r="M145" s="25" t="n">
        <v>131</v>
      </c>
      <c r="N145" s="27" t="str">
        <f aca="false">C145</f>
        <v>Манометр ФТ МП3-Уф номер А0138985</v>
      </c>
    </row>
    <row r="146" customFormat="false" ht="15" hidden="false" customHeight="false" outlineLevel="0" collapsed="false">
      <c r="B146" s="25" t="n">
        <v>132</v>
      </c>
      <c r="C146" s="27" t="s">
        <v>7226</v>
      </c>
      <c r="M146" s="25" t="n">
        <v>132</v>
      </c>
      <c r="N146" s="27" t="str">
        <f aca="false">C146</f>
        <v>Манометр ФТ МП3-Уф номер А0169705</v>
      </c>
    </row>
    <row r="147" customFormat="false" ht="15" hidden="false" customHeight="false" outlineLevel="0" collapsed="false">
      <c r="B147" s="25" t="n">
        <v>133</v>
      </c>
      <c r="C147" s="27" t="s">
        <v>7227</v>
      </c>
      <c r="M147" s="25" t="n">
        <v>133</v>
      </c>
      <c r="N147" s="27" t="str">
        <f aca="false">C147</f>
        <v>Манометр ФТ МП3-Уф номер А0169147</v>
      </c>
    </row>
    <row r="148" customFormat="false" ht="15" hidden="false" customHeight="false" outlineLevel="0" collapsed="false">
      <c r="B148" s="25" t="n">
        <v>134</v>
      </c>
      <c r="C148" s="27" t="s">
        <v>7228</v>
      </c>
      <c r="M148" s="25" t="n">
        <v>134</v>
      </c>
      <c r="N148" s="27" t="str">
        <f aca="false">C148</f>
        <v>Манометр ФТ МП3-Уф номер А0176713</v>
      </c>
    </row>
    <row r="149" customFormat="false" ht="15" hidden="false" customHeight="false" outlineLevel="0" collapsed="false">
      <c r="B149" s="25" t="n">
        <v>135</v>
      </c>
      <c r="C149" s="27" t="s">
        <v>7229</v>
      </c>
      <c r="M149" s="25" t="n">
        <v>135</v>
      </c>
      <c r="N149" s="27" t="str">
        <f aca="false">C149</f>
        <v>Манометр ФТ МП3-Уф номер А0176592</v>
      </c>
    </row>
    <row r="150" customFormat="false" ht="15" hidden="false" customHeight="false" outlineLevel="0" collapsed="false">
      <c r="B150" s="25" t="n">
        <v>136</v>
      </c>
      <c r="C150" s="27" t="s">
        <v>7230</v>
      </c>
      <c r="M150" s="25" t="n">
        <v>136</v>
      </c>
      <c r="N150" s="27" t="str">
        <f aca="false">C150</f>
        <v>Манометр ФТ МП3-Уф номер А0176575</v>
      </c>
    </row>
    <row r="151" customFormat="false" ht="15" hidden="false" customHeight="false" outlineLevel="0" collapsed="false">
      <c r="B151" s="25" t="n">
        <v>137</v>
      </c>
      <c r="C151" s="27" t="s">
        <v>7231</v>
      </c>
      <c r="M151" s="25" t="n">
        <v>137</v>
      </c>
      <c r="N151" s="27" t="str">
        <f aca="false">C151</f>
        <v>Манометр ФТ МП3-Уф номер А0100520</v>
      </c>
    </row>
    <row r="152" customFormat="false" ht="15" hidden="false" customHeight="false" outlineLevel="0" collapsed="false">
      <c r="B152" s="25" t="n">
        <v>138</v>
      </c>
      <c r="C152" s="27" t="s">
        <v>7232</v>
      </c>
      <c r="M152" s="25" t="n">
        <v>138</v>
      </c>
      <c r="N152" s="27" t="str">
        <f aca="false">C152</f>
        <v>Манометр ФТ МП3-Уф номер А0176562</v>
      </c>
    </row>
    <row r="153" customFormat="false" ht="15" hidden="false" customHeight="false" outlineLevel="0" collapsed="false">
      <c r="B153" s="25" t="n">
        <v>139</v>
      </c>
      <c r="C153" s="27" t="s">
        <v>7233</v>
      </c>
      <c r="M153" s="25" t="n">
        <v>139</v>
      </c>
      <c r="N153" s="27" t="str">
        <f aca="false">C153</f>
        <v>Манометр ФТ МП3-Уф номер А0176566</v>
      </c>
    </row>
    <row r="154" customFormat="false" ht="15" hidden="false" customHeight="false" outlineLevel="0" collapsed="false">
      <c r="B154" s="25" t="n">
        <v>140</v>
      </c>
      <c r="C154" s="27" t="s">
        <v>7234</v>
      </c>
      <c r="M154" s="25" t="n">
        <v>140</v>
      </c>
      <c r="N154" s="27" t="str">
        <f aca="false">C154</f>
        <v>Манометр ФТ МП3-Уф номер 000425</v>
      </c>
    </row>
    <row r="155" customFormat="false" ht="15" hidden="false" customHeight="false" outlineLevel="0" collapsed="false">
      <c r="B155" s="25" t="n">
        <v>141</v>
      </c>
      <c r="C155" s="27" t="s">
        <v>7235</v>
      </c>
      <c r="M155" s="25" t="n">
        <v>141</v>
      </c>
      <c r="N155" s="27" t="str">
        <f aca="false">C155</f>
        <v>Манометр ФТ МП3-Уф номер 000711</v>
      </c>
    </row>
    <row r="156" customFormat="false" ht="15" hidden="false" customHeight="false" outlineLevel="0" collapsed="false">
      <c r="B156" s="25" t="n">
        <v>142</v>
      </c>
      <c r="C156" s="27" t="s">
        <v>7236</v>
      </c>
      <c r="M156" s="25" t="n">
        <v>142</v>
      </c>
      <c r="N156" s="27" t="str">
        <f aca="false">C156</f>
        <v>Манометр ФТ МП3-Уф номер 000294</v>
      </c>
    </row>
    <row r="157" customFormat="false" ht="15" hidden="false" customHeight="false" outlineLevel="0" collapsed="false">
      <c r="B157" s="25" t="n">
        <v>143</v>
      </c>
      <c r="C157" s="27" t="s">
        <v>7237</v>
      </c>
      <c r="M157" s="25" t="n">
        <v>143</v>
      </c>
      <c r="N157" s="27" t="str">
        <f aca="false">C157</f>
        <v>Манометр ФТ МП3-Уф номер 000705</v>
      </c>
    </row>
    <row r="158" customFormat="false" ht="15" hidden="false" customHeight="false" outlineLevel="0" collapsed="false">
      <c r="B158" s="25" t="n">
        <v>144</v>
      </c>
      <c r="C158" s="27" t="s">
        <v>7238</v>
      </c>
      <c r="M158" s="25" t="n">
        <v>144</v>
      </c>
      <c r="N158" s="27" t="str">
        <f aca="false">C158</f>
        <v>Манометр ФТ МП3-Уф номер 000449</v>
      </c>
    </row>
    <row r="159" customFormat="false" ht="15" hidden="false" customHeight="false" outlineLevel="0" collapsed="false">
      <c r="B159" s="25" t="n">
        <v>145</v>
      </c>
      <c r="C159" s="27" t="s">
        <v>7239</v>
      </c>
      <c r="M159" s="25" t="n">
        <v>145</v>
      </c>
      <c r="N159" s="27" t="str">
        <f aca="false">C159</f>
        <v>Манометр ФТ МП3-Уф номер 000256</v>
      </c>
    </row>
    <row r="160" customFormat="false" ht="15" hidden="false" customHeight="false" outlineLevel="0" collapsed="false">
      <c r="B160" s="25" t="n">
        <v>146</v>
      </c>
      <c r="C160" s="27" t="s">
        <v>7240</v>
      </c>
      <c r="M160" s="25" t="n">
        <v>146</v>
      </c>
      <c r="N160" s="27" t="str">
        <f aca="false">C160</f>
        <v>Манометр ФТ МП3-Уф номер 000153</v>
      </c>
    </row>
    <row r="161" customFormat="false" ht="15" hidden="false" customHeight="false" outlineLevel="0" collapsed="false">
      <c r="B161" s="25" t="n">
        <v>147</v>
      </c>
      <c r="C161" s="27" t="s">
        <v>7241</v>
      </c>
      <c r="M161" s="25" t="n">
        <v>147</v>
      </c>
      <c r="N161" s="27" t="str">
        <f aca="false">C161</f>
        <v>Манометр ФТ МП3-Уф номер 000767</v>
      </c>
    </row>
    <row r="162" customFormat="false" ht="15" hidden="false" customHeight="false" outlineLevel="0" collapsed="false">
      <c r="B162" s="25" t="n">
        <v>148</v>
      </c>
      <c r="C162" s="27" t="s">
        <v>7242</v>
      </c>
      <c r="M162" s="25" t="n">
        <v>148</v>
      </c>
      <c r="N162" s="27" t="str">
        <f aca="false">C162</f>
        <v>Манометр ФТ МП3-Уф номер 000877</v>
      </c>
    </row>
    <row r="163" customFormat="false" ht="15" hidden="false" customHeight="false" outlineLevel="0" collapsed="false">
      <c r="B163" s="25" t="n">
        <v>149</v>
      </c>
      <c r="C163" s="27" t="s">
        <v>7243</v>
      </c>
      <c r="M163" s="25" t="n">
        <v>149</v>
      </c>
      <c r="N163" s="27" t="str">
        <f aca="false">C163</f>
        <v>Манометр ФТ МП3-Уф номер 000292</v>
      </c>
    </row>
    <row r="164" customFormat="false" ht="15" hidden="false" customHeight="false" outlineLevel="0" collapsed="false">
      <c r="B164" s="25" t="n">
        <v>150</v>
      </c>
      <c r="C164" s="27" t="s">
        <v>7244</v>
      </c>
      <c r="M164" s="25" t="n">
        <v>150</v>
      </c>
      <c r="N164" s="27" t="str">
        <f aca="false">C164</f>
        <v>Манометр ФТ МП3-Уф номер 000860</v>
      </c>
    </row>
    <row r="165" customFormat="false" ht="15" hidden="false" customHeight="false" outlineLevel="0" collapsed="false">
      <c r="B165" s="25" t="n">
        <v>151</v>
      </c>
      <c r="C165" s="27" t="s">
        <v>7245</v>
      </c>
      <c r="M165" s="25" t="n">
        <v>151</v>
      </c>
      <c r="N165" s="27" t="str">
        <f aca="false">C165</f>
        <v>Манометр ФТ МП3-Уф номер 000861</v>
      </c>
    </row>
    <row r="166" customFormat="false" ht="15" hidden="false" customHeight="false" outlineLevel="0" collapsed="false">
      <c r="B166" s="25" t="n">
        <v>152</v>
      </c>
      <c r="C166" s="27" t="s">
        <v>7239</v>
      </c>
      <c r="M166" s="25" t="n">
        <v>152</v>
      </c>
      <c r="N166" s="27" t="str">
        <f aca="false">C166</f>
        <v>Манометр ФТ МП3-Уф номер 000256</v>
      </c>
    </row>
    <row r="167" customFormat="false" ht="15" hidden="false" customHeight="false" outlineLevel="0" collapsed="false">
      <c r="B167" s="25" t="n">
        <v>153</v>
      </c>
      <c r="C167" s="27" t="s">
        <v>7246</v>
      </c>
      <c r="M167" s="25" t="n">
        <v>153</v>
      </c>
      <c r="N167" s="27" t="str">
        <f aca="false">C167</f>
        <v>Манометр ФТ МП3-Уф номер 017600</v>
      </c>
    </row>
    <row r="168" customFormat="false" ht="15" hidden="false" customHeight="false" outlineLevel="0" collapsed="false">
      <c r="B168" s="25" t="n">
        <v>154</v>
      </c>
      <c r="C168" s="27" t="s">
        <v>7247</v>
      </c>
      <c r="M168" s="25" t="n">
        <v>154</v>
      </c>
      <c r="N168" s="27" t="str">
        <f aca="false">C168</f>
        <v>Манометр ФТ МП3-Уф номер 000155</v>
      </c>
    </row>
    <row r="169" customFormat="false" ht="15" hidden="false" customHeight="false" outlineLevel="0" collapsed="false">
      <c r="B169" s="25" t="n">
        <v>155</v>
      </c>
      <c r="C169" s="27" t="s">
        <v>7248</v>
      </c>
      <c r="M169" s="25" t="n">
        <v>155</v>
      </c>
      <c r="N169" s="27" t="str">
        <f aca="false">C169</f>
        <v>Манометр ФТ МП3-Уф номер 017551</v>
      </c>
    </row>
    <row r="170" customFormat="false" ht="15" hidden="false" customHeight="false" outlineLevel="0" collapsed="false">
      <c r="B170" s="25" t="n">
        <v>156</v>
      </c>
      <c r="C170" s="27" t="s">
        <v>7249</v>
      </c>
      <c r="M170" s="25" t="n">
        <v>156</v>
      </c>
      <c r="N170" s="27" t="str">
        <f aca="false">C170</f>
        <v>Манометр ФТ МП3-Уф номер 000255</v>
      </c>
    </row>
    <row r="171" customFormat="false" ht="15" hidden="false" customHeight="false" outlineLevel="0" collapsed="false">
      <c r="B171" s="25" t="n">
        <v>157</v>
      </c>
      <c r="C171" s="27" t="s">
        <v>7250</v>
      </c>
      <c r="M171" s="25" t="n">
        <v>157</v>
      </c>
      <c r="N171" s="27" t="str">
        <f aca="false">C171</f>
        <v>Манометр ФТ МП3-Уф номер 000265</v>
      </c>
    </row>
    <row r="172" customFormat="false" ht="15" hidden="false" customHeight="false" outlineLevel="0" collapsed="false">
      <c r="B172" s="25" t="n">
        <v>158</v>
      </c>
      <c r="C172" s="27" t="s">
        <v>7251</v>
      </c>
      <c r="M172" s="25" t="n">
        <v>158</v>
      </c>
      <c r="N172" s="27" t="str">
        <f aca="false">C172</f>
        <v>Манометр ФТ МП3-Уф номер 000253</v>
      </c>
    </row>
    <row r="173" customFormat="false" ht="15" hidden="false" customHeight="false" outlineLevel="0" collapsed="false">
      <c r="B173" s="25" t="n">
        <v>159</v>
      </c>
      <c r="C173" s="27" t="s">
        <v>7252</v>
      </c>
      <c r="M173" s="25" t="n">
        <v>159</v>
      </c>
      <c r="N173" s="27" t="str">
        <f aca="false">C173</f>
        <v>Манометр ФТ МП3-Уф номер 000158</v>
      </c>
    </row>
    <row r="174" customFormat="false" ht="15" hidden="false" customHeight="false" outlineLevel="0" collapsed="false">
      <c r="B174" s="25" t="n">
        <v>160</v>
      </c>
      <c r="C174" s="27" t="s">
        <v>7253</v>
      </c>
      <c r="M174" s="25" t="n">
        <v>160</v>
      </c>
      <c r="N174" s="27" t="str">
        <f aca="false">C174</f>
        <v>Манометр ФТ МП3-Уф номер 000285</v>
      </c>
    </row>
    <row r="175" customFormat="false" ht="15" hidden="false" customHeight="false" outlineLevel="0" collapsed="false">
      <c r="B175" s="25" t="n">
        <v>161</v>
      </c>
      <c r="C175" s="27" t="s">
        <v>7254</v>
      </c>
      <c r="M175" s="25" t="n">
        <v>161</v>
      </c>
      <c r="N175" s="27" t="str">
        <f aca="false">C175</f>
        <v>Манометр ФТ МП3-Уф номер 000295</v>
      </c>
    </row>
    <row r="176" customFormat="false" ht="15" hidden="false" customHeight="false" outlineLevel="0" collapsed="false">
      <c r="B176" s="25" t="n">
        <v>162</v>
      </c>
      <c r="C176" s="27" t="s">
        <v>7255</v>
      </c>
      <c r="M176" s="25" t="n">
        <v>162</v>
      </c>
      <c r="N176" s="27" t="str">
        <f aca="false">C176</f>
        <v>Манометр ФТ МП3-Уф номер 000272</v>
      </c>
    </row>
    <row r="177" customFormat="false" ht="15" hidden="false" customHeight="false" outlineLevel="0" collapsed="false">
      <c r="B177" s="25" t="n">
        <v>163</v>
      </c>
      <c r="C177" s="27" t="s">
        <v>7256</v>
      </c>
      <c r="M177" s="25" t="n">
        <v>163</v>
      </c>
      <c r="N177" s="27" t="str">
        <f aca="false">C177</f>
        <v>Манометр ДМ2002фCr1Exd номер 020228</v>
      </c>
    </row>
    <row r="178" customFormat="false" ht="15" hidden="false" customHeight="false" outlineLevel="0" collapsed="false">
      <c r="B178" s="25" t="n">
        <v>164</v>
      </c>
      <c r="C178" s="27" t="s">
        <v>7257</v>
      </c>
      <c r="M178" s="25" t="n">
        <v>164</v>
      </c>
      <c r="N178" s="27" t="str">
        <f aca="false">C178</f>
        <v>Манометр ФТ ДМ2005ф номер 024918</v>
      </c>
    </row>
    <row r="179" customFormat="false" ht="15" hidden="false" customHeight="false" outlineLevel="0" collapsed="false">
      <c r="B179" s="25" t="n">
        <v>165</v>
      </c>
      <c r="C179" s="27" t="s">
        <v>7258</v>
      </c>
      <c r="M179" s="25" t="n">
        <v>165</v>
      </c>
      <c r="N179" s="27" t="str">
        <f aca="false">C179</f>
        <v>Манометр ФТ ДМ2005ф номер 025608</v>
      </c>
    </row>
    <row r="180" customFormat="false" ht="15" hidden="false" customHeight="false" outlineLevel="0" collapsed="false">
      <c r="B180" s="25" t="n">
        <v>166</v>
      </c>
      <c r="C180" s="27" t="s">
        <v>7259</v>
      </c>
      <c r="M180" s="25" t="n">
        <v>166</v>
      </c>
      <c r="N180" s="27" t="str">
        <f aca="false">C180</f>
        <v>Манометр ФТ ДМ2010ф номер 902456</v>
      </c>
    </row>
    <row r="181" customFormat="false" ht="15" hidden="false" customHeight="false" outlineLevel="0" collapsed="false">
      <c r="B181" s="25" t="n">
        <v>167</v>
      </c>
      <c r="C181" s="27" t="s">
        <v>7260</v>
      </c>
      <c r="M181" s="25" t="n">
        <v>167</v>
      </c>
      <c r="N181" s="27" t="str">
        <f aca="false">C181</f>
        <v>Манометр ТМ серия 10 номер 12А2562</v>
      </c>
    </row>
    <row r="182" customFormat="false" ht="15" hidden="false" customHeight="false" outlineLevel="0" collapsed="false">
      <c r="B182" s="25" t="n">
        <v>168</v>
      </c>
      <c r="C182" s="27" t="s">
        <v>7261</v>
      </c>
      <c r="M182" s="25" t="n">
        <v>168</v>
      </c>
      <c r="N182" s="27" t="str">
        <f aca="false">C182</f>
        <v>Манометр ТМ серия 10 номер 12А2062</v>
      </c>
    </row>
    <row r="183" customFormat="false" ht="15" hidden="false" customHeight="false" outlineLevel="0" collapsed="false">
      <c r="B183" s="25" t="n">
        <v>169</v>
      </c>
      <c r="C183" s="27" t="s">
        <v>7262</v>
      </c>
      <c r="M183" s="25" t="n">
        <v>169</v>
      </c>
      <c r="N183" s="27" t="str">
        <f aca="false">C183</f>
        <v>Манометр ТМ серия 20 номер 12А2122</v>
      </c>
    </row>
    <row r="184" customFormat="false" ht="15" hidden="false" customHeight="false" outlineLevel="0" collapsed="false">
      <c r="B184" s="25" t="n">
        <v>170</v>
      </c>
      <c r="C184" s="27" t="s">
        <v>7263</v>
      </c>
      <c r="M184" s="25" t="n">
        <v>170</v>
      </c>
      <c r="N184" s="27" t="str">
        <f aca="false">C184</f>
        <v>Манометр ФТ ДМ8008-Вуф номер 908238</v>
      </c>
    </row>
    <row r="185" customFormat="false" ht="15" hidden="false" customHeight="false" outlineLevel="0" collapsed="false">
      <c r="B185" s="25" t="n">
        <v>171</v>
      </c>
      <c r="C185" s="27" t="s">
        <v>7264</v>
      </c>
      <c r="M185" s="25" t="n">
        <v>171</v>
      </c>
      <c r="N185" s="27" t="str">
        <f aca="false">C185</f>
        <v>Манометр МП4-УУ2 номер 12А2358</v>
      </c>
    </row>
    <row r="186" customFormat="false" ht="15" hidden="false" customHeight="false" outlineLevel="0" collapsed="false">
      <c r="B186" s="25" t="n">
        <v>172</v>
      </c>
      <c r="C186" s="27" t="s">
        <v>7265</v>
      </c>
      <c r="M186" s="25" t="n">
        <v>172</v>
      </c>
      <c r="N186" s="27" t="str">
        <f aca="false">C186</f>
        <v>Манометр МПТИ-У2 номер 1516004</v>
      </c>
    </row>
    <row r="187" customFormat="false" ht="15" hidden="false" customHeight="false" outlineLevel="0" collapsed="false">
      <c r="B187" s="25" t="n">
        <v>173</v>
      </c>
      <c r="C187" s="27" t="s">
        <v>7266</v>
      </c>
      <c r="M187" s="25" t="n">
        <v>173</v>
      </c>
      <c r="N187" s="27" t="str">
        <f aca="false">C187</f>
        <v>Манометр ТМ серия 10 номер 12А1464</v>
      </c>
    </row>
    <row r="188" customFormat="false" ht="15" hidden="false" customHeight="false" outlineLevel="0" collapsed="false">
      <c r="B188" s="25" t="n">
        <v>174</v>
      </c>
      <c r="C188" s="27" t="s">
        <v>7267</v>
      </c>
      <c r="M188" s="25" t="n">
        <v>174</v>
      </c>
      <c r="N188" s="27" t="str">
        <f aca="false">C188</f>
        <v>Манометр ФТ МП4-Уф номер 002785</v>
      </c>
    </row>
    <row r="189" customFormat="false" ht="15" hidden="false" customHeight="false" outlineLevel="0" collapsed="false">
      <c r="B189" s="25" t="n">
        <v>175</v>
      </c>
      <c r="C189" s="27" t="s">
        <v>7268</v>
      </c>
      <c r="M189" s="25" t="n">
        <v>175</v>
      </c>
      <c r="N189" s="27" t="str">
        <f aca="false">C189</f>
        <v>Манометр ФТ МП4-Уф номер 004808</v>
      </c>
    </row>
    <row r="190" customFormat="false" ht="15" hidden="false" customHeight="false" outlineLevel="0" collapsed="false">
      <c r="B190" s="25" t="n">
        <v>176</v>
      </c>
      <c r="C190" s="27" t="s">
        <v>7269</v>
      </c>
      <c r="M190" s="25" t="n">
        <v>176</v>
      </c>
      <c r="N190" s="27" t="str">
        <f aca="false">C190</f>
        <v>Манометр М-4ВУКсУХЛ1 номер 12А12137</v>
      </c>
    </row>
    <row r="191" customFormat="false" ht="15" hidden="false" customHeight="false" outlineLevel="0" collapsed="false">
      <c r="B191" s="25" t="n">
        <v>177</v>
      </c>
      <c r="C191" s="27" t="s">
        <v>7270</v>
      </c>
      <c r="M191" s="25" t="n">
        <v>177</v>
      </c>
      <c r="N191" s="27" t="str">
        <f aca="false">C191</f>
        <v>Манометр М-4ВУКсУХЛ1 номер 12А12138</v>
      </c>
    </row>
    <row r="192" customFormat="false" ht="15" hidden="false" customHeight="false" outlineLevel="0" collapsed="false">
      <c r="B192" s="25" t="n">
        <v>178</v>
      </c>
      <c r="C192" s="27" t="s">
        <v>7271</v>
      </c>
      <c r="M192" s="25" t="n">
        <v>178</v>
      </c>
      <c r="N192" s="27" t="str">
        <f aca="false">C192</f>
        <v>Манометр М-4ВУКсУХЛ1 номер 12А12139</v>
      </c>
    </row>
    <row r="193" customFormat="false" ht="15" hidden="false" customHeight="false" outlineLevel="0" collapsed="false">
      <c r="B193" s="25" t="n">
        <v>179</v>
      </c>
      <c r="C193" s="27" t="s">
        <v>7272</v>
      </c>
      <c r="M193" s="25" t="n">
        <v>179</v>
      </c>
      <c r="N193" s="27" t="str">
        <f aca="false">C193</f>
        <v>Манометр М-4ВУКсУХЛ1 номер 12А12140</v>
      </c>
    </row>
    <row r="194" customFormat="false" ht="15" hidden="false" customHeight="false" outlineLevel="0" collapsed="false">
      <c r="B194" s="25" t="n">
        <v>180</v>
      </c>
      <c r="C194" s="27" t="s">
        <v>7273</v>
      </c>
      <c r="M194" s="25" t="n">
        <v>180</v>
      </c>
      <c r="N194" s="27" t="str">
        <f aca="false">C194</f>
        <v>Манометр М-4ВУКсУХЛ1 номер 12А12141</v>
      </c>
    </row>
    <row r="195" customFormat="false" ht="15" hidden="false" customHeight="false" outlineLevel="0" collapsed="false">
      <c r="B195" s="25" t="n">
        <v>181</v>
      </c>
      <c r="C195" s="27" t="s">
        <v>7274</v>
      </c>
      <c r="M195" s="25" t="n">
        <v>181</v>
      </c>
      <c r="N195" s="27" t="str">
        <f aca="false">C195</f>
        <v>Манометр М-4ВУКсУХЛ1 номер 12А12134</v>
      </c>
    </row>
    <row r="196" customFormat="false" ht="15" hidden="false" customHeight="false" outlineLevel="0" collapsed="false">
      <c r="B196" s="25" t="n">
        <v>182</v>
      </c>
      <c r="C196" s="27" t="s">
        <v>7275</v>
      </c>
      <c r="M196" s="25" t="n">
        <v>182</v>
      </c>
      <c r="N196" s="27" t="str">
        <f aca="false">C196</f>
        <v>Манометр М-4ВУКсУХЛ1 номер 12А12135</v>
      </c>
    </row>
    <row r="197" customFormat="false" ht="15" hidden="false" customHeight="false" outlineLevel="0" collapsed="false">
      <c r="B197" s="25" t="n">
        <v>183</v>
      </c>
      <c r="C197" s="27" t="s">
        <v>7276</v>
      </c>
      <c r="M197" s="25" t="n">
        <v>183</v>
      </c>
      <c r="N197" s="27" t="str">
        <f aca="false">C197</f>
        <v>Манометр М-4ВУКсУХЛ1 номер 12А12136</v>
      </c>
    </row>
    <row r="198" customFormat="false" ht="15" hidden="false" customHeight="false" outlineLevel="0" collapsed="false">
      <c r="B198" s="25" t="n">
        <v>184</v>
      </c>
      <c r="C198" s="27" t="s">
        <v>7277</v>
      </c>
      <c r="M198" s="25" t="n">
        <v>184</v>
      </c>
      <c r="N198" s="27" t="str">
        <f aca="false">C198</f>
        <v>Манометр ФТ МТИф УХЛ1 номер 925220</v>
      </c>
    </row>
    <row r="199" customFormat="false" ht="15" hidden="false" customHeight="false" outlineLevel="0" collapsed="false">
      <c r="B199" s="25" t="n">
        <v>185</v>
      </c>
      <c r="C199" s="27" t="s">
        <v>7278</v>
      </c>
      <c r="M199" s="25" t="n">
        <v>185</v>
      </c>
      <c r="N199" s="27" t="str">
        <f aca="false">C199</f>
        <v>Манометр ДМ2002фCr1Exd номер 022229</v>
      </c>
    </row>
    <row r="200" customFormat="false" ht="15" hidden="false" customHeight="false" outlineLevel="0" collapsed="false">
      <c r="B200" s="25" t="n">
        <v>186</v>
      </c>
      <c r="C200" s="27" t="s">
        <v>7279</v>
      </c>
      <c r="M200" s="25" t="n">
        <v>186</v>
      </c>
      <c r="N200" s="27" t="str">
        <f aca="false">C200</f>
        <v>Манометр ДМ2002фCr1Exd номер 020248</v>
      </c>
    </row>
    <row r="201" customFormat="false" ht="15" hidden="false" customHeight="false" outlineLevel="0" collapsed="false">
      <c r="B201" s="25" t="n">
        <v>187</v>
      </c>
      <c r="C201" s="27" t="s">
        <v>7280</v>
      </c>
      <c r="M201" s="25" t="n">
        <v>187</v>
      </c>
      <c r="N201" s="27" t="str">
        <f aca="false">C201</f>
        <v>Манометр ДМ2002фCr1Exd номер 022232</v>
      </c>
    </row>
    <row r="202" customFormat="false" ht="15" hidden="false" customHeight="false" outlineLevel="0" collapsed="false">
      <c r="B202" s="25" t="n">
        <v>188</v>
      </c>
      <c r="C202" s="27" t="s">
        <v>7281</v>
      </c>
      <c r="M202" s="25" t="n">
        <v>188</v>
      </c>
      <c r="N202" s="27" t="str">
        <f aca="false">C202</f>
        <v>Манометр ДМ2002фCr1Exd номер 022236</v>
      </c>
    </row>
    <row r="203" customFormat="false" ht="15" hidden="false" customHeight="false" outlineLevel="0" collapsed="false">
      <c r="B203" s="25" t="n">
        <v>189</v>
      </c>
      <c r="C203" s="27" t="s">
        <v>7282</v>
      </c>
      <c r="M203" s="25" t="n">
        <v>189</v>
      </c>
      <c r="N203" s="27" t="str">
        <f aca="false">C203</f>
        <v>Манометр ДМ2002фCr1Exd номер 022230</v>
      </c>
    </row>
    <row r="204" customFormat="false" ht="15" hidden="false" customHeight="false" outlineLevel="0" collapsed="false">
      <c r="B204" s="25" t="n">
        <v>190</v>
      </c>
      <c r="C204" s="27" t="s">
        <v>7283</v>
      </c>
      <c r="M204" s="25" t="n">
        <v>190</v>
      </c>
      <c r="N204" s="27" t="str">
        <f aca="false">C204</f>
        <v>Манометр ДМ2002фCr1Exd номер 022228</v>
      </c>
    </row>
    <row r="205" customFormat="false" ht="15" hidden="false" customHeight="false" outlineLevel="0" collapsed="false">
      <c r="B205" s="25" t="n">
        <v>191</v>
      </c>
      <c r="C205" s="27" t="s">
        <v>7284</v>
      </c>
      <c r="M205" s="25" t="n">
        <v>191</v>
      </c>
      <c r="N205" s="27" t="str">
        <f aca="false">C205</f>
        <v>Манометр ДМ2005ф номер 12А2421</v>
      </c>
    </row>
    <row r="206" customFormat="false" ht="15" hidden="false" customHeight="false" outlineLevel="0" collapsed="false">
      <c r="B206" s="25" t="n">
        <v>192</v>
      </c>
      <c r="C206" s="27" t="s">
        <v>7285</v>
      </c>
      <c r="M206" s="25" t="n">
        <v>192</v>
      </c>
      <c r="N206" s="27" t="str">
        <f aca="false">C206</f>
        <v>Манометр ФТ ДМ2005ф номер 024945</v>
      </c>
    </row>
    <row r="207" customFormat="false" ht="15" hidden="false" customHeight="false" outlineLevel="0" collapsed="false">
      <c r="B207" s="25" t="n">
        <v>193</v>
      </c>
      <c r="C207" s="27" t="s">
        <v>7286</v>
      </c>
      <c r="M207" s="25" t="n">
        <v>193</v>
      </c>
      <c r="N207" s="27" t="str">
        <f aca="false">C207</f>
        <v>Манометр ФТ ДМ2005ф номер 024877</v>
      </c>
    </row>
    <row r="208" customFormat="false" ht="15" hidden="false" customHeight="false" outlineLevel="0" collapsed="false">
      <c r="B208" s="25" t="n">
        <v>194</v>
      </c>
      <c r="C208" s="27" t="s">
        <v>7287</v>
      </c>
      <c r="M208" s="25" t="n">
        <v>194</v>
      </c>
      <c r="N208" s="27" t="str">
        <f aca="false">C208</f>
        <v>Манометр ФТ ДМ2005ф номер 025594</v>
      </c>
    </row>
    <row r="209" customFormat="false" ht="15" hidden="false" customHeight="false" outlineLevel="0" collapsed="false">
      <c r="B209" s="25" t="n">
        <v>195</v>
      </c>
      <c r="C209" s="27" t="s">
        <v>7288</v>
      </c>
      <c r="M209" s="25" t="n">
        <v>195</v>
      </c>
      <c r="N209" s="27" t="str">
        <f aca="false">C209</f>
        <v>Манометр ФТ ДМ2005ф номер 024950</v>
      </c>
    </row>
    <row r="210" customFormat="false" ht="15" hidden="false" customHeight="false" outlineLevel="0" collapsed="false">
      <c r="B210" s="25" t="n">
        <v>196</v>
      </c>
      <c r="C210" s="27" t="s">
        <v>7289</v>
      </c>
      <c r="M210" s="25" t="n">
        <v>196</v>
      </c>
      <c r="N210" s="27" t="str">
        <f aca="false">C210</f>
        <v>Манометр ФТ ДМ2010ф номер 902538</v>
      </c>
    </row>
    <row r="211" customFormat="false" ht="15" hidden="false" customHeight="false" outlineLevel="0" collapsed="false">
      <c r="B211" s="25" t="n">
        <v>197</v>
      </c>
      <c r="C211" s="27" t="s">
        <v>7290</v>
      </c>
      <c r="M211" s="25" t="n">
        <v>197</v>
      </c>
      <c r="N211" s="27" t="str">
        <f aca="false">C211</f>
        <v>Манометр ФТ ДМ2010ф номер 902470</v>
      </c>
    </row>
    <row r="212" customFormat="false" ht="15" hidden="false" customHeight="false" outlineLevel="0" collapsed="false">
      <c r="B212" s="25" t="n">
        <v>198</v>
      </c>
      <c r="C212" s="27" t="s">
        <v>7291</v>
      </c>
      <c r="M212" s="25" t="n">
        <v>198</v>
      </c>
      <c r="N212" s="27" t="str">
        <f aca="false">C212</f>
        <v>Манометр ФТ ДМ2010ф номер 902482</v>
      </c>
    </row>
    <row r="213" customFormat="false" ht="15" hidden="false" customHeight="false" outlineLevel="0" collapsed="false">
      <c r="B213" s="25" t="n">
        <v>199</v>
      </c>
      <c r="C213" s="27" t="s">
        <v>7292</v>
      </c>
      <c r="M213" s="25" t="n">
        <v>199</v>
      </c>
      <c r="N213" s="27" t="str">
        <f aca="false">C213</f>
        <v>Манометр ФТ ДМ2010ф номер 902512</v>
      </c>
    </row>
    <row r="214" customFormat="false" ht="15" hidden="false" customHeight="false" outlineLevel="0" collapsed="false">
      <c r="B214" s="25" t="n">
        <v>200</v>
      </c>
      <c r="C214" s="27" t="s">
        <v>7293</v>
      </c>
      <c r="M214" s="25" t="n">
        <v>200</v>
      </c>
      <c r="N214" s="27" t="str">
        <f aca="false">C214</f>
        <v>Манометр ФТ ДМ2010ф номер 902543</v>
      </c>
    </row>
    <row r="215" customFormat="false" ht="15" hidden="false" customHeight="false" outlineLevel="0" collapsed="false">
      <c r="B215" s="25" t="n">
        <v>201</v>
      </c>
      <c r="C215" s="27" t="s">
        <v>7294</v>
      </c>
      <c r="M215" s="25" t="n">
        <v>201</v>
      </c>
      <c r="N215" s="27" t="str">
        <f aca="false">C215</f>
        <v>Манометр ФТ ДМ2010ф номер 902472</v>
      </c>
    </row>
    <row r="216" customFormat="false" ht="15" hidden="false" customHeight="false" outlineLevel="0" collapsed="false">
      <c r="B216" s="25" t="n">
        <v>202</v>
      </c>
      <c r="C216" s="27" t="s">
        <v>7295</v>
      </c>
      <c r="M216" s="25" t="n">
        <v>202</v>
      </c>
      <c r="N216" s="27" t="str">
        <f aca="false">C216</f>
        <v>Манометр ФТ ДМ2010ф номер 902481</v>
      </c>
    </row>
    <row r="217" customFormat="false" ht="15" hidden="false" customHeight="false" outlineLevel="0" collapsed="false">
      <c r="B217" s="25" t="n">
        <v>203</v>
      </c>
      <c r="C217" s="27" t="s">
        <v>7296</v>
      </c>
      <c r="M217" s="25" t="n">
        <v>203</v>
      </c>
      <c r="N217" s="27" t="str">
        <f aca="false">C217</f>
        <v>Манометр ФТ ДМ2010ф номер 902535</v>
      </c>
    </row>
    <row r="218" customFormat="false" ht="15" hidden="false" customHeight="false" outlineLevel="0" collapsed="false">
      <c r="B218" s="25" t="n">
        <v>204</v>
      </c>
      <c r="C218" s="27" t="s">
        <v>7297</v>
      </c>
      <c r="M218" s="25" t="n">
        <v>204</v>
      </c>
      <c r="N218" s="27" t="str">
        <f aca="false">C218</f>
        <v>Манометр ФТ ДМ2010ф номер 902490</v>
      </c>
    </row>
    <row r="219" customFormat="false" ht="15" hidden="false" customHeight="false" outlineLevel="0" collapsed="false">
      <c r="B219" s="25" t="n">
        <v>205</v>
      </c>
      <c r="C219" s="27" t="s">
        <v>7298</v>
      </c>
      <c r="M219" s="25" t="n">
        <v>205</v>
      </c>
      <c r="N219" s="27" t="str">
        <f aca="false">C219</f>
        <v>Манометр ФТ ДМ2010ф номер 902499</v>
      </c>
    </row>
    <row r="220" customFormat="false" ht="15" hidden="false" customHeight="false" outlineLevel="0" collapsed="false">
      <c r="B220" s="25" t="n">
        <v>206</v>
      </c>
      <c r="C220" s="27" t="s">
        <v>7299</v>
      </c>
      <c r="M220" s="25" t="n">
        <v>206</v>
      </c>
      <c r="N220" s="27" t="str">
        <f aca="false">C220</f>
        <v>Манометр ФТ ДМ2010ф номер 902547</v>
      </c>
    </row>
    <row r="221" customFormat="false" ht="15" hidden="false" customHeight="false" outlineLevel="0" collapsed="false">
      <c r="B221" s="25" t="n">
        <v>207</v>
      </c>
      <c r="C221" s="27" t="s">
        <v>7300</v>
      </c>
      <c r="M221" s="25" t="n">
        <v>207</v>
      </c>
      <c r="N221" s="27" t="str">
        <f aca="false">C221</f>
        <v>Манометр ФТ ДМ2010ф номер 902494</v>
      </c>
    </row>
    <row r="222" customFormat="false" ht="15" hidden="false" customHeight="false" outlineLevel="0" collapsed="false">
      <c r="B222" s="25" t="n">
        <v>208</v>
      </c>
      <c r="C222" s="27" t="s">
        <v>7301</v>
      </c>
      <c r="M222" s="25" t="n">
        <v>208</v>
      </c>
      <c r="N222" s="27" t="str">
        <f aca="false">C222</f>
        <v>Манометр ФТ ДМ2010ф номер 902517</v>
      </c>
    </row>
    <row r="223" customFormat="false" ht="15" hidden="false" customHeight="false" outlineLevel="0" collapsed="false">
      <c r="B223" s="25" t="n">
        <v>209</v>
      </c>
      <c r="C223" s="27" t="s">
        <v>7302</v>
      </c>
      <c r="M223" s="25" t="n">
        <v>209</v>
      </c>
      <c r="N223" s="27" t="str">
        <f aca="false">C223</f>
        <v>Манометр ФТ ДМ2010ф номер 902540</v>
      </c>
    </row>
    <row r="224" customFormat="false" ht="15" hidden="false" customHeight="false" outlineLevel="0" collapsed="false">
      <c r="B224" s="25" t="n">
        <v>210</v>
      </c>
      <c r="C224" s="27" t="s">
        <v>7303</v>
      </c>
      <c r="M224" s="25" t="n">
        <v>210</v>
      </c>
      <c r="N224" s="27" t="str">
        <f aca="false">C224</f>
        <v>Манометр ФТ ДМ2010ф номер 902489</v>
      </c>
    </row>
    <row r="225" customFormat="false" ht="15" hidden="false" customHeight="false" outlineLevel="0" collapsed="false">
      <c r="B225" s="25" t="n">
        <v>211</v>
      </c>
      <c r="C225" s="27" t="s">
        <v>7304</v>
      </c>
      <c r="M225" s="25" t="n">
        <v>211</v>
      </c>
      <c r="N225" s="27" t="str">
        <f aca="false">C225</f>
        <v>Манометр ФТ ДМ2010ф номер 902486</v>
      </c>
    </row>
    <row r="226" customFormat="false" ht="15" hidden="false" customHeight="false" outlineLevel="0" collapsed="false">
      <c r="B226" s="25" t="n">
        <v>212</v>
      </c>
      <c r="C226" s="27" t="s">
        <v>7305</v>
      </c>
      <c r="M226" s="25" t="n">
        <v>212</v>
      </c>
      <c r="N226" s="27" t="str">
        <f aca="false">C226</f>
        <v>Манометр ФТ ДМ2010ф номер 902464</v>
      </c>
    </row>
    <row r="227" customFormat="false" ht="15" hidden="false" customHeight="false" outlineLevel="0" collapsed="false">
      <c r="B227" s="25" t="n">
        <v>213</v>
      </c>
      <c r="C227" s="27" t="s">
        <v>7306</v>
      </c>
      <c r="M227" s="25" t="n">
        <v>213</v>
      </c>
      <c r="N227" s="27" t="str">
        <f aca="false">C227</f>
        <v>Манометр ДМ2005CrIExKcУЗ номер 121044</v>
      </c>
    </row>
    <row r="228" customFormat="false" ht="15" hidden="false" customHeight="false" outlineLevel="0" collapsed="false">
      <c r="B228" s="25" t="n">
        <v>214</v>
      </c>
      <c r="C228" s="27" t="s">
        <v>7307</v>
      </c>
      <c r="M228" s="25" t="n">
        <v>214</v>
      </c>
      <c r="N228" s="27" t="str">
        <f aca="false">C228</f>
        <v>Манометр ТМ серия 10 номер 12А2045</v>
      </c>
    </row>
    <row r="229" customFormat="false" ht="15" hidden="false" customHeight="false" outlineLevel="0" collapsed="false">
      <c r="B229" s="25" t="n">
        <v>215</v>
      </c>
      <c r="C229" s="27" t="s">
        <v>7308</v>
      </c>
      <c r="M229" s="25" t="n">
        <v>215</v>
      </c>
      <c r="N229" s="27" t="str">
        <f aca="false">C229</f>
        <v>Манометр ТМ серия 10 номер 12А2365</v>
      </c>
    </row>
    <row r="230" customFormat="false" ht="15" hidden="false" customHeight="false" outlineLevel="0" collapsed="false">
      <c r="B230" s="25" t="n">
        <v>216</v>
      </c>
      <c r="C230" s="27" t="s">
        <v>7309</v>
      </c>
      <c r="M230" s="25" t="n">
        <v>216</v>
      </c>
      <c r="N230" s="27" t="str">
        <f aca="false">C230</f>
        <v>Манометр ТМ серия 10 номер 12А2367</v>
      </c>
    </row>
    <row r="231" customFormat="false" ht="15" hidden="false" customHeight="false" outlineLevel="0" collapsed="false">
      <c r="B231" s="25" t="n">
        <v>217</v>
      </c>
      <c r="C231" s="27" t="s">
        <v>7310</v>
      </c>
      <c r="M231" s="25" t="n">
        <v>217</v>
      </c>
      <c r="N231" s="27" t="str">
        <f aca="false">C231</f>
        <v>Манометр ТМ серия 10 номер 12А2375</v>
      </c>
    </row>
    <row r="232" customFormat="false" ht="15" hidden="false" customHeight="false" outlineLevel="0" collapsed="false">
      <c r="B232" s="25" t="n">
        <v>218</v>
      </c>
      <c r="C232" s="27" t="s">
        <v>7311</v>
      </c>
      <c r="M232" s="25" t="n">
        <v>218</v>
      </c>
      <c r="N232" s="27" t="str">
        <f aca="false">C232</f>
        <v>Манометр ФТ ДМ8008-Вуф исп.2 номер 2095546</v>
      </c>
    </row>
    <row r="233" customFormat="false" ht="15" hidden="false" customHeight="false" outlineLevel="0" collapsed="false">
      <c r="B233" s="25" t="n">
        <v>219</v>
      </c>
      <c r="C233" s="27" t="s">
        <v>7312</v>
      </c>
      <c r="M233" s="25" t="n">
        <v>219</v>
      </c>
      <c r="N233" s="27" t="str">
        <f aca="false">C233</f>
        <v>Манометр ФТ ДМ8008-Вуф исп.2 номер 924819</v>
      </c>
    </row>
    <row r="234" customFormat="false" ht="15" hidden="false" customHeight="false" outlineLevel="0" collapsed="false">
      <c r="B234" s="25" t="n">
        <v>220</v>
      </c>
      <c r="C234" s="27" t="s">
        <v>7313</v>
      </c>
      <c r="M234" s="25" t="n">
        <v>220</v>
      </c>
      <c r="N234" s="27" t="str">
        <f aca="false">C234</f>
        <v>Манометр ФТ ДМ8008-Вуф исп.2 номер 078464</v>
      </c>
    </row>
    <row r="235" customFormat="false" ht="15" hidden="false" customHeight="false" outlineLevel="0" collapsed="false">
      <c r="B235" s="25" t="n">
        <v>221</v>
      </c>
      <c r="C235" s="27" t="s">
        <v>7314</v>
      </c>
      <c r="M235" s="25" t="n">
        <v>221</v>
      </c>
      <c r="N235" s="27" t="str">
        <f aca="false">C235</f>
        <v>Манометр ФТ ДМ8008-Вуф исп.2 номер 924737</v>
      </c>
    </row>
    <row r="236" customFormat="false" ht="15" hidden="false" customHeight="false" outlineLevel="0" collapsed="false">
      <c r="B236" s="25" t="n">
        <v>222</v>
      </c>
      <c r="C236" s="27" t="s">
        <v>7315</v>
      </c>
      <c r="M236" s="25" t="n">
        <v>222</v>
      </c>
      <c r="N236" s="27" t="str">
        <f aca="false">C236</f>
        <v>Манометр ФТ ДМ8008-Вуф исп.2 номер 1008375</v>
      </c>
    </row>
    <row r="237" customFormat="false" ht="15" hidden="false" customHeight="false" outlineLevel="0" collapsed="false">
      <c r="B237" s="25" t="n">
        <v>223</v>
      </c>
      <c r="C237" s="27" t="s">
        <v>7316</v>
      </c>
      <c r="M237" s="25" t="n">
        <v>223</v>
      </c>
      <c r="N237" s="27" t="str">
        <f aca="false">C237</f>
        <v>Манометр ФТ ДМ8008-Вуф исп.2 номер 1008919</v>
      </c>
    </row>
    <row r="238" customFormat="false" ht="15" hidden="false" customHeight="false" outlineLevel="0" collapsed="false">
      <c r="B238" s="25" t="n">
        <v>224</v>
      </c>
      <c r="C238" s="27" t="s">
        <v>7317</v>
      </c>
      <c r="M238" s="25" t="n">
        <v>224</v>
      </c>
      <c r="N238" s="27" t="str">
        <f aca="false">C238</f>
        <v>Манометр ФТ ДМ8008-Вуф исп.2 номер 2095519</v>
      </c>
    </row>
    <row r="239" customFormat="false" ht="15" hidden="false" customHeight="false" outlineLevel="0" collapsed="false">
      <c r="B239" s="25" t="n">
        <v>225</v>
      </c>
      <c r="C239" s="27" t="s">
        <v>7318</v>
      </c>
      <c r="M239" s="25" t="n">
        <v>225</v>
      </c>
      <c r="N239" s="27" t="str">
        <f aca="false">C239</f>
        <v>Манометр ФТ ДМ8008-Вуф исп.2 номер 2095552</v>
      </c>
    </row>
    <row r="240" customFormat="false" ht="15" hidden="false" customHeight="false" outlineLevel="0" collapsed="false">
      <c r="B240" s="25" t="n">
        <v>226</v>
      </c>
      <c r="C240" s="27" t="s">
        <v>7319</v>
      </c>
      <c r="M240" s="25" t="n">
        <v>226</v>
      </c>
      <c r="N240" s="27" t="str">
        <f aca="false">C240</f>
        <v>Манометр ФТ ДМ8008-Вуф исп.2 номер 2095507</v>
      </c>
    </row>
    <row r="241" customFormat="false" ht="15" hidden="false" customHeight="false" outlineLevel="0" collapsed="false">
      <c r="B241" s="25" t="n">
        <v>227</v>
      </c>
      <c r="C241" s="27" t="s">
        <v>7320</v>
      </c>
      <c r="M241" s="25" t="n">
        <v>227</v>
      </c>
      <c r="N241" s="27" t="str">
        <f aca="false">C241</f>
        <v>Манометр ТМ серия 20 номер 12А2851</v>
      </c>
    </row>
    <row r="242" customFormat="false" ht="15" hidden="false" customHeight="false" outlineLevel="0" collapsed="false">
      <c r="B242" s="25" t="n">
        <v>228</v>
      </c>
      <c r="C242" s="27" t="s">
        <v>7321</v>
      </c>
      <c r="M242" s="25" t="n">
        <v>228</v>
      </c>
      <c r="N242" s="27" t="str">
        <f aca="false">C242</f>
        <v>Манометр ФТ МП4-Уф номер 2059612</v>
      </c>
    </row>
    <row r="243" customFormat="false" ht="15" hidden="false" customHeight="false" outlineLevel="0" collapsed="false">
      <c r="B243" s="25" t="n">
        <v>229</v>
      </c>
      <c r="C243" s="27" t="s">
        <v>7322</v>
      </c>
      <c r="M243" s="25" t="n">
        <v>229</v>
      </c>
      <c r="N243" s="27" t="str">
        <f aca="false">C243</f>
        <v>Манометр ФТ МТИф УХЛ1 номер 925198</v>
      </c>
    </row>
    <row r="244" customFormat="false" ht="15" hidden="false" customHeight="false" outlineLevel="0" collapsed="false">
      <c r="B244" s="25" t="n">
        <v>230</v>
      </c>
      <c r="C244" s="27" t="s">
        <v>7323</v>
      </c>
      <c r="M244" s="25" t="n">
        <v>230</v>
      </c>
      <c r="N244" s="27" t="str">
        <f aca="false">C244</f>
        <v>Манометр ФТ МТИф УХЛ1 номер 2062120</v>
      </c>
    </row>
    <row r="245" customFormat="false" ht="15" hidden="false" customHeight="false" outlineLevel="0" collapsed="false">
      <c r="B245" s="25" t="n">
        <v>231</v>
      </c>
      <c r="C245" s="27" t="s">
        <v>7324</v>
      </c>
      <c r="M245" s="25" t="n">
        <v>231</v>
      </c>
      <c r="N245" s="27" t="str">
        <f aca="false">C245</f>
        <v>Манометр ФТ МТИф УХЛ1 номер 1003680</v>
      </c>
    </row>
    <row r="246" customFormat="false" ht="15" hidden="false" customHeight="false" outlineLevel="0" collapsed="false">
      <c r="B246" s="25" t="n">
        <v>232</v>
      </c>
      <c r="C246" s="27" t="s">
        <v>7325</v>
      </c>
      <c r="M246" s="25" t="n">
        <v>232</v>
      </c>
      <c r="N246" s="27" t="str">
        <f aca="false">C246</f>
        <v>Манометр МП4-УУ2 номер 12А2241</v>
      </c>
    </row>
    <row r="247" customFormat="false" ht="15" hidden="false" customHeight="false" outlineLevel="0" collapsed="false">
      <c r="B247" s="25" t="n">
        <v>233</v>
      </c>
      <c r="C247" s="27" t="s">
        <v>7326</v>
      </c>
      <c r="M247" s="25" t="n">
        <v>233</v>
      </c>
      <c r="N247" s="27" t="str">
        <f aca="false">C247</f>
        <v>Манометр МП4-УУ2 номер 12А2240</v>
      </c>
    </row>
    <row r="248" customFormat="false" ht="15" hidden="false" customHeight="false" outlineLevel="0" collapsed="false">
      <c r="B248" s="25" t="n">
        <v>234</v>
      </c>
      <c r="C248" s="27" t="s">
        <v>7327</v>
      </c>
      <c r="M248" s="25" t="n">
        <v>234</v>
      </c>
      <c r="N248" s="27" t="str">
        <f aca="false">C248</f>
        <v>Манометр МП4-УУ2 номер 12А2354</v>
      </c>
    </row>
    <row r="249" customFormat="false" ht="15" hidden="false" customHeight="false" outlineLevel="0" collapsed="false">
      <c r="B249" s="25" t="n">
        <v>235</v>
      </c>
      <c r="C249" s="27" t="s">
        <v>7328</v>
      </c>
      <c r="M249" s="25" t="n">
        <v>235</v>
      </c>
      <c r="N249" s="27" t="str">
        <f aca="false">C249</f>
        <v>Манометр МП4-УУ2 номер 12А10860</v>
      </c>
    </row>
    <row r="250" customFormat="false" ht="15" hidden="false" customHeight="false" outlineLevel="0" collapsed="false">
      <c r="B250" s="25" t="n">
        <v>236</v>
      </c>
      <c r="C250" s="27" t="s">
        <v>7329</v>
      </c>
      <c r="M250" s="25" t="n">
        <v>236</v>
      </c>
      <c r="N250" s="27" t="str">
        <f aca="false">C250</f>
        <v>Манометр МПТИ-У2 номер 1514819</v>
      </c>
    </row>
    <row r="251" customFormat="false" ht="15" hidden="false" customHeight="false" outlineLevel="0" collapsed="false">
      <c r="B251" s="25" t="n">
        <v>237</v>
      </c>
      <c r="C251" s="27" t="s">
        <v>7330</v>
      </c>
      <c r="M251" s="25" t="n">
        <v>237</v>
      </c>
      <c r="N251" s="27" t="str">
        <f aca="false">C251</f>
        <v>Манометр МПТИ-У2 номер 167350</v>
      </c>
    </row>
    <row r="252" customFormat="false" ht="15" hidden="false" customHeight="false" outlineLevel="0" collapsed="false">
      <c r="B252" s="25" t="n">
        <v>238</v>
      </c>
      <c r="C252" s="27" t="s">
        <v>7331</v>
      </c>
      <c r="M252" s="25" t="n">
        <v>238</v>
      </c>
      <c r="N252" s="27" t="str">
        <f aca="false">C252</f>
        <v>Манометр МПТИ-У2 номер 1514998</v>
      </c>
    </row>
    <row r="253" customFormat="false" ht="15" hidden="false" customHeight="false" outlineLevel="0" collapsed="false">
      <c r="B253" s="25" t="n">
        <v>239</v>
      </c>
      <c r="C253" s="27" t="s">
        <v>7332</v>
      </c>
      <c r="M253" s="25" t="n">
        <v>239</v>
      </c>
      <c r="N253" s="27" t="str">
        <f aca="false">C253</f>
        <v>Манометр МПТИ-У2 номер 1410777</v>
      </c>
    </row>
    <row r="254" customFormat="false" ht="15" hidden="false" customHeight="false" outlineLevel="0" collapsed="false">
      <c r="B254" s="25" t="n">
        <v>240</v>
      </c>
      <c r="C254" s="27" t="s">
        <v>7333</v>
      </c>
      <c r="M254" s="25" t="n">
        <v>240</v>
      </c>
      <c r="N254" s="27" t="str">
        <f aca="false">C254</f>
        <v>Манометр МП3-УУХЛ1 номер 12А2972</v>
      </c>
    </row>
    <row r="255" customFormat="false" ht="15" hidden="false" customHeight="false" outlineLevel="0" collapsed="false">
      <c r="B255" s="25" t="n">
        <v>241</v>
      </c>
      <c r="C255" s="27" t="s">
        <v>7334</v>
      </c>
      <c r="M255" s="25" t="n">
        <v>241</v>
      </c>
      <c r="N255" s="27" t="str">
        <f aca="false">C255</f>
        <v>Манометр МП4-Ум номер 12А9808</v>
      </c>
    </row>
    <row r="256" customFormat="false" ht="15" hidden="false" customHeight="false" outlineLevel="0" collapsed="false">
      <c r="B256" s="25" t="n">
        <v>242</v>
      </c>
      <c r="C256" s="27" t="s">
        <v>7335</v>
      </c>
      <c r="M256" s="25" t="n">
        <v>242</v>
      </c>
      <c r="N256" s="27" t="str">
        <f aca="false">C256</f>
        <v>Манометр МП4А-Кс номер 2015867</v>
      </c>
    </row>
    <row r="257" customFormat="false" ht="15" hidden="false" customHeight="false" outlineLevel="0" collapsed="false">
      <c r="B257" s="25" t="n">
        <v>243</v>
      </c>
      <c r="C257" s="27" t="s">
        <v>7336</v>
      </c>
      <c r="M257" s="25" t="n">
        <v>243</v>
      </c>
      <c r="N257" s="27" t="str">
        <f aca="false">C257</f>
        <v>Манометр МП4А-Кс номер 2015862</v>
      </c>
    </row>
    <row r="258" customFormat="false" ht="15" hidden="false" customHeight="false" outlineLevel="0" collapsed="false">
      <c r="B258" s="25" t="n">
        <v>244</v>
      </c>
      <c r="C258" s="27" t="s">
        <v>7337</v>
      </c>
      <c r="M258" s="25" t="n">
        <v>244</v>
      </c>
      <c r="N258" s="27" t="str">
        <f aca="false">C258</f>
        <v>Манометр ФТ МП4-Уф номер 004370</v>
      </c>
    </row>
    <row r="259" customFormat="false" ht="15" hidden="false" customHeight="false" outlineLevel="0" collapsed="false">
      <c r="B259" s="25" t="n">
        <v>245</v>
      </c>
      <c r="C259" s="27" t="s">
        <v>7338</v>
      </c>
      <c r="M259" s="25" t="n">
        <v>245</v>
      </c>
      <c r="N259" s="27" t="str">
        <f aca="false">C259</f>
        <v>Манометр ФТ МП4-Уф номер 004401</v>
      </c>
    </row>
    <row r="260" customFormat="false" ht="15" hidden="false" customHeight="false" outlineLevel="0" collapsed="false">
      <c r="B260" s="25" t="n">
        <v>246</v>
      </c>
      <c r="C260" s="27" t="s">
        <v>7339</v>
      </c>
      <c r="M260" s="25" t="n">
        <v>246</v>
      </c>
      <c r="N260" s="27" t="str">
        <f aca="false">C260</f>
        <v>Манометр ТМ серия 10 номер 3017414</v>
      </c>
    </row>
    <row r="261" customFormat="false" ht="15" hidden="false" customHeight="false" outlineLevel="0" collapsed="false">
      <c r="B261" s="25" t="n">
        <v>247</v>
      </c>
      <c r="C261" s="27" t="s">
        <v>7340</v>
      </c>
      <c r="M261" s="25" t="n">
        <v>247</v>
      </c>
      <c r="N261" s="27" t="str">
        <f aca="false">C261</f>
        <v>Манометр ТМ серия 10 номер 3025353</v>
      </c>
    </row>
    <row r="262" customFormat="false" ht="15" hidden="false" customHeight="false" outlineLevel="0" collapsed="false">
      <c r="B262" s="25" t="n">
        <v>248</v>
      </c>
      <c r="C262" s="27" t="s">
        <v>7341</v>
      </c>
      <c r="M262" s="25" t="n">
        <v>248</v>
      </c>
      <c r="N262" s="27" t="str">
        <f aca="false">C262</f>
        <v>Манометр ТМ серия 20 номер 10518</v>
      </c>
    </row>
    <row r="263" customFormat="false" ht="15" hidden="false" customHeight="false" outlineLevel="0" collapsed="false">
      <c r="B263" s="25" t="n">
        <v>249</v>
      </c>
      <c r="C263" s="27" t="s">
        <v>7342</v>
      </c>
      <c r="M263" s="25" t="n">
        <v>249</v>
      </c>
      <c r="N263" s="27" t="str">
        <f aca="false">C263</f>
        <v>Манометр М-4ВУКсУХЛ1 номер 212005858</v>
      </c>
    </row>
    <row r="264" customFormat="false" ht="15" hidden="false" customHeight="false" outlineLevel="0" collapsed="false">
      <c r="B264" s="25" t="n">
        <v>250</v>
      </c>
      <c r="C264" s="27" t="s">
        <v>7343</v>
      </c>
      <c r="M264" s="25" t="n">
        <v>250</v>
      </c>
      <c r="N264" s="27" t="str">
        <f aca="false">C264</f>
        <v>Манометр М-4ВУКсУХЛ1 номер 212006484</v>
      </c>
    </row>
    <row r="265" customFormat="false" ht="15" hidden="false" customHeight="false" outlineLevel="0" collapsed="false">
      <c r="B265" s="25" t="n">
        <v>251</v>
      </c>
      <c r="C265" s="27" t="s">
        <v>7344</v>
      </c>
      <c r="M265" s="25" t="n">
        <v>251</v>
      </c>
      <c r="N265" s="27" t="str">
        <f aca="false">C265</f>
        <v>Манометр ФТ МП4-Уф БС УХЛ1 номер В0124869</v>
      </c>
    </row>
    <row r="266" customFormat="false" ht="15" hidden="false" customHeight="false" outlineLevel="0" collapsed="false">
      <c r="B266" s="25" t="n">
        <v>252</v>
      </c>
      <c r="C266" s="27" t="s">
        <v>7345</v>
      </c>
      <c r="M266" s="25" t="n">
        <v>252</v>
      </c>
      <c r="N266" s="27" t="str">
        <f aca="false">C266</f>
        <v>Манометр ФТ МП4-Уф БС УХЛ1 номер 9001864</v>
      </c>
    </row>
    <row r="267" customFormat="false" ht="15" hidden="false" customHeight="false" outlineLevel="0" collapsed="false">
      <c r="B267" s="25" t="n">
        <v>253</v>
      </c>
      <c r="C267" s="27" t="s">
        <v>7346</v>
      </c>
      <c r="M267" s="25" t="n">
        <v>253</v>
      </c>
      <c r="N267" s="27" t="str">
        <f aca="false">C267</f>
        <v>Манометр ФТ МП4-Уф БС УХЛ1 номер В0124868</v>
      </c>
    </row>
    <row r="268" customFormat="false" ht="15" hidden="false" customHeight="false" outlineLevel="0" collapsed="false">
      <c r="B268" s="25" t="n">
        <v>254</v>
      </c>
      <c r="C268" s="27" t="s">
        <v>7347</v>
      </c>
      <c r="M268" s="25" t="n">
        <v>254</v>
      </c>
      <c r="N268" s="27" t="str">
        <f aca="false">C268</f>
        <v>Манометр ФТ МП4-Уф БС УХЛ1 номер 0020134</v>
      </c>
    </row>
    <row r="269" customFormat="false" ht="15" hidden="false" customHeight="false" outlineLevel="0" collapsed="false">
      <c r="B269" s="25" t="n">
        <v>255</v>
      </c>
      <c r="C269" s="27" t="s">
        <v>7348</v>
      </c>
      <c r="M269" s="25" t="n">
        <v>255</v>
      </c>
      <c r="N269" s="27" t="str">
        <f aca="false">C269</f>
        <v>Манометр ФТ МП4-Уф БС УХЛ1 номер 0023596</v>
      </c>
    </row>
    <row r="270" customFormat="false" ht="15" hidden="false" customHeight="false" outlineLevel="0" collapsed="false">
      <c r="B270" s="25" t="n">
        <v>256</v>
      </c>
      <c r="C270" s="27" t="s">
        <v>7349</v>
      </c>
      <c r="M270" s="25" t="n">
        <v>256</v>
      </c>
      <c r="N270" s="27" t="str">
        <f aca="false">C270</f>
        <v>Манометр ФТ МП4-Уф БС УХЛ1 номер 179372</v>
      </c>
    </row>
    <row r="271" customFormat="false" ht="15" hidden="false" customHeight="false" outlineLevel="0" collapsed="false">
      <c r="B271" s="25" t="n">
        <v>257</v>
      </c>
      <c r="C271" s="27" t="s">
        <v>7350</v>
      </c>
      <c r="M271" s="25" t="n">
        <v>257</v>
      </c>
      <c r="N271" s="27" t="str">
        <f aca="false">C271</f>
        <v>Манометр МП 160 номер 1712160143</v>
      </c>
    </row>
    <row r="272" customFormat="false" ht="15" hidden="false" customHeight="false" outlineLevel="0" collapsed="false">
      <c r="B272" s="25" t="n">
        <v>258</v>
      </c>
      <c r="C272" s="27" t="s">
        <v>7351</v>
      </c>
      <c r="M272" s="25" t="n">
        <v>258</v>
      </c>
      <c r="N272" s="27" t="str">
        <f aca="false">C272</f>
        <v>Манометр МП4-УУХЛ1 номер 12А1170</v>
      </c>
    </row>
    <row r="273" customFormat="false" ht="15" hidden="false" customHeight="false" outlineLevel="0" collapsed="false">
      <c r="B273" s="25" t="n">
        <v>259</v>
      </c>
      <c r="C273" s="27" t="s">
        <v>7352</v>
      </c>
      <c r="M273" s="25" t="n">
        <v>259</v>
      </c>
      <c r="N273" s="27" t="str">
        <f aca="false">C273</f>
        <v>Манометр МП4-УУХЛ1 номер 10350</v>
      </c>
    </row>
    <row r="274" customFormat="false" ht="15" hidden="false" customHeight="false" outlineLevel="0" collapsed="false">
      <c r="B274" s="25" t="n">
        <v>260</v>
      </c>
      <c r="C274" s="27" t="s">
        <v>7353</v>
      </c>
      <c r="M274" s="25" t="n">
        <v>260</v>
      </c>
      <c r="N274" s="27" t="str">
        <f aca="false">C274</f>
        <v>Манометр 232.50 номер 86001АLJ</v>
      </c>
    </row>
    <row r="275" customFormat="false" ht="15" hidden="false" customHeight="false" outlineLevel="0" collapsed="false">
      <c r="B275" s="25" t="n">
        <v>261</v>
      </c>
      <c r="C275" s="27" t="s">
        <v>7354</v>
      </c>
      <c r="M275" s="25" t="n">
        <v>261</v>
      </c>
      <c r="N275" s="27" t="str">
        <f aca="false">C275</f>
        <v>Манометр МВ-3ВУУ2 номер 12А12025</v>
      </c>
    </row>
    <row r="276" customFormat="false" ht="15" hidden="false" customHeight="false" outlineLevel="0" collapsed="false">
      <c r="B276" s="25" t="n">
        <v>262</v>
      </c>
      <c r="C276" s="27" t="s">
        <v>7355</v>
      </c>
      <c r="M276" s="25" t="n">
        <v>262</v>
      </c>
      <c r="N276" s="27" t="str">
        <f aca="false">C276</f>
        <v>Манометр ТМ серия 10 номер 3017607</v>
      </c>
    </row>
    <row r="277" customFormat="false" ht="15" hidden="false" customHeight="false" outlineLevel="0" collapsed="false">
      <c r="B277" s="25" t="n">
        <v>263</v>
      </c>
      <c r="C277" s="27" t="s">
        <v>7356</v>
      </c>
      <c r="M277" s="25" t="n">
        <v>263</v>
      </c>
      <c r="N277" s="27" t="str">
        <f aca="false">C277</f>
        <v>Манометр ТМ серия 20 номер 3022544</v>
      </c>
    </row>
    <row r="278" customFormat="false" ht="15" hidden="false" customHeight="false" outlineLevel="0" collapsed="false">
      <c r="B278" s="25" t="n">
        <v>264</v>
      </c>
      <c r="C278" s="27" t="s">
        <v>7357</v>
      </c>
      <c r="M278" s="25" t="n">
        <v>264</v>
      </c>
      <c r="N278" s="27" t="str">
        <f aca="false">C278</f>
        <v>Манометр М-4ВУКсУХЛ1 номер 2038999</v>
      </c>
    </row>
    <row r="279" customFormat="false" ht="15" hidden="false" customHeight="false" outlineLevel="0" collapsed="false">
      <c r="B279" s="25" t="n">
        <v>265</v>
      </c>
      <c r="C279" s="27" t="s">
        <v>7358</v>
      </c>
      <c r="M279" s="25" t="n">
        <v>265</v>
      </c>
      <c r="N279" s="27" t="str">
        <f aca="false">C279</f>
        <v>Манометр ФТ МП4-Уф номер 001203</v>
      </c>
    </row>
    <row r="280" customFormat="false" ht="15" hidden="false" customHeight="false" outlineLevel="0" collapsed="false">
      <c r="B280" s="25" t="n">
        <v>266</v>
      </c>
      <c r="C280" s="27" t="s">
        <v>7359</v>
      </c>
      <c r="M280" s="25" t="n">
        <v>266</v>
      </c>
      <c r="N280" s="27" t="str">
        <f aca="false">C280</f>
        <v>Манометр ФТ МП3-Уф номер А0168810</v>
      </c>
    </row>
    <row r="281" customFormat="false" ht="15" hidden="false" customHeight="false" outlineLevel="0" collapsed="false">
      <c r="B281" s="25" t="n">
        <v>267</v>
      </c>
      <c r="C281" s="27" t="s">
        <v>7360</v>
      </c>
      <c r="M281" s="25" t="n">
        <v>267</v>
      </c>
      <c r="N281" s="27" t="str">
        <f aca="false">C281</f>
        <v>Манометр ФТ МП3-Уф номер А0138949</v>
      </c>
    </row>
    <row r="282" customFormat="false" ht="15" hidden="false" customHeight="false" outlineLevel="0" collapsed="false">
      <c r="B282" s="25" t="n">
        <v>268</v>
      </c>
      <c r="C282" s="27" t="s">
        <v>7361</v>
      </c>
      <c r="M282" s="25" t="n">
        <v>268</v>
      </c>
      <c r="N282" s="27" t="str">
        <f aca="false">C282</f>
        <v>Манометр ФТ МП3-Уф номер А0169194</v>
      </c>
    </row>
    <row r="283" customFormat="false" ht="15" hidden="false" customHeight="false" outlineLevel="0" collapsed="false">
      <c r="B283" s="25" t="n">
        <v>269</v>
      </c>
      <c r="C283" s="27" t="s">
        <v>7362</v>
      </c>
      <c r="M283" s="25" t="n">
        <v>269</v>
      </c>
      <c r="N283" s="27" t="str">
        <f aca="false">C283</f>
        <v>Манометр ФТ МП3-Уф номер 006979</v>
      </c>
    </row>
    <row r="284" customFormat="false" ht="15" hidden="false" customHeight="false" outlineLevel="0" collapsed="false">
      <c r="B284" s="25" t="n">
        <v>270</v>
      </c>
      <c r="C284" s="27" t="s">
        <v>7363</v>
      </c>
      <c r="M284" s="25" t="n">
        <v>270</v>
      </c>
      <c r="N284" s="27" t="str">
        <f aca="false">C284</f>
        <v>Манометр ФТ МП3-Уф номер 002855</v>
      </c>
    </row>
    <row r="285" customFormat="false" ht="15" hidden="false" customHeight="false" outlineLevel="0" collapsed="false">
      <c r="B285" s="25" t="n">
        <v>271</v>
      </c>
      <c r="C285" s="27" t="s">
        <v>7364</v>
      </c>
      <c r="M285" s="25" t="n">
        <v>271</v>
      </c>
      <c r="N285" s="27" t="str">
        <f aca="false">C285</f>
        <v>Манометр МП 100 номер 001912</v>
      </c>
    </row>
    <row r="286" customFormat="false" ht="15" hidden="false" customHeight="false" outlineLevel="0" collapsed="false">
      <c r="B286" s="25" t="n">
        <v>272</v>
      </c>
      <c r="C286" s="27" t="s">
        <v>7365</v>
      </c>
      <c r="M286" s="25" t="n">
        <v>272</v>
      </c>
      <c r="N286" s="27" t="str">
        <f aca="false">C286</f>
        <v>Манометр МП 100 номер 001944</v>
      </c>
    </row>
    <row r="287" customFormat="false" ht="15" hidden="false" customHeight="false" outlineLevel="0" collapsed="false">
      <c r="B287" s="25" t="n">
        <v>273</v>
      </c>
      <c r="C287" s="27" t="s">
        <v>7366</v>
      </c>
      <c r="M287" s="25" t="n">
        <v>273</v>
      </c>
      <c r="N287" s="27" t="str">
        <f aca="false">C287</f>
        <v>Манометр МП 100 номер 001955</v>
      </c>
    </row>
    <row r="288" customFormat="false" ht="15" hidden="false" customHeight="false" outlineLevel="0" collapsed="false">
      <c r="B288" s="25" t="n">
        <v>274</v>
      </c>
      <c r="C288" s="27" t="s">
        <v>7367</v>
      </c>
      <c r="M288" s="25" t="n">
        <v>274</v>
      </c>
      <c r="N288" s="27" t="str">
        <f aca="false">C288</f>
        <v>Манометр ФТ ДМ8008-Вуф исп.2 номер 002753</v>
      </c>
    </row>
    <row r="289" customFormat="false" ht="15" hidden="false" customHeight="false" outlineLevel="0" collapsed="false">
      <c r="B289" s="25" t="n">
        <v>275</v>
      </c>
      <c r="C289" s="27" t="s">
        <v>7368</v>
      </c>
      <c r="M289" s="25" t="n">
        <v>275</v>
      </c>
      <c r="N289" s="27" t="str">
        <f aca="false">C289</f>
        <v>Манометр ФТ ДМ8008-Вуф исп.2 номер 002370</v>
      </c>
    </row>
    <row r="290" customFormat="false" ht="15" hidden="false" customHeight="false" outlineLevel="0" collapsed="false">
      <c r="B290" s="25" t="n">
        <v>276</v>
      </c>
      <c r="C290" s="27" t="s">
        <v>7369</v>
      </c>
      <c r="M290" s="25" t="n">
        <v>276</v>
      </c>
      <c r="N290" s="27" t="str">
        <f aca="false">C290</f>
        <v>Манометр ФТ ДМ8008-Вуф исп.2 номер 002352</v>
      </c>
    </row>
    <row r="291" customFormat="false" ht="15" hidden="false" customHeight="false" outlineLevel="0" collapsed="false">
      <c r="B291" s="25" t="n">
        <v>277</v>
      </c>
      <c r="C291" s="27" t="s">
        <v>7370</v>
      </c>
      <c r="M291" s="25" t="n">
        <v>277</v>
      </c>
      <c r="N291" s="27" t="str">
        <f aca="false">C291</f>
        <v>Манометр ФТ ДМ8008-Вуф исп.2 номер 002656</v>
      </c>
    </row>
    <row r="292" customFormat="false" ht="15" hidden="false" customHeight="false" outlineLevel="0" collapsed="false">
      <c r="B292" s="25" t="n">
        <v>278</v>
      </c>
      <c r="C292" s="27" t="s">
        <v>7371</v>
      </c>
      <c r="M292" s="25" t="n">
        <v>278</v>
      </c>
      <c r="N292" s="27" t="str">
        <f aca="false">C292</f>
        <v>Манометр ФТ ДМ8008-Вуф исп.2 номер 002570</v>
      </c>
    </row>
    <row r="293" customFormat="false" ht="15" hidden="false" customHeight="false" outlineLevel="0" collapsed="false">
      <c r="B293" s="25" t="n">
        <v>279</v>
      </c>
      <c r="C293" s="27" t="s">
        <v>7372</v>
      </c>
      <c r="M293" s="25" t="n">
        <v>279</v>
      </c>
      <c r="N293" s="27" t="str">
        <f aca="false">C293</f>
        <v>Манометр ФТ ДМ8008-Вуф исп.2 номер 002763</v>
      </c>
    </row>
    <row r="294" customFormat="false" ht="15" hidden="false" customHeight="false" outlineLevel="0" collapsed="false">
      <c r="B294" s="25" t="n">
        <v>280</v>
      </c>
      <c r="C294" s="27" t="s">
        <v>7373</v>
      </c>
      <c r="M294" s="25" t="n">
        <v>280</v>
      </c>
      <c r="N294" s="27" t="str">
        <f aca="false">C294</f>
        <v>Манометр ФТ ДМ8008-Вуф исп.2 номер 002754</v>
      </c>
    </row>
    <row r="295" customFormat="false" ht="15" hidden="false" customHeight="false" outlineLevel="0" collapsed="false">
      <c r="B295" s="25" t="n">
        <v>281</v>
      </c>
      <c r="C295" s="27" t="s">
        <v>7374</v>
      </c>
      <c r="M295" s="25" t="n">
        <v>281</v>
      </c>
      <c r="N295" s="27" t="str">
        <f aca="false">C295</f>
        <v>Манометр ФТ ДМ8008-Вуф исп.2 номер 002657</v>
      </c>
    </row>
    <row r="296" customFormat="false" ht="15" hidden="false" customHeight="false" outlineLevel="0" collapsed="false">
      <c r="B296" s="25" t="n">
        <v>282</v>
      </c>
      <c r="C296" s="27" t="s">
        <v>7375</v>
      </c>
      <c r="M296" s="25" t="n">
        <v>282</v>
      </c>
      <c r="N296" s="27" t="str">
        <f aca="false">C296</f>
        <v>Манометр ФТ ДМ8008-Вуф исп.2 номер 002567</v>
      </c>
    </row>
    <row r="297" customFormat="false" ht="15" hidden="false" customHeight="false" outlineLevel="0" collapsed="false">
      <c r="B297" s="25" t="n">
        <v>283</v>
      </c>
      <c r="C297" s="27" t="s">
        <v>7376</v>
      </c>
      <c r="M297" s="25" t="n">
        <v>283</v>
      </c>
      <c r="N297" s="27" t="str">
        <f aca="false">C297</f>
        <v>Манометр ФТ ДМ8008-Вуф исп.2 номер 2197190</v>
      </c>
    </row>
    <row r="298" customFormat="false" ht="15" hidden="false" customHeight="false" outlineLevel="0" collapsed="false">
      <c r="B298" s="25" t="n">
        <v>284</v>
      </c>
      <c r="C298" s="27" t="s">
        <v>7377</v>
      </c>
      <c r="M298" s="25" t="n">
        <v>284</v>
      </c>
      <c r="N298" s="27" t="str">
        <f aca="false">C298</f>
        <v>Манометр ФТ ДМ8008-Вуф исп.2 номер 000769</v>
      </c>
    </row>
    <row r="299" customFormat="false" ht="15" hidden="false" customHeight="false" outlineLevel="0" collapsed="false">
      <c r="B299" s="25" t="n">
        <v>285</v>
      </c>
      <c r="C299" s="27" t="s">
        <v>7378</v>
      </c>
      <c r="M299" s="25" t="n">
        <v>285</v>
      </c>
      <c r="N299" s="27" t="str">
        <f aca="false">C299</f>
        <v>Манометр ФТ ДМ8008-Вуф исп.2 номер 000858</v>
      </c>
    </row>
    <row r="300" customFormat="false" ht="15" hidden="false" customHeight="false" outlineLevel="0" collapsed="false">
      <c r="B300" s="25" t="n">
        <v>286</v>
      </c>
      <c r="C300" s="27" t="s">
        <v>7379</v>
      </c>
      <c r="M300" s="25" t="n">
        <v>286</v>
      </c>
      <c r="N300" s="27" t="str">
        <f aca="false">C300</f>
        <v>Манометр ФТ ДМ8008-Вуф исп.2 номер 000901</v>
      </c>
    </row>
    <row r="301" customFormat="false" ht="15" hidden="false" customHeight="false" outlineLevel="0" collapsed="false">
      <c r="B301" s="25" t="n">
        <v>287</v>
      </c>
      <c r="C301" s="27" t="s">
        <v>7380</v>
      </c>
      <c r="M301" s="25" t="n">
        <v>287</v>
      </c>
      <c r="N301" s="27" t="str">
        <f aca="false">C301</f>
        <v>Манометр ФТ ДМ8008-Вуф исп.2 номер 001015</v>
      </c>
    </row>
    <row r="302" customFormat="false" ht="15" hidden="false" customHeight="false" outlineLevel="0" collapsed="false">
      <c r="B302" s="25" t="n">
        <v>288</v>
      </c>
      <c r="C302" s="27" t="s">
        <v>7381</v>
      </c>
      <c r="M302" s="25" t="n">
        <v>288</v>
      </c>
      <c r="N302" s="27" t="str">
        <f aca="false">C302</f>
        <v>Манометр ТМ серия 20 номер 3017195</v>
      </c>
    </row>
    <row r="303" customFormat="false" ht="15" hidden="false" customHeight="false" outlineLevel="0" collapsed="false">
      <c r="B303" s="25" t="n">
        <v>289</v>
      </c>
      <c r="C303" s="27" t="s">
        <v>7382</v>
      </c>
      <c r="M303" s="25" t="n">
        <v>289</v>
      </c>
      <c r="N303" s="27" t="str">
        <f aca="false">C303</f>
        <v>Манометр ТМ серия 20 номер 3017199</v>
      </c>
    </row>
    <row r="304" customFormat="false" ht="15" hidden="false" customHeight="false" outlineLevel="0" collapsed="false">
      <c r="B304" s="25" t="n">
        <v>290</v>
      </c>
      <c r="C304" s="27" t="s">
        <v>7383</v>
      </c>
      <c r="M304" s="25" t="n">
        <v>290</v>
      </c>
      <c r="N304" s="27" t="str">
        <f aca="false">C304</f>
        <v>Манометр ТМ серия 20 номер 3016949</v>
      </c>
    </row>
    <row r="305" customFormat="false" ht="15" hidden="false" customHeight="false" outlineLevel="0" collapsed="false">
      <c r="B305" s="25" t="n">
        <v>291</v>
      </c>
      <c r="C305" s="27" t="s">
        <v>7384</v>
      </c>
      <c r="M305" s="25" t="n">
        <v>291</v>
      </c>
      <c r="N305" s="27" t="str">
        <f aca="false">C305</f>
        <v>Манометр ТМ серия 20 номер 3016959</v>
      </c>
    </row>
    <row r="306" customFormat="false" ht="15" hidden="false" customHeight="false" outlineLevel="0" collapsed="false">
      <c r="B306" s="25" t="n">
        <v>292</v>
      </c>
      <c r="C306" s="27" t="s">
        <v>7385</v>
      </c>
      <c r="M306" s="25" t="n">
        <v>292</v>
      </c>
      <c r="N306" s="27" t="str">
        <f aca="false">C306</f>
        <v>Манометр ТМ серия 20 номер 3016972</v>
      </c>
    </row>
    <row r="307" customFormat="false" ht="15" hidden="false" customHeight="false" outlineLevel="0" collapsed="false">
      <c r="B307" s="25" t="n">
        <v>293</v>
      </c>
      <c r="C307" s="27" t="s">
        <v>7386</v>
      </c>
      <c r="M307" s="25" t="n">
        <v>293</v>
      </c>
      <c r="N307" s="27" t="str">
        <f aca="false">C307</f>
        <v>Манометр ТМ серия 20 номер 3016960</v>
      </c>
    </row>
    <row r="308" customFormat="false" ht="15" hidden="false" customHeight="false" outlineLevel="0" collapsed="false">
      <c r="B308" s="25" t="n">
        <v>294</v>
      </c>
      <c r="C308" s="27" t="s">
        <v>7387</v>
      </c>
      <c r="M308" s="25" t="n">
        <v>294</v>
      </c>
      <c r="N308" s="27" t="str">
        <f aca="false">C308</f>
        <v>Манометр ТМ серия 20 номер 3016946</v>
      </c>
    </row>
    <row r="309" customFormat="false" ht="15" hidden="false" customHeight="false" outlineLevel="0" collapsed="false">
      <c r="B309" s="25" t="n">
        <v>295</v>
      </c>
      <c r="C309" s="27" t="s">
        <v>7388</v>
      </c>
      <c r="M309" s="25" t="n">
        <v>295</v>
      </c>
      <c r="N309" s="27" t="str">
        <f aca="false">C309</f>
        <v>Манометр ТМ серия 20 номер 3016969</v>
      </c>
    </row>
    <row r="310" customFormat="false" ht="15" hidden="false" customHeight="false" outlineLevel="0" collapsed="false">
      <c r="B310" s="25" t="n">
        <v>296</v>
      </c>
      <c r="C310" s="27" t="s">
        <v>7389</v>
      </c>
      <c r="M310" s="25" t="n">
        <v>296</v>
      </c>
      <c r="N310" s="27" t="str">
        <f aca="false">C310</f>
        <v>Манометр ТМ серия 20 номер 3016945</v>
      </c>
    </row>
    <row r="311" customFormat="false" ht="15" hidden="false" customHeight="false" outlineLevel="0" collapsed="false">
      <c r="B311" s="25" t="n">
        <v>297</v>
      </c>
      <c r="C311" s="27" t="s">
        <v>7390</v>
      </c>
      <c r="M311" s="25" t="n">
        <v>297</v>
      </c>
      <c r="N311" s="27" t="str">
        <f aca="false">C311</f>
        <v>Манометр ТМ серия 20 номер 3016970</v>
      </c>
    </row>
    <row r="312" customFormat="false" ht="15" hidden="false" customHeight="false" outlineLevel="0" collapsed="false">
      <c r="B312" s="25" t="n">
        <v>298</v>
      </c>
      <c r="C312" s="27" t="s">
        <v>7391</v>
      </c>
      <c r="M312" s="25" t="n">
        <v>298</v>
      </c>
      <c r="N312" s="27" t="str">
        <f aca="false">C312</f>
        <v>Манометр ТМ серия 20 номер 3016963</v>
      </c>
    </row>
    <row r="313" customFormat="false" ht="15" hidden="false" customHeight="false" outlineLevel="0" collapsed="false">
      <c r="B313" s="25" t="n">
        <v>299</v>
      </c>
      <c r="C313" s="27" t="s">
        <v>7392</v>
      </c>
      <c r="M313" s="25" t="n">
        <v>299</v>
      </c>
      <c r="N313" s="27" t="str">
        <f aca="false">C313</f>
        <v>Манометр ТМ серия 20 номер 3016951</v>
      </c>
    </row>
    <row r="314" customFormat="false" ht="15" hidden="false" customHeight="false" outlineLevel="0" collapsed="false">
      <c r="B314" s="25" t="n">
        <v>300</v>
      </c>
      <c r="C314" s="27" t="s">
        <v>7393</v>
      </c>
      <c r="M314" s="25" t="n">
        <v>300</v>
      </c>
      <c r="N314" s="27" t="str">
        <f aca="false">C314</f>
        <v>Манометр ТМ серия 20 номер 3016966</v>
      </c>
    </row>
    <row r="315" customFormat="false" ht="15" hidden="false" customHeight="false" outlineLevel="0" collapsed="false">
      <c r="B315" s="25" t="n">
        <v>301</v>
      </c>
      <c r="C315" s="27" t="s">
        <v>7394</v>
      </c>
      <c r="M315" s="25" t="n">
        <v>301</v>
      </c>
      <c r="N315" s="27" t="str">
        <f aca="false">C315</f>
        <v>Манометр ТМ серия 20 номер 3016947</v>
      </c>
    </row>
    <row r="316" customFormat="false" ht="15" hidden="false" customHeight="false" outlineLevel="0" collapsed="false">
      <c r="B316" s="25" t="n">
        <v>302</v>
      </c>
      <c r="C316" s="27" t="s">
        <v>7395</v>
      </c>
      <c r="M316" s="25" t="n">
        <v>302</v>
      </c>
      <c r="N316" s="27" t="str">
        <f aca="false">C316</f>
        <v>Манометр ТМ серия 20 номер 3017020</v>
      </c>
    </row>
    <row r="317" customFormat="false" ht="15" hidden="false" customHeight="false" outlineLevel="0" collapsed="false">
      <c r="B317" s="25" t="n">
        <v>303</v>
      </c>
      <c r="C317" s="27" t="s">
        <v>7396</v>
      </c>
      <c r="M317" s="25" t="n">
        <v>303</v>
      </c>
      <c r="N317" s="27" t="str">
        <f aca="false">C317</f>
        <v>Манометр ТМ серия 20 номер 3017031</v>
      </c>
    </row>
    <row r="318" customFormat="false" ht="15" hidden="false" customHeight="false" outlineLevel="0" collapsed="false">
      <c r="B318" s="25" t="n">
        <v>304</v>
      </c>
      <c r="C318" s="27" t="s">
        <v>7397</v>
      </c>
      <c r="M318" s="25" t="n">
        <v>304</v>
      </c>
      <c r="N318" s="27" t="str">
        <f aca="false">C318</f>
        <v>Манометр ТМ серия 20 номер 3017016</v>
      </c>
    </row>
    <row r="319" customFormat="false" ht="15" hidden="false" customHeight="false" outlineLevel="0" collapsed="false">
      <c r="B319" s="25" t="n">
        <v>305</v>
      </c>
      <c r="C319" s="27" t="s">
        <v>7398</v>
      </c>
      <c r="M319" s="25" t="n">
        <v>305</v>
      </c>
      <c r="N319" s="27" t="str">
        <f aca="false">C319</f>
        <v>Манометр ТМ серия 20 номер 3017032</v>
      </c>
    </row>
    <row r="320" customFormat="false" ht="15" hidden="false" customHeight="false" outlineLevel="0" collapsed="false">
      <c r="B320" s="25" t="n">
        <v>306</v>
      </c>
      <c r="C320" s="27" t="s">
        <v>7399</v>
      </c>
      <c r="M320" s="25" t="n">
        <v>306</v>
      </c>
      <c r="N320" s="27" t="str">
        <f aca="false">C320</f>
        <v>Манометр ТМ серия 20 номер 3017035</v>
      </c>
    </row>
    <row r="321" customFormat="false" ht="15" hidden="false" customHeight="false" outlineLevel="0" collapsed="false">
      <c r="B321" s="25" t="n">
        <v>307</v>
      </c>
      <c r="C321" s="27" t="s">
        <v>7400</v>
      </c>
      <c r="M321" s="25" t="n">
        <v>307</v>
      </c>
      <c r="N321" s="27" t="str">
        <f aca="false">C321</f>
        <v>Манометр ТМ серия 20 номер 3017025</v>
      </c>
    </row>
    <row r="322" customFormat="false" ht="15" hidden="false" customHeight="false" outlineLevel="0" collapsed="false">
      <c r="B322" s="25" t="n">
        <v>308</v>
      </c>
      <c r="C322" s="27" t="s">
        <v>7401</v>
      </c>
      <c r="M322" s="25" t="n">
        <v>308</v>
      </c>
      <c r="N322" s="27" t="str">
        <f aca="false">C322</f>
        <v>Манометр ТМ серия 20 номер 3017034</v>
      </c>
    </row>
    <row r="323" customFormat="false" ht="15" hidden="false" customHeight="false" outlineLevel="0" collapsed="false">
      <c r="B323" s="25" t="n">
        <v>309</v>
      </c>
      <c r="C323" s="27" t="s">
        <v>7402</v>
      </c>
      <c r="M323" s="25" t="n">
        <v>309</v>
      </c>
      <c r="N323" s="27" t="str">
        <f aca="false">C323</f>
        <v>Манометр ФТ ДМ8008-Вуф исп.2 номер 002666</v>
      </c>
    </row>
    <row r="324" customFormat="false" ht="15" hidden="false" customHeight="false" outlineLevel="0" collapsed="false">
      <c r="B324" s="25" t="n">
        <v>310</v>
      </c>
      <c r="C324" s="27" t="s">
        <v>7403</v>
      </c>
      <c r="M324" s="25" t="n">
        <v>310</v>
      </c>
      <c r="N324" s="27" t="str">
        <f aca="false">C324</f>
        <v>Манометр ФТ ДМ8008-Вуф исп.2 номер 000908</v>
      </c>
    </row>
    <row r="325" customFormat="false" ht="15" hidden="false" customHeight="false" outlineLevel="0" collapsed="false">
      <c r="B325" s="25" t="n">
        <v>311</v>
      </c>
      <c r="C325" s="27" t="s">
        <v>7404</v>
      </c>
      <c r="M325" s="25" t="n">
        <v>311</v>
      </c>
      <c r="N325" s="27" t="str">
        <f aca="false">C325</f>
        <v>Манометр ФТ ДМ8008-Вуф исп.2 номер 000902</v>
      </c>
    </row>
    <row r="326" customFormat="false" ht="15" hidden="false" customHeight="false" outlineLevel="0" collapsed="false">
      <c r="B326" s="25" t="n">
        <v>312</v>
      </c>
      <c r="C326" s="27" t="s">
        <v>7405</v>
      </c>
      <c r="M326" s="25" t="n">
        <v>312</v>
      </c>
      <c r="N326" s="27" t="str">
        <f aca="false">C326</f>
        <v>Манометр ФТ ДМ8008-Вуф исп.2 номер 2196664</v>
      </c>
    </row>
    <row r="327" customFormat="false" ht="15" hidden="false" customHeight="false" outlineLevel="0" collapsed="false">
      <c r="B327" s="25" t="n">
        <v>313</v>
      </c>
      <c r="C327" s="27" t="s">
        <v>7406</v>
      </c>
      <c r="M327" s="25" t="n">
        <v>313</v>
      </c>
      <c r="N327" s="27" t="str">
        <f aca="false">C327</f>
        <v>Манометр ФТ ДМ8008-Вуф исп.2 номер 000920</v>
      </c>
    </row>
    <row r="328" customFormat="false" ht="15" hidden="false" customHeight="false" outlineLevel="0" collapsed="false">
      <c r="B328" s="25" t="n">
        <v>314</v>
      </c>
      <c r="C328" s="27" t="s">
        <v>7407</v>
      </c>
      <c r="M328" s="25" t="n">
        <v>314</v>
      </c>
      <c r="N328" s="27" t="str">
        <f aca="false">C328</f>
        <v>Манометр ФТ ДМ8008-Вуф исп.2 номер 000906</v>
      </c>
    </row>
    <row r="329" customFormat="false" ht="15" hidden="false" customHeight="false" outlineLevel="0" collapsed="false">
      <c r="B329" s="25" t="n">
        <v>315</v>
      </c>
      <c r="C329" s="27" t="s">
        <v>7408</v>
      </c>
      <c r="M329" s="25" t="n">
        <v>315</v>
      </c>
      <c r="N329" s="27" t="str">
        <f aca="false">C329</f>
        <v>Манометр М-4ВУКсУХЛ1 номер 212005887</v>
      </c>
    </row>
    <row r="330" customFormat="false" ht="15" hidden="false" customHeight="false" outlineLevel="0" collapsed="false">
      <c r="B330" s="25" t="n">
        <v>316</v>
      </c>
      <c r="C330" s="27" t="s">
        <v>7409</v>
      </c>
      <c r="M330" s="25" t="n">
        <v>316</v>
      </c>
      <c r="N330" s="27" t="str">
        <f aca="false">C330</f>
        <v>Манометр М-4ВУКсУХЛ1 номер 212005883</v>
      </c>
    </row>
    <row r="331" customFormat="false" ht="15" hidden="false" customHeight="false" outlineLevel="0" collapsed="false">
      <c r="B331" s="25" t="n">
        <v>317</v>
      </c>
      <c r="C331" s="27" t="s">
        <v>7410</v>
      </c>
      <c r="M331" s="25" t="n">
        <v>317</v>
      </c>
      <c r="N331" s="27" t="str">
        <f aca="false">C331</f>
        <v>Манометр ТМ серия 10 номер 3019901</v>
      </c>
    </row>
    <row r="332" customFormat="false" ht="15" hidden="false" customHeight="false" outlineLevel="0" collapsed="false">
      <c r="B332" s="25" t="n">
        <v>318</v>
      </c>
      <c r="C332" s="27" t="s">
        <v>7411</v>
      </c>
      <c r="M332" s="25" t="n">
        <v>318</v>
      </c>
      <c r="N332" s="27" t="str">
        <f aca="false">C332</f>
        <v>Манометр ТМ серия 10 номер 3019906</v>
      </c>
    </row>
    <row r="333" customFormat="false" ht="15" hidden="false" customHeight="false" outlineLevel="0" collapsed="false">
      <c r="B333" s="25" t="n">
        <v>319</v>
      </c>
      <c r="C333" s="27" t="s">
        <v>7412</v>
      </c>
      <c r="M333" s="25" t="n">
        <v>319</v>
      </c>
      <c r="N333" s="27" t="str">
        <f aca="false">C333</f>
        <v>Манометр ТМ серия 10 номер 3019911</v>
      </c>
    </row>
    <row r="334" customFormat="false" ht="15" hidden="false" customHeight="false" outlineLevel="0" collapsed="false">
      <c r="B334" s="25" t="n">
        <v>320</v>
      </c>
      <c r="C334" s="27" t="s">
        <v>7413</v>
      </c>
      <c r="M334" s="25" t="n">
        <v>320</v>
      </c>
      <c r="N334" s="27" t="str">
        <f aca="false">C334</f>
        <v>Манометр ТМ серия 10 номер 3019891</v>
      </c>
    </row>
    <row r="335" customFormat="false" ht="15" hidden="false" customHeight="false" outlineLevel="0" collapsed="false">
      <c r="B335" s="25" t="n">
        <v>321</v>
      </c>
      <c r="C335" s="27" t="s">
        <v>7414</v>
      </c>
      <c r="M335" s="25" t="n">
        <v>321</v>
      </c>
      <c r="N335" s="27" t="str">
        <f aca="false">C335</f>
        <v>Манометр ТМ серия 10 номер 3019892</v>
      </c>
    </row>
    <row r="336" customFormat="false" ht="15" hidden="false" customHeight="false" outlineLevel="0" collapsed="false">
      <c r="B336" s="25" t="n">
        <v>322</v>
      </c>
      <c r="C336" s="27" t="s">
        <v>7415</v>
      </c>
      <c r="M336" s="25" t="n">
        <v>322</v>
      </c>
      <c r="N336" s="27" t="str">
        <f aca="false">C336</f>
        <v>Манометр ТМ серия 10 номер 3019923</v>
      </c>
    </row>
    <row r="337" customFormat="false" ht="15" hidden="false" customHeight="false" outlineLevel="0" collapsed="false">
      <c r="B337" s="25" t="n">
        <v>323</v>
      </c>
      <c r="C337" s="27" t="s">
        <v>7416</v>
      </c>
      <c r="M337" s="25" t="n">
        <v>323</v>
      </c>
      <c r="N337" s="27" t="str">
        <f aca="false">C337</f>
        <v>Манометр ТМ серия 10 номер 3019904</v>
      </c>
    </row>
    <row r="338" customFormat="false" ht="15" hidden="false" customHeight="false" outlineLevel="0" collapsed="false">
      <c r="B338" s="25" t="n">
        <v>324</v>
      </c>
      <c r="C338" s="27" t="s">
        <v>7417</v>
      </c>
      <c r="M338" s="25" t="n">
        <v>324</v>
      </c>
      <c r="N338" s="27" t="str">
        <f aca="false">C338</f>
        <v>Манометр ТМ серия 10 номер 3019902</v>
      </c>
    </row>
    <row r="339" customFormat="false" ht="15" hidden="false" customHeight="false" outlineLevel="0" collapsed="false">
      <c r="B339" s="25" t="n">
        <v>325</v>
      </c>
      <c r="C339" s="27" t="s">
        <v>7418</v>
      </c>
      <c r="M339" s="25" t="n">
        <v>325</v>
      </c>
      <c r="N339" s="27" t="str">
        <f aca="false">C339</f>
        <v>Манометр ТМ серия 10 номер 3019903</v>
      </c>
    </row>
    <row r="340" customFormat="false" ht="15" hidden="false" customHeight="false" outlineLevel="0" collapsed="false">
      <c r="B340" s="25" t="n">
        <v>326</v>
      </c>
      <c r="C340" s="27" t="s">
        <v>7419</v>
      </c>
      <c r="M340" s="25" t="n">
        <v>326</v>
      </c>
      <c r="N340" s="27" t="str">
        <f aca="false">C340</f>
        <v>Манометр ТМ серия 10 номер 3019905</v>
      </c>
    </row>
    <row r="341" customFormat="false" ht="15" hidden="false" customHeight="false" outlineLevel="0" collapsed="false">
      <c r="B341" s="25" t="n">
        <v>327</v>
      </c>
      <c r="C341" s="27" t="s">
        <v>7420</v>
      </c>
      <c r="M341" s="25" t="n">
        <v>327</v>
      </c>
      <c r="N341" s="27" t="str">
        <f aca="false">C341</f>
        <v>Манометр ТМ серия 10 номер 3017737</v>
      </c>
    </row>
    <row r="342" customFormat="false" ht="15" hidden="false" customHeight="false" outlineLevel="0" collapsed="false">
      <c r="B342" s="25" t="n">
        <v>328</v>
      </c>
      <c r="C342" s="27" t="s">
        <v>7421</v>
      </c>
      <c r="M342" s="25" t="n">
        <v>328</v>
      </c>
      <c r="N342" s="27" t="str">
        <f aca="false">C342</f>
        <v>Манометр ТМ серия 10 номер 3017728</v>
      </c>
    </row>
    <row r="343" customFormat="false" ht="15" hidden="false" customHeight="false" outlineLevel="0" collapsed="false">
      <c r="B343" s="25" t="n">
        <v>329</v>
      </c>
      <c r="C343" s="27" t="s">
        <v>7422</v>
      </c>
      <c r="M343" s="25" t="n">
        <v>329</v>
      </c>
      <c r="N343" s="27" t="str">
        <f aca="false">C343</f>
        <v>Манометр ТМ серия 10 номер 3017794</v>
      </c>
    </row>
    <row r="344" customFormat="false" ht="15" hidden="false" customHeight="false" outlineLevel="0" collapsed="false">
      <c r="B344" s="25" t="n">
        <v>330</v>
      </c>
      <c r="C344" s="27" t="s">
        <v>7423</v>
      </c>
      <c r="M344" s="25" t="n">
        <v>330</v>
      </c>
      <c r="N344" s="27" t="str">
        <f aca="false">C344</f>
        <v>Манометр ТМ серия 10 номер Н2677871</v>
      </c>
    </row>
    <row r="345" customFormat="false" ht="15" hidden="false" customHeight="false" outlineLevel="0" collapsed="false">
      <c r="B345" s="25" t="n">
        <v>331</v>
      </c>
      <c r="C345" s="27" t="s">
        <v>7424</v>
      </c>
      <c r="M345" s="25" t="n">
        <v>331</v>
      </c>
      <c r="N345" s="27" t="str">
        <f aca="false">C345</f>
        <v>Манометр ТМ серия 10 номер Н1346261</v>
      </c>
    </row>
    <row r="346" customFormat="false" ht="15" hidden="false" customHeight="false" outlineLevel="0" collapsed="false">
      <c r="B346" s="25" t="n">
        <v>332</v>
      </c>
      <c r="C346" s="27" t="s">
        <v>7425</v>
      </c>
      <c r="M346" s="25" t="n">
        <v>332</v>
      </c>
      <c r="N346" s="27" t="str">
        <f aca="false">C346</f>
        <v>Манометр ТМ серия 10 номер Н1319382</v>
      </c>
    </row>
    <row r="347" customFormat="false" ht="15" hidden="false" customHeight="false" outlineLevel="0" collapsed="false">
      <c r="B347" s="25" t="n">
        <v>333</v>
      </c>
      <c r="C347" s="27" t="s">
        <v>7426</v>
      </c>
      <c r="M347" s="25" t="n">
        <v>333</v>
      </c>
      <c r="N347" s="27" t="str">
        <f aca="false">C347</f>
        <v>Манометр ТМ серия 10 номер 3017410</v>
      </c>
    </row>
    <row r="348" customFormat="false" ht="15" hidden="false" customHeight="false" outlineLevel="0" collapsed="false">
      <c r="B348" s="25" t="n">
        <v>334</v>
      </c>
      <c r="C348" s="27" t="s">
        <v>7427</v>
      </c>
      <c r="M348" s="25" t="n">
        <v>334</v>
      </c>
      <c r="N348" s="27" t="str">
        <f aca="false">C348</f>
        <v>Манометр ТМ серия 10 номер 10553</v>
      </c>
    </row>
    <row r="349" customFormat="false" ht="15" hidden="false" customHeight="false" outlineLevel="0" collapsed="false">
      <c r="B349" s="25" t="n">
        <v>335</v>
      </c>
      <c r="C349" s="27" t="s">
        <v>7428</v>
      </c>
      <c r="M349" s="25" t="n">
        <v>335</v>
      </c>
      <c r="N349" s="27" t="str">
        <f aca="false">C349</f>
        <v>Манометр ТМ серия 10 номер 3017324</v>
      </c>
    </row>
    <row r="350" customFormat="false" ht="15" hidden="false" customHeight="false" outlineLevel="0" collapsed="false">
      <c r="B350" s="25" t="n">
        <v>336</v>
      </c>
      <c r="C350" s="27" t="s">
        <v>7429</v>
      </c>
      <c r="M350" s="25" t="n">
        <v>336</v>
      </c>
      <c r="N350" s="27" t="str">
        <f aca="false">C350</f>
        <v>Манометр ТМ серия 10 номер 3017340</v>
      </c>
    </row>
    <row r="351" customFormat="false" ht="15" hidden="false" customHeight="false" outlineLevel="0" collapsed="false">
      <c r="B351" s="25" t="n">
        <v>337</v>
      </c>
      <c r="C351" s="27" t="s">
        <v>7430</v>
      </c>
      <c r="M351" s="25" t="n">
        <v>337</v>
      </c>
      <c r="N351" s="27" t="str">
        <f aca="false">C351</f>
        <v>Манометр ТМ серия 10 номер 3025359</v>
      </c>
    </row>
    <row r="352" customFormat="false" ht="15" hidden="false" customHeight="false" outlineLevel="0" collapsed="false">
      <c r="B352" s="25" t="n">
        <v>338</v>
      </c>
      <c r="C352" s="27" t="s">
        <v>7431</v>
      </c>
      <c r="M352" s="25" t="n">
        <v>338</v>
      </c>
      <c r="N352" s="27" t="str">
        <f aca="false">C352</f>
        <v>Манометр ТМ серия 10 номер 10645</v>
      </c>
    </row>
    <row r="353" customFormat="false" ht="15" hidden="false" customHeight="false" outlineLevel="0" collapsed="false">
      <c r="B353" s="25" t="n">
        <v>339</v>
      </c>
      <c r="C353" s="27" t="s">
        <v>7432</v>
      </c>
      <c r="M353" s="25" t="n">
        <v>339</v>
      </c>
      <c r="N353" s="27" t="str">
        <f aca="false">C353</f>
        <v>Манометр ТМ серия 10 номер 3017755</v>
      </c>
    </row>
    <row r="354" customFormat="false" ht="15" hidden="false" customHeight="false" outlineLevel="0" collapsed="false">
      <c r="B354" s="25" t="n">
        <v>340</v>
      </c>
      <c r="C354" s="27" t="s">
        <v>7433</v>
      </c>
      <c r="M354" s="25" t="n">
        <v>340</v>
      </c>
      <c r="N354" s="27" t="str">
        <f aca="false">C354</f>
        <v>Манометр ТМ серия 10 номер 3017752</v>
      </c>
    </row>
    <row r="355" customFormat="false" ht="15" hidden="false" customHeight="false" outlineLevel="0" collapsed="false">
      <c r="B355" s="25" t="n">
        <v>341</v>
      </c>
      <c r="C355" s="27" t="s">
        <v>7434</v>
      </c>
      <c r="M355" s="25" t="n">
        <v>341</v>
      </c>
      <c r="N355" s="27" t="str">
        <f aca="false">C355</f>
        <v>Манометр ТМ серия 10 номер 3017753</v>
      </c>
    </row>
    <row r="356" customFormat="false" ht="15" hidden="false" customHeight="false" outlineLevel="0" collapsed="false">
      <c r="B356" s="25" t="n">
        <v>342</v>
      </c>
      <c r="C356" s="27" t="s">
        <v>7435</v>
      </c>
      <c r="M356" s="25" t="n">
        <v>342</v>
      </c>
      <c r="N356" s="27" t="str">
        <f aca="false">C356</f>
        <v>Манометр ТМ серия 10 номер 3017739</v>
      </c>
    </row>
    <row r="357" customFormat="false" ht="15" hidden="false" customHeight="false" outlineLevel="0" collapsed="false">
      <c r="B357" s="25" t="n">
        <v>343</v>
      </c>
      <c r="C357" s="27" t="s">
        <v>7436</v>
      </c>
      <c r="M357" s="25" t="n">
        <v>343</v>
      </c>
      <c r="N357" s="27" t="str">
        <f aca="false">C357</f>
        <v>Манометр ТМ серия 10 номер 3017270</v>
      </c>
    </row>
    <row r="358" customFormat="false" ht="15" hidden="false" customHeight="false" outlineLevel="0" collapsed="false">
      <c r="B358" s="25" t="n">
        <v>344</v>
      </c>
      <c r="C358" s="27" t="s">
        <v>7437</v>
      </c>
      <c r="M358" s="25" t="n">
        <v>344</v>
      </c>
      <c r="N358" s="27" t="str">
        <f aca="false">C358</f>
        <v>Манометр ТМ серия 10 номер 3017267</v>
      </c>
    </row>
    <row r="359" customFormat="false" ht="15" hidden="false" customHeight="false" outlineLevel="0" collapsed="false">
      <c r="B359" s="25" t="n">
        <v>345</v>
      </c>
      <c r="C359" s="27" t="s">
        <v>7438</v>
      </c>
      <c r="M359" s="25" t="n">
        <v>345</v>
      </c>
      <c r="N359" s="27" t="str">
        <f aca="false">C359</f>
        <v>Манометр ТМ серия 20 номер 10485</v>
      </c>
    </row>
    <row r="360" customFormat="false" ht="15" hidden="false" customHeight="false" outlineLevel="0" collapsed="false">
      <c r="B360" s="25" t="n">
        <v>346</v>
      </c>
      <c r="C360" s="27" t="s">
        <v>7439</v>
      </c>
      <c r="M360" s="25" t="n">
        <v>346</v>
      </c>
      <c r="N360" s="27" t="str">
        <f aca="false">C360</f>
        <v>Манометр ТМ серия 20 номер 3022551</v>
      </c>
    </row>
    <row r="361" customFormat="false" ht="15" hidden="false" customHeight="false" outlineLevel="0" collapsed="false">
      <c r="B361" s="25" t="n">
        <v>347</v>
      </c>
      <c r="C361" s="27" t="s">
        <v>7440</v>
      </c>
      <c r="M361" s="25" t="n">
        <v>347</v>
      </c>
      <c r="N361" s="27" t="str">
        <f aca="false">C361</f>
        <v>Манометр ТМ серия 20 номер 3022539</v>
      </c>
    </row>
    <row r="362" customFormat="false" ht="15" hidden="false" customHeight="false" outlineLevel="0" collapsed="false">
      <c r="B362" s="25" t="n">
        <v>348</v>
      </c>
      <c r="C362" s="27" t="s">
        <v>7441</v>
      </c>
      <c r="M362" s="25" t="n">
        <v>348</v>
      </c>
      <c r="N362" s="27" t="str">
        <f aca="false">C362</f>
        <v>Манометр ТМ серия 20 номер Н2665545</v>
      </c>
    </row>
    <row r="363" customFormat="false" ht="15" hidden="false" customHeight="false" outlineLevel="0" collapsed="false">
      <c r="B363" s="25" t="n">
        <v>349</v>
      </c>
      <c r="C363" s="27" t="s">
        <v>7442</v>
      </c>
      <c r="M363" s="25" t="n">
        <v>349</v>
      </c>
      <c r="N363" s="27" t="str">
        <f aca="false">C363</f>
        <v>Манометр ФТ МП4-Уф БС УХЛ1 номер 9002317</v>
      </c>
    </row>
    <row r="364" customFormat="false" ht="15" hidden="false" customHeight="false" outlineLevel="0" collapsed="false">
      <c r="B364" s="25" t="n">
        <v>350</v>
      </c>
      <c r="C364" s="27" t="s">
        <v>7443</v>
      </c>
      <c r="M364" s="25" t="n">
        <v>350</v>
      </c>
      <c r="N364" s="27" t="str">
        <f aca="false">C364</f>
        <v>Манометр ФТ МП4-Уф БС УХЛ1 номер 9002658</v>
      </c>
    </row>
    <row r="365" customFormat="false" ht="15" hidden="false" customHeight="false" outlineLevel="0" collapsed="false">
      <c r="B365" s="25" t="n">
        <v>351</v>
      </c>
      <c r="C365" s="27" t="s">
        <v>7444</v>
      </c>
      <c r="M365" s="25" t="n">
        <v>351</v>
      </c>
      <c r="N365" s="27" t="str">
        <f aca="false">C365</f>
        <v>Манометр ФТ МП4-Уф БС УХЛ1 номер 9002213</v>
      </c>
    </row>
    <row r="366" customFormat="false" ht="15" hidden="false" customHeight="false" outlineLevel="0" collapsed="false">
      <c r="B366" s="25" t="n">
        <v>352</v>
      </c>
      <c r="C366" s="27" t="s">
        <v>7445</v>
      </c>
      <c r="M366" s="25" t="n">
        <v>352</v>
      </c>
      <c r="N366" s="27" t="str">
        <f aca="false">C366</f>
        <v>Манометр ФТ МП4-Уф БС УХЛ1 номер 103951</v>
      </c>
    </row>
    <row r="367" customFormat="false" ht="15" hidden="false" customHeight="false" outlineLevel="0" collapsed="false">
      <c r="B367" s="25" t="n">
        <v>353</v>
      </c>
      <c r="C367" s="27" t="s">
        <v>7446</v>
      </c>
      <c r="M367" s="25" t="n">
        <v>353</v>
      </c>
      <c r="N367" s="27" t="str">
        <f aca="false">C367</f>
        <v>Манометр ФТ МП4-Уф БС УХЛ1 номер 9001910</v>
      </c>
    </row>
    <row r="368" customFormat="false" ht="15" hidden="false" customHeight="false" outlineLevel="0" collapsed="false">
      <c r="B368" s="25" t="n">
        <v>354</v>
      </c>
      <c r="C368" s="27" t="s">
        <v>7447</v>
      </c>
      <c r="M368" s="25" t="n">
        <v>354</v>
      </c>
      <c r="N368" s="27" t="str">
        <f aca="false">C368</f>
        <v>Манометр ФТ МП4-Уф БС УХЛ1 номер 9002054</v>
      </c>
    </row>
    <row r="369" customFormat="false" ht="15" hidden="false" customHeight="false" outlineLevel="0" collapsed="false">
      <c r="B369" s="25" t="n">
        <v>355</v>
      </c>
      <c r="C369" s="27" t="s">
        <v>7448</v>
      </c>
      <c r="M369" s="25" t="n">
        <v>355</v>
      </c>
      <c r="N369" s="27" t="str">
        <f aca="false">C369</f>
        <v>Манометр ФТ МП4-Уф БС УХЛ1 номер 9002170</v>
      </c>
    </row>
    <row r="370" customFormat="false" ht="15" hidden="false" customHeight="false" outlineLevel="0" collapsed="false">
      <c r="B370" s="25" t="n">
        <v>356</v>
      </c>
      <c r="C370" s="27" t="s">
        <v>7449</v>
      </c>
      <c r="M370" s="25" t="n">
        <v>356</v>
      </c>
      <c r="N370" s="27" t="str">
        <f aca="false">C370</f>
        <v>Манометр ФТ МП4-Уф БС УХЛ1 номер 179392</v>
      </c>
    </row>
    <row r="371" customFormat="false" ht="15" hidden="false" customHeight="false" outlineLevel="0" collapsed="false">
      <c r="B371" s="25" t="n">
        <v>357</v>
      </c>
      <c r="C371" s="27" t="s">
        <v>7450</v>
      </c>
      <c r="M371" s="25" t="n">
        <v>357</v>
      </c>
      <c r="N371" s="27" t="str">
        <f aca="false">C371</f>
        <v>Манометр ФТ МП4-Уф БС УХЛ1 номер 2177953</v>
      </c>
    </row>
    <row r="372" customFormat="false" ht="15" hidden="false" customHeight="false" outlineLevel="0" collapsed="false">
      <c r="B372" s="25" t="n">
        <v>358</v>
      </c>
      <c r="C372" s="27" t="s">
        <v>7451</v>
      </c>
      <c r="M372" s="25" t="n">
        <v>358</v>
      </c>
      <c r="N372" s="27" t="str">
        <f aca="false">C372</f>
        <v>Манометр ФТ МП4-Уф БС УХЛ1 номер В0124852</v>
      </c>
    </row>
    <row r="373" customFormat="false" ht="15" hidden="false" customHeight="false" outlineLevel="0" collapsed="false">
      <c r="B373" s="25" t="n">
        <v>359</v>
      </c>
      <c r="C373" s="27" t="s">
        <v>7452</v>
      </c>
      <c r="M373" s="25" t="n">
        <v>359</v>
      </c>
      <c r="N373" s="27" t="str">
        <f aca="false">C373</f>
        <v>Манометр ФТ МП4-Уф номер 090611</v>
      </c>
    </row>
    <row r="374" customFormat="false" ht="15" hidden="false" customHeight="false" outlineLevel="0" collapsed="false">
      <c r="B374" s="25" t="n">
        <v>360</v>
      </c>
      <c r="C374" s="27" t="s">
        <v>7453</v>
      </c>
      <c r="M374" s="25" t="n">
        <v>360</v>
      </c>
      <c r="N374" s="27" t="str">
        <f aca="false">C374</f>
        <v>Манометр ФТ МП4-Уф номер 001815</v>
      </c>
    </row>
    <row r="375" customFormat="false" ht="15" hidden="false" customHeight="false" outlineLevel="0" collapsed="false">
      <c r="B375" s="25" t="n">
        <v>361</v>
      </c>
      <c r="C375" s="27" t="s">
        <v>7454</v>
      </c>
      <c r="M375" s="25" t="n">
        <v>361</v>
      </c>
      <c r="N375" s="27" t="str">
        <f aca="false">C375</f>
        <v>Манометр МП4-УУХЛ1 номер 10354</v>
      </c>
    </row>
    <row r="376" customFormat="false" ht="15" hidden="false" customHeight="false" outlineLevel="0" collapsed="false">
      <c r="B376" s="25" t="n">
        <v>362</v>
      </c>
      <c r="C376" s="27" t="s">
        <v>7455</v>
      </c>
      <c r="M376" s="25" t="n">
        <v>362</v>
      </c>
      <c r="N376" s="27" t="str">
        <f aca="false">C376</f>
        <v>Манометр МП4-УУХЛ1 номер 00064</v>
      </c>
    </row>
    <row r="377" customFormat="false" ht="15" hidden="false" customHeight="false" outlineLevel="0" collapsed="false">
      <c r="B377" s="25" t="n">
        <v>363</v>
      </c>
      <c r="C377" s="27" t="s">
        <v>7456</v>
      </c>
      <c r="M377" s="25" t="n">
        <v>363</v>
      </c>
      <c r="N377" s="27" t="str">
        <f aca="false">C377</f>
        <v>Манометр МП4-УУХЛ1 номер 10214</v>
      </c>
    </row>
    <row r="378" customFormat="false" ht="15" hidden="false" customHeight="false" outlineLevel="0" collapsed="false">
      <c r="B378" s="25" t="n">
        <v>364</v>
      </c>
      <c r="C378" s="27" t="s">
        <v>7457</v>
      </c>
      <c r="M378" s="25" t="n">
        <v>364</v>
      </c>
      <c r="N378" s="27" t="str">
        <f aca="false">C378</f>
        <v>Манометр М-4ВУКсУХЛ1 номер 211046542</v>
      </c>
    </row>
    <row r="379" customFormat="false" ht="15" hidden="false" customHeight="false" outlineLevel="0" collapsed="false">
      <c r="B379" s="25" t="n">
        <v>365</v>
      </c>
      <c r="C379" s="27" t="s">
        <v>7458</v>
      </c>
      <c r="M379" s="25" t="n">
        <v>365</v>
      </c>
      <c r="N379" s="27" t="str">
        <f aca="false">C379</f>
        <v>Манометр М-4ВУКсУХЛ1 номер 212005842</v>
      </c>
    </row>
    <row r="380" customFormat="false" ht="15" hidden="false" customHeight="false" outlineLevel="0" collapsed="false">
      <c r="B380" s="25" t="n">
        <v>366</v>
      </c>
      <c r="C380" s="27" t="s">
        <v>7459</v>
      </c>
      <c r="M380" s="25" t="n">
        <v>366</v>
      </c>
      <c r="N380" s="27" t="str">
        <f aca="false">C380</f>
        <v>Манометр ТМ серия 20 номер 3017187</v>
      </c>
    </row>
    <row r="381" customFormat="false" ht="15" hidden="false" customHeight="false" outlineLevel="0" collapsed="false">
      <c r="B381" s="25" t="n">
        <v>367</v>
      </c>
      <c r="C381" s="27" t="s">
        <v>7460</v>
      </c>
      <c r="M381" s="25" t="n">
        <v>367</v>
      </c>
      <c r="N381" s="27" t="str">
        <f aca="false">C381</f>
        <v>Манометр ТМ серия 20 номер 10526</v>
      </c>
    </row>
    <row r="382" customFormat="false" ht="15" hidden="false" customHeight="false" outlineLevel="0" collapsed="false">
      <c r="B382" s="25" t="n">
        <v>368</v>
      </c>
      <c r="C382" s="27" t="s">
        <v>7461</v>
      </c>
      <c r="M382" s="25" t="n">
        <v>368</v>
      </c>
      <c r="N382" s="27" t="str">
        <f aca="false">C382</f>
        <v>Манометр ТМ серия 20 номер 10531</v>
      </c>
    </row>
    <row r="383" customFormat="false" ht="15" hidden="false" customHeight="false" outlineLevel="0" collapsed="false">
      <c r="B383" s="25" t="n">
        <v>369</v>
      </c>
      <c r="C383" s="27" t="s">
        <v>7462</v>
      </c>
      <c r="M383" s="25" t="n">
        <v>369</v>
      </c>
      <c r="N383" s="27" t="str">
        <f aca="false">C383</f>
        <v>Манометр ФТ ДМ8008-Вуф исп.2 номер 078751</v>
      </c>
    </row>
    <row r="384" customFormat="false" ht="15" hidden="false" customHeight="false" outlineLevel="0" collapsed="false">
      <c r="B384" s="25" t="n">
        <v>370</v>
      </c>
      <c r="C384" s="27" t="s">
        <v>7463</v>
      </c>
      <c r="M384" s="25" t="n">
        <v>370</v>
      </c>
      <c r="N384" s="27" t="str">
        <f aca="false">C384</f>
        <v>Манометр ФТ ДМ8008-Вуф исп.2 номер 078722</v>
      </c>
    </row>
    <row r="385" customFormat="false" ht="15" hidden="false" customHeight="false" outlineLevel="0" collapsed="false">
      <c r="B385" s="25" t="n">
        <v>371</v>
      </c>
      <c r="C385" s="27" t="s">
        <v>7464</v>
      </c>
      <c r="M385" s="25" t="n">
        <v>371</v>
      </c>
      <c r="N385" s="27" t="str">
        <f aca="false">C385</f>
        <v>Манометр ФТ ДМ8008-Вуф исп.2 номер 078827</v>
      </c>
    </row>
    <row r="386" customFormat="false" ht="15" hidden="false" customHeight="false" outlineLevel="0" collapsed="false">
      <c r="B386" s="25" t="n">
        <v>372</v>
      </c>
      <c r="C386" s="27" t="s">
        <v>7465</v>
      </c>
      <c r="M386" s="25" t="n">
        <v>372</v>
      </c>
      <c r="N386" s="27" t="str">
        <f aca="false">C386</f>
        <v>Манометр ФТ ДМ8008-Вуф исп.2 номер 1008971</v>
      </c>
    </row>
    <row r="387" customFormat="false" ht="15" hidden="false" customHeight="false" outlineLevel="0" collapsed="false">
      <c r="B387" s="25" t="n">
        <v>373</v>
      </c>
      <c r="C387" s="27" t="s">
        <v>7466</v>
      </c>
      <c r="M387" s="25" t="n">
        <v>373</v>
      </c>
      <c r="N387" s="27" t="str">
        <f aca="false">C387</f>
        <v>Манометр ФТ ДМ8008-Вуф исп.2 номер 1008956</v>
      </c>
    </row>
    <row r="388" customFormat="false" ht="15" hidden="false" customHeight="false" outlineLevel="0" collapsed="false">
      <c r="B388" s="25" t="n">
        <v>374</v>
      </c>
      <c r="C388" s="27" t="s">
        <v>7467</v>
      </c>
      <c r="M388" s="25" t="n">
        <v>374</v>
      </c>
      <c r="N388" s="27" t="str">
        <f aca="false">C388</f>
        <v>Манометр ФТ ДМ8008-Вуф исп.2 номер 1008972</v>
      </c>
    </row>
    <row r="389" customFormat="false" ht="15" hidden="false" customHeight="false" outlineLevel="0" collapsed="false">
      <c r="B389" s="25" t="n">
        <v>375</v>
      </c>
      <c r="C389" s="27" t="s">
        <v>7468</v>
      </c>
      <c r="M389" s="25" t="n">
        <v>375</v>
      </c>
      <c r="N389" s="27" t="str">
        <f aca="false">C389</f>
        <v>Манометр ФТ ДМ8008-Вуф исп.2 номер 015106</v>
      </c>
    </row>
    <row r="390" customFormat="false" ht="15" hidden="false" customHeight="false" outlineLevel="0" collapsed="false">
      <c r="B390" s="25" t="n">
        <v>376</v>
      </c>
      <c r="C390" s="27" t="s">
        <v>7469</v>
      </c>
      <c r="M390" s="25" t="n">
        <v>376</v>
      </c>
      <c r="N390" s="27" t="str">
        <f aca="false">C390</f>
        <v>Манометр ФТ ДМ8008-Вуф исп.2 номер 179186</v>
      </c>
    </row>
    <row r="391" customFormat="false" ht="15" hidden="false" customHeight="false" outlineLevel="0" collapsed="false">
      <c r="B391" s="25" t="n">
        <v>377</v>
      </c>
      <c r="C391" s="27" t="s">
        <v>7470</v>
      </c>
      <c r="M391" s="25" t="n">
        <v>377</v>
      </c>
      <c r="N391" s="27" t="str">
        <f aca="false">C391</f>
        <v>Манометр ФТ ДМ8008-Вуф исп.2 номер 1008985</v>
      </c>
    </row>
    <row r="392" customFormat="false" ht="15" hidden="false" customHeight="false" outlineLevel="0" collapsed="false">
      <c r="B392" s="25" t="n">
        <v>378</v>
      </c>
      <c r="C392" s="27" t="s">
        <v>7471</v>
      </c>
      <c r="M392" s="25" t="n">
        <v>378</v>
      </c>
      <c r="N392" s="27" t="str">
        <f aca="false">C392</f>
        <v>Манометр ФТ ДМ8008-Вуф исп.2 номер 1008279</v>
      </c>
    </row>
    <row r="393" customFormat="false" ht="15" hidden="false" customHeight="false" outlineLevel="0" collapsed="false">
      <c r="B393" s="25" t="n">
        <v>379</v>
      </c>
      <c r="C393" s="27" t="s">
        <v>7472</v>
      </c>
      <c r="M393" s="25" t="n">
        <v>379</v>
      </c>
      <c r="N393" s="27" t="str">
        <f aca="false">C393</f>
        <v>Манометр ФТ ДМ8008-Вуф исп.2 номер 1008399</v>
      </c>
    </row>
    <row r="394" customFormat="false" ht="15" hidden="false" customHeight="false" outlineLevel="0" collapsed="false">
      <c r="B394" s="25" t="n">
        <v>380</v>
      </c>
      <c r="C394" s="27" t="s">
        <v>7473</v>
      </c>
      <c r="M394" s="25" t="n">
        <v>380</v>
      </c>
      <c r="N394" s="27" t="str">
        <f aca="false">C394</f>
        <v>Манометр ФТ ДМ8008-Вуф исп.2 номер 002762</v>
      </c>
    </row>
    <row r="395" customFormat="false" ht="15" hidden="false" customHeight="false" outlineLevel="0" collapsed="false">
      <c r="B395" s="25" t="n">
        <v>381</v>
      </c>
      <c r="C395" s="27" t="s">
        <v>7474</v>
      </c>
      <c r="M395" s="25" t="n">
        <v>381</v>
      </c>
      <c r="N395" s="27" t="str">
        <f aca="false">C395</f>
        <v>Манометр ФТ ДМ8008-Вуф исп.2 номер 002359</v>
      </c>
    </row>
    <row r="396" customFormat="false" ht="15" hidden="false" customHeight="false" outlineLevel="0" collapsed="false">
      <c r="B396" s="25" t="n">
        <v>382</v>
      </c>
      <c r="C396" s="27" t="s">
        <v>7475</v>
      </c>
      <c r="M396" s="25" t="n">
        <v>382</v>
      </c>
      <c r="N396" s="27" t="str">
        <f aca="false">C396</f>
        <v>Манометр ФТ ДМ8008-Вуф исп.2 номер 002665</v>
      </c>
    </row>
    <row r="397" customFormat="false" ht="15" hidden="false" customHeight="false" outlineLevel="0" collapsed="false">
      <c r="B397" s="25" t="n">
        <v>383</v>
      </c>
      <c r="C397" s="27" t="s">
        <v>7476</v>
      </c>
      <c r="M397" s="25" t="n">
        <v>383</v>
      </c>
      <c r="N397" s="27" t="str">
        <f aca="false">C397</f>
        <v>Манометр ФТ ДМ8008-Вуф исп.2 номер 1008347</v>
      </c>
    </row>
    <row r="398" customFormat="false" ht="15" hidden="false" customHeight="false" outlineLevel="0" collapsed="false">
      <c r="B398" s="25" t="n">
        <v>384</v>
      </c>
      <c r="C398" s="27" t="s">
        <v>7477</v>
      </c>
      <c r="M398" s="25" t="n">
        <v>384</v>
      </c>
      <c r="N398" s="27" t="str">
        <f aca="false">C398</f>
        <v>Манометр ФТ ДМ8008-Вуф исп.2 номер 1008314</v>
      </c>
    </row>
    <row r="399" customFormat="false" ht="15" hidden="false" customHeight="false" outlineLevel="0" collapsed="false">
      <c r="B399" s="25" t="n">
        <v>385</v>
      </c>
      <c r="C399" s="27" t="s">
        <v>7478</v>
      </c>
      <c r="M399" s="25" t="n">
        <v>385</v>
      </c>
      <c r="N399" s="27" t="str">
        <f aca="false">C399</f>
        <v>Манометр ФТ ДМ8008-Вуф исп.2 номер 2095502</v>
      </c>
    </row>
    <row r="400" customFormat="false" ht="15" hidden="false" customHeight="false" outlineLevel="0" collapsed="false">
      <c r="B400" s="25" t="n">
        <v>386</v>
      </c>
      <c r="C400" s="27" t="s">
        <v>7479</v>
      </c>
      <c r="M400" s="25" t="n">
        <v>386</v>
      </c>
      <c r="N400" s="27" t="str">
        <f aca="false">C400</f>
        <v>Манометр ФТ ДМ8008-Вуф исп.2 номер 1008877</v>
      </c>
    </row>
    <row r="401" customFormat="false" ht="15" hidden="false" customHeight="false" outlineLevel="0" collapsed="false">
      <c r="B401" s="25" t="n">
        <v>387</v>
      </c>
      <c r="C401" s="27" t="s">
        <v>7480</v>
      </c>
      <c r="M401" s="25" t="n">
        <v>387</v>
      </c>
      <c r="N401" s="27" t="str">
        <f aca="false">C401</f>
        <v>Манометр ФТ ДМ8008-Вуф исп.2 номер 1008924</v>
      </c>
    </row>
    <row r="402" customFormat="false" ht="15" hidden="false" customHeight="false" outlineLevel="0" collapsed="false">
      <c r="B402" s="25" t="n">
        <v>388</v>
      </c>
      <c r="C402" s="27" t="s">
        <v>7481</v>
      </c>
      <c r="M402" s="25" t="n">
        <v>388</v>
      </c>
      <c r="N402" s="27" t="str">
        <f aca="false">C402</f>
        <v>Манометр ФТ ДМ8008-Вуф исп.2 номер 1008876</v>
      </c>
    </row>
    <row r="403" customFormat="false" ht="15" hidden="false" customHeight="false" outlineLevel="0" collapsed="false">
      <c r="B403" s="25" t="n">
        <v>389</v>
      </c>
      <c r="C403" s="27" t="s">
        <v>7482</v>
      </c>
      <c r="M403" s="25" t="n">
        <v>389</v>
      </c>
      <c r="N403" s="27" t="str">
        <f aca="false">C403</f>
        <v>Манометр ФТ ДМ8008-Вуф исп.2 номер 078659</v>
      </c>
    </row>
    <row r="404" customFormat="false" ht="15" hidden="false" customHeight="false" outlineLevel="0" collapsed="false">
      <c r="B404" s="25" t="n">
        <v>390</v>
      </c>
      <c r="C404" s="27" t="s">
        <v>7483</v>
      </c>
      <c r="M404" s="25" t="n">
        <v>390</v>
      </c>
      <c r="N404" s="27" t="str">
        <f aca="false">C404</f>
        <v>Манометр ФТ ДМ8008-Вуф исп.2 номер 078725</v>
      </c>
    </row>
    <row r="405" customFormat="false" ht="15" hidden="false" customHeight="false" outlineLevel="0" collapsed="false">
      <c r="B405" s="25" t="n">
        <v>391</v>
      </c>
      <c r="C405" s="27" t="s">
        <v>7484</v>
      </c>
      <c r="M405" s="25" t="n">
        <v>391</v>
      </c>
      <c r="N405" s="27" t="str">
        <f aca="false">C405</f>
        <v>Манометр МП 160 номер 1712160135</v>
      </c>
    </row>
    <row r="406" customFormat="false" ht="15" hidden="false" customHeight="false" outlineLevel="0" collapsed="false">
      <c r="B406" s="25" t="n">
        <v>392</v>
      </c>
      <c r="C406" s="27" t="s">
        <v>7485</v>
      </c>
      <c r="M406" s="25" t="n">
        <v>392</v>
      </c>
      <c r="N406" s="27" t="str">
        <f aca="false">C406</f>
        <v>Манометр МП 160 номер 2006560941</v>
      </c>
    </row>
    <row r="407" customFormat="false" ht="15" hidden="false" customHeight="false" outlineLevel="0" collapsed="false">
      <c r="B407" s="25" t="n">
        <v>393</v>
      </c>
      <c r="C407" s="27" t="s">
        <v>7486</v>
      </c>
      <c r="M407" s="25" t="n">
        <v>393</v>
      </c>
      <c r="N407" s="27" t="str">
        <f aca="false">C407</f>
        <v>Манометр МП4-УУХЛ1 номер 10349</v>
      </c>
    </row>
    <row r="408" customFormat="false" ht="15" hidden="false" customHeight="false" outlineLevel="0" collapsed="false">
      <c r="B408" s="25" t="n">
        <v>394</v>
      </c>
      <c r="C408" s="27" t="s">
        <v>7487</v>
      </c>
      <c r="M408" s="25" t="n">
        <v>394</v>
      </c>
      <c r="N408" s="27" t="str">
        <f aca="false">C408</f>
        <v>Манометр МП4А-Кс номер 2067335</v>
      </c>
    </row>
    <row r="409" customFormat="false" ht="15" hidden="false" customHeight="false" outlineLevel="0" collapsed="false">
      <c r="B409" s="25" t="n">
        <v>395</v>
      </c>
      <c r="C409" s="27" t="s">
        <v>7488</v>
      </c>
      <c r="M409" s="25" t="n">
        <v>395</v>
      </c>
      <c r="N409" s="27" t="str">
        <f aca="false">C409</f>
        <v>Манометр М-4ВУКсУХЛ1 номер 212005880</v>
      </c>
    </row>
    <row r="410" customFormat="false" ht="15" hidden="false" customHeight="false" outlineLevel="0" collapsed="false">
      <c r="B410" s="25" t="n">
        <v>396</v>
      </c>
      <c r="C410" s="27" t="s">
        <v>7489</v>
      </c>
      <c r="M410" s="25" t="n">
        <v>396</v>
      </c>
      <c r="N410" s="27" t="str">
        <f aca="false">C410</f>
        <v>Манометр М-4ВУКсУХЛ1 номер 2039004</v>
      </c>
    </row>
    <row r="411" customFormat="false" ht="15" hidden="false" customHeight="false" outlineLevel="0" collapsed="false">
      <c r="B411" s="25" t="n">
        <v>397</v>
      </c>
      <c r="C411" s="27" t="s">
        <v>7490</v>
      </c>
      <c r="M411" s="25" t="n">
        <v>397</v>
      </c>
      <c r="N411" s="27" t="str">
        <f aca="false">C411</f>
        <v>Манометр М-4ВУКсУХЛ1 номер 2050067</v>
      </c>
    </row>
    <row r="412" customFormat="false" ht="15" hidden="false" customHeight="false" outlineLevel="0" collapsed="false">
      <c r="B412" s="25" t="n">
        <v>398</v>
      </c>
      <c r="C412" s="27" t="s">
        <v>7491</v>
      </c>
      <c r="M412" s="25" t="n">
        <v>398</v>
      </c>
      <c r="N412" s="27" t="str">
        <f aca="false">C412</f>
        <v>Манометр 232.50 номер 86001LH6</v>
      </c>
    </row>
    <row r="413" customFormat="false" ht="15" hidden="false" customHeight="false" outlineLevel="0" collapsed="false">
      <c r="B413" s="25" t="n">
        <v>399</v>
      </c>
      <c r="C413" s="27" t="s">
        <v>7492</v>
      </c>
      <c r="M413" s="25" t="n">
        <v>399</v>
      </c>
      <c r="N413" s="27" t="str">
        <f aca="false">C413</f>
        <v>Манометр ТМ серия 10 номер Н2677938</v>
      </c>
    </row>
    <row r="414" customFormat="false" ht="15" hidden="false" customHeight="false" outlineLevel="0" collapsed="false">
      <c r="B414" s="25" t="n">
        <v>400</v>
      </c>
      <c r="C414" s="27" t="s">
        <v>7493</v>
      </c>
      <c r="M414" s="25" t="n">
        <v>400</v>
      </c>
      <c r="N414" s="27" t="str">
        <f aca="false">C414</f>
        <v>Манометр ТМ серия 10 номер 3017411</v>
      </c>
    </row>
    <row r="415" customFormat="false" ht="15" hidden="false" customHeight="false" outlineLevel="0" collapsed="false">
      <c r="B415" s="25" t="n">
        <v>401</v>
      </c>
      <c r="C415" s="27" t="s">
        <v>7494</v>
      </c>
      <c r="M415" s="25" t="n">
        <v>401</v>
      </c>
      <c r="N415" s="27" t="str">
        <f aca="false">C415</f>
        <v>Манометр ФТ МП4-Уф БС УХЛ1 номер В0124996</v>
      </c>
    </row>
    <row r="416" customFormat="false" ht="15" hidden="false" customHeight="false" outlineLevel="0" collapsed="false">
      <c r="B416" s="25" t="n">
        <v>402</v>
      </c>
      <c r="C416" s="27" t="s">
        <v>7495</v>
      </c>
      <c r="M416" s="25" t="n">
        <v>402</v>
      </c>
      <c r="N416" s="27" t="str">
        <f aca="false">C416</f>
        <v>Манометр ФТ МП3-Уф номер 002194</v>
      </c>
    </row>
    <row r="417" customFormat="false" ht="15" hidden="false" customHeight="false" outlineLevel="0" collapsed="false">
      <c r="B417" s="25" t="n">
        <v>403</v>
      </c>
      <c r="C417" s="27" t="s">
        <v>7496</v>
      </c>
      <c r="M417" s="25" t="n">
        <v>403</v>
      </c>
      <c r="N417" s="27" t="str">
        <f aca="false">C417</f>
        <v>Манометр ФТ МП3-Уф номер 002199</v>
      </c>
    </row>
    <row r="418" customFormat="false" ht="15" hidden="false" customHeight="false" outlineLevel="0" collapsed="false">
      <c r="B418" s="25" t="n">
        <v>404</v>
      </c>
      <c r="C418" s="27" t="s">
        <v>7497</v>
      </c>
      <c r="M418" s="25" t="n">
        <v>404</v>
      </c>
      <c r="N418" s="27" t="str">
        <f aca="false">C418</f>
        <v>Манометр ФТ МП3-Уф номер 002197</v>
      </c>
    </row>
    <row r="419" customFormat="false" ht="15" hidden="false" customHeight="false" outlineLevel="0" collapsed="false">
      <c r="B419" s="25" t="n">
        <v>405</v>
      </c>
      <c r="C419" s="27" t="s">
        <v>7498</v>
      </c>
      <c r="M419" s="25" t="n">
        <v>405</v>
      </c>
      <c r="N419" s="27" t="str">
        <f aca="false">C419</f>
        <v>Манометр ФТ МП3-Уф номер 006952</v>
      </c>
    </row>
    <row r="420" customFormat="false" ht="15" hidden="false" customHeight="false" outlineLevel="0" collapsed="false">
      <c r="B420" s="25" t="n">
        <v>406</v>
      </c>
      <c r="C420" s="27" t="s">
        <v>7499</v>
      </c>
      <c r="M420" s="25" t="n">
        <v>406</v>
      </c>
      <c r="N420" s="27" t="str">
        <f aca="false">C420</f>
        <v>Манометр ФТ МП3-Уф номер 006993</v>
      </c>
    </row>
    <row r="421" customFormat="false" ht="15" hidden="false" customHeight="false" outlineLevel="0" collapsed="false">
      <c r="B421" s="25" t="n">
        <v>407</v>
      </c>
      <c r="C421" s="27" t="s">
        <v>7500</v>
      </c>
      <c r="M421" s="25" t="n">
        <v>407</v>
      </c>
      <c r="N421" s="27" t="str">
        <f aca="false">C421</f>
        <v>Манометр ФТ МП3-Уф номер 006959</v>
      </c>
    </row>
    <row r="422" customFormat="false" ht="15" hidden="false" customHeight="false" outlineLevel="0" collapsed="false">
      <c r="B422" s="25" t="n">
        <v>408</v>
      </c>
      <c r="C422" s="27" t="s">
        <v>7501</v>
      </c>
      <c r="M422" s="25" t="n">
        <v>408</v>
      </c>
      <c r="N422" s="27" t="str">
        <f aca="false">C422</f>
        <v>Манометр ФТ МП3-Уф номер 02193</v>
      </c>
    </row>
    <row r="423" customFormat="false" ht="15" hidden="false" customHeight="false" outlineLevel="0" collapsed="false">
      <c r="B423" s="25" t="n">
        <v>409</v>
      </c>
      <c r="C423" s="27" t="s">
        <v>7502</v>
      </c>
      <c r="M423" s="25" t="n">
        <v>409</v>
      </c>
      <c r="N423" s="27" t="str">
        <f aca="false">C423</f>
        <v>Манометр ФТ МП3-Уф номер 007483</v>
      </c>
    </row>
    <row r="424" customFormat="false" ht="15" hidden="false" customHeight="false" outlineLevel="0" collapsed="false">
      <c r="B424" s="25" t="n">
        <v>410</v>
      </c>
      <c r="C424" s="27" t="s">
        <v>7503</v>
      </c>
      <c r="M424" s="25" t="n">
        <v>410</v>
      </c>
      <c r="N424" s="27" t="str">
        <f aca="false">C424</f>
        <v>Манометр ФТ МП3-Уф номер 002902</v>
      </c>
    </row>
    <row r="425" customFormat="false" ht="15" hidden="false" customHeight="false" outlineLevel="0" collapsed="false">
      <c r="B425" s="25" t="n">
        <v>411</v>
      </c>
      <c r="C425" s="27" t="s">
        <v>7504</v>
      </c>
      <c r="M425" s="25" t="n">
        <v>411</v>
      </c>
      <c r="N425" s="27" t="str">
        <f aca="false">C425</f>
        <v>Манометр ФТ МП3-Уф номер 003576</v>
      </c>
    </row>
    <row r="426" customFormat="false" ht="15" hidden="false" customHeight="false" outlineLevel="0" collapsed="false">
      <c r="B426" s="25" t="n">
        <v>412</v>
      </c>
      <c r="C426" s="27" t="s">
        <v>7505</v>
      </c>
      <c r="M426" s="25" t="n">
        <v>412</v>
      </c>
      <c r="N426" s="27" t="str">
        <f aca="false">C426</f>
        <v>Манометр ФТ МП3-Уф номер 003595</v>
      </c>
    </row>
    <row r="427" customFormat="false" ht="15" hidden="false" customHeight="false" outlineLevel="0" collapsed="false">
      <c r="B427" s="25" t="n">
        <v>413</v>
      </c>
      <c r="C427" s="27" t="s">
        <v>7506</v>
      </c>
      <c r="M427" s="25" t="n">
        <v>413</v>
      </c>
      <c r="N427" s="27" t="str">
        <f aca="false">C427</f>
        <v>Манометр ФТ МП3-Уф номер 002900</v>
      </c>
    </row>
    <row r="428" customFormat="false" ht="15" hidden="false" customHeight="false" outlineLevel="0" collapsed="false">
      <c r="B428" s="25" t="n">
        <v>414</v>
      </c>
      <c r="C428" s="27" t="s">
        <v>7507</v>
      </c>
      <c r="M428" s="25" t="n">
        <v>414</v>
      </c>
      <c r="N428" s="27" t="str">
        <f aca="false">C428</f>
        <v>Манометр ФТ МП3-Уф номер 002874</v>
      </c>
    </row>
    <row r="429" customFormat="false" ht="15" hidden="false" customHeight="false" outlineLevel="0" collapsed="false">
      <c r="B429" s="25" t="n">
        <v>415</v>
      </c>
      <c r="C429" s="27" t="s">
        <v>7508</v>
      </c>
      <c r="M429" s="25" t="n">
        <v>415</v>
      </c>
      <c r="N429" s="27" t="str">
        <f aca="false">C429</f>
        <v>Манометр ФТ МП3-Уф номер 002876</v>
      </c>
    </row>
    <row r="430" customFormat="false" ht="15" hidden="false" customHeight="false" outlineLevel="0" collapsed="false">
      <c r="B430" s="25" t="n">
        <v>416</v>
      </c>
      <c r="C430" s="27" t="s">
        <v>7509</v>
      </c>
      <c r="M430" s="25" t="n">
        <v>416</v>
      </c>
      <c r="N430" s="27" t="str">
        <f aca="false">C430</f>
        <v>Манометр ФТ МП3-Уф номер 004958</v>
      </c>
    </row>
    <row r="431" customFormat="false" ht="15" hidden="false" customHeight="false" outlineLevel="0" collapsed="false">
      <c r="B431" s="25" t="n">
        <v>417</v>
      </c>
      <c r="C431" s="27" t="s">
        <v>7510</v>
      </c>
      <c r="M431" s="25" t="n">
        <v>417</v>
      </c>
      <c r="N431" s="27" t="str">
        <f aca="false">C431</f>
        <v>Манометр ФТ МП3-Уф номер 002264</v>
      </c>
    </row>
    <row r="432" customFormat="false" ht="15" hidden="false" customHeight="false" outlineLevel="0" collapsed="false">
      <c r="B432" s="25" t="n">
        <v>418</v>
      </c>
      <c r="C432" s="27" t="s">
        <v>7511</v>
      </c>
      <c r="M432" s="25" t="n">
        <v>418</v>
      </c>
      <c r="N432" s="27" t="str">
        <f aca="false">C432</f>
        <v>Манометр ФТ МП3-Уф номер 018995</v>
      </c>
    </row>
    <row r="433" customFormat="false" ht="15" hidden="false" customHeight="false" outlineLevel="0" collapsed="false">
      <c r="B433" s="25" t="n">
        <v>419</v>
      </c>
      <c r="C433" s="27" t="s">
        <v>7512</v>
      </c>
      <c r="M433" s="25" t="n">
        <v>419</v>
      </c>
      <c r="N433" s="27" t="str">
        <f aca="false">C433</f>
        <v>Манометр ФТ МП3-Уф номер 020517</v>
      </c>
    </row>
    <row r="434" customFormat="false" ht="15" hidden="false" customHeight="false" outlineLevel="0" collapsed="false">
      <c r="B434" s="25" t="n">
        <v>420</v>
      </c>
      <c r="C434" s="27" t="s">
        <v>7513</v>
      </c>
      <c r="M434" s="25" t="n">
        <v>420</v>
      </c>
      <c r="N434" s="27" t="str">
        <f aca="false">C434</f>
        <v>Манометр ФТ МП3-Уф номер 000288</v>
      </c>
    </row>
    <row r="435" customFormat="false" ht="15" hidden="false" customHeight="false" outlineLevel="0" collapsed="false">
      <c r="B435" s="25" t="n">
        <v>421</v>
      </c>
      <c r="C435" s="27" t="s">
        <v>7514</v>
      </c>
      <c r="M435" s="25" t="n">
        <v>421</v>
      </c>
      <c r="N435" s="27" t="str">
        <f aca="false">C435</f>
        <v>Манометр ФТ МП3-Уф номер 024038</v>
      </c>
    </row>
    <row r="436" customFormat="false" ht="15" hidden="false" customHeight="false" outlineLevel="0" collapsed="false">
      <c r="B436" s="25" t="n">
        <v>422</v>
      </c>
      <c r="C436" s="27" t="s">
        <v>7515</v>
      </c>
      <c r="M436" s="25" t="n">
        <v>422</v>
      </c>
      <c r="N436" s="27" t="str">
        <f aca="false">C436</f>
        <v>Манометр ФТ МП3-Уф номер 000796</v>
      </c>
    </row>
    <row r="437" customFormat="false" ht="15" hidden="false" customHeight="false" outlineLevel="0" collapsed="false">
      <c r="B437" s="25" t="n">
        <v>423</v>
      </c>
      <c r="C437" s="27" t="s">
        <v>7516</v>
      </c>
      <c r="M437" s="25" t="n">
        <v>423</v>
      </c>
      <c r="N437" s="27" t="str">
        <f aca="false">C437</f>
        <v>Манометр ФТ МП3-Уф номер 000880</v>
      </c>
    </row>
    <row r="438" customFormat="false" ht="15" hidden="false" customHeight="false" outlineLevel="0" collapsed="false">
      <c r="B438" s="25" t="n">
        <v>424</v>
      </c>
      <c r="C438" s="27" t="s">
        <v>7517</v>
      </c>
      <c r="M438" s="25" t="n">
        <v>424</v>
      </c>
      <c r="N438" s="27" t="str">
        <f aca="false">C438</f>
        <v>Манометр М-4ВУКсУХЛ1 номер 212006502</v>
      </c>
    </row>
    <row r="439" customFormat="false" ht="15" hidden="false" customHeight="false" outlineLevel="0" collapsed="false">
      <c r="B439" s="25" t="n">
        <v>425</v>
      </c>
      <c r="C439" s="27" t="s">
        <v>7518</v>
      </c>
      <c r="M439" s="25" t="n">
        <v>425</v>
      </c>
      <c r="N439" s="27" t="str">
        <f aca="false">C439</f>
        <v>Манометр МП 100 номер 001969</v>
      </c>
    </row>
    <row r="440" customFormat="false" ht="15" hidden="false" customHeight="false" outlineLevel="0" collapsed="false">
      <c r="B440" s="25" t="n">
        <v>426</v>
      </c>
      <c r="C440" s="27" t="s">
        <v>7519</v>
      </c>
      <c r="M440" s="25" t="n">
        <v>426</v>
      </c>
      <c r="N440" s="27" t="str">
        <f aca="false">C440</f>
        <v>Манометр МП 100 номер 1804680801</v>
      </c>
    </row>
    <row r="441" customFormat="false" ht="15" hidden="false" customHeight="false" outlineLevel="0" collapsed="false">
      <c r="B441" s="25" t="n">
        <v>427</v>
      </c>
      <c r="C441" s="27" t="s">
        <v>7520</v>
      </c>
      <c r="M441" s="25" t="n">
        <v>427</v>
      </c>
      <c r="N441" s="27" t="str">
        <f aca="false">C441</f>
        <v>Манометр МП 100 номер 1804680811</v>
      </c>
    </row>
    <row r="442" customFormat="false" ht="15" hidden="false" customHeight="false" outlineLevel="0" collapsed="false">
      <c r="B442" s="25" t="n">
        <v>428</v>
      </c>
      <c r="C442" s="27" t="s">
        <v>7521</v>
      </c>
      <c r="M442" s="25" t="n">
        <v>428</v>
      </c>
      <c r="N442" s="27" t="str">
        <f aca="false">C442</f>
        <v>Манометр МП 100 номер 003979</v>
      </c>
    </row>
    <row r="443" customFormat="false" ht="15" hidden="false" customHeight="false" outlineLevel="0" collapsed="false">
      <c r="B443" s="25" t="n">
        <v>429</v>
      </c>
      <c r="C443" s="27" t="s">
        <v>7522</v>
      </c>
      <c r="M443" s="25" t="n">
        <v>429</v>
      </c>
      <c r="N443" s="27" t="str">
        <f aca="false">C443</f>
        <v>Манометр МП 100 номер 003997</v>
      </c>
    </row>
    <row r="444" customFormat="false" ht="15" hidden="false" customHeight="false" outlineLevel="0" collapsed="false">
      <c r="B444" s="25" t="n">
        <v>430</v>
      </c>
      <c r="C444" s="27" t="s">
        <v>7523</v>
      </c>
      <c r="M444" s="25" t="n">
        <v>430</v>
      </c>
      <c r="N444" s="27" t="str">
        <f aca="false">C444</f>
        <v>Манометр МП 100 номер 003957</v>
      </c>
    </row>
    <row r="445" customFormat="false" ht="15" hidden="false" customHeight="false" outlineLevel="0" collapsed="false">
      <c r="B445" s="25" t="n">
        <v>431</v>
      </c>
      <c r="C445" s="27" t="s">
        <v>7524</v>
      </c>
      <c r="M445" s="25" t="n">
        <v>431</v>
      </c>
      <c r="N445" s="27" t="str">
        <f aca="false">C445</f>
        <v>Манометр МП 100 номер 003905</v>
      </c>
    </row>
    <row r="446" customFormat="false" ht="15" hidden="false" customHeight="false" outlineLevel="0" collapsed="false">
      <c r="B446" s="25" t="n">
        <v>432</v>
      </c>
      <c r="C446" s="27" t="s">
        <v>7525</v>
      </c>
      <c r="M446" s="25" t="n">
        <v>432</v>
      </c>
      <c r="N446" s="27" t="str">
        <f aca="false">C446</f>
        <v>Манометр М-3ВУУ2 номер 2021403</v>
      </c>
    </row>
    <row r="447" customFormat="false" ht="15" hidden="false" customHeight="false" outlineLevel="0" collapsed="false">
      <c r="B447" s="25" t="n">
        <v>433</v>
      </c>
      <c r="C447" s="27" t="s">
        <v>7526</v>
      </c>
      <c r="M447" s="25" t="n">
        <v>433</v>
      </c>
      <c r="N447" s="27" t="str">
        <f aca="false">C447</f>
        <v>Манометр М-3ВУУ2 номер 202797</v>
      </c>
    </row>
    <row r="448" customFormat="false" ht="15" hidden="false" customHeight="false" outlineLevel="0" collapsed="false">
      <c r="B448" s="25" t="n">
        <v>434</v>
      </c>
      <c r="C448" s="27" t="s">
        <v>7527</v>
      </c>
      <c r="M448" s="25" t="n">
        <v>434</v>
      </c>
      <c r="N448" s="27" t="str">
        <f aca="false">C448</f>
        <v>Манометр М-3ВУУ2 номер 12А12029</v>
      </c>
    </row>
    <row r="449" customFormat="false" ht="15" hidden="false" customHeight="false" outlineLevel="0" collapsed="false">
      <c r="B449" s="25" t="n">
        <v>435</v>
      </c>
      <c r="C449" s="27" t="s">
        <v>7528</v>
      </c>
      <c r="M449" s="25" t="n">
        <v>435</v>
      </c>
      <c r="N449" s="27" t="str">
        <f aca="false">C449</f>
        <v>Манометр М-3ВУУ2 номер 12А12026</v>
      </c>
    </row>
    <row r="450" customFormat="false" ht="15" hidden="false" customHeight="false" outlineLevel="0" collapsed="false">
      <c r="B450" s="25" t="n">
        <v>436</v>
      </c>
      <c r="C450" s="27" t="s">
        <v>7529</v>
      </c>
      <c r="M450" s="25" t="n">
        <v>436</v>
      </c>
      <c r="N450" s="27" t="str">
        <f aca="false">C450</f>
        <v>Манометр ТМ серия 10 номер 3016889</v>
      </c>
    </row>
    <row r="451" customFormat="false" ht="15" hidden="false" customHeight="false" outlineLevel="0" collapsed="false">
      <c r="B451" s="25" t="n">
        <v>437</v>
      </c>
      <c r="C451" s="27" t="s">
        <v>7530</v>
      </c>
      <c r="M451" s="25" t="n">
        <v>437</v>
      </c>
      <c r="N451" s="27" t="str">
        <f aca="false">C451</f>
        <v>Манометр ТМ серия 10 номер 3016882</v>
      </c>
    </row>
    <row r="452" customFormat="false" ht="15" hidden="false" customHeight="false" outlineLevel="0" collapsed="false">
      <c r="B452" s="25" t="n">
        <v>438</v>
      </c>
      <c r="C452" s="27" t="s">
        <v>7531</v>
      </c>
      <c r="M452" s="25" t="n">
        <v>438</v>
      </c>
      <c r="N452" s="27" t="str">
        <f aca="false">C452</f>
        <v>Манометр ТМ серия 10 номер 3016885</v>
      </c>
    </row>
    <row r="453" customFormat="false" ht="15" hidden="false" customHeight="false" outlineLevel="0" collapsed="false">
      <c r="B453" s="25" t="n">
        <v>439</v>
      </c>
      <c r="C453" s="27" t="s">
        <v>7532</v>
      </c>
      <c r="M453" s="25" t="n">
        <v>439</v>
      </c>
      <c r="N453" s="27" t="str">
        <f aca="false">C453</f>
        <v>Манометр ТМ серия 10 номер 3016876</v>
      </c>
    </row>
    <row r="454" customFormat="false" ht="15" hidden="false" customHeight="false" outlineLevel="0" collapsed="false">
      <c r="B454" s="25" t="n">
        <v>440</v>
      </c>
      <c r="C454" s="27" t="s">
        <v>7533</v>
      </c>
      <c r="M454" s="25" t="n">
        <v>440</v>
      </c>
      <c r="N454" s="27" t="str">
        <f aca="false">C454</f>
        <v>Манометр ТМ серия 10 номер 3016878</v>
      </c>
    </row>
    <row r="455" customFormat="false" ht="15" hidden="false" customHeight="false" outlineLevel="0" collapsed="false">
      <c r="B455" s="25" t="n">
        <v>441</v>
      </c>
      <c r="C455" s="27" t="s">
        <v>7534</v>
      </c>
      <c r="M455" s="25" t="n">
        <v>441</v>
      </c>
      <c r="N455" s="27" t="str">
        <f aca="false">C455</f>
        <v>Манометр МП3-УУ2 номер 12А12030</v>
      </c>
    </row>
    <row r="456" customFormat="false" ht="15" hidden="false" customHeight="false" outlineLevel="0" collapsed="false">
      <c r="B456" s="25" t="n">
        <v>442</v>
      </c>
      <c r="C456" s="27" t="s">
        <v>7535</v>
      </c>
      <c r="M456" s="25" t="n">
        <v>442</v>
      </c>
      <c r="N456" s="27" t="str">
        <f aca="false">C456</f>
        <v>Манометр МП3-УУ2 номер 5632</v>
      </c>
    </row>
    <row r="457" customFormat="false" ht="15" hidden="false" customHeight="false" outlineLevel="0" collapsed="false">
      <c r="B457" s="25" t="n">
        <v>443</v>
      </c>
      <c r="C457" s="27" t="s">
        <v>7536</v>
      </c>
      <c r="M457" s="25" t="n">
        <v>443</v>
      </c>
      <c r="N457" s="27" t="str">
        <f aca="false">C457</f>
        <v>Манометр ТМ серия 10 номер 3025348</v>
      </c>
    </row>
    <row r="458" customFormat="false" ht="15" hidden="false" customHeight="false" outlineLevel="0" collapsed="false">
      <c r="B458" s="25" t="n">
        <v>444</v>
      </c>
      <c r="C458" s="27" t="s">
        <v>7537</v>
      </c>
      <c r="M458" s="25" t="n">
        <v>444</v>
      </c>
      <c r="N458" s="27" t="str">
        <f aca="false">C458</f>
        <v>Манометр ТМ серия 10 номер 3025358</v>
      </c>
    </row>
    <row r="459" customFormat="false" ht="15" hidden="false" customHeight="false" outlineLevel="0" collapsed="false">
      <c r="B459" s="25" t="n">
        <v>445</v>
      </c>
      <c r="C459" s="27" t="s">
        <v>7538</v>
      </c>
      <c r="M459" s="25" t="n">
        <v>445</v>
      </c>
      <c r="N459" s="27" t="str">
        <f aca="false">C459</f>
        <v>Манометр ТМ серия 10 номер 3025347</v>
      </c>
    </row>
    <row r="460" customFormat="false" ht="15" hidden="false" customHeight="false" outlineLevel="0" collapsed="false">
      <c r="B460" s="25" t="n">
        <v>446</v>
      </c>
      <c r="C460" s="27" t="s">
        <v>7539</v>
      </c>
      <c r="M460" s="25" t="n">
        <v>446</v>
      </c>
      <c r="N460" s="27" t="str">
        <f aca="false">C460</f>
        <v>Манометр ТМ серия 10 номер 10577</v>
      </c>
    </row>
    <row r="461" customFormat="false" ht="15" hidden="false" customHeight="false" outlineLevel="0" collapsed="false">
      <c r="B461" s="25" t="n">
        <v>447</v>
      </c>
      <c r="C461" s="27" t="s">
        <v>7540</v>
      </c>
      <c r="M461" s="25" t="n">
        <v>447</v>
      </c>
      <c r="N461" s="27" t="str">
        <f aca="false">C461</f>
        <v>Манометр ТМ серия 10 номер 10585</v>
      </c>
    </row>
    <row r="462" customFormat="false" ht="15" hidden="false" customHeight="false" outlineLevel="0" collapsed="false">
      <c r="B462" s="25" t="n">
        <v>448</v>
      </c>
      <c r="C462" s="27" t="s">
        <v>7541</v>
      </c>
      <c r="M462" s="25" t="n">
        <v>448</v>
      </c>
      <c r="N462" s="27" t="str">
        <f aca="false">C462</f>
        <v>Манометр ФТ МП4-Уф БС УХЛ1 номер В0131894</v>
      </c>
    </row>
    <row r="463" customFormat="false" ht="15" hidden="false" customHeight="false" outlineLevel="0" collapsed="false">
      <c r="B463" s="25" t="n">
        <v>449</v>
      </c>
      <c r="C463" s="27" t="s">
        <v>7542</v>
      </c>
      <c r="M463" s="25" t="n">
        <v>449</v>
      </c>
      <c r="N463" s="27" t="str">
        <f aca="false">C463</f>
        <v>Манометр МП 160 номер 2006560939</v>
      </c>
    </row>
    <row r="464" customFormat="false" ht="15" hidden="false" customHeight="false" outlineLevel="0" collapsed="false">
      <c r="B464" s="25" t="n">
        <v>450</v>
      </c>
      <c r="C464" s="27" t="s">
        <v>7543</v>
      </c>
      <c r="M464" s="25" t="n">
        <v>450</v>
      </c>
      <c r="N464" s="27" t="str">
        <f aca="false">C464</f>
        <v>Манометр ФТ ДМ8008-Вуф исп.2 номер 1008969</v>
      </c>
    </row>
    <row r="465" customFormat="false" ht="15" hidden="false" customHeight="false" outlineLevel="0" collapsed="false">
      <c r="B465" s="25" t="n">
        <v>451</v>
      </c>
      <c r="C465" s="27" t="s">
        <v>7544</v>
      </c>
      <c r="M465" s="25" t="n">
        <v>451</v>
      </c>
      <c r="N465" s="27" t="str">
        <f aca="false">C465</f>
        <v>Манометр ФТ ДМ8008-Вуф исп.2 номер 1008978</v>
      </c>
    </row>
    <row r="466" customFormat="false" ht="15" hidden="false" customHeight="false" outlineLevel="0" collapsed="false">
      <c r="B466" s="25" t="n">
        <v>452</v>
      </c>
      <c r="C466" s="27" t="s">
        <v>7545</v>
      </c>
      <c r="M466" s="25" t="n">
        <v>452</v>
      </c>
      <c r="N466" s="27" t="str">
        <f aca="false">C466</f>
        <v>Манометр МП4-УУХЛ1 номер 11305</v>
      </c>
    </row>
    <row r="467" customFormat="false" ht="15" hidden="false" customHeight="false" outlineLevel="0" collapsed="false">
      <c r="B467" s="25" t="n">
        <v>453</v>
      </c>
      <c r="C467" s="27" t="s">
        <v>7546</v>
      </c>
      <c r="M467" s="25" t="n">
        <v>453</v>
      </c>
      <c r="N467" s="27" t="str">
        <f aca="false">C467</f>
        <v>Манометр МП4-УУХЛ1 номер 11304</v>
      </c>
    </row>
    <row r="468" customFormat="false" ht="15" hidden="false" customHeight="false" outlineLevel="0" collapsed="false">
      <c r="B468" s="25" t="n">
        <v>454</v>
      </c>
      <c r="C468" s="27" t="s">
        <v>7547</v>
      </c>
      <c r="M468" s="25" t="n">
        <v>454</v>
      </c>
      <c r="N468" s="27" t="str">
        <f aca="false">C468</f>
        <v>Манометр М-4ВУКсУХЛ1 номер 2064455</v>
      </c>
    </row>
    <row r="469" customFormat="false" ht="15" hidden="false" customHeight="false" outlineLevel="0" collapsed="false">
      <c r="B469" s="25" t="n">
        <v>455</v>
      </c>
      <c r="C469" s="27" t="s">
        <v>7548</v>
      </c>
      <c r="M469" s="25" t="n">
        <v>455</v>
      </c>
      <c r="N469" s="27" t="str">
        <f aca="false">C469</f>
        <v>Манометр М-4ВУКсУХЛ1 номер 2064483</v>
      </c>
    </row>
    <row r="470" customFormat="false" ht="15" hidden="false" customHeight="false" outlineLevel="0" collapsed="false">
      <c r="B470" s="25" t="n">
        <v>456</v>
      </c>
      <c r="C470" s="27" t="s">
        <v>7549</v>
      </c>
      <c r="M470" s="25" t="n">
        <v>456</v>
      </c>
      <c r="N470" s="27" t="str">
        <f aca="false">C470</f>
        <v>Манометр М-4ВУКсУХЛ1 номер 2064447</v>
      </c>
    </row>
    <row r="471" customFormat="false" ht="15" hidden="false" customHeight="false" outlineLevel="0" collapsed="false">
      <c r="B471" s="25" t="n">
        <v>457</v>
      </c>
      <c r="C471" s="27" t="s">
        <v>7550</v>
      </c>
      <c r="M471" s="25" t="n">
        <v>457</v>
      </c>
      <c r="N471" s="27" t="str">
        <f aca="false">C471</f>
        <v>Манометр М-4ВУКсУХЛ1 номер 2064448</v>
      </c>
    </row>
    <row r="472" customFormat="false" ht="15" hidden="false" customHeight="false" outlineLevel="0" collapsed="false">
      <c r="B472" s="25" t="n">
        <v>458</v>
      </c>
      <c r="C472" s="27" t="s">
        <v>7551</v>
      </c>
      <c r="M472" s="25" t="n">
        <v>458</v>
      </c>
      <c r="N472" s="27" t="str">
        <f aca="false">C472</f>
        <v>Манометр М-4ВУКсУХЛ1 номер 2064482</v>
      </c>
    </row>
    <row r="473" customFormat="false" ht="15" hidden="false" customHeight="false" outlineLevel="0" collapsed="false">
      <c r="B473" s="25" t="n">
        <v>459</v>
      </c>
      <c r="C473" s="27" t="s">
        <v>7552</v>
      </c>
      <c r="M473" s="25" t="n">
        <v>459</v>
      </c>
      <c r="N473" s="27" t="str">
        <f aca="false">C473</f>
        <v>Манометр М-4ВУКсУХЛ1 номер 2064492</v>
      </c>
    </row>
    <row r="474" customFormat="false" ht="15" hidden="false" customHeight="false" outlineLevel="0" collapsed="false">
      <c r="B474" s="25" t="n">
        <v>460</v>
      </c>
      <c r="C474" s="27" t="s">
        <v>7553</v>
      </c>
      <c r="M474" s="25" t="n">
        <v>460</v>
      </c>
      <c r="N474" s="27" t="str">
        <f aca="false">C474</f>
        <v>Манометр М-4ВУКсУХЛ1 номер 2064489</v>
      </c>
    </row>
    <row r="475" customFormat="false" ht="15" hidden="false" customHeight="false" outlineLevel="0" collapsed="false">
      <c r="B475" s="25" t="n">
        <v>461</v>
      </c>
      <c r="C475" s="27" t="s">
        <v>7554</v>
      </c>
      <c r="M475" s="25" t="n">
        <v>461</v>
      </c>
      <c r="N475" s="27" t="str">
        <f aca="false">C475</f>
        <v>Манометр М-4ВУКсУХЛ1 номер 2064330</v>
      </c>
    </row>
    <row r="476" customFormat="false" ht="15" hidden="false" customHeight="false" outlineLevel="0" collapsed="false">
      <c r="B476" s="25" t="n">
        <v>462</v>
      </c>
      <c r="C476" s="27" t="s">
        <v>7555</v>
      </c>
      <c r="M476" s="25" t="n">
        <v>462</v>
      </c>
      <c r="N476" s="27" t="str">
        <f aca="false">C476</f>
        <v>Манометр М-4ВУКсУХЛ1 номер 2064342</v>
      </c>
    </row>
    <row r="477" customFormat="false" ht="15" hidden="false" customHeight="false" outlineLevel="0" collapsed="false">
      <c r="B477" s="25" t="n">
        <v>463</v>
      </c>
      <c r="C477" s="27" t="s">
        <v>7556</v>
      </c>
      <c r="M477" s="25" t="n">
        <v>463</v>
      </c>
      <c r="N477" s="27" t="str">
        <f aca="false">C477</f>
        <v>Манометр М-4ВУКсУХЛ1 номер 2064338</v>
      </c>
    </row>
    <row r="478" customFormat="false" ht="15" hidden="false" customHeight="false" outlineLevel="0" collapsed="false">
      <c r="B478" s="25" t="n">
        <v>464</v>
      </c>
      <c r="C478" s="27" t="s">
        <v>7557</v>
      </c>
      <c r="M478" s="25" t="n">
        <v>464</v>
      </c>
      <c r="N478" s="27" t="str">
        <f aca="false">C478</f>
        <v>Манометр М-4ВУКсУХЛ1 номер 2064337</v>
      </c>
    </row>
    <row r="479" customFormat="false" ht="15" hidden="false" customHeight="false" outlineLevel="0" collapsed="false">
      <c r="B479" s="25" t="n">
        <v>465</v>
      </c>
      <c r="C479" s="27" t="s">
        <v>7558</v>
      </c>
      <c r="M479" s="25" t="n">
        <v>465</v>
      </c>
      <c r="N479" s="27" t="str">
        <f aca="false">C479</f>
        <v>Манометр М-4ВУКсУХЛ1 номер 2064325</v>
      </c>
    </row>
    <row r="480" customFormat="false" ht="15" hidden="false" customHeight="false" outlineLevel="0" collapsed="false">
      <c r="B480" s="25" t="n">
        <v>466</v>
      </c>
      <c r="C480" s="27" t="s">
        <v>7559</v>
      </c>
      <c r="M480" s="25" t="n">
        <v>466</v>
      </c>
      <c r="N480" s="27" t="str">
        <f aca="false">C480</f>
        <v>Манометр М-4ВУКсУХЛ1 номер 2064313</v>
      </c>
    </row>
    <row r="481" customFormat="false" ht="15" hidden="false" customHeight="false" outlineLevel="0" collapsed="false">
      <c r="B481" s="25" t="n">
        <v>467</v>
      </c>
      <c r="C481" s="27" t="s">
        <v>7560</v>
      </c>
      <c r="M481" s="25" t="n">
        <v>467</v>
      </c>
      <c r="N481" s="27" t="str">
        <f aca="false">C481</f>
        <v>Манометр М-4ВУКсУХЛ1 номер 2064310</v>
      </c>
    </row>
    <row r="482" customFormat="false" ht="15" hidden="false" customHeight="false" outlineLevel="0" collapsed="false">
      <c r="B482" s="25" t="n">
        <v>468</v>
      </c>
      <c r="C482" s="27" t="s">
        <v>7561</v>
      </c>
      <c r="M482" s="25" t="n">
        <v>468</v>
      </c>
      <c r="N482" s="27" t="str">
        <f aca="false">C482</f>
        <v>Манометр М-4ВУКсУХЛ1 номер 2064324</v>
      </c>
    </row>
    <row r="483" customFormat="false" ht="15" hidden="false" customHeight="false" outlineLevel="0" collapsed="false">
      <c r="B483" s="25" t="n">
        <v>469</v>
      </c>
      <c r="C483" s="27" t="s">
        <v>7562</v>
      </c>
      <c r="M483" s="25" t="n">
        <v>469</v>
      </c>
      <c r="N483" s="27" t="str">
        <f aca="false">C483</f>
        <v>Манометр М-4ВУКсУХЛ1 номер 2064317</v>
      </c>
    </row>
    <row r="484" customFormat="false" ht="15" hidden="false" customHeight="false" outlineLevel="0" collapsed="false">
      <c r="B484" s="25" t="n">
        <v>470</v>
      </c>
      <c r="C484" s="27" t="s">
        <v>7563</v>
      </c>
      <c r="M484" s="25" t="n">
        <v>470</v>
      </c>
      <c r="N484" s="27" t="str">
        <f aca="false">C484</f>
        <v>Манометр М-4ВУКсУХЛ1 номер 2064318</v>
      </c>
    </row>
    <row r="485" customFormat="false" ht="15" hidden="false" customHeight="false" outlineLevel="0" collapsed="false">
      <c r="B485" s="25" t="n">
        <v>471</v>
      </c>
      <c r="C485" s="27" t="s">
        <v>7564</v>
      </c>
      <c r="M485" s="25" t="n">
        <v>471</v>
      </c>
      <c r="N485" s="27" t="str">
        <f aca="false">C485</f>
        <v>Манометр М-4ВУКсУХЛ1 номер 2064316</v>
      </c>
    </row>
    <row r="486" customFormat="false" ht="15" hidden="false" customHeight="false" outlineLevel="0" collapsed="false">
      <c r="B486" s="25" t="n">
        <v>472</v>
      </c>
      <c r="C486" s="27" t="s">
        <v>7565</v>
      </c>
      <c r="M486" s="25" t="n">
        <v>472</v>
      </c>
      <c r="N486" s="27" t="str">
        <f aca="false">C486</f>
        <v>Манометр М-4ВУКсУХЛ1 номер 2064315</v>
      </c>
    </row>
    <row r="487" customFormat="false" ht="15" hidden="false" customHeight="false" outlineLevel="0" collapsed="false">
      <c r="B487" s="25" t="n">
        <v>473</v>
      </c>
      <c r="C487" s="27" t="s">
        <v>7566</v>
      </c>
      <c r="M487" s="25" t="n">
        <v>473</v>
      </c>
      <c r="N487" s="27" t="str">
        <f aca="false">C487</f>
        <v>Манометр М-4ВУКсУХЛ1 номер 2064322</v>
      </c>
    </row>
    <row r="488" customFormat="false" ht="15" hidden="false" customHeight="false" outlineLevel="0" collapsed="false">
      <c r="B488" s="25" t="n">
        <v>474</v>
      </c>
      <c r="C488" s="27" t="s">
        <v>7567</v>
      </c>
      <c r="M488" s="25" t="n">
        <v>474</v>
      </c>
      <c r="N488" s="27" t="str">
        <f aca="false">C488</f>
        <v>Манометр М-4ВУКсУХЛ1 номер 2064314</v>
      </c>
    </row>
    <row r="489" customFormat="false" ht="15" hidden="false" customHeight="false" outlineLevel="0" collapsed="false">
      <c r="B489" s="25" t="n">
        <v>475</v>
      </c>
      <c r="C489" s="27" t="s">
        <v>7568</v>
      </c>
      <c r="M489" s="25" t="n">
        <v>475</v>
      </c>
      <c r="N489" s="27" t="str">
        <f aca="false">C489</f>
        <v>Манометр М-4ВУКсУХЛ1 номер 2064321</v>
      </c>
    </row>
    <row r="490" customFormat="false" ht="15" hidden="false" customHeight="false" outlineLevel="0" collapsed="false">
      <c r="B490" s="25" t="n">
        <v>476</v>
      </c>
      <c r="C490" s="27" t="s">
        <v>7569</v>
      </c>
      <c r="M490" s="25" t="n">
        <v>476</v>
      </c>
      <c r="N490" s="27" t="str">
        <f aca="false">C490</f>
        <v>Манометр М-4ВУКсУХЛ1 номер 2064446</v>
      </c>
    </row>
    <row r="491" customFormat="false" ht="15" hidden="false" customHeight="false" outlineLevel="0" collapsed="false">
      <c r="B491" s="25" t="n">
        <v>477</v>
      </c>
      <c r="C491" s="27" t="s">
        <v>7570</v>
      </c>
      <c r="M491" s="25" t="n">
        <v>477</v>
      </c>
      <c r="N491" s="27" t="str">
        <f aca="false">C491</f>
        <v>Манометр М-4ВУКсУХЛ1 номер 2064481</v>
      </c>
    </row>
    <row r="492" customFormat="false" ht="15" hidden="false" customHeight="false" outlineLevel="0" collapsed="false">
      <c r="B492" s="25" t="n">
        <v>478</v>
      </c>
      <c r="C492" s="27" t="s">
        <v>7571</v>
      </c>
      <c r="M492" s="25" t="n">
        <v>478</v>
      </c>
      <c r="N492" s="27" t="str">
        <f aca="false">C492</f>
        <v>Манометр М-4ВУКсУХЛ1 номер 2064490</v>
      </c>
    </row>
    <row r="493" customFormat="false" ht="15" hidden="false" customHeight="false" outlineLevel="0" collapsed="false">
      <c r="B493" s="25" t="n">
        <v>479</v>
      </c>
      <c r="C493" s="27" t="s">
        <v>7572</v>
      </c>
      <c r="M493" s="25" t="n">
        <v>479</v>
      </c>
      <c r="N493" s="27" t="str">
        <f aca="false">C493</f>
        <v>Манометр М-4ВУКсУХЛ1 номер 2064339</v>
      </c>
    </row>
    <row r="494" customFormat="false" ht="15" hidden="false" customHeight="false" outlineLevel="0" collapsed="false">
      <c r="B494" s="25" t="n">
        <v>480</v>
      </c>
      <c r="C494" s="27" t="s">
        <v>7573</v>
      </c>
      <c r="M494" s="25" t="n">
        <v>480</v>
      </c>
      <c r="N494" s="27" t="str">
        <f aca="false">C494</f>
        <v>Манометр М-4ВУКсУХЛ1 номер 2064340</v>
      </c>
    </row>
    <row r="495" customFormat="false" ht="15" hidden="false" customHeight="false" outlineLevel="0" collapsed="false">
      <c r="B495" s="25" t="n">
        <v>481</v>
      </c>
      <c r="C495" s="27" t="s">
        <v>7574</v>
      </c>
      <c r="M495" s="25" t="n">
        <v>481</v>
      </c>
      <c r="N495" s="27" t="str">
        <f aca="false">C495</f>
        <v>Манометр ФТ ДМ8008-Вуф исп.2 номер 1008385</v>
      </c>
    </row>
    <row r="496" customFormat="false" ht="15" hidden="false" customHeight="false" outlineLevel="0" collapsed="false">
      <c r="B496" s="25" t="n">
        <v>482</v>
      </c>
      <c r="C496" s="27" t="s">
        <v>7575</v>
      </c>
      <c r="M496" s="25" t="n">
        <v>482</v>
      </c>
      <c r="N496" s="27" t="str">
        <f aca="false">C496</f>
        <v>Манометр ФТ ДМ8008-Вуф исп.2 номер 1008295</v>
      </c>
    </row>
    <row r="497" customFormat="false" ht="15" hidden="false" customHeight="false" outlineLevel="0" collapsed="false">
      <c r="B497" s="25" t="n">
        <v>483</v>
      </c>
      <c r="C497" s="27" t="s">
        <v>7576</v>
      </c>
      <c r="M497" s="25" t="n">
        <v>483</v>
      </c>
      <c r="N497" s="27" t="str">
        <f aca="false">C497</f>
        <v>Манометр ФТ ДМ8008-Вуф исп.2 номер 1008282</v>
      </c>
    </row>
    <row r="498" customFormat="false" ht="15" hidden="false" customHeight="false" outlineLevel="0" collapsed="false">
      <c r="B498" s="25" t="n">
        <v>484</v>
      </c>
      <c r="C498" s="27" t="s">
        <v>7577</v>
      </c>
      <c r="M498" s="25" t="n">
        <v>484</v>
      </c>
      <c r="N498" s="27" t="str">
        <f aca="false">C498</f>
        <v>Манометр ФТ ДМ8008-Вуф исп.2 номер 1008316</v>
      </c>
    </row>
    <row r="499" customFormat="false" ht="15" hidden="false" customHeight="false" outlineLevel="0" collapsed="false">
      <c r="B499" s="25" t="n">
        <v>485</v>
      </c>
      <c r="C499" s="27" t="s">
        <v>7578</v>
      </c>
      <c r="M499" s="25" t="n">
        <v>485</v>
      </c>
      <c r="N499" s="27" t="str">
        <f aca="false">C499</f>
        <v>Манометр ФТ ДМ8008-Вуф исп.2 номер 1008344</v>
      </c>
    </row>
    <row r="500" customFormat="false" ht="15" hidden="false" customHeight="false" outlineLevel="0" collapsed="false">
      <c r="B500" s="25" t="n">
        <v>486</v>
      </c>
      <c r="C500" s="27" t="s">
        <v>7579</v>
      </c>
      <c r="M500" s="25" t="n">
        <v>486</v>
      </c>
      <c r="N500" s="27" t="str">
        <f aca="false">C500</f>
        <v>Манометр ФТ ДМ8008-Вуф исп.2 номер 1008329</v>
      </c>
    </row>
    <row r="501" customFormat="false" ht="15" hidden="false" customHeight="false" outlineLevel="0" collapsed="false">
      <c r="B501" s="25" t="n">
        <v>487</v>
      </c>
      <c r="C501" s="27" t="s">
        <v>7580</v>
      </c>
      <c r="M501" s="25" t="n">
        <v>487</v>
      </c>
      <c r="N501" s="27" t="str">
        <f aca="false">C501</f>
        <v>Манометр ФТ ДМ8008-Вуф исп.2 номер 1008380</v>
      </c>
    </row>
    <row r="502" customFormat="false" ht="15" hidden="false" customHeight="false" outlineLevel="0" collapsed="false">
      <c r="B502" s="25" t="n">
        <v>488</v>
      </c>
      <c r="C502" s="27" t="s">
        <v>7581</v>
      </c>
      <c r="M502" s="25" t="n">
        <v>488</v>
      </c>
      <c r="N502" s="27" t="str">
        <f aca="false">C502</f>
        <v>Манометр ФТ ДМ8008-Вуф исп.2 номер 1008373</v>
      </c>
    </row>
    <row r="503" customFormat="false" ht="15" hidden="false" customHeight="false" outlineLevel="0" collapsed="false">
      <c r="B503" s="25" t="n">
        <v>489</v>
      </c>
      <c r="C503" s="27" t="s">
        <v>7582</v>
      </c>
      <c r="M503" s="25" t="n">
        <v>489</v>
      </c>
      <c r="N503" s="27" t="str">
        <f aca="false">C503</f>
        <v>Манометр ФТ ДМ8008-Вуф исп.2 номер 1008269</v>
      </c>
    </row>
    <row r="504" customFormat="false" ht="15" hidden="true" customHeight="false" outlineLevel="0" collapsed="false">
      <c r="B504" s="25" t="n">
        <v>490</v>
      </c>
      <c r="M504" s="25" t="n">
        <v>490</v>
      </c>
      <c r="N504" s="27" t="n">
        <f aca="false">C504</f>
        <v>0</v>
      </c>
    </row>
    <row r="505" customFormat="false" ht="15" hidden="true" customHeight="false" outlineLevel="0" collapsed="false">
      <c r="B505" s="25" t="n">
        <v>491</v>
      </c>
      <c r="M505" s="25" t="n">
        <v>491</v>
      </c>
      <c r="N505" s="27" t="n">
        <f aca="false">C505</f>
        <v>0</v>
      </c>
    </row>
    <row r="506" customFormat="false" ht="15" hidden="true" customHeight="false" outlineLevel="0" collapsed="false">
      <c r="B506" s="25" t="n">
        <v>492</v>
      </c>
      <c r="M506" s="25" t="n">
        <v>492</v>
      </c>
      <c r="N506" s="27" t="n">
        <f aca="false">C506</f>
        <v>0</v>
      </c>
    </row>
    <row r="507" customFormat="false" ht="15" hidden="true" customHeight="false" outlineLevel="0" collapsed="false">
      <c r="B507" s="25" t="n">
        <v>493</v>
      </c>
      <c r="M507" s="25" t="n">
        <v>493</v>
      </c>
      <c r="N507" s="27" t="n">
        <f aca="false">C507</f>
        <v>0</v>
      </c>
    </row>
    <row r="508" customFormat="false" ht="15" hidden="true" customHeight="false" outlineLevel="0" collapsed="false">
      <c r="B508" s="25" t="n">
        <v>494</v>
      </c>
      <c r="M508" s="25" t="n">
        <v>494</v>
      </c>
      <c r="N508" s="27" t="n">
        <f aca="false">C508</f>
        <v>0</v>
      </c>
    </row>
    <row r="509" customFormat="false" ht="15" hidden="true" customHeight="false" outlineLevel="0" collapsed="false">
      <c r="B509" s="25" t="n">
        <v>495</v>
      </c>
      <c r="M509" s="25" t="n">
        <v>495</v>
      </c>
      <c r="N509" s="27" t="n">
        <f aca="false">C509</f>
        <v>0</v>
      </c>
    </row>
    <row r="510" customFormat="false" ht="15" hidden="true" customHeight="false" outlineLevel="0" collapsed="false">
      <c r="B510" s="25" t="n">
        <v>496</v>
      </c>
      <c r="M510" s="25" t="n">
        <v>496</v>
      </c>
      <c r="N510" s="27" t="n">
        <f aca="false">C510</f>
        <v>0</v>
      </c>
    </row>
    <row r="511" customFormat="false" ht="15" hidden="true" customHeight="false" outlineLevel="0" collapsed="false">
      <c r="B511" s="25" t="n">
        <v>497</v>
      </c>
      <c r="M511" s="25" t="n">
        <v>497</v>
      </c>
      <c r="N511" s="27" t="n">
        <f aca="false">C511</f>
        <v>0</v>
      </c>
    </row>
    <row r="512" customFormat="false" ht="15" hidden="true" customHeight="false" outlineLevel="0" collapsed="false">
      <c r="B512" s="25" t="n">
        <v>498</v>
      </c>
      <c r="M512" s="25" t="n">
        <v>498</v>
      </c>
      <c r="N512" s="27" t="n">
        <f aca="false">C512</f>
        <v>0</v>
      </c>
    </row>
    <row r="513" customFormat="false" ht="15" hidden="true" customHeight="false" outlineLevel="0" collapsed="false">
      <c r="B513" s="25" t="n">
        <v>499</v>
      </c>
      <c r="M513" s="25" t="n">
        <v>499</v>
      </c>
      <c r="N513" s="27" t="n">
        <f aca="false">C513</f>
        <v>0</v>
      </c>
    </row>
    <row r="514" customFormat="false" ht="15" hidden="true" customHeight="false" outlineLevel="0" collapsed="false">
      <c r="B514" s="25" t="n">
        <v>500</v>
      </c>
      <c r="M514" s="25" t="n">
        <v>500</v>
      </c>
      <c r="N514" s="27" t="n">
        <f aca="false">C514</f>
        <v>0</v>
      </c>
    </row>
    <row r="515" customFormat="false" ht="15" hidden="true" customHeight="false" outlineLevel="0" collapsed="false">
      <c r="B515" s="25" t="n">
        <v>501</v>
      </c>
      <c r="M515" s="25" t="n">
        <v>501</v>
      </c>
      <c r="N515" s="27" t="n">
        <f aca="false">C515</f>
        <v>0</v>
      </c>
    </row>
    <row r="516" customFormat="false" ht="15" hidden="true" customHeight="false" outlineLevel="0" collapsed="false">
      <c r="B516" s="25" t="n">
        <v>502</v>
      </c>
      <c r="M516" s="25" t="n">
        <v>502</v>
      </c>
      <c r="N516" s="27" t="n">
        <f aca="false">C516</f>
        <v>0</v>
      </c>
    </row>
    <row r="517" customFormat="false" ht="15" hidden="true" customHeight="false" outlineLevel="0" collapsed="false">
      <c r="B517" s="25" t="n">
        <v>503</v>
      </c>
      <c r="M517" s="25" t="n">
        <v>503</v>
      </c>
      <c r="N517" s="27" t="n">
        <f aca="false">C517</f>
        <v>0</v>
      </c>
    </row>
    <row r="518" customFormat="false" ht="15" hidden="true" customHeight="false" outlineLevel="0" collapsed="false">
      <c r="B518" s="25" t="n">
        <v>504</v>
      </c>
      <c r="M518" s="25" t="n">
        <v>504</v>
      </c>
      <c r="N518" s="27" t="n">
        <f aca="false">C518</f>
        <v>0</v>
      </c>
    </row>
    <row r="519" customFormat="false" ht="15" hidden="true" customHeight="false" outlineLevel="0" collapsed="false">
      <c r="B519" s="25" t="n">
        <v>505</v>
      </c>
      <c r="M519" s="25" t="n">
        <v>505</v>
      </c>
      <c r="N519" s="27" t="n">
        <f aca="false">C519</f>
        <v>0</v>
      </c>
    </row>
    <row r="520" customFormat="false" ht="15" hidden="true" customHeight="false" outlineLevel="0" collapsed="false">
      <c r="B520" s="25" t="n">
        <v>506</v>
      </c>
      <c r="M520" s="25" t="n">
        <v>506</v>
      </c>
      <c r="N520" s="27" t="n">
        <f aca="false">C520</f>
        <v>0</v>
      </c>
    </row>
    <row r="521" customFormat="false" ht="15" hidden="true" customHeight="false" outlineLevel="0" collapsed="false">
      <c r="B521" s="25" t="n">
        <v>507</v>
      </c>
      <c r="M521" s="25" t="n">
        <v>507</v>
      </c>
      <c r="N521" s="27" t="n">
        <f aca="false">C521</f>
        <v>0</v>
      </c>
    </row>
    <row r="522" customFormat="false" ht="15" hidden="true" customHeight="false" outlineLevel="0" collapsed="false">
      <c r="B522" s="25" t="n">
        <v>508</v>
      </c>
      <c r="M522" s="25" t="n">
        <v>508</v>
      </c>
      <c r="N522" s="27" t="n">
        <f aca="false">C522</f>
        <v>0</v>
      </c>
    </row>
    <row r="523" customFormat="false" ht="15" hidden="true" customHeight="false" outlineLevel="0" collapsed="false">
      <c r="B523" s="25" t="n">
        <v>509</v>
      </c>
      <c r="M523" s="25" t="n">
        <v>509</v>
      </c>
      <c r="N523" s="27" t="n">
        <f aca="false">C523</f>
        <v>0</v>
      </c>
    </row>
    <row r="524" customFormat="false" ht="15" hidden="true" customHeight="false" outlineLevel="0" collapsed="false">
      <c r="B524" s="25" t="n">
        <v>510</v>
      </c>
      <c r="M524" s="25" t="n">
        <v>510</v>
      </c>
      <c r="N524" s="27" t="n">
        <f aca="false">C524</f>
        <v>0</v>
      </c>
    </row>
    <row r="525" customFormat="false" ht="15" hidden="true" customHeight="false" outlineLevel="0" collapsed="false">
      <c r="B525" s="25" t="n">
        <v>511</v>
      </c>
      <c r="M525" s="25" t="n">
        <v>511</v>
      </c>
      <c r="N525" s="27" t="n">
        <f aca="false">C525</f>
        <v>0</v>
      </c>
    </row>
    <row r="526" customFormat="false" ht="15" hidden="true" customHeight="false" outlineLevel="0" collapsed="false">
      <c r="B526" s="25" t="n">
        <v>512</v>
      </c>
      <c r="M526" s="25" t="n">
        <v>512</v>
      </c>
      <c r="N526" s="27" t="n">
        <f aca="false">C526</f>
        <v>0</v>
      </c>
    </row>
    <row r="527" customFormat="false" ht="15" hidden="true" customHeight="false" outlineLevel="0" collapsed="false">
      <c r="B527" s="25" t="n">
        <v>513</v>
      </c>
      <c r="M527" s="25" t="n">
        <v>513</v>
      </c>
      <c r="N527" s="27" t="n">
        <f aca="false">C527</f>
        <v>0</v>
      </c>
    </row>
    <row r="528" customFormat="false" ht="15" hidden="true" customHeight="false" outlineLevel="0" collapsed="false">
      <c r="B528" s="25" t="n">
        <v>514</v>
      </c>
      <c r="M528" s="25" t="n">
        <v>514</v>
      </c>
      <c r="N528" s="27" t="n">
        <f aca="false">C528</f>
        <v>0</v>
      </c>
    </row>
    <row r="529" customFormat="false" ht="15" hidden="true" customHeight="false" outlineLevel="0" collapsed="false">
      <c r="B529" s="25" t="n">
        <v>515</v>
      </c>
      <c r="M529" s="25" t="n">
        <v>515</v>
      </c>
      <c r="N529" s="27" t="n">
        <f aca="false">C529</f>
        <v>0</v>
      </c>
    </row>
    <row r="530" customFormat="false" ht="15" hidden="true" customHeight="false" outlineLevel="0" collapsed="false">
      <c r="B530" s="25" t="n">
        <v>516</v>
      </c>
      <c r="M530" s="25" t="n">
        <v>516</v>
      </c>
      <c r="N530" s="27" t="n">
        <f aca="false">C530</f>
        <v>0</v>
      </c>
    </row>
    <row r="531" customFormat="false" ht="15" hidden="true" customHeight="false" outlineLevel="0" collapsed="false">
      <c r="B531" s="25" t="n">
        <v>517</v>
      </c>
      <c r="M531" s="25" t="n">
        <v>517</v>
      </c>
      <c r="N531" s="27" t="n">
        <f aca="false">C531</f>
        <v>0</v>
      </c>
    </row>
    <row r="532" customFormat="false" ht="15" hidden="true" customHeight="false" outlineLevel="0" collapsed="false">
      <c r="B532" s="25" t="n">
        <v>518</v>
      </c>
      <c r="M532" s="25" t="n">
        <v>518</v>
      </c>
      <c r="N532" s="27" t="n">
        <f aca="false">C532</f>
        <v>0</v>
      </c>
    </row>
    <row r="533" customFormat="false" ht="15" hidden="true" customHeight="false" outlineLevel="0" collapsed="false">
      <c r="B533" s="25" t="n">
        <v>519</v>
      </c>
      <c r="M533" s="25" t="n">
        <v>519</v>
      </c>
      <c r="N533" s="27" t="n">
        <f aca="false">C533</f>
        <v>0</v>
      </c>
    </row>
    <row r="534" customFormat="false" ht="15" hidden="true" customHeight="false" outlineLevel="0" collapsed="false">
      <c r="B534" s="25" t="n">
        <v>520</v>
      </c>
      <c r="M534" s="25" t="n">
        <v>520</v>
      </c>
      <c r="N534" s="27" t="n">
        <f aca="false">C534</f>
        <v>0</v>
      </c>
    </row>
    <row r="535" customFormat="false" ht="15" hidden="true" customHeight="false" outlineLevel="0" collapsed="false">
      <c r="B535" s="25" t="n">
        <v>521</v>
      </c>
      <c r="M535" s="25" t="n">
        <v>521</v>
      </c>
      <c r="N535" s="27" t="n">
        <f aca="false">C535</f>
        <v>0</v>
      </c>
    </row>
    <row r="536" customFormat="false" ht="15" hidden="true" customHeight="false" outlineLevel="0" collapsed="false">
      <c r="B536" s="25" t="n">
        <v>522</v>
      </c>
      <c r="M536" s="25" t="n">
        <v>522</v>
      </c>
      <c r="N536" s="27" t="n">
        <f aca="false">C536</f>
        <v>0</v>
      </c>
    </row>
    <row r="537" customFormat="false" ht="15" hidden="true" customHeight="false" outlineLevel="0" collapsed="false">
      <c r="B537" s="25" t="n">
        <v>523</v>
      </c>
      <c r="M537" s="25" t="n">
        <v>523</v>
      </c>
      <c r="N537" s="27" t="n">
        <f aca="false">C537</f>
        <v>0</v>
      </c>
    </row>
    <row r="538" customFormat="false" ht="15" hidden="true" customHeight="false" outlineLevel="0" collapsed="false">
      <c r="B538" s="25" t="n">
        <v>524</v>
      </c>
      <c r="M538" s="25" t="n">
        <v>524</v>
      </c>
      <c r="N538" s="27" t="n">
        <f aca="false">C538</f>
        <v>0</v>
      </c>
    </row>
    <row r="539" customFormat="false" ht="15" hidden="true" customHeight="false" outlineLevel="0" collapsed="false">
      <c r="B539" s="25" t="n">
        <v>525</v>
      </c>
      <c r="M539" s="25" t="n">
        <v>525</v>
      </c>
      <c r="N539" s="27" t="n">
        <f aca="false">C539</f>
        <v>0</v>
      </c>
    </row>
    <row r="540" customFormat="false" ht="15" hidden="true" customHeight="false" outlineLevel="0" collapsed="false">
      <c r="B540" s="25" t="n">
        <v>526</v>
      </c>
      <c r="M540" s="25" t="n">
        <v>526</v>
      </c>
      <c r="N540" s="27" t="n">
        <f aca="false">C540</f>
        <v>0</v>
      </c>
    </row>
    <row r="541" customFormat="false" ht="15" hidden="true" customHeight="false" outlineLevel="0" collapsed="false">
      <c r="B541" s="25" t="n">
        <v>527</v>
      </c>
      <c r="M541" s="25" t="n">
        <v>527</v>
      </c>
      <c r="N541" s="27" t="n">
        <f aca="false">C541</f>
        <v>0</v>
      </c>
    </row>
    <row r="542" customFormat="false" ht="15" hidden="true" customHeight="false" outlineLevel="0" collapsed="false">
      <c r="B542" s="25" t="n">
        <v>528</v>
      </c>
      <c r="M542" s="25" t="n">
        <v>528</v>
      </c>
      <c r="N542" s="27" t="n">
        <f aca="false">C542</f>
        <v>0</v>
      </c>
    </row>
    <row r="543" customFormat="false" ht="15" hidden="true" customHeight="false" outlineLevel="0" collapsed="false">
      <c r="B543" s="25" t="n">
        <v>529</v>
      </c>
      <c r="M543" s="25" t="n">
        <v>529</v>
      </c>
      <c r="N543" s="27" t="n">
        <f aca="false">C543</f>
        <v>0</v>
      </c>
    </row>
    <row r="544" customFormat="false" ht="15" hidden="true" customHeight="false" outlineLevel="0" collapsed="false">
      <c r="B544" s="25" t="n">
        <v>530</v>
      </c>
      <c r="M544" s="25" t="n">
        <v>530</v>
      </c>
      <c r="N544" s="27" t="n">
        <f aca="false">C544</f>
        <v>0</v>
      </c>
    </row>
    <row r="545" customFormat="false" ht="15" hidden="true" customHeight="false" outlineLevel="0" collapsed="false">
      <c r="B545" s="25" t="n">
        <v>531</v>
      </c>
      <c r="M545" s="25" t="n">
        <v>531</v>
      </c>
      <c r="N545" s="27" t="n">
        <f aca="false">C545</f>
        <v>0</v>
      </c>
    </row>
    <row r="546" customFormat="false" ht="15" hidden="true" customHeight="false" outlineLevel="0" collapsed="false">
      <c r="B546" s="25" t="n">
        <v>532</v>
      </c>
      <c r="M546" s="25" t="n">
        <v>532</v>
      </c>
      <c r="N546" s="27" t="n">
        <f aca="false">C546</f>
        <v>0</v>
      </c>
    </row>
    <row r="547" customFormat="false" ht="15" hidden="true" customHeight="false" outlineLevel="0" collapsed="false">
      <c r="B547" s="25" t="n">
        <v>533</v>
      </c>
      <c r="M547" s="25" t="n">
        <v>533</v>
      </c>
      <c r="N547" s="27" t="n">
        <f aca="false">C547</f>
        <v>0</v>
      </c>
    </row>
    <row r="548" customFormat="false" ht="15" hidden="true" customHeight="false" outlineLevel="0" collapsed="false">
      <c r="B548" s="25" t="n">
        <v>534</v>
      </c>
      <c r="M548" s="25" t="n">
        <v>534</v>
      </c>
      <c r="N548" s="27" t="n">
        <f aca="false">C548</f>
        <v>0</v>
      </c>
    </row>
    <row r="549" customFormat="false" ht="15" hidden="true" customHeight="false" outlineLevel="0" collapsed="false">
      <c r="B549" s="25" t="n">
        <v>535</v>
      </c>
      <c r="M549" s="25" t="n">
        <v>535</v>
      </c>
      <c r="N549" s="27" t="n">
        <f aca="false">C549</f>
        <v>0</v>
      </c>
    </row>
    <row r="550" customFormat="false" ht="15" hidden="true" customHeight="false" outlineLevel="0" collapsed="false">
      <c r="B550" s="25" t="n">
        <v>536</v>
      </c>
      <c r="M550" s="25" t="n">
        <v>536</v>
      </c>
      <c r="N550" s="27" t="n">
        <f aca="false">C550</f>
        <v>0</v>
      </c>
    </row>
    <row r="551" customFormat="false" ht="15" hidden="true" customHeight="false" outlineLevel="0" collapsed="false">
      <c r="B551" s="25" t="n">
        <v>537</v>
      </c>
      <c r="M551" s="25" t="n">
        <v>537</v>
      </c>
      <c r="N551" s="27" t="n">
        <f aca="false">C551</f>
        <v>0</v>
      </c>
    </row>
    <row r="552" customFormat="false" ht="15" hidden="true" customHeight="false" outlineLevel="0" collapsed="false">
      <c r="B552" s="25" t="n">
        <v>538</v>
      </c>
      <c r="M552" s="25" t="n">
        <v>538</v>
      </c>
      <c r="N552" s="27" t="n">
        <f aca="false">C552</f>
        <v>0</v>
      </c>
    </row>
    <row r="553" customFormat="false" ht="15" hidden="true" customHeight="false" outlineLevel="0" collapsed="false">
      <c r="B553" s="25" t="n">
        <v>539</v>
      </c>
      <c r="M553" s="25" t="n">
        <v>539</v>
      </c>
      <c r="N553" s="27" t="n">
        <f aca="false">C553</f>
        <v>0</v>
      </c>
    </row>
    <row r="554" customFormat="false" ht="15" hidden="true" customHeight="false" outlineLevel="0" collapsed="false">
      <c r="B554" s="25" t="n">
        <v>540</v>
      </c>
      <c r="M554" s="25" t="n">
        <v>540</v>
      </c>
      <c r="N554" s="27" t="n">
        <f aca="false">C554</f>
        <v>0</v>
      </c>
    </row>
    <row r="555" customFormat="false" ht="15" hidden="true" customHeight="false" outlineLevel="0" collapsed="false">
      <c r="B555" s="25" t="n">
        <v>541</v>
      </c>
      <c r="M555" s="25" t="n">
        <v>541</v>
      </c>
      <c r="N555" s="27" t="n">
        <f aca="false">C555</f>
        <v>0</v>
      </c>
    </row>
    <row r="556" customFormat="false" ht="15" hidden="true" customHeight="false" outlineLevel="0" collapsed="false">
      <c r="B556" s="25" t="n">
        <v>542</v>
      </c>
      <c r="M556" s="25" t="n">
        <v>542</v>
      </c>
      <c r="N556" s="27" t="n">
        <f aca="false">C556</f>
        <v>0</v>
      </c>
    </row>
    <row r="557" customFormat="false" ht="15" hidden="true" customHeight="false" outlineLevel="0" collapsed="false">
      <c r="B557" s="25" t="n">
        <v>543</v>
      </c>
      <c r="M557" s="25" t="n">
        <v>543</v>
      </c>
      <c r="N557" s="27" t="n">
        <f aca="false">C557</f>
        <v>0</v>
      </c>
    </row>
    <row r="558" customFormat="false" ht="15" hidden="true" customHeight="false" outlineLevel="0" collapsed="false">
      <c r="B558" s="25" t="n">
        <v>544</v>
      </c>
      <c r="M558" s="25" t="n">
        <v>544</v>
      </c>
      <c r="N558" s="27" t="n">
        <f aca="false">C558</f>
        <v>0</v>
      </c>
    </row>
    <row r="559" customFormat="false" ht="15" hidden="true" customHeight="false" outlineLevel="0" collapsed="false">
      <c r="B559" s="25" t="n">
        <v>545</v>
      </c>
      <c r="M559" s="25" t="n">
        <v>545</v>
      </c>
      <c r="N559" s="27" t="n">
        <f aca="false">C559</f>
        <v>0</v>
      </c>
    </row>
    <row r="560" customFormat="false" ht="15" hidden="true" customHeight="false" outlineLevel="0" collapsed="false">
      <c r="B560" s="25" t="n">
        <v>546</v>
      </c>
      <c r="M560" s="25" t="n">
        <v>546</v>
      </c>
      <c r="N560" s="27" t="n">
        <f aca="false">C560</f>
        <v>0</v>
      </c>
    </row>
    <row r="561" customFormat="false" ht="15" hidden="true" customHeight="false" outlineLevel="0" collapsed="false">
      <c r="B561" s="25" t="n">
        <v>547</v>
      </c>
      <c r="M561" s="25" t="n">
        <v>547</v>
      </c>
      <c r="N561" s="27" t="n">
        <f aca="false">C561</f>
        <v>0</v>
      </c>
    </row>
    <row r="562" customFormat="false" ht="15" hidden="true" customHeight="false" outlineLevel="0" collapsed="false">
      <c r="B562" s="25" t="n">
        <v>548</v>
      </c>
      <c r="M562" s="25" t="n">
        <v>548</v>
      </c>
      <c r="N562" s="27" t="n">
        <f aca="false">C562</f>
        <v>0</v>
      </c>
    </row>
    <row r="563" customFormat="false" ht="15" hidden="true" customHeight="false" outlineLevel="0" collapsed="false">
      <c r="B563" s="25" t="n">
        <v>549</v>
      </c>
      <c r="M563" s="25" t="n">
        <v>549</v>
      </c>
      <c r="N563" s="27" t="n">
        <f aca="false">C563</f>
        <v>0</v>
      </c>
    </row>
    <row r="564" customFormat="false" ht="15" hidden="true" customHeight="false" outlineLevel="0" collapsed="false">
      <c r="B564" s="25" t="n">
        <v>550</v>
      </c>
      <c r="M564" s="25" t="n">
        <v>550</v>
      </c>
      <c r="N564" s="27" t="n">
        <f aca="false">C564</f>
        <v>0</v>
      </c>
    </row>
    <row r="565" customFormat="false" ht="15" hidden="true" customHeight="false" outlineLevel="0" collapsed="false">
      <c r="B565" s="25" t="n">
        <v>551</v>
      </c>
      <c r="M565" s="25" t="n">
        <v>551</v>
      </c>
      <c r="N565" s="27" t="n">
        <f aca="false">C565</f>
        <v>0</v>
      </c>
    </row>
    <row r="566" customFormat="false" ht="15" hidden="true" customHeight="false" outlineLevel="0" collapsed="false">
      <c r="B566" s="25" t="n">
        <v>552</v>
      </c>
      <c r="M566" s="25" t="n">
        <v>552</v>
      </c>
      <c r="N566" s="27" t="n">
        <f aca="false">C566</f>
        <v>0</v>
      </c>
    </row>
    <row r="567" customFormat="false" ht="15" hidden="true" customHeight="false" outlineLevel="0" collapsed="false">
      <c r="B567" s="25" t="n">
        <v>553</v>
      </c>
      <c r="M567" s="25" t="n">
        <v>553</v>
      </c>
      <c r="N567" s="27" t="n">
        <f aca="false">C567</f>
        <v>0</v>
      </c>
    </row>
    <row r="568" customFormat="false" ht="15" hidden="true" customHeight="false" outlineLevel="0" collapsed="false">
      <c r="B568" s="25" t="n">
        <v>554</v>
      </c>
      <c r="M568" s="25" t="n">
        <v>554</v>
      </c>
      <c r="N568" s="27" t="n">
        <f aca="false">C568</f>
        <v>0</v>
      </c>
    </row>
    <row r="569" customFormat="false" ht="15" hidden="true" customHeight="false" outlineLevel="0" collapsed="false">
      <c r="B569" s="25" t="n">
        <v>555</v>
      </c>
      <c r="M569" s="25" t="n">
        <v>555</v>
      </c>
      <c r="N569" s="27" t="n">
        <f aca="false">C569</f>
        <v>0</v>
      </c>
    </row>
    <row r="570" customFormat="false" ht="15" hidden="true" customHeight="false" outlineLevel="0" collapsed="false">
      <c r="B570" s="25" t="n">
        <v>556</v>
      </c>
      <c r="M570" s="25" t="n">
        <v>556</v>
      </c>
      <c r="N570" s="27" t="n">
        <f aca="false">C570</f>
        <v>0</v>
      </c>
    </row>
    <row r="571" customFormat="false" ht="15" hidden="true" customHeight="false" outlineLevel="0" collapsed="false">
      <c r="B571" s="25" t="n">
        <v>557</v>
      </c>
      <c r="M571" s="25" t="n">
        <v>557</v>
      </c>
      <c r="N571" s="27" t="n">
        <f aca="false">C571</f>
        <v>0</v>
      </c>
    </row>
    <row r="572" customFormat="false" ht="15" hidden="true" customHeight="false" outlineLevel="0" collapsed="false">
      <c r="B572" s="25" t="n">
        <v>558</v>
      </c>
      <c r="M572" s="25" t="n">
        <v>558</v>
      </c>
      <c r="N572" s="27" t="n">
        <f aca="false">C572</f>
        <v>0</v>
      </c>
    </row>
    <row r="573" customFormat="false" ht="15" hidden="true" customHeight="false" outlineLevel="0" collapsed="false">
      <c r="B573" s="25" t="n">
        <v>559</v>
      </c>
      <c r="M573" s="25" t="n">
        <v>559</v>
      </c>
      <c r="N573" s="27" t="n">
        <f aca="false">C573</f>
        <v>0</v>
      </c>
    </row>
    <row r="574" customFormat="false" ht="15" hidden="true" customHeight="false" outlineLevel="0" collapsed="false">
      <c r="B574" s="25" t="n">
        <v>560</v>
      </c>
      <c r="M574" s="25" t="n">
        <v>560</v>
      </c>
      <c r="N574" s="27" t="n">
        <f aca="false">C574</f>
        <v>0</v>
      </c>
    </row>
    <row r="575" customFormat="false" ht="15" hidden="true" customHeight="false" outlineLevel="0" collapsed="false">
      <c r="B575" s="25" t="n">
        <v>561</v>
      </c>
      <c r="M575" s="25" t="n">
        <v>561</v>
      </c>
      <c r="N575" s="27" t="n">
        <f aca="false">C575</f>
        <v>0</v>
      </c>
    </row>
    <row r="576" customFormat="false" ht="15" hidden="true" customHeight="false" outlineLevel="0" collapsed="false">
      <c r="B576" s="25" t="n">
        <v>562</v>
      </c>
      <c r="M576" s="25" t="n">
        <v>562</v>
      </c>
      <c r="N576" s="27" t="n">
        <f aca="false">C576</f>
        <v>0</v>
      </c>
    </row>
    <row r="577" customFormat="false" ht="15" hidden="true" customHeight="false" outlineLevel="0" collapsed="false">
      <c r="B577" s="25" t="n">
        <v>563</v>
      </c>
      <c r="M577" s="25" t="n">
        <v>563</v>
      </c>
      <c r="N577" s="27" t="n">
        <f aca="false">C577</f>
        <v>0</v>
      </c>
    </row>
    <row r="578" customFormat="false" ht="15" hidden="true" customHeight="false" outlineLevel="0" collapsed="false">
      <c r="B578" s="25" t="n">
        <v>564</v>
      </c>
      <c r="M578" s="25" t="n">
        <v>564</v>
      </c>
      <c r="N578" s="27" t="n">
        <f aca="false">C578</f>
        <v>0</v>
      </c>
    </row>
    <row r="579" customFormat="false" ht="15" hidden="true" customHeight="false" outlineLevel="0" collapsed="false">
      <c r="B579" s="25" t="n">
        <v>565</v>
      </c>
      <c r="M579" s="25" t="n">
        <v>565</v>
      </c>
      <c r="N579" s="27" t="n">
        <f aca="false">C579</f>
        <v>0</v>
      </c>
    </row>
    <row r="580" customFormat="false" ht="15" hidden="true" customHeight="false" outlineLevel="0" collapsed="false">
      <c r="B580" s="25" t="n">
        <v>566</v>
      </c>
      <c r="M580" s="25" t="n">
        <v>566</v>
      </c>
      <c r="N580" s="27" t="n">
        <f aca="false">C580</f>
        <v>0</v>
      </c>
    </row>
    <row r="581" customFormat="false" ht="15" hidden="true" customHeight="false" outlineLevel="0" collapsed="false">
      <c r="B581" s="25" t="n">
        <v>567</v>
      </c>
      <c r="M581" s="25" t="n">
        <v>567</v>
      </c>
      <c r="N581" s="27" t="n">
        <f aca="false">C581</f>
        <v>0</v>
      </c>
    </row>
    <row r="582" customFormat="false" ht="15" hidden="true" customHeight="false" outlineLevel="0" collapsed="false">
      <c r="B582" s="25" t="n">
        <v>568</v>
      </c>
      <c r="M582" s="25" t="n">
        <v>568</v>
      </c>
      <c r="N582" s="27" t="n">
        <f aca="false">C582</f>
        <v>0</v>
      </c>
    </row>
    <row r="583" customFormat="false" ht="15" hidden="true" customHeight="false" outlineLevel="0" collapsed="false">
      <c r="B583" s="25" t="n">
        <v>569</v>
      </c>
      <c r="M583" s="25" t="n">
        <v>569</v>
      </c>
      <c r="N583" s="27" t="n">
        <f aca="false">C583</f>
        <v>0</v>
      </c>
    </row>
    <row r="584" customFormat="false" ht="15" hidden="true" customHeight="false" outlineLevel="0" collapsed="false">
      <c r="B584" s="25" t="n">
        <v>570</v>
      </c>
      <c r="M584" s="25" t="n">
        <v>570</v>
      </c>
      <c r="N584" s="27" t="n">
        <f aca="false">C584</f>
        <v>0</v>
      </c>
    </row>
    <row r="585" customFormat="false" ht="15" hidden="true" customHeight="false" outlineLevel="0" collapsed="false">
      <c r="B585" s="25" t="n">
        <v>571</v>
      </c>
      <c r="M585" s="25" t="n">
        <v>571</v>
      </c>
      <c r="N585" s="27" t="n">
        <f aca="false">C585</f>
        <v>0</v>
      </c>
    </row>
    <row r="586" customFormat="false" ht="15" hidden="true" customHeight="false" outlineLevel="0" collapsed="false">
      <c r="B586" s="25" t="n">
        <v>572</v>
      </c>
      <c r="M586" s="25" t="n">
        <v>572</v>
      </c>
      <c r="N586" s="27" t="n">
        <f aca="false">C586</f>
        <v>0</v>
      </c>
    </row>
    <row r="587" customFormat="false" ht="15" hidden="true" customHeight="false" outlineLevel="0" collapsed="false">
      <c r="B587" s="25" t="n">
        <v>573</v>
      </c>
      <c r="M587" s="25" t="n">
        <v>573</v>
      </c>
      <c r="N587" s="27" t="n">
        <f aca="false">C587</f>
        <v>0</v>
      </c>
    </row>
    <row r="588" customFormat="false" ht="15" hidden="true" customHeight="false" outlineLevel="0" collapsed="false">
      <c r="B588" s="25" t="n">
        <v>574</v>
      </c>
      <c r="M588" s="25" t="n">
        <v>574</v>
      </c>
      <c r="N588" s="27" t="n">
        <f aca="false">C588</f>
        <v>0</v>
      </c>
    </row>
    <row r="589" customFormat="false" ht="15" hidden="true" customHeight="false" outlineLevel="0" collapsed="false">
      <c r="B589" s="25" t="n">
        <v>575</v>
      </c>
      <c r="M589" s="25" t="n">
        <v>575</v>
      </c>
      <c r="N589" s="27" t="n">
        <f aca="false">C589</f>
        <v>0</v>
      </c>
    </row>
    <row r="590" customFormat="false" ht="15" hidden="true" customHeight="false" outlineLevel="0" collapsed="false">
      <c r="B590" s="25" t="n">
        <v>576</v>
      </c>
      <c r="M590" s="25" t="n">
        <v>576</v>
      </c>
      <c r="N590" s="27" t="n">
        <f aca="false">C590</f>
        <v>0</v>
      </c>
    </row>
    <row r="591" customFormat="false" ht="15" hidden="true" customHeight="false" outlineLevel="0" collapsed="false">
      <c r="B591" s="25" t="n">
        <v>577</v>
      </c>
      <c r="M591" s="25" t="n">
        <v>577</v>
      </c>
      <c r="N591" s="27" t="n">
        <f aca="false">C591</f>
        <v>0</v>
      </c>
    </row>
    <row r="592" customFormat="false" ht="15" hidden="true" customHeight="false" outlineLevel="0" collapsed="false">
      <c r="B592" s="25" t="n">
        <v>578</v>
      </c>
      <c r="M592" s="25" t="n">
        <v>578</v>
      </c>
      <c r="N592" s="27" t="n">
        <f aca="false">C592</f>
        <v>0</v>
      </c>
    </row>
    <row r="593" customFormat="false" ht="15" hidden="true" customHeight="false" outlineLevel="0" collapsed="false">
      <c r="B593" s="25" t="n">
        <v>579</v>
      </c>
      <c r="M593" s="25" t="n">
        <v>579</v>
      </c>
      <c r="N593" s="27" t="n">
        <f aca="false">C593</f>
        <v>0</v>
      </c>
    </row>
    <row r="594" customFormat="false" ht="15" hidden="true" customHeight="false" outlineLevel="0" collapsed="false">
      <c r="B594" s="25" t="n">
        <v>580</v>
      </c>
      <c r="M594" s="25" t="n">
        <v>580</v>
      </c>
      <c r="N594" s="27" t="n">
        <f aca="false">C594</f>
        <v>0</v>
      </c>
    </row>
    <row r="595" customFormat="false" ht="15" hidden="true" customHeight="false" outlineLevel="0" collapsed="false">
      <c r="B595" s="25" t="n">
        <v>581</v>
      </c>
      <c r="M595" s="25" t="n">
        <v>581</v>
      </c>
      <c r="N595" s="27" t="n">
        <f aca="false">C595</f>
        <v>0</v>
      </c>
    </row>
    <row r="596" customFormat="false" ht="15" hidden="true" customHeight="false" outlineLevel="0" collapsed="false">
      <c r="B596" s="25" t="n">
        <v>582</v>
      </c>
      <c r="M596" s="25" t="n">
        <v>582</v>
      </c>
      <c r="N596" s="27" t="n">
        <f aca="false">C596</f>
        <v>0</v>
      </c>
    </row>
    <row r="597" customFormat="false" ht="15" hidden="true" customHeight="false" outlineLevel="0" collapsed="false">
      <c r="B597" s="25" t="n">
        <v>583</v>
      </c>
      <c r="M597" s="25" t="n">
        <v>583</v>
      </c>
      <c r="N597" s="27" t="n">
        <f aca="false">C597</f>
        <v>0</v>
      </c>
    </row>
    <row r="598" customFormat="false" ht="15" hidden="true" customHeight="false" outlineLevel="0" collapsed="false">
      <c r="B598" s="25" t="n">
        <v>584</v>
      </c>
      <c r="M598" s="25" t="n">
        <v>584</v>
      </c>
      <c r="N598" s="27" t="n">
        <f aca="false">C598</f>
        <v>0</v>
      </c>
    </row>
    <row r="599" customFormat="false" ht="15" hidden="true" customHeight="false" outlineLevel="0" collapsed="false">
      <c r="B599" s="25" t="n">
        <v>585</v>
      </c>
      <c r="M599" s="25" t="n">
        <v>585</v>
      </c>
      <c r="N599" s="27" t="n">
        <f aca="false">C599</f>
        <v>0</v>
      </c>
    </row>
    <row r="600" customFormat="false" ht="15" hidden="true" customHeight="false" outlineLevel="0" collapsed="false">
      <c r="B600" s="25" t="n">
        <v>586</v>
      </c>
      <c r="M600" s="25" t="n">
        <v>586</v>
      </c>
      <c r="N600" s="27" t="n">
        <f aca="false">C600</f>
        <v>0</v>
      </c>
    </row>
    <row r="601" customFormat="false" ht="15" hidden="true" customHeight="false" outlineLevel="0" collapsed="false">
      <c r="B601" s="25" t="n">
        <v>587</v>
      </c>
      <c r="M601" s="25" t="n">
        <v>587</v>
      </c>
      <c r="N601" s="27" t="n">
        <f aca="false">C601</f>
        <v>0</v>
      </c>
    </row>
    <row r="602" customFormat="false" ht="15" hidden="true" customHeight="false" outlineLevel="0" collapsed="false">
      <c r="B602" s="25" t="n">
        <v>588</v>
      </c>
      <c r="M602" s="25" t="n">
        <v>588</v>
      </c>
      <c r="N602" s="27" t="n">
        <f aca="false">C602</f>
        <v>0</v>
      </c>
    </row>
    <row r="603" customFormat="false" ht="15" hidden="true" customHeight="false" outlineLevel="0" collapsed="false">
      <c r="B603" s="25" t="n">
        <v>589</v>
      </c>
      <c r="M603" s="25" t="n">
        <v>589</v>
      </c>
      <c r="N603" s="27" t="n">
        <f aca="false">C603</f>
        <v>0</v>
      </c>
    </row>
    <row r="604" customFormat="false" ht="15" hidden="true" customHeight="false" outlineLevel="0" collapsed="false">
      <c r="B604" s="25" t="n">
        <v>590</v>
      </c>
      <c r="M604" s="25" t="n">
        <v>590</v>
      </c>
      <c r="N604" s="27" t="n">
        <f aca="false">C604</f>
        <v>0</v>
      </c>
    </row>
    <row r="605" customFormat="false" ht="15" hidden="true" customHeight="false" outlineLevel="0" collapsed="false">
      <c r="B605" s="25" t="n">
        <v>591</v>
      </c>
      <c r="M605" s="25" t="n">
        <v>591</v>
      </c>
      <c r="N605" s="27" t="n">
        <f aca="false">C605</f>
        <v>0</v>
      </c>
    </row>
    <row r="606" customFormat="false" ht="15" hidden="true" customHeight="false" outlineLevel="0" collapsed="false">
      <c r="B606" s="25" t="n">
        <v>592</v>
      </c>
      <c r="M606" s="25" t="n">
        <v>592</v>
      </c>
      <c r="N606" s="27" t="n">
        <f aca="false">C606</f>
        <v>0</v>
      </c>
    </row>
    <row r="607" customFormat="false" ht="15" hidden="true" customHeight="false" outlineLevel="0" collapsed="false">
      <c r="B607" s="25" t="n">
        <v>593</v>
      </c>
      <c r="M607" s="25" t="n">
        <v>593</v>
      </c>
      <c r="N607" s="27" t="n">
        <f aca="false">C607</f>
        <v>0</v>
      </c>
    </row>
    <row r="608" customFormat="false" ht="15" hidden="true" customHeight="false" outlineLevel="0" collapsed="false">
      <c r="B608" s="25" t="n">
        <v>594</v>
      </c>
      <c r="M608" s="25" t="n">
        <v>594</v>
      </c>
      <c r="N608" s="27" t="n">
        <f aca="false">C608</f>
        <v>0</v>
      </c>
    </row>
    <row r="609" customFormat="false" ht="15" hidden="true" customHeight="false" outlineLevel="0" collapsed="false">
      <c r="B609" s="25" t="n">
        <v>595</v>
      </c>
      <c r="M609" s="25" t="n">
        <v>595</v>
      </c>
      <c r="N609" s="27" t="n">
        <f aca="false">C609</f>
        <v>0</v>
      </c>
    </row>
    <row r="610" customFormat="false" ht="15" hidden="true" customHeight="false" outlineLevel="0" collapsed="false">
      <c r="B610" s="25" t="n">
        <v>596</v>
      </c>
      <c r="M610" s="25" t="n">
        <v>596</v>
      </c>
      <c r="N610" s="27" t="n">
        <f aca="false">C610</f>
        <v>0</v>
      </c>
    </row>
    <row r="611" customFormat="false" ht="15" hidden="true" customHeight="false" outlineLevel="0" collapsed="false">
      <c r="B611" s="25" t="n">
        <v>597</v>
      </c>
      <c r="M611" s="25" t="n">
        <v>597</v>
      </c>
      <c r="N611" s="27" t="n">
        <f aca="false">C611</f>
        <v>0</v>
      </c>
    </row>
    <row r="612" customFormat="false" ht="15" hidden="true" customHeight="false" outlineLevel="0" collapsed="false">
      <c r="B612" s="25" t="n">
        <v>598</v>
      </c>
      <c r="M612" s="25" t="n">
        <v>598</v>
      </c>
      <c r="N612" s="27" t="n">
        <f aca="false">C612</f>
        <v>0</v>
      </c>
    </row>
    <row r="613" customFormat="false" ht="15" hidden="true" customHeight="false" outlineLevel="0" collapsed="false">
      <c r="B613" s="25" t="n">
        <v>599</v>
      </c>
      <c r="M613" s="25" t="n">
        <v>599</v>
      </c>
      <c r="N613" s="27" t="n">
        <f aca="false">C613</f>
        <v>0</v>
      </c>
    </row>
    <row r="614" customFormat="false" ht="15" hidden="true" customHeight="false" outlineLevel="0" collapsed="false">
      <c r="B614" s="25" t="n">
        <v>600</v>
      </c>
      <c r="M614" s="25" t="n">
        <v>600</v>
      </c>
      <c r="N614" s="27" t="n">
        <f aca="false">C614</f>
        <v>0</v>
      </c>
    </row>
    <row r="615" customFormat="false" ht="15" hidden="true" customHeight="false" outlineLevel="0" collapsed="false">
      <c r="B615" s="25" t="n">
        <v>601</v>
      </c>
      <c r="M615" s="25" t="n">
        <v>601</v>
      </c>
      <c r="N615" s="27" t="n">
        <f aca="false">C615</f>
        <v>0</v>
      </c>
    </row>
    <row r="616" customFormat="false" ht="15" hidden="true" customHeight="false" outlineLevel="0" collapsed="false">
      <c r="B616" s="25" t="n">
        <v>602</v>
      </c>
      <c r="M616" s="25" t="n">
        <v>602</v>
      </c>
      <c r="N616" s="27" t="n">
        <f aca="false">C616</f>
        <v>0</v>
      </c>
    </row>
    <row r="617" customFormat="false" ht="15" hidden="true" customHeight="false" outlineLevel="0" collapsed="false">
      <c r="B617" s="25" t="n">
        <v>603</v>
      </c>
      <c r="M617" s="25" t="n">
        <v>603</v>
      </c>
      <c r="N617" s="27" t="n">
        <f aca="false">C617</f>
        <v>0</v>
      </c>
    </row>
    <row r="618" customFormat="false" ht="15" hidden="true" customHeight="false" outlineLevel="0" collapsed="false">
      <c r="B618" s="25" t="n">
        <v>604</v>
      </c>
      <c r="M618" s="25" t="n">
        <v>604</v>
      </c>
      <c r="N618" s="27" t="n">
        <f aca="false">C618</f>
        <v>0</v>
      </c>
    </row>
    <row r="619" customFormat="false" ht="15" hidden="true" customHeight="false" outlineLevel="0" collapsed="false">
      <c r="B619" s="25" t="n">
        <v>605</v>
      </c>
      <c r="M619" s="25" t="n">
        <v>605</v>
      </c>
      <c r="N619" s="27" t="n">
        <f aca="false">C619</f>
        <v>0</v>
      </c>
    </row>
    <row r="620" customFormat="false" ht="15" hidden="true" customHeight="false" outlineLevel="0" collapsed="false">
      <c r="B620" s="25" t="n">
        <v>606</v>
      </c>
      <c r="M620" s="25" t="n">
        <v>606</v>
      </c>
      <c r="N620" s="27" t="n">
        <f aca="false">C620</f>
        <v>0</v>
      </c>
    </row>
    <row r="621" customFormat="false" ht="15" hidden="true" customHeight="false" outlineLevel="0" collapsed="false">
      <c r="B621" s="25" t="n">
        <v>607</v>
      </c>
      <c r="M621" s="25" t="n">
        <v>607</v>
      </c>
      <c r="N621" s="27" t="n">
        <f aca="false">C621</f>
        <v>0</v>
      </c>
    </row>
    <row r="622" customFormat="false" ht="15" hidden="true" customHeight="false" outlineLevel="0" collapsed="false">
      <c r="B622" s="25" t="n">
        <v>608</v>
      </c>
      <c r="M622" s="25" t="n">
        <v>608</v>
      </c>
      <c r="N622" s="27" t="n">
        <f aca="false">C622</f>
        <v>0</v>
      </c>
    </row>
    <row r="623" customFormat="false" ht="15" hidden="true" customHeight="false" outlineLevel="0" collapsed="false">
      <c r="B623" s="25" t="n">
        <v>609</v>
      </c>
      <c r="M623" s="25" t="n">
        <v>609</v>
      </c>
      <c r="N623" s="27" t="n">
        <f aca="false">C623</f>
        <v>0</v>
      </c>
    </row>
    <row r="624" customFormat="false" ht="15" hidden="true" customHeight="false" outlineLevel="0" collapsed="false">
      <c r="B624" s="25" t="n">
        <v>610</v>
      </c>
      <c r="M624" s="25" t="n">
        <v>610</v>
      </c>
      <c r="N624" s="27" t="n">
        <f aca="false">C624</f>
        <v>0</v>
      </c>
    </row>
    <row r="625" customFormat="false" ht="15" hidden="true" customHeight="false" outlineLevel="0" collapsed="false">
      <c r="B625" s="25" t="n">
        <v>611</v>
      </c>
      <c r="M625" s="25" t="n">
        <v>611</v>
      </c>
      <c r="N625" s="27" t="n">
        <f aca="false">C625</f>
        <v>0</v>
      </c>
    </row>
    <row r="626" customFormat="false" ht="15" hidden="true" customHeight="false" outlineLevel="0" collapsed="false">
      <c r="B626" s="25" t="n">
        <v>612</v>
      </c>
      <c r="M626" s="25" t="n">
        <v>612</v>
      </c>
      <c r="N626" s="27" t="n">
        <f aca="false">C626</f>
        <v>0</v>
      </c>
    </row>
    <row r="627" customFormat="false" ht="15" hidden="true" customHeight="false" outlineLevel="0" collapsed="false">
      <c r="B627" s="25" t="n">
        <v>613</v>
      </c>
      <c r="M627" s="25" t="n">
        <v>613</v>
      </c>
      <c r="N627" s="27" t="n">
        <f aca="false">C627</f>
        <v>0</v>
      </c>
    </row>
    <row r="628" customFormat="false" ht="15" hidden="true" customHeight="false" outlineLevel="0" collapsed="false">
      <c r="B628" s="25" t="n">
        <v>614</v>
      </c>
      <c r="M628" s="25" t="n">
        <v>614</v>
      </c>
      <c r="N628" s="27" t="n">
        <f aca="false">C628</f>
        <v>0</v>
      </c>
    </row>
    <row r="629" customFormat="false" ht="15" hidden="true" customHeight="false" outlineLevel="0" collapsed="false">
      <c r="B629" s="25" t="n">
        <v>615</v>
      </c>
      <c r="M629" s="25" t="n">
        <v>615</v>
      </c>
      <c r="N629" s="27" t="n">
        <f aca="false">C629</f>
        <v>0</v>
      </c>
    </row>
    <row r="630" customFormat="false" ht="15" hidden="true" customHeight="false" outlineLevel="0" collapsed="false">
      <c r="B630" s="25" t="n">
        <v>616</v>
      </c>
      <c r="M630" s="25" t="n">
        <v>616</v>
      </c>
      <c r="N630" s="27" t="n">
        <f aca="false">C630</f>
        <v>0</v>
      </c>
    </row>
    <row r="631" customFormat="false" ht="15" hidden="true" customHeight="false" outlineLevel="0" collapsed="false">
      <c r="B631" s="25" t="n">
        <v>617</v>
      </c>
      <c r="M631" s="25" t="n">
        <v>617</v>
      </c>
      <c r="N631" s="27" t="n">
        <f aca="false">C631</f>
        <v>0</v>
      </c>
    </row>
    <row r="632" customFormat="false" ht="15" hidden="true" customHeight="false" outlineLevel="0" collapsed="false">
      <c r="B632" s="25" t="n">
        <v>618</v>
      </c>
      <c r="M632" s="25" t="n">
        <v>618</v>
      </c>
      <c r="N632" s="27" t="n">
        <f aca="false">C632</f>
        <v>0</v>
      </c>
    </row>
    <row r="633" customFormat="false" ht="15" hidden="true" customHeight="false" outlineLevel="0" collapsed="false">
      <c r="B633" s="25" t="n">
        <v>619</v>
      </c>
      <c r="M633" s="25" t="n">
        <v>619</v>
      </c>
      <c r="N633" s="27" t="n">
        <f aca="false">C633</f>
        <v>0</v>
      </c>
    </row>
    <row r="634" customFormat="false" ht="15" hidden="true" customHeight="false" outlineLevel="0" collapsed="false">
      <c r="B634" s="25" t="n">
        <v>620</v>
      </c>
      <c r="M634" s="25" t="n">
        <v>620</v>
      </c>
      <c r="N634" s="27" t="n">
        <f aca="false">C634</f>
        <v>0</v>
      </c>
    </row>
    <row r="635" customFormat="false" ht="15" hidden="true" customHeight="false" outlineLevel="0" collapsed="false">
      <c r="B635" s="25" t="n">
        <v>621</v>
      </c>
      <c r="M635" s="25" t="n">
        <v>621</v>
      </c>
      <c r="N635" s="27" t="n">
        <f aca="false">C635</f>
        <v>0</v>
      </c>
    </row>
    <row r="636" customFormat="false" ht="15" hidden="true" customHeight="false" outlineLevel="0" collapsed="false">
      <c r="B636" s="25" t="n">
        <v>622</v>
      </c>
      <c r="M636" s="25" t="n">
        <v>622</v>
      </c>
      <c r="N636" s="27" t="n">
        <f aca="false">C636</f>
        <v>0</v>
      </c>
    </row>
    <row r="637" customFormat="false" ht="15" hidden="true" customHeight="false" outlineLevel="0" collapsed="false">
      <c r="B637" s="25" t="n">
        <v>623</v>
      </c>
      <c r="M637" s="25" t="n">
        <v>623</v>
      </c>
      <c r="N637" s="27" t="n">
        <f aca="false">C637</f>
        <v>0</v>
      </c>
    </row>
    <row r="638" customFormat="false" ht="15" hidden="true" customHeight="false" outlineLevel="0" collapsed="false">
      <c r="B638" s="25" t="n">
        <v>624</v>
      </c>
      <c r="M638" s="25" t="n">
        <v>624</v>
      </c>
      <c r="N638" s="27" t="n">
        <f aca="false">C638</f>
        <v>0</v>
      </c>
    </row>
    <row r="639" customFormat="false" ht="15" hidden="true" customHeight="false" outlineLevel="0" collapsed="false">
      <c r="B639" s="25" t="n">
        <v>625</v>
      </c>
      <c r="M639" s="25" t="n">
        <v>625</v>
      </c>
      <c r="N639" s="27" t="n">
        <f aca="false">C639</f>
        <v>0</v>
      </c>
    </row>
    <row r="640" customFormat="false" ht="15" hidden="true" customHeight="false" outlineLevel="0" collapsed="false">
      <c r="B640" s="25" t="n">
        <v>626</v>
      </c>
      <c r="M640" s="25" t="n">
        <v>626</v>
      </c>
      <c r="N640" s="27" t="n">
        <f aca="false">C640</f>
        <v>0</v>
      </c>
    </row>
    <row r="641" customFormat="false" ht="15" hidden="true" customHeight="false" outlineLevel="0" collapsed="false">
      <c r="B641" s="25" t="n">
        <v>627</v>
      </c>
      <c r="M641" s="25" t="n">
        <v>627</v>
      </c>
      <c r="N641" s="27" t="n">
        <f aca="false">C641</f>
        <v>0</v>
      </c>
    </row>
    <row r="642" customFormat="false" ht="15" hidden="true" customHeight="false" outlineLevel="0" collapsed="false">
      <c r="B642" s="25" t="n">
        <v>628</v>
      </c>
      <c r="M642" s="25" t="n">
        <v>628</v>
      </c>
      <c r="N642" s="27" t="n">
        <f aca="false">C642</f>
        <v>0</v>
      </c>
    </row>
    <row r="643" customFormat="false" ht="15" hidden="true" customHeight="false" outlineLevel="0" collapsed="false">
      <c r="B643" s="25" t="n">
        <v>629</v>
      </c>
      <c r="M643" s="25" t="n">
        <v>629</v>
      </c>
      <c r="N643" s="27" t="n">
        <f aca="false">C643</f>
        <v>0</v>
      </c>
    </row>
    <row r="644" customFormat="false" ht="15" hidden="true" customHeight="false" outlineLevel="0" collapsed="false">
      <c r="B644" s="25" t="n">
        <v>630</v>
      </c>
      <c r="M644" s="25" t="n">
        <v>630</v>
      </c>
      <c r="N644" s="27" t="n">
        <f aca="false">C644</f>
        <v>0</v>
      </c>
    </row>
    <row r="645" customFormat="false" ht="15" hidden="true" customHeight="false" outlineLevel="0" collapsed="false">
      <c r="B645" s="25" t="n">
        <v>631</v>
      </c>
      <c r="M645" s="25" t="n">
        <v>631</v>
      </c>
      <c r="N645" s="27" t="n">
        <f aca="false">C645</f>
        <v>0</v>
      </c>
    </row>
    <row r="646" customFormat="false" ht="15" hidden="true" customHeight="false" outlineLevel="0" collapsed="false">
      <c r="B646" s="25" t="n">
        <v>632</v>
      </c>
      <c r="M646" s="25" t="n">
        <v>632</v>
      </c>
      <c r="N646" s="27" t="n">
        <f aca="false">C646</f>
        <v>0</v>
      </c>
    </row>
    <row r="647" customFormat="false" ht="15" hidden="true" customHeight="false" outlineLevel="0" collapsed="false">
      <c r="B647" s="25" t="n">
        <v>633</v>
      </c>
      <c r="M647" s="25" t="n">
        <v>633</v>
      </c>
      <c r="N647" s="27" t="n">
        <f aca="false">C647</f>
        <v>0</v>
      </c>
    </row>
    <row r="648" customFormat="false" ht="15" hidden="true" customHeight="false" outlineLevel="0" collapsed="false">
      <c r="B648" s="25" t="n">
        <v>634</v>
      </c>
      <c r="M648" s="25" t="n">
        <v>634</v>
      </c>
      <c r="N648" s="27" t="n">
        <f aca="false">C648</f>
        <v>0</v>
      </c>
    </row>
    <row r="649" customFormat="false" ht="15" hidden="true" customHeight="false" outlineLevel="0" collapsed="false">
      <c r="B649" s="25" t="n">
        <v>635</v>
      </c>
      <c r="M649" s="25" t="n">
        <v>635</v>
      </c>
      <c r="N649" s="27" t="n">
        <f aca="false">C649</f>
        <v>0</v>
      </c>
    </row>
    <row r="650" customFormat="false" ht="15" hidden="true" customHeight="false" outlineLevel="0" collapsed="false">
      <c r="B650" s="25" t="n">
        <v>636</v>
      </c>
      <c r="M650" s="25" t="n">
        <v>636</v>
      </c>
      <c r="N650" s="27" t="n">
        <f aca="false">C650</f>
        <v>0</v>
      </c>
    </row>
    <row r="651" customFormat="false" ht="15" hidden="true" customHeight="false" outlineLevel="0" collapsed="false">
      <c r="B651" s="25" t="n">
        <v>637</v>
      </c>
      <c r="M651" s="25" t="n">
        <v>637</v>
      </c>
      <c r="N651" s="27" t="n">
        <f aca="false">C651</f>
        <v>0</v>
      </c>
    </row>
    <row r="652" customFormat="false" ht="15" hidden="true" customHeight="false" outlineLevel="0" collapsed="false">
      <c r="B652" s="25" t="n">
        <v>638</v>
      </c>
      <c r="M652" s="25" t="n">
        <v>638</v>
      </c>
      <c r="N652" s="27" t="n">
        <f aca="false">C652</f>
        <v>0</v>
      </c>
    </row>
    <row r="653" customFormat="false" ht="15" hidden="true" customHeight="false" outlineLevel="0" collapsed="false">
      <c r="B653" s="25" t="n">
        <v>639</v>
      </c>
      <c r="M653" s="25" t="n">
        <v>639</v>
      </c>
      <c r="N653" s="27" t="n">
        <f aca="false">C653</f>
        <v>0</v>
      </c>
    </row>
    <row r="654" customFormat="false" ht="15" hidden="true" customHeight="false" outlineLevel="0" collapsed="false">
      <c r="B654" s="25" t="n">
        <v>640</v>
      </c>
      <c r="M654" s="25" t="n">
        <v>640</v>
      </c>
      <c r="N654" s="27" t="n">
        <f aca="false">C654</f>
        <v>0</v>
      </c>
    </row>
    <row r="655" customFormat="false" ht="15" hidden="true" customHeight="false" outlineLevel="0" collapsed="false">
      <c r="B655" s="25" t="n">
        <v>641</v>
      </c>
      <c r="M655" s="25" t="n">
        <v>641</v>
      </c>
      <c r="N655" s="27" t="n">
        <f aca="false">C655</f>
        <v>0</v>
      </c>
    </row>
    <row r="656" customFormat="false" ht="15" hidden="true" customHeight="false" outlineLevel="0" collapsed="false">
      <c r="B656" s="25" t="n">
        <v>642</v>
      </c>
      <c r="M656" s="25" t="n">
        <v>642</v>
      </c>
      <c r="N656" s="27" t="n">
        <f aca="false">C656</f>
        <v>0</v>
      </c>
    </row>
    <row r="657" customFormat="false" ht="15" hidden="true" customHeight="false" outlineLevel="0" collapsed="false">
      <c r="B657" s="25" t="n">
        <v>643</v>
      </c>
      <c r="M657" s="25" t="n">
        <v>643</v>
      </c>
      <c r="N657" s="27" t="n">
        <f aca="false">C657</f>
        <v>0</v>
      </c>
    </row>
    <row r="658" customFormat="false" ht="15" hidden="true" customHeight="false" outlineLevel="0" collapsed="false">
      <c r="B658" s="25" t="n">
        <v>644</v>
      </c>
      <c r="M658" s="25" t="n">
        <v>644</v>
      </c>
      <c r="N658" s="27" t="n">
        <f aca="false">C658</f>
        <v>0</v>
      </c>
    </row>
    <row r="659" customFormat="false" ht="15" hidden="true" customHeight="false" outlineLevel="0" collapsed="false">
      <c r="B659" s="25" t="n">
        <v>645</v>
      </c>
      <c r="M659" s="25" t="n">
        <v>645</v>
      </c>
      <c r="N659" s="27" t="n">
        <f aca="false">C659</f>
        <v>0</v>
      </c>
    </row>
    <row r="660" customFormat="false" ht="15" hidden="true" customHeight="false" outlineLevel="0" collapsed="false">
      <c r="B660" s="25" t="n">
        <v>646</v>
      </c>
      <c r="M660" s="25" t="n">
        <v>646</v>
      </c>
      <c r="N660" s="27" t="n">
        <f aca="false">C660</f>
        <v>0</v>
      </c>
    </row>
    <row r="661" customFormat="false" ht="15" hidden="true" customHeight="false" outlineLevel="0" collapsed="false">
      <c r="B661" s="25" t="n">
        <v>647</v>
      </c>
      <c r="M661" s="25" t="n">
        <v>647</v>
      </c>
      <c r="N661" s="27" t="n">
        <f aca="false">C661</f>
        <v>0</v>
      </c>
    </row>
    <row r="662" customFormat="false" ht="15" hidden="true" customHeight="false" outlineLevel="0" collapsed="false">
      <c r="B662" s="25" t="n">
        <v>648</v>
      </c>
      <c r="M662" s="25" t="n">
        <v>648</v>
      </c>
      <c r="N662" s="27" t="n">
        <f aca="false">C662</f>
        <v>0</v>
      </c>
    </row>
    <row r="663" customFormat="false" ht="15" hidden="true" customHeight="false" outlineLevel="0" collapsed="false">
      <c r="B663" s="25" t="n">
        <v>649</v>
      </c>
      <c r="M663" s="25" t="n">
        <v>649</v>
      </c>
      <c r="N663" s="27" t="n">
        <f aca="false">C663</f>
        <v>0</v>
      </c>
    </row>
    <row r="664" customFormat="false" ht="15" hidden="true" customHeight="false" outlineLevel="0" collapsed="false">
      <c r="B664" s="25" t="n">
        <v>650</v>
      </c>
      <c r="M664" s="25" t="n">
        <v>650</v>
      </c>
      <c r="N664" s="27" t="n">
        <f aca="false">C664</f>
        <v>0</v>
      </c>
    </row>
    <row r="665" customFormat="false" ht="15" hidden="true" customHeight="false" outlineLevel="0" collapsed="false">
      <c r="B665" s="25" t="n">
        <v>651</v>
      </c>
      <c r="M665" s="25" t="n">
        <v>651</v>
      </c>
      <c r="N665" s="27" t="n">
        <f aca="false">C665</f>
        <v>0</v>
      </c>
    </row>
    <row r="666" customFormat="false" ht="15" hidden="true" customHeight="false" outlineLevel="0" collapsed="false">
      <c r="B666" s="25" t="n">
        <v>652</v>
      </c>
      <c r="M666" s="25" t="n">
        <v>652</v>
      </c>
      <c r="N666" s="27" t="n">
        <f aca="false">C666</f>
        <v>0</v>
      </c>
    </row>
    <row r="667" customFormat="false" ht="15" hidden="true" customHeight="false" outlineLevel="0" collapsed="false">
      <c r="B667" s="25" t="n">
        <v>653</v>
      </c>
      <c r="M667" s="25" t="n">
        <v>653</v>
      </c>
      <c r="N667" s="27" t="n">
        <f aca="false">C667</f>
        <v>0</v>
      </c>
    </row>
    <row r="668" customFormat="false" ht="15" hidden="true" customHeight="false" outlineLevel="0" collapsed="false">
      <c r="B668" s="25" t="n">
        <v>654</v>
      </c>
      <c r="M668" s="25" t="n">
        <v>654</v>
      </c>
      <c r="N668" s="27" t="n">
        <f aca="false">C668</f>
        <v>0</v>
      </c>
    </row>
    <row r="669" customFormat="false" ht="15" hidden="true" customHeight="false" outlineLevel="0" collapsed="false">
      <c r="B669" s="25" t="n">
        <v>655</v>
      </c>
      <c r="M669" s="25" t="n">
        <v>655</v>
      </c>
      <c r="N669" s="27" t="n">
        <f aca="false">C669</f>
        <v>0</v>
      </c>
    </row>
    <row r="670" customFormat="false" ht="15" hidden="true" customHeight="false" outlineLevel="0" collapsed="false">
      <c r="B670" s="25" t="n">
        <v>656</v>
      </c>
      <c r="M670" s="25" t="n">
        <v>656</v>
      </c>
      <c r="N670" s="27" t="n">
        <f aca="false">C670</f>
        <v>0</v>
      </c>
    </row>
    <row r="671" customFormat="false" ht="15" hidden="true" customHeight="false" outlineLevel="0" collapsed="false">
      <c r="B671" s="25" t="n">
        <v>657</v>
      </c>
      <c r="M671" s="25" t="n">
        <v>657</v>
      </c>
      <c r="N671" s="27" t="n">
        <f aca="false">C671</f>
        <v>0</v>
      </c>
    </row>
    <row r="672" customFormat="false" ht="15" hidden="true" customHeight="false" outlineLevel="0" collapsed="false">
      <c r="B672" s="25" t="n">
        <v>658</v>
      </c>
      <c r="M672" s="25" t="n">
        <v>658</v>
      </c>
      <c r="N672" s="27" t="n">
        <f aca="false">C672</f>
        <v>0</v>
      </c>
    </row>
    <row r="673" customFormat="false" ht="15" hidden="true" customHeight="false" outlineLevel="0" collapsed="false">
      <c r="B673" s="25" t="n">
        <v>659</v>
      </c>
      <c r="M673" s="25" t="n">
        <v>659</v>
      </c>
      <c r="N673" s="27" t="n">
        <f aca="false">C673</f>
        <v>0</v>
      </c>
    </row>
    <row r="674" customFormat="false" ht="15" hidden="true" customHeight="false" outlineLevel="0" collapsed="false">
      <c r="B674" s="25" t="n">
        <v>660</v>
      </c>
      <c r="M674" s="25" t="n">
        <v>660</v>
      </c>
      <c r="N674" s="27" t="n">
        <f aca="false">C674</f>
        <v>0</v>
      </c>
    </row>
    <row r="675" customFormat="false" ht="15" hidden="true" customHeight="false" outlineLevel="0" collapsed="false">
      <c r="B675" s="25" t="n">
        <v>661</v>
      </c>
      <c r="M675" s="25" t="n">
        <v>661</v>
      </c>
      <c r="N675" s="27" t="n">
        <f aca="false">C675</f>
        <v>0</v>
      </c>
    </row>
    <row r="676" customFormat="false" ht="15" hidden="true" customHeight="false" outlineLevel="0" collapsed="false">
      <c r="B676" s="25" t="n">
        <v>662</v>
      </c>
      <c r="M676" s="25" t="n">
        <v>662</v>
      </c>
      <c r="N676" s="27" t="n">
        <f aca="false">C676</f>
        <v>0</v>
      </c>
    </row>
    <row r="677" customFormat="false" ht="15" hidden="true" customHeight="false" outlineLevel="0" collapsed="false">
      <c r="B677" s="25" t="n">
        <v>663</v>
      </c>
      <c r="M677" s="25" t="n">
        <v>663</v>
      </c>
      <c r="N677" s="27" t="n">
        <f aca="false">C677</f>
        <v>0</v>
      </c>
    </row>
    <row r="678" customFormat="false" ht="15" hidden="true" customHeight="false" outlineLevel="0" collapsed="false">
      <c r="B678" s="25" t="n">
        <v>664</v>
      </c>
      <c r="M678" s="25" t="n">
        <v>664</v>
      </c>
      <c r="N678" s="27" t="n">
        <f aca="false">C678</f>
        <v>0</v>
      </c>
    </row>
    <row r="679" customFormat="false" ht="15" hidden="true" customHeight="false" outlineLevel="0" collapsed="false">
      <c r="B679" s="25" t="n">
        <v>665</v>
      </c>
      <c r="M679" s="25" t="n">
        <v>665</v>
      </c>
      <c r="N679" s="27" t="n">
        <f aca="false">C679</f>
        <v>0</v>
      </c>
    </row>
    <row r="680" customFormat="false" ht="15" hidden="true" customHeight="false" outlineLevel="0" collapsed="false">
      <c r="B680" s="25" t="n">
        <v>666</v>
      </c>
      <c r="M680" s="25" t="n">
        <v>666</v>
      </c>
      <c r="N680" s="27" t="n">
        <f aca="false">C680</f>
        <v>0</v>
      </c>
    </row>
    <row r="681" customFormat="false" ht="15" hidden="true" customHeight="false" outlineLevel="0" collapsed="false">
      <c r="B681" s="25" t="n">
        <v>667</v>
      </c>
      <c r="M681" s="25" t="n">
        <v>667</v>
      </c>
      <c r="N681" s="27" t="n">
        <f aca="false">C681</f>
        <v>0</v>
      </c>
    </row>
    <row r="682" customFormat="false" ht="15" hidden="true" customHeight="false" outlineLevel="0" collapsed="false">
      <c r="B682" s="25" t="n">
        <v>668</v>
      </c>
      <c r="M682" s="25" t="n">
        <v>668</v>
      </c>
      <c r="N682" s="27" t="n">
        <f aca="false">C682</f>
        <v>0</v>
      </c>
    </row>
    <row r="683" customFormat="false" ht="15" hidden="true" customHeight="false" outlineLevel="0" collapsed="false">
      <c r="B683" s="25" t="n">
        <v>669</v>
      </c>
      <c r="M683" s="25" t="n">
        <v>669</v>
      </c>
      <c r="N683" s="27" t="n">
        <f aca="false">C683</f>
        <v>0</v>
      </c>
    </row>
    <row r="684" customFormat="false" ht="15" hidden="true" customHeight="false" outlineLevel="0" collapsed="false">
      <c r="B684" s="25" t="n">
        <v>670</v>
      </c>
      <c r="M684" s="25" t="n">
        <v>670</v>
      </c>
      <c r="N684" s="27" t="n">
        <f aca="false">C684</f>
        <v>0</v>
      </c>
    </row>
    <row r="685" customFormat="false" ht="15" hidden="true" customHeight="false" outlineLevel="0" collapsed="false">
      <c r="B685" s="25" t="n">
        <v>671</v>
      </c>
      <c r="M685" s="25" t="n">
        <v>671</v>
      </c>
      <c r="N685" s="27" t="n">
        <f aca="false">C685</f>
        <v>0</v>
      </c>
    </row>
    <row r="686" customFormat="false" ht="15" hidden="true" customHeight="false" outlineLevel="0" collapsed="false">
      <c r="B686" s="25" t="n">
        <v>672</v>
      </c>
      <c r="M686" s="25" t="n">
        <v>672</v>
      </c>
      <c r="N686" s="27" t="n">
        <f aca="false">C686</f>
        <v>0</v>
      </c>
    </row>
    <row r="687" customFormat="false" ht="15" hidden="true" customHeight="false" outlineLevel="0" collapsed="false">
      <c r="B687" s="25" t="n">
        <v>673</v>
      </c>
      <c r="M687" s="25" t="n">
        <v>673</v>
      </c>
      <c r="N687" s="27" t="n">
        <f aca="false">C687</f>
        <v>0</v>
      </c>
    </row>
    <row r="688" customFormat="false" ht="15" hidden="true" customHeight="false" outlineLevel="0" collapsed="false">
      <c r="B688" s="25" t="n">
        <v>674</v>
      </c>
      <c r="M688" s="25" t="n">
        <v>674</v>
      </c>
      <c r="N688" s="27" t="n">
        <f aca="false">C688</f>
        <v>0</v>
      </c>
    </row>
    <row r="689" customFormat="false" ht="15" hidden="true" customHeight="false" outlineLevel="0" collapsed="false">
      <c r="B689" s="25" t="n">
        <v>675</v>
      </c>
      <c r="M689" s="25" t="n">
        <v>675</v>
      </c>
      <c r="N689" s="27" t="n">
        <f aca="false">C689</f>
        <v>0</v>
      </c>
    </row>
    <row r="690" customFormat="false" ht="15" hidden="true" customHeight="false" outlineLevel="0" collapsed="false">
      <c r="B690" s="25" t="n">
        <v>676</v>
      </c>
      <c r="M690" s="25" t="n">
        <v>676</v>
      </c>
      <c r="N690" s="27" t="n">
        <f aca="false">C690</f>
        <v>0</v>
      </c>
    </row>
    <row r="691" customFormat="false" ht="15" hidden="true" customHeight="false" outlineLevel="0" collapsed="false">
      <c r="B691" s="25" t="n">
        <v>677</v>
      </c>
      <c r="M691" s="25" t="n">
        <v>677</v>
      </c>
      <c r="N691" s="27" t="n">
        <f aca="false">C691</f>
        <v>0</v>
      </c>
    </row>
    <row r="692" customFormat="false" ht="15" hidden="true" customHeight="false" outlineLevel="0" collapsed="false">
      <c r="B692" s="25" t="n">
        <v>678</v>
      </c>
      <c r="M692" s="25" t="n">
        <v>678</v>
      </c>
      <c r="N692" s="27" t="n">
        <f aca="false">C692</f>
        <v>0</v>
      </c>
    </row>
    <row r="693" customFormat="false" ht="15" hidden="true" customHeight="false" outlineLevel="0" collapsed="false">
      <c r="B693" s="25" t="n">
        <v>679</v>
      </c>
      <c r="M693" s="25" t="n">
        <v>679</v>
      </c>
      <c r="N693" s="27" t="n">
        <f aca="false">C693</f>
        <v>0</v>
      </c>
    </row>
    <row r="694" customFormat="false" ht="15" hidden="true" customHeight="false" outlineLevel="0" collapsed="false">
      <c r="B694" s="25" t="n">
        <v>680</v>
      </c>
      <c r="M694" s="25" t="n">
        <v>680</v>
      </c>
      <c r="N694" s="27" t="n">
        <f aca="false">C694</f>
        <v>0</v>
      </c>
    </row>
    <row r="695" customFormat="false" ht="15" hidden="true" customHeight="false" outlineLevel="0" collapsed="false">
      <c r="B695" s="25" t="n">
        <v>681</v>
      </c>
      <c r="M695" s="25" t="n">
        <v>681</v>
      </c>
      <c r="N695" s="27" t="n">
        <f aca="false">C695</f>
        <v>0</v>
      </c>
    </row>
    <row r="696" customFormat="false" ht="15" hidden="true" customHeight="false" outlineLevel="0" collapsed="false">
      <c r="B696" s="25" t="n">
        <v>682</v>
      </c>
      <c r="M696" s="25" t="n">
        <v>682</v>
      </c>
      <c r="N696" s="27" t="n">
        <f aca="false">C696</f>
        <v>0</v>
      </c>
    </row>
    <row r="697" customFormat="false" ht="15" hidden="true" customHeight="false" outlineLevel="0" collapsed="false">
      <c r="B697" s="25" t="n">
        <v>683</v>
      </c>
      <c r="M697" s="25" t="n">
        <v>683</v>
      </c>
      <c r="N697" s="27" t="n">
        <f aca="false">C697</f>
        <v>0</v>
      </c>
    </row>
    <row r="698" customFormat="false" ht="15" hidden="true" customHeight="false" outlineLevel="0" collapsed="false">
      <c r="B698" s="25" t="n">
        <v>684</v>
      </c>
      <c r="M698" s="25" t="n">
        <v>684</v>
      </c>
      <c r="N698" s="27" t="n">
        <f aca="false">C698</f>
        <v>0</v>
      </c>
    </row>
    <row r="699" customFormat="false" ht="15" hidden="true" customHeight="false" outlineLevel="0" collapsed="false">
      <c r="B699" s="25" t="n">
        <v>685</v>
      </c>
      <c r="M699" s="25" t="n">
        <v>685</v>
      </c>
      <c r="N699" s="27" t="n">
        <f aca="false">C699</f>
        <v>0</v>
      </c>
    </row>
    <row r="700" customFormat="false" ht="15" hidden="true" customHeight="false" outlineLevel="0" collapsed="false">
      <c r="B700" s="25" t="n">
        <v>686</v>
      </c>
      <c r="M700" s="25" t="n">
        <v>686</v>
      </c>
      <c r="N700" s="27" t="n">
        <f aca="false">C700</f>
        <v>0</v>
      </c>
    </row>
    <row r="701" customFormat="false" ht="15" hidden="true" customHeight="false" outlineLevel="0" collapsed="false">
      <c r="B701" s="25" t="n">
        <v>687</v>
      </c>
      <c r="M701" s="25" t="n">
        <v>687</v>
      </c>
      <c r="N701" s="27" t="n">
        <f aca="false">C701</f>
        <v>0</v>
      </c>
    </row>
    <row r="702" customFormat="false" ht="15" hidden="true" customHeight="false" outlineLevel="0" collapsed="false">
      <c r="B702" s="25" t="n">
        <v>688</v>
      </c>
      <c r="M702" s="25" t="n">
        <v>688</v>
      </c>
      <c r="N702" s="27" t="n">
        <f aca="false">C702</f>
        <v>0</v>
      </c>
    </row>
    <row r="703" customFormat="false" ht="15" hidden="true" customHeight="false" outlineLevel="0" collapsed="false">
      <c r="B703" s="25" t="n">
        <v>689</v>
      </c>
      <c r="M703" s="25" t="n">
        <v>689</v>
      </c>
      <c r="N703" s="27" t="n">
        <f aca="false">C703</f>
        <v>0</v>
      </c>
    </row>
    <row r="704" customFormat="false" ht="15" hidden="true" customHeight="false" outlineLevel="0" collapsed="false">
      <c r="B704" s="25" t="n">
        <v>690</v>
      </c>
      <c r="M704" s="25" t="n">
        <v>690</v>
      </c>
      <c r="N704" s="27" t="n">
        <f aca="false">C704</f>
        <v>0</v>
      </c>
    </row>
    <row r="705" customFormat="false" ht="15" hidden="true" customHeight="false" outlineLevel="0" collapsed="false">
      <c r="B705" s="25" t="n">
        <v>691</v>
      </c>
      <c r="M705" s="25" t="n">
        <v>691</v>
      </c>
      <c r="N705" s="27" t="n">
        <f aca="false">C705</f>
        <v>0</v>
      </c>
    </row>
    <row r="706" customFormat="false" ht="15" hidden="true" customHeight="false" outlineLevel="0" collapsed="false">
      <c r="B706" s="25" t="n">
        <v>692</v>
      </c>
      <c r="M706" s="25" t="n">
        <v>692</v>
      </c>
      <c r="N706" s="27" t="n">
        <f aca="false">C706</f>
        <v>0</v>
      </c>
    </row>
    <row r="707" customFormat="false" ht="15" hidden="true" customHeight="false" outlineLevel="0" collapsed="false">
      <c r="B707" s="25" t="n">
        <v>693</v>
      </c>
      <c r="M707" s="25" t="n">
        <v>693</v>
      </c>
      <c r="N707" s="27" t="n">
        <f aca="false">C707</f>
        <v>0</v>
      </c>
    </row>
    <row r="708" customFormat="false" ht="15" hidden="true" customHeight="false" outlineLevel="0" collapsed="false">
      <c r="B708" s="25" t="n">
        <v>694</v>
      </c>
      <c r="M708" s="25" t="n">
        <v>694</v>
      </c>
      <c r="N708" s="27" t="n">
        <f aca="false">C708</f>
        <v>0</v>
      </c>
    </row>
    <row r="709" customFormat="false" ht="15" hidden="true" customHeight="false" outlineLevel="0" collapsed="false">
      <c r="B709" s="25" t="n">
        <v>695</v>
      </c>
      <c r="M709" s="25" t="n">
        <v>695</v>
      </c>
      <c r="N709" s="27" t="n">
        <f aca="false">C709</f>
        <v>0</v>
      </c>
    </row>
    <row r="710" customFormat="false" ht="15" hidden="true" customHeight="false" outlineLevel="0" collapsed="false">
      <c r="B710" s="25" t="n">
        <v>696</v>
      </c>
      <c r="M710" s="25" t="n">
        <v>696</v>
      </c>
      <c r="N710" s="27" t="n">
        <f aca="false">C710</f>
        <v>0</v>
      </c>
    </row>
    <row r="711" customFormat="false" ht="15" hidden="true" customHeight="false" outlineLevel="0" collapsed="false">
      <c r="B711" s="25" t="n">
        <v>697</v>
      </c>
      <c r="M711" s="25" t="n">
        <v>697</v>
      </c>
      <c r="N711" s="27" t="n">
        <f aca="false">C711</f>
        <v>0</v>
      </c>
    </row>
    <row r="712" customFormat="false" ht="15" hidden="true" customHeight="false" outlineLevel="0" collapsed="false">
      <c r="B712" s="25" t="n">
        <v>698</v>
      </c>
      <c r="M712" s="25" t="n">
        <v>698</v>
      </c>
      <c r="N712" s="27" t="n">
        <f aca="false">C712</f>
        <v>0</v>
      </c>
    </row>
    <row r="713" customFormat="false" ht="15" hidden="true" customHeight="false" outlineLevel="0" collapsed="false">
      <c r="B713" s="25" t="n">
        <v>699</v>
      </c>
      <c r="M713" s="25" t="n">
        <v>699</v>
      </c>
      <c r="N713" s="27" t="n">
        <f aca="false">C713</f>
        <v>0</v>
      </c>
    </row>
    <row r="714" customFormat="false" ht="15" hidden="true" customHeight="false" outlineLevel="0" collapsed="false">
      <c r="B714" s="25" t="n">
        <v>700</v>
      </c>
      <c r="M714" s="25" t="n">
        <v>700</v>
      </c>
      <c r="N714" s="27" t="n">
        <f aca="false">C714</f>
        <v>0</v>
      </c>
    </row>
    <row r="715" customFormat="false" ht="15" hidden="true" customHeight="false" outlineLevel="0" collapsed="false">
      <c r="B715" s="25" t="n">
        <v>701</v>
      </c>
      <c r="M715" s="25" t="n">
        <v>701</v>
      </c>
      <c r="N715" s="27" t="n">
        <f aca="false">C715</f>
        <v>0</v>
      </c>
    </row>
    <row r="716" customFormat="false" ht="15" hidden="true" customHeight="false" outlineLevel="0" collapsed="false">
      <c r="B716" s="25" t="n">
        <v>702</v>
      </c>
      <c r="M716" s="25" t="n">
        <v>702</v>
      </c>
      <c r="N716" s="27" t="n">
        <f aca="false">C716</f>
        <v>0</v>
      </c>
    </row>
    <row r="717" customFormat="false" ht="15" hidden="true" customHeight="false" outlineLevel="0" collapsed="false">
      <c r="B717" s="25" t="n">
        <v>703</v>
      </c>
      <c r="M717" s="25" t="n">
        <v>703</v>
      </c>
      <c r="N717" s="27" t="n">
        <f aca="false">C717</f>
        <v>0</v>
      </c>
    </row>
    <row r="718" customFormat="false" ht="15" hidden="true" customHeight="false" outlineLevel="0" collapsed="false">
      <c r="B718" s="25" t="n">
        <v>704</v>
      </c>
      <c r="M718" s="25" t="n">
        <v>704</v>
      </c>
      <c r="N718" s="27" t="n">
        <f aca="false">C718</f>
        <v>0</v>
      </c>
    </row>
    <row r="719" customFormat="false" ht="15" hidden="true" customHeight="false" outlineLevel="0" collapsed="false">
      <c r="B719" s="25" t="n">
        <v>705</v>
      </c>
      <c r="M719" s="25" t="n">
        <v>705</v>
      </c>
      <c r="N719" s="27" t="n">
        <f aca="false">C719</f>
        <v>0</v>
      </c>
    </row>
    <row r="720" customFormat="false" ht="15" hidden="true" customHeight="false" outlineLevel="0" collapsed="false">
      <c r="B720" s="25" t="n">
        <v>706</v>
      </c>
      <c r="M720" s="25" t="n">
        <v>706</v>
      </c>
      <c r="N720" s="27" t="n">
        <f aca="false">C720</f>
        <v>0</v>
      </c>
    </row>
    <row r="721" customFormat="false" ht="15" hidden="true" customHeight="false" outlineLevel="0" collapsed="false">
      <c r="B721" s="25" t="n">
        <v>707</v>
      </c>
      <c r="M721" s="25" t="n">
        <v>707</v>
      </c>
      <c r="N721" s="27" t="n">
        <f aca="false">C721</f>
        <v>0</v>
      </c>
    </row>
    <row r="722" customFormat="false" ht="15" hidden="true" customHeight="false" outlineLevel="0" collapsed="false">
      <c r="B722" s="25" t="n">
        <v>708</v>
      </c>
      <c r="M722" s="25" t="n">
        <v>708</v>
      </c>
      <c r="N722" s="27" t="n">
        <f aca="false">C722</f>
        <v>0</v>
      </c>
    </row>
    <row r="723" customFormat="false" ht="15" hidden="true" customHeight="false" outlineLevel="0" collapsed="false">
      <c r="B723" s="25" t="n">
        <v>709</v>
      </c>
      <c r="M723" s="25" t="n">
        <v>709</v>
      </c>
      <c r="N723" s="27" t="n">
        <f aca="false">C723</f>
        <v>0</v>
      </c>
    </row>
    <row r="724" customFormat="false" ht="15" hidden="true" customHeight="false" outlineLevel="0" collapsed="false">
      <c r="B724" s="25" t="n">
        <v>710</v>
      </c>
      <c r="M724" s="25" t="n">
        <v>710</v>
      </c>
      <c r="N724" s="27" t="n">
        <f aca="false">C724</f>
        <v>0</v>
      </c>
    </row>
    <row r="725" customFormat="false" ht="15" hidden="true" customHeight="false" outlineLevel="0" collapsed="false">
      <c r="B725" s="25" t="n">
        <v>711</v>
      </c>
      <c r="M725" s="25" t="n">
        <v>711</v>
      </c>
      <c r="N725" s="27" t="n">
        <f aca="false">C725</f>
        <v>0</v>
      </c>
    </row>
    <row r="726" customFormat="false" ht="15" hidden="true" customHeight="false" outlineLevel="0" collapsed="false">
      <c r="B726" s="25" t="n">
        <v>712</v>
      </c>
      <c r="M726" s="25" t="n">
        <v>712</v>
      </c>
      <c r="N726" s="27" t="n">
        <f aca="false">C726</f>
        <v>0</v>
      </c>
    </row>
    <row r="727" customFormat="false" ht="15" hidden="true" customHeight="false" outlineLevel="0" collapsed="false">
      <c r="B727" s="25" t="n">
        <v>713</v>
      </c>
      <c r="M727" s="25" t="n">
        <v>713</v>
      </c>
      <c r="N727" s="27" t="n">
        <f aca="false">C727</f>
        <v>0</v>
      </c>
    </row>
    <row r="728" customFormat="false" ht="15" hidden="true" customHeight="false" outlineLevel="0" collapsed="false">
      <c r="B728" s="25" t="n">
        <v>714</v>
      </c>
      <c r="M728" s="25" t="n">
        <v>714</v>
      </c>
      <c r="N728" s="27" t="n">
        <f aca="false">C728</f>
        <v>0</v>
      </c>
    </row>
    <row r="729" customFormat="false" ht="15" hidden="true" customHeight="false" outlineLevel="0" collapsed="false">
      <c r="B729" s="25" t="n">
        <v>715</v>
      </c>
      <c r="M729" s="25" t="n">
        <v>715</v>
      </c>
      <c r="N729" s="27" t="n">
        <f aca="false">C729</f>
        <v>0</v>
      </c>
    </row>
    <row r="730" customFormat="false" ht="15" hidden="true" customHeight="false" outlineLevel="0" collapsed="false">
      <c r="B730" s="25" t="n">
        <v>716</v>
      </c>
      <c r="M730" s="25" t="n">
        <v>716</v>
      </c>
      <c r="N730" s="27" t="n">
        <f aca="false">C730</f>
        <v>0</v>
      </c>
    </row>
    <row r="731" customFormat="false" ht="15" hidden="true" customHeight="false" outlineLevel="0" collapsed="false">
      <c r="B731" s="25" t="n">
        <v>717</v>
      </c>
      <c r="M731" s="25" t="n">
        <v>717</v>
      </c>
      <c r="N731" s="27" t="n">
        <f aca="false">C731</f>
        <v>0</v>
      </c>
    </row>
    <row r="732" customFormat="false" ht="15" hidden="true" customHeight="false" outlineLevel="0" collapsed="false">
      <c r="B732" s="25" t="n">
        <v>718</v>
      </c>
      <c r="M732" s="25" t="n">
        <v>718</v>
      </c>
      <c r="N732" s="27" t="n">
        <f aca="false">C732</f>
        <v>0</v>
      </c>
    </row>
    <row r="733" customFormat="false" ht="15" hidden="true" customHeight="false" outlineLevel="0" collapsed="false">
      <c r="B733" s="25" t="n">
        <v>719</v>
      </c>
      <c r="M733" s="25" t="n">
        <v>719</v>
      </c>
      <c r="N733" s="27" t="n">
        <f aca="false">C733</f>
        <v>0</v>
      </c>
    </row>
    <row r="734" customFormat="false" ht="15" hidden="true" customHeight="false" outlineLevel="0" collapsed="false">
      <c r="B734" s="25" t="n">
        <v>720</v>
      </c>
      <c r="M734" s="25" t="n">
        <v>720</v>
      </c>
      <c r="N734" s="27" t="n">
        <f aca="false">C734</f>
        <v>0</v>
      </c>
    </row>
    <row r="735" customFormat="false" ht="15" hidden="true" customHeight="false" outlineLevel="0" collapsed="false">
      <c r="B735" s="25" t="n">
        <v>721</v>
      </c>
      <c r="M735" s="25" t="n">
        <v>721</v>
      </c>
      <c r="N735" s="27" t="n">
        <f aca="false">C735</f>
        <v>0</v>
      </c>
    </row>
    <row r="736" customFormat="false" ht="15" hidden="true" customHeight="false" outlineLevel="0" collapsed="false">
      <c r="B736" s="25" t="n">
        <v>722</v>
      </c>
      <c r="M736" s="25" t="n">
        <v>722</v>
      </c>
      <c r="N736" s="27" t="n">
        <f aca="false">C736</f>
        <v>0</v>
      </c>
    </row>
    <row r="737" customFormat="false" ht="15" hidden="true" customHeight="false" outlineLevel="0" collapsed="false">
      <c r="B737" s="25" t="n">
        <v>723</v>
      </c>
      <c r="M737" s="25" t="n">
        <v>723</v>
      </c>
      <c r="N737" s="27" t="n">
        <f aca="false">C737</f>
        <v>0</v>
      </c>
    </row>
    <row r="738" customFormat="false" ht="15" hidden="true" customHeight="false" outlineLevel="0" collapsed="false">
      <c r="B738" s="25" t="n">
        <v>724</v>
      </c>
      <c r="M738" s="25" t="n">
        <v>724</v>
      </c>
      <c r="N738" s="27" t="n">
        <f aca="false">C738</f>
        <v>0</v>
      </c>
    </row>
    <row r="739" customFormat="false" ht="15" hidden="true" customHeight="false" outlineLevel="0" collapsed="false">
      <c r="B739" s="25" t="n">
        <v>725</v>
      </c>
      <c r="M739" s="25" t="n">
        <v>725</v>
      </c>
      <c r="N739" s="27" t="n">
        <f aca="false">C739</f>
        <v>0</v>
      </c>
    </row>
    <row r="740" customFormat="false" ht="15" hidden="true" customHeight="false" outlineLevel="0" collapsed="false">
      <c r="B740" s="25" t="n">
        <v>726</v>
      </c>
      <c r="M740" s="25" t="n">
        <v>726</v>
      </c>
      <c r="N740" s="27" t="n">
        <f aca="false">C740</f>
        <v>0</v>
      </c>
    </row>
    <row r="741" customFormat="false" ht="15" hidden="true" customHeight="false" outlineLevel="0" collapsed="false">
      <c r="B741" s="25" t="n">
        <v>727</v>
      </c>
      <c r="D741" s="1"/>
      <c r="E741" s="1"/>
      <c r="F741" s="1"/>
      <c r="G741" s="1"/>
      <c r="M741" s="25" t="n">
        <v>727</v>
      </c>
      <c r="N741" s="27" t="n">
        <f aca="false">C741</f>
        <v>0</v>
      </c>
    </row>
    <row r="742" customFormat="false" ht="15" hidden="true" customHeight="false" outlineLevel="0" collapsed="false">
      <c r="B742" s="25" t="n">
        <v>728</v>
      </c>
      <c r="D742" s="1"/>
      <c r="E742" s="1"/>
      <c r="F742" s="1"/>
      <c r="G742" s="1"/>
      <c r="M742" s="25" t="n">
        <v>728</v>
      </c>
      <c r="N742" s="27" t="n">
        <f aca="false">C742</f>
        <v>0</v>
      </c>
    </row>
    <row r="743" customFormat="false" ht="15" hidden="true" customHeight="false" outlineLevel="0" collapsed="false">
      <c r="B743" s="25" t="n">
        <v>729</v>
      </c>
      <c r="D743" s="1"/>
      <c r="E743" s="1"/>
      <c r="F743" s="1"/>
      <c r="G743" s="1"/>
      <c r="M743" s="25" t="n">
        <v>729</v>
      </c>
      <c r="N743" s="27" t="n">
        <f aca="false">C743</f>
        <v>0</v>
      </c>
    </row>
    <row r="744" customFormat="false" ht="15" hidden="true" customHeight="false" outlineLevel="0" collapsed="false">
      <c r="B744" s="25" t="n">
        <v>730</v>
      </c>
      <c r="D744" s="1"/>
      <c r="E744" s="1"/>
      <c r="F744" s="1"/>
      <c r="G744" s="1"/>
      <c r="M744" s="25" t="n">
        <v>730</v>
      </c>
      <c r="N744" s="27" t="n">
        <f aca="false">C744</f>
        <v>0</v>
      </c>
    </row>
    <row r="745" customFormat="false" ht="15" hidden="true" customHeight="false" outlineLevel="0" collapsed="false">
      <c r="B745" s="25" t="n">
        <v>731</v>
      </c>
      <c r="D745" s="1"/>
      <c r="E745" s="1"/>
      <c r="F745" s="1"/>
      <c r="G745" s="1"/>
      <c r="M745" s="25" t="n">
        <v>731</v>
      </c>
      <c r="N745" s="27" t="n">
        <f aca="false">C745</f>
        <v>0</v>
      </c>
    </row>
    <row r="746" customFormat="false" ht="15" hidden="true" customHeight="false" outlineLevel="0" collapsed="false">
      <c r="B746" s="25" t="n">
        <v>732</v>
      </c>
      <c r="D746" s="1"/>
      <c r="E746" s="1"/>
      <c r="F746" s="1"/>
      <c r="G746" s="1"/>
      <c r="M746" s="25" t="n">
        <v>732</v>
      </c>
      <c r="N746" s="27" t="n">
        <f aca="false">C746</f>
        <v>0</v>
      </c>
    </row>
    <row r="747" customFormat="false" ht="15" hidden="true" customHeight="false" outlineLevel="0" collapsed="false">
      <c r="B747" s="25" t="n">
        <v>733</v>
      </c>
      <c r="G747" s="1"/>
      <c r="M747" s="25" t="n">
        <v>733</v>
      </c>
      <c r="N747" s="27" t="n">
        <f aca="false">C747</f>
        <v>0</v>
      </c>
    </row>
    <row r="748" customFormat="false" ht="15" hidden="true" customHeight="false" outlineLevel="0" collapsed="false">
      <c r="B748" s="25" t="n">
        <v>734</v>
      </c>
      <c r="G748" s="1"/>
      <c r="M748" s="25" t="n">
        <v>734</v>
      </c>
      <c r="N748" s="27" t="n">
        <f aca="false">C748</f>
        <v>0</v>
      </c>
    </row>
    <row r="749" customFormat="false" ht="15" hidden="true" customHeight="false" outlineLevel="0" collapsed="false">
      <c r="B749" s="25" t="n">
        <v>735</v>
      </c>
      <c r="G749" s="1"/>
      <c r="M749" s="25" t="n">
        <v>735</v>
      </c>
      <c r="N749" s="27" t="n">
        <f aca="false">C749</f>
        <v>0</v>
      </c>
    </row>
    <row r="750" customFormat="false" ht="15" hidden="true" customHeight="false" outlineLevel="0" collapsed="false">
      <c r="B750" s="25" t="n">
        <v>736</v>
      </c>
      <c r="G750" s="1"/>
      <c r="M750" s="25" t="n">
        <v>736</v>
      </c>
      <c r="N750" s="27" t="n">
        <f aca="false">C750</f>
        <v>0</v>
      </c>
    </row>
    <row r="751" customFormat="false" ht="15" hidden="true" customHeight="false" outlineLevel="0" collapsed="false">
      <c r="B751" s="25" t="n">
        <v>737</v>
      </c>
      <c r="G751" s="1"/>
      <c r="M751" s="25" t="n">
        <v>737</v>
      </c>
      <c r="N751" s="27" t="n">
        <f aca="false">C751</f>
        <v>0</v>
      </c>
    </row>
    <row r="752" customFormat="false" ht="15" hidden="true" customHeight="false" outlineLevel="0" collapsed="false">
      <c r="B752" s="25" t="n">
        <v>738</v>
      </c>
      <c r="G752" s="1"/>
      <c r="M752" s="25" t="n">
        <v>738</v>
      </c>
      <c r="N752" s="27" t="n">
        <f aca="false">C752</f>
        <v>0</v>
      </c>
    </row>
    <row r="753" customFormat="false" ht="15" hidden="true" customHeight="false" outlineLevel="0" collapsed="false">
      <c r="B753" s="25" t="n">
        <v>739</v>
      </c>
      <c r="G753" s="1"/>
      <c r="M753" s="25" t="n">
        <v>739</v>
      </c>
      <c r="N753" s="27" t="n">
        <f aca="false">C753</f>
        <v>0</v>
      </c>
    </row>
    <row r="754" customFormat="false" ht="15" hidden="true" customHeight="false" outlineLevel="0" collapsed="false">
      <c r="B754" s="25" t="n">
        <v>740</v>
      </c>
      <c r="G754" s="1"/>
      <c r="M754" s="25" t="n">
        <v>740</v>
      </c>
      <c r="N754" s="27" t="n">
        <f aca="false">C754</f>
        <v>0</v>
      </c>
    </row>
    <row r="755" customFormat="false" ht="15" hidden="true" customHeight="false" outlineLevel="0" collapsed="false">
      <c r="B755" s="25" t="n">
        <v>741</v>
      </c>
      <c r="G755" s="1"/>
      <c r="M755" s="25" t="n">
        <v>741</v>
      </c>
      <c r="N755" s="27" t="n">
        <f aca="false">C755</f>
        <v>0</v>
      </c>
    </row>
    <row r="756" customFormat="false" ht="15" hidden="true" customHeight="false" outlineLevel="0" collapsed="false">
      <c r="B756" s="25" t="n">
        <v>742</v>
      </c>
      <c r="G756" s="1"/>
      <c r="M756" s="25" t="n">
        <v>742</v>
      </c>
      <c r="N756" s="27" t="n">
        <f aca="false">C756</f>
        <v>0</v>
      </c>
    </row>
    <row r="757" customFormat="false" ht="15" hidden="true" customHeight="false" outlineLevel="0" collapsed="false">
      <c r="B757" s="25" t="n">
        <v>743</v>
      </c>
      <c r="G757" s="1"/>
      <c r="M757" s="25" t="n">
        <v>743</v>
      </c>
      <c r="N757" s="27" t="n">
        <f aca="false">C757</f>
        <v>0</v>
      </c>
    </row>
    <row r="758" customFormat="false" ht="15" hidden="true" customHeight="false" outlineLevel="0" collapsed="false">
      <c r="B758" s="25" t="n">
        <v>744</v>
      </c>
      <c r="G758" s="1"/>
      <c r="M758" s="25" t="n">
        <v>744</v>
      </c>
      <c r="N758" s="27" t="n">
        <f aca="false">C758</f>
        <v>0</v>
      </c>
    </row>
    <row r="759" customFormat="false" ht="15" hidden="true" customHeight="false" outlineLevel="0" collapsed="false">
      <c r="B759" s="25" t="n">
        <v>745</v>
      </c>
      <c r="G759" s="1"/>
      <c r="M759" s="25" t="n">
        <v>745</v>
      </c>
      <c r="N759" s="27" t="n">
        <f aca="false">C759</f>
        <v>0</v>
      </c>
    </row>
    <row r="760" customFormat="false" ht="15" hidden="true" customHeight="false" outlineLevel="0" collapsed="false">
      <c r="B760" s="25" t="n">
        <v>746</v>
      </c>
      <c r="G760" s="1"/>
      <c r="M760" s="25" t="n">
        <v>746</v>
      </c>
      <c r="N760" s="27" t="n">
        <f aca="false">C760</f>
        <v>0</v>
      </c>
    </row>
    <row r="761" customFormat="false" ht="15" hidden="true" customHeight="false" outlineLevel="0" collapsed="false">
      <c r="B761" s="25" t="n">
        <v>747</v>
      </c>
      <c r="G761" s="1"/>
      <c r="M761" s="25" t="n">
        <v>747</v>
      </c>
      <c r="N761" s="27" t="n">
        <f aca="false">C761</f>
        <v>0</v>
      </c>
    </row>
    <row r="762" customFormat="false" ht="15" hidden="true" customHeight="false" outlineLevel="0" collapsed="false">
      <c r="B762" s="25" t="n">
        <v>748</v>
      </c>
      <c r="G762" s="1"/>
      <c r="M762" s="25" t="n">
        <v>748</v>
      </c>
      <c r="N762" s="27" t="n">
        <f aca="false">C762</f>
        <v>0</v>
      </c>
    </row>
    <row r="763" customFormat="false" ht="15" hidden="true" customHeight="false" outlineLevel="0" collapsed="false">
      <c r="B763" s="25" t="n">
        <v>749</v>
      </c>
      <c r="G763" s="1"/>
      <c r="M763" s="25" t="n">
        <v>749</v>
      </c>
      <c r="N763" s="27" t="n">
        <f aca="false">C763</f>
        <v>0</v>
      </c>
    </row>
    <row r="764" customFormat="false" ht="15" hidden="true" customHeight="false" outlineLevel="0" collapsed="false">
      <c r="B764" s="25" t="n">
        <v>750</v>
      </c>
      <c r="G764" s="1"/>
      <c r="M764" s="25" t="n">
        <v>750</v>
      </c>
      <c r="N764" s="27" t="n">
        <f aca="false">C764</f>
        <v>0</v>
      </c>
    </row>
    <row r="765" customFormat="false" ht="15" hidden="true" customHeight="false" outlineLevel="0" collapsed="false">
      <c r="B765" s="25" t="n">
        <v>751</v>
      </c>
      <c r="G765" s="1"/>
      <c r="M765" s="25" t="n">
        <v>751</v>
      </c>
      <c r="N765" s="27" t="n">
        <f aca="false">C765</f>
        <v>0</v>
      </c>
    </row>
    <row r="766" customFormat="false" ht="15" hidden="true" customHeight="false" outlineLevel="0" collapsed="false">
      <c r="B766" s="25" t="n">
        <v>752</v>
      </c>
      <c r="G766" s="1"/>
      <c r="M766" s="25" t="n">
        <v>752</v>
      </c>
      <c r="N766" s="27" t="n">
        <f aca="false">C766</f>
        <v>0</v>
      </c>
    </row>
    <row r="767" customFormat="false" ht="15" hidden="true" customHeight="false" outlineLevel="0" collapsed="false">
      <c r="B767" s="25" t="n">
        <v>753</v>
      </c>
      <c r="M767" s="25" t="n">
        <v>753</v>
      </c>
      <c r="N767" s="27" t="n">
        <f aca="false">C767</f>
        <v>0</v>
      </c>
    </row>
    <row r="768" customFormat="false" ht="15" hidden="true" customHeight="false" outlineLevel="0" collapsed="false">
      <c r="B768" s="25" t="n">
        <v>754</v>
      </c>
      <c r="M768" s="25" t="n">
        <v>754</v>
      </c>
      <c r="N768" s="27" t="n">
        <f aca="false">C768</f>
        <v>0</v>
      </c>
    </row>
    <row r="769" customFormat="false" ht="15" hidden="true" customHeight="false" outlineLevel="0" collapsed="false">
      <c r="B769" s="25" t="n">
        <v>755</v>
      </c>
      <c r="M769" s="25" t="n">
        <v>755</v>
      </c>
      <c r="N769" s="27" t="n">
        <f aca="false">C769</f>
        <v>0</v>
      </c>
    </row>
    <row r="770" customFormat="false" ht="15" hidden="true" customHeight="false" outlineLevel="0" collapsed="false">
      <c r="B770" s="25" t="n">
        <v>756</v>
      </c>
      <c r="M770" s="25" t="n">
        <v>756</v>
      </c>
      <c r="N770" s="27" t="n">
        <f aca="false">C770</f>
        <v>0</v>
      </c>
    </row>
    <row r="771" customFormat="false" ht="15" hidden="true" customHeight="false" outlineLevel="0" collapsed="false">
      <c r="B771" s="25" t="n">
        <v>757</v>
      </c>
      <c r="M771" s="25" t="n">
        <v>757</v>
      </c>
      <c r="N771" s="27" t="n">
        <f aca="false">C771</f>
        <v>0</v>
      </c>
    </row>
    <row r="772" customFormat="false" ht="15" hidden="true" customHeight="false" outlineLevel="0" collapsed="false">
      <c r="B772" s="25" t="n">
        <v>758</v>
      </c>
      <c r="M772" s="25" t="n">
        <v>758</v>
      </c>
      <c r="N772" s="27" t="n">
        <f aca="false">C772</f>
        <v>0</v>
      </c>
    </row>
    <row r="773" customFormat="false" ht="15" hidden="true" customHeight="false" outlineLevel="0" collapsed="false">
      <c r="B773" s="25" t="n">
        <v>759</v>
      </c>
      <c r="M773" s="25" t="n">
        <v>759</v>
      </c>
      <c r="N773" s="27" t="n">
        <f aca="false">C773</f>
        <v>0</v>
      </c>
    </row>
    <row r="774" customFormat="false" ht="15" hidden="true" customHeight="false" outlineLevel="0" collapsed="false">
      <c r="B774" s="25" t="n">
        <v>760</v>
      </c>
      <c r="M774" s="25" t="n">
        <v>760</v>
      </c>
      <c r="N774" s="27" t="n">
        <f aca="false">C774</f>
        <v>0</v>
      </c>
    </row>
    <row r="775" customFormat="false" ht="15" hidden="true" customHeight="false" outlineLevel="0" collapsed="false">
      <c r="B775" s="25" t="n">
        <v>761</v>
      </c>
      <c r="M775" s="25" t="n">
        <v>761</v>
      </c>
      <c r="N775" s="27" t="n">
        <f aca="false">C775</f>
        <v>0</v>
      </c>
    </row>
    <row r="776" customFormat="false" ht="15" hidden="true" customHeight="false" outlineLevel="0" collapsed="false">
      <c r="B776" s="25" t="n">
        <v>762</v>
      </c>
      <c r="M776" s="25" t="n">
        <v>762</v>
      </c>
      <c r="N776" s="27" t="n">
        <f aca="false">C776</f>
        <v>0</v>
      </c>
    </row>
    <row r="777" customFormat="false" ht="15" hidden="true" customHeight="false" outlineLevel="0" collapsed="false">
      <c r="B777" s="25" t="n">
        <v>763</v>
      </c>
      <c r="M777" s="25" t="n">
        <v>763</v>
      </c>
      <c r="N777" s="27" t="n">
        <f aca="false">C777</f>
        <v>0</v>
      </c>
    </row>
    <row r="778" customFormat="false" ht="15" hidden="true" customHeight="false" outlineLevel="0" collapsed="false">
      <c r="B778" s="25" t="n">
        <v>764</v>
      </c>
      <c r="M778" s="25" t="n">
        <v>764</v>
      </c>
      <c r="N778" s="27" t="n">
        <f aca="false">C778</f>
        <v>0</v>
      </c>
    </row>
    <row r="779" customFormat="false" ht="15" hidden="true" customHeight="false" outlineLevel="0" collapsed="false">
      <c r="B779" s="25" t="n">
        <v>765</v>
      </c>
      <c r="M779" s="25" t="n">
        <v>765</v>
      </c>
      <c r="N779" s="27" t="n">
        <f aca="false">C779</f>
        <v>0</v>
      </c>
    </row>
    <row r="780" customFormat="false" ht="15" hidden="true" customHeight="false" outlineLevel="0" collapsed="false">
      <c r="B780" s="25" t="n">
        <v>766</v>
      </c>
      <c r="M780" s="25" t="n">
        <v>766</v>
      </c>
      <c r="N780" s="27" t="n">
        <f aca="false">C780</f>
        <v>0</v>
      </c>
    </row>
    <row r="781" customFormat="false" ht="15" hidden="true" customHeight="false" outlineLevel="0" collapsed="false">
      <c r="B781" s="25" t="n">
        <v>767</v>
      </c>
      <c r="M781" s="25" t="n">
        <v>767</v>
      </c>
      <c r="N781" s="27" t="n">
        <f aca="false">C781</f>
        <v>0</v>
      </c>
    </row>
    <row r="782" customFormat="false" ht="15" hidden="true" customHeight="false" outlineLevel="0" collapsed="false">
      <c r="B782" s="25" t="n">
        <v>768</v>
      </c>
      <c r="M782" s="25" t="n">
        <v>768</v>
      </c>
      <c r="N782" s="27" t="n">
        <f aca="false">C782</f>
        <v>0</v>
      </c>
    </row>
    <row r="783" customFormat="false" ht="15" hidden="true" customHeight="false" outlineLevel="0" collapsed="false">
      <c r="B783" s="25" t="n">
        <v>769</v>
      </c>
      <c r="M783" s="25" t="n">
        <v>769</v>
      </c>
      <c r="N783" s="27" t="n">
        <f aca="false">C783</f>
        <v>0</v>
      </c>
    </row>
    <row r="784" customFormat="false" ht="15" hidden="true" customHeight="false" outlineLevel="0" collapsed="false">
      <c r="B784" s="25" t="n">
        <v>770</v>
      </c>
      <c r="M784" s="25" t="n">
        <v>770</v>
      </c>
      <c r="N784" s="27" t="n">
        <f aca="false">C784</f>
        <v>0</v>
      </c>
    </row>
    <row r="785" customFormat="false" ht="15" hidden="true" customHeight="false" outlineLevel="0" collapsed="false">
      <c r="B785" s="25" t="n">
        <v>771</v>
      </c>
      <c r="M785" s="25" t="n">
        <v>771</v>
      </c>
      <c r="N785" s="27" t="n">
        <f aca="false">C785</f>
        <v>0</v>
      </c>
    </row>
    <row r="786" customFormat="false" ht="15" hidden="true" customHeight="false" outlineLevel="0" collapsed="false">
      <c r="B786" s="25" t="n">
        <v>772</v>
      </c>
      <c r="M786" s="25" t="n">
        <v>772</v>
      </c>
      <c r="N786" s="27" t="n">
        <f aca="false">C786</f>
        <v>0</v>
      </c>
    </row>
    <row r="787" customFormat="false" ht="15" hidden="true" customHeight="false" outlineLevel="0" collapsed="false">
      <c r="B787" s="25" t="n">
        <v>773</v>
      </c>
      <c r="M787" s="25" t="n">
        <v>773</v>
      </c>
      <c r="N787" s="27" t="n">
        <f aca="false">C787</f>
        <v>0</v>
      </c>
    </row>
    <row r="788" customFormat="false" ht="15" hidden="true" customHeight="false" outlineLevel="0" collapsed="false">
      <c r="B788" s="25" t="n">
        <v>774</v>
      </c>
      <c r="M788" s="25" t="n">
        <v>774</v>
      </c>
      <c r="N788" s="27" t="n">
        <f aca="false">C788</f>
        <v>0</v>
      </c>
    </row>
    <row r="789" customFormat="false" ht="15" hidden="true" customHeight="false" outlineLevel="0" collapsed="false">
      <c r="B789" s="25" t="n">
        <v>775</v>
      </c>
      <c r="M789" s="25" t="n">
        <v>775</v>
      </c>
      <c r="N789" s="27" t="n">
        <f aca="false">C789</f>
        <v>0</v>
      </c>
    </row>
    <row r="790" customFormat="false" ht="15" hidden="true" customHeight="false" outlineLevel="0" collapsed="false">
      <c r="B790" s="25" t="n">
        <v>776</v>
      </c>
      <c r="M790" s="25" t="n">
        <v>776</v>
      </c>
      <c r="N790" s="27" t="n">
        <f aca="false">C790</f>
        <v>0</v>
      </c>
    </row>
    <row r="791" customFormat="false" ht="15" hidden="true" customHeight="false" outlineLevel="0" collapsed="false">
      <c r="B791" s="25" t="n">
        <v>777</v>
      </c>
      <c r="M791" s="25" t="n">
        <v>777</v>
      </c>
      <c r="N791" s="27" t="n">
        <f aca="false">C791</f>
        <v>0</v>
      </c>
    </row>
    <row r="792" customFormat="false" ht="15" hidden="true" customHeight="false" outlineLevel="0" collapsed="false">
      <c r="B792" s="25" t="n">
        <v>778</v>
      </c>
      <c r="M792" s="25" t="n">
        <v>778</v>
      </c>
      <c r="N792" s="27" t="n">
        <f aca="false">C792</f>
        <v>0</v>
      </c>
    </row>
    <row r="793" customFormat="false" ht="15" hidden="true" customHeight="false" outlineLevel="0" collapsed="false">
      <c r="B793" s="25" t="n">
        <v>779</v>
      </c>
      <c r="M793" s="25" t="n">
        <v>779</v>
      </c>
      <c r="N793" s="27" t="n">
        <f aca="false">C793</f>
        <v>0</v>
      </c>
    </row>
    <row r="794" customFormat="false" ht="15" hidden="true" customHeight="false" outlineLevel="0" collapsed="false">
      <c r="B794" s="25" t="n">
        <v>780</v>
      </c>
      <c r="M794" s="25" t="n">
        <v>780</v>
      </c>
      <c r="N794" s="27" t="n">
        <f aca="false">C794</f>
        <v>0</v>
      </c>
    </row>
    <row r="795" customFormat="false" ht="15" hidden="true" customHeight="false" outlineLevel="0" collapsed="false">
      <c r="B795" s="25" t="n">
        <v>781</v>
      </c>
      <c r="M795" s="25" t="n">
        <v>781</v>
      </c>
      <c r="N795" s="27" t="n">
        <f aca="false">C795</f>
        <v>0</v>
      </c>
    </row>
    <row r="796" customFormat="false" ht="15" hidden="true" customHeight="false" outlineLevel="0" collapsed="false">
      <c r="B796" s="25" t="n">
        <v>782</v>
      </c>
      <c r="M796" s="25" t="n">
        <v>782</v>
      </c>
      <c r="N796" s="27" t="n">
        <f aca="false">C796</f>
        <v>0</v>
      </c>
    </row>
    <row r="797" customFormat="false" ht="15" hidden="true" customHeight="false" outlineLevel="0" collapsed="false">
      <c r="B797" s="25" t="n">
        <v>783</v>
      </c>
      <c r="M797" s="25" t="n">
        <v>783</v>
      </c>
      <c r="N797" s="27" t="n">
        <f aca="false">C797</f>
        <v>0</v>
      </c>
    </row>
    <row r="798" customFormat="false" ht="15" hidden="true" customHeight="false" outlineLevel="0" collapsed="false">
      <c r="B798" s="25" t="n">
        <v>784</v>
      </c>
      <c r="M798" s="25" t="n">
        <v>784</v>
      </c>
      <c r="N798" s="27" t="n">
        <f aca="false">C798</f>
        <v>0</v>
      </c>
    </row>
    <row r="799" customFormat="false" ht="15" hidden="true" customHeight="false" outlineLevel="0" collapsed="false">
      <c r="B799" s="25" t="n">
        <v>785</v>
      </c>
      <c r="M799" s="25" t="n">
        <v>785</v>
      </c>
      <c r="N799" s="27" t="n">
        <f aca="false">C799</f>
        <v>0</v>
      </c>
    </row>
    <row r="800" customFormat="false" ht="15" hidden="true" customHeight="false" outlineLevel="0" collapsed="false">
      <c r="B800" s="25" t="n">
        <v>786</v>
      </c>
      <c r="M800" s="25" t="n">
        <v>786</v>
      </c>
      <c r="N800" s="27" t="n">
        <f aca="false">C800</f>
        <v>0</v>
      </c>
    </row>
    <row r="801" customFormat="false" ht="15" hidden="true" customHeight="false" outlineLevel="0" collapsed="false">
      <c r="B801" s="25" t="n">
        <v>787</v>
      </c>
      <c r="M801" s="25" t="n">
        <v>787</v>
      </c>
      <c r="N801" s="27" t="n">
        <f aca="false">C801</f>
        <v>0</v>
      </c>
    </row>
    <row r="802" customFormat="false" ht="15" hidden="true" customHeight="false" outlineLevel="0" collapsed="false">
      <c r="B802" s="25" t="n">
        <v>788</v>
      </c>
      <c r="M802" s="25" t="n">
        <v>788</v>
      </c>
      <c r="N802" s="27" t="n">
        <f aca="false">C802</f>
        <v>0</v>
      </c>
    </row>
    <row r="803" customFormat="false" ht="15" hidden="true" customHeight="false" outlineLevel="0" collapsed="false">
      <c r="B803" s="25" t="n">
        <v>789</v>
      </c>
      <c r="M803" s="25" t="n">
        <v>789</v>
      </c>
      <c r="N803" s="27" t="n">
        <f aca="false">C803</f>
        <v>0</v>
      </c>
    </row>
    <row r="804" customFormat="false" ht="15" hidden="true" customHeight="false" outlineLevel="0" collapsed="false">
      <c r="B804" s="25" t="n">
        <v>790</v>
      </c>
      <c r="M804" s="25" t="n">
        <v>790</v>
      </c>
      <c r="N804" s="27" t="n">
        <f aca="false">C804</f>
        <v>0</v>
      </c>
    </row>
    <row r="805" customFormat="false" ht="15" hidden="true" customHeight="false" outlineLevel="0" collapsed="false">
      <c r="B805" s="25" t="n">
        <v>791</v>
      </c>
      <c r="M805" s="25" t="n">
        <v>791</v>
      </c>
      <c r="N805" s="27" t="n">
        <f aca="false">C805</f>
        <v>0</v>
      </c>
    </row>
    <row r="806" customFormat="false" ht="15" hidden="true" customHeight="false" outlineLevel="0" collapsed="false">
      <c r="B806" s="25" t="n">
        <v>792</v>
      </c>
      <c r="M806" s="25" t="n">
        <v>792</v>
      </c>
      <c r="N806" s="27" t="n">
        <f aca="false">C806</f>
        <v>0</v>
      </c>
    </row>
    <row r="807" customFormat="false" ht="15" hidden="true" customHeight="false" outlineLevel="0" collapsed="false">
      <c r="B807" s="25" t="n">
        <v>793</v>
      </c>
      <c r="M807" s="25" t="n">
        <v>793</v>
      </c>
      <c r="N807" s="27" t="n">
        <f aca="false">C807</f>
        <v>0</v>
      </c>
    </row>
    <row r="808" customFormat="false" ht="15" hidden="true" customHeight="false" outlineLevel="0" collapsed="false">
      <c r="B808" s="25" t="n">
        <v>794</v>
      </c>
      <c r="M808" s="25" t="n">
        <v>794</v>
      </c>
      <c r="N808" s="27" t="n">
        <f aca="false">C808</f>
        <v>0</v>
      </c>
    </row>
    <row r="809" customFormat="false" ht="15" hidden="true" customHeight="false" outlineLevel="0" collapsed="false">
      <c r="B809" s="25" t="n">
        <v>795</v>
      </c>
      <c r="M809" s="25" t="n">
        <v>795</v>
      </c>
      <c r="N809" s="27" t="n">
        <f aca="false">C809</f>
        <v>0</v>
      </c>
    </row>
    <row r="810" customFormat="false" ht="15" hidden="true" customHeight="false" outlineLevel="0" collapsed="false">
      <c r="B810" s="25" t="n">
        <v>796</v>
      </c>
      <c r="M810" s="25" t="n">
        <v>796</v>
      </c>
      <c r="N810" s="27" t="n">
        <f aca="false">C810</f>
        <v>0</v>
      </c>
    </row>
    <row r="811" customFormat="false" ht="15" hidden="true" customHeight="false" outlineLevel="0" collapsed="false">
      <c r="B811" s="25" t="n">
        <v>797</v>
      </c>
      <c r="M811" s="25" t="n">
        <v>797</v>
      </c>
      <c r="N811" s="27" t="n">
        <f aca="false">C811</f>
        <v>0</v>
      </c>
    </row>
    <row r="812" customFormat="false" ht="15" hidden="true" customHeight="false" outlineLevel="0" collapsed="false">
      <c r="B812" s="25" t="n">
        <v>798</v>
      </c>
      <c r="M812" s="25" t="n">
        <v>798</v>
      </c>
      <c r="N812" s="27" t="n">
        <f aca="false">C812</f>
        <v>0</v>
      </c>
    </row>
    <row r="813" customFormat="false" ht="15" hidden="true" customHeight="false" outlineLevel="0" collapsed="false">
      <c r="B813" s="25" t="n">
        <v>799</v>
      </c>
      <c r="M813" s="25" t="n">
        <v>799</v>
      </c>
      <c r="N813" s="27" t="n">
        <f aca="false">C813</f>
        <v>0</v>
      </c>
    </row>
    <row r="814" customFormat="false" ht="15" hidden="true" customHeight="false" outlineLevel="0" collapsed="false">
      <c r="B814" s="25" t="n">
        <v>800</v>
      </c>
      <c r="M814" s="25" t="n">
        <v>800</v>
      </c>
      <c r="N814" s="27" t="n">
        <f aca="false">C814</f>
        <v>0</v>
      </c>
    </row>
    <row r="815" customFormat="false" ht="15" hidden="true" customHeight="false" outlineLevel="0" collapsed="false">
      <c r="B815" s="25" t="n">
        <v>801</v>
      </c>
      <c r="M815" s="25" t="n">
        <v>801</v>
      </c>
      <c r="N815" s="27" t="n">
        <f aca="false">C815</f>
        <v>0</v>
      </c>
    </row>
    <row r="816" customFormat="false" ht="15" hidden="true" customHeight="false" outlineLevel="0" collapsed="false">
      <c r="B816" s="25" t="n">
        <v>802</v>
      </c>
      <c r="M816" s="25" t="n">
        <v>802</v>
      </c>
      <c r="N816" s="27" t="n">
        <f aca="false">C816</f>
        <v>0</v>
      </c>
    </row>
    <row r="817" customFormat="false" ht="15" hidden="true" customHeight="false" outlineLevel="0" collapsed="false">
      <c r="B817" s="25" t="n">
        <v>803</v>
      </c>
      <c r="M817" s="25" t="n">
        <v>803</v>
      </c>
      <c r="N817" s="27" t="n">
        <f aca="false">C817</f>
        <v>0</v>
      </c>
    </row>
    <row r="818" customFormat="false" ht="15" hidden="true" customHeight="false" outlineLevel="0" collapsed="false">
      <c r="B818" s="25" t="n">
        <v>804</v>
      </c>
      <c r="M818" s="25" t="n">
        <v>804</v>
      </c>
      <c r="N818" s="27" t="n">
        <f aca="false">C818</f>
        <v>0</v>
      </c>
    </row>
    <row r="819" customFormat="false" ht="15" hidden="true" customHeight="false" outlineLevel="0" collapsed="false">
      <c r="B819" s="25" t="n">
        <v>805</v>
      </c>
      <c r="M819" s="25" t="n">
        <v>805</v>
      </c>
      <c r="N819" s="27" t="n">
        <f aca="false">C819</f>
        <v>0</v>
      </c>
    </row>
    <row r="820" customFormat="false" ht="15" hidden="true" customHeight="false" outlineLevel="0" collapsed="false">
      <c r="B820" s="25" t="n">
        <v>806</v>
      </c>
      <c r="M820" s="25" t="n">
        <v>806</v>
      </c>
      <c r="N820" s="27" t="n">
        <f aca="false">C820</f>
        <v>0</v>
      </c>
    </row>
    <row r="821" customFormat="false" ht="15" hidden="true" customHeight="false" outlineLevel="0" collapsed="false">
      <c r="B821" s="25" t="n">
        <v>807</v>
      </c>
      <c r="M821" s="25" t="n">
        <v>807</v>
      </c>
      <c r="N821" s="27" t="n">
        <f aca="false">C821</f>
        <v>0</v>
      </c>
    </row>
    <row r="822" customFormat="false" ht="15" hidden="true" customHeight="false" outlineLevel="0" collapsed="false">
      <c r="B822" s="25" t="n">
        <v>808</v>
      </c>
      <c r="M822" s="25" t="n">
        <v>808</v>
      </c>
      <c r="N822" s="27" t="n">
        <f aca="false">C822</f>
        <v>0</v>
      </c>
    </row>
    <row r="823" customFormat="false" ht="15" hidden="true" customHeight="false" outlineLevel="0" collapsed="false">
      <c r="B823" s="25" t="n">
        <v>809</v>
      </c>
      <c r="M823" s="25" t="n">
        <v>809</v>
      </c>
      <c r="N823" s="27" t="n">
        <f aca="false">C823</f>
        <v>0</v>
      </c>
    </row>
    <row r="824" customFormat="false" ht="15" hidden="true" customHeight="false" outlineLevel="0" collapsed="false">
      <c r="B824" s="25" t="n">
        <v>810</v>
      </c>
      <c r="M824" s="25" t="n">
        <v>810</v>
      </c>
      <c r="N824" s="27" t="n">
        <f aca="false">C824</f>
        <v>0</v>
      </c>
    </row>
    <row r="825" customFormat="false" ht="15" hidden="true" customHeight="false" outlineLevel="0" collapsed="false">
      <c r="B825" s="25" t="n">
        <v>811</v>
      </c>
      <c r="M825" s="25" t="n">
        <v>811</v>
      </c>
      <c r="N825" s="27" t="n">
        <f aca="false">C825</f>
        <v>0</v>
      </c>
    </row>
    <row r="826" customFormat="false" ht="15" hidden="true" customHeight="false" outlineLevel="0" collapsed="false">
      <c r="B826" s="25" t="n">
        <v>812</v>
      </c>
      <c r="M826" s="25" t="n">
        <v>812</v>
      </c>
      <c r="N826" s="27" t="n">
        <f aca="false">C826</f>
        <v>0</v>
      </c>
    </row>
    <row r="827" customFormat="false" ht="15" hidden="true" customHeight="false" outlineLevel="0" collapsed="false">
      <c r="B827" s="25" t="n">
        <v>813</v>
      </c>
      <c r="M827" s="25" t="n">
        <v>813</v>
      </c>
      <c r="N827" s="27" t="n">
        <f aca="false">C827</f>
        <v>0</v>
      </c>
    </row>
    <row r="828" customFormat="false" ht="15" hidden="true" customHeight="false" outlineLevel="0" collapsed="false">
      <c r="B828" s="25" t="n">
        <v>814</v>
      </c>
      <c r="M828" s="25" t="n">
        <v>814</v>
      </c>
      <c r="N828" s="27" t="n">
        <f aca="false">C828</f>
        <v>0</v>
      </c>
    </row>
    <row r="829" customFormat="false" ht="15" hidden="true" customHeight="false" outlineLevel="0" collapsed="false">
      <c r="B829" s="25" t="n">
        <v>815</v>
      </c>
      <c r="M829" s="25" t="n">
        <v>815</v>
      </c>
      <c r="N829" s="27" t="n">
        <f aca="false">C829</f>
        <v>0</v>
      </c>
    </row>
    <row r="830" customFormat="false" ht="15" hidden="true" customHeight="false" outlineLevel="0" collapsed="false">
      <c r="B830" s="25" t="n">
        <v>816</v>
      </c>
      <c r="M830" s="25" t="n">
        <v>816</v>
      </c>
      <c r="N830" s="27" t="n">
        <f aca="false">C830</f>
        <v>0</v>
      </c>
    </row>
    <row r="831" customFormat="false" ht="15" hidden="true" customHeight="false" outlineLevel="0" collapsed="false">
      <c r="B831" s="25" t="n">
        <v>817</v>
      </c>
      <c r="M831" s="25" t="n">
        <v>817</v>
      </c>
      <c r="N831" s="27" t="n">
        <f aca="false">C831</f>
        <v>0</v>
      </c>
    </row>
    <row r="832" customFormat="false" ht="15" hidden="true" customHeight="false" outlineLevel="0" collapsed="false">
      <c r="B832" s="25" t="n">
        <v>818</v>
      </c>
      <c r="M832" s="25" t="n">
        <v>818</v>
      </c>
      <c r="N832" s="27" t="n">
        <f aca="false">C832</f>
        <v>0</v>
      </c>
    </row>
    <row r="833" customFormat="false" ht="15" hidden="true" customHeight="false" outlineLevel="0" collapsed="false">
      <c r="B833" s="25" t="n">
        <v>819</v>
      </c>
      <c r="M833" s="25" t="n">
        <v>819</v>
      </c>
      <c r="N833" s="27" t="n">
        <f aca="false">C833</f>
        <v>0</v>
      </c>
    </row>
    <row r="834" customFormat="false" ht="15" hidden="true" customHeight="false" outlineLevel="0" collapsed="false">
      <c r="B834" s="25" t="n">
        <v>820</v>
      </c>
      <c r="M834" s="25" t="n">
        <v>820</v>
      </c>
      <c r="N834" s="27" t="n">
        <f aca="false">C834</f>
        <v>0</v>
      </c>
    </row>
    <row r="835" customFormat="false" ht="15" hidden="true" customHeight="false" outlineLevel="0" collapsed="false">
      <c r="B835" s="25" t="n">
        <v>821</v>
      </c>
      <c r="M835" s="25" t="n">
        <v>821</v>
      </c>
      <c r="N835" s="27" t="n">
        <f aca="false">C835</f>
        <v>0</v>
      </c>
    </row>
    <row r="836" customFormat="false" ht="15" hidden="true" customHeight="false" outlineLevel="0" collapsed="false">
      <c r="B836" s="25" t="n">
        <v>822</v>
      </c>
      <c r="M836" s="25" t="n">
        <v>822</v>
      </c>
      <c r="N836" s="27" t="n">
        <f aca="false">C836</f>
        <v>0</v>
      </c>
    </row>
    <row r="837" customFormat="false" ht="15" hidden="true" customHeight="false" outlineLevel="0" collapsed="false">
      <c r="B837" s="25" t="n">
        <v>823</v>
      </c>
      <c r="M837" s="25" t="n">
        <v>823</v>
      </c>
      <c r="N837" s="27" t="n">
        <f aca="false">C837</f>
        <v>0</v>
      </c>
    </row>
    <row r="838" customFormat="false" ht="15" hidden="true" customHeight="false" outlineLevel="0" collapsed="false">
      <c r="B838" s="25" t="n">
        <v>824</v>
      </c>
      <c r="M838" s="25" t="n">
        <v>824</v>
      </c>
      <c r="N838" s="27" t="n">
        <f aca="false">C838</f>
        <v>0</v>
      </c>
    </row>
    <row r="839" customFormat="false" ht="15" hidden="true" customHeight="false" outlineLevel="0" collapsed="false">
      <c r="B839" s="25" t="n">
        <v>825</v>
      </c>
      <c r="M839" s="25" t="n">
        <v>825</v>
      </c>
      <c r="N839" s="27" t="n">
        <f aca="false">C839</f>
        <v>0</v>
      </c>
    </row>
    <row r="840" customFormat="false" ht="15" hidden="true" customHeight="false" outlineLevel="0" collapsed="false">
      <c r="B840" s="25" t="n">
        <v>826</v>
      </c>
      <c r="M840" s="25" t="n">
        <v>826</v>
      </c>
      <c r="N840" s="27" t="n">
        <f aca="false">C840</f>
        <v>0</v>
      </c>
    </row>
    <row r="841" customFormat="false" ht="15" hidden="true" customHeight="false" outlineLevel="0" collapsed="false">
      <c r="B841" s="25" t="n">
        <v>827</v>
      </c>
      <c r="M841" s="25" t="n">
        <v>827</v>
      </c>
      <c r="N841" s="27" t="n">
        <f aca="false">C841</f>
        <v>0</v>
      </c>
    </row>
    <row r="842" customFormat="false" ht="15" hidden="true" customHeight="false" outlineLevel="0" collapsed="false">
      <c r="B842" s="25" t="n">
        <v>828</v>
      </c>
      <c r="M842" s="25" t="n">
        <v>828</v>
      </c>
      <c r="N842" s="27" t="n">
        <f aca="false">C842</f>
        <v>0</v>
      </c>
    </row>
    <row r="843" customFormat="false" ht="15" hidden="true" customHeight="false" outlineLevel="0" collapsed="false">
      <c r="B843" s="25" t="n">
        <v>829</v>
      </c>
      <c r="M843" s="25" t="n">
        <v>829</v>
      </c>
      <c r="N843" s="27" t="n">
        <f aca="false">C843</f>
        <v>0</v>
      </c>
    </row>
    <row r="844" customFormat="false" ht="15" hidden="true" customHeight="false" outlineLevel="0" collapsed="false">
      <c r="B844" s="25" t="n">
        <v>830</v>
      </c>
      <c r="M844" s="25" t="n">
        <v>830</v>
      </c>
      <c r="N844" s="27" t="n">
        <f aca="false">C844</f>
        <v>0</v>
      </c>
    </row>
    <row r="845" customFormat="false" ht="15" hidden="true" customHeight="false" outlineLevel="0" collapsed="false">
      <c r="B845" s="25" t="n">
        <v>831</v>
      </c>
      <c r="M845" s="25" t="n">
        <v>831</v>
      </c>
      <c r="N845" s="27" t="n">
        <f aca="false">C845</f>
        <v>0</v>
      </c>
    </row>
    <row r="846" customFormat="false" ht="15" hidden="true" customHeight="false" outlineLevel="0" collapsed="false">
      <c r="B846" s="25" t="n">
        <v>832</v>
      </c>
      <c r="M846" s="25" t="n">
        <v>832</v>
      </c>
      <c r="N846" s="27" t="n">
        <f aca="false">C846</f>
        <v>0</v>
      </c>
    </row>
    <row r="847" customFormat="false" ht="15" hidden="true" customHeight="false" outlineLevel="0" collapsed="false">
      <c r="B847" s="25" t="n">
        <v>833</v>
      </c>
      <c r="M847" s="25" t="n">
        <v>833</v>
      </c>
      <c r="N847" s="27" t="n">
        <f aca="false">C847</f>
        <v>0</v>
      </c>
    </row>
    <row r="848" customFormat="false" ht="15" hidden="true" customHeight="false" outlineLevel="0" collapsed="false">
      <c r="B848" s="25" t="n">
        <v>834</v>
      </c>
      <c r="M848" s="25" t="n">
        <v>834</v>
      </c>
      <c r="N848" s="27" t="n">
        <f aca="false">C848</f>
        <v>0</v>
      </c>
    </row>
    <row r="849" customFormat="false" ht="15" hidden="true" customHeight="false" outlineLevel="0" collapsed="false">
      <c r="B849" s="25" t="n">
        <v>835</v>
      </c>
      <c r="M849" s="25" t="n">
        <v>835</v>
      </c>
      <c r="N849" s="27" t="n">
        <f aca="false">C849</f>
        <v>0</v>
      </c>
    </row>
    <row r="850" customFormat="false" ht="15" hidden="true" customHeight="false" outlineLevel="0" collapsed="false">
      <c r="B850" s="25" t="n">
        <v>836</v>
      </c>
      <c r="M850" s="25" t="n">
        <v>836</v>
      </c>
      <c r="N850" s="27" t="n">
        <f aca="false">C850</f>
        <v>0</v>
      </c>
    </row>
    <row r="851" customFormat="false" ht="15" hidden="true" customHeight="false" outlineLevel="0" collapsed="false">
      <c r="B851" s="25" t="n">
        <v>837</v>
      </c>
      <c r="M851" s="25" t="n">
        <v>837</v>
      </c>
      <c r="N851" s="27" t="n">
        <f aca="false">C851</f>
        <v>0</v>
      </c>
    </row>
    <row r="852" customFormat="false" ht="15" hidden="true" customHeight="false" outlineLevel="0" collapsed="false">
      <c r="B852" s="25" t="n">
        <v>838</v>
      </c>
      <c r="M852" s="25" t="n">
        <v>838</v>
      </c>
      <c r="N852" s="27" t="n">
        <f aca="false">C852</f>
        <v>0</v>
      </c>
    </row>
    <row r="853" customFormat="false" ht="15" hidden="true" customHeight="false" outlineLevel="0" collapsed="false">
      <c r="B853" s="25" t="n">
        <v>839</v>
      </c>
      <c r="M853" s="25" t="n">
        <v>839</v>
      </c>
      <c r="N853" s="27" t="n">
        <f aca="false">C853</f>
        <v>0</v>
      </c>
    </row>
    <row r="854" customFormat="false" ht="15" hidden="true" customHeight="false" outlineLevel="0" collapsed="false">
      <c r="B854" s="25" t="n">
        <v>840</v>
      </c>
      <c r="M854" s="25" t="n">
        <v>840</v>
      </c>
      <c r="N854" s="27" t="n">
        <f aca="false">C854</f>
        <v>0</v>
      </c>
    </row>
    <row r="855" customFormat="false" ht="15" hidden="true" customHeight="false" outlineLevel="0" collapsed="false">
      <c r="B855" s="25" t="n">
        <v>841</v>
      </c>
      <c r="M855" s="25" t="n">
        <v>841</v>
      </c>
      <c r="N855" s="27" t="n">
        <f aca="false">C855</f>
        <v>0</v>
      </c>
    </row>
    <row r="856" customFormat="false" ht="15" hidden="true" customHeight="false" outlineLevel="0" collapsed="false">
      <c r="B856" s="25" t="n">
        <v>842</v>
      </c>
      <c r="M856" s="25" t="n">
        <v>842</v>
      </c>
      <c r="N856" s="27" t="n">
        <f aca="false">C856</f>
        <v>0</v>
      </c>
    </row>
    <row r="857" customFormat="false" ht="15" hidden="true" customHeight="false" outlineLevel="0" collapsed="false">
      <c r="B857" s="25" t="n">
        <v>843</v>
      </c>
      <c r="M857" s="25" t="n">
        <v>843</v>
      </c>
      <c r="N857" s="27" t="n">
        <f aca="false">C857</f>
        <v>0</v>
      </c>
    </row>
    <row r="858" customFormat="false" ht="15" hidden="true" customHeight="false" outlineLevel="0" collapsed="false">
      <c r="B858" s="25" t="n">
        <v>844</v>
      </c>
      <c r="M858" s="25" t="n">
        <v>844</v>
      </c>
      <c r="N858" s="27" t="n">
        <f aca="false">C858</f>
        <v>0</v>
      </c>
    </row>
    <row r="859" customFormat="false" ht="15" hidden="true" customHeight="false" outlineLevel="0" collapsed="false">
      <c r="B859" s="25" t="n">
        <v>845</v>
      </c>
      <c r="M859" s="25" t="n">
        <v>845</v>
      </c>
      <c r="N859" s="27" t="n">
        <f aca="false">C859</f>
        <v>0</v>
      </c>
    </row>
    <row r="860" customFormat="false" ht="15" hidden="true" customHeight="false" outlineLevel="0" collapsed="false">
      <c r="B860" s="25" t="n">
        <v>846</v>
      </c>
      <c r="M860" s="25" t="n">
        <v>846</v>
      </c>
      <c r="N860" s="27" t="n">
        <f aca="false">C860</f>
        <v>0</v>
      </c>
    </row>
    <row r="861" customFormat="false" ht="15" hidden="true" customHeight="false" outlineLevel="0" collapsed="false">
      <c r="B861" s="25" t="n">
        <v>847</v>
      </c>
      <c r="M861" s="25" t="n">
        <v>847</v>
      </c>
      <c r="N861" s="27" t="n">
        <f aca="false">C861</f>
        <v>0</v>
      </c>
    </row>
    <row r="862" customFormat="false" ht="15" hidden="true" customHeight="false" outlineLevel="0" collapsed="false">
      <c r="B862" s="25" t="n">
        <v>848</v>
      </c>
      <c r="M862" s="25" t="n">
        <v>848</v>
      </c>
      <c r="N862" s="27" t="n">
        <f aca="false">C862</f>
        <v>0</v>
      </c>
    </row>
    <row r="863" customFormat="false" ht="15" hidden="true" customHeight="false" outlineLevel="0" collapsed="false">
      <c r="B863" s="25" t="n">
        <v>849</v>
      </c>
      <c r="M863" s="25" t="n">
        <v>849</v>
      </c>
      <c r="N863" s="27" t="n">
        <f aca="false">C863</f>
        <v>0</v>
      </c>
    </row>
    <row r="864" customFormat="false" ht="15" hidden="true" customHeight="false" outlineLevel="0" collapsed="false">
      <c r="B864" s="25" t="n">
        <v>850</v>
      </c>
      <c r="M864" s="25" t="n">
        <v>850</v>
      </c>
      <c r="N864" s="27" t="n">
        <f aca="false">C864</f>
        <v>0</v>
      </c>
    </row>
    <row r="865" customFormat="false" ht="15" hidden="true" customHeight="false" outlineLevel="0" collapsed="false">
      <c r="B865" s="25" t="n">
        <v>851</v>
      </c>
      <c r="M865" s="25" t="n">
        <v>851</v>
      </c>
      <c r="N865" s="27" t="n">
        <f aca="false">C865</f>
        <v>0</v>
      </c>
    </row>
    <row r="866" customFormat="false" ht="15" hidden="true" customHeight="false" outlineLevel="0" collapsed="false">
      <c r="B866" s="25" t="n">
        <v>852</v>
      </c>
      <c r="M866" s="25" t="n">
        <v>852</v>
      </c>
      <c r="N866" s="27" t="n">
        <f aca="false">C866</f>
        <v>0</v>
      </c>
    </row>
    <row r="867" customFormat="false" ht="15" hidden="true" customHeight="false" outlineLevel="0" collapsed="false">
      <c r="B867" s="25" t="n">
        <v>853</v>
      </c>
      <c r="M867" s="25" t="n">
        <v>853</v>
      </c>
      <c r="N867" s="27" t="n">
        <f aca="false">C867</f>
        <v>0</v>
      </c>
    </row>
    <row r="868" customFormat="false" ht="15" hidden="true" customHeight="false" outlineLevel="0" collapsed="false">
      <c r="B868" s="25" t="n">
        <v>854</v>
      </c>
      <c r="M868" s="25" t="n">
        <v>854</v>
      </c>
      <c r="N868" s="27" t="n">
        <f aca="false">C868</f>
        <v>0</v>
      </c>
    </row>
    <row r="869" customFormat="false" ht="15" hidden="true" customHeight="false" outlineLevel="0" collapsed="false">
      <c r="B869" s="25" t="n">
        <v>855</v>
      </c>
      <c r="M869" s="25" t="n">
        <v>855</v>
      </c>
      <c r="N869" s="27" t="n">
        <f aca="false">C869</f>
        <v>0</v>
      </c>
    </row>
    <row r="870" customFormat="false" ht="15" hidden="true" customHeight="false" outlineLevel="0" collapsed="false">
      <c r="B870" s="25" t="n">
        <v>856</v>
      </c>
      <c r="M870" s="25" t="n">
        <v>856</v>
      </c>
      <c r="N870" s="27" t="n">
        <f aca="false">C870</f>
        <v>0</v>
      </c>
    </row>
    <row r="871" customFormat="false" ht="15" hidden="true" customHeight="false" outlineLevel="0" collapsed="false">
      <c r="B871" s="25" t="n">
        <v>857</v>
      </c>
      <c r="M871" s="25" t="n">
        <v>857</v>
      </c>
      <c r="N871" s="27" t="n">
        <f aca="false">C871</f>
        <v>0</v>
      </c>
    </row>
    <row r="872" customFormat="false" ht="15" hidden="true" customHeight="false" outlineLevel="0" collapsed="false">
      <c r="B872" s="25" t="n">
        <v>858</v>
      </c>
      <c r="M872" s="25" t="n">
        <v>858</v>
      </c>
      <c r="N872" s="27" t="n">
        <f aca="false">C872</f>
        <v>0</v>
      </c>
    </row>
    <row r="873" customFormat="false" ht="15" hidden="true" customHeight="false" outlineLevel="0" collapsed="false">
      <c r="B873" s="25" t="n">
        <v>859</v>
      </c>
      <c r="M873" s="25" t="n">
        <v>859</v>
      </c>
      <c r="N873" s="27" t="n">
        <f aca="false">C873</f>
        <v>0</v>
      </c>
    </row>
    <row r="874" customFormat="false" ht="15" hidden="true" customHeight="false" outlineLevel="0" collapsed="false">
      <c r="B874" s="25" t="n">
        <v>860</v>
      </c>
      <c r="M874" s="25" t="n">
        <v>860</v>
      </c>
      <c r="N874" s="27" t="n">
        <f aca="false">C874</f>
        <v>0</v>
      </c>
    </row>
    <row r="875" customFormat="false" ht="15" hidden="true" customHeight="false" outlineLevel="0" collapsed="false">
      <c r="B875" s="25" t="n">
        <v>861</v>
      </c>
      <c r="M875" s="25" t="n">
        <v>861</v>
      </c>
      <c r="N875" s="27" t="n">
        <f aca="false">C875</f>
        <v>0</v>
      </c>
    </row>
    <row r="876" customFormat="false" ht="15" hidden="true" customHeight="false" outlineLevel="0" collapsed="false">
      <c r="B876" s="25" t="n">
        <v>862</v>
      </c>
      <c r="M876" s="25" t="n">
        <v>862</v>
      </c>
      <c r="N876" s="27" t="n">
        <f aca="false">C876</f>
        <v>0</v>
      </c>
    </row>
    <row r="877" customFormat="false" ht="15" hidden="true" customHeight="false" outlineLevel="0" collapsed="false">
      <c r="B877" s="25" t="n">
        <v>863</v>
      </c>
      <c r="M877" s="25" t="n">
        <v>863</v>
      </c>
      <c r="N877" s="27" t="n">
        <f aca="false">C877</f>
        <v>0</v>
      </c>
    </row>
    <row r="878" customFormat="false" ht="15" hidden="true" customHeight="false" outlineLevel="0" collapsed="false">
      <c r="B878" s="25" t="n">
        <v>864</v>
      </c>
      <c r="M878" s="25" t="n">
        <v>864</v>
      </c>
      <c r="N878" s="27" t="n">
        <f aca="false">C878</f>
        <v>0</v>
      </c>
    </row>
    <row r="879" customFormat="false" ht="15" hidden="true" customHeight="false" outlineLevel="0" collapsed="false">
      <c r="B879" s="25" t="n">
        <v>865</v>
      </c>
      <c r="M879" s="25" t="n">
        <v>865</v>
      </c>
      <c r="N879" s="27" t="n">
        <f aca="false">C879</f>
        <v>0</v>
      </c>
    </row>
    <row r="880" customFormat="false" ht="15" hidden="true" customHeight="false" outlineLevel="0" collapsed="false">
      <c r="B880" s="25" t="n">
        <v>866</v>
      </c>
      <c r="M880" s="25" t="n">
        <v>866</v>
      </c>
      <c r="N880" s="27" t="n">
        <f aca="false">C880</f>
        <v>0</v>
      </c>
    </row>
    <row r="881" customFormat="false" ht="15" hidden="true" customHeight="false" outlineLevel="0" collapsed="false">
      <c r="B881" s="25" t="n">
        <v>867</v>
      </c>
      <c r="M881" s="25" t="n">
        <v>867</v>
      </c>
      <c r="N881" s="27" t="n">
        <f aca="false">C881</f>
        <v>0</v>
      </c>
    </row>
    <row r="882" customFormat="false" ht="15" hidden="true" customHeight="false" outlineLevel="0" collapsed="false">
      <c r="B882" s="25" t="n">
        <v>868</v>
      </c>
      <c r="M882" s="25" t="n">
        <v>868</v>
      </c>
      <c r="N882" s="27" t="n">
        <f aca="false">C882</f>
        <v>0</v>
      </c>
    </row>
    <row r="883" customFormat="false" ht="15" hidden="true" customHeight="false" outlineLevel="0" collapsed="false">
      <c r="B883" s="25" t="n">
        <v>869</v>
      </c>
      <c r="M883" s="25" t="n">
        <v>869</v>
      </c>
      <c r="N883" s="27" t="n">
        <f aca="false">C883</f>
        <v>0</v>
      </c>
    </row>
    <row r="884" customFormat="false" ht="15" hidden="true" customHeight="false" outlineLevel="0" collapsed="false">
      <c r="B884" s="25" t="n">
        <v>870</v>
      </c>
      <c r="M884" s="25" t="n">
        <v>870</v>
      </c>
      <c r="N884" s="27" t="n">
        <f aca="false">C884</f>
        <v>0</v>
      </c>
    </row>
    <row r="885" customFormat="false" ht="15" hidden="true" customHeight="false" outlineLevel="0" collapsed="false">
      <c r="B885" s="25" t="n">
        <v>871</v>
      </c>
      <c r="M885" s="25" t="n">
        <v>871</v>
      </c>
      <c r="N885" s="27" t="n">
        <f aca="false">C885</f>
        <v>0</v>
      </c>
    </row>
    <row r="886" customFormat="false" ht="15" hidden="true" customHeight="false" outlineLevel="0" collapsed="false">
      <c r="B886" s="25" t="n">
        <v>872</v>
      </c>
      <c r="M886" s="25" t="n">
        <v>872</v>
      </c>
      <c r="N886" s="27" t="n">
        <f aca="false">C886</f>
        <v>0</v>
      </c>
    </row>
    <row r="887" customFormat="false" ht="15" hidden="true" customHeight="false" outlineLevel="0" collapsed="false">
      <c r="B887" s="25" t="n">
        <v>873</v>
      </c>
      <c r="M887" s="25" t="n">
        <v>873</v>
      </c>
      <c r="N887" s="27" t="n">
        <f aca="false">C887</f>
        <v>0</v>
      </c>
    </row>
    <row r="888" customFormat="false" ht="15" hidden="true" customHeight="false" outlineLevel="0" collapsed="false">
      <c r="B888" s="25" t="n">
        <v>874</v>
      </c>
      <c r="M888" s="25" t="n">
        <v>874</v>
      </c>
      <c r="N888" s="27" t="n">
        <f aca="false">C888</f>
        <v>0</v>
      </c>
    </row>
    <row r="889" customFormat="false" ht="15" hidden="true" customHeight="false" outlineLevel="0" collapsed="false">
      <c r="B889" s="25" t="n">
        <v>875</v>
      </c>
      <c r="M889" s="25" t="n">
        <v>875</v>
      </c>
      <c r="N889" s="27" t="n">
        <f aca="false">C889</f>
        <v>0</v>
      </c>
    </row>
    <row r="890" customFormat="false" ht="15" hidden="true" customHeight="false" outlineLevel="0" collapsed="false">
      <c r="B890" s="25" t="n">
        <v>876</v>
      </c>
      <c r="M890" s="25" t="n">
        <v>876</v>
      </c>
      <c r="N890" s="27" t="n">
        <f aca="false">C890</f>
        <v>0</v>
      </c>
    </row>
    <row r="891" customFormat="false" ht="15" hidden="true" customHeight="false" outlineLevel="0" collapsed="false">
      <c r="B891" s="25" t="n">
        <v>877</v>
      </c>
      <c r="M891" s="25" t="n">
        <v>877</v>
      </c>
      <c r="N891" s="27" t="n">
        <f aca="false">C891</f>
        <v>0</v>
      </c>
    </row>
    <row r="892" customFormat="false" ht="15" hidden="true" customHeight="false" outlineLevel="0" collapsed="false">
      <c r="B892" s="25" t="n">
        <v>878</v>
      </c>
      <c r="M892" s="25" t="n">
        <v>878</v>
      </c>
      <c r="N892" s="27" t="n">
        <f aca="false">C892</f>
        <v>0</v>
      </c>
    </row>
    <row r="893" customFormat="false" ht="15" hidden="true" customHeight="false" outlineLevel="0" collapsed="false">
      <c r="B893" s="25" t="n">
        <v>879</v>
      </c>
      <c r="M893" s="25" t="n">
        <v>879</v>
      </c>
      <c r="N893" s="27" t="n">
        <f aca="false">C893</f>
        <v>0</v>
      </c>
    </row>
    <row r="894" customFormat="false" ht="15" hidden="true" customHeight="false" outlineLevel="0" collapsed="false">
      <c r="B894" s="25" t="n">
        <v>880</v>
      </c>
      <c r="M894" s="25" t="n">
        <v>880</v>
      </c>
      <c r="N894" s="27" t="n">
        <f aca="false">C894</f>
        <v>0</v>
      </c>
    </row>
    <row r="895" customFormat="false" ht="15" hidden="true" customHeight="false" outlineLevel="0" collapsed="false">
      <c r="B895" s="25" t="n">
        <v>881</v>
      </c>
      <c r="M895" s="25" t="n">
        <v>881</v>
      </c>
      <c r="N895" s="27" t="n">
        <f aca="false">C895</f>
        <v>0</v>
      </c>
    </row>
    <row r="896" customFormat="false" ht="15" hidden="true" customHeight="false" outlineLevel="0" collapsed="false">
      <c r="B896" s="25" t="n">
        <v>882</v>
      </c>
      <c r="M896" s="25" t="n">
        <v>882</v>
      </c>
      <c r="N896" s="27" t="n">
        <f aca="false">C896</f>
        <v>0</v>
      </c>
    </row>
    <row r="897" customFormat="false" ht="15" hidden="true" customHeight="false" outlineLevel="0" collapsed="false">
      <c r="B897" s="25" t="n">
        <v>883</v>
      </c>
      <c r="M897" s="25" t="n">
        <v>883</v>
      </c>
      <c r="N897" s="27" t="n">
        <f aca="false">C897</f>
        <v>0</v>
      </c>
    </row>
    <row r="898" customFormat="false" ht="15" hidden="true" customHeight="false" outlineLevel="0" collapsed="false">
      <c r="B898" s="25" t="n">
        <v>884</v>
      </c>
      <c r="M898" s="25" t="n">
        <v>884</v>
      </c>
      <c r="N898" s="27" t="n">
        <f aca="false">C898</f>
        <v>0</v>
      </c>
    </row>
    <row r="899" customFormat="false" ht="15" hidden="true" customHeight="false" outlineLevel="0" collapsed="false">
      <c r="B899" s="25" t="n">
        <v>885</v>
      </c>
      <c r="M899" s="25" t="n">
        <v>885</v>
      </c>
      <c r="N899" s="27" t="n">
        <f aca="false">C899</f>
        <v>0</v>
      </c>
    </row>
    <row r="900" customFormat="false" ht="15" hidden="true" customHeight="false" outlineLevel="0" collapsed="false">
      <c r="B900" s="25" t="n">
        <v>886</v>
      </c>
      <c r="M900" s="25" t="n">
        <v>886</v>
      </c>
      <c r="N900" s="27" t="n">
        <f aca="false">C900</f>
        <v>0</v>
      </c>
    </row>
    <row r="901" customFormat="false" ht="15" hidden="true" customHeight="false" outlineLevel="0" collapsed="false">
      <c r="B901" s="25" t="n">
        <v>887</v>
      </c>
      <c r="M901" s="25" t="n">
        <v>887</v>
      </c>
      <c r="N901" s="27" t="n">
        <f aca="false">C901</f>
        <v>0</v>
      </c>
    </row>
    <row r="902" customFormat="false" ht="15" hidden="true" customHeight="false" outlineLevel="0" collapsed="false">
      <c r="B902" s="25" t="n">
        <v>888</v>
      </c>
      <c r="M902" s="25" t="n">
        <v>888</v>
      </c>
      <c r="N902" s="27" t="n">
        <f aca="false">C902</f>
        <v>0</v>
      </c>
    </row>
    <row r="903" customFormat="false" ht="15" hidden="true" customHeight="false" outlineLevel="0" collapsed="false">
      <c r="B903" s="25" t="n">
        <v>889</v>
      </c>
      <c r="M903" s="25" t="n">
        <v>889</v>
      </c>
      <c r="N903" s="27" t="n">
        <f aca="false">C903</f>
        <v>0</v>
      </c>
    </row>
    <row r="904" customFormat="false" ht="15" hidden="true" customHeight="false" outlineLevel="0" collapsed="false">
      <c r="B904" s="25" t="n">
        <v>890</v>
      </c>
      <c r="M904" s="25" t="n">
        <v>890</v>
      </c>
      <c r="N904" s="27" t="n">
        <f aca="false">C904</f>
        <v>0</v>
      </c>
    </row>
    <row r="905" customFormat="false" ht="15" hidden="true" customHeight="false" outlineLevel="0" collapsed="false">
      <c r="B905" s="25" t="n">
        <v>891</v>
      </c>
      <c r="M905" s="25" t="n">
        <v>891</v>
      </c>
      <c r="N905" s="27" t="n">
        <f aca="false">C905</f>
        <v>0</v>
      </c>
    </row>
    <row r="906" customFormat="false" ht="15" hidden="true" customHeight="false" outlineLevel="0" collapsed="false">
      <c r="B906" s="25" t="n">
        <v>892</v>
      </c>
      <c r="M906" s="25" t="n">
        <v>892</v>
      </c>
      <c r="N906" s="27" t="n">
        <f aca="false">C906</f>
        <v>0</v>
      </c>
    </row>
    <row r="907" customFormat="false" ht="15" hidden="true" customHeight="false" outlineLevel="0" collapsed="false">
      <c r="B907" s="25" t="n">
        <v>893</v>
      </c>
      <c r="M907" s="25" t="n">
        <v>893</v>
      </c>
      <c r="N907" s="27" t="n">
        <f aca="false">C907</f>
        <v>0</v>
      </c>
    </row>
    <row r="908" customFormat="false" ht="15" hidden="true" customHeight="false" outlineLevel="0" collapsed="false">
      <c r="B908" s="25" t="n">
        <v>894</v>
      </c>
      <c r="M908" s="25" t="n">
        <v>894</v>
      </c>
      <c r="N908" s="27" t="n">
        <f aca="false">C908</f>
        <v>0</v>
      </c>
    </row>
    <row r="909" customFormat="false" ht="15" hidden="true" customHeight="false" outlineLevel="0" collapsed="false">
      <c r="B909" s="25" t="n">
        <v>895</v>
      </c>
      <c r="M909" s="25" t="n">
        <v>895</v>
      </c>
      <c r="N909" s="27" t="n">
        <f aca="false">C909</f>
        <v>0</v>
      </c>
    </row>
    <row r="910" customFormat="false" ht="15" hidden="true" customHeight="false" outlineLevel="0" collapsed="false">
      <c r="B910" s="25" t="n">
        <v>896</v>
      </c>
      <c r="M910" s="25" t="n">
        <v>896</v>
      </c>
      <c r="N910" s="27" t="n">
        <f aca="false">C910</f>
        <v>0</v>
      </c>
    </row>
    <row r="911" customFormat="false" ht="15" hidden="true" customHeight="false" outlineLevel="0" collapsed="false">
      <c r="B911" s="25" t="n">
        <v>897</v>
      </c>
      <c r="M911" s="25" t="n">
        <v>897</v>
      </c>
      <c r="N911" s="27" t="n">
        <f aca="false">C911</f>
        <v>0</v>
      </c>
    </row>
    <row r="912" customFormat="false" ht="15" hidden="true" customHeight="false" outlineLevel="0" collapsed="false">
      <c r="B912" s="25" t="n">
        <v>898</v>
      </c>
      <c r="M912" s="25" t="n">
        <v>898</v>
      </c>
      <c r="N912" s="27" t="n">
        <f aca="false">C912</f>
        <v>0</v>
      </c>
    </row>
    <row r="913" customFormat="false" ht="15" hidden="true" customHeight="false" outlineLevel="0" collapsed="false">
      <c r="B913" s="25" t="n">
        <v>899</v>
      </c>
      <c r="M913" s="25" t="n">
        <v>899</v>
      </c>
      <c r="N913" s="27" t="n">
        <f aca="false">C913</f>
        <v>0</v>
      </c>
    </row>
    <row r="914" customFormat="false" ht="15" hidden="true" customHeight="false" outlineLevel="0" collapsed="false">
      <c r="B914" s="25" t="n">
        <v>900</v>
      </c>
      <c r="M914" s="25" t="n">
        <v>900</v>
      </c>
      <c r="N914" s="27" t="n">
        <f aca="false">C914</f>
        <v>0</v>
      </c>
    </row>
    <row r="915" customFormat="false" ht="15" hidden="true" customHeight="false" outlineLevel="0" collapsed="false">
      <c r="B915" s="25" t="n">
        <v>901</v>
      </c>
      <c r="M915" s="25" t="n">
        <v>901</v>
      </c>
      <c r="N915" s="27" t="n">
        <f aca="false">C915</f>
        <v>0</v>
      </c>
    </row>
    <row r="916" customFormat="false" ht="15" hidden="true" customHeight="false" outlineLevel="0" collapsed="false">
      <c r="B916" s="25" t="n">
        <v>902</v>
      </c>
      <c r="M916" s="25" t="n">
        <v>902</v>
      </c>
      <c r="N916" s="27" t="n">
        <f aca="false">C916</f>
        <v>0</v>
      </c>
    </row>
    <row r="917" customFormat="false" ht="15" hidden="true" customHeight="false" outlineLevel="0" collapsed="false">
      <c r="B917" s="25" t="n">
        <v>903</v>
      </c>
      <c r="M917" s="25" t="n">
        <v>903</v>
      </c>
      <c r="N917" s="27" t="n">
        <f aca="false">C917</f>
        <v>0</v>
      </c>
    </row>
    <row r="918" customFormat="false" ht="15" hidden="true" customHeight="false" outlineLevel="0" collapsed="false">
      <c r="B918" s="25" t="n">
        <v>904</v>
      </c>
      <c r="M918" s="25" t="n">
        <v>904</v>
      </c>
      <c r="N918" s="27" t="n">
        <f aca="false">C918</f>
        <v>0</v>
      </c>
    </row>
    <row r="919" customFormat="false" ht="15" hidden="true" customHeight="false" outlineLevel="0" collapsed="false">
      <c r="B919" s="25" t="n">
        <v>905</v>
      </c>
      <c r="M919" s="25" t="n">
        <v>905</v>
      </c>
      <c r="N919" s="27" t="n">
        <f aca="false">C919</f>
        <v>0</v>
      </c>
    </row>
    <row r="920" customFormat="false" ht="15" hidden="true" customHeight="false" outlineLevel="0" collapsed="false">
      <c r="B920" s="25" t="n">
        <v>906</v>
      </c>
      <c r="M920" s="25" t="n">
        <v>906</v>
      </c>
      <c r="N920" s="27" t="n">
        <f aca="false">C920</f>
        <v>0</v>
      </c>
    </row>
    <row r="921" customFormat="false" ht="15" hidden="true" customHeight="false" outlineLevel="0" collapsed="false">
      <c r="B921" s="25" t="n">
        <v>907</v>
      </c>
      <c r="M921" s="25" t="n">
        <v>907</v>
      </c>
      <c r="N921" s="27" t="n">
        <f aca="false">C921</f>
        <v>0</v>
      </c>
    </row>
    <row r="922" customFormat="false" ht="15" hidden="true" customHeight="false" outlineLevel="0" collapsed="false">
      <c r="B922" s="25" t="n">
        <v>908</v>
      </c>
      <c r="M922" s="25" t="n">
        <v>908</v>
      </c>
      <c r="N922" s="27" t="n">
        <f aca="false">C922</f>
        <v>0</v>
      </c>
    </row>
    <row r="923" customFormat="false" ht="15" hidden="true" customHeight="false" outlineLevel="0" collapsed="false">
      <c r="B923" s="25" t="n">
        <v>909</v>
      </c>
      <c r="M923" s="25" t="n">
        <v>909</v>
      </c>
      <c r="N923" s="27" t="n">
        <f aca="false">C923</f>
        <v>0</v>
      </c>
    </row>
    <row r="924" customFormat="false" ht="15" hidden="true" customHeight="false" outlineLevel="0" collapsed="false">
      <c r="B924" s="25" t="n">
        <v>910</v>
      </c>
      <c r="M924" s="25" t="n">
        <v>910</v>
      </c>
      <c r="N924" s="27" t="n">
        <f aca="false">C924</f>
        <v>0</v>
      </c>
    </row>
    <row r="925" customFormat="false" ht="15" hidden="true" customHeight="false" outlineLevel="0" collapsed="false">
      <c r="B925" s="25" t="n">
        <v>911</v>
      </c>
      <c r="M925" s="25" t="n">
        <v>911</v>
      </c>
      <c r="N925" s="27" t="n">
        <f aca="false">C925</f>
        <v>0</v>
      </c>
    </row>
    <row r="926" customFormat="false" ht="15" hidden="true" customHeight="false" outlineLevel="0" collapsed="false">
      <c r="B926" s="25" t="n">
        <v>912</v>
      </c>
      <c r="M926" s="25" t="n">
        <v>912</v>
      </c>
      <c r="N926" s="27" t="n">
        <f aca="false">C926</f>
        <v>0</v>
      </c>
    </row>
    <row r="927" customFormat="false" ht="15" hidden="true" customHeight="false" outlineLevel="0" collapsed="false">
      <c r="B927" s="25" t="n">
        <v>913</v>
      </c>
      <c r="M927" s="25" t="n">
        <v>913</v>
      </c>
      <c r="N927" s="27" t="n">
        <f aca="false">C927</f>
        <v>0</v>
      </c>
    </row>
    <row r="928" customFormat="false" ht="15" hidden="true" customHeight="false" outlineLevel="0" collapsed="false">
      <c r="B928" s="25" t="n">
        <v>914</v>
      </c>
      <c r="M928" s="25" t="n">
        <v>914</v>
      </c>
      <c r="N928" s="27" t="n">
        <f aca="false">C928</f>
        <v>0</v>
      </c>
    </row>
    <row r="929" customFormat="false" ht="15" hidden="true" customHeight="false" outlineLevel="0" collapsed="false">
      <c r="B929" s="25" t="n">
        <v>915</v>
      </c>
      <c r="M929" s="25" t="n">
        <v>915</v>
      </c>
      <c r="N929" s="27" t="n">
        <f aca="false">C929</f>
        <v>0</v>
      </c>
    </row>
    <row r="930" customFormat="false" ht="15" hidden="true" customHeight="false" outlineLevel="0" collapsed="false">
      <c r="B930" s="25" t="n">
        <v>916</v>
      </c>
      <c r="M930" s="25" t="n">
        <v>916</v>
      </c>
      <c r="N930" s="27" t="n">
        <f aca="false">C930</f>
        <v>0</v>
      </c>
    </row>
    <row r="931" customFormat="false" ht="15" hidden="true" customHeight="false" outlineLevel="0" collapsed="false">
      <c r="B931" s="25" t="n">
        <v>917</v>
      </c>
      <c r="M931" s="25" t="n">
        <v>917</v>
      </c>
      <c r="N931" s="27" t="n">
        <f aca="false">C931</f>
        <v>0</v>
      </c>
    </row>
    <row r="932" customFormat="false" ht="15" hidden="true" customHeight="false" outlineLevel="0" collapsed="false">
      <c r="B932" s="25" t="n">
        <v>918</v>
      </c>
      <c r="M932" s="25" t="n">
        <v>918</v>
      </c>
      <c r="N932" s="27" t="n">
        <f aca="false">C932</f>
        <v>0</v>
      </c>
    </row>
    <row r="933" customFormat="false" ht="15" hidden="true" customHeight="false" outlineLevel="0" collapsed="false">
      <c r="B933" s="25" t="n">
        <v>919</v>
      </c>
      <c r="M933" s="25" t="n">
        <v>919</v>
      </c>
      <c r="N933" s="27" t="n">
        <f aca="false">C933</f>
        <v>0</v>
      </c>
    </row>
    <row r="934" customFormat="false" ht="15" hidden="true" customHeight="false" outlineLevel="0" collapsed="false">
      <c r="B934" s="25" t="n">
        <v>920</v>
      </c>
      <c r="M934" s="25" t="n">
        <v>920</v>
      </c>
      <c r="N934" s="27" t="n">
        <f aca="false">C934</f>
        <v>0</v>
      </c>
    </row>
    <row r="935" customFormat="false" ht="15" hidden="true" customHeight="false" outlineLevel="0" collapsed="false">
      <c r="B935" s="25" t="n">
        <v>921</v>
      </c>
      <c r="M935" s="25" t="n">
        <v>921</v>
      </c>
      <c r="N935" s="27" t="n">
        <f aca="false">C935</f>
        <v>0</v>
      </c>
    </row>
    <row r="936" customFormat="false" ht="15" hidden="true" customHeight="false" outlineLevel="0" collapsed="false">
      <c r="B936" s="25" t="n">
        <v>922</v>
      </c>
      <c r="M936" s="25" t="n">
        <v>922</v>
      </c>
      <c r="N936" s="27" t="n">
        <f aca="false">C936</f>
        <v>0</v>
      </c>
    </row>
    <row r="937" customFormat="false" ht="15" hidden="true" customHeight="false" outlineLevel="0" collapsed="false">
      <c r="B937" s="25" t="n">
        <v>923</v>
      </c>
      <c r="M937" s="25" t="n">
        <v>923</v>
      </c>
      <c r="N937" s="27" t="n">
        <f aca="false">C937</f>
        <v>0</v>
      </c>
    </row>
    <row r="938" customFormat="false" ht="15" hidden="true" customHeight="false" outlineLevel="0" collapsed="false">
      <c r="B938" s="25" t="n">
        <v>924</v>
      </c>
      <c r="M938" s="25" t="n">
        <v>924</v>
      </c>
      <c r="N938" s="27" t="n">
        <f aca="false">C938</f>
        <v>0</v>
      </c>
    </row>
    <row r="940" customFormat="false" ht="17.35" hidden="false" customHeight="false" outlineLevel="0" collapsed="false">
      <c r="B940" s="39" t="str">
        <f aca="false">CONCATENATE("Принял представитель ООО ""МКАИР"" ",C5)</f>
        <v>Принял представитель ООО "МКАИР" Манджеев А.А.</v>
      </c>
      <c r="C940" s="40"/>
      <c r="D940" s="41"/>
      <c r="E940" s="41"/>
      <c r="F940" s="42"/>
      <c r="G940" s="41"/>
      <c r="H940" s="41"/>
      <c r="I940" s="41"/>
      <c r="J940" s="43" t="n">
        <f aca="false">C3</f>
        <v>45748</v>
      </c>
      <c r="M940" s="39" t="str">
        <f aca="false">CONCATENATE("Сдал представитель ООО ""МКАИР"" ",C5)</f>
        <v>Сдал представитель ООО "МКАИР" Манджеев А.А.</v>
      </c>
      <c r="N940" s="41"/>
      <c r="O940" s="41"/>
      <c r="P940" s="41"/>
      <c r="Q940" s="43" t="n">
        <f aca="false">C4</f>
        <v>45754</v>
      </c>
    </row>
    <row r="941" customFormat="false" ht="15" hidden="false" customHeight="false" outlineLevel="0" collapsed="false">
      <c r="B941" s="44" t="s">
        <v>7094</v>
      </c>
      <c r="C941" s="44"/>
      <c r="F941" s="1"/>
      <c r="M941" s="44" t="s">
        <v>7094</v>
      </c>
    </row>
    <row r="942" customFormat="false" ht="15" hidden="false" customHeight="false" outlineLevel="0" collapsed="false">
      <c r="F942" s="1"/>
    </row>
    <row r="943" customFormat="false" ht="17.35" hidden="false" customHeight="false" outlineLevel="0" collapsed="false">
      <c r="B943" s="39" t="str">
        <f aca="false">CONCATENATE("Сдал представитель ",C7," ",C6)</f>
        <v>Сдал представитель ООО «ГАЗПРОМНЕФТЬ-ЯМАЛ» Попов Е.В.</v>
      </c>
      <c r="C943" s="40"/>
      <c r="D943" s="41"/>
      <c r="E943" s="41"/>
      <c r="F943" s="42"/>
      <c r="G943" s="41"/>
      <c r="H943" s="41"/>
      <c r="I943" s="41"/>
      <c r="J943" s="43" t="n">
        <f aca="false">J940</f>
        <v>45748</v>
      </c>
      <c r="M943" s="39" t="str">
        <f aca="false">CONCATENATE("Принял представитель ", C7," ",,C6)</f>
        <v>Принял представитель ООО «ГАЗПРОМНЕФТЬ-ЯМАЛ» Попов Е.В.</v>
      </c>
      <c r="N943" s="41"/>
      <c r="O943" s="41"/>
      <c r="P943" s="41"/>
      <c r="Q943" s="43" t="n">
        <f aca="false">Q940</f>
        <v>45754</v>
      </c>
    </row>
    <row r="944" customFormat="false" ht="15" hidden="false" customHeight="false" outlineLevel="0" collapsed="false">
      <c r="B944" s="45" t="s">
        <v>7094</v>
      </c>
      <c r="C944" s="45"/>
      <c r="F944" s="1"/>
      <c r="M944" s="45" t="s">
        <v>7094</v>
      </c>
    </row>
  </sheetData>
  <mergeCells count="8">
    <mergeCell ref="F3:G3"/>
    <mergeCell ref="H3:I3"/>
    <mergeCell ref="F5:G5"/>
    <mergeCell ref="H5:I5"/>
    <mergeCell ref="B9:K9"/>
    <mergeCell ref="M9:R9"/>
    <mergeCell ref="B10:K10"/>
    <mergeCell ref="M10:R10"/>
  </mergeCell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R606"/>
  <sheetViews>
    <sheetView showFormulas="false" showGridLines="true" showRowColHeaders="true" showZeros="true" rightToLeft="false" tabSelected="false" showOutlineSymbols="true" defaultGridColor="true" view="normal" topLeftCell="A616" colorId="64" zoomScale="55" zoomScaleNormal="55" zoomScalePageLayoutView="100" workbookViewId="0">
      <selection pane="topLeft" activeCell="F614" activeCellId="0" sqref="F614"/>
    </sheetView>
  </sheetViews>
  <sheetFormatPr defaultColWidth="9" defaultRowHeight="14.25" customHeight="true" zeroHeight="false" outlineLevelRow="0" outlineLevelCol="0"/>
  <cols>
    <col collapsed="false" customWidth="true" hidden="false" outlineLevel="0" max="1" min="1" style="27" width="5"/>
    <col collapsed="false" customWidth="true" hidden="false" outlineLevel="0" max="2" min="2" style="27" width="5.7"/>
    <col collapsed="false" customWidth="true" hidden="false" outlineLevel="0" max="3" min="3" style="27" width="10.6"/>
    <col collapsed="false" customWidth="false" hidden="false" outlineLevel="0" max="9" min="4" style="27" width="9"/>
    <col collapsed="false" customWidth="true" hidden="false" outlineLevel="0" max="11" min="10" style="27" width="10.6"/>
    <col collapsed="false" customWidth="true" hidden="false" outlineLevel="0" max="12" min="12" style="27" width="1.9"/>
    <col collapsed="false" customWidth="true" hidden="false" outlineLevel="0" max="13" min="13" style="27" width="6.4"/>
    <col collapsed="false" customWidth="true" hidden="false" outlineLevel="0" max="14" min="14" style="27" width="49.9"/>
    <col collapsed="false" customWidth="true" hidden="false" outlineLevel="0" max="15" min="15" style="27" width="8.9"/>
    <col collapsed="false" customWidth="false" hidden="false" outlineLevel="0" max="16" min="16" style="27" width="9"/>
    <col collapsed="false" customWidth="true" hidden="false" outlineLevel="0" max="17" min="17" style="27" width="10.09"/>
    <col collapsed="false" customWidth="false" hidden="false" outlineLevel="0" max="16384" min="18" style="27" width="9"/>
  </cols>
  <sheetData>
    <row r="1" customFormat="false" ht="13.8" hidden="false" customHeight="false" outlineLevel="0" collapsed="false">
      <c r="B1" s="27" t="s">
        <v>6856</v>
      </c>
      <c r="D1" s="27" t="n">
        <v>3</v>
      </c>
    </row>
    <row r="2" customFormat="false" ht="17.35" hidden="false" customHeight="false" outlineLevel="0" collapsed="false">
      <c r="B2" s="27" t="s">
        <v>6857</v>
      </c>
      <c r="F2" s="28"/>
      <c r="G2" s="29"/>
      <c r="H2" s="29"/>
      <c r="I2" s="1"/>
      <c r="J2" s="1"/>
      <c r="K2" s="1"/>
    </row>
    <row r="3" customFormat="false" ht="15" hidden="false" customHeight="false" outlineLevel="0" collapsed="false">
      <c r="B3" s="30" t="s">
        <v>6858</v>
      </c>
      <c r="C3" s="31" t="n">
        <f aca="false">VLOOKUP(D1,'Акты п-п'!$C$5:$I$57,2)</f>
        <v>45754</v>
      </c>
      <c r="F3" s="32"/>
      <c r="G3" s="32"/>
      <c r="H3" s="33"/>
      <c r="I3" s="33"/>
      <c r="J3" s="1"/>
      <c r="K3" s="1"/>
    </row>
    <row r="4" customFormat="false" ht="17.35" hidden="false" customHeight="false" outlineLevel="0" collapsed="false">
      <c r="B4" s="30" t="s">
        <v>6859</v>
      </c>
      <c r="C4" s="31" t="n">
        <f aca="false">VLOOKUP(D1,'Акты п-п'!$C$5:$I$57,3)</f>
        <v>45758</v>
      </c>
      <c r="F4" s="34"/>
      <c r="G4" s="35"/>
      <c r="H4" s="36"/>
      <c r="I4" s="1"/>
      <c r="J4" s="1"/>
      <c r="K4" s="1"/>
    </row>
    <row r="5" customFormat="false" ht="15" hidden="false" customHeight="false" outlineLevel="0" collapsed="false">
      <c r="C5" s="27" t="str">
        <f aca="false">VLOOKUP(D1,'Акты п-п'!$C$5:$I$57,5)</f>
        <v>Большаков С.Н.</v>
      </c>
      <c r="F5" s="32"/>
      <c r="G5" s="32"/>
      <c r="H5" s="33"/>
      <c r="I5" s="33"/>
      <c r="J5" s="1"/>
      <c r="K5" s="1"/>
    </row>
    <row r="6" customFormat="false" ht="13.8" hidden="false" customHeight="false" outlineLevel="0" collapsed="false">
      <c r="C6" s="27" t="s">
        <v>6848</v>
      </c>
    </row>
    <row r="7" customFormat="false" ht="13.8" hidden="false" customHeight="false" outlineLevel="0" collapsed="false">
      <c r="C7" s="27" t="str">
        <f aca="false">VLOOKUP(D1,'Акты п-п'!$C$5:$I$57,4)</f>
        <v>ООО "РИ-ИНВЕСТ"</v>
      </c>
    </row>
    <row r="9" customFormat="false" ht="22.5" hidden="false" customHeight="true" outlineLevel="0" collapsed="false">
      <c r="B9" s="37" t="s">
        <v>6860</v>
      </c>
      <c r="C9" s="37"/>
      <c r="D9" s="37"/>
      <c r="E9" s="37"/>
      <c r="F9" s="37"/>
      <c r="G9" s="37"/>
      <c r="H9" s="37"/>
      <c r="I9" s="37"/>
      <c r="J9" s="37"/>
      <c r="K9" s="37"/>
      <c r="M9" s="38" t="s">
        <v>6860</v>
      </c>
      <c r="N9" s="38"/>
      <c r="O9" s="38"/>
      <c r="P9" s="38"/>
      <c r="Q9" s="38"/>
      <c r="R9" s="38"/>
    </row>
    <row r="10" customFormat="false" ht="15" hidden="false" customHeight="false" outlineLevel="0" collapsed="false">
      <c r="B10" s="37" t="s">
        <v>6861</v>
      </c>
      <c r="C10" s="37"/>
      <c r="D10" s="37"/>
      <c r="E10" s="37"/>
      <c r="F10" s="37"/>
      <c r="G10" s="37"/>
      <c r="H10" s="37"/>
      <c r="I10" s="37"/>
      <c r="J10" s="37"/>
      <c r="K10" s="37"/>
      <c r="M10" s="38" t="s">
        <v>6861</v>
      </c>
      <c r="N10" s="38"/>
      <c r="O10" s="38"/>
      <c r="P10" s="38"/>
      <c r="Q10" s="38"/>
      <c r="R10" s="38"/>
    </row>
    <row r="11" customFormat="false" ht="8.25" hidden="false" customHeight="true" outlineLevel="0" collapsed="false">
      <c r="B11" s="1"/>
      <c r="C11" s="1"/>
      <c r="D11" s="1"/>
      <c r="E11" s="1"/>
      <c r="F11" s="1"/>
      <c r="G11" s="1"/>
    </row>
    <row r="12" customFormat="false" ht="15" hidden="false" customHeight="false" outlineLevel="0" collapsed="false">
      <c r="B12" s="1" t="str">
        <f aca="false">CONCATENATE("Мы, нижеподписавшиеся, представитель ",C7," , и представитель ООО «МКАИР», ")</f>
        <v>Мы, нижеподписавшиеся, представитель ООО "РИ-ИНВЕСТ" , и представитель ООО «МКАИР», </v>
      </c>
      <c r="C12" s="1"/>
      <c r="D12" s="1"/>
      <c r="E12" s="1"/>
      <c r="F12" s="1"/>
      <c r="G12" s="1"/>
      <c r="M12" s="1" t="str">
        <f aca="false">B12</f>
        <v>Мы, нижеподписавшиеся, представитель ООО "РИ-ИНВЕСТ" , и представитель ООО «МКАИР», </v>
      </c>
    </row>
    <row r="13" customFormat="false" ht="15" hidden="false" customHeight="false" outlineLevel="0" collapsed="false">
      <c r="B13" s="1" t="str">
        <f aca="false">CONCATENATE("составили настоящий акт о том, что ",TEXT(C3,"ДД.ММ.ГГГГ"), " сданы в поверку следующие средства измерений:")</f>
        <v>составили настоящий акт о том, что 07.04.2025 сданы в поверку следующие средства измерений:</v>
      </c>
      <c r="C13" s="1"/>
      <c r="D13" s="1"/>
      <c r="E13" s="1"/>
      <c r="F13" s="1"/>
      <c r="G13" s="1"/>
      <c r="M13" s="1" t="str">
        <f aca="false">CONCATENATE("составили настоящий акт о том, что ",TEXT(C4,"ДД.ММ.ГГГГ"), " выданы с поверки следующие средства измерений:")</f>
        <v>составили настоящий акт о том, что 11.04.2025 выданы с поверки следующие средства измерений:</v>
      </c>
    </row>
    <row r="14" customFormat="false" ht="15" hidden="false" customHeight="false" outlineLevel="0" collapsed="false">
      <c r="B14" s="1"/>
      <c r="C14" s="1"/>
      <c r="D14" s="1"/>
      <c r="E14" s="1"/>
      <c r="F14" s="1"/>
      <c r="G14" s="1"/>
    </row>
    <row r="15" customFormat="false" ht="15" hidden="false" customHeight="false" outlineLevel="0" collapsed="false">
      <c r="B15" s="25" t="n">
        <v>1</v>
      </c>
      <c r="C15" s="27" t="s">
        <v>7583</v>
      </c>
      <c r="D15" s="1"/>
      <c r="E15" s="1"/>
      <c r="F15" s="1"/>
      <c r="G15" s="1"/>
      <c r="M15" s="25" t="n">
        <v>1</v>
      </c>
      <c r="N15" s="27" t="str">
        <f aca="false">C15</f>
        <v>Газоанализатор СГОЭС номер 69964</v>
      </c>
    </row>
    <row r="16" customFormat="false" ht="15" hidden="false" customHeight="false" outlineLevel="0" collapsed="false">
      <c r="B16" s="25" t="n">
        <v>2</v>
      </c>
      <c r="C16" s="27" t="s">
        <v>7584</v>
      </c>
      <c r="D16" s="1"/>
      <c r="E16" s="1"/>
      <c r="F16" s="1"/>
      <c r="G16" s="1"/>
      <c r="M16" s="25" t="n">
        <v>2</v>
      </c>
      <c r="N16" s="27" t="str">
        <f aca="false">C16</f>
        <v>Газоанализатор СГОЭС номер 69830</v>
      </c>
    </row>
    <row r="17" customFormat="false" ht="15" hidden="false" customHeight="false" outlineLevel="0" collapsed="false">
      <c r="B17" s="25" t="n">
        <v>3</v>
      </c>
      <c r="C17" s="27" t="s">
        <v>7585</v>
      </c>
      <c r="M17" s="25" t="n">
        <v>3</v>
      </c>
      <c r="N17" s="27" t="str">
        <f aca="false">C17</f>
        <v>Газоанализатор СГОЭС номер 68826</v>
      </c>
    </row>
    <row r="18" customFormat="false" ht="15" hidden="false" customHeight="false" outlineLevel="0" collapsed="false">
      <c r="B18" s="25" t="n">
        <v>4</v>
      </c>
      <c r="C18" s="27" t="s">
        <v>7586</v>
      </c>
      <c r="M18" s="25" t="n">
        <v>4</v>
      </c>
      <c r="N18" s="27" t="str">
        <f aca="false">C18</f>
        <v>Газоанализатор СГОЭС номер 68755</v>
      </c>
    </row>
    <row r="19" customFormat="false" ht="15" hidden="false" customHeight="false" outlineLevel="0" collapsed="false">
      <c r="B19" s="25" t="n">
        <v>5</v>
      </c>
      <c r="C19" s="27" t="s">
        <v>7587</v>
      </c>
      <c r="M19" s="25" t="n">
        <v>5</v>
      </c>
      <c r="N19" s="27" t="str">
        <f aca="false">C19</f>
        <v>Газоанализатор СГОЭС номер 68769</v>
      </c>
    </row>
    <row r="20" customFormat="false" ht="15" hidden="false" customHeight="false" outlineLevel="0" collapsed="false">
      <c r="B20" s="25" t="n">
        <v>6</v>
      </c>
      <c r="C20" s="27" t="s">
        <v>7588</v>
      </c>
      <c r="M20" s="25" t="n">
        <v>6</v>
      </c>
      <c r="N20" s="27" t="str">
        <f aca="false">C20</f>
        <v>Газоанализатор СГОЭС номер 66616</v>
      </c>
    </row>
    <row r="21" customFormat="false" ht="15" hidden="false" customHeight="false" outlineLevel="0" collapsed="false">
      <c r="B21" s="25" t="n">
        <v>7</v>
      </c>
      <c r="C21" s="27" t="s">
        <v>7589</v>
      </c>
      <c r="M21" s="25" t="n">
        <v>7</v>
      </c>
      <c r="N21" s="27" t="str">
        <f aca="false">C21</f>
        <v>Газоанализатор СГОЭС номер 69949</v>
      </c>
    </row>
    <row r="22" customFormat="false" ht="15" hidden="false" customHeight="false" outlineLevel="0" collapsed="false">
      <c r="B22" s="25" t="n">
        <v>8</v>
      </c>
      <c r="C22" s="27" t="s">
        <v>7590</v>
      </c>
      <c r="M22" s="25" t="n">
        <v>8</v>
      </c>
      <c r="N22" s="27" t="str">
        <f aca="false">C22</f>
        <v>Газоанализатор СГОЭС номер 71036</v>
      </c>
    </row>
    <row r="23" customFormat="false" ht="15" hidden="false" customHeight="false" outlineLevel="0" collapsed="false">
      <c r="B23" s="25" t="n">
        <v>9</v>
      </c>
      <c r="C23" s="27" t="s">
        <v>7591</v>
      </c>
      <c r="M23" s="25" t="n">
        <v>9</v>
      </c>
      <c r="N23" s="27" t="str">
        <f aca="false">C23</f>
        <v>Газоанализатор СГОЭС номер 68812</v>
      </c>
    </row>
    <row r="24" customFormat="false" ht="15" hidden="false" customHeight="false" outlineLevel="0" collapsed="false">
      <c r="B24" s="25" t="n">
        <v>10</v>
      </c>
      <c r="C24" s="27" t="s">
        <v>7592</v>
      </c>
      <c r="M24" s="25" t="n">
        <v>10</v>
      </c>
      <c r="N24" s="27" t="str">
        <f aca="false">C24</f>
        <v>Газоанализатор СГОЭС номер 68726</v>
      </c>
    </row>
    <row r="25" customFormat="false" ht="15" hidden="false" customHeight="false" outlineLevel="0" collapsed="false">
      <c r="B25" s="25" t="n">
        <v>11</v>
      </c>
      <c r="C25" s="27" t="s">
        <v>7593</v>
      </c>
      <c r="M25" s="25" t="n">
        <v>11</v>
      </c>
      <c r="N25" s="27" t="str">
        <f aca="false">C25</f>
        <v>Газоанализатор СГОЭС номер 68817</v>
      </c>
    </row>
    <row r="26" customFormat="false" ht="15" hidden="false" customHeight="false" outlineLevel="0" collapsed="false">
      <c r="B26" s="25" t="n">
        <v>12</v>
      </c>
      <c r="C26" s="27" t="s">
        <v>7594</v>
      </c>
      <c r="M26" s="25" t="n">
        <v>12</v>
      </c>
      <c r="N26" s="27" t="str">
        <f aca="false">C26</f>
        <v>Газоанализатор СГОЭС номер 67643</v>
      </c>
    </row>
    <row r="27" customFormat="false" ht="15" hidden="false" customHeight="false" outlineLevel="0" collapsed="false">
      <c r="B27" s="25" t="n">
        <v>13</v>
      </c>
      <c r="C27" s="27" t="s">
        <v>7595</v>
      </c>
      <c r="M27" s="25" t="n">
        <v>13</v>
      </c>
      <c r="N27" s="27" t="str">
        <f aca="false">C27</f>
        <v>ТСП TR24 номер H9025F14150</v>
      </c>
    </row>
    <row r="28" customFormat="false" ht="15" hidden="false" customHeight="false" outlineLevel="0" collapsed="false">
      <c r="B28" s="25" t="n">
        <v>14</v>
      </c>
      <c r="C28" s="27" t="s">
        <v>7596</v>
      </c>
      <c r="M28" s="25" t="n">
        <v>14</v>
      </c>
      <c r="N28" s="27" t="str">
        <f aca="false">C28</f>
        <v>ТСП TR24 номер H9027314150</v>
      </c>
    </row>
    <row r="29" customFormat="false" ht="15" hidden="false" customHeight="false" outlineLevel="0" collapsed="false">
      <c r="B29" s="25" t="n">
        <v>15</v>
      </c>
      <c r="C29" s="27" t="s">
        <v>7597</v>
      </c>
      <c r="M29" s="25" t="n">
        <v>15</v>
      </c>
      <c r="N29" s="27" t="str">
        <f aca="false">C29</f>
        <v>ТСП ТСМ 012-36.62 номер 1027</v>
      </c>
    </row>
    <row r="30" customFormat="false" ht="15" hidden="false" customHeight="false" outlineLevel="0" collapsed="false">
      <c r="B30" s="25" t="n">
        <v>16</v>
      </c>
      <c r="C30" s="27" t="s">
        <v>7598</v>
      </c>
      <c r="M30" s="25" t="n">
        <v>16</v>
      </c>
      <c r="N30" s="27" t="str">
        <f aca="false">C30</f>
        <v>ТСП ТСМ 012-36.62 номер 1031</v>
      </c>
    </row>
    <row r="31" customFormat="false" ht="15" hidden="false" customHeight="false" outlineLevel="0" collapsed="false">
      <c r="B31" s="25" t="n">
        <v>17</v>
      </c>
      <c r="C31" s="27" t="s">
        <v>7599</v>
      </c>
      <c r="M31" s="25" t="n">
        <v>17</v>
      </c>
      <c r="N31" s="27" t="str">
        <f aca="false">C31</f>
        <v>ТСП ТСМ 012-36.62 номер 1033</v>
      </c>
    </row>
    <row r="32" customFormat="false" ht="15" hidden="false" customHeight="false" outlineLevel="0" collapsed="false">
      <c r="B32" s="25" t="n">
        <v>18</v>
      </c>
      <c r="C32" s="27" t="s">
        <v>7600</v>
      </c>
      <c r="M32" s="25" t="n">
        <v>18</v>
      </c>
      <c r="N32" s="27" t="str">
        <f aca="false">C32</f>
        <v>ТСП ТСМ 012-36.62 номер 1034</v>
      </c>
    </row>
    <row r="33" customFormat="false" ht="15" hidden="false" customHeight="false" outlineLevel="0" collapsed="false">
      <c r="B33" s="25" t="n">
        <v>19</v>
      </c>
      <c r="C33" s="27" t="s">
        <v>7601</v>
      </c>
      <c r="M33" s="25" t="n">
        <v>19</v>
      </c>
      <c r="N33" s="27" t="str">
        <f aca="false">C33</f>
        <v>ТСП ТСМ 012-36.62 номер 1039</v>
      </c>
    </row>
    <row r="34" customFormat="false" ht="15" hidden="false" customHeight="false" outlineLevel="0" collapsed="false">
      <c r="B34" s="25" t="n">
        <v>20</v>
      </c>
      <c r="C34" s="27" t="s">
        <v>7602</v>
      </c>
      <c r="M34" s="25" t="n">
        <v>20</v>
      </c>
      <c r="N34" s="27" t="str">
        <f aca="false">C34</f>
        <v>ТСП ТСМ 012-36.62 номер 1040</v>
      </c>
    </row>
    <row r="35" customFormat="false" ht="15" hidden="false" customHeight="false" outlineLevel="0" collapsed="false">
      <c r="B35" s="25" t="n">
        <v>21</v>
      </c>
      <c r="C35" s="27" t="s">
        <v>7603</v>
      </c>
      <c r="M35" s="25" t="n">
        <v>21</v>
      </c>
      <c r="N35" s="27" t="str">
        <f aca="false">C35</f>
        <v>ТСП ТСМ 012-36.62 номер 1041</v>
      </c>
    </row>
    <row r="36" customFormat="false" ht="15" hidden="false" customHeight="false" outlineLevel="0" collapsed="false">
      <c r="B36" s="25" t="n">
        <v>22</v>
      </c>
      <c r="C36" s="27" t="s">
        <v>7604</v>
      </c>
      <c r="M36" s="25" t="n">
        <v>22</v>
      </c>
      <c r="N36" s="27" t="str">
        <f aca="false">C36</f>
        <v>ТСП ТСМ 012-36.62 номер 1043</v>
      </c>
    </row>
    <row r="37" customFormat="false" ht="15" hidden="false" customHeight="false" outlineLevel="0" collapsed="false">
      <c r="B37" s="25" t="n">
        <v>23</v>
      </c>
      <c r="C37" s="27" t="s">
        <v>7605</v>
      </c>
      <c r="M37" s="25" t="n">
        <v>23</v>
      </c>
      <c r="N37" s="27" t="str">
        <f aca="false">C37</f>
        <v>ТСП ТСМ 012-36.62 номер 1598</v>
      </c>
    </row>
    <row r="38" customFormat="false" ht="15" hidden="false" customHeight="false" outlineLevel="0" collapsed="false">
      <c r="B38" s="25" t="n">
        <v>24</v>
      </c>
      <c r="C38" s="27" t="s">
        <v>7606</v>
      </c>
      <c r="M38" s="25" t="n">
        <v>24</v>
      </c>
      <c r="N38" s="27" t="str">
        <f aca="false">C38</f>
        <v>ТСП ТСМ 012-36.62 номер 1599</v>
      </c>
    </row>
    <row r="39" customFormat="false" ht="15" hidden="false" customHeight="false" outlineLevel="0" collapsed="false">
      <c r="B39" s="25" t="n">
        <v>25</v>
      </c>
      <c r="C39" s="27" t="s">
        <v>7607</v>
      </c>
      <c r="M39" s="25" t="n">
        <v>25</v>
      </c>
      <c r="N39" s="27" t="str">
        <f aca="false">C39</f>
        <v>ТСП ТСМ 012-36.62 номер 1600</v>
      </c>
    </row>
    <row r="40" customFormat="false" ht="15" hidden="false" customHeight="false" outlineLevel="0" collapsed="false">
      <c r="B40" s="25" t="n">
        <v>26</v>
      </c>
      <c r="C40" s="27" t="s">
        <v>7608</v>
      </c>
      <c r="M40" s="25" t="n">
        <v>26</v>
      </c>
      <c r="N40" s="27" t="str">
        <f aca="false">C40</f>
        <v>ТСП ТСМ 012-36.62 номер 1603</v>
      </c>
    </row>
    <row r="41" customFormat="false" ht="15" hidden="false" customHeight="false" outlineLevel="0" collapsed="false">
      <c r="B41" s="25" t="n">
        <v>27</v>
      </c>
      <c r="C41" s="27" t="s">
        <v>7609</v>
      </c>
      <c r="M41" s="25" t="n">
        <v>27</v>
      </c>
      <c r="N41" s="27" t="str">
        <f aca="false">C41</f>
        <v>ТСП ТСМ 012-36.62 номер 1605</v>
      </c>
    </row>
    <row r="42" customFormat="false" ht="15" hidden="false" customHeight="false" outlineLevel="0" collapsed="false">
      <c r="B42" s="25" t="n">
        <v>28</v>
      </c>
      <c r="C42" s="27" t="s">
        <v>7610</v>
      </c>
      <c r="M42" s="25" t="n">
        <v>28</v>
      </c>
      <c r="N42" s="27" t="str">
        <f aca="false">C42</f>
        <v>ТСП ТСМ 012-36.62 номер 1607</v>
      </c>
    </row>
    <row r="43" customFormat="false" ht="15" hidden="false" customHeight="false" outlineLevel="0" collapsed="false">
      <c r="B43" s="25" t="n">
        <v>29</v>
      </c>
      <c r="C43" s="27" t="s">
        <v>7611</v>
      </c>
      <c r="M43" s="25" t="n">
        <v>29</v>
      </c>
      <c r="N43" s="27" t="str">
        <f aca="false">C43</f>
        <v>ТСП ТСМ 012-36.62 номер 1608</v>
      </c>
    </row>
    <row r="44" customFormat="false" ht="15" hidden="false" customHeight="false" outlineLevel="0" collapsed="false">
      <c r="B44" s="25" t="n">
        <v>30</v>
      </c>
      <c r="C44" s="27" t="s">
        <v>7612</v>
      </c>
      <c r="M44" s="25" t="n">
        <v>30</v>
      </c>
      <c r="N44" s="27" t="str">
        <f aca="false">C44</f>
        <v>ТСП ТСМ 012-36.62 номер 1610</v>
      </c>
    </row>
    <row r="45" customFormat="false" ht="15" hidden="false" customHeight="false" outlineLevel="0" collapsed="false">
      <c r="B45" s="25" t="n">
        <v>31</v>
      </c>
      <c r="C45" s="27" t="s">
        <v>7613</v>
      </c>
      <c r="M45" s="25" t="n">
        <v>31</v>
      </c>
      <c r="N45" s="27" t="str">
        <f aca="false">C45</f>
        <v>ТСП ТСМ 012-36.62 номер 1611</v>
      </c>
    </row>
    <row r="46" customFormat="false" ht="15" hidden="false" customHeight="false" outlineLevel="0" collapsed="false">
      <c r="B46" s="25" t="n">
        <v>32</v>
      </c>
      <c r="C46" s="27" t="s">
        <v>7614</v>
      </c>
      <c r="M46" s="25" t="n">
        <v>32</v>
      </c>
      <c r="N46" s="27" t="str">
        <f aca="false">C46</f>
        <v>ТСП ТСМ 012-36.62 номер 1612</v>
      </c>
    </row>
    <row r="47" customFormat="false" ht="15" hidden="false" customHeight="false" outlineLevel="0" collapsed="false">
      <c r="B47" s="25" t="n">
        <v>33</v>
      </c>
      <c r="C47" s="27" t="s">
        <v>7615</v>
      </c>
      <c r="M47" s="25" t="n">
        <v>33</v>
      </c>
      <c r="N47" s="27" t="str">
        <f aca="false">C47</f>
        <v>ТСП ТСМ 012-36.62 номер 1617</v>
      </c>
    </row>
    <row r="48" customFormat="false" ht="15" hidden="false" customHeight="false" outlineLevel="0" collapsed="false">
      <c r="B48" s="25" t="n">
        <v>34</v>
      </c>
      <c r="C48" s="27" t="s">
        <v>7616</v>
      </c>
      <c r="M48" s="25" t="n">
        <v>34</v>
      </c>
      <c r="N48" s="27" t="str">
        <f aca="false">C48</f>
        <v>ТСП ТСМ 012-36.62 номер 1621</v>
      </c>
    </row>
    <row r="49" customFormat="false" ht="15" hidden="false" customHeight="false" outlineLevel="0" collapsed="false">
      <c r="B49" s="25" t="n">
        <v>35</v>
      </c>
      <c r="C49" s="27" t="s">
        <v>7617</v>
      </c>
      <c r="M49" s="25" t="n">
        <v>35</v>
      </c>
      <c r="N49" s="27" t="str">
        <f aca="false">C49</f>
        <v>ТСП ТСМ 012-36.62 номер 1624</v>
      </c>
    </row>
    <row r="50" customFormat="false" ht="15" hidden="false" customHeight="false" outlineLevel="0" collapsed="false">
      <c r="B50" s="25" t="n">
        <v>36</v>
      </c>
      <c r="C50" s="27" t="s">
        <v>7618</v>
      </c>
      <c r="M50" s="25" t="n">
        <v>36</v>
      </c>
      <c r="N50" s="27" t="str">
        <f aca="false">C50</f>
        <v>ТСП ТСМ 012-36.62 номер 1627</v>
      </c>
    </row>
    <row r="51" customFormat="false" ht="15" hidden="false" customHeight="false" outlineLevel="0" collapsed="false">
      <c r="B51" s="25" t="n">
        <v>37</v>
      </c>
      <c r="C51" s="27" t="s">
        <v>7619</v>
      </c>
      <c r="M51" s="25" t="n">
        <v>37</v>
      </c>
      <c r="N51" s="27" t="str">
        <f aca="false">C51</f>
        <v>ТСП ТСМ 012-36.62 номер 1633</v>
      </c>
    </row>
    <row r="52" customFormat="false" ht="15" hidden="false" customHeight="false" outlineLevel="0" collapsed="false">
      <c r="B52" s="25" t="n">
        <v>38</v>
      </c>
      <c r="C52" s="27" t="s">
        <v>7620</v>
      </c>
      <c r="M52" s="25" t="n">
        <v>38</v>
      </c>
      <c r="N52" s="27" t="str">
        <f aca="false">C52</f>
        <v>Датчик температуры 248 номер 02593285/03430009</v>
      </c>
    </row>
    <row r="53" customFormat="false" ht="15" hidden="false" customHeight="false" outlineLevel="0" collapsed="false">
      <c r="B53" s="25" t="n">
        <v>39</v>
      </c>
      <c r="C53" s="27" t="s">
        <v>7621</v>
      </c>
      <c r="M53" s="25" t="n">
        <v>39</v>
      </c>
      <c r="N53" s="27" t="str">
        <f aca="false">C53</f>
        <v>Датчик температуры 248 номер 02593286/03430010</v>
      </c>
    </row>
    <row r="54" customFormat="false" ht="15" hidden="false" customHeight="false" outlineLevel="0" collapsed="false">
      <c r="B54" s="25" t="n">
        <v>40</v>
      </c>
      <c r="C54" s="27" t="s">
        <v>7622</v>
      </c>
      <c r="M54" s="25" t="n">
        <v>40</v>
      </c>
      <c r="N54" s="27" t="str">
        <f aca="false">C54</f>
        <v>Преобразователь измерительный iTemp HART TMT182 номер 7A01ED04125</v>
      </c>
    </row>
    <row r="55" customFormat="false" ht="15" hidden="false" customHeight="false" outlineLevel="0" collapsed="false">
      <c r="B55" s="25" t="n">
        <v>41</v>
      </c>
      <c r="C55" s="27" t="s">
        <v>7623</v>
      </c>
      <c r="M55" s="25" t="n">
        <v>41</v>
      </c>
      <c r="N55" s="27" t="str">
        <f aca="false">C55</f>
        <v>ТСП TR11 номер 8700A3142FD</v>
      </c>
    </row>
    <row r="56" customFormat="false" ht="15" hidden="false" customHeight="false" outlineLevel="0" collapsed="false">
      <c r="B56" s="25" t="n">
        <v>42</v>
      </c>
      <c r="C56" s="27" t="s">
        <v>7624</v>
      </c>
      <c r="M56" s="25" t="n">
        <v>42</v>
      </c>
      <c r="N56" s="27" t="str">
        <f aca="false">C56</f>
        <v>Преобразователь измерительный iTemp HART TMT182 номер 8600C504125</v>
      </c>
    </row>
    <row r="57" customFormat="false" ht="15" hidden="false" customHeight="false" outlineLevel="0" collapsed="false">
      <c r="B57" s="25" t="n">
        <v>43</v>
      </c>
      <c r="C57" s="27" t="s">
        <v>7625</v>
      </c>
      <c r="M57" s="25" t="n">
        <v>43</v>
      </c>
      <c r="N57" s="27" t="str">
        <f aca="false">C57</f>
        <v>ТСП TR11 номер 8700A4142FD</v>
      </c>
    </row>
    <row r="58" customFormat="false" ht="15" hidden="false" customHeight="false" outlineLevel="0" collapsed="false">
      <c r="B58" s="25" t="n">
        <v>44</v>
      </c>
      <c r="C58" s="27" t="s">
        <v>7626</v>
      </c>
      <c r="M58" s="25" t="n">
        <v>44</v>
      </c>
      <c r="N58" s="27" t="str">
        <f aca="false">C58</f>
        <v>Преобразователь измерительный iTemp HART TMT182 номер 8604E604125</v>
      </c>
    </row>
    <row r="59" customFormat="false" ht="15" hidden="false" customHeight="false" outlineLevel="0" collapsed="false">
      <c r="B59" s="25" t="n">
        <v>45</v>
      </c>
      <c r="C59" s="27" t="s">
        <v>7627</v>
      </c>
      <c r="M59" s="25" t="n">
        <v>45</v>
      </c>
      <c r="N59" s="27" t="str">
        <f aca="false">C59</f>
        <v>ТСП TR11 номер 8700F414180</v>
      </c>
    </row>
    <row r="60" customFormat="false" ht="15" hidden="false" customHeight="false" outlineLevel="0" collapsed="false">
      <c r="B60" s="25" t="n">
        <v>46</v>
      </c>
      <c r="C60" s="27" t="s">
        <v>7628</v>
      </c>
      <c r="M60" s="25" t="n">
        <v>46</v>
      </c>
      <c r="N60" s="27" t="str">
        <f aca="false">C60</f>
        <v>Преобразователь измерительный iTemp HART TMT182 номер 8600C604125</v>
      </c>
    </row>
    <row r="61" customFormat="false" ht="15" hidden="false" customHeight="false" outlineLevel="0" collapsed="false">
      <c r="B61" s="25" t="n">
        <v>47</v>
      </c>
      <c r="C61" s="27" t="s">
        <v>7629</v>
      </c>
      <c r="M61" s="25" t="n">
        <v>47</v>
      </c>
      <c r="N61" s="27" t="str">
        <f aca="false">C61</f>
        <v>ТСП TR11 номер 8700FD14180</v>
      </c>
    </row>
    <row r="62" customFormat="false" ht="15" hidden="false" customHeight="false" outlineLevel="0" collapsed="false">
      <c r="B62" s="25" t="n">
        <v>48</v>
      </c>
      <c r="C62" s="27" t="s">
        <v>7630</v>
      </c>
      <c r="M62" s="25" t="n">
        <v>48</v>
      </c>
      <c r="N62" s="27" t="str">
        <f aca="false">C62</f>
        <v>Преобразователь измерительный iTemp HART TMT182 номер 8604E204125</v>
      </c>
    </row>
    <row r="63" customFormat="false" ht="15" hidden="false" customHeight="false" outlineLevel="0" collapsed="false">
      <c r="B63" s="25" t="n">
        <v>49</v>
      </c>
      <c r="C63" s="27" t="s">
        <v>7631</v>
      </c>
      <c r="M63" s="25" t="n">
        <v>49</v>
      </c>
      <c r="N63" s="27" t="str">
        <f aca="false">C63</f>
        <v>ТСП TR11 номер 8700F514180</v>
      </c>
    </row>
    <row r="64" customFormat="false" ht="15" hidden="false" customHeight="false" outlineLevel="0" collapsed="false">
      <c r="B64" s="25" t="n">
        <v>50</v>
      </c>
      <c r="C64" s="27" t="s">
        <v>7632</v>
      </c>
      <c r="M64" s="25" t="n">
        <v>50</v>
      </c>
      <c r="N64" s="27" t="str">
        <f aca="false">C64</f>
        <v>Преобразователь измерительный 248 номер 2980650</v>
      </c>
    </row>
    <row r="65" customFormat="false" ht="15" hidden="false" customHeight="false" outlineLevel="0" collapsed="false">
      <c r="B65" s="25" t="n">
        <v>51</v>
      </c>
      <c r="C65" s="27" t="s">
        <v>7633</v>
      </c>
      <c r="M65" s="25" t="n">
        <v>51</v>
      </c>
      <c r="N65" s="27" t="str">
        <f aca="false">C65</f>
        <v>Преобразователь измерительный 248 номер 2980651</v>
      </c>
    </row>
    <row r="66" customFormat="false" ht="15" hidden="false" customHeight="false" outlineLevel="0" collapsed="false">
      <c r="B66" s="25" t="n">
        <v>52</v>
      </c>
      <c r="C66" s="27" t="s">
        <v>7634</v>
      </c>
      <c r="M66" s="25" t="n">
        <v>52</v>
      </c>
      <c r="N66" s="27" t="str">
        <f aca="false">C66</f>
        <v>Преобразователь измерительный 248 номер 2980645</v>
      </c>
    </row>
    <row r="67" customFormat="false" ht="15" hidden="false" customHeight="false" outlineLevel="0" collapsed="false">
      <c r="B67" s="25" t="n">
        <v>53</v>
      </c>
      <c r="C67" s="27" t="s">
        <v>7635</v>
      </c>
      <c r="M67" s="25" t="n">
        <v>53</v>
      </c>
      <c r="N67" s="27" t="str">
        <f aca="false">C67</f>
        <v>Преобразователь измерительный 248 номер 2980646</v>
      </c>
    </row>
    <row r="68" customFormat="false" ht="15" hidden="false" customHeight="false" outlineLevel="0" collapsed="false">
      <c r="B68" s="25" t="n">
        <v>54</v>
      </c>
      <c r="C68" s="27" t="s">
        <v>7636</v>
      </c>
      <c r="M68" s="25" t="n">
        <v>54</v>
      </c>
      <c r="N68" s="27" t="str">
        <f aca="false">C68</f>
        <v>Преобразователь измерительный 248 номер 2980647</v>
      </c>
    </row>
    <row r="69" customFormat="false" ht="15" hidden="false" customHeight="false" outlineLevel="0" collapsed="false">
      <c r="B69" s="25" t="n">
        <v>55</v>
      </c>
      <c r="C69" s="27" t="s">
        <v>7637</v>
      </c>
      <c r="M69" s="25" t="n">
        <v>55</v>
      </c>
      <c r="N69" s="27" t="str">
        <f aca="false">C69</f>
        <v>Преобразователь измерительный 248 номер 2980648</v>
      </c>
    </row>
    <row r="70" customFormat="false" ht="15" hidden="false" customHeight="false" outlineLevel="0" collapsed="false">
      <c r="B70" s="25" t="n">
        <v>56</v>
      </c>
      <c r="C70" s="27" t="s">
        <v>7638</v>
      </c>
      <c r="M70" s="25" t="n">
        <v>56</v>
      </c>
      <c r="N70" s="27" t="str">
        <f aca="false">C70</f>
        <v>Преобразователь измерительный 248 номер 2980649</v>
      </c>
    </row>
    <row r="71" customFormat="false" ht="15" hidden="false" customHeight="false" outlineLevel="0" collapsed="false">
      <c r="B71" s="25" t="n">
        <v>57</v>
      </c>
      <c r="C71" s="27" t="s">
        <v>7639</v>
      </c>
      <c r="M71" s="25" t="n">
        <v>57</v>
      </c>
      <c r="N71" s="27" t="str">
        <f aca="false">C71</f>
        <v>Манометр 433.50.160 номер 00198</v>
      </c>
    </row>
    <row r="72" customFormat="false" ht="15" hidden="false" customHeight="false" outlineLevel="0" collapsed="false">
      <c r="B72" s="25" t="n">
        <v>58</v>
      </c>
      <c r="C72" s="27" t="s">
        <v>7640</v>
      </c>
      <c r="M72" s="25" t="n">
        <v>58</v>
      </c>
      <c r="N72" s="27" t="str">
        <f aca="false">C72</f>
        <v>Манометр 433.50.160 номер 00443</v>
      </c>
    </row>
    <row r="73" customFormat="false" ht="15" hidden="false" customHeight="false" outlineLevel="0" collapsed="false">
      <c r="B73" s="25" t="n">
        <v>59</v>
      </c>
      <c r="C73" s="27" t="s">
        <v>7641</v>
      </c>
      <c r="M73" s="25" t="n">
        <v>59</v>
      </c>
      <c r="N73" s="27" t="str">
        <f aca="false">C73</f>
        <v>Манометр МП4-УУ2 номер 06260</v>
      </c>
    </row>
    <row r="74" customFormat="false" ht="15" hidden="false" customHeight="false" outlineLevel="0" collapsed="false">
      <c r="B74" s="25" t="n">
        <v>60</v>
      </c>
      <c r="C74" s="27" t="s">
        <v>7642</v>
      </c>
      <c r="M74" s="25" t="n">
        <v>60</v>
      </c>
      <c r="N74" s="27" t="str">
        <f aca="false">C74</f>
        <v>Манометр KP номер 02033</v>
      </c>
    </row>
    <row r="75" customFormat="false" ht="15" hidden="false" customHeight="false" outlineLevel="0" collapsed="false">
      <c r="B75" s="25" t="n">
        <v>61</v>
      </c>
      <c r="C75" s="27" t="s">
        <v>7643</v>
      </c>
      <c r="M75" s="25" t="n">
        <v>61</v>
      </c>
      <c r="N75" s="27" t="str">
        <f aca="false">C75</f>
        <v>Манометр KP номер 02034</v>
      </c>
    </row>
    <row r="76" customFormat="false" ht="15" hidden="false" customHeight="false" outlineLevel="0" collapsed="false">
      <c r="B76" s="25" t="n">
        <v>62</v>
      </c>
      <c r="C76" s="27" t="s">
        <v>7644</v>
      </c>
      <c r="M76" s="25" t="n">
        <v>62</v>
      </c>
      <c r="N76" s="27" t="str">
        <f aca="false">C76</f>
        <v>Манометр KP номер 02035</v>
      </c>
    </row>
    <row r="77" customFormat="false" ht="15" hidden="false" customHeight="false" outlineLevel="0" collapsed="false">
      <c r="B77" s="25" t="n">
        <v>63</v>
      </c>
      <c r="C77" s="27" t="s">
        <v>7645</v>
      </c>
      <c r="M77" s="25" t="n">
        <v>63</v>
      </c>
      <c r="N77" s="27" t="str">
        <f aca="false">C77</f>
        <v>Манометр KP номер 02036</v>
      </c>
    </row>
    <row r="78" customFormat="false" ht="15" hidden="false" customHeight="false" outlineLevel="0" collapsed="false">
      <c r="B78" s="25" t="n">
        <v>64</v>
      </c>
      <c r="C78" s="27" t="s">
        <v>7646</v>
      </c>
      <c r="M78" s="25" t="n">
        <v>64</v>
      </c>
      <c r="N78" s="27" t="str">
        <f aca="false">C78</f>
        <v>Манометр KP номер 02037</v>
      </c>
    </row>
    <row r="79" customFormat="false" ht="15" hidden="false" customHeight="false" outlineLevel="0" collapsed="false">
      <c r="B79" s="25" t="n">
        <v>65</v>
      </c>
      <c r="C79" s="27" t="s">
        <v>7647</v>
      </c>
      <c r="M79" s="25" t="n">
        <v>65</v>
      </c>
      <c r="N79" s="27" t="str">
        <f aca="false">C79</f>
        <v>Манометр KP номер 02038</v>
      </c>
    </row>
    <row r="80" customFormat="false" ht="15" hidden="false" customHeight="false" outlineLevel="0" collapsed="false">
      <c r="B80" s="25" t="n">
        <v>66</v>
      </c>
      <c r="C80" s="27" t="s">
        <v>7648</v>
      </c>
      <c r="M80" s="25" t="n">
        <v>66</v>
      </c>
      <c r="N80" s="27" t="str">
        <f aca="false">C80</f>
        <v>Манометр KP номер 02239</v>
      </c>
    </row>
    <row r="81" customFormat="false" ht="15" hidden="false" customHeight="false" outlineLevel="0" collapsed="false">
      <c r="B81" s="25" t="n">
        <v>67</v>
      </c>
      <c r="C81" s="27" t="s">
        <v>7649</v>
      </c>
      <c r="M81" s="25" t="n">
        <v>67</v>
      </c>
      <c r="N81" s="27" t="str">
        <f aca="false">C81</f>
        <v>Манометр ДМ 02-100-1-М номер P00671</v>
      </c>
    </row>
    <row r="82" customFormat="false" ht="15" hidden="false" customHeight="false" outlineLevel="0" collapsed="false">
      <c r="B82" s="25" t="n">
        <v>68</v>
      </c>
      <c r="C82" s="27" t="s">
        <v>7650</v>
      </c>
      <c r="M82" s="25" t="n">
        <v>68</v>
      </c>
      <c r="N82" s="27" t="str">
        <f aca="false">C82</f>
        <v>Манометр МП4-УУ2 номер Р01169</v>
      </c>
    </row>
    <row r="83" customFormat="false" ht="15" hidden="false" customHeight="false" outlineLevel="0" collapsed="false">
      <c r="B83" s="25" t="n">
        <v>69</v>
      </c>
      <c r="C83" s="27" t="s">
        <v>7651</v>
      </c>
      <c r="M83" s="25" t="n">
        <v>69</v>
      </c>
      <c r="N83" s="27" t="str">
        <f aca="false">C83</f>
        <v>Манометр МП4-УУ2 номер 00665</v>
      </c>
    </row>
    <row r="84" customFormat="false" ht="15" hidden="false" customHeight="false" outlineLevel="0" collapsed="false">
      <c r="B84" s="25" t="n">
        <v>70</v>
      </c>
      <c r="C84" s="27" t="s">
        <v>7652</v>
      </c>
      <c r="M84" s="25" t="n">
        <v>70</v>
      </c>
      <c r="N84" s="27" t="str">
        <f aca="false">C84</f>
        <v>Манометр МП4-УУ2 номер 01414</v>
      </c>
    </row>
    <row r="85" customFormat="false" ht="15" hidden="false" customHeight="false" outlineLevel="0" collapsed="false">
      <c r="B85" s="25" t="n">
        <v>71</v>
      </c>
      <c r="C85" s="27" t="s">
        <v>7653</v>
      </c>
      <c r="M85" s="25" t="n">
        <v>71</v>
      </c>
      <c r="N85" s="27" t="str">
        <f aca="false">C85</f>
        <v>Манометр МП3-УУ2 номер 01791</v>
      </c>
    </row>
    <row r="86" customFormat="false" ht="15" hidden="false" customHeight="false" outlineLevel="0" collapsed="false">
      <c r="B86" s="25" t="n">
        <v>72</v>
      </c>
      <c r="C86" s="27" t="s">
        <v>7654</v>
      </c>
      <c r="M86" s="25" t="n">
        <v>72</v>
      </c>
      <c r="N86" s="27" t="str">
        <f aca="false">C86</f>
        <v>Манометр 233.50.160 номер 04449</v>
      </c>
    </row>
    <row r="87" customFormat="false" ht="15" hidden="false" customHeight="false" outlineLevel="0" collapsed="false">
      <c r="B87" s="25" t="n">
        <v>73</v>
      </c>
      <c r="C87" s="27" t="s">
        <v>7655</v>
      </c>
      <c r="M87" s="25" t="n">
        <v>73</v>
      </c>
      <c r="N87" s="27" t="str">
        <f aca="false">C87</f>
        <v>Манометр 232.50.160 номер 04726</v>
      </c>
    </row>
    <row r="88" customFormat="false" ht="15" hidden="false" customHeight="false" outlineLevel="0" collapsed="false">
      <c r="B88" s="25" t="n">
        <v>74</v>
      </c>
      <c r="C88" s="27" t="s">
        <v>7656</v>
      </c>
      <c r="M88" s="25" t="n">
        <v>74</v>
      </c>
      <c r="N88" s="27" t="str">
        <f aca="false">C88</f>
        <v>Манометр МП3-УУ2 номер 04737</v>
      </c>
    </row>
    <row r="89" customFormat="false" ht="15" hidden="false" customHeight="false" outlineLevel="0" collapsed="false">
      <c r="B89" s="25" t="n">
        <v>75</v>
      </c>
      <c r="C89" s="27" t="s">
        <v>7657</v>
      </c>
      <c r="M89" s="25" t="n">
        <v>75</v>
      </c>
      <c r="N89" s="27" t="str">
        <f aca="false">C89</f>
        <v>Манометр МП4-УУ2 номер 04928</v>
      </c>
    </row>
    <row r="90" customFormat="false" ht="15" hidden="false" customHeight="false" outlineLevel="0" collapsed="false">
      <c r="B90" s="25" t="n">
        <v>76</v>
      </c>
      <c r="C90" s="27" t="s">
        <v>7658</v>
      </c>
      <c r="M90" s="25" t="n">
        <v>76</v>
      </c>
      <c r="N90" s="27" t="str">
        <f aca="false">C90</f>
        <v>Манометр МП4-УУ2 номер 04935</v>
      </c>
    </row>
    <row r="91" customFormat="false" ht="15" hidden="false" customHeight="false" outlineLevel="0" collapsed="false">
      <c r="B91" s="25" t="n">
        <v>77</v>
      </c>
      <c r="C91" s="27" t="s">
        <v>7659</v>
      </c>
      <c r="M91" s="25" t="n">
        <v>77</v>
      </c>
      <c r="N91" s="27" t="str">
        <f aca="false">C91</f>
        <v>Манометр МП4-УУ2 номер 04936</v>
      </c>
    </row>
    <row r="92" customFormat="false" ht="15" hidden="false" customHeight="false" outlineLevel="0" collapsed="false">
      <c r="B92" s="25" t="n">
        <v>78</v>
      </c>
      <c r="C92" s="27" t="s">
        <v>7660</v>
      </c>
      <c r="M92" s="25" t="n">
        <v>78</v>
      </c>
      <c r="N92" s="27" t="str">
        <f aca="false">C92</f>
        <v>Манометр МПТИ-М1У2 номер 504</v>
      </c>
    </row>
    <row r="93" customFormat="false" ht="15" hidden="false" customHeight="false" outlineLevel="0" collapsed="false">
      <c r="B93" s="25" t="n">
        <v>79</v>
      </c>
      <c r="C93" s="27" t="s">
        <v>7661</v>
      </c>
      <c r="M93" s="25" t="n">
        <v>79</v>
      </c>
      <c r="N93" s="27" t="str">
        <f aca="false">C93</f>
        <v>Преобразователь давления EJX 530A номер 91G316160</v>
      </c>
    </row>
    <row r="94" customFormat="false" ht="15" hidden="false" customHeight="false" outlineLevel="0" collapsed="false">
      <c r="B94" s="25" t="n">
        <v>80</v>
      </c>
      <c r="C94" s="27" t="s">
        <v>7662</v>
      </c>
      <c r="M94" s="25" t="n">
        <v>80</v>
      </c>
      <c r="N94" s="27" t="str">
        <f aca="false">C94</f>
        <v>Преобразователь давления Cerabar S,PMС 71 номер D70C040109C</v>
      </c>
    </row>
    <row r="95" customFormat="false" ht="15" hidden="false" customHeight="false" outlineLevel="0" collapsed="false">
      <c r="B95" s="25" t="n">
        <v>81</v>
      </c>
      <c r="C95" s="27" t="s">
        <v>7663</v>
      </c>
      <c r="M95" s="25" t="n">
        <v>81</v>
      </c>
      <c r="N95" s="27" t="str">
        <f aca="false">C95</f>
        <v>Преобразователь давления Cerabar S,PMС 71 номер D70BD70109C</v>
      </c>
    </row>
    <row r="96" customFormat="false" ht="15" hidden="false" customHeight="false" outlineLevel="0" collapsed="false">
      <c r="B96" s="25" t="n">
        <v>82</v>
      </c>
      <c r="C96" s="27" t="s">
        <v>7664</v>
      </c>
      <c r="M96" s="25" t="n">
        <v>82</v>
      </c>
      <c r="N96" s="27" t="str">
        <f aca="false">C96</f>
        <v>Преобразователь давления EJX 530A номер 91G316161</v>
      </c>
    </row>
    <row r="97" customFormat="false" ht="15" hidden="false" customHeight="false" outlineLevel="0" collapsed="false">
      <c r="B97" s="25" t="n">
        <v>83</v>
      </c>
      <c r="C97" s="27" t="s">
        <v>7665</v>
      </c>
      <c r="M97" s="25" t="n">
        <v>83</v>
      </c>
      <c r="N97" s="27" t="str">
        <f aca="false">C97</f>
        <v>Преобразователь давления EJX 530A номер 91G316163</v>
      </c>
    </row>
    <row r="98" customFormat="false" ht="15" hidden="false" customHeight="false" outlineLevel="0" collapsed="false">
      <c r="B98" s="25" t="n">
        <v>84</v>
      </c>
      <c r="C98" s="27" t="s">
        <v>7666</v>
      </c>
      <c r="M98" s="25" t="n">
        <v>84</v>
      </c>
      <c r="N98" s="27" t="str">
        <f aca="false">C98</f>
        <v>Преобразователь давления Метран-150TGR номер 0001220441</v>
      </c>
    </row>
    <row r="99" customFormat="false" ht="15" hidden="false" customHeight="false" outlineLevel="0" collapsed="false">
      <c r="B99" s="25" t="n">
        <v>85</v>
      </c>
      <c r="C99" s="27" t="s">
        <v>7667</v>
      </c>
      <c r="M99" s="25" t="n">
        <v>85</v>
      </c>
      <c r="N99" s="27" t="str">
        <f aca="false">C99</f>
        <v>Преобразователь давления Метран-150TGR номер 0001208082</v>
      </c>
    </row>
    <row r="100" customFormat="false" ht="15" hidden="false" customHeight="false" outlineLevel="0" collapsed="false">
      <c r="B100" s="25" t="n">
        <v>86</v>
      </c>
      <c r="C100" s="27" t="s">
        <v>7668</v>
      </c>
      <c r="M100" s="25" t="n">
        <v>86</v>
      </c>
      <c r="N100" s="27" t="str">
        <f aca="false">C100</f>
        <v>Преобразователь давления Метран-150CDR номер 0001209642</v>
      </c>
    </row>
    <row r="101" customFormat="false" ht="15" hidden="false" customHeight="false" outlineLevel="0" collapsed="false">
      <c r="B101" s="25" t="n">
        <v>87</v>
      </c>
      <c r="C101" s="27" t="s">
        <v>7669</v>
      </c>
      <c r="M101" s="25" t="n">
        <v>87</v>
      </c>
      <c r="N101" s="27" t="str">
        <f aca="false">C101</f>
        <v>Газоанализатор СГОЭС номер 68764</v>
      </c>
    </row>
    <row r="102" customFormat="false" ht="15" hidden="false" customHeight="false" outlineLevel="0" collapsed="false">
      <c r="B102" s="25" t="n">
        <v>88</v>
      </c>
      <c r="C102" s="27" t="s">
        <v>7670</v>
      </c>
      <c r="M102" s="25" t="n">
        <v>88</v>
      </c>
      <c r="N102" s="27" t="str">
        <f aca="false">C102</f>
        <v>Газоанализатор СГОЭС номер 68727</v>
      </c>
    </row>
    <row r="103" customFormat="false" ht="15" hidden="false" customHeight="false" outlineLevel="0" collapsed="false">
      <c r="B103" s="25" t="n">
        <v>89</v>
      </c>
      <c r="C103" s="27" t="s">
        <v>7671</v>
      </c>
      <c r="M103" s="25" t="n">
        <v>89</v>
      </c>
      <c r="N103" s="27" t="str">
        <f aca="false">C103</f>
        <v>Газоанализатор СГОЭС номер 88657</v>
      </c>
    </row>
    <row r="104" customFormat="false" ht="15" hidden="false" customHeight="false" outlineLevel="0" collapsed="false">
      <c r="B104" s="25" t="n">
        <v>90</v>
      </c>
      <c r="C104" s="27" t="s">
        <v>7672</v>
      </c>
      <c r="M104" s="25" t="n">
        <v>90</v>
      </c>
      <c r="N104" s="27" t="str">
        <f aca="false">C104</f>
        <v>Газоанализатор СГОЭС номер 68729</v>
      </c>
    </row>
    <row r="105" customFormat="false" ht="15" hidden="false" customHeight="false" outlineLevel="0" collapsed="false">
      <c r="B105" s="25" t="n">
        <v>91</v>
      </c>
      <c r="C105" s="27" t="s">
        <v>7673</v>
      </c>
      <c r="M105" s="25" t="n">
        <v>91</v>
      </c>
      <c r="N105" s="27" t="str">
        <f aca="false">C105</f>
        <v>Газоанализатор СГОЭС номер 69990</v>
      </c>
    </row>
    <row r="106" customFormat="false" ht="15" hidden="false" customHeight="false" outlineLevel="0" collapsed="false">
      <c r="B106" s="25" t="n">
        <v>92</v>
      </c>
      <c r="C106" s="27" t="s">
        <v>7674</v>
      </c>
      <c r="M106" s="25" t="n">
        <v>92</v>
      </c>
      <c r="N106" s="27" t="str">
        <f aca="false">C106</f>
        <v>Газоанализатор СГОЭС номер 70970</v>
      </c>
    </row>
    <row r="107" customFormat="false" ht="15" hidden="false" customHeight="false" outlineLevel="0" collapsed="false">
      <c r="B107" s="25" t="n">
        <v>93</v>
      </c>
      <c r="C107" s="27" t="s">
        <v>7675</v>
      </c>
      <c r="M107" s="25" t="n">
        <v>93</v>
      </c>
      <c r="N107" s="27" t="str">
        <f aca="false">C107</f>
        <v>Газоанализатор СГОЭС номер 68768</v>
      </c>
    </row>
    <row r="108" customFormat="false" ht="15" hidden="false" customHeight="false" outlineLevel="0" collapsed="false">
      <c r="B108" s="25" t="n">
        <v>94</v>
      </c>
      <c r="C108" s="27" t="s">
        <v>7676</v>
      </c>
      <c r="M108" s="25" t="n">
        <v>94</v>
      </c>
      <c r="N108" s="27" t="str">
        <f aca="false">C108</f>
        <v>Газоанализатор СГОЭС номер 70667</v>
      </c>
    </row>
    <row r="109" customFormat="false" ht="15" hidden="false" customHeight="false" outlineLevel="0" collapsed="false">
      <c r="B109" s="25" t="n">
        <v>95</v>
      </c>
      <c r="C109" s="27" t="s">
        <v>7677</v>
      </c>
      <c r="M109" s="25" t="n">
        <v>95</v>
      </c>
      <c r="N109" s="27" t="str">
        <f aca="false">C109</f>
        <v>Газоанализатор СГОЭС номер 71113</v>
      </c>
    </row>
    <row r="110" customFormat="false" ht="15" hidden="false" customHeight="false" outlineLevel="0" collapsed="false">
      <c r="B110" s="25" t="n">
        <v>96</v>
      </c>
      <c r="C110" s="27" t="s">
        <v>7678</v>
      </c>
      <c r="M110" s="25" t="n">
        <v>96</v>
      </c>
      <c r="N110" s="27" t="str">
        <f aca="false">C110</f>
        <v>Газоанализатор СГОЭС номер 69855</v>
      </c>
    </row>
    <row r="111" customFormat="false" ht="15" hidden="false" customHeight="false" outlineLevel="0" collapsed="false">
      <c r="B111" s="25" t="n">
        <v>97</v>
      </c>
      <c r="C111" s="27" t="s">
        <v>7679</v>
      </c>
      <c r="M111" s="25" t="n">
        <v>97</v>
      </c>
      <c r="N111" s="27" t="str">
        <f aca="false">C111</f>
        <v>Газоанализатор СГОЭС номер 68840</v>
      </c>
    </row>
    <row r="112" customFormat="false" ht="15" hidden="false" customHeight="false" outlineLevel="0" collapsed="false">
      <c r="B112" s="25" t="n">
        <v>98</v>
      </c>
      <c r="C112" s="27" t="s">
        <v>7680</v>
      </c>
      <c r="M112" s="25" t="n">
        <v>98</v>
      </c>
      <c r="N112" s="27" t="str">
        <f aca="false">C112</f>
        <v>Газоанализатор СГОЭС номер 68854</v>
      </c>
    </row>
    <row r="113" customFormat="false" ht="15" hidden="false" customHeight="false" outlineLevel="0" collapsed="false">
      <c r="B113" s="25" t="n">
        <v>99</v>
      </c>
      <c r="C113" s="27" t="s">
        <v>7681</v>
      </c>
      <c r="M113" s="25" t="n">
        <v>99</v>
      </c>
      <c r="N113" s="27" t="str">
        <f aca="false">C113</f>
        <v>Газоанализатор СГОЭС номер 68722</v>
      </c>
    </row>
    <row r="114" customFormat="false" ht="15" hidden="false" customHeight="false" outlineLevel="0" collapsed="false">
      <c r="B114" s="25" t="n">
        <v>100</v>
      </c>
      <c r="C114" s="27" t="s">
        <v>7682</v>
      </c>
      <c r="M114" s="25" t="n">
        <v>100</v>
      </c>
      <c r="N114" s="27" t="str">
        <f aca="false">C114</f>
        <v>Газоанализатор СГОЭС номер 68810</v>
      </c>
    </row>
    <row r="115" customFormat="false" ht="15" hidden="false" customHeight="false" outlineLevel="0" collapsed="false">
      <c r="B115" s="25" t="n">
        <v>101</v>
      </c>
      <c r="C115" s="27" t="s">
        <v>7683</v>
      </c>
      <c r="M115" s="25" t="n">
        <v>101</v>
      </c>
      <c r="N115" s="27" t="str">
        <f aca="false">C115</f>
        <v>Газоанализатор СГОЭС номер 68776</v>
      </c>
    </row>
    <row r="116" customFormat="false" ht="15" hidden="false" customHeight="false" outlineLevel="0" collapsed="false">
      <c r="B116" s="25" t="n">
        <v>102</v>
      </c>
      <c r="C116" s="27" t="s">
        <v>7684</v>
      </c>
      <c r="M116" s="25" t="n">
        <v>102</v>
      </c>
      <c r="N116" s="27" t="str">
        <f aca="false">C116</f>
        <v>Газоанализатор СГОЭС номер 70696</v>
      </c>
    </row>
    <row r="117" customFormat="false" ht="15" hidden="false" customHeight="false" outlineLevel="0" collapsed="false">
      <c r="B117" s="25" t="n">
        <v>103</v>
      </c>
      <c r="C117" s="27" t="s">
        <v>7685</v>
      </c>
      <c r="M117" s="25" t="n">
        <v>103</v>
      </c>
      <c r="N117" s="27" t="str">
        <f aca="false">C117</f>
        <v>Газоанализатор СГОЭС номер 70908</v>
      </c>
    </row>
    <row r="118" customFormat="false" ht="15" hidden="false" customHeight="false" outlineLevel="0" collapsed="false">
      <c r="B118" s="25" t="n">
        <v>104</v>
      </c>
      <c r="C118" s="27" t="s">
        <v>7686</v>
      </c>
      <c r="M118" s="25" t="n">
        <v>104</v>
      </c>
      <c r="N118" s="27" t="str">
        <f aca="false">C118</f>
        <v>Газоанализатор СГОЭС номер 71167</v>
      </c>
    </row>
    <row r="119" customFormat="false" ht="15" hidden="false" customHeight="false" outlineLevel="0" collapsed="false">
      <c r="B119" s="25" t="n">
        <v>105</v>
      </c>
      <c r="C119" s="27" t="s">
        <v>7687</v>
      </c>
      <c r="M119" s="25" t="n">
        <v>105</v>
      </c>
      <c r="N119" s="27" t="str">
        <f aca="false">C119</f>
        <v>Газоанализатор СГОЭС номер 68721</v>
      </c>
    </row>
    <row r="120" customFormat="false" ht="15" hidden="false" customHeight="false" outlineLevel="0" collapsed="false">
      <c r="B120" s="25" t="n">
        <v>106</v>
      </c>
      <c r="C120" s="27" t="s">
        <v>7688</v>
      </c>
      <c r="M120" s="25" t="n">
        <v>106</v>
      </c>
      <c r="N120" s="27" t="str">
        <f aca="false">C120</f>
        <v>Газоанализатор СГОЭС номер 70179</v>
      </c>
    </row>
    <row r="121" customFormat="false" ht="15" hidden="false" customHeight="false" outlineLevel="0" collapsed="false">
      <c r="B121" s="25" t="n">
        <v>107</v>
      </c>
      <c r="C121" s="27" t="s">
        <v>7689</v>
      </c>
      <c r="M121" s="25" t="n">
        <v>107</v>
      </c>
      <c r="N121" s="27" t="str">
        <f aca="false">C121</f>
        <v>Газоанализатор СГОЭС номер 71058</v>
      </c>
    </row>
    <row r="122" customFormat="false" ht="15" hidden="false" customHeight="false" outlineLevel="0" collapsed="false">
      <c r="B122" s="25" t="n">
        <v>108</v>
      </c>
      <c r="C122" s="27" t="s">
        <v>7690</v>
      </c>
      <c r="M122" s="25" t="n">
        <v>108</v>
      </c>
      <c r="N122" s="27" t="str">
        <f aca="false">C122</f>
        <v>Газоанализатор СГОЭС номер 70627</v>
      </c>
    </row>
    <row r="123" customFormat="false" ht="15" hidden="false" customHeight="false" outlineLevel="0" collapsed="false">
      <c r="B123" s="25" t="n">
        <v>109</v>
      </c>
      <c r="C123" s="27" t="s">
        <v>7691</v>
      </c>
      <c r="M123" s="25" t="n">
        <v>109</v>
      </c>
      <c r="N123" s="27" t="str">
        <f aca="false">C123</f>
        <v>Газоанализатор СГОЭС номер 67632</v>
      </c>
    </row>
    <row r="124" customFormat="false" ht="15" hidden="false" customHeight="false" outlineLevel="0" collapsed="false">
      <c r="B124" s="25" t="n">
        <v>110</v>
      </c>
      <c r="C124" s="27" t="s">
        <v>7692</v>
      </c>
      <c r="M124" s="25" t="n">
        <v>110</v>
      </c>
      <c r="N124" s="27" t="str">
        <f aca="false">C124</f>
        <v>Газоанализатор СГОЭС номер 68824</v>
      </c>
    </row>
    <row r="125" customFormat="false" ht="15" hidden="false" customHeight="false" outlineLevel="0" collapsed="false">
      <c r="B125" s="25" t="n">
        <v>111</v>
      </c>
      <c r="C125" s="27" t="s">
        <v>7693</v>
      </c>
      <c r="M125" s="25" t="n">
        <v>111</v>
      </c>
      <c r="N125" s="27" t="str">
        <f aca="false">C125</f>
        <v>Газоанализатор СГОЭС номер 68818</v>
      </c>
    </row>
    <row r="126" customFormat="false" ht="15" hidden="false" customHeight="false" outlineLevel="0" collapsed="false">
      <c r="B126" s="25" t="n">
        <v>112</v>
      </c>
      <c r="C126" s="27" t="s">
        <v>7694</v>
      </c>
      <c r="M126" s="25" t="n">
        <v>112</v>
      </c>
      <c r="N126" s="27" t="str">
        <f aca="false">C126</f>
        <v>Газоанализатор СГОЭС номер 68800</v>
      </c>
    </row>
    <row r="127" customFormat="false" ht="15" hidden="false" customHeight="false" outlineLevel="0" collapsed="false">
      <c r="B127" s="25" t="n">
        <v>113</v>
      </c>
      <c r="C127" s="27" t="s">
        <v>7695</v>
      </c>
      <c r="M127" s="25" t="n">
        <v>113</v>
      </c>
      <c r="N127" s="27" t="str">
        <f aca="false">C127</f>
        <v>Газоанализатор СГОЭС номер 70915</v>
      </c>
    </row>
    <row r="128" customFormat="false" ht="15" hidden="false" customHeight="false" outlineLevel="0" collapsed="false">
      <c r="B128" s="25" t="n">
        <v>114</v>
      </c>
      <c r="C128" s="27" t="s">
        <v>7696</v>
      </c>
      <c r="M128" s="25" t="n">
        <v>114</v>
      </c>
      <c r="N128" s="27" t="str">
        <f aca="false">C128</f>
        <v>Газоанализатор СГОЭС номер 70976</v>
      </c>
    </row>
    <row r="129" customFormat="false" ht="15" hidden="false" customHeight="false" outlineLevel="0" collapsed="false">
      <c r="B129" s="25" t="n">
        <v>115</v>
      </c>
      <c r="C129" s="27" t="s">
        <v>7697</v>
      </c>
      <c r="M129" s="25" t="n">
        <v>115</v>
      </c>
      <c r="N129" s="27" t="str">
        <f aca="false">C129</f>
        <v>Газоанализатор СГОЭС номер 68732</v>
      </c>
    </row>
    <row r="130" customFormat="false" ht="15" hidden="false" customHeight="false" outlineLevel="0" collapsed="false">
      <c r="B130" s="25" t="n">
        <v>116</v>
      </c>
      <c r="C130" s="27" t="s">
        <v>7698</v>
      </c>
      <c r="M130" s="25" t="n">
        <v>116</v>
      </c>
      <c r="N130" s="27" t="str">
        <f aca="false">C130</f>
        <v>Газоанализатор СГОЭС номер 68396</v>
      </c>
    </row>
    <row r="131" customFormat="false" ht="15" hidden="false" customHeight="false" outlineLevel="0" collapsed="false">
      <c r="B131" s="25" t="n">
        <v>117</v>
      </c>
      <c r="C131" s="27" t="s">
        <v>7699</v>
      </c>
      <c r="M131" s="25" t="n">
        <v>117</v>
      </c>
      <c r="N131" s="27" t="str">
        <f aca="false">C131</f>
        <v>Газоанализатор СГОЭС номер 70187</v>
      </c>
    </row>
    <row r="132" customFormat="false" ht="15" hidden="false" customHeight="false" outlineLevel="0" collapsed="false">
      <c r="B132" s="25" t="n">
        <v>118</v>
      </c>
      <c r="C132" s="27" t="s">
        <v>7700</v>
      </c>
      <c r="M132" s="25" t="n">
        <v>118</v>
      </c>
      <c r="N132" s="27" t="str">
        <f aca="false">C132</f>
        <v>Газоанализатор СГОЭС номер 68395</v>
      </c>
    </row>
    <row r="133" customFormat="false" ht="15" hidden="false" customHeight="false" outlineLevel="0" collapsed="false">
      <c r="B133" s="25" t="n">
        <v>119</v>
      </c>
      <c r="C133" s="27" t="s">
        <v>7701</v>
      </c>
      <c r="M133" s="25" t="n">
        <v>119</v>
      </c>
      <c r="N133" s="27" t="str">
        <f aca="false">C133</f>
        <v>Газоанализатор СГОЭС номер 71053</v>
      </c>
    </row>
    <row r="134" customFormat="false" ht="15" hidden="false" customHeight="false" outlineLevel="0" collapsed="false">
      <c r="B134" s="25" t="n">
        <v>120</v>
      </c>
      <c r="C134" s="27" t="s">
        <v>7702</v>
      </c>
      <c r="M134" s="25" t="n">
        <v>120</v>
      </c>
      <c r="N134" s="27" t="str">
        <f aca="false">C134</f>
        <v>Газоанализатор СГОЭС номер 68766</v>
      </c>
    </row>
    <row r="135" customFormat="false" ht="15" hidden="false" customHeight="false" outlineLevel="0" collapsed="false">
      <c r="B135" s="25" t="n">
        <v>121</v>
      </c>
      <c r="C135" s="27" t="s">
        <v>7703</v>
      </c>
      <c r="M135" s="25" t="n">
        <v>121</v>
      </c>
      <c r="N135" s="27" t="str">
        <f aca="false">C135</f>
        <v>Газоанализатор СГОЭС номер 68751</v>
      </c>
    </row>
    <row r="136" customFormat="false" ht="15" hidden="false" customHeight="false" outlineLevel="0" collapsed="false">
      <c r="B136" s="25" t="n">
        <v>122</v>
      </c>
      <c r="C136" s="27" t="s">
        <v>7704</v>
      </c>
      <c r="M136" s="25" t="n">
        <v>122</v>
      </c>
      <c r="N136" s="27" t="str">
        <f aca="false">C136</f>
        <v>Уровнемер Liquicap M FMI51 номер K802EC010F0</v>
      </c>
    </row>
    <row r="137" customFormat="false" ht="15" hidden="true" customHeight="false" outlineLevel="0" collapsed="false">
      <c r="B137" s="25" t="n">
        <v>123</v>
      </c>
      <c r="M137" s="25" t="n">
        <v>123</v>
      </c>
      <c r="N137" s="27" t="n">
        <f aca="false">C137</f>
        <v>0</v>
      </c>
    </row>
    <row r="138" customFormat="false" ht="15" hidden="true" customHeight="false" outlineLevel="0" collapsed="false">
      <c r="B138" s="25" t="n">
        <v>124</v>
      </c>
      <c r="M138" s="25" t="n">
        <v>124</v>
      </c>
      <c r="N138" s="27" t="n">
        <f aca="false">C138</f>
        <v>0</v>
      </c>
    </row>
    <row r="139" customFormat="false" ht="15" hidden="true" customHeight="false" outlineLevel="0" collapsed="false">
      <c r="B139" s="25" t="n">
        <v>125</v>
      </c>
      <c r="M139" s="25" t="n">
        <v>125</v>
      </c>
      <c r="N139" s="27" t="n">
        <f aca="false">C139</f>
        <v>0</v>
      </c>
    </row>
    <row r="140" customFormat="false" ht="15" hidden="true" customHeight="false" outlineLevel="0" collapsed="false">
      <c r="B140" s="25" t="n">
        <v>126</v>
      </c>
      <c r="M140" s="25" t="n">
        <v>126</v>
      </c>
      <c r="N140" s="27" t="n">
        <f aca="false">C140</f>
        <v>0</v>
      </c>
    </row>
    <row r="141" customFormat="false" ht="15" hidden="true" customHeight="false" outlineLevel="0" collapsed="false">
      <c r="B141" s="25" t="n">
        <v>127</v>
      </c>
      <c r="M141" s="25" t="n">
        <v>127</v>
      </c>
      <c r="N141" s="27" t="n">
        <f aca="false">C141</f>
        <v>0</v>
      </c>
    </row>
    <row r="142" customFormat="false" ht="15" hidden="true" customHeight="false" outlineLevel="0" collapsed="false">
      <c r="B142" s="25" t="n">
        <v>128</v>
      </c>
      <c r="M142" s="25" t="n">
        <v>128</v>
      </c>
      <c r="N142" s="27" t="n">
        <f aca="false">C142</f>
        <v>0</v>
      </c>
    </row>
    <row r="143" customFormat="false" ht="15" hidden="true" customHeight="false" outlineLevel="0" collapsed="false">
      <c r="B143" s="25" t="n">
        <v>129</v>
      </c>
      <c r="M143" s="25" t="n">
        <v>129</v>
      </c>
      <c r="N143" s="27" t="n">
        <f aca="false">C143</f>
        <v>0</v>
      </c>
    </row>
    <row r="144" customFormat="false" ht="15" hidden="true" customHeight="false" outlineLevel="0" collapsed="false">
      <c r="B144" s="25" t="n">
        <v>130</v>
      </c>
      <c r="M144" s="25" t="n">
        <v>130</v>
      </c>
      <c r="N144" s="27" t="n">
        <f aca="false">C144</f>
        <v>0</v>
      </c>
    </row>
    <row r="145" customFormat="false" ht="15" hidden="true" customHeight="false" outlineLevel="0" collapsed="false">
      <c r="B145" s="25" t="n">
        <v>131</v>
      </c>
      <c r="M145" s="25" t="n">
        <v>131</v>
      </c>
      <c r="N145" s="27" t="n">
        <f aca="false">C145</f>
        <v>0</v>
      </c>
    </row>
    <row r="146" customFormat="false" ht="15" hidden="true" customHeight="false" outlineLevel="0" collapsed="false">
      <c r="B146" s="25" t="n">
        <v>132</v>
      </c>
      <c r="M146" s="25" t="n">
        <v>132</v>
      </c>
      <c r="N146" s="27" t="n">
        <f aca="false">C146</f>
        <v>0</v>
      </c>
    </row>
    <row r="147" customFormat="false" ht="15" hidden="true" customHeight="false" outlineLevel="0" collapsed="false">
      <c r="B147" s="25" t="n">
        <v>133</v>
      </c>
      <c r="M147" s="25" t="n">
        <v>133</v>
      </c>
      <c r="N147" s="27" t="n">
        <f aca="false">C147</f>
        <v>0</v>
      </c>
    </row>
    <row r="148" customFormat="false" ht="15" hidden="true" customHeight="false" outlineLevel="0" collapsed="false">
      <c r="B148" s="25" t="n">
        <v>134</v>
      </c>
      <c r="M148" s="25" t="n">
        <v>134</v>
      </c>
      <c r="N148" s="27" t="n">
        <f aca="false">C148</f>
        <v>0</v>
      </c>
    </row>
    <row r="149" customFormat="false" ht="15" hidden="true" customHeight="false" outlineLevel="0" collapsed="false">
      <c r="B149" s="25" t="n">
        <v>135</v>
      </c>
      <c r="M149" s="25" t="n">
        <v>135</v>
      </c>
      <c r="N149" s="27" t="n">
        <f aca="false">C149</f>
        <v>0</v>
      </c>
    </row>
    <row r="150" customFormat="false" ht="15" hidden="true" customHeight="false" outlineLevel="0" collapsed="false">
      <c r="B150" s="25" t="n">
        <v>136</v>
      </c>
      <c r="M150" s="25" t="n">
        <v>136</v>
      </c>
      <c r="N150" s="27" t="n">
        <f aca="false">C150</f>
        <v>0</v>
      </c>
    </row>
    <row r="151" customFormat="false" ht="15" hidden="true" customHeight="false" outlineLevel="0" collapsed="false">
      <c r="B151" s="25" t="n">
        <v>137</v>
      </c>
      <c r="M151" s="25" t="n">
        <v>137</v>
      </c>
      <c r="N151" s="27" t="n">
        <f aca="false">C151</f>
        <v>0</v>
      </c>
    </row>
    <row r="152" customFormat="false" ht="15" hidden="true" customHeight="false" outlineLevel="0" collapsed="false">
      <c r="B152" s="25" t="n">
        <v>138</v>
      </c>
      <c r="M152" s="25" t="n">
        <v>138</v>
      </c>
      <c r="N152" s="27" t="n">
        <f aca="false">C152</f>
        <v>0</v>
      </c>
    </row>
    <row r="153" customFormat="false" ht="15" hidden="true" customHeight="false" outlineLevel="0" collapsed="false">
      <c r="B153" s="25" t="n">
        <v>139</v>
      </c>
      <c r="M153" s="25" t="n">
        <v>139</v>
      </c>
      <c r="N153" s="27" t="n">
        <f aca="false">C153</f>
        <v>0</v>
      </c>
    </row>
    <row r="154" customFormat="false" ht="15" hidden="true" customHeight="false" outlineLevel="0" collapsed="false">
      <c r="B154" s="25" t="n">
        <v>140</v>
      </c>
      <c r="M154" s="25" t="n">
        <v>140</v>
      </c>
      <c r="N154" s="27" t="n">
        <f aca="false">C154</f>
        <v>0</v>
      </c>
    </row>
    <row r="155" customFormat="false" ht="15" hidden="true" customHeight="false" outlineLevel="0" collapsed="false">
      <c r="B155" s="25" t="n">
        <v>141</v>
      </c>
      <c r="M155" s="25" t="n">
        <v>141</v>
      </c>
      <c r="N155" s="27" t="n">
        <f aca="false">C155</f>
        <v>0</v>
      </c>
    </row>
    <row r="156" customFormat="false" ht="15" hidden="true" customHeight="false" outlineLevel="0" collapsed="false">
      <c r="B156" s="25" t="n">
        <v>142</v>
      </c>
      <c r="M156" s="25" t="n">
        <v>142</v>
      </c>
      <c r="N156" s="27" t="n">
        <f aca="false">C156</f>
        <v>0</v>
      </c>
    </row>
    <row r="157" customFormat="false" ht="15" hidden="true" customHeight="false" outlineLevel="0" collapsed="false">
      <c r="B157" s="25" t="n">
        <v>143</v>
      </c>
      <c r="M157" s="25" t="n">
        <v>143</v>
      </c>
      <c r="N157" s="27" t="n">
        <f aca="false">C157</f>
        <v>0</v>
      </c>
    </row>
    <row r="158" customFormat="false" ht="15" hidden="true" customHeight="false" outlineLevel="0" collapsed="false">
      <c r="B158" s="25" t="n">
        <v>144</v>
      </c>
      <c r="M158" s="25" t="n">
        <v>144</v>
      </c>
      <c r="N158" s="27" t="n">
        <f aca="false">C158</f>
        <v>0</v>
      </c>
    </row>
    <row r="159" customFormat="false" ht="15" hidden="true" customHeight="false" outlineLevel="0" collapsed="false">
      <c r="B159" s="25" t="n">
        <v>145</v>
      </c>
      <c r="M159" s="25" t="n">
        <v>145</v>
      </c>
      <c r="N159" s="27" t="n">
        <f aca="false">C159</f>
        <v>0</v>
      </c>
    </row>
    <row r="160" customFormat="false" ht="15" hidden="true" customHeight="false" outlineLevel="0" collapsed="false">
      <c r="B160" s="25" t="n">
        <v>146</v>
      </c>
      <c r="M160" s="25" t="n">
        <v>146</v>
      </c>
      <c r="N160" s="27" t="n">
        <f aca="false">C160</f>
        <v>0</v>
      </c>
    </row>
    <row r="161" customFormat="false" ht="15" hidden="true" customHeight="false" outlineLevel="0" collapsed="false">
      <c r="B161" s="25" t="n">
        <v>147</v>
      </c>
      <c r="M161" s="25" t="n">
        <v>147</v>
      </c>
      <c r="N161" s="27" t="n">
        <f aca="false">C161</f>
        <v>0</v>
      </c>
    </row>
    <row r="162" customFormat="false" ht="15" hidden="true" customHeight="false" outlineLevel="0" collapsed="false">
      <c r="B162" s="25" t="n">
        <v>148</v>
      </c>
      <c r="M162" s="25" t="n">
        <v>148</v>
      </c>
      <c r="N162" s="27" t="n">
        <f aca="false">C162</f>
        <v>0</v>
      </c>
    </row>
    <row r="163" customFormat="false" ht="15" hidden="true" customHeight="false" outlineLevel="0" collapsed="false">
      <c r="B163" s="25" t="n">
        <v>149</v>
      </c>
      <c r="M163" s="25" t="n">
        <v>149</v>
      </c>
      <c r="N163" s="27" t="n">
        <f aca="false">C163</f>
        <v>0</v>
      </c>
    </row>
    <row r="164" customFormat="false" ht="15" hidden="true" customHeight="false" outlineLevel="0" collapsed="false">
      <c r="B164" s="25" t="n">
        <v>150</v>
      </c>
      <c r="M164" s="25" t="n">
        <v>150</v>
      </c>
      <c r="N164" s="27" t="n">
        <f aca="false">C164</f>
        <v>0</v>
      </c>
    </row>
    <row r="165" customFormat="false" ht="15" hidden="true" customHeight="false" outlineLevel="0" collapsed="false">
      <c r="B165" s="25" t="n">
        <v>151</v>
      </c>
      <c r="M165" s="25" t="n">
        <v>151</v>
      </c>
      <c r="N165" s="27" t="n">
        <f aca="false">C165</f>
        <v>0</v>
      </c>
    </row>
    <row r="166" customFormat="false" ht="15" hidden="true" customHeight="false" outlineLevel="0" collapsed="false">
      <c r="B166" s="25" t="n">
        <v>152</v>
      </c>
      <c r="M166" s="25" t="n">
        <v>152</v>
      </c>
      <c r="N166" s="27" t="n">
        <f aca="false">C166</f>
        <v>0</v>
      </c>
    </row>
    <row r="167" customFormat="false" ht="15" hidden="true" customHeight="false" outlineLevel="0" collapsed="false">
      <c r="B167" s="25" t="n">
        <v>153</v>
      </c>
      <c r="M167" s="25" t="n">
        <v>153</v>
      </c>
      <c r="N167" s="27" t="n">
        <f aca="false">C167</f>
        <v>0</v>
      </c>
    </row>
    <row r="168" customFormat="false" ht="15" hidden="true" customHeight="false" outlineLevel="0" collapsed="false">
      <c r="B168" s="25" t="n">
        <v>154</v>
      </c>
      <c r="M168" s="25" t="n">
        <v>154</v>
      </c>
      <c r="N168" s="27" t="n">
        <f aca="false">C168</f>
        <v>0</v>
      </c>
    </row>
    <row r="169" customFormat="false" ht="15" hidden="true" customHeight="false" outlineLevel="0" collapsed="false">
      <c r="B169" s="25" t="n">
        <v>155</v>
      </c>
      <c r="M169" s="25" t="n">
        <v>155</v>
      </c>
      <c r="N169" s="27" t="n">
        <f aca="false">C169</f>
        <v>0</v>
      </c>
    </row>
    <row r="170" customFormat="false" ht="15" hidden="true" customHeight="false" outlineLevel="0" collapsed="false">
      <c r="B170" s="25" t="n">
        <v>156</v>
      </c>
      <c r="M170" s="25" t="n">
        <v>156</v>
      </c>
      <c r="N170" s="27" t="n">
        <f aca="false">C170</f>
        <v>0</v>
      </c>
    </row>
    <row r="171" customFormat="false" ht="15" hidden="true" customHeight="false" outlineLevel="0" collapsed="false">
      <c r="B171" s="25" t="n">
        <v>157</v>
      </c>
      <c r="M171" s="25" t="n">
        <v>157</v>
      </c>
      <c r="N171" s="27" t="n">
        <f aca="false">C171</f>
        <v>0</v>
      </c>
    </row>
    <row r="172" customFormat="false" ht="15" hidden="true" customHeight="false" outlineLevel="0" collapsed="false">
      <c r="B172" s="25" t="n">
        <v>158</v>
      </c>
      <c r="M172" s="25" t="n">
        <v>158</v>
      </c>
      <c r="N172" s="27" t="n">
        <f aca="false">C172</f>
        <v>0</v>
      </c>
    </row>
    <row r="173" customFormat="false" ht="15" hidden="true" customHeight="false" outlineLevel="0" collapsed="false">
      <c r="B173" s="25" t="n">
        <v>159</v>
      </c>
      <c r="M173" s="25" t="n">
        <v>159</v>
      </c>
      <c r="N173" s="27" t="n">
        <f aca="false">C173</f>
        <v>0</v>
      </c>
    </row>
    <row r="174" customFormat="false" ht="15" hidden="true" customHeight="false" outlineLevel="0" collapsed="false">
      <c r="B174" s="25" t="n">
        <v>160</v>
      </c>
      <c r="M174" s="25" t="n">
        <v>160</v>
      </c>
      <c r="N174" s="27" t="n">
        <f aca="false">C174</f>
        <v>0</v>
      </c>
    </row>
    <row r="175" customFormat="false" ht="15" hidden="true" customHeight="false" outlineLevel="0" collapsed="false">
      <c r="B175" s="25" t="n">
        <v>161</v>
      </c>
      <c r="M175" s="25" t="n">
        <v>161</v>
      </c>
      <c r="N175" s="27" t="n">
        <f aca="false">C175</f>
        <v>0</v>
      </c>
    </row>
    <row r="176" customFormat="false" ht="15" hidden="true" customHeight="false" outlineLevel="0" collapsed="false">
      <c r="B176" s="25" t="n">
        <v>162</v>
      </c>
      <c r="M176" s="25" t="n">
        <v>162</v>
      </c>
      <c r="N176" s="27" t="n">
        <f aca="false">C176</f>
        <v>0</v>
      </c>
    </row>
    <row r="177" customFormat="false" ht="15" hidden="true" customHeight="false" outlineLevel="0" collapsed="false">
      <c r="B177" s="25" t="n">
        <v>163</v>
      </c>
      <c r="M177" s="25" t="n">
        <v>163</v>
      </c>
      <c r="N177" s="27" t="n">
        <f aca="false">C177</f>
        <v>0</v>
      </c>
    </row>
    <row r="178" customFormat="false" ht="15" hidden="true" customHeight="false" outlineLevel="0" collapsed="false">
      <c r="B178" s="25" t="n">
        <v>164</v>
      </c>
      <c r="M178" s="25" t="n">
        <v>164</v>
      </c>
      <c r="N178" s="27" t="n">
        <f aca="false">C178</f>
        <v>0</v>
      </c>
    </row>
    <row r="179" customFormat="false" ht="15" hidden="true" customHeight="false" outlineLevel="0" collapsed="false">
      <c r="B179" s="25" t="n">
        <v>165</v>
      </c>
      <c r="M179" s="25" t="n">
        <v>165</v>
      </c>
      <c r="N179" s="27" t="n">
        <f aca="false">C179</f>
        <v>0</v>
      </c>
    </row>
    <row r="180" customFormat="false" ht="15" hidden="true" customHeight="false" outlineLevel="0" collapsed="false">
      <c r="B180" s="25" t="n">
        <v>166</v>
      </c>
      <c r="M180" s="25" t="n">
        <v>166</v>
      </c>
      <c r="N180" s="27" t="n">
        <f aca="false">C180</f>
        <v>0</v>
      </c>
    </row>
    <row r="181" customFormat="false" ht="15" hidden="true" customHeight="false" outlineLevel="0" collapsed="false">
      <c r="B181" s="25" t="n">
        <v>167</v>
      </c>
      <c r="M181" s="25" t="n">
        <v>167</v>
      </c>
      <c r="N181" s="27" t="n">
        <f aca="false">C181</f>
        <v>0</v>
      </c>
    </row>
    <row r="182" customFormat="false" ht="15" hidden="true" customHeight="false" outlineLevel="0" collapsed="false">
      <c r="B182" s="25" t="n">
        <v>168</v>
      </c>
      <c r="M182" s="25" t="n">
        <v>168</v>
      </c>
      <c r="N182" s="27" t="n">
        <f aca="false">C182</f>
        <v>0</v>
      </c>
    </row>
    <row r="183" customFormat="false" ht="15" hidden="true" customHeight="false" outlineLevel="0" collapsed="false">
      <c r="B183" s="25" t="n">
        <v>169</v>
      </c>
      <c r="M183" s="25" t="n">
        <v>169</v>
      </c>
      <c r="N183" s="27" t="n">
        <f aca="false">C183</f>
        <v>0</v>
      </c>
    </row>
    <row r="184" customFormat="false" ht="15" hidden="true" customHeight="false" outlineLevel="0" collapsed="false">
      <c r="B184" s="25" t="n">
        <v>170</v>
      </c>
      <c r="M184" s="25" t="n">
        <v>170</v>
      </c>
      <c r="N184" s="27" t="n">
        <f aca="false">C184</f>
        <v>0</v>
      </c>
    </row>
    <row r="185" customFormat="false" ht="15" hidden="true" customHeight="false" outlineLevel="0" collapsed="false">
      <c r="B185" s="25" t="n">
        <v>171</v>
      </c>
      <c r="M185" s="25" t="n">
        <v>171</v>
      </c>
    </row>
    <row r="186" customFormat="false" ht="15" hidden="true" customHeight="false" outlineLevel="0" collapsed="false">
      <c r="B186" s="25" t="n">
        <v>172</v>
      </c>
      <c r="M186" s="25" t="n">
        <v>172</v>
      </c>
    </row>
    <row r="187" customFormat="false" ht="15" hidden="true" customHeight="false" outlineLevel="0" collapsed="false">
      <c r="B187" s="25" t="n">
        <v>173</v>
      </c>
      <c r="M187" s="25" t="n">
        <v>173</v>
      </c>
    </row>
    <row r="188" customFormat="false" ht="15" hidden="true" customHeight="false" outlineLevel="0" collapsed="false">
      <c r="B188" s="25" t="n">
        <v>174</v>
      </c>
      <c r="M188" s="25" t="n">
        <v>174</v>
      </c>
    </row>
    <row r="189" customFormat="false" ht="15" hidden="true" customHeight="false" outlineLevel="0" collapsed="false">
      <c r="B189" s="25" t="n">
        <v>175</v>
      </c>
      <c r="M189" s="25" t="n">
        <v>175</v>
      </c>
    </row>
    <row r="190" customFormat="false" ht="15" hidden="true" customHeight="false" outlineLevel="0" collapsed="false">
      <c r="B190" s="25" t="n">
        <v>176</v>
      </c>
      <c r="M190" s="25" t="n">
        <v>176</v>
      </c>
    </row>
    <row r="191" customFormat="false" ht="15" hidden="true" customHeight="false" outlineLevel="0" collapsed="false">
      <c r="B191" s="25" t="n">
        <v>177</v>
      </c>
      <c r="M191" s="25" t="n">
        <v>177</v>
      </c>
    </row>
    <row r="192" customFormat="false" ht="15" hidden="true" customHeight="false" outlineLevel="0" collapsed="false">
      <c r="B192" s="25" t="n">
        <v>178</v>
      </c>
      <c r="M192" s="25" t="n">
        <v>178</v>
      </c>
    </row>
    <row r="193" customFormat="false" ht="15" hidden="true" customHeight="false" outlineLevel="0" collapsed="false">
      <c r="B193" s="25" t="n">
        <v>179</v>
      </c>
      <c r="M193" s="25" t="n">
        <v>179</v>
      </c>
    </row>
    <row r="194" customFormat="false" ht="15" hidden="true" customHeight="false" outlineLevel="0" collapsed="false">
      <c r="B194" s="25" t="n">
        <v>180</v>
      </c>
      <c r="M194" s="25" t="n">
        <v>180</v>
      </c>
    </row>
    <row r="195" customFormat="false" ht="15" hidden="true" customHeight="false" outlineLevel="0" collapsed="false">
      <c r="B195" s="25" t="n">
        <v>181</v>
      </c>
      <c r="M195" s="25" t="n">
        <v>181</v>
      </c>
    </row>
    <row r="196" customFormat="false" ht="15" hidden="true" customHeight="false" outlineLevel="0" collapsed="false">
      <c r="B196" s="25" t="n">
        <v>182</v>
      </c>
      <c r="M196" s="25" t="n">
        <v>182</v>
      </c>
    </row>
    <row r="197" customFormat="false" ht="15" hidden="true" customHeight="false" outlineLevel="0" collapsed="false">
      <c r="B197" s="25" t="n">
        <v>183</v>
      </c>
      <c r="M197" s="25" t="n">
        <v>183</v>
      </c>
    </row>
    <row r="198" customFormat="false" ht="15" hidden="true" customHeight="false" outlineLevel="0" collapsed="false">
      <c r="B198" s="25" t="n">
        <v>184</v>
      </c>
      <c r="M198" s="25" t="n">
        <v>184</v>
      </c>
    </row>
    <row r="199" customFormat="false" ht="15" hidden="true" customHeight="false" outlineLevel="0" collapsed="false">
      <c r="B199" s="25" t="n">
        <v>185</v>
      </c>
      <c r="M199" s="25" t="n">
        <v>185</v>
      </c>
    </row>
    <row r="200" customFormat="false" ht="15" hidden="true" customHeight="false" outlineLevel="0" collapsed="false">
      <c r="B200" s="25" t="n">
        <v>186</v>
      </c>
      <c r="M200" s="25" t="n">
        <v>186</v>
      </c>
    </row>
    <row r="201" customFormat="false" ht="15" hidden="true" customHeight="false" outlineLevel="0" collapsed="false">
      <c r="B201" s="25" t="n">
        <v>187</v>
      </c>
      <c r="M201" s="25" t="n">
        <v>187</v>
      </c>
    </row>
    <row r="202" customFormat="false" ht="15" hidden="true" customHeight="false" outlineLevel="0" collapsed="false">
      <c r="B202" s="25" t="n">
        <v>188</v>
      </c>
      <c r="M202" s="25" t="n">
        <v>188</v>
      </c>
    </row>
    <row r="203" customFormat="false" ht="15" hidden="true" customHeight="false" outlineLevel="0" collapsed="false">
      <c r="B203" s="25" t="n">
        <v>189</v>
      </c>
      <c r="M203" s="25" t="n">
        <v>189</v>
      </c>
    </row>
    <row r="204" customFormat="false" ht="15" hidden="true" customHeight="false" outlineLevel="0" collapsed="false">
      <c r="B204" s="25" t="n">
        <v>190</v>
      </c>
      <c r="M204" s="25" t="n">
        <v>190</v>
      </c>
    </row>
    <row r="205" customFormat="false" ht="15" hidden="true" customHeight="false" outlineLevel="0" collapsed="false">
      <c r="B205" s="25" t="n">
        <v>191</v>
      </c>
      <c r="M205" s="25" t="n">
        <v>191</v>
      </c>
    </row>
    <row r="206" customFormat="false" ht="15" hidden="true" customHeight="false" outlineLevel="0" collapsed="false">
      <c r="B206" s="25" t="n">
        <v>192</v>
      </c>
      <c r="M206" s="25" t="n">
        <v>192</v>
      </c>
    </row>
    <row r="207" customFormat="false" ht="15" hidden="true" customHeight="false" outlineLevel="0" collapsed="false">
      <c r="B207" s="25" t="n">
        <v>193</v>
      </c>
      <c r="M207" s="25" t="n">
        <v>193</v>
      </c>
    </row>
    <row r="208" customFormat="false" ht="15" hidden="true" customHeight="false" outlineLevel="0" collapsed="false">
      <c r="B208" s="25" t="n">
        <v>194</v>
      </c>
      <c r="M208" s="25" t="n">
        <v>194</v>
      </c>
    </row>
    <row r="209" customFormat="false" ht="15" hidden="true" customHeight="false" outlineLevel="0" collapsed="false">
      <c r="B209" s="25" t="n">
        <v>195</v>
      </c>
      <c r="M209" s="25" t="n">
        <v>195</v>
      </c>
    </row>
    <row r="210" customFormat="false" ht="15" hidden="true" customHeight="false" outlineLevel="0" collapsed="false">
      <c r="B210" s="25" t="n">
        <v>196</v>
      </c>
      <c r="M210" s="25" t="n">
        <v>196</v>
      </c>
    </row>
    <row r="211" customFormat="false" ht="15" hidden="true" customHeight="false" outlineLevel="0" collapsed="false">
      <c r="B211" s="25" t="n">
        <v>197</v>
      </c>
      <c r="M211" s="25" t="n">
        <v>197</v>
      </c>
    </row>
    <row r="212" customFormat="false" ht="15" hidden="true" customHeight="false" outlineLevel="0" collapsed="false">
      <c r="B212" s="25" t="n">
        <v>198</v>
      </c>
      <c r="M212" s="25" t="n">
        <v>198</v>
      </c>
    </row>
    <row r="213" customFormat="false" ht="15" hidden="true" customHeight="false" outlineLevel="0" collapsed="false">
      <c r="B213" s="25" t="n">
        <v>199</v>
      </c>
      <c r="M213" s="25" t="n">
        <v>199</v>
      </c>
    </row>
    <row r="214" customFormat="false" ht="15" hidden="true" customHeight="false" outlineLevel="0" collapsed="false">
      <c r="B214" s="25" t="n">
        <v>200</v>
      </c>
      <c r="M214" s="25" t="n">
        <v>200</v>
      </c>
    </row>
    <row r="215" customFormat="false" ht="15" hidden="true" customHeight="false" outlineLevel="0" collapsed="false">
      <c r="B215" s="25" t="n">
        <v>201</v>
      </c>
      <c r="M215" s="25" t="n">
        <v>201</v>
      </c>
    </row>
    <row r="216" customFormat="false" ht="15" hidden="true" customHeight="false" outlineLevel="0" collapsed="false">
      <c r="B216" s="25" t="n">
        <v>202</v>
      </c>
      <c r="M216" s="25" t="n">
        <v>202</v>
      </c>
    </row>
    <row r="217" customFormat="false" ht="15" hidden="true" customHeight="false" outlineLevel="0" collapsed="false">
      <c r="B217" s="25" t="n">
        <v>203</v>
      </c>
      <c r="M217" s="25" t="n">
        <v>203</v>
      </c>
    </row>
    <row r="218" customFormat="false" ht="15" hidden="true" customHeight="false" outlineLevel="0" collapsed="false">
      <c r="B218" s="25" t="n">
        <v>204</v>
      </c>
      <c r="M218" s="25" t="n">
        <v>204</v>
      </c>
    </row>
    <row r="219" customFormat="false" ht="15" hidden="true" customHeight="false" outlineLevel="0" collapsed="false">
      <c r="B219" s="25" t="n">
        <v>205</v>
      </c>
      <c r="M219" s="25" t="n">
        <v>205</v>
      </c>
    </row>
    <row r="220" customFormat="false" ht="15" hidden="true" customHeight="false" outlineLevel="0" collapsed="false">
      <c r="B220" s="25" t="n">
        <v>206</v>
      </c>
      <c r="M220" s="25" t="n">
        <v>206</v>
      </c>
    </row>
    <row r="221" customFormat="false" ht="15" hidden="true" customHeight="false" outlineLevel="0" collapsed="false">
      <c r="B221" s="25" t="n">
        <v>207</v>
      </c>
      <c r="M221" s="25" t="n">
        <v>207</v>
      </c>
    </row>
    <row r="222" customFormat="false" ht="15" hidden="true" customHeight="false" outlineLevel="0" collapsed="false">
      <c r="B222" s="25" t="n">
        <v>208</v>
      </c>
      <c r="M222" s="25" t="n">
        <v>208</v>
      </c>
    </row>
    <row r="223" customFormat="false" ht="15" hidden="true" customHeight="false" outlineLevel="0" collapsed="false">
      <c r="B223" s="25" t="n">
        <v>209</v>
      </c>
      <c r="M223" s="25" t="n">
        <v>209</v>
      </c>
    </row>
    <row r="224" customFormat="false" ht="15" hidden="true" customHeight="false" outlineLevel="0" collapsed="false">
      <c r="B224" s="25" t="n">
        <v>210</v>
      </c>
      <c r="M224" s="25" t="n">
        <v>210</v>
      </c>
    </row>
    <row r="225" customFormat="false" ht="15" hidden="true" customHeight="false" outlineLevel="0" collapsed="false">
      <c r="B225" s="25" t="n">
        <v>211</v>
      </c>
      <c r="M225" s="25" t="n">
        <v>211</v>
      </c>
    </row>
    <row r="226" customFormat="false" ht="15" hidden="true" customHeight="false" outlineLevel="0" collapsed="false">
      <c r="B226" s="25" t="n">
        <v>212</v>
      </c>
      <c r="M226" s="25" t="n">
        <v>212</v>
      </c>
    </row>
    <row r="227" customFormat="false" ht="15" hidden="true" customHeight="false" outlineLevel="0" collapsed="false">
      <c r="B227" s="25" t="n">
        <v>213</v>
      </c>
      <c r="M227" s="25" t="n">
        <v>213</v>
      </c>
    </row>
    <row r="228" customFormat="false" ht="15" hidden="true" customHeight="false" outlineLevel="0" collapsed="false">
      <c r="B228" s="25" t="n">
        <v>214</v>
      </c>
      <c r="M228" s="25" t="n">
        <v>214</v>
      </c>
    </row>
    <row r="229" customFormat="false" ht="15" hidden="true" customHeight="false" outlineLevel="0" collapsed="false">
      <c r="B229" s="25" t="n">
        <v>215</v>
      </c>
      <c r="M229" s="25" t="n">
        <v>215</v>
      </c>
    </row>
    <row r="230" customFormat="false" ht="15" hidden="true" customHeight="false" outlineLevel="0" collapsed="false">
      <c r="B230" s="25" t="n">
        <v>216</v>
      </c>
      <c r="M230" s="25" t="n">
        <v>216</v>
      </c>
    </row>
    <row r="231" customFormat="false" ht="15" hidden="true" customHeight="false" outlineLevel="0" collapsed="false">
      <c r="B231" s="25" t="n">
        <v>217</v>
      </c>
      <c r="M231" s="25" t="n">
        <v>217</v>
      </c>
    </row>
    <row r="232" customFormat="false" ht="15" hidden="true" customHeight="false" outlineLevel="0" collapsed="false">
      <c r="B232" s="25" t="n">
        <v>218</v>
      </c>
      <c r="M232" s="25" t="n">
        <v>218</v>
      </c>
    </row>
    <row r="233" customFormat="false" ht="15" hidden="true" customHeight="false" outlineLevel="0" collapsed="false">
      <c r="B233" s="25" t="n">
        <v>219</v>
      </c>
      <c r="M233" s="25" t="n">
        <v>219</v>
      </c>
    </row>
    <row r="234" customFormat="false" ht="15" hidden="true" customHeight="false" outlineLevel="0" collapsed="false">
      <c r="B234" s="25" t="n">
        <v>220</v>
      </c>
      <c r="M234" s="25" t="n">
        <v>220</v>
      </c>
    </row>
    <row r="235" customFormat="false" ht="15" hidden="true" customHeight="false" outlineLevel="0" collapsed="false">
      <c r="B235" s="25" t="n">
        <v>221</v>
      </c>
      <c r="M235" s="25" t="n">
        <v>221</v>
      </c>
    </row>
    <row r="236" customFormat="false" ht="15" hidden="true" customHeight="false" outlineLevel="0" collapsed="false">
      <c r="B236" s="25" t="n">
        <v>222</v>
      </c>
      <c r="M236" s="25" t="n">
        <v>222</v>
      </c>
    </row>
    <row r="237" customFormat="false" ht="15" hidden="true" customHeight="false" outlineLevel="0" collapsed="false">
      <c r="B237" s="25" t="n">
        <v>223</v>
      </c>
      <c r="M237" s="25" t="n">
        <v>223</v>
      </c>
    </row>
    <row r="238" customFormat="false" ht="15" hidden="true" customHeight="false" outlineLevel="0" collapsed="false">
      <c r="B238" s="25" t="n">
        <v>224</v>
      </c>
      <c r="M238" s="25" t="n">
        <v>224</v>
      </c>
    </row>
    <row r="239" customFormat="false" ht="15" hidden="true" customHeight="false" outlineLevel="0" collapsed="false">
      <c r="B239" s="25" t="n">
        <v>225</v>
      </c>
      <c r="M239" s="25" t="n">
        <v>225</v>
      </c>
    </row>
    <row r="240" customFormat="false" ht="15" hidden="true" customHeight="false" outlineLevel="0" collapsed="false">
      <c r="B240" s="25" t="n">
        <v>226</v>
      </c>
      <c r="M240" s="25" t="n">
        <v>226</v>
      </c>
    </row>
    <row r="241" customFormat="false" ht="15" hidden="true" customHeight="false" outlineLevel="0" collapsed="false">
      <c r="B241" s="25" t="n">
        <v>227</v>
      </c>
      <c r="M241" s="25" t="n">
        <v>227</v>
      </c>
    </row>
    <row r="242" customFormat="false" ht="15" hidden="true" customHeight="false" outlineLevel="0" collapsed="false">
      <c r="B242" s="25" t="n">
        <v>228</v>
      </c>
      <c r="M242" s="25" t="n">
        <v>228</v>
      </c>
    </row>
    <row r="243" customFormat="false" ht="15" hidden="true" customHeight="false" outlineLevel="0" collapsed="false">
      <c r="B243" s="25" t="n">
        <v>229</v>
      </c>
      <c r="M243" s="25" t="n">
        <v>229</v>
      </c>
    </row>
    <row r="244" customFormat="false" ht="15" hidden="true" customHeight="false" outlineLevel="0" collapsed="false">
      <c r="B244" s="25" t="n">
        <v>230</v>
      </c>
      <c r="M244" s="25" t="n">
        <v>230</v>
      </c>
    </row>
    <row r="245" customFormat="false" ht="15" hidden="true" customHeight="false" outlineLevel="0" collapsed="false">
      <c r="B245" s="25" t="n">
        <v>231</v>
      </c>
      <c r="M245" s="25" t="n">
        <v>231</v>
      </c>
    </row>
    <row r="246" customFormat="false" ht="15" hidden="true" customHeight="false" outlineLevel="0" collapsed="false">
      <c r="B246" s="25" t="n">
        <v>232</v>
      </c>
      <c r="M246" s="25" t="n">
        <v>232</v>
      </c>
    </row>
    <row r="247" customFormat="false" ht="15" hidden="true" customHeight="false" outlineLevel="0" collapsed="false">
      <c r="B247" s="25" t="n">
        <v>233</v>
      </c>
      <c r="M247" s="25" t="n">
        <v>233</v>
      </c>
    </row>
    <row r="248" customFormat="false" ht="15" hidden="true" customHeight="false" outlineLevel="0" collapsed="false">
      <c r="B248" s="25" t="n">
        <v>234</v>
      </c>
      <c r="M248" s="25" t="n">
        <v>234</v>
      </c>
    </row>
    <row r="249" customFormat="false" ht="15" hidden="true" customHeight="false" outlineLevel="0" collapsed="false">
      <c r="B249" s="25" t="n">
        <v>235</v>
      </c>
      <c r="M249" s="25" t="n">
        <v>235</v>
      </c>
    </row>
    <row r="250" customFormat="false" ht="15" hidden="true" customHeight="false" outlineLevel="0" collapsed="false">
      <c r="B250" s="25" t="n">
        <v>236</v>
      </c>
      <c r="M250" s="25" t="n">
        <v>236</v>
      </c>
    </row>
    <row r="251" customFormat="false" ht="15" hidden="true" customHeight="false" outlineLevel="0" collapsed="false">
      <c r="B251" s="25" t="n">
        <v>237</v>
      </c>
      <c r="M251" s="25" t="n">
        <v>237</v>
      </c>
    </row>
    <row r="252" customFormat="false" ht="15" hidden="true" customHeight="false" outlineLevel="0" collapsed="false">
      <c r="B252" s="25" t="n">
        <v>238</v>
      </c>
      <c r="M252" s="25" t="n">
        <v>238</v>
      </c>
    </row>
    <row r="253" customFormat="false" ht="15" hidden="true" customHeight="false" outlineLevel="0" collapsed="false">
      <c r="B253" s="25" t="n">
        <v>239</v>
      </c>
      <c r="M253" s="25" t="n">
        <v>239</v>
      </c>
    </row>
    <row r="254" customFormat="false" ht="15" hidden="true" customHeight="false" outlineLevel="0" collapsed="false">
      <c r="B254" s="25" t="n">
        <v>240</v>
      </c>
      <c r="M254" s="25" t="n">
        <v>240</v>
      </c>
    </row>
    <row r="255" customFormat="false" ht="15" hidden="true" customHeight="false" outlineLevel="0" collapsed="false">
      <c r="B255" s="25" t="n">
        <v>241</v>
      </c>
      <c r="M255" s="25" t="n">
        <v>241</v>
      </c>
    </row>
    <row r="256" customFormat="false" ht="15" hidden="true" customHeight="false" outlineLevel="0" collapsed="false">
      <c r="B256" s="25" t="n">
        <v>242</v>
      </c>
      <c r="M256" s="25" t="n">
        <v>242</v>
      </c>
    </row>
    <row r="257" customFormat="false" ht="15" hidden="true" customHeight="false" outlineLevel="0" collapsed="false">
      <c r="B257" s="25" t="n">
        <v>243</v>
      </c>
      <c r="M257" s="25" t="n">
        <v>243</v>
      </c>
    </row>
    <row r="258" customFormat="false" ht="15" hidden="true" customHeight="false" outlineLevel="0" collapsed="false">
      <c r="B258" s="25" t="n">
        <v>244</v>
      </c>
      <c r="M258" s="25" t="n">
        <v>244</v>
      </c>
    </row>
    <row r="259" customFormat="false" ht="15" hidden="true" customHeight="false" outlineLevel="0" collapsed="false">
      <c r="B259" s="25" t="n">
        <v>245</v>
      </c>
      <c r="M259" s="25" t="n">
        <v>245</v>
      </c>
    </row>
    <row r="260" customFormat="false" ht="15" hidden="true" customHeight="false" outlineLevel="0" collapsed="false">
      <c r="B260" s="25" t="n">
        <v>246</v>
      </c>
      <c r="M260" s="25" t="n">
        <v>246</v>
      </c>
    </row>
    <row r="261" customFormat="false" ht="15" hidden="true" customHeight="false" outlineLevel="0" collapsed="false">
      <c r="B261" s="25" t="n">
        <v>247</v>
      </c>
      <c r="M261" s="25" t="n">
        <v>247</v>
      </c>
    </row>
    <row r="262" customFormat="false" ht="15" hidden="true" customHeight="false" outlineLevel="0" collapsed="false">
      <c r="B262" s="25" t="n">
        <v>248</v>
      </c>
      <c r="M262" s="25" t="n">
        <v>248</v>
      </c>
    </row>
    <row r="263" customFormat="false" ht="15" hidden="true" customHeight="false" outlineLevel="0" collapsed="false">
      <c r="B263" s="25" t="n">
        <v>249</v>
      </c>
      <c r="M263" s="25" t="n">
        <v>249</v>
      </c>
    </row>
    <row r="264" customFormat="false" ht="15" hidden="true" customHeight="false" outlineLevel="0" collapsed="false">
      <c r="B264" s="25" t="n">
        <v>250</v>
      </c>
      <c r="M264" s="25" t="n">
        <v>250</v>
      </c>
    </row>
    <row r="265" customFormat="false" ht="15" hidden="true" customHeight="false" outlineLevel="0" collapsed="false">
      <c r="B265" s="25" t="n">
        <v>251</v>
      </c>
      <c r="M265" s="25" t="n">
        <v>251</v>
      </c>
    </row>
    <row r="266" customFormat="false" ht="15" hidden="true" customHeight="false" outlineLevel="0" collapsed="false">
      <c r="B266" s="25" t="n">
        <v>252</v>
      </c>
      <c r="M266" s="25" t="n">
        <v>252</v>
      </c>
    </row>
    <row r="267" customFormat="false" ht="15" hidden="true" customHeight="false" outlineLevel="0" collapsed="false">
      <c r="B267" s="25" t="n">
        <v>253</v>
      </c>
      <c r="M267" s="25" t="n">
        <v>253</v>
      </c>
    </row>
    <row r="268" customFormat="false" ht="15" hidden="true" customHeight="false" outlineLevel="0" collapsed="false">
      <c r="B268" s="25" t="n">
        <v>254</v>
      </c>
      <c r="M268" s="25" t="n">
        <v>254</v>
      </c>
    </row>
    <row r="269" customFormat="false" ht="15" hidden="true" customHeight="false" outlineLevel="0" collapsed="false">
      <c r="B269" s="25" t="n">
        <v>255</v>
      </c>
      <c r="M269" s="25" t="n">
        <v>255</v>
      </c>
    </row>
    <row r="270" customFormat="false" ht="15" hidden="true" customHeight="false" outlineLevel="0" collapsed="false">
      <c r="B270" s="25" t="n">
        <v>256</v>
      </c>
      <c r="M270" s="25" t="n">
        <v>256</v>
      </c>
    </row>
    <row r="271" customFormat="false" ht="15" hidden="true" customHeight="false" outlineLevel="0" collapsed="false">
      <c r="B271" s="25" t="n">
        <v>257</v>
      </c>
      <c r="M271" s="25" t="n">
        <v>257</v>
      </c>
    </row>
    <row r="272" customFormat="false" ht="15" hidden="true" customHeight="false" outlineLevel="0" collapsed="false">
      <c r="B272" s="25" t="n">
        <v>258</v>
      </c>
      <c r="M272" s="25" t="n">
        <v>258</v>
      </c>
    </row>
    <row r="273" customFormat="false" ht="15" hidden="true" customHeight="false" outlineLevel="0" collapsed="false">
      <c r="B273" s="25" t="n">
        <v>259</v>
      </c>
      <c r="M273" s="25" t="n">
        <v>259</v>
      </c>
    </row>
    <row r="274" customFormat="false" ht="15" hidden="true" customHeight="false" outlineLevel="0" collapsed="false">
      <c r="B274" s="25" t="n">
        <v>260</v>
      </c>
      <c r="M274" s="25" t="n">
        <v>260</v>
      </c>
    </row>
    <row r="275" customFormat="false" ht="15" hidden="true" customHeight="false" outlineLevel="0" collapsed="false">
      <c r="B275" s="25" t="n">
        <v>261</v>
      </c>
      <c r="M275" s="25" t="n">
        <v>261</v>
      </c>
    </row>
    <row r="276" customFormat="false" ht="15" hidden="true" customHeight="false" outlineLevel="0" collapsed="false">
      <c r="B276" s="25" t="n">
        <v>262</v>
      </c>
      <c r="M276" s="25" t="n">
        <v>262</v>
      </c>
    </row>
    <row r="277" customFormat="false" ht="15" hidden="true" customHeight="false" outlineLevel="0" collapsed="false">
      <c r="B277" s="25" t="n">
        <v>263</v>
      </c>
      <c r="M277" s="25" t="n">
        <v>263</v>
      </c>
    </row>
    <row r="278" customFormat="false" ht="15" hidden="true" customHeight="false" outlineLevel="0" collapsed="false">
      <c r="B278" s="25" t="n">
        <v>264</v>
      </c>
      <c r="M278" s="25" t="n">
        <v>264</v>
      </c>
    </row>
    <row r="279" customFormat="false" ht="15" hidden="true" customHeight="false" outlineLevel="0" collapsed="false">
      <c r="B279" s="25" t="n">
        <v>265</v>
      </c>
      <c r="M279" s="25" t="n">
        <v>265</v>
      </c>
    </row>
    <row r="280" customFormat="false" ht="15" hidden="true" customHeight="false" outlineLevel="0" collapsed="false">
      <c r="B280" s="25" t="n">
        <v>266</v>
      </c>
      <c r="M280" s="25" t="n">
        <v>266</v>
      </c>
    </row>
    <row r="281" customFormat="false" ht="15" hidden="true" customHeight="false" outlineLevel="0" collapsed="false">
      <c r="B281" s="25" t="n">
        <v>267</v>
      </c>
      <c r="M281" s="25" t="n">
        <v>267</v>
      </c>
    </row>
    <row r="282" customFormat="false" ht="15" hidden="true" customHeight="false" outlineLevel="0" collapsed="false">
      <c r="B282" s="25" t="n">
        <v>268</v>
      </c>
      <c r="M282" s="25" t="n">
        <v>268</v>
      </c>
    </row>
    <row r="283" customFormat="false" ht="15" hidden="true" customHeight="false" outlineLevel="0" collapsed="false">
      <c r="B283" s="25" t="n">
        <v>269</v>
      </c>
      <c r="M283" s="25" t="n">
        <v>269</v>
      </c>
    </row>
    <row r="284" customFormat="false" ht="15" hidden="true" customHeight="false" outlineLevel="0" collapsed="false">
      <c r="B284" s="25" t="n">
        <v>270</v>
      </c>
      <c r="M284" s="25" t="n">
        <v>270</v>
      </c>
    </row>
    <row r="285" customFormat="false" ht="15" hidden="true" customHeight="false" outlineLevel="0" collapsed="false">
      <c r="B285" s="25" t="n">
        <v>271</v>
      </c>
      <c r="M285" s="25" t="n">
        <v>271</v>
      </c>
    </row>
    <row r="286" customFormat="false" ht="15" hidden="true" customHeight="false" outlineLevel="0" collapsed="false">
      <c r="B286" s="25" t="n">
        <v>272</v>
      </c>
      <c r="M286" s="25" t="n">
        <v>272</v>
      </c>
    </row>
    <row r="287" customFormat="false" ht="15" hidden="true" customHeight="false" outlineLevel="0" collapsed="false">
      <c r="B287" s="25" t="n">
        <v>273</v>
      </c>
      <c r="M287" s="25" t="n">
        <v>273</v>
      </c>
    </row>
    <row r="288" customFormat="false" ht="15" hidden="true" customHeight="false" outlineLevel="0" collapsed="false">
      <c r="B288" s="25" t="n">
        <v>274</v>
      </c>
      <c r="M288" s="25" t="n">
        <v>274</v>
      </c>
    </row>
    <row r="289" customFormat="false" ht="15" hidden="true" customHeight="false" outlineLevel="0" collapsed="false">
      <c r="B289" s="25" t="n">
        <v>275</v>
      </c>
      <c r="M289" s="25" t="n">
        <v>275</v>
      </c>
    </row>
    <row r="290" customFormat="false" ht="15" hidden="true" customHeight="false" outlineLevel="0" collapsed="false">
      <c r="B290" s="25" t="n">
        <v>276</v>
      </c>
      <c r="M290" s="25" t="n">
        <v>276</v>
      </c>
    </row>
    <row r="291" customFormat="false" ht="15" hidden="true" customHeight="false" outlineLevel="0" collapsed="false">
      <c r="B291" s="25" t="n">
        <v>277</v>
      </c>
      <c r="M291" s="25" t="n">
        <v>277</v>
      </c>
    </row>
    <row r="292" customFormat="false" ht="15" hidden="true" customHeight="false" outlineLevel="0" collapsed="false">
      <c r="B292" s="25" t="n">
        <v>278</v>
      </c>
      <c r="M292" s="25" t="n">
        <v>278</v>
      </c>
    </row>
    <row r="293" customFormat="false" ht="15" hidden="true" customHeight="false" outlineLevel="0" collapsed="false">
      <c r="B293" s="25" t="n">
        <v>279</v>
      </c>
      <c r="M293" s="25" t="n">
        <v>279</v>
      </c>
    </row>
    <row r="294" customFormat="false" ht="15" hidden="true" customHeight="false" outlineLevel="0" collapsed="false">
      <c r="B294" s="25" t="n">
        <v>280</v>
      </c>
      <c r="M294" s="25" t="n">
        <v>280</v>
      </c>
    </row>
    <row r="295" customFormat="false" ht="15" hidden="true" customHeight="false" outlineLevel="0" collapsed="false">
      <c r="B295" s="25" t="n">
        <v>281</v>
      </c>
      <c r="M295" s="25" t="n">
        <v>281</v>
      </c>
    </row>
    <row r="296" customFormat="false" ht="15" hidden="true" customHeight="false" outlineLevel="0" collapsed="false">
      <c r="B296" s="25" t="n">
        <v>282</v>
      </c>
      <c r="M296" s="25" t="n">
        <v>282</v>
      </c>
    </row>
    <row r="297" customFormat="false" ht="15" hidden="true" customHeight="false" outlineLevel="0" collapsed="false">
      <c r="B297" s="25" t="n">
        <v>283</v>
      </c>
      <c r="M297" s="25" t="n">
        <v>283</v>
      </c>
    </row>
    <row r="298" customFormat="false" ht="15" hidden="true" customHeight="false" outlineLevel="0" collapsed="false">
      <c r="B298" s="25" t="n">
        <v>284</v>
      </c>
      <c r="M298" s="25" t="n">
        <v>284</v>
      </c>
    </row>
    <row r="299" customFormat="false" ht="15" hidden="true" customHeight="false" outlineLevel="0" collapsed="false">
      <c r="B299" s="25" t="n">
        <v>285</v>
      </c>
      <c r="M299" s="25" t="n">
        <v>285</v>
      </c>
    </row>
    <row r="300" customFormat="false" ht="15" hidden="true" customHeight="false" outlineLevel="0" collapsed="false">
      <c r="B300" s="25" t="n">
        <v>286</v>
      </c>
      <c r="M300" s="25" t="n">
        <v>286</v>
      </c>
    </row>
    <row r="301" customFormat="false" ht="15" hidden="true" customHeight="false" outlineLevel="0" collapsed="false">
      <c r="B301" s="25" t="n">
        <v>287</v>
      </c>
      <c r="M301" s="25" t="n">
        <v>287</v>
      </c>
    </row>
    <row r="302" customFormat="false" ht="15" hidden="true" customHeight="false" outlineLevel="0" collapsed="false">
      <c r="B302" s="25" t="n">
        <v>288</v>
      </c>
      <c r="M302" s="25" t="n">
        <v>288</v>
      </c>
    </row>
    <row r="303" customFormat="false" ht="15" hidden="true" customHeight="false" outlineLevel="0" collapsed="false">
      <c r="B303" s="25" t="n">
        <v>289</v>
      </c>
      <c r="M303" s="25" t="n">
        <v>289</v>
      </c>
    </row>
    <row r="304" customFormat="false" ht="15" hidden="true" customHeight="false" outlineLevel="0" collapsed="false">
      <c r="B304" s="25" t="n">
        <v>290</v>
      </c>
      <c r="M304" s="25" t="n">
        <v>290</v>
      </c>
    </row>
    <row r="305" customFormat="false" ht="15" hidden="true" customHeight="false" outlineLevel="0" collapsed="false">
      <c r="B305" s="25" t="n">
        <v>291</v>
      </c>
      <c r="M305" s="25" t="n">
        <v>291</v>
      </c>
    </row>
    <row r="306" customFormat="false" ht="15" hidden="true" customHeight="false" outlineLevel="0" collapsed="false">
      <c r="B306" s="25" t="n">
        <v>292</v>
      </c>
      <c r="M306" s="25" t="n">
        <v>292</v>
      </c>
    </row>
    <row r="307" customFormat="false" ht="15" hidden="true" customHeight="false" outlineLevel="0" collapsed="false">
      <c r="B307" s="25" t="n">
        <v>293</v>
      </c>
      <c r="M307" s="25" t="n">
        <v>293</v>
      </c>
    </row>
    <row r="308" customFormat="false" ht="15" hidden="true" customHeight="false" outlineLevel="0" collapsed="false">
      <c r="B308" s="25" t="n">
        <v>294</v>
      </c>
      <c r="M308" s="25" t="n">
        <v>294</v>
      </c>
    </row>
    <row r="309" customFormat="false" ht="15" hidden="true" customHeight="false" outlineLevel="0" collapsed="false">
      <c r="B309" s="25" t="n">
        <v>295</v>
      </c>
      <c r="M309" s="25" t="n">
        <v>295</v>
      </c>
    </row>
    <row r="310" customFormat="false" ht="15" hidden="true" customHeight="false" outlineLevel="0" collapsed="false">
      <c r="B310" s="25" t="n">
        <v>296</v>
      </c>
      <c r="M310" s="25" t="n">
        <v>296</v>
      </c>
    </row>
    <row r="311" customFormat="false" ht="15" hidden="true" customHeight="false" outlineLevel="0" collapsed="false">
      <c r="B311" s="25" t="n">
        <v>297</v>
      </c>
      <c r="M311" s="25" t="n">
        <v>297</v>
      </c>
    </row>
    <row r="312" customFormat="false" ht="15" hidden="true" customHeight="false" outlineLevel="0" collapsed="false">
      <c r="B312" s="25" t="n">
        <v>298</v>
      </c>
      <c r="M312" s="25" t="n">
        <v>298</v>
      </c>
    </row>
    <row r="313" customFormat="false" ht="15" hidden="true" customHeight="false" outlineLevel="0" collapsed="false">
      <c r="B313" s="25" t="n">
        <v>299</v>
      </c>
      <c r="M313" s="25" t="n">
        <v>299</v>
      </c>
    </row>
    <row r="314" customFormat="false" ht="15" hidden="true" customHeight="false" outlineLevel="0" collapsed="false">
      <c r="B314" s="25" t="n">
        <v>300</v>
      </c>
      <c r="M314" s="25" t="n">
        <v>300</v>
      </c>
    </row>
    <row r="315" customFormat="false" ht="15" hidden="true" customHeight="false" outlineLevel="0" collapsed="false">
      <c r="B315" s="25" t="n">
        <v>301</v>
      </c>
      <c r="M315" s="25" t="n">
        <v>301</v>
      </c>
    </row>
    <row r="316" customFormat="false" ht="15" hidden="true" customHeight="false" outlineLevel="0" collapsed="false">
      <c r="B316" s="25" t="n">
        <v>302</v>
      </c>
      <c r="M316" s="25" t="n">
        <v>302</v>
      </c>
    </row>
    <row r="317" customFormat="false" ht="15" hidden="true" customHeight="false" outlineLevel="0" collapsed="false">
      <c r="B317" s="25" t="n">
        <v>303</v>
      </c>
      <c r="M317" s="25" t="n">
        <v>303</v>
      </c>
    </row>
    <row r="318" customFormat="false" ht="15" hidden="true" customHeight="false" outlineLevel="0" collapsed="false">
      <c r="B318" s="25" t="n">
        <v>304</v>
      </c>
      <c r="M318" s="25" t="n">
        <v>304</v>
      </c>
    </row>
    <row r="319" customFormat="false" ht="15" hidden="true" customHeight="false" outlineLevel="0" collapsed="false">
      <c r="B319" s="25" t="n">
        <v>305</v>
      </c>
      <c r="M319" s="25" t="n">
        <v>305</v>
      </c>
    </row>
    <row r="320" customFormat="false" ht="15" hidden="true" customHeight="false" outlineLevel="0" collapsed="false">
      <c r="B320" s="25" t="n">
        <v>306</v>
      </c>
      <c r="M320" s="25" t="n">
        <v>306</v>
      </c>
    </row>
    <row r="321" customFormat="false" ht="15" hidden="true" customHeight="false" outlineLevel="0" collapsed="false">
      <c r="B321" s="25" t="n">
        <v>307</v>
      </c>
      <c r="M321" s="25" t="n">
        <v>307</v>
      </c>
    </row>
    <row r="322" customFormat="false" ht="15" hidden="true" customHeight="false" outlineLevel="0" collapsed="false">
      <c r="B322" s="25" t="n">
        <v>308</v>
      </c>
      <c r="M322" s="25" t="n">
        <v>308</v>
      </c>
    </row>
    <row r="323" customFormat="false" ht="15" hidden="true" customHeight="false" outlineLevel="0" collapsed="false">
      <c r="B323" s="25" t="n">
        <v>309</v>
      </c>
      <c r="M323" s="25" t="n">
        <v>309</v>
      </c>
    </row>
    <row r="324" customFormat="false" ht="15" hidden="true" customHeight="false" outlineLevel="0" collapsed="false">
      <c r="B324" s="25" t="n">
        <v>310</v>
      </c>
      <c r="M324" s="25" t="n">
        <v>310</v>
      </c>
    </row>
    <row r="325" customFormat="false" ht="15" hidden="true" customHeight="false" outlineLevel="0" collapsed="false">
      <c r="B325" s="25" t="n">
        <v>311</v>
      </c>
      <c r="M325" s="25" t="n">
        <v>311</v>
      </c>
    </row>
    <row r="326" customFormat="false" ht="15" hidden="true" customHeight="false" outlineLevel="0" collapsed="false">
      <c r="B326" s="25" t="n">
        <v>312</v>
      </c>
      <c r="M326" s="25" t="n">
        <v>312</v>
      </c>
    </row>
    <row r="327" customFormat="false" ht="15" hidden="true" customHeight="false" outlineLevel="0" collapsed="false">
      <c r="B327" s="25" t="n">
        <v>313</v>
      </c>
      <c r="M327" s="25" t="n">
        <v>313</v>
      </c>
    </row>
    <row r="328" customFormat="false" ht="15" hidden="true" customHeight="false" outlineLevel="0" collapsed="false">
      <c r="B328" s="25" t="n">
        <v>314</v>
      </c>
      <c r="M328" s="25" t="n">
        <v>314</v>
      </c>
    </row>
    <row r="329" customFormat="false" ht="15" hidden="true" customHeight="false" outlineLevel="0" collapsed="false">
      <c r="B329" s="25" t="n">
        <v>315</v>
      </c>
      <c r="M329" s="25" t="n">
        <v>315</v>
      </c>
    </row>
    <row r="330" customFormat="false" ht="15" hidden="true" customHeight="false" outlineLevel="0" collapsed="false">
      <c r="B330" s="25" t="n">
        <v>316</v>
      </c>
      <c r="M330" s="25" t="n">
        <v>316</v>
      </c>
    </row>
    <row r="331" customFormat="false" ht="15" hidden="true" customHeight="false" outlineLevel="0" collapsed="false">
      <c r="B331" s="25" t="n">
        <v>317</v>
      </c>
      <c r="M331" s="25" t="n">
        <v>317</v>
      </c>
    </row>
    <row r="332" customFormat="false" ht="15" hidden="true" customHeight="false" outlineLevel="0" collapsed="false">
      <c r="B332" s="25" t="n">
        <v>318</v>
      </c>
      <c r="M332" s="25" t="n">
        <v>318</v>
      </c>
    </row>
    <row r="333" customFormat="false" ht="15" hidden="true" customHeight="false" outlineLevel="0" collapsed="false">
      <c r="B333" s="25" t="n">
        <v>319</v>
      </c>
      <c r="M333" s="25" t="n">
        <v>319</v>
      </c>
    </row>
    <row r="334" customFormat="false" ht="15" hidden="true" customHeight="false" outlineLevel="0" collapsed="false">
      <c r="B334" s="25" t="n">
        <v>320</v>
      </c>
      <c r="M334" s="25" t="n">
        <v>320</v>
      </c>
    </row>
    <row r="335" customFormat="false" ht="15" hidden="true" customHeight="false" outlineLevel="0" collapsed="false">
      <c r="B335" s="25" t="n">
        <v>321</v>
      </c>
      <c r="M335" s="25" t="n">
        <v>321</v>
      </c>
    </row>
    <row r="336" customFormat="false" ht="15" hidden="true" customHeight="false" outlineLevel="0" collapsed="false">
      <c r="B336" s="25" t="n">
        <v>322</v>
      </c>
      <c r="M336" s="25" t="n">
        <v>322</v>
      </c>
    </row>
    <row r="337" customFormat="false" ht="15" hidden="true" customHeight="false" outlineLevel="0" collapsed="false">
      <c r="B337" s="25" t="n">
        <v>323</v>
      </c>
      <c r="M337" s="25" t="n">
        <v>323</v>
      </c>
    </row>
    <row r="338" customFormat="false" ht="15" hidden="true" customHeight="false" outlineLevel="0" collapsed="false">
      <c r="B338" s="25" t="n">
        <v>324</v>
      </c>
      <c r="M338" s="25" t="n">
        <v>324</v>
      </c>
    </row>
    <row r="339" customFormat="false" ht="15" hidden="true" customHeight="false" outlineLevel="0" collapsed="false">
      <c r="B339" s="25" t="n">
        <v>325</v>
      </c>
      <c r="M339" s="25" t="n">
        <v>325</v>
      </c>
    </row>
    <row r="340" customFormat="false" ht="15" hidden="true" customHeight="false" outlineLevel="0" collapsed="false">
      <c r="B340" s="25" t="n">
        <v>326</v>
      </c>
      <c r="M340" s="25" t="n">
        <v>326</v>
      </c>
    </row>
    <row r="341" customFormat="false" ht="15" hidden="true" customHeight="false" outlineLevel="0" collapsed="false">
      <c r="B341" s="25" t="n">
        <v>327</v>
      </c>
      <c r="M341" s="25" t="n">
        <v>327</v>
      </c>
    </row>
    <row r="342" customFormat="false" ht="15" hidden="true" customHeight="false" outlineLevel="0" collapsed="false">
      <c r="B342" s="25" t="n">
        <v>328</v>
      </c>
      <c r="M342" s="25" t="n">
        <v>328</v>
      </c>
    </row>
    <row r="343" customFormat="false" ht="15" hidden="true" customHeight="false" outlineLevel="0" collapsed="false">
      <c r="B343" s="25" t="n">
        <v>329</v>
      </c>
      <c r="M343" s="25" t="n">
        <v>329</v>
      </c>
    </row>
    <row r="344" customFormat="false" ht="15" hidden="true" customHeight="false" outlineLevel="0" collapsed="false">
      <c r="B344" s="25" t="n">
        <v>330</v>
      </c>
      <c r="M344" s="25" t="n">
        <v>330</v>
      </c>
    </row>
    <row r="345" customFormat="false" ht="15" hidden="true" customHeight="false" outlineLevel="0" collapsed="false">
      <c r="B345" s="25" t="n">
        <v>331</v>
      </c>
      <c r="M345" s="25" t="n">
        <v>331</v>
      </c>
    </row>
    <row r="346" customFormat="false" ht="15" hidden="true" customHeight="false" outlineLevel="0" collapsed="false">
      <c r="B346" s="25" t="n">
        <v>332</v>
      </c>
      <c r="M346" s="25" t="n">
        <v>332</v>
      </c>
    </row>
    <row r="347" customFormat="false" ht="15" hidden="true" customHeight="false" outlineLevel="0" collapsed="false">
      <c r="B347" s="25" t="n">
        <v>333</v>
      </c>
      <c r="M347" s="25" t="n">
        <v>333</v>
      </c>
    </row>
    <row r="348" customFormat="false" ht="15" hidden="true" customHeight="false" outlineLevel="0" collapsed="false">
      <c r="B348" s="25" t="n">
        <v>334</v>
      </c>
      <c r="M348" s="25" t="n">
        <v>334</v>
      </c>
    </row>
    <row r="349" customFormat="false" ht="15" hidden="true" customHeight="false" outlineLevel="0" collapsed="false">
      <c r="B349" s="25" t="n">
        <v>335</v>
      </c>
      <c r="M349" s="25" t="n">
        <v>335</v>
      </c>
    </row>
    <row r="350" customFormat="false" ht="15" hidden="true" customHeight="false" outlineLevel="0" collapsed="false">
      <c r="B350" s="25" t="n">
        <v>336</v>
      </c>
      <c r="M350" s="25" t="n">
        <v>336</v>
      </c>
    </row>
    <row r="351" customFormat="false" ht="15" hidden="true" customHeight="false" outlineLevel="0" collapsed="false">
      <c r="B351" s="25" t="n">
        <v>337</v>
      </c>
      <c r="M351" s="25" t="n">
        <v>337</v>
      </c>
    </row>
    <row r="352" customFormat="false" ht="15" hidden="true" customHeight="false" outlineLevel="0" collapsed="false">
      <c r="B352" s="25" t="n">
        <v>338</v>
      </c>
      <c r="M352" s="25" t="n">
        <v>338</v>
      </c>
    </row>
    <row r="353" customFormat="false" ht="15" hidden="true" customHeight="false" outlineLevel="0" collapsed="false">
      <c r="B353" s="25" t="n">
        <v>339</v>
      </c>
      <c r="M353" s="25" t="n">
        <v>339</v>
      </c>
    </row>
    <row r="354" customFormat="false" ht="15" hidden="true" customHeight="false" outlineLevel="0" collapsed="false">
      <c r="B354" s="25" t="n">
        <v>340</v>
      </c>
      <c r="M354" s="25" t="n">
        <v>340</v>
      </c>
    </row>
    <row r="355" customFormat="false" ht="15" hidden="true" customHeight="false" outlineLevel="0" collapsed="false">
      <c r="B355" s="25" t="n">
        <v>341</v>
      </c>
      <c r="M355" s="25" t="n">
        <v>341</v>
      </c>
    </row>
    <row r="356" customFormat="false" ht="15" hidden="true" customHeight="false" outlineLevel="0" collapsed="false">
      <c r="B356" s="25" t="n">
        <v>342</v>
      </c>
      <c r="M356" s="25" t="n">
        <v>342</v>
      </c>
    </row>
    <row r="357" customFormat="false" ht="15" hidden="true" customHeight="false" outlineLevel="0" collapsed="false">
      <c r="B357" s="25" t="n">
        <v>343</v>
      </c>
      <c r="M357" s="25" t="n">
        <v>343</v>
      </c>
    </row>
    <row r="358" customFormat="false" ht="15" hidden="true" customHeight="false" outlineLevel="0" collapsed="false">
      <c r="B358" s="25" t="n">
        <v>344</v>
      </c>
      <c r="M358" s="25" t="n">
        <v>344</v>
      </c>
    </row>
    <row r="359" customFormat="false" ht="15" hidden="true" customHeight="false" outlineLevel="0" collapsed="false">
      <c r="B359" s="25" t="n">
        <v>345</v>
      </c>
      <c r="M359" s="25" t="n">
        <v>345</v>
      </c>
    </row>
    <row r="360" customFormat="false" ht="15" hidden="true" customHeight="false" outlineLevel="0" collapsed="false">
      <c r="B360" s="25" t="n">
        <v>346</v>
      </c>
      <c r="M360" s="25" t="n">
        <v>346</v>
      </c>
    </row>
    <row r="361" customFormat="false" ht="15" hidden="true" customHeight="false" outlineLevel="0" collapsed="false">
      <c r="B361" s="25" t="n">
        <v>347</v>
      </c>
      <c r="M361" s="25" t="n">
        <v>347</v>
      </c>
    </row>
    <row r="362" customFormat="false" ht="15" hidden="true" customHeight="false" outlineLevel="0" collapsed="false">
      <c r="B362" s="25" t="n">
        <v>348</v>
      </c>
      <c r="M362" s="25" t="n">
        <v>348</v>
      </c>
    </row>
    <row r="363" customFormat="false" ht="15" hidden="true" customHeight="false" outlineLevel="0" collapsed="false">
      <c r="B363" s="25" t="n">
        <v>349</v>
      </c>
      <c r="M363" s="25" t="n">
        <v>349</v>
      </c>
    </row>
    <row r="364" customFormat="false" ht="15" hidden="true" customHeight="false" outlineLevel="0" collapsed="false">
      <c r="B364" s="25" t="n">
        <v>350</v>
      </c>
      <c r="M364" s="25" t="n">
        <v>350</v>
      </c>
    </row>
    <row r="365" customFormat="false" ht="15" hidden="true" customHeight="false" outlineLevel="0" collapsed="false">
      <c r="B365" s="25" t="n">
        <v>351</v>
      </c>
      <c r="M365" s="25" t="n">
        <v>351</v>
      </c>
    </row>
    <row r="366" customFormat="false" ht="15" hidden="true" customHeight="false" outlineLevel="0" collapsed="false">
      <c r="B366" s="25" t="n">
        <v>352</v>
      </c>
      <c r="M366" s="25" t="n">
        <v>352</v>
      </c>
    </row>
    <row r="367" customFormat="false" ht="15" hidden="true" customHeight="false" outlineLevel="0" collapsed="false">
      <c r="B367" s="25" t="n">
        <v>353</v>
      </c>
      <c r="M367" s="25" t="n">
        <v>353</v>
      </c>
    </row>
    <row r="368" customFormat="false" ht="15" hidden="true" customHeight="false" outlineLevel="0" collapsed="false">
      <c r="B368" s="25" t="n">
        <v>354</v>
      </c>
      <c r="M368" s="25" t="n">
        <v>354</v>
      </c>
      <c r="N368" s="27" t="n">
        <f aca="false">C368</f>
        <v>0</v>
      </c>
    </row>
    <row r="369" customFormat="false" ht="15" hidden="true" customHeight="false" outlineLevel="0" collapsed="false">
      <c r="B369" s="25" t="n">
        <v>355</v>
      </c>
      <c r="M369" s="25" t="n">
        <v>355</v>
      </c>
      <c r="N369" s="27" t="n">
        <f aca="false">C369</f>
        <v>0</v>
      </c>
    </row>
    <row r="370" customFormat="false" ht="15" hidden="true" customHeight="false" outlineLevel="0" collapsed="false">
      <c r="B370" s="25" t="n">
        <v>356</v>
      </c>
      <c r="M370" s="25" t="n">
        <v>356</v>
      </c>
      <c r="N370" s="27" t="n">
        <f aca="false">C370</f>
        <v>0</v>
      </c>
    </row>
    <row r="371" customFormat="false" ht="15" hidden="true" customHeight="false" outlineLevel="0" collapsed="false">
      <c r="B371" s="25" t="n">
        <v>357</v>
      </c>
      <c r="M371" s="25" t="n">
        <v>357</v>
      </c>
      <c r="N371" s="27" t="n">
        <f aca="false">C371</f>
        <v>0</v>
      </c>
    </row>
    <row r="372" customFormat="false" ht="15" hidden="true" customHeight="false" outlineLevel="0" collapsed="false">
      <c r="B372" s="25" t="n">
        <v>358</v>
      </c>
      <c r="M372" s="25" t="n">
        <v>358</v>
      </c>
      <c r="N372" s="27" t="n">
        <f aca="false">C372</f>
        <v>0</v>
      </c>
    </row>
    <row r="373" customFormat="false" ht="15" hidden="true" customHeight="false" outlineLevel="0" collapsed="false">
      <c r="B373" s="25" t="n">
        <v>359</v>
      </c>
      <c r="M373" s="25" t="n">
        <v>359</v>
      </c>
      <c r="N373" s="27" t="n">
        <f aca="false">C373</f>
        <v>0</v>
      </c>
    </row>
    <row r="374" customFormat="false" ht="15" hidden="true" customHeight="false" outlineLevel="0" collapsed="false">
      <c r="B374" s="25" t="n">
        <v>360</v>
      </c>
      <c r="M374" s="25" t="n">
        <v>360</v>
      </c>
      <c r="N374" s="27" t="n">
        <f aca="false">C374</f>
        <v>0</v>
      </c>
    </row>
    <row r="375" customFormat="false" ht="15" hidden="true" customHeight="false" outlineLevel="0" collapsed="false">
      <c r="B375" s="25" t="n">
        <v>361</v>
      </c>
      <c r="M375" s="25" t="n">
        <v>361</v>
      </c>
      <c r="N375" s="27" t="n">
        <f aca="false">C375</f>
        <v>0</v>
      </c>
    </row>
    <row r="376" customFormat="false" ht="15" hidden="true" customHeight="false" outlineLevel="0" collapsed="false">
      <c r="B376" s="25" t="n">
        <v>362</v>
      </c>
      <c r="M376" s="25" t="n">
        <v>362</v>
      </c>
      <c r="N376" s="27" t="n">
        <f aca="false">C376</f>
        <v>0</v>
      </c>
    </row>
    <row r="377" customFormat="false" ht="15" hidden="true" customHeight="false" outlineLevel="0" collapsed="false">
      <c r="B377" s="25" t="n">
        <v>363</v>
      </c>
      <c r="M377" s="25" t="n">
        <v>363</v>
      </c>
      <c r="N377" s="27" t="n">
        <f aca="false">C377</f>
        <v>0</v>
      </c>
    </row>
    <row r="378" customFormat="false" ht="15" hidden="true" customHeight="false" outlineLevel="0" collapsed="false">
      <c r="B378" s="25" t="n">
        <v>364</v>
      </c>
      <c r="M378" s="25" t="n">
        <v>364</v>
      </c>
      <c r="N378" s="27" t="n">
        <f aca="false">C378</f>
        <v>0</v>
      </c>
    </row>
    <row r="379" customFormat="false" ht="15" hidden="true" customHeight="false" outlineLevel="0" collapsed="false">
      <c r="B379" s="25" t="n">
        <v>365</v>
      </c>
      <c r="M379" s="25" t="n">
        <v>365</v>
      </c>
      <c r="N379" s="27" t="n">
        <f aca="false">C379</f>
        <v>0</v>
      </c>
    </row>
    <row r="380" customFormat="false" ht="15" hidden="true" customHeight="false" outlineLevel="0" collapsed="false">
      <c r="B380" s="25" t="n">
        <v>366</v>
      </c>
      <c r="M380" s="25" t="n">
        <v>366</v>
      </c>
      <c r="N380" s="27" t="n">
        <f aca="false">C380</f>
        <v>0</v>
      </c>
    </row>
    <row r="381" customFormat="false" ht="15" hidden="true" customHeight="false" outlineLevel="0" collapsed="false">
      <c r="B381" s="25" t="n">
        <v>367</v>
      </c>
      <c r="M381" s="25" t="n">
        <v>367</v>
      </c>
      <c r="N381" s="27" t="n">
        <f aca="false">C381</f>
        <v>0</v>
      </c>
    </row>
    <row r="382" customFormat="false" ht="15" hidden="true" customHeight="false" outlineLevel="0" collapsed="false">
      <c r="B382" s="25" t="n">
        <v>368</v>
      </c>
      <c r="M382" s="25" t="n">
        <v>368</v>
      </c>
      <c r="N382" s="27" t="n">
        <f aca="false">C382</f>
        <v>0</v>
      </c>
    </row>
    <row r="383" customFormat="false" ht="15" hidden="true" customHeight="false" outlineLevel="0" collapsed="false">
      <c r="B383" s="25" t="n">
        <v>369</v>
      </c>
      <c r="M383" s="25" t="n">
        <v>369</v>
      </c>
      <c r="N383" s="27" t="n">
        <f aca="false">C383</f>
        <v>0</v>
      </c>
    </row>
    <row r="384" customFormat="false" ht="15" hidden="true" customHeight="false" outlineLevel="0" collapsed="false">
      <c r="B384" s="25" t="n">
        <v>370</v>
      </c>
      <c r="M384" s="25" t="n">
        <v>370</v>
      </c>
      <c r="N384" s="27" t="n">
        <f aca="false">C384</f>
        <v>0</v>
      </c>
    </row>
    <row r="385" customFormat="false" ht="15" hidden="true" customHeight="false" outlineLevel="0" collapsed="false">
      <c r="B385" s="25" t="n">
        <v>371</v>
      </c>
      <c r="M385" s="25" t="n">
        <v>371</v>
      </c>
      <c r="N385" s="27" t="n">
        <f aca="false">C385</f>
        <v>0</v>
      </c>
    </row>
    <row r="386" customFormat="false" ht="15" hidden="true" customHeight="false" outlineLevel="0" collapsed="false">
      <c r="B386" s="25" t="n">
        <v>372</v>
      </c>
      <c r="M386" s="25" t="n">
        <v>372</v>
      </c>
      <c r="N386" s="27" t="n">
        <f aca="false">C386</f>
        <v>0</v>
      </c>
    </row>
    <row r="387" customFormat="false" ht="15" hidden="true" customHeight="false" outlineLevel="0" collapsed="false">
      <c r="B387" s="25" t="n">
        <v>373</v>
      </c>
      <c r="M387" s="25" t="n">
        <v>373</v>
      </c>
      <c r="N387" s="27" t="n">
        <f aca="false">C387</f>
        <v>0</v>
      </c>
    </row>
    <row r="388" customFormat="false" ht="15" hidden="true" customHeight="false" outlineLevel="0" collapsed="false">
      <c r="B388" s="25" t="n">
        <v>374</v>
      </c>
      <c r="M388" s="25" t="n">
        <v>374</v>
      </c>
      <c r="N388" s="27" t="n">
        <f aca="false">C388</f>
        <v>0</v>
      </c>
    </row>
    <row r="389" customFormat="false" ht="15" hidden="true" customHeight="false" outlineLevel="0" collapsed="false">
      <c r="B389" s="25" t="n">
        <v>375</v>
      </c>
      <c r="M389" s="25" t="n">
        <v>375</v>
      </c>
      <c r="N389" s="27" t="n">
        <f aca="false">C389</f>
        <v>0</v>
      </c>
    </row>
    <row r="390" customFormat="false" ht="15" hidden="true" customHeight="false" outlineLevel="0" collapsed="false">
      <c r="B390" s="25" t="n">
        <v>376</v>
      </c>
      <c r="M390" s="25" t="n">
        <v>376</v>
      </c>
      <c r="N390" s="27" t="n">
        <f aca="false">C390</f>
        <v>0</v>
      </c>
    </row>
    <row r="391" customFormat="false" ht="15" hidden="true" customHeight="false" outlineLevel="0" collapsed="false">
      <c r="B391" s="25" t="n">
        <v>377</v>
      </c>
      <c r="M391" s="25" t="n">
        <v>377</v>
      </c>
      <c r="N391" s="27" t="n">
        <f aca="false">C391</f>
        <v>0</v>
      </c>
    </row>
    <row r="392" customFormat="false" ht="15" hidden="true" customHeight="false" outlineLevel="0" collapsed="false">
      <c r="B392" s="25" t="n">
        <v>378</v>
      </c>
      <c r="M392" s="25" t="n">
        <v>378</v>
      </c>
      <c r="N392" s="27" t="n">
        <f aca="false">C392</f>
        <v>0</v>
      </c>
    </row>
    <row r="393" customFormat="false" ht="15" hidden="true" customHeight="false" outlineLevel="0" collapsed="false">
      <c r="B393" s="25" t="n">
        <v>379</v>
      </c>
      <c r="M393" s="25" t="n">
        <v>379</v>
      </c>
      <c r="N393" s="27" t="n">
        <f aca="false">C393</f>
        <v>0</v>
      </c>
    </row>
    <row r="394" customFormat="false" ht="15" hidden="true" customHeight="false" outlineLevel="0" collapsed="false">
      <c r="B394" s="25" t="n">
        <v>380</v>
      </c>
      <c r="M394" s="25" t="n">
        <v>380</v>
      </c>
      <c r="N394" s="27" t="n">
        <f aca="false">C394</f>
        <v>0</v>
      </c>
    </row>
    <row r="395" customFormat="false" ht="15" hidden="true" customHeight="false" outlineLevel="0" collapsed="false">
      <c r="B395" s="25" t="n">
        <v>381</v>
      </c>
      <c r="M395" s="25" t="n">
        <v>381</v>
      </c>
      <c r="N395" s="27" t="n">
        <f aca="false">C395</f>
        <v>0</v>
      </c>
    </row>
    <row r="396" customFormat="false" ht="15" hidden="true" customHeight="false" outlineLevel="0" collapsed="false">
      <c r="B396" s="25" t="n">
        <v>382</v>
      </c>
      <c r="M396" s="25" t="n">
        <v>382</v>
      </c>
      <c r="N396" s="27" t="n">
        <f aca="false">C396</f>
        <v>0</v>
      </c>
    </row>
    <row r="397" customFormat="false" ht="15" hidden="true" customHeight="false" outlineLevel="0" collapsed="false">
      <c r="B397" s="25" t="n">
        <v>383</v>
      </c>
      <c r="M397" s="25" t="n">
        <v>383</v>
      </c>
      <c r="N397" s="27" t="n">
        <f aca="false">C397</f>
        <v>0</v>
      </c>
    </row>
    <row r="398" customFormat="false" ht="15" hidden="true" customHeight="false" outlineLevel="0" collapsed="false">
      <c r="B398" s="25" t="n">
        <v>384</v>
      </c>
      <c r="M398" s="25" t="n">
        <v>384</v>
      </c>
      <c r="N398" s="27" t="n">
        <f aca="false">C398</f>
        <v>0</v>
      </c>
    </row>
    <row r="399" customFormat="false" ht="15" hidden="true" customHeight="false" outlineLevel="0" collapsed="false">
      <c r="B399" s="25" t="n">
        <v>385</v>
      </c>
      <c r="M399" s="25" t="n">
        <v>385</v>
      </c>
      <c r="N399" s="27" t="n">
        <f aca="false">C399</f>
        <v>0</v>
      </c>
    </row>
    <row r="400" customFormat="false" ht="15" hidden="true" customHeight="false" outlineLevel="0" collapsed="false">
      <c r="B400" s="25" t="n">
        <v>386</v>
      </c>
      <c r="D400" s="1"/>
      <c r="E400" s="1"/>
      <c r="F400" s="1"/>
      <c r="G400" s="1"/>
      <c r="M400" s="25" t="n">
        <v>386</v>
      </c>
      <c r="N400" s="27" t="n">
        <f aca="false">C400</f>
        <v>0</v>
      </c>
    </row>
    <row r="401" customFormat="false" ht="15" hidden="true" customHeight="false" outlineLevel="0" collapsed="false">
      <c r="B401" s="25" t="n">
        <v>387</v>
      </c>
      <c r="D401" s="1"/>
      <c r="E401" s="1"/>
      <c r="F401" s="1"/>
      <c r="G401" s="1"/>
      <c r="M401" s="25" t="n">
        <v>387</v>
      </c>
      <c r="N401" s="27" t="n">
        <f aca="false">C401</f>
        <v>0</v>
      </c>
    </row>
    <row r="402" customFormat="false" ht="15" hidden="true" customHeight="false" outlineLevel="0" collapsed="false">
      <c r="B402" s="25" t="n">
        <v>388</v>
      </c>
      <c r="D402" s="1"/>
      <c r="E402" s="1"/>
      <c r="F402" s="1"/>
      <c r="G402" s="1"/>
      <c r="M402" s="25" t="n">
        <v>388</v>
      </c>
      <c r="N402" s="27" t="n">
        <f aca="false">C402</f>
        <v>0</v>
      </c>
    </row>
    <row r="403" customFormat="false" ht="15" hidden="true" customHeight="false" outlineLevel="0" collapsed="false">
      <c r="B403" s="25" t="n">
        <v>389</v>
      </c>
      <c r="D403" s="1"/>
      <c r="E403" s="1"/>
      <c r="F403" s="1"/>
      <c r="G403" s="1"/>
      <c r="M403" s="25" t="n">
        <v>389</v>
      </c>
      <c r="N403" s="27" t="n">
        <f aca="false">C403</f>
        <v>0</v>
      </c>
    </row>
    <row r="404" customFormat="false" ht="15" hidden="true" customHeight="false" outlineLevel="0" collapsed="false">
      <c r="B404" s="25" t="n">
        <v>390</v>
      </c>
      <c r="D404" s="1"/>
      <c r="E404" s="1"/>
      <c r="F404" s="1"/>
      <c r="G404" s="1"/>
      <c r="M404" s="25" t="n">
        <v>390</v>
      </c>
      <c r="N404" s="27" t="n">
        <f aca="false">C404</f>
        <v>0</v>
      </c>
    </row>
    <row r="405" customFormat="false" ht="15" hidden="true" customHeight="false" outlineLevel="0" collapsed="false">
      <c r="B405" s="25" t="n">
        <v>391</v>
      </c>
      <c r="D405" s="1"/>
      <c r="E405" s="1"/>
      <c r="F405" s="1"/>
      <c r="G405" s="1"/>
      <c r="M405" s="25" t="n">
        <v>391</v>
      </c>
      <c r="N405" s="27" t="n">
        <f aca="false">C405</f>
        <v>0</v>
      </c>
    </row>
    <row r="406" customFormat="false" ht="15" hidden="true" customHeight="false" outlineLevel="0" collapsed="false">
      <c r="B406" s="25" t="n">
        <v>392</v>
      </c>
      <c r="G406" s="1"/>
      <c r="M406" s="25" t="n">
        <v>392</v>
      </c>
      <c r="N406" s="27" t="n">
        <f aca="false">C406</f>
        <v>0</v>
      </c>
    </row>
    <row r="407" customFormat="false" ht="15" hidden="true" customHeight="false" outlineLevel="0" collapsed="false">
      <c r="B407" s="25" t="n">
        <v>393</v>
      </c>
      <c r="G407" s="1"/>
      <c r="M407" s="25" t="n">
        <v>393</v>
      </c>
      <c r="N407" s="27" t="n">
        <f aca="false">C407</f>
        <v>0</v>
      </c>
    </row>
    <row r="408" customFormat="false" ht="15" hidden="true" customHeight="false" outlineLevel="0" collapsed="false">
      <c r="B408" s="25" t="n">
        <v>394</v>
      </c>
      <c r="G408" s="1"/>
      <c r="M408" s="25" t="n">
        <v>394</v>
      </c>
      <c r="N408" s="27" t="n">
        <f aca="false">C408</f>
        <v>0</v>
      </c>
    </row>
    <row r="409" customFormat="false" ht="15" hidden="true" customHeight="false" outlineLevel="0" collapsed="false">
      <c r="B409" s="25" t="n">
        <v>395</v>
      </c>
      <c r="G409" s="1"/>
      <c r="M409" s="25" t="n">
        <v>395</v>
      </c>
    </row>
    <row r="410" customFormat="false" ht="15" hidden="true" customHeight="false" outlineLevel="0" collapsed="false">
      <c r="B410" s="25" t="n">
        <v>396</v>
      </c>
      <c r="G410" s="1"/>
      <c r="M410" s="25" t="n">
        <v>396</v>
      </c>
    </row>
    <row r="411" customFormat="false" ht="15" hidden="true" customHeight="false" outlineLevel="0" collapsed="false">
      <c r="B411" s="25" t="n">
        <v>397</v>
      </c>
      <c r="G411" s="1"/>
      <c r="M411" s="25" t="n">
        <v>397</v>
      </c>
    </row>
    <row r="412" customFormat="false" ht="15" hidden="true" customHeight="false" outlineLevel="0" collapsed="false">
      <c r="B412" s="25" t="n">
        <v>398</v>
      </c>
      <c r="G412" s="1"/>
      <c r="M412" s="25" t="n">
        <v>398</v>
      </c>
      <c r="N412" s="27" t="n">
        <f aca="false">C412</f>
        <v>0</v>
      </c>
    </row>
    <row r="413" customFormat="false" ht="15" hidden="true" customHeight="false" outlineLevel="0" collapsed="false">
      <c r="B413" s="25" t="n">
        <v>399</v>
      </c>
      <c r="G413" s="1"/>
      <c r="M413" s="25" t="n">
        <v>399</v>
      </c>
      <c r="N413" s="27" t="n">
        <f aca="false">C413</f>
        <v>0</v>
      </c>
    </row>
    <row r="414" customFormat="false" ht="15" hidden="true" customHeight="false" outlineLevel="0" collapsed="false">
      <c r="B414" s="25" t="n">
        <v>400</v>
      </c>
      <c r="G414" s="1"/>
      <c r="M414" s="25" t="n">
        <v>400</v>
      </c>
      <c r="N414" s="27" t="n">
        <f aca="false">C414</f>
        <v>0</v>
      </c>
    </row>
    <row r="415" customFormat="false" ht="15" hidden="true" customHeight="false" outlineLevel="0" collapsed="false">
      <c r="B415" s="25" t="n">
        <v>401</v>
      </c>
      <c r="G415" s="1"/>
      <c r="M415" s="25" t="n">
        <v>401</v>
      </c>
      <c r="N415" s="27" t="n">
        <f aca="false">C415</f>
        <v>0</v>
      </c>
    </row>
    <row r="416" customFormat="false" ht="15" hidden="true" customHeight="false" outlineLevel="0" collapsed="false">
      <c r="B416" s="25" t="n">
        <v>402</v>
      </c>
      <c r="G416" s="1"/>
      <c r="M416" s="25" t="n">
        <v>402</v>
      </c>
      <c r="N416" s="27" t="n">
        <f aca="false">C416</f>
        <v>0</v>
      </c>
    </row>
    <row r="417" customFormat="false" ht="15" hidden="true" customHeight="false" outlineLevel="0" collapsed="false">
      <c r="B417" s="25" t="n">
        <v>403</v>
      </c>
      <c r="G417" s="1"/>
      <c r="M417" s="25" t="n">
        <v>403</v>
      </c>
      <c r="N417" s="27" t="n">
        <f aca="false">C417</f>
        <v>0</v>
      </c>
    </row>
    <row r="418" customFormat="false" ht="15" hidden="true" customHeight="false" outlineLevel="0" collapsed="false">
      <c r="B418" s="25" t="n">
        <v>404</v>
      </c>
      <c r="G418" s="1"/>
      <c r="M418" s="25" t="n">
        <v>404</v>
      </c>
      <c r="N418" s="27" t="n">
        <f aca="false">C418</f>
        <v>0</v>
      </c>
    </row>
    <row r="419" customFormat="false" ht="15" hidden="true" customHeight="false" outlineLevel="0" collapsed="false">
      <c r="B419" s="25" t="n">
        <v>405</v>
      </c>
      <c r="G419" s="1"/>
      <c r="M419" s="25" t="n">
        <v>405</v>
      </c>
      <c r="N419" s="27" t="n">
        <f aca="false">C419</f>
        <v>0</v>
      </c>
    </row>
    <row r="420" customFormat="false" ht="15" hidden="true" customHeight="false" outlineLevel="0" collapsed="false">
      <c r="B420" s="25" t="n">
        <v>406</v>
      </c>
      <c r="G420" s="1"/>
      <c r="M420" s="25" t="n">
        <v>406</v>
      </c>
      <c r="N420" s="27" t="n">
        <f aca="false">C420</f>
        <v>0</v>
      </c>
    </row>
    <row r="421" customFormat="false" ht="15" hidden="true" customHeight="false" outlineLevel="0" collapsed="false">
      <c r="B421" s="25" t="n">
        <v>407</v>
      </c>
      <c r="G421" s="1"/>
      <c r="M421" s="25" t="n">
        <v>407</v>
      </c>
      <c r="N421" s="27" t="n">
        <f aca="false">C421</f>
        <v>0</v>
      </c>
    </row>
    <row r="422" customFormat="false" ht="15" hidden="true" customHeight="false" outlineLevel="0" collapsed="false">
      <c r="B422" s="25" t="n">
        <v>408</v>
      </c>
      <c r="G422" s="1"/>
      <c r="M422" s="25" t="n">
        <v>408</v>
      </c>
      <c r="N422" s="27" t="n">
        <f aca="false">C422</f>
        <v>0</v>
      </c>
    </row>
    <row r="423" customFormat="false" ht="15" hidden="true" customHeight="false" outlineLevel="0" collapsed="false">
      <c r="B423" s="25" t="n">
        <v>409</v>
      </c>
      <c r="G423" s="1"/>
      <c r="M423" s="25" t="n">
        <v>409</v>
      </c>
      <c r="N423" s="27" t="n">
        <f aca="false">C423</f>
        <v>0</v>
      </c>
    </row>
    <row r="424" customFormat="false" ht="15" hidden="true" customHeight="false" outlineLevel="0" collapsed="false">
      <c r="B424" s="25" t="n">
        <v>410</v>
      </c>
      <c r="G424" s="1"/>
      <c r="M424" s="25" t="n">
        <v>410</v>
      </c>
      <c r="N424" s="27" t="n">
        <f aca="false">C424</f>
        <v>0</v>
      </c>
    </row>
    <row r="425" customFormat="false" ht="15" hidden="true" customHeight="false" outlineLevel="0" collapsed="false">
      <c r="B425" s="25" t="n">
        <v>411</v>
      </c>
      <c r="G425" s="1"/>
      <c r="M425" s="25" t="n">
        <v>411</v>
      </c>
      <c r="N425" s="27" t="n">
        <f aca="false">C425</f>
        <v>0</v>
      </c>
    </row>
    <row r="426" customFormat="false" ht="15" hidden="true" customHeight="false" outlineLevel="0" collapsed="false">
      <c r="B426" s="25" t="n">
        <v>412</v>
      </c>
      <c r="G426" s="1"/>
      <c r="M426" s="25" t="n">
        <v>412</v>
      </c>
      <c r="N426" s="27" t="n">
        <f aca="false">C426</f>
        <v>0</v>
      </c>
    </row>
    <row r="427" customFormat="false" ht="15" hidden="true" customHeight="false" outlineLevel="0" collapsed="false">
      <c r="B427" s="25" t="n">
        <v>413</v>
      </c>
      <c r="G427" s="1"/>
      <c r="M427" s="25" t="n">
        <v>413</v>
      </c>
      <c r="N427" s="27" t="n">
        <f aca="false">C427</f>
        <v>0</v>
      </c>
    </row>
    <row r="428" customFormat="false" ht="15" hidden="true" customHeight="false" outlineLevel="0" collapsed="false">
      <c r="B428" s="25" t="n">
        <v>414</v>
      </c>
      <c r="G428" s="1"/>
      <c r="M428" s="25" t="n">
        <v>414</v>
      </c>
      <c r="N428" s="27" t="n">
        <f aca="false">C428</f>
        <v>0</v>
      </c>
    </row>
    <row r="429" customFormat="false" ht="15" hidden="true" customHeight="false" outlineLevel="0" collapsed="false">
      <c r="B429" s="25" t="n">
        <v>415</v>
      </c>
      <c r="M429" s="25" t="n">
        <v>415</v>
      </c>
      <c r="N429" s="27" t="n">
        <f aca="false">C429</f>
        <v>0</v>
      </c>
    </row>
    <row r="430" customFormat="false" ht="15" hidden="true" customHeight="false" outlineLevel="0" collapsed="false">
      <c r="B430" s="25" t="n">
        <v>416</v>
      </c>
      <c r="M430" s="25" t="n">
        <v>416</v>
      </c>
      <c r="N430" s="27" t="n">
        <f aca="false">C430</f>
        <v>0</v>
      </c>
    </row>
    <row r="431" customFormat="false" ht="15" hidden="true" customHeight="false" outlineLevel="0" collapsed="false">
      <c r="B431" s="25" t="n">
        <v>417</v>
      </c>
      <c r="M431" s="25" t="n">
        <v>417</v>
      </c>
      <c r="N431" s="27" t="n">
        <f aca="false">C431</f>
        <v>0</v>
      </c>
    </row>
    <row r="432" customFormat="false" ht="15" hidden="true" customHeight="false" outlineLevel="0" collapsed="false">
      <c r="B432" s="25" t="n">
        <v>418</v>
      </c>
      <c r="M432" s="25" t="n">
        <v>418</v>
      </c>
      <c r="N432" s="27" t="n">
        <f aca="false">C432</f>
        <v>0</v>
      </c>
    </row>
    <row r="433" customFormat="false" ht="15" hidden="true" customHeight="false" outlineLevel="0" collapsed="false">
      <c r="B433" s="25" t="n">
        <v>419</v>
      </c>
      <c r="M433" s="25" t="n">
        <v>419</v>
      </c>
      <c r="N433" s="27" t="n">
        <f aca="false">C433</f>
        <v>0</v>
      </c>
    </row>
    <row r="434" customFormat="false" ht="15" hidden="true" customHeight="false" outlineLevel="0" collapsed="false">
      <c r="B434" s="25" t="n">
        <v>420</v>
      </c>
      <c r="M434" s="25" t="n">
        <v>420</v>
      </c>
      <c r="N434" s="27" t="n">
        <f aca="false">C434</f>
        <v>0</v>
      </c>
    </row>
    <row r="435" customFormat="false" ht="15" hidden="true" customHeight="false" outlineLevel="0" collapsed="false">
      <c r="B435" s="25" t="n">
        <v>421</v>
      </c>
      <c r="M435" s="25" t="n">
        <v>421</v>
      </c>
      <c r="N435" s="27" t="n">
        <f aca="false">C435</f>
        <v>0</v>
      </c>
    </row>
    <row r="436" customFormat="false" ht="15" hidden="true" customHeight="false" outlineLevel="0" collapsed="false">
      <c r="B436" s="25" t="n">
        <v>422</v>
      </c>
      <c r="M436" s="25" t="n">
        <v>422</v>
      </c>
      <c r="N436" s="27" t="n">
        <f aca="false">C436</f>
        <v>0</v>
      </c>
    </row>
    <row r="437" customFormat="false" ht="15" hidden="true" customHeight="false" outlineLevel="0" collapsed="false">
      <c r="B437" s="25" t="n">
        <v>423</v>
      </c>
      <c r="M437" s="25" t="n">
        <v>423</v>
      </c>
      <c r="N437" s="27" t="n">
        <f aca="false">C437</f>
        <v>0</v>
      </c>
    </row>
    <row r="438" customFormat="false" ht="15" hidden="true" customHeight="false" outlineLevel="0" collapsed="false">
      <c r="B438" s="25" t="n">
        <v>424</v>
      </c>
      <c r="M438" s="25" t="n">
        <v>424</v>
      </c>
      <c r="N438" s="27" t="n">
        <f aca="false">C438</f>
        <v>0</v>
      </c>
    </row>
    <row r="439" customFormat="false" ht="15" hidden="true" customHeight="false" outlineLevel="0" collapsed="false">
      <c r="B439" s="25" t="n">
        <v>425</v>
      </c>
      <c r="M439" s="25" t="n">
        <v>425</v>
      </c>
      <c r="N439" s="27" t="n">
        <f aca="false">C439</f>
        <v>0</v>
      </c>
    </row>
    <row r="440" customFormat="false" ht="15" hidden="true" customHeight="false" outlineLevel="0" collapsed="false">
      <c r="B440" s="25" t="n">
        <v>426</v>
      </c>
      <c r="M440" s="25" t="n">
        <v>426</v>
      </c>
      <c r="N440" s="27" t="n">
        <f aca="false">C440</f>
        <v>0</v>
      </c>
    </row>
    <row r="441" customFormat="false" ht="15" hidden="true" customHeight="false" outlineLevel="0" collapsed="false">
      <c r="B441" s="25" t="n">
        <v>427</v>
      </c>
      <c r="M441" s="25" t="n">
        <v>427</v>
      </c>
      <c r="N441" s="27" t="n">
        <f aca="false">C441</f>
        <v>0</v>
      </c>
    </row>
    <row r="442" customFormat="false" ht="15" hidden="true" customHeight="false" outlineLevel="0" collapsed="false">
      <c r="B442" s="25" t="n">
        <v>428</v>
      </c>
      <c r="M442" s="25" t="n">
        <v>428</v>
      </c>
      <c r="N442" s="27" t="n">
        <f aca="false">C442</f>
        <v>0</v>
      </c>
    </row>
    <row r="443" customFormat="false" ht="15" hidden="true" customHeight="false" outlineLevel="0" collapsed="false">
      <c r="B443" s="25" t="n">
        <v>429</v>
      </c>
      <c r="M443" s="25" t="n">
        <v>429</v>
      </c>
      <c r="N443" s="27" t="n">
        <f aca="false">C443</f>
        <v>0</v>
      </c>
    </row>
    <row r="444" customFormat="false" ht="15" hidden="true" customHeight="false" outlineLevel="0" collapsed="false">
      <c r="B444" s="25" t="n">
        <v>430</v>
      </c>
      <c r="M444" s="25" t="n">
        <v>430</v>
      </c>
      <c r="N444" s="27" t="n">
        <f aca="false">C444</f>
        <v>0</v>
      </c>
    </row>
    <row r="445" customFormat="false" ht="15" hidden="true" customHeight="false" outlineLevel="0" collapsed="false">
      <c r="B445" s="25" t="n">
        <v>431</v>
      </c>
      <c r="M445" s="25" t="n">
        <v>431</v>
      </c>
      <c r="N445" s="27" t="n">
        <f aca="false">C445</f>
        <v>0</v>
      </c>
    </row>
    <row r="446" customFormat="false" ht="15" hidden="true" customHeight="false" outlineLevel="0" collapsed="false">
      <c r="B446" s="25" t="n">
        <v>432</v>
      </c>
      <c r="M446" s="25" t="n">
        <v>432</v>
      </c>
      <c r="N446" s="27" t="n">
        <f aca="false">C446</f>
        <v>0</v>
      </c>
    </row>
    <row r="447" customFormat="false" ht="15" hidden="true" customHeight="false" outlineLevel="0" collapsed="false">
      <c r="B447" s="25" t="n">
        <v>433</v>
      </c>
      <c r="M447" s="25" t="n">
        <v>433</v>
      </c>
      <c r="N447" s="27" t="n">
        <f aca="false">C447</f>
        <v>0</v>
      </c>
    </row>
    <row r="448" customFormat="false" ht="15" hidden="true" customHeight="false" outlineLevel="0" collapsed="false">
      <c r="B448" s="25" t="n">
        <v>434</v>
      </c>
      <c r="M448" s="25" t="n">
        <v>434</v>
      </c>
      <c r="N448" s="27" t="n">
        <f aca="false">C448</f>
        <v>0</v>
      </c>
    </row>
    <row r="449" customFormat="false" ht="15" hidden="true" customHeight="false" outlineLevel="0" collapsed="false">
      <c r="B449" s="25" t="n">
        <v>435</v>
      </c>
      <c r="M449" s="25" t="n">
        <v>435</v>
      </c>
      <c r="N449" s="27" t="n">
        <f aca="false">C449</f>
        <v>0</v>
      </c>
    </row>
    <row r="450" customFormat="false" ht="15" hidden="true" customHeight="false" outlineLevel="0" collapsed="false">
      <c r="B450" s="25" t="n">
        <v>436</v>
      </c>
      <c r="M450" s="25" t="n">
        <v>436</v>
      </c>
      <c r="N450" s="27" t="n">
        <f aca="false">C450</f>
        <v>0</v>
      </c>
    </row>
    <row r="451" customFormat="false" ht="15" hidden="true" customHeight="false" outlineLevel="0" collapsed="false">
      <c r="B451" s="25" t="n">
        <v>437</v>
      </c>
      <c r="M451" s="25" t="n">
        <v>437</v>
      </c>
      <c r="N451" s="27" t="n">
        <f aca="false">C451</f>
        <v>0</v>
      </c>
    </row>
    <row r="452" customFormat="false" ht="15" hidden="true" customHeight="false" outlineLevel="0" collapsed="false">
      <c r="B452" s="25" t="n">
        <v>438</v>
      </c>
      <c r="M452" s="25" t="n">
        <v>438</v>
      </c>
      <c r="N452" s="27" t="n">
        <f aca="false">C452</f>
        <v>0</v>
      </c>
    </row>
    <row r="453" customFormat="false" ht="15" hidden="true" customHeight="false" outlineLevel="0" collapsed="false">
      <c r="B453" s="25" t="n">
        <v>439</v>
      </c>
      <c r="M453" s="25" t="n">
        <v>439</v>
      </c>
      <c r="N453" s="27" t="n">
        <f aca="false">C453</f>
        <v>0</v>
      </c>
    </row>
    <row r="454" customFormat="false" ht="15" hidden="true" customHeight="false" outlineLevel="0" collapsed="false">
      <c r="B454" s="25" t="n">
        <v>440</v>
      </c>
      <c r="M454" s="25" t="n">
        <v>440</v>
      </c>
      <c r="N454" s="27" t="n">
        <f aca="false">C454</f>
        <v>0</v>
      </c>
    </row>
    <row r="455" customFormat="false" ht="15" hidden="true" customHeight="false" outlineLevel="0" collapsed="false">
      <c r="B455" s="25" t="n">
        <v>441</v>
      </c>
      <c r="M455" s="25" t="n">
        <v>441</v>
      </c>
      <c r="N455" s="27" t="n">
        <f aca="false">C455</f>
        <v>0</v>
      </c>
    </row>
    <row r="456" customFormat="false" ht="15" hidden="true" customHeight="false" outlineLevel="0" collapsed="false">
      <c r="B456" s="25" t="n">
        <v>442</v>
      </c>
      <c r="M456" s="25" t="n">
        <v>442</v>
      </c>
      <c r="N456" s="27" t="n">
        <f aca="false">C456</f>
        <v>0</v>
      </c>
    </row>
    <row r="457" customFormat="false" ht="15" hidden="true" customHeight="false" outlineLevel="0" collapsed="false">
      <c r="B457" s="25" t="n">
        <v>443</v>
      </c>
      <c r="M457" s="25" t="n">
        <v>443</v>
      </c>
      <c r="N457" s="27" t="n">
        <f aca="false">C457</f>
        <v>0</v>
      </c>
    </row>
    <row r="458" customFormat="false" ht="15" hidden="true" customHeight="false" outlineLevel="0" collapsed="false">
      <c r="B458" s="25" t="n">
        <v>444</v>
      </c>
      <c r="M458" s="25" t="n">
        <v>444</v>
      </c>
      <c r="N458" s="27" t="n">
        <f aca="false">C458</f>
        <v>0</v>
      </c>
    </row>
    <row r="459" customFormat="false" ht="15" hidden="true" customHeight="false" outlineLevel="0" collapsed="false">
      <c r="B459" s="25" t="n">
        <v>445</v>
      </c>
      <c r="M459" s="25" t="n">
        <v>445</v>
      </c>
      <c r="N459" s="27" t="n">
        <f aca="false">C459</f>
        <v>0</v>
      </c>
    </row>
    <row r="460" customFormat="false" ht="15" hidden="true" customHeight="false" outlineLevel="0" collapsed="false">
      <c r="B460" s="25" t="n">
        <v>446</v>
      </c>
      <c r="M460" s="25" t="n">
        <v>446</v>
      </c>
      <c r="N460" s="27" t="n">
        <f aca="false">C460</f>
        <v>0</v>
      </c>
    </row>
    <row r="461" customFormat="false" ht="15" hidden="true" customHeight="false" outlineLevel="0" collapsed="false">
      <c r="B461" s="25" t="n">
        <v>447</v>
      </c>
      <c r="M461" s="25" t="n">
        <v>447</v>
      </c>
      <c r="N461" s="27" t="n">
        <f aca="false">C461</f>
        <v>0</v>
      </c>
    </row>
    <row r="462" customFormat="false" ht="15" hidden="true" customHeight="false" outlineLevel="0" collapsed="false">
      <c r="B462" s="25" t="n">
        <v>448</v>
      </c>
      <c r="M462" s="25" t="n">
        <v>448</v>
      </c>
      <c r="N462" s="27" t="n">
        <f aca="false">C462</f>
        <v>0</v>
      </c>
    </row>
    <row r="463" customFormat="false" ht="15" hidden="true" customHeight="false" outlineLevel="0" collapsed="false">
      <c r="B463" s="25" t="n">
        <v>449</v>
      </c>
      <c r="M463" s="25" t="n">
        <v>449</v>
      </c>
      <c r="N463" s="27" t="n">
        <f aca="false">C463</f>
        <v>0</v>
      </c>
    </row>
    <row r="464" customFormat="false" ht="15" hidden="true" customHeight="false" outlineLevel="0" collapsed="false">
      <c r="B464" s="25" t="n">
        <v>450</v>
      </c>
      <c r="M464" s="25" t="n">
        <v>450</v>
      </c>
      <c r="N464" s="27" t="n">
        <f aca="false">C464</f>
        <v>0</v>
      </c>
    </row>
    <row r="465" customFormat="false" ht="15" hidden="true" customHeight="false" outlineLevel="0" collapsed="false">
      <c r="B465" s="25" t="n">
        <v>451</v>
      </c>
      <c r="M465" s="25" t="n">
        <v>451</v>
      </c>
      <c r="N465" s="27" t="n">
        <f aca="false">C465</f>
        <v>0</v>
      </c>
    </row>
    <row r="466" customFormat="false" ht="15" hidden="true" customHeight="false" outlineLevel="0" collapsed="false">
      <c r="B466" s="25" t="n">
        <v>452</v>
      </c>
      <c r="M466" s="25" t="n">
        <v>452</v>
      </c>
      <c r="N466" s="27" t="n">
        <f aca="false">C466</f>
        <v>0</v>
      </c>
    </row>
    <row r="467" customFormat="false" ht="15" hidden="true" customHeight="false" outlineLevel="0" collapsed="false">
      <c r="B467" s="25" t="n">
        <v>453</v>
      </c>
      <c r="M467" s="25" t="n">
        <v>453</v>
      </c>
      <c r="N467" s="27" t="n">
        <f aca="false">C467</f>
        <v>0</v>
      </c>
    </row>
    <row r="468" customFormat="false" ht="15" hidden="true" customHeight="false" outlineLevel="0" collapsed="false">
      <c r="B468" s="25" t="n">
        <v>454</v>
      </c>
      <c r="M468" s="25" t="n">
        <v>454</v>
      </c>
      <c r="N468" s="27" t="n">
        <f aca="false">C468</f>
        <v>0</v>
      </c>
    </row>
    <row r="469" customFormat="false" ht="15" hidden="true" customHeight="false" outlineLevel="0" collapsed="false">
      <c r="B469" s="25" t="n">
        <v>455</v>
      </c>
      <c r="M469" s="25" t="n">
        <v>455</v>
      </c>
      <c r="N469" s="27" t="n">
        <f aca="false">C469</f>
        <v>0</v>
      </c>
    </row>
    <row r="470" customFormat="false" ht="15" hidden="true" customHeight="false" outlineLevel="0" collapsed="false">
      <c r="B470" s="25" t="n">
        <v>456</v>
      </c>
      <c r="M470" s="25" t="n">
        <v>456</v>
      </c>
      <c r="N470" s="27" t="n">
        <f aca="false">C470</f>
        <v>0</v>
      </c>
    </row>
    <row r="471" customFormat="false" ht="15" hidden="true" customHeight="false" outlineLevel="0" collapsed="false">
      <c r="B471" s="25" t="n">
        <v>457</v>
      </c>
      <c r="M471" s="25" t="n">
        <v>457</v>
      </c>
      <c r="N471" s="27" t="n">
        <f aca="false">C471</f>
        <v>0</v>
      </c>
    </row>
    <row r="472" customFormat="false" ht="15" hidden="true" customHeight="false" outlineLevel="0" collapsed="false">
      <c r="B472" s="25" t="n">
        <v>458</v>
      </c>
      <c r="M472" s="25" t="n">
        <v>458</v>
      </c>
      <c r="N472" s="27" t="n">
        <f aca="false">C472</f>
        <v>0</v>
      </c>
    </row>
    <row r="473" customFormat="false" ht="15" hidden="true" customHeight="false" outlineLevel="0" collapsed="false">
      <c r="B473" s="25" t="n">
        <v>459</v>
      </c>
      <c r="M473" s="25" t="n">
        <v>459</v>
      </c>
      <c r="N473" s="27" t="n">
        <f aca="false">C473</f>
        <v>0</v>
      </c>
    </row>
    <row r="474" customFormat="false" ht="15" hidden="true" customHeight="false" outlineLevel="0" collapsed="false">
      <c r="B474" s="25" t="n">
        <v>460</v>
      </c>
      <c r="M474" s="25" t="n">
        <v>460</v>
      </c>
      <c r="N474" s="27" t="n">
        <f aca="false">C474</f>
        <v>0</v>
      </c>
    </row>
    <row r="475" customFormat="false" ht="15" hidden="true" customHeight="false" outlineLevel="0" collapsed="false">
      <c r="B475" s="25" t="n">
        <v>461</v>
      </c>
      <c r="M475" s="25" t="n">
        <v>461</v>
      </c>
      <c r="N475" s="27" t="n">
        <f aca="false">C475</f>
        <v>0</v>
      </c>
    </row>
    <row r="476" customFormat="false" ht="15" hidden="true" customHeight="false" outlineLevel="0" collapsed="false">
      <c r="B476" s="25" t="n">
        <v>462</v>
      </c>
      <c r="M476" s="25" t="n">
        <v>462</v>
      </c>
      <c r="N476" s="27" t="n">
        <f aca="false">C476</f>
        <v>0</v>
      </c>
    </row>
    <row r="477" customFormat="false" ht="15" hidden="true" customHeight="false" outlineLevel="0" collapsed="false">
      <c r="B477" s="25" t="n">
        <v>463</v>
      </c>
      <c r="M477" s="25" t="n">
        <v>463</v>
      </c>
      <c r="N477" s="27" t="n">
        <f aca="false">C477</f>
        <v>0</v>
      </c>
    </row>
    <row r="478" customFormat="false" ht="15" hidden="true" customHeight="false" outlineLevel="0" collapsed="false">
      <c r="B478" s="25" t="n">
        <v>464</v>
      </c>
      <c r="M478" s="25" t="n">
        <v>464</v>
      </c>
      <c r="N478" s="27" t="n">
        <f aca="false">C478</f>
        <v>0</v>
      </c>
    </row>
    <row r="479" customFormat="false" ht="15" hidden="true" customHeight="false" outlineLevel="0" collapsed="false">
      <c r="B479" s="25" t="n">
        <v>465</v>
      </c>
      <c r="M479" s="25" t="n">
        <v>465</v>
      </c>
      <c r="N479" s="27" t="n">
        <f aca="false">C479</f>
        <v>0</v>
      </c>
    </row>
    <row r="480" customFormat="false" ht="15" hidden="true" customHeight="false" outlineLevel="0" collapsed="false">
      <c r="B480" s="25" t="n">
        <v>466</v>
      </c>
      <c r="M480" s="25" t="n">
        <v>466</v>
      </c>
      <c r="N480" s="27" t="n">
        <f aca="false">C480</f>
        <v>0</v>
      </c>
    </row>
    <row r="481" customFormat="false" ht="15" hidden="true" customHeight="false" outlineLevel="0" collapsed="false">
      <c r="B481" s="25" t="n">
        <v>467</v>
      </c>
      <c r="M481" s="25" t="n">
        <v>467</v>
      </c>
      <c r="N481" s="27" t="n">
        <f aca="false">C481</f>
        <v>0</v>
      </c>
    </row>
    <row r="482" customFormat="false" ht="15" hidden="true" customHeight="false" outlineLevel="0" collapsed="false">
      <c r="B482" s="25" t="n">
        <v>468</v>
      </c>
      <c r="M482" s="25" t="n">
        <v>468</v>
      </c>
      <c r="N482" s="27" t="n">
        <f aca="false">C482</f>
        <v>0</v>
      </c>
    </row>
    <row r="483" customFormat="false" ht="15" hidden="true" customHeight="false" outlineLevel="0" collapsed="false">
      <c r="B483" s="25" t="n">
        <v>469</v>
      </c>
      <c r="M483" s="25" t="n">
        <v>469</v>
      </c>
      <c r="N483" s="27" t="n">
        <f aca="false">C483</f>
        <v>0</v>
      </c>
    </row>
    <row r="484" customFormat="false" ht="15" hidden="true" customHeight="false" outlineLevel="0" collapsed="false">
      <c r="B484" s="25" t="n">
        <v>470</v>
      </c>
      <c r="M484" s="25" t="n">
        <v>470</v>
      </c>
      <c r="N484" s="27" t="n">
        <f aca="false">C484</f>
        <v>0</v>
      </c>
    </row>
    <row r="485" customFormat="false" ht="15" hidden="true" customHeight="false" outlineLevel="0" collapsed="false">
      <c r="B485" s="25" t="n">
        <v>471</v>
      </c>
      <c r="M485" s="25" t="n">
        <v>471</v>
      </c>
      <c r="N485" s="27" t="n">
        <f aca="false">C485</f>
        <v>0</v>
      </c>
    </row>
    <row r="486" customFormat="false" ht="15" hidden="true" customHeight="false" outlineLevel="0" collapsed="false">
      <c r="B486" s="25" t="n">
        <v>472</v>
      </c>
      <c r="M486" s="25" t="n">
        <v>472</v>
      </c>
      <c r="N486" s="27" t="n">
        <f aca="false">C486</f>
        <v>0</v>
      </c>
    </row>
    <row r="487" customFormat="false" ht="15" hidden="true" customHeight="false" outlineLevel="0" collapsed="false">
      <c r="B487" s="25" t="n">
        <v>473</v>
      </c>
      <c r="M487" s="25" t="n">
        <v>473</v>
      </c>
      <c r="N487" s="27" t="n">
        <f aca="false">C487</f>
        <v>0</v>
      </c>
    </row>
    <row r="488" customFormat="false" ht="15" hidden="true" customHeight="false" outlineLevel="0" collapsed="false">
      <c r="B488" s="25" t="n">
        <v>474</v>
      </c>
      <c r="M488" s="25" t="n">
        <v>474</v>
      </c>
      <c r="N488" s="27" t="n">
        <f aca="false">C488</f>
        <v>0</v>
      </c>
    </row>
    <row r="489" customFormat="false" ht="15" hidden="true" customHeight="false" outlineLevel="0" collapsed="false">
      <c r="B489" s="25" t="n">
        <v>475</v>
      </c>
      <c r="M489" s="25" t="n">
        <v>475</v>
      </c>
      <c r="N489" s="27" t="n">
        <f aca="false">C489</f>
        <v>0</v>
      </c>
    </row>
    <row r="490" customFormat="false" ht="15" hidden="true" customHeight="false" outlineLevel="0" collapsed="false">
      <c r="B490" s="25" t="n">
        <v>476</v>
      </c>
      <c r="M490" s="25" t="n">
        <v>476</v>
      </c>
      <c r="N490" s="27" t="n">
        <f aca="false">C490</f>
        <v>0</v>
      </c>
    </row>
    <row r="491" customFormat="false" ht="15" hidden="true" customHeight="false" outlineLevel="0" collapsed="false">
      <c r="B491" s="25" t="n">
        <v>477</v>
      </c>
      <c r="M491" s="25" t="n">
        <v>477</v>
      </c>
      <c r="N491" s="27" t="n">
        <f aca="false">C491</f>
        <v>0</v>
      </c>
    </row>
    <row r="492" customFormat="false" ht="15" hidden="true" customHeight="false" outlineLevel="0" collapsed="false">
      <c r="B492" s="25" t="n">
        <v>478</v>
      </c>
      <c r="M492" s="25" t="n">
        <v>478</v>
      </c>
      <c r="N492" s="27" t="n">
        <f aca="false">C492</f>
        <v>0</v>
      </c>
    </row>
    <row r="493" customFormat="false" ht="15" hidden="true" customHeight="false" outlineLevel="0" collapsed="false">
      <c r="B493" s="25" t="n">
        <v>479</v>
      </c>
      <c r="M493" s="25" t="n">
        <v>479</v>
      </c>
      <c r="N493" s="27" t="n">
        <f aca="false">C493</f>
        <v>0</v>
      </c>
    </row>
    <row r="494" customFormat="false" ht="15" hidden="true" customHeight="false" outlineLevel="0" collapsed="false">
      <c r="B494" s="25" t="n">
        <v>480</v>
      </c>
      <c r="M494" s="25" t="n">
        <v>480</v>
      </c>
      <c r="N494" s="27" t="n">
        <f aca="false">C494</f>
        <v>0</v>
      </c>
    </row>
    <row r="495" customFormat="false" ht="15" hidden="true" customHeight="false" outlineLevel="0" collapsed="false">
      <c r="B495" s="25" t="n">
        <v>481</v>
      </c>
      <c r="M495" s="25" t="n">
        <v>481</v>
      </c>
      <c r="N495" s="27" t="n">
        <f aca="false">C495</f>
        <v>0</v>
      </c>
    </row>
    <row r="496" customFormat="false" ht="15" hidden="true" customHeight="false" outlineLevel="0" collapsed="false">
      <c r="B496" s="25" t="n">
        <v>482</v>
      </c>
      <c r="M496" s="25" t="n">
        <v>482</v>
      </c>
      <c r="N496" s="27" t="n">
        <f aca="false">C496</f>
        <v>0</v>
      </c>
    </row>
    <row r="497" customFormat="false" ht="15" hidden="true" customHeight="false" outlineLevel="0" collapsed="false">
      <c r="B497" s="25" t="n">
        <v>483</v>
      </c>
      <c r="M497" s="25" t="n">
        <v>483</v>
      </c>
      <c r="N497" s="27" t="n">
        <f aca="false">C497</f>
        <v>0</v>
      </c>
    </row>
    <row r="498" customFormat="false" ht="15" hidden="true" customHeight="false" outlineLevel="0" collapsed="false">
      <c r="B498" s="25" t="n">
        <v>484</v>
      </c>
      <c r="M498" s="25" t="n">
        <v>484</v>
      </c>
      <c r="N498" s="27" t="n">
        <f aca="false">C498</f>
        <v>0</v>
      </c>
    </row>
    <row r="499" customFormat="false" ht="15" hidden="true" customHeight="false" outlineLevel="0" collapsed="false">
      <c r="B499" s="25" t="n">
        <v>485</v>
      </c>
      <c r="M499" s="25" t="n">
        <v>485</v>
      </c>
      <c r="N499" s="27" t="n">
        <f aca="false">C499</f>
        <v>0</v>
      </c>
    </row>
    <row r="500" customFormat="false" ht="15" hidden="true" customHeight="false" outlineLevel="0" collapsed="false">
      <c r="B500" s="25" t="n">
        <v>486</v>
      </c>
      <c r="M500" s="25" t="n">
        <v>486</v>
      </c>
      <c r="N500" s="27" t="n">
        <f aca="false">C500</f>
        <v>0</v>
      </c>
    </row>
    <row r="501" customFormat="false" ht="15" hidden="true" customHeight="false" outlineLevel="0" collapsed="false">
      <c r="B501" s="25" t="n">
        <v>487</v>
      </c>
      <c r="M501" s="25" t="n">
        <v>487</v>
      </c>
      <c r="N501" s="27" t="n">
        <f aca="false">C501</f>
        <v>0</v>
      </c>
    </row>
    <row r="502" customFormat="false" ht="15" hidden="true" customHeight="false" outlineLevel="0" collapsed="false">
      <c r="B502" s="25" t="n">
        <v>488</v>
      </c>
      <c r="M502" s="25" t="n">
        <v>488</v>
      </c>
      <c r="N502" s="27" t="n">
        <f aca="false">C502</f>
        <v>0</v>
      </c>
    </row>
    <row r="503" customFormat="false" ht="15" hidden="true" customHeight="false" outlineLevel="0" collapsed="false">
      <c r="B503" s="25" t="n">
        <v>489</v>
      </c>
      <c r="M503" s="25" t="n">
        <v>489</v>
      </c>
      <c r="N503" s="27" t="n">
        <f aca="false">C503</f>
        <v>0</v>
      </c>
    </row>
    <row r="504" customFormat="false" ht="15" hidden="true" customHeight="false" outlineLevel="0" collapsed="false">
      <c r="B504" s="25" t="n">
        <v>490</v>
      </c>
      <c r="M504" s="25" t="n">
        <v>490</v>
      </c>
      <c r="N504" s="27" t="n">
        <f aca="false">C504</f>
        <v>0</v>
      </c>
    </row>
    <row r="505" customFormat="false" ht="15" hidden="true" customHeight="false" outlineLevel="0" collapsed="false">
      <c r="B505" s="25" t="n">
        <v>491</v>
      </c>
      <c r="M505" s="25" t="n">
        <v>491</v>
      </c>
      <c r="N505" s="27" t="n">
        <f aca="false">C505</f>
        <v>0</v>
      </c>
    </row>
    <row r="506" customFormat="false" ht="15" hidden="true" customHeight="false" outlineLevel="0" collapsed="false">
      <c r="B506" s="25" t="n">
        <v>492</v>
      </c>
      <c r="M506" s="25" t="n">
        <v>492</v>
      </c>
      <c r="N506" s="27" t="n">
        <f aca="false">C506</f>
        <v>0</v>
      </c>
    </row>
    <row r="507" customFormat="false" ht="15" hidden="true" customHeight="false" outlineLevel="0" collapsed="false">
      <c r="B507" s="25" t="n">
        <v>493</v>
      </c>
      <c r="M507" s="25" t="n">
        <v>493</v>
      </c>
      <c r="N507" s="27" t="n">
        <f aca="false">C507</f>
        <v>0</v>
      </c>
    </row>
    <row r="508" customFormat="false" ht="15" hidden="true" customHeight="false" outlineLevel="0" collapsed="false">
      <c r="B508" s="25" t="n">
        <v>494</v>
      </c>
      <c r="M508" s="25" t="n">
        <v>494</v>
      </c>
      <c r="N508" s="27" t="n">
        <f aca="false">C508</f>
        <v>0</v>
      </c>
    </row>
    <row r="509" customFormat="false" ht="15" hidden="true" customHeight="false" outlineLevel="0" collapsed="false">
      <c r="B509" s="25" t="n">
        <v>495</v>
      </c>
      <c r="M509" s="25" t="n">
        <v>495</v>
      </c>
      <c r="N509" s="27" t="n">
        <f aca="false">C509</f>
        <v>0</v>
      </c>
    </row>
    <row r="510" customFormat="false" ht="15" hidden="true" customHeight="false" outlineLevel="0" collapsed="false">
      <c r="B510" s="25" t="n">
        <v>496</v>
      </c>
      <c r="M510" s="25" t="n">
        <v>496</v>
      </c>
      <c r="N510" s="27" t="n">
        <f aca="false">C510</f>
        <v>0</v>
      </c>
    </row>
    <row r="511" customFormat="false" ht="15" hidden="true" customHeight="false" outlineLevel="0" collapsed="false">
      <c r="B511" s="25" t="n">
        <v>497</v>
      </c>
      <c r="M511" s="25" t="n">
        <v>497</v>
      </c>
      <c r="N511" s="27" t="n">
        <f aca="false">C511</f>
        <v>0</v>
      </c>
    </row>
    <row r="512" customFormat="false" ht="15" hidden="true" customHeight="false" outlineLevel="0" collapsed="false">
      <c r="B512" s="25" t="n">
        <v>498</v>
      </c>
      <c r="M512" s="25" t="n">
        <v>498</v>
      </c>
      <c r="N512" s="27" t="n">
        <f aca="false">C512</f>
        <v>0</v>
      </c>
    </row>
    <row r="513" customFormat="false" ht="15" hidden="true" customHeight="false" outlineLevel="0" collapsed="false">
      <c r="B513" s="25" t="n">
        <v>499</v>
      </c>
      <c r="M513" s="25" t="n">
        <v>499</v>
      </c>
      <c r="N513" s="27" t="n">
        <f aca="false">C513</f>
        <v>0</v>
      </c>
    </row>
    <row r="514" customFormat="false" ht="15" hidden="true" customHeight="false" outlineLevel="0" collapsed="false">
      <c r="B514" s="25" t="n">
        <v>500</v>
      </c>
      <c r="M514" s="25" t="n">
        <v>500</v>
      </c>
      <c r="N514" s="27" t="n">
        <f aca="false">C514</f>
        <v>0</v>
      </c>
    </row>
    <row r="515" customFormat="false" ht="15" hidden="true" customHeight="false" outlineLevel="0" collapsed="false">
      <c r="B515" s="25" t="n">
        <v>501</v>
      </c>
      <c r="M515" s="25" t="n">
        <v>501</v>
      </c>
      <c r="N515" s="27" t="n">
        <f aca="false">C515</f>
        <v>0</v>
      </c>
    </row>
    <row r="516" customFormat="false" ht="15" hidden="true" customHeight="false" outlineLevel="0" collapsed="false">
      <c r="B516" s="25" t="n">
        <v>502</v>
      </c>
      <c r="M516" s="25" t="n">
        <v>502</v>
      </c>
      <c r="N516" s="27" t="n">
        <f aca="false">C516</f>
        <v>0</v>
      </c>
    </row>
    <row r="517" customFormat="false" ht="15" hidden="true" customHeight="false" outlineLevel="0" collapsed="false">
      <c r="B517" s="25" t="n">
        <v>503</v>
      </c>
      <c r="M517" s="25" t="n">
        <v>503</v>
      </c>
      <c r="N517" s="27" t="n">
        <f aca="false">C517</f>
        <v>0</v>
      </c>
    </row>
    <row r="518" customFormat="false" ht="15" hidden="true" customHeight="false" outlineLevel="0" collapsed="false">
      <c r="B518" s="25" t="n">
        <v>504</v>
      </c>
      <c r="M518" s="25" t="n">
        <v>504</v>
      </c>
      <c r="N518" s="27" t="n">
        <f aca="false">C518</f>
        <v>0</v>
      </c>
    </row>
    <row r="519" customFormat="false" ht="15" hidden="true" customHeight="false" outlineLevel="0" collapsed="false">
      <c r="B519" s="25" t="n">
        <v>505</v>
      </c>
      <c r="M519" s="25" t="n">
        <v>505</v>
      </c>
      <c r="N519" s="27" t="n">
        <f aca="false">C519</f>
        <v>0</v>
      </c>
    </row>
    <row r="520" customFormat="false" ht="15" hidden="true" customHeight="false" outlineLevel="0" collapsed="false">
      <c r="B520" s="25" t="n">
        <v>506</v>
      </c>
      <c r="M520" s="25" t="n">
        <v>506</v>
      </c>
      <c r="N520" s="27" t="n">
        <f aca="false">C520</f>
        <v>0</v>
      </c>
    </row>
    <row r="521" customFormat="false" ht="15" hidden="true" customHeight="false" outlineLevel="0" collapsed="false">
      <c r="B521" s="25" t="n">
        <v>507</v>
      </c>
      <c r="M521" s="25" t="n">
        <v>507</v>
      </c>
      <c r="N521" s="27" t="n">
        <f aca="false">C521</f>
        <v>0</v>
      </c>
    </row>
    <row r="522" customFormat="false" ht="15" hidden="true" customHeight="false" outlineLevel="0" collapsed="false">
      <c r="B522" s="25" t="n">
        <v>508</v>
      </c>
      <c r="M522" s="25" t="n">
        <v>508</v>
      </c>
      <c r="N522" s="27" t="n">
        <f aca="false">C522</f>
        <v>0</v>
      </c>
    </row>
    <row r="523" customFormat="false" ht="15" hidden="true" customHeight="false" outlineLevel="0" collapsed="false">
      <c r="B523" s="25" t="n">
        <v>509</v>
      </c>
      <c r="M523" s="25" t="n">
        <v>509</v>
      </c>
      <c r="N523" s="27" t="n">
        <f aca="false">C523</f>
        <v>0</v>
      </c>
    </row>
    <row r="524" customFormat="false" ht="15" hidden="true" customHeight="false" outlineLevel="0" collapsed="false">
      <c r="B524" s="25" t="n">
        <v>510</v>
      </c>
      <c r="M524" s="25" t="n">
        <v>510</v>
      </c>
      <c r="N524" s="27" t="n">
        <f aca="false">C524</f>
        <v>0</v>
      </c>
    </row>
    <row r="525" customFormat="false" ht="15" hidden="true" customHeight="false" outlineLevel="0" collapsed="false">
      <c r="B525" s="25" t="n">
        <v>511</v>
      </c>
      <c r="M525" s="25" t="n">
        <v>511</v>
      </c>
      <c r="N525" s="27" t="n">
        <f aca="false">C525</f>
        <v>0</v>
      </c>
    </row>
    <row r="526" customFormat="false" ht="15" hidden="true" customHeight="false" outlineLevel="0" collapsed="false">
      <c r="B526" s="25" t="n">
        <v>512</v>
      </c>
      <c r="M526" s="25" t="n">
        <v>512</v>
      </c>
      <c r="N526" s="27" t="n">
        <f aca="false">C526</f>
        <v>0</v>
      </c>
    </row>
    <row r="527" customFormat="false" ht="15" hidden="true" customHeight="false" outlineLevel="0" collapsed="false">
      <c r="B527" s="25" t="n">
        <v>513</v>
      </c>
      <c r="M527" s="25" t="n">
        <v>513</v>
      </c>
      <c r="N527" s="27" t="n">
        <f aca="false">C527</f>
        <v>0</v>
      </c>
    </row>
    <row r="528" customFormat="false" ht="15" hidden="true" customHeight="false" outlineLevel="0" collapsed="false">
      <c r="B528" s="25" t="n">
        <v>514</v>
      </c>
      <c r="M528" s="25" t="n">
        <v>514</v>
      </c>
      <c r="N528" s="27" t="n">
        <f aca="false">C528</f>
        <v>0</v>
      </c>
    </row>
    <row r="529" customFormat="false" ht="15" hidden="true" customHeight="false" outlineLevel="0" collapsed="false">
      <c r="B529" s="25" t="n">
        <v>515</v>
      </c>
      <c r="M529" s="25" t="n">
        <v>515</v>
      </c>
      <c r="N529" s="27" t="n">
        <f aca="false">C529</f>
        <v>0</v>
      </c>
    </row>
    <row r="530" customFormat="false" ht="15" hidden="true" customHeight="false" outlineLevel="0" collapsed="false">
      <c r="B530" s="25" t="n">
        <v>516</v>
      </c>
      <c r="M530" s="25" t="n">
        <v>516</v>
      </c>
      <c r="N530" s="27" t="n">
        <f aca="false">C530</f>
        <v>0</v>
      </c>
    </row>
    <row r="531" customFormat="false" ht="15" hidden="true" customHeight="false" outlineLevel="0" collapsed="false">
      <c r="B531" s="25" t="n">
        <v>517</v>
      </c>
      <c r="M531" s="25" t="n">
        <v>517</v>
      </c>
      <c r="N531" s="27" t="n">
        <f aca="false">C531</f>
        <v>0</v>
      </c>
    </row>
    <row r="532" customFormat="false" ht="15" hidden="true" customHeight="false" outlineLevel="0" collapsed="false">
      <c r="B532" s="25" t="n">
        <v>518</v>
      </c>
      <c r="M532" s="25" t="n">
        <v>518</v>
      </c>
      <c r="N532" s="27" t="n">
        <f aca="false">C532</f>
        <v>0</v>
      </c>
    </row>
    <row r="533" customFormat="false" ht="15" hidden="true" customHeight="false" outlineLevel="0" collapsed="false">
      <c r="B533" s="25" t="n">
        <v>519</v>
      </c>
      <c r="M533" s="25" t="n">
        <v>519</v>
      </c>
      <c r="N533" s="27" t="n">
        <f aca="false">C533</f>
        <v>0</v>
      </c>
    </row>
    <row r="534" customFormat="false" ht="15" hidden="true" customHeight="false" outlineLevel="0" collapsed="false">
      <c r="B534" s="25" t="n">
        <v>520</v>
      </c>
      <c r="M534" s="25" t="n">
        <v>520</v>
      </c>
      <c r="N534" s="27" t="n">
        <f aca="false">C534</f>
        <v>0</v>
      </c>
    </row>
    <row r="535" customFormat="false" ht="15" hidden="true" customHeight="false" outlineLevel="0" collapsed="false">
      <c r="B535" s="25" t="n">
        <v>521</v>
      </c>
      <c r="M535" s="25" t="n">
        <v>521</v>
      </c>
      <c r="N535" s="27" t="n">
        <f aca="false">C535</f>
        <v>0</v>
      </c>
    </row>
    <row r="536" customFormat="false" ht="15" hidden="true" customHeight="false" outlineLevel="0" collapsed="false">
      <c r="B536" s="25" t="n">
        <v>522</v>
      </c>
      <c r="M536" s="25" t="n">
        <v>522</v>
      </c>
      <c r="N536" s="27" t="n">
        <f aca="false">C536</f>
        <v>0</v>
      </c>
    </row>
    <row r="537" customFormat="false" ht="15" hidden="true" customHeight="false" outlineLevel="0" collapsed="false">
      <c r="B537" s="25" t="n">
        <v>523</v>
      </c>
      <c r="M537" s="25" t="n">
        <v>523</v>
      </c>
      <c r="N537" s="27" t="n">
        <f aca="false">C537</f>
        <v>0</v>
      </c>
    </row>
    <row r="538" customFormat="false" ht="15" hidden="true" customHeight="false" outlineLevel="0" collapsed="false">
      <c r="B538" s="25" t="n">
        <v>524</v>
      </c>
      <c r="M538" s="25" t="n">
        <v>524</v>
      </c>
      <c r="N538" s="27" t="n">
        <f aca="false">C538</f>
        <v>0</v>
      </c>
    </row>
    <row r="539" customFormat="false" ht="15" hidden="true" customHeight="false" outlineLevel="0" collapsed="false">
      <c r="B539" s="25" t="n">
        <v>525</v>
      </c>
      <c r="M539" s="25" t="n">
        <v>525</v>
      </c>
      <c r="N539" s="27" t="n">
        <f aca="false">C539</f>
        <v>0</v>
      </c>
    </row>
    <row r="540" customFormat="false" ht="15" hidden="true" customHeight="false" outlineLevel="0" collapsed="false">
      <c r="B540" s="25" t="n">
        <v>526</v>
      </c>
      <c r="M540" s="25" t="n">
        <v>526</v>
      </c>
      <c r="N540" s="27" t="n">
        <f aca="false">C540</f>
        <v>0</v>
      </c>
    </row>
    <row r="541" customFormat="false" ht="15" hidden="true" customHeight="false" outlineLevel="0" collapsed="false">
      <c r="B541" s="25" t="n">
        <v>527</v>
      </c>
      <c r="M541" s="25" t="n">
        <v>527</v>
      </c>
      <c r="N541" s="27" t="n">
        <f aca="false">C541</f>
        <v>0</v>
      </c>
    </row>
    <row r="542" customFormat="false" ht="15" hidden="true" customHeight="false" outlineLevel="0" collapsed="false">
      <c r="B542" s="25" t="n">
        <v>528</v>
      </c>
      <c r="M542" s="25" t="n">
        <v>528</v>
      </c>
      <c r="N542" s="27" t="n">
        <f aca="false">C542</f>
        <v>0</v>
      </c>
    </row>
    <row r="543" customFormat="false" ht="15" hidden="true" customHeight="false" outlineLevel="0" collapsed="false">
      <c r="B543" s="25" t="n">
        <v>529</v>
      </c>
      <c r="M543" s="25" t="n">
        <v>529</v>
      </c>
      <c r="N543" s="27" t="n">
        <f aca="false">C543</f>
        <v>0</v>
      </c>
    </row>
    <row r="544" customFormat="false" ht="15" hidden="true" customHeight="false" outlineLevel="0" collapsed="false">
      <c r="B544" s="25" t="n">
        <v>530</v>
      </c>
      <c r="M544" s="25" t="n">
        <v>530</v>
      </c>
      <c r="N544" s="27" t="n">
        <f aca="false">C544</f>
        <v>0</v>
      </c>
    </row>
    <row r="545" customFormat="false" ht="15" hidden="true" customHeight="false" outlineLevel="0" collapsed="false">
      <c r="B545" s="25" t="n">
        <v>531</v>
      </c>
      <c r="M545" s="25" t="n">
        <v>531</v>
      </c>
      <c r="N545" s="27" t="n">
        <f aca="false">C545</f>
        <v>0</v>
      </c>
    </row>
    <row r="546" customFormat="false" ht="15" hidden="true" customHeight="false" outlineLevel="0" collapsed="false">
      <c r="B546" s="25" t="n">
        <v>532</v>
      </c>
      <c r="M546" s="25" t="n">
        <v>532</v>
      </c>
      <c r="N546" s="27" t="n">
        <f aca="false">C546</f>
        <v>0</v>
      </c>
    </row>
    <row r="547" customFormat="false" ht="15" hidden="true" customHeight="false" outlineLevel="0" collapsed="false">
      <c r="B547" s="25" t="n">
        <v>533</v>
      </c>
      <c r="M547" s="25" t="n">
        <v>533</v>
      </c>
      <c r="N547" s="27" t="n">
        <f aca="false">C547</f>
        <v>0</v>
      </c>
    </row>
    <row r="548" customFormat="false" ht="15" hidden="true" customHeight="false" outlineLevel="0" collapsed="false">
      <c r="B548" s="25" t="n">
        <v>534</v>
      </c>
      <c r="M548" s="25" t="n">
        <v>534</v>
      </c>
      <c r="N548" s="27" t="n">
        <f aca="false">C548</f>
        <v>0</v>
      </c>
    </row>
    <row r="549" customFormat="false" ht="15" hidden="true" customHeight="false" outlineLevel="0" collapsed="false">
      <c r="B549" s="25" t="n">
        <v>535</v>
      </c>
      <c r="M549" s="25" t="n">
        <v>535</v>
      </c>
      <c r="N549" s="27" t="n">
        <f aca="false">C549</f>
        <v>0</v>
      </c>
    </row>
    <row r="550" customFormat="false" ht="15" hidden="true" customHeight="false" outlineLevel="0" collapsed="false">
      <c r="B550" s="25" t="n">
        <v>536</v>
      </c>
      <c r="M550" s="25" t="n">
        <v>536</v>
      </c>
      <c r="N550" s="27" t="n">
        <f aca="false">C550</f>
        <v>0</v>
      </c>
    </row>
    <row r="551" customFormat="false" ht="15" hidden="true" customHeight="false" outlineLevel="0" collapsed="false">
      <c r="B551" s="25" t="n">
        <v>537</v>
      </c>
      <c r="M551" s="25" t="n">
        <v>537</v>
      </c>
      <c r="N551" s="27" t="n">
        <f aca="false">C551</f>
        <v>0</v>
      </c>
    </row>
    <row r="552" customFormat="false" ht="15" hidden="true" customHeight="false" outlineLevel="0" collapsed="false">
      <c r="B552" s="25" t="n">
        <v>538</v>
      </c>
      <c r="M552" s="25" t="n">
        <v>538</v>
      </c>
      <c r="N552" s="27" t="n">
        <f aca="false">C552</f>
        <v>0</v>
      </c>
    </row>
    <row r="553" customFormat="false" ht="15" hidden="true" customHeight="false" outlineLevel="0" collapsed="false">
      <c r="B553" s="25" t="n">
        <v>539</v>
      </c>
      <c r="M553" s="25" t="n">
        <v>539</v>
      </c>
      <c r="N553" s="27" t="n">
        <f aca="false">C553</f>
        <v>0</v>
      </c>
    </row>
    <row r="554" customFormat="false" ht="15" hidden="true" customHeight="false" outlineLevel="0" collapsed="false">
      <c r="B554" s="25" t="n">
        <v>540</v>
      </c>
      <c r="M554" s="25" t="n">
        <v>540</v>
      </c>
      <c r="N554" s="27" t="n">
        <f aca="false">C554</f>
        <v>0</v>
      </c>
    </row>
    <row r="555" customFormat="false" ht="15" hidden="true" customHeight="false" outlineLevel="0" collapsed="false">
      <c r="B555" s="25" t="n">
        <v>541</v>
      </c>
      <c r="M555" s="25" t="n">
        <v>541</v>
      </c>
      <c r="N555" s="27" t="n">
        <f aca="false">C555</f>
        <v>0</v>
      </c>
    </row>
    <row r="556" customFormat="false" ht="15" hidden="true" customHeight="false" outlineLevel="0" collapsed="false">
      <c r="B556" s="25" t="n">
        <v>542</v>
      </c>
      <c r="M556" s="25" t="n">
        <v>542</v>
      </c>
      <c r="N556" s="27" t="n">
        <f aca="false">C556</f>
        <v>0</v>
      </c>
    </row>
    <row r="557" customFormat="false" ht="15" hidden="true" customHeight="false" outlineLevel="0" collapsed="false">
      <c r="B557" s="25" t="n">
        <v>543</v>
      </c>
      <c r="M557" s="25" t="n">
        <v>543</v>
      </c>
      <c r="N557" s="27" t="n">
        <f aca="false">C557</f>
        <v>0</v>
      </c>
    </row>
    <row r="558" customFormat="false" ht="15" hidden="true" customHeight="false" outlineLevel="0" collapsed="false">
      <c r="B558" s="25" t="n">
        <v>544</v>
      </c>
      <c r="M558" s="25" t="n">
        <v>544</v>
      </c>
      <c r="N558" s="27" t="n">
        <f aca="false">C558</f>
        <v>0</v>
      </c>
    </row>
    <row r="559" customFormat="false" ht="15" hidden="true" customHeight="false" outlineLevel="0" collapsed="false">
      <c r="B559" s="25" t="n">
        <v>545</v>
      </c>
      <c r="M559" s="25" t="n">
        <v>545</v>
      </c>
      <c r="N559" s="27" t="n">
        <f aca="false">C559</f>
        <v>0</v>
      </c>
    </row>
    <row r="560" customFormat="false" ht="15" hidden="true" customHeight="false" outlineLevel="0" collapsed="false">
      <c r="B560" s="25" t="n">
        <v>546</v>
      </c>
      <c r="M560" s="25" t="n">
        <v>546</v>
      </c>
      <c r="N560" s="27" t="n">
        <f aca="false">C560</f>
        <v>0</v>
      </c>
    </row>
    <row r="561" customFormat="false" ht="15" hidden="true" customHeight="false" outlineLevel="0" collapsed="false">
      <c r="B561" s="25" t="n">
        <v>547</v>
      </c>
      <c r="M561" s="25" t="n">
        <v>547</v>
      </c>
      <c r="N561" s="27" t="n">
        <f aca="false">C561</f>
        <v>0</v>
      </c>
    </row>
    <row r="562" customFormat="false" ht="15" hidden="true" customHeight="false" outlineLevel="0" collapsed="false">
      <c r="B562" s="25" t="n">
        <v>548</v>
      </c>
      <c r="M562" s="25" t="n">
        <v>548</v>
      </c>
      <c r="N562" s="27" t="n">
        <f aca="false">C562</f>
        <v>0</v>
      </c>
    </row>
    <row r="563" customFormat="false" ht="15" hidden="true" customHeight="false" outlineLevel="0" collapsed="false">
      <c r="B563" s="25" t="n">
        <v>549</v>
      </c>
      <c r="M563" s="25" t="n">
        <v>549</v>
      </c>
      <c r="N563" s="27" t="n">
        <f aca="false">C563</f>
        <v>0</v>
      </c>
    </row>
    <row r="564" customFormat="false" ht="15" hidden="true" customHeight="false" outlineLevel="0" collapsed="false">
      <c r="B564" s="25" t="n">
        <v>550</v>
      </c>
      <c r="M564" s="25" t="n">
        <v>550</v>
      </c>
      <c r="N564" s="27" t="n">
        <f aca="false">C564</f>
        <v>0</v>
      </c>
    </row>
    <row r="565" customFormat="false" ht="15" hidden="true" customHeight="false" outlineLevel="0" collapsed="false">
      <c r="B565" s="25" t="n">
        <v>551</v>
      </c>
      <c r="M565" s="25" t="n">
        <v>551</v>
      </c>
      <c r="N565" s="27" t="n">
        <f aca="false">C565</f>
        <v>0</v>
      </c>
    </row>
    <row r="566" customFormat="false" ht="15" hidden="true" customHeight="false" outlineLevel="0" collapsed="false">
      <c r="B566" s="25" t="n">
        <v>552</v>
      </c>
      <c r="M566" s="25" t="n">
        <v>552</v>
      </c>
      <c r="N566" s="27" t="n">
        <f aca="false">C566</f>
        <v>0</v>
      </c>
    </row>
    <row r="567" customFormat="false" ht="15" hidden="true" customHeight="false" outlineLevel="0" collapsed="false">
      <c r="B567" s="25" t="n">
        <v>553</v>
      </c>
      <c r="M567" s="25" t="n">
        <v>553</v>
      </c>
      <c r="N567" s="27" t="n">
        <f aca="false">C567</f>
        <v>0</v>
      </c>
    </row>
    <row r="568" customFormat="false" ht="15" hidden="true" customHeight="false" outlineLevel="0" collapsed="false">
      <c r="B568" s="25" t="n">
        <v>554</v>
      </c>
      <c r="M568" s="25" t="n">
        <v>554</v>
      </c>
      <c r="N568" s="27" t="n">
        <f aca="false">C568</f>
        <v>0</v>
      </c>
    </row>
    <row r="569" customFormat="false" ht="15" hidden="true" customHeight="false" outlineLevel="0" collapsed="false">
      <c r="B569" s="25" t="n">
        <v>555</v>
      </c>
      <c r="M569" s="25" t="n">
        <v>555</v>
      </c>
      <c r="N569" s="27" t="n">
        <f aca="false">C569</f>
        <v>0</v>
      </c>
    </row>
    <row r="570" customFormat="false" ht="15" hidden="true" customHeight="false" outlineLevel="0" collapsed="false">
      <c r="B570" s="25" t="n">
        <v>556</v>
      </c>
      <c r="M570" s="25" t="n">
        <v>556</v>
      </c>
      <c r="N570" s="27" t="n">
        <f aca="false">C570</f>
        <v>0</v>
      </c>
    </row>
    <row r="571" customFormat="false" ht="15" hidden="true" customHeight="false" outlineLevel="0" collapsed="false">
      <c r="B571" s="25" t="n">
        <v>557</v>
      </c>
      <c r="M571" s="25" t="n">
        <v>557</v>
      </c>
      <c r="N571" s="27" t="n">
        <f aca="false">C571</f>
        <v>0</v>
      </c>
    </row>
    <row r="572" customFormat="false" ht="15" hidden="true" customHeight="false" outlineLevel="0" collapsed="false">
      <c r="B572" s="25" t="n">
        <v>558</v>
      </c>
      <c r="M572" s="25" t="n">
        <v>558</v>
      </c>
      <c r="N572" s="27" t="n">
        <f aca="false">C572</f>
        <v>0</v>
      </c>
    </row>
    <row r="573" customFormat="false" ht="15" hidden="true" customHeight="false" outlineLevel="0" collapsed="false">
      <c r="B573" s="25" t="n">
        <v>559</v>
      </c>
      <c r="M573" s="25" t="n">
        <v>559</v>
      </c>
      <c r="N573" s="27" t="n">
        <f aca="false">C573</f>
        <v>0</v>
      </c>
    </row>
    <row r="574" customFormat="false" ht="15" hidden="true" customHeight="false" outlineLevel="0" collapsed="false">
      <c r="B574" s="25" t="n">
        <v>560</v>
      </c>
      <c r="M574" s="25" t="n">
        <v>560</v>
      </c>
      <c r="N574" s="27" t="n">
        <f aca="false">C574</f>
        <v>0</v>
      </c>
    </row>
    <row r="575" customFormat="false" ht="15" hidden="true" customHeight="false" outlineLevel="0" collapsed="false">
      <c r="B575" s="25" t="n">
        <v>561</v>
      </c>
      <c r="M575" s="25" t="n">
        <v>561</v>
      </c>
      <c r="N575" s="27" t="n">
        <f aca="false">C575</f>
        <v>0</v>
      </c>
    </row>
    <row r="576" customFormat="false" ht="15" hidden="true" customHeight="false" outlineLevel="0" collapsed="false">
      <c r="B576" s="25" t="n">
        <v>562</v>
      </c>
      <c r="M576" s="25" t="n">
        <v>562</v>
      </c>
      <c r="N576" s="27" t="n">
        <f aca="false">C576</f>
        <v>0</v>
      </c>
    </row>
    <row r="577" customFormat="false" ht="15" hidden="true" customHeight="false" outlineLevel="0" collapsed="false">
      <c r="B577" s="25" t="n">
        <v>563</v>
      </c>
      <c r="M577" s="25" t="n">
        <v>563</v>
      </c>
      <c r="N577" s="27" t="n">
        <f aca="false">C577</f>
        <v>0</v>
      </c>
    </row>
    <row r="578" customFormat="false" ht="15" hidden="true" customHeight="false" outlineLevel="0" collapsed="false">
      <c r="B578" s="25" t="n">
        <v>564</v>
      </c>
      <c r="M578" s="25" t="n">
        <v>564</v>
      </c>
      <c r="N578" s="27" t="n">
        <f aca="false">C578</f>
        <v>0</v>
      </c>
    </row>
    <row r="579" customFormat="false" ht="15" hidden="true" customHeight="false" outlineLevel="0" collapsed="false">
      <c r="B579" s="25" t="n">
        <v>565</v>
      </c>
      <c r="M579" s="25" t="n">
        <v>565</v>
      </c>
      <c r="N579" s="27" t="n">
        <f aca="false">C579</f>
        <v>0</v>
      </c>
    </row>
    <row r="580" customFormat="false" ht="15" hidden="true" customHeight="false" outlineLevel="0" collapsed="false">
      <c r="B580" s="25" t="n">
        <v>566</v>
      </c>
      <c r="M580" s="25" t="n">
        <v>566</v>
      </c>
      <c r="N580" s="27" t="n">
        <f aca="false">C580</f>
        <v>0</v>
      </c>
    </row>
    <row r="581" customFormat="false" ht="15" hidden="true" customHeight="false" outlineLevel="0" collapsed="false">
      <c r="B581" s="25" t="n">
        <v>567</v>
      </c>
      <c r="M581" s="25" t="n">
        <v>567</v>
      </c>
      <c r="N581" s="27" t="n">
        <f aca="false">C581</f>
        <v>0</v>
      </c>
    </row>
    <row r="582" customFormat="false" ht="15" hidden="true" customHeight="false" outlineLevel="0" collapsed="false">
      <c r="B582" s="25" t="n">
        <v>568</v>
      </c>
      <c r="M582" s="25" t="n">
        <v>568</v>
      </c>
      <c r="N582" s="27" t="n">
        <f aca="false">C582</f>
        <v>0</v>
      </c>
    </row>
    <row r="583" customFormat="false" ht="15" hidden="true" customHeight="false" outlineLevel="0" collapsed="false">
      <c r="B583" s="25" t="n">
        <v>569</v>
      </c>
      <c r="M583" s="25" t="n">
        <v>569</v>
      </c>
      <c r="N583" s="27" t="n">
        <f aca="false">C583</f>
        <v>0</v>
      </c>
    </row>
    <row r="584" customFormat="false" ht="15" hidden="true" customHeight="false" outlineLevel="0" collapsed="false">
      <c r="B584" s="25" t="n">
        <v>570</v>
      </c>
      <c r="M584" s="25" t="n">
        <v>570</v>
      </c>
      <c r="N584" s="27" t="n">
        <f aca="false">C584</f>
        <v>0</v>
      </c>
    </row>
    <row r="585" customFormat="false" ht="15" hidden="true" customHeight="false" outlineLevel="0" collapsed="false">
      <c r="B585" s="25" t="n">
        <v>571</v>
      </c>
      <c r="M585" s="25" t="n">
        <v>571</v>
      </c>
      <c r="N585" s="27" t="n">
        <f aca="false">C585</f>
        <v>0</v>
      </c>
    </row>
    <row r="586" customFormat="false" ht="15" hidden="true" customHeight="false" outlineLevel="0" collapsed="false">
      <c r="B586" s="25" t="n">
        <v>572</v>
      </c>
      <c r="M586" s="25" t="n">
        <v>572</v>
      </c>
      <c r="N586" s="27" t="n">
        <f aca="false">C586</f>
        <v>0</v>
      </c>
    </row>
    <row r="587" customFormat="false" ht="15" hidden="true" customHeight="false" outlineLevel="0" collapsed="false">
      <c r="B587" s="25" t="n">
        <v>573</v>
      </c>
      <c r="M587" s="25" t="n">
        <v>573</v>
      </c>
      <c r="N587" s="27" t="n">
        <f aca="false">C587</f>
        <v>0</v>
      </c>
    </row>
    <row r="588" customFormat="false" ht="15" hidden="true" customHeight="false" outlineLevel="0" collapsed="false">
      <c r="B588" s="25" t="n">
        <v>574</v>
      </c>
      <c r="M588" s="25" t="n">
        <v>574</v>
      </c>
      <c r="N588" s="27" t="n">
        <f aca="false">C588</f>
        <v>0</v>
      </c>
    </row>
    <row r="589" customFormat="false" ht="15" hidden="true" customHeight="false" outlineLevel="0" collapsed="false">
      <c r="B589" s="25" t="n">
        <v>575</v>
      </c>
      <c r="M589" s="25" t="n">
        <v>575</v>
      </c>
      <c r="N589" s="27" t="n">
        <f aca="false">C589</f>
        <v>0</v>
      </c>
    </row>
    <row r="590" customFormat="false" ht="15" hidden="true" customHeight="false" outlineLevel="0" collapsed="false">
      <c r="B590" s="25" t="n">
        <v>576</v>
      </c>
      <c r="M590" s="25" t="n">
        <v>576</v>
      </c>
      <c r="N590" s="27" t="n">
        <f aca="false">C590</f>
        <v>0</v>
      </c>
    </row>
    <row r="591" customFormat="false" ht="15" hidden="true" customHeight="false" outlineLevel="0" collapsed="false">
      <c r="B591" s="25" t="n">
        <v>577</v>
      </c>
      <c r="M591" s="25" t="n">
        <v>577</v>
      </c>
      <c r="N591" s="27" t="n">
        <f aca="false">C591</f>
        <v>0</v>
      </c>
    </row>
    <row r="592" customFormat="false" ht="15" hidden="true" customHeight="false" outlineLevel="0" collapsed="false">
      <c r="B592" s="25" t="n">
        <v>578</v>
      </c>
      <c r="M592" s="25" t="n">
        <v>578</v>
      </c>
      <c r="N592" s="27" t="n">
        <f aca="false">C592</f>
        <v>0</v>
      </c>
    </row>
    <row r="593" customFormat="false" ht="15" hidden="true" customHeight="false" outlineLevel="0" collapsed="false">
      <c r="B593" s="25" t="n">
        <v>579</v>
      </c>
      <c r="M593" s="25" t="n">
        <v>579</v>
      </c>
      <c r="N593" s="27" t="n">
        <f aca="false">C593</f>
        <v>0</v>
      </c>
    </row>
    <row r="594" customFormat="false" ht="15" hidden="true" customHeight="false" outlineLevel="0" collapsed="false">
      <c r="B594" s="25" t="n">
        <v>580</v>
      </c>
      <c r="M594" s="25" t="n">
        <v>580</v>
      </c>
      <c r="N594" s="27" t="n">
        <f aca="false">C594</f>
        <v>0</v>
      </c>
    </row>
    <row r="595" customFormat="false" ht="15" hidden="true" customHeight="false" outlineLevel="0" collapsed="false">
      <c r="B595" s="25" t="n">
        <v>581</v>
      </c>
      <c r="M595" s="25" t="n">
        <v>581</v>
      </c>
      <c r="N595" s="27" t="n">
        <f aca="false">C595</f>
        <v>0</v>
      </c>
    </row>
    <row r="596" customFormat="false" ht="15" hidden="true" customHeight="false" outlineLevel="0" collapsed="false">
      <c r="B596" s="25" t="n">
        <v>582</v>
      </c>
      <c r="M596" s="25" t="n">
        <v>582</v>
      </c>
      <c r="N596" s="27" t="n">
        <f aca="false">C596</f>
        <v>0</v>
      </c>
    </row>
    <row r="597" customFormat="false" ht="15" hidden="true" customHeight="false" outlineLevel="0" collapsed="false">
      <c r="B597" s="25" t="n">
        <v>583</v>
      </c>
      <c r="M597" s="25" t="n">
        <v>583</v>
      </c>
      <c r="N597" s="27" t="n">
        <f aca="false">C597</f>
        <v>0</v>
      </c>
    </row>
    <row r="598" customFormat="false" ht="15" hidden="true" customHeight="false" outlineLevel="0" collapsed="false">
      <c r="B598" s="25" t="n">
        <v>584</v>
      </c>
      <c r="M598" s="25" t="n">
        <v>584</v>
      </c>
      <c r="N598" s="27" t="n">
        <f aca="false">C598</f>
        <v>0</v>
      </c>
    </row>
    <row r="599" customFormat="false" ht="15" hidden="true" customHeight="false" outlineLevel="0" collapsed="false">
      <c r="B599" s="25" t="n">
        <v>585</v>
      </c>
      <c r="M599" s="25" t="n">
        <v>585</v>
      </c>
      <c r="N599" s="27" t="n">
        <f aca="false">C599</f>
        <v>0</v>
      </c>
    </row>
    <row r="600" customFormat="false" ht="15" hidden="true" customHeight="false" outlineLevel="0" collapsed="false">
      <c r="B600" s="25" t="n">
        <v>586</v>
      </c>
      <c r="M600" s="25" t="n">
        <v>586</v>
      </c>
      <c r="N600" s="27" t="n">
        <f aca="false">C600</f>
        <v>0</v>
      </c>
    </row>
    <row r="602" customFormat="false" ht="17.35" hidden="false" customHeight="false" outlineLevel="0" collapsed="false">
      <c r="B602" s="39" t="str">
        <f aca="false">CONCATENATE("Принял представитель ООО ""МКАИР"" ",C5)</f>
        <v>Принял представитель ООО "МКАИР" Большаков С.Н.</v>
      </c>
      <c r="C602" s="40"/>
      <c r="D602" s="41"/>
      <c r="E602" s="41"/>
      <c r="F602" s="42"/>
      <c r="G602" s="41"/>
      <c r="H602" s="41"/>
      <c r="I602" s="41"/>
      <c r="J602" s="43" t="n">
        <f aca="false">C3</f>
        <v>45754</v>
      </c>
      <c r="M602" s="39" t="str">
        <f aca="false">CONCATENATE("Сдал представитель ООО ""МКАИР"" ",C5)</f>
        <v>Сдал представитель ООО "МКАИР" Большаков С.Н.</v>
      </c>
      <c r="N602" s="41"/>
      <c r="O602" s="41"/>
      <c r="P602" s="41"/>
      <c r="Q602" s="43" t="n">
        <f aca="false">C4</f>
        <v>45758</v>
      </c>
    </row>
    <row r="603" customFormat="false" ht="15" hidden="false" customHeight="false" outlineLevel="0" collapsed="false">
      <c r="B603" s="44" t="s">
        <v>7094</v>
      </c>
      <c r="C603" s="44"/>
      <c r="F603" s="1"/>
      <c r="M603" s="44" t="s">
        <v>7094</v>
      </c>
    </row>
    <row r="604" customFormat="false" ht="15" hidden="false" customHeight="false" outlineLevel="0" collapsed="false">
      <c r="F604" s="1"/>
    </row>
    <row r="605" customFormat="false" ht="17.35" hidden="false" customHeight="false" outlineLevel="0" collapsed="false">
      <c r="B605" s="39" t="str">
        <f aca="false">CONCATENATE("Сдал представитель ",C7," ",C6)</f>
        <v>Сдал представитель ООО "РИ-ИНВЕСТ" Астахов Е.А.</v>
      </c>
      <c r="C605" s="40"/>
      <c r="D605" s="41"/>
      <c r="E605" s="41"/>
      <c r="F605" s="42"/>
      <c r="G605" s="41"/>
      <c r="H605" s="41"/>
      <c r="I605" s="41"/>
      <c r="J605" s="43" t="n">
        <f aca="false">J602</f>
        <v>45754</v>
      </c>
      <c r="M605" s="39" t="str">
        <f aca="false">CONCATENATE("Принял представитель ", C7," ",,C6)</f>
        <v>Принял представитель ООО "РИ-ИНВЕСТ" Астахов Е.А.</v>
      </c>
      <c r="N605" s="41"/>
      <c r="O605" s="41"/>
      <c r="P605" s="41"/>
      <c r="Q605" s="43" t="n">
        <f aca="false">Q602</f>
        <v>45758</v>
      </c>
    </row>
    <row r="606" customFormat="false" ht="15" hidden="false" customHeight="false" outlineLevel="0" collapsed="false">
      <c r="B606" s="45" t="s">
        <v>7094</v>
      </c>
      <c r="C606" s="45"/>
      <c r="F606" s="1"/>
      <c r="M606" s="45" t="s">
        <v>7094</v>
      </c>
    </row>
  </sheetData>
  <mergeCells count="8">
    <mergeCell ref="F3:G3"/>
    <mergeCell ref="H3:I3"/>
    <mergeCell ref="F5:G5"/>
    <mergeCell ref="H5:I5"/>
    <mergeCell ref="B9:K9"/>
    <mergeCell ref="M9:R9"/>
    <mergeCell ref="B10:K10"/>
    <mergeCell ref="M10:R10"/>
  </mergeCell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R1138"/>
  <sheetViews>
    <sheetView showFormulas="false" showGridLines="true" showRowColHeaders="true" showZeros="true" rightToLeft="false" tabSelected="false" showOutlineSymbols="true" defaultGridColor="true" view="normal" topLeftCell="A78" colorId="64" zoomScale="55" zoomScaleNormal="55" zoomScalePageLayoutView="100" workbookViewId="0">
      <selection pane="topLeft" activeCell="A96" activeCellId="0" sqref="A96"/>
    </sheetView>
  </sheetViews>
  <sheetFormatPr defaultColWidth="9" defaultRowHeight="14.25" customHeight="true" zeroHeight="false" outlineLevelRow="0" outlineLevelCol="0"/>
  <cols>
    <col collapsed="false" customWidth="true" hidden="false" outlineLevel="0" max="1" min="1" style="27" width="5"/>
    <col collapsed="false" customWidth="true" hidden="false" outlineLevel="0" max="2" min="2" style="27" width="5.7"/>
    <col collapsed="false" customWidth="true" hidden="false" outlineLevel="0" max="3" min="3" style="27" width="10.6"/>
    <col collapsed="false" customWidth="false" hidden="false" outlineLevel="0" max="9" min="4" style="27" width="9"/>
    <col collapsed="false" customWidth="true" hidden="false" outlineLevel="0" max="11" min="10" style="27" width="10.6"/>
    <col collapsed="false" customWidth="true" hidden="false" outlineLevel="0" max="12" min="12" style="27" width="1.9"/>
    <col collapsed="false" customWidth="true" hidden="false" outlineLevel="0" max="13" min="13" style="27" width="6.4"/>
    <col collapsed="false" customWidth="true" hidden="false" outlineLevel="0" max="14" min="14" style="27" width="49.9"/>
    <col collapsed="false" customWidth="true" hidden="false" outlineLevel="0" max="15" min="15" style="27" width="8.9"/>
    <col collapsed="false" customWidth="false" hidden="false" outlineLevel="0" max="16" min="16" style="27" width="9"/>
    <col collapsed="false" customWidth="true" hidden="false" outlineLevel="0" max="17" min="17" style="27" width="10.09"/>
    <col collapsed="false" customWidth="false" hidden="false" outlineLevel="0" max="16384" min="18" style="27" width="9"/>
  </cols>
  <sheetData>
    <row r="1" customFormat="false" ht="13.8" hidden="false" customHeight="false" outlineLevel="0" collapsed="false">
      <c r="B1" s="27" t="s">
        <v>6856</v>
      </c>
      <c r="D1" s="27" t="n">
        <v>4</v>
      </c>
    </row>
    <row r="2" customFormat="false" ht="17.35" hidden="false" customHeight="false" outlineLevel="0" collapsed="false">
      <c r="B2" s="27" t="s">
        <v>6857</v>
      </c>
      <c r="F2" s="28"/>
      <c r="G2" s="29"/>
      <c r="H2" s="29"/>
      <c r="I2" s="1"/>
      <c r="J2" s="1"/>
      <c r="K2" s="1"/>
    </row>
    <row r="3" customFormat="false" ht="15" hidden="false" customHeight="false" outlineLevel="0" collapsed="false">
      <c r="B3" s="30" t="s">
        <v>6858</v>
      </c>
      <c r="C3" s="31" t="n">
        <f aca="false">VLOOKUP(D1,'Акты п-п'!$C$5:$I$57,2)</f>
        <v>45755</v>
      </c>
      <c r="F3" s="32"/>
      <c r="G3" s="32"/>
      <c r="H3" s="33"/>
      <c r="I3" s="33"/>
      <c r="J3" s="1"/>
      <c r="K3" s="1"/>
    </row>
    <row r="4" customFormat="false" ht="17.35" hidden="false" customHeight="false" outlineLevel="0" collapsed="false">
      <c r="B4" s="30" t="s">
        <v>6859</v>
      </c>
      <c r="C4" s="31" t="n">
        <f aca="false">VLOOKUP(D1,'Акты п-п'!$C$5:$I$57,3)</f>
        <v>45757</v>
      </c>
      <c r="F4" s="34"/>
      <c r="G4" s="35"/>
      <c r="H4" s="36"/>
      <c r="I4" s="1"/>
      <c r="J4" s="1"/>
      <c r="K4" s="1"/>
    </row>
    <row r="5" customFormat="false" ht="15" hidden="false" customHeight="false" outlineLevel="0" collapsed="false">
      <c r="C5" s="27" t="str">
        <f aca="false">VLOOKUP(D1,'Акты п-п'!$C$5:$I$57,5)</f>
        <v>Манджеев А.А.</v>
      </c>
      <c r="F5" s="32"/>
      <c r="G5" s="32"/>
      <c r="H5" s="33"/>
      <c r="I5" s="33"/>
      <c r="J5" s="1"/>
      <c r="K5" s="1"/>
    </row>
    <row r="6" customFormat="false" ht="13.8" hidden="false" customHeight="false" outlineLevel="0" collapsed="false">
      <c r="C6" s="27" t="str">
        <f aca="false">VLOOKUP(D1,'Акты п-п'!$C$5:$I$57,7)</f>
        <v>Попов Е.В.</v>
      </c>
    </row>
    <row r="7" customFormat="false" ht="13.8" hidden="false" customHeight="false" outlineLevel="0" collapsed="false">
      <c r="C7" s="27" t="str">
        <f aca="false">VLOOKUP(D1,'Акты п-п'!$C$5:$I$57,4)</f>
        <v>ООО «ГАЗПРОМНЕФТЬ-ЯМАЛ»</v>
      </c>
    </row>
    <row r="9" customFormat="false" ht="22.5" hidden="false" customHeight="true" outlineLevel="0" collapsed="false">
      <c r="B9" s="37" t="s">
        <v>6860</v>
      </c>
      <c r="C9" s="37"/>
      <c r="D9" s="37"/>
      <c r="E9" s="37"/>
      <c r="F9" s="37"/>
      <c r="G9" s="37"/>
      <c r="H9" s="37"/>
      <c r="I9" s="37"/>
      <c r="J9" s="37"/>
      <c r="K9" s="37"/>
      <c r="M9" s="38" t="s">
        <v>6860</v>
      </c>
      <c r="N9" s="38"/>
      <c r="O9" s="38"/>
      <c r="P9" s="38"/>
      <c r="Q9" s="38"/>
      <c r="R9" s="38"/>
    </row>
    <row r="10" customFormat="false" ht="15" hidden="false" customHeight="false" outlineLevel="0" collapsed="false">
      <c r="B10" s="37" t="s">
        <v>6861</v>
      </c>
      <c r="C10" s="37"/>
      <c r="D10" s="37"/>
      <c r="E10" s="37"/>
      <c r="F10" s="37"/>
      <c r="G10" s="37"/>
      <c r="H10" s="37"/>
      <c r="I10" s="37"/>
      <c r="J10" s="37"/>
      <c r="K10" s="37"/>
      <c r="M10" s="38" t="s">
        <v>6861</v>
      </c>
      <c r="N10" s="38"/>
      <c r="O10" s="38"/>
      <c r="P10" s="38"/>
      <c r="Q10" s="38"/>
      <c r="R10" s="38"/>
    </row>
    <row r="11" customFormat="false" ht="8.25" hidden="false" customHeight="true" outlineLevel="0" collapsed="false">
      <c r="B11" s="1"/>
      <c r="C11" s="1"/>
      <c r="D11" s="1"/>
      <c r="E11" s="1"/>
      <c r="F11" s="1"/>
      <c r="G11" s="1"/>
    </row>
    <row r="12" customFormat="false" ht="15" hidden="false" customHeight="false" outlineLevel="0" collapsed="false">
      <c r="B12" s="1" t="str">
        <f aca="false">CONCATENATE("Мы, нижеподписавшиеся, представитель ",C7," , и представитель ООО «МКАИР», ")</f>
        <v>Мы, нижеподписавшиеся, представитель ООО «ГАЗПРОМНЕФТЬ-ЯМАЛ» , и представитель ООО «МКАИР», </v>
      </c>
      <c r="C12" s="1"/>
      <c r="D12" s="1"/>
      <c r="E12" s="1"/>
      <c r="F12" s="1"/>
      <c r="G12" s="1"/>
      <c r="M12" s="1" t="str">
        <f aca="false">B12</f>
        <v>Мы, нижеподписавшиеся, представитель ООО «ГАЗПРОМНЕФТЬ-ЯМАЛ» , и представитель ООО «МКАИР», </v>
      </c>
    </row>
    <row r="13" customFormat="false" ht="15" hidden="false" customHeight="false" outlineLevel="0" collapsed="false">
      <c r="B13" s="1" t="str">
        <f aca="false">CONCATENATE("составили настоящий акт о том, что ",TEXT(C3,"ДД.ММ.ГГГГ"), " сданы в поверку следующие средства измерений:")</f>
        <v>составили настоящий акт о том, что 08.04.2025 сданы в поверку следующие средства измерений:</v>
      </c>
      <c r="C13" s="1"/>
      <c r="D13" s="1"/>
      <c r="E13" s="1"/>
      <c r="F13" s="1"/>
      <c r="G13" s="1"/>
      <c r="M13" s="1" t="str">
        <f aca="false">CONCATENATE("составили настоящий акт о том, что ",TEXT(C4,"ДД.ММ.ГГГГ"), " выданы с поверки следующие средства измерений:")</f>
        <v>составили настоящий акт о том, что 10.04.2025 выданы с поверки следующие средства измерений:</v>
      </c>
    </row>
    <row r="14" customFormat="false" ht="15" hidden="false" customHeight="false" outlineLevel="0" collapsed="false">
      <c r="B14" s="1"/>
      <c r="C14" s="1"/>
      <c r="D14" s="1"/>
      <c r="E14" s="1"/>
      <c r="F14" s="1"/>
      <c r="G14" s="1"/>
    </row>
    <row r="15" customFormat="false" ht="15" hidden="false" customHeight="false" outlineLevel="0" collapsed="false">
      <c r="B15" s="25" t="n">
        <v>1</v>
      </c>
      <c r="C15" s="27" t="s">
        <v>7705</v>
      </c>
      <c r="D15" s="1"/>
      <c r="E15" s="1"/>
      <c r="F15" s="1"/>
      <c r="G15" s="1"/>
      <c r="M15" s="25" t="n">
        <v>1</v>
      </c>
      <c r="N15" s="27" t="str">
        <f aca="false">C15</f>
        <v>Термометр биметаллический S5500 номер 1107316965</v>
      </c>
    </row>
    <row r="16" customFormat="false" ht="15" hidden="false" customHeight="false" outlineLevel="0" collapsed="false">
      <c r="B16" s="25" t="n">
        <v>2</v>
      </c>
      <c r="C16" s="27" t="s">
        <v>7706</v>
      </c>
      <c r="D16" s="1"/>
      <c r="E16" s="1"/>
      <c r="F16" s="1"/>
      <c r="G16" s="1"/>
      <c r="M16" s="25" t="n">
        <v>2</v>
      </c>
      <c r="N16" s="27" t="str">
        <f aca="false">C16</f>
        <v>Термометр биметаллический S55 номер 1106I4Y8</v>
      </c>
    </row>
    <row r="17" customFormat="false" ht="15" hidden="false" customHeight="false" outlineLevel="0" collapsed="false">
      <c r="B17" s="25" t="n">
        <v>3</v>
      </c>
      <c r="C17" s="27" t="s">
        <v>7707</v>
      </c>
      <c r="M17" s="25" t="n">
        <v>3</v>
      </c>
      <c r="N17" s="27" t="str">
        <f aca="false">C17</f>
        <v>Термометр биметаллический S55 номер 1107АD6B</v>
      </c>
    </row>
    <row r="18" customFormat="false" ht="15" hidden="false" customHeight="false" outlineLevel="0" collapsed="false">
      <c r="B18" s="25" t="n">
        <v>4</v>
      </c>
      <c r="C18" s="27" t="s">
        <v>7708</v>
      </c>
      <c r="M18" s="25" t="n">
        <v>4</v>
      </c>
      <c r="N18" s="27" t="str">
        <f aca="false">C18</f>
        <v>Термометр биметаллический S5500 номер 1107335159</v>
      </c>
    </row>
    <row r="19" customFormat="false" ht="15" hidden="false" customHeight="false" outlineLevel="0" collapsed="false">
      <c r="B19" s="25" t="n">
        <v>5</v>
      </c>
      <c r="C19" s="27" t="s">
        <v>7709</v>
      </c>
      <c r="M19" s="25" t="n">
        <v>5</v>
      </c>
      <c r="N19" s="27" t="str">
        <f aca="false">C19</f>
        <v>Термометр биметаллический S55 номер 1107335158</v>
      </c>
    </row>
    <row r="20" customFormat="false" ht="15" hidden="false" customHeight="false" outlineLevel="0" collapsed="false">
      <c r="B20" s="25" t="n">
        <v>6</v>
      </c>
      <c r="C20" s="27" t="s">
        <v>7710</v>
      </c>
      <c r="M20" s="25" t="n">
        <v>6</v>
      </c>
      <c r="N20" s="27" t="str">
        <f aca="false">C20</f>
        <v>Манометр ТМ серия 20 номер 3017026</v>
      </c>
    </row>
    <row r="21" customFormat="false" ht="15" hidden="false" customHeight="false" outlineLevel="0" collapsed="false">
      <c r="B21" s="25" t="n">
        <v>7</v>
      </c>
      <c r="C21" s="27" t="s">
        <v>7711</v>
      </c>
      <c r="M21" s="25" t="n">
        <v>7</v>
      </c>
      <c r="N21" s="27" t="str">
        <f aca="false">C21</f>
        <v>Манометр ТМ серия 20 номер 3017021</v>
      </c>
    </row>
    <row r="22" customFormat="false" ht="15" hidden="false" customHeight="false" outlineLevel="0" collapsed="false">
      <c r="B22" s="25" t="n">
        <v>8</v>
      </c>
      <c r="C22" s="27" t="s">
        <v>7712</v>
      </c>
      <c r="M22" s="25" t="n">
        <v>8</v>
      </c>
      <c r="N22" s="27" t="str">
        <f aca="false">C22</f>
        <v>Манометр ТМ серия 20 номер 3017196</v>
      </c>
    </row>
    <row r="23" customFormat="false" ht="15" hidden="false" customHeight="false" outlineLevel="0" collapsed="false">
      <c r="B23" s="25" t="n">
        <v>9</v>
      </c>
      <c r="C23" s="27" t="s">
        <v>7713</v>
      </c>
      <c r="M23" s="25" t="n">
        <v>9</v>
      </c>
      <c r="N23" s="27" t="str">
        <f aca="false">C23</f>
        <v>Манометр ТМ серия 20 номер 3017188</v>
      </c>
    </row>
    <row r="24" customFormat="false" ht="15" hidden="false" customHeight="false" outlineLevel="0" collapsed="false">
      <c r="B24" s="25" t="n">
        <v>10</v>
      </c>
      <c r="C24" s="27" t="s">
        <v>7714</v>
      </c>
      <c r="M24" s="25" t="n">
        <v>10</v>
      </c>
      <c r="N24" s="27" t="str">
        <f aca="false">C24</f>
        <v>Манометр ТМ серия 20 номер 3017181</v>
      </c>
    </row>
    <row r="25" customFormat="false" ht="15" hidden="false" customHeight="false" outlineLevel="0" collapsed="false">
      <c r="B25" s="25" t="n">
        <v>11</v>
      </c>
      <c r="C25" s="27" t="s">
        <v>7715</v>
      </c>
      <c r="M25" s="25" t="n">
        <v>11</v>
      </c>
      <c r="N25" s="27" t="str">
        <f aca="false">C25</f>
        <v>Манометр ТМ серия 20 номер 3017190</v>
      </c>
    </row>
    <row r="26" customFormat="false" ht="15" hidden="false" customHeight="false" outlineLevel="0" collapsed="false">
      <c r="B26" s="25" t="n">
        <v>12</v>
      </c>
      <c r="C26" s="27" t="s">
        <v>7716</v>
      </c>
      <c r="M26" s="25" t="n">
        <v>12</v>
      </c>
      <c r="N26" s="27" t="str">
        <f aca="false">C26</f>
        <v>Манометр ТМ серия 20 номер 3016942</v>
      </c>
    </row>
    <row r="27" customFormat="false" ht="15" hidden="false" customHeight="false" outlineLevel="0" collapsed="false">
      <c r="B27" s="25" t="n">
        <v>13</v>
      </c>
      <c r="C27" s="27" t="s">
        <v>7717</v>
      </c>
      <c r="M27" s="25" t="n">
        <v>13</v>
      </c>
      <c r="N27" s="27" t="str">
        <f aca="false">C27</f>
        <v>Манометр ТМ серия 20 номер 3016975</v>
      </c>
    </row>
    <row r="28" customFormat="false" ht="15" hidden="false" customHeight="false" outlineLevel="0" collapsed="false">
      <c r="B28" s="25" t="n">
        <v>14</v>
      </c>
      <c r="C28" s="27" t="s">
        <v>7718</v>
      </c>
      <c r="M28" s="25" t="n">
        <v>14</v>
      </c>
      <c r="N28" s="27" t="str">
        <f aca="false">C28</f>
        <v>Манометр ТМ серия 20 номер 3016956</v>
      </c>
    </row>
    <row r="29" customFormat="false" ht="15" hidden="false" customHeight="false" outlineLevel="0" collapsed="false">
      <c r="B29" s="25" t="n">
        <v>15</v>
      </c>
      <c r="C29" s="27" t="s">
        <v>7719</v>
      </c>
      <c r="M29" s="25" t="n">
        <v>15</v>
      </c>
      <c r="N29" s="27" t="str">
        <f aca="false">C29</f>
        <v>Манометр ТМ серия 20 номер 3016952</v>
      </c>
    </row>
    <row r="30" customFormat="false" ht="15" hidden="false" customHeight="false" outlineLevel="0" collapsed="false">
      <c r="B30" s="25" t="n">
        <v>16</v>
      </c>
      <c r="C30" s="27" t="s">
        <v>7720</v>
      </c>
      <c r="M30" s="25" t="n">
        <v>16</v>
      </c>
      <c r="N30" s="27" t="str">
        <f aca="false">C30</f>
        <v>Манометр ТМ серия 20 номер 3016978</v>
      </c>
    </row>
    <row r="31" customFormat="false" ht="15" hidden="false" customHeight="false" outlineLevel="0" collapsed="false">
      <c r="B31" s="25" t="n">
        <v>17</v>
      </c>
      <c r="C31" s="27" t="s">
        <v>7721</v>
      </c>
      <c r="M31" s="25" t="n">
        <v>17</v>
      </c>
      <c r="N31" s="27" t="str">
        <f aca="false">C31</f>
        <v>Манометр ТМ серия 20 номер 3016953</v>
      </c>
    </row>
    <row r="32" customFormat="false" ht="15" hidden="false" customHeight="false" outlineLevel="0" collapsed="false">
      <c r="B32" s="25" t="n">
        <v>18</v>
      </c>
      <c r="C32" s="27" t="s">
        <v>7722</v>
      </c>
      <c r="M32" s="25" t="n">
        <v>18</v>
      </c>
      <c r="N32" s="27" t="str">
        <f aca="false">C32</f>
        <v>Манометр ТМ серия 20 номер 3016981</v>
      </c>
    </row>
    <row r="33" customFormat="false" ht="15" hidden="false" customHeight="false" outlineLevel="0" collapsed="false">
      <c r="B33" s="25" t="n">
        <v>19</v>
      </c>
      <c r="C33" s="27" t="s">
        <v>7723</v>
      </c>
      <c r="M33" s="25" t="n">
        <v>19</v>
      </c>
      <c r="N33" s="27" t="str">
        <f aca="false">C33</f>
        <v>Манометр М-4ВУКсУХЛ1 номер 212005885</v>
      </c>
    </row>
    <row r="34" customFormat="false" ht="15" hidden="false" customHeight="false" outlineLevel="0" collapsed="false">
      <c r="B34" s="25" t="n">
        <v>20</v>
      </c>
      <c r="C34" s="27" t="s">
        <v>7724</v>
      </c>
      <c r="M34" s="25" t="n">
        <v>20</v>
      </c>
      <c r="N34" s="27" t="str">
        <f aca="false">C34</f>
        <v>Манометр М-4ВУКсУХЛ1 номер 212005886</v>
      </c>
    </row>
    <row r="35" customFormat="false" ht="15" hidden="false" customHeight="false" outlineLevel="0" collapsed="false">
      <c r="B35" s="25" t="n">
        <v>21</v>
      </c>
      <c r="C35" s="27" t="s">
        <v>7725</v>
      </c>
      <c r="M35" s="25" t="n">
        <v>21</v>
      </c>
      <c r="N35" s="27" t="str">
        <f aca="false">C35</f>
        <v>Манометр М-4ВУКсУХЛ1 номер 212005889</v>
      </c>
    </row>
    <row r="36" customFormat="false" ht="15" hidden="false" customHeight="false" outlineLevel="0" collapsed="false">
      <c r="B36" s="25" t="n">
        <v>22</v>
      </c>
      <c r="C36" s="27" t="s">
        <v>7726</v>
      </c>
      <c r="M36" s="25" t="n">
        <v>22</v>
      </c>
      <c r="N36" s="27" t="str">
        <f aca="false">C36</f>
        <v>Манометр М-4ВУКсУХЛ1 номер 212005839</v>
      </c>
    </row>
    <row r="37" customFormat="false" ht="15" hidden="false" customHeight="false" outlineLevel="0" collapsed="false">
      <c r="B37" s="25" t="n">
        <v>23</v>
      </c>
      <c r="C37" s="27" t="s">
        <v>7727</v>
      </c>
      <c r="M37" s="25" t="n">
        <v>23</v>
      </c>
      <c r="N37" s="27" t="str">
        <f aca="false">C37</f>
        <v>Манометр М-4ВУКсУХЛ1 номер 212005841</v>
      </c>
    </row>
    <row r="38" customFormat="false" ht="15" hidden="false" customHeight="false" outlineLevel="0" collapsed="false">
      <c r="B38" s="25" t="n">
        <v>24</v>
      </c>
      <c r="C38" s="27" t="s">
        <v>7728</v>
      </c>
      <c r="M38" s="25" t="n">
        <v>24</v>
      </c>
      <c r="N38" s="27" t="str">
        <f aca="false">C38</f>
        <v>Манометр М-4ВУКсУХЛ1 номер 211043444</v>
      </c>
    </row>
    <row r="39" customFormat="false" ht="15" hidden="false" customHeight="false" outlineLevel="0" collapsed="false">
      <c r="B39" s="25" t="n">
        <v>25</v>
      </c>
      <c r="C39" s="27" t="s">
        <v>7729</v>
      </c>
      <c r="M39" s="25" t="n">
        <v>25</v>
      </c>
      <c r="N39" s="27" t="str">
        <f aca="false">C39</f>
        <v>Манометр М-4ВУКсУХЛ1 номер 212005840</v>
      </c>
    </row>
    <row r="40" customFormat="false" ht="15" hidden="false" customHeight="false" outlineLevel="0" collapsed="false">
      <c r="B40" s="25" t="n">
        <v>26</v>
      </c>
      <c r="C40" s="27" t="s">
        <v>7730</v>
      </c>
      <c r="M40" s="25" t="n">
        <v>26</v>
      </c>
      <c r="N40" s="27" t="str">
        <f aca="false">C40</f>
        <v>Манометр М-4ВУКсУХЛ1 номер 212005850</v>
      </c>
    </row>
    <row r="41" customFormat="false" ht="15" hidden="false" customHeight="false" outlineLevel="0" collapsed="false">
      <c r="B41" s="25" t="n">
        <v>27</v>
      </c>
      <c r="C41" s="27" t="s">
        <v>7731</v>
      </c>
      <c r="M41" s="25" t="n">
        <v>27</v>
      </c>
      <c r="N41" s="27" t="str">
        <f aca="false">C41</f>
        <v>Манометр М-4ВУКсУХЛ1 номер 212005843</v>
      </c>
    </row>
    <row r="42" customFormat="false" ht="15" hidden="false" customHeight="false" outlineLevel="0" collapsed="false">
      <c r="B42" s="25" t="n">
        <v>28</v>
      </c>
      <c r="C42" s="27" t="s">
        <v>7732</v>
      </c>
      <c r="M42" s="25" t="n">
        <v>28</v>
      </c>
      <c r="N42" s="27" t="str">
        <f aca="false">C42</f>
        <v>Манометр ФТ ДМ8008-Вуф исп.2 номер 000919</v>
      </c>
    </row>
    <row r="43" customFormat="false" ht="15" hidden="false" customHeight="false" outlineLevel="0" collapsed="false">
      <c r="B43" s="25" t="n">
        <v>29</v>
      </c>
      <c r="C43" s="27" t="s">
        <v>7733</v>
      </c>
      <c r="M43" s="25" t="n">
        <v>29</v>
      </c>
      <c r="N43" s="27" t="str">
        <f aca="false">C43</f>
        <v>Манометр ФТ ДМ8008-Вуф исп.2 номер 000913</v>
      </c>
    </row>
    <row r="44" customFormat="false" ht="15" hidden="false" customHeight="false" outlineLevel="0" collapsed="false">
      <c r="B44" s="25" t="n">
        <v>30</v>
      </c>
      <c r="C44" s="27" t="s">
        <v>7734</v>
      </c>
      <c r="M44" s="25" t="n">
        <v>30</v>
      </c>
      <c r="N44" s="27" t="str">
        <f aca="false">C44</f>
        <v>Манометр ФТ МП4-Уф БС УХЛ1 номер 2177964</v>
      </c>
    </row>
    <row r="45" customFormat="false" ht="15" hidden="false" customHeight="false" outlineLevel="0" collapsed="false">
      <c r="B45" s="25" t="n">
        <v>31</v>
      </c>
      <c r="C45" s="27" t="s">
        <v>7735</v>
      </c>
      <c r="M45" s="25" t="n">
        <v>31</v>
      </c>
      <c r="N45" s="27" t="str">
        <f aca="false">C45</f>
        <v>Манометр ФТ МП4-Уф БС УХЛ1 номер 065995</v>
      </c>
    </row>
    <row r="46" customFormat="false" ht="15" hidden="false" customHeight="false" outlineLevel="0" collapsed="false">
      <c r="B46" s="25" t="n">
        <v>32</v>
      </c>
      <c r="C46" s="27" t="s">
        <v>7736</v>
      </c>
      <c r="M46" s="25" t="n">
        <v>32</v>
      </c>
      <c r="N46" s="27" t="str">
        <f aca="false">C46</f>
        <v>Манометр ФТ МП4-Уф БС УХЛ1 номер 066098</v>
      </c>
    </row>
    <row r="47" customFormat="false" ht="15" hidden="false" customHeight="false" outlineLevel="0" collapsed="false">
      <c r="B47" s="25" t="n">
        <v>33</v>
      </c>
      <c r="C47" s="27" t="s">
        <v>7737</v>
      </c>
      <c r="M47" s="25" t="n">
        <v>33</v>
      </c>
      <c r="N47" s="27" t="str">
        <f aca="false">C47</f>
        <v>Манометр ФТ МП4-Уф номер 000759</v>
      </c>
    </row>
    <row r="48" customFormat="false" ht="15" hidden="false" customHeight="false" outlineLevel="0" collapsed="false">
      <c r="B48" s="25" t="n">
        <v>34</v>
      </c>
      <c r="C48" s="27" t="s">
        <v>7738</v>
      </c>
      <c r="M48" s="25" t="n">
        <v>34</v>
      </c>
      <c r="N48" s="27" t="str">
        <f aca="false">C48</f>
        <v>Манометр ТМ серия 10 номер 3017729</v>
      </c>
    </row>
    <row r="49" customFormat="false" ht="15" hidden="false" customHeight="false" outlineLevel="0" collapsed="false">
      <c r="B49" s="25" t="n">
        <v>35</v>
      </c>
      <c r="C49" s="27" t="s">
        <v>7739</v>
      </c>
      <c r="M49" s="25" t="n">
        <v>35</v>
      </c>
      <c r="N49" s="27" t="str">
        <f aca="false">C49</f>
        <v>Манометр ТМ серия 10 номер 3017727</v>
      </c>
    </row>
    <row r="50" customFormat="false" ht="15" hidden="false" customHeight="false" outlineLevel="0" collapsed="false">
      <c r="B50" s="25" t="n">
        <v>36</v>
      </c>
      <c r="C50" s="27" t="s">
        <v>7740</v>
      </c>
      <c r="M50" s="25" t="n">
        <v>36</v>
      </c>
      <c r="N50" s="27" t="str">
        <f aca="false">C50</f>
        <v>Манометр ТМ серия 10 номер 3017738</v>
      </c>
    </row>
    <row r="51" customFormat="false" ht="15" hidden="false" customHeight="false" outlineLevel="0" collapsed="false">
      <c r="B51" s="25" t="n">
        <v>37</v>
      </c>
      <c r="C51" s="27" t="s">
        <v>7741</v>
      </c>
      <c r="M51" s="25" t="n">
        <v>37</v>
      </c>
      <c r="N51" s="27" t="str">
        <f aca="false">C51</f>
        <v>Манометр ТМ серия 10 номер 3017731</v>
      </c>
    </row>
    <row r="52" customFormat="false" ht="15" hidden="false" customHeight="false" outlineLevel="0" collapsed="false">
      <c r="B52" s="25" t="n">
        <v>38</v>
      </c>
      <c r="C52" s="27" t="s">
        <v>7742</v>
      </c>
      <c r="M52" s="25" t="n">
        <v>38</v>
      </c>
      <c r="N52" s="27" t="str">
        <f aca="false">C52</f>
        <v>Манометр ТМ серия 10 номер 3017720</v>
      </c>
    </row>
    <row r="53" customFormat="false" ht="15" hidden="false" customHeight="false" outlineLevel="0" collapsed="false">
      <c r="B53" s="25" t="n">
        <v>39</v>
      </c>
      <c r="C53" s="27" t="s">
        <v>7743</v>
      </c>
      <c r="M53" s="25" t="n">
        <v>39</v>
      </c>
      <c r="N53" s="27" t="str">
        <f aca="false">C53</f>
        <v>Манометр ТМ серия 10 номер 3017736</v>
      </c>
    </row>
    <row r="54" customFormat="false" ht="15" hidden="false" customHeight="false" outlineLevel="0" collapsed="false">
      <c r="B54" s="25" t="n">
        <v>40</v>
      </c>
      <c r="C54" s="27" t="s">
        <v>7744</v>
      </c>
      <c r="M54" s="25" t="n">
        <v>40</v>
      </c>
      <c r="N54" s="27" t="str">
        <f aca="false">C54</f>
        <v>Манометр ТМ серия 10 номер 3017730</v>
      </c>
    </row>
    <row r="55" customFormat="false" ht="15" hidden="false" customHeight="false" outlineLevel="0" collapsed="false">
      <c r="B55" s="25" t="n">
        <v>41</v>
      </c>
      <c r="C55" s="27" t="s">
        <v>7745</v>
      </c>
      <c r="M55" s="25" t="n">
        <v>41</v>
      </c>
      <c r="N55" s="27" t="str">
        <f aca="false">C55</f>
        <v>Манометр ТМ серия 10 номер 3017719</v>
      </c>
    </row>
    <row r="56" customFormat="false" ht="15" hidden="false" customHeight="false" outlineLevel="0" collapsed="false">
      <c r="B56" s="25" t="n">
        <v>42</v>
      </c>
      <c r="C56" s="27" t="s">
        <v>7746</v>
      </c>
      <c r="M56" s="25" t="n">
        <v>42</v>
      </c>
      <c r="N56" s="27" t="str">
        <f aca="false">C56</f>
        <v>Манометр ТМ серия 10 номер 3017735</v>
      </c>
    </row>
    <row r="57" customFormat="false" ht="15" hidden="false" customHeight="false" outlineLevel="0" collapsed="false">
      <c r="B57" s="25" t="n">
        <v>43</v>
      </c>
      <c r="C57" s="27" t="s">
        <v>7747</v>
      </c>
      <c r="M57" s="25" t="n">
        <v>43</v>
      </c>
      <c r="N57" s="27" t="str">
        <f aca="false">C57</f>
        <v>Манометр ТМ серия 10 номер 3017721</v>
      </c>
    </row>
    <row r="58" customFormat="false" ht="15" hidden="false" customHeight="false" outlineLevel="0" collapsed="false">
      <c r="B58" s="25" t="n">
        <v>44</v>
      </c>
      <c r="C58" s="27" t="s">
        <v>7748</v>
      </c>
      <c r="M58" s="25" t="n">
        <v>44</v>
      </c>
      <c r="N58" s="27" t="str">
        <f aca="false">C58</f>
        <v>Манометр ТМ серия 10 номер 3017723</v>
      </c>
    </row>
    <row r="59" customFormat="false" ht="15" hidden="false" customHeight="false" outlineLevel="0" collapsed="false">
      <c r="B59" s="25" t="n">
        <v>45</v>
      </c>
      <c r="C59" s="27" t="s">
        <v>7749</v>
      </c>
      <c r="M59" s="25" t="n">
        <v>45</v>
      </c>
      <c r="N59" s="27" t="str">
        <f aca="false">C59</f>
        <v>Манометр ТМ серия 10 номер 3017722</v>
      </c>
    </row>
    <row r="60" customFormat="false" ht="15" hidden="false" customHeight="false" outlineLevel="0" collapsed="false">
      <c r="B60" s="25" t="n">
        <v>46</v>
      </c>
      <c r="C60" s="27" t="s">
        <v>7750</v>
      </c>
      <c r="M60" s="25" t="n">
        <v>46</v>
      </c>
      <c r="N60" s="27" t="str">
        <f aca="false">C60</f>
        <v>Манометр ТМ серия 10 номер 3017725</v>
      </c>
    </row>
    <row r="61" customFormat="false" ht="15" hidden="false" customHeight="false" outlineLevel="0" collapsed="false">
      <c r="B61" s="25" t="n">
        <v>47</v>
      </c>
      <c r="C61" s="27" t="s">
        <v>7751</v>
      </c>
      <c r="M61" s="25" t="n">
        <v>47</v>
      </c>
      <c r="N61" s="27" t="str">
        <f aca="false">C61</f>
        <v>Манометр ТМ серия 10 номер 3019886</v>
      </c>
    </row>
    <row r="62" customFormat="false" ht="15" hidden="false" customHeight="false" outlineLevel="0" collapsed="false">
      <c r="B62" s="25" t="n">
        <v>48</v>
      </c>
      <c r="C62" s="27" t="s">
        <v>7752</v>
      </c>
      <c r="M62" s="25" t="n">
        <v>48</v>
      </c>
      <c r="N62" s="27" t="str">
        <f aca="false">C62</f>
        <v>Манометр ТМ серия 10 номер 3019913</v>
      </c>
    </row>
    <row r="63" customFormat="false" ht="15" hidden="false" customHeight="false" outlineLevel="0" collapsed="false">
      <c r="B63" s="25" t="n">
        <v>49</v>
      </c>
      <c r="C63" s="27" t="s">
        <v>7753</v>
      </c>
      <c r="M63" s="25" t="n">
        <v>49</v>
      </c>
      <c r="N63" s="27" t="str">
        <f aca="false">C63</f>
        <v>Манометр ТМ серия 10 номер 3019895</v>
      </c>
    </row>
    <row r="64" customFormat="false" ht="15" hidden="false" customHeight="false" outlineLevel="0" collapsed="false">
      <c r="B64" s="25" t="n">
        <v>50</v>
      </c>
      <c r="C64" s="27" t="s">
        <v>7754</v>
      </c>
      <c r="M64" s="25" t="n">
        <v>50</v>
      </c>
      <c r="N64" s="27" t="str">
        <f aca="false">C64</f>
        <v>Манометр ТМ серия 10 номер 3019919</v>
      </c>
    </row>
    <row r="65" customFormat="false" ht="15" hidden="false" customHeight="false" outlineLevel="0" collapsed="false">
      <c r="B65" s="25" t="n">
        <v>51</v>
      </c>
      <c r="C65" s="27" t="s">
        <v>7755</v>
      </c>
      <c r="M65" s="25" t="n">
        <v>51</v>
      </c>
      <c r="N65" s="27" t="str">
        <f aca="false">C65</f>
        <v>Манометр ТМ серия 10 номер 3017260</v>
      </c>
    </row>
    <row r="66" customFormat="false" ht="15" hidden="false" customHeight="false" outlineLevel="0" collapsed="false">
      <c r="B66" s="25" t="n">
        <v>52</v>
      </c>
      <c r="C66" s="27" t="s">
        <v>7756</v>
      </c>
      <c r="M66" s="25" t="n">
        <v>52</v>
      </c>
      <c r="N66" s="27" t="str">
        <f aca="false">C66</f>
        <v>Манометр ТМ серия 10 номер 12А9404</v>
      </c>
    </row>
    <row r="67" customFormat="false" ht="15" hidden="false" customHeight="false" outlineLevel="0" collapsed="false">
      <c r="B67" s="25" t="n">
        <v>53</v>
      </c>
      <c r="C67" s="27" t="s">
        <v>7757</v>
      </c>
      <c r="M67" s="25" t="n">
        <v>53</v>
      </c>
      <c r="N67" s="27" t="str">
        <f aca="false">C67</f>
        <v>Манометр ТМ серия 10 номер 3017258</v>
      </c>
    </row>
    <row r="68" customFormat="false" ht="15" hidden="false" customHeight="false" outlineLevel="0" collapsed="false">
      <c r="B68" s="25" t="n">
        <v>54</v>
      </c>
      <c r="C68" s="27" t="s">
        <v>7758</v>
      </c>
      <c r="M68" s="25" t="n">
        <v>54</v>
      </c>
      <c r="N68" s="27" t="str">
        <f aca="false">C68</f>
        <v>Манометр ТМ серия 10 номер 3017259</v>
      </c>
    </row>
    <row r="69" customFormat="false" ht="15" hidden="false" customHeight="false" outlineLevel="0" collapsed="false">
      <c r="B69" s="25" t="n">
        <v>55</v>
      </c>
      <c r="C69" s="27" t="s">
        <v>7759</v>
      </c>
      <c r="M69" s="25" t="n">
        <v>55</v>
      </c>
      <c r="N69" s="27" t="str">
        <f aca="false">C69</f>
        <v>Манометр ТМ серия 20 номер 3017029</v>
      </c>
    </row>
    <row r="70" customFormat="false" ht="15" hidden="false" customHeight="false" outlineLevel="0" collapsed="false">
      <c r="B70" s="25" t="n">
        <v>56</v>
      </c>
      <c r="C70" s="27" t="s">
        <v>7760</v>
      </c>
      <c r="M70" s="25" t="n">
        <v>56</v>
      </c>
      <c r="N70" s="27" t="str">
        <f aca="false">C70</f>
        <v>Манометр ТМ серия 20 номер 3016976</v>
      </c>
    </row>
    <row r="71" customFormat="false" ht="15" hidden="false" customHeight="false" outlineLevel="0" collapsed="false">
      <c r="B71" s="25" t="n">
        <v>57</v>
      </c>
      <c r="C71" s="27" t="s">
        <v>7761</v>
      </c>
      <c r="M71" s="25" t="n">
        <v>57</v>
      </c>
      <c r="N71" s="27" t="str">
        <f aca="false">C71</f>
        <v>Манометр ТМ серия 20 номер 3016977</v>
      </c>
    </row>
    <row r="72" customFormat="false" ht="15" hidden="false" customHeight="false" outlineLevel="0" collapsed="false">
      <c r="B72" s="25" t="n">
        <v>58</v>
      </c>
      <c r="C72" s="27" t="s">
        <v>7762</v>
      </c>
      <c r="M72" s="25" t="n">
        <v>58</v>
      </c>
      <c r="N72" s="27" t="str">
        <f aca="false">C72</f>
        <v>Манометр ТМ серия 20 номер 3016958</v>
      </c>
    </row>
    <row r="73" customFormat="false" ht="15" hidden="false" customHeight="false" outlineLevel="0" collapsed="false">
      <c r="B73" s="25" t="n">
        <v>59</v>
      </c>
      <c r="C73" s="27" t="s">
        <v>7763</v>
      </c>
      <c r="M73" s="25" t="n">
        <v>59</v>
      </c>
      <c r="N73" s="27" t="str">
        <f aca="false">C73</f>
        <v>Манометр ТМ серия 20 номер 3016968</v>
      </c>
    </row>
    <row r="74" customFormat="false" ht="15" hidden="false" customHeight="false" outlineLevel="0" collapsed="false">
      <c r="B74" s="25" t="n">
        <v>60</v>
      </c>
      <c r="C74" s="27" t="s">
        <v>7764</v>
      </c>
      <c r="M74" s="25" t="n">
        <v>60</v>
      </c>
      <c r="N74" s="27" t="str">
        <f aca="false">C74</f>
        <v>Манометр ТМ серия 20 номер 3016974</v>
      </c>
    </row>
    <row r="75" customFormat="false" ht="15" hidden="false" customHeight="false" outlineLevel="0" collapsed="false">
      <c r="B75" s="25" t="n">
        <v>61</v>
      </c>
      <c r="C75" s="27" t="s">
        <v>7765</v>
      </c>
      <c r="M75" s="25" t="n">
        <v>61</v>
      </c>
      <c r="N75" s="27" t="str">
        <f aca="false">C75</f>
        <v>Манометр ТМ серия 20 номер 3016955</v>
      </c>
    </row>
    <row r="76" customFormat="false" ht="15" hidden="false" customHeight="false" outlineLevel="0" collapsed="false">
      <c r="B76" s="25" t="n">
        <v>62</v>
      </c>
      <c r="C76" s="27" t="s">
        <v>7766</v>
      </c>
      <c r="M76" s="25" t="n">
        <v>62</v>
      </c>
      <c r="N76" s="27" t="str">
        <f aca="false">C76</f>
        <v>Манометр ТМ серия 20 номер 3016943</v>
      </c>
    </row>
    <row r="77" customFormat="false" ht="15" hidden="false" customHeight="false" outlineLevel="0" collapsed="false">
      <c r="B77" s="25" t="n">
        <v>63</v>
      </c>
      <c r="C77" s="27" t="s">
        <v>7767</v>
      </c>
      <c r="M77" s="25" t="n">
        <v>63</v>
      </c>
      <c r="N77" s="27" t="str">
        <f aca="false">C77</f>
        <v>Манометр ТМ серия 20 номер 3016980</v>
      </c>
    </row>
    <row r="78" customFormat="false" ht="15" hidden="false" customHeight="false" outlineLevel="0" collapsed="false">
      <c r="B78" s="25" t="n">
        <v>64</v>
      </c>
      <c r="C78" s="27" t="s">
        <v>7768</v>
      </c>
      <c r="M78" s="25" t="n">
        <v>64</v>
      </c>
      <c r="N78" s="27" t="str">
        <f aca="false">C78</f>
        <v>Манометр 232.50 номер 89702YBM</v>
      </c>
    </row>
    <row r="79" customFormat="false" ht="15" hidden="false" customHeight="false" outlineLevel="0" collapsed="false">
      <c r="B79" s="25" t="n">
        <v>65</v>
      </c>
      <c r="C79" s="27" t="s">
        <v>7769</v>
      </c>
      <c r="M79" s="25" t="n">
        <v>65</v>
      </c>
      <c r="N79" s="27" t="str">
        <f aca="false">C79</f>
        <v>Манометр 232.50 номер 89702VBN</v>
      </c>
    </row>
    <row r="80" customFormat="false" ht="15" hidden="false" customHeight="false" outlineLevel="0" collapsed="false">
      <c r="B80" s="25" t="n">
        <v>66</v>
      </c>
      <c r="C80" s="27" t="s">
        <v>7770</v>
      </c>
      <c r="M80" s="25" t="n">
        <v>66</v>
      </c>
      <c r="N80" s="27" t="str">
        <f aca="false">C80</f>
        <v>Манометр 232.50 номер 89703UOF</v>
      </c>
    </row>
    <row r="81" customFormat="false" ht="15" hidden="false" customHeight="false" outlineLevel="0" collapsed="false">
      <c r="B81" s="25" t="n">
        <v>67</v>
      </c>
      <c r="C81" s="27" t="s">
        <v>7771</v>
      </c>
      <c r="M81" s="25" t="n">
        <v>67</v>
      </c>
      <c r="N81" s="27" t="str">
        <f aca="false">C81</f>
        <v>Манометр 732.14 номер 1106ICQ3</v>
      </c>
    </row>
    <row r="82" customFormat="false" ht="15" hidden="false" customHeight="false" outlineLevel="0" collapsed="false">
      <c r="B82" s="25" t="n">
        <v>68</v>
      </c>
      <c r="C82" s="27" t="s">
        <v>7772</v>
      </c>
      <c r="M82" s="25" t="n">
        <v>68</v>
      </c>
      <c r="N82" s="27" t="str">
        <f aca="false">C82</f>
        <v>Манометр 732.14 номер 1106ICPY</v>
      </c>
    </row>
    <row r="83" customFormat="false" ht="15" hidden="false" customHeight="false" outlineLevel="0" collapsed="false">
      <c r="B83" s="25" t="n">
        <v>69</v>
      </c>
      <c r="C83" s="27" t="s">
        <v>7773</v>
      </c>
      <c r="M83" s="25" t="n">
        <v>69</v>
      </c>
      <c r="N83" s="27" t="str">
        <f aca="false">C83</f>
        <v>Манометр 232.50 номер 1106IU7X</v>
      </c>
    </row>
    <row r="84" customFormat="false" ht="15" hidden="false" customHeight="false" outlineLevel="0" collapsed="false">
      <c r="B84" s="25" t="n">
        <v>70</v>
      </c>
      <c r="C84" s="27" t="s">
        <v>7774</v>
      </c>
      <c r="M84" s="25" t="n">
        <v>70</v>
      </c>
      <c r="N84" s="27" t="str">
        <f aca="false">C84</f>
        <v>Манометр 232.50 номер 89701FH6</v>
      </c>
    </row>
    <row r="85" customFormat="false" ht="15" hidden="false" customHeight="false" outlineLevel="0" collapsed="false">
      <c r="B85" s="25" t="n">
        <v>71</v>
      </c>
      <c r="C85" s="27" t="s">
        <v>7775</v>
      </c>
      <c r="M85" s="25" t="n">
        <v>71</v>
      </c>
      <c r="N85" s="27" t="str">
        <f aca="false">C85</f>
        <v>Манометр 232.50 номер 89701FHА</v>
      </c>
    </row>
    <row r="86" customFormat="false" ht="15" hidden="false" customHeight="false" outlineLevel="0" collapsed="false">
      <c r="B86" s="25" t="n">
        <v>72</v>
      </c>
      <c r="C86" s="27" t="s">
        <v>7776</v>
      </c>
      <c r="M86" s="25" t="n">
        <v>72</v>
      </c>
      <c r="N86" s="27" t="str">
        <f aca="false">C86</f>
        <v>Манометр ТМ серия 20 номер 10508</v>
      </c>
    </row>
    <row r="87" customFormat="false" ht="15" hidden="false" customHeight="false" outlineLevel="0" collapsed="false">
      <c r="B87" s="25" t="n">
        <v>73</v>
      </c>
      <c r="C87" s="27" t="s">
        <v>7777</v>
      </c>
      <c r="M87" s="25" t="n">
        <v>73</v>
      </c>
      <c r="N87" s="27" t="str">
        <f aca="false">C87</f>
        <v>Манометр МП3-УМ номер 10755</v>
      </c>
    </row>
    <row r="88" customFormat="false" ht="15" hidden="false" customHeight="false" outlineLevel="0" collapsed="false">
      <c r="B88" s="25" t="n">
        <v>74</v>
      </c>
      <c r="C88" s="27" t="s">
        <v>7778</v>
      </c>
      <c r="M88" s="25" t="n">
        <v>74</v>
      </c>
      <c r="N88" s="27" t="str">
        <f aca="false">C88</f>
        <v>Манометр 233.50 номер 27011</v>
      </c>
    </row>
    <row r="89" customFormat="false" ht="15" hidden="false" customHeight="false" outlineLevel="0" collapsed="false">
      <c r="B89" s="25" t="n">
        <v>75</v>
      </c>
      <c r="C89" s="27" t="s">
        <v>7779</v>
      </c>
      <c r="M89" s="25" t="n">
        <v>75</v>
      </c>
      <c r="N89" s="27" t="str">
        <f aca="false">C89</f>
        <v>Манометр 233.50 номер 25165</v>
      </c>
    </row>
    <row r="90" customFormat="false" ht="15" hidden="false" customHeight="false" outlineLevel="0" collapsed="false">
      <c r="B90" s="25" t="n">
        <v>76</v>
      </c>
      <c r="C90" s="27" t="s">
        <v>7780</v>
      </c>
      <c r="M90" s="25" t="n">
        <v>76</v>
      </c>
      <c r="N90" s="27" t="str">
        <f aca="false">C90</f>
        <v>Манометр 233.30 номер 11879UYX</v>
      </c>
    </row>
    <row r="91" customFormat="false" ht="15" hidden="false" customHeight="false" outlineLevel="0" collapsed="false">
      <c r="B91" s="25" t="n">
        <v>77</v>
      </c>
      <c r="C91" s="27" t="s">
        <v>7781</v>
      </c>
      <c r="M91" s="25" t="n">
        <v>77</v>
      </c>
      <c r="N91" s="27" t="str">
        <f aca="false">C91</f>
        <v>Манометр 233.30 номер 11079UYW</v>
      </c>
    </row>
    <row r="92" customFormat="false" ht="15" hidden="false" customHeight="false" outlineLevel="0" collapsed="false">
      <c r="B92" s="25" t="n">
        <v>78</v>
      </c>
      <c r="C92" s="27" t="s">
        <v>7782</v>
      </c>
      <c r="M92" s="25" t="n">
        <v>78</v>
      </c>
      <c r="N92" s="27" t="str">
        <f aca="false">C92</f>
        <v>Манометр 233.50 номер 697002038</v>
      </c>
    </row>
    <row r="93" customFormat="false" ht="15" hidden="false" customHeight="false" outlineLevel="0" collapsed="false">
      <c r="B93" s="25" t="n">
        <v>79</v>
      </c>
      <c r="C93" s="27" t="s">
        <v>7783</v>
      </c>
      <c r="M93" s="25" t="n">
        <v>79</v>
      </c>
      <c r="N93" s="27" t="str">
        <f aca="false">C93</f>
        <v>Манометр 233.50 номер 89702UT9</v>
      </c>
    </row>
    <row r="94" customFormat="false" ht="15" hidden="false" customHeight="false" outlineLevel="0" collapsed="false">
      <c r="B94" s="25" t="n">
        <v>80</v>
      </c>
      <c r="C94" s="27" t="s">
        <v>7784</v>
      </c>
      <c r="M94" s="25" t="n">
        <v>80</v>
      </c>
      <c r="N94" s="27" t="str">
        <f aca="false">C94</f>
        <v>Манометр 233.50 номер 89702UTF</v>
      </c>
    </row>
    <row r="95" customFormat="false" ht="15" hidden="false" customHeight="false" outlineLevel="0" collapsed="false">
      <c r="B95" s="25" t="n">
        <v>81</v>
      </c>
      <c r="C95" s="27" t="s">
        <v>7785</v>
      </c>
      <c r="M95" s="25" t="n">
        <v>81</v>
      </c>
      <c r="N95" s="27" t="str">
        <f aca="false">C95</f>
        <v>Манометр 233.50 номер 00702UP6</v>
      </c>
    </row>
    <row r="96" customFormat="false" ht="15" hidden="true" customHeight="false" outlineLevel="0" collapsed="false">
      <c r="B96" s="25" t="n">
        <v>82</v>
      </c>
      <c r="M96" s="25" t="n">
        <v>82</v>
      </c>
      <c r="N96" s="27" t="n">
        <f aca="false">C96</f>
        <v>0</v>
      </c>
    </row>
    <row r="97" customFormat="false" ht="15" hidden="true" customHeight="false" outlineLevel="0" collapsed="false">
      <c r="B97" s="25" t="n">
        <v>83</v>
      </c>
      <c r="M97" s="25" t="n">
        <v>83</v>
      </c>
      <c r="N97" s="27" t="n">
        <f aca="false">C97</f>
        <v>0</v>
      </c>
    </row>
    <row r="98" customFormat="false" ht="15" hidden="true" customHeight="false" outlineLevel="0" collapsed="false">
      <c r="B98" s="25" t="n">
        <v>84</v>
      </c>
      <c r="M98" s="25" t="n">
        <v>84</v>
      </c>
      <c r="N98" s="27" t="n">
        <f aca="false">C98</f>
        <v>0</v>
      </c>
    </row>
    <row r="99" customFormat="false" ht="15" hidden="true" customHeight="false" outlineLevel="0" collapsed="false">
      <c r="B99" s="25" t="n">
        <v>85</v>
      </c>
      <c r="M99" s="25" t="n">
        <v>85</v>
      </c>
      <c r="N99" s="27" t="n">
        <f aca="false">C99</f>
        <v>0</v>
      </c>
    </row>
    <row r="100" customFormat="false" ht="15" hidden="true" customHeight="false" outlineLevel="0" collapsed="false">
      <c r="B100" s="25" t="n">
        <v>86</v>
      </c>
      <c r="M100" s="25" t="n">
        <v>86</v>
      </c>
      <c r="N100" s="27" t="n">
        <f aca="false">C100</f>
        <v>0</v>
      </c>
    </row>
    <row r="101" customFormat="false" ht="15" hidden="true" customHeight="false" outlineLevel="0" collapsed="false">
      <c r="B101" s="25" t="n">
        <v>87</v>
      </c>
      <c r="M101" s="25" t="n">
        <v>87</v>
      </c>
      <c r="N101" s="27" t="n">
        <f aca="false">C101</f>
        <v>0</v>
      </c>
    </row>
    <row r="102" customFormat="false" ht="15" hidden="true" customHeight="false" outlineLevel="0" collapsed="false">
      <c r="B102" s="25" t="n">
        <v>88</v>
      </c>
      <c r="M102" s="25" t="n">
        <v>88</v>
      </c>
      <c r="N102" s="27" t="n">
        <f aca="false">C102</f>
        <v>0</v>
      </c>
    </row>
    <row r="103" customFormat="false" ht="15" hidden="true" customHeight="false" outlineLevel="0" collapsed="false">
      <c r="B103" s="25" t="n">
        <v>89</v>
      </c>
      <c r="M103" s="25" t="n">
        <v>89</v>
      </c>
      <c r="N103" s="27" t="n">
        <f aca="false">C103</f>
        <v>0</v>
      </c>
    </row>
    <row r="104" customFormat="false" ht="15" hidden="true" customHeight="false" outlineLevel="0" collapsed="false">
      <c r="B104" s="25" t="n">
        <v>90</v>
      </c>
      <c r="M104" s="25" t="n">
        <v>90</v>
      </c>
      <c r="N104" s="27" t="n">
        <f aca="false">C104</f>
        <v>0</v>
      </c>
    </row>
    <row r="105" customFormat="false" ht="15" hidden="true" customHeight="false" outlineLevel="0" collapsed="false">
      <c r="B105" s="25" t="n">
        <v>91</v>
      </c>
      <c r="M105" s="25" t="n">
        <v>91</v>
      </c>
      <c r="N105" s="27" t="n">
        <f aca="false">C105</f>
        <v>0</v>
      </c>
    </row>
    <row r="106" customFormat="false" ht="15" hidden="true" customHeight="false" outlineLevel="0" collapsed="false">
      <c r="B106" s="25" t="n">
        <v>92</v>
      </c>
      <c r="M106" s="25" t="n">
        <v>92</v>
      </c>
      <c r="N106" s="27" t="n">
        <f aca="false">C106</f>
        <v>0</v>
      </c>
    </row>
    <row r="107" customFormat="false" ht="15" hidden="true" customHeight="false" outlineLevel="0" collapsed="false">
      <c r="B107" s="25" t="n">
        <v>93</v>
      </c>
      <c r="M107" s="25" t="n">
        <v>93</v>
      </c>
      <c r="N107" s="27" t="n">
        <f aca="false">C107</f>
        <v>0</v>
      </c>
    </row>
    <row r="108" customFormat="false" ht="15" hidden="true" customHeight="false" outlineLevel="0" collapsed="false">
      <c r="B108" s="25" t="n">
        <v>94</v>
      </c>
      <c r="M108" s="25" t="n">
        <v>94</v>
      </c>
      <c r="N108" s="27" t="n">
        <f aca="false">C108</f>
        <v>0</v>
      </c>
    </row>
    <row r="109" customFormat="false" ht="15" hidden="true" customHeight="false" outlineLevel="0" collapsed="false">
      <c r="B109" s="25" t="n">
        <v>95</v>
      </c>
      <c r="M109" s="25" t="n">
        <v>95</v>
      </c>
      <c r="N109" s="27" t="n">
        <f aca="false">C109</f>
        <v>0</v>
      </c>
    </row>
    <row r="110" customFormat="false" ht="15" hidden="true" customHeight="false" outlineLevel="0" collapsed="false">
      <c r="B110" s="25" t="n">
        <v>96</v>
      </c>
      <c r="M110" s="25" t="n">
        <v>96</v>
      </c>
      <c r="N110" s="27" t="n">
        <f aca="false">C110</f>
        <v>0</v>
      </c>
    </row>
    <row r="111" customFormat="false" ht="15" hidden="true" customHeight="false" outlineLevel="0" collapsed="false">
      <c r="B111" s="25" t="n">
        <v>97</v>
      </c>
      <c r="M111" s="25" t="n">
        <v>97</v>
      </c>
      <c r="N111" s="27" t="n">
        <f aca="false">C111</f>
        <v>0</v>
      </c>
    </row>
    <row r="112" customFormat="false" ht="15" hidden="true" customHeight="false" outlineLevel="0" collapsed="false">
      <c r="B112" s="25" t="n">
        <v>98</v>
      </c>
      <c r="M112" s="25" t="n">
        <v>98</v>
      </c>
      <c r="N112" s="27" t="n">
        <f aca="false">C112</f>
        <v>0</v>
      </c>
    </row>
    <row r="113" customFormat="false" ht="15" hidden="true" customHeight="false" outlineLevel="0" collapsed="false">
      <c r="B113" s="25" t="n">
        <v>99</v>
      </c>
      <c r="M113" s="25" t="n">
        <v>99</v>
      </c>
      <c r="N113" s="27" t="n">
        <f aca="false">C113</f>
        <v>0</v>
      </c>
    </row>
    <row r="114" customFormat="false" ht="15" hidden="true" customHeight="false" outlineLevel="0" collapsed="false">
      <c r="B114" s="25" t="n">
        <v>100</v>
      </c>
      <c r="M114" s="25" t="n">
        <v>100</v>
      </c>
      <c r="N114" s="27" t="n">
        <f aca="false">C114</f>
        <v>0</v>
      </c>
    </row>
    <row r="115" customFormat="false" ht="15" hidden="true" customHeight="false" outlineLevel="0" collapsed="false">
      <c r="B115" s="25" t="n">
        <v>101</v>
      </c>
      <c r="M115" s="25" t="n">
        <v>101</v>
      </c>
      <c r="N115" s="27" t="n">
        <f aca="false">C115</f>
        <v>0</v>
      </c>
    </row>
    <row r="116" customFormat="false" ht="15" hidden="true" customHeight="false" outlineLevel="0" collapsed="false">
      <c r="B116" s="25" t="n">
        <v>102</v>
      </c>
      <c r="M116" s="25" t="n">
        <v>102</v>
      </c>
      <c r="N116" s="27" t="n">
        <f aca="false">C116</f>
        <v>0</v>
      </c>
    </row>
    <row r="117" customFormat="false" ht="15" hidden="true" customHeight="false" outlineLevel="0" collapsed="false">
      <c r="B117" s="25" t="n">
        <v>103</v>
      </c>
      <c r="M117" s="25" t="n">
        <v>103</v>
      </c>
      <c r="N117" s="27" t="n">
        <f aca="false">C117</f>
        <v>0</v>
      </c>
    </row>
    <row r="118" customFormat="false" ht="15" hidden="true" customHeight="false" outlineLevel="0" collapsed="false">
      <c r="B118" s="25" t="n">
        <v>104</v>
      </c>
      <c r="M118" s="25" t="n">
        <v>104</v>
      </c>
      <c r="N118" s="27" t="n">
        <f aca="false">C118</f>
        <v>0</v>
      </c>
    </row>
    <row r="119" customFormat="false" ht="15" hidden="true" customHeight="false" outlineLevel="0" collapsed="false">
      <c r="B119" s="25" t="n">
        <v>105</v>
      </c>
      <c r="M119" s="25" t="n">
        <v>105</v>
      </c>
      <c r="N119" s="27" t="n">
        <f aca="false">C119</f>
        <v>0</v>
      </c>
    </row>
    <row r="120" customFormat="false" ht="15" hidden="true" customHeight="false" outlineLevel="0" collapsed="false">
      <c r="B120" s="25" t="n">
        <v>106</v>
      </c>
      <c r="M120" s="25" t="n">
        <v>106</v>
      </c>
      <c r="N120" s="27" t="n">
        <f aca="false">C120</f>
        <v>0</v>
      </c>
    </row>
    <row r="121" customFormat="false" ht="15" hidden="true" customHeight="false" outlineLevel="0" collapsed="false">
      <c r="B121" s="25" t="n">
        <v>107</v>
      </c>
      <c r="M121" s="25" t="n">
        <v>107</v>
      </c>
      <c r="N121" s="27" t="n">
        <f aca="false">C121</f>
        <v>0</v>
      </c>
    </row>
    <row r="122" customFormat="false" ht="15" hidden="true" customHeight="false" outlineLevel="0" collapsed="false">
      <c r="B122" s="25" t="n">
        <v>108</v>
      </c>
      <c r="M122" s="25" t="n">
        <v>108</v>
      </c>
      <c r="N122" s="27" t="n">
        <f aca="false">C122</f>
        <v>0</v>
      </c>
    </row>
    <row r="123" customFormat="false" ht="15" hidden="true" customHeight="false" outlineLevel="0" collapsed="false">
      <c r="B123" s="25" t="n">
        <v>109</v>
      </c>
      <c r="M123" s="25" t="n">
        <v>109</v>
      </c>
      <c r="N123" s="27" t="n">
        <f aca="false">C123</f>
        <v>0</v>
      </c>
    </row>
    <row r="124" customFormat="false" ht="15" hidden="true" customHeight="false" outlineLevel="0" collapsed="false">
      <c r="B124" s="25" t="n">
        <v>110</v>
      </c>
      <c r="M124" s="25" t="n">
        <v>110</v>
      </c>
      <c r="N124" s="27" t="n">
        <f aca="false">C124</f>
        <v>0</v>
      </c>
    </row>
    <row r="125" customFormat="false" ht="15" hidden="true" customHeight="false" outlineLevel="0" collapsed="false">
      <c r="B125" s="25" t="n">
        <v>111</v>
      </c>
      <c r="M125" s="25" t="n">
        <v>111</v>
      </c>
      <c r="N125" s="27" t="n">
        <f aca="false">C125</f>
        <v>0</v>
      </c>
    </row>
    <row r="126" customFormat="false" ht="15" hidden="true" customHeight="false" outlineLevel="0" collapsed="false">
      <c r="B126" s="25" t="n">
        <v>112</v>
      </c>
      <c r="M126" s="25" t="n">
        <v>112</v>
      </c>
      <c r="N126" s="27" t="n">
        <f aca="false">C126</f>
        <v>0</v>
      </c>
    </row>
    <row r="127" customFormat="false" ht="15" hidden="true" customHeight="false" outlineLevel="0" collapsed="false">
      <c r="B127" s="25" t="n">
        <v>113</v>
      </c>
      <c r="M127" s="25" t="n">
        <v>113</v>
      </c>
      <c r="N127" s="27" t="n">
        <f aca="false">C127</f>
        <v>0</v>
      </c>
    </row>
    <row r="128" customFormat="false" ht="15" hidden="true" customHeight="false" outlineLevel="0" collapsed="false">
      <c r="B128" s="25" t="n">
        <v>114</v>
      </c>
      <c r="M128" s="25" t="n">
        <v>114</v>
      </c>
      <c r="N128" s="27" t="n">
        <f aca="false">C128</f>
        <v>0</v>
      </c>
    </row>
    <row r="129" customFormat="false" ht="15" hidden="true" customHeight="false" outlineLevel="0" collapsed="false">
      <c r="B129" s="25" t="n">
        <v>115</v>
      </c>
      <c r="M129" s="25" t="n">
        <v>115</v>
      </c>
      <c r="N129" s="27" t="n">
        <f aca="false">C129</f>
        <v>0</v>
      </c>
    </row>
    <row r="130" customFormat="false" ht="15" hidden="true" customHeight="false" outlineLevel="0" collapsed="false">
      <c r="B130" s="25" t="n">
        <v>116</v>
      </c>
      <c r="M130" s="25" t="n">
        <v>116</v>
      </c>
      <c r="N130" s="27" t="n">
        <f aca="false">C130</f>
        <v>0</v>
      </c>
    </row>
    <row r="131" customFormat="false" ht="15" hidden="true" customHeight="false" outlineLevel="0" collapsed="false">
      <c r="B131" s="25" t="n">
        <v>117</v>
      </c>
      <c r="M131" s="25" t="n">
        <v>117</v>
      </c>
      <c r="N131" s="27" t="n">
        <f aca="false">C131</f>
        <v>0</v>
      </c>
    </row>
    <row r="132" customFormat="false" ht="15" hidden="true" customHeight="false" outlineLevel="0" collapsed="false">
      <c r="B132" s="25" t="n">
        <v>118</v>
      </c>
      <c r="M132" s="25" t="n">
        <v>118</v>
      </c>
      <c r="N132" s="27" t="n">
        <f aca="false">C132</f>
        <v>0</v>
      </c>
    </row>
    <row r="133" customFormat="false" ht="15" hidden="true" customHeight="false" outlineLevel="0" collapsed="false">
      <c r="B133" s="25" t="n">
        <v>119</v>
      </c>
      <c r="M133" s="25" t="n">
        <v>119</v>
      </c>
      <c r="N133" s="27" t="n">
        <f aca="false">C133</f>
        <v>0</v>
      </c>
    </row>
    <row r="134" customFormat="false" ht="15" hidden="true" customHeight="false" outlineLevel="0" collapsed="false">
      <c r="B134" s="25" t="n">
        <v>120</v>
      </c>
      <c r="M134" s="25" t="n">
        <v>120</v>
      </c>
      <c r="N134" s="27" t="n">
        <f aca="false">C134</f>
        <v>0</v>
      </c>
    </row>
    <row r="135" customFormat="false" ht="15" hidden="true" customHeight="false" outlineLevel="0" collapsed="false">
      <c r="B135" s="25" t="n">
        <v>121</v>
      </c>
      <c r="M135" s="25" t="n">
        <v>121</v>
      </c>
      <c r="N135" s="27" t="n">
        <f aca="false">C135</f>
        <v>0</v>
      </c>
    </row>
    <row r="136" customFormat="false" ht="15" hidden="true" customHeight="false" outlineLevel="0" collapsed="false">
      <c r="B136" s="25" t="n">
        <v>122</v>
      </c>
      <c r="M136" s="25" t="n">
        <v>122</v>
      </c>
      <c r="N136" s="27" t="n">
        <f aca="false">C136</f>
        <v>0</v>
      </c>
    </row>
    <row r="137" customFormat="false" ht="15" hidden="true" customHeight="false" outlineLevel="0" collapsed="false">
      <c r="B137" s="25" t="n">
        <v>123</v>
      </c>
      <c r="M137" s="25" t="n">
        <v>123</v>
      </c>
      <c r="N137" s="27" t="n">
        <f aca="false">C137</f>
        <v>0</v>
      </c>
    </row>
    <row r="138" customFormat="false" ht="15" hidden="true" customHeight="false" outlineLevel="0" collapsed="false">
      <c r="B138" s="25" t="n">
        <v>124</v>
      </c>
      <c r="M138" s="25" t="n">
        <v>124</v>
      </c>
      <c r="N138" s="27" t="n">
        <f aca="false">C138</f>
        <v>0</v>
      </c>
    </row>
    <row r="139" customFormat="false" ht="15" hidden="true" customHeight="false" outlineLevel="0" collapsed="false">
      <c r="B139" s="25" t="n">
        <v>125</v>
      </c>
      <c r="M139" s="25" t="n">
        <v>125</v>
      </c>
      <c r="N139" s="27" t="n">
        <f aca="false">C139</f>
        <v>0</v>
      </c>
    </row>
    <row r="140" customFormat="false" ht="15" hidden="true" customHeight="false" outlineLevel="0" collapsed="false">
      <c r="B140" s="25" t="n">
        <v>126</v>
      </c>
      <c r="M140" s="25" t="n">
        <v>126</v>
      </c>
      <c r="N140" s="27" t="n">
        <f aca="false">C140</f>
        <v>0</v>
      </c>
    </row>
    <row r="141" customFormat="false" ht="15" hidden="true" customHeight="false" outlineLevel="0" collapsed="false">
      <c r="B141" s="25" t="n">
        <v>127</v>
      </c>
      <c r="M141" s="25" t="n">
        <v>127</v>
      </c>
      <c r="N141" s="27" t="n">
        <f aca="false">C141</f>
        <v>0</v>
      </c>
    </row>
    <row r="142" customFormat="false" ht="15" hidden="true" customHeight="false" outlineLevel="0" collapsed="false">
      <c r="B142" s="25" t="n">
        <v>128</v>
      </c>
      <c r="M142" s="25" t="n">
        <v>128</v>
      </c>
      <c r="N142" s="27" t="n">
        <f aca="false">C142</f>
        <v>0</v>
      </c>
    </row>
    <row r="143" customFormat="false" ht="15" hidden="true" customHeight="false" outlineLevel="0" collapsed="false">
      <c r="B143" s="25" t="n">
        <v>129</v>
      </c>
      <c r="M143" s="25" t="n">
        <v>129</v>
      </c>
      <c r="N143" s="27" t="n">
        <f aca="false">C143</f>
        <v>0</v>
      </c>
    </row>
    <row r="144" customFormat="false" ht="15" hidden="true" customHeight="false" outlineLevel="0" collapsed="false">
      <c r="B144" s="25" t="n">
        <v>130</v>
      </c>
      <c r="M144" s="25" t="n">
        <v>130</v>
      </c>
      <c r="N144" s="27" t="n">
        <f aca="false">C144</f>
        <v>0</v>
      </c>
    </row>
    <row r="145" customFormat="false" ht="15" hidden="true" customHeight="false" outlineLevel="0" collapsed="false">
      <c r="B145" s="25" t="n">
        <v>131</v>
      </c>
      <c r="M145" s="25" t="n">
        <v>131</v>
      </c>
      <c r="N145" s="27" t="n">
        <f aca="false">C145</f>
        <v>0</v>
      </c>
    </row>
    <row r="146" customFormat="false" ht="15" hidden="true" customHeight="false" outlineLevel="0" collapsed="false">
      <c r="B146" s="25" t="n">
        <v>132</v>
      </c>
      <c r="M146" s="25" t="n">
        <v>132</v>
      </c>
      <c r="N146" s="27" t="n">
        <f aca="false">C146</f>
        <v>0</v>
      </c>
    </row>
    <row r="147" customFormat="false" ht="15" hidden="true" customHeight="false" outlineLevel="0" collapsed="false">
      <c r="B147" s="25" t="n">
        <v>133</v>
      </c>
      <c r="M147" s="25" t="n">
        <v>133</v>
      </c>
      <c r="N147" s="27" t="n">
        <f aca="false">C147</f>
        <v>0</v>
      </c>
    </row>
    <row r="148" customFormat="false" ht="15" hidden="true" customHeight="false" outlineLevel="0" collapsed="false">
      <c r="B148" s="25" t="n">
        <v>134</v>
      </c>
      <c r="M148" s="25" t="n">
        <v>134</v>
      </c>
      <c r="N148" s="27" t="n">
        <f aca="false">C148</f>
        <v>0</v>
      </c>
    </row>
    <row r="149" customFormat="false" ht="15" hidden="true" customHeight="false" outlineLevel="0" collapsed="false">
      <c r="B149" s="25" t="n">
        <v>135</v>
      </c>
      <c r="M149" s="25" t="n">
        <v>135</v>
      </c>
      <c r="N149" s="27" t="n">
        <f aca="false">C149</f>
        <v>0</v>
      </c>
    </row>
    <row r="150" customFormat="false" ht="15" hidden="true" customHeight="false" outlineLevel="0" collapsed="false">
      <c r="B150" s="25" t="n">
        <v>136</v>
      </c>
      <c r="M150" s="25" t="n">
        <v>136</v>
      </c>
      <c r="N150" s="27" t="n">
        <f aca="false">C150</f>
        <v>0</v>
      </c>
    </row>
    <row r="151" customFormat="false" ht="15" hidden="true" customHeight="false" outlineLevel="0" collapsed="false">
      <c r="B151" s="25" t="n">
        <v>137</v>
      </c>
      <c r="M151" s="25" t="n">
        <v>137</v>
      </c>
      <c r="N151" s="27" t="n">
        <f aca="false">C151</f>
        <v>0</v>
      </c>
    </row>
    <row r="152" customFormat="false" ht="15" hidden="true" customHeight="false" outlineLevel="0" collapsed="false">
      <c r="B152" s="25" t="n">
        <v>138</v>
      </c>
      <c r="M152" s="25" t="n">
        <v>138</v>
      </c>
      <c r="N152" s="27" t="n">
        <f aca="false">C152</f>
        <v>0</v>
      </c>
    </row>
    <row r="153" customFormat="false" ht="15" hidden="true" customHeight="false" outlineLevel="0" collapsed="false">
      <c r="B153" s="25" t="n">
        <v>139</v>
      </c>
      <c r="M153" s="25" t="n">
        <v>139</v>
      </c>
      <c r="N153" s="27" t="n">
        <f aca="false">C153</f>
        <v>0</v>
      </c>
    </row>
    <row r="154" customFormat="false" ht="15" hidden="true" customHeight="false" outlineLevel="0" collapsed="false">
      <c r="B154" s="25" t="n">
        <v>140</v>
      </c>
      <c r="M154" s="25" t="n">
        <v>140</v>
      </c>
      <c r="N154" s="27" t="n">
        <f aca="false">C154</f>
        <v>0</v>
      </c>
    </row>
    <row r="155" customFormat="false" ht="15" hidden="true" customHeight="false" outlineLevel="0" collapsed="false">
      <c r="B155" s="25" t="n">
        <v>141</v>
      </c>
      <c r="M155" s="25" t="n">
        <v>141</v>
      </c>
      <c r="N155" s="27" t="n">
        <f aca="false">C155</f>
        <v>0</v>
      </c>
    </row>
    <row r="156" customFormat="false" ht="15" hidden="true" customHeight="false" outlineLevel="0" collapsed="false">
      <c r="B156" s="25" t="n">
        <v>142</v>
      </c>
      <c r="M156" s="25" t="n">
        <v>142</v>
      </c>
      <c r="N156" s="27" t="n">
        <f aca="false">C156</f>
        <v>0</v>
      </c>
    </row>
    <row r="157" customFormat="false" ht="15" hidden="true" customHeight="false" outlineLevel="0" collapsed="false">
      <c r="B157" s="25" t="n">
        <v>143</v>
      </c>
      <c r="M157" s="25" t="n">
        <v>143</v>
      </c>
      <c r="N157" s="27" t="n">
        <f aca="false">C157</f>
        <v>0</v>
      </c>
    </row>
    <row r="158" customFormat="false" ht="15" hidden="true" customHeight="false" outlineLevel="0" collapsed="false">
      <c r="B158" s="25" t="n">
        <v>144</v>
      </c>
      <c r="M158" s="25" t="n">
        <v>144</v>
      </c>
      <c r="N158" s="27" t="n">
        <f aca="false">C158</f>
        <v>0</v>
      </c>
    </row>
    <row r="159" customFormat="false" ht="15" hidden="true" customHeight="false" outlineLevel="0" collapsed="false">
      <c r="B159" s="25" t="n">
        <v>145</v>
      </c>
      <c r="M159" s="25" t="n">
        <v>145</v>
      </c>
      <c r="N159" s="27" t="n">
        <f aca="false">C159</f>
        <v>0</v>
      </c>
    </row>
    <row r="160" customFormat="false" ht="15" hidden="true" customHeight="false" outlineLevel="0" collapsed="false">
      <c r="B160" s="25" t="n">
        <v>146</v>
      </c>
      <c r="M160" s="25" t="n">
        <v>146</v>
      </c>
      <c r="N160" s="27" t="n">
        <f aca="false">C160</f>
        <v>0</v>
      </c>
    </row>
    <row r="161" customFormat="false" ht="15" hidden="true" customHeight="false" outlineLevel="0" collapsed="false">
      <c r="B161" s="25" t="n">
        <v>147</v>
      </c>
      <c r="M161" s="25" t="n">
        <v>147</v>
      </c>
      <c r="N161" s="27" t="n">
        <f aca="false">C161</f>
        <v>0</v>
      </c>
    </row>
    <row r="162" customFormat="false" ht="15" hidden="true" customHeight="false" outlineLevel="0" collapsed="false">
      <c r="B162" s="25" t="n">
        <v>148</v>
      </c>
      <c r="M162" s="25" t="n">
        <v>148</v>
      </c>
      <c r="N162" s="27" t="n">
        <f aca="false">C162</f>
        <v>0</v>
      </c>
    </row>
    <row r="163" customFormat="false" ht="15" hidden="true" customHeight="false" outlineLevel="0" collapsed="false">
      <c r="B163" s="25" t="n">
        <v>149</v>
      </c>
      <c r="M163" s="25" t="n">
        <v>149</v>
      </c>
      <c r="N163" s="27" t="n">
        <f aca="false">C163</f>
        <v>0</v>
      </c>
    </row>
    <row r="164" customFormat="false" ht="15" hidden="true" customHeight="false" outlineLevel="0" collapsed="false">
      <c r="B164" s="25" t="n">
        <v>150</v>
      </c>
      <c r="M164" s="25" t="n">
        <v>150</v>
      </c>
      <c r="N164" s="27" t="n">
        <f aca="false">C164</f>
        <v>0</v>
      </c>
    </row>
    <row r="165" customFormat="false" ht="15" hidden="true" customHeight="false" outlineLevel="0" collapsed="false">
      <c r="B165" s="25" t="n">
        <v>151</v>
      </c>
      <c r="M165" s="25" t="n">
        <v>151</v>
      </c>
      <c r="N165" s="27" t="n">
        <f aca="false">C165</f>
        <v>0</v>
      </c>
    </row>
    <row r="166" customFormat="false" ht="15" hidden="true" customHeight="false" outlineLevel="0" collapsed="false">
      <c r="B166" s="25" t="n">
        <v>152</v>
      </c>
      <c r="M166" s="25" t="n">
        <v>152</v>
      </c>
      <c r="N166" s="27" t="n">
        <f aca="false">C166</f>
        <v>0</v>
      </c>
    </row>
    <row r="167" customFormat="false" ht="15" hidden="true" customHeight="false" outlineLevel="0" collapsed="false">
      <c r="B167" s="25" t="n">
        <v>153</v>
      </c>
      <c r="M167" s="25" t="n">
        <v>153</v>
      </c>
      <c r="N167" s="27" t="n">
        <f aca="false">C167</f>
        <v>0</v>
      </c>
    </row>
    <row r="168" customFormat="false" ht="15" hidden="true" customHeight="false" outlineLevel="0" collapsed="false">
      <c r="B168" s="25" t="n">
        <v>154</v>
      </c>
      <c r="M168" s="25" t="n">
        <v>154</v>
      </c>
      <c r="N168" s="27" t="n">
        <f aca="false">C168</f>
        <v>0</v>
      </c>
    </row>
    <row r="169" customFormat="false" ht="15" hidden="true" customHeight="false" outlineLevel="0" collapsed="false">
      <c r="B169" s="25" t="n">
        <v>155</v>
      </c>
      <c r="M169" s="25" t="n">
        <v>155</v>
      </c>
      <c r="N169" s="27" t="n">
        <f aca="false">C169</f>
        <v>0</v>
      </c>
    </row>
    <row r="170" customFormat="false" ht="15" hidden="true" customHeight="false" outlineLevel="0" collapsed="false">
      <c r="B170" s="25" t="n">
        <v>156</v>
      </c>
      <c r="M170" s="25" t="n">
        <v>156</v>
      </c>
      <c r="N170" s="27" t="n">
        <f aca="false">C170</f>
        <v>0</v>
      </c>
    </row>
    <row r="171" customFormat="false" ht="15" hidden="true" customHeight="false" outlineLevel="0" collapsed="false">
      <c r="B171" s="25" t="n">
        <v>157</v>
      </c>
      <c r="M171" s="25" t="n">
        <v>157</v>
      </c>
      <c r="N171" s="27" t="n">
        <f aca="false">C171</f>
        <v>0</v>
      </c>
    </row>
    <row r="172" customFormat="false" ht="15" hidden="true" customHeight="false" outlineLevel="0" collapsed="false">
      <c r="B172" s="25" t="n">
        <v>158</v>
      </c>
      <c r="M172" s="25" t="n">
        <v>158</v>
      </c>
      <c r="N172" s="27" t="n">
        <f aca="false">C172</f>
        <v>0</v>
      </c>
    </row>
    <row r="173" customFormat="false" ht="15" hidden="true" customHeight="false" outlineLevel="0" collapsed="false">
      <c r="B173" s="25" t="n">
        <v>159</v>
      </c>
      <c r="M173" s="25" t="n">
        <v>159</v>
      </c>
      <c r="N173" s="27" t="n">
        <f aca="false">C173</f>
        <v>0</v>
      </c>
    </row>
    <row r="174" customFormat="false" ht="15" hidden="true" customHeight="false" outlineLevel="0" collapsed="false">
      <c r="B174" s="25" t="n">
        <v>160</v>
      </c>
      <c r="M174" s="25" t="n">
        <v>160</v>
      </c>
      <c r="N174" s="27" t="n">
        <f aca="false">C174</f>
        <v>0</v>
      </c>
    </row>
    <row r="175" customFormat="false" ht="15" hidden="true" customHeight="false" outlineLevel="0" collapsed="false">
      <c r="B175" s="25" t="n">
        <v>161</v>
      </c>
      <c r="M175" s="25" t="n">
        <v>161</v>
      </c>
      <c r="N175" s="27" t="n">
        <f aca="false">C175</f>
        <v>0</v>
      </c>
    </row>
    <row r="176" customFormat="false" ht="15" hidden="true" customHeight="false" outlineLevel="0" collapsed="false">
      <c r="B176" s="25" t="n">
        <v>162</v>
      </c>
      <c r="M176" s="25" t="n">
        <v>162</v>
      </c>
      <c r="N176" s="27" t="n">
        <f aca="false">C176</f>
        <v>0</v>
      </c>
    </row>
    <row r="177" customFormat="false" ht="15" hidden="true" customHeight="false" outlineLevel="0" collapsed="false">
      <c r="B177" s="25" t="n">
        <v>163</v>
      </c>
      <c r="M177" s="25" t="n">
        <v>163</v>
      </c>
      <c r="N177" s="27" t="n">
        <f aca="false">C177</f>
        <v>0</v>
      </c>
    </row>
    <row r="178" customFormat="false" ht="15" hidden="true" customHeight="false" outlineLevel="0" collapsed="false">
      <c r="B178" s="25" t="n">
        <v>164</v>
      </c>
      <c r="M178" s="25" t="n">
        <v>164</v>
      </c>
      <c r="N178" s="27" t="n">
        <f aca="false">C178</f>
        <v>0</v>
      </c>
    </row>
    <row r="179" customFormat="false" ht="15" hidden="true" customHeight="false" outlineLevel="0" collapsed="false">
      <c r="B179" s="25" t="n">
        <v>165</v>
      </c>
      <c r="M179" s="25" t="n">
        <v>165</v>
      </c>
      <c r="N179" s="27" t="n">
        <f aca="false">C179</f>
        <v>0</v>
      </c>
    </row>
    <row r="180" customFormat="false" ht="15" hidden="true" customHeight="false" outlineLevel="0" collapsed="false">
      <c r="B180" s="25" t="n">
        <v>166</v>
      </c>
      <c r="M180" s="25" t="n">
        <v>166</v>
      </c>
      <c r="N180" s="27" t="n">
        <f aca="false">C180</f>
        <v>0</v>
      </c>
    </row>
    <row r="181" customFormat="false" ht="15" hidden="true" customHeight="false" outlineLevel="0" collapsed="false">
      <c r="B181" s="25" t="n">
        <v>167</v>
      </c>
      <c r="M181" s="25" t="n">
        <v>167</v>
      </c>
      <c r="N181" s="27" t="n">
        <f aca="false">C181</f>
        <v>0</v>
      </c>
    </row>
    <row r="182" customFormat="false" ht="15" hidden="true" customHeight="false" outlineLevel="0" collapsed="false">
      <c r="B182" s="25" t="n">
        <v>168</v>
      </c>
      <c r="M182" s="25" t="n">
        <v>168</v>
      </c>
      <c r="N182" s="27" t="n">
        <f aca="false">C182</f>
        <v>0</v>
      </c>
    </row>
    <row r="183" customFormat="false" ht="15" hidden="true" customHeight="false" outlineLevel="0" collapsed="false">
      <c r="B183" s="25" t="n">
        <v>169</v>
      </c>
      <c r="M183" s="25" t="n">
        <v>169</v>
      </c>
      <c r="N183" s="27" t="n">
        <f aca="false">C183</f>
        <v>0</v>
      </c>
    </row>
    <row r="184" customFormat="false" ht="15" hidden="true" customHeight="false" outlineLevel="0" collapsed="false">
      <c r="B184" s="25" t="n">
        <v>170</v>
      </c>
      <c r="M184" s="25" t="n">
        <v>170</v>
      </c>
      <c r="N184" s="27" t="n">
        <f aca="false">C184</f>
        <v>0</v>
      </c>
    </row>
    <row r="185" customFormat="false" ht="15" hidden="true" customHeight="false" outlineLevel="0" collapsed="false">
      <c r="B185" s="25" t="n">
        <v>171</v>
      </c>
      <c r="M185" s="25" t="n">
        <v>171</v>
      </c>
      <c r="N185" s="27" t="n">
        <f aca="false">C185</f>
        <v>0</v>
      </c>
    </row>
    <row r="186" customFormat="false" ht="15" hidden="true" customHeight="false" outlineLevel="0" collapsed="false">
      <c r="B186" s="25" t="n">
        <v>172</v>
      </c>
      <c r="M186" s="25" t="n">
        <v>172</v>
      </c>
      <c r="N186" s="27" t="n">
        <f aca="false">C186</f>
        <v>0</v>
      </c>
    </row>
    <row r="187" customFormat="false" ht="15" hidden="true" customHeight="false" outlineLevel="0" collapsed="false">
      <c r="B187" s="25" t="n">
        <v>173</v>
      </c>
      <c r="M187" s="25" t="n">
        <v>173</v>
      </c>
      <c r="N187" s="27" t="n">
        <f aca="false">C187</f>
        <v>0</v>
      </c>
    </row>
    <row r="188" customFormat="false" ht="15" hidden="true" customHeight="false" outlineLevel="0" collapsed="false">
      <c r="B188" s="25" t="n">
        <v>174</v>
      </c>
      <c r="M188" s="25" t="n">
        <v>174</v>
      </c>
      <c r="N188" s="27" t="n">
        <f aca="false">C188</f>
        <v>0</v>
      </c>
    </row>
    <row r="189" customFormat="false" ht="15" hidden="true" customHeight="false" outlineLevel="0" collapsed="false">
      <c r="B189" s="25" t="n">
        <v>175</v>
      </c>
      <c r="M189" s="25" t="n">
        <v>175</v>
      </c>
      <c r="N189" s="27" t="n">
        <f aca="false">C189</f>
        <v>0</v>
      </c>
    </row>
    <row r="190" customFormat="false" ht="15" hidden="true" customHeight="false" outlineLevel="0" collapsed="false">
      <c r="B190" s="25" t="n">
        <v>176</v>
      </c>
      <c r="M190" s="25" t="n">
        <v>176</v>
      </c>
      <c r="N190" s="27" t="n">
        <f aca="false">C190</f>
        <v>0</v>
      </c>
    </row>
    <row r="191" customFormat="false" ht="15" hidden="true" customHeight="false" outlineLevel="0" collapsed="false">
      <c r="B191" s="25" t="n">
        <v>177</v>
      </c>
      <c r="M191" s="25" t="n">
        <v>177</v>
      </c>
      <c r="N191" s="27" t="n">
        <f aca="false">C191</f>
        <v>0</v>
      </c>
    </row>
    <row r="192" customFormat="false" ht="15" hidden="true" customHeight="false" outlineLevel="0" collapsed="false">
      <c r="B192" s="25" t="n">
        <v>178</v>
      </c>
      <c r="M192" s="25" t="n">
        <v>178</v>
      </c>
      <c r="N192" s="27" t="n">
        <f aca="false">C192</f>
        <v>0</v>
      </c>
    </row>
    <row r="193" customFormat="false" ht="15" hidden="true" customHeight="false" outlineLevel="0" collapsed="false">
      <c r="B193" s="25" t="n">
        <v>179</v>
      </c>
      <c r="M193" s="25" t="n">
        <v>179</v>
      </c>
      <c r="N193" s="27" t="n">
        <f aca="false">C193</f>
        <v>0</v>
      </c>
    </row>
    <row r="194" customFormat="false" ht="15" hidden="true" customHeight="false" outlineLevel="0" collapsed="false">
      <c r="B194" s="25" t="n">
        <v>180</v>
      </c>
      <c r="M194" s="25" t="n">
        <v>180</v>
      </c>
      <c r="N194" s="27" t="n">
        <f aca="false">C194</f>
        <v>0</v>
      </c>
    </row>
    <row r="195" customFormat="false" ht="15" hidden="true" customHeight="false" outlineLevel="0" collapsed="false">
      <c r="B195" s="25" t="n">
        <v>181</v>
      </c>
      <c r="M195" s="25" t="n">
        <v>181</v>
      </c>
      <c r="N195" s="27" t="n">
        <f aca="false">C195</f>
        <v>0</v>
      </c>
    </row>
    <row r="196" customFormat="false" ht="15" hidden="true" customHeight="false" outlineLevel="0" collapsed="false">
      <c r="B196" s="25" t="n">
        <v>182</v>
      </c>
      <c r="M196" s="25" t="n">
        <v>182</v>
      </c>
      <c r="N196" s="27" t="n">
        <f aca="false">C196</f>
        <v>0</v>
      </c>
    </row>
    <row r="197" customFormat="false" ht="15" hidden="true" customHeight="false" outlineLevel="0" collapsed="false">
      <c r="B197" s="25" t="n">
        <v>183</v>
      </c>
      <c r="M197" s="25" t="n">
        <v>183</v>
      </c>
      <c r="N197" s="27" t="n">
        <f aca="false">C197</f>
        <v>0</v>
      </c>
    </row>
    <row r="198" customFormat="false" ht="15" hidden="true" customHeight="false" outlineLevel="0" collapsed="false">
      <c r="B198" s="25" t="n">
        <v>184</v>
      </c>
      <c r="M198" s="25" t="n">
        <v>184</v>
      </c>
      <c r="N198" s="27" t="n">
        <f aca="false">C198</f>
        <v>0</v>
      </c>
    </row>
    <row r="199" customFormat="false" ht="15" hidden="true" customHeight="false" outlineLevel="0" collapsed="false">
      <c r="B199" s="25" t="n">
        <v>185</v>
      </c>
      <c r="M199" s="25" t="n">
        <v>185</v>
      </c>
      <c r="N199" s="27" t="n">
        <f aca="false">C199</f>
        <v>0</v>
      </c>
    </row>
    <row r="200" customFormat="false" ht="15" hidden="true" customHeight="false" outlineLevel="0" collapsed="false">
      <c r="B200" s="25" t="n">
        <v>186</v>
      </c>
      <c r="M200" s="25" t="n">
        <v>186</v>
      </c>
      <c r="N200" s="27" t="n">
        <f aca="false">C200</f>
        <v>0</v>
      </c>
    </row>
    <row r="201" customFormat="false" ht="15" hidden="true" customHeight="false" outlineLevel="0" collapsed="false">
      <c r="B201" s="25" t="n">
        <v>187</v>
      </c>
      <c r="M201" s="25" t="n">
        <v>187</v>
      </c>
      <c r="N201" s="27" t="n">
        <f aca="false">C201</f>
        <v>0</v>
      </c>
    </row>
    <row r="202" customFormat="false" ht="15" hidden="true" customHeight="false" outlineLevel="0" collapsed="false">
      <c r="B202" s="25" t="n">
        <v>188</v>
      </c>
      <c r="M202" s="25" t="n">
        <v>188</v>
      </c>
      <c r="N202" s="27" t="n">
        <f aca="false">C202</f>
        <v>0</v>
      </c>
    </row>
    <row r="203" customFormat="false" ht="15" hidden="true" customHeight="false" outlineLevel="0" collapsed="false">
      <c r="B203" s="25" t="n">
        <v>189</v>
      </c>
      <c r="M203" s="25" t="n">
        <v>189</v>
      </c>
      <c r="N203" s="27" t="n">
        <f aca="false">C203</f>
        <v>0</v>
      </c>
    </row>
    <row r="204" customFormat="false" ht="15" hidden="true" customHeight="false" outlineLevel="0" collapsed="false">
      <c r="B204" s="25" t="n">
        <v>190</v>
      </c>
      <c r="M204" s="25" t="n">
        <v>190</v>
      </c>
      <c r="N204" s="27" t="n">
        <f aca="false">C204</f>
        <v>0</v>
      </c>
    </row>
    <row r="205" customFormat="false" ht="15" hidden="true" customHeight="false" outlineLevel="0" collapsed="false">
      <c r="B205" s="25" t="n">
        <v>191</v>
      </c>
      <c r="M205" s="25" t="n">
        <v>191</v>
      </c>
      <c r="N205" s="27" t="n">
        <f aca="false">C205</f>
        <v>0</v>
      </c>
    </row>
    <row r="206" customFormat="false" ht="15" hidden="true" customHeight="false" outlineLevel="0" collapsed="false">
      <c r="B206" s="25" t="n">
        <v>192</v>
      </c>
      <c r="M206" s="25" t="n">
        <v>192</v>
      </c>
      <c r="N206" s="27" t="n">
        <f aca="false">C206</f>
        <v>0</v>
      </c>
    </row>
    <row r="207" customFormat="false" ht="15" hidden="true" customHeight="false" outlineLevel="0" collapsed="false">
      <c r="B207" s="25" t="n">
        <v>193</v>
      </c>
      <c r="M207" s="25" t="n">
        <v>193</v>
      </c>
      <c r="N207" s="27" t="n">
        <f aca="false">C207</f>
        <v>0</v>
      </c>
    </row>
    <row r="208" customFormat="false" ht="15" hidden="true" customHeight="false" outlineLevel="0" collapsed="false">
      <c r="B208" s="25" t="n">
        <v>194</v>
      </c>
      <c r="M208" s="25" t="n">
        <v>194</v>
      </c>
      <c r="N208" s="27" t="n">
        <f aca="false">C208</f>
        <v>0</v>
      </c>
    </row>
    <row r="209" customFormat="false" ht="15" hidden="true" customHeight="false" outlineLevel="0" collapsed="false">
      <c r="B209" s="25" t="n">
        <v>195</v>
      </c>
      <c r="M209" s="25" t="n">
        <v>195</v>
      </c>
      <c r="N209" s="27" t="n">
        <f aca="false">C209</f>
        <v>0</v>
      </c>
    </row>
    <row r="210" customFormat="false" ht="15" hidden="true" customHeight="false" outlineLevel="0" collapsed="false">
      <c r="B210" s="25" t="n">
        <v>196</v>
      </c>
      <c r="M210" s="25" t="n">
        <v>196</v>
      </c>
      <c r="N210" s="27" t="n">
        <f aca="false">C210</f>
        <v>0</v>
      </c>
    </row>
    <row r="211" customFormat="false" ht="15" hidden="true" customHeight="false" outlineLevel="0" collapsed="false">
      <c r="B211" s="25" t="n">
        <v>197</v>
      </c>
      <c r="M211" s="25" t="n">
        <v>197</v>
      </c>
      <c r="N211" s="27" t="n">
        <f aca="false">C211</f>
        <v>0</v>
      </c>
    </row>
    <row r="212" customFormat="false" ht="15" hidden="true" customHeight="false" outlineLevel="0" collapsed="false">
      <c r="B212" s="25" t="n">
        <v>198</v>
      </c>
      <c r="M212" s="25" t="n">
        <v>198</v>
      </c>
      <c r="N212" s="27" t="n">
        <f aca="false">C212</f>
        <v>0</v>
      </c>
    </row>
    <row r="213" customFormat="false" ht="15" hidden="true" customHeight="false" outlineLevel="0" collapsed="false">
      <c r="B213" s="25" t="n">
        <v>199</v>
      </c>
      <c r="M213" s="25" t="n">
        <v>199</v>
      </c>
      <c r="N213" s="27" t="n">
        <f aca="false">C213</f>
        <v>0</v>
      </c>
    </row>
    <row r="214" customFormat="false" ht="15" hidden="true" customHeight="false" outlineLevel="0" collapsed="false">
      <c r="B214" s="25" t="n">
        <v>200</v>
      </c>
      <c r="M214" s="25" t="n">
        <v>200</v>
      </c>
      <c r="N214" s="27" t="n">
        <f aca="false">C214</f>
        <v>0</v>
      </c>
    </row>
    <row r="215" customFormat="false" ht="15" hidden="true" customHeight="false" outlineLevel="0" collapsed="false">
      <c r="B215" s="25" t="n">
        <v>201</v>
      </c>
      <c r="M215" s="25" t="n">
        <v>201</v>
      </c>
      <c r="N215" s="27" t="n">
        <f aca="false">C215</f>
        <v>0</v>
      </c>
    </row>
    <row r="216" customFormat="false" ht="15" hidden="true" customHeight="false" outlineLevel="0" collapsed="false">
      <c r="B216" s="25" t="n">
        <v>202</v>
      </c>
      <c r="M216" s="25" t="n">
        <v>202</v>
      </c>
      <c r="N216" s="27" t="n">
        <f aca="false">C216</f>
        <v>0</v>
      </c>
    </row>
    <row r="217" customFormat="false" ht="15" hidden="true" customHeight="false" outlineLevel="0" collapsed="false">
      <c r="B217" s="25" t="n">
        <v>203</v>
      </c>
      <c r="M217" s="25" t="n">
        <v>203</v>
      </c>
      <c r="N217" s="27" t="n">
        <f aca="false">C217</f>
        <v>0</v>
      </c>
    </row>
    <row r="218" customFormat="false" ht="15" hidden="true" customHeight="false" outlineLevel="0" collapsed="false">
      <c r="B218" s="25" t="n">
        <v>204</v>
      </c>
      <c r="M218" s="25" t="n">
        <v>204</v>
      </c>
      <c r="N218" s="27" t="n">
        <f aca="false">C218</f>
        <v>0</v>
      </c>
    </row>
    <row r="219" customFormat="false" ht="15" hidden="true" customHeight="false" outlineLevel="0" collapsed="false">
      <c r="B219" s="25" t="n">
        <v>205</v>
      </c>
      <c r="M219" s="25" t="n">
        <v>205</v>
      </c>
      <c r="N219" s="27" t="n">
        <f aca="false">C219</f>
        <v>0</v>
      </c>
    </row>
    <row r="220" customFormat="false" ht="15" hidden="true" customHeight="false" outlineLevel="0" collapsed="false">
      <c r="B220" s="25" t="n">
        <v>206</v>
      </c>
      <c r="M220" s="25" t="n">
        <v>206</v>
      </c>
      <c r="N220" s="27" t="n">
        <f aca="false">C220</f>
        <v>0</v>
      </c>
    </row>
    <row r="221" customFormat="false" ht="15" hidden="true" customHeight="false" outlineLevel="0" collapsed="false">
      <c r="B221" s="25" t="n">
        <v>207</v>
      </c>
      <c r="M221" s="25" t="n">
        <v>207</v>
      </c>
      <c r="N221" s="27" t="n">
        <f aca="false">C221</f>
        <v>0</v>
      </c>
    </row>
    <row r="222" customFormat="false" ht="15" hidden="true" customHeight="false" outlineLevel="0" collapsed="false">
      <c r="B222" s="25" t="n">
        <v>208</v>
      </c>
      <c r="M222" s="25" t="n">
        <v>208</v>
      </c>
      <c r="N222" s="27" t="n">
        <f aca="false">C222</f>
        <v>0</v>
      </c>
    </row>
    <row r="223" customFormat="false" ht="15" hidden="true" customHeight="false" outlineLevel="0" collapsed="false">
      <c r="B223" s="25" t="n">
        <v>209</v>
      </c>
      <c r="M223" s="25" t="n">
        <v>209</v>
      </c>
      <c r="N223" s="27" t="n">
        <f aca="false">C223</f>
        <v>0</v>
      </c>
    </row>
    <row r="224" customFormat="false" ht="15" hidden="true" customHeight="false" outlineLevel="0" collapsed="false">
      <c r="B224" s="25" t="n">
        <v>210</v>
      </c>
      <c r="M224" s="25" t="n">
        <v>210</v>
      </c>
      <c r="N224" s="27" t="n">
        <f aca="false">C224</f>
        <v>0</v>
      </c>
    </row>
    <row r="225" customFormat="false" ht="15" hidden="true" customHeight="false" outlineLevel="0" collapsed="false">
      <c r="B225" s="25" t="n">
        <v>211</v>
      </c>
      <c r="M225" s="25" t="n">
        <v>211</v>
      </c>
      <c r="N225" s="27" t="n">
        <f aca="false">C225</f>
        <v>0</v>
      </c>
    </row>
    <row r="226" customFormat="false" ht="15" hidden="true" customHeight="false" outlineLevel="0" collapsed="false">
      <c r="B226" s="25" t="n">
        <v>212</v>
      </c>
      <c r="M226" s="25" t="n">
        <v>212</v>
      </c>
      <c r="N226" s="27" t="n">
        <f aca="false">C226</f>
        <v>0</v>
      </c>
    </row>
    <row r="227" customFormat="false" ht="15" hidden="true" customHeight="false" outlineLevel="0" collapsed="false">
      <c r="B227" s="25" t="n">
        <v>213</v>
      </c>
      <c r="M227" s="25" t="n">
        <v>213</v>
      </c>
      <c r="N227" s="27" t="n">
        <f aca="false">C227</f>
        <v>0</v>
      </c>
    </row>
    <row r="228" customFormat="false" ht="15" hidden="true" customHeight="false" outlineLevel="0" collapsed="false">
      <c r="B228" s="25" t="n">
        <v>214</v>
      </c>
      <c r="M228" s="25" t="n">
        <v>214</v>
      </c>
      <c r="N228" s="27" t="n">
        <f aca="false">C228</f>
        <v>0</v>
      </c>
    </row>
    <row r="229" customFormat="false" ht="15" hidden="true" customHeight="false" outlineLevel="0" collapsed="false">
      <c r="B229" s="25" t="n">
        <v>215</v>
      </c>
      <c r="M229" s="25" t="n">
        <v>215</v>
      </c>
      <c r="N229" s="27" t="n">
        <f aca="false">C229</f>
        <v>0</v>
      </c>
    </row>
    <row r="230" customFormat="false" ht="15" hidden="true" customHeight="false" outlineLevel="0" collapsed="false">
      <c r="B230" s="25" t="n">
        <v>216</v>
      </c>
      <c r="M230" s="25" t="n">
        <v>216</v>
      </c>
      <c r="N230" s="27" t="n">
        <f aca="false">C230</f>
        <v>0</v>
      </c>
    </row>
    <row r="231" customFormat="false" ht="15" hidden="true" customHeight="false" outlineLevel="0" collapsed="false">
      <c r="B231" s="25" t="n">
        <v>217</v>
      </c>
      <c r="M231" s="25" t="n">
        <v>217</v>
      </c>
      <c r="N231" s="27" t="n">
        <f aca="false">C231</f>
        <v>0</v>
      </c>
    </row>
    <row r="232" customFormat="false" ht="15" hidden="true" customHeight="false" outlineLevel="0" collapsed="false">
      <c r="B232" s="25" t="n">
        <v>218</v>
      </c>
      <c r="M232" s="25" t="n">
        <v>218</v>
      </c>
      <c r="N232" s="27" t="n">
        <f aca="false">C232</f>
        <v>0</v>
      </c>
    </row>
    <row r="233" customFormat="false" ht="15" hidden="true" customHeight="false" outlineLevel="0" collapsed="false">
      <c r="B233" s="25" t="n">
        <v>219</v>
      </c>
      <c r="M233" s="25" t="n">
        <v>219</v>
      </c>
      <c r="N233" s="27" t="n">
        <f aca="false">C233</f>
        <v>0</v>
      </c>
    </row>
    <row r="234" customFormat="false" ht="15" hidden="true" customHeight="false" outlineLevel="0" collapsed="false">
      <c r="B234" s="25" t="n">
        <v>220</v>
      </c>
      <c r="M234" s="25" t="n">
        <v>220</v>
      </c>
      <c r="N234" s="27" t="n">
        <f aca="false">C234</f>
        <v>0</v>
      </c>
    </row>
    <row r="235" customFormat="false" ht="15" hidden="true" customHeight="false" outlineLevel="0" collapsed="false">
      <c r="B235" s="25" t="n">
        <v>221</v>
      </c>
      <c r="M235" s="25" t="n">
        <v>221</v>
      </c>
      <c r="N235" s="27" t="n">
        <f aca="false">C235</f>
        <v>0</v>
      </c>
    </row>
    <row r="236" customFormat="false" ht="15" hidden="true" customHeight="false" outlineLevel="0" collapsed="false">
      <c r="B236" s="25" t="n">
        <v>222</v>
      </c>
      <c r="M236" s="25" t="n">
        <v>222</v>
      </c>
      <c r="N236" s="27" t="n">
        <f aca="false">C236</f>
        <v>0</v>
      </c>
    </row>
    <row r="237" customFormat="false" ht="15" hidden="true" customHeight="false" outlineLevel="0" collapsed="false">
      <c r="B237" s="25" t="n">
        <v>223</v>
      </c>
      <c r="M237" s="25" t="n">
        <v>223</v>
      </c>
      <c r="N237" s="27" t="n">
        <f aca="false">C237</f>
        <v>0</v>
      </c>
    </row>
    <row r="238" customFormat="false" ht="15" hidden="true" customHeight="false" outlineLevel="0" collapsed="false">
      <c r="B238" s="25" t="n">
        <v>224</v>
      </c>
      <c r="M238" s="25" t="n">
        <v>224</v>
      </c>
      <c r="N238" s="27" t="n">
        <f aca="false">C238</f>
        <v>0</v>
      </c>
    </row>
    <row r="239" customFormat="false" ht="15" hidden="true" customHeight="false" outlineLevel="0" collapsed="false">
      <c r="B239" s="25" t="n">
        <v>225</v>
      </c>
      <c r="M239" s="25" t="n">
        <v>225</v>
      </c>
      <c r="N239" s="27" t="n">
        <f aca="false">C239</f>
        <v>0</v>
      </c>
    </row>
    <row r="240" customFormat="false" ht="15" hidden="true" customHeight="false" outlineLevel="0" collapsed="false">
      <c r="B240" s="25" t="n">
        <v>226</v>
      </c>
      <c r="M240" s="25" t="n">
        <v>226</v>
      </c>
      <c r="N240" s="27" t="n">
        <f aca="false">C240</f>
        <v>0</v>
      </c>
    </row>
    <row r="241" customFormat="false" ht="15" hidden="true" customHeight="false" outlineLevel="0" collapsed="false">
      <c r="B241" s="25" t="n">
        <v>227</v>
      </c>
      <c r="M241" s="25" t="n">
        <v>227</v>
      </c>
      <c r="N241" s="27" t="n">
        <f aca="false">C241</f>
        <v>0</v>
      </c>
    </row>
    <row r="242" customFormat="false" ht="15" hidden="true" customHeight="false" outlineLevel="0" collapsed="false">
      <c r="B242" s="25" t="n">
        <v>228</v>
      </c>
      <c r="M242" s="25" t="n">
        <v>228</v>
      </c>
      <c r="N242" s="27" t="n">
        <f aca="false">C242</f>
        <v>0</v>
      </c>
    </row>
    <row r="243" customFormat="false" ht="15" hidden="true" customHeight="false" outlineLevel="0" collapsed="false">
      <c r="B243" s="25" t="n">
        <v>229</v>
      </c>
      <c r="M243" s="25" t="n">
        <v>229</v>
      </c>
      <c r="N243" s="27" t="n">
        <f aca="false">C243</f>
        <v>0</v>
      </c>
    </row>
    <row r="244" customFormat="false" ht="15" hidden="true" customHeight="false" outlineLevel="0" collapsed="false">
      <c r="B244" s="25" t="n">
        <v>230</v>
      </c>
      <c r="M244" s="25" t="n">
        <v>230</v>
      </c>
      <c r="N244" s="27" t="n">
        <f aca="false">C244</f>
        <v>0</v>
      </c>
    </row>
    <row r="245" customFormat="false" ht="15" hidden="true" customHeight="false" outlineLevel="0" collapsed="false">
      <c r="B245" s="25" t="n">
        <v>231</v>
      </c>
      <c r="M245" s="25" t="n">
        <v>231</v>
      </c>
      <c r="N245" s="27" t="n">
        <f aca="false">C245</f>
        <v>0</v>
      </c>
    </row>
    <row r="246" customFormat="false" ht="15" hidden="true" customHeight="false" outlineLevel="0" collapsed="false">
      <c r="B246" s="25" t="n">
        <v>232</v>
      </c>
      <c r="M246" s="25" t="n">
        <v>232</v>
      </c>
      <c r="N246" s="27" t="n">
        <f aca="false">C246</f>
        <v>0</v>
      </c>
    </row>
    <row r="247" customFormat="false" ht="15" hidden="true" customHeight="false" outlineLevel="0" collapsed="false">
      <c r="B247" s="25" t="n">
        <v>233</v>
      </c>
      <c r="M247" s="25" t="n">
        <v>233</v>
      </c>
      <c r="N247" s="27" t="n">
        <f aca="false">C247</f>
        <v>0</v>
      </c>
    </row>
    <row r="248" customFormat="false" ht="15" hidden="true" customHeight="false" outlineLevel="0" collapsed="false">
      <c r="B248" s="25" t="n">
        <v>234</v>
      </c>
      <c r="M248" s="25" t="n">
        <v>234</v>
      </c>
      <c r="N248" s="27" t="n">
        <f aca="false">C248</f>
        <v>0</v>
      </c>
    </row>
    <row r="249" customFormat="false" ht="15" hidden="true" customHeight="false" outlineLevel="0" collapsed="false">
      <c r="B249" s="25" t="n">
        <v>235</v>
      </c>
      <c r="M249" s="25" t="n">
        <v>235</v>
      </c>
      <c r="N249" s="27" t="n">
        <f aca="false">C249</f>
        <v>0</v>
      </c>
    </row>
    <row r="250" customFormat="false" ht="15" hidden="true" customHeight="false" outlineLevel="0" collapsed="false">
      <c r="B250" s="25" t="n">
        <v>236</v>
      </c>
      <c r="M250" s="25" t="n">
        <v>236</v>
      </c>
      <c r="N250" s="27" t="n">
        <f aca="false">C250</f>
        <v>0</v>
      </c>
    </row>
    <row r="251" customFormat="false" ht="15" hidden="true" customHeight="false" outlineLevel="0" collapsed="false">
      <c r="B251" s="25" t="n">
        <v>237</v>
      </c>
      <c r="M251" s="25" t="n">
        <v>237</v>
      </c>
      <c r="N251" s="27" t="n">
        <f aca="false">C251</f>
        <v>0</v>
      </c>
    </row>
    <row r="252" customFormat="false" ht="15" hidden="true" customHeight="false" outlineLevel="0" collapsed="false">
      <c r="B252" s="25" t="n">
        <v>238</v>
      </c>
      <c r="M252" s="25" t="n">
        <v>238</v>
      </c>
      <c r="N252" s="27" t="n">
        <f aca="false">C252</f>
        <v>0</v>
      </c>
    </row>
    <row r="253" customFormat="false" ht="15" hidden="true" customHeight="false" outlineLevel="0" collapsed="false">
      <c r="B253" s="25" t="n">
        <v>239</v>
      </c>
      <c r="M253" s="25" t="n">
        <v>239</v>
      </c>
      <c r="N253" s="27" t="n">
        <f aca="false">C253</f>
        <v>0</v>
      </c>
    </row>
    <row r="254" customFormat="false" ht="15" hidden="true" customHeight="false" outlineLevel="0" collapsed="false">
      <c r="B254" s="25" t="n">
        <v>240</v>
      </c>
      <c r="M254" s="25" t="n">
        <v>240</v>
      </c>
      <c r="N254" s="27" t="n">
        <f aca="false">C254</f>
        <v>0</v>
      </c>
    </row>
    <row r="255" customFormat="false" ht="15" hidden="true" customHeight="false" outlineLevel="0" collapsed="false">
      <c r="B255" s="25" t="n">
        <v>241</v>
      </c>
      <c r="M255" s="25" t="n">
        <v>241</v>
      </c>
      <c r="N255" s="27" t="n">
        <f aca="false">C255</f>
        <v>0</v>
      </c>
    </row>
    <row r="256" customFormat="false" ht="15" hidden="true" customHeight="false" outlineLevel="0" collapsed="false">
      <c r="B256" s="25" t="n">
        <v>242</v>
      </c>
      <c r="M256" s="25" t="n">
        <v>242</v>
      </c>
      <c r="N256" s="27" t="n">
        <f aca="false">C256</f>
        <v>0</v>
      </c>
    </row>
    <row r="257" customFormat="false" ht="15" hidden="true" customHeight="false" outlineLevel="0" collapsed="false">
      <c r="B257" s="25" t="n">
        <v>243</v>
      </c>
      <c r="M257" s="25" t="n">
        <v>243</v>
      </c>
      <c r="N257" s="27" t="n">
        <f aca="false">C257</f>
        <v>0</v>
      </c>
    </row>
    <row r="258" customFormat="false" ht="15" hidden="true" customHeight="false" outlineLevel="0" collapsed="false">
      <c r="B258" s="25" t="n">
        <v>244</v>
      </c>
      <c r="M258" s="25" t="n">
        <v>244</v>
      </c>
      <c r="N258" s="27" t="n">
        <f aca="false">C258</f>
        <v>0</v>
      </c>
    </row>
    <row r="259" customFormat="false" ht="15" hidden="true" customHeight="false" outlineLevel="0" collapsed="false">
      <c r="B259" s="25" t="n">
        <v>245</v>
      </c>
      <c r="M259" s="25" t="n">
        <v>245</v>
      </c>
      <c r="N259" s="27" t="n">
        <f aca="false">C259</f>
        <v>0</v>
      </c>
    </row>
    <row r="260" customFormat="false" ht="15" hidden="true" customHeight="false" outlineLevel="0" collapsed="false">
      <c r="B260" s="25" t="n">
        <v>246</v>
      </c>
      <c r="M260" s="25" t="n">
        <v>246</v>
      </c>
      <c r="N260" s="27" t="n">
        <f aca="false">C260</f>
        <v>0</v>
      </c>
    </row>
    <row r="261" customFormat="false" ht="15" hidden="true" customHeight="false" outlineLevel="0" collapsed="false">
      <c r="B261" s="25" t="n">
        <v>247</v>
      </c>
      <c r="M261" s="25" t="n">
        <v>247</v>
      </c>
      <c r="N261" s="27" t="n">
        <f aca="false">C261</f>
        <v>0</v>
      </c>
    </row>
    <row r="262" customFormat="false" ht="15" hidden="true" customHeight="false" outlineLevel="0" collapsed="false">
      <c r="B262" s="25" t="n">
        <v>248</v>
      </c>
      <c r="M262" s="25" t="n">
        <v>248</v>
      </c>
      <c r="N262" s="27" t="n">
        <f aca="false">C262</f>
        <v>0</v>
      </c>
    </row>
    <row r="263" customFormat="false" ht="15" hidden="true" customHeight="false" outlineLevel="0" collapsed="false">
      <c r="B263" s="25" t="n">
        <v>249</v>
      </c>
      <c r="M263" s="25" t="n">
        <v>249</v>
      </c>
      <c r="N263" s="27" t="n">
        <f aca="false">C263</f>
        <v>0</v>
      </c>
    </row>
    <row r="264" customFormat="false" ht="15" hidden="true" customHeight="false" outlineLevel="0" collapsed="false">
      <c r="B264" s="25" t="n">
        <v>250</v>
      </c>
      <c r="M264" s="25" t="n">
        <v>250</v>
      </c>
      <c r="N264" s="27" t="n">
        <f aca="false">C264</f>
        <v>0</v>
      </c>
    </row>
    <row r="265" customFormat="false" ht="15" hidden="true" customHeight="false" outlineLevel="0" collapsed="false">
      <c r="B265" s="25" t="n">
        <v>251</v>
      </c>
      <c r="M265" s="25" t="n">
        <v>251</v>
      </c>
      <c r="N265" s="27" t="n">
        <f aca="false">C265</f>
        <v>0</v>
      </c>
    </row>
    <row r="266" customFormat="false" ht="15" hidden="true" customHeight="false" outlineLevel="0" collapsed="false">
      <c r="B266" s="25" t="n">
        <v>252</v>
      </c>
      <c r="M266" s="25" t="n">
        <v>252</v>
      </c>
      <c r="N266" s="27" t="n">
        <f aca="false">C266</f>
        <v>0</v>
      </c>
    </row>
    <row r="267" customFormat="false" ht="15" hidden="true" customHeight="false" outlineLevel="0" collapsed="false">
      <c r="B267" s="25" t="n">
        <v>253</v>
      </c>
      <c r="M267" s="25" t="n">
        <v>253</v>
      </c>
      <c r="N267" s="27" t="n">
        <f aca="false">C267</f>
        <v>0</v>
      </c>
    </row>
    <row r="268" customFormat="false" ht="15" hidden="true" customHeight="false" outlineLevel="0" collapsed="false">
      <c r="B268" s="25" t="n">
        <v>254</v>
      </c>
      <c r="M268" s="25" t="n">
        <v>254</v>
      </c>
      <c r="N268" s="27" t="n">
        <f aca="false">C268</f>
        <v>0</v>
      </c>
    </row>
    <row r="269" customFormat="false" ht="15" hidden="true" customHeight="false" outlineLevel="0" collapsed="false">
      <c r="B269" s="25" t="n">
        <v>255</v>
      </c>
      <c r="M269" s="25" t="n">
        <v>255</v>
      </c>
      <c r="N269" s="27" t="n">
        <f aca="false">C269</f>
        <v>0</v>
      </c>
    </row>
    <row r="270" customFormat="false" ht="15" hidden="true" customHeight="false" outlineLevel="0" collapsed="false">
      <c r="B270" s="25" t="n">
        <v>256</v>
      </c>
      <c r="M270" s="25" t="n">
        <v>256</v>
      </c>
      <c r="N270" s="27" t="n">
        <f aca="false">C270</f>
        <v>0</v>
      </c>
    </row>
    <row r="271" customFormat="false" ht="15" hidden="true" customHeight="false" outlineLevel="0" collapsed="false">
      <c r="B271" s="25" t="n">
        <v>257</v>
      </c>
      <c r="M271" s="25" t="n">
        <v>257</v>
      </c>
      <c r="N271" s="27" t="n">
        <f aca="false">C271</f>
        <v>0</v>
      </c>
    </row>
    <row r="272" customFormat="false" ht="15" hidden="true" customHeight="false" outlineLevel="0" collapsed="false">
      <c r="B272" s="25" t="n">
        <v>258</v>
      </c>
      <c r="M272" s="25" t="n">
        <v>258</v>
      </c>
      <c r="N272" s="27" t="n">
        <f aca="false">C272</f>
        <v>0</v>
      </c>
    </row>
    <row r="273" customFormat="false" ht="15" hidden="true" customHeight="false" outlineLevel="0" collapsed="false">
      <c r="B273" s="25" t="n">
        <v>259</v>
      </c>
      <c r="M273" s="25" t="n">
        <v>259</v>
      </c>
      <c r="N273" s="27" t="n">
        <f aca="false">C273</f>
        <v>0</v>
      </c>
    </row>
    <row r="274" customFormat="false" ht="15" hidden="true" customHeight="false" outlineLevel="0" collapsed="false">
      <c r="B274" s="25" t="n">
        <v>260</v>
      </c>
      <c r="M274" s="25" t="n">
        <v>260</v>
      </c>
      <c r="N274" s="27" t="n">
        <f aca="false">C274</f>
        <v>0</v>
      </c>
    </row>
    <row r="275" customFormat="false" ht="15" hidden="true" customHeight="false" outlineLevel="0" collapsed="false">
      <c r="B275" s="25" t="n">
        <v>261</v>
      </c>
      <c r="M275" s="25" t="n">
        <v>261</v>
      </c>
      <c r="N275" s="27" t="n">
        <f aca="false">C275</f>
        <v>0</v>
      </c>
    </row>
    <row r="276" customFormat="false" ht="15" hidden="true" customHeight="false" outlineLevel="0" collapsed="false">
      <c r="B276" s="25" t="n">
        <v>262</v>
      </c>
      <c r="M276" s="25" t="n">
        <v>262</v>
      </c>
      <c r="N276" s="27" t="n">
        <f aca="false">C276</f>
        <v>0</v>
      </c>
    </row>
    <row r="277" customFormat="false" ht="15" hidden="true" customHeight="false" outlineLevel="0" collapsed="false">
      <c r="B277" s="25" t="n">
        <v>263</v>
      </c>
      <c r="M277" s="25" t="n">
        <v>263</v>
      </c>
      <c r="N277" s="27" t="n">
        <f aca="false">C277</f>
        <v>0</v>
      </c>
    </row>
    <row r="278" customFormat="false" ht="15" hidden="true" customHeight="false" outlineLevel="0" collapsed="false">
      <c r="B278" s="25" t="n">
        <v>264</v>
      </c>
      <c r="M278" s="25" t="n">
        <v>264</v>
      </c>
      <c r="N278" s="27" t="n">
        <f aca="false">C278</f>
        <v>0</v>
      </c>
    </row>
    <row r="279" customFormat="false" ht="15" hidden="true" customHeight="false" outlineLevel="0" collapsed="false">
      <c r="B279" s="25" t="n">
        <v>265</v>
      </c>
      <c r="M279" s="25" t="n">
        <v>265</v>
      </c>
      <c r="N279" s="27" t="n">
        <f aca="false">C279</f>
        <v>0</v>
      </c>
    </row>
    <row r="280" customFormat="false" ht="15" hidden="true" customHeight="false" outlineLevel="0" collapsed="false">
      <c r="B280" s="25" t="n">
        <v>266</v>
      </c>
      <c r="M280" s="25" t="n">
        <v>266</v>
      </c>
      <c r="N280" s="27" t="n">
        <f aca="false">C280</f>
        <v>0</v>
      </c>
    </row>
    <row r="281" customFormat="false" ht="15" hidden="true" customHeight="false" outlineLevel="0" collapsed="false">
      <c r="B281" s="25" t="n">
        <v>267</v>
      </c>
      <c r="M281" s="25" t="n">
        <v>267</v>
      </c>
      <c r="N281" s="27" t="n">
        <f aca="false">C281</f>
        <v>0</v>
      </c>
    </row>
    <row r="282" customFormat="false" ht="15" hidden="true" customHeight="false" outlineLevel="0" collapsed="false">
      <c r="B282" s="25" t="n">
        <v>268</v>
      </c>
      <c r="M282" s="25" t="n">
        <v>268</v>
      </c>
      <c r="N282" s="27" t="n">
        <f aca="false">C282</f>
        <v>0</v>
      </c>
    </row>
    <row r="283" customFormat="false" ht="15" hidden="true" customHeight="false" outlineLevel="0" collapsed="false">
      <c r="B283" s="25" t="n">
        <v>269</v>
      </c>
      <c r="M283" s="25" t="n">
        <v>269</v>
      </c>
      <c r="N283" s="27" t="n">
        <f aca="false">C283</f>
        <v>0</v>
      </c>
    </row>
    <row r="284" customFormat="false" ht="15" hidden="true" customHeight="false" outlineLevel="0" collapsed="false">
      <c r="B284" s="25" t="n">
        <v>270</v>
      </c>
      <c r="M284" s="25" t="n">
        <v>270</v>
      </c>
      <c r="N284" s="27" t="n">
        <f aca="false">C284</f>
        <v>0</v>
      </c>
    </row>
    <row r="285" customFormat="false" ht="15" hidden="true" customHeight="false" outlineLevel="0" collapsed="false">
      <c r="B285" s="25" t="n">
        <v>271</v>
      </c>
      <c r="M285" s="25" t="n">
        <v>271</v>
      </c>
      <c r="N285" s="27" t="n">
        <f aca="false">C285</f>
        <v>0</v>
      </c>
    </row>
    <row r="286" customFormat="false" ht="15" hidden="true" customHeight="false" outlineLevel="0" collapsed="false">
      <c r="B286" s="25" t="n">
        <v>272</v>
      </c>
      <c r="M286" s="25" t="n">
        <v>272</v>
      </c>
      <c r="N286" s="27" t="n">
        <f aca="false">C286</f>
        <v>0</v>
      </c>
    </row>
    <row r="287" customFormat="false" ht="15" hidden="true" customHeight="false" outlineLevel="0" collapsed="false">
      <c r="B287" s="25" t="n">
        <v>273</v>
      </c>
      <c r="M287" s="25" t="n">
        <v>273</v>
      </c>
      <c r="N287" s="27" t="n">
        <f aca="false">C287</f>
        <v>0</v>
      </c>
    </row>
    <row r="288" customFormat="false" ht="15" hidden="true" customHeight="false" outlineLevel="0" collapsed="false">
      <c r="B288" s="25" t="n">
        <v>274</v>
      </c>
      <c r="M288" s="25" t="n">
        <v>274</v>
      </c>
      <c r="N288" s="27" t="n">
        <f aca="false">C288</f>
        <v>0</v>
      </c>
    </row>
    <row r="289" customFormat="false" ht="15" hidden="true" customHeight="false" outlineLevel="0" collapsed="false">
      <c r="B289" s="25" t="n">
        <v>275</v>
      </c>
      <c r="M289" s="25" t="n">
        <v>275</v>
      </c>
      <c r="N289" s="27" t="n">
        <f aca="false">C289</f>
        <v>0</v>
      </c>
    </row>
    <row r="290" customFormat="false" ht="15" hidden="true" customHeight="false" outlineLevel="0" collapsed="false">
      <c r="B290" s="25" t="n">
        <v>276</v>
      </c>
      <c r="M290" s="25" t="n">
        <v>276</v>
      </c>
      <c r="N290" s="27" t="n">
        <f aca="false">C290</f>
        <v>0</v>
      </c>
    </row>
    <row r="291" customFormat="false" ht="15" hidden="true" customHeight="false" outlineLevel="0" collapsed="false">
      <c r="B291" s="25" t="n">
        <v>277</v>
      </c>
      <c r="M291" s="25" t="n">
        <v>277</v>
      </c>
      <c r="N291" s="27" t="n">
        <f aca="false">C291</f>
        <v>0</v>
      </c>
    </row>
    <row r="292" customFormat="false" ht="15" hidden="true" customHeight="false" outlineLevel="0" collapsed="false">
      <c r="B292" s="25" t="n">
        <v>278</v>
      </c>
      <c r="M292" s="25" t="n">
        <v>278</v>
      </c>
      <c r="N292" s="27" t="n">
        <f aca="false">C292</f>
        <v>0</v>
      </c>
    </row>
    <row r="293" customFormat="false" ht="15" hidden="true" customHeight="false" outlineLevel="0" collapsed="false">
      <c r="B293" s="25" t="n">
        <v>279</v>
      </c>
      <c r="M293" s="25" t="n">
        <v>279</v>
      </c>
      <c r="N293" s="27" t="n">
        <f aca="false">C293</f>
        <v>0</v>
      </c>
    </row>
    <row r="294" customFormat="false" ht="15" hidden="true" customHeight="false" outlineLevel="0" collapsed="false">
      <c r="B294" s="25" t="n">
        <v>280</v>
      </c>
      <c r="M294" s="25" t="n">
        <v>280</v>
      </c>
      <c r="N294" s="27" t="n">
        <f aca="false">C294</f>
        <v>0</v>
      </c>
    </row>
    <row r="295" customFormat="false" ht="15" hidden="true" customHeight="false" outlineLevel="0" collapsed="false">
      <c r="B295" s="25" t="n">
        <v>281</v>
      </c>
      <c r="M295" s="25" t="n">
        <v>281</v>
      </c>
      <c r="N295" s="27" t="n">
        <f aca="false">C295</f>
        <v>0</v>
      </c>
    </row>
    <row r="296" customFormat="false" ht="15" hidden="true" customHeight="false" outlineLevel="0" collapsed="false">
      <c r="B296" s="25" t="n">
        <v>282</v>
      </c>
      <c r="M296" s="25" t="n">
        <v>282</v>
      </c>
      <c r="N296" s="27" t="n">
        <f aca="false">C296</f>
        <v>0</v>
      </c>
    </row>
    <row r="297" customFormat="false" ht="15" hidden="true" customHeight="false" outlineLevel="0" collapsed="false">
      <c r="B297" s="25" t="n">
        <v>283</v>
      </c>
      <c r="M297" s="25" t="n">
        <v>283</v>
      </c>
      <c r="N297" s="27" t="n">
        <f aca="false">C297</f>
        <v>0</v>
      </c>
    </row>
    <row r="298" customFormat="false" ht="15" hidden="true" customHeight="false" outlineLevel="0" collapsed="false">
      <c r="B298" s="25" t="n">
        <v>284</v>
      </c>
      <c r="M298" s="25" t="n">
        <v>284</v>
      </c>
      <c r="N298" s="27" t="n">
        <f aca="false">C298</f>
        <v>0</v>
      </c>
    </row>
    <row r="299" customFormat="false" ht="15" hidden="true" customHeight="false" outlineLevel="0" collapsed="false">
      <c r="B299" s="25" t="n">
        <v>285</v>
      </c>
      <c r="M299" s="25" t="n">
        <v>285</v>
      </c>
      <c r="N299" s="27" t="n">
        <f aca="false">C299</f>
        <v>0</v>
      </c>
    </row>
    <row r="300" customFormat="false" ht="15" hidden="true" customHeight="false" outlineLevel="0" collapsed="false">
      <c r="B300" s="25" t="n">
        <v>286</v>
      </c>
      <c r="M300" s="25" t="n">
        <v>286</v>
      </c>
      <c r="N300" s="27" t="n">
        <f aca="false">C300</f>
        <v>0</v>
      </c>
    </row>
    <row r="301" customFormat="false" ht="15" hidden="true" customHeight="false" outlineLevel="0" collapsed="false">
      <c r="B301" s="25" t="n">
        <v>287</v>
      </c>
      <c r="M301" s="25" t="n">
        <v>287</v>
      </c>
      <c r="N301" s="27" t="n">
        <f aca="false">C301</f>
        <v>0</v>
      </c>
    </row>
    <row r="302" customFormat="false" ht="15" hidden="true" customHeight="false" outlineLevel="0" collapsed="false">
      <c r="B302" s="25" t="n">
        <v>288</v>
      </c>
      <c r="M302" s="25" t="n">
        <v>288</v>
      </c>
      <c r="N302" s="27" t="n">
        <f aca="false">C302</f>
        <v>0</v>
      </c>
    </row>
    <row r="303" customFormat="false" ht="15" hidden="true" customHeight="false" outlineLevel="0" collapsed="false">
      <c r="B303" s="25" t="n">
        <v>289</v>
      </c>
      <c r="M303" s="25" t="n">
        <v>289</v>
      </c>
      <c r="N303" s="27" t="n">
        <f aca="false">C303</f>
        <v>0</v>
      </c>
    </row>
    <row r="304" customFormat="false" ht="15" hidden="true" customHeight="false" outlineLevel="0" collapsed="false">
      <c r="B304" s="25" t="n">
        <v>290</v>
      </c>
      <c r="M304" s="25" t="n">
        <v>290</v>
      </c>
      <c r="N304" s="27" t="n">
        <f aca="false">C304</f>
        <v>0</v>
      </c>
    </row>
    <row r="305" customFormat="false" ht="15" hidden="true" customHeight="false" outlineLevel="0" collapsed="false">
      <c r="B305" s="25" t="n">
        <v>291</v>
      </c>
      <c r="M305" s="25" t="n">
        <v>291</v>
      </c>
      <c r="N305" s="27" t="n">
        <f aca="false">C305</f>
        <v>0</v>
      </c>
    </row>
    <row r="306" customFormat="false" ht="15" hidden="true" customHeight="false" outlineLevel="0" collapsed="false">
      <c r="B306" s="25" t="n">
        <v>292</v>
      </c>
      <c r="M306" s="25" t="n">
        <v>292</v>
      </c>
      <c r="N306" s="27" t="n">
        <f aca="false">C306</f>
        <v>0</v>
      </c>
    </row>
    <row r="307" customFormat="false" ht="15" hidden="true" customHeight="false" outlineLevel="0" collapsed="false">
      <c r="B307" s="25" t="n">
        <v>293</v>
      </c>
      <c r="M307" s="25" t="n">
        <v>293</v>
      </c>
      <c r="N307" s="27" t="n">
        <f aca="false">C307</f>
        <v>0</v>
      </c>
    </row>
    <row r="308" customFormat="false" ht="15" hidden="true" customHeight="false" outlineLevel="0" collapsed="false">
      <c r="B308" s="25" t="n">
        <v>294</v>
      </c>
      <c r="M308" s="25" t="n">
        <v>294</v>
      </c>
      <c r="N308" s="27" t="n">
        <f aca="false">C308</f>
        <v>0</v>
      </c>
    </row>
    <row r="309" customFormat="false" ht="15" hidden="true" customHeight="false" outlineLevel="0" collapsed="false">
      <c r="B309" s="25" t="n">
        <v>295</v>
      </c>
      <c r="M309" s="25" t="n">
        <v>295</v>
      </c>
      <c r="N309" s="27" t="n">
        <f aca="false">C309</f>
        <v>0</v>
      </c>
    </row>
    <row r="310" customFormat="false" ht="15" hidden="true" customHeight="false" outlineLevel="0" collapsed="false">
      <c r="B310" s="25" t="n">
        <v>296</v>
      </c>
      <c r="M310" s="25" t="n">
        <v>296</v>
      </c>
      <c r="N310" s="27" t="n">
        <f aca="false">C310</f>
        <v>0</v>
      </c>
    </row>
    <row r="311" customFormat="false" ht="15" hidden="true" customHeight="false" outlineLevel="0" collapsed="false">
      <c r="B311" s="25" t="n">
        <v>297</v>
      </c>
      <c r="M311" s="25" t="n">
        <v>297</v>
      </c>
      <c r="N311" s="27" t="n">
        <f aca="false">C311</f>
        <v>0</v>
      </c>
    </row>
    <row r="312" customFormat="false" ht="15" hidden="true" customHeight="false" outlineLevel="0" collapsed="false">
      <c r="B312" s="25" t="n">
        <v>298</v>
      </c>
      <c r="M312" s="25" t="n">
        <v>298</v>
      </c>
      <c r="N312" s="27" t="n">
        <f aca="false">C312</f>
        <v>0</v>
      </c>
    </row>
    <row r="313" customFormat="false" ht="15" hidden="true" customHeight="false" outlineLevel="0" collapsed="false">
      <c r="B313" s="25" t="n">
        <v>299</v>
      </c>
      <c r="M313" s="25" t="n">
        <v>299</v>
      </c>
      <c r="N313" s="27" t="n">
        <f aca="false">C313</f>
        <v>0</v>
      </c>
    </row>
    <row r="314" customFormat="false" ht="15" hidden="true" customHeight="false" outlineLevel="0" collapsed="false">
      <c r="B314" s="25" t="n">
        <v>300</v>
      </c>
      <c r="M314" s="25" t="n">
        <v>300</v>
      </c>
      <c r="N314" s="27" t="n">
        <f aca="false">C314</f>
        <v>0</v>
      </c>
    </row>
    <row r="315" customFormat="false" ht="15" hidden="true" customHeight="false" outlineLevel="0" collapsed="false">
      <c r="B315" s="25" t="n">
        <v>301</v>
      </c>
      <c r="M315" s="25" t="n">
        <v>301</v>
      </c>
      <c r="N315" s="27" t="n">
        <f aca="false">C315</f>
        <v>0</v>
      </c>
    </row>
    <row r="316" customFormat="false" ht="15" hidden="true" customHeight="false" outlineLevel="0" collapsed="false">
      <c r="B316" s="25" t="n">
        <v>302</v>
      </c>
      <c r="M316" s="25" t="n">
        <v>302</v>
      </c>
      <c r="N316" s="27" t="n">
        <f aca="false">C316</f>
        <v>0</v>
      </c>
    </row>
    <row r="317" customFormat="false" ht="15" hidden="true" customHeight="false" outlineLevel="0" collapsed="false">
      <c r="B317" s="25" t="n">
        <v>303</v>
      </c>
      <c r="M317" s="25" t="n">
        <v>303</v>
      </c>
      <c r="N317" s="27" t="n">
        <f aca="false">C317</f>
        <v>0</v>
      </c>
    </row>
    <row r="318" customFormat="false" ht="15" hidden="true" customHeight="false" outlineLevel="0" collapsed="false">
      <c r="B318" s="25" t="n">
        <v>304</v>
      </c>
      <c r="M318" s="25" t="n">
        <v>304</v>
      </c>
      <c r="N318" s="27" t="n">
        <f aca="false">C318</f>
        <v>0</v>
      </c>
    </row>
    <row r="319" customFormat="false" ht="15" hidden="true" customHeight="false" outlineLevel="0" collapsed="false">
      <c r="B319" s="25" t="n">
        <v>305</v>
      </c>
      <c r="M319" s="25" t="n">
        <v>305</v>
      </c>
      <c r="N319" s="27" t="n">
        <f aca="false">C319</f>
        <v>0</v>
      </c>
    </row>
    <row r="320" customFormat="false" ht="15" hidden="true" customHeight="false" outlineLevel="0" collapsed="false">
      <c r="B320" s="25" t="n">
        <v>306</v>
      </c>
      <c r="M320" s="25" t="n">
        <v>306</v>
      </c>
      <c r="N320" s="27" t="n">
        <f aca="false">C320</f>
        <v>0</v>
      </c>
    </row>
    <row r="321" customFormat="false" ht="15" hidden="true" customHeight="false" outlineLevel="0" collapsed="false">
      <c r="B321" s="25" t="n">
        <v>307</v>
      </c>
      <c r="M321" s="25" t="n">
        <v>307</v>
      </c>
      <c r="N321" s="27" t="n">
        <f aca="false">C321</f>
        <v>0</v>
      </c>
    </row>
    <row r="322" customFormat="false" ht="15" hidden="true" customHeight="false" outlineLevel="0" collapsed="false">
      <c r="B322" s="25" t="n">
        <v>308</v>
      </c>
      <c r="M322" s="25" t="n">
        <v>308</v>
      </c>
      <c r="N322" s="27" t="n">
        <f aca="false">C322</f>
        <v>0</v>
      </c>
    </row>
    <row r="323" customFormat="false" ht="15" hidden="true" customHeight="false" outlineLevel="0" collapsed="false">
      <c r="B323" s="25" t="n">
        <v>309</v>
      </c>
      <c r="M323" s="25" t="n">
        <v>309</v>
      </c>
      <c r="N323" s="27" t="n">
        <f aca="false">C323</f>
        <v>0</v>
      </c>
    </row>
    <row r="324" customFormat="false" ht="15" hidden="true" customHeight="false" outlineLevel="0" collapsed="false">
      <c r="B324" s="25" t="n">
        <v>310</v>
      </c>
      <c r="M324" s="25" t="n">
        <v>310</v>
      </c>
      <c r="N324" s="27" t="n">
        <f aca="false">C324</f>
        <v>0</v>
      </c>
    </row>
    <row r="325" customFormat="false" ht="15" hidden="true" customHeight="false" outlineLevel="0" collapsed="false">
      <c r="B325" s="25" t="n">
        <v>311</v>
      </c>
      <c r="M325" s="25" t="n">
        <v>311</v>
      </c>
      <c r="N325" s="27" t="n">
        <f aca="false">C325</f>
        <v>0</v>
      </c>
    </row>
    <row r="326" customFormat="false" ht="15" hidden="true" customHeight="false" outlineLevel="0" collapsed="false">
      <c r="B326" s="25" t="n">
        <v>312</v>
      </c>
      <c r="M326" s="25" t="n">
        <v>312</v>
      </c>
      <c r="N326" s="27" t="n">
        <f aca="false">C326</f>
        <v>0</v>
      </c>
    </row>
    <row r="327" customFormat="false" ht="15" hidden="true" customHeight="false" outlineLevel="0" collapsed="false">
      <c r="B327" s="25" t="n">
        <v>313</v>
      </c>
      <c r="M327" s="25" t="n">
        <v>313</v>
      </c>
      <c r="N327" s="27" t="n">
        <f aca="false">C327</f>
        <v>0</v>
      </c>
    </row>
    <row r="328" customFormat="false" ht="15" hidden="true" customHeight="false" outlineLevel="0" collapsed="false">
      <c r="B328" s="25" t="n">
        <v>314</v>
      </c>
      <c r="M328" s="25" t="n">
        <v>314</v>
      </c>
      <c r="N328" s="27" t="n">
        <f aca="false">C328</f>
        <v>0</v>
      </c>
    </row>
    <row r="329" customFormat="false" ht="15" hidden="true" customHeight="false" outlineLevel="0" collapsed="false">
      <c r="B329" s="25" t="n">
        <v>315</v>
      </c>
      <c r="M329" s="25" t="n">
        <v>315</v>
      </c>
      <c r="N329" s="27" t="n">
        <f aca="false">C329</f>
        <v>0</v>
      </c>
    </row>
    <row r="330" customFormat="false" ht="15" hidden="true" customHeight="false" outlineLevel="0" collapsed="false">
      <c r="B330" s="25" t="n">
        <v>316</v>
      </c>
      <c r="M330" s="25" t="n">
        <v>316</v>
      </c>
      <c r="N330" s="27" t="n">
        <f aca="false">C330</f>
        <v>0</v>
      </c>
    </row>
    <row r="331" customFormat="false" ht="15" hidden="true" customHeight="false" outlineLevel="0" collapsed="false">
      <c r="B331" s="25" t="n">
        <v>317</v>
      </c>
      <c r="M331" s="25" t="n">
        <v>317</v>
      </c>
      <c r="N331" s="27" t="n">
        <f aca="false">C331</f>
        <v>0</v>
      </c>
    </row>
    <row r="332" customFormat="false" ht="15" hidden="true" customHeight="false" outlineLevel="0" collapsed="false">
      <c r="B332" s="25" t="n">
        <v>318</v>
      </c>
      <c r="M332" s="25" t="n">
        <v>318</v>
      </c>
      <c r="N332" s="27" t="n">
        <f aca="false">C332</f>
        <v>0</v>
      </c>
    </row>
    <row r="333" customFormat="false" ht="15" hidden="true" customHeight="false" outlineLevel="0" collapsed="false">
      <c r="B333" s="25" t="n">
        <v>319</v>
      </c>
      <c r="M333" s="25" t="n">
        <v>319</v>
      </c>
      <c r="N333" s="27" t="n">
        <f aca="false">C333</f>
        <v>0</v>
      </c>
    </row>
    <row r="334" customFormat="false" ht="15" hidden="true" customHeight="false" outlineLevel="0" collapsed="false">
      <c r="B334" s="25" t="n">
        <v>320</v>
      </c>
      <c r="M334" s="25" t="n">
        <v>320</v>
      </c>
      <c r="N334" s="27" t="n">
        <f aca="false">C334</f>
        <v>0</v>
      </c>
    </row>
    <row r="335" customFormat="false" ht="15" hidden="true" customHeight="false" outlineLevel="0" collapsed="false">
      <c r="B335" s="25" t="n">
        <v>321</v>
      </c>
      <c r="M335" s="25" t="n">
        <v>321</v>
      </c>
      <c r="N335" s="27" t="n">
        <f aca="false">C335</f>
        <v>0</v>
      </c>
    </row>
    <row r="336" customFormat="false" ht="15" hidden="true" customHeight="false" outlineLevel="0" collapsed="false">
      <c r="B336" s="25" t="n">
        <v>322</v>
      </c>
      <c r="M336" s="25" t="n">
        <v>322</v>
      </c>
      <c r="N336" s="27" t="n">
        <f aca="false">C336</f>
        <v>0</v>
      </c>
    </row>
    <row r="337" customFormat="false" ht="15" hidden="true" customHeight="false" outlineLevel="0" collapsed="false">
      <c r="B337" s="25" t="n">
        <v>323</v>
      </c>
      <c r="M337" s="25" t="n">
        <v>323</v>
      </c>
      <c r="N337" s="27" t="n">
        <f aca="false">C337</f>
        <v>0</v>
      </c>
    </row>
    <row r="338" customFormat="false" ht="15" hidden="true" customHeight="false" outlineLevel="0" collapsed="false">
      <c r="B338" s="25" t="n">
        <v>324</v>
      </c>
      <c r="M338" s="25" t="n">
        <v>324</v>
      </c>
      <c r="N338" s="27" t="n">
        <f aca="false">C338</f>
        <v>0</v>
      </c>
    </row>
    <row r="339" customFormat="false" ht="15" hidden="true" customHeight="false" outlineLevel="0" collapsed="false">
      <c r="B339" s="25" t="n">
        <v>325</v>
      </c>
      <c r="M339" s="25" t="n">
        <v>325</v>
      </c>
      <c r="N339" s="27" t="n">
        <f aca="false">C339</f>
        <v>0</v>
      </c>
    </row>
    <row r="340" customFormat="false" ht="15" hidden="true" customHeight="false" outlineLevel="0" collapsed="false">
      <c r="B340" s="25" t="n">
        <v>326</v>
      </c>
      <c r="M340" s="25" t="n">
        <v>326</v>
      </c>
      <c r="N340" s="27" t="n">
        <f aca="false">C340</f>
        <v>0</v>
      </c>
    </row>
    <row r="341" customFormat="false" ht="15" hidden="true" customHeight="false" outlineLevel="0" collapsed="false">
      <c r="B341" s="25" t="n">
        <v>327</v>
      </c>
      <c r="M341" s="25" t="n">
        <v>327</v>
      </c>
      <c r="N341" s="27" t="n">
        <f aca="false">C341</f>
        <v>0</v>
      </c>
    </row>
    <row r="342" customFormat="false" ht="15" hidden="true" customHeight="false" outlineLevel="0" collapsed="false">
      <c r="B342" s="25" t="n">
        <v>328</v>
      </c>
      <c r="M342" s="25" t="n">
        <v>328</v>
      </c>
      <c r="N342" s="27" t="n">
        <f aca="false">C342</f>
        <v>0</v>
      </c>
    </row>
    <row r="343" customFormat="false" ht="15" hidden="true" customHeight="false" outlineLevel="0" collapsed="false">
      <c r="B343" s="25" t="n">
        <v>329</v>
      </c>
      <c r="M343" s="25" t="n">
        <v>329</v>
      </c>
      <c r="N343" s="27" t="n">
        <f aca="false">C343</f>
        <v>0</v>
      </c>
    </row>
    <row r="344" customFormat="false" ht="15" hidden="true" customHeight="false" outlineLevel="0" collapsed="false">
      <c r="B344" s="25" t="n">
        <v>330</v>
      </c>
      <c r="M344" s="25" t="n">
        <v>330</v>
      </c>
      <c r="N344" s="27" t="n">
        <f aca="false">C344</f>
        <v>0</v>
      </c>
    </row>
    <row r="345" customFormat="false" ht="15" hidden="true" customHeight="false" outlineLevel="0" collapsed="false">
      <c r="B345" s="25" t="n">
        <v>331</v>
      </c>
      <c r="M345" s="25" t="n">
        <v>331</v>
      </c>
      <c r="N345" s="27" t="n">
        <f aca="false">C345</f>
        <v>0</v>
      </c>
    </row>
    <row r="346" customFormat="false" ht="15" hidden="true" customHeight="false" outlineLevel="0" collapsed="false">
      <c r="B346" s="25" t="n">
        <v>332</v>
      </c>
      <c r="M346" s="25" t="n">
        <v>332</v>
      </c>
      <c r="N346" s="27" t="n">
        <f aca="false">C346</f>
        <v>0</v>
      </c>
    </row>
    <row r="347" customFormat="false" ht="15" hidden="true" customHeight="false" outlineLevel="0" collapsed="false">
      <c r="B347" s="25" t="n">
        <v>333</v>
      </c>
      <c r="M347" s="25" t="n">
        <v>333</v>
      </c>
      <c r="N347" s="27" t="n">
        <f aca="false">C347</f>
        <v>0</v>
      </c>
    </row>
    <row r="348" customFormat="false" ht="15" hidden="true" customHeight="false" outlineLevel="0" collapsed="false">
      <c r="B348" s="25" t="n">
        <v>334</v>
      </c>
      <c r="M348" s="25" t="n">
        <v>334</v>
      </c>
      <c r="N348" s="27" t="n">
        <f aca="false">C348</f>
        <v>0</v>
      </c>
    </row>
    <row r="349" customFormat="false" ht="15" hidden="true" customHeight="false" outlineLevel="0" collapsed="false">
      <c r="B349" s="25" t="n">
        <v>335</v>
      </c>
      <c r="M349" s="25" t="n">
        <v>335</v>
      </c>
      <c r="N349" s="27" t="n">
        <f aca="false">C349</f>
        <v>0</v>
      </c>
    </row>
    <row r="350" customFormat="false" ht="15" hidden="true" customHeight="false" outlineLevel="0" collapsed="false">
      <c r="B350" s="25" t="n">
        <v>336</v>
      </c>
      <c r="M350" s="25" t="n">
        <v>336</v>
      </c>
      <c r="N350" s="27" t="n">
        <f aca="false">C350</f>
        <v>0</v>
      </c>
    </row>
    <row r="351" customFormat="false" ht="15" hidden="true" customHeight="false" outlineLevel="0" collapsed="false">
      <c r="B351" s="25" t="n">
        <v>337</v>
      </c>
      <c r="M351" s="25" t="n">
        <v>337</v>
      </c>
      <c r="N351" s="27" t="n">
        <f aca="false">C351</f>
        <v>0</v>
      </c>
    </row>
    <row r="352" customFormat="false" ht="15" hidden="true" customHeight="false" outlineLevel="0" collapsed="false">
      <c r="B352" s="25" t="n">
        <v>338</v>
      </c>
      <c r="M352" s="25" t="n">
        <v>338</v>
      </c>
      <c r="N352" s="27" t="n">
        <f aca="false">C352</f>
        <v>0</v>
      </c>
    </row>
    <row r="353" customFormat="false" ht="15" hidden="true" customHeight="false" outlineLevel="0" collapsed="false">
      <c r="B353" s="25" t="n">
        <v>339</v>
      </c>
      <c r="M353" s="25" t="n">
        <v>339</v>
      </c>
      <c r="N353" s="27" t="n">
        <f aca="false">C353</f>
        <v>0</v>
      </c>
    </row>
    <row r="354" customFormat="false" ht="15" hidden="true" customHeight="false" outlineLevel="0" collapsed="false">
      <c r="B354" s="25" t="n">
        <v>340</v>
      </c>
      <c r="M354" s="25" t="n">
        <v>340</v>
      </c>
      <c r="N354" s="27" t="n">
        <f aca="false">C354</f>
        <v>0</v>
      </c>
    </row>
    <row r="355" customFormat="false" ht="15" hidden="true" customHeight="false" outlineLevel="0" collapsed="false">
      <c r="B355" s="25" t="n">
        <v>341</v>
      </c>
      <c r="M355" s="25" t="n">
        <v>341</v>
      </c>
      <c r="N355" s="27" t="n">
        <f aca="false">C355</f>
        <v>0</v>
      </c>
    </row>
    <row r="356" customFormat="false" ht="15" hidden="true" customHeight="false" outlineLevel="0" collapsed="false">
      <c r="B356" s="25" t="n">
        <v>342</v>
      </c>
      <c r="M356" s="25" t="n">
        <v>342</v>
      </c>
      <c r="N356" s="27" t="n">
        <f aca="false">C356</f>
        <v>0</v>
      </c>
    </row>
    <row r="357" customFormat="false" ht="15" hidden="true" customHeight="false" outlineLevel="0" collapsed="false">
      <c r="B357" s="25" t="n">
        <v>343</v>
      </c>
      <c r="M357" s="25" t="n">
        <v>343</v>
      </c>
      <c r="N357" s="27" t="n">
        <f aca="false">C357</f>
        <v>0</v>
      </c>
    </row>
    <row r="358" customFormat="false" ht="15" hidden="true" customHeight="false" outlineLevel="0" collapsed="false">
      <c r="B358" s="25" t="n">
        <v>344</v>
      </c>
      <c r="M358" s="25" t="n">
        <v>344</v>
      </c>
      <c r="N358" s="27" t="n">
        <f aca="false">C358</f>
        <v>0</v>
      </c>
    </row>
    <row r="359" customFormat="false" ht="15" hidden="true" customHeight="false" outlineLevel="0" collapsed="false">
      <c r="B359" s="25" t="n">
        <v>345</v>
      </c>
      <c r="M359" s="25" t="n">
        <v>345</v>
      </c>
      <c r="N359" s="27" t="n">
        <f aca="false">C359</f>
        <v>0</v>
      </c>
    </row>
    <row r="360" customFormat="false" ht="15" hidden="true" customHeight="false" outlineLevel="0" collapsed="false">
      <c r="B360" s="25" t="n">
        <v>346</v>
      </c>
      <c r="M360" s="25" t="n">
        <v>346</v>
      </c>
      <c r="N360" s="27" t="n">
        <f aca="false">C360</f>
        <v>0</v>
      </c>
    </row>
    <row r="361" customFormat="false" ht="15" hidden="true" customHeight="false" outlineLevel="0" collapsed="false">
      <c r="B361" s="25" t="n">
        <v>347</v>
      </c>
      <c r="M361" s="25" t="n">
        <v>347</v>
      </c>
      <c r="N361" s="27" t="n">
        <f aca="false">C361</f>
        <v>0</v>
      </c>
    </row>
    <row r="362" customFormat="false" ht="15" hidden="true" customHeight="false" outlineLevel="0" collapsed="false">
      <c r="B362" s="25" t="n">
        <v>348</v>
      </c>
      <c r="M362" s="25" t="n">
        <v>348</v>
      </c>
      <c r="N362" s="27" t="n">
        <f aca="false">C362</f>
        <v>0</v>
      </c>
    </row>
    <row r="363" customFormat="false" ht="15" hidden="true" customHeight="false" outlineLevel="0" collapsed="false">
      <c r="B363" s="25" t="n">
        <v>349</v>
      </c>
      <c r="M363" s="25" t="n">
        <v>349</v>
      </c>
      <c r="N363" s="27" t="n">
        <f aca="false">C363</f>
        <v>0</v>
      </c>
    </row>
    <row r="364" customFormat="false" ht="15" hidden="true" customHeight="false" outlineLevel="0" collapsed="false">
      <c r="B364" s="25" t="n">
        <v>350</v>
      </c>
      <c r="M364" s="25" t="n">
        <v>350</v>
      </c>
      <c r="N364" s="27" t="n">
        <f aca="false">C364</f>
        <v>0</v>
      </c>
    </row>
    <row r="365" customFormat="false" ht="15" hidden="true" customHeight="false" outlineLevel="0" collapsed="false">
      <c r="B365" s="25" t="n">
        <v>351</v>
      </c>
      <c r="M365" s="25" t="n">
        <v>351</v>
      </c>
      <c r="N365" s="27" t="n">
        <f aca="false">C365</f>
        <v>0</v>
      </c>
    </row>
    <row r="366" customFormat="false" ht="15" hidden="true" customHeight="false" outlineLevel="0" collapsed="false">
      <c r="B366" s="25" t="n">
        <v>352</v>
      </c>
      <c r="M366" s="25" t="n">
        <v>352</v>
      </c>
      <c r="N366" s="27" t="n">
        <f aca="false">C366</f>
        <v>0</v>
      </c>
    </row>
    <row r="367" customFormat="false" ht="15" hidden="true" customHeight="false" outlineLevel="0" collapsed="false">
      <c r="B367" s="25" t="n">
        <v>353</v>
      </c>
      <c r="M367" s="25" t="n">
        <v>353</v>
      </c>
      <c r="N367" s="27" t="n">
        <f aca="false">C367</f>
        <v>0</v>
      </c>
    </row>
    <row r="368" customFormat="false" ht="15" hidden="true" customHeight="false" outlineLevel="0" collapsed="false">
      <c r="B368" s="25" t="n">
        <v>354</v>
      </c>
      <c r="M368" s="25" t="n">
        <v>354</v>
      </c>
      <c r="N368" s="27" t="n">
        <f aca="false">C368</f>
        <v>0</v>
      </c>
    </row>
    <row r="369" customFormat="false" ht="15" hidden="true" customHeight="false" outlineLevel="0" collapsed="false">
      <c r="B369" s="25" t="n">
        <v>355</v>
      </c>
      <c r="M369" s="25" t="n">
        <v>355</v>
      </c>
      <c r="N369" s="27" t="n">
        <f aca="false">C369</f>
        <v>0</v>
      </c>
    </row>
    <row r="370" customFormat="false" ht="15" hidden="true" customHeight="false" outlineLevel="0" collapsed="false">
      <c r="B370" s="25" t="n">
        <v>356</v>
      </c>
      <c r="M370" s="25" t="n">
        <v>356</v>
      </c>
      <c r="N370" s="27" t="n">
        <f aca="false">C370</f>
        <v>0</v>
      </c>
    </row>
    <row r="371" customFormat="false" ht="15" hidden="true" customHeight="false" outlineLevel="0" collapsed="false">
      <c r="B371" s="25" t="n">
        <v>357</v>
      </c>
      <c r="M371" s="25" t="n">
        <v>357</v>
      </c>
      <c r="N371" s="27" t="n">
        <f aca="false">C371</f>
        <v>0</v>
      </c>
    </row>
    <row r="372" customFormat="false" ht="15" hidden="true" customHeight="false" outlineLevel="0" collapsed="false">
      <c r="B372" s="25" t="n">
        <v>358</v>
      </c>
      <c r="M372" s="25" t="n">
        <v>358</v>
      </c>
      <c r="N372" s="27" t="n">
        <f aca="false">C372</f>
        <v>0</v>
      </c>
    </row>
    <row r="373" customFormat="false" ht="15" hidden="true" customHeight="false" outlineLevel="0" collapsed="false">
      <c r="B373" s="25" t="n">
        <v>359</v>
      </c>
      <c r="M373" s="25" t="n">
        <v>359</v>
      </c>
      <c r="N373" s="27" t="n">
        <f aca="false">C373</f>
        <v>0</v>
      </c>
    </row>
    <row r="374" customFormat="false" ht="15" hidden="true" customHeight="false" outlineLevel="0" collapsed="false">
      <c r="B374" s="25" t="n">
        <v>360</v>
      </c>
      <c r="M374" s="25" t="n">
        <v>360</v>
      </c>
      <c r="N374" s="27" t="n">
        <f aca="false">C374</f>
        <v>0</v>
      </c>
    </row>
    <row r="375" customFormat="false" ht="15" hidden="true" customHeight="false" outlineLevel="0" collapsed="false">
      <c r="B375" s="25" t="n">
        <v>361</v>
      </c>
      <c r="M375" s="25" t="n">
        <v>361</v>
      </c>
      <c r="N375" s="27" t="n">
        <f aca="false">C375</f>
        <v>0</v>
      </c>
    </row>
    <row r="376" customFormat="false" ht="15" hidden="true" customHeight="false" outlineLevel="0" collapsed="false">
      <c r="B376" s="25" t="n">
        <v>362</v>
      </c>
      <c r="M376" s="25" t="n">
        <v>362</v>
      </c>
      <c r="N376" s="27" t="n">
        <f aca="false">C376</f>
        <v>0</v>
      </c>
    </row>
    <row r="377" customFormat="false" ht="15" hidden="true" customHeight="false" outlineLevel="0" collapsed="false">
      <c r="B377" s="25" t="n">
        <v>363</v>
      </c>
      <c r="M377" s="25" t="n">
        <v>363</v>
      </c>
      <c r="N377" s="27" t="n">
        <f aca="false">C377</f>
        <v>0</v>
      </c>
    </row>
    <row r="378" customFormat="false" ht="15" hidden="true" customHeight="false" outlineLevel="0" collapsed="false">
      <c r="B378" s="25" t="n">
        <v>364</v>
      </c>
      <c r="M378" s="25" t="n">
        <v>364</v>
      </c>
      <c r="N378" s="27" t="n">
        <f aca="false">C378</f>
        <v>0</v>
      </c>
    </row>
    <row r="379" customFormat="false" ht="15" hidden="true" customHeight="false" outlineLevel="0" collapsed="false">
      <c r="B379" s="25" t="n">
        <v>365</v>
      </c>
      <c r="M379" s="25" t="n">
        <v>365</v>
      </c>
      <c r="N379" s="27" t="n">
        <f aca="false">C379</f>
        <v>0</v>
      </c>
    </row>
    <row r="380" customFormat="false" ht="15" hidden="true" customHeight="false" outlineLevel="0" collapsed="false">
      <c r="B380" s="25" t="n">
        <v>366</v>
      </c>
      <c r="M380" s="25" t="n">
        <v>366</v>
      </c>
      <c r="N380" s="27" t="n">
        <f aca="false">C380</f>
        <v>0</v>
      </c>
    </row>
    <row r="381" customFormat="false" ht="15" hidden="true" customHeight="false" outlineLevel="0" collapsed="false">
      <c r="B381" s="25" t="n">
        <v>367</v>
      </c>
      <c r="M381" s="25" t="n">
        <v>367</v>
      </c>
      <c r="N381" s="27" t="n">
        <f aca="false">C381</f>
        <v>0</v>
      </c>
    </row>
    <row r="382" customFormat="false" ht="15" hidden="true" customHeight="false" outlineLevel="0" collapsed="false">
      <c r="B382" s="25" t="n">
        <v>368</v>
      </c>
      <c r="M382" s="25" t="n">
        <v>368</v>
      </c>
      <c r="N382" s="27" t="n">
        <f aca="false">C382</f>
        <v>0</v>
      </c>
    </row>
    <row r="383" customFormat="false" ht="15" hidden="true" customHeight="false" outlineLevel="0" collapsed="false">
      <c r="B383" s="25" t="n">
        <v>369</v>
      </c>
      <c r="M383" s="25" t="n">
        <v>369</v>
      </c>
      <c r="N383" s="27" t="n">
        <f aca="false">C383</f>
        <v>0</v>
      </c>
    </row>
    <row r="384" customFormat="false" ht="15" hidden="true" customHeight="false" outlineLevel="0" collapsed="false">
      <c r="B384" s="25" t="n">
        <v>370</v>
      </c>
      <c r="M384" s="25" t="n">
        <v>370</v>
      </c>
      <c r="N384" s="27" t="n">
        <f aca="false">C384</f>
        <v>0</v>
      </c>
    </row>
    <row r="385" customFormat="false" ht="15" hidden="true" customHeight="false" outlineLevel="0" collapsed="false">
      <c r="B385" s="25" t="n">
        <v>371</v>
      </c>
      <c r="M385" s="25" t="n">
        <v>371</v>
      </c>
      <c r="N385" s="27" t="n">
        <f aca="false">C385</f>
        <v>0</v>
      </c>
    </row>
    <row r="386" customFormat="false" ht="15" hidden="true" customHeight="false" outlineLevel="0" collapsed="false">
      <c r="B386" s="25" t="n">
        <v>372</v>
      </c>
      <c r="M386" s="25" t="n">
        <v>372</v>
      </c>
      <c r="N386" s="27" t="n">
        <f aca="false">C386</f>
        <v>0</v>
      </c>
    </row>
    <row r="387" customFormat="false" ht="15" hidden="true" customHeight="false" outlineLevel="0" collapsed="false">
      <c r="B387" s="25" t="n">
        <v>373</v>
      </c>
      <c r="M387" s="25" t="n">
        <v>373</v>
      </c>
      <c r="N387" s="27" t="n">
        <f aca="false">C387</f>
        <v>0</v>
      </c>
    </row>
    <row r="388" customFormat="false" ht="15" hidden="true" customHeight="false" outlineLevel="0" collapsed="false">
      <c r="B388" s="25" t="n">
        <v>374</v>
      </c>
      <c r="M388" s="25" t="n">
        <v>374</v>
      </c>
      <c r="N388" s="27" t="n">
        <f aca="false">C388</f>
        <v>0</v>
      </c>
    </row>
    <row r="389" customFormat="false" ht="15" hidden="true" customHeight="false" outlineLevel="0" collapsed="false">
      <c r="B389" s="25" t="n">
        <v>375</v>
      </c>
      <c r="M389" s="25" t="n">
        <v>375</v>
      </c>
      <c r="N389" s="27" t="n">
        <f aca="false">C389</f>
        <v>0</v>
      </c>
    </row>
    <row r="390" customFormat="false" ht="15" hidden="true" customHeight="false" outlineLevel="0" collapsed="false">
      <c r="B390" s="25" t="n">
        <v>376</v>
      </c>
      <c r="M390" s="25" t="n">
        <v>376</v>
      </c>
      <c r="N390" s="27" t="n">
        <f aca="false">C390</f>
        <v>0</v>
      </c>
    </row>
    <row r="391" customFormat="false" ht="15" hidden="true" customHeight="false" outlineLevel="0" collapsed="false">
      <c r="B391" s="25" t="n">
        <v>377</v>
      </c>
      <c r="M391" s="25" t="n">
        <v>377</v>
      </c>
      <c r="N391" s="27" t="n">
        <f aca="false">C391</f>
        <v>0</v>
      </c>
    </row>
    <row r="392" customFormat="false" ht="15" hidden="true" customHeight="false" outlineLevel="0" collapsed="false">
      <c r="B392" s="25" t="n">
        <v>378</v>
      </c>
      <c r="M392" s="25" t="n">
        <v>378</v>
      </c>
      <c r="N392" s="27" t="n">
        <f aca="false">C392</f>
        <v>0</v>
      </c>
    </row>
    <row r="393" customFormat="false" ht="15" hidden="true" customHeight="false" outlineLevel="0" collapsed="false">
      <c r="B393" s="25" t="n">
        <v>379</v>
      </c>
      <c r="M393" s="25" t="n">
        <v>379</v>
      </c>
      <c r="N393" s="27" t="n">
        <f aca="false">C393</f>
        <v>0</v>
      </c>
    </row>
    <row r="394" customFormat="false" ht="15" hidden="true" customHeight="false" outlineLevel="0" collapsed="false">
      <c r="B394" s="25" t="n">
        <v>380</v>
      </c>
      <c r="M394" s="25" t="n">
        <v>380</v>
      </c>
      <c r="N394" s="27" t="n">
        <f aca="false">C394</f>
        <v>0</v>
      </c>
    </row>
    <row r="395" customFormat="false" ht="15" hidden="true" customHeight="false" outlineLevel="0" collapsed="false">
      <c r="B395" s="25" t="n">
        <v>381</v>
      </c>
      <c r="M395" s="25" t="n">
        <v>381</v>
      </c>
      <c r="N395" s="27" t="n">
        <f aca="false">C395</f>
        <v>0</v>
      </c>
    </row>
    <row r="396" customFormat="false" ht="15" hidden="true" customHeight="false" outlineLevel="0" collapsed="false">
      <c r="B396" s="25" t="n">
        <v>382</v>
      </c>
      <c r="M396" s="25" t="n">
        <v>382</v>
      </c>
      <c r="N396" s="27" t="n">
        <f aca="false">C396</f>
        <v>0</v>
      </c>
    </row>
    <row r="397" customFormat="false" ht="15" hidden="true" customHeight="false" outlineLevel="0" collapsed="false">
      <c r="B397" s="25" t="n">
        <v>383</v>
      </c>
      <c r="M397" s="25" t="n">
        <v>383</v>
      </c>
      <c r="N397" s="27" t="n">
        <f aca="false">C397</f>
        <v>0</v>
      </c>
    </row>
    <row r="398" customFormat="false" ht="15" hidden="true" customHeight="false" outlineLevel="0" collapsed="false">
      <c r="B398" s="25" t="n">
        <v>384</v>
      </c>
      <c r="M398" s="25" t="n">
        <v>384</v>
      </c>
      <c r="N398" s="27" t="n">
        <f aca="false">C398</f>
        <v>0</v>
      </c>
    </row>
    <row r="399" customFormat="false" ht="15" hidden="true" customHeight="false" outlineLevel="0" collapsed="false">
      <c r="B399" s="25" t="n">
        <v>385</v>
      </c>
      <c r="M399" s="25" t="n">
        <v>385</v>
      </c>
      <c r="N399" s="27" t="n">
        <f aca="false">C399</f>
        <v>0</v>
      </c>
    </row>
    <row r="400" customFormat="false" ht="15" hidden="true" customHeight="false" outlineLevel="0" collapsed="false">
      <c r="B400" s="25" t="n">
        <v>386</v>
      </c>
      <c r="M400" s="25" t="n">
        <v>386</v>
      </c>
      <c r="N400" s="27" t="n">
        <f aca="false">C400</f>
        <v>0</v>
      </c>
    </row>
    <row r="401" customFormat="false" ht="15" hidden="true" customHeight="false" outlineLevel="0" collapsed="false">
      <c r="B401" s="25" t="n">
        <v>387</v>
      </c>
      <c r="M401" s="25" t="n">
        <v>387</v>
      </c>
      <c r="N401" s="27" t="n">
        <f aca="false">C401</f>
        <v>0</v>
      </c>
    </row>
    <row r="402" customFormat="false" ht="15" hidden="true" customHeight="false" outlineLevel="0" collapsed="false">
      <c r="B402" s="25" t="n">
        <v>388</v>
      </c>
      <c r="M402" s="25" t="n">
        <v>388</v>
      </c>
      <c r="N402" s="27" t="n">
        <f aca="false">C402</f>
        <v>0</v>
      </c>
    </row>
    <row r="403" customFormat="false" ht="15" hidden="true" customHeight="false" outlineLevel="0" collapsed="false">
      <c r="B403" s="25" t="n">
        <v>389</v>
      </c>
      <c r="M403" s="25" t="n">
        <v>389</v>
      </c>
      <c r="N403" s="27" t="n">
        <f aca="false">C403</f>
        <v>0</v>
      </c>
    </row>
    <row r="404" customFormat="false" ht="15" hidden="true" customHeight="false" outlineLevel="0" collapsed="false">
      <c r="B404" s="25" t="n">
        <v>390</v>
      </c>
      <c r="M404" s="25" t="n">
        <v>390</v>
      </c>
      <c r="N404" s="27" t="n">
        <f aca="false">C404</f>
        <v>0</v>
      </c>
    </row>
    <row r="405" customFormat="false" ht="15" hidden="true" customHeight="false" outlineLevel="0" collapsed="false">
      <c r="B405" s="25" t="n">
        <v>391</v>
      </c>
      <c r="M405" s="25" t="n">
        <v>391</v>
      </c>
      <c r="N405" s="27" t="n">
        <f aca="false">C405</f>
        <v>0</v>
      </c>
    </row>
    <row r="406" customFormat="false" ht="15" hidden="true" customHeight="false" outlineLevel="0" collapsed="false">
      <c r="B406" s="25" t="n">
        <v>392</v>
      </c>
      <c r="M406" s="25" t="n">
        <v>392</v>
      </c>
      <c r="N406" s="27" t="n">
        <f aca="false">C406</f>
        <v>0</v>
      </c>
    </row>
    <row r="407" customFormat="false" ht="15" hidden="true" customHeight="false" outlineLevel="0" collapsed="false">
      <c r="B407" s="25" t="n">
        <v>393</v>
      </c>
      <c r="M407" s="25" t="n">
        <v>393</v>
      </c>
      <c r="N407" s="27" t="n">
        <f aca="false">C407</f>
        <v>0</v>
      </c>
    </row>
    <row r="408" customFormat="false" ht="15" hidden="true" customHeight="false" outlineLevel="0" collapsed="false">
      <c r="B408" s="25" t="n">
        <v>394</v>
      </c>
      <c r="M408" s="25" t="n">
        <v>394</v>
      </c>
      <c r="N408" s="27" t="n">
        <f aca="false">C408</f>
        <v>0</v>
      </c>
    </row>
    <row r="409" customFormat="false" ht="15" hidden="true" customHeight="false" outlineLevel="0" collapsed="false">
      <c r="B409" s="25" t="n">
        <v>395</v>
      </c>
      <c r="M409" s="25" t="n">
        <v>395</v>
      </c>
      <c r="N409" s="27" t="n">
        <f aca="false">C409</f>
        <v>0</v>
      </c>
    </row>
    <row r="410" customFormat="false" ht="15" hidden="true" customHeight="false" outlineLevel="0" collapsed="false">
      <c r="B410" s="25" t="n">
        <v>396</v>
      </c>
      <c r="M410" s="25" t="n">
        <v>396</v>
      </c>
      <c r="N410" s="27" t="n">
        <f aca="false">C410</f>
        <v>0</v>
      </c>
    </row>
    <row r="411" customFormat="false" ht="15" hidden="true" customHeight="false" outlineLevel="0" collapsed="false">
      <c r="B411" s="25" t="n">
        <v>397</v>
      </c>
      <c r="M411" s="25" t="n">
        <v>397</v>
      </c>
      <c r="N411" s="27" t="n">
        <f aca="false">C411</f>
        <v>0</v>
      </c>
    </row>
    <row r="412" customFormat="false" ht="15" hidden="true" customHeight="false" outlineLevel="0" collapsed="false">
      <c r="B412" s="25" t="n">
        <v>398</v>
      </c>
      <c r="M412" s="25" t="n">
        <v>398</v>
      </c>
      <c r="N412" s="27" t="n">
        <f aca="false">C412</f>
        <v>0</v>
      </c>
    </row>
    <row r="413" customFormat="false" ht="15" hidden="true" customHeight="false" outlineLevel="0" collapsed="false">
      <c r="B413" s="25" t="n">
        <v>399</v>
      </c>
      <c r="M413" s="25" t="n">
        <v>399</v>
      </c>
      <c r="N413" s="27" t="n">
        <f aca="false">C413</f>
        <v>0</v>
      </c>
    </row>
    <row r="414" customFormat="false" ht="15" hidden="true" customHeight="false" outlineLevel="0" collapsed="false">
      <c r="B414" s="25" t="n">
        <v>400</v>
      </c>
      <c r="M414" s="25" t="n">
        <v>400</v>
      </c>
      <c r="N414" s="27" t="n">
        <f aca="false">C414</f>
        <v>0</v>
      </c>
    </row>
    <row r="415" customFormat="false" ht="15" hidden="true" customHeight="false" outlineLevel="0" collapsed="false">
      <c r="B415" s="25" t="n">
        <v>401</v>
      </c>
      <c r="M415" s="25" t="n">
        <v>401</v>
      </c>
      <c r="N415" s="27" t="n">
        <f aca="false">C415</f>
        <v>0</v>
      </c>
    </row>
    <row r="416" customFormat="false" ht="15" hidden="true" customHeight="false" outlineLevel="0" collapsed="false">
      <c r="B416" s="25" t="n">
        <v>402</v>
      </c>
      <c r="M416" s="25" t="n">
        <v>402</v>
      </c>
      <c r="N416" s="27" t="n">
        <f aca="false">C416</f>
        <v>0</v>
      </c>
    </row>
    <row r="417" customFormat="false" ht="15" hidden="true" customHeight="false" outlineLevel="0" collapsed="false">
      <c r="B417" s="25" t="n">
        <v>403</v>
      </c>
      <c r="M417" s="25" t="n">
        <v>403</v>
      </c>
      <c r="N417" s="27" t="n">
        <f aca="false">C417</f>
        <v>0</v>
      </c>
    </row>
    <row r="418" customFormat="false" ht="15" hidden="true" customHeight="false" outlineLevel="0" collapsed="false">
      <c r="B418" s="25" t="n">
        <v>404</v>
      </c>
      <c r="M418" s="25" t="n">
        <v>404</v>
      </c>
      <c r="N418" s="27" t="n">
        <f aca="false">C418</f>
        <v>0</v>
      </c>
    </row>
    <row r="419" customFormat="false" ht="15" hidden="true" customHeight="false" outlineLevel="0" collapsed="false">
      <c r="B419" s="25" t="n">
        <v>405</v>
      </c>
      <c r="M419" s="25" t="n">
        <v>405</v>
      </c>
      <c r="N419" s="27" t="n">
        <f aca="false">C419</f>
        <v>0</v>
      </c>
    </row>
    <row r="420" customFormat="false" ht="15" hidden="true" customHeight="false" outlineLevel="0" collapsed="false">
      <c r="B420" s="25" t="n">
        <v>406</v>
      </c>
      <c r="M420" s="25" t="n">
        <v>406</v>
      </c>
      <c r="N420" s="27" t="n">
        <f aca="false">C420</f>
        <v>0</v>
      </c>
    </row>
    <row r="421" customFormat="false" ht="15" hidden="true" customHeight="false" outlineLevel="0" collapsed="false">
      <c r="B421" s="25" t="n">
        <v>407</v>
      </c>
      <c r="M421" s="25" t="n">
        <v>407</v>
      </c>
      <c r="N421" s="27" t="n">
        <f aca="false">C421</f>
        <v>0</v>
      </c>
    </row>
    <row r="422" customFormat="false" ht="15" hidden="true" customHeight="false" outlineLevel="0" collapsed="false">
      <c r="B422" s="25" t="n">
        <v>408</v>
      </c>
      <c r="M422" s="25" t="n">
        <v>408</v>
      </c>
      <c r="N422" s="27" t="n">
        <f aca="false">C422</f>
        <v>0</v>
      </c>
    </row>
    <row r="423" customFormat="false" ht="15" hidden="true" customHeight="false" outlineLevel="0" collapsed="false">
      <c r="B423" s="25" t="n">
        <v>409</v>
      </c>
      <c r="M423" s="25" t="n">
        <v>409</v>
      </c>
      <c r="N423" s="27" t="n">
        <f aca="false">C423</f>
        <v>0</v>
      </c>
    </row>
    <row r="424" customFormat="false" ht="15" hidden="true" customHeight="false" outlineLevel="0" collapsed="false">
      <c r="B424" s="25" t="n">
        <v>410</v>
      </c>
      <c r="M424" s="25" t="n">
        <v>410</v>
      </c>
      <c r="N424" s="27" t="n">
        <f aca="false">C424</f>
        <v>0</v>
      </c>
    </row>
    <row r="425" customFormat="false" ht="15" hidden="true" customHeight="false" outlineLevel="0" collapsed="false">
      <c r="B425" s="25" t="n">
        <v>411</v>
      </c>
      <c r="M425" s="25" t="n">
        <v>411</v>
      </c>
      <c r="N425" s="27" t="n">
        <f aca="false">C425</f>
        <v>0</v>
      </c>
    </row>
    <row r="426" customFormat="false" ht="15" hidden="true" customHeight="false" outlineLevel="0" collapsed="false">
      <c r="B426" s="25" t="n">
        <v>412</v>
      </c>
      <c r="M426" s="25" t="n">
        <v>412</v>
      </c>
      <c r="N426" s="27" t="n">
        <f aca="false">C426</f>
        <v>0</v>
      </c>
    </row>
    <row r="427" customFormat="false" ht="15" hidden="true" customHeight="false" outlineLevel="0" collapsed="false">
      <c r="B427" s="25" t="n">
        <v>413</v>
      </c>
      <c r="M427" s="25" t="n">
        <v>413</v>
      </c>
      <c r="N427" s="27" t="n">
        <f aca="false">C427</f>
        <v>0</v>
      </c>
    </row>
    <row r="428" customFormat="false" ht="15" hidden="true" customHeight="false" outlineLevel="0" collapsed="false">
      <c r="B428" s="25" t="n">
        <v>414</v>
      </c>
      <c r="M428" s="25" t="n">
        <v>414</v>
      </c>
      <c r="N428" s="27" t="n">
        <f aca="false">C428</f>
        <v>0</v>
      </c>
    </row>
    <row r="429" customFormat="false" ht="15" hidden="true" customHeight="false" outlineLevel="0" collapsed="false">
      <c r="B429" s="25" t="n">
        <v>415</v>
      </c>
      <c r="M429" s="25" t="n">
        <v>415</v>
      </c>
      <c r="N429" s="27" t="n">
        <f aca="false">C429</f>
        <v>0</v>
      </c>
    </row>
    <row r="430" customFormat="false" ht="15" hidden="true" customHeight="false" outlineLevel="0" collapsed="false">
      <c r="B430" s="25" t="n">
        <v>416</v>
      </c>
      <c r="M430" s="25" t="n">
        <v>416</v>
      </c>
      <c r="N430" s="27" t="n">
        <f aca="false">C430</f>
        <v>0</v>
      </c>
    </row>
    <row r="431" customFormat="false" ht="15" hidden="true" customHeight="false" outlineLevel="0" collapsed="false">
      <c r="B431" s="25" t="n">
        <v>417</v>
      </c>
      <c r="M431" s="25" t="n">
        <v>417</v>
      </c>
      <c r="N431" s="27" t="n">
        <f aca="false">C431</f>
        <v>0</v>
      </c>
    </row>
    <row r="432" customFormat="false" ht="15" hidden="true" customHeight="false" outlineLevel="0" collapsed="false">
      <c r="B432" s="25" t="n">
        <v>418</v>
      </c>
      <c r="M432" s="25" t="n">
        <v>418</v>
      </c>
      <c r="N432" s="27" t="n">
        <f aca="false">C432</f>
        <v>0</v>
      </c>
    </row>
    <row r="433" customFormat="false" ht="15" hidden="true" customHeight="false" outlineLevel="0" collapsed="false">
      <c r="B433" s="25" t="n">
        <v>419</v>
      </c>
      <c r="M433" s="25" t="n">
        <v>419</v>
      </c>
      <c r="N433" s="27" t="n">
        <f aca="false">C433</f>
        <v>0</v>
      </c>
    </row>
    <row r="434" customFormat="false" ht="15" hidden="true" customHeight="false" outlineLevel="0" collapsed="false">
      <c r="B434" s="25" t="n">
        <v>420</v>
      </c>
      <c r="M434" s="25" t="n">
        <v>420</v>
      </c>
      <c r="N434" s="27" t="n">
        <f aca="false">C434</f>
        <v>0</v>
      </c>
    </row>
    <row r="435" customFormat="false" ht="15" hidden="true" customHeight="false" outlineLevel="0" collapsed="false">
      <c r="B435" s="25" t="n">
        <v>421</v>
      </c>
      <c r="M435" s="25" t="n">
        <v>421</v>
      </c>
      <c r="N435" s="27" t="n">
        <f aca="false">C435</f>
        <v>0</v>
      </c>
    </row>
    <row r="436" customFormat="false" ht="15" hidden="true" customHeight="false" outlineLevel="0" collapsed="false">
      <c r="B436" s="25" t="n">
        <v>422</v>
      </c>
      <c r="M436" s="25" t="n">
        <v>422</v>
      </c>
      <c r="N436" s="27" t="n">
        <f aca="false">C436</f>
        <v>0</v>
      </c>
    </row>
    <row r="437" customFormat="false" ht="15" hidden="true" customHeight="false" outlineLevel="0" collapsed="false">
      <c r="B437" s="25" t="n">
        <v>423</v>
      </c>
      <c r="M437" s="25" t="n">
        <v>423</v>
      </c>
      <c r="N437" s="27" t="n">
        <f aca="false">C437</f>
        <v>0</v>
      </c>
    </row>
    <row r="438" customFormat="false" ht="15" hidden="true" customHeight="false" outlineLevel="0" collapsed="false">
      <c r="B438" s="25" t="n">
        <v>424</v>
      </c>
      <c r="M438" s="25" t="n">
        <v>424</v>
      </c>
      <c r="N438" s="27" t="n">
        <f aca="false">C438</f>
        <v>0</v>
      </c>
    </row>
    <row r="439" customFormat="false" ht="15" hidden="true" customHeight="false" outlineLevel="0" collapsed="false">
      <c r="B439" s="25" t="n">
        <v>425</v>
      </c>
      <c r="M439" s="25" t="n">
        <v>425</v>
      </c>
      <c r="N439" s="27" t="n">
        <f aca="false">C439</f>
        <v>0</v>
      </c>
    </row>
    <row r="440" customFormat="false" ht="15" hidden="true" customHeight="false" outlineLevel="0" collapsed="false">
      <c r="B440" s="25" t="n">
        <v>426</v>
      </c>
      <c r="M440" s="25" t="n">
        <v>426</v>
      </c>
      <c r="N440" s="27" t="n">
        <f aca="false">C440</f>
        <v>0</v>
      </c>
    </row>
    <row r="441" customFormat="false" ht="15" hidden="true" customHeight="false" outlineLevel="0" collapsed="false">
      <c r="B441" s="25" t="n">
        <v>427</v>
      </c>
      <c r="M441" s="25" t="n">
        <v>427</v>
      </c>
      <c r="N441" s="27" t="n">
        <f aca="false">C441</f>
        <v>0</v>
      </c>
    </row>
    <row r="442" customFormat="false" ht="15" hidden="true" customHeight="false" outlineLevel="0" collapsed="false">
      <c r="B442" s="25" t="n">
        <v>428</v>
      </c>
      <c r="M442" s="25" t="n">
        <v>428</v>
      </c>
      <c r="N442" s="27" t="n">
        <f aca="false">C442</f>
        <v>0</v>
      </c>
    </row>
    <row r="443" customFormat="false" ht="15" hidden="true" customHeight="false" outlineLevel="0" collapsed="false">
      <c r="B443" s="25" t="n">
        <v>429</v>
      </c>
      <c r="M443" s="25" t="n">
        <v>429</v>
      </c>
      <c r="N443" s="27" t="n">
        <f aca="false">C443</f>
        <v>0</v>
      </c>
    </row>
    <row r="444" customFormat="false" ht="15" hidden="true" customHeight="false" outlineLevel="0" collapsed="false">
      <c r="B444" s="25" t="n">
        <v>430</v>
      </c>
      <c r="M444" s="25" t="n">
        <v>430</v>
      </c>
      <c r="N444" s="27" t="n">
        <f aca="false">C444</f>
        <v>0</v>
      </c>
    </row>
    <row r="445" customFormat="false" ht="15" hidden="true" customHeight="false" outlineLevel="0" collapsed="false">
      <c r="B445" s="25" t="n">
        <v>431</v>
      </c>
      <c r="M445" s="25" t="n">
        <v>431</v>
      </c>
      <c r="N445" s="27" t="n">
        <f aca="false">C445</f>
        <v>0</v>
      </c>
    </row>
    <row r="446" customFormat="false" ht="15" hidden="true" customHeight="false" outlineLevel="0" collapsed="false">
      <c r="B446" s="25" t="n">
        <v>432</v>
      </c>
      <c r="M446" s="25" t="n">
        <v>432</v>
      </c>
      <c r="N446" s="27" t="n">
        <f aca="false">C446</f>
        <v>0</v>
      </c>
    </row>
    <row r="447" customFormat="false" ht="15" hidden="true" customHeight="false" outlineLevel="0" collapsed="false">
      <c r="B447" s="25" t="n">
        <v>433</v>
      </c>
      <c r="M447" s="25" t="n">
        <v>433</v>
      </c>
      <c r="N447" s="27" t="n">
        <f aca="false">C447</f>
        <v>0</v>
      </c>
    </row>
    <row r="448" customFormat="false" ht="15" hidden="true" customHeight="false" outlineLevel="0" collapsed="false">
      <c r="B448" s="25" t="n">
        <v>434</v>
      </c>
      <c r="M448" s="25" t="n">
        <v>434</v>
      </c>
      <c r="N448" s="27" t="n">
        <f aca="false">C448</f>
        <v>0</v>
      </c>
    </row>
    <row r="449" customFormat="false" ht="15" hidden="true" customHeight="false" outlineLevel="0" collapsed="false">
      <c r="B449" s="25" t="n">
        <v>435</v>
      </c>
      <c r="M449" s="25" t="n">
        <v>435</v>
      </c>
      <c r="N449" s="27" t="n">
        <f aca="false">C449</f>
        <v>0</v>
      </c>
    </row>
    <row r="450" customFormat="false" ht="15" hidden="true" customHeight="false" outlineLevel="0" collapsed="false">
      <c r="B450" s="25" t="n">
        <v>436</v>
      </c>
      <c r="M450" s="25" t="n">
        <v>436</v>
      </c>
      <c r="N450" s="27" t="n">
        <f aca="false">C450</f>
        <v>0</v>
      </c>
    </row>
    <row r="451" customFormat="false" ht="15" hidden="true" customHeight="false" outlineLevel="0" collapsed="false">
      <c r="B451" s="25" t="n">
        <v>437</v>
      </c>
      <c r="M451" s="25" t="n">
        <v>437</v>
      </c>
      <c r="N451" s="27" t="n">
        <f aca="false">C451</f>
        <v>0</v>
      </c>
    </row>
    <row r="452" customFormat="false" ht="15" hidden="true" customHeight="false" outlineLevel="0" collapsed="false">
      <c r="B452" s="25" t="n">
        <v>438</v>
      </c>
      <c r="M452" s="25" t="n">
        <v>438</v>
      </c>
      <c r="N452" s="27" t="n">
        <f aca="false">C452</f>
        <v>0</v>
      </c>
    </row>
    <row r="453" customFormat="false" ht="15" hidden="true" customHeight="false" outlineLevel="0" collapsed="false">
      <c r="B453" s="25" t="n">
        <v>439</v>
      </c>
      <c r="M453" s="25" t="n">
        <v>439</v>
      </c>
      <c r="N453" s="27" t="n">
        <f aca="false">C453</f>
        <v>0</v>
      </c>
    </row>
    <row r="454" customFormat="false" ht="15" hidden="true" customHeight="false" outlineLevel="0" collapsed="false">
      <c r="B454" s="25" t="n">
        <v>440</v>
      </c>
      <c r="M454" s="25" t="n">
        <v>440</v>
      </c>
      <c r="N454" s="27" t="n">
        <f aca="false">C454</f>
        <v>0</v>
      </c>
    </row>
    <row r="455" customFormat="false" ht="15" hidden="true" customHeight="false" outlineLevel="0" collapsed="false">
      <c r="B455" s="25" t="n">
        <v>441</v>
      </c>
      <c r="M455" s="25" t="n">
        <v>441</v>
      </c>
      <c r="N455" s="27" t="n">
        <f aca="false">C455</f>
        <v>0</v>
      </c>
    </row>
    <row r="456" customFormat="false" ht="15" hidden="true" customHeight="false" outlineLevel="0" collapsed="false">
      <c r="B456" s="25" t="n">
        <v>442</v>
      </c>
      <c r="M456" s="25" t="n">
        <v>442</v>
      </c>
      <c r="N456" s="27" t="n">
        <f aca="false">C456</f>
        <v>0</v>
      </c>
    </row>
    <row r="457" customFormat="false" ht="15" hidden="true" customHeight="false" outlineLevel="0" collapsed="false">
      <c r="B457" s="25" t="n">
        <v>443</v>
      </c>
      <c r="M457" s="25" t="n">
        <v>443</v>
      </c>
      <c r="N457" s="27" t="n">
        <f aca="false">C457</f>
        <v>0</v>
      </c>
    </row>
    <row r="458" customFormat="false" ht="15" hidden="true" customHeight="false" outlineLevel="0" collapsed="false">
      <c r="B458" s="25" t="n">
        <v>444</v>
      </c>
      <c r="M458" s="25" t="n">
        <v>444</v>
      </c>
      <c r="N458" s="27" t="n">
        <f aca="false">C458</f>
        <v>0</v>
      </c>
    </row>
    <row r="459" customFormat="false" ht="15" hidden="true" customHeight="false" outlineLevel="0" collapsed="false">
      <c r="B459" s="25" t="n">
        <v>445</v>
      </c>
      <c r="M459" s="25" t="n">
        <v>445</v>
      </c>
      <c r="N459" s="27" t="n">
        <f aca="false">C459</f>
        <v>0</v>
      </c>
    </row>
    <row r="460" customFormat="false" ht="15" hidden="true" customHeight="false" outlineLevel="0" collapsed="false">
      <c r="B460" s="25" t="n">
        <v>446</v>
      </c>
      <c r="M460" s="25" t="n">
        <v>446</v>
      </c>
      <c r="N460" s="27" t="n">
        <f aca="false">C460</f>
        <v>0</v>
      </c>
    </row>
    <row r="461" customFormat="false" ht="15" hidden="true" customHeight="false" outlineLevel="0" collapsed="false">
      <c r="B461" s="25" t="n">
        <v>447</v>
      </c>
      <c r="M461" s="25" t="n">
        <v>447</v>
      </c>
      <c r="N461" s="27" t="n">
        <f aca="false">C461</f>
        <v>0</v>
      </c>
    </row>
    <row r="462" customFormat="false" ht="15" hidden="true" customHeight="false" outlineLevel="0" collapsed="false">
      <c r="B462" s="25" t="n">
        <v>448</v>
      </c>
      <c r="M462" s="25" t="n">
        <v>448</v>
      </c>
      <c r="N462" s="27" t="n">
        <f aca="false">C462</f>
        <v>0</v>
      </c>
    </row>
    <row r="463" customFormat="false" ht="15" hidden="true" customHeight="false" outlineLevel="0" collapsed="false">
      <c r="B463" s="25" t="n">
        <v>449</v>
      </c>
      <c r="M463" s="25" t="n">
        <v>449</v>
      </c>
      <c r="N463" s="27" t="n">
        <f aca="false">C463</f>
        <v>0</v>
      </c>
    </row>
    <row r="464" customFormat="false" ht="15" hidden="true" customHeight="false" outlineLevel="0" collapsed="false">
      <c r="B464" s="25" t="n">
        <v>450</v>
      </c>
      <c r="M464" s="25" t="n">
        <v>450</v>
      </c>
      <c r="N464" s="27" t="n">
        <f aca="false">C464</f>
        <v>0</v>
      </c>
    </row>
    <row r="465" customFormat="false" ht="15" hidden="true" customHeight="false" outlineLevel="0" collapsed="false">
      <c r="B465" s="25" t="n">
        <v>451</v>
      </c>
      <c r="M465" s="25" t="n">
        <v>451</v>
      </c>
      <c r="N465" s="27" t="n">
        <f aca="false">C465</f>
        <v>0</v>
      </c>
    </row>
    <row r="466" customFormat="false" ht="15" hidden="true" customHeight="false" outlineLevel="0" collapsed="false">
      <c r="B466" s="25" t="n">
        <v>452</v>
      </c>
      <c r="M466" s="25" t="n">
        <v>452</v>
      </c>
      <c r="N466" s="27" t="n">
        <f aca="false">C466</f>
        <v>0</v>
      </c>
    </row>
    <row r="467" customFormat="false" ht="15" hidden="true" customHeight="false" outlineLevel="0" collapsed="false">
      <c r="B467" s="25" t="n">
        <v>453</v>
      </c>
      <c r="M467" s="25" t="n">
        <v>453</v>
      </c>
      <c r="N467" s="27" t="n">
        <f aca="false">C467</f>
        <v>0</v>
      </c>
    </row>
    <row r="468" customFormat="false" ht="15" hidden="true" customHeight="false" outlineLevel="0" collapsed="false">
      <c r="B468" s="25" t="n">
        <v>454</v>
      </c>
      <c r="M468" s="25" t="n">
        <v>454</v>
      </c>
      <c r="N468" s="27" t="n">
        <f aca="false">C468</f>
        <v>0</v>
      </c>
    </row>
    <row r="469" customFormat="false" ht="15" hidden="true" customHeight="false" outlineLevel="0" collapsed="false">
      <c r="B469" s="25" t="n">
        <v>455</v>
      </c>
      <c r="M469" s="25" t="n">
        <v>455</v>
      </c>
      <c r="N469" s="27" t="n">
        <f aca="false">C469</f>
        <v>0</v>
      </c>
    </row>
    <row r="470" customFormat="false" ht="15" hidden="true" customHeight="false" outlineLevel="0" collapsed="false">
      <c r="B470" s="25" t="n">
        <v>456</v>
      </c>
      <c r="M470" s="25" t="n">
        <v>456</v>
      </c>
      <c r="N470" s="27" t="n">
        <f aca="false">C470</f>
        <v>0</v>
      </c>
    </row>
    <row r="471" customFormat="false" ht="15" hidden="true" customHeight="false" outlineLevel="0" collapsed="false">
      <c r="B471" s="25" t="n">
        <v>457</v>
      </c>
      <c r="M471" s="25" t="n">
        <v>457</v>
      </c>
      <c r="N471" s="27" t="n">
        <f aca="false">C471</f>
        <v>0</v>
      </c>
    </row>
    <row r="472" customFormat="false" ht="15" hidden="true" customHeight="false" outlineLevel="0" collapsed="false">
      <c r="B472" s="25" t="n">
        <v>458</v>
      </c>
      <c r="M472" s="25" t="n">
        <v>458</v>
      </c>
      <c r="N472" s="27" t="n">
        <f aca="false">C472</f>
        <v>0</v>
      </c>
    </row>
    <row r="473" customFormat="false" ht="15" hidden="true" customHeight="false" outlineLevel="0" collapsed="false">
      <c r="B473" s="25" t="n">
        <v>459</v>
      </c>
      <c r="M473" s="25" t="n">
        <v>459</v>
      </c>
      <c r="N473" s="27" t="n">
        <f aca="false">C473</f>
        <v>0</v>
      </c>
    </row>
    <row r="474" customFormat="false" ht="15" hidden="true" customHeight="false" outlineLevel="0" collapsed="false">
      <c r="B474" s="25" t="n">
        <v>460</v>
      </c>
      <c r="M474" s="25" t="n">
        <v>460</v>
      </c>
      <c r="N474" s="27" t="n">
        <f aca="false">C474</f>
        <v>0</v>
      </c>
    </row>
    <row r="475" customFormat="false" ht="15" hidden="true" customHeight="false" outlineLevel="0" collapsed="false">
      <c r="B475" s="25" t="n">
        <v>461</v>
      </c>
      <c r="M475" s="25" t="n">
        <v>461</v>
      </c>
      <c r="N475" s="27" t="n">
        <f aca="false">C475</f>
        <v>0</v>
      </c>
    </row>
    <row r="476" customFormat="false" ht="15" hidden="true" customHeight="false" outlineLevel="0" collapsed="false">
      <c r="B476" s="25" t="n">
        <v>462</v>
      </c>
      <c r="M476" s="25" t="n">
        <v>462</v>
      </c>
      <c r="N476" s="27" t="n">
        <f aca="false">C476</f>
        <v>0</v>
      </c>
    </row>
    <row r="477" customFormat="false" ht="15" hidden="true" customHeight="false" outlineLevel="0" collapsed="false">
      <c r="B477" s="25" t="n">
        <v>463</v>
      </c>
      <c r="M477" s="25" t="n">
        <v>463</v>
      </c>
      <c r="N477" s="27" t="n">
        <f aca="false">C477</f>
        <v>0</v>
      </c>
    </row>
    <row r="478" customFormat="false" ht="15" hidden="true" customHeight="false" outlineLevel="0" collapsed="false">
      <c r="B478" s="25" t="n">
        <v>464</v>
      </c>
      <c r="M478" s="25" t="n">
        <v>464</v>
      </c>
      <c r="N478" s="27" t="n">
        <f aca="false">C478</f>
        <v>0</v>
      </c>
    </row>
    <row r="479" customFormat="false" ht="15" hidden="true" customHeight="false" outlineLevel="0" collapsed="false">
      <c r="B479" s="25" t="n">
        <v>465</v>
      </c>
      <c r="M479" s="25" t="n">
        <v>465</v>
      </c>
      <c r="N479" s="27" t="n">
        <f aca="false">C479</f>
        <v>0</v>
      </c>
    </row>
    <row r="480" customFormat="false" ht="15" hidden="true" customHeight="false" outlineLevel="0" collapsed="false">
      <c r="B480" s="25" t="n">
        <v>466</v>
      </c>
      <c r="M480" s="25" t="n">
        <v>466</v>
      </c>
      <c r="N480" s="27" t="n">
        <f aca="false">C480</f>
        <v>0</v>
      </c>
    </row>
    <row r="481" customFormat="false" ht="15" hidden="true" customHeight="false" outlineLevel="0" collapsed="false">
      <c r="B481" s="25" t="n">
        <v>467</v>
      </c>
      <c r="M481" s="25" t="n">
        <v>467</v>
      </c>
      <c r="N481" s="27" t="n">
        <f aca="false">C481</f>
        <v>0</v>
      </c>
    </row>
    <row r="482" customFormat="false" ht="15" hidden="true" customHeight="false" outlineLevel="0" collapsed="false">
      <c r="B482" s="25" t="n">
        <v>468</v>
      </c>
      <c r="M482" s="25" t="n">
        <v>468</v>
      </c>
      <c r="N482" s="27" t="n">
        <f aca="false">C482</f>
        <v>0</v>
      </c>
    </row>
    <row r="483" customFormat="false" ht="15" hidden="true" customHeight="false" outlineLevel="0" collapsed="false">
      <c r="B483" s="25" t="n">
        <v>469</v>
      </c>
      <c r="M483" s="25" t="n">
        <v>469</v>
      </c>
      <c r="N483" s="27" t="n">
        <f aca="false">C483</f>
        <v>0</v>
      </c>
    </row>
    <row r="484" customFormat="false" ht="15" hidden="true" customHeight="false" outlineLevel="0" collapsed="false">
      <c r="B484" s="25" t="n">
        <v>470</v>
      </c>
      <c r="M484" s="25" t="n">
        <v>470</v>
      </c>
      <c r="N484" s="27" t="n">
        <f aca="false">C484</f>
        <v>0</v>
      </c>
    </row>
    <row r="485" customFormat="false" ht="15" hidden="true" customHeight="false" outlineLevel="0" collapsed="false">
      <c r="B485" s="25" t="n">
        <v>471</v>
      </c>
      <c r="M485" s="25" t="n">
        <v>471</v>
      </c>
      <c r="N485" s="27" t="n">
        <f aca="false">C485</f>
        <v>0</v>
      </c>
    </row>
    <row r="486" customFormat="false" ht="15" hidden="true" customHeight="false" outlineLevel="0" collapsed="false">
      <c r="B486" s="25" t="n">
        <v>472</v>
      </c>
      <c r="M486" s="25" t="n">
        <v>472</v>
      </c>
      <c r="N486" s="27" t="n">
        <f aca="false">C486</f>
        <v>0</v>
      </c>
    </row>
    <row r="487" customFormat="false" ht="15" hidden="true" customHeight="false" outlineLevel="0" collapsed="false">
      <c r="B487" s="25" t="n">
        <v>473</v>
      </c>
      <c r="M487" s="25" t="n">
        <v>473</v>
      </c>
      <c r="N487" s="27" t="n">
        <f aca="false">C487</f>
        <v>0</v>
      </c>
    </row>
    <row r="488" customFormat="false" ht="15" hidden="true" customHeight="false" outlineLevel="0" collapsed="false">
      <c r="B488" s="25" t="n">
        <v>474</v>
      </c>
      <c r="M488" s="25" t="n">
        <v>474</v>
      </c>
      <c r="N488" s="27" t="n">
        <f aca="false">C488</f>
        <v>0</v>
      </c>
    </row>
    <row r="489" customFormat="false" ht="15" hidden="true" customHeight="false" outlineLevel="0" collapsed="false">
      <c r="B489" s="25" t="n">
        <v>475</v>
      </c>
      <c r="M489" s="25" t="n">
        <v>475</v>
      </c>
      <c r="N489" s="27" t="n">
        <f aca="false">C489</f>
        <v>0</v>
      </c>
    </row>
    <row r="490" customFormat="false" ht="15" hidden="true" customHeight="false" outlineLevel="0" collapsed="false">
      <c r="B490" s="25" t="n">
        <v>476</v>
      </c>
      <c r="M490" s="25" t="n">
        <v>476</v>
      </c>
      <c r="N490" s="27" t="n">
        <f aca="false">C490</f>
        <v>0</v>
      </c>
    </row>
    <row r="491" customFormat="false" ht="15" hidden="true" customHeight="false" outlineLevel="0" collapsed="false">
      <c r="B491" s="25" t="n">
        <v>477</v>
      </c>
      <c r="M491" s="25" t="n">
        <v>477</v>
      </c>
      <c r="N491" s="27" t="n">
        <f aca="false">C491</f>
        <v>0</v>
      </c>
    </row>
    <row r="492" customFormat="false" ht="15" hidden="true" customHeight="false" outlineLevel="0" collapsed="false">
      <c r="B492" s="25" t="n">
        <v>478</v>
      </c>
      <c r="M492" s="25" t="n">
        <v>478</v>
      </c>
      <c r="N492" s="27" t="n">
        <f aca="false">C492</f>
        <v>0</v>
      </c>
    </row>
    <row r="493" customFormat="false" ht="15" hidden="true" customHeight="false" outlineLevel="0" collapsed="false">
      <c r="B493" s="25" t="n">
        <v>479</v>
      </c>
      <c r="M493" s="25" t="n">
        <v>479</v>
      </c>
      <c r="N493" s="27" t="n">
        <f aca="false">C493</f>
        <v>0</v>
      </c>
    </row>
    <row r="494" customFormat="false" ht="15" hidden="true" customHeight="false" outlineLevel="0" collapsed="false">
      <c r="B494" s="25" t="n">
        <v>480</v>
      </c>
      <c r="M494" s="25" t="n">
        <v>480</v>
      </c>
      <c r="N494" s="27" t="n">
        <f aca="false">C494</f>
        <v>0</v>
      </c>
    </row>
    <row r="495" customFormat="false" ht="15" hidden="true" customHeight="false" outlineLevel="0" collapsed="false">
      <c r="B495" s="25" t="n">
        <v>481</v>
      </c>
      <c r="M495" s="25" t="n">
        <v>481</v>
      </c>
      <c r="N495" s="27" t="n">
        <f aca="false">C495</f>
        <v>0</v>
      </c>
    </row>
    <row r="496" customFormat="false" ht="15" hidden="true" customHeight="false" outlineLevel="0" collapsed="false">
      <c r="B496" s="25" t="n">
        <v>482</v>
      </c>
      <c r="M496" s="25" t="n">
        <v>482</v>
      </c>
      <c r="N496" s="27" t="n">
        <f aca="false">C496</f>
        <v>0</v>
      </c>
    </row>
    <row r="497" customFormat="false" ht="15" hidden="true" customHeight="false" outlineLevel="0" collapsed="false">
      <c r="B497" s="25" t="n">
        <v>483</v>
      </c>
      <c r="M497" s="25" t="n">
        <v>483</v>
      </c>
      <c r="N497" s="27" t="n">
        <f aca="false">C497</f>
        <v>0</v>
      </c>
    </row>
    <row r="498" customFormat="false" ht="15" hidden="true" customHeight="false" outlineLevel="0" collapsed="false">
      <c r="B498" s="25" t="n">
        <v>484</v>
      </c>
      <c r="M498" s="25" t="n">
        <v>484</v>
      </c>
      <c r="N498" s="27" t="n">
        <f aca="false">C498</f>
        <v>0</v>
      </c>
    </row>
    <row r="499" customFormat="false" ht="15" hidden="true" customHeight="false" outlineLevel="0" collapsed="false">
      <c r="B499" s="25" t="n">
        <v>485</v>
      </c>
      <c r="M499" s="25" t="n">
        <v>485</v>
      </c>
      <c r="N499" s="27" t="n">
        <f aca="false">C499</f>
        <v>0</v>
      </c>
    </row>
    <row r="500" customFormat="false" ht="15" hidden="true" customHeight="false" outlineLevel="0" collapsed="false">
      <c r="B500" s="25" t="n">
        <v>486</v>
      </c>
      <c r="M500" s="25" t="n">
        <v>486</v>
      </c>
      <c r="N500" s="27" t="n">
        <f aca="false">C500</f>
        <v>0</v>
      </c>
    </row>
    <row r="501" customFormat="false" ht="15" hidden="true" customHeight="false" outlineLevel="0" collapsed="false">
      <c r="B501" s="25" t="n">
        <v>487</v>
      </c>
      <c r="M501" s="25" t="n">
        <v>487</v>
      </c>
      <c r="N501" s="27" t="n">
        <f aca="false">C501</f>
        <v>0</v>
      </c>
    </row>
    <row r="502" customFormat="false" ht="15" hidden="true" customHeight="false" outlineLevel="0" collapsed="false">
      <c r="B502" s="25" t="n">
        <v>488</v>
      </c>
      <c r="M502" s="25" t="n">
        <v>488</v>
      </c>
      <c r="N502" s="27" t="n">
        <f aca="false">C502</f>
        <v>0</v>
      </c>
    </row>
    <row r="503" customFormat="false" ht="15" hidden="true" customHeight="false" outlineLevel="0" collapsed="false">
      <c r="B503" s="25" t="n">
        <v>489</v>
      </c>
      <c r="M503" s="25" t="n">
        <v>489</v>
      </c>
      <c r="N503" s="27" t="n">
        <f aca="false">C503</f>
        <v>0</v>
      </c>
    </row>
    <row r="504" customFormat="false" ht="15" hidden="true" customHeight="false" outlineLevel="0" collapsed="false">
      <c r="B504" s="25" t="n">
        <v>490</v>
      </c>
      <c r="M504" s="25" t="n">
        <v>490</v>
      </c>
      <c r="N504" s="27" t="n">
        <f aca="false">C504</f>
        <v>0</v>
      </c>
    </row>
    <row r="505" customFormat="false" ht="15" hidden="true" customHeight="false" outlineLevel="0" collapsed="false">
      <c r="B505" s="25" t="n">
        <v>491</v>
      </c>
      <c r="M505" s="25" t="n">
        <v>491</v>
      </c>
      <c r="N505" s="27" t="n">
        <f aca="false">C505</f>
        <v>0</v>
      </c>
    </row>
    <row r="506" customFormat="false" ht="15" hidden="true" customHeight="false" outlineLevel="0" collapsed="false">
      <c r="B506" s="25" t="n">
        <v>492</v>
      </c>
      <c r="M506" s="25" t="n">
        <v>492</v>
      </c>
      <c r="N506" s="27" t="n">
        <f aca="false">C506</f>
        <v>0</v>
      </c>
    </row>
    <row r="507" customFormat="false" ht="15" hidden="true" customHeight="false" outlineLevel="0" collapsed="false">
      <c r="B507" s="25" t="n">
        <v>493</v>
      </c>
      <c r="M507" s="25" t="n">
        <v>493</v>
      </c>
      <c r="N507" s="27" t="n">
        <f aca="false">C507</f>
        <v>0</v>
      </c>
    </row>
    <row r="508" customFormat="false" ht="15" hidden="true" customHeight="false" outlineLevel="0" collapsed="false">
      <c r="B508" s="25" t="n">
        <v>494</v>
      </c>
      <c r="M508" s="25" t="n">
        <v>494</v>
      </c>
      <c r="N508" s="27" t="n">
        <f aca="false">C508</f>
        <v>0</v>
      </c>
    </row>
    <row r="509" customFormat="false" ht="15" hidden="true" customHeight="false" outlineLevel="0" collapsed="false">
      <c r="B509" s="25" t="n">
        <v>495</v>
      </c>
      <c r="M509" s="25" t="n">
        <v>495</v>
      </c>
      <c r="N509" s="27" t="n">
        <f aca="false">C509</f>
        <v>0</v>
      </c>
    </row>
    <row r="510" customFormat="false" ht="15" hidden="true" customHeight="false" outlineLevel="0" collapsed="false">
      <c r="B510" s="25" t="n">
        <v>496</v>
      </c>
      <c r="M510" s="25" t="n">
        <v>496</v>
      </c>
      <c r="N510" s="27" t="n">
        <f aca="false">C510</f>
        <v>0</v>
      </c>
    </row>
    <row r="511" customFormat="false" ht="15" hidden="true" customHeight="false" outlineLevel="0" collapsed="false">
      <c r="B511" s="25" t="n">
        <v>497</v>
      </c>
      <c r="M511" s="25" t="n">
        <v>497</v>
      </c>
      <c r="N511" s="27" t="n">
        <f aca="false">C511</f>
        <v>0</v>
      </c>
    </row>
    <row r="512" customFormat="false" ht="15" hidden="true" customHeight="false" outlineLevel="0" collapsed="false">
      <c r="B512" s="25" t="n">
        <v>498</v>
      </c>
      <c r="M512" s="25" t="n">
        <v>498</v>
      </c>
      <c r="N512" s="27" t="n">
        <f aca="false">C512</f>
        <v>0</v>
      </c>
    </row>
    <row r="513" customFormat="false" ht="15" hidden="true" customHeight="false" outlineLevel="0" collapsed="false">
      <c r="B513" s="25" t="n">
        <v>499</v>
      </c>
      <c r="M513" s="25" t="n">
        <v>499</v>
      </c>
      <c r="N513" s="27" t="n">
        <f aca="false">C513</f>
        <v>0</v>
      </c>
    </row>
    <row r="514" customFormat="false" ht="15" hidden="true" customHeight="false" outlineLevel="0" collapsed="false">
      <c r="B514" s="25" t="n">
        <v>500</v>
      </c>
      <c r="M514" s="25" t="n">
        <v>500</v>
      </c>
      <c r="N514" s="27" t="n">
        <f aca="false">C514</f>
        <v>0</v>
      </c>
    </row>
    <row r="515" customFormat="false" ht="15" hidden="true" customHeight="false" outlineLevel="0" collapsed="false">
      <c r="B515" s="25" t="n">
        <v>501</v>
      </c>
      <c r="M515" s="25" t="n">
        <v>501</v>
      </c>
      <c r="N515" s="27" t="n">
        <f aca="false">C515</f>
        <v>0</v>
      </c>
    </row>
    <row r="516" customFormat="false" ht="15" hidden="true" customHeight="false" outlineLevel="0" collapsed="false">
      <c r="B516" s="25" t="n">
        <v>502</v>
      </c>
      <c r="M516" s="25" t="n">
        <v>502</v>
      </c>
      <c r="N516" s="27" t="n">
        <f aca="false">C516</f>
        <v>0</v>
      </c>
    </row>
    <row r="517" customFormat="false" ht="15" hidden="true" customHeight="false" outlineLevel="0" collapsed="false">
      <c r="B517" s="25" t="n">
        <v>503</v>
      </c>
      <c r="M517" s="25" t="n">
        <v>503</v>
      </c>
      <c r="N517" s="27" t="n">
        <f aca="false">C517</f>
        <v>0</v>
      </c>
    </row>
    <row r="518" customFormat="false" ht="15" hidden="true" customHeight="false" outlineLevel="0" collapsed="false">
      <c r="B518" s="25" t="n">
        <v>504</v>
      </c>
      <c r="M518" s="25" t="n">
        <v>504</v>
      </c>
      <c r="N518" s="27" t="n">
        <f aca="false">C518</f>
        <v>0</v>
      </c>
    </row>
    <row r="519" customFormat="false" ht="15" hidden="true" customHeight="false" outlineLevel="0" collapsed="false">
      <c r="B519" s="25" t="n">
        <v>505</v>
      </c>
      <c r="M519" s="25" t="n">
        <v>505</v>
      </c>
      <c r="N519" s="27" t="n">
        <f aca="false">C519</f>
        <v>0</v>
      </c>
    </row>
    <row r="520" customFormat="false" ht="15" hidden="true" customHeight="false" outlineLevel="0" collapsed="false">
      <c r="B520" s="25" t="n">
        <v>506</v>
      </c>
      <c r="M520" s="25" t="n">
        <v>506</v>
      </c>
      <c r="N520" s="27" t="n">
        <f aca="false">C520</f>
        <v>0</v>
      </c>
    </row>
    <row r="521" customFormat="false" ht="15" hidden="true" customHeight="false" outlineLevel="0" collapsed="false">
      <c r="B521" s="25" t="n">
        <v>507</v>
      </c>
      <c r="M521" s="25" t="n">
        <v>507</v>
      </c>
      <c r="N521" s="27" t="n">
        <f aca="false">C521</f>
        <v>0</v>
      </c>
    </row>
    <row r="522" customFormat="false" ht="15" hidden="true" customHeight="false" outlineLevel="0" collapsed="false">
      <c r="B522" s="25" t="n">
        <v>508</v>
      </c>
      <c r="M522" s="25" t="n">
        <v>508</v>
      </c>
      <c r="N522" s="27" t="n">
        <f aca="false">C522</f>
        <v>0</v>
      </c>
    </row>
    <row r="523" customFormat="false" ht="15" hidden="true" customHeight="false" outlineLevel="0" collapsed="false">
      <c r="B523" s="25" t="n">
        <v>509</v>
      </c>
      <c r="M523" s="25" t="n">
        <v>509</v>
      </c>
      <c r="N523" s="27" t="n">
        <f aca="false">C523</f>
        <v>0</v>
      </c>
    </row>
    <row r="524" customFormat="false" ht="15" hidden="true" customHeight="false" outlineLevel="0" collapsed="false">
      <c r="B524" s="25" t="n">
        <v>510</v>
      </c>
      <c r="M524" s="25" t="n">
        <v>510</v>
      </c>
      <c r="N524" s="27" t="n">
        <f aca="false">C524</f>
        <v>0</v>
      </c>
    </row>
    <row r="525" customFormat="false" ht="15" hidden="true" customHeight="false" outlineLevel="0" collapsed="false">
      <c r="B525" s="25" t="n">
        <v>511</v>
      </c>
      <c r="M525" s="25" t="n">
        <v>511</v>
      </c>
      <c r="N525" s="27" t="n">
        <f aca="false">C525</f>
        <v>0</v>
      </c>
    </row>
    <row r="526" customFormat="false" ht="15" hidden="true" customHeight="false" outlineLevel="0" collapsed="false">
      <c r="B526" s="25" t="n">
        <v>512</v>
      </c>
      <c r="M526" s="25" t="n">
        <v>512</v>
      </c>
      <c r="N526" s="27" t="n">
        <f aca="false">C526</f>
        <v>0</v>
      </c>
    </row>
    <row r="527" customFormat="false" ht="15" hidden="true" customHeight="false" outlineLevel="0" collapsed="false">
      <c r="B527" s="25" t="n">
        <v>513</v>
      </c>
      <c r="M527" s="25" t="n">
        <v>513</v>
      </c>
      <c r="N527" s="27" t="n">
        <f aca="false">C527</f>
        <v>0</v>
      </c>
    </row>
    <row r="528" customFormat="false" ht="15" hidden="true" customHeight="false" outlineLevel="0" collapsed="false">
      <c r="B528" s="25" t="n">
        <v>514</v>
      </c>
      <c r="M528" s="25" t="n">
        <v>514</v>
      </c>
      <c r="N528" s="27" t="n">
        <f aca="false">C528</f>
        <v>0</v>
      </c>
    </row>
    <row r="529" customFormat="false" ht="15" hidden="true" customHeight="false" outlineLevel="0" collapsed="false">
      <c r="B529" s="25" t="n">
        <v>515</v>
      </c>
      <c r="M529" s="25" t="n">
        <v>515</v>
      </c>
      <c r="N529" s="27" t="n">
        <f aca="false">C529</f>
        <v>0</v>
      </c>
    </row>
    <row r="530" customFormat="false" ht="15" hidden="true" customHeight="false" outlineLevel="0" collapsed="false">
      <c r="B530" s="25" t="n">
        <v>516</v>
      </c>
      <c r="M530" s="25" t="n">
        <v>516</v>
      </c>
      <c r="N530" s="27" t="n">
        <f aca="false">C530</f>
        <v>0</v>
      </c>
    </row>
    <row r="531" customFormat="false" ht="15" hidden="true" customHeight="false" outlineLevel="0" collapsed="false">
      <c r="B531" s="25" t="n">
        <v>517</v>
      </c>
      <c r="M531" s="25" t="n">
        <v>517</v>
      </c>
      <c r="N531" s="27" t="n">
        <f aca="false">C531</f>
        <v>0</v>
      </c>
    </row>
    <row r="532" customFormat="false" ht="15" hidden="true" customHeight="false" outlineLevel="0" collapsed="false">
      <c r="B532" s="25" t="n">
        <v>518</v>
      </c>
      <c r="M532" s="25" t="n">
        <v>518</v>
      </c>
      <c r="N532" s="27" t="n">
        <f aca="false">C532</f>
        <v>0</v>
      </c>
    </row>
    <row r="533" customFormat="false" ht="15" hidden="true" customHeight="false" outlineLevel="0" collapsed="false">
      <c r="B533" s="25" t="n">
        <v>519</v>
      </c>
      <c r="M533" s="25" t="n">
        <v>519</v>
      </c>
      <c r="N533" s="27" t="n">
        <f aca="false">C533</f>
        <v>0</v>
      </c>
    </row>
    <row r="534" customFormat="false" ht="15" hidden="true" customHeight="false" outlineLevel="0" collapsed="false">
      <c r="B534" s="25" t="n">
        <v>520</v>
      </c>
      <c r="M534" s="25" t="n">
        <v>520</v>
      </c>
      <c r="N534" s="27" t="n">
        <f aca="false">C534</f>
        <v>0</v>
      </c>
    </row>
    <row r="535" customFormat="false" ht="15" hidden="true" customHeight="false" outlineLevel="0" collapsed="false">
      <c r="B535" s="25" t="n">
        <v>521</v>
      </c>
      <c r="M535" s="25" t="n">
        <v>521</v>
      </c>
      <c r="N535" s="27" t="n">
        <f aca="false">C535</f>
        <v>0</v>
      </c>
    </row>
    <row r="536" customFormat="false" ht="15" hidden="true" customHeight="false" outlineLevel="0" collapsed="false">
      <c r="B536" s="25" t="n">
        <v>522</v>
      </c>
      <c r="M536" s="25" t="n">
        <v>522</v>
      </c>
      <c r="N536" s="27" t="n">
        <f aca="false">C536</f>
        <v>0</v>
      </c>
    </row>
    <row r="537" customFormat="false" ht="15" hidden="true" customHeight="false" outlineLevel="0" collapsed="false">
      <c r="B537" s="25" t="n">
        <v>523</v>
      </c>
      <c r="M537" s="25" t="n">
        <v>523</v>
      </c>
      <c r="N537" s="27" t="n">
        <f aca="false">C537</f>
        <v>0</v>
      </c>
    </row>
    <row r="538" customFormat="false" ht="15" hidden="true" customHeight="false" outlineLevel="0" collapsed="false">
      <c r="B538" s="25" t="n">
        <v>524</v>
      </c>
      <c r="M538" s="25" t="n">
        <v>524</v>
      </c>
      <c r="N538" s="27" t="n">
        <f aca="false">C538</f>
        <v>0</v>
      </c>
    </row>
    <row r="539" customFormat="false" ht="15" hidden="true" customHeight="false" outlineLevel="0" collapsed="false">
      <c r="B539" s="25" t="n">
        <v>525</v>
      </c>
      <c r="M539" s="25" t="n">
        <v>525</v>
      </c>
      <c r="N539" s="27" t="n">
        <f aca="false">C539</f>
        <v>0</v>
      </c>
    </row>
    <row r="540" customFormat="false" ht="15" hidden="true" customHeight="false" outlineLevel="0" collapsed="false">
      <c r="B540" s="25" t="n">
        <v>526</v>
      </c>
      <c r="M540" s="25" t="n">
        <v>526</v>
      </c>
      <c r="N540" s="27" t="n">
        <f aca="false">C540</f>
        <v>0</v>
      </c>
    </row>
    <row r="541" customFormat="false" ht="15" hidden="true" customHeight="false" outlineLevel="0" collapsed="false">
      <c r="B541" s="25" t="n">
        <v>527</v>
      </c>
      <c r="M541" s="25" t="n">
        <v>527</v>
      </c>
      <c r="N541" s="27" t="n">
        <f aca="false">C541</f>
        <v>0</v>
      </c>
    </row>
    <row r="542" customFormat="false" ht="15" hidden="true" customHeight="false" outlineLevel="0" collapsed="false">
      <c r="B542" s="25" t="n">
        <v>528</v>
      </c>
      <c r="M542" s="25" t="n">
        <v>528</v>
      </c>
      <c r="N542" s="27" t="n">
        <f aca="false">C542</f>
        <v>0</v>
      </c>
    </row>
    <row r="543" customFormat="false" ht="15" hidden="true" customHeight="false" outlineLevel="0" collapsed="false">
      <c r="B543" s="25" t="n">
        <v>529</v>
      </c>
      <c r="M543" s="25" t="n">
        <v>529</v>
      </c>
      <c r="N543" s="27" t="n">
        <f aca="false">C543</f>
        <v>0</v>
      </c>
    </row>
    <row r="544" customFormat="false" ht="15" hidden="true" customHeight="false" outlineLevel="0" collapsed="false">
      <c r="B544" s="25" t="n">
        <v>530</v>
      </c>
      <c r="M544" s="25" t="n">
        <v>530</v>
      </c>
      <c r="N544" s="27" t="n">
        <f aca="false">C544</f>
        <v>0</v>
      </c>
    </row>
    <row r="545" customFormat="false" ht="15" hidden="true" customHeight="false" outlineLevel="0" collapsed="false">
      <c r="B545" s="25" t="n">
        <v>531</v>
      </c>
      <c r="M545" s="25" t="n">
        <v>531</v>
      </c>
      <c r="N545" s="27" t="n">
        <f aca="false">C545</f>
        <v>0</v>
      </c>
    </row>
    <row r="546" customFormat="false" ht="15" hidden="true" customHeight="false" outlineLevel="0" collapsed="false">
      <c r="B546" s="25" t="n">
        <v>532</v>
      </c>
      <c r="M546" s="25" t="n">
        <v>532</v>
      </c>
      <c r="N546" s="27" t="n">
        <f aca="false">C546</f>
        <v>0</v>
      </c>
    </row>
    <row r="547" customFormat="false" ht="15" hidden="true" customHeight="false" outlineLevel="0" collapsed="false">
      <c r="B547" s="25" t="n">
        <v>533</v>
      </c>
      <c r="M547" s="25" t="n">
        <v>533</v>
      </c>
      <c r="N547" s="27" t="n">
        <f aca="false">C547</f>
        <v>0</v>
      </c>
    </row>
    <row r="548" customFormat="false" ht="15" hidden="true" customHeight="false" outlineLevel="0" collapsed="false">
      <c r="B548" s="25" t="n">
        <v>534</v>
      </c>
      <c r="M548" s="25" t="n">
        <v>534</v>
      </c>
      <c r="N548" s="27" t="n">
        <f aca="false">C548</f>
        <v>0</v>
      </c>
    </row>
    <row r="549" customFormat="false" ht="15" hidden="true" customHeight="false" outlineLevel="0" collapsed="false">
      <c r="B549" s="25" t="n">
        <v>535</v>
      </c>
      <c r="M549" s="25" t="n">
        <v>535</v>
      </c>
      <c r="N549" s="27" t="n">
        <f aca="false">C549</f>
        <v>0</v>
      </c>
    </row>
    <row r="550" customFormat="false" ht="15" hidden="true" customHeight="false" outlineLevel="0" collapsed="false">
      <c r="B550" s="25" t="n">
        <v>536</v>
      </c>
      <c r="M550" s="25" t="n">
        <v>536</v>
      </c>
      <c r="N550" s="27" t="n">
        <f aca="false">C550</f>
        <v>0</v>
      </c>
    </row>
    <row r="551" customFormat="false" ht="15" hidden="true" customHeight="false" outlineLevel="0" collapsed="false">
      <c r="B551" s="25" t="n">
        <v>537</v>
      </c>
      <c r="M551" s="25" t="n">
        <v>537</v>
      </c>
      <c r="N551" s="27" t="n">
        <f aca="false">C551</f>
        <v>0</v>
      </c>
    </row>
    <row r="552" customFormat="false" ht="15" hidden="true" customHeight="false" outlineLevel="0" collapsed="false">
      <c r="B552" s="25" t="n">
        <v>538</v>
      </c>
      <c r="M552" s="25" t="n">
        <v>538</v>
      </c>
      <c r="N552" s="27" t="n">
        <f aca="false">C552</f>
        <v>0</v>
      </c>
    </row>
    <row r="553" customFormat="false" ht="15" hidden="true" customHeight="false" outlineLevel="0" collapsed="false">
      <c r="B553" s="25" t="n">
        <v>539</v>
      </c>
      <c r="M553" s="25" t="n">
        <v>539</v>
      </c>
      <c r="N553" s="27" t="n">
        <f aca="false">C553</f>
        <v>0</v>
      </c>
    </row>
    <row r="554" customFormat="false" ht="15" hidden="true" customHeight="false" outlineLevel="0" collapsed="false">
      <c r="B554" s="25" t="n">
        <v>540</v>
      </c>
      <c r="M554" s="25" t="n">
        <v>540</v>
      </c>
      <c r="N554" s="27" t="n">
        <f aca="false">C554</f>
        <v>0</v>
      </c>
    </row>
    <row r="555" customFormat="false" ht="15" hidden="true" customHeight="false" outlineLevel="0" collapsed="false">
      <c r="B555" s="25" t="n">
        <v>541</v>
      </c>
      <c r="M555" s="25" t="n">
        <v>541</v>
      </c>
      <c r="N555" s="27" t="n">
        <f aca="false">C555</f>
        <v>0</v>
      </c>
    </row>
    <row r="556" customFormat="false" ht="15" hidden="true" customHeight="false" outlineLevel="0" collapsed="false">
      <c r="B556" s="25" t="n">
        <v>542</v>
      </c>
      <c r="M556" s="25" t="n">
        <v>542</v>
      </c>
      <c r="N556" s="27" t="n">
        <f aca="false">C556</f>
        <v>0</v>
      </c>
    </row>
    <row r="557" customFormat="false" ht="15" hidden="true" customHeight="false" outlineLevel="0" collapsed="false">
      <c r="B557" s="25" t="n">
        <v>543</v>
      </c>
      <c r="M557" s="25" t="n">
        <v>543</v>
      </c>
      <c r="N557" s="27" t="n">
        <f aca="false">C557</f>
        <v>0</v>
      </c>
    </row>
    <row r="558" customFormat="false" ht="15" hidden="true" customHeight="false" outlineLevel="0" collapsed="false">
      <c r="B558" s="25" t="n">
        <v>544</v>
      </c>
      <c r="M558" s="25" t="n">
        <v>544</v>
      </c>
      <c r="N558" s="27" t="n">
        <f aca="false">C558</f>
        <v>0</v>
      </c>
    </row>
    <row r="559" customFormat="false" ht="15" hidden="true" customHeight="false" outlineLevel="0" collapsed="false">
      <c r="B559" s="25" t="n">
        <v>545</v>
      </c>
      <c r="M559" s="25" t="n">
        <v>545</v>
      </c>
      <c r="N559" s="27" t="n">
        <f aca="false">C559</f>
        <v>0</v>
      </c>
    </row>
    <row r="560" customFormat="false" ht="15" hidden="true" customHeight="false" outlineLevel="0" collapsed="false">
      <c r="B560" s="25" t="n">
        <v>546</v>
      </c>
      <c r="M560" s="25" t="n">
        <v>546</v>
      </c>
      <c r="N560" s="27" t="n">
        <f aca="false">C560</f>
        <v>0</v>
      </c>
    </row>
    <row r="561" customFormat="false" ht="15" hidden="true" customHeight="false" outlineLevel="0" collapsed="false">
      <c r="B561" s="25" t="n">
        <v>547</v>
      </c>
      <c r="M561" s="25" t="n">
        <v>547</v>
      </c>
      <c r="N561" s="27" t="n">
        <f aca="false">C561</f>
        <v>0</v>
      </c>
    </row>
    <row r="562" customFormat="false" ht="15" hidden="true" customHeight="false" outlineLevel="0" collapsed="false">
      <c r="B562" s="25" t="n">
        <v>548</v>
      </c>
      <c r="M562" s="25" t="n">
        <v>548</v>
      </c>
      <c r="N562" s="27" t="n">
        <f aca="false">C562</f>
        <v>0</v>
      </c>
    </row>
    <row r="563" customFormat="false" ht="15" hidden="true" customHeight="false" outlineLevel="0" collapsed="false">
      <c r="B563" s="25" t="n">
        <v>549</v>
      </c>
      <c r="M563" s="25" t="n">
        <v>549</v>
      </c>
      <c r="N563" s="27" t="n">
        <f aca="false">C563</f>
        <v>0</v>
      </c>
    </row>
    <row r="564" customFormat="false" ht="15" hidden="true" customHeight="false" outlineLevel="0" collapsed="false">
      <c r="B564" s="25" t="n">
        <v>550</v>
      </c>
      <c r="M564" s="25" t="n">
        <v>550</v>
      </c>
      <c r="N564" s="27" t="n">
        <f aca="false">C564</f>
        <v>0</v>
      </c>
    </row>
    <row r="565" customFormat="false" ht="15" hidden="true" customHeight="false" outlineLevel="0" collapsed="false">
      <c r="B565" s="25" t="n">
        <v>551</v>
      </c>
      <c r="M565" s="25" t="n">
        <v>551</v>
      </c>
      <c r="N565" s="27" t="n">
        <f aca="false">C565</f>
        <v>0</v>
      </c>
    </row>
    <row r="566" customFormat="false" ht="15" hidden="true" customHeight="false" outlineLevel="0" collapsed="false">
      <c r="B566" s="25" t="n">
        <v>552</v>
      </c>
      <c r="M566" s="25" t="n">
        <v>552</v>
      </c>
      <c r="N566" s="27" t="n">
        <f aca="false">C566</f>
        <v>0</v>
      </c>
    </row>
    <row r="567" customFormat="false" ht="15" hidden="true" customHeight="false" outlineLevel="0" collapsed="false">
      <c r="B567" s="25" t="n">
        <v>553</v>
      </c>
      <c r="M567" s="25" t="n">
        <v>553</v>
      </c>
      <c r="N567" s="27" t="n">
        <f aca="false">C567</f>
        <v>0</v>
      </c>
    </row>
    <row r="568" customFormat="false" ht="15" hidden="true" customHeight="false" outlineLevel="0" collapsed="false">
      <c r="B568" s="25" t="n">
        <v>554</v>
      </c>
      <c r="M568" s="25" t="n">
        <v>554</v>
      </c>
      <c r="N568" s="27" t="n">
        <f aca="false">C568</f>
        <v>0</v>
      </c>
    </row>
    <row r="569" customFormat="false" ht="15" hidden="true" customHeight="false" outlineLevel="0" collapsed="false">
      <c r="B569" s="25" t="n">
        <v>555</v>
      </c>
      <c r="M569" s="25" t="n">
        <v>555</v>
      </c>
      <c r="N569" s="27" t="n">
        <f aca="false">C569</f>
        <v>0</v>
      </c>
    </row>
    <row r="570" customFormat="false" ht="15" hidden="true" customHeight="false" outlineLevel="0" collapsed="false">
      <c r="B570" s="25" t="n">
        <v>556</v>
      </c>
      <c r="M570" s="25" t="n">
        <v>556</v>
      </c>
      <c r="N570" s="27" t="n">
        <f aca="false">C570</f>
        <v>0</v>
      </c>
    </row>
    <row r="571" customFormat="false" ht="15" hidden="true" customHeight="false" outlineLevel="0" collapsed="false">
      <c r="B571" s="25" t="n">
        <v>557</v>
      </c>
      <c r="M571" s="25" t="n">
        <v>557</v>
      </c>
      <c r="N571" s="27" t="n">
        <f aca="false">C571</f>
        <v>0</v>
      </c>
    </row>
    <row r="572" customFormat="false" ht="15" hidden="true" customHeight="false" outlineLevel="0" collapsed="false">
      <c r="B572" s="25" t="n">
        <v>558</v>
      </c>
      <c r="M572" s="25" t="n">
        <v>558</v>
      </c>
      <c r="N572" s="27" t="n">
        <f aca="false">C572</f>
        <v>0</v>
      </c>
    </row>
    <row r="573" customFormat="false" ht="15" hidden="true" customHeight="false" outlineLevel="0" collapsed="false">
      <c r="B573" s="25" t="n">
        <v>559</v>
      </c>
      <c r="M573" s="25" t="n">
        <v>559</v>
      </c>
      <c r="N573" s="27" t="n">
        <f aca="false">C573</f>
        <v>0</v>
      </c>
    </row>
    <row r="574" customFormat="false" ht="15" hidden="true" customHeight="false" outlineLevel="0" collapsed="false">
      <c r="B574" s="25" t="n">
        <v>560</v>
      </c>
      <c r="M574" s="25" t="n">
        <v>560</v>
      </c>
      <c r="N574" s="27" t="n">
        <f aca="false">C574</f>
        <v>0</v>
      </c>
    </row>
    <row r="575" customFormat="false" ht="15" hidden="true" customHeight="false" outlineLevel="0" collapsed="false">
      <c r="B575" s="25" t="n">
        <v>561</v>
      </c>
      <c r="M575" s="25" t="n">
        <v>561</v>
      </c>
      <c r="N575" s="27" t="n">
        <f aca="false">C575</f>
        <v>0</v>
      </c>
    </row>
    <row r="576" customFormat="false" ht="15" hidden="true" customHeight="false" outlineLevel="0" collapsed="false">
      <c r="B576" s="25" t="n">
        <v>562</v>
      </c>
      <c r="M576" s="25" t="n">
        <v>562</v>
      </c>
      <c r="N576" s="27" t="n">
        <f aca="false">C576</f>
        <v>0</v>
      </c>
    </row>
    <row r="577" customFormat="false" ht="15" hidden="true" customHeight="false" outlineLevel="0" collapsed="false">
      <c r="B577" s="25" t="n">
        <v>563</v>
      </c>
      <c r="M577" s="25" t="n">
        <v>563</v>
      </c>
      <c r="N577" s="27" t="n">
        <f aca="false">C577</f>
        <v>0</v>
      </c>
    </row>
    <row r="578" customFormat="false" ht="15" hidden="true" customHeight="false" outlineLevel="0" collapsed="false">
      <c r="B578" s="25" t="n">
        <v>564</v>
      </c>
      <c r="M578" s="25" t="n">
        <v>564</v>
      </c>
      <c r="N578" s="27" t="n">
        <f aca="false">C578</f>
        <v>0</v>
      </c>
    </row>
    <row r="579" customFormat="false" ht="15" hidden="true" customHeight="false" outlineLevel="0" collapsed="false">
      <c r="B579" s="25" t="n">
        <v>565</v>
      </c>
      <c r="M579" s="25" t="n">
        <v>565</v>
      </c>
      <c r="N579" s="27" t="n">
        <f aca="false">C579</f>
        <v>0</v>
      </c>
    </row>
    <row r="580" customFormat="false" ht="15" hidden="true" customHeight="false" outlineLevel="0" collapsed="false">
      <c r="B580" s="25" t="n">
        <v>566</v>
      </c>
      <c r="M580" s="25" t="n">
        <v>566</v>
      </c>
      <c r="N580" s="27" t="n">
        <f aca="false">C580</f>
        <v>0</v>
      </c>
    </row>
    <row r="581" customFormat="false" ht="15" hidden="true" customHeight="false" outlineLevel="0" collapsed="false">
      <c r="B581" s="25" t="n">
        <v>567</v>
      </c>
      <c r="M581" s="25" t="n">
        <v>567</v>
      </c>
      <c r="N581" s="27" t="n">
        <f aca="false">C581</f>
        <v>0</v>
      </c>
    </row>
    <row r="582" customFormat="false" ht="15" hidden="true" customHeight="false" outlineLevel="0" collapsed="false">
      <c r="B582" s="25" t="n">
        <v>568</v>
      </c>
      <c r="M582" s="25" t="n">
        <v>568</v>
      </c>
      <c r="N582" s="27" t="n">
        <f aca="false">C582</f>
        <v>0</v>
      </c>
    </row>
    <row r="583" customFormat="false" ht="15" hidden="true" customHeight="false" outlineLevel="0" collapsed="false">
      <c r="B583" s="25" t="n">
        <v>569</v>
      </c>
      <c r="M583" s="25" t="n">
        <v>569</v>
      </c>
      <c r="N583" s="27" t="n">
        <f aca="false">C583</f>
        <v>0</v>
      </c>
    </row>
    <row r="584" customFormat="false" ht="15" hidden="true" customHeight="false" outlineLevel="0" collapsed="false">
      <c r="B584" s="25" t="n">
        <v>570</v>
      </c>
      <c r="M584" s="25" t="n">
        <v>570</v>
      </c>
      <c r="N584" s="27" t="n">
        <f aca="false">C584</f>
        <v>0</v>
      </c>
    </row>
    <row r="585" customFormat="false" ht="15" hidden="true" customHeight="false" outlineLevel="0" collapsed="false">
      <c r="B585" s="25" t="n">
        <v>571</v>
      </c>
      <c r="M585" s="25" t="n">
        <v>571</v>
      </c>
      <c r="N585" s="27" t="n">
        <f aca="false">C585</f>
        <v>0</v>
      </c>
    </row>
    <row r="586" customFormat="false" ht="15" hidden="true" customHeight="false" outlineLevel="0" collapsed="false">
      <c r="B586" s="25" t="n">
        <v>572</v>
      </c>
      <c r="M586" s="25" t="n">
        <v>572</v>
      </c>
      <c r="N586" s="27" t="n">
        <f aca="false">C586</f>
        <v>0</v>
      </c>
    </row>
    <row r="587" customFormat="false" ht="15" hidden="true" customHeight="false" outlineLevel="0" collapsed="false">
      <c r="B587" s="25" t="n">
        <v>573</v>
      </c>
      <c r="M587" s="25" t="n">
        <v>573</v>
      </c>
      <c r="N587" s="27" t="n">
        <f aca="false">C587</f>
        <v>0</v>
      </c>
    </row>
    <row r="588" customFormat="false" ht="15" hidden="true" customHeight="false" outlineLevel="0" collapsed="false">
      <c r="B588" s="25" t="n">
        <v>574</v>
      </c>
      <c r="M588" s="25" t="n">
        <v>574</v>
      </c>
      <c r="N588" s="27" t="n">
        <f aca="false">C588</f>
        <v>0</v>
      </c>
    </row>
    <row r="589" customFormat="false" ht="15" hidden="true" customHeight="false" outlineLevel="0" collapsed="false">
      <c r="B589" s="25" t="n">
        <v>575</v>
      </c>
      <c r="M589" s="25" t="n">
        <v>575</v>
      </c>
      <c r="N589" s="27" t="n">
        <f aca="false">C589</f>
        <v>0</v>
      </c>
    </row>
    <row r="590" customFormat="false" ht="15" hidden="true" customHeight="false" outlineLevel="0" collapsed="false">
      <c r="B590" s="25" t="n">
        <v>576</v>
      </c>
      <c r="M590" s="25" t="n">
        <v>576</v>
      </c>
      <c r="N590" s="27" t="n">
        <f aca="false">C590</f>
        <v>0</v>
      </c>
    </row>
    <row r="591" customFormat="false" ht="15" hidden="true" customHeight="false" outlineLevel="0" collapsed="false">
      <c r="B591" s="25" t="n">
        <v>577</v>
      </c>
      <c r="M591" s="25" t="n">
        <v>577</v>
      </c>
      <c r="N591" s="27" t="n">
        <f aca="false">C591</f>
        <v>0</v>
      </c>
    </row>
    <row r="592" customFormat="false" ht="15" hidden="true" customHeight="false" outlineLevel="0" collapsed="false">
      <c r="B592" s="25" t="n">
        <v>578</v>
      </c>
      <c r="M592" s="25" t="n">
        <v>578</v>
      </c>
      <c r="N592" s="27" t="n">
        <f aca="false">C592</f>
        <v>0</v>
      </c>
    </row>
    <row r="593" customFormat="false" ht="15" hidden="true" customHeight="false" outlineLevel="0" collapsed="false">
      <c r="B593" s="25" t="n">
        <v>579</v>
      </c>
      <c r="M593" s="25" t="n">
        <v>579</v>
      </c>
      <c r="N593" s="27" t="n">
        <f aca="false">C593</f>
        <v>0</v>
      </c>
    </row>
    <row r="594" customFormat="false" ht="15" hidden="true" customHeight="false" outlineLevel="0" collapsed="false">
      <c r="B594" s="25" t="n">
        <v>580</v>
      </c>
      <c r="M594" s="25" t="n">
        <v>580</v>
      </c>
      <c r="N594" s="27" t="n">
        <f aca="false">C594</f>
        <v>0</v>
      </c>
    </row>
    <row r="595" customFormat="false" ht="15" hidden="true" customHeight="false" outlineLevel="0" collapsed="false">
      <c r="B595" s="25" t="n">
        <v>581</v>
      </c>
      <c r="M595" s="25" t="n">
        <v>581</v>
      </c>
      <c r="N595" s="27" t="n">
        <f aca="false">C595</f>
        <v>0</v>
      </c>
    </row>
    <row r="596" customFormat="false" ht="15" hidden="true" customHeight="false" outlineLevel="0" collapsed="false">
      <c r="B596" s="25" t="n">
        <v>582</v>
      </c>
      <c r="M596" s="25" t="n">
        <v>582</v>
      </c>
      <c r="N596" s="27" t="n">
        <f aca="false">C596</f>
        <v>0</v>
      </c>
    </row>
    <row r="597" customFormat="false" ht="15" hidden="true" customHeight="false" outlineLevel="0" collapsed="false">
      <c r="B597" s="25" t="n">
        <v>583</v>
      </c>
      <c r="M597" s="25" t="n">
        <v>583</v>
      </c>
      <c r="N597" s="27" t="n">
        <f aca="false">C597</f>
        <v>0</v>
      </c>
    </row>
    <row r="598" customFormat="false" ht="15" hidden="true" customHeight="false" outlineLevel="0" collapsed="false">
      <c r="B598" s="25" t="n">
        <v>584</v>
      </c>
      <c r="M598" s="25" t="n">
        <v>584</v>
      </c>
      <c r="N598" s="27" t="n">
        <f aca="false">C598</f>
        <v>0</v>
      </c>
    </row>
    <row r="599" customFormat="false" ht="15" hidden="true" customHeight="false" outlineLevel="0" collapsed="false">
      <c r="B599" s="25" t="n">
        <v>585</v>
      </c>
      <c r="M599" s="25" t="n">
        <v>585</v>
      </c>
      <c r="N599" s="27" t="n">
        <f aca="false">C599</f>
        <v>0</v>
      </c>
    </row>
    <row r="600" customFormat="false" ht="15" hidden="true" customHeight="false" outlineLevel="0" collapsed="false">
      <c r="B600" s="25" t="n">
        <v>586</v>
      </c>
      <c r="M600" s="25" t="n">
        <v>586</v>
      </c>
      <c r="N600" s="27" t="n">
        <f aca="false">C600</f>
        <v>0</v>
      </c>
    </row>
    <row r="601" customFormat="false" ht="15" hidden="true" customHeight="false" outlineLevel="0" collapsed="false">
      <c r="B601" s="25" t="n">
        <v>587</v>
      </c>
      <c r="M601" s="25" t="n">
        <v>587</v>
      </c>
      <c r="N601" s="27" t="n">
        <f aca="false">C601</f>
        <v>0</v>
      </c>
    </row>
    <row r="602" customFormat="false" ht="15" hidden="true" customHeight="false" outlineLevel="0" collapsed="false">
      <c r="B602" s="25" t="n">
        <v>588</v>
      </c>
      <c r="M602" s="25" t="n">
        <v>588</v>
      </c>
      <c r="N602" s="27" t="n">
        <f aca="false">C602</f>
        <v>0</v>
      </c>
    </row>
    <row r="603" customFormat="false" ht="15" hidden="true" customHeight="false" outlineLevel="0" collapsed="false">
      <c r="B603" s="25" t="n">
        <v>589</v>
      </c>
      <c r="M603" s="25" t="n">
        <v>589</v>
      </c>
      <c r="N603" s="27" t="n">
        <f aca="false">C603</f>
        <v>0</v>
      </c>
    </row>
    <row r="604" customFormat="false" ht="15" hidden="true" customHeight="false" outlineLevel="0" collapsed="false">
      <c r="B604" s="25" t="n">
        <v>590</v>
      </c>
      <c r="M604" s="25" t="n">
        <v>590</v>
      </c>
      <c r="N604" s="27" t="n">
        <f aca="false">C604</f>
        <v>0</v>
      </c>
    </row>
    <row r="605" customFormat="false" ht="15" hidden="true" customHeight="false" outlineLevel="0" collapsed="false">
      <c r="B605" s="25" t="n">
        <v>591</v>
      </c>
      <c r="M605" s="25" t="n">
        <v>591</v>
      </c>
      <c r="N605" s="27" t="n">
        <f aca="false">C605</f>
        <v>0</v>
      </c>
    </row>
    <row r="606" customFormat="false" ht="15" hidden="true" customHeight="false" outlineLevel="0" collapsed="false">
      <c r="B606" s="25" t="n">
        <v>592</v>
      </c>
      <c r="M606" s="25" t="n">
        <v>592</v>
      </c>
      <c r="N606" s="27" t="n">
        <f aca="false">C606</f>
        <v>0</v>
      </c>
    </row>
    <row r="607" customFormat="false" ht="15" hidden="true" customHeight="false" outlineLevel="0" collapsed="false">
      <c r="B607" s="25" t="n">
        <v>593</v>
      </c>
      <c r="M607" s="25" t="n">
        <v>593</v>
      </c>
      <c r="N607" s="27" t="n">
        <f aca="false">C607</f>
        <v>0</v>
      </c>
    </row>
    <row r="608" customFormat="false" ht="15" hidden="true" customHeight="false" outlineLevel="0" collapsed="false">
      <c r="B608" s="25" t="n">
        <v>594</v>
      </c>
      <c r="M608" s="25" t="n">
        <v>594</v>
      </c>
      <c r="N608" s="27" t="n">
        <f aca="false">C608</f>
        <v>0</v>
      </c>
    </row>
    <row r="609" customFormat="false" ht="15" hidden="true" customHeight="false" outlineLevel="0" collapsed="false">
      <c r="B609" s="25" t="n">
        <v>595</v>
      </c>
      <c r="M609" s="25" t="n">
        <v>595</v>
      </c>
      <c r="N609" s="27" t="n">
        <f aca="false">C609</f>
        <v>0</v>
      </c>
    </row>
    <row r="610" customFormat="false" ht="15" hidden="true" customHeight="false" outlineLevel="0" collapsed="false">
      <c r="B610" s="25" t="n">
        <v>596</v>
      </c>
      <c r="M610" s="25" t="n">
        <v>596</v>
      </c>
      <c r="N610" s="27" t="n">
        <f aca="false">C610</f>
        <v>0</v>
      </c>
    </row>
    <row r="611" customFormat="false" ht="15" hidden="true" customHeight="false" outlineLevel="0" collapsed="false">
      <c r="B611" s="25" t="n">
        <v>597</v>
      </c>
      <c r="M611" s="25" t="n">
        <v>597</v>
      </c>
      <c r="N611" s="27" t="n">
        <f aca="false">C611</f>
        <v>0</v>
      </c>
    </row>
    <row r="612" customFormat="false" ht="15" hidden="true" customHeight="false" outlineLevel="0" collapsed="false">
      <c r="B612" s="25" t="n">
        <v>598</v>
      </c>
      <c r="M612" s="25" t="n">
        <v>598</v>
      </c>
      <c r="N612" s="27" t="n">
        <f aca="false">C612</f>
        <v>0</v>
      </c>
    </row>
    <row r="613" customFormat="false" ht="15" hidden="true" customHeight="false" outlineLevel="0" collapsed="false">
      <c r="B613" s="25" t="n">
        <v>599</v>
      </c>
      <c r="M613" s="25" t="n">
        <v>599</v>
      </c>
      <c r="N613" s="27" t="n">
        <f aca="false">C613</f>
        <v>0</v>
      </c>
    </row>
    <row r="614" customFormat="false" ht="15" hidden="true" customHeight="false" outlineLevel="0" collapsed="false">
      <c r="B614" s="25" t="n">
        <v>600</v>
      </c>
      <c r="M614" s="25" t="n">
        <v>600</v>
      </c>
      <c r="N614" s="27" t="n">
        <f aca="false">C614</f>
        <v>0</v>
      </c>
    </row>
    <row r="615" customFormat="false" ht="15" hidden="true" customHeight="false" outlineLevel="0" collapsed="false">
      <c r="B615" s="25" t="n">
        <v>601</v>
      </c>
      <c r="M615" s="25" t="n">
        <v>601</v>
      </c>
      <c r="N615" s="27" t="n">
        <f aca="false">C615</f>
        <v>0</v>
      </c>
    </row>
    <row r="616" customFormat="false" ht="15" hidden="true" customHeight="false" outlineLevel="0" collapsed="false">
      <c r="B616" s="25" t="n">
        <v>602</v>
      </c>
      <c r="M616" s="25" t="n">
        <v>602</v>
      </c>
      <c r="N616" s="27" t="n">
        <f aca="false">C616</f>
        <v>0</v>
      </c>
    </row>
    <row r="617" customFormat="false" ht="15" hidden="true" customHeight="false" outlineLevel="0" collapsed="false">
      <c r="B617" s="25" t="n">
        <v>603</v>
      </c>
      <c r="M617" s="25" t="n">
        <v>603</v>
      </c>
      <c r="N617" s="27" t="n">
        <f aca="false">C617</f>
        <v>0</v>
      </c>
    </row>
    <row r="618" customFormat="false" ht="15" hidden="true" customHeight="false" outlineLevel="0" collapsed="false">
      <c r="B618" s="25" t="n">
        <v>604</v>
      </c>
      <c r="M618" s="25" t="n">
        <v>604</v>
      </c>
      <c r="N618" s="27" t="n">
        <f aca="false">C618</f>
        <v>0</v>
      </c>
    </row>
    <row r="619" customFormat="false" ht="15" hidden="true" customHeight="false" outlineLevel="0" collapsed="false">
      <c r="B619" s="25" t="n">
        <v>605</v>
      </c>
      <c r="M619" s="25" t="n">
        <v>605</v>
      </c>
      <c r="N619" s="27" t="n">
        <f aca="false">C619</f>
        <v>0</v>
      </c>
    </row>
    <row r="620" customFormat="false" ht="15" hidden="true" customHeight="false" outlineLevel="0" collapsed="false">
      <c r="B620" s="25" t="n">
        <v>606</v>
      </c>
      <c r="M620" s="25" t="n">
        <v>606</v>
      </c>
      <c r="N620" s="27" t="n">
        <f aca="false">C620</f>
        <v>0</v>
      </c>
    </row>
    <row r="621" customFormat="false" ht="15" hidden="true" customHeight="false" outlineLevel="0" collapsed="false">
      <c r="B621" s="25" t="n">
        <v>607</v>
      </c>
      <c r="M621" s="25" t="n">
        <v>607</v>
      </c>
      <c r="N621" s="27" t="n">
        <f aca="false">C621</f>
        <v>0</v>
      </c>
    </row>
    <row r="622" customFormat="false" ht="15" hidden="true" customHeight="false" outlineLevel="0" collapsed="false">
      <c r="B622" s="25" t="n">
        <v>608</v>
      </c>
      <c r="M622" s="25" t="n">
        <v>608</v>
      </c>
      <c r="N622" s="27" t="n">
        <f aca="false">C622</f>
        <v>0</v>
      </c>
    </row>
    <row r="623" customFormat="false" ht="15" hidden="true" customHeight="false" outlineLevel="0" collapsed="false">
      <c r="B623" s="25" t="n">
        <v>609</v>
      </c>
      <c r="M623" s="25" t="n">
        <v>609</v>
      </c>
      <c r="N623" s="27" t="n">
        <f aca="false">C623</f>
        <v>0</v>
      </c>
    </row>
    <row r="624" customFormat="false" ht="15" hidden="true" customHeight="false" outlineLevel="0" collapsed="false">
      <c r="B624" s="25" t="n">
        <v>610</v>
      </c>
      <c r="M624" s="25" t="n">
        <v>610</v>
      </c>
      <c r="N624" s="27" t="n">
        <f aca="false">C624</f>
        <v>0</v>
      </c>
    </row>
    <row r="625" customFormat="false" ht="15" hidden="true" customHeight="false" outlineLevel="0" collapsed="false">
      <c r="B625" s="25" t="n">
        <v>611</v>
      </c>
      <c r="M625" s="25" t="n">
        <v>611</v>
      </c>
      <c r="N625" s="27" t="n">
        <f aca="false">C625</f>
        <v>0</v>
      </c>
    </row>
    <row r="626" customFormat="false" ht="15" hidden="true" customHeight="false" outlineLevel="0" collapsed="false">
      <c r="B626" s="25" t="n">
        <v>612</v>
      </c>
      <c r="M626" s="25" t="n">
        <v>612</v>
      </c>
      <c r="N626" s="27" t="n">
        <f aca="false">C626</f>
        <v>0</v>
      </c>
    </row>
    <row r="627" customFormat="false" ht="15" hidden="true" customHeight="false" outlineLevel="0" collapsed="false">
      <c r="B627" s="25" t="n">
        <v>613</v>
      </c>
      <c r="M627" s="25" t="n">
        <v>613</v>
      </c>
      <c r="N627" s="27" t="n">
        <f aca="false">C627</f>
        <v>0</v>
      </c>
    </row>
    <row r="628" customFormat="false" ht="15" hidden="true" customHeight="false" outlineLevel="0" collapsed="false">
      <c r="B628" s="25" t="n">
        <v>614</v>
      </c>
      <c r="M628" s="25" t="n">
        <v>614</v>
      </c>
      <c r="N628" s="27" t="n">
        <f aca="false">C628</f>
        <v>0</v>
      </c>
    </row>
    <row r="629" customFormat="false" ht="15" hidden="true" customHeight="false" outlineLevel="0" collapsed="false">
      <c r="B629" s="25" t="n">
        <v>615</v>
      </c>
      <c r="M629" s="25" t="n">
        <v>615</v>
      </c>
      <c r="N629" s="27" t="n">
        <f aca="false">C629</f>
        <v>0</v>
      </c>
    </row>
    <row r="630" customFormat="false" ht="15" hidden="true" customHeight="false" outlineLevel="0" collapsed="false">
      <c r="B630" s="25" t="n">
        <v>616</v>
      </c>
      <c r="M630" s="25" t="n">
        <v>616</v>
      </c>
      <c r="N630" s="27" t="n">
        <f aca="false">C630</f>
        <v>0</v>
      </c>
    </row>
    <row r="631" customFormat="false" ht="15" hidden="true" customHeight="false" outlineLevel="0" collapsed="false">
      <c r="B631" s="25" t="n">
        <v>617</v>
      </c>
      <c r="M631" s="25" t="n">
        <v>617</v>
      </c>
      <c r="N631" s="27" t="n">
        <f aca="false">C631</f>
        <v>0</v>
      </c>
    </row>
    <row r="632" customFormat="false" ht="15" hidden="true" customHeight="false" outlineLevel="0" collapsed="false">
      <c r="B632" s="25" t="n">
        <v>618</v>
      </c>
      <c r="M632" s="25" t="n">
        <v>618</v>
      </c>
      <c r="N632" s="27" t="n">
        <f aca="false">C632</f>
        <v>0</v>
      </c>
    </row>
    <row r="633" customFormat="false" ht="15" hidden="true" customHeight="false" outlineLevel="0" collapsed="false">
      <c r="B633" s="25" t="n">
        <v>619</v>
      </c>
      <c r="M633" s="25" t="n">
        <v>619</v>
      </c>
      <c r="N633" s="27" t="n">
        <f aca="false">C633</f>
        <v>0</v>
      </c>
    </row>
    <row r="634" customFormat="false" ht="15" hidden="true" customHeight="false" outlineLevel="0" collapsed="false">
      <c r="B634" s="25" t="n">
        <v>620</v>
      </c>
      <c r="M634" s="25" t="n">
        <v>620</v>
      </c>
      <c r="N634" s="27" t="n">
        <f aca="false">C634</f>
        <v>0</v>
      </c>
    </row>
    <row r="635" customFormat="false" ht="15" hidden="true" customHeight="false" outlineLevel="0" collapsed="false">
      <c r="B635" s="25" t="n">
        <v>621</v>
      </c>
      <c r="M635" s="25" t="n">
        <v>621</v>
      </c>
      <c r="N635" s="27" t="n">
        <f aca="false">C635</f>
        <v>0</v>
      </c>
    </row>
    <row r="636" customFormat="false" ht="15" hidden="true" customHeight="false" outlineLevel="0" collapsed="false">
      <c r="B636" s="25" t="n">
        <v>622</v>
      </c>
      <c r="M636" s="25" t="n">
        <v>622</v>
      </c>
      <c r="N636" s="27" t="n">
        <f aca="false">C636</f>
        <v>0</v>
      </c>
    </row>
    <row r="637" customFormat="false" ht="15" hidden="true" customHeight="false" outlineLevel="0" collapsed="false">
      <c r="B637" s="25" t="n">
        <v>623</v>
      </c>
      <c r="M637" s="25" t="n">
        <v>623</v>
      </c>
      <c r="N637" s="27" t="n">
        <f aca="false">C637</f>
        <v>0</v>
      </c>
    </row>
    <row r="638" customFormat="false" ht="15" hidden="true" customHeight="false" outlineLevel="0" collapsed="false">
      <c r="B638" s="25" t="n">
        <v>624</v>
      </c>
      <c r="M638" s="25" t="n">
        <v>624</v>
      </c>
      <c r="N638" s="27" t="n">
        <f aca="false">C638</f>
        <v>0</v>
      </c>
    </row>
    <row r="639" customFormat="false" ht="15" hidden="true" customHeight="false" outlineLevel="0" collapsed="false">
      <c r="B639" s="25" t="n">
        <v>625</v>
      </c>
      <c r="M639" s="25" t="n">
        <v>625</v>
      </c>
      <c r="N639" s="27" t="n">
        <f aca="false">C639</f>
        <v>0</v>
      </c>
    </row>
    <row r="640" customFormat="false" ht="15" hidden="true" customHeight="false" outlineLevel="0" collapsed="false">
      <c r="B640" s="25" t="n">
        <v>626</v>
      </c>
      <c r="M640" s="25" t="n">
        <v>626</v>
      </c>
      <c r="N640" s="27" t="n">
        <f aca="false">C640</f>
        <v>0</v>
      </c>
    </row>
    <row r="641" customFormat="false" ht="15" hidden="true" customHeight="false" outlineLevel="0" collapsed="false">
      <c r="B641" s="25" t="n">
        <v>627</v>
      </c>
      <c r="M641" s="25" t="n">
        <v>627</v>
      </c>
      <c r="N641" s="27" t="n">
        <f aca="false">C641</f>
        <v>0</v>
      </c>
    </row>
    <row r="642" customFormat="false" ht="15" hidden="true" customHeight="false" outlineLevel="0" collapsed="false">
      <c r="B642" s="25" t="n">
        <v>628</v>
      </c>
      <c r="M642" s="25" t="n">
        <v>628</v>
      </c>
      <c r="N642" s="27" t="n">
        <f aca="false">C642</f>
        <v>0</v>
      </c>
    </row>
    <row r="643" customFormat="false" ht="15" hidden="true" customHeight="false" outlineLevel="0" collapsed="false">
      <c r="B643" s="25" t="n">
        <v>629</v>
      </c>
      <c r="M643" s="25" t="n">
        <v>629</v>
      </c>
      <c r="N643" s="27" t="n">
        <f aca="false">C643</f>
        <v>0</v>
      </c>
    </row>
    <row r="644" customFormat="false" ht="15" hidden="true" customHeight="false" outlineLevel="0" collapsed="false">
      <c r="B644" s="25" t="n">
        <v>630</v>
      </c>
      <c r="M644" s="25" t="n">
        <v>630</v>
      </c>
      <c r="N644" s="27" t="n">
        <f aca="false">C644</f>
        <v>0</v>
      </c>
    </row>
    <row r="645" customFormat="false" ht="15" hidden="true" customHeight="false" outlineLevel="0" collapsed="false">
      <c r="B645" s="25" t="n">
        <v>631</v>
      </c>
      <c r="M645" s="25" t="n">
        <v>631</v>
      </c>
      <c r="N645" s="27" t="n">
        <f aca="false">C645</f>
        <v>0</v>
      </c>
    </row>
    <row r="646" customFormat="false" ht="15" hidden="true" customHeight="false" outlineLevel="0" collapsed="false">
      <c r="B646" s="25" t="n">
        <v>632</v>
      </c>
      <c r="M646" s="25" t="n">
        <v>632</v>
      </c>
      <c r="N646" s="27" t="n">
        <f aca="false">C646</f>
        <v>0</v>
      </c>
    </row>
    <row r="647" customFormat="false" ht="15" hidden="true" customHeight="false" outlineLevel="0" collapsed="false">
      <c r="B647" s="25" t="n">
        <v>633</v>
      </c>
      <c r="M647" s="25" t="n">
        <v>633</v>
      </c>
      <c r="N647" s="27" t="n">
        <f aca="false">C647</f>
        <v>0</v>
      </c>
    </row>
    <row r="648" customFormat="false" ht="15" hidden="true" customHeight="false" outlineLevel="0" collapsed="false">
      <c r="B648" s="25" t="n">
        <v>634</v>
      </c>
      <c r="M648" s="25" t="n">
        <v>634</v>
      </c>
      <c r="N648" s="27" t="n">
        <f aca="false">C648</f>
        <v>0</v>
      </c>
    </row>
    <row r="649" customFormat="false" ht="15" hidden="true" customHeight="false" outlineLevel="0" collapsed="false">
      <c r="B649" s="25" t="n">
        <v>635</v>
      </c>
      <c r="M649" s="25" t="n">
        <v>635</v>
      </c>
      <c r="N649" s="27" t="n">
        <f aca="false">C649</f>
        <v>0</v>
      </c>
    </row>
    <row r="650" customFormat="false" ht="15" hidden="true" customHeight="false" outlineLevel="0" collapsed="false">
      <c r="B650" s="25" t="n">
        <v>636</v>
      </c>
      <c r="M650" s="25" t="n">
        <v>636</v>
      </c>
      <c r="N650" s="27" t="n">
        <f aca="false">C650</f>
        <v>0</v>
      </c>
    </row>
    <row r="651" customFormat="false" ht="15" hidden="true" customHeight="false" outlineLevel="0" collapsed="false">
      <c r="B651" s="25" t="n">
        <v>637</v>
      </c>
      <c r="M651" s="25" t="n">
        <v>637</v>
      </c>
      <c r="N651" s="27" t="n">
        <f aca="false">C651</f>
        <v>0</v>
      </c>
    </row>
    <row r="652" customFormat="false" ht="15" hidden="true" customHeight="false" outlineLevel="0" collapsed="false">
      <c r="B652" s="25" t="n">
        <v>638</v>
      </c>
      <c r="M652" s="25" t="n">
        <v>638</v>
      </c>
      <c r="N652" s="27" t="n">
        <f aca="false">C652</f>
        <v>0</v>
      </c>
    </row>
    <row r="653" customFormat="false" ht="15" hidden="true" customHeight="false" outlineLevel="0" collapsed="false">
      <c r="B653" s="25" t="n">
        <v>639</v>
      </c>
      <c r="M653" s="25" t="n">
        <v>639</v>
      </c>
      <c r="N653" s="27" t="n">
        <f aca="false">C653</f>
        <v>0</v>
      </c>
    </row>
    <row r="654" customFormat="false" ht="15" hidden="true" customHeight="false" outlineLevel="0" collapsed="false">
      <c r="B654" s="25" t="n">
        <v>640</v>
      </c>
      <c r="M654" s="25" t="n">
        <v>640</v>
      </c>
      <c r="N654" s="27" t="n">
        <f aca="false">C654</f>
        <v>0</v>
      </c>
    </row>
    <row r="655" customFormat="false" ht="15" hidden="true" customHeight="false" outlineLevel="0" collapsed="false">
      <c r="B655" s="25" t="n">
        <v>641</v>
      </c>
      <c r="M655" s="25" t="n">
        <v>641</v>
      </c>
      <c r="N655" s="27" t="n">
        <f aca="false">C655</f>
        <v>0</v>
      </c>
    </row>
    <row r="656" customFormat="false" ht="15" hidden="true" customHeight="false" outlineLevel="0" collapsed="false">
      <c r="B656" s="25" t="n">
        <v>642</v>
      </c>
      <c r="M656" s="25" t="n">
        <v>642</v>
      </c>
      <c r="N656" s="27" t="n">
        <f aca="false">C656</f>
        <v>0</v>
      </c>
    </row>
    <row r="657" customFormat="false" ht="15" hidden="true" customHeight="false" outlineLevel="0" collapsed="false">
      <c r="B657" s="25" t="n">
        <v>643</v>
      </c>
      <c r="M657" s="25" t="n">
        <v>643</v>
      </c>
      <c r="N657" s="27" t="n">
        <f aca="false">C657</f>
        <v>0</v>
      </c>
    </row>
    <row r="658" customFormat="false" ht="15" hidden="true" customHeight="false" outlineLevel="0" collapsed="false">
      <c r="B658" s="25" t="n">
        <v>644</v>
      </c>
      <c r="M658" s="25" t="n">
        <v>644</v>
      </c>
      <c r="N658" s="27" t="n">
        <f aca="false">C658</f>
        <v>0</v>
      </c>
    </row>
    <row r="659" customFormat="false" ht="15" hidden="true" customHeight="false" outlineLevel="0" collapsed="false">
      <c r="B659" s="25" t="n">
        <v>645</v>
      </c>
      <c r="M659" s="25" t="n">
        <v>645</v>
      </c>
      <c r="N659" s="27" t="n">
        <f aca="false">C659</f>
        <v>0</v>
      </c>
    </row>
    <row r="660" customFormat="false" ht="15" hidden="true" customHeight="false" outlineLevel="0" collapsed="false">
      <c r="B660" s="25" t="n">
        <v>646</v>
      </c>
      <c r="M660" s="25" t="n">
        <v>646</v>
      </c>
      <c r="N660" s="27" t="n">
        <f aca="false">C660</f>
        <v>0</v>
      </c>
    </row>
    <row r="661" customFormat="false" ht="15" hidden="true" customHeight="false" outlineLevel="0" collapsed="false">
      <c r="B661" s="25" t="n">
        <v>647</v>
      </c>
      <c r="M661" s="25" t="n">
        <v>647</v>
      </c>
      <c r="N661" s="27" t="n">
        <f aca="false">C661</f>
        <v>0</v>
      </c>
    </row>
    <row r="662" customFormat="false" ht="15" hidden="true" customHeight="false" outlineLevel="0" collapsed="false">
      <c r="B662" s="25" t="n">
        <v>648</v>
      </c>
      <c r="M662" s="25" t="n">
        <v>648</v>
      </c>
      <c r="N662" s="27" t="n">
        <f aca="false">C662</f>
        <v>0</v>
      </c>
    </row>
    <row r="663" customFormat="false" ht="15" hidden="true" customHeight="false" outlineLevel="0" collapsed="false">
      <c r="B663" s="25" t="n">
        <v>649</v>
      </c>
      <c r="M663" s="25" t="n">
        <v>649</v>
      </c>
      <c r="N663" s="27" t="n">
        <f aca="false">C663</f>
        <v>0</v>
      </c>
    </row>
    <row r="664" customFormat="false" ht="15" hidden="true" customHeight="false" outlineLevel="0" collapsed="false">
      <c r="B664" s="25" t="n">
        <v>650</v>
      </c>
      <c r="M664" s="25" t="n">
        <v>650</v>
      </c>
      <c r="N664" s="27" t="n">
        <f aca="false">C664</f>
        <v>0</v>
      </c>
    </row>
    <row r="665" customFormat="false" ht="15" hidden="true" customHeight="false" outlineLevel="0" collapsed="false">
      <c r="B665" s="25" t="n">
        <v>651</v>
      </c>
      <c r="M665" s="25" t="n">
        <v>651</v>
      </c>
      <c r="N665" s="27" t="n">
        <f aca="false">C665</f>
        <v>0</v>
      </c>
    </row>
    <row r="666" customFormat="false" ht="15" hidden="true" customHeight="false" outlineLevel="0" collapsed="false">
      <c r="B666" s="25" t="n">
        <v>652</v>
      </c>
      <c r="M666" s="25" t="n">
        <v>652</v>
      </c>
      <c r="N666" s="27" t="n">
        <f aca="false">C666</f>
        <v>0</v>
      </c>
    </row>
    <row r="667" customFormat="false" ht="15" hidden="true" customHeight="false" outlineLevel="0" collapsed="false">
      <c r="B667" s="25" t="n">
        <v>653</v>
      </c>
      <c r="M667" s="25" t="n">
        <v>653</v>
      </c>
      <c r="N667" s="27" t="n">
        <f aca="false">C667</f>
        <v>0</v>
      </c>
    </row>
    <row r="668" customFormat="false" ht="15" hidden="true" customHeight="false" outlineLevel="0" collapsed="false">
      <c r="B668" s="25" t="n">
        <v>654</v>
      </c>
      <c r="M668" s="25" t="n">
        <v>654</v>
      </c>
      <c r="N668" s="27" t="n">
        <f aca="false">C668</f>
        <v>0</v>
      </c>
    </row>
    <row r="669" customFormat="false" ht="15" hidden="true" customHeight="false" outlineLevel="0" collapsed="false">
      <c r="B669" s="25" t="n">
        <v>655</v>
      </c>
      <c r="M669" s="25" t="n">
        <v>655</v>
      </c>
      <c r="N669" s="27" t="n">
        <f aca="false">C669</f>
        <v>0</v>
      </c>
    </row>
    <row r="670" customFormat="false" ht="15" hidden="true" customHeight="false" outlineLevel="0" collapsed="false">
      <c r="B670" s="25" t="n">
        <v>656</v>
      </c>
      <c r="M670" s="25" t="n">
        <v>656</v>
      </c>
      <c r="N670" s="27" t="n">
        <f aca="false">C670</f>
        <v>0</v>
      </c>
    </row>
    <row r="671" customFormat="false" ht="15" hidden="true" customHeight="false" outlineLevel="0" collapsed="false">
      <c r="B671" s="25" t="n">
        <v>657</v>
      </c>
      <c r="M671" s="25" t="n">
        <v>657</v>
      </c>
      <c r="N671" s="27" t="n">
        <f aca="false">C671</f>
        <v>0</v>
      </c>
    </row>
    <row r="672" customFormat="false" ht="15" hidden="true" customHeight="false" outlineLevel="0" collapsed="false">
      <c r="B672" s="25" t="n">
        <v>658</v>
      </c>
      <c r="M672" s="25" t="n">
        <v>658</v>
      </c>
      <c r="N672" s="27" t="n">
        <f aca="false">C672</f>
        <v>0</v>
      </c>
    </row>
    <row r="673" customFormat="false" ht="15" hidden="true" customHeight="false" outlineLevel="0" collapsed="false">
      <c r="B673" s="25" t="n">
        <v>659</v>
      </c>
      <c r="M673" s="25" t="n">
        <v>659</v>
      </c>
      <c r="N673" s="27" t="n">
        <f aca="false">C673</f>
        <v>0</v>
      </c>
    </row>
    <row r="674" customFormat="false" ht="15" hidden="true" customHeight="false" outlineLevel="0" collapsed="false">
      <c r="B674" s="25" t="n">
        <v>660</v>
      </c>
      <c r="M674" s="25" t="n">
        <v>660</v>
      </c>
      <c r="N674" s="27" t="n">
        <f aca="false">C674</f>
        <v>0</v>
      </c>
    </row>
    <row r="675" customFormat="false" ht="15" hidden="true" customHeight="false" outlineLevel="0" collapsed="false">
      <c r="B675" s="25" t="n">
        <v>661</v>
      </c>
      <c r="M675" s="25" t="n">
        <v>661</v>
      </c>
      <c r="N675" s="27" t="n">
        <f aca="false">C675</f>
        <v>0</v>
      </c>
    </row>
    <row r="676" customFormat="false" ht="15" hidden="true" customHeight="false" outlineLevel="0" collapsed="false">
      <c r="B676" s="25" t="n">
        <v>662</v>
      </c>
      <c r="M676" s="25" t="n">
        <v>662</v>
      </c>
      <c r="N676" s="27" t="n">
        <f aca="false">C676</f>
        <v>0</v>
      </c>
    </row>
    <row r="677" customFormat="false" ht="15" hidden="true" customHeight="false" outlineLevel="0" collapsed="false">
      <c r="B677" s="25" t="n">
        <v>663</v>
      </c>
      <c r="M677" s="25" t="n">
        <v>663</v>
      </c>
      <c r="N677" s="27" t="n">
        <f aca="false">C677</f>
        <v>0</v>
      </c>
    </row>
    <row r="678" customFormat="false" ht="15" hidden="true" customHeight="false" outlineLevel="0" collapsed="false">
      <c r="B678" s="25" t="n">
        <v>664</v>
      </c>
      <c r="M678" s="25" t="n">
        <v>664</v>
      </c>
      <c r="N678" s="27" t="n">
        <f aca="false">C678</f>
        <v>0</v>
      </c>
    </row>
    <row r="679" customFormat="false" ht="15" hidden="true" customHeight="false" outlineLevel="0" collapsed="false">
      <c r="B679" s="25" t="n">
        <v>665</v>
      </c>
      <c r="M679" s="25" t="n">
        <v>665</v>
      </c>
      <c r="N679" s="27" t="n">
        <f aca="false">C679</f>
        <v>0</v>
      </c>
    </row>
    <row r="680" customFormat="false" ht="15" hidden="true" customHeight="false" outlineLevel="0" collapsed="false">
      <c r="B680" s="25" t="n">
        <v>666</v>
      </c>
      <c r="M680" s="25" t="n">
        <v>666</v>
      </c>
      <c r="N680" s="27" t="n">
        <f aca="false">C680</f>
        <v>0</v>
      </c>
    </row>
    <row r="681" customFormat="false" ht="15" hidden="true" customHeight="false" outlineLevel="0" collapsed="false">
      <c r="B681" s="25" t="n">
        <v>667</v>
      </c>
      <c r="M681" s="25" t="n">
        <v>667</v>
      </c>
      <c r="N681" s="27" t="n">
        <f aca="false">C681</f>
        <v>0</v>
      </c>
    </row>
    <row r="682" customFormat="false" ht="15" hidden="true" customHeight="false" outlineLevel="0" collapsed="false">
      <c r="B682" s="25" t="n">
        <v>668</v>
      </c>
      <c r="M682" s="25" t="n">
        <v>668</v>
      </c>
      <c r="N682" s="27" t="n">
        <f aca="false">C682</f>
        <v>0</v>
      </c>
    </row>
    <row r="683" customFormat="false" ht="15" hidden="true" customHeight="false" outlineLevel="0" collapsed="false">
      <c r="B683" s="25" t="n">
        <v>669</v>
      </c>
      <c r="M683" s="25" t="n">
        <v>669</v>
      </c>
      <c r="N683" s="27" t="n">
        <f aca="false">C683</f>
        <v>0</v>
      </c>
    </row>
    <row r="684" customFormat="false" ht="15" hidden="true" customHeight="false" outlineLevel="0" collapsed="false">
      <c r="B684" s="25" t="n">
        <v>670</v>
      </c>
      <c r="M684" s="25" t="n">
        <v>670</v>
      </c>
      <c r="N684" s="27" t="n">
        <f aca="false">C684</f>
        <v>0</v>
      </c>
    </row>
    <row r="685" customFormat="false" ht="15" hidden="true" customHeight="false" outlineLevel="0" collapsed="false">
      <c r="B685" s="25" t="n">
        <v>671</v>
      </c>
      <c r="M685" s="25" t="n">
        <v>671</v>
      </c>
      <c r="N685" s="27" t="n">
        <f aca="false">C685</f>
        <v>0</v>
      </c>
    </row>
    <row r="686" customFormat="false" ht="15" hidden="true" customHeight="false" outlineLevel="0" collapsed="false">
      <c r="B686" s="25" t="n">
        <v>672</v>
      </c>
      <c r="M686" s="25" t="n">
        <v>672</v>
      </c>
      <c r="N686" s="27" t="n">
        <f aca="false">C686</f>
        <v>0</v>
      </c>
    </row>
    <row r="687" customFormat="false" ht="15" hidden="true" customHeight="false" outlineLevel="0" collapsed="false">
      <c r="B687" s="25" t="n">
        <v>673</v>
      </c>
      <c r="M687" s="25" t="n">
        <v>673</v>
      </c>
      <c r="N687" s="27" t="n">
        <f aca="false">C687</f>
        <v>0</v>
      </c>
    </row>
    <row r="688" customFormat="false" ht="15" hidden="true" customHeight="false" outlineLevel="0" collapsed="false">
      <c r="B688" s="25" t="n">
        <v>674</v>
      </c>
      <c r="M688" s="25" t="n">
        <v>674</v>
      </c>
      <c r="N688" s="27" t="n">
        <f aca="false">C688</f>
        <v>0</v>
      </c>
    </row>
    <row r="689" customFormat="false" ht="15" hidden="true" customHeight="false" outlineLevel="0" collapsed="false">
      <c r="B689" s="25" t="n">
        <v>675</v>
      </c>
      <c r="M689" s="25" t="n">
        <v>675</v>
      </c>
      <c r="N689" s="27" t="n">
        <f aca="false">C689</f>
        <v>0</v>
      </c>
    </row>
    <row r="690" customFormat="false" ht="15" hidden="true" customHeight="false" outlineLevel="0" collapsed="false">
      <c r="B690" s="25" t="n">
        <v>676</v>
      </c>
      <c r="M690" s="25" t="n">
        <v>676</v>
      </c>
      <c r="N690" s="27" t="n">
        <f aca="false">C690</f>
        <v>0</v>
      </c>
    </row>
    <row r="691" customFormat="false" ht="15" hidden="true" customHeight="false" outlineLevel="0" collapsed="false">
      <c r="B691" s="25" t="n">
        <v>677</v>
      </c>
      <c r="M691" s="25" t="n">
        <v>677</v>
      </c>
      <c r="N691" s="27" t="n">
        <f aca="false">C691</f>
        <v>0</v>
      </c>
    </row>
    <row r="692" customFormat="false" ht="15" hidden="true" customHeight="false" outlineLevel="0" collapsed="false">
      <c r="B692" s="25" t="n">
        <v>678</v>
      </c>
      <c r="M692" s="25" t="n">
        <v>678</v>
      </c>
      <c r="N692" s="27" t="n">
        <f aca="false">C692</f>
        <v>0</v>
      </c>
    </row>
    <row r="693" customFormat="false" ht="15" hidden="true" customHeight="false" outlineLevel="0" collapsed="false">
      <c r="B693" s="25" t="n">
        <v>679</v>
      </c>
      <c r="M693" s="25" t="n">
        <v>679</v>
      </c>
      <c r="N693" s="27" t="n">
        <f aca="false">C693</f>
        <v>0</v>
      </c>
    </row>
    <row r="694" customFormat="false" ht="15" hidden="true" customHeight="false" outlineLevel="0" collapsed="false">
      <c r="B694" s="25" t="n">
        <v>680</v>
      </c>
      <c r="M694" s="25" t="n">
        <v>680</v>
      </c>
      <c r="N694" s="27" t="n">
        <f aca="false">C694</f>
        <v>0</v>
      </c>
    </row>
    <row r="695" customFormat="false" ht="15" hidden="true" customHeight="false" outlineLevel="0" collapsed="false">
      <c r="B695" s="25" t="n">
        <v>681</v>
      </c>
      <c r="M695" s="25" t="n">
        <v>681</v>
      </c>
      <c r="N695" s="27" t="n">
        <f aca="false">C695</f>
        <v>0</v>
      </c>
    </row>
    <row r="696" customFormat="false" ht="15" hidden="true" customHeight="false" outlineLevel="0" collapsed="false">
      <c r="B696" s="25" t="n">
        <v>682</v>
      </c>
      <c r="M696" s="25" t="n">
        <v>682</v>
      </c>
      <c r="N696" s="27" t="n">
        <f aca="false">C696</f>
        <v>0</v>
      </c>
    </row>
    <row r="697" customFormat="false" ht="15" hidden="true" customHeight="false" outlineLevel="0" collapsed="false">
      <c r="B697" s="25" t="n">
        <v>683</v>
      </c>
      <c r="M697" s="25" t="n">
        <v>683</v>
      </c>
      <c r="N697" s="27" t="n">
        <f aca="false">C697</f>
        <v>0</v>
      </c>
    </row>
    <row r="698" customFormat="false" ht="15" hidden="true" customHeight="false" outlineLevel="0" collapsed="false">
      <c r="B698" s="25" t="n">
        <v>684</v>
      </c>
      <c r="M698" s="25" t="n">
        <v>684</v>
      </c>
      <c r="N698" s="27" t="n">
        <f aca="false">C698</f>
        <v>0</v>
      </c>
    </row>
    <row r="699" customFormat="false" ht="15" hidden="true" customHeight="false" outlineLevel="0" collapsed="false">
      <c r="B699" s="25" t="n">
        <v>685</v>
      </c>
      <c r="M699" s="25" t="n">
        <v>685</v>
      </c>
      <c r="N699" s="27" t="n">
        <f aca="false">C699</f>
        <v>0</v>
      </c>
    </row>
    <row r="700" customFormat="false" ht="15" hidden="true" customHeight="false" outlineLevel="0" collapsed="false">
      <c r="B700" s="25" t="n">
        <v>686</v>
      </c>
      <c r="M700" s="25" t="n">
        <v>686</v>
      </c>
      <c r="N700" s="27" t="n">
        <f aca="false">C700</f>
        <v>0</v>
      </c>
    </row>
    <row r="701" customFormat="false" ht="15" hidden="true" customHeight="false" outlineLevel="0" collapsed="false">
      <c r="B701" s="25" t="n">
        <v>687</v>
      </c>
      <c r="M701" s="25" t="n">
        <v>687</v>
      </c>
      <c r="N701" s="27" t="n">
        <f aca="false">C701</f>
        <v>0</v>
      </c>
    </row>
    <row r="702" customFormat="false" ht="15" hidden="true" customHeight="false" outlineLevel="0" collapsed="false">
      <c r="B702" s="25" t="n">
        <v>688</v>
      </c>
      <c r="M702" s="25" t="n">
        <v>688</v>
      </c>
      <c r="N702" s="27" t="n">
        <f aca="false">C702</f>
        <v>0</v>
      </c>
    </row>
    <row r="703" customFormat="false" ht="15" hidden="true" customHeight="false" outlineLevel="0" collapsed="false">
      <c r="B703" s="25" t="n">
        <v>689</v>
      </c>
      <c r="M703" s="25" t="n">
        <v>689</v>
      </c>
      <c r="N703" s="27" t="n">
        <f aca="false">C703</f>
        <v>0</v>
      </c>
    </row>
    <row r="704" customFormat="false" ht="15" hidden="true" customHeight="false" outlineLevel="0" collapsed="false">
      <c r="B704" s="25" t="n">
        <v>690</v>
      </c>
      <c r="M704" s="25" t="n">
        <v>690</v>
      </c>
      <c r="N704" s="27" t="n">
        <f aca="false">C704</f>
        <v>0</v>
      </c>
    </row>
    <row r="705" customFormat="false" ht="15" hidden="true" customHeight="false" outlineLevel="0" collapsed="false">
      <c r="B705" s="25" t="n">
        <v>691</v>
      </c>
      <c r="M705" s="25" t="n">
        <v>691</v>
      </c>
      <c r="N705" s="27" t="n">
        <f aca="false">C705</f>
        <v>0</v>
      </c>
    </row>
    <row r="706" customFormat="false" ht="15" hidden="true" customHeight="false" outlineLevel="0" collapsed="false">
      <c r="B706" s="25" t="n">
        <v>692</v>
      </c>
      <c r="M706" s="25" t="n">
        <v>692</v>
      </c>
      <c r="N706" s="27" t="n">
        <f aca="false">C706</f>
        <v>0</v>
      </c>
    </row>
    <row r="707" customFormat="false" ht="15" hidden="true" customHeight="false" outlineLevel="0" collapsed="false">
      <c r="B707" s="25" t="n">
        <v>693</v>
      </c>
      <c r="M707" s="25" t="n">
        <v>693</v>
      </c>
      <c r="N707" s="27" t="n">
        <f aca="false">C707</f>
        <v>0</v>
      </c>
    </row>
    <row r="708" customFormat="false" ht="15" hidden="true" customHeight="false" outlineLevel="0" collapsed="false">
      <c r="B708" s="25" t="n">
        <v>694</v>
      </c>
      <c r="M708" s="25" t="n">
        <v>694</v>
      </c>
      <c r="N708" s="27" t="n">
        <f aca="false">C708</f>
        <v>0</v>
      </c>
    </row>
    <row r="709" customFormat="false" ht="15" hidden="true" customHeight="false" outlineLevel="0" collapsed="false">
      <c r="B709" s="25" t="n">
        <v>695</v>
      </c>
      <c r="M709" s="25" t="n">
        <v>695</v>
      </c>
      <c r="N709" s="27" t="n">
        <f aca="false">C709</f>
        <v>0</v>
      </c>
    </row>
    <row r="710" customFormat="false" ht="15" hidden="true" customHeight="false" outlineLevel="0" collapsed="false">
      <c r="B710" s="25" t="n">
        <v>696</v>
      </c>
      <c r="M710" s="25" t="n">
        <v>696</v>
      </c>
      <c r="N710" s="27" t="n">
        <f aca="false">C710</f>
        <v>0</v>
      </c>
    </row>
    <row r="711" customFormat="false" ht="15" hidden="true" customHeight="false" outlineLevel="0" collapsed="false">
      <c r="B711" s="25" t="n">
        <v>697</v>
      </c>
      <c r="M711" s="25" t="n">
        <v>697</v>
      </c>
      <c r="N711" s="27" t="n">
        <f aca="false">C711</f>
        <v>0</v>
      </c>
    </row>
    <row r="712" customFormat="false" ht="15" hidden="true" customHeight="false" outlineLevel="0" collapsed="false">
      <c r="B712" s="25" t="n">
        <v>698</v>
      </c>
      <c r="M712" s="25" t="n">
        <v>698</v>
      </c>
      <c r="N712" s="27" t="n">
        <f aca="false">C712</f>
        <v>0</v>
      </c>
    </row>
    <row r="713" customFormat="false" ht="15" hidden="true" customHeight="false" outlineLevel="0" collapsed="false">
      <c r="B713" s="25" t="n">
        <v>699</v>
      </c>
      <c r="M713" s="25" t="n">
        <v>699</v>
      </c>
      <c r="N713" s="27" t="n">
        <f aca="false">C713</f>
        <v>0</v>
      </c>
    </row>
    <row r="714" customFormat="false" ht="15" hidden="true" customHeight="false" outlineLevel="0" collapsed="false">
      <c r="B714" s="25" t="n">
        <v>700</v>
      </c>
      <c r="M714" s="25" t="n">
        <v>700</v>
      </c>
      <c r="N714" s="27" t="n">
        <f aca="false">C714</f>
        <v>0</v>
      </c>
    </row>
    <row r="715" customFormat="false" ht="15" hidden="true" customHeight="false" outlineLevel="0" collapsed="false">
      <c r="B715" s="25" t="n">
        <v>701</v>
      </c>
      <c r="M715" s="25" t="n">
        <v>701</v>
      </c>
      <c r="N715" s="27" t="n">
        <f aca="false">C715</f>
        <v>0</v>
      </c>
    </row>
    <row r="716" customFormat="false" ht="15" hidden="true" customHeight="false" outlineLevel="0" collapsed="false">
      <c r="B716" s="25" t="n">
        <v>702</v>
      </c>
      <c r="M716" s="25" t="n">
        <v>702</v>
      </c>
      <c r="N716" s="27" t="n">
        <f aca="false">C716</f>
        <v>0</v>
      </c>
    </row>
    <row r="717" customFormat="false" ht="15" hidden="true" customHeight="false" outlineLevel="0" collapsed="false">
      <c r="B717" s="25" t="n">
        <v>703</v>
      </c>
      <c r="M717" s="25" t="n">
        <v>703</v>
      </c>
      <c r="N717" s="27" t="n">
        <f aca="false">C717</f>
        <v>0</v>
      </c>
    </row>
    <row r="718" customFormat="false" ht="15" hidden="true" customHeight="false" outlineLevel="0" collapsed="false">
      <c r="B718" s="25" t="n">
        <v>704</v>
      </c>
      <c r="M718" s="25" t="n">
        <v>704</v>
      </c>
      <c r="N718" s="27" t="n">
        <f aca="false">C718</f>
        <v>0</v>
      </c>
    </row>
    <row r="719" customFormat="false" ht="15" hidden="true" customHeight="false" outlineLevel="0" collapsed="false">
      <c r="B719" s="25" t="n">
        <v>705</v>
      </c>
      <c r="M719" s="25" t="n">
        <v>705</v>
      </c>
      <c r="N719" s="27" t="n">
        <f aca="false">C719</f>
        <v>0</v>
      </c>
    </row>
    <row r="720" customFormat="false" ht="15" hidden="true" customHeight="false" outlineLevel="0" collapsed="false">
      <c r="B720" s="25" t="n">
        <v>706</v>
      </c>
      <c r="M720" s="25" t="n">
        <v>706</v>
      </c>
      <c r="N720" s="27" t="n">
        <f aca="false">C720</f>
        <v>0</v>
      </c>
    </row>
    <row r="721" customFormat="false" ht="15" hidden="true" customHeight="false" outlineLevel="0" collapsed="false">
      <c r="B721" s="25" t="n">
        <v>707</v>
      </c>
      <c r="M721" s="25" t="n">
        <v>707</v>
      </c>
      <c r="N721" s="27" t="n">
        <f aca="false">C721</f>
        <v>0</v>
      </c>
    </row>
    <row r="722" customFormat="false" ht="15" hidden="true" customHeight="false" outlineLevel="0" collapsed="false">
      <c r="B722" s="25" t="n">
        <v>708</v>
      </c>
      <c r="M722" s="25" t="n">
        <v>708</v>
      </c>
      <c r="N722" s="27" t="n">
        <f aca="false">C722</f>
        <v>0</v>
      </c>
    </row>
    <row r="723" customFormat="false" ht="15" hidden="true" customHeight="false" outlineLevel="0" collapsed="false">
      <c r="B723" s="25" t="n">
        <v>709</v>
      </c>
      <c r="M723" s="25" t="n">
        <v>709</v>
      </c>
      <c r="N723" s="27" t="n">
        <f aca="false">C723</f>
        <v>0</v>
      </c>
    </row>
    <row r="724" customFormat="false" ht="15" hidden="true" customHeight="false" outlineLevel="0" collapsed="false">
      <c r="B724" s="25" t="n">
        <v>710</v>
      </c>
      <c r="M724" s="25" t="n">
        <v>710</v>
      </c>
      <c r="N724" s="27" t="n">
        <f aca="false">C724</f>
        <v>0</v>
      </c>
    </row>
    <row r="725" customFormat="false" ht="15" hidden="true" customHeight="false" outlineLevel="0" collapsed="false">
      <c r="B725" s="25" t="n">
        <v>711</v>
      </c>
      <c r="M725" s="25" t="n">
        <v>711</v>
      </c>
      <c r="N725" s="27" t="n">
        <f aca="false">C725</f>
        <v>0</v>
      </c>
    </row>
    <row r="726" customFormat="false" ht="15" hidden="true" customHeight="false" outlineLevel="0" collapsed="false">
      <c r="B726" s="25" t="n">
        <v>712</v>
      </c>
      <c r="M726" s="25" t="n">
        <v>712</v>
      </c>
      <c r="N726" s="27" t="n">
        <f aca="false">C726</f>
        <v>0</v>
      </c>
    </row>
    <row r="727" customFormat="false" ht="15" hidden="true" customHeight="false" outlineLevel="0" collapsed="false">
      <c r="B727" s="25" t="n">
        <v>713</v>
      </c>
      <c r="M727" s="25" t="n">
        <v>713</v>
      </c>
      <c r="N727" s="27" t="n">
        <f aca="false">C727</f>
        <v>0</v>
      </c>
    </row>
    <row r="728" customFormat="false" ht="15" hidden="true" customHeight="false" outlineLevel="0" collapsed="false">
      <c r="B728" s="25" t="n">
        <v>714</v>
      </c>
      <c r="M728" s="25" t="n">
        <v>714</v>
      </c>
      <c r="N728" s="27" t="n">
        <f aca="false">C728</f>
        <v>0</v>
      </c>
    </row>
    <row r="729" customFormat="false" ht="15" hidden="true" customHeight="false" outlineLevel="0" collapsed="false">
      <c r="B729" s="25" t="n">
        <v>715</v>
      </c>
      <c r="M729" s="25" t="n">
        <v>715</v>
      </c>
      <c r="N729" s="27" t="n">
        <f aca="false">C729</f>
        <v>0</v>
      </c>
    </row>
    <row r="730" customFormat="false" ht="15" hidden="true" customHeight="false" outlineLevel="0" collapsed="false">
      <c r="B730" s="25" t="n">
        <v>716</v>
      </c>
      <c r="M730" s="25" t="n">
        <v>716</v>
      </c>
      <c r="N730" s="27" t="n">
        <f aca="false">C730</f>
        <v>0</v>
      </c>
    </row>
    <row r="731" customFormat="false" ht="15" hidden="true" customHeight="false" outlineLevel="0" collapsed="false">
      <c r="B731" s="25" t="n">
        <v>717</v>
      </c>
      <c r="M731" s="25" t="n">
        <v>717</v>
      </c>
      <c r="N731" s="27" t="n">
        <f aca="false">C731</f>
        <v>0</v>
      </c>
    </row>
    <row r="732" customFormat="false" ht="15" hidden="true" customHeight="false" outlineLevel="0" collapsed="false">
      <c r="B732" s="25" t="n">
        <v>718</v>
      </c>
      <c r="M732" s="25" t="n">
        <v>718</v>
      </c>
      <c r="N732" s="27" t="n">
        <f aca="false">C732</f>
        <v>0</v>
      </c>
    </row>
    <row r="733" customFormat="false" ht="15" hidden="true" customHeight="false" outlineLevel="0" collapsed="false">
      <c r="B733" s="25" t="n">
        <v>719</v>
      </c>
      <c r="M733" s="25" t="n">
        <v>719</v>
      </c>
      <c r="N733" s="27" t="n">
        <f aca="false">C733</f>
        <v>0</v>
      </c>
    </row>
    <row r="734" customFormat="false" ht="15" hidden="true" customHeight="false" outlineLevel="0" collapsed="false">
      <c r="B734" s="25" t="n">
        <v>720</v>
      </c>
      <c r="M734" s="25" t="n">
        <v>720</v>
      </c>
      <c r="N734" s="27" t="n">
        <f aca="false">C734</f>
        <v>0</v>
      </c>
    </row>
    <row r="735" customFormat="false" ht="15" hidden="true" customHeight="false" outlineLevel="0" collapsed="false">
      <c r="B735" s="25" t="n">
        <v>721</v>
      </c>
      <c r="M735" s="25" t="n">
        <v>721</v>
      </c>
      <c r="N735" s="27" t="n">
        <f aca="false">C735</f>
        <v>0</v>
      </c>
    </row>
    <row r="736" customFormat="false" ht="15" hidden="true" customHeight="false" outlineLevel="0" collapsed="false">
      <c r="B736" s="25" t="n">
        <v>722</v>
      </c>
      <c r="M736" s="25" t="n">
        <v>722</v>
      </c>
      <c r="N736" s="27" t="n">
        <f aca="false">C736</f>
        <v>0</v>
      </c>
    </row>
    <row r="737" customFormat="false" ht="15" hidden="true" customHeight="false" outlineLevel="0" collapsed="false">
      <c r="B737" s="25" t="n">
        <v>723</v>
      </c>
      <c r="M737" s="25" t="n">
        <v>723</v>
      </c>
      <c r="N737" s="27" t="n">
        <f aca="false">C737</f>
        <v>0</v>
      </c>
    </row>
    <row r="738" customFormat="false" ht="15" hidden="true" customHeight="false" outlineLevel="0" collapsed="false">
      <c r="B738" s="25" t="n">
        <v>724</v>
      </c>
      <c r="M738" s="25" t="n">
        <v>724</v>
      </c>
      <c r="N738" s="27" t="n">
        <f aca="false">C738</f>
        <v>0</v>
      </c>
    </row>
    <row r="739" customFormat="false" ht="15" hidden="true" customHeight="false" outlineLevel="0" collapsed="false">
      <c r="B739" s="25" t="n">
        <v>725</v>
      </c>
      <c r="M739" s="25" t="n">
        <v>725</v>
      </c>
      <c r="N739" s="27" t="n">
        <f aca="false">C739</f>
        <v>0</v>
      </c>
    </row>
    <row r="740" customFormat="false" ht="15" hidden="true" customHeight="false" outlineLevel="0" collapsed="false">
      <c r="B740" s="25" t="n">
        <v>726</v>
      </c>
      <c r="M740" s="25" t="n">
        <v>726</v>
      </c>
      <c r="N740" s="27" t="n">
        <f aca="false">C740</f>
        <v>0</v>
      </c>
    </row>
    <row r="741" customFormat="false" ht="15" hidden="true" customHeight="false" outlineLevel="0" collapsed="false">
      <c r="B741" s="25" t="n">
        <v>727</v>
      </c>
      <c r="M741" s="25" t="n">
        <v>727</v>
      </c>
      <c r="N741" s="27" t="n">
        <f aca="false">C741</f>
        <v>0</v>
      </c>
    </row>
    <row r="742" customFormat="false" ht="15" hidden="true" customHeight="false" outlineLevel="0" collapsed="false">
      <c r="B742" s="25" t="n">
        <v>728</v>
      </c>
      <c r="M742" s="25" t="n">
        <v>728</v>
      </c>
      <c r="N742" s="27" t="n">
        <f aca="false">C742</f>
        <v>0</v>
      </c>
    </row>
    <row r="743" customFormat="false" ht="15" hidden="true" customHeight="false" outlineLevel="0" collapsed="false">
      <c r="B743" s="25" t="n">
        <v>729</v>
      </c>
      <c r="M743" s="25" t="n">
        <v>729</v>
      </c>
      <c r="N743" s="27" t="n">
        <f aca="false">C743</f>
        <v>0</v>
      </c>
    </row>
    <row r="744" customFormat="false" ht="15" hidden="true" customHeight="false" outlineLevel="0" collapsed="false">
      <c r="B744" s="25" t="n">
        <v>730</v>
      </c>
      <c r="M744" s="25" t="n">
        <v>730</v>
      </c>
      <c r="N744" s="27" t="n">
        <f aca="false">C744</f>
        <v>0</v>
      </c>
    </row>
    <row r="745" customFormat="false" ht="15" hidden="true" customHeight="false" outlineLevel="0" collapsed="false">
      <c r="B745" s="25" t="n">
        <v>731</v>
      </c>
      <c r="M745" s="25" t="n">
        <v>731</v>
      </c>
      <c r="N745" s="27" t="n">
        <f aca="false">C745</f>
        <v>0</v>
      </c>
    </row>
    <row r="746" customFormat="false" ht="15" hidden="true" customHeight="false" outlineLevel="0" collapsed="false">
      <c r="B746" s="25" t="n">
        <v>732</v>
      </c>
      <c r="M746" s="25" t="n">
        <v>732</v>
      </c>
      <c r="N746" s="27" t="n">
        <f aca="false">C746</f>
        <v>0</v>
      </c>
    </row>
    <row r="747" customFormat="false" ht="15" hidden="true" customHeight="false" outlineLevel="0" collapsed="false">
      <c r="B747" s="25" t="n">
        <v>733</v>
      </c>
      <c r="M747" s="25" t="n">
        <v>733</v>
      </c>
      <c r="N747" s="27" t="n">
        <f aca="false">C747</f>
        <v>0</v>
      </c>
    </row>
    <row r="748" customFormat="false" ht="15" hidden="true" customHeight="false" outlineLevel="0" collapsed="false">
      <c r="B748" s="25" t="n">
        <v>734</v>
      </c>
      <c r="M748" s="25" t="n">
        <v>734</v>
      </c>
      <c r="N748" s="27" t="n">
        <f aca="false">C748</f>
        <v>0</v>
      </c>
    </row>
    <row r="749" customFormat="false" ht="15" hidden="true" customHeight="false" outlineLevel="0" collapsed="false">
      <c r="B749" s="25" t="n">
        <v>735</v>
      </c>
      <c r="M749" s="25" t="n">
        <v>735</v>
      </c>
      <c r="N749" s="27" t="n">
        <f aca="false">C749</f>
        <v>0</v>
      </c>
    </row>
    <row r="750" customFormat="false" ht="15" hidden="true" customHeight="false" outlineLevel="0" collapsed="false">
      <c r="B750" s="25" t="n">
        <v>736</v>
      </c>
      <c r="M750" s="25" t="n">
        <v>736</v>
      </c>
      <c r="N750" s="27" t="n">
        <f aca="false">C750</f>
        <v>0</v>
      </c>
    </row>
    <row r="751" customFormat="false" ht="15" hidden="true" customHeight="false" outlineLevel="0" collapsed="false">
      <c r="B751" s="25" t="n">
        <v>737</v>
      </c>
      <c r="M751" s="25" t="n">
        <v>737</v>
      </c>
      <c r="N751" s="27" t="n">
        <f aca="false">C751</f>
        <v>0</v>
      </c>
    </row>
    <row r="752" customFormat="false" ht="15" hidden="true" customHeight="false" outlineLevel="0" collapsed="false">
      <c r="B752" s="25" t="n">
        <v>738</v>
      </c>
      <c r="M752" s="25" t="n">
        <v>738</v>
      </c>
      <c r="N752" s="27" t="n">
        <f aca="false">C752</f>
        <v>0</v>
      </c>
    </row>
    <row r="753" customFormat="false" ht="15" hidden="true" customHeight="false" outlineLevel="0" collapsed="false">
      <c r="B753" s="25" t="n">
        <v>739</v>
      </c>
      <c r="M753" s="25" t="n">
        <v>739</v>
      </c>
      <c r="N753" s="27" t="n">
        <f aca="false">C753</f>
        <v>0</v>
      </c>
    </row>
    <row r="754" customFormat="false" ht="15" hidden="true" customHeight="false" outlineLevel="0" collapsed="false">
      <c r="B754" s="25" t="n">
        <v>740</v>
      </c>
      <c r="M754" s="25" t="n">
        <v>740</v>
      </c>
      <c r="N754" s="27" t="n">
        <f aca="false">C754</f>
        <v>0</v>
      </c>
    </row>
    <row r="755" customFormat="false" ht="15" hidden="true" customHeight="false" outlineLevel="0" collapsed="false">
      <c r="B755" s="25" t="n">
        <v>741</v>
      </c>
      <c r="M755" s="25" t="n">
        <v>741</v>
      </c>
      <c r="N755" s="27" t="n">
        <f aca="false">C755</f>
        <v>0</v>
      </c>
    </row>
    <row r="756" customFormat="false" ht="15" hidden="true" customHeight="false" outlineLevel="0" collapsed="false">
      <c r="B756" s="25" t="n">
        <v>742</v>
      </c>
      <c r="M756" s="25" t="n">
        <v>742</v>
      </c>
      <c r="N756" s="27" t="n">
        <f aca="false">C756</f>
        <v>0</v>
      </c>
    </row>
    <row r="757" customFormat="false" ht="15" hidden="true" customHeight="false" outlineLevel="0" collapsed="false">
      <c r="B757" s="25" t="n">
        <v>743</v>
      </c>
      <c r="M757" s="25" t="n">
        <v>743</v>
      </c>
      <c r="N757" s="27" t="n">
        <f aca="false">C757</f>
        <v>0</v>
      </c>
    </row>
    <row r="758" customFormat="false" ht="15" hidden="true" customHeight="false" outlineLevel="0" collapsed="false">
      <c r="B758" s="25" t="n">
        <v>744</v>
      </c>
      <c r="M758" s="25" t="n">
        <v>744</v>
      </c>
      <c r="N758" s="27" t="n">
        <f aca="false">C758</f>
        <v>0</v>
      </c>
    </row>
    <row r="759" customFormat="false" ht="15" hidden="true" customHeight="false" outlineLevel="0" collapsed="false">
      <c r="B759" s="25" t="n">
        <v>745</v>
      </c>
      <c r="M759" s="25" t="n">
        <v>745</v>
      </c>
      <c r="N759" s="27" t="n">
        <f aca="false">C759</f>
        <v>0</v>
      </c>
    </row>
    <row r="760" customFormat="false" ht="15" hidden="true" customHeight="false" outlineLevel="0" collapsed="false">
      <c r="B760" s="25" t="n">
        <v>746</v>
      </c>
      <c r="M760" s="25" t="n">
        <v>746</v>
      </c>
      <c r="N760" s="27" t="n">
        <f aca="false">C760</f>
        <v>0</v>
      </c>
    </row>
    <row r="761" customFormat="false" ht="15" hidden="true" customHeight="false" outlineLevel="0" collapsed="false">
      <c r="B761" s="25" t="n">
        <v>747</v>
      </c>
      <c r="M761" s="25" t="n">
        <v>747</v>
      </c>
      <c r="N761" s="27" t="n">
        <f aca="false">C761</f>
        <v>0</v>
      </c>
    </row>
    <row r="762" customFormat="false" ht="15" hidden="true" customHeight="false" outlineLevel="0" collapsed="false">
      <c r="B762" s="25" t="n">
        <v>748</v>
      </c>
      <c r="M762" s="25" t="n">
        <v>748</v>
      </c>
      <c r="N762" s="27" t="n">
        <f aca="false">C762</f>
        <v>0</v>
      </c>
    </row>
    <row r="763" customFormat="false" ht="15" hidden="true" customHeight="false" outlineLevel="0" collapsed="false">
      <c r="B763" s="25" t="n">
        <v>749</v>
      </c>
      <c r="M763" s="25" t="n">
        <v>749</v>
      </c>
      <c r="N763" s="27" t="n">
        <f aca="false">C763</f>
        <v>0</v>
      </c>
    </row>
    <row r="764" customFormat="false" ht="15" hidden="true" customHeight="false" outlineLevel="0" collapsed="false">
      <c r="B764" s="25" t="n">
        <v>750</v>
      </c>
      <c r="M764" s="25" t="n">
        <v>750</v>
      </c>
      <c r="N764" s="27" t="n">
        <f aca="false">C764</f>
        <v>0</v>
      </c>
    </row>
    <row r="765" customFormat="false" ht="15" hidden="true" customHeight="false" outlineLevel="0" collapsed="false">
      <c r="B765" s="25" t="n">
        <v>751</v>
      </c>
      <c r="M765" s="25" t="n">
        <v>751</v>
      </c>
      <c r="N765" s="27" t="n">
        <f aca="false">C765</f>
        <v>0</v>
      </c>
    </row>
    <row r="766" customFormat="false" ht="15" hidden="true" customHeight="false" outlineLevel="0" collapsed="false">
      <c r="B766" s="25" t="n">
        <v>752</v>
      </c>
      <c r="M766" s="25" t="n">
        <v>752</v>
      </c>
      <c r="N766" s="27" t="n">
        <f aca="false">C766</f>
        <v>0</v>
      </c>
    </row>
    <row r="767" customFormat="false" ht="15" hidden="true" customHeight="false" outlineLevel="0" collapsed="false">
      <c r="B767" s="25" t="n">
        <v>753</v>
      </c>
      <c r="M767" s="25" t="n">
        <v>753</v>
      </c>
      <c r="N767" s="27" t="n">
        <f aca="false">C767</f>
        <v>0</v>
      </c>
    </row>
    <row r="768" customFormat="false" ht="15" hidden="true" customHeight="false" outlineLevel="0" collapsed="false">
      <c r="B768" s="25" t="n">
        <v>754</v>
      </c>
      <c r="M768" s="25" t="n">
        <v>754</v>
      </c>
      <c r="N768" s="27" t="n">
        <f aca="false">C768</f>
        <v>0</v>
      </c>
    </row>
    <row r="769" customFormat="false" ht="15" hidden="true" customHeight="false" outlineLevel="0" collapsed="false">
      <c r="B769" s="25" t="n">
        <v>755</v>
      </c>
      <c r="M769" s="25" t="n">
        <v>755</v>
      </c>
      <c r="N769" s="27" t="n">
        <f aca="false">C769</f>
        <v>0</v>
      </c>
    </row>
    <row r="770" customFormat="false" ht="15" hidden="true" customHeight="false" outlineLevel="0" collapsed="false">
      <c r="B770" s="25" t="n">
        <v>756</v>
      </c>
      <c r="M770" s="25" t="n">
        <v>756</v>
      </c>
      <c r="N770" s="27" t="n">
        <f aca="false">C770</f>
        <v>0</v>
      </c>
    </row>
    <row r="771" customFormat="false" ht="15" hidden="true" customHeight="false" outlineLevel="0" collapsed="false">
      <c r="B771" s="25" t="n">
        <v>757</v>
      </c>
      <c r="M771" s="25" t="n">
        <v>757</v>
      </c>
      <c r="N771" s="27" t="n">
        <f aca="false">C771</f>
        <v>0</v>
      </c>
    </row>
    <row r="772" customFormat="false" ht="15" hidden="true" customHeight="false" outlineLevel="0" collapsed="false">
      <c r="B772" s="25" t="n">
        <v>758</v>
      </c>
      <c r="M772" s="25" t="n">
        <v>758</v>
      </c>
      <c r="N772" s="27" t="n">
        <f aca="false">C772</f>
        <v>0</v>
      </c>
    </row>
    <row r="773" customFormat="false" ht="15" hidden="true" customHeight="false" outlineLevel="0" collapsed="false">
      <c r="B773" s="25" t="n">
        <v>759</v>
      </c>
      <c r="M773" s="25" t="n">
        <v>759</v>
      </c>
      <c r="N773" s="27" t="n">
        <f aca="false">C773</f>
        <v>0</v>
      </c>
    </row>
    <row r="774" customFormat="false" ht="15" hidden="true" customHeight="false" outlineLevel="0" collapsed="false">
      <c r="B774" s="25" t="n">
        <v>760</v>
      </c>
      <c r="M774" s="25" t="n">
        <v>760</v>
      </c>
      <c r="N774" s="27" t="n">
        <f aca="false">C774</f>
        <v>0</v>
      </c>
    </row>
    <row r="775" customFormat="false" ht="15" hidden="true" customHeight="false" outlineLevel="0" collapsed="false">
      <c r="B775" s="25" t="n">
        <v>761</v>
      </c>
      <c r="M775" s="25" t="n">
        <v>761</v>
      </c>
      <c r="N775" s="27" t="n">
        <f aca="false">C775</f>
        <v>0</v>
      </c>
    </row>
    <row r="776" customFormat="false" ht="15" hidden="true" customHeight="false" outlineLevel="0" collapsed="false">
      <c r="B776" s="25" t="n">
        <v>762</v>
      </c>
      <c r="M776" s="25" t="n">
        <v>762</v>
      </c>
      <c r="N776" s="27" t="n">
        <f aca="false">C776</f>
        <v>0</v>
      </c>
    </row>
    <row r="777" customFormat="false" ht="15" hidden="true" customHeight="false" outlineLevel="0" collapsed="false">
      <c r="B777" s="25" t="n">
        <v>763</v>
      </c>
      <c r="M777" s="25" t="n">
        <v>763</v>
      </c>
      <c r="N777" s="27" t="n">
        <f aca="false">C777</f>
        <v>0</v>
      </c>
    </row>
    <row r="778" customFormat="false" ht="15" hidden="true" customHeight="false" outlineLevel="0" collapsed="false">
      <c r="B778" s="25" t="n">
        <v>764</v>
      </c>
      <c r="M778" s="25" t="n">
        <v>764</v>
      </c>
      <c r="N778" s="27" t="n">
        <f aca="false">C778</f>
        <v>0</v>
      </c>
    </row>
    <row r="779" customFormat="false" ht="15" hidden="true" customHeight="false" outlineLevel="0" collapsed="false">
      <c r="B779" s="25" t="n">
        <v>765</v>
      </c>
      <c r="M779" s="25" t="n">
        <v>765</v>
      </c>
      <c r="N779" s="27" t="n">
        <f aca="false">C779</f>
        <v>0</v>
      </c>
    </row>
    <row r="780" customFormat="false" ht="15" hidden="true" customHeight="false" outlineLevel="0" collapsed="false">
      <c r="B780" s="25" t="n">
        <v>766</v>
      </c>
      <c r="M780" s="25" t="n">
        <v>766</v>
      </c>
      <c r="N780" s="27" t="n">
        <f aca="false">C780</f>
        <v>0</v>
      </c>
    </row>
    <row r="781" customFormat="false" ht="15" hidden="true" customHeight="false" outlineLevel="0" collapsed="false">
      <c r="B781" s="25" t="n">
        <v>767</v>
      </c>
      <c r="M781" s="25" t="n">
        <v>767</v>
      </c>
      <c r="N781" s="27" t="n">
        <f aca="false">C781</f>
        <v>0</v>
      </c>
    </row>
    <row r="782" customFormat="false" ht="15" hidden="true" customHeight="false" outlineLevel="0" collapsed="false">
      <c r="B782" s="25" t="n">
        <v>768</v>
      </c>
      <c r="M782" s="25" t="n">
        <v>768</v>
      </c>
      <c r="N782" s="27" t="n">
        <f aca="false">C782</f>
        <v>0</v>
      </c>
    </row>
    <row r="783" customFormat="false" ht="15" hidden="true" customHeight="false" outlineLevel="0" collapsed="false">
      <c r="B783" s="25" t="n">
        <v>769</v>
      </c>
      <c r="M783" s="25" t="n">
        <v>769</v>
      </c>
      <c r="N783" s="27" t="n">
        <f aca="false">C783</f>
        <v>0</v>
      </c>
    </row>
    <row r="784" customFormat="false" ht="15" hidden="true" customHeight="false" outlineLevel="0" collapsed="false">
      <c r="B784" s="25" t="n">
        <v>770</v>
      </c>
      <c r="M784" s="25" t="n">
        <v>770</v>
      </c>
      <c r="N784" s="27" t="n">
        <f aca="false">C784</f>
        <v>0</v>
      </c>
    </row>
    <row r="785" customFormat="false" ht="15" hidden="true" customHeight="false" outlineLevel="0" collapsed="false">
      <c r="B785" s="25" t="n">
        <v>771</v>
      </c>
      <c r="M785" s="25" t="n">
        <v>771</v>
      </c>
      <c r="N785" s="27" t="n">
        <f aca="false">C785</f>
        <v>0</v>
      </c>
    </row>
    <row r="786" customFormat="false" ht="15" hidden="true" customHeight="false" outlineLevel="0" collapsed="false">
      <c r="B786" s="25" t="n">
        <v>772</v>
      </c>
      <c r="M786" s="25" t="n">
        <v>772</v>
      </c>
      <c r="N786" s="27" t="n">
        <f aca="false">C786</f>
        <v>0</v>
      </c>
    </row>
    <row r="787" customFormat="false" ht="15" hidden="true" customHeight="false" outlineLevel="0" collapsed="false">
      <c r="B787" s="25" t="n">
        <v>773</v>
      </c>
      <c r="M787" s="25" t="n">
        <v>773</v>
      </c>
      <c r="N787" s="27" t="n">
        <f aca="false">C787</f>
        <v>0</v>
      </c>
    </row>
    <row r="788" customFormat="false" ht="15" hidden="true" customHeight="false" outlineLevel="0" collapsed="false">
      <c r="B788" s="25" t="n">
        <v>774</v>
      </c>
      <c r="M788" s="25" t="n">
        <v>774</v>
      </c>
      <c r="N788" s="27" t="n">
        <f aca="false">C788</f>
        <v>0</v>
      </c>
    </row>
    <row r="789" customFormat="false" ht="15" hidden="true" customHeight="false" outlineLevel="0" collapsed="false">
      <c r="B789" s="25" t="n">
        <v>775</v>
      </c>
      <c r="M789" s="25" t="n">
        <v>775</v>
      </c>
      <c r="N789" s="27" t="n">
        <f aca="false">C789</f>
        <v>0</v>
      </c>
    </row>
    <row r="790" customFormat="false" ht="15" hidden="true" customHeight="false" outlineLevel="0" collapsed="false">
      <c r="B790" s="25" t="n">
        <v>776</v>
      </c>
      <c r="M790" s="25" t="n">
        <v>776</v>
      </c>
      <c r="N790" s="27" t="n">
        <f aca="false">C790</f>
        <v>0</v>
      </c>
    </row>
    <row r="791" customFormat="false" ht="15" hidden="true" customHeight="false" outlineLevel="0" collapsed="false">
      <c r="B791" s="25" t="n">
        <v>777</v>
      </c>
      <c r="M791" s="25" t="n">
        <v>777</v>
      </c>
      <c r="N791" s="27" t="n">
        <f aca="false">C791</f>
        <v>0</v>
      </c>
    </row>
    <row r="792" customFormat="false" ht="15" hidden="true" customHeight="false" outlineLevel="0" collapsed="false">
      <c r="B792" s="25" t="n">
        <v>778</v>
      </c>
      <c r="M792" s="25" t="n">
        <v>778</v>
      </c>
      <c r="N792" s="27" t="n">
        <f aca="false">C792</f>
        <v>0</v>
      </c>
    </row>
    <row r="793" customFormat="false" ht="15" hidden="true" customHeight="false" outlineLevel="0" collapsed="false">
      <c r="B793" s="25" t="n">
        <v>779</v>
      </c>
      <c r="M793" s="25" t="n">
        <v>779</v>
      </c>
      <c r="N793" s="27" t="n">
        <f aca="false">C793</f>
        <v>0</v>
      </c>
    </row>
    <row r="794" customFormat="false" ht="15" hidden="true" customHeight="false" outlineLevel="0" collapsed="false">
      <c r="B794" s="25" t="n">
        <v>780</v>
      </c>
      <c r="M794" s="25" t="n">
        <v>780</v>
      </c>
      <c r="N794" s="27" t="n">
        <f aca="false">C794</f>
        <v>0</v>
      </c>
    </row>
    <row r="795" customFormat="false" ht="15" hidden="true" customHeight="false" outlineLevel="0" collapsed="false">
      <c r="B795" s="25" t="n">
        <v>781</v>
      </c>
      <c r="M795" s="25" t="n">
        <v>781</v>
      </c>
      <c r="N795" s="27" t="n">
        <f aca="false">C795</f>
        <v>0</v>
      </c>
    </row>
    <row r="796" customFormat="false" ht="15" hidden="true" customHeight="false" outlineLevel="0" collapsed="false">
      <c r="B796" s="25" t="n">
        <v>782</v>
      </c>
      <c r="M796" s="25" t="n">
        <v>782</v>
      </c>
      <c r="N796" s="27" t="n">
        <f aca="false">C796</f>
        <v>0</v>
      </c>
    </row>
    <row r="797" customFormat="false" ht="15" hidden="true" customHeight="false" outlineLevel="0" collapsed="false">
      <c r="B797" s="25" t="n">
        <v>783</v>
      </c>
      <c r="M797" s="25" t="n">
        <v>783</v>
      </c>
      <c r="N797" s="27" t="n">
        <f aca="false">C797</f>
        <v>0</v>
      </c>
    </row>
    <row r="798" customFormat="false" ht="15" hidden="true" customHeight="false" outlineLevel="0" collapsed="false">
      <c r="B798" s="25" t="n">
        <v>784</v>
      </c>
      <c r="M798" s="25" t="n">
        <v>784</v>
      </c>
      <c r="N798" s="27" t="n">
        <f aca="false">C798</f>
        <v>0</v>
      </c>
    </row>
    <row r="799" customFormat="false" ht="15" hidden="true" customHeight="false" outlineLevel="0" collapsed="false">
      <c r="B799" s="25" t="n">
        <v>785</v>
      </c>
      <c r="M799" s="25" t="n">
        <v>785</v>
      </c>
      <c r="N799" s="27" t="n">
        <f aca="false">C799</f>
        <v>0</v>
      </c>
    </row>
    <row r="800" customFormat="false" ht="15" hidden="true" customHeight="false" outlineLevel="0" collapsed="false">
      <c r="B800" s="25" t="n">
        <v>786</v>
      </c>
      <c r="M800" s="25" t="n">
        <v>786</v>
      </c>
      <c r="N800" s="27" t="n">
        <f aca="false">C800</f>
        <v>0</v>
      </c>
    </row>
    <row r="801" customFormat="false" ht="15" hidden="true" customHeight="false" outlineLevel="0" collapsed="false">
      <c r="B801" s="25" t="n">
        <v>787</v>
      </c>
      <c r="M801" s="25" t="n">
        <v>787</v>
      </c>
      <c r="N801" s="27" t="n">
        <f aca="false">C801</f>
        <v>0</v>
      </c>
    </row>
    <row r="802" customFormat="false" ht="15" hidden="true" customHeight="false" outlineLevel="0" collapsed="false">
      <c r="B802" s="25" t="n">
        <v>788</v>
      </c>
      <c r="M802" s="25" t="n">
        <v>788</v>
      </c>
      <c r="N802" s="27" t="n">
        <f aca="false">C802</f>
        <v>0</v>
      </c>
    </row>
    <row r="803" customFormat="false" ht="15" hidden="true" customHeight="false" outlineLevel="0" collapsed="false">
      <c r="B803" s="25" t="n">
        <v>789</v>
      </c>
      <c r="M803" s="25" t="n">
        <v>789</v>
      </c>
      <c r="N803" s="27" t="n">
        <f aca="false">C803</f>
        <v>0</v>
      </c>
    </row>
    <row r="804" customFormat="false" ht="15" hidden="true" customHeight="false" outlineLevel="0" collapsed="false">
      <c r="B804" s="25" t="n">
        <v>790</v>
      </c>
      <c r="M804" s="25" t="n">
        <v>790</v>
      </c>
      <c r="N804" s="27" t="n">
        <f aca="false">C804</f>
        <v>0</v>
      </c>
    </row>
    <row r="805" customFormat="false" ht="15" hidden="true" customHeight="false" outlineLevel="0" collapsed="false">
      <c r="B805" s="25" t="n">
        <v>791</v>
      </c>
      <c r="M805" s="25" t="n">
        <v>791</v>
      </c>
      <c r="N805" s="27" t="n">
        <f aca="false">C805</f>
        <v>0</v>
      </c>
    </row>
    <row r="806" customFormat="false" ht="15" hidden="true" customHeight="false" outlineLevel="0" collapsed="false">
      <c r="B806" s="25" t="n">
        <v>792</v>
      </c>
      <c r="M806" s="25" t="n">
        <v>792</v>
      </c>
      <c r="N806" s="27" t="n">
        <f aca="false">C806</f>
        <v>0</v>
      </c>
    </row>
    <row r="807" customFormat="false" ht="15" hidden="true" customHeight="false" outlineLevel="0" collapsed="false">
      <c r="B807" s="25" t="n">
        <v>793</v>
      </c>
      <c r="M807" s="25" t="n">
        <v>793</v>
      </c>
      <c r="N807" s="27" t="n">
        <f aca="false">C807</f>
        <v>0</v>
      </c>
    </row>
    <row r="808" customFormat="false" ht="15" hidden="true" customHeight="false" outlineLevel="0" collapsed="false">
      <c r="B808" s="25" t="n">
        <v>794</v>
      </c>
      <c r="M808" s="25" t="n">
        <v>794</v>
      </c>
      <c r="N808" s="27" t="n">
        <f aca="false">C808</f>
        <v>0</v>
      </c>
    </row>
    <row r="809" customFormat="false" ht="15" hidden="true" customHeight="false" outlineLevel="0" collapsed="false">
      <c r="B809" s="25" t="n">
        <v>795</v>
      </c>
      <c r="M809" s="25" t="n">
        <v>795</v>
      </c>
      <c r="N809" s="27" t="n">
        <f aca="false">C809</f>
        <v>0</v>
      </c>
    </row>
    <row r="810" customFormat="false" ht="15" hidden="true" customHeight="false" outlineLevel="0" collapsed="false">
      <c r="B810" s="25" t="n">
        <v>796</v>
      </c>
      <c r="M810" s="25" t="n">
        <v>796</v>
      </c>
      <c r="N810" s="27" t="n">
        <f aca="false">C810</f>
        <v>0</v>
      </c>
    </row>
    <row r="811" customFormat="false" ht="15" hidden="true" customHeight="false" outlineLevel="0" collapsed="false">
      <c r="B811" s="25" t="n">
        <v>797</v>
      </c>
      <c r="M811" s="25" t="n">
        <v>797</v>
      </c>
      <c r="N811" s="27" t="n">
        <f aca="false">C811</f>
        <v>0</v>
      </c>
    </row>
    <row r="812" customFormat="false" ht="15" hidden="true" customHeight="false" outlineLevel="0" collapsed="false">
      <c r="B812" s="25" t="n">
        <v>798</v>
      </c>
      <c r="M812" s="25" t="n">
        <v>798</v>
      </c>
      <c r="N812" s="27" t="n">
        <f aca="false">C812</f>
        <v>0</v>
      </c>
    </row>
    <row r="813" customFormat="false" ht="15" hidden="true" customHeight="false" outlineLevel="0" collapsed="false">
      <c r="B813" s="25" t="n">
        <v>799</v>
      </c>
      <c r="M813" s="25" t="n">
        <v>799</v>
      </c>
      <c r="N813" s="27" t="n">
        <f aca="false">C813</f>
        <v>0</v>
      </c>
    </row>
    <row r="814" customFormat="false" ht="15" hidden="true" customHeight="false" outlineLevel="0" collapsed="false">
      <c r="B814" s="25" t="n">
        <v>800</v>
      </c>
      <c r="M814" s="25" t="n">
        <v>800</v>
      </c>
      <c r="N814" s="27" t="n">
        <f aca="false">C814</f>
        <v>0</v>
      </c>
    </row>
    <row r="815" customFormat="false" ht="15" hidden="true" customHeight="false" outlineLevel="0" collapsed="false">
      <c r="B815" s="25" t="n">
        <v>801</v>
      </c>
      <c r="M815" s="25" t="n">
        <v>801</v>
      </c>
      <c r="N815" s="27" t="n">
        <f aca="false">C815</f>
        <v>0</v>
      </c>
    </row>
    <row r="816" customFormat="false" ht="15" hidden="true" customHeight="false" outlineLevel="0" collapsed="false">
      <c r="B816" s="25" t="n">
        <v>802</v>
      </c>
      <c r="M816" s="25" t="n">
        <v>802</v>
      </c>
      <c r="N816" s="27" t="n">
        <f aca="false">C816</f>
        <v>0</v>
      </c>
    </row>
    <row r="817" customFormat="false" ht="15" hidden="true" customHeight="false" outlineLevel="0" collapsed="false">
      <c r="B817" s="25" t="n">
        <v>803</v>
      </c>
      <c r="M817" s="25" t="n">
        <v>803</v>
      </c>
      <c r="N817" s="27" t="n">
        <f aca="false">C817</f>
        <v>0</v>
      </c>
    </row>
    <row r="818" customFormat="false" ht="15" hidden="true" customHeight="false" outlineLevel="0" collapsed="false">
      <c r="B818" s="25" t="n">
        <v>804</v>
      </c>
      <c r="M818" s="25" t="n">
        <v>804</v>
      </c>
      <c r="N818" s="27" t="n">
        <f aca="false">C818</f>
        <v>0</v>
      </c>
    </row>
    <row r="819" customFormat="false" ht="15" hidden="true" customHeight="false" outlineLevel="0" collapsed="false">
      <c r="B819" s="25" t="n">
        <v>805</v>
      </c>
      <c r="M819" s="25" t="n">
        <v>805</v>
      </c>
      <c r="N819" s="27" t="n">
        <f aca="false">C819</f>
        <v>0</v>
      </c>
    </row>
    <row r="820" customFormat="false" ht="15" hidden="true" customHeight="false" outlineLevel="0" collapsed="false">
      <c r="B820" s="25" t="n">
        <v>806</v>
      </c>
      <c r="M820" s="25" t="n">
        <v>806</v>
      </c>
      <c r="N820" s="27" t="n">
        <f aca="false">C820</f>
        <v>0</v>
      </c>
    </row>
    <row r="821" customFormat="false" ht="15" hidden="true" customHeight="false" outlineLevel="0" collapsed="false">
      <c r="B821" s="25" t="n">
        <v>807</v>
      </c>
      <c r="M821" s="25" t="n">
        <v>807</v>
      </c>
      <c r="N821" s="27" t="n">
        <f aca="false">C821</f>
        <v>0</v>
      </c>
    </row>
    <row r="822" customFormat="false" ht="15" hidden="true" customHeight="false" outlineLevel="0" collapsed="false">
      <c r="B822" s="25" t="n">
        <v>808</v>
      </c>
      <c r="M822" s="25" t="n">
        <v>808</v>
      </c>
      <c r="N822" s="27" t="n">
        <f aca="false">C822</f>
        <v>0</v>
      </c>
    </row>
    <row r="823" customFormat="false" ht="15" hidden="true" customHeight="false" outlineLevel="0" collapsed="false">
      <c r="B823" s="25" t="n">
        <v>809</v>
      </c>
      <c r="M823" s="25" t="n">
        <v>809</v>
      </c>
      <c r="N823" s="27" t="n">
        <f aca="false">C823</f>
        <v>0</v>
      </c>
    </row>
    <row r="824" customFormat="false" ht="15" hidden="true" customHeight="false" outlineLevel="0" collapsed="false">
      <c r="B824" s="25" t="n">
        <v>810</v>
      </c>
      <c r="M824" s="25" t="n">
        <v>810</v>
      </c>
      <c r="N824" s="27" t="n">
        <f aca="false">C824</f>
        <v>0</v>
      </c>
    </row>
    <row r="825" customFormat="false" ht="15" hidden="true" customHeight="false" outlineLevel="0" collapsed="false">
      <c r="B825" s="25" t="n">
        <v>811</v>
      </c>
      <c r="M825" s="25" t="n">
        <v>811</v>
      </c>
      <c r="N825" s="27" t="n">
        <f aca="false">C825</f>
        <v>0</v>
      </c>
    </row>
    <row r="826" customFormat="false" ht="15" hidden="true" customHeight="false" outlineLevel="0" collapsed="false">
      <c r="B826" s="25" t="n">
        <v>812</v>
      </c>
      <c r="M826" s="25" t="n">
        <v>812</v>
      </c>
      <c r="N826" s="27" t="n">
        <f aca="false">C826</f>
        <v>0</v>
      </c>
    </row>
    <row r="827" customFormat="false" ht="15" hidden="true" customHeight="false" outlineLevel="0" collapsed="false">
      <c r="B827" s="25" t="n">
        <v>813</v>
      </c>
      <c r="M827" s="25" t="n">
        <v>813</v>
      </c>
      <c r="N827" s="27" t="n">
        <f aca="false">C827</f>
        <v>0</v>
      </c>
    </row>
    <row r="828" customFormat="false" ht="15" hidden="true" customHeight="false" outlineLevel="0" collapsed="false">
      <c r="B828" s="25" t="n">
        <v>814</v>
      </c>
      <c r="M828" s="25" t="n">
        <v>814</v>
      </c>
      <c r="N828" s="27" t="n">
        <f aca="false">C828</f>
        <v>0</v>
      </c>
    </row>
    <row r="829" customFormat="false" ht="15" hidden="true" customHeight="false" outlineLevel="0" collapsed="false">
      <c r="B829" s="25" t="n">
        <v>815</v>
      </c>
      <c r="M829" s="25" t="n">
        <v>815</v>
      </c>
      <c r="N829" s="27" t="n">
        <f aca="false">C829</f>
        <v>0</v>
      </c>
    </row>
    <row r="830" customFormat="false" ht="15" hidden="true" customHeight="false" outlineLevel="0" collapsed="false">
      <c r="B830" s="25" t="n">
        <v>816</v>
      </c>
      <c r="M830" s="25" t="n">
        <v>816</v>
      </c>
      <c r="N830" s="27" t="n">
        <f aca="false">C830</f>
        <v>0</v>
      </c>
    </row>
    <row r="831" customFormat="false" ht="15" hidden="true" customHeight="false" outlineLevel="0" collapsed="false">
      <c r="B831" s="25" t="n">
        <v>817</v>
      </c>
      <c r="M831" s="25" t="n">
        <v>817</v>
      </c>
      <c r="N831" s="27" t="n">
        <f aca="false">C831</f>
        <v>0</v>
      </c>
    </row>
    <row r="832" customFormat="false" ht="15" hidden="true" customHeight="false" outlineLevel="0" collapsed="false">
      <c r="B832" s="25" t="n">
        <v>818</v>
      </c>
      <c r="M832" s="25" t="n">
        <v>818</v>
      </c>
      <c r="N832" s="27" t="n">
        <f aca="false">C832</f>
        <v>0</v>
      </c>
    </row>
    <row r="833" customFormat="false" ht="15" hidden="true" customHeight="false" outlineLevel="0" collapsed="false">
      <c r="B833" s="25" t="n">
        <v>819</v>
      </c>
      <c r="M833" s="25" t="n">
        <v>819</v>
      </c>
      <c r="N833" s="27" t="n">
        <f aca="false">C833</f>
        <v>0</v>
      </c>
    </row>
    <row r="834" customFormat="false" ht="15" hidden="true" customHeight="false" outlineLevel="0" collapsed="false">
      <c r="B834" s="25" t="n">
        <v>820</v>
      </c>
      <c r="M834" s="25" t="n">
        <v>820</v>
      </c>
      <c r="N834" s="27" t="n">
        <f aca="false">C834</f>
        <v>0</v>
      </c>
    </row>
    <row r="835" customFormat="false" ht="15" hidden="true" customHeight="false" outlineLevel="0" collapsed="false">
      <c r="B835" s="25" t="n">
        <v>821</v>
      </c>
      <c r="M835" s="25" t="n">
        <v>821</v>
      </c>
      <c r="N835" s="27" t="n">
        <f aca="false">C835</f>
        <v>0</v>
      </c>
    </row>
    <row r="836" customFormat="false" ht="15" hidden="true" customHeight="false" outlineLevel="0" collapsed="false">
      <c r="B836" s="25" t="n">
        <v>822</v>
      </c>
      <c r="M836" s="25" t="n">
        <v>822</v>
      </c>
      <c r="N836" s="27" t="n">
        <f aca="false">C836</f>
        <v>0</v>
      </c>
    </row>
    <row r="837" customFormat="false" ht="15" hidden="true" customHeight="false" outlineLevel="0" collapsed="false">
      <c r="B837" s="25" t="n">
        <v>823</v>
      </c>
      <c r="M837" s="25" t="n">
        <v>823</v>
      </c>
      <c r="N837" s="27" t="n">
        <f aca="false">C837</f>
        <v>0</v>
      </c>
    </row>
    <row r="838" customFormat="false" ht="15" hidden="true" customHeight="false" outlineLevel="0" collapsed="false">
      <c r="B838" s="25" t="n">
        <v>824</v>
      </c>
      <c r="M838" s="25" t="n">
        <v>824</v>
      </c>
      <c r="N838" s="27" t="n">
        <f aca="false">C838</f>
        <v>0</v>
      </c>
    </row>
    <row r="839" customFormat="false" ht="15" hidden="true" customHeight="false" outlineLevel="0" collapsed="false">
      <c r="B839" s="25" t="n">
        <v>825</v>
      </c>
      <c r="M839" s="25" t="n">
        <v>825</v>
      </c>
      <c r="N839" s="27" t="n">
        <f aca="false">C839</f>
        <v>0</v>
      </c>
    </row>
    <row r="840" customFormat="false" ht="15" hidden="true" customHeight="false" outlineLevel="0" collapsed="false">
      <c r="B840" s="25" t="n">
        <v>826</v>
      </c>
      <c r="M840" s="25" t="n">
        <v>826</v>
      </c>
      <c r="N840" s="27" t="n">
        <f aca="false">C840</f>
        <v>0</v>
      </c>
    </row>
    <row r="841" customFormat="false" ht="15" hidden="true" customHeight="false" outlineLevel="0" collapsed="false">
      <c r="B841" s="25" t="n">
        <v>827</v>
      </c>
      <c r="M841" s="25" t="n">
        <v>827</v>
      </c>
      <c r="N841" s="27" t="n">
        <f aca="false">C841</f>
        <v>0</v>
      </c>
    </row>
    <row r="842" customFormat="false" ht="15" hidden="true" customHeight="false" outlineLevel="0" collapsed="false">
      <c r="B842" s="25" t="n">
        <v>828</v>
      </c>
      <c r="M842" s="25" t="n">
        <v>828</v>
      </c>
      <c r="N842" s="27" t="n">
        <f aca="false">C842</f>
        <v>0</v>
      </c>
    </row>
    <row r="843" customFormat="false" ht="15" hidden="true" customHeight="false" outlineLevel="0" collapsed="false">
      <c r="B843" s="25" t="n">
        <v>829</v>
      </c>
      <c r="M843" s="25" t="n">
        <v>829</v>
      </c>
      <c r="N843" s="27" t="n">
        <f aca="false">C843</f>
        <v>0</v>
      </c>
    </row>
    <row r="844" customFormat="false" ht="15" hidden="true" customHeight="false" outlineLevel="0" collapsed="false">
      <c r="B844" s="25" t="n">
        <v>830</v>
      </c>
      <c r="M844" s="25" t="n">
        <v>830</v>
      </c>
      <c r="N844" s="27" t="n">
        <f aca="false">C844</f>
        <v>0</v>
      </c>
    </row>
    <row r="845" customFormat="false" ht="15" hidden="true" customHeight="false" outlineLevel="0" collapsed="false">
      <c r="B845" s="25" t="n">
        <v>831</v>
      </c>
      <c r="M845" s="25" t="n">
        <v>831</v>
      </c>
      <c r="N845" s="27" t="n">
        <f aca="false">C845</f>
        <v>0</v>
      </c>
    </row>
    <row r="846" customFormat="false" ht="15" hidden="true" customHeight="false" outlineLevel="0" collapsed="false">
      <c r="B846" s="25" t="n">
        <v>832</v>
      </c>
      <c r="M846" s="25" t="n">
        <v>832</v>
      </c>
      <c r="N846" s="27" t="n">
        <f aca="false">C846</f>
        <v>0</v>
      </c>
    </row>
    <row r="847" customFormat="false" ht="15" hidden="true" customHeight="false" outlineLevel="0" collapsed="false">
      <c r="B847" s="25" t="n">
        <v>833</v>
      </c>
      <c r="M847" s="25" t="n">
        <v>833</v>
      </c>
      <c r="N847" s="27" t="n">
        <f aca="false">C847</f>
        <v>0</v>
      </c>
    </row>
    <row r="848" customFormat="false" ht="15" hidden="true" customHeight="false" outlineLevel="0" collapsed="false">
      <c r="B848" s="25" t="n">
        <v>834</v>
      </c>
      <c r="M848" s="25" t="n">
        <v>834</v>
      </c>
      <c r="N848" s="27" t="n">
        <f aca="false">C848</f>
        <v>0</v>
      </c>
    </row>
    <row r="849" customFormat="false" ht="15" hidden="true" customHeight="false" outlineLevel="0" collapsed="false">
      <c r="B849" s="25" t="n">
        <v>835</v>
      </c>
      <c r="M849" s="25" t="n">
        <v>835</v>
      </c>
      <c r="N849" s="27" t="n">
        <f aca="false">C849</f>
        <v>0</v>
      </c>
    </row>
    <row r="850" customFormat="false" ht="15" hidden="true" customHeight="false" outlineLevel="0" collapsed="false">
      <c r="B850" s="25" t="n">
        <v>836</v>
      </c>
      <c r="M850" s="25" t="n">
        <v>836</v>
      </c>
      <c r="N850" s="27" t="n">
        <f aca="false">C850</f>
        <v>0</v>
      </c>
    </row>
    <row r="851" customFormat="false" ht="15" hidden="true" customHeight="false" outlineLevel="0" collapsed="false">
      <c r="B851" s="25" t="n">
        <v>837</v>
      </c>
      <c r="M851" s="25" t="n">
        <v>837</v>
      </c>
      <c r="N851" s="27" t="n">
        <f aca="false">C851</f>
        <v>0</v>
      </c>
    </row>
    <row r="852" customFormat="false" ht="15" hidden="true" customHeight="false" outlineLevel="0" collapsed="false">
      <c r="B852" s="25" t="n">
        <v>838</v>
      </c>
      <c r="M852" s="25" t="n">
        <v>838</v>
      </c>
      <c r="N852" s="27" t="n">
        <f aca="false">C852</f>
        <v>0</v>
      </c>
    </row>
    <row r="853" customFormat="false" ht="15" hidden="true" customHeight="false" outlineLevel="0" collapsed="false">
      <c r="B853" s="25" t="n">
        <v>839</v>
      </c>
      <c r="M853" s="25" t="n">
        <v>839</v>
      </c>
      <c r="N853" s="27" t="n">
        <f aca="false">C853</f>
        <v>0</v>
      </c>
    </row>
    <row r="854" customFormat="false" ht="15" hidden="true" customHeight="false" outlineLevel="0" collapsed="false">
      <c r="B854" s="25" t="n">
        <v>840</v>
      </c>
      <c r="M854" s="25" t="n">
        <v>840</v>
      </c>
      <c r="N854" s="27" t="n">
        <f aca="false">C854</f>
        <v>0</v>
      </c>
    </row>
    <row r="855" customFormat="false" ht="15" hidden="true" customHeight="false" outlineLevel="0" collapsed="false">
      <c r="B855" s="25" t="n">
        <v>841</v>
      </c>
      <c r="M855" s="25" t="n">
        <v>841</v>
      </c>
      <c r="N855" s="27" t="n">
        <f aca="false">C855</f>
        <v>0</v>
      </c>
    </row>
    <row r="856" customFormat="false" ht="15" hidden="true" customHeight="false" outlineLevel="0" collapsed="false">
      <c r="B856" s="25" t="n">
        <v>842</v>
      </c>
      <c r="M856" s="25" t="n">
        <v>842</v>
      </c>
      <c r="N856" s="27" t="n">
        <f aca="false">C856</f>
        <v>0</v>
      </c>
    </row>
    <row r="857" customFormat="false" ht="15" hidden="true" customHeight="false" outlineLevel="0" collapsed="false">
      <c r="B857" s="25" t="n">
        <v>843</v>
      </c>
      <c r="M857" s="25" t="n">
        <v>843</v>
      </c>
      <c r="N857" s="27" t="n">
        <f aca="false">C857</f>
        <v>0</v>
      </c>
    </row>
    <row r="858" customFormat="false" ht="15" hidden="true" customHeight="false" outlineLevel="0" collapsed="false">
      <c r="B858" s="25" t="n">
        <v>844</v>
      </c>
      <c r="M858" s="25" t="n">
        <v>844</v>
      </c>
      <c r="N858" s="27" t="n">
        <f aca="false">C858</f>
        <v>0</v>
      </c>
    </row>
    <row r="859" customFormat="false" ht="15" hidden="true" customHeight="false" outlineLevel="0" collapsed="false">
      <c r="B859" s="25" t="n">
        <v>845</v>
      </c>
      <c r="M859" s="25" t="n">
        <v>845</v>
      </c>
      <c r="N859" s="27" t="n">
        <f aca="false">C859</f>
        <v>0</v>
      </c>
    </row>
    <row r="860" customFormat="false" ht="15" hidden="true" customHeight="false" outlineLevel="0" collapsed="false">
      <c r="B860" s="25" t="n">
        <v>846</v>
      </c>
      <c r="M860" s="25" t="n">
        <v>846</v>
      </c>
      <c r="N860" s="27" t="n">
        <f aca="false">C860</f>
        <v>0</v>
      </c>
    </row>
    <row r="861" customFormat="false" ht="15" hidden="true" customHeight="false" outlineLevel="0" collapsed="false">
      <c r="B861" s="25" t="n">
        <v>847</v>
      </c>
      <c r="M861" s="25" t="n">
        <v>847</v>
      </c>
      <c r="N861" s="27" t="n">
        <f aca="false">C861</f>
        <v>0</v>
      </c>
    </row>
    <row r="862" customFormat="false" ht="15" hidden="true" customHeight="false" outlineLevel="0" collapsed="false">
      <c r="B862" s="25" t="n">
        <v>848</v>
      </c>
      <c r="M862" s="25" t="n">
        <v>848</v>
      </c>
      <c r="N862" s="27" t="n">
        <f aca="false">C862</f>
        <v>0</v>
      </c>
    </row>
    <row r="863" customFormat="false" ht="15" hidden="true" customHeight="false" outlineLevel="0" collapsed="false">
      <c r="B863" s="25" t="n">
        <v>849</v>
      </c>
      <c r="M863" s="25" t="n">
        <v>849</v>
      </c>
      <c r="N863" s="27" t="n">
        <f aca="false">C863</f>
        <v>0</v>
      </c>
    </row>
    <row r="864" customFormat="false" ht="15" hidden="true" customHeight="false" outlineLevel="0" collapsed="false">
      <c r="B864" s="25" t="n">
        <v>850</v>
      </c>
      <c r="M864" s="25" t="n">
        <v>850</v>
      </c>
      <c r="N864" s="27" t="n">
        <f aca="false">C864</f>
        <v>0</v>
      </c>
    </row>
    <row r="865" customFormat="false" ht="15" hidden="true" customHeight="false" outlineLevel="0" collapsed="false">
      <c r="B865" s="25" t="n">
        <v>851</v>
      </c>
      <c r="M865" s="25" t="n">
        <v>851</v>
      </c>
      <c r="N865" s="27" t="n">
        <f aca="false">C865</f>
        <v>0</v>
      </c>
    </row>
    <row r="866" customFormat="false" ht="15" hidden="true" customHeight="false" outlineLevel="0" collapsed="false">
      <c r="B866" s="25" t="n">
        <v>852</v>
      </c>
      <c r="M866" s="25" t="n">
        <v>852</v>
      </c>
      <c r="N866" s="27" t="n">
        <f aca="false">C866</f>
        <v>0</v>
      </c>
    </row>
    <row r="867" customFormat="false" ht="15" hidden="true" customHeight="false" outlineLevel="0" collapsed="false">
      <c r="B867" s="25" t="n">
        <v>853</v>
      </c>
      <c r="M867" s="25" t="n">
        <v>853</v>
      </c>
      <c r="N867" s="27" t="n">
        <f aca="false">C867</f>
        <v>0</v>
      </c>
    </row>
    <row r="868" customFormat="false" ht="15" hidden="true" customHeight="false" outlineLevel="0" collapsed="false">
      <c r="B868" s="25" t="n">
        <v>854</v>
      </c>
      <c r="M868" s="25" t="n">
        <v>854</v>
      </c>
      <c r="N868" s="27" t="n">
        <f aca="false">C868</f>
        <v>0</v>
      </c>
    </row>
    <row r="869" customFormat="false" ht="15" hidden="true" customHeight="false" outlineLevel="0" collapsed="false">
      <c r="B869" s="25" t="n">
        <v>855</v>
      </c>
      <c r="M869" s="25" t="n">
        <v>855</v>
      </c>
      <c r="N869" s="27" t="n">
        <f aca="false">C869</f>
        <v>0</v>
      </c>
    </row>
    <row r="870" customFormat="false" ht="15" hidden="true" customHeight="false" outlineLevel="0" collapsed="false">
      <c r="B870" s="25" t="n">
        <v>856</v>
      </c>
      <c r="M870" s="25" t="n">
        <v>856</v>
      </c>
      <c r="N870" s="27" t="n">
        <f aca="false">C870</f>
        <v>0</v>
      </c>
    </row>
    <row r="871" customFormat="false" ht="15" hidden="true" customHeight="false" outlineLevel="0" collapsed="false">
      <c r="B871" s="25" t="n">
        <v>857</v>
      </c>
      <c r="M871" s="25" t="n">
        <v>857</v>
      </c>
      <c r="N871" s="27" t="n">
        <f aca="false">C871</f>
        <v>0</v>
      </c>
    </row>
    <row r="872" customFormat="false" ht="15" hidden="true" customHeight="false" outlineLevel="0" collapsed="false">
      <c r="B872" s="25" t="n">
        <v>858</v>
      </c>
      <c r="M872" s="25" t="n">
        <v>858</v>
      </c>
      <c r="N872" s="27" t="n">
        <f aca="false">C872</f>
        <v>0</v>
      </c>
    </row>
    <row r="873" customFormat="false" ht="15" hidden="true" customHeight="false" outlineLevel="0" collapsed="false">
      <c r="B873" s="25" t="n">
        <v>859</v>
      </c>
      <c r="M873" s="25" t="n">
        <v>859</v>
      </c>
      <c r="N873" s="27" t="n">
        <f aca="false">C873</f>
        <v>0</v>
      </c>
    </row>
    <row r="874" customFormat="false" ht="15" hidden="true" customHeight="false" outlineLevel="0" collapsed="false">
      <c r="B874" s="25" t="n">
        <v>860</v>
      </c>
      <c r="M874" s="25" t="n">
        <v>860</v>
      </c>
      <c r="N874" s="27" t="n">
        <f aca="false">C874</f>
        <v>0</v>
      </c>
    </row>
    <row r="875" customFormat="false" ht="15" hidden="true" customHeight="false" outlineLevel="0" collapsed="false">
      <c r="B875" s="25" t="n">
        <v>861</v>
      </c>
      <c r="M875" s="25" t="n">
        <v>861</v>
      </c>
      <c r="N875" s="27" t="n">
        <f aca="false">C875</f>
        <v>0</v>
      </c>
    </row>
    <row r="876" customFormat="false" ht="15" hidden="true" customHeight="false" outlineLevel="0" collapsed="false">
      <c r="B876" s="25" t="n">
        <v>862</v>
      </c>
      <c r="M876" s="25" t="n">
        <v>862</v>
      </c>
      <c r="N876" s="27" t="n">
        <f aca="false">C876</f>
        <v>0</v>
      </c>
    </row>
    <row r="877" customFormat="false" ht="15" hidden="true" customHeight="false" outlineLevel="0" collapsed="false">
      <c r="B877" s="25" t="n">
        <v>863</v>
      </c>
      <c r="M877" s="25" t="n">
        <v>863</v>
      </c>
      <c r="N877" s="27" t="n">
        <f aca="false">C877</f>
        <v>0</v>
      </c>
    </row>
    <row r="878" customFormat="false" ht="15" hidden="true" customHeight="false" outlineLevel="0" collapsed="false">
      <c r="B878" s="25" t="n">
        <v>864</v>
      </c>
      <c r="M878" s="25" t="n">
        <v>864</v>
      </c>
      <c r="N878" s="27" t="n">
        <f aca="false">C878</f>
        <v>0</v>
      </c>
    </row>
    <row r="879" customFormat="false" ht="15" hidden="true" customHeight="false" outlineLevel="0" collapsed="false">
      <c r="B879" s="25" t="n">
        <v>865</v>
      </c>
      <c r="M879" s="25" t="n">
        <v>865</v>
      </c>
      <c r="N879" s="27" t="n">
        <f aca="false">C879</f>
        <v>0</v>
      </c>
    </row>
    <row r="880" customFormat="false" ht="15" hidden="true" customHeight="false" outlineLevel="0" collapsed="false">
      <c r="B880" s="25" t="n">
        <v>866</v>
      </c>
      <c r="M880" s="25" t="n">
        <v>866</v>
      </c>
      <c r="N880" s="27" t="n">
        <f aca="false">C880</f>
        <v>0</v>
      </c>
    </row>
    <row r="881" customFormat="false" ht="15" hidden="true" customHeight="false" outlineLevel="0" collapsed="false">
      <c r="B881" s="25" t="n">
        <v>867</v>
      </c>
      <c r="M881" s="25" t="n">
        <v>867</v>
      </c>
      <c r="N881" s="27" t="n">
        <f aca="false">C881</f>
        <v>0</v>
      </c>
    </row>
    <row r="882" customFormat="false" ht="15" hidden="true" customHeight="false" outlineLevel="0" collapsed="false">
      <c r="B882" s="25" t="n">
        <v>868</v>
      </c>
      <c r="M882" s="25" t="n">
        <v>868</v>
      </c>
      <c r="N882" s="27" t="n">
        <f aca="false">C882</f>
        <v>0</v>
      </c>
    </row>
    <row r="883" customFormat="false" ht="15" hidden="true" customHeight="false" outlineLevel="0" collapsed="false">
      <c r="B883" s="25" t="n">
        <v>869</v>
      </c>
      <c r="M883" s="25" t="n">
        <v>869</v>
      </c>
      <c r="N883" s="27" t="n">
        <f aca="false">C883</f>
        <v>0</v>
      </c>
    </row>
    <row r="884" customFormat="false" ht="15" hidden="true" customHeight="false" outlineLevel="0" collapsed="false">
      <c r="B884" s="25" t="n">
        <v>870</v>
      </c>
      <c r="M884" s="25" t="n">
        <v>870</v>
      </c>
      <c r="N884" s="27" t="n">
        <f aca="false">C884</f>
        <v>0</v>
      </c>
    </row>
    <row r="885" customFormat="false" ht="15" hidden="true" customHeight="false" outlineLevel="0" collapsed="false">
      <c r="B885" s="25" t="n">
        <v>871</v>
      </c>
      <c r="M885" s="25" t="n">
        <v>871</v>
      </c>
      <c r="N885" s="27" t="n">
        <f aca="false">C885</f>
        <v>0</v>
      </c>
    </row>
    <row r="886" customFormat="false" ht="15" hidden="true" customHeight="false" outlineLevel="0" collapsed="false">
      <c r="B886" s="25" t="n">
        <v>872</v>
      </c>
      <c r="M886" s="25" t="n">
        <v>872</v>
      </c>
      <c r="N886" s="27" t="n">
        <f aca="false">C886</f>
        <v>0</v>
      </c>
    </row>
    <row r="887" customFormat="false" ht="15" hidden="true" customHeight="false" outlineLevel="0" collapsed="false">
      <c r="B887" s="25" t="n">
        <v>873</v>
      </c>
      <c r="M887" s="25" t="n">
        <v>873</v>
      </c>
      <c r="N887" s="27" t="n">
        <f aca="false">C887</f>
        <v>0</v>
      </c>
    </row>
    <row r="888" customFormat="false" ht="15" hidden="true" customHeight="false" outlineLevel="0" collapsed="false">
      <c r="B888" s="25" t="n">
        <v>874</v>
      </c>
      <c r="M888" s="25" t="n">
        <v>874</v>
      </c>
      <c r="N888" s="27" t="n">
        <f aca="false">C888</f>
        <v>0</v>
      </c>
    </row>
    <row r="889" customFormat="false" ht="15" hidden="true" customHeight="false" outlineLevel="0" collapsed="false">
      <c r="B889" s="25" t="n">
        <v>875</v>
      </c>
      <c r="M889" s="25" t="n">
        <v>875</v>
      </c>
      <c r="N889" s="27" t="n">
        <f aca="false">C889</f>
        <v>0</v>
      </c>
    </row>
    <row r="890" customFormat="false" ht="15" hidden="true" customHeight="false" outlineLevel="0" collapsed="false">
      <c r="B890" s="25" t="n">
        <v>876</v>
      </c>
      <c r="M890" s="25" t="n">
        <v>876</v>
      </c>
      <c r="N890" s="27" t="n">
        <f aca="false">C890</f>
        <v>0</v>
      </c>
    </row>
    <row r="891" customFormat="false" ht="15" hidden="true" customHeight="false" outlineLevel="0" collapsed="false">
      <c r="B891" s="25" t="n">
        <v>877</v>
      </c>
      <c r="M891" s="25" t="n">
        <v>877</v>
      </c>
      <c r="N891" s="27" t="n">
        <f aca="false">C891</f>
        <v>0</v>
      </c>
    </row>
    <row r="892" customFormat="false" ht="15" hidden="true" customHeight="false" outlineLevel="0" collapsed="false">
      <c r="B892" s="25" t="n">
        <v>878</v>
      </c>
      <c r="M892" s="25" t="n">
        <v>878</v>
      </c>
      <c r="N892" s="27" t="n">
        <f aca="false">C892</f>
        <v>0</v>
      </c>
    </row>
    <row r="893" customFormat="false" ht="15" hidden="true" customHeight="false" outlineLevel="0" collapsed="false">
      <c r="B893" s="25" t="n">
        <v>879</v>
      </c>
      <c r="M893" s="25" t="n">
        <v>879</v>
      </c>
      <c r="N893" s="27" t="n">
        <f aca="false">C893</f>
        <v>0</v>
      </c>
    </row>
    <row r="894" customFormat="false" ht="15" hidden="true" customHeight="false" outlineLevel="0" collapsed="false">
      <c r="B894" s="25" t="n">
        <v>880</v>
      </c>
      <c r="M894" s="25" t="n">
        <v>880</v>
      </c>
      <c r="N894" s="27" t="n">
        <f aca="false">C894</f>
        <v>0</v>
      </c>
    </row>
    <row r="895" customFormat="false" ht="15" hidden="true" customHeight="false" outlineLevel="0" collapsed="false">
      <c r="B895" s="25" t="n">
        <v>881</v>
      </c>
      <c r="M895" s="25" t="n">
        <v>881</v>
      </c>
      <c r="N895" s="27" t="n">
        <f aca="false">C895</f>
        <v>0</v>
      </c>
    </row>
    <row r="896" customFormat="false" ht="15" hidden="true" customHeight="false" outlineLevel="0" collapsed="false">
      <c r="B896" s="25" t="n">
        <v>882</v>
      </c>
      <c r="M896" s="25" t="n">
        <v>882</v>
      </c>
      <c r="N896" s="27" t="n">
        <f aca="false">C896</f>
        <v>0</v>
      </c>
    </row>
    <row r="897" customFormat="false" ht="15" hidden="true" customHeight="false" outlineLevel="0" collapsed="false">
      <c r="B897" s="25" t="n">
        <v>883</v>
      </c>
      <c r="M897" s="25" t="n">
        <v>883</v>
      </c>
      <c r="N897" s="27" t="n">
        <f aca="false">C897</f>
        <v>0</v>
      </c>
    </row>
    <row r="898" customFormat="false" ht="15" hidden="true" customHeight="false" outlineLevel="0" collapsed="false">
      <c r="B898" s="25" t="n">
        <v>884</v>
      </c>
      <c r="M898" s="25" t="n">
        <v>884</v>
      </c>
      <c r="N898" s="27" t="n">
        <f aca="false">C898</f>
        <v>0</v>
      </c>
    </row>
    <row r="899" customFormat="false" ht="15" hidden="true" customHeight="false" outlineLevel="0" collapsed="false">
      <c r="B899" s="25" t="n">
        <v>885</v>
      </c>
      <c r="M899" s="25" t="n">
        <v>885</v>
      </c>
      <c r="N899" s="27" t="n">
        <f aca="false">C899</f>
        <v>0</v>
      </c>
    </row>
    <row r="900" customFormat="false" ht="15" hidden="true" customHeight="false" outlineLevel="0" collapsed="false">
      <c r="B900" s="25" t="n">
        <v>886</v>
      </c>
      <c r="M900" s="25" t="n">
        <v>886</v>
      </c>
      <c r="N900" s="27" t="n">
        <f aca="false">C900</f>
        <v>0</v>
      </c>
    </row>
    <row r="901" customFormat="false" ht="15" hidden="true" customHeight="false" outlineLevel="0" collapsed="false">
      <c r="B901" s="25" t="n">
        <v>887</v>
      </c>
      <c r="M901" s="25" t="n">
        <v>887</v>
      </c>
      <c r="N901" s="27" t="n">
        <f aca="false">C901</f>
        <v>0</v>
      </c>
    </row>
    <row r="902" customFormat="false" ht="15" hidden="true" customHeight="false" outlineLevel="0" collapsed="false">
      <c r="B902" s="25" t="n">
        <v>888</v>
      </c>
      <c r="M902" s="25" t="n">
        <v>888</v>
      </c>
      <c r="N902" s="27" t="n">
        <f aca="false">C902</f>
        <v>0</v>
      </c>
    </row>
    <row r="903" customFormat="false" ht="15" hidden="true" customHeight="false" outlineLevel="0" collapsed="false">
      <c r="B903" s="25" t="n">
        <v>889</v>
      </c>
      <c r="M903" s="25" t="n">
        <v>889</v>
      </c>
      <c r="N903" s="27" t="n">
        <f aca="false">C903</f>
        <v>0</v>
      </c>
    </row>
    <row r="904" customFormat="false" ht="15" hidden="true" customHeight="false" outlineLevel="0" collapsed="false">
      <c r="B904" s="25" t="n">
        <v>890</v>
      </c>
      <c r="M904" s="25" t="n">
        <v>890</v>
      </c>
      <c r="N904" s="27" t="n">
        <f aca="false">C904</f>
        <v>0</v>
      </c>
    </row>
    <row r="905" customFormat="false" ht="15" hidden="true" customHeight="false" outlineLevel="0" collapsed="false">
      <c r="B905" s="25" t="n">
        <v>891</v>
      </c>
      <c r="M905" s="25" t="n">
        <v>891</v>
      </c>
      <c r="N905" s="27" t="n">
        <f aca="false">C905</f>
        <v>0</v>
      </c>
    </row>
    <row r="906" customFormat="false" ht="15" hidden="true" customHeight="false" outlineLevel="0" collapsed="false">
      <c r="B906" s="25" t="n">
        <v>892</v>
      </c>
      <c r="M906" s="25" t="n">
        <v>892</v>
      </c>
      <c r="N906" s="27" t="n">
        <f aca="false">C906</f>
        <v>0</v>
      </c>
    </row>
    <row r="907" customFormat="false" ht="15" hidden="true" customHeight="false" outlineLevel="0" collapsed="false">
      <c r="B907" s="25" t="n">
        <v>893</v>
      </c>
      <c r="M907" s="25" t="n">
        <v>893</v>
      </c>
      <c r="N907" s="27" t="n">
        <f aca="false">C907</f>
        <v>0</v>
      </c>
    </row>
    <row r="908" customFormat="false" ht="15" hidden="true" customHeight="false" outlineLevel="0" collapsed="false">
      <c r="B908" s="25" t="n">
        <v>894</v>
      </c>
      <c r="M908" s="25" t="n">
        <v>894</v>
      </c>
      <c r="N908" s="27" t="n">
        <f aca="false">C908</f>
        <v>0</v>
      </c>
    </row>
    <row r="909" customFormat="false" ht="15" hidden="true" customHeight="false" outlineLevel="0" collapsed="false">
      <c r="B909" s="25" t="n">
        <v>895</v>
      </c>
      <c r="M909" s="25" t="n">
        <v>895</v>
      </c>
      <c r="N909" s="27" t="n">
        <f aca="false">C909</f>
        <v>0</v>
      </c>
    </row>
    <row r="910" customFormat="false" ht="15" hidden="true" customHeight="false" outlineLevel="0" collapsed="false">
      <c r="B910" s="25" t="n">
        <v>896</v>
      </c>
      <c r="M910" s="25" t="n">
        <v>896</v>
      </c>
      <c r="N910" s="27" t="n">
        <f aca="false">C910</f>
        <v>0</v>
      </c>
    </row>
    <row r="911" customFormat="false" ht="15" hidden="true" customHeight="false" outlineLevel="0" collapsed="false">
      <c r="B911" s="25" t="n">
        <v>897</v>
      </c>
      <c r="M911" s="25" t="n">
        <v>897</v>
      </c>
      <c r="N911" s="27" t="n">
        <f aca="false">C911</f>
        <v>0</v>
      </c>
    </row>
    <row r="912" customFormat="false" ht="15" hidden="true" customHeight="false" outlineLevel="0" collapsed="false">
      <c r="B912" s="25" t="n">
        <v>898</v>
      </c>
      <c r="M912" s="25" t="n">
        <v>898</v>
      </c>
      <c r="N912" s="27" t="n">
        <f aca="false">C912</f>
        <v>0</v>
      </c>
    </row>
    <row r="913" customFormat="false" ht="15" hidden="true" customHeight="false" outlineLevel="0" collapsed="false">
      <c r="B913" s="25" t="n">
        <v>899</v>
      </c>
      <c r="M913" s="25" t="n">
        <v>899</v>
      </c>
      <c r="N913" s="27" t="n">
        <f aca="false">C913</f>
        <v>0</v>
      </c>
    </row>
    <row r="914" customFormat="false" ht="15" hidden="true" customHeight="false" outlineLevel="0" collapsed="false">
      <c r="B914" s="25" t="n">
        <v>900</v>
      </c>
      <c r="M914" s="25" t="n">
        <v>900</v>
      </c>
      <c r="N914" s="27" t="n">
        <f aca="false">C914</f>
        <v>0</v>
      </c>
    </row>
    <row r="915" customFormat="false" ht="15" hidden="true" customHeight="false" outlineLevel="0" collapsed="false">
      <c r="B915" s="25" t="n">
        <v>901</v>
      </c>
      <c r="M915" s="25" t="n">
        <v>901</v>
      </c>
      <c r="N915" s="27" t="n">
        <f aca="false">C915</f>
        <v>0</v>
      </c>
    </row>
    <row r="916" customFormat="false" ht="15" hidden="true" customHeight="false" outlineLevel="0" collapsed="false">
      <c r="B916" s="25" t="n">
        <v>902</v>
      </c>
      <c r="M916" s="25" t="n">
        <v>902</v>
      </c>
      <c r="N916" s="27" t="n">
        <f aca="false">C916</f>
        <v>0</v>
      </c>
    </row>
    <row r="917" customFormat="false" ht="15" hidden="true" customHeight="false" outlineLevel="0" collapsed="false">
      <c r="B917" s="25" t="n">
        <v>903</v>
      </c>
      <c r="M917" s="25" t="n">
        <v>903</v>
      </c>
      <c r="N917" s="27" t="n">
        <f aca="false">C917</f>
        <v>0</v>
      </c>
    </row>
    <row r="918" customFormat="false" ht="15" hidden="true" customHeight="false" outlineLevel="0" collapsed="false">
      <c r="B918" s="25" t="n">
        <v>904</v>
      </c>
      <c r="M918" s="25" t="n">
        <v>904</v>
      </c>
      <c r="N918" s="27" t="n">
        <f aca="false">C918</f>
        <v>0</v>
      </c>
    </row>
    <row r="919" customFormat="false" ht="15" hidden="true" customHeight="false" outlineLevel="0" collapsed="false">
      <c r="B919" s="25" t="n">
        <v>905</v>
      </c>
      <c r="M919" s="25" t="n">
        <v>905</v>
      </c>
      <c r="N919" s="27" t="n">
        <f aca="false">C919</f>
        <v>0</v>
      </c>
    </row>
    <row r="920" customFormat="false" ht="15" hidden="true" customHeight="false" outlineLevel="0" collapsed="false">
      <c r="B920" s="25" t="n">
        <v>906</v>
      </c>
      <c r="M920" s="25" t="n">
        <v>906</v>
      </c>
      <c r="N920" s="27" t="n">
        <f aca="false">C920</f>
        <v>0</v>
      </c>
    </row>
    <row r="921" customFormat="false" ht="15" hidden="true" customHeight="false" outlineLevel="0" collapsed="false">
      <c r="B921" s="25" t="n">
        <v>907</v>
      </c>
      <c r="M921" s="25" t="n">
        <v>907</v>
      </c>
      <c r="N921" s="27" t="n">
        <f aca="false">C921</f>
        <v>0</v>
      </c>
    </row>
    <row r="922" customFormat="false" ht="15" hidden="true" customHeight="false" outlineLevel="0" collapsed="false">
      <c r="B922" s="25" t="n">
        <v>908</v>
      </c>
      <c r="M922" s="25" t="n">
        <v>908</v>
      </c>
      <c r="N922" s="27" t="n">
        <f aca="false">C922</f>
        <v>0</v>
      </c>
    </row>
    <row r="923" customFormat="false" ht="15" hidden="true" customHeight="false" outlineLevel="0" collapsed="false">
      <c r="B923" s="25" t="n">
        <v>909</v>
      </c>
      <c r="M923" s="25" t="n">
        <v>909</v>
      </c>
      <c r="N923" s="27" t="n">
        <f aca="false">C923</f>
        <v>0</v>
      </c>
    </row>
    <row r="924" customFormat="false" ht="15" hidden="true" customHeight="false" outlineLevel="0" collapsed="false">
      <c r="B924" s="25" t="n">
        <v>910</v>
      </c>
      <c r="M924" s="25" t="n">
        <v>910</v>
      </c>
      <c r="N924" s="27" t="n">
        <f aca="false">C924</f>
        <v>0</v>
      </c>
    </row>
    <row r="925" customFormat="false" ht="15" hidden="true" customHeight="false" outlineLevel="0" collapsed="false">
      <c r="B925" s="25" t="n">
        <v>911</v>
      </c>
      <c r="M925" s="25" t="n">
        <v>911</v>
      </c>
      <c r="N925" s="27" t="n">
        <f aca="false">C925</f>
        <v>0</v>
      </c>
    </row>
    <row r="926" customFormat="false" ht="15" hidden="true" customHeight="false" outlineLevel="0" collapsed="false">
      <c r="B926" s="25" t="n">
        <v>912</v>
      </c>
      <c r="M926" s="25" t="n">
        <v>912</v>
      </c>
      <c r="N926" s="27" t="n">
        <f aca="false">C926</f>
        <v>0</v>
      </c>
    </row>
    <row r="927" customFormat="false" ht="15" hidden="true" customHeight="false" outlineLevel="0" collapsed="false">
      <c r="B927" s="25" t="n">
        <v>913</v>
      </c>
      <c r="M927" s="25" t="n">
        <v>913</v>
      </c>
      <c r="N927" s="27" t="n">
        <f aca="false">C927</f>
        <v>0</v>
      </c>
    </row>
    <row r="928" customFormat="false" ht="15" hidden="true" customHeight="false" outlineLevel="0" collapsed="false">
      <c r="B928" s="25" t="n">
        <v>914</v>
      </c>
      <c r="M928" s="25" t="n">
        <v>914</v>
      </c>
      <c r="N928" s="27" t="n">
        <f aca="false">C928</f>
        <v>0</v>
      </c>
    </row>
    <row r="929" customFormat="false" ht="15" hidden="true" customHeight="false" outlineLevel="0" collapsed="false">
      <c r="B929" s="25" t="n">
        <v>915</v>
      </c>
      <c r="M929" s="25" t="n">
        <v>915</v>
      </c>
      <c r="N929" s="27" t="n">
        <f aca="false">C929</f>
        <v>0</v>
      </c>
    </row>
    <row r="930" customFormat="false" ht="15" hidden="true" customHeight="false" outlineLevel="0" collapsed="false">
      <c r="B930" s="25" t="n">
        <v>916</v>
      </c>
      <c r="M930" s="25" t="n">
        <v>916</v>
      </c>
      <c r="N930" s="27" t="n">
        <f aca="false">C930</f>
        <v>0</v>
      </c>
    </row>
    <row r="931" customFormat="false" ht="15" hidden="true" customHeight="false" outlineLevel="0" collapsed="false">
      <c r="B931" s="25" t="n">
        <v>917</v>
      </c>
      <c r="M931" s="25" t="n">
        <v>917</v>
      </c>
      <c r="N931" s="27" t="n">
        <f aca="false">C931</f>
        <v>0</v>
      </c>
    </row>
    <row r="932" customFormat="false" ht="15" hidden="true" customHeight="false" outlineLevel="0" collapsed="false">
      <c r="B932" s="25" t="n">
        <v>918</v>
      </c>
      <c r="M932" s="25" t="n">
        <v>918</v>
      </c>
      <c r="N932" s="27" t="n">
        <f aca="false">C932</f>
        <v>0</v>
      </c>
    </row>
    <row r="933" customFormat="false" ht="15" hidden="true" customHeight="false" outlineLevel="0" collapsed="false">
      <c r="B933" s="25" t="n">
        <v>919</v>
      </c>
      <c r="M933" s="25" t="n">
        <v>919</v>
      </c>
      <c r="N933" s="27" t="n">
        <f aca="false">C933</f>
        <v>0</v>
      </c>
    </row>
    <row r="934" customFormat="false" ht="15" hidden="true" customHeight="false" outlineLevel="0" collapsed="false">
      <c r="B934" s="25" t="n">
        <v>920</v>
      </c>
      <c r="M934" s="25" t="n">
        <v>920</v>
      </c>
      <c r="N934" s="27" t="n">
        <f aca="false">C934</f>
        <v>0</v>
      </c>
    </row>
    <row r="935" customFormat="false" ht="15" hidden="true" customHeight="false" outlineLevel="0" collapsed="false">
      <c r="B935" s="25" t="n">
        <v>921</v>
      </c>
      <c r="D935" s="1"/>
      <c r="E935" s="1"/>
      <c r="F935" s="1"/>
      <c r="G935" s="1"/>
      <c r="M935" s="25" t="n">
        <v>921</v>
      </c>
      <c r="N935" s="27" t="n">
        <f aca="false">C935</f>
        <v>0</v>
      </c>
    </row>
    <row r="936" customFormat="false" ht="15" hidden="true" customHeight="false" outlineLevel="0" collapsed="false">
      <c r="B936" s="25" t="n">
        <v>922</v>
      </c>
      <c r="D936" s="1"/>
      <c r="E936" s="1"/>
      <c r="F936" s="1"/>
      <c r="G936" s="1"/>
      <c r="M936" s="25" t="n">
        <v>922</v>
      </c>
      <c r="N936" s="27" t="n">
        <f aca="false">C936</f>
        <v>0</v>
      </c>
    </row>
    <row r="937" customFormat="false" ht="15" hidden="true" customHeight="false" outlineLevel="0" collapsed="false">
      <c r="B937" s="25" t="n">
        <v>923</v>
      </c>
      <c r="D937" s="1"/>
      <c r="E937" s="1"/>
      <c r="F937" s="1"/>
      <c r="G937" s="1"/>
      <c r="M937" s="25" t="n">
        <v>923</v>
      </c>
      <c r="N937" s="27" t="n">
        <f aca="false">C937</f>
        <v>0</v>
      </c>
    </row>
    <row r="938" customFormat="false" ht="15" hidden="true" customHeight="false" outlineLevel="0" collapsed="false">
      <c r="B938" s="25" t="n">
        <v>924</v>
      </c>
      <c r="D938" s="1"/>
      <c r="E938" s="1"/>
      <c r="F938" s="1"/>
      <c r="G938" s="1"/>
      <c r="M938" s="25" t="n">
        <v>924</v>
      </c>
      <c r="N938" s="27" t="n">
        <f aca="false">C938</f>
        <v>0</v>
      </c>
    </row>
    <row r="939" customFormat="false" ht="15" hidden="true" customHeight="false" outlineLevel="0" collapsed="false">
      <c r="B939" s="25" t="n">
        <v>925</v>
      </c>
      <c r="D939" s="1"/>
      <c r="E939" s="1"/>
      <c r="F939" s="1"/>
      <c r="G939" s="1"/>
      <c r="M939" s="25" t="n">
        <v>925</v>
      </c>
      <c r="N939" s="27" t="n">
        <f aca="false">C939</f>
        <v>0</v>
      </c>
    </row>
    <row r="940" customFormat="false" ht="15" hidden="true" customHeight="false" outlineLevel="0" collapsed="false">
      <c r="B940" s="25" t="n">
        <v>926</v>
      </c>
      <c r="D940" s="1"/>
      <c r="E940" s="1"/>
      <c r="F940" s="1"/>
      <c r="G940" s="1"/>
      <c r="M940" s="25" t="n">
        <v>926</v>
      </c>
      <c r="N940" s="27" t="n">
        <f aca="false">C940</f>
        <v>0</v>
      </c>
    </row>
    <row r="941" customFormat="false" ht="15" hidden="true" customHeight="false" outlineLevel="0" collapsed="false">
      <c r="B941" s="25" t="n">
        <v>927</v>
      </c>
      <c r="G941" s="1"/>
      <c r="M941" s="25" t="n">
        <v>927</v>
      </c>
      <c r="N941" s="27" t="n">
        <f aca="false">C941</f>
        <v>0</v>
      </c>
    </row>
    <row r="942" customFormat="false" ht="15" hidden="true" customHeight="false" outlineLevel="0" collapsed="false">
      <c r="B942" s="25" t="n">
        <v>928</v>
      </c>
      <c r="G942" s="1"/>
      <c r="M942" s="25" t="n">
        <v>928</v>
      </c>
      <c r="N942" s="27" t="n">
        <f aca="false">C942</f>
        <v>0</v>
      </c>
    </row>
    <row r="943" customFormat="false" ht="15" hidden="true" customHeight="false" outlineLevel="0" collapsed="false">
      <c r="B943" s="25" t="n">
        <v>929</v>
      </c>
      <c r="G943" s="1"/>
      <c r="M943" s="25" t="n">
        <v>929</v>
      </c>
      <c r="N943" s="27" t="n">
        <f aca="false">C943</f>
        <v>0</v>
      </c>
    </row>
    <row r="944" customFormat="false" ht="15" hidden="true" customHeight="false" outlineLevel="0" collapsed="false">
      <c r="B944" s="25" t="n">
        <v>930</v>
      </c>
      <c r="G944" s="1"/>
      <c r="M944" s="25" t="n">
        <v>930</v>
      </c>
      <c r="N944" s="27" t="n">
        <f aca="false">C944</f>
        <v>0</v>
      </c>
    </row>
    <row r="945" customFormat="false" ht="15" hidden="true" customHeight="false" outlineLevel="0" collapsed="false">
      <c r="B945" s="25" t="n">
        <v>931</v>
      </c>
      <c r="G945" s="1"/>
      <c r="M945" s="25" t="n">
        <v>931</v>
      </c>
      <c r="N945" s="27" t="n">
        <f aca="false">C945</f>
        <v>0</v>
      </c>
    </row>
    <row r="946" customFormat="false" ht="15" hidden="true" customHeight="false" outlineLevel="0" collapsed="false">
      <c r="B946" s="25" t="n">
        <v>932</v>
      </c>
      <c r="G946" s="1"/>
      <c r="M946" s="25" t="n">
        <v>932</v>
      </c>
      <c r="N946" s="27" t="n">
        <f aca="false">C946</f>
        <v>0</v>
      </c>
    </row>
    <row r="947" customFormat="false" ht="15" hidden="true" customHeight="false" outlineLevel="0" collapsed="false">
      <c r="B947" s="25" t="n">
        <v>933</v>
      </c>
      <c r="G947" s="1"/>
      <c r="M947" s="25" t="n">
        <v>933</v>
      </c>
      <c r="N947" s="27" t="n">
        <f aca="false">C947</f>
        <v>0</v>
      </c>
    </row>
    <row r="948" customFormat="false" ht="15" hidden="true" customHeight="false" outlineLevel="0" collapsed="false">
      <c r="B948" s="25" t="n">
        <v>934</v>
      </c>
      <c r="G948" s="1"/>
      <c r="M948" s="25" t="n">
        <v>934</v>
      </c>
      <c r="N948" s="27" t="n">
        <f aca="false">C948</f>
        <v>0</v>
      </c>
    </row>
    <row r="949" customFormat="false" ht="15" hidden="true" customHeight="false" outlineLevel="0" collapsed="false">
      <c r="B949" s="25" t="n">
        <v>935</v>
      </c>
      <c r="G949" s="1"/>
      <c r="M949" s="25" t="n">
        <v>935</v>
      </c>
      <c r="N949" s="27" t="n">
        <f aca="false">C949</f>
        <v>0</v>
      </c>
    </row>
    <row r="950" customFormat="false" ht="15" hidden="true" customHeight="false" outlineLevel="0" collapsed="false">
      <c r="B950" s="25" t="n">
        <v>936</v>
      </c>
      <c r="G950" s="1"/>
      <c r="M950" s="25" t="n">
        <v>936</v>
      </c>
      <c r="N950" s="27" t="n">
        <f aca="false">C950</f>
        <v>0</v>
      </c>
    </row>
    <row r="951" customFormat="false" ht="15" hidden="true" customHeight="false" outlineLevel="0" collapsed="false">
      <c r="B951" s="25" t="n">
        <v>937</v>
      </c>
      <c r="G951" s="1"/>
      <c r="M951" s="25" t="n">
        <v>937</v>
      </c>
      <c r="N951" s="27" t="n">
        <f aca="false">C951</f>
        <v>0</v>
      </c>
    </row>
    <row r="952" customFormat="false" ht="15" hidden="true" customHeight="false" outlineLevel="0" collapsed="false">
      <c r="B952" s="25" t="n">
        <v>938</v>
      </c>
      <c r="G952" s="1"/>
      <c r="M952" s="25" t="n">
        <v>938</v>
      </c>
      <c r="N952" s="27" t="n">
        <f aca="false">C952</f>
        <v>0</v>
      </c>
    </row>
    <row r="953" customFormat="false" ht="15" hidden="true" customHeight="false" outlineLevel="0" collapsed="false">
      <c r="B953" s="25" t="n">
        <v>939</v>
      </c>
      <c r="G953" s="1"/>
      <c r="M953" s="25" t="n">
        <v>939</v>
      </c>
      <c r="N953" s="27" t="n">
        <f aca="false">C953</f>
        <v>0</v>
      </c>
    </row>
    <row r="954" customFormat="false" ht="15" hidden="true" customHeight="false" outlineLevel="0" collapsed="false">
      <c r="B954" s="25" t="n">
        <v>940</v>
      </c>
      <c r="G954" s="1"/>
      <c r="M954" s="25" t="n">
        <v>940</v>
      </c>
      <c r="N954" s="27" t="n">
        <f aca="false">C954</f>
        <v>0</v>
      </c>
    </row>
    <row r="955" customFormat="false" ht="15" hidden="true" customHeight="false" outlineLevel="0" collapsed="false">
      <c r="B955" s="25" t="n">
        <v>941</v>
      </c>
      <c r="G955" s="1"/>
      <c r="M955" s="25" t="n">
        <v>941</v>
      </c>
      <c r="N955" s="27" t="n">
        <f aca="false">C955</f>
        <v>0</v>
      </c>
    </row>
    <row r="956" customFormat="false" ht="15" hidden="true" customHeight="false" outlineLevel="0" collapsed="false">
      <c r="B956" s="25" t="n">
        <v>942</v>
      </c>
      <c r="G956" s="1"/>
      <c r="M956" s="25" t="n">
        <v>942</v>
      </c>
      <c r="N956" s="27" t="n">
        <f aca="false">C956</f>
        <v>0</v>
      </c>
    </row>
    <row r="957" customFormat="false" ht="15" hidden="true" customHeight="false" outlineLevel="0" collapsed="false">
      <c r="B957" s="25" t="n">
        <v>943</v>
      </c>
      <c r="G957" s="1"/>
      <c r="M957" s="25" t="n">
        <v>943</v>
      </c>
      <c r="N957" s="27" t="n">
        <f aca="false">C957</f>
        <v>0</v>
      </c>
    </row>
    <row r="958" customFormat="false" ht="15" hidden="true" customHeight="false" outlineLevel="0" collapsed="false">
      <c r="B958" s="25" t="n">
        <v>944</v>
      </c>
      <c r="G958" s="1"/>
      <c r="M958" s="25" t="n">
        <v>944</v>
      </c>
      <c r="N958" s="27" t="n">
        <f aca="false">C958</f>
        <v>0</v>
      </c>
    </row>
    <row r="959" customFormat="false" ht="15" hidden="true" customHeight="false" outlineLevel="0" collapsed="false">
      <c r="B959" s="25" t="n">
        <v>945</v>
      </c>
      <c r="G959" s="1"/>
      <c r="M959" s="25" t="n">
        <v>945</v>
      </c>
      <c r="N959" s="27" t="n">
        <f aca="false">C959</f>
        <v>0</v>
      </c>
    </row>
    <row r="960" customFormat="false" ht="15" hidden="true" customHeight="false" outlineLevel="0" collapsed="false">
      <c r="B960" s="25" t="n">
        <v>946</v>
      </c>
      <c r="G960" s="1"/>
      <c r="M960" s="25" t="n">
        <v>946</v>
      </c>
      <c r="N960" s="27" t="n">
        <f aca="false">C960</f>
        <v>0</v>
      </c>
    </row>
    <row r="961" customFormat="false" ht="15" hidden="true" customHeight="false" outlineLevel="0" collapsed="false">
      <c r="B961" s="25" t="n">
        <v>947</v>
      </c>
      <c r="M961" s="25" t="n">
        <v>947</v>
      </c>
      <c r="N961" s="27" t="n">
        <f aca="false">C961</f>
        <v>0</v>
      </c>
    </row>
    <row r="962" customFormat="false" ht="15" hidden="true" customHeight="false" outlineLevel="0" collapsed="false">
      <c r="B962" s="25" t="n">
        <v>948</v>
      </c>
      <c r="M962" s="25" t="n">
        <v>948</v>
      </c>
      <c r="N962" s="27" t="n">
        <f aca="false">C962</f>
        <v>0</v>
      </c>
    </row>
    <row r="963" customFormat="false" ht="15" hidden="true" customHeight="false" outlineLevel="0" collapsed="false">
      <c r="B963" s="25" t="n">
        <v>949</v>
      </c>
      <c r="M963" s="25" t="n">
        <v>949</v>
      </c>
      <c r="N963" s="27" t="n">
        <f aca="false">C963</f>
        <v>0</v>
      </c>
    </row>
    <row r="964" customFormat="false" ht="15" hidden="true" customHeight="false" outlineLevel="0" collapsed="false">
      <c r="B964" s="25" t="n">
        <v>950</v>
      </c>
      <c r="M964" s="25" t="n">
        <v>950</v>
      </c>
      <c r="N964" s="27" t="n">
        <f aca="false">C964</f>
        <v>0</v>
      </c>
    </row>
    <row r="965" customFormat="false" ht="15" hidden="true" customHeight="false" outlineLevel="0" collapsed="false">
      <c r="B965" s="25" t="n">
        <v>951</v>
      </c>
      <c r="M965" s="25" t="n">
        <v>951</v>
      </c>
      <c r="N965" s="27" t="n">
        <f aca="false">C965</f>
        <v>0</v>
      </c>
    </row>
    <row r="966" customFormat="false" ht="15" hidden="true" customHeight="false" outlineLevel="0" collapsed="false">
      <c r="B966" s="25" t="n">
        <v>952</v>
      </c>
      <c r="M966" s="25" t="n">
        <v>952</v>
      </c>
      <c r="N966" s="27" t="n">
        <f aca="false">C966</f>
        <v>0</v>
      </c>
    </row>
    <row r="967" customFormat="false" ht="15" hidden="true" customHeight="false" outlineLevel="0" collapsed="false">
      <c r="B967" s="25" t="n">
        <v>953</v>
      </c>
      <c r="M967" s="25" t="n">
        <v>953</v>
      </c>
      <c r="N967" s="27" t="n">
        <f aca="false">C967</f>
        <v>0</v>
      </c>
    </row>
    <row r="968" customFormat="false" ht="15" hidden="true" customHeight="false" outlineLevel="0" collapsed="false">
      <c r="B968" s="25" t="n">
        <v>954</v>
      </c>
      <c r="M968" s="25" t="n">
        <v>954</v>
      </c>
      <c r="N968" s="27" t="n">
        <f aca="false">C968</f>
        <v>0</v>
      </c>
    </row>
    <row r="969" customFormat="false" ht="15" hidden="true" customHeight="false" outlineLevel="0" collapsed="false">
      <c r="B969" s="25" t="n">
        <v>955</v>
      </c>
      <c r="M969" s="25" t="n">
        <v>955</v>
      </c>
      <c r="N969" s="27" t="n">
        <f aca="false">C969</f>
        <v>0</v>
      </c>
    </row>
    <row r="970" customFormat="false" ht="15" hidden="true" customHeight="false" outlineLevel="0" collapsed="false">
      <c r="B970" s="25" t="n">
        <v>956</v>
      </c>
      <c r="M970" s="25" t="n">
        <v>956</v>
      </c>
      <c r="N970" s="27" t="n">
        <f aca="false">C970</f>
        <v>0</v>
      </c>
    </row>
    <row r="971" customFormat="false" ht="15" hidden="true" customHeight="false" outlineLevel="0" collapsed="false">
      <c r="B971" s="25" t="n">
        <v>957</v>
      </c>
      <c r="M971" s="25" t="n">
        <v>957</v>
      </c>
      <c r="N971" s="27" t="n">
        <f aca="false">C971</f>
        <v>0</v>
      </c>
    </row>
    <row r="972" customFormat="false" ht="15" hidden="true" customHeight="false" outlineLevel="0" collapsed="false">
      <c r="B972" s="25" t="n">
        <v>958</v>
      </c>
      <c r="M972" s="25" t="n">
        <v>958</v>
      </c>
      <c r="N972" s="27" t="n">
        <f aca="false">C972</f>
        <v>0</v>
      </c>
    </row>
    <row r="973" customFormat="false" ht="15" hidden="true" customHeight="false" outlineLevel="0" collapsed="false">
      <c r="B973" s="25" t="n">
        <v>959</v>
      </c>
      <c r="M973" s="25" t="n">
        <v>959</v>
      </c>
      <c r="N973" s="27" t="n">
        <f aca="false">C973</f>
        <v>0</v>
      </c>
    </row>
    <row r="974" customFormat="false" ht="15" hidden="true" customHeight="false" outlineLevel="0" collapsed="false">
      <c r="B974" s="25" t="n">
        <v>960</v>
      </c>
      <c r="M974" s="25" t="n">
        <v>960</v>
      </c>
      <c r="N974" s="27" t="n">
        <f aca="false">C974</f>
        <v>0</v>
      </c>
    </row>
    <row r="975" customFormat="false" ht="15" hidden="true" customHeight="false" outlineLevel="0" collapsed="false">
      <c r="B975" s="25" t="n">
        <v>961</v>
      </c>
      <c r="M975" s="25" t="n">
        <v>961</v>
      </c>
      <c r="N975" s="27" t="n">
        <f aca="false">C975</f>
        <v>0</v>
      </c>
    </row>
    <row r="976" customFormat="false" ht="15" hidden="true" customHeight="false" outlineLevel="0" collapsed="false">
      <c r="B976" s="25" t="n">
        <v>962</v>
      </c>
      <c r="M976" s="25" t="n">
        <v>962</v>
      </c>
      <c r="N976" s="27" t="n">
        <f aca="false">C976</f>
        <v>0</v>
      </c>
    </row>
    <row r="977" customFormat="false" ht="15" hidden="true" customHeight="false" outlineLevel="0" collapsed="false">
      <c r="B977" s="25" t="n">
        <v>963</v>
      </c>
      <c r="M977" s="25" t="n">
        <v>963</v>
      </c>
      <c r="N977" s="27" t="n">
        <f aca="false">C977</f>
        <v>0</v>
      </c>
    </row>
    <row r="978" customFormat="false" ht="15" hidden="true" customHeight="false" outlineLevel="0" collapsed="false">
      <c r="B978" s="25" t="n">
        <v>964</v>
      </c>
      <c r="M978" s="25" t="n">
        <v>964</v>
      </c>
      <c r="N978" s="27" t="n">
        <f aca="false">C978</f>
        <v>0</v>
      </c>
    </row>
    <row r="979" customFormat="false" ht="15" hidden="true" customHeight="false" outlineLevel="0" collapsed="false">
      <c r="B979" s="25" t="n">
        <v>965</v>
      </c>
      <c r="M979" s="25" t="n">
        <v>965</v>
      </c>
      <c r="N979" s="27" t="n">
        <f aca="false">C979</f>
        <v>0</v>
      </c>
    </row>
    <row r="980" customFormat="false" ht="15" hidden="true" customHeight="false" outlineLevel="0" collapsed="false">
      <c r="B980" s="25" t="n">
        <v>966</v>
      </c>
      <c r="M980" s="25" t="n">
        <v>966</v>
      </c>
      <c r="N980" s="27" t="n">
        <f aca="false">C980</f>
        <v>0</v>
      </c>
    </row>
    <row r="981" customFormat="false" ht="15" hidden="true" customHeight="false" outlineLevel="0" collapsed="false">
      <c r="B981" s="25" t="n">
        <v>967</v>
      </c>
      <c r="M981" s="25" t="n">
        <v>967</v>
      </c>
      <c r="N981" s="27" t="n">
        <f aca="false">C981</f>
        <v>0</v>
      </c>
    </row>
    <row r="982" customFormat="false" ht="15" hidden="true" customHeight="false" outlineLevel="0" collapsed="false">
      <c r="B982" s="25" t="n">
        <v>968</v>
      </c>
      <c r="M982" s="25" t="n">
        <v>968</v>
      </c>
      <c r="N982" s="27" t="n">
        <f aca="false">C982</f>
        <v>0</v>
      </c>
    </row>
    <row r="983" customFormat="false" ht="15" hidden="true" customHeight="false" outlineLevel="0" collapsed="false">
      <c r="B983" s="25" t="n">
        <v>969</v>
      </c>
      <c r="M983" s="25" t="n">
        <v>969</v>
      </c>
      <c r="N983" s="27" t="n">
        <f aca="false">C983</f>
        <v>0</v>
      </c>
    </row>
    <row r="984" customFormat="false" ht="15" hidden="true" customHeight="false" outlineLevel="0" collapsed="false">
      <c r="B984" s="25" t="n">
        <v>970</v>
      </c>
      <c r="M984" s="25" t="n">
        <v>970</v>
      </c>
      <c r="N984" s="27" t="n">
        <f aca="false">C984</f>
        <v>0</v>
      </c>
    </row>
    <row r="985" customFormat="false" ht="15" hidden="true" customHeight="false" outlineLevel="0" collapsed="false">
      <c r="B985" s="25" t="n">
        <v>971</v>
      </c>
      <c r="M985" s="25" t="n">
        <v>971</v>
      </c>
      <c r="N985" s="27" t="n">
        <f aca="false">C985</f>
        <v>0</v>
      </c>
    </row>
    <row r="986" customFormat="false" ht="15" hidden="true" customHeight="false" outlineLevel="0" collapsed="false">
      <c r="B986" s="25" t="n">
        <v>972</v>
      </c>
      <c r="M986" s="25" t="n">
        <v>972</v>
      </c>
      <c r="N986" s="27" t="n">
        <f aca="false">C986</f>
        <v>0</v>
      </c>
    </row>
    <row r="987" customFormat="false" ht="15" hidden="true" customHeight="false" outlineLevel="0" collapsed="false">
      <c r="B987" s="25" t="n">
        <v>973</v>
      </c>
      <c r="M987" s="25" t="n">
        <v>973</v>
      </c>
      <c r="N987" s="27" t="n">
        <f aca="false">C987</f>
        <v>0</v>
      </c>
    </row>
    <row r="988" customFormat="false" ht="15" hidden="true" customHeight="false" outlineLevel="0" collapsed="false">
      <c r="B988" s="25" t="n">
        <v>974</v>
      </c>
      <c r="M988" s="25" t="n">
        <v>974</v>
      </c>
      <c r="N988" s="27" t="n">
        <f aca="false">C988</f>
        <v>0</v>
      </c>
    </row>
    <row r="989" customFormat="false" ht="15" hidden="true" customHeight="false" outlineLevel="0" collapsed="false">
      <c r="B989" s="25" t="n">
        <v>975</v>
      </c>
      <c r="M989" s="25" t="n">
        <v>975</v>
      </c>
      <c r="N989" s="27" t="n">
        <f aca="false">C989</f>
        <v>0</v>
      </c>
    </row>
    <row r="990" customFormat="false" ht="15" hidden="true" customHeight="false" outlineLevel="0" collapsed="false">
      <c r="B990" s="25" t="n">
        <v>976</v>
      </c>
      <c r="M990" s="25" t="n">
        <v>976</v>
      </c>
      <c r="N990" s="27" t="n">
        <f aca="false">C990</f>
        <v>0</v>
      </c>
    </row>
    <row r="991" customFormat="false" ht="15" hidden="true" customHeight="false" outlineLevel="0" collapsed="false">
      <c r="B991" s="25" t="n">
        <v>977</v>
      </c>
      <c r="M991" s="25" t="n">
        <v>977</v>
      </c>
      <c r="N991" s="27" t="n">
        <f aca="false">C991</f>
        <v>0</v>
      </c>
    </row>
    <row r="992" customFormat="false" ht="15" hidden="true" customHeight="false" outlineLevel="0" collapsed="false">
      <c r="B992" s="25" t="n">
        <v>978</v>
      </c>
      <c r="M992" s="25" t="n">
        <v>978</v>
      </c>
      <c r="N992" s="27" t="n">
        <f aca="false">C992</f>
        <v>0</v>
      </c>
    </row>
    <row r="993" customFormat="false" ht="15" hidden="true" customHeight="false" outlineLevel="0" collapsed="false">
      <c r="B993" s="25" t="n">
        <v>979</v>
      </c>
      <c r="M993" s="25" t="n">
        <v>979</v>
      </c>
      <c r="N993" s="27" t="n">
        <f aca="false">C993</f>
        <v>0</v>
      </c>
    </row>
    <row r="994" customFormat="false" ht="15" hidden="true" customHeight="false" outlineLevel="0" collapsed="false">
      <c r="B994" s="25" t="n">
        <v>980</v>
      </c>
      <c r="M994" s="25" t="n">
        <v>980</v>
      </c>
      <c r="N994" s="27" t="n">
        <f aca="false">C994</f>
        <v>0</v>
      </c>
    </row>
    <row r="995" customFormat="false" ht="15" hidden="true" customHeight="false" outlineLevel="0" collapsed="false">
      <c r="B995" s="25" t="n">
        <v>981</v>
      </c>
      <c r="M995" s="25" t="n">
        <v>981</v>
      </c>
      <c r="N995" s="27" t="n">
        <f aca="false">C995</f>
        <v>0</v>
      </c>
    </row>
    <row r="996" customFormat="false" ht="15" hidden="true" customHeight="false" outlineLevel="0" collapsed="false">
      <c r="B996" s="25" t="n">
        <v>982</v>
      </c>
      <c r="M996" s="25" t="n">
        <v>982</v>
      </c>
      <c r="N996" s="27" t="n">
        <f aca="false">C996</f>
        <v>0</v>
      </c>
    </row>
    <row r="997" customFormat="false" ht="15" hidden="true" customHeight="false" outlineLevel="0" collapsed="false">
      <c r="B997" s="25" t="n">
        <v>983</v>
      </c>
      <c r="M997" s="25" t="n">
        <v>983</v>
      </c>
      <c r="N997" s="27" t="n">
        <f aca="false">C997</f>
        <v>0</v>
      </c>
    </row>
    <row r="998" customFormat="false" ht="15" hidden="true" customHeight="false" outlineLevel="0" collapsed="false">
      <c r="B998" s="25" t="n">
        <v>984</v>
      </c>
      <c r="M998" s="25" t="n">
        <v>984</v>
      </c>
      <c r="N998" s="27" t="n">
        <f aca="false">C998</f>
        <v>0</v>
      </c>
    </row>
    <row r="999" customFormat="false" ht="15" hidden="true" customHeight="false" outlineLevel="0" collapsed="false">
      <c r="B999" s="25" t="n">
        <v>985</v>
      </c>
      <c r="M999" s="25" t="n">
        <v>985</v>
      </c>
      <c r="N999" s="27" t="n">
        <f aca="false">C999</f>
        <v>0</v>
      </c>
    </row>
    <row r="1000" customFormat="false" ht="15" hidden="true" customHeight="false" outlineLevel="0" collapsed="false">
      <c r="B1000" s="25" t="n">
        <v>986</v>
      </c>
      <c r="M1000" s="25" t="n">
        <v>986</v>
      </c>
      <c r="N1000" s="27" t="n">
        <f aca="false">C1000</f>
        <v>0</v>
      </c>
    </row>
    <row r="1001" customFormat="false" ht="15" hidden="true" customHeight="false" outlineLevel="0" collapsed="false">
      <c r="B1001" s="25" t="n">
        <v>987</v>
      </c>
      <c r="M1001" s="25" t="n">
        <v>987</v>
      </c>
      <c r="N1001" s="27" t="n">
        <f aca="false">C1001</f>
        <v>0</v>
      </c>
    </row>
    <row r="1002" customFormat="false" ht="15" hidden="true" customHeight="false" outlineLevel="0" collapsed="false">
      <c r="B1002" s="25" t="n">
        <v>988</v>
      </c>
      <c r="M1002" s="25" t="n">
        <v>988</v>
      </c>
      <c r="N1002" s="27" t="n">
        <f aca="false">C1002</f>
        <v>0</v>
      </c>
    </row>
    <row r="1003" customFormat="false" ht="15" hidden="true" customHeight="false" outlineLevel="0" collapsed="false">
      <c r="B1003" s="25" t="n">
        <v>989</v>
      </c>
      <c r="M1003" s="25" t="n">
        <v>989</v>
      </c>
      <c r="N1003" s="27" t="n">
        <f aca="false">C1003</f>
        <v>0</v>
      </c>
    </row>
    <row r="1004" customFormat="false" ht="15" hidden="true" customHeight="false" outlineLevel="0" collapsed="false">
      <c r="B1004" s="25" t="n">
        <v>990</v>
      </c>
      <c r="M1004" s="25" t="n">
        <v>990</v>
      </c>
      <c r="N1004" s="27" t="n">
        <f aca="false">C1004</f>
        <v>0</v>
      </c>
    </row>
    <row r="1005" customFormat="false" ht="15" hidden="true" customHeight="false" outlineLevel="0" collapsed="false">
      <c r="B1005" s="25" t="n">
        <v>991</v>
      </c>
      <c r="M1005" s="25" t="n">
        <v>991</v>
      </c>
      <c r="N1005" s="27" t="n">
        <f aca="false">C1005</f>
        <v>0</v>
      </c>
    </row>
    <row r="1006" customFormat="false" ht="15" hidden="true" customHeight="false" outlineLevel="0" collapsed="false">
      <c r="B1006" s="25" t="n">
        <v>992</v>
      </c>
      <c r="M1006" s="25" t="n">
        <v>992</v>
      </c>
      <c r="N1006" s="27" t="n">
        <f aca="false">C1006</f>
        <v>0</v>
      </c>
    </row>
    <row r="1007" customFormat="false" ht="15" hidden="true" customHeight="false" outlineLevel="0" collapsed="false">
      <c r="B1007" s="25" t="n">
        <v>993</v>
      </c>
      <c r="M1007" s="25" t="n">
        <v>993</v>
      </c>
      <c r="N1007" s="27" t="n">
        <f aca="false">C1007</f>
        <v>0</v>
      </c>
    </row>
    <row r="1008" customFormat="false" ht="15" hidden="true" customHeight="false" outlineLevel="0" collapsed="false">
      <c r="B1008" s="25" t="n">
        <v>994</v>
      </c>
      <c r="M1008" s="25" t="n">
        <v>994</v>
      </c>
      <c r="N1008" s="27" t="n">
        <f aca="false">C1008</f>
        <v>0</v>
      </c>
    </row>
    <row r="1009" customFormat="false" ht="15" hidden="true" customHeight="false" outlineLevel="0" collapsed="false">
      <c r="B1009" s="25" t="n">
        <v>995</v>
      </c>
      <c r="M1009" s="25" t="n">
        <v>995</v>
      </c>
      <c r="N1009" s="27" t="n">
        <f aca="false">C1009</f>
        <v>0</v>
      </c>
    </row>
    <row r="1010" customFormat="false" ht="15" hidden="true" customHeight="false" outlineLevel="0" collapsed="false">
      <c r="B1010" s="25" t="n">
        <v>996</v>
      </c>
      <c r="M1010" s="25" t="n">
        <v>996</v>
      </c>
      <c r="N1010" s="27" t="n">
        <f aca="false">C1010</f>
        <v>0</v>
      </c>
    </row>
    <row r="1011" customFormat="false" ht="15" hidden="true" customHeight="false" outlineLevel="0" collapsed="false">
      <c r="B1011" s="25" t="n">
        <v>997</v>
      </c>
      <c r="M1011" s="25" t="n">
        <v>997</v>
      </c>
      <c r="N1011" s="27" t="n">
        <f aca="false">C1011</f>
        <v>0</v>
      </c>
    </row>
    <row r="1012" customFormat="false" ht="15" hidden="true" customHeight="false" outlineLevel="0" collapsed="false">
      <c r="B1012" s="25" t="n">
        <v>998</v>
      </c>
      <c r="M1012" s="25" t="n">
        <v>998</v>
      </c>
      <c r="N1012" s="27" t="n">
        <f aca="false">C1012</f>
        <v>0</v>
      </c>
    </row>
    <row r="1013" customFormat="false" ht="15" hidden="true" customHeight="false" outlineLevel="0" collapsed="false">
      <c r="B1013" s="25" t="n">
        <v>999</v>
      </c>
      <c r="M1013" s="25" t="n">
        <v>999</v>
      </c>
      <c r="N1013" s="27" t="n">
        <f aca="false">C1013</f>
        <v>0</v>
      </c>
    </row>
    <row r="1014" customFormat="false" ht="15" hidden="true" customHeight="false" outlineLevel="0" collapsed="false">
      <c r="B1014" s="25" t="n">
        <v>1000</v>
      </c>
      <c r="M1014" s="25" t="n">
        <v>1000</v>
      </c>
      <c r="N1014" s="27" t="n">
        <f aca="false">C1014</f>
        <v>0</v>
      </c>
    </row>
    <row r="1015" customFormat="false" ht="15" hidden="true" customHeight="false" outlineLevel="0" collapsed="false">
      <c r="B1015" s="25" t="n">
        <v>1001</v>
      </c>
      <c r="M1015" s="25" t="n">
        <v>1001</v>
      </c>
      <c r="N1015" s="27" t="n">
        <f aca="false">C1015</f>
        <v>0</v>
      </c>
    </row>
    <row r="1016" customFormat="false" ht="15" hidden="true" customHeight="false" outlineLevel="0" collapsed="false">
      <c r="B1016" s="25" t="n">
        <v>1002</v>
      </c>
      <c r="M1016" s="25" t="n">
        <v>1002</v>
      </c>
      <c r="N1016" s="27" t="n">
        <f aca="false">C1016</f>
        <v>0</v>
      </c>
    </row>
    <row r="1017" customFormat="false" ht="15" hidden="true" customHeight="false" outlineLevel="0" collapsed="false">
      <c r="B1017" s="25" t="n">
        <v>1003</v>
      </c>
      <c r="M1017" s="25" t="n">
        <v>1003</v>
      </c>
      <c r="N1017" s="27" t="n">
        <f aca="false">C1017</f>
        <v>0</v>
      </c>
    </row>
    <row r="1018" customFormat="false" ht="15" hidden="true" customHeight="false" outlineLevel="0" collapsed="false">
      <c r="B1018" s="25" t="n">
        <v>1004</v>
      </c>
      <c r="M1018" s="25" t="n">
        <v>1004</v>
      </c>
      <c r="N1018" s="27" t="n">
        <f aca="false">C1018</f>
        <v>0</v>
      </c>
    </row>
    <row r="1019" customFormat="false" ht="15" hidden="true" customHeight="false" outlineLevel="0" collapsed="false">
      <c r="B1019" s="25" t="n">
        <v>1005</v>
      </c>
      <c r="M1019" s="25" t="n">
        <v>1005</v>
      </c>
      <c r="N1019" s="27" t="n">
        <f aca="false">C1019</f>
        <v>0</v>
      </c>
    </row>
    <row r="1020" customFormat="false" ht="15" hidden="true" customHeight="false" outlineLevel="0" collapsed="false">
      <c r="B1020" s="25" t="n">
        <v>1006</v>
      </c>
      <c r="M1020" s="25" t="n">
        <v>1006</v>
      </c>
      <c r="N1020" s="27" t="n">
        <f aca="false">C1020</f>
        <v>0</v>
      </c>
    </row>
    <row r="1021" customFormat="false" ht="15" hidden="true" customHeight="false" outlineLevel="0" collapsed="false">
      <c r="B1021" s="25" t="n">
        <v>1007</v>
      </c>
      <c r="M1021" s="25" t="n">
        <v>1007</v>
      </c>
      <c r="N1021" s="27" t="n">
        <f aca="false">C1021</f>
        <v>0</v>
      </c>
    </row>
    <row r="1022" customFormat="false" ht="15" hidden="true" customHeight="false" outlineLevel="0" collapsed="false">
      <c r="B1022" s="25" t="n">
        <v>1008</v>
      </c>
      <c r="M1022" s="25" t="n">
        <v>1008</v>
      </c>
      <c r="N1022" s="27" t="n">
        <f aca="false">C1022</f>
        <v>0</v>
      </c>
    </row>
    <row r="1023" customFormat="false" ht="15" hidden="true" customHeight="false" outlineLevel="0" collapsed="false">
      <c r="B1023" s="25" t="n">
        <v>1009</v>
      </c>
      <c r="M1023" s="25" t="n">
        <v>1009</v>
      </c>
      <c r="N1023" s="27" t="n">
        <f aca="false">C1023</f>
        <v>0</v>
      </c>
    </row>
    <row r="1024" customFormat="false" ht="15" hidden="true" customHeight="false" outlineLevel="0" collapsed="false">
      <c r="B1024" s="25" t="n">
        <v>1010</v>
      </c>
      <c r="M1024" s="25" t="n">
        <v>1010</v>
      </c>
      <c r="N1024" s="27" t="n">
        <f aca="false">C1024</f>
        <v>0</v>
      </c>
    </row>
    <row r="1025" customFormat="false" ht="15" hidden="true" customHeight="false" outlineLevel="0" collapsed="false">
      <c r="B1025" s="25" t="n">
        <v>1011</v>
      </c>
      <c r="M1025" s="25" t="n">
        <v>1011</v>
      </c>
      <c r="N1025" s="27" t="n">
        <f aca="false">C1025</f>
        <v>0</v>
      </c>
    </row>
    <row r="1026" customFormat="false" ht="15" hidden="true" customHeight="false" outlineLevel="0" collapsed="false">
      <c r="B1026" s="25" t="n">
        <v>1012</v>
      </c>
      <c r="M1026" s="25" t="n">
        <v>1012</v>
      </c>
      <c r="N1026" s="27" t="n">
        <f aca="false">C1026</f>
        <v>0</v>
      </c>
    </row>
    <row r="1027" customFormat="false" ht="15" hidden="true" customHeight="false" outlineLevel="0" collapsed="false">
      <c r="B1027" s="25" t="n">
        <v>1013</v>
      </c>
      <c r="M1027" s="25" t="n">
        <v>1013</v>
      </c>
      <c r="N1027" s="27" t="n">
        <f aca="false">C1027</f>
        <v>0</v>
      </c>
    </row>
    <row r="1028" customFormat="false" ht="15" hidden="true" customHeight="false" outlineLevel="0" collapsed="false">
      <c r="B1028" s="25" t="n">
        <v>1014</v>
      </c>
      <c r="M1028" s="25" t="n">
        <v>1014</v>
      </c>
      <c r="N1028" s="27" t="n">
        <f aca="false">C1028</f>
        <v>0</v>
      </c>
    </row>
    <row r="1029" customFormat="false" ht="15" hidden="true" customHeight="false" outlineLevel="0" collapsed="false">
      <c r="B1029" s="25" t="n">
        <v>1015</v>
      </c>
      <c r="M1029" s="25" t="n">
        <v>1015</v>
      </c>
      <c r="N1029" s="27" t="n">
        <f aca="false">C1029</f>
        <v>0</v>
      </c>
    </row>
    <row r="1030" customFormat="false" ht="15" hidden="true" customHeight="false" outlineLevel="0" collapsed="false">
      <c r="B1030" s="25" t="n">
        <v>1016</v>
      </c>
      <c r="M1030" s="25" t="n">
        <v>1016</v>
      </c>
      <c r="N1030" s="27" t="n">
        <f aca="false">C1030</f>
        <v>0</v>
      </c>
    </row>
    <row r="1031" customFormat="false" ht="15" hidden="true" customHeight="false" outlineLevel="0" collapsed="false">
      <c r="B1031" s="25" t="n">
        <v>1017</v>
      </c>
      <c r="M1031" s="25" t="n">
        <v>1017</v>
      </c>
      <c r="N1031" s="27" t="n">
        <f aca="false">C1031</f>
        <v>0</v>
      </c>
    </row>
    <row r="1032" customFormat="false" ht="15" hidden="true" customHeight="false" outlineLevel="0" collapsed="false">
      <c r="B1032" s="25" t="n">
        <v>1018</v>
      </c>
      <c r="M1032" s="25" t="n">
        <v>1018</v>
      </c>
      <c r="N1032" s="27" t="n">
        <f aca="false">C1032</f>
        <v>0</v>
      </c>
    </row>
    <row r="1033" customFormat="false" ht="15" hidden="true" customHeight="false" outlineLevel="0" collapsed="false">
      <c r="B1033" s="25" t="n">
        <v>1019</v>
      </c>
      <c r="M1033" s="25" t="n">
        <v>1019</v>
      </c>
      <c r="N1033" s="27" t="n">
        <f aca="false">C1033</f>
        <v>0</v>
      </c>
    </row>
    <row r="1034" customFormat="false" ht="15" hidden="true" customHeight="false" outlineLevel="0" collapsed="false">
      <c r="B1034" s="25" t="n">
        <v>1020</v>
      </c>
      <c r="M1034" s="25" t="n">
        <v>1020</v>
      </c>
      <c r="N1034" s="27" t="n">
        <f aca="false">C1034</f>
        <v>0</v>
      </c>
    </row>
    <row r="1035" customFormat="false" ht="15" hidden="true" customHeight="false" outlineLevel="0" collapsed="false">
      <c r="B1035" s="25" t="n">
        <v>1021</v>
      </c>
      <c r="M1035" s="25" t="n">
        <v>1021</v>
      </c>
      <c r="N1035" s="27" t="n">
        <f aca="false">C1035</f>
        <v>0</v>
      </c>
    </row>
    <row r="1036" customFormat="false" ht="15" hidden="true" customHeight="false" outlineLevel="0" collapsed="false">
      <c r="B1036" s="25" t="n">
        <v>1022</v>
      </c>
      <c r="M1036" s="25" t="n">
        <v>1022</v>
      </c>
      <c r="N1036" s="27" t="n">
        <f aca="false">C1036</f>
        <v>0</v>
      </c>
    </row>
    <row r="1037" customFormat="false" ht="15" hidden="true" customHeight="false" outlineLevel="0" collapsed="false">
      <c r="B1037" s="25" t="n">
        <v>1023</v>
      </c>
      <c r="M1037" s="25" t="n">
        <v>1023</v>
      </c>
      <c r="N1037" s="27" t="n">
        <f aca="false">C1037</f>
        <v>0</v>
      </c>
    </row>
    <row r="1038" customFormat="false" ht="15" hidden="true" customHeight="false" outlineLevel="0" collapsed="false">
      <c r="B1038" s="25" t="n">
        <v>1024</v>
      </c>
      <c r="M1038" s="25" t="n">
        <v>1024</v>
      </c>
      <c r="N1038" s="27" t="n">
        <f aca="false">C1038</f>
        <v>0</v>
      </c>
    </row>
    <row r="1039" customFormat="false" ht="15" hidden="true" customHeight="false" outlineLevel="0" collapsed="false">
      <c r="B1039" s="25" t="n">
        <v>1025</v>
      </c>
      <c r="M1039" s="25" t="n">
        <v>1025</v>
      </c>
      <c r="N1039" s="27" t="n">
        <f aca="false">C1039</f>
        <v>0</v>
      </c>
    </row>
    <row r="1040" customFormat="false" ht="15" hidden="true" customHeight="false" outlineLevel="0" collapsed="false">
      <c r="B1040" s="25" t="n">
        <v>1026</v>
      </c>
      <c r="M1040" s="25" t="n">
        <v>1026</v>
      </c>
      <c r="N1040" s="27" t="n">
        <f aca="false">C1040</f>
        <v>0</v>
      </c>
    </row>
    <row r="1041" customFormat="false" ht="15" hidden="true" customHeight="false" outlineLevel="0" collapsed="false">
      <c r="B1041" s="25" t="n">
        <v>1027</v>
      </c>
      <c r="M1041" s="25" t="n">
        <v>1027</v>
      </c>
      <c r="N1041" s="27" t="n">
        <f aca="false">C1041</f>
        <v>0</v>
      </c>
    </row>
    <row r="1042" customFormat="false" ht="15" hidden="true" customHeight="false" outlineLevel="0" collapsed="false">
      <c r="B1042" s="25" t="n">
        <v>1028</v>
      </c>
      <c r="M1042" s="25" t="n">
        <v>1028</v>
      </c>
      <c r="N1042" s="27" t="n">
        <f aca="false">C1042</f>
        <v>0</v>
      </c>
    </row>
    <row r="1043" customFormat="false" ht="15" hidden="true" customHeight="false" outlineLevel="0" collapsed="false">
      <c r="B1043" s="25" t="n">
        <v>1029</v>
      </c>
      <c r="M1043" s="25" t="n">
        <v>1029</v>
      </c>
      <c r="N1043" s="27" t="n">
        <f aca="false">C1043</f>
        <v>0</v>
      </c>
    </row>
    <row r="1044" customFormat="false" ht="15" hidden="true" customHeight="false" outlineLevel="0" collapsed="false">
      <c r="B1044" s="25" t="n">
        <v>1030</v>
      </c>
      <c r="M1044" s="25" t="n">
        <v>1030</v>
      </c>
      <c r="N1044" s="27" t="n">
        <f aca="false">C1044</f>
        <v>0</v>
      </c>
    </row>
    <row r="1045" customFormat="false" ht="15" hidden="true" customHeight="false" outlineLevel="0" collapsed="false">
      <c r="B1045" s="25" t="n">
        <v>1031</v>
      </c>
      <c r="M1045" s="25" t="n">
        <v>1031</v>
      </c>
      <c r="N1045" s="27" t="n">
        <f aca="false">C1045</f>
        <v>0</v>
      </c>
    </row>
    <row r="1046" customFormat="false" ht="15" hidden="true" customHeight="false" outlineLevel="0" collapsed="false">
      <c r="B1046" s="25" t="n">
        <v>1032</v>
      </c>
      <c r="M1046" s="25" t="n">
        <v>1032</v>
      </c>
      <c r="N1046" s="27" t="n">
        <f aca="false">C1046</f>
        <v>0</v>
      </c>
    </row>
    <row r="1047" customFormat="false" ht="15" hidden="true" customHeight="false" outlineLevel="0" collapsed="false">
      <c r="B1047" s="25" t="n">
        <v>1033</v>
      </c>
      <c r="M1047" s="25" t="n">
        <v>1033</v>
      </c>
      <c r="N1047" s="27" t="n">
        <f aca="false">C1047</f>
        <v>0</v>
      </c>
    </row>
    <row r="1048" customFormat="false" ht="15" hidden="true" customHeight="false" outlineLevel="0" collapsed="false">
      <c r="B1048" s="25" t="n">
        <v>1034</v>
      </c>
      <c r="M1048" s="25" t="n">
        <v>1034</v>
      </c>
      <c r="N1048" s="27" t="n">
        <f aca="false">C1048</f>
        <v>0</v>
      </c>
    </row>
    <row r="1049" customFormat="false" ht="15" hidden="true" customHeight="false" outlineLevel="0" collapsed="false">
      <c r="B1049" s="25" t="n">
        <v>1035</v>
      </c>
      <c r="M1049" s="25" t="n">
        <v>1035</v>
      </c>
      <c r="N1049" s="27" t="n">
        <f aca="false">C1049</f>
        <v>0</v>
      </c>
    </row>
    <row r="1050" customFormat="false" ht="15" hidden="true" customHeight="false" outlineLevel="0" collapsed="false">
      <c r="B1050" s="25" t="n">
        <v>1036</v>
      </c>
      <c r="M1050" s="25" t="n">
        <v>1036</v>
      </c>
      <c r="N1050" s="27" t="n">
        <f aca="false">C1050</f>
        <v>0</v>
      </c>
    </row>
    <row r="1051" customFormat="false" ht="15" hidden="true" customHeight="false" outlineLevel="0" collapsed="false">
      <c r="B1051" s="25" t="n">
        <v>1037</v>
      </c>
      <c r="M1051" s="25" t="n">
        <v>1037</v>
      </c>
      <c r="N1051" s="27" t="n">
        <f aca="false">C1051</f>
        <v>0</v>
      </c>
    </row>
    <row r="1052" customFormat="false" ht="15" hidden="true" customHeight="false" outlineLevel="0" collapsed="false">
      <c r="B1052" s="25" t="n">
        <v>1038</v>
      </c>
      <c r="M1052" s="25" t="n">
        <v>1038</v>
      </c>
      <c r="N1052" s="27" t="n">
        <f aca="false">C1052</f>
        <v>0</v>
      </c>
    </row>
    <row r="1053" customFormat="false" ht="15" hidden="true" customHeight="false" outlineLevel="0" collapsed="false">
      <c r="B1053" s="25" t="n">
        <v>1039</v>
      </c>
      <c r="M1053" s="25" t="n">
        <v>1039</v>
      </c>
      <c r="N1053" s="27" t="n">
        <f aca="false">C1053</f>
        <v>0</v>
      </c>
    </row>
    <row r="1054" customFormat="false" ht="15" hidden="true" customHeight="false" outlineLevel="0" collapsed="false">
      <c r="B1054" s="25" t="n">
        <v>1040</v>
      </c>
      <c r="M1054" s="25" t="n">
        <v>1040</v>
      </c>
      <c r="N1054" s="27" t="n">
        <f aca="false">C1054</f>
        <v>0</v>
      </c>
    </row>
    <row r="1055" customFormat="false" ht="15" hidden="true" customHeight="false" outlineLevel="0" collapsed="false">
      <c r="B1055" s="25" t="n">
        <v>1041</v>
      </c>
      <c r="M1055" s="25" t="n">
        <v>1041</v>
      </c>
      <c r="N1055" s="27" t="n">
        <f aca="false">C1055</f>
        <v>0</v>
      </c>
    </row>
    <row r="1056" customFormat="false" ht="15" hidden="true" customHeight="false" outlineLevel="0" collapsed="false">
      <c r="B1056" s="25" t="n">
        <v>1042</v>
      </c>
      <c r="M1056" s="25" t="n">
        <v>1042</v>
      </c>
      <c r="N1056" s="27" t="n">
        <f aca="false">C1056</f>
        <v>0</v>
      </c>
    </row>
    <row r="1057" customFormat="false" ht="15" hidden="true" customHeight="false" outlineLevel="0" collapsed="false">
      <c r="B1057" s="25" t="n">
        <v>1043</v>
      </c>
      <c r="M1057" s="25" t="n">
        <v>1043</v>
      </c>
      <c r="N1057" s="27" t="n">
        <f aca="false">C1057</f>
        <v>0</v>
      </c>
    </row>
    <row r="1058" customFormat="false" ht="15" hidden="true" customHeight="false" outlineLevel="0" collapsed="false">
      <c r="B1058" s="25" t="n">
        <v>1044</v>
      </c>
      <c r="M1058" s="25" t="n">
        <v>1044</v>
      </c>
      <c r="N1058" s="27" t="n">
        <f aca="false">C1058</f>
        <v>0</v>
      </c>
    </row>
    <row r="1059" customFormat="false" ht="15" hidden="true" customHeight="false" outlineLevel="0" collapsed="false">
      <c r="B1059" s="25" t="n">
        <v>1045</v>
      </c>
      <c r="M1059" s="25" t="n">
        <v>1045</v>
      </c>
      <c r="N1059" s="27" t="n">
        <f aca="false">C1059</f>
        <v>0</v>
      </c>
    </row>
    <row r="1060" customFormat="false" ht="15" hidden="true" customHeight="false" outlineLevel="0" collapsed="false">
      <c r="B1060" s="25" t="n">
        <v>1046</v>
      </c>
      <c r="M1060" s="25" t="n">
        <v>1046</v>
      </c>
      <c r="N1060" s="27" t="n">
        <f aca="false">C1060</f>
        <v>0</v>
      </c>
    </row>
    <row r="1061" customFormat="false" ht="15" hidden="true" customHeight="false" outlineLevel="0" collapsed="false">
      <c r="B1061" s="25" t="n">
        <v>1047</v>
      </c>
      <c r="M1061" s="25" t="n">
        <v>1047</v>
      </c>
      <c r="N1061" s="27" t="n">
        <f aca="false">C1061</f>
        <v>0</v>
      </c>
    </row>
    <row r="1062" customFormat="false" ht="15" hidden="true" customHeight="false" outlineLevel="0" collapsed="false">
      <c r="B1062" s="25" t="n">
        <v>1048</v>
      </c>
      <c r="M1062" s="25" t="n">
        <v>1048</v>
      </c>
      <c r="N1062" s="27" t="n">
        <f aca="false">C1062</f>
        <v>0</v>
      </c>
    </row>
    <row r="1063" customFormat="false" ht="15" hidden="true" customHeight="false" outlineLevel="0" collapsed="false">
      <c r="B1063" s="25" t="n">
        <v>1049</v>
      </c>
      <c r="M1063" s="25" t="n">
        <v>1049</v>
      </c>
      <c r="N1063" s="27" t="n">
        <f aca="false">C1063</f>
        <v>0</v>
      </c>
    </row>
    <row r="1064" customFormat="false" ht="15" hidden="true" customHeight="false" outlineLevel="0" collapsed="false">
      <c r="B1064" s="25" t="n">
        <v>1050</v>
      </c>
      <c r="M1064" s="25" t="n">
        <v>1050</v>
      </c>
      <c r="N1064" s="27" t="n">
        <f aca="false">C1064</f>
        <v>0</v>
      </c>
    </row>
    <row r="1065" customFormat="false" ht="15" hidden="true" customHeight="false" outlineLevel="0" collapsed="false">
      <c r="B1065" s="25" t="n">
        <v>1051</v>
      </c>
      <c r="M1065" s="25" t="n">
        <v>1051</v>
      </c>
      <c r="N1065" s="27" t="n">
        <f aca="false">C1065</f>
        <v>0</v>
      </c>
    </row>
    <row r="1066" customFormat="false" ht="15" hidden="true" customHeight="false" outlineLevel="0" collapsed="false">
      <c r="B1066" s="25" t="n">
        <v>1052</v>
      </c>
      <c r="M1066" s="25" t="n">
        <v>1052</v>
      </c>
      <c r="N1066" s="27" t="n">
        <f aca="false">C1066</f>
        <v>0</v>
      </c>
    </row>
    <row r="1067" customFormat="false" ht="15" hidden="true" customHeight="false" outlineLevel="0" collapsed="false">
      <c r="B1067" s="25" t="n">
        <v>1053</v>
      </c>
      <c r="M1067" s="25" t="n">
        <v>1053</v>
      </c>
      <c r="N1067" s="27" t="n">
        <f aca="false">C1067</f>
        <v>0</v>
      </c>
    </row>
    <row r="1068" customFormat="false" ht="15" hidden="true" customHeight="false" outlineLevel="0" collapsed="false">
      <c r="B1068" s="25" t="n">
        <v>1054</v>
      </c>
      <c r="M1068" s="25" t="n">
        <v>1054</v>
      </c>
      <c r="N1068" s="27" t="n">
        <f aca="false">C1068</f>
        <v>0</v>
      </c>
    </row>
    <row r="1069" customFormat="false" ht="15" hidden="true" customHeight="false" outlineLevel="0" collapsed="false">
      <c r="B1069" s="25" t="n">
        <v>1055</v>
      </c>
      <c r="M1069" s="25" t="n">
        <v>1055</v>
      </c>
      <c r="N1069" s="27" t="n">
        <f aca="false">C1069</f>
        <v>0</v>
      </c>
    </row>
    <row r="1070" customFormat="false" ht="15" hidden="true" customHeight="false" outlineLevel="0" collapsed="false">
      <c r="B1070" s="25" t="n">
        <v>1056</v>
      </c>
      <c r="M1070" s="25" t="n">
        <v>1056</v>
      </c>
      <c r="N1070" s="27" t="n">
        <f aca="false">C1070</f>
        <v>0</v>
      </c>
    </row>
    <row r="1071" customFormat="false" ht="15" hidden="true" customHeight="false" outlineLevel="0" collapsed="false">
      <c r="B1071" s="25" t="n">
        <v>1057</v>
      </c>
      <c r="M1071" s="25" t="n">
        <v>1057</v>
      </c>
      <c r="N1071" s="27" t="n">
        <f aca="false">C1071</f>
        <v>0</v>
      </c>
    </row>
    <row r="1072" customFormat="false" ht="15" hidden="true" customHeight="false" outlineLevel="0" collapsed="false">
      <c r="B1072" s="25" t="n">
        <v>1058</v>
      </c>
      <c r="M1072" s="25" t="n">
        <v>1058</v>
      </c>
      <c r="N1072" s="27" t="n">
        <f aca="false">C1072</f>
        <v>0</v>
      </c>
    </row>
    <row r="1073" customFormat="false" ht="15" hidden="true" customHeight="false" outlineLevel="0" collapsed="false">
      <c r="B1073" s="25" t="n">
        <v>1059</v>
      </c>
      <c r="M1073" s="25" t="n">
        <v>1059</v>
      </c>
      <c r="N1073" s="27" t="n">
        <f aca="false">C1073</f>
        <v>0</v>
      </c>
    </row>
    <row r="1074" customFormat="false" ht="15" hidden="true" customHeight="false" outlineLevel="0" collapsed="false">
      <c r="B1074" s="25" t="n">
        <v>1060</v>
      </c>
      <c r="M1074" s="25" t="n">
        <v>1060</v>
      </c>
      <c r="N1074" s="27" t="n">
        <f aca="false">C1074</f>
        <v>0</v>
      </c>
    </row>
    <row r="1075" customFormat="false" ht="15" hidden="true" customHeight="false" outlineLevel="0" collapsed="false">
      <c r="B1075" s="25" t="n">
        <v>1061</v>
      </c>
      <c r="M1075" s="25" t="n">
        <v>1061</v>
      </c>
      <c r="N1075" s="27" t="n">
        <f aca="false">C1075</f>
        <v>0</v>
      </c>
    </row>
    <row r="1076" customFormat="false" ht="15" hidden="true" customHeight="false" outlineLevel="0" collapsed="false">
      <c r="B1076" s="25" t="n">
        <v>1062</v>
      </c>
      <c r="M1076" s="25" t="n">
        <v>1062</v>
      </c>
      <c r="N1076" s="27" t="n">
        <f aca="false">C1076</f>
        <v>0</v>
      </c>
    </row>
    <row r="1077" customFormat="false" ht="15" hidden="true" customHeight="false" outlineLevel="0" collapsed="false">
      <c r="B1077" s="25" t="n">
        <v>1063</v>
      </c>
      <c r="M1077" s="25" t="n">
        <v>1063</v>
      </c>
      <c r="N1077" s="27" t="n">
        <f aca="false">C1077</f>
        <v>0</v>
      </c>
    </row>
    <row r="1078" customFormat="false" ht="15" hidden="true" customHeight="false" outlineLevel="0" collapsed="false">
      <c r="B1078" s="25" t="n">
        <v>1064</v>
      </c>
      <c r="M1078" s="25" t="n">
        <v>1064</v>
      </c>
      <c r="N1078" s="27" t="n">
        <f aca="false">C1078</f>
        <v>0</v>
      </c>
    </row>
    <row r="1079" customFormat="false" ht="15" hidden="true" customHeight="false" outlineLevel="0" collapsed="false">
      <c r="B1079" s="25" t="n">
        <v>1065</v>
      </c>
      <c r="M1079" s="25" t="n">
        <v>1065</v>
      </c>
      <c r="N1079" s="27" t="n">
        <f aca="false">C1079</f>
        <v>0</v>
      </c>
    </row>
    <row r="1080" customFormat="false" ht="15" hidden="true" customHeight="false" outlineLevel="0" collapsed="false">
      <c r="B1080" s="25" t="n">
        <v>1066</v>
      </c>
      <c r="M1080" s="25" t="n">
        <v>1066</v>
      </c>
      <c r="N1080" s="27" t="n">
        <f aca="false">C1080</f>
        <v>0</v>
      </c>
    </row>
    <row r="1081" customFormat="false" ht="15" hidden="true" customHeight="false" outlineLevel="0" collapsed="false">
      <c r="B1081" s="25" t="n">
        <v>1067</v>
      </c>
      <c r="M1081" s="25" t="n">
        <v>1067</v>
      </c>
      <c r="N1081" s="27" t="n">
        <f aca="false">C1081</f>
        <v>0</v>
      </c>
    </row>
    <row r="1082" customFormat="false" ht="15" hidden="true" customHeight="false" outlineLevel="0" collapsed="false">
      <c r="B1082" s="25" t="n">
        <v>1068</v>
      </c>
      <c r="M1082" s="25" t="n">
        <v>1068</v>
      </c>
      <c r="N1082" s="27" t="n">
        <f aca="false">C1082</f>
        <v>0</v>
      </c>
    </row>
    <row r="1083" customFormat="false" ht="15" hidden="true" customHeight="false" outlineLevel="0" collapsed="false">
      <c r="B1083" s="25" t="n">
        <v>1069</v>
      </c>
      <c r="M1083" s="25" t="n">
        <v>1069</v>
      </c>
      <c r="N1083" s="27" t="n">
        <f aca="false">C1083</f>
        <v>0</v>
      </c>
    </row>
    <row r="1084" customFormat="false" ht="15" hidden="true" customHeight="false" outlineLevel="0" collapsed="false">
      <c r="B1084" s="25" t="n">
        <v>1070</v>
      </c>
      <c r="M1084" s="25" t="n">
        <v>1070</v>
      </c>
      <c r="N1084" s="27" t="n">
        <f aca="false">C1084</f>
        <v>0</v>
      </c>
    </row>
    <row r="1085" customFormat="false" ht="15" hidden="true" customHeight="false" outlineLevel="0" collapsed="false">
      <c r="B1085" s="25" t="n">
        <v>1071</v>
      </c>
      <c r="M1085" s="25" t="n">
        <v>1071</v>
      </c>
      <c r="N1085" s="27" t="n">
        <f aca="false">C1085</f>
        <v>0</v>
      </c>
    </row>
    <row r="1086" customFormat="false" ht="15" hidden="true" customHeight="false" outlineLevel="0" collapsed="false">
      <c r="B1086" s="25" t="n">
        <v>1072</v>
      </c>
      <c r="M1086" s="25" t="n">
        <v>1072</v>
      </c>
      <c r="N1086" s="27" t="n">
        <f aca="false">C1086</f>
        <v>0</v>
      </c>
    </row>
    <row r="1087" customFormat="false" ht="15" hidden="true" customHeight="false" outlineLevel="0" collapsed="false">
      <c r="B1087" s="25" t="n">
        <v>1073</v>
      </c>
      <c r="M1087" s="25" t="n">
        <v>1073</v>
      </c>
      <c r="N1087" s="27" t="n">
        <f aca="false">C1087</f>
        <v>0</v>
      </c>
    </row>
    <row r="1088" customFormat="false" ht="15" hidden="true" customHeight="false" outlineLevel="0" collapsed="false">
      <c r="B1088" s="25" t="n">
        <v>1074</v>
      </c>
      <c r="M1088" s="25" t="n">
        <v>1074</v>
      </c>
      <c r="N1088" s="27" t="n">
        <f aca="false">C1088</f>
        <v>0</v>
      </c>
    </row>
    <row r="1089" customFormat="false" ht="15" hidden="true" customHeight="false" outlineLevel="0" collapsed="false">
      <c r="B1089" s="25" t="n">
        <v>1075</v>
      </c>
      <c r="M1089" s="25" t="n">
        <v>1075</v>
      </c>
      <c r="N1089" s="27" t="n">
        <f aca="false">C1089</f>
        <v>0</v>
      </c>
    </row>
    <row r="1090" customFormat="false" ht="15" hidden="true" customHeight="false" outlineLevel="0" collapsed="false">
      <c r="B1090" s="25" t="n">
        <v>1076</v>
      </c>
      <c r="M1090" s="25" t="n">
        <v>1076</v>
      </c>
      <c r="N1090" s="27" t="n">
        <f aca="false">C1090</f>
        <v>0</v>
      </c>
    </row>
    <row r="1091" customFormat="false" ht="15" hidden="true" customHeight="false" outlineLevel="0" collapsed="false">
      <c r="B1091" s="25" t="n">
        <v>1077</v>
      </c>
      <c r="M1091" s="25" t="n">
        <v>1077</v>
      </c>
      <c r="N1091" s="27" t="n">
        <f aca="false">C1091</f>
        <v>0</v>
      </c>
    </row>
    <row r="1092" customFormat="false" ht="15" hidden="true" customHeight="false" outlineLevel="0" collapsed="false">
      <c r="B1092" s="25" t="n">
        <v>1078</v>
      </c>
      <c r="M1092" s="25" t="n">
        <v>1078</v>
      </c>
      <c r="N1092" s="27" t="n">
        <f aca="false">C1092</f>
        <v>0</v>
      </c>
    </row>
    <row r="1093" customFormat="false" ht="15" hidden="true" customHeight="false" outlineLevel="0" collapsed="false">
      <c r="B1093" s="25" t="n">
        <v>1079</v>
      </c>
      <c r="M1093" s="25" t="n">
        <v>1079</v>
      </c>
      <c r="N1093" s="27" t="n">
        <f aca="false">C1093</f>
        <v>0</v>
      </c>
    </row>
    <row r="1094" customFormat="false" ht="15" hidden="true" customHeight="false" outlineLevel="0" collapsed="false">
      <c r="B1094" s="25" t="n">
        <v>1080</v>
      </c>
      <c r="M1094" s="25" t="n">
        <v>1080</v>
      </c>
      <c r="N1094" s="27" t="n">
        <f aca="false">C1094</f>
        <v>0</v>
      </c>
    </row>
    <row r="1095" customFormat="false" ht="15" hidden="true" customHeight="false" outlineLevel="0" collapsed="false">
      <c r="B1095" s="25" t="n">
        <v>1081</v>
      </c>
      <c r="M1095" s="25" t="n">
        <v>1081</v>
      </c>
      <c r="N1095" s="27" t="n">
        <f aca="false">C1095</f>
        <v>0</v>
      </c>
    </row>
    <row r="1096" customFormat="false" ht="15" hidden="true" customHeight="false" outlineLevel="0" collapsed="false">
      <c r="B1096" s="25" t="n">
        <v>1082</v>
      </c>
      <c r="M1096" s="25" t="n">
        <v>1082</v>
      </c>
      <c r="N1096" s="27" t="n">
        <f aca="false">C1096</f>
        <v>0</v>
      </c>
    </row>
    <row r="1097" customFormat="false" ht="15" hidden="true" customHeight="false" outlineLevel="0" collapsed="false">
      <c r="B1097" s="25" t="n">
        <v>1083</v>
      </c>
      <c r="M1097" s="25" t="n">
        <v>1083</v>
      </c>
      <c r="N1097" s="27" t="n">
        <f aca="false">C1097</f>
        <v>0</v>
      </c>
    </row>
    <row r="1098" customFormat="false" ht="15" hidden="true" customHeight="false" outlineLevel="0" collapsed="false">
      <c r="B1098" s="25" t="n">
        <v>1084</v>
      </c>
      <c r="M1098" s="25" t="n">
        <v>1084</v>
      </c>
      <c r="N1098" s="27" t="n">
        <f aca="false">C1098</f>
        <v>0</v>
      </c>
    </row>
    <row r="1099" customFormat="false" ht="15" hidden="true" customHeight="false" outlineLevel="0" collapsed="false">
      <c r="B1099" s="25" t="n">
        <v>1085</v>
      </c>
      <c r="M1099" s="25" t="n">
        <v>1085</v>
      </c>
      <c r="N1099" s="27" t="n">
        <f aca="false">C1099</f>
        <v>0</v>
      </c>
    </row>
    <row r="1100" customFormat="false" ht="15" hidden="true" customHeight="false" outlineLevel="0" collapsed="false">
      <c r="B1100" s="25" t="n">
        <v>1086</v>
      </c>
      <c r="M1100" s="25" t="n">
        <v>1086</v>
      </c>
      <c r="N1100" s="27" t="n">
        <f aca="false">C1100</f>
        <v>0</v>
      </c>
    </row>
    <row r="1101" customFormat="false" ht="15" hidden="true" customHeight="false" outlineLevel="0" collapsed="false">
      <c r="B1101" s="25" t="n">
        <v>1087</v>
      </c>
      <c r="M1101" s="25" t="n">
        <v>1087</v>
      </c>
      <c r="N1101" s="27" t="n">
        <f aca="false">C1101</f>
        <v>0</v>
      </c>
    </row>
    <row r="1102" customFormat="false" ht="15" hidden="true" customHeight="false" outlineLevel="0" collapsed="false">
      <c r="B1102" s="25" t="n">
        <v>1088</v>
      </c>
      <c r="M1102" s="25" t="n">
        <v>1088</v>
      </c>
      <c r="N1102" s="27" t="n">
        <f aca="false">C1102</f>
        <v>0</v>
      </c>
    </row>
    <row r="1103" customFormat="false" ht="15" hidden="true" customHeight="false" outlineLevel="0" collapsed="false">
      <c r="B1103" s="25" t="n">
        <v>1089</v>
      </c>
      <c r="M1103" s="25" t="n">
        <v>1089</v>
      </c>
      <c r="N1103" s="27" t="n">
        <f aca="false">C1103</f>
        <v>0</v>
      </c>
    </row>
    <row r="1104" customFormat="false" ht="15" hidden="true" customHeight="false" outlineLevel="0" collapsed="false">
      <c r="B1104" s="25" t="n">
        <v>1090</v>
      </c>
      <c r="M1104" s="25" t="n">
        <v>1090</v>
      </c>
      <c r="N1104" s="27" t="n">
        <f aca="false">C1104</f>
        <v>0</v>
      </c>
    </row>
    <row r="1105" customFormat="false" ht="15" hidden="true" customHeight="false" outlineLevel="0" collapsed="false">
      <c r="B1105" s="25" t="n">
        <v>1091</v>
      </c>
      <c r="M1105" s="25" t="n">
        <v>1091</v>
      </c>
      <c r="N1105" s="27" t="n">
        <f aca="false">C1105</f>
        <v>0</v>
      </c>
    </row>
    <row r="1106" customFormat="false" ht="15" hidden="true" customHeight="false" outlineLevel="0" collapsed="false">
      <c r="B1106" s="25" t="n">
        <v>1092</v>
      </c>
      <c r="M1106" s="25" t="n">
        <v>1092</v>
      </c>
      <c r="N1106" s="27" t="n">
        <f aca="false">C1106</f>
        <v>0</v>
      </c>
    </row>
    <row r="1107" customFormat="false" ht="15" hidden="true" customHeight="false" outlineLevel="0" collapsed="false">
      <c r="B1107" s="25" t="n">
        <v>1093</v>
      </c>
      <c r="M1107" s="25" t="n">
        <v>1093</v>
      </c>
      <c r="N1107" s="27" t="n">
        <f aca="false">C1107</f>
        <v>0</v>
      </c>
    </row>
    <row r="1108" customFormat="false" ht="15" hidden="true" customHeight="false" outlineLevel="0" collapsed="false">
      <c r="B1108" s="25" t="n">
        <v>1094</v>
      </c>
      <c r="M1108" s="25" t="n">
        <v>1094</v>
      </c>
      <c r="N1108" s="27" t="n">
        <f aca="false">C1108</f>
        <v>0</v>
      </c>
    </row>
    <row r="1109" customFormat="false" ht="15" hidden="true" customHeight="false" outlineLevel="0" collapsed="false">
      <c r="B1109" s="25" t="n">
        <v>1095</v>
      </c>
      <c r="M1109" s="25" t="n">
        <v>1095</v>
      </c>
      <c r="N1109" s="27" t="n">
        <f aca="false">C1109</f>
        <v>0</v>
      </c>
    </row>
    <row r="1110" customFormat="false" ht="15" hidden="true" customHeight="false" outlineLevel="0" collapsed="false">
      <c r="B1110" s="25" t="n">
        <v>1096</v>
      </c>
      <c r="M1110" s="25" t="n">
        <v>1096</v>
      </c>
      <c r="N1110" s="27" t="n">
        <f aca="false">C1110</f>
        <v>0</v>
      </c>
    </row>
    <row r="1111" customFormat="false" ht="15" hidden="true" customHeight="false" outlineLevel="0" collapsed="false">
      <c r="B1111" s="25" t="n">
        <v>1097</v>
      </c>
      <c r="M1111" s="25" t="n">
        <v>1097</v>
      </c>
      <c r="N1111" s="27" t="n">
        <f aca="false">C1111</f>
        <v>0</v>
      </c>
    </row>
    <row r="1112" customFormat="false" ht="15" hidden="true" customHeight="false" outlineLevel="0" collapsed="false">
      <c r="B1112" s="25" t="n">
        <v>1098</v>
      </c>
      <c r="M1112" s="25" t="n">
        <v>1098</v>
      </c>
      <c r="N1112" s="27" t="n">
        <f aca="false">C1112</f>
        <v>0</v>
      </c>
    </row>
    <row r="1113" customFormat="false" ht="15" hidden="true" customHeight="false" outlineLevel="0" collapsed="false">
      <c r="B1113" s="25" t="n">
        <v>1099</v>
      </c>
      <c r="M1113" s="25" t="n">
        <v>1099</v>
      </c>
      <c r="N1113" s="27" t="n">
        <f aca="false">C1113</f>
        <v>0</v>
      </c>
    </row>
    <row r="1114" customFormat="false" ht="15" hidden="true" customHeight="false" outlineLevel="0" collapsed="false">
      <c r="B1114" s="25" t="n">
        <v>1100</v>
      </c>
      <c r="M1114" s="25" t="n">
        <v>1100</v>
      </c>
      <c r="N1114" s="27" t="n">
        <f aca="false">C1114</f>
        <v>0</v>
      </c>
    </row>
    <row r="1115" customFormat="false" ht="15" hidden="true" customHeight="false" outlineLevel="0" collapsed="false">
      <c r="B1115" s="25" t="n">
        <v>1101</v>
      </c>
      <c r="M1115" s="25" t="n">
        <v>1101</v>
      </c>
      <c r="N1115" s="27" t="n">
        <f aca="false">C1115</f>
        <v>0</v>
      </c>
    </row>
    <row r="1116" customFormat="false" ht="15" hidden="true" customHeight="false" outlineLevel="0" collapsed="false">
      <c r="B1116" s="25" t="n">
        <v>1102</v>
      </c>
      <c r="M1116" s="25" t="n">
        <v>1102</v>
      </c>
      <c r="N1116" s="27" t="n">
        <f aca="false">C1116</f>
        <v>0</v>
      </c>
    </row>
    <row r="1117" customFormat="false" ht="15" hidden="true" customHeight="false" outlineLevel="0" collapsed="false">
      <c r="B1117" s="25" t="n">
        <v>1103</v>
      </c>
      <c r="M1117" s="25" t="n">
        <v>1103</v>
      </c>
      <c r="N1117" s="27" t="n">
        <f aca="false">C1117</f>
        <v>0</v>
      </c>
    </row>
    <row r="1118" customFormat="false" ht="15" hidden="true" customHeight="false" outlineLevel="0" collapsed="false">
      <c r="B1118" s="25" t="n">
        <v>1104</v>
      </c>
      <c r="M1118" s="25" t="n">
        <v>1104</v>
      </c>
      <c r="N1118" s="27" t="n">
        <f aca="false">C1118</f>
        <v>0</v>
      </c>
    </row>
    <row r="1119" customFormat="false" ht="15" hidden="true" customHeight="false" outlineLevel="0" collapsed="false">
      <c r="B1119" s="25" t="n">
        <v>1105</v>
      </c>
      <c r="M1119" s="25" t="n">
        <v>1105</v>
      </c>
      <c r="N1119" s="27" t="n">
        <f aca="false">C1119</f>
        <v>0</v>
      </c>
    </row>
    <row r="1120" customFormat="false" ht="15" hidden="true" customHeight="false" outlineLevel="0" collapsed="false">
      <c r="B1120" s="25" t="n">
        <v>1106</v>
      </c>
      <c r="M1120" s="25" t="n">
        <v>1106</v>
      </c>
      <c r="N1120" s="27" t="n">
        <f aca="false">C1120</f>
        <v>0</v>
      </c>
    </row>
    <row r="1121" customFormat="false" ht="15" hidden="true" customHeight="false" outlineLevel="0" collapsed="false">
      <c r="B1121" s="25" t="n">
        <v>1107</v>
      </c>
      <c r="M1121" s="25" t="n">
        <v>1107</v>
      </c>
      <c r="N1121" s="27" t="n">
        <f aca="false">C1121</f>
        <v>0</v>
      </c>
    </row>
    <row r="1122" customFormat="false" ht="15" hidden="true" customHeight="false" outlineLevel="0" collapsed="false">
      <c r="B1122" s="25" t="n">
        <v>1108</v>
      </c>
      <c r="M1122" s="25" t="n">
        <v>1108</v>
      </c>
      <c r="N1122" s="27" t="n">
        <f aca="false">C1122</f>
        <v>0</v>
      </c>
    </row>
    <row r="1123" customFormat="false" ht="15" hidden="true" customHeight="false" outlineLevel="0" collapsed="false">
      <c r="B1123" s="25" t="n">
        <v>1109</v>
      </c>
      <c r="M1123" s="25" t="n">
        <v>1109</v>
      </c>
      <c r="N1123" s="27" t="n">
        <f aca="false">C1123</f>
        <v>0</v>
      </c>
    </row>
    <row r="1124" customFormat="false" ht="15" hidden="true" customHeight="false" outlineLevel="0" collapsed="false">
      <c r="B1124" s="25" t="n">
        <v>1110</v>
      </c>
      <c r="M1124" s="25" t="n">
        <v>1110</v>
      </c>
      <c r="N1124" s="27" t="n">
        <f aca="false">C1124</f>
        <v>0</v>
      </c>
    </row>
    <row r="1125" customFormat="false" ht="15" hidden="true" customHeight="false" outlineLevel="0" collapsed="false">
      <c r="B1125" s="25" t="n">
        <v>1111</v>
      </c>
      <c r="M1125" s="25" t="n">
        <v>1111</v>
      </c>
      <c r="N1125" s="27" t="n">
        <f aca="false">C1125</f>
        <v>0</v>
      </c>
    </row>
    <row r="1126" customFormat="false" ht="15" hidden="true" customHeight="false" outlineLevel="0" collapsed="false">
      <c r="B1126" s="25" t="n">
        <v>1112</v>
      </c>
      <c r="M1126" s="25" t="n">
        <v>1112</v>
      </c>
      <c r="N1126" s="27" t="n">
        <f aca="false">C1126</f>
        <v>0</v>
      </c>
    </row>
    <row r="1127" customFormat="false" ht="15" hidden="true" customHeight="false" outlineLevel="0" collapsed="false">
      <c r="B1127" s="25" t="n">
        <v>1113</v>
      </c>
      <c r="M1127" s="25" t="n">
        <v>1113</v>
      </c>
      <c r="N1127" s="27" t="n">
        <f aca="false">C1127</f>
        <v>0</v>
      </c>
    </row>
    <row r="1128" customFormat="false" ht="15" hidden="true" customHeight="false" outlineLevel="0" collapsed="false">
      <c r="B1128" s="25" t="n">
        <v>1114</v>
      </c>
      <c r="M1128" s="25" t="n">
        <v>1114</v>
      </c>
      <c r="N1128" s="27" t="n">
        <f aca="false">C1128</f>
        <v>0</v>
      </c>
    </row>
    <row r="1129" customFormat="false" ht="15" hidden="true" customHeight="false" outlineLevel="0" collapsed="false">
      <c r="B1129" s="25" t="n">
        <v>1115</v>
      </c>
      <c r="M1129" s="25" t="n">
        <v>1115</v>
      </c>
      <c r="N1129" s="27" t="n">
        <f aca="false">C1129</f>
        <v>0</v>
      </c>
    </row>
    <row r="1130" customFormat="false" ht="15" hidden="true" customHeight="false" outlineLevel="0" collapsed="false">
      <c r="B1130" s="25" t="n">
        <v>1116</v>
      </c>
      <c r="M1130" s="25" t="n">
        <v>1116</v>
      </c>
      <c r="N1130" s="27" t="n">
        <f aca="false">C1130</f>
        <v>0</v>
      </c>
    </row>
    <row r="1131" customFormat="false" ht="15" hidden="true" customHeight="false" outlineLevel="0" collapsed="false">
      <c r="B1131" s="25" t="n">
        <v>1117</v>
      </c>
      <c r="M1131" s="25" t="n">
        <v>1117</v>
      </c>
      <c r="N1131" s="27" t="n">
        <f aca="false">C1131</f>
        <v>0</v>
      </c>
    </row>
    <row r="1132" customFormat="false" ht="15" hidden="true" customHeight="false" outlineLevel="0" collapsed="false">
      <c r="B1132" s="25" t="n">
        <v>1118</v>
      </c>
      <c r="M1132" s="25" t="n">
        <v>1118</v>
      </c>
      <c r="N1132" s="27" t="n">
        <f aca="false">C1132</f>
        <v>0</v>
      </c>
    </row>
    <row r="1134" customFormat="false" ht="17.35" hidden="false" customHeight="false" outlineLevel="0" collapsed="false">
      <c r="B1134" s="39" t="str">
        <f aca="false">CONCATENATE("Принял представитель ООО ""МКАИР"" ",C5)</f>
        <v>Принял представитель ООО "МКАИР" Манджеев А.А.</v>
      </c>
      <c r="C1134" s="40"/>
      <c r="D1134" s="41"/>
      <c r="E1134" s="41"/>
      <c r="F1134" s="42"/>
      <c r="G1134" s="41"/>
      <c r="H1134" s="41"/>
      <c r="I1134" s="41"/>
      <c r="J1134" s="43" t="n">
        <f aca="false">C3</f>
        <v>45755</v>
      </c>
      <c r="M1134" s="39" t="str">
        <f aca="false">CONCATENATE("Сдал представитель ООО ""МКАИР"" ",C5)</f>
        <v>Сдал представитель ООО "МКАИР" Манджеев А.А.</v>
      </c>
      <c r="N1134" s="41"/>
      <c r="O1134" s="41"/>
      <c r="P1134" s="41"/>
      <c r="Q1134" s="43" t="n">
        <f aca="false">C4</f>
        <v>45757</v>
      </c>
    </row>
    <row r="1135" customFormat="false" ht="15" hidden="false" customHeight="false" outlineLevel="0" collapsed="false">
      <c r="B1135" s="44" t="s">
        <v>7094</v>
      </c>
      <c r="C1135" s="44"/>
      <c r="F1135" s="1"/>
      <c r="M1135" s="44" t="s">
        <v>7094</v>
      </c>
    </row>
    <row r="1136" customFormat="false" ht="15" hidden="false" customHeight="false" outlineLevel="0" collapsed="false">
      <c r="F1136" s="1"/>
    </row>
    <row r="1137" customFormat="false" ht="17.35" hidden="false" customHeight="false" outlineLevel="0" collapsed="false">
      <c r="B1137" s="39" t="str">
        <f aca="false">CONCATENATE("Сдал представитель ",C7," ",C6)</f>
        <v>Сдал представитель ООО «ГАЗПРОМНЕФТЬ-ЯМАЛ» Попов Е.В.</v>
      </c>
      <c r="C1137" s="40"/>
      <c r="D1137" s="41"/>
      <c r="E1137" s="41"/>
      <c r="F1137" s="42"/>
      <c r="G1137" s="41"/>
      <c r="H1137" s="41"/>
      <c r="I1137" s="41"/>
      <c r="J1137" s="43" t="n">
        <f aca="false">J1134</f>
        <v>45755</v>
      </c>
      <c r="M1137" s="39" t="str">
        <f aca="false">CONCATENATE("Принял представитель ", C7," ",,C6)</f>
        <v>Принял представитель ООО «ГАЗПРОМНЕФТЬ-ЯМАЛ» Попов Е.В.</v>
      </c>
      <c r="N1137" s="41"/>
      <c r="O1137" s="41"/>
      <c r="P1137" s="41"/>
      <c r="Q1137" s="43" t="n">
        <f aca="false">Q1134</f>
        <v>45757</v>
      </c>
    </row>
    <row r="1138" customFormat="false" ht="15" hidden="false" customHeight="false" outlineLevel="0" collapsed="false">
      <c r="B1138" s="45" t="s">
        <v>7094</v>
      </c>
      <c r="C1138" s="45"/>
      <c r="F1138" s="1"/>
      <c r="M1138" s="45" t="s">
        <v>7094</v>
      </c>
    </row>
  </sheetData>
  <mergeCells count="8">
    <mergeCell ref="F3:G3"/>
    <mergeCell ref="H3:I3"/>
    <mergeCell ref="F5:G5"/>
    <mergeCell ref="H5:I5"/>
    <mergeCell ref="B9:K9"/>
    <mergeCell ref="M9:R9"/>
    <mergeCell ref="B10:K10"/>
    <mergeCell ref="M10:R10"/>
  </mergeCell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R521"/>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I525" activeCellId="0" sqref="I525"/>
    </sheetView>
  </sheetViews>
  <sheetFormatPr defaultColWidth="9" defaultRowHeight="14.25" customHeight="true" zeroHeight="false" outlineLevelRow="0" outlineLevelCol="0"/>
  <cols>
    <col collapsed="false" customWidth="true" hidden="false" outlineLevel="0" max="1" min="1" style="27" width="5"/>
    <col collapsed="false" customWidth="true" hidden="false" outlineLevel="0" max="2" min="2" style="27" width="5.7"/>
    <col collapsed="false" customWidth="true" hidden="false" outlineLevel="0" max="3" min="3" style="27" width="10.6"/>
    <col collapsed="false" customWidth="false" hidden="false" outlineLevel="0" max="9" min="4" style="27" width="9"/>
    <col collapsed="false" customWidth="true" hidden="false" outlineLevel="0" max="11" min="10" style="27" width="10.6"/>
    <col collapsed="false" customWidth="true" hidden="false" outlineLevel="0" max="12" min="12" style="27" width="1.9"/>
    <col collapsed="false" customWidth="true" hidden="false" outlineLevel="0" max="13" min="13" style="27" width="6.4"/>
    <col collapsed="false" customWidth="true" hidden="false" outlineLevel="0" max="14" min="14" style="27" width="49.9"/>
    <col collapsed="false" customWidth="true" hidden="false" outlineLevel="0" max="15" min="15" style="27" width="8.9"/>
    <col collapsed="false" customWidth="false" hidden="false" outlineLevel="0" max="16" min="16" style="27" width="9"/>
    <col collapsed="false" customWidth="true" hidden="false" outlineLevel="0" max="17" min="17" style="27" width="10.09"/>
    <col collapsed="false" customWidth="false" hidden="false" outlineLevel="0" max="16384" min="18" style="27" width="9"/>
  </cols>
  <sheetData>
    <row r="1" customFormat="false" ht="13.8" hidden="false" customHeight="false" outlineLevel="0" collapsed="false">
      <c r="B1" s="27" t="s">
        <v>6856</v>
      </c>
      <c r="D1" s="27" t="n">
        <v>5</v>
      </c>
    </row>
    <row r="2" customFormat="false" ht="17.35" hidden="false" customHeight="false" outlineLevel="0" collapsed="false">
      <c r="B2" s="27" t="s">
        <v>6857</v>
      </c>
      <c r="F2" s="28"/>
      <c r="G2" s="29"/>
      <c r="H2" s="29"/>
      <c r="I2" s="1"/>
      <c r="J2" s="1"/>
      <c r="K2" s="1"/>
    </row>
    <row r="3" customFormat="false" ht="15" hidden="false" customHeight="false" outlineLevel="0" collapsed="false">
      <c r="B3" s="30" t="s">
        <v>6858</v>
      </c>
      <c r="C3" s="31" t="n">
        <f aca="false">VLOOKUP(D1,'Акты п-п'!$C$5:$I$57,2)</f>
        <v>45761</v>
      </c>
      <c r="F3" s="32"/>
      <c r="G3" s="32"/>
      <c r="H3" s="33"/>
      <c r="I3" s="33"/>
      <c r="J3" s="1"/>
      <c r="K3" s="1"/>
    </row>
    <row r="4" customFormat="false" ht="17.35" hidden="false" customHeight="false" outlineLevel="0" collapsed="false">
      <c r="B4" s="30" t="s">
        <v>6859</v>
      </c>
      <c r="C4" s="31" t="n">
        <f aca="false">VLOOKUP(D1,'Акты п-п'!$C$5:$I$57,3)</f>
        <v>45765</v>
      </c>
      <c r="F4" s="34"/>
      <c r="G4" s="35"/>
      <c r="H4" s="36"/>
      <c r="I4" s="1"/>
      <c r="J4" s="1"/>
      <c r="K4" s="1"/>
    </row>
    <row r="5" customFormat="false" ht="15" hidden="false" customHeight="false" outlineLevel="0" collapsed="false">
      <c r="C5" s="27" t="str">
        <f aca="false">VLOOKUP(D1,'Акты п-п'!$C$5:$I$57,5)</f>
        <v>Кадыков П.Ю.</v>
      </c>
      <c r="F5" s="32"/>
      <c r="G5" s="32"/>
      <c r="H5" s="33"/>
      <c r="I5" s="33"/>
      <c r="J5" s="1"/>
      <c r="K5" s="1"/>
    </row>
    <row r="6" customFormat="false" ht="13.8" hidden="false" customHeight="false" outlineLevel="0" collapsed="false">
      <c r="C6" s="27" t="s">
        <v>6848</v>
      </c>
    </row>
    <row r="7" customFormat="false" ht="13.8" hidden="false" customHeight="false" outlineLevel="0" collapsed="false">
      <c r="C7" s="27" t="str">
        <f aca="false">VLOOKUP(D1,'Акты п-п'!$C$5:$I$57,4)</f>
        <v>ООО "РИ-ИНВЕСТ"</v>
      </c>
    </row>
    <row r="9" customFormat="false" ht="22.5" hidden="false" customHeight="true" outlineLevel="0" collapsed="false">
      <c r="B9" s="37" t="s">
        <v>6860</v>
      </c>
      <c r="C9" s="37"/>
      <c r="D9" s="37"/>
      <c r="E9" s="37"/>
      <c r="F9" s="37"/>
      <c r="G9" s="37"/>
      <c r="H9" s="37"/>
      <c r="I9" s="37"/>
      <c r="J9" s="37"/>
      <c r="K9" s="37"/>
      <c r="M9" s="38" t="s">
        <v>6860</v>
      </c>
      <c r="N9" s="38"/>
      <c r="O9" s="38"/>
      <c r="P9" s="38"/>
      <c r="Q9" s="38"/>
      <c r="R9" s="38"/>
    </row>
    <row r="10" customFormat="false" ht="15" hidden="false" customHeight="false" outlineLevel="0" collapsed="false">
      <c r="B10" s="37" t="s">
        <v>6861</v>
      </c>
      <c r="C10" s="37"/>
      <c r="D10" s="37"/>
      <c r="E10" s="37"/>
      <c r="F10" s="37"/>
      <c r="G10" s="37"/>
      <c r="H10" s="37"/>
      <c r="I10" s="37"/>
      <c r="J10" s="37"/>
      <c r="K10" s="37"/>
      <c r="M10" s="38" t="s">
        <v>6861</v>
      </c>
      <c r="N10" s="38"/>
      <c r="O10" s="38"/>
      <c r="P10" s="38"/>
      <c r="Q10" s="38"/>
      <c r="R10" s="38"/>
    </row>
    <row r="11" customFormat="false" ht="8.25" hidden="false" customHeight="true" outlineLevel="0" collapsed="false">
      <c r="B11" s="1"/>
      <c r="C11" s="1"/>
      <c r="D11" s="1"/>
      <c r="E11" s="1"/>
      <c r="F11" s="1"/>
      <c r="G11" s="1"/>
    </row>
    <row r="12" customFormat="false" ht="15" hidden="false" customHeight="false" outlineLevel="0" collapsed="false">
      <c r="B12" s="1" t="str">
        <f aca="false">CONCATENATE("Мы, нижеподписавшиеся, представитель ",C7," , и представитель ООО «МКАИР», ")</f>
        <v>Мы, нижеподписавшиеся, представитель ООО "РИ-ИНВЕСТ" , и представитель ООО «МКАИР», </v>
      </c>
      <c r="C12" s="1"/>
      <c r="D12" s="1"/>
      <c r="E12" s="1"/>
      <c r="F12" s="1"/>
      <c r="G12" s="1"/>
      <c r="M12" s="1" t="str">
        <f aca="false">B12</f>
        <v>Мы, нижеподписавшиеся, представитель ООО "РИ-ИНВЕСТ" , и представитель ООО «МКАИР», </v>
      </c>
    </row>
    <row r="13" customFormat="false" ht="15" hidden="false" customHeight="false" outlineLevel="0" collapsed="false">
      <c r="B13" s="1" t="str">
        <f aca="false">CONCATENATE("составили настоящий акт о том, что ",TEXT(C3,"ДД.ММ.ГГГГ"), " сданы в поверку следующие средства измерений:")</f>
        <v>составили настоящий акт о том, что 14.04.2025 сданы в поверку следующие средства измерений:</v>
      </c>
      <c r="C13" s="1"/>
      <c r="D13" s="1"/>
      <c r="E13" s="1"/>
      <c r="F13" s="1"/>
      <c r="G13" s="1"/>
      <c r="M13" s="1" t="str">
        <f aca="false">CONCATENATE("составили настоящий акт о том, что ",TEXT(C4,"ДД.ММ.ГГГГ"), " выданы с поверки следующие средства измерений:")</f>
        <v>составили настоящий акт о том, что 18.04.2025 выданы с поверки следующие средства измерений:</v>
      </c>
    </row>
    <row r="14" customFormat="false" ht="15" hidden="false" customHeight="false" outlineLevel="0" collapsed="false">
      <c r="B14" s="1"/>
      <c r="C14" s="1"/>
      <c r="D14" s="1"/>
      <c r="E14" s="1"/>
      <c r="F14" s="1"/>
      <c r="G14" s="1"/>
    </row>
    <row r="15" customFormat="false" ht="15" hidden="false" customHeight="false" outlineLevel="0" collapsed="false">
      <c r="B15" s="25" t="n">
        <v>1</v>
      </c>
      <c r="C15" s="27" t="s">
        <v>7786</v>
      </c>
      <c r="D15" s="1"/>
      <c r="E15" s="1"/>
      <c r="F15" s="1"/>
      <c r="G15" s="1"/>
      <c r="M15" s="25" t="n">
        <v>1</v>
      </c>
      <c r="N15" s="27" t="str">
        <f aca="false">C15</f>
        <v>Манометр МТИф номер 919422</v>
      </c>
    </row>
    <row r="16" customFormat="false" ht="15" hidden="false" customHeight="false" outlineLevel="0" collapsed="false">
      <c r="B16" s="25" t="n">
        <v>2</v>
      </c>
      <c r="C16" s="27" t="s">
        <v>7787</v>
      </c>
      <c r="D16" s="1"/>
      <c r="E16" s="1"/>
      <c r="F16" s="1"/>
      <c r="G16" s="1"/>
      <c r="M16" s="25" t="n">
        <v>2</v>
      </c>
      <c r="N16" s="27" t="str">
        <f aca="false">C16</f>
        <v>Манометр МП3-Уф номер 1014826</v>
      </c>
    </row>
    <row r="17" customFormat="false" ht="15" hidden="false" customHeight="false" outlineLevel="0" collapsed="false">
      <c r="B17" s="25" t="n">
        <v>3</v>
      </c>
      <c r="C17" s="27" t="s">
        <v>7788</v>
      </c>
      <c r="M17" s="25" t="n">
        <v>3</v>
      </c>
      <c r="N17" s="27" t="str">
        <f aca="false">C17</f>
        <v>Манометр МП4-Уф номер 007766</v>
      </c>
    </row>
    <row r="18" customFormat="false" ht="15" hidden="false" customHeight="false" outlineLevel="0" collapsed="false">
      <c r="B18" s="25" t="n">
        <v>4</v>
      </c>
      <c r="C18" s="27" t="s">
        <v>7789</v>
      </c>
      <c r="M18" s="25" t="n">
        <v>4</v>
      </c>
      <c r="N18" s="27" t="str">
        <f aca="false">C18</f>
        <v>Манометр МП4-УУ2 номер Р00079</v>
      </c>
    </row>
    <row r="19" customFormat="false" ht="15" hidden="false" customHeight="false" outlineLevel="0" collapsed="false">
      <c r="B19" s="25" t="n">
        <v>5</v>
      </c>
      <c r="C19" s="27" t="s">
        <v>7790</v>
      </c>
      <c r="M19" s="25" t="n">
        <v>5</v>
      </c>
      <c r="N19" s="27" t="str">
        <f aca="false">C19</f>
        <v>Манометр МП4-УУ2 номер Р00163</v>
      </c>
    </row>
    <row r="20" customFormat="false" ht="15" hidden="false" customHeight="false" outlineLevel="0" collapsed="false">
      <c r="B20" s="25" t="n">
        <v>6</v>
      </c>
      <c r="C20" s="27" t="s">
        <v>7791</v>
      </c>
      <c r="M20" s="25" t="n">
        <v>6</v>
      </c>
      <c r="N20" s="27" t="str">
        <f aca="false">C20</f>
        <v>Манометр МП4-Уф номер 01310</v>
      </c>
    </row>
    <row r="21" customFormat="false" ht="15" hidden="false" customHeight="false" outlineLevel="0" collapsed="false">
      <c r="B21" s="25" t="n">
        <v>7</v>
      </c>
      <c r="C21" s="27" t="s">
        <v>7792</v>
      </c>
      <c r="M21" s="25" t="n">
        <v>7</v>
      </c>
      <c r="N21" s="27" t="str">
        <f aca="false">C21</f>
        <v>Манометр 232.50.160 номер 02386</v>
      </c>
    </row>
    <row r="22" customFormat="false" ht="15" hidden="false" customHeight="false" outlineLevel="0" collapsed="false">
      <c r="B22" s="25" t="n">
        <v>8</v>
      </c>
      <c r="C22" s="27" t="s">
        <v>7793</v>
      </c>
      <c r="M22" s="25" t="n">
        <v>8</v>
      </c>
      <c r="N22" s="27" t="str">
        <f aca="false">C22</f>
        <v>Манометр МП4-УУ2 номер 02423</v>
      </c>
    </row>
    <row r="23" customFormat="false" ht="15" hidden="false" customHeight="false" outlineLevel="0" collapsed="false">
      <c r="B23" s="25" t="n">
        <v>9</v>
      </c>
      <c r="C23" s="27" t="s">
        <v>7794</v>
      </c>
      <c r="M23" s="25" t="n">
        <v>9</v>
      </c>
      <c r="N23" s="27" t="str">
        <f aca="false">C23</f>
        <v>Манометр МП4-Уф номер 02424</v>
      </c>
    </row>
    <row r="24" customFormat="false" ht="15" hidden="false" customHeight="false" outlineLevel="0" collapsed="false">
      <c r="B24" s="25" t="n">
        <v>10</v>
      </c>
      <c r="C24" s="27" t="s">
        <v>7795</v>
      </c>
      <c r="M24" s="25" t="n">
        <v>10</v>
      </c>
      <c r="N24" s="27" t="str">
        <f aca="false">C24</f>
        <v>Манометр МП4-Уф номер 02425</v>
      </c>
    </row>
    <row r="25" customFormat="false" ht="15" hidden="false" customHeight="false" outlineLevel="0" collapsed="false">
      <c r="B25" s="25" t="n">
        <v>11</v>
      </c>
      <c r="C25" s="27" t="s">
        <v>7796</v>
      </c>
      <c r="M25" s="25" t="n">
        <v>11</v>
      </c>
      <c r="N25" s="27" t="str">
        <f aca="false">C25</f>
        <v>Манометр 232.50.160 номер 03622</v>
      </c>
    </row>
    <row r="26" customFormat="false" ht="15" hidden="false" customHeight="false" outlineLevel="0" collapsed="false">
      <c r="B26" s="25" t="n">
        <v>12</v>
      </c>
      <c r="C26" s="27" t="s">
        <v>7797</v>
      </c>
      <c r="M26" s="25" t="n">
        <v>12</v>
      </c>
      <c r="N26" s="27" t="str">
        <f aca="false">C26</f>
        <v>Манометр МП4-Уф номер 03631</v>
      </c>
    </row>
    <row r="27" customFormat="false" ht="15" hidden="false" customHeight="false" outlineLevel="0" collapsed="false">
      <c r="B27" s="25" t="n">
        <v>13</v>
      </c>
      <c r="C27" s="27" t="s">
        <v>7798</v>
      </c>
      <c r="M27" s="25" t="n">
        <v>13</v>
      </c>
      <c r="N27" s="27" t="str">
        <f aca="false">C27</f>
        <v>Манометр МП4-Уф номер 03633</v>
      </c>
    </row>
    <row r="28" customFormat="false" ht="15" hidden="false" customHeight="false" outlineLevel="0" collapsed="false">
      <c r="B28" s="25" t="n">
        <v>14</v>
      </c>
      <c r="C28" s="27" t="s">
        <v>7799</v>
      </c>
      <c r="M28" s="25" t="n">
        <v>14</v>
      </c>
      <c r="N28" s="27" t="str">
        <f aca="false">C28</f>
        <v>Манометр МП4-УУ2 номер 03638</v>
      </c>
    </row>
    <row r="29" customFormat="false" ht="15" hidden="false" customHeight="false" outlineLevel="0" collapsed="false">
      <c r="B29" s="25" t="n">
        <v>15</v>
      </c>
      <c r="C29" s="27" t="s">
        <v>7800</v>
      </c>
      <c r="M29" s="25" t="n">
        <v>15</v>
      </c>
      <c r="N29" s="27" t="str">
        <f aca="false">C29</f>
        <v>Манометр 232.50.160 номер 03651</v>
      </c>
    </row>
    <row r="30" customFormat="false" ht="15" hidden="false" customHeight="false" outlineLevel="0" collapsed="false">
      <c r="B30" s="25" t="n">
        <v>16</v>
      </c>
      <c r="C30" s="27" t="s">
        <v>7801</v>
      </c>
      <c r="M30" s="25" t="n">
        <v>16</v>
      </c>
      <c r="N30" s="27" t="str">
        <f aca="false">C30</f>
        <v>Манометр 232.50.160 номер 03656</v>
      </c>
    </row>
    <row r="31" customFormat="false" ht="15" hidden="false" customHeight="false" outlineLevel="0" collapsed="false">
      <c r="B31" s="25" t="n">
        <v>17</v>
      </c>
      <c r="C31" s="27" t="s">
        <v>7802</v>
      </c>
      <c r="M31" s="25" t="n">
        <v>17</v>
      </c>
      <c r="N31" s="27" t="str">
        <f aca="false">C31</f>
        <v>Манометр 233.50.160 номер 04319</v>
      </c>
    </row>
    <row r="32" customFormat="false" ht="15" hidden="false" customHeight="false" outlineLevel="0" collapsed="false">
      <c r="B32" s="25" t="n">
        <v>18</v>
      </c>
      <c r="C32" s="27" t="s">
        <v>7803</v>
      </c>
      <c r="M32" s="25" t="n">
        <v>18</v>
      </c>
      <c r="N32" s="27" t="str">
        <f aca="false">C32</f>
        <v>Манометр МП4-Уф номер 04361</v>
      </c>
    </row>
    <row r="33" customFormat="false" ht="15" hidden="false" customHeight="false" outlineLevel="0" collapsed="false">
      <c r="B33" s="25" t="n">
        <v>19</v>
      </c>
      <c r="C33" s="27" t="s">
        <v>7804</v>
      </c>
      <c r="M33" s="25" t="n">
        <v>19</v>
      </c>
      <c r="N33" s="27" t="str">
        <f aca="false">C33</f>
        <v>Манометр 232.50.160 номер 04986</v>
      </c>
    </row>
    <row r="34" customFormat="false" ht="15" hidden="false" customHeight="false" outlineLevel="0" collapsed="false">
      <c r="B34" s="25" t="n">
        <v>20</v>
      </c>
      <c r="C34" s="27" t="s">
        <v>7805</v>
      </c>
      <c r="M34" s="25" t="n">
        <v>20</v>
      </c>
      <c r="N34" s="27" t="str">
        <f aca="false">C34</f>
        <v>Манометр 111.10.100 номер 00723</v>
      </c>
    </row>
    <row r="35" customFormat="false" ht="15" hidden="false" customHeight="false" outlineLevel="0" collapsed="false">
      <c r="B35" s="25" t="n">
        <v>21</v>
      </c>
      <c r="C35" s="27" t="s">
        <v>7806</v>
      </c>
      <c r="M35" s="25" t="n">
        <v>21</v>
      </c>
      <c r="N35" s="27" t="str">
        <f aca="false">C35</f>
        <v>Манометр МП4-УУ2 номер 01162</v>
      </c>
    </row>
    <row r="36" customFormat="false" ht="15" hidden="false" customHeight="false" outlineLevel="0" collapsed="false">
      <c r="B36" s="25" t="n">
        <v>22</v>
      </c>
      <c r="C36" s="27" t="s">
        <v>7807</v>
      </c>
      <c r="M36" s="25" t="n">
        <v>22</v>
      </c>
      <c r="N36" s="27" t="str">
        <f aca="false">C36</f>
        <v>Манометр МП4-УУ2 номер 01242</v>
      </c>
    </row>
    <row r="37" customFormat="false" ht="15" hidden="false" customHeight="false" outlineLevel="0" collapsed="false">
      <c r="B37" s="25" t="n">
        <v>23</v>
      </c>
      <c r="C37" s="27" t="s">
        <v>7808</v>
      </c>
      <c r="M37" s="25" t="n">
        <v>23</v>
      </c>
      <c r="N37" s="27" t="str">
        <f aca="false">C37</f>
        <v>Манометр 111.10.100 номер 02256</v>
      </c>
    </row>
    <row r="38" customFormat="false" ht="15" hidden="false" customHeight="false" outlineLevel="0" collapsed="false">
      <c r="B38" s="25" t="n">
        <v>24</v>
      </c>
      <c r="C38" s="27" t="s">
        <v>7809</v>
      </c>
      <c r="M38" s="25" t="n">
        <v>24</v>
      </c>
      <c r="N38" s="27" t="str">
        <f aca="false">C38</f>
        <v>Манометр МП4-УУ2 номер 01457</v>
      </c>
    </row>
    <row r="39" customFormat="false" ht="15" hidden="false" customHeight="false" outlineLevel="0" collapsed="false">
      <c r="B39" s="25" t="n">
        <v>25</v>
      </c>
      <c r="C39" s="27" t="s">
        <v>7810</v>
      </c>
      <c r="M39" s="25" t="n">
        <v>25</v>
      </c>
      <c r="N39" s="27" t="str">
        <f aca="false">C39</f>
        <v>Манометр МП4-УУ2 номер 01458</v>
      </c>
    </row>
    <row r="40" customFormat="false" ht="15" hidden="false" customHeight="false" outlineLevel="0" collapsed="false">
      <c r="B40" s="25" t="n">
        <v>26</v>
      </c>
      <c r="C40" s="27" t="s">
        <v>7811</v>
      </c>
      <c r="M40" s="25" t="n">
        <v>26</v>
      </c>
      <c r="N40" s="27" t="str">
        <f aca="false">C40</f>
        <v>Манометр МП4-УУ2 номер 01459</v>
      </c>
    </row>
    <row r="41" customFormat="false" ht="15" hidden="false" customHeight="false" outlineLevel="0" collapsed="false">
      <c r="B41" s="25" t="n">
        <v>27</v>
      </c>
      <c r="C41" s="27" t="s">
        <v>7812</v>
      </c>
      <c r="M41" s="25" t="n">
        <v>27</v>
      </c>
      <c r="N41" s="27" t="str">
        <f aca="false">C41</f>
        <v>Манометр МП3-УУ2 номер Р01021</v>
      </c>
    </row>
    <row r="42" customFormat="false" ht="15" hidden="false" customHeight="false" outlineLevel="0" collapsed="false">
      <c r="B42" s="25" t="n">
        <v>28</v>
      </c>
      <c r="C42" s="27" t="s">
        <v>7813</v>
      </c>
      <c r="M42" s="25" t="n">
        <v>28</v>
      </c>
      <c r="N42" s="27" t="str">
        <f aca="false">C42</f>
        <v>Манометр 233.50.100 номер 00411</v>
      </c>
    </row>
    <row r="43" customFormat="false" ht="15" hidden="false" customHeight="false" outlineLevel="0" collapsed="false">
      <c r="B43" s="25" t="n">
        <v>29</v>
      </c>
      <c r="C43" s="27" t="s">
        <v>7814</v>
      </c>
      <c r="M43" s="25" t="n">
        <v>29</v>
      </c>
      <c r="N43" s="27" t="str">
        <f aca="false">C43</f>
        <v>Манометр 233.30.160 номер 00426</v>
      </c>
    </row>
    <row r="44" customFormat="false" ht="15" hidden="false" customHeight="false" outlineLevel="0" collapsed="false">
      <c r="B44" s="25" t="n">
        <v>30</v>
      </c>
      <c r="C44" s="27" t="s">
        <v>7815</v>
      </c>
      <c r="M44" s="25" t="n">
        <v>30</v>
      </c>
      <c r="N44" s="27" t="str">
        <f aca="false">C44</f>
        <v>Манометр МП3-УУ2 номер Т00429</v>
      </c>
    </row>
    <row r="45" customFormat="false" ht="15" hidden="false" customHeight="false" outlineLevel="0" collapsed="false">
      <c r="B45" s="25" t="n">
        <v>31</v>
      </c>
      <c r="C45" s="27" t="s">
        <v>7816</v>
      </c>
      <c r="M45" s="25" t="n">
        <v>31</v>
      </c>
      <c r="N45" s="27" t="str">
        <f aca="false">C45</f>
        <v>Манометр МП4-УУ2 номер 01200</v>
      </c>
    </row>
    <row r="46" customFormat="false" ht="15" hidden="false" customHeight="false" outlineLevel="0" collapsed="false">
      <c r="B46" s="25" t="n">
        <v>32</v>
      </c>
      <c r="C46" s="27" t="s">
        <v>7817</v>
      </c>
      <c r="M46" s="25" t="n">
        <v>32</v>
      </c>
      <c r="N46" s="27" t="str">
        <f aca="false">C46</f>
        <v>Манометр МП4-УУ2 номер 01203</v>
      </c>
    </row>
    <row r="47" customFormat="false" ht="15" hidden="false" customHeight="false" outlineLevel="0" collapsed="false">
      <c r="B47" s="25" t="n">
        <v>33</v>
      </c>
      <c r="C47" s="27" t="s">
        <v>7818</v>
      </c>
      <c r="M47" s="25" t="n">
        <v>33</v>
      </c>
      <c r="N47" s="27" t="str">
        <f aca="false">C47</f>
        <v>Манометр МП3-УУ2 номер 01217</v>
      </c>
    </row>
    <row r="48" customFormat="false" ht="15" hidden="false" customHeight="false" outlineLevel="0" collapsed="false">
      <c r="B48" s="25" t="n">
        <v>34</v>
      </c>
      <c r="C48" s="27" t="s">
        <v>7819</v>
      </c>
      <c r="M48" s="25" t="n">
        <v>34</v>
      </c>
      <c r="N48" s="27" t="str">
        <f aca="false">C48</f>
        <v>Манометр 232.30.160 номер 01222</v>
      </c>
    </row>
    <row r="49" customFormat="false" ht="15" hidden="false" customHeight="false" outlineLevel="0" collapsed="false">
      <c r="B49" s="25" t="n">
        <v>35</v>
      </c>
      <c r="C49" s="27" t="s">
        <v>7820</v>
      </c>
      <c r="M49" s="25" t="n">
        <v>35</v>
      </c>
      <c r="N49" s="27" t="str">
        <f aca="false">C49</f>
        <v>Манометр 232.50.160 номер 01223</v>
      </c>
    </row>
    <row r="50" customFormat="false" ht="15" hidden="false" customHeight="false" outlineLevel="0" collapsed="false">
      <c r="B50" s="25" t="n">
        <v>36</v>
      </c>
      <c r="C50" s="27" t="s">
        <v>7821</v>
      </c>
      <c r="M50" s="25" t="n">
        <v>36</v>
      </c>
      <c r="N50" s="27" t="str">
        <f aca="false">C50</f>
        <v>Манометр 232.30.160 номер 01225</v>
      </c>
    </row>
    <row r="51" customFormat="false" ht="15" hidden="false" customHeight="false" outlineLevel="0" collapsed="false">
      <c r="B51" s="25" t="n">
        <v>37</v>
      </c>
      <c r="C51" s="27" t="s">
        <v>7822</v>
      </c>
      <c r="M51" s="25" t="n">
        <v>37</v>
      </c>
      <c r="N51" s="27" t="str">
        <f aca="false">C51</f>
        <v>Манометр МП4-УУ2 номер 02060</v>
      </c>
    </row>
    <row r="52" customFormat="false" ht="15" hidden="false" customHeight="false" outlineLevel="0" collapsed="false">
      <c r="B52" s="25" t="n">
        <v>38</v>
      </c>
      <c r="C52" s="27" t="s">
        <v>7823</v>
      </c>
      <c r="M52" s="25" t="n">
        <v>38</v>
      </c>
      <c r="N52" s="27" t="str">
        <f aca="false">C52</f>
        <v>Манометр 233.50.100 номер 02086</v>
      </c>
    </row>
    <row r="53" customFormat="false" ht="15" hidden="false" customHeight="false" outlineLevel="0" collapsed="false">
      <c r="B53" s="25" t="n">
        <v>39</v>
      </c>
      <c r="C53" s="27" t="s">
        <v>7824</v>
      </c>
      <c r="M53" s="25" t="n">
        <v>39</v>
      </c>
      <c r="N53" s="27" t="str">
        <f aca="false">C53</f>
        <v>Манометр 232.30.160 номер 02858</v>
      </c>
    </row>
    <row r="54" customFormat="false" ht="15" hidden="false" customHeight="false" outlineLevel="0" collapsed="false">
      <c r="B54" s="25" t="n">
        <v>40</v>
      </c>
      <c r="C54" s="27" t="s">
        <v>7825</v>
      </c>
      <c r="M54" s="25" t="n">
        <v>40</v>
      </c>
      <c r="N54" s="27" t="str">
        <f aca="false">C54</f>
        <v>Манометр 233.30.160 номер 02859</v>
      </c>
    </row>
    <row r="55" customFormat="false" ht="15" hidden="false" customHeight="false" outlineLevel="0" collapsed="false">
      <c r="B55" s="25" t="n">
        <v>41</v>
      </c>
      <c r="C55" s="27" t="s">
        <v>7826</v>
      </c>
      <c r="M55" s="25" t="n">
        <v>41</v>
      </c>
      <c r="N55" s="27" t="str">
        <f aca="false">C55</f>
        <v>Манометр 233.30.160 номер 02860</v>
      </c>
    </row>
    <row r="56" customFormat="false" ht="15" hidden="false" customHeight="false" outlineLevel="0" collapsed="false">
      <c r="B56" s="25" t="n">
        <v>42</v>
      </c>
      <c r="C56" s="27" t="s">
        <v>7827</v>
      </c>
      <c r="M56" s="25" t="n">
        <v>42</v>
      </c>
      <c r="N56" s="27" t="str">
        <f aca="false">C56</f>
        <v>Манометр 232.50.160 номер 02863</v>
      </c>
    </row>
    <row r="57" customFormat="false" ht="15" hidden="false" customHeight="false" outlineLevel="0" collapsed="false">
      <c r="B57" s="25" t="n">
        <v>43</v>
      </c>
      <c r="C57" s="27" t="s">
        <v>7828</v>
      </c>
      <c r="M57" s="25" t="n">
        <v>43</v>
      </c>
      <c r="N57" s="27" t="str">
        <f aca="false">C57</f>
        <v>Манометр 233.30.160 номер 02864</v>
      </c>
    </row>
    <row r="58" customFormat="false" ht="15" hidden="false" customHeight="false" outlineLevel="0" collapsed="false">
      <c r="B58" s="25" t="n">
        <v>44</v>
      </c>
      <c r="C58" s="27" t="s">
        <v>7829</v>
      </c>
      <c r="M58" s="25" t="n">
        <v>44</v>
      </c>
      <c r="N58" s="27" t="str">
        <f aca="false">C58</f>
        <v>Манометр 233.30.160 номер 02865</v>
      </c>
    </row>
    <row r="59" customFormat="false" ht="15" hidden="false" customHeight="false" outlineLevel="0" collapsed="false">
      <c r="B59" s="25" t="n">
        <v>45</v>
      </c>
      <c r="C59" s="27" t="s">
        <v>7830</v>
      </c>
      <c r="M59" s="25" t="n">
        <v>45</v>
      </c>
      <c r="N59" s="27" t="str">
        <f aca="false">C59</f>
        <v>Манометр 232.50.160 номер 02868</v>
      </c>
    </row>
    <row r="60" customFormat="false" ht="15" hidden="false" customHeight="false" outlineLevel="0" collapsed="false">
      <c r="B60" s="25" t="n">
        <v>46</v>
      </c>
      <c r="C60" s="27" t="s">
        <v>7831</v>
      </c>
      <c r="M60" s="25" t="n">
        <v>46</v>
      </c>
      <c r="N60" s="27" t="str">
        <f aca="false">C60</f>
        <v>Манометр 232.30.160 номер 02871</v>
      </c>
    </row>
    <row r="61" customFormat="false" ht="15" hidden="false" customHeight="false" outlineLevel="0" collapsed="false">
      <c r="B61" s="25" t="n">
        <v>47</v>
      </c>
      <c r="C61" s="27" t="s">
        <v>7832</v>
      </c>
      <c r="M61" s="25" t="n">
        <v>47</v>
      </c>
      <c r="N61" s="27" t="str">
        <f aca="false">C61</f>
        <v>Манометр 233.50.100 номер 02874</v>
      </c>
    </row>
    <row r="62" customFormat="false" ht="15" hidden="false" customHeight="false" outlineLevel="0" collapsed="false">
      <c r="B62" s="25" t="n">
        <v>48</v>
      </c>
      <c r="C62" s="27" t="s">
        <v>7833</v>
      </c>
      <c r="M62" s="25" t="n">
        <v>48</v>
      </c>
      <c r="N62" s="27" t="str">
        <f aca="false">C62</f>
        <v>Манометр МП4-УУ2 номер 02882</v>
      </c>
    </row>
    <row r="63" customFormat="false" ht="15" hidden="false" customHeight="false" outlineLevel="0" collapsed="false">
      <c r="B63" s="25" t="n">
        <v>49</v>
      </c>
      <c r="C63" s="27" t="s">
        <v>7834</v>
      </c>
      <c r="M63" s="25" t="n">
        <v>49</v>
      </c>
      <c r="N63" s="27" t="str">
        <f aca="false">C63</f>
        <v>Газоанализатор СГОЭС номер 68584</v>
      </c>
    </row>
    <row r="64" customFormat="false" ht="15" hidden="false" customHeight="false" outlineLevel="0" collapsed="false">
      <c r="B64" s="25" t="n">
        <v>50</v>
      </c>
      <c r="C64" s="27" t="s">
        <v>7835</v>
      </c>
      <c r="M64" s="25" t="n">
        <v>50</v>
      </c>
      <c r="N64" s="27" t="str">
        <f aca="false">C64</f>
        <v>Газоанализатор СГОЭС номер 68735</v>
      </c>
    </row>
    <row r="65" customFormat="false" ht="15" hidden="false" customHeight="false" outlineLevel="0" collapsed="false">
      <c r="B65" s="25" t="n">
        <v>51</v>
      </c>
      <c r="C65" s="27" t="s">
        <v>7836</v>
      </c>
      <c r="M65" s="25" t="n">
        <v>51</v>
      </c>
      <c r="N65" s="27" t="str">
        <f aca="false">C65</f>
        <v>Газоанализатор СГОЭС номер 68806</v>
      </c>
    </row>
    <row r="66" customFormat="false" ht="15" hidden="false" customHeight="false" outlineLevel="0" collapsed="false">
      <c r="B66" s="25" t="n">
        <v>52</v>
      </c>
      <c r="C66" s="27" t="s">
        <v>7837</v>
      </c>
      <c r="M66" s="25" t="n">
        <v>52</v>
      </c>
      <c r="N66" s="27" t="str">
        <f aca="false">C66</f>
        <v>Газоанализатор СГОЭС номер 88648</v>
      </c>
    </row>
    <row r="67" customFormat="false" ht="15" hidden="false" customHeight="false" outlineLevel="0" collapsed="false">
      <c r="B67" s="25" t="n">
        <v>53</v>
      </c>
      <c r="C67" s="27" t="s">
        <v>7838</v>
      </c>
      <c r="M67" s="25" t="n">
        <v>53</v>
      </c>
      <c r="N67" s="27" t="str">
        <f aca="false">C67</f>
        <v>Газоанализатор СГОЭС номер 68807</v>
      </c>
    </row>
    <row r="68" customFormat="false" ht="15" hidden="false" customHeight="false" outlineLevel="0" collapsed="false">
      <c r="B68" s="25" t="n">
        <v>54</v>
      </c>
      <c r="C68" s="27" t="s">
        <v>7839</v>
      </c>
      <c r="M68" s="25" t="n">
        <v>54</v>
      </c>
      <c r="N68" s="27" t="str">
        <f aca="false">C68</f>
        <v>Газоанализатор СГОЭС номер 68802</v>
      </c>
    </row>
    <row r="69" customFormat="false" ht="15" hidden="false" customHeight="false" outlineLevel="0" collapsed="false">
      <c r="B69" s="25" t="n">
        <v>55</v>
      </c>
      <c r="C69" s="27" t="s">
        <v>7840</v>
      </c>
      <c r="M69" s="25" t="n">
        <v>55</v>
      </c>
      <c r="N69" s="27" t="str">
        <f aca="false">C69</f>
        <v>Газоанализатор СГОЭС номер 68813</v>
      </c>
    </row>
    <row r="70" customFormat="false" ht="15" hidden="false" customHeight="false" outlineLevel="0" collapsed="false">
      <c r="B70" s="25" t="n">
        <v>56</v>
      </c>
      <c r="C70" s="27" t="s">
        <v>7841</v>
      </c>
      <c r="M70" s="25" t="n">
        <v>56</v>
      </c>
      <c r="N70" s="27" t="str">
        <f aca="false">C70</f>
        <v>Газоанализатор СГОЭС номер 71180</v>
      </c>
    </row>
    <row r="71" customFormat="false" ht="15" hidden="false" customHeight="false" outlineLevel="0" collapsed="false">
      <c r="B71" s="25" t="n">
        <v>57</v>
      </c>
      <c r="C71" s="27" t="s">
        <v>7842</v>
      </c>
      <c r="M71" s="25" t="n">
        <v>57</v>
      </c>
      <c r="N71" s="27" t="str">
        <f aca="false">C71</f>
        <v>Газоанализатор СГОЭС номер 68832</v>
      </c>
    </row>
    <row r="72" customFormat="false" ht="15" hidden="false" customHeight="false" outlineLevel="0" collapsed="false">
      <c r="B72" s="25" t="n">
        <v>58</v>
      </c>
      <c r="C72" s="27" t="s">
        <v>7843</v>
      </c>
      <c r="M72" s="25" t="n">
        <v>58</v>
      </c>
      <c r="N72" s="27" t="str">
        <f aca="false">C72</f>
        <v>Газоанализатор СГОЭС номер 70684</v>
      </c>
    </row>
    <row r="73" customFormat="false" ht="15" hidden="false" customHeight="false" outlineLevel="0" collapsed="false">
      <c r="B73" s="25" t="n">
        <v>59</v>
      </c>
      <c r="C73" s="27" t="s">
        <v>7844</v>
      </c>
      <c r="M73" s="25" t="n">
        <v>59</v>
      </c>
      <c r="N73" s="27" t="str">
        <f aca="false">C73</f>
        <v>Газоанализатор СГОЭС номер 68848</v>
      </c>
    </row>
    <row r="74" customFormat="false" ht="15" hidden="false" customHeight="false" outlineLevel="0" collapsed="false">
      <c r="B74" s="25" t="n">
        <v>60</v>
      </c>
      <c r="C74" s="27" t="s">
        <v>7845</v>
      </c>
      <c r="M74" s="25" t="n">
        <v>60</v>
      </c>
      <c r="N74" s="27" t="str">
        <f aca="false">C74</f>
        <v>Газоанализатор СГОЭС номер 68717</v>
      </c>
    </row>
    <row r="75" customFormat="false" ht="15" hidden="false" customHeight="false" outlineLevel="0" collapsed="false">
      <c r="B75" s="25" t="n">
        <v>61</v>
      </c>
      <c r="C75" s="27" t="s">
        <v>7846</v>
      </c>
      <c r="M75" s="25" t="n">
        <v>61</v>
      </c>
      <c r="N75" s="27" t="str">
        <f aca="false">C75</f>
        <v>Манометр МП4-УУ2 номер 02883</v>
      </c>
    </row>
    <row r="76" customFormat="false" ht="15" hidden="false" customHeight="false" outlineLevel="0" collapsed="false">
      <c r="B76" s="25" t="n">
        <v>62</v>
      </c>
      <c r="C76" s="27" t="s">
        <v>7847</v>
      </c>
      <c r="M76" s="25" t="n">
        <v>62</v>
      </c>
      <c r="N76" s="27" t="str">
        <f aca="false">C76</f>
        <v>Манометр МП4-УУ2 номер 02884</v>
      </c>
    </row>
    <row r="77" customFormat="false" ht="15" hidden="false" customHeight="false" outlineLevel="0" collapsed="false">
      <c r="B77" s="25" t="n">
        <v>63</v>
      </c>
      <c r="C77" s="27" t="s">
        <v>7848</v>
      </c>
      <c r="M77" s="25" t="n">
        <v>63</v>
      </c>
      <c r="N77" s="27" t="str">
        <f aca="false">C77</f>
        <v>Манометр МП4-УУ2 номер 02886</v>
      </c>
    </row>
    <row r="78" customFormat="false" ht="15" hidden="false" customHeight="false" outlineLevel="0" collapsed="false">
      <c r="B78" s="25" t="n">
        <v>64</v>
      </c>
      <c r="C78" s="27" t="s">
        <v>7849</v>
      </c>
      <c r="M78" s="25" t="n">
        <v>64</v>
      </c>
      <c r="N78" s="27" t="str">
        <f aca="false">C78</f>
        <v>Манометр МП4-УУ2 номер 02887</v>
      </c>
    </row>
    <row r="79" customFormat="false" ht="15" hidden="false" customHeight="false" outlineLevel="0" collapsed="false">
      <c r="B79" s="25" t="n">
        <v>65</v>
      </c>
      <c r="C79" s="27" t="s">
        <v>7850</v>
      </c>
      <c r="M79" s="25" t="n">
        <v>65</v>
      </c>
      <c r="N79" s="27" t="str">
        <f aca="false">C79</f>
        <v>Манометр МП4-УУ2 номер 02890</v>
      </c>
    </row>
    <row r="80" customFormat="false" ht="15" hidden="false" customHeight="false" outlineLevel="0" collapsed="false">
      <c r="B80" s="25" t="n">
        <v>66</v>
      </c>
      <c r="C80" s="27" t="s">
        <v>7851</v>
      </c>
      <c r="M80" s="25" t="n">
        <v>66</v>
      </c>
      <c r="N80" s="27" t="str">
        <f aca="false">C80</f>
        <v>Манометр 233.50.100 номер 02899</v>
      </c>
    </row>
    <row r="81" customFormat="false" ht="15" hidden="false" customHeight="false" outlineLevel="0" collapsed="false">
      <c r="B81" s="25" t="n">
        <v>67</v>
      </c>
      <c r="C81" s="27" t="s">
        <v>7852</v>
      </c>
      <c r="M81" s="25" t="n">
        <v>67</v>
      </c>
      <c r="N81" s="27" t="str">
        <f aca="false">C81</f>
        <v>Манометр 233.50.100 номер 02901</v>
      </c>
    </row>
    <row r="82" customFormat="false" ht="15" hidden="false" customHeight="false" outlineLevel="0" collapsed="false">
      <c r="B82" s="25" t="n">
        <v>68</v>
      </c>
      <c r="C82" s="27" t="s">
        <v>7853</v>
      </c>
      <c r="M82" s="25" t="n">
        <v>68</v>
      </c>
      <c r="N82" s="27" t="str">
        <f aca="false">C82</f>
        <v>Манометр МП4-УУ2 номер 03366</v>
      </c>
    </row>
    <row r="83" customFormat="false" ht="15" hidden="false" customHeight="false" outlineLevel="0" collapsed="false">
      <c r="B83" s="25" t="n">
        <v>69</v>
      </c>
      <c r="C83" s="27" t="s">
        <v>7854</v>
      </c>
      <c r="M83" s="25" t="n">
        <v>69</v>
      </c>
      <c r="N83" s="27" t="str">
        <f aca="false">C83</f>
        <v>Манометр 232.50.160 номер 03577</v>
      </c>
    </row>
    <row r="84" customFormat="false" ht="15" hidden="false" customHeight="false" outlineLevel="0" collapsed="false">
      <c r="B84" s="25" t="n">
        <v>70</v>
      </c>
      <c r="C84" s="27" t="s">
        <v>7855</v>
      </c>
      <c r="M84" s="25" t="n">
        <v>70</v>
      </c>
      <c r="N84" s="27" t="str">
        <f aca="false">C84</f>
        <v>Манометр 232.30.160 номер 03579</v>
      </c>
    </row>
    <row r="85" customFormat="false" ht="15" hidden="false" customHeight="false" outlineLevel="0" collapsed="false">
      <c r="B85" s="25" t="n">
        <v>71</v>
      </c>
      <c r="C85" s="27" t="s">
        <v>7856</v>
      </c>
      <c r="M85" s="25" t="n">
        <v>71</v>
      </c>
      <c r="N85" s="27" t="str">
        <f aca="false">C85</f>
        <v>Манометр 233.30.160 номер 03580</v>
      </c>
    </row>
    <row r="86" customFormat="false" ht="15" hidden="false" customHeight="false" outlineLevel="0" collapsed="false">
      <c r="B86" s="25" t="n">
        <v>72</v>
      </c>
      <c r="C86" s="27" t="s">
        <v>7857</v>
      </c>
      <c r="M86" s="25" t="n">
        <v>72</v>
      </c>
      <c r="N86" s="27" t="str">
        <f aca="false">C86</f>
        <v>Манометр 233.30.160 номер 03582</v>
      </c>
    </row>
    <row r="87" customFormat="false" ht="15" hidden="false" customHeight="false" outlineLevel="0" collapsed="false">
      <c r="B87" s="25" t="n">
        <v>73</v>
      </c>
      <c r="C87" s="27" t="s">
        <v>7858</v>
      </c>
      <c r="M87" s="25" t="n">
        <v>73</v>
      </c>
      <c r="N87" s="27" t="str">
        <f aca="false">C87</f>
        <v>Манометр 213.53.100 номер 03583</v>
      </c>
    </row>
    <row r="88" customFormat="false" ht="15" hidden="false" customHeight="false" outlineLevel="0" collapsed="false">
      <c r="B88" s="25" t="n">
        <v>74</v>
      </c>
      <c r="C88" s="27" t="s">
        <v>7859</v>
      </c>
      <c r="M88" s="25" t="n">
        <v>74</v>
      </c>
      <c r="N88" s="27" t="str">
        <f aca="false">C88</f>
        <v>Манометр 233.30.160 номер 03593</v>
      </c>
    </row>
    <row r="89" customFormat="false" ht="15" hidden="false" customHeight="false" outlineLevel="0" collapsed="false">
      <c r="B89" s="25" t="n">
        <v>75</v>
      </c>
      <c r="C89" s="27" t="s">
        <v>7860</v>
      </c>
      <c r="M89" s="25" t="n">
        <v>75</v>
      </c>
      <c r="N89" s="27" t="str">
        <f aca="false">C89</f>
        <v>Манометр МП4-УУ2 номер 03595</v>
      </c>
    </row>
    <row r="90" customFormat="false" ht="15" hidden="false" customHeight="false" outlineLevel="0" collapsed="false">
      <c r="B90" s="25" t="n">
        <v>76</v>
      </c>
      <c r="C90" s="27" t="s">
        <v>7861</v>
      </c>
      <c r="M90" s="25" t="n">
        <v>76</v>
      </c>
      <c r="N90" s="27" t="str">
        <f aca="false">C90</f>
        <v>Манометр МП3-УУ2 номер 05075</v>
      </c>
    </row>
    <row r="91" customFormat="false" ht="15" hidden="false" customHeight="false" outlineLevel="0" collapsed="false">
      <c r="B91" s="25" t="n">
        <v>77</v>
      </c>
      <c r="C91" s="27" t="s">
        <v>7862</v>
      </c>
      <c r="M91" s="25" t="n">
        <v>77</v>
      </c>
      <c r="N91" s="27" t="str">
        <f aca="false">C91</f>
        <v>Манометр 232.30.160 номер 05079</v>
      </c>
    </row>
    <row r="92" customFormat="false" ht="15" hidden="false" customHeight="false" outlineLevel="0" collapsed="false">
      <c r="B92" s="25" t="n">
        <v>78</v>
      </c>
      <c r="C92" s="27" t="s">
        <v>7863</v>
      </c>
      <c r="M92" s="25" t="n">
        <v>78</v>
      </c>
      <c r="N92" s="27" t="str">
        <f aca="false">C92</f>
        <v>Манометр 233.30.160 номер 05080</v>
      </c>
    </row>
    <row r="93" customFormat="false" ht="15" hidden="false" customHeight="false" outlineLevel="0" collapsed="false">
      <c r="B93" s="25" t="n">
        <v>79</v>
      </c>
      <c r="C93" s="27" t="s">
        <v>7864</v>
      </c>
      <c r="M93" s="25" t="n">
        <v>79</v>
      </c>
      <c r="N93" s="27" t="str">
        <f aca="false">C93</f>
        <v>Манометр 232.30.160 номер 05245</v>
      </c>
    </row>
    <row r="94" customFormat="false" ht="15" hidden="false" customHeight="false" outlineLevel="0" collapsed="false">
      <c r="B94" s="25" t="n">
        <v>80</v>
      </c>
      <c r="C94" s="27" t="s">
        <v>7865</v>
      </c>
      <c r="M94" s="25" t="n">
        <v>80</v>
      </c>
      <c r="N94" s="27" t="str">
        <f aca="false">C94</f>
        <v>Манометр МП4-У номер 3301</v>
      </c>
    </row>
    <row r="95" customFormat="false" ht="15" hidden="false" customHeight="false" outlineLevel="0" collapsed="false">
      <c r="B95" s="25" t="n">
        <v>81</v>
      </c>
      <c r="C95" s="27" t="s">
        <v>7866</v>
      </c>
      <c r="M95" s="25" t="n">
        <v>81</v>
      </c>
      <c r="N95" s="27" t="str">
        <f aca="false">C95</f>
        <v>Манометр МП3-Уф номер 1014602</v>
      </c>
    </row>
    <row r="96" customFormat="false" ht="15" hidden="false" customHeight="false" outlineLevel="0" collapsed="false">
      <c r="B96" s="25" t="n">
        <v>82</v>
      </c>
      <c r="C96" s="27" t="s">
        <v>7867</v>
      </c>
      <c r="M96" s="25" t="n">
        <v>82</v>
      </c>
      <c r="N96" s="27" t="str">
        <f aca="false">C96</f>
        <v>Манометр МП100 номер 011811188</v>
      </c>
    </row>
    <row r="97" customFormat="false" ht="15" hidden="false" customHeight="false" outlineLevel="0" collapsed="false">
      <c r="B97" s="25" t="n">
        <v>83</v>
      </c>
      <c r="C97" s="27" t="s">
        <v>7868</v>
      </c>
      <c r="M97" s="25" t="n">
        <v>83</v>
      </c>
      <c r="N97" s="27" t="str">
        <f aca="false">C97</f>
        <v>Манометр МП160 номер 22001982485</v>
      </c>
    </row>
    <row r="98" customFormat="false" ht="15" hidden="false" customHeight="false" outlineLevel="0" collapsed="false">
      <c r="B98" s="25" t="n">
        <v>84</v>
      </c>
      <c r="C98" s="27" t="s">
        <v>7869</v>
      </c>
      <c r="M98" s="25" t="n">
        <v>84</v>
      </c>
      <c r="N98" s="27" t="str">
        <f aca="false">C98</f>
        <v>Манометр МВП4-УУ2 номер Р00833</v>
      </c>
    </row>
    <row r="99" customFormat="false" ht="15" hidden="false" customHeight="false" outlineLevel="0" collapsed="false">
      <c r="B99" s="25" t="n">
        <v>85</v>
      </c>
      <c r="C99" s="27" t="s">
        <v>7870</v>
      </c>
      <c r="M99" s="25" t="n">
        <v>85</v>
      </c>
      <c r="N99" s="27" t="str">
        <f aca="false">C99</f>
        <v>Манометр 433.50.160 номер 00199</v>
      </c>
    </row>
    <row r="100" customFormat="false" ht="15" hidden="false" customHeight="false" outlineLevel="0" collapsed="false">
      <c r="B100" s="25" t="n">
        <v>86</v>
      </c>
      <c r="C100" s="27" t="s">
        <v>7871</v>
      </c>
      <c r="M100" s="25" t="n">
        <v>86</v>
      </c>
      <c r="N100" s="27" t="str">
        <f aca="false">C100</f>
        <v>Манометр 232.50.100 номер 00230</v>
      </c>
    </row>
    <row r="101" customFormat="false" ht="15" hidden="false" customHeight="false" outlineLevel="0" collapsed="false">
      <c r="B101" s="25" t="n">
        <v>87</v>
      </c>
      <c r="C101" s="27" t="s">
        <v>7872</v>
      </c>
      <c r="M101" s="25" t="n">
        <v>87</v>
      </c>
      <c r="N101" s="27" t="str">
        <f aca="false">C101</f>
        <v>Манометр 232.50.100 номер 00231</v>
      </c>
    </row>
    <row r="102" customFormat="false" ht="15" hidden="false" customHeight="false" outlineLevel="0" collapsed="false">
      <c r="B102" s="25" t="n">
        <v>88</v>
      </c>
      <c r="C102" s="27" t="s">
        <v>7873</v>
      </c>
      <c r="M102" s="25" t="n">
        <v>88</v>
      </c>
      <c r="N102" s="27" t="str">
        <f aca="false">C102</f>
        <v>Манометр МП4-УУ2 номер 00236</v>
      </c>
    </row>
    <row r="103" customFormat="false" ht="15" hidden="false" customHeight="false" outlineLevel="0" collapsed="false">
      <c r="B103" s="25" t="n">
        <v>89</v>
      </c>
      <c r="C103" s="27" t="s">
        <v>7874</v>
      </c>
      <c r="M103" s="25" t="n">
        <v>89</v>
      </c>
      <c r="N103" s="27" t="str">
        <f aca="false">C103</f>
        <v>Манометр МП4-УУ2 номер 00448</v>
      </c>
    </row>
    <row r="104" customFormat="false" ht="15" hidden="false" customHeight="false" outlineLevel="0" collapsed="false">
      <c r="B104" s="25" t="n">
        <v>90</v>
      </c>
      <c r="C104" s="27" t="s">
        <v>6960</v>
      </c>
      <c r="M104" s="25" t="n">
        <v>90</v>
      </c>
      <c r="N104" s="27" t="str">
        <f aca="false">C104</f>
        <v>Манометр 233.50.160 номер 00489</v>
      </c>
    </row>
    <row r="105" customFormat="false" ht="15" hidden="false" customHeight="false" outlineLevel="0" collapsed="false">
      <c r="B105" s="25" t="n">
        <v>91</v>
      </c>
      <c r="C105" s="27" t="s">
        <v>7875</v>
      </c>
      <c r="M105" s="25" t="n">
        <v>91</v>
      </c>
      <c r="N105" s="27" t="str">
        <f aca="false">C105</f>
        <v>Манометр МВП4-УУ2 номер 00506</v>
      </c>
    </row>
    <row r="106" customFormat="false" ht="15" hidden="false" customHeight="false" outlineLevel="0" collapsed="false">
      <c r="B106" s="25" t="n">
        <v>92</v>
      </c>
      <c r="C106" s="27" t="s">
        <v>6961</v>
      </c>
      <c r="M106" s="25" t="n">
        <v>92</v>
      </c>
      <c r="N106" s="27" t="str">
        <f aca="false">C106</f>
        <v>Манометр 233.50.160 номер 00593</v>
      </c>
    </row>
    <row r="107" customFormat="false" ht="15" hidden="false" customHeight="false" outlineLevel="0" collapsed="false">
      <c r="B107" s="25" t="n">
        <v>93</v>
      </c>
      <c r="C107" s="27" t="s">
        <v>7876</v>
      </c>
      <c r="M107" s="25" t="n">
        <v>93</v>
      </c>
      <c r="N107" s="27" t="str">
        <f aca="false">C107</f>
        <v>Манометр МВП4-УУ2 номер 00598</v>
      </c>
    </row>
    <row r="108" customFormat="false" ht="15" hidden="false" customHeight="false" outlineLevel="0" collapsed="false">
      <c r="B108" s="25" t="n">
        <v>94</v>
      </c>
      <c r="C108" s="27" t="s">
        <v>7877</v>
      </c>
      <c r="M108" s="25" t="n">
        <v>94</v>
      </c>
      <c r="N108" s="27" t="str">
        <f aca="false">C108</f>
        <v>Манометр МВП4-УУ2 номер 00599</v>
      </c>
    </row>
    <row r="109" customFormat="false" ht="15" hidden="false" customHeight="false" outlineLevel="0" collapsed="false">
      <c r="B109" s="25" t="n">
        <v>95</v>
      </c>
      <c r="C109" s="27" t="s">
        <v>7878</v>
      </c>
      <c r="M109" s="25" t="n">
        <v>95</v>
      </c>
      <c r="N109" s="27" t="str">
        <f aca="false">C109</f>
        <v>Манометр 233.50.160 номер 02271</v>
      </c>
    </row>
    <row r="110" customFormat="false" ht="15" hidden="false" customHeight="false" outlineLevel="0" collapsed="false">
      <c r="B110" s="25" t="n">
        <v>96</v>
      </c>
      <c r="C110" s="27" t="s">
        <v>7879</v>
      </c>
      <c r="M110" s="25" t="n">
        <v>96</v>
      </c>
      <c r="N110" s="27" t="str">
        <f aca="false">C110</f>
        <v>Манометр 232.50.100 номер 02534</v>
      </c>
    </row>
    <row r="111" customFormat="false" ht="15" hidden="false" customHeight="false" outlineLevel="0" collapsed="false">
      <c r="B111" s="25" t="n">
        <v>97</v>
      </c>
      <c r="C111" s="27" t="s">
        <v>7880</v>
      </c>
      <c r="M111" s="25" t="n">
        <v>97</v>
      </c>
      <c r="N111" s="27" t="str">
        <f aca="false">C111</f>
        <v>Манометр 433.50.160 номер 02568</v>
      </c>
    </row>
    <row r="112" customFormat="false" ht="15" hidden="false" customHeight="false" outlineLevel="0" collapsed="false">
      <c r="B112" s="25" t="n">
        <v>98</v>
      </c>
      <c r="C112" s="27" t="s">
        <v>7881</v>
      </c>
      <c r="M112" s="25" t="n">
        <v>98</v>
      </c>
      <c r="N112" s="27" t="str">
        <f aca="false">C112</f>
        <v>Манометр МТПсg-100-ОМ2 номер 02573</v>
      </c>
    </row>
    <row r="113" customFormat="false" ht="15" hidden="false" customHeight="false" outlineLevel="0" collapsed="false">
      <c r="B113" s="25" t="n">
        <v>99</v>
      </c>
      <c r="C113" s="27" t="s">
        <v>7882</v>
      </c>
      <c r="M113" s="25" t="n">
        <v>99</v>
      </c>
      <c r="N113" s="27" t="str">
        <f aca="false">C113</f>
        <v>Манометр МВП4-УУ2 номер 03741</v>
      </c>
    </row>
    <row r="114" customFormat="false" ht="15" hidden="false" customHeight="false" outlineLevel="0" collapsed="false">
      <c r="B114" s="25" t="n">
        <v>100</v>
      </c>
      <c r="C114" s="27" t="s">
        <v>7883</v>
      </c>
      <c r="M114" s="25" t="n">
        <v>100</v>
      </c>
      <c r="N114" s="27" t="str">
        <f aca="false">C114</f>
        <v>Манометр 233.50.160 номер 03744</v>
      </c>
    </row>
    <row r="115" customFormat="false" ht="15" hidden="false" customHeight="false" outlineLevel="0" collapsed="false">
      <c r="B115" s="25" t="n">
        <v>101</v>
      </c>
      <c r="C115" s="27" t="s">
        <v>7884</v>
      </c>
      <c r="M115" s="25" t="n">
        <v>101</v>
      </c>
      <c r="N115" s="27" t="str">
        <f aca="false">C115</f>
        <v>Манометр МВП4-УУ2 номер 04752</v>
      </c>
    </row>
    <row r="116" customFormat="false" ht="15" hidden="false" customHeight="false" outlineLevel="0" collapsed="false">
      <c r="B116" s="25" t="n">
        <v>102</v>
      </c>
      <c r="C116" s="27" t="s">
        <v>7885</v>
      </c>
      <c r="M116" s="25" t="n">
        <v>102</v>
      </c>
      <c r="N116" s="27" t="str">
        <f aca="false">C116</f>
        <v>Манометр МП4-УУ2 номер 06435</v>
      </c>
    </row>
    <row r="117" customFormat="false" ht="15" hidden="false" customHeight="false" outlineLevel="0" collapsed="false">
      <c r="B117" s="25" t="n">
        <v>103</v>
      </c>
      <c r="C117" s="27" t="s">
        <v>7886</v>
      </c>
      <c r="M117" s="25" t="n">
        <v>103</v>
      </c>
      <c r="N117" s="27" t="str">
        <f aca="false">C117</f>
        <v>Манометр МП100 номер 000648</v>
      </c>
    </row>
    <row r="118" customFormat="false" ht="15" hidden="false" customHeight="false" outlineLevel="0" collapsed="false">
      <c r="B118" s="25" t="n">
        <v>104</v>
      </c>
      <c r="C118" s="27" t="s">
        <v>7887</v>
      </c>
      <c r="M118" s="25" t="n">
        <v>104</v>
      </c>
      <c r="N118" s="27" t="str">
        <f aca="false">C118</f>
        <v>Манометр МП4-УУ2 номер Р00297</v>
      </c>
    </row>
    <row r="119" customFormat="false" ht="15" hidden="false" customHeight="false" outlineLevel="0" collapsed="false">
      <c r="B119" s="25" t="n">
        <v>105</v>
      </c>
      <c r="C119" s="27" t="s">
        <v>7888</v>
      </c>
      <c r="M119" s="25" t="n">
        <v>105</v>
      </c>
      <c r="N119" s="27" t="str">
        <f aca="false">C119</f>
        <v>Манометр МП4-УУ2 номер Р00946</v>
      </c>
    </row>
    <row r="120" customFormat="false" ht="15" hidden="false" customHeight="false" outlineLevel="0" collapsed="false">
      <c r="B120" s="25" t="n">
        <v>106</v>
      </c>
      <c r="C120" s="27" t="s">
        <v>7889</v>
      </c>
      <c r="M120" s="25" t="n">
        <v>106</v>
      </c>
      <c r="N120" s="27" t="str">
        <f aca="false">C120</f>
        <v>Манометр МП4-УУ2 номер 00098</v>
      </c>
    </row>
    <row r="121" customFormat="false" ht="15" hidden="false" customHeight="false" outlineLevel="0" collapsed="false">
      <c r="B121" s="25" t="n">
        <v>107</v>
      </c>
      <c r="C121" s="27" t="s">
        <v>7890</v>
      </c>
      <c r="M121" s="25" t="n">
        <v>107</v>
      </c>
      <c r="N121" s="27" t="str">
        <f aca="false">C121</f>
        <v>Манометр МП4-УУ2 номер 01716</v>
      </c>
    </row>
    <row r="122" customFormat="false" ht="15" hidden="false" customHeight="false" outlineLevel="0" collapsed="false">
      <c r="B122" s="25" t="n">
        <v>108</v>
      </c>
      <c r="C122" s="27" t="s">
        <v>7891</v>
      </c>
      <c r="M122" s="25" t="n">
        <v>108</v>
      </c>
      <c r="N122" s="27" t="str">
        <f aca="false">C122</f>
        <v>Манометр МП4-УУ2 номер 03139</v>
      </c>
    </row>
    <row r="123" customFormat="false" ht="15" hidden="false" customHeight="false" outlineLevel="0" collapsed="false">
      <c r="B123" s="25" t="n">
        <v>109</v>
      </c>
      <c r="C123" s="27" t="s">
        <v>7892</v>
      </c>
      <c r="M123" s="25" t="n">
        <v>109</v>
      </c>
      <c r="N123" s="27" t="str">
        <f aca="false">C123</f>
        <v>Манометр МП4-Уф номер 04408</v>
      </c>
    </row>
    <row r="124" customFormat="false" ht="15" hidden="false" customHeight="false" outlineLevel="0" collapsed="false">
      <c r="B124" s="25" t="n">
        <v>110</v>
      </c>
      <c r="C124" s="27" t="s">
        <v>7893</v>
      </c>
      <c r="M124" s="25" t="n">
        <v>110</v>
      </c>
      <c r="N124" s="27" t="str">
        <f aca="false">C124</f>
        <v>Манометр ТМ6 номер 05433</v>
      </c>
    </row>
    <row r="125" customFormat="false" ht="15" hidden="false" customHeight="false" outlineLevel="0" collapsed="false">
      <c r="B125" s="25" t="n">
        <v>111</v>
      </c>
      <c r="C125" s="27" t="s">
        <v>7894</v>
      </c>
      <c r="M125" s="25" t="n">
        <v>111</v>
      </c>
      <c r="N125" s="27" t="str">
        <f aca="false">C125</f>
        <v>Манометр МП3-УУ2 номер 01817</v>
      </c>
    </row>
    <row r="126" customFormat="false" ht="15" hidden="false" customHeight="false" outlineLevel="0" collapsed="false">
      <c r="B126" s="25" t="n">
        <v>112</v>
      </c>
      <c r="C126" s="27" t="s">
        <v>7895</v>
      </c>
      <c r="M126" s="25" t="n">
        <v>112</v>
      </c>
      <c r="N126" s="27" t="str">
        <f aca="false">C126</f>
        <v>Манометр 232.50.160 номер 02391</v>
      </c>
    </row>
    <row r="127" customFormat="false" ht="15" hidden="false" customHeight="false" outlineLevel="0" collapsed="false">
      <c r="B127" s="25" t="n">
        <v>113</v>
      </c>
      <c r="C127" s="27" t="s">
        <v>7896</v>
      </c>
      <c r="M127" s="25" t="n">
        <v>113</v>
      </c>
      <c r="N127" s="27" t="str">
        <f aca="false">C127</f>
        <v>Манометр МП4-УУ2 номер 06545</v>
      </c>
    </row>
    <row r="128" customFormat="false" ht="15" hidden="false" customHeight="false" outlineLevel="0" collapsed="false">
      <c r="B128" s="25" t="n">
        <v>114</v>
      </c>
      <c r="C128" s="27" t="s">
        <v>7897</v>
      </c>
      <c r="M128" s="25" t="n">
        <v>114</v>
      </c>
      <c r="N128" s="27" t="str">
        <f aca="false">C128</f>
        <v>Газоанализатор СГОЭС номер 68752</v>
      </c>
    </row>
    <row r="129" customFormat="false" ht="15" hidden="false" customHeight="false" outlineLevel="0" collapsed="false">
      <c r="B129" s="25" t="n">
        <v>115</v>
      </c>
      <c r="C129" s="27" t="s">
        <v>7898</v>
      </c>
      <c r="M129" s="25" t="n">
        <v>115</v>
      </c>
      <c r="N129" s="27" t="str">
        <f aca="false">C129</f>
        <v>Газоанализатор СГОЭС номер 68767</v>
      </c>
    </row>
    <row r="130" customFormat="false" ht="15" hidden="false" customHeight="false" outlineLevel="0" collapsed="false">
      <c r="B130" s="25" t="n">
        <v>116</v>
      </c>
      <c r="C130" s="27" t="s">
        <v>7899</v>
      </c>
      <c r="M130" s="25" t="n">
        <v>116</v>
      </c>
      <c r="N130" s="27" t="str">
        <f aca="false">C130</f>
        <v>Газоанализатор СГОЭС номер 68833</v>
      </c>
    </row>
    <row r="131" customFormat="false" ht="15" hidden="false" customHeight="false" outlineLevel="0" collapsed="false">
      <c r="B131" s="25" t="n">
        <v>117</v>
      </c>
      <c r="C131" s="27" t="s">
        <v>7900</v>
      </c>
      <c r="M131" s="25" t="n">
        <v>117</v>
      </c>
      <c r="N131" s="27" t="str">
        <f aca="false">C131</f>
        <v>Газоанализатор СГОЭС номер 68771</v>
      </c>
    </row>
    <row r="132" customFormat="false" ht="15" hidden="false" customHeight="false" outlineLevel="0" collapsed="false">
      <c r="B132" s="25" t="n">
        <v>118</v>
      </c>
      <c r="C132" s="27" t="s">
        <v>7901</v>
      </c>
      <c r="M132" s="25" t="n">
        <v>118</v>
      </c>
      <c r="N132" s="27" t="str">
        <f aca="false">C132</f>
        <v>Газоанализатор СГОЭС номер 71173</v>
      </c>
    </row>
    <row r="133" customFormat="false" ht="15" hidden="false" customHeight="false" outlineLevel="0" collapsed="false">
      <c r="B133" s="25" t="n">
        <v>119</v>
      </c>
      <c r="C133" s="27" t="s">
        <v>7902</v>
      </c>
      <c r="M133" s="25" t="n">
        <v>119</v>
      </c>
      <c r="N133" s="27" t="str">
        <f aca="false">C133</f>
        <v>Газоанализатор СГОЭС номер 67682</v>
      </c>
    </row>
    <row r="134" customFormat="false" ht="15" hidden="false" customHeight="false" outlineLevel="0" collapsed="false">
      <c r="B134" s="25" t="n">
        <v>120</v>
      </c>
      <c r="C134" s="27" t="s">
        <v>7903</v>
      </c>
      <c r="M134" s="25" t="n">
        <v>120</v>
      </c>
      <c r="N134" s="27" t="str">
        <f aca="false">C134</f>
        <v>Газоанализатор СГОЭС номер 70736</v>
      </c>
    </row>
    <row r="135" customFormat="false" ht="15" hidden="false" customHeight="false" outlineLevel="0" collapsed="false">
      <c r="B135" s="25" t="n">
        <v>121</v>
      </c>
      <c r="C135" s="27" t="s">
        <v>7904</v>
      </c>
      <c r="M135" s="25" t="n">
        <v>121</v>
      </c>
      <c r="N135" s="27" t="str">
        <f aca="false">C135</f>
        <v>Газоанализатор СГОЭС номер 67649</v>
      </c>
    </row>
    <row r="136" customFormat="false" ht="15" hidden="false" customHeight="false" outlineLevel="0" collapsed="false">
      <c r="B136" s="25" t="n">
        <v>122</v>
      </c>
      <c r="C136" s="27" t="s">
        <v>7905</v>
      </c>
      <c r="M136" s="25" t="n">
        <v>122</v>
      </c>
      <c r="N136" s="27" t="str">
        <f aca="false">C136</f>
        <v>Газоанализатор СГОЭС номер 68756</v>
      </c>
    </row>
    <row r="137" customFormat="false" ht="15" hidden="false" customHeight="false" outlineLevel="0" collapsed="false">
      <c r="B137" s="25" t="n">
        <v>123</v>
      </c>
      <c r="C137" s="27" t="s">
        <v>7906</v>
      </c>
      <c r="M137" s="25" t="n">
        <v>123</v>
      </c>
      <c r="N137" s="27" t="str">
        <f aca="false">C137</f>
        <v>Газоанализатор СГОЭС номер 68816</v>
      </c>
    </row>
    <row r="138" customFormat="false" ht="15" hidden="false" customHeight="false" outlineLevel="0" collapsed="false">
      <c r="B138" s="25" t="n">
        <v>124</v>
      </c>
      <c r="C138" s="27" t="s">
        <v>7907</v>
      </c>
      <c r="M138" s="25" t="n">
        <v>124</v>
      </c>
      <c r="N138" s="27" t="str">
        <f aca="false">C138</f>
        <v>Газоанализатор СГОЭС номер 68383</v>
      </c>
    </row>
    <row r="139" customFormat="false" ht="15" hidden="false" customHeight="false" outlineLevel="0" collapsed="false">
      <c r="B139" s="25" t="n">
        <v>125</v>
      </c>
      <c r="C139" s="27" t="s">
        <v>7908</v>
      </c>
      <c r="M139" s="25" t="n">
        <v>125</v>
      </c>
      <c r="N139" s="27" t="str">
        <f aca="false">C139</f>
        <v>Газоанализатор СГОЭС номер 70199</v>
      </c>
    </row>
    <row r="140" customFormat="false" ht="15" hidden="false" customHeight="false" outlineLevel="0" collapsed="false">
      <c r="B140" s="25" t="n">
        <v>126</v>
      </c>
      <c r="C140" s="27" t="s">
        <v>7909</v>
      </c>
      <c r="M140" s="25" t="n">
        <v>126</v>
      </c>
      <c r="N140" s="27" t="str">
        <f aca="false">C140</f>
        <v>Газоанализатор СГОЭС номер 69992</v>
      </c>
    </row>
    <row r="141" customFormat="false" ht="15" hidden="false" customHeight="false" outlineLevel="0" collapsed="false">
      <c r="B141" s="25" t="n">
        <v>127</v>
      </c>
      <c r="C141" s="27" t="s">
        <v>7910</v>
      </c>
      <c r="M141" s="25" t="n">
        <v>127</v>
      </c>
      <c r="N141" s="27" t="str">
        <f aca="false">C141</f>
        <v>Газоанализатор СГОЭС номер 71206</v>
      </c>
    </row>
    <row r="142" customFormat="false" ht="15" hidden="false" customHeight="false" outlineLevel="0" collapsed="false">
      <c r="B142" s="25" t="n">
        <v>128</v>
      </c>
      <c r="C142" s="27" t="s">
        <v>7911</v>
      </c>
      <c r="M142" s="25" t="n">
        <v>128</v>
      </c>
      <c r="N142" s="27" t="str">
        <f aca="false">C142</f>
        <v>Газоанализатор СГОЭС номер 68831</v>
      </c>
    </row>
    <row r="143" customFormat="false" ht="15" hidden="false" customHeight="false" outlineLevel="0" collapsed="false">
      <c r="B143" s="25" t="n">
        <v>129</v>
      </c>
      <c r="C143" s="27" t="s">
        <v>7912</v>
      </c>
      <c r="M143" s="25" t="n">
        <v>129</v>
      </c>
      <c r="N143" s="27" t="str">
        <f aca="false">C143</f>
        <v>Газоанализатор СГОЭС номер 70707</v>
      </c>
    </row>
    <row r="144" customFormat="false" ht="15" hidden="false" customHeight="false" outlineLevel="0" collapsed="false">
      <c r="B144" s="25" t="n">
        <v>130</v>
      </c>
      <c r="C144" s="27" t="s">
        <v>7913</v>
      </c>
      <c r="M144" s="25" t="n">
        <v>130</v>
      </c>
      <c r="N144" s="27" t="str">
        <f aca="false">C144</f>
        <v>Газоанализатор СГОЭС номер 68739</v>
      </c>
    </row>
    <row r="145" customFormat="false" ht="15" hidden="false" customHeight="false" outlineLevel="0" collapsed="false">
      <c r="B145" s="25" t="n">
        <v>131</v>
      </c>
      <c r="C145" s="27" t="s">
        <v>7914</v>
      </c>
      <c r="M145" s="25" t="n">
        <v>131</v>
      </c>
      <c r="N145" s="27" t="str">
        <f aca="false">C145</f>
        <v>Преобразователь измерительный 248 номер 2980661</v>
      </c>
    </row>
    <row r="146" customFormat="false" ht="15" hidden="false" customHeight="false" outlineLevel="0" collapsed="false">
      <c r="B146" s="25" t="n">
        <v>132</v>
      </c>
      <c r="C146" s="27" t="s">
        <v>7915</v>
      </c>
      <c r="M146" s="25" t="n">
        <v>132</v>
      </c>
      <c r="N146" s="27" t="str">
        <f aca="false">C146</f>
        <v>ТСП ДТС035 номер 10378171007345776</v>
      </c>
    </row>
    <row r="147" customFormat="false" ht="15" hidden="false" customHeight="false" outlineLevel="0" collapsed="false">
      <c r="B147" s="25" t="n">
        <v>133</v>
      </c>
      <c r="C147" s="27" t="s">
        <v>7916</v>
      </c>
      <c r="M147" s="25" t="n">
        <v>133</v>
      </c>
      <c r="N147" s="27" t="str">
        <f aca="false">C147</f>
        <v>Преобразователь измерительный iTEMP мод.TMT82 номер FA02C01426C</v>
      </c>
    </row>
    <row r="148" customFormat="false" ht="15" hidden="false" customHeight="false" outlineLevel="0" collapsed="false">
      <c r="B148" s="25" t="n">
        <v>134</v>
      </c>
      <c r="C148" s="27" t="s">
        <v>7917</v>
      </c>
      <c r="M148" s="25" t="n">
        <v>134</v>
      </c>
      <c r="N148" s="27" t="str">
        <f aca="false">C148</f>
        <v>ТСП TR65 номер F600361430B</v>
      </c>
    </row>
    <row r="149" customFormat="false" ht="15" hidden="false" customHeight="false" outlineLevel="0" collapsed="false">
      <c r="B149" s="25" t="n">
        <v>135</v>
      </c>
      <c r="C149" s="27" t="s">
        <v>7918</v>
      </c>
      <c r="M149" s="25" t="n">
        <v>135</v>
      </c>
      <c r="N149" s="27" t="str">
        <f aca="false">C149</f>
        <v>Преобразователь измерительный iTEMP мод.TMT82 номер F6003E1426C</v>
      </c>
    </row>
    <row r="150" customFormat="false" ht="15" hidden="false" customHeight="false" outlineLevel="0" collapsed="false">
      <c r="B150" s="25" t="n">
        <v>136</v>
      </c>
      <c r="C150" s="27" t="s">
        <v>7919</v>
      </c>
      <c r="M150" s="25" t="n">
        <v>136</v>
      </c>
      <c r="N150" s="27" t="str">
        <f aca="false">C150</f>
        <v>ТСП TR65 номер F600511430B</v>
      </c>
    </row>
    <row r="151" customFormat="false" ht="15" hidden="false" customHeight="false" outlineLevel="0" collapsed="false">
      <c r="B151" s="25" t="n">
        <v>137</v>
      </c>
      <c r="C151" s="27" t="s">
        <v>7920</v>
      </c>
      <c r="M151" s="25" t="n">
        <v>137</v>
      </c>
      <c r="N151" s="27" t="str">
        <f aca="false">C151</f>
        <v>Преобразователь измерительный iTemp HART TMT182 номер 86039E04125</v>
      </c>
    </row>
    <row r="152" customFormat="false" ht="15" hidden="false" customHeight="false" outlineLevel="0" collapsed="false">
      <c r="B152" s="25" t="n">
        <v>138</v>
      </c>
      <c r="C152" s="27" t="s">
        <v>7921</v>
      </c>
      <c r="M152" s="25" t="n">
        <v>138</v>
      </c>
      <c r="N152" s="27" t="str">
        <f aca="false">C152</f>
        <v>ТСП TR11 номер 8700A6142FD</v>
      </c>
    </row>
    <row r="153" customFormat="false" ht="15" hidden="false" customHeight="false" outlineLevel="0" collapsed="false">
      <c r="B153" s="25" t="n">
        <v>139</v>
      </c>
      <c r="C153" s="27" t="s">
        <v>7922</v>
      </c>
      <c r="M153" s="25" t="n">
        <v>139</v>
      </c>
      <c r="N153" s="27" t="str">
        <f aca="false">C153</f>
        <v>Преобразователь измерительный iTemp HART TMT182 номер 86039F04125</v>
      </c>
    </row>
    <row r="154" customFormat="false" ht="15" hidden="false" customHeight="false" outlineLevel="0" collapsed="false">
      <c r="B154" s="25" t="n">
        <v>140</v>
      </c>
      <c r="C154" s="27" t="s">
        <v>7923</v>
      </c>
      <c r="M154" s="25" t="n">
        <v>140</v>
      </c>
      <c r="N154" s="27" t="str">
        <f aca="false">C154</f>
        <v>ТСП TR11 номер 8700A7142FD</v>
      </c>
    </row>
    <row r="155" customFormat="false" ht="15" hidden="false" customHeight="false" outlineLevel="0" collapsed="false">
      <c r="B155" s="25" t="n">
        <v>141</v>
      </c>
      <c r="C155" s="27" t="s">
        <v>7924</v>
      </c>
      <c r="M155" s="25" t="n">
        <v>141</v>
      </c>
      <c r="N155" s="27" t="str">
        <f aca="false">C155</f>
        <v>Преобразователь измерительный iTemp HART TMT182 номер 8603A204125</v>
      </c>
    </row>
    <row r="156" customFormat="false" ht="15" hidden="false" customHeight="false" outlineLevel="0" collapsed="false">
      <c r="B156" s="25" t="n">
        <v>142</v>
      </c>
      <c r="C156" s="27" t="s">
        <v>7925</v>
      </c>
      <c r="M156" s="25" t="n">
        <v>142</v>
      </c>
      <c r="N156" s="27" t="str">
        <f aca="false">C156</f>
        <v>ТСП TR11 номер 8700A8142FD</v>
      </c>
    </row>
    <row r="157" customFormat="false" ht="15" hidden="false" customHeight="false" outlineLevel="0" collapsed="false">
      <c r="B157" s="25" t="n">
        <v>143</v>
      </c>
      <c r="C157" s="27" t="s">
        <v>7926</v>
      </c>
      <c r="M157" s="25" t="n">
        <v>143</v>
      </c>
      <c r="N157" s="27" t="str">
        <f aca="false">C157</f>
        <v>Преобразователь измерительный iTemp HART TMT182 номер 86039C04125</v>
      </c>
    </row>
    <row r="158" customFormat="false" ht="15" hidden="false" customHeight="false" outlineLevel="0" collapsed="false">
      <c r="B158" s="25" t="n">
        <v>144</v>
      </c>
      <c r="C158" s="27" t="s">
        <v>7927</v>
      </c>
      <c r="M158" s="25" t="n">
        <v>144</v>
      </c>
      <c r="N158" s="27" t="str">
        <f aca="false">C158</f>
        <v>ТСП TR11 номер 8700AC142FC</v>
      </c>
    </row>
    <row r="159" customFormat="false" ht="15" hidden="false" customHeight="false" outlineLevel="0" collapsed="false">
      <c r="B159" s="25" t="n">
        <v>145</v>
      </c>
      <c r="C159" s="27" t="s">
        <v>7928</v>
      </c>
      <c r="M159" s="25" t="n">
        <v>145</v>
      </c>
      <c r="N159" s="27" t="str">
        <f aca="false">C159</f>
        <v>Преобразователь измерительный 248 номер 2980659</v>
      </c>
    </row>
    <row r="160" customFormat="false" ht="15" hidden="false" customHeight="false" outlineLevel="0" collapsed="false">
      <c r="B160" s="25" t="n">
        <v>146</v>
      </c>
      <c r="C160" s="27" t="s">
        <v>7929</v>
      </c>
      <c r="M160" s="25" t="n">
        <v>146</v>
      </c>
      <c r="N160" s="27" t="str">
        <f aca="false">C160</f>
        <v>Преобразователь измерительный 248 номер 2980660</v>
      </c>
    </row>
    <row r="161" customFormat="false" ht="15" hidden="false" customHeight="false" outlineLevel="0" collapsed="false">
      <c r="B161" s="25" t="n">
        <v>147</v>
      </c>
      <c r="C161" s="27" t="s">
        <v>7930</v>
      </c>
      <c r="M161" s="25" t="n">
        <v>147</v>
      </c>
      <c r="N161" s="27" t="str">
        <f aca="false">C161</f>
        <v>Преобразователь измерительный 248 номер 2980662</v>
      </c>
    </row>
    <row r="162" customFormat="false" ht="15" hidden="false" customHeight="false" outlineLevel="0" collapsed="false">
      <c r="B162" s="25" t="n">
        <v>148</v>
      </c>
      <c r="C162" s="27" t="s">
        <v>7931</v>
      </c>
      <c r="M162" s="25" t="n">
        <v>148</v>
      </c>
      <c r="N162" s="27" t="str">
        <f aca="false">C162</f>
        <v>Преобразователь измерительный 248 номер 2980663</v>
      </c>
    </row>
    <row r="163" customFormat="false" ht="15" hidden="false" customHeight="false" outlineLevel="0" collapsed="false">
      <c r="B163" s="25" t="n">
        <v>149</v>
      </c>
      <c r="C163" s="27" t="s">
        <v>7932</v>
      </c>
      <c r="M163" s="25" t="n">
        <v>149</v>
      </c>
      <c r="N163" s="27" t="str">
        <f aca="false">C163</f>
        <v>Преобразователь измерительный 248 номер 2980664</v>
      </c>
    </row>
    <row r="164" customFormat="false" ht="15" hidden="false" customHeight="false" outlineLevel="0" collapsed="false">
      <c r="B164" s="25" t="n">
        <v>150</v>
      </c>
      <c r="C164" s="27" t="s">
        <v>7933</v>
      </c>
      <c r="M164" s="25" t="n">
        <v>150</v>
      </c>
      <c r="N164" s="27" t="str">
        <f aca="false">C164</f>
        <v>Преобразователь измерительный 248 номер 2980665</v>
      </c>
    </row>
    <row r="165" customFormat="false" ht="15" hidden="false" customHeight="false" outlineLevel="0" collapsed="false">
      <c r="B165" s="25" t="n">
        <v>151</v>
      </c>
      <c r="C165" s="27" t="s">
        <v>7934</v>
      </c>
      <c r="M165" s="25" t="n">
        <v>151</v>
      </c>
      <c r="N165" s="27" t="str">
        <f aca="false">C165</f>
        <v>Преобразователь измерительный PR5335D номер 160928217</v>
      </c>
    </row>
    <row r="166" customFormat="false" ht="15" hidden="false" customHeight="false" outlineLevel="0" collapsed="false">
      <c r="B166" s="25" t="n">
        <v>152</v>
      </c>
      <c r="C166" s="27" t="s">
        <v>7935</v>
      </c>
      <c r="M166" s="25" t="n">
        <v>152</v>
      </c>
      <c r="N166" s="27" t="str">
        <f aca="false">C166</f>
        <v>Датчик температуры ИП 0304Ех номер 12-5594</v>
      </c>
    </row>
    <row r="167" customFormat="false" ht="15" hidden="false" customHeight="false" outlineLevel="0" collapsed="false">
      <c r="B167" s="25" t="n">
        <v>153</v>
      </c>
      <c r="C167" s="27" t="s">
        <v>7936</v>
      </c>
      <c r="M167" s="25" t="n">
        <v>153</v>
      </c>
      <c r="N167" s="27" t="str">
        <f aca="false">C167</f>
        <v>Манометр МВП3-УУ2 номер 01978</v>
      </c>
    </row>
    <row r="168" customFormat="false" ht="15" hidden="false" customHeight="false" outlineLevel="0" collapsed="false">
      <c r="B168" s="25" t="n">
        <v>154</v>
      </c>
      <c r="C168" s="27" t="s">
        <v>7937</v>
      </c>
      <c r="M168" s="25" t="n">
        <v>154</v>
      </c>
      <c r="N168" s="27" t="str">
        <f aca="false">C168</f>
        <v>Манометр 232.50.160 номер 02926</v>
      </c>
    </row>
    <row r="169" customFormat="false" ht="15" hidden="false" customHeight="false" outlineLevel="0" collapsed="false">
      <c r="B169" s="25" t="n">
        <v>155</v>
      </c>
      <c r="C169" s="27" t="s">
        <v>7938</v>
      </c>
      <c r="M169" s="25" t="n">
        <v>155</v>
      </c>
      <c r="N169" s="27" t="str">
        <f aca="false">C169</f>
        <v>Манометр 232.50.100 номер 02931</v>
      </c>
    </row>
    <row r="170" customFormat="false" ht="15" hidden="false" customHeight="false" outlineLevel="0" collapsed="false">
      <c r="B170" s="25" t="n">
        <v>156</v>
      </c>
      <c r="C170" s="27" t="s">
        <v>7939</v>
      </c>
      <c r="M170" s="25" t="n">
        <v>156</v>
      </c>
      <c r="N170" s="27" t="str">
        <f aca="false">C170</f>
        <v>Манометр 232.50.160 номер 02949</v>
      </c>
    </row>
    <row r="171" customFormat="false" ht="15" hidden="false" customHeight="false" outlineLevel="0" collapsed="false">
      <c r="B171" s="25" t="n">
        <v>157</v>
      </c>
      <c r="C171" s="27" t="s">
        <v>7940</v>
      </c>
      <c r="M171" s="25" t="n">
        <v>157</v>
      </c>
      <c r="N171" s="27" t="str">
        <f aca="false">C171</f>
        <v>Манометр 232.50.160 номер 02958</v>
      </c>
    </row>
    <row r="172" customFormat="false" ht="15" hidden="false" customHeight="false" outlineLevel="0" collapsed="false">
      <c r="B172" s="25" t="n">
        <v>158</v>
      </c>
      <c r="C172" s="27" t="s">
        <v>7941</v>
      </c>
      <c r="M172" s="25" t="n">
        <v>158</v>
      </c>
      <c r="N172" s="27" t="str">
        <f aca="false">C172</f>
        <v>Манометр МП4-Уф номер 02965</v>
      </c>
    </row>
    <row r="173" customFormat="false" ht="15" hidden="false" customHeight="false" outlineLevel="0" collapsed="false">
      <c r="B173" s="25" t="n">
        <v>159</v>
      </c>
      <c r="C173" s="27" t="s">
        <v>7942</v>
      </c>
      <c r="M173" s="25" t="n">
        <v>159</v>
      </c>
      <c r="N173" s="27" t="str">
        <f aca="false">C173</f>
        <v>Манометр 233.50.160 номер 03765</v>
      </c>
    </row>
    <row r="174" customFormat="false" ht="15" hidden="false" customHeight="false" outlineLevel="0" collapsed="false">
      <c r="B174" s="25" t="n">
        <v>160</v>
      </c>
      <c r="C174" s="27" t="s">
        <v>7943</v>
      </c>
      <c r="M174" s="25" t="n">
        <v>160</v>
      </c>
      <c r="N174" s="27" t="str">
        <f aca="false">C174</f>
        <v>Манометр 232.50.160 номер 03766</v>
      </c>
    </row>
    <row r="175" customFormat="false" ht="15" hidden="false" customHeight="false" outlineLevel="0" collapsed="false">
      <c r="B175" s="25" t="n">
        <v>161</v>
      </c>
      <c r="C175" s="27" t="s">
        <v>7944</v>
      </c>
      <c r="M175" s="25" t="n">
        <v>161</v>
      </c>
      <c r="N175" s="27" t="str">
        <f aca="false">C175</f>
        <v>Манометр 232.50.160 номер 03768</v>
      </c>
    </row>
    <row r="176" customFormat="false" ht="15" hidden="false" customHeight="false" outlineLevel="0" collapsed="false">
      <c r="B176" s="25" t="n">
        <v>162</v>
      </c>
      <c r="C176" s="27" t="s">
        <v>7945</v>
      </c>
      <c r="M176" s="25" t="n">
        <v>162</v>
      </c>
      <c r="N176" s="27" t="str">
        <f aca="false">C176</f>
        <v>Манометр 233.50.160 номер 03779</v>
      </c>
    </row>
    <row r="177" customFormat="false" ht="15" hidden="false" customHeight="false" outlineLevel="0" collapsed="false">
      <c r="B177" s="25" t="n">
        <v>163</v>
      </c>
      <c r="C177" s="27" t="s">
        <v>7946</v>
      </c>
      <c r="M177" s="25" t="n">
        <v>163</v>
      </c>
      <c r="N177" s="27" t="str">
        <f aca="false">C177</f>
        <v>Манометр МП4-УУ2 номер 03797</v>
      </c>
    </row>
    <row r="178" customFormat="false" ht="15" hidden="false" customHeight="false" outlineLevel="0" collapsed="false">
      <c r="B178" s="25" t="n">
        <v>164</v>
      </c>
      <c r="C178" s="27" t="s">
        <v>7947</v>
      </c>
      <c r="M178" s="25" t="n">
        <v>164</v>
      </c>
      <c r="N178" s="27" t="str">
        <f aca="false">C178</f>
        <v>Манометр МП4-Уф номер 03799</v>
      </c>
    </row>
    <row r="179" customFormat="false" ht="15" hidden="false" customHeight="false" outlineLevel="0" collapsed="false">
      <c r="B179" s="25" t="n">
        <v>165</v>
      </c>
      <c r="C179" s="27" t="s">
        <v>7948</v>
      </c>
      <c r="M179" s="25" t="n">
        <v>165</v>
      </c>
      <c r="N179" s="27" t="str">
        <f aca="false">C179</f>
        <v>Манометр 232.50.160 номер 04862</v>
      </c>
    </row>
    <row r="180" customFormat="false" ht="15" hidden="false" customHeight="false" outlineLevel="0" collapsed="false">
      <c r="B180" s="25" t="n">
        <v>166</v>
      </c>
      <c r="C180" s="27" t="s">
        <v>7949</v>
      </c>
      <c r="M180" s="25" t="n">
        <v>166</v>
      </c>
      <c r="N180" s="27" t="str">
        <f aca="false">C180</f>
        <v>Манометр 232.50.100 номер 04881</v>
      </c>
    </row>
    <row r="181" customFormat="false" ht="15" hidden="false" customHeight="false" outlineLevel="0" collapsed="false">
      <c r="B181" s="25" t="n">
        <v>167</v>
      </c>
      <c r="C181" s="27" t="s">
        <v>7950</v>
      </c>
      <c r="M181" s="25" t="n">
        <v>167</v>
      </c>
      <c r="N181" s="27" t="str">
        <f aca="false">C181</f>
        <v>Манометр МВП3-УУ2 номер 05590</v>
      </c>
    </row>
    <row r="182" customFormat="false" ht="15" hidden="false" customHeight="false" outlineLevel="0" collapsed="false">
      <c r="B182" s="25" t="n">
        <v>168</v>
      </c>
      <c r="C182" s="27" t="s">
        <v>7951</v>
      </c>
      <c r="M182" s="25" t="n">
        <v>168</v>
      </c>
      <c r="N182" s="27" t="str">
        <f aca="false">C182</f>
        <v>Манометр 233.50.160 номер 06180</v>
      </c>
    </row>
    <row r="183" customFormat="false" ht="15" hidden="false" customHeight="false" outlineLevel="0" collapsed="false">
      <c r="B183" s="25" t="n">
        <v>169</v>
      </c>
      <c r="C183" s="27" t="s">
        <v>7952</v>
      </c>
      <c r="M183" s="25" t="n">
        <v>169</v>
      </c>
      <c r="N183" s="27" t="str">
        <f aca="false">C183</f>
        <v>Манометр 233.50.160 номер 06181</v>
      </c>
    </row>
    <row r="184" customFormat="false" ht="15" hidden="false" customHeight="false" outlineLevel="0" collapsed="false">
      <c r="B184" s="25" t="n">
        <v>170</v>
      </c>
      <c r="C184" s="27" t="s">
        <v>7953</v>
      </c>
      <c r="M184" s="25" t="n">
        <v>170</v>
      </c>
      <c r="N184" s="27" t="str">
        <f aca="false">C184</f>
        <v>Манометр 232.50.100 номер 04760</v>
      </c>
    </row>
    <row r="185" customFormat="false" ht="15" hidden="false" customHeight="false" outlineLevel="0" collapsed="false">
      <c r="B185" s="25" t="n">
        <v>171</v>
      </c>
      <c r="C185" s="27" t="s">
        <v>7954</v>
      </c>
      <c r="M185" s="25" t="n">
        <v>171</v>
      </c>
      <c r="N185" s="27" t="str">
        <f aca="false">C185</f>
        <v>Манометр 232.50.100 номер 05284</v>
      </c>
    </row>
    <row r="186" customFormat="false" ht="15" hidden="false" customHeight="false" outlineLevel="0" collapsed="false">
      <c r="B186" s="25" t="n">
        <v>172</v>
      </c>
      <c r="C186" s="27" t="s">
        <v>7955</v>
      </c>
      <c r="M186" s="25" t="n">
        <v>172</v>
      </c>
      <c r="N186" s="27" t="str">
        <f aca="false">C186</f>
        <v>Манометр ДМ8008-Вуф номер 725827088A07</v>
      </c>
    </row>
    <row r="187" customFormat="false" ht="15" hidden="false" customHeight="false" outlineLevel="0" collapsed="false">
      <c r="B187" s="25" t="n">
        <v>173</v>
      </c>
      <c r="C187" s="27" t="s">
        <v>7956</v>
      </c>
      <c r="M187" s="25" t="n">
        <v>173</v>
      </c>
      <c r="N187" s="27" t="str">
        <f aca="false">C187</f>
        <v>Манометр ДМ8008-Вуф номер 725827090A05</v>
      </c>
    </row>
    <row r="188" customFormat="false" ht="15" hidden="false" customHeight="false" outlineLevel="0" collapsed="false">
      <c r="B188" s="25" t="n">
        <v>174</v>
      </c>
      <c r="C188" s="27" t="s">
        <v>7957</v>
      </c>
      <c r="M188" s="25" t="n">
        <v>174</v>
      </c>
      <c r="N188" s="27" t="str">
        <f aca="false">C188</f>
        <v>Манометр ДМ8008-Вуф номер 2476310</v>
      </c>
    </row>
    <row r="189" customFormat="false" ht="15" hidden="false" customHeight="false" outlineLevel="0" collapsed="false">
      <c r="B189" s="25" t="n">
        <v>175</v>
      </c>
      <c r="C189" s="27" t="s">
        <v>7958</v>
      </c>
      <c r="M189" s="25" t="n">
        <v>175</v>
      </c>
      <c r="N189" s="27" t="str">
        <f aca="false">C189</f>
        <v>Манометр ДМ8008-Вуф номер 220403271B63</v>
      </c>
    </row>
    <row r="190" customFormat="false" ht="15" hidden="false" customHeight="false" outlineLevel="0" collapsed="false">
      <c r="B190" s="25" t="n">
        <v>176</v>
      </c>
      <c r="C190" s="27" t="s">
        <v>7959</v>
      </c>
      <c r="M190" s="25" t="n">
        <v>176</v>
      </c>
      <c r="N190" s="27" t="str">
        <f aca="false">C190</f>
        <v>Манометр ДМ8008-Вуф номер 220403271B75</v>
      </c>
    </row>
    <row r="191" customFormat="false" ht="15" hidden="false" customHeight="false" outlineLevel="0" collapsed="false">
      <c r="B191" s="25" t="n">
        <v>177</v>
      </c>
      <c r="C191" s="27" t="s">
        <v>7960</v>
      </c>
      <c r="M191" s="25" t="n">
        <v>177</v>
      </c>
      <c r="N191" s="27" t="str">
        <f aca="false">C191</f>
        <v>Манометр ДМ8008-Вуф номер 020617</v>
      </c>
    </row>
    <row r="192" customFormat="false" ht="15" hidden="false" customHeight="false" outlineLevel="0" collapsed="false">
      <c r="B192" s="25" t="n">
        <v>178</v>
      </c>
      <c r="C192" s="27" t="s">
        <v>7961</v>
      </c>
      <c r="M192" s="25" t="n">
        <v>178</v>
      </c>
      <c r="N192" s="27" t="str">
        <f aca="false">C192</f>
        <v>Манометр ДМ8008-Вуф номер 020604</v>
      </c>
    </row>
    <row r="193" customFormat="false" ht="15" hidden="false" customHeight="false" outlineLevel="0" collapsed="false">
      <c r="B193" s="25" t="n">
        <v>179</v>
      </c>
      <c r="C193" s="27" t="s">
        <v>7962</v>
      </c>
      <c r="M193" s="25" t="n">
        <v>179</v>
      </c>
      <c r="N193" s="27" t="str">
        <f aca="false">C193</f>
        <v>Манометр ДМ8008-Вуф номер 020615</v>
      </c>
    </row>
    <row r="194" customFormat="false" ht="15" hidden="false" customHeight="false" outlineLevel="0" collapsed="false">
      <c r="B194" s="25" t="n">
        <v>180</v>
      </c>
      <c r="C194" s="27" t="s">
        <v>7963</v>
      </c>
      <c r="M194" s="25" t="n">
        <v>180</v>
      </c>
      <c r="N194" s="27" t="str">
        <f aca="false">C194</f>
        <v>Манометр ДМ8008-Вуф номер 020603</v>
      </c>
    </row>
    <row r="195" customFormat="false" ht="15" hidden="false" customHeight="false" outlineLevel="0" collapsed="false">
      <c r="B195" s="25" t="n">
        <v>181</v>
      </c>
      <c r="C195" s="27" t="s">
        <v>7964</v>
      </c>
      <c r="M195" s="25" t="n">
        <v>181</v>
      </c>
      <c r="N195" s="27" t="str">
        <f aca="false">C195</f>
        <v>Манометр МП3-УУ2 номер 726109062А45</v>
      </c>
    </row>
    <row r="196" customFormat="false" ht="15" hidden="false" customHeight="false" outlineLevel="0" collapsed="false">
      <c r="B196" s="25" t="n">
        <v>182</v>
      </c>
      <c r="C196" s="27" t="s">
        <v>7965</v>
      </c>
      <c r="M196" s="25" t="n">
        <v>182</v>
      </c>
      <c r="N196" s="27" t="str">
        <f aca="false">C196</f>
        <v>Манометр тип 421 номер 171401285</v>
      </c>
    </row>
    <row r="197" customFormat="false" ht="15" hidden="false" customHeight="false" outlineLevel="0" collapsed="false">
      <c r="B197" s="25" t="n">
        <v>183</v>
      </c>
      <c r="C197" s="27" t="s">
        <v>7966</v>
      </c>
      <c r="M197" s="25" t="n">
        <v>183</v>
      </c>
      <c r="N197" s="27" t="str">
        <f aca="false">C197</f>
        <v>Манометр МП4-Уф номер 00269</v>
      </c>
    </row>
    <row r="198" customFormat="false" ht="15" hidden="false" customHeight="false" outlineLevel="0" collapsed="false">
      <c r="B198" s="25" t="n">
        <v>184</v>
      </c>
      <c r="C198" s="27" t="s">
        <v>7967</v>
      </c>
      <c r="M198" s="25" t="n">
        <v>184</v>
      </c>
      <c r="N198" s="27" t="str">
        <f aca="false">C198</f>
        <v>Манометр 232.50.160 номер 00288</v>
      </c>
    </row>
    <row r="199" customFormat="false" ht="15" hidden="false" customHeight="false" outlineLevel="0" collapsed="false">
      <c r="B199" s="25" t="n">
        <v>185</v>
      </c>
      <c r="C199" s="27" t="s">
        <v>7968</v>
      </c>
      <c r="M199" s="25" t="n">
        <v>185</v>
      </c>
      <c r="N199" s="27" t="str">
        <f aca="false">C199</f>
        <v>Манометр 232.50.100 номер 00312</v>
      </c>
    </row>
    <row r="200" customFormat="false" ht="15" hidden="false" customHeight="false" outlineLevel="0" collapsed="false">
      <c r="B200" s="25" t="n">
        <v>186</v>
      </c>
      <c r="C200" s="27" t="s">
        <v>7969</v>
      </c>
      <c r="M200" s="25" t="n">
        <v>186</v>
      </c>
      <c r="N200" s="27" t="str">
        <f aca="false">C200</f>
        <v>Манометр ТМ5 номер 00560</v>
      </c>
    </row>
    <row r="201" customFormat="false" ht="15" hidden="false" customHeight="false" outlineLevel="0" collapsed="false">
      <c r="B201" s="25" t="n">
        <v>187</v>
      </c>
      <c r="C201" s="27" t="s">
        <v>7970</v>
      </c>
      <c r="M201" s="25" t="n">
        <v>187</v>
      </c>
      <c r="N201" s="27" t="str">
        <f aca="false">C201</f>
        <v>Манометр 232.50.160 номер 00573</v>
      </c>
    </row>
    <row r="202" customFormat="false" ht="15" hidden="false" customHeight="false" outlineLevel="0" collapsed="false">
      <c r="B202" s="25" t="n">
        <v>188</v>
      </c>
      <c r="C202" s="27" t="s">
        <v>7971</v>
      </c>
      <c r="M202" s="25" t="n">
        <v>188</v>
      </c>
      <c r="N202" s="27" t="str">
        <f aca="false">C202</f>
        <v>Манометр 632.50.160 номер 00586</v>
      </c>
    </row>
    <row r="203" customFormat="false" ht="15" hidden="false" customHeight="false" outlineLevel="0" collapsed="false">
      <c r="B203" s="25" t="n">
        <v>189</v>
      </c>
      <c r="C203" s="27" t="s">
        <v>7972</v>
      </c>
      <c r="M203" s="25" t="n">
        <v>189</v>
      </c>
      <c r="N203" s="27" t="str">
        <f aca="false">C203</f>
        <v>Манометр МП4-Уф номер 00787</v>
      </c>
    </row>
    <row r="204" customFormat="false" ht="15" hidden="false" customHeight="false" outlineLevel="0" collapsed="false">
      <c r="B204" s="25" t="n">
        <v>190</v>
      </c>
      <c r="C204" s="27" t="s">
        <v>7973</v>
      </c>
      <c r="M204" s="25" t="n">
        <v>190</v>
      </c>
      <c r="N204" s="27" t="str">
        <f aca="false">C204</f>
        <v>Манометр 233.50.160 номер 00790</v>
      </c>
    </row>
    <row r="205" customFormat="false" ht="15" hidden="false" customHeight="false" outlineLevel="0" collapsed="false">
      <c r="B205" s="25" t="n">
        <v>191</v>
      </c>
      <c r="C205" s="27" t="s">
        <v>7974</v>
      </c>
      <c r="M205" s="25" t="n">
        <v>191</v>
      </c>
      <c r="N205" s="27" t="str">
        <f aca="false">C205</f>
        <v>Манометр 232.50.160 номер 00793</v>
      </c>
    </row>
    <row r="206" customFormat="false" ht="15" hidden="false" customHeight="false" outlineLevel="0" collapsed="false">
      <c r="B206" s="25" t="n">
        <v>192</v>
      </c>
      <c r="C206" s="27" t="s">
        <v>7975</v>
      </c>
      <c r="M206" s="25" t="n">
        <v>192</v>
      </c>
      <c r="N206" s="27" t="str">
        <f aca="false">C206</f>
        <v>Манометр 232.50.160 номер 01323</v>
      </c>
    </row>
    <row r="207" customFormat="false" ht="15" hidden="false" customHeight="false" outlineLevel="0" collapsed="false">
      <c r="B207" s="25" t="n">
        <v>193</v>
      </c>
      <c r="C207" s="27" t="s">
        <v>7976</v>
      </c>
      <c r="M207" s="25" t="n">
        <v>193</v>
      </c>
      <c r="N207" s="27" t="str">
        <f aca="false">C207</f>
        <v>Манометр 233.50.160 номер 01325</v>
      </c>
    </row>
    <row r="208" customFormat="false" ht="15" hidden="false" customHeight="false" outlineLevel="0" collapsed="false">
      <c r="B208" s="25" t="n">
        <v>194</v>
      </c>
      <c r="C208" s="27" t="s">
        <v>7977</v>
      </c>
      <c r="M208" s="25" t="n">
        <v>194</v>
      </c>
      <c r="N208" s="27" t="str">
        <f aca="false">C208</f>
        <v>Манометр 233.50.160 номер 01326</v>
      </c>
    </row>
    <row r="209" customFormat="false" ht="15" hidden="false" customHeight="false" outlineLevel="0" collapsed="false">
      <c r="B209" s="25" t="n">
        <v>195</v>
      </c>
      <c r="C209" s="27" t="s">
        <v>7978</v>
      </c>
      <c r="M209" s="25" t="n">
        <v>195</v>
      </c>
      <c r="N209" s="27" t="str">
        <f aca="false">C209</f>
        <v>Манометр 233.50.160 номер 01687</v>
      </c>
    </row>
    <row r="210" customFormat="false" ht="15" hidden="false" customHeight="false" outlineLevel="0" collapsed="false">
      <c r="B210" s="25" t="n">
        <v>196</v>
      </c>
      <c r="C210" s="27" t="s">
        <v>7979</v>
      </c>
      <c r="M210" s="25" t="n">
        <v>196</v>
      </c>
      <c r="N210" s="27" t="str">
        <f aca="false">C210</f>
        <v>Манометр 232.50.160 номер 01935</v>
      </c>
    </row>
    <row r="211" customFormat="false" ht="15" hidden="false" customHeight="false" outlineLevel="0" collapsed="false">
      <c r="B211" s="25" t="n">
        <v>197</v>
      </c>
      <c r="C211" s="27" t="s">
        <v>7980</v>
      </c>
      <c r="M211" s="25" t="n">
        <v>197</v>
      </c>
      <c r="N211" s="27" t="str">
        <f aca="false">C211</f>
        <v>Манометр МП4-УУ2 номер 01964</v>
      </c>
    </row>
    <row r="212" customFormat="false" ht="15" hidden="false" customHeight="false" outlineLevel="0" collapsed="false">
      <c r="B212" s="25" t="n">
        <v>198</v>
      </c>
      <c r="C212" s="27" t="s">
        <v>7981</v>
      </c>
      <c r="M212" s="25" t="n">
        <v>198</v>
      </c>
      <c r="N212" s="27" t="str">
        <f aca="false">C212</f>
        <v>Манометр МП4-УУ2 номер 01966</v>
      </c>
    </row>
    <row r="213" customFormat="false" ht="15" hidden="false" customHeight="false" outlineLevel="0" collapsed="false">
      <c r="B213" s="25" t="n">
        <v>199</v>
      </c>
      <c r="C213" s="27" t="s">
        <v>7982</v>
      </c>
      <c r="M213" s="25" t="n">
        <v>199</v>
      </c>
      <c r="N213" s="27" t="str">
        <f aca="false">C213</f>
        <v>Манометр 232.50.160 номер 01968</v>
      </c>
    </row>
    <row r="214" customFormat="false" ht="15" hidden="false" customHeight="false" outlineLevel="0" collapsed="false">
      <c r="B214" s="25" t="n">
        <v>200</v>
      </c>
      <c r="C214" s="27" t="s">
        <v>7983</v>
      </c>
      <c r="M214" s="25" t="n">
        <v>200</v>
      </c>
      <c r="N214" s="27" t="str">
        <f aca="false">C214</f>
        <v>Манометр 232.50.100 номер 01973</v>
      </c>
    </row>
    <row r="215" customFormat="false" ht="15" hidden="false" customHeight="false" outlineLevel="0" collapsed="false">
      <c r="B215" s="25" t="n">
        <v>201</v>
      </c>
      <c r="C215" s="27" t="s">
        <v>7984</v>
      </c>
      <c r="M215" s="25" t="n">
        <v>201</v>
      </c>
      <c r="N215" s="27" t="str">
        <f aca="false">C215</f>
        <v>Преобразователь давления 2051TG3 номер 0160427</v>
      </c>
    </row>
    <row r="216" customFormat="false" ht="15" hidden="false" customHeight="false" outlineLevel="0" collapsed="false">
      <c r="B216" s="25" t="n">
        <v>202</v>
      </c>
      <c r="C216" s="27" t="s">
        <v>7985</v>
      </c>
      <c r="M216" s="25" t="n">
        <v>202</v>
      </c>
      <c r="N216" s="27" t="str">
        <f aca="false">C216</f>
        <v>Преобразователь давления EJX 530A номер 91J604243</v>
      </c>
    </row>
    <row r="217" customFormat="false" ht="15" hidden="false" customHeight="false" outlineLevel="0" collapsed="false">
      <c r="B217" s="25" t="n">
        <v>203</v>
      </c>
      <c r="C217" s="27" t="s">
        <v>7986</v>
      </c>
      <c r="D217" s="1"/>
      <c r="E217" s="1"/>
      <c r="F217" s="1"/>
      <c r="G217" s="1"/>
      <c r="M217" s="25" t="n">
        <v>203</v>
      </c>
      <c r="N217" s="27" t="str">
        <f aca="false">C217</f>
        <v>Преобразователь давления EJX 530A номер 91J622070</v>
      </c>
    </row>
    <row r="218" customFormat="false" ht="15" hidden="false" customHeight="false" outlineLevel="0" collapsed="false">
      <c r="B218" s="25" t="n">
        <v>204</v>
      </c>
      <c r="C218" s="27" t="s">
        <v>7987</v>
      </c>
      <c r="D218" s="1"/>
      <c r="E218" s="1"/>
      <c r="F218" s="1"/>
      <c r="G218" s="1"/>
      <c r="M218" s="25" t="n">
        <v>204</v>
      </c>
      <c r="N218" s="27" t="str">
        <f aca="false">C218</f>
        <v>Преобразователь давления Метран-150TGR номер 1394394</v>
      </c>
    </row>
    <row r="219" customFormat="false" ht="15" hidden="false" customHeight="false" outlineLevel="0" collapsed="false">
      <c r="B219" s="25" t="n">
        <v>205</v>
      </c>
      <c r="C219" s="27" t="s">
        <v>7988</v>
      </c>
      <c r="D219" s="1"/>
      <c r="E219" s="1"/>
      <c r="F219" s="1"/>
      <c r="G219" s="1"/>
      <c r="M219" s="25" t="n">
        <v>205</v>
      </c>
      <c r="N219" s="27" t="str">
        <f aca="false">C219</f>
        <v>Преобразователь давления Метран-150TGR номер 1394395</v>
      </c>
    </row>
    <row r="220" customFormat="false" ht="15" hidden="false" customHeight="false" outlineLevel="0" collapsed="false">
      <c r="B220" s="25" t="n">
        <v>206</v>
      </c>
      <c r="C220" s="27" t="s">
        <v>7989</v>
      </c>
      <c r="D220" s="1"/>
      <c r="E220" s="1"/>
      <c r="F220" s="1"/>
      <c r="G220" s="1"/>
      <c r="M220" s="25" t="n">
        <v>206</v>
      </c>
      <c r="N220" s="27" t="str">
        <f aca="false">C220</f>
        <v>Преобразователь давления Метран-150TGR номер 0001283589</v>
      </c>
    </row>
    <row r="221" customFormat="false" ht="15" hidden="false" customHeight="false" outlineLevel="0" collapsed="false">
      <c r="B221" s="25" t="n">
        <v>207</v>
      </c>
      <c r="C221" s="27" t="s">
        <v>7990</v>
      </c>
      <c r="D221" s="1"/>
      <c r="E221" s="1"/>
      <c r="F221" s="1"/>
      <c r="G221" s="1"/>
      <c r="M221" s="25" t="n">
        <v>207</v>
      </c>
      <c r="N221" s="27" t="str">
        <f aca="false">C221</f>
        <v>Преобразователь давления 2051TG3 номер 4030684</v>
      </c>
    </row>
    <row r="222" customFormat="false" ht="15" hidden="false" customHeight="false" outlineLevel="0" collapsed="false">
      <c r="B222" s="25" t="n">
        <v>208</v>
      </c>
      <c r="C222" s="27" t="s">
        <v>7991</v>
      </c>
      <c r="D222" s="1"/>
      <c r="E222" s="1"/>
      <c r="F222" s="1"/>
      <c r="G222" s="1"/>
      <c r="M222" s="25" t="n">
        <v>208</v>
      </c>
      <c r="N222" s="27" t="str">
        <f aca="false">C222</f>
        <v>Преобразователь давления Deltabar S PMD75 номер L1013F0109D</v>
      </c>
    </row>
    <row r="223" customFormat="false" ht="15" hidden="false" customHeight="false" outlineLevel="0" collapsed="false">
      <c r="B223" s="25" t="n">
        <v>209</v>
      </c>
      <c r="C223" s="27" t="s">
        <v>7992</v>
      </c>
      <c r="G223" s="1"/>
      <c r="M223" s="25" t="n">
        <v>209</v>
      </c>
      <c r="N223" s="27" t="str">
        <f aca="false">C223</f>
        <v>Преобразователь давления Deltabar S PMD75 номер L101470109D</v>
      </c>
    </row>
    <row r="224" customFormat="false" ht="15" hidden="false" customHeight="false" outlineLevel="0" collapsed="false">
      <c r="B224" s="25" t="n">
        <v>210</v>
      </c>
      <c r="C224" s="27" t="s">
        <v>7993</v>
      </c>
      <c r="G224" s="1"/>
      <c r="M224" s="25" t="n">
        <v>210</v>
      </c>
      <c r="N224" s="27" t="str">
        <f aca="false">C224</f>
        <v>Преобразователь давления Cerabar S PMP71 номер L1022E0109C</v>
      </c>
    </row>
    <row r="225" customFormat="false" ht="15" hidden="false" customHeight="false" outlineLevel="0" collapsed="false">
      <c r="B225" s="25" t="n">
        <v>211</v>
      </c>
      <c r="C225" s="27" t="s">
        <v>7994</v>
      </c>
      <c r="G225" s="1"/>
      <c r="M225" s="25" t="n">
        <v>211</v>
      </c>
      <c r="N225" s="27" t="str">
        <f aca="false">C225</f>
        <v>Преобразователь давления Cerabar S PMP71 номер L1022D0109C</v>
      </c>
    </row>
    <row r="226" customFormat="false" ht="15" hidden="false" customHeight="false" outlineLevel="0" collapsed="false">
      <c r="B226" s="25" t="n">
        <v>212</v>
      </c>
      <c r="C226" s="27" t="s">
        <v>7995</v>
      </c>
      <c r="G226" s="1"/>
      <c r="M226" s="25" t="n">
        <v>212</v>
      </c>
      <c r="N226" s="27" t="str">
        <f aca="false">C226</f>
        <v>Преобразователь давления Cerabar S PMP71 номер L1022F0109C</v>
      </c>
    </row>
    <row r="227" customFormat="false" ht="15" hidden="false" customHeight="false" outlineLevel="0" collapsed="false">
      <c r="B227" s="25" t="n">
        <v>213</v>
      </c>
      <c r="C227" s="27" t="s">
        <v>7996</v>
      </c>
      <c r="G227" s="1"/>
      <c r="M227" s="25" t="n">
        <v>213</v>
      </c>
      <c r="N227" s="27" t="str">
        <f aca="false">C227</f>
        <v>Преобразователь давления Cerabar S PMP71 номер L102330109C</v>
      </c>
    </row>
    <row r="228" customFormat="false" ht="15" hidden="false" customHeight="false" outlineLevel="0" collapsed="false">
      <c r="B228" s="25" t="n">
        <v>214</v>
      </c>
      <c r="C228" s="27" t="s">
        <v>7997</v>
      </c>
      <c r="G228" s="1"/>
      <c r="M228" s="25" t="n">
        <v>214</v>
      </c>
      <c r="N228" s="27" t="str">
        <f aca="false">C228</f>
        <v>Преобразователь давления Cerabar S PMP71 номер L102300109C</v>
      </c>
    </row>
    <row r="229" customFormat="false" ht="15" hidden="false" customHeight="false" outlineLevel="0" collapsed="false">
      <c r="B229" s="25" t="n">
        <v>215</v>
      </c>
      <c r="C229" s="27" t="s">
        <v>7998</v>
      </c>
      <c r="G229" s="1"/>
      <c r="M229" s="25" t="n">
        <v>215</v>
      </c>
      <c r="N229" s="27" t="str">
        <f aca="false">C229</f>
        <v>Преобразователь давления Cerabar S PMP71 номер L102340109C</v>
      </c>
    </row>
    <row r="230" customFormat="false" ht="15" hidden="false" customHeight="false" outlineLevel="0" collapsed="false">
      <c r="B230" s="25" t="n">
        <v>216</v>
      </c>
      <c r="C230" s="27" t="s">
        <v>7999</v>
      </c>
      <c r="G230" s="1"/>
      <c r="M230" s="25" t="n">
        <v>216</v>
      </c>
      <c r="N230" s="27" t="str">
        <f aca="false">C230</f>
        <v>Преобразователь давления Cerabar S PMP71 номер L102310109C</v>
      </c>
    </row>
    <row r="231" customFormat="false" ht="15" hidden="false" customHeight="false" outlineLevel="0" collapsed="false">
      <c r="B231" s="25" t="n">
        <v>217</v>
      </c>
      <c r="C231" s="27" t="s">
        <v>8000</v>
      </c>
      <c r="G231" s="1"/>
      <c r="M231" s="25" t="n">
        <v>217</v>
      </c>
      <c r="N231" s="27" t="str">
        <f aca="false">C231</f>
        <v>Преобразователь давления Cerabar S PMP71 номер L102350109C</v>
      </c>
    </row>
    <row r="232" customFormat="false" ht="15" hidden="false" customHeight="false" outlineLevel="0" collapsed="false">
      <c r="B232" s="25" t="n">
        <v>218</v>
      </c>
      <c r="C232" s="27" t="s">
        <v>8001</v>
      </c>
      <c r="G232" s="1"/>
      <c r="M232" s="25" t="n">
        <v>218</v>
      </c>
      <c r="N232" s="27" t="str">
        <f aca="false">C232</f>
        <v>Преобразователь давления Cerabar S PMP71 номер L102320109C</v>
      </c>
    </row>
    <row r="233" customFormat="false" ht="15" hidden="false" customHeight="false" outlineLevel="0" collapsed="false">
      <c r="B233" s="25" t="n">
        <v>219</v>
      </c>
      <c r="C233" s="27" t="s">
        <v>8002</v>
      </c>
      <c r="G233" s="1"/>
      <c r="M233" s="25" t="n">
        <v>219</v>
      </c>
      <c r="N233" s="27" t="str">
        <f aca="false">C233</f>
        <v>Преобразователь давления Метран-150TGR номер 0001220435</v>
      </c>
    </row>
    <row r="234" customFormat="false" ht="15" hidden="false" customHeight="false" outlineLevel="0" collapsed="false">
      <c r="B234" s="25" t="n">
        <v>220</v>
      </c>
      <c r="C234" s="27" t="s">
        <v>8003</v>
      </c>
      <c r="G234" s="1"/>
      <c r="M234" s="25" t="n">
        <v>220</v>
      </c>
      <c r="N234" s="27" t="str">
        <f aca="false">C234</f>
        <v>Преобразователь давления Метран-150TGR номер 0001220437</v>
      </c>
    </row>
    <row r="235" customFormat="false" ht="15" hidden="false" customHeight="false" outlineLevel="0" collapsed="false">
      <c r="B235" s="25" t="n">
        <v>221</v>
      </c>
      <c r="C235" s="27" t="s">
        <v>8004</v>
      </c>
      <c r="G235" s="1"/>
      <c r="M235" s="25" t="n">
        <v>221</v>
      </c>
      <c r="N235" s="27" t="str">
        <f aca="false">C235</f>
        <v>Преобразователь давления Метран-150TGR номер 0001220438</v>
      </c>
    </row>
    <row r="236" customFormat="false" ht="15" hidden="false" customHeight="false" outlineLevel="0" collapsed="false">
      <c r="B236" s="25" t="n">
        <v>222</v>
      </c>
      <c r="C236" s="27" t="s">
        <v>8005</v>
      </c>
      <c r="G236" s="1"/>
      <c r="M236" s="25" t="n">
        <v>222</v>
      </c>
      <c r="N236" s="27" t="str">
        <f aca="false">C236</f>
        <v>Преобразователь давления PC-28 номер 02134199</v>
      </c>
    </row>
    <row r="237" customFormat="false" ht="15" hidden="false" customHeight="false" outlineLevel="0" collapsed="false">
      <c r="B237" s="25" t="n">
        <v>223</v>
      </c>
      <c r="C237" s="27" t="s">
        <v>8006</v>
      </c>
      <c r="G237" s="1"/>
      <c r="M237" s="25" t="n">
        <v>223</v>
      </c>
      <c r="N237" s="27" t="str">
        <f aca="false">C237</f>
        <v>Преобразователь давления PC-28 номер 02134202</v>
      </c>
    </row>
    <row r="238" customFormat="false" ht="15" hidden="false" customHeight="false" outlineLevel="0" collapsed="false">
      <c r="B238" s="25" t="n">
        <v>224</v>
      </c>
      <c r="C238" s="27" t="s">
        <v>8007</v>
      </c>
      <c r="G238" s="1"/>
      <c r="M238" s="25" t="n">
        <v>224</v>
      </c>
      <c r="N238" s="27" t="str">
        <f aca="false">C238</f>
        <v>Преобразователь давления PC-28 номер 02134711</v>
      </c>
    </row>
    <row r="239" customFormat="false" ht="15" hidden="false" customHeight="false" outlineLevel="0" collapsed="false">
      <c r="B239" s="25" t="n">
        <v>225</v>
      </c>
      <c r="C239" s="27" t="s">
        <v>8008</v>
      </c>
      <c r="G239" s="1"/>
      <c r="M239" s="25" t="n">
        <v>225</v>
      </c>
      <c r="N239" s="27" t="str">
        <f aca="false">C239</f>
        <v>Преобразователь давления EJX 310A номер 91J604161</v>
      </c>
    </row>
    <row r="240" customFormat="false" ht="15" hidden="false" customHeight="false" outlineLevel="0" collapsed="false">
      <c r="B240" s="25" t="n">
        <v>226</v>
      </c>
      <c r="C240" s="27" t="s">
        <v>8009</v>
      </c>
      <c r="G240" s="1"/>
      <c r="M240" s="25" t="n">
        <v>226</v>
      </c>
      <c r="N240" s="27" t="str">
        <f aca="false">C240</f>
        <v>Преобразователь давления Метран-150TG номер 1286112</v>
      </c>
    </row>
    <row r="241" customFormat="false" ht="15" hidden="false" customHeight="false" outlineLevel="0" collapsed="false">
      <c r="B241" s="25" t="n">
        <v>227</v>
      </c>
      <c r="C241" s="27" t="s">
        <v>8010</v>
      </c>
      <c r="G241" s="1"/>
      <c r="M241" s="25" t="n">
        <v>227</v>
      </c>
      <c r="N241" s="27" t="str">
        <f aca="false">C241</f>
        <v>Преобразователь давления Метран-150TG номер 1286113</v>
      </c>
    </row>
    <row r="242" customFormat="false" ht="15" hidden="false" customHeight="false" outlineLevel="0" collapsed="false">
      <c r="B242" s="25" t="n">
        <v>228</v>
      </c>
      <c r="C242" s="27" t="s">
        <v>8011</v>
      </c>
      <c r="G242" s="1"/>
      <c r="M242" s="25" t="n">
        <v>228</v>
      </c>
      <c r="N242" s="27" t="str">
        <f aca="false">C242</f>
        <v>Преобразователь давления VEGABAR 52 номер 16883211</v>
      </c>
    </row>
    <row r="243" customFormat="false" ht="15" hidden="false" customHeight="false" outlineLevel="0" collapsed="false">
      <c r="B243" s="25" t="n">
        <v>229</v>
      </c>
      <c r="C243" s="27" t="s">
        <v>8012</v>
      </c>
      <c r="M243" s="25" t="n">
        <v>229</v>
      </c>
      <c r="N243" s="27" t="str">
        <f aca="false">C243</f>
        <v>Преобразователь давления VEGABAR 52 номер 16843798</v>
      </c>
    </row>
    <row r="244" customFormat="false" ht="15" hidden="false" customHeight="false" outlineLevel="0" collapsed="false">
      <c r="B244" s="25" t="n">
        <v>230</v>
      </c>
      <c r="C244" s="27" t="s">
        <v>8013</v>
      </c>
      <c r="M244" s="25" t="n">
        <v>230</v>
      </c>
      <c r="N244" s="27" t="str">
        <f aca="false">C244</f>
        <v>Преобразователь давления VEGABAR 52 номер 16843815</v>
      </c>
    </row>
    <row r="245" customFormat="false" ht="15" hidden="false" customHeight="false" outlineLevel="0" collapsed="false">
      <c r="B245" s="25" t="n">
        <v>231</v>
      </c>
      <c r="C245" s="27" t="s">
        <v>8014</v>
      </c>
      <c r="M245" s="25" t="n">
        <v>231</v>
      </c>
      <c r="N245" s="27" t="str">
        <f aca="false">C245</f>
        <v>Преобразователь давления VEGABAR 52 номер 16843805</v>
      </c>
    </row>
    <row r="246" customFormat="false" ht="15" hidden="false" customHeight="false" outlineLevel="0" collapsed="false">
      <c r="B246" s="25" t="n">
        <v>232</v>
      </c>
      <c r="C246" s="27" t="s">
        <v>8015</v>
      </c>
      <c r="M246" s="25" t="n">
        <v>232</v>
      </c>
      <c r="N246" s="27" t="str">
        <f aca="false">C246</f>
        <v>Преобразователь давления VEGABAR 52 номер 16843819</v>
      </c>
    </row>
    <row r="247" customFormat="false" ht="15" hidden="false" customHeight="false" outlineLevel="0" collapsed="false">
      <c r="B247" s="25" t="n">
        <v>233</v>
      </c>
      <c r="C247" s="27" t="s">
        <v>8016</v>
      </c>
      <c r="M247" s="25" t="n">
        <v>233</v>
      </c>
      <c r="N247" s="27" t="str">
        <f aca="false">C247</f>
        <v>Преобразователь давления VEGABAR 52 номер 16843812</v>
      </c>
    </row>
    <row r="248" customFormat="false" ht="15" hidden="false" customHeight="false" outlineLevel="0" collapsed="false">
      <c r="B248" s="25" t="n">
        <v>234</v>
      </c>
      <c r="C248" s="27" t="s">
        <v>8017</v>
      </c>
      <c r="M248" s="25" t="n">
        <v>234</v>
      </c>
      <c r="N248" s="27" t="str">
        <f aca="false">C248</f>
        <v>Преобразователь давления VEGABAR 52 номер 16843789</v>
      </c>
    </row>
    <row r="249" customFormat="false" ht="15" hidden="false" customHeight="false" outlineLevel="0" collapsed="false">
      <c r="B249" s="25" t="n">
        <v>235</v>
      </c>
      <c r="C249" s="27" t="s">
        <v>8018</v>
      </c>
      <c r="M249" s="25" t="n">
        <v>235</v>
      </c>
      <c r="N249" s="27" t="str">
        <f aca="false">C249</f>
        <v>Преобразователь давления VEGABAR 52 номер 16843800</v>
      </c>
    </row>
    <row r="250" customFormat="false" ht="15" hidden="false" customHeight="false" outlineLevel="0" collapsed="false">
      <c r="B250" s="25" t="n">
        <v>236</v>
      </c>
      <c r="C250" s="27" t="s">
        <v>8019</v>
      </c>
      <c r="M250" s="25" t="n">
        <v>236</v>
      </c>
      <c r="N250" s="27" t="str">
        <f aca="false">C250</f>
        <v>Преобразователь давления VEGABAR 52 номер 16883217</v>
      </c>
    </row>
    <row r="251" customFormat="false" ht="15" hidden="false" customHeight="false" outlineLevel="0" collapsed="false">
      <c r="B251" s="25" t="n">
        <v>237</v>
      </c>
      <c r="C251" s="27" t="s">
        <v>8020</v>
      </c>
      <c r="M251" s="25" t="n">
        <v>237</v>
      </c>
      <c r="N251" s="27" t="str">
        <f aca="false">C251</f>
        <v>Преобразователь давления VEGABAR 52 номер 16843827</v>
      </c>
    </row>
    <row r="252" customFormat="false" ht="15" hidden="false" customHeight="false" outlineLevel="0" collapsed="false">
      <c r="B252" s="25" t="n">
        <v>238</v>
      </c>
      <c r="C252" s="27" t="s">
        <v>8021</v>
      </c>
      <c r="M252" s="25" t="n">
        <v>238</v>
      </c>
      <c r="N252" s="27" t="str">
        <f aca="false">C252</f>
        <v>Преобразователь давления VEGABAR 52 номер 16843796</v>
      </c>
    </row>
    <row r="253" customFormat="false" ht="15" hidden="false" customHeight="false" outlineLevel="0" collapsed="false">
      <c r="B253" s="25" t="n">
        <v>239</v>
      </c>
      <c r="C253" s="27" t="s">
        <v>8022</v>
      </c>
      <c r="M253" s="25" t="n">
        <v>239</v>
      </c>
      <c r="N253" s="27" t="str">
        <f aca="false">C253</f>
        <v>Преобразователь давления VEGABAR 52 номер 16843804</v>
      </c>
    </row>
    <row r="254" customFormat="false" ht="15" hidden="false" customHeight="false" outlineLevel="0" collapsed="false">
      <c r="B254" s="25" t="n">
        <v>240</v>
      </c>
      <c r="C254" s="27" t="s">
        <v>8023</v>
      </c>
      <c r="M254" s="25" t="n">
        <v>240</v>
      </c>
      <c r="N254" s="27" t="str">
        <f aca="false">C254</f>
        <v>Преобразователь давления VEGABAR 52 номер 16883140</v>
      </c>
    </row>
    <row r="255" customFormat="false" ht="15" hidden="false" customHeight="false" outlineLevel="0" collapsed="false">
      <c r="B255" s="25" t="n">
        <v>241</v>
      </c>
      <c r="C255" s="27" t="s">
        <v>8024</v>
      </c>
      <c r="M255" s="25" t="n">
        <v>241</v>
      </c>
      <c r="N255" s="27" t="str">
        <f aca="false">C255</f>
        <v>Преобразователь давления VEGABAR 52 номер 16843817</v>
      </c>
    </row>
    <row r="256" customFormat="false" ht="15" hidden="false" customHeight="false" outlineLevel="0" collapsed="false">
      <c r="B256" s="25" t="n">
        <v>242</v>
      </c>
      <c r="C256" s="27" t="s">
        <v>8025</v>
      </c>
      <c r="M256" s="25" t="n">
        <v>242</v>
      </c>
      <c r="N256" s="27" t="str">
        <f aca="false">C256</f>
        <v>Преобразователь давления VEGABAR 52 номер 16843797</v>
      </c>
    </row>
    <row r="257" customFormat="false" ht="15" hidden="false" customHeight="false" outlineLevel="0" collapsed="false">
      <c r="B257" s="25" t="n">
        <v>243</v>
      </c>
      <c r="C257" s="27" t="s">
        <v>8026</v>
      </c>
      <c r="M257" s="25" t="n">
        <v>243</v>
      </c>
      <c r="N257" s="27" t="str">
        <f aca="false">C257</f>
        <v>Преобразователь давления EJX 530A номер 91J604213</v>
      </c>
    </row>
    <row r="258" customFormat="false" ht="15" hidden="false" customHeight="false" outlineLevel="0" collapsed="false">
      <c r="B258" s="25" t="n">
        <v>244</v>
      </c>
      <c r="C258" s="27" t="s">
        <v>8027</v>
      </c>
      <c r="M258" s="25" t="n">
        <v>244</v>
      </c>
      <c r="N258" s="27" t="str">
        <f aca="false">C258</f>
        <v>Преобразователь давления EJX 530A номер 91J604234</v>
      </c>
    </row>
    <row r="259" customFormat="false" ht="15" hidden="false" customHeight="false" outlineLevel="0" collapsed="false">
      <c r="B259" s="25" t="n">
        <v>245</v>
      </c>
      <c r="C259" s="27" t="s">
        <v>8028</v>
      </c>
      <c r="M259" s="25" t="n">
        <v>245</v>
      </c>
      <c r="N259" s="27" t="str">
        <f aca="false">C259</f>
        <v>Преобразователь давления EJX 530A номер 91J604214</v>
      </c>
    </row>
    <row r="260" customFormat="false" ht="15" hidden="false" customHeight="false" outlineLevel="0" collapsed="false">
      <c r="B260" s="25" t="n">
        <v>246</v>
      </c>
      <c r="C260" s="27" t="s">
        <v>8029</v>
      </c>
      <c r="M260" s="25" t="n">
        <v>246</v>
      </c>
      <c r="N260" s="27" t="str">
        <f aca="false">C260</f>
        <v>Преобразователь давления EJX 530A номер 91J604235</v>
      </c>
    </row>
    <row r="261" customFormat="false" ht="15" hidden="false" customHeight="false" outlineLevel="0" collapsed="false">
      <c r="B261" s="25" t="n">
        <v>247</v>
      </c>
      <c r="C261" s="27" t="s">
        <v>8030</v>
      </c>
      <c r="M261" s="25" t="n">
        <v>247</v>
      </c>
      <c r="N261" s="27" t="str">
        <f aca="false">C261</f>
        <v>Преобразователь давления EJX 530A номер 91J604405</v>
      </c>
    </row>
    <row r="262" customFormat="false" ht="15" hidden="false" customHeight="false" outlineLevel="0" collapsed="false">
      <c r="B262" s="25" t="n">
        <v>248</v>
      </c>
      <c r="C262" s="27" t="s">
        <v>8031</v>
      </c>
      <c r="M262" s="25" t="n">
        <v>248</v>
      </c>
      <c r="N262" s="27" t="str">
        <f aca="false">C262</f>
        <v>Преобразователь давления EJX 530A номер 91J604406</v>
      </c>
    </row>
    <row r="263" customFormat="false" ht="15" hidden="false" customHeight="false" outlineLevel="0" collapsed="false">
      <c r="B263" s="25" t="n">
        <v>249</v>
      </c>
      <c r="C263" s="27" t="s">
        <v>8032</v>
      </c>
      <c r="M263" s="25" t="n">
        <v>249</v>
      </c>
      <c r="N263" s="27" t="str">
        <f aca="false">C263</f>
        <v>Преобразователь давления EJX 530A номер 91J604363</v>
      </c>
    </row>
    <row r="264" customFormat="false" ht="15" hidden="false" customHeight="false" outlineLevel="0" collapsed="false">
      <c r="B264" s="25" t="n">
        <v>250</v>
      </c>
      <c r="C264" s="27" t="s">
        <v>8033</v>
      </c>
      <c r="M264" s="25" t="n">
        <v>250</v>
      </c>
      <c r="N264" s="27" t="str">
        <f aca="false">C264</f>
        <v>Преобразователь давления EJX 530A номер 91J604395</v>
      </c>
    </row>
    <row r="265" customFormat="false" ht="15" hidden="false" customHeight="false" outlineLevel="0" collapsed="false">
      <c r="B265" s="25" t="n">
        <v>251</v>
      </c>
      <c r="C265" s="27" t="s">
        <v>8034</v>
      </c>
      <c r="M265" s="25" t="n">
        <v>251</v>
      </c>
      <c r="N265" s="27" t="str">
        <f aca="false">C265</f>
        <v>Преобразователь давления EJX 530A номер 91J604353</v>
      </c>
    </row>
    <row r="266" customFormat="false" ht="15" hidden="false" customHeight="false" outlineLevel="0" collapsed="false">
      <c r="B266" s="25" t="n">
        <v>252</v>
      </c>
      <c r="C266" s="27" t="s">
        <v>8035</v>
      </c>
      <c r="M266" s="25" t="n">
        <v>252</v>
      </c>
      <c r="N266" s="27" t="str">
        <f aca="false">C266</f>
        <v>Преобразователь давления EJX 530A номер 91J604354</v>
      </c>
    </row>
    <row r="267" customFormat="false" ht="15" hidden="false" customHeight="false" outlineLevel="0" collapsed="false">
      <c r="B267" s="25" t="n">
        <v>253</v>
      </c>
      <c r="C267" s="27" t="s">
        <v>8036</v>
      </c>
      <c r="M267" s="25" t="n">
        <v>253</v>
      </c>
      <c r="N267" s="27" t="str">
        <f aca="false">C267</f>
        <v>Преобразователь давления EJX 530A номер 91J604288</v>
      </c>
    </row>
    <row r="268" customFormat="false" ht="15" hidden="false" customHeight="false" outlineLevel="0" collapsed="false">
      <c r="B268" s="25" t="n">
        <v>254</v>
      </c>
      <c r="C268" s="27" t="s">
        <v>8037</v>
      </c>
      <c r="M268" s="25" t="n">
        <v>254</v>
      </c>
      <c r="N268" s="27" t="str">
        <f aca="false">C268</f>
        <v>Преобразователь давления EJX 530A номер 91J622054</v>
      </c>
    </row>
    <row r="269" customFormat="false" ht="15" hidden="false" customHeight="false" outlineLevel="0" collapsed="false">
      <c r="B269" s="25" t="n">
        <v>255</v>
      </c>
      <c r="C269" s="27" t="s">
        <v>8038</v>
      </c>
      <c r="M269" s="25" t="n">
        <v>255</v>
      </c>
      <c r="N269" s="27" t="str">
        <f aca="false">C269</f>
        <v>Преобразователь давления EJX 530A номер 91J604408</v>
      </c>
    </row>
    <row r="270" customFormat="false" ht="15" hidden="false" customHeight="false" outlineLevel="0" collapsed="false">
      <c r="B270" s="25" t="n">
        <v>256</v>
      </c>
      <c r="C270" s="27" t="s">
        <v>8039</v>
      </c>
      <c r="M270" s="25" t="n">
        <v>256</v>
      </c>
      <c r="N270" s="27" t="str">
        <f aca="false">C270</f>
        <v>Преобразователь давления EJX 530A номер 91J604407</v>
      </c>
    </row>
    <row r="271" customFormat="false" ht="15" hidden="false" customHeight="false" outlineLevel="0" collapsed="false">
      <c r="B271" s="25" t="n">
        <v>257</v>
      </c>
      <c r="C271" s="27" t="s">
        <v>8040</v>
      </c>
      <c r="M271" s="25" t="n">
        <v>257</v>
      </c>
      <c r="N271" s="27" t="str">
        <f aca="false">C271</f>
        <v>Преобразователь давления EJX 530A номер 91J604186</v>
      </c>
    </row>
    <row r="272" customFormat="false" ht="15" hidden="false" customHeight="false" outlineLevel="0" collapsed="false">
      <c r="B272" s="25" t="n">
        <v>258</v>
      </c>
      <c r="C272" s="27" t="s">
        <v>8041</v>
      </c>
      <c r="M272" s="25" t="n">
        <v>258</v>
      </c>
      <c r="N272" s="27" t="str">
        <f aca="false">C272</f>
        <v>Преобразователь давления EJX 530A номер 91J604384</v>
      </c>
    </row>
    <row r="273" customFormat="false" ht="15" hidden="false" customHeight="false" outlineLevel="0" collapsed="false">
      <c r="B273" s="25" t="n">
        <v>259</v>
      </c>
      <c r="C273" s="27" t="s">
        <v>8042</v>
      </c>
      <c r="M273" s="25" t="n">
        <v>259</v>
      </c>
      <c r="N273" s="27" t="str">
        <f aca="false">C273</f>
        <v>Преобразователь давления EJX 530A номер 91J604385</v>
      </c>
    </row>
    <row r="274" customFormat="false" ht="15" hidden="false" customHeight="false" outlineLevel="0" collapsed="false">
      <c r="B274" s="25" t="n">
        <v>260</v>
      </c>
      <c r="C274" s="27" t="s">
        <v>8043</v>
      </c>
      <c r="M274" s="25" t="n">
        <v>260</v>
      </c>
      <c r="N274" s="27" t="str">
        <f aca="false">C274</f>
        <v>Преобразователь давления EJX 530A номер 91J604388</v>
      </c>
    </row>
    <row r="275" customFormat="false" ht="15" hidden="false" customHeight="false" outlineLevel="0" collapsed="false">
      <c r="B275" s="25" t="n">
        <v>261</v>
      </c>
      <c r="C275" s="27" t="s">
        <v>8044</v>
      </c>
      <c r="M275" s="25" t="n">
        <v>261</v>
      </c>
      <c r="N275" s="27" t="str">
        <f aca="false">C275</f>
        <v>Преобразователь давления EJX 530A номер 91J604389</v>
      </c>
    </row>
    <row r="276" customFormat="false" ht="15" hidden="false" customHeight="false" outlineLevel="0" collapsed="false">
      <c r="B276" s="25" t="n">
        <v>262</v>
      </c>
      <c r="C276" s="27" t="s">
        <v>8045</v>
      </c>
      <c r="M276" s="25" t="n">
        <v>262</v>
      </c>
      <c r="N276" s="27" t="str">
        <f aca="false">C276</f>
        <v>Преобразователь давления EJX 530A номер 91J604390</v>
      </c>
    </row>
    <row r="277" customFormat="false" ht="15" hidden="false" customHeight="false" outlineLevel="0" collapsed="false">
      <c r="B277" s="25" t="n">
        <v>263</v>
      </c>
      <c r="C277" s="27" t="s">
        <v>8046</v>
      </c>
      <c r="M277" s="25" t="n">
        <v>263</v>
      </c>
      <c r="N277" s="27" t="str">
        <f aca="false">C277</f>
        <v>Преобразователь давления EJX 530A номер 91M825415</v>
      </c>
    </row>
    <row r="278" customFormat="false" ht="15" hidden="false" customHeight="false" outlineLevel="0" collapsed="false">
      <c r="B278" s="25" t="n">
        <v>264</v>
      </c>
      <c r="C278" s="27" t="s">
        <v>8047</v>
      </c>
      <c r="M278" s="25" t="n">
        <v>264</v>
      </c>
      <c r="N278" s="27" t="str">
        <f aca="false">C278</f>
        <v>Преобразователь давления EJX 530A номер 91J604392</v>
      </c>
    </row>
    <row r="279" customFormat="false" ht="15" hidden="false" customHeight="false" outlineLevel="0" collapsed="false">
      <c r="B279" s="25" t="n">
        <v>265</v>
      </c>
      <c r="C279" s="27" t="s">
        <v>8048</v>
      </c>
      <c r="M279" s="25" t="n">
        <v>265</v>
      </c>
      <c r="N279" s="27" t="str">
        <f aca="false">C279</f>
        <v>Преобразователь давления EJX 530A номер 91J604393</v>
      </c>
    </row>
    <row r="280" customFormat="false" ht="15" hidden="false" customHeight="false" outlineLevel="0" collapsed="false">
      <c r="B280" s="25" t="n">
        <v>266</v>
      </c>
      <c r="C280" s="27" t="s">
        <v>8049</v>
      </c>
      <c r="M280" s="25" t="n">
        <v>266</v>
      </c>
      <c r="N280" s="27" t="str">
        <f aca="false">C280</f>
        <v>Преобразователь давления EJX 530A номер 91J604379</v>
      </c>
    </row>
    <row r="281" customFormat="false" ht="15" hidden="false" customHeight="false" outlineLevel="0" collapsed="false">
      <c r="B281" s="25" t="n">
        <v>267</v>
      </c>
      <c r="C281" s="27" t="s">
        <v>8050</v>
      </c>
      <c r="M281" s="25" t="n">
        <v>267</v>
      </c>
      <c r="N281" s="27" t="str">
        <f aca="false">C281</f>
        <v>Преобразователь давления EJX 530A номер 91J604380</v>
      </c>
    </row>
    <row r="282" customFormat="false" ht="15" hidden="false" customHeight="false" outlineLevel="0" collapsed="false">
      <c r="B282" s="25" t="n">
        <v>268</v>
      </c>
      <c r="C282" s="27" t="s">
        <v>8051</v>
      </c>
      <c r="M282" s="25" t="n">
        <v>268</v>
      </c>
      <c r="N282" s="27" t="str">
        <f aca="false">C282</f>
        <v>Преобразователь давления EJX 530A номер 91J604394</v>
      </c>
    </row>
    <row r="283" customFormat="false" ht="15" hidden="false" customHeight="false" outlineLevel="0" collapsed="false">
      <c r="B283" s="25" t="n">
        <v>269</v>
      </c>
      <c r="C283" s="27" t="s">
        <v>8052</v>
      </c>
      <c r="M283" s="25" t="n">
        <v>269</v>
      </c>
      <c r="N283" s="27" t="str">
        <f aca="false">C283</f>
        <v>Преобразователь давления EJX 530A номер 91J604398</v>
      </c>
    </row>
    <row r="284" customFormat="false" ht="15" hidden="false" customHeight="false" outlineLevel="0" collapsed="false">
      <c r="B284" s="25" t="n">
        <v>270</v>
      </c>
      <c r="C284" s="27" t="s">
        <v>8053</v>
      </c>
      <c r="M284" s="25" t="n">
        <v>270</v>
      </c>
      <c r="N284" s="27" t="str">
        <f aca="false">C284</f>
        <v>Преобразователь давления EJX 530A номер 91J622047</v>
      </c>
    </row>
    <row r="285" customFormat="false" ht="15" hidden="false" customHeight="false" outlineLevel="0" collapsed="false">
      <c r="B285" s="25" t="n">
        <v>271</v>
      </c>
      <c r="C285" s="27" t="s">
        <v>8054</v>
      </c>
      <c r="M285" s="25" t="n">
        <v>271</v>
      </c>
      <c r="N285" s="27" t="str">
        <f aca="false">C285</f>
        <v>Преобразователь давления EJX 530A номер 91J604382</v>
      </c>
    </row>
    <row r="286" customFormat="false" ht="15" hidden="false" customHeight="false" outlineLevel="0" collapsed="false">
      <c r="B286" s="25" t="n">
        <v>272</v>
      </c>
      <c r="C286" s="27" t="s">
        <v>8055</v>
      </c>
      <c r="M286" s="25" t="n">
        <v>272</v>
      </c>
      <c r="N286" s="27" t="str">
        <f aca="false">C286</f>
        <v>Преобразователь давления EJX 530A номер 91J604386</v>
      </c>
    </row>
    <row r="287" customFormat="false" ht="15" hidden="false" customHeight="false" outlineLevel="0" collapsed="false">
      <c r="B287" s="25" t="n">
        <v>273</v>
      </c>
      <c r="C287" s="27" t="s">
        <v>8056</v>
      </c>
      <c r="M287" s="25" t="n">
        <v>273</v>
      </c>
      <c r="N287" s="27" t="str">
        <f aca="false">C287</f>
        <v>Преобразователь давления EJX 530A номер 91K411370</v>
      </c>
    </row>
    <row r="288" customFormat="false" ht="15" hidden="false" customHeight="false" outlineLevel="0" collapsed="false">
      <c r="B288" s="25" t="n">
        <v>274</v>
      </c>
      <c r="C288" s="27" t="s">
        <v>8057</v>
      </c>
      <c r="M288" s="25" t="n">
        <v>274</v>
      </c>
      <c r="N288" s="27" t="str">
        <f aca="false">C288</f>
        <v>Преобразователь давления EJX 530A номер 91J604399</v>
      </c>
    </row>
    <row r="289" customFormat="false" ht="15" hidden="false" customHeight="false" outlineLevel="0" collapsed="false">
      <c r="B289" s="25" t="n">
        <v>275</v>
      </c>
      <c r="C289" s="27" t="s">
        <v>8058</v>
      </c>
      <c r="M289" s="25" t="n">
        <v>275</v>
      </c>
      <c r="N289" s="27" t="str">
        <f aca="false">C289</f>
        <v>Преобразователь давления EJX 530A номер 91J604400</v>
      </c>
    </row>
    <row r="290" customFormat="false" ht="15" hidden="false" customHeight="false" outlineLevel="0" collapsed="false">
      <c r="B290" s="25" t="n">
        <v>276</v>
      </c>
      <c r="C290" s="27" t="s">
        <v>8059</v>
      </c>
      <c r="M290" s="25" t="n">
        <v>276</v>
      </c>
      <c r="N290" s="27" t="str">
        <f aca="false">C290</f>
        <v>Преобразователь давления EJX 530A номер 91J604401</v>
      </c>
    </row>
    <row r="291" customFormat="false" ht="15" hidden="false" customHeight="false" outlineLevel="0" collapsed="false">
      <c r="B291" s="25" t="n">
        <v>277</v>
      </c>
      <c r="C291" s="27" t="s">
        <v>8060</v>
      </c>
      <c r="M291" s="25" t="n">
        <v>277</v>
      </c>
      <c r="N291" s="27" t="str">
        <f aca="false">C291</f>
        <v>Преобразователь давления EJX 530A номер 91J604402</v>
      </c>
    </row>
    <row r="292" customFormat="false" ht="15" hidden="false" customHeight="false" outlineLevel="0" collapsed="false">
      <c r="B292" s="25" t="n">
        <v>278</v>
      </c>
      <c r="C292" s="27" t="s">
        <v>8061</v>
      </c>
      <c r="M292" s="25" t="n">
        <v>278</v>
      </c>
      <c r="N292" s="27" t="str">
        <f aca="false">C292</f>
        <v>Преобразователь давления EJX 530A номер 91J604403</v>
      </c>
    </row>
    <row r="293" customFormat="false" ht="15" hidden="false" customHeight="false" outlineLevel="0" collapsed="false">
      <c r="B293" s="25" t="n">
        <v>279</v>
      </c>
      <c r="C293" s="27" t="s">
        <v>8062</v>
      </c>
      <c r="M293" s="25" t="n">
        <v>279</v>
      </c>
      <c r="N293" s="27" t="str">
        <f aca="false">C293</f>
        <v>Преобразователь давления EJX 530A номер 91J604404</v>
      </c>
    </row>
    <row r="294" customFormat="false" ht="15" hidden="false" customHeight="false" outlineLevel="0" collapsed="false">
      <c r="B294" s="25" t="n">
        <v>280</v>
      </c>
      <c r="C294" s="27" t="s">
        <v>8063</v>
      </c>
      <c r="M294" s="25" t="n">
        <v>280</v>
      </c>
      <c r="N294" s="27" t="str">
        <f aca="false">C294</f>
        <v>Преобразователь давления EJX 530A номер 91J604377</v>
      </c>
    </row>
    <row r="295" customFormat="false" ht="15" hidden="false" customHeight="false" outlineLevel="0" collapsed="false">
      <c r="B295" s="25" t="n">
        <v>281</v>
      </c>
      <c r="C295" s="27" t="s">
        <v>8064</v>
      </c>
      <c r="M295" s="25" t="n">
        <v>281</v>
      </c>
      <c r="N295" s="27" t="str">
        <f aca="false">C295</f>
        <v>Преобразователь давления EJX 530A номер 91J604378</v>
      </c>
    </row>
    <row r="296" customFormat="false" ht="15" hidden="false" customHeight="false" outlineLevel="0" collapsed="false">
      <c r="B296" s="25" t="n">
        <v>282</v>
      </c>
      <c r="C296" s="27" t="s">
        <v>8065</v>
      </c>
      <c r="M296" s="25" t="n">
        <v>282</v>
      </c>
      <c r="N296" s="27" t="str">
        <f aca="false">C296</f>
        <v>Преобразователь давления EJX 530A номер 91J604376</v>
      </c>
    </row>
    <row r="297" customFormat="false" ht="15" hidden="false" customHeight="false" outlineLevel="0" collapsed="false">
      <c r="B297" s="25" t="n">
        <v>283</v>
      </c>
      <c r="C297" s="27" t="s">
        <v>8066</v>
      </c>
      <c r="M297" s="25" t="n">
        <v>283</v>
      </c>
      <c r="N297" s="27" t="str">
        <f aca="false">C297</f>
        <v>Преобразователь давления EJX 530A номер 91J604173</v>
      </c>
    </row>
    <row r="298" customFormat="false" ht="15" hidden="false" customHeight="false" outlineLevel="0" collapsed="false">
      <c r="B298" s="25" t="n">
        <v>284</v>
      </c>
      <c r="C298" s="27" t="s">
        <v>8067</v>
      </c>
      <c r="M298" s="25" t="n">
        <v>284</v>
      </c>
      <c r="N298" s="27" t="str">
        <f aca="false">C298</f>
        <v>Преобразователь давления EJX 530A номер 91J604175</v>
      </c>
    </row>
    <row r="299" customFormat="false" ht="15" hidden="false" customHeight="false" outlineLevel="0" collapsed="false">
      <c r="B299" s="25" t="n">
        <v>285</v>
      </c>
      <c r="C299" s="27" t="s">
        <v>8068</v>
      </c>
      <c r="M299" s="25" t="n">
        <v>285</v>
      </c>
      <c r="N299" s="27" t="str">
        <f aca="false">C299</f>
        <v>Преобразователь давления EJX 530A номер 91J604179</v>
      </c>
    </row>
    <row r="300" customFormat="false" ht="15" hidden="false" customHeight="false" outlineLevel="0" collapsed="false">
      <c r="B300" s="25" t="n">
        <v>286</v>
      </c>
      <c r="C300" s="27" t="s">
        <v>8069</v>
      </c>
      <c r="M300" s="25" t="n">
        <v>286</v>
      </c>
      <c r="N300" s="27" t="str">
        <f aca="false">C300</f>
        <v>Преобразователь давления EJX 530A номер 91J604165</v>
      </c>
    </row>
    <row r="301" customFormat="false" ht="15" hidden="false" customHeight="false" outlineLevel="0" collapsed="false">
      <c r="B301" s="25" t="n">
        <v>287</v>
      </c>
      <c r="C301" s="27" t="s">
        <v>8070</v>
      </c>
      <c r="M301" s="25" t="n">
        <v>287</v>
      </c>
      <c r="N301" s="27" t="str">
        <f aca="false">C301</f>
        <v>Преобразователь давления EJX 110A номер 91J604409</v>
      </c>
    </row>
    <row r="302" customFormat="false" ht="15" hidden="false" customHeight="false" outlineLevel="0" collapsed="false">
      <c r="B302" s="25" t="n">
        <v>288</v>
      </c>
      <c r="C302" s="27" t="s">
        <v>8071</v>
      </c>
      <c r="M302" s="25" t="n">
        <v>288</v>
      </c>
      <c r="N302" s="27" t="str">
        <f aca="false">C302</f>
        <v>Преобразователь давления EJX 530A номер 91J604164</v>
      </c>
    </row>
    <row r="303" customFormat="false" ht="15" hidden="false" customHeight="false" outlineLevel="0" collapsed="false">
      <c r="B303" s="25" t="n">
        <v>289</v>
      </c>
      <c r="C303" s="27" t="s">
        <v>8072</v>
      </c>
      <c r="M303" s="25" t="n">
        <v>289</v>
      </c>
      <c r="N303" s="27" t="str">
        <f aca="false">C303</f>
        <v>Преобразователь давления EJX 530A номер 91J604372</v>
      </c>
    </row>
    <row r="304" customFormat="false" ht="15" hidden="false" customHeight="false" outlineLevel="0" collapsed="false">
      <c r="B304" s="25" t="n">
        <v>290</v>
      </c>
      <c r="C304" s="27" t="s">
        <v>8073</v>
      </c>
      <c r="M304" s="25" t="n">
        <v>290</v>
      </c>
      <c r="N304" s="27" t="str">
        <f aca="false">C304</f>
        <v>Преобразователь давления EJX 530A номер 91J604167</v>
      </c>
    </row>
    <row r="305" customFormat="false" ht="15" hidden="false" customHeight="false" outlineLevel="0" collapsed="false">
      <c r="B305" s="25" t="n">
        <v>291</v>
      </c>
      <c r="C305" s="27" t="s">
        <v>8074</v>
      </c>
      <c r="M305" s="25" t="n">
        <v>291</v>
      </c>
      <c r="N305" s="27" t="str">
        <f aca="false">C305</f>
        <v>Преобразователь давления EJX 530A номер 91J604166</v>
      </c>
    </row>
    <row r="306" customFormat="false" ht="15" hidden="false" customHeight="false" outlineLevel="0" collapsed="false">
      <c r="B306" s="25" t="n">
        <v>292</v>
      </c>
      <c r="C306" s="27" t="s">
        <v>8075</v>
      </c>
      <c r="M306" s="25" t="n">
        <v>292</v>
      </c>
      <c r="N306" s="27" t="str">
        <f aca="false">C306</f>
        <v>Преобразователь давления EJX 530A номер 91J604171</v>
      </c>
    </row>
    <row r="307" customFormat="false" ht="15" hidden="false" customHeight="false" outlineLevel="0" collapsed="false">
      <c r="B307" s="25" t="n">
        <v>293</v>
      </c>
      <c r="C307" s="27" t="s">
        <v>8076</v>
      </c>
      <c r="M307" s="25" t="n">
        <v>293</v>
      </c>
      <c r="N307" s="27" t="str">
        <f aca="false">C307</f>
        <v>Преобразователь давления EJX 530A номер 91J604183</v>
      </c>
    </row>
    <row r="308" customFormat="false" ht="15" hidden="false" customHeight="false" outlineLevel="0" collapsed="false">
      <c r="B308" s="25" t="n">
        <v>294</v>
      </c>
      <c r="C308" s="27" t="s">
        <v>8077</v>
      </c>
      <c r="M308" s="25" t="n">
        <v>294</v>
      </c>
      <c r="N308" s="27" t="str">
        <f aca="false">C308</f>
        <v>Преобразователь давления EJA 530A номер 91H723212</v>
      </c>
    </row>
    <row r="309" customFormat="false" ht="15" hidden="false" customHeight="false" outlineLevel="0" collapsed="false">
      <c r="B309" s="25" t="n">
        <v>295</v>
      </c>
      <c r="C309" s="27" t="s">
        <v>8078</v>
      </c>
      <c r="M309" s="25" t="n">
        <v>295</v>
      </c>
      <c r="N309" s="27" t="str">
        <f aca="false">C309</f>
        <v>Датчик давления Метран-75TG номер 1796956</v>
      </c>
    </row>
    <row r="310" customFormat="false" ht="15" hidden="false" customHeight="false" outlineLevel="0" collapsed="false">
      <c r="B310" s="25" t="n">
        <v>296</v>
      </c>
      <c r="C310" s="27" t="s">
        <v>8079</v>
      </c>
      <c r="M310" s="25" t="n">
        <v>296</v>
      </c>
      <c r="N310" s="27" t="str">
        <f aca="false">C310</f>
        <v>Преобразователь давления АМ-2000 ТG6 номер 12217070833</v>
      </c>
    </row>
    <row r="311" customFormat="false" ht="15" hidden="false" customHeight="false" outlineLevel="0" collapsed="false">
      <c r="B311" s="25" t="n">
        <v>297</v>
      </c>
      <c r="C311" s="27" t="s">
        <v>8080</v>
      </c>
      <c r="M311" s="25" t="n">
        <v>297</v>
      </c>
      <c r="N311" s="27" t="str">
        <f aca="false">C311</f>
        <v>Преобразователь давления АМ-2000-ТG7 номер 12217070892</v>
      </c>
    </row>
    <row r="312" customFormat="false" ht="15" hidden="false" customHeight="false" outlineLevel="0" collapsed="false">
      <c r="B312" s="25" t="n">
        <v>298</v>
      </c>
      <c r="C312" s="27" t="s">
        <v>8081</v>
      </c>
      <c r="M312" s="25" t="n">
        <v>298</v>
      </c>
      <c r="N312" s="27" t="str">
        <f aca="false">C312</f>
        <v>Преобразователь давления АМ-2000-ТG9 номер 12217070842</v>
      </c>
    </row>
    <row r="313" customFormat="false" ht="15" hidden="false" customHeight="false" outlineLevel="0" collapsed="false">
      <c r="B313" s="25" t="n">
        <v>299</v>
      </c>
      <c r="C313" s="27" t="s">
        <v>8082</v>
      </c>
      <c r="M313" s="25" t="n">
        <v>299</v>
      </c>
      <c r="N313" s="27" t="str">
        <f aca="false">C313</f>
        <v>Преобразователь давления АМ-2000-ТG7 номер 12217070893</v>
      </c>
    </row>
    <row r="314" customFormat="false" ht="15" hidden="false" customHeight="false" outlineLevel="0" collapsed="false">
      <c r="B314" s="25" t="n">
        <v>300</v>
      </c>
      <c r="C314" s="27" t="s">
        <v>8083</v>
      </c>
      <c r="M314" s="25" t="n">
        <v>300</v>
      </c>
      <c r="N314" s="27" t="str">
        <f aca="false">C314</f>
        <v>Преобразователь давления АМ-2000-ТG5 номер 12217070857</v>
      </c>
    </row>
    <row r="315" customFormat="false" ht="15" hidden="false" customHeight="false" outlineLevel="0" collapsed="false">
      <c r="B315" s="25" t="n">
        <v>301</v>
      </c>
      <c r="C315" s="27" t="s">
        <v>8084</v>
      </c>
      <c r="M315" s="25" t="n">
        <v>301</v>
      </c>
      <c r="N315" s="27" t="str">
        <f aca="false">C315</f>
        <v>Преобразователь давления АМ-2000-ТG9 номер 12217070843</v>
      </c>
    </row>
    <row r="316" customFormat="false" ht="15" hidden="false" customHeight="false" outlineLevel="0" collapsed="false">
      <c r="B316" s="25" t="n">
        <v>302</v>
      </c>
      <c r="C316" s="27" t="s">
        <v>8085</v>
      </c>
      <c r="M316" s="25" t="n">
        <v>302</v>
      </c>
      <c r="N316" s="27" t="str">
        <f aca="false">C316</f>
        <v>Преобразователь давления АМ-2000 ТG8 номер 12217070869</v>
      </c>
    </row>
    <row r="317" customFormat="false" ht="15" hidden="false" customHeight="false" outlineLevel="0" collapsed="false">
      <c r="B317" s="25" t="n">
        <v>303</v>
      </c>
      <c r="C317" s="27" t="s">
        <v>8086</v>
      </c>
      <c r="M317" s="25" t="n">
        <v>303</v>
      </c>
      <c r="N317" s="27" t="str">
        <f aca="false">C317</f>
        <v>Преобразователь давления АМ-2000-ТG7 номер 12217070895</v>
      </c>
    </row>
    <row r="318" customFormat="false" ht="15" hidden="false" customHeight="false" outlineLevel="0" collapsed="false">
      <c r="B318" s="25" t="n">
        <v>304</v>
      </c>
      <c r="C318" s="27" t="s">
        <v>8087</v>
      </c>
      <c r="M318" s="25" t="n">
        <v>304</v>
      </c>
      <c r="N318" s="27" t="str">
        <f aca="false">C318</f>
        <v>Преобразователь давления АМ-2000 ТG8 номер 12217070872</v>
      </c>
    </row>
    <row r="319" customFormat="false" ht="15" hidden="false" customHeight="false" outlineLevel="0" collapsed="false">
      <c r="B319" s="25" t="n">
        <v>305</v>
      </c>
      <c r="C319" s="27" t="s">
        <v>8088</v>
      </c>
      <c r="M319" s="25" t="n">
        <v>305</v>
      </c>
      <c r="N319" s="27" t="str">
        <f aca="false">C319</f>
        <v>Преобразователь давления АМ-2000 ТG8 номер 12217070876</v>
      </c>
    </row>
    <row r="320" customFormat="false" ht="15" hidden="false" customHeight="false" outlineLevel="0" collapsed="false">
      <c r="B320" s="25" t="n">
        <v>306</v>
      </c>
      <c r="C320" s="27" t="s">
        <v>8089</v>
      </c>
      <c r="M320" s="25" t="n">
        <v>306</v>
      </c>
      <c r="N320" s="27" t="str">
        <f aca="false">C320</f>
        <v>Преобразователь давления АМ-2000 ТG8 номер 12217070878</v>
      </c>
    </row>
    <row r="321" customFormat="false" ht="15" hidden="false" customHeight="false" outlineLevel="0" collapsed="false">
      <c r="B321" s="25" t="n">
        <v>307</v>
      </c>
      <c r="C321" s="27" t="s">
        <v>8090</v>
      </c>
      <c r="M321" s="25" t="n">
        <v>307</v>
      </c>
      <c r="N321" s="27" t="str">
        <f aca="false">C321</f>
        <v>Преобразователь давления АМ-2000 ТG6 номер 12217070835</v>
      </c>
    </row>
    <row r="322" customFormat="false" ht="15" hidden="false" customHeight="false" outlineLevel="0" collapsed="false">
      <c r="B322" s="25" t="n">
        <v>308</v>
      </c>
      <c r="C322" s="27" t="s">
        <v>8091</v>
      </c>
      <c r="M322" s="25" t="n">
        <v>308</v>
      </c>
      <c r="N322" s="27" t="str">
        <f aca="false">C322</f>
        <v>Преобразователь давления АМ-2000-ТG5 номер 12217070858</v>
      </c>
    </row>
    <row r="323" customFormat="false" ht="15" hidden="false" customHeight="false" outlineLevel="0" collapsed="false">
      <c r="B323" s="25" t="n">
        <v>309</v>
      </c>
      <c r="C323" s="27" t="s">
        <v>8092</v>
      </c>
      <c r="M323" s="25" t="n">
        <v>309</v>
      </c>
      <c r="N323" s="27" t="str">
        <f aca="false">C323</f>
        <v>Преобразователь давления АМ-2000-ТG9 номер 12217070847</v>
      </c>
    </row>
    <row r="324" customFormat="false" ht="15" hidden="false" customHeight="false" outlineLevel="0" collapsed="false">
      <c r="B324" s="25" t="n">
        <v>310</v>
      </c>
      <c r="C324" s="27" t="s">
        <v>8093</v>
      </c>
      <c r="M324" s="25" t="n">
        <v>310</v>
      </c>
      <c r="N324" s="27" t="str">
        <f aca="false">C324</f>
        <v>Преобразователь давления АМ-2000-ТG7 номер 12217070897</v>
      </c>
    </row>
    <row r="325" customFormat="false" ht="15" hidden="false" customHeight="false" outlineLevel="0" collapsed="false">
      <c r="B325" s="25" t="n">
        <v>311</v>
      </c>
      <c r="C325" s="27" t="s">
        <v>8094</v>
      </c>
      <c r="M325" s="25" t="n">
        <v>311</v>
      </c>
      <c r="N325" s="27" t="str">
        <f aca="false">C325</f>
        <v>Преобразователь давления АМ-2000-ТG7 номер 12219031066</v>
      </c>
    </row>
    <row r="326" customFormat="false" ht="15" hidden="false" customHeight="false" outlineLevel="0" collapsed="false">
      <c r="B326" s="25" t="n">
        <v>312</v>
      </c>
      <c r="C326" s="27" t="s">
        <v>8095</v>
      </c>
      <c r="M326" s="25" t="n">
        <v>312</v>
      </c>
      <c r="N326" s="27" t="str">
        <f aca="false">C326</f>
        <v>Преобразователь давления EJX 110A номер 91R808350</v>
      </c>
    </row>
    <row r="327" customFormat="false" ht="15" hidden="false" customHeight="false" outlineLevel="0" collapsed="false">
      <c r="B327" s="25" t="n">
        <v>313</v>
      </c>
      <c r="C327" s="27" t="s">
        <v>8096</v>
      </c>
      <c r="M327" s="25" t="n">
        <v>313</v>
      </c>
      <c r="N327" s="27" t="str">
        <f aca="false">C327</f>
        <v>Преобразователь давления EJX 530A номер 91R808439</v>
      </c>
    </row>
    <row r="328" customFormat="false" ht="15" hidden="false" customHeight="false" outlineLevel="0" collapsed="false">
      <c r="B328" s="25" t="n">
        <v>314</v>
      </c>
      <c r="C328" s="27" t="s">
        <v>8097</v>
      </c>
      <c r="M328" s="25" t="n">
        <v>314</v>
      </c>
      <c r="N328" s="27" t="str">
        <f aca="false">C328</f>
        <v>Преобразователь давления EJX 530A номер 91P406340</v>
      </c>
    </row>
    <row r="329" customFormat="false" ht="15" hidden="false" customHeight="false" outlineLevel="0" collapsed="false">
      <c r="B329" s="25" t="n">
        <v>315</v>
      </c>
      <c r="C329" s="27" t="s">
        <v>8098</v>
      </c>
      <c r="M329" s="25" t="n">
        <v>315</v>
      </c>
      <c r="N329" s="27" t="str">
        <f aca="false">C329</f>
        <v>Преобразователь давления EJX 530A номер 91P406341</v>
      </c>
    </row>
    <row r="330" customFormat="false" ht="15" hidden="false" customHeight="false" outlineLevel="0" collapsed="false">
      <c r="B330" s="25" t="n">
        <v>316</v>
      </c>
      <c r="C330" s="27" t="s">
        <v>8099</v>
      </c>
      <c r="M330" s="25" t="n">
        <v>316</v>
      </c>
      <c r="N330" s="27" t="str">
        <f aca="false">C330</f>
        <v>Преобразователь давления EJX 530A номер 91P406342</v>
      </c>
    </row>
    <row r="331" customFormat="false" ht="15" hidden="false" customHeight="false" outlineLevel="0" collapsed="false">
      <c r="B331" s="25" t="n">
        <v>317</v>
      </c>
      <c r="C331" s="27" t="s">
        <v>8100</v>
      </c>
      <c r="M331" s="25" t="n">
        <v>317</v>
      </c>
      <c r="N331" s="27" t="str">
        <f aca="false">C331</f>
        <v>Преобразователь давления EJX 530A номер 91P406343</v>
      </c>
    </row>
    <row r="332" customFormat="false" ht="15" hidden="false" customHeight="false" outlineLevel="0" collapsed="false">
      <c r="B332" s="25" t="n">
        <v>318</v>
      </c>
      <c r="C332" s="27" t="s">
        <v>8101</v>
      </c>
      <c r="M332" s="25" t="n">
        <v>318</v>
      </c>
      <c r="N332" s="27" t="str">
        <f aca="false">C332</f>
        <v>Преобразователь давления EJX 530A номер 91P406522</v>
      </c>
    </row>
    <row r="333" customFormat="false" ht="15" hidden="false" customHeight="false" outlineLevel="0" collapsed="false">
      <c r="B333" s="25" t="n">
        <v>319</v>
      </c>
      <c r="C333" s="27" t="s">
        <v>8102</v>
      </c>
      <c r="M333" s="25" t="n">
        <v>319</v>
      </c>
      <c r="N333" s="27" t="str">
        <f aca="false">C333</f>
        <v>Преобразователь давления EJX 530A номер 91P406523</v>
      </c>
    </row>
    <row r="334" customFormat="false" ht="15" hidden="false" customHeight="false" outlineLevel="0" collapsed="false">
      <c r="B334" s="25" t="n">
        <v>320</v>
      </c>
      <c r="C334" s="27" t="s">
        <v>8103</v>
      </c>
      <c r="M334" s="25" t="n">
        <v>320</v>
      </c>
      <c r="N334" s="27" t="str">
        <f aca="false">C334</f>
        <v>Преобразователь давления EJX 530A номер 91P406524</v>
      </c>
    </row>
    <row r="335" customFormat="false" ht="15" hidden="false" customHeight="false" outlineLevel="0" collapsed="false">
      <c r="B335" s="25" t="n">
        <v>321</v>
      </c>
      <c r="C335" s="27" t="s">
        <v>8104</v>
      </c>
      <c r="M335" s="25" t="n">
        <v>321</v>
      </c>
      <c r="N335" s="27" t="str">
        <f aca="false">C335</f>
        <v>Преобразователь давления EJX 530A номер 91P406525</v>
      </c>
    </row>
    <row r="336" customFormat="false" ht="15" hidden="false" customHeight="false" outlineLevel="0" collapsed="false">
      <c r="B336" s="25" t="n">
        <v>322</v>
      </c>
      <c r="C336" s="27" t="s">
        <v>8105</v>
      </c>
      <c r="M336" s="25" t="n">
        <v>322</v>
      </c>
      <c r="N336" s="27" t="str">
        <f aca="false">C336</f>
        <v>Преобразователь давления EJX 530A номер 91P406333</v>
      </c>
    </row>
    <row r="337" customFormat="false" ht="15" hidden="false" customHeight="false" outlineLevel="0" collapsed="false">
      <c r="B337" s="25" t="n">
        <v>323</v>
      </c>
      <c r="C337" s="27" t="s">
        <v>8106</v>
      </c>
      <c r="M337" s="25" t="n">
        <v>323</v>
      </c>
      <c r="N337" s="27" t="str">
        <f aca="false">C337</f>
        <v>Преобразователь давления EJX 530A номер 91P406334</v>
      </c>
    </row>
    <row r="338" customFormat="false" ht="15" hidden="false" customHeight="false" outlineLevel="0" collapsed="false">
      <c r="B338" s="25" t="n">
        <v>324</v>
      </c>
      <c r="C338" s="27" t="s">
        <v>8107</v>
      </c>
      <c r="M338" s="25" t="n">
        <v>324</v>
      </c>
      <c r="N338" s="27" t="str">
        <f aca="false">C338</f>
        <v>Преобразователь давления EJX 530A номер 91P406335</v>
      </c>
    </row>
    <row r="339" customFormat="false" ht="15" hidden="false" customHeight="false" outlineLevel="0" collapsed="false">
      <c r="B339" s="25" t="n">
        <v>325</v>
      </c>
      <c r="C339" s="27" t="s">
        <v>8108</v>
      </c>
      <c r="M339" s="25" t="n">
        <v>325</v>
      </c>
      <c r="N339" s="27" t="str">
        <f aca="false">C339</f>
        <v>Преобразователь давления EJX 530A номер 91P406336</v>
      </c>
    </row>
    <row r="340" customFormat="false" ht="15" hidden="false" customHeight="false" outlineLevel="0" collapsed="false">
      <c r="B340" s="25" t="n">
        <v>326</v>
      </c>
      <c r="C340" s="27" t="s">
        <v>8109</v>
      </c>
      <c r="M340" s="25" t="n">
        <v>326</v>
      </c>
      <c r="N340" s="27" t="str">
        <f aca="false">C340</f>
        <v>Преобразователь давления EJX 530A номер 91P406337</v>
      </c>
    </row>
    <row r="341" customFormat="false" ht="15" hidden="false" customHeight="false" outlineLevel="0" collapsed="false">
      <c r="B341" s="25" t="n">
        <v>327</v>
      </c>
      <c r="C341" s="27" t="s">
        <v>8110</v>
      </c>
      <c r="M341" s="25" t="n">
        <v>327</v>
      </c>
      <c r="N341" s="27" t="str">
        <f aca="false">C341</f>
        <v>Преобразователь давления EJX 530A номер 91P406338</v>
      </c>
    </row>
    <row r="342" customFormat="false" ht="15" hidden="false" customHeight="false" outlineLevel="0" collapsed="false">
      <c r="B342" s="25" t="n">
        <v>328</v>
      </c>
      <c r="C342" s="27" t="s">
        <v>8111</v>
      </c>
      <c r="M342" s="25" t="n">
        <v>328</v>
      </c>
      <c r="N342" s="27" t="str">
        <f aca="false">C342</f>
        <v>Преобразователь давления EJX 530A номер 91P406339</v>
      </c>
    </row>
    <row r="343" customFormat="false" ht="15" hidden="false" customHeight="false" outlineLevel="0" collapsed="false">
      <c r="B343" s="25" t="n">
        <v>329</v>
      </c>
      <c r="C343" s="27" t="s">
        <v>8112</v>
      </c>
      <c r="M343" s="25" t="n">
        <v>329</v>
      </c>
      <c r="N343" s="27" t="str">
        <f aca="false">C343</f>
        <v>Датчик температуры Rosemount 644 номер 0371383</v>
      </c>
    </row>
    <row r="344" customFormat="false" ht="15" hidden="false" customHeight="false" outlineLevel="0" collapsed="false">
      <c r="B344" s="25" t="n">
        <v>330</v>
      </c>
      <c r="C344" s="27" t="s">
        <v>8113</v>
      </c>
      <c r="M344" s="25" t="n">
        <v>330</v>
      </c>
      <c r="N344" s="27" t="str">
        <f aca="false">C344</f>
        <v>Датчик температуры Rosemount 644 номер 0371353</v>
      </c>
    </row>
    <row r="345" customFormat="false" ht="15" hidden="false" customHeight="false" outlineLevel="0" collapsed="false">
      <c r="B345" s="25" t="n">
        <v>331</v>
      </c>
      <c r="C345" s="27" t="s">
        <v>8114</v>
      </c>
      <c r="M345" s="25" t="n">
        <v>331</v>
      </c>
      <c r="N345" s="27" t="str">
        <f aca="false">C345</f>
        <v>Датчик температуры Rosemount 644 номер 03432489</v>
      </c>
    </row>
    <row r="346" customFormat="false" ht="15" hidden="false" customHeight="false" outlineLevel="0" collapsed="false">
      <c r="B346" s="25" t="n">
        <v>332</v>
      </c>
      <c r="C346" s="27" t="s">
        <v>8115</v>
      </c>
      <c r="M346" s="25" t="n">
        <v>332</v>
      </c>
      <c r="N346" s="27" t="str">
        <f aca="false">C346</f>
        <v>Датчик температуры Rosemount 644 номер 0830543</v>
      </c>
    </row>
    <row r="347" customFormat="false" ht="15" hidden="false" customHeight="false" outlineLevel="0" collapsed="false">
      <c r="B347" s="25" t="n">
        <v>333</v>
      </c>
      <c r="C347" s="27" t="s">
        <v>8116</v>
      </c>
      <c r="M347" s="25" t="n">
        <v>333</v>
      </c>
      <c r="N347" s="27" t="str">
        <f aca="false">C347</f>
        <v>ТСП Термопреобразователи сопротивления (E+H) TR24-GB2EXCB0C0 [2xPt100/А/3] номер H9026C14150</v>
      </c>
    </row>
    <row r="348" customFormat="false" ht="15" hidden="false" customHeight="false" outlineLevel="0" collapsed="false">
      <c r="B348" s="25" t="n">
        <v>334</v>
      </c>
      <c r="C348" s="27" t="s">
        <v>8117</v>
      </c>
      <c r="M348" s="25" t="n">
        <v>334</v>
      </c>
      <c r="N348" s="27" t="str">
        <f aca="false">C348</f>
        <v>ТСП TR24 номер J7019A14150</v>
      </c>
    </row>
    <row r="349" customFormat="false" ht="15" hidden="false" customHeight="false" outlineLevel="0" collapsed="false">
      <c r="B349" s="25" t="n">
        <v>335</v>
      </c>
      <c r="C349" s="27" t="s">
        <v>8118</v>
      </c>
      <c r="M349" s="25" t="n">
        <v>335</v>
      </c>
      <c r="N349" s="27" t="str">
        <f aca="false">C349</f>
        <v>ТСП Rosemount 0065 номер 2296391</v>
      </c>
    </row>
    <row r="350" customFormat="false" ht="15" hidden="false" customHeight="false" outlineLevel="0" collapsed="false">
      <c r="B350" s="25" t="n">
        <v>336</v>
      </c>
      <c r="C350" s="27" t="s">
        <v>8119</v>
      </c>
      <c r="M350" s="25" t="n">
        <v>336</v>
      </c>
      <c r="N350" s="27" t="str">
        <f aca="false">C350</f>
        <v>ТСП серии 65 номер 09880047</v>
      </c>
    </row>
    <row r="351" customFormat="false" ht="15" hidden="false" customHeight="false" outlineLevel="0" collapsed="false">
      <c r="B351" s="25" t="n">
        <v>337</v>
      </c>
      <c r="C351" s="27" t="s">
        <v>8120</v>
      </c>
      <c r="M351" s="25" t="n">
        <v>337</v>
      </c>
      <c r="N351" s="27" t="str">
        <f aca="false">C351</f>
        <v>ТСП TS-CVO-RTD номер 119240216-01</v>
      </c>
    </row>
    <row r="352" customFormat="false" ht="15" hidden="false" customHeight="false" outlineLevel="0" collapsed="false">
      <c r="B352" s="25" t="n">
        <v>338</v>
      </c>
      <c r="C352" s="27" t="s">
        <v>8121</v>
      </c>
      <c r="M352" s="25" t="n">
        <v>338</v>
      </c>
      <c r="N352" s="27" t="str">
        <f aca="false">C352</f>
        <v>ТСП TS-CVO-RTD номер 119230216-02</v>
      </c>
    </row>
    <row r="353" customFormat="false" ht="15" hidden="false" customHeight="false" outlineLevel="0" collapsed="false">
      <c r="B353" s="25" t="n">
        <v>339</v>
      </c>
      <c r="C353" s="27" t="s">
        <v>8122</v>
      </c>
      <c r="M353" s="25" t="n">
        <v>339</v>
      </c>
      <c r="N353" s="27" t="str">
        <f aca="false">C353</f>
        <v>ТСП TR10-A номер 1107XUH0</v>
      </c>
    </row>
    <row r="354" customFormat="false" ht="15" hidden="false" customHeight="false" outlineLevel="0" collapsed="false">
      <c r="B354" s="25" t="n">
        <v>340</v>
      </c>
      <c r="C354" s="27" t="s">
        <v>8123</v>
      </c>
      <c r="M354" s="25" t="n">
        <v>340</v>
      </c>
      <c r="N354" s="27" t="str">
        <f aca="false">C354</f>
        <v>ТСП TR10-A номер 1107XUGU</v>
      </c>
    </row>
    <row r="355" customFormat="false" ht="15" hidden="false" customHeight="false" outlineLevel="0" collapsed="false">
      <c r="B355" s="25" t="n">
        <v>341</v>
      </c>
      <c r="C355" s="27" t="s">
        <v>8124</v>
      </c>
      <c r="M355" s="25" t="n">
        <v>341</v>
      </c>
      <c r="N355" s="27" t="str">
        <f aca="false">C355</f>
        <v>ТСП TR10-A номер 1107XUH2</v>
      </c>
    </row>
    <row r="356" customFormat="false" ht="15" hidden="false" customHeight="false" outlineLevel="0" collapsed="false">
      <c r="B356" s="25" t="n">
        <v>342</v>
      </c>
      <c r="C356" s="27" t="s">
        <v>8125</v>
      </c>
      <c r="M356" s="25" t="n">
        <v>342</v>
      </c>
      <c r="N356" s="27" t="str">
        <f aca="false">C356</f>
        <v>ТСП TR10-A номер 1107XUGP</v>
      </c>
    </row>
    <row r="357" customFormat="false" ht="15" hidden="false" customHeight="false" outlineLevel="0" collapsed="false">
      <c r="B357" s="25" t="n">
        <v>343</v>
      </c>
      <c r="C357" s="27" t="s">
        <v>8126</v>
      </c>
      <c r="M357" s="25" t="n">
        <v>343</v>
      </c>
      <c r="N357" s="27" t="str">
        <f aca="false">C357</f>
        <v>ТСП TR10-A номер 1107XUH5</v>
      </c>
    </row>
    <row r="358" customFormat="false" ht="15" hidden="false" customHeight="false" outlineLevel="0" collapsed="false">
      <c r="B358" s="25" t="n">
        <v>344</v>
      </c>
      <c r="C358" s="27" t="s">
        <v>8127</v>
      </c>
      <c r="M358" s="25" t="n">
        <v>344</v>
      </c>
      <c r="N358" s="27" t="str">
        <f aca="false">C358</f>
        <v>ТСП TR10-A номер 1107XUH8</v>
      </c>
    </row>
    <row r="359" customFormat="false" ht="15" hidden="false" customHeight="false" outlineLevel="0" collapsed="false">
      <c r="B359" s="25" t="n">
        <v>345</v>
      </c>
      <c r="C359" s="27" t="s">
        <v>8128</v>
      </c>
      <c r="M359" s="25" t="n">
        <v>345</v>
      </c>
      <c r="N359" s="27" t="str">
        <f aca="false">C359</f>
        <v>ТСП TR10-A номер 1107XUHL</v>
      </c>
    </row>
    <row r="360" customFormat="false" ht="15" hidden="false" customHeight="false" outlineLevel="0" collapsed="false">
      <c r="B360" s="25" t="n">
        <v>346</v>
      </c>
      <c r="C360" s="27" t="s">
        <v>8129</v>
      </c>
      <c r="M360" s="25" t="n">
        <v>346</v>
      </c>
      <c r="N360" s="27" t="str">
        <f aca="false">C360</f>
        <v>ТСП TR10-A номер 1107XUHH</v>
      </c>
    </row>
    <row r="361" customFormat="false" ht="15" hidden="false" customHeight="false" outlineLevel="0" collapsed="false">
      <c r="B361" s="25" t="n">
        <v>347</v>
      </c>
      <c r="C361" s="27" t="s">
        <v>8130</v>
      </c>
      <c r="M361" s="25" t="n">
        <v>347</v>
      </c>
      <c r="N361" s="27" t="str">
        <f aca="false">C361</f>
        <v>ТСП TR10-A номер 1107XUGW</v>
      </c>
    </row>
    <row r="362" customFormat="false" ht="15" hidden="false" customHeight="false" outlineLevel="0" collapsed="false">
      <c r="B362" s="25" t="n">
        <v>348</v>
      </c>
      <c r="C362" s="27" t="s">
        <v>8131</v>
      </c>
      <c r="M362" s="25" t="n">
        <v>348</v>
      </c>
      <c r="N362" s="27" t="str">
        <f aca="false">C362</f>
        <v>ТСП TR10-A номер 1107XUHN</v>
      </c>
    </row>
    <row r="363" customFormat="false" ht="15" hidden="false" customHeight="false" outlineLevel="0" collapsed="false">
      <c r="B363" s="25" t="n">
        <v>349</v>
      </c>
      <c r="C363" s="27" t="s">
        <v>8132</v>
      </c>
      <c r="M363" s="25" t="n">
        <v>349</v>
      </c>
      <c r="N363" s="27" t="str">
        <f aca="false">C363</f>
        <v>ТСП TR10-A номер 1107XUH7</v>
      </c>
    </row>
    <row r="364" customFormat="false" ht="15" hidden="false" customHeight="false" outlineLevel="0" collapsed="false">
      <c r="B364" s="25" t="n">
        <v>350</v>
      </c>
      <c r="C364" s="27" t="s">
        <v>8133</v>
      </c>
      <c r="M364" s="25" t="n">
        <v>350</v>
      </c>
      <c r="N364" s="27" t="str">
        <f aca="false">C364</f>
        <v>ТСП TR10-A номер 1107XUH4</v>
      </c>
    </row>
    <row r="365" customFormat="false" ht="15" hidden="false" customHeight="false" outlineLevel="0" collapsed="false">
      <c r="B365" s="25" t="n">
        <v>351</v>
      </c>
      <c r="C365" s="27" t="s">
        <v>8134</v>
      </c>
      <c r="M365" s="25" t="n">
        <v>351</v>
      </c>
      <c r="N365" s="27" t="str">
        <f aca="false">C365</f>
        <v>ТСП TR10-A номер 1107XUHA</v>
      </c>
    </row>
    <row r="366" customFormat="false" ht="15" hidden="false" customHeight="false" outlineLevel="0" collapsed="false">
      <c r="B366" s="25" t="n">
        <v>352</v>
      </c>
      <c r="C366" s="27" t="s">
        <v>8135</v>
      </c>
      <c r="M366" s="25" t="n">
        <v>352</v>
      </c>
      <c r="N366" s="27" t="str">
        <f aca="false">C366</f>
        <v>ТСП TR10-A номер 1107XUHG</v>
      </c>
    </row>
    <row r="367" customFormat="false" ht="15" hidden="false" customHeight="false" outlineLevel="0" collapsed="false">
      <c r="B367" s="25" t="n">
        <v>353</v>
      </c>
      <c r="C367" s="27" t="s">
        <v>8136</v>
      </c>
      <c r="M367" s="25" t="n">
        <v>353</v>
      </c>
      <c r="N367" s="27" t="str">
        <f aca="false">C367</f>
        <v>ТСП TR10-A номер 1107XUHI</v>
      </c>
    </row>
    <row r="368" customFormat="false" ht="15" hidden="false" customHeight="false" outlineLevel="0" collapsed="false">
      <c r="B368" s="25" t="n">
        <v>354</v>
      </c>
      <c r="C368" s="27" t="s">
        <v>8137</v>
      </c>
      <c r="M368" s="25" t="n">
        <v>354</v>
      </c>
      <c r="N368" s="27" t="str">
        <f aca="false">C368</f>
        <v>ТСП TR10-A номер 1107XUH6</v>
      </c>
    </row>
    <row r="369" customFormat="false" ht="15" hidden="false" customHeight="false" outlineLevel="0" collapsed="false">
      <c r="B369" s="25" t="n">
        <v>355</v>
      </c>
      <c r="C369" s="27" t="s">
        <v>8138</v>
      </c>
      <c r="M369" s="25" t="n">
        <v>355</v>
      </c>
      <c r="N369" s="27" t="str">
        <f aca="false">C369</f>
        <v>ТСП TR10-A номер 1107XUGV</v>
      </c>
    </row>
    <row r="370" customFormat="false" ht="15" hidden="false" customHeight="false" outlineLevel="0" collapsed="false">
      <c r="B370" s="25" t="n">
        <v>356</v>
      </c>
      <c r="C370" s="27" t="s">
        <v>8139</v>
      </c>
      <c r="M370" s="25" t="n">
        <v>356</v>
      </c>
      <c r="N370" s="27" t="str">
        <f aca="false">C370</f>
        <v>ТСП TR10-B номер 1108BIUO</v>
      </c>
    </row>
    <row r="371" customFormat="false" ht="15" hidden="false" customHeight="false" outlineLevel="0" collapsed="false">
      <c r="B371" s="25" t="n">
        <v>357</v>
      </c>
      <c r="C371" s="27" t="s">
        <v>8140</v>
      </c>
      <c r="M371" s="25" t="n">
        <v>357</v>
      </c>
      <c r="N371" s="27" t="str">
        <f aca="false">C371</f>
        <v>ТСП TR10-B номер 1108BIUF</v>
      </c>
    </row>
    <row r="372" customFormat="false" ht="15" hidden="false" customHeight="false" outlineLevel="0" collapsed="false">
      <c r="B372" s="25" t="n">
        <v>358</v>
      </c>
      <c r="C372" s="27" t="s">
        <v>8141</v>
      </c>
      <c r="M372" s="25" t="n">
        <v>358</v>
      </c>
      <c r="N372" s="27" t="str">
        <f aca="false">C372</f>
        <v>ТСП TR10-A номер 1108BIUH</v>
      </c>
    </row>
    <row r="373" customFormat="false" ht="15" hidden="false" customHeight="false" outlineLevel="0" collapsed="false">
      <c r="B373" s="25" t="n">
        <v>359</v>
      </c>
      <c r="C373" s="27" t="s">
        <v>8142</v>
      </c>
      <c r="M373" s="25" t="n">
        <v>359</v>
      </c>
      <c r="N373" s="27" t="str">
        <f aca="false">C373</f>
        <v>ТСП TR10-A номер 1108BIUI</v>
      </c>
    </row>
    <row r="374" customFormat="false" ht="15" hidden="false" customHeight="false" outlineLevel="0" collapsed="false">
      <c r="B374" s="25" t="n">
        <v>360</v>
      </c>
      <c r="C374" s="27" t="s">
        <v>8143</v>
      </c>
      <c r="M374" s="25" t="n">
        <v>360</v>
      </c>
      <c r="N374" s="27" t="str">
        <f aca="false">C374</f>
        <v>ТСП TR10-A номер 1107XUGH</v>
      </c>
    </row>
    <row r="375" customFormat="false" ht="15" hidden="false" customHeight="false" outlineLevel="0" collapsed="false">
      <c r="B375" s="25" t="n">
        <v>361</v>
      </c>
      <c r="C375" s="27" t="s">
        <v>8144</v>
      </c>
      <c r="M375" s="25" t="n">
        <v>361</v>
      </c>
      <c r="N375" s="27" t="str">
        <f aca="false">C375</f>
        <v>ТСП TR10-A номер 1107XUHO</v>
      </c>
    </row>
    <row r="376" customFormat="false" ht="15" hidden="false" customHeight="false" outlineLevel="0" collapsed="false">
      <c r="B376" s="25" t="n">
        <v>362</v>
      </c>
      <c r="C376" s="27" t="s">
        <v>8145</v>
      </c>
      <c r="M376" s="25" t="n">
        <v>362</v>
      </c>
      <c r="N376" s="27" t="str">
        <f aca="false">C376</f>
        <v>ТСП TR10-A номер 1107XUHM</v>
      </c>
    </row>
    <row r="377" customFormat="false" ht="15" hidden="false" customHeight="false" outlineLevel="0" collapsed="false">
      <c r="B377" s="25" t="n">
        <v>363</v>
      </c>
      <c r="C377" s="27" t="s">
        <v>8146</v>
      </c>
      <c r="M377" s="25" t="n">
        <v>363</v>
      </c>
      <c r="N377" s="27" t="str">
        <f aca="false">C377</f>
        <v>ТСП TR10-A номер 1107XUGX</v>
      </c>
    </row>
    <row r="378" customFormat="false" ht="15" hidden="false" customHeight="false" outlineLevel="0" collapsed="false">
      <c r="B378" s="25" t="n">
        <v>364</v>
      </c>
      <c r="C378" s="27" t="s">
        <v>8147</v>
      </c>
      <c r="M378" s="25" t="n">
        <v>364</v>
      </c>
      <c r="N378" s="27" t="str">
        <f aca="false">C378</f>
        <v>ТСП TR10-A номер 1107XUHC</v>
      </c>
    </row>
    <row r="379" customFormat="false" ht="15" hidden="false" customHeight="false" outlineLevel="0" collapsed="false">
      <c r="B379" s="25" t="n">
        <v>365</v>
      </c>
      <c r="C379" s="27" t="s">
        <v>8148</v>
      </c>
      <c r="M379" s="25" t="n">
        <v>365</v>
      </c>
      <c r="N379" s="27" t="str">
        <f aca="false">C379</f>
        <v>ТСП TR10-A номер 1107XUGS</v>
      </c>
    </row>
    <row r="380" customFormat="false" ht="15" hidden="false" customHeight="false" outlineLevel="0" collapsed="false">
      <c r="B380" s="25" t="n">
        <v>366</v>
      </c>
      <c r="C380" s="27" t="s">
        <v>8149</v>
      </c>
      <c r="M380" s="25" t="n">
        <v>366</v>
      </c>
      <c r="N380" s="27" t="str">
        <f aca="false">C380</f>
        <v>ТСП TR10-A номер 1107XUGR</v>
      </c>
    </row>
    <row r="381" customFormat="false" ht="15" hidden="false" customHeight="false" outlineLevel="0" collapsed="false">
      <c r="B381" s="25" t="n">
        <v>367</v>
      </c>
      <c r="C381" s="27" t="s">
        <v>8150</v>
      </c>
      <c r="M381" s="25" t="n">
        <v>367</v>
      </c>
      <c r="N381" s="27" t="str">
        <f aca="false">C381</f>
        <v>ТСП TR24 номер J7019014150</v>
      </c>
    </row>
    <row r="382" customFormat="false" ht="15" hidden="false" customHeight="false" outlineLevel="0" collapsed="false">
      <c r="B382" s="25" t="n">
        <v>368</v>
      </c>
      <c r="C382" s="27" t="s">
        <v>8151</v>
      </c>
      <c r="M382" s="25" t="n">
        <v>368</v>
      </c>
      <c r="N382" s="27" t="str">
        <f aca="false">C382</f>
        <v>ТСП TR24 номер J7019614150</v>
      </c>
    </row>
    <row r="383" customFormat="false" ht="15" hidden="false" customHeight="false" outlineLevel="0" collapsed="false">
      <c r="B383" s="25" t="n">
        <v>369</v>
      </c>
      <c r="C383" s="27" t="s">
        <v>8152</v>
      </c>
      <c r="M383" s="25" t="n">
        <v>369</v>
      </c>
      <c r="N383" s="27" t="str">
        <f aca="false">C383</f>
        <v>ТСП TR10-A номер 1105UBYV</v>
      </c>
    </row>
    <row r="384" customFormat="false" ht="15" hidden="false" customHeight="false" outlineLevel="0" collapsed="false">
      <c r="B384" s="25" t="n">
        <v>370</v>
      </c>
      <c r="C384" s="27" t="s">
        <v>8153</v>
      </c>
      <c r="M384" s="25" t="n">
        <v>370</v>
      </c>
      <c r="N384" s="27" t="str">
        <f aca="false">C384</f>
        <v>ТСП TR10-A номер 1105UBYW</v>
      </c>
    </row>
    <row r="385" customFormat="false" ht="15" hidden="false" customHeight="false" outlineLevel="0" collapsed="false">
      <c r="B385" s="25" t="n">
        <v>371</v>
      </c>
      <c r="C385" s="27" t="s">
        <v>8154</v>
      </c>
      <c r="M385" s="25" t="n">
        <v>371</v>
      </c>
      <c r="N385" s="27" t="str">
        <f aca="false">C385</f>
        <v>ТСП TR10-A номер 1105UBYU</v>
      </c>
    </row>
    <row r="386" customFormat="false" ht="15" hidden="false" customHeight="false" outlineLevel="0" collapsed="false">
      <c r="B386" s="25" t="n">
        <v>372</v>
      </c>
      <c r="C386" s="27" t="s">
        <v>8155</v>
      </c>
      <c r="M386" s="25" t="n">
        <v>372</v>
      </c>
      <c r="N386" s="27" t="str">
        <f aca="false">C386</f>
        <v>Датчик температуры 248 номер 02244614</v>
      </c>
    </row>
    <row r="387" customFormat="false" ht="15" hidden="false" customHeight="false" outlineLevel="0" collapsed="false">
      <c r="B387" s="25" t="n">
        <v>373</v>
      </c>
      <c r="C387" s="27" t="s">
        <v>8156</v>
      </c>
      <c r="M387" s="25" t="n">
        <v>373</v>
      </c>
      <c r="N387" s="27" t="str">
        <f aca="false">C387</f>
        <v>ТСП серии 65 номер 03310280</v>
      </c>
    </row>
    <row r="388" customFormat="false" ht="15" hidden="false" customHeight="false" outlineLevel="0" collapsed="false">
      <c r="B388" s="25" t="n">
        <v>374</v>
      </c>
      <c r="C388" s="27" t="s">
        <v>8157</v>
      </c>
      <c r="M388" s="25" t="n">
        <v>374</v>
      </c>
      <c r="N388" s="27" t="str">
        <f aca="false">C388</f>
        <v>Преобразователь измерительный iTEMP мод.TMT82 номер F600351426C</v>
      </c>
    </row>
    <row r="389" customFormat="false" ht="15" hidden="false" customHeight="false" outlineLevel="0" collapsed="false">
      <c r="B389" s="25" t="n">
        <v>375</v>
      </c>
      <c r="C389" s="27" t="s">
        <v>8158</v>
      </c>
      <c r="M389" s="25" t="n">
        <v>375</v>
      </c>
      <c r="N389" s="27" t="str">
        <f aca="false">C389</f>
        <v>ТСП TR65 номер F600331430B</v>
      </c>
    </row>
    <row r="390" customFormat="false" ht="15" hidden="false" customHeight="false" outlineLevel="0" collapsed="false">
      <c r="B390" s="25" t="n">
        <v>376</v>
      </c>
      <c r="C390" s="27" t="s">
        <v>8159</v>
      </c>
      <c r="M390" s="25" t="n">
        <v>376</v>
      </c>
      <c r="N390" s="27" t="str">
        <f aca="false">C390</f>
        <v>Преобразователь измерительный iTEMP мод.TMT82 номер FA02CD1426С</v>
      </c>
    </row>
    <row r="391" customFormat="false" ht="15" hidden="false" customHeight="false" outlineLevel="0" collapsed="false">
      <c r="B391" s="25" t="n">
        <v>377</v>
      </c>
      <c r="C391" s="27" t="s">
        <v>8160</v>
      </c>
      <c r="M391" s="25" t="n">
        <v>377</v>
      </c>
      <c r="N391" s="27" t="str">
        <f aca="false">C391</f>
        <v>ТСП TR65 номер F6001D1430B</v>
      </c>
    </row>
    <row r="392" customFormat="false" ht="15" hidden="false" customHeight="false" outlineLevel="0" collapsed="false">
      <c r="B392" s="25" t="n">
        <v>378</v>
      </c>
      <c r="C392" s="27" t="s">
        <v>8161</v>
      </c>
      <c r="M392" s="25" t="n">
        <v>378</v>
      </c>
      <c r="N392" s="27" t="str">
        <f aca="false">C392</f>
        <v>Датчик температуры 248 номер 2357250</v>
      </c>
    </row>
    <row r="393" customFormat="false" ht="15" hidden="false" customHeight="false" outlineLevel="0" collapsed="false">
      <c r="B393" s="25" t="n">
        <v>379</v>
      </c>
      <c r="C393" s="27" t="s">
        <v>8162</v>
      </c>
      <c r="M393" s="25" t="n">
        <v>379</v>
      </c>
      <c r="N393" s="27" t="str">
        <f aca="false">C393</f>
        <v>ТСП серии 65 номер 03349066</v>
      </c>
    </row>
    <row r="394" customFormat="false" ht="15" hidden="false" customHeight="false" outlineLevel="0" collapsed="false">
      <c r="B394" s="25" t="n">
        <v>380</v>
      </c>
      <c r="C394" s="27" t="s">
        <v>8163</v>
      </c>
      <c r="M394" s="25" t="n">
        <v>380</v>
      </c>
      <c r="N394" s="27" t="str">
        <f aca="false">C394</f>
        <v>Датчик температуры 248 номер 2357252</v>
      </c>
    </row>
    <row r="395" customFormat="false" ht="15" hidden="false" customHeight="false" outlineLevel="0" collapsed="false">
      <c r="B395" s="25" t="n">
        <v>381</v>
      </c>
      <c r="C395" s="27" t="s">
        <v>8164</v>
      </c>
      <c r="M395" s="25" t="n">
        <v>381</v>
      </c>
      <c r="N395" s="27" t="str">
        <f aca="false">C395</f>
        <v>ТСП Rosemount 0065 номер 229896</v>
      </c>
    </row>
    <row r="396" customFormat="false" ht="15" hidden="false" customHeight="false" outlineLevel="0" collapsed="false">
      <c r="B396" s="25" t="n">
        <v>382</v>
      </c>
      <c r="C396" s="27" t="s">
        <v>8165</v>
      </c>
      <c r="M396" s="25" t="n">
        <v>382</v>
      </c>
      <c r="N396" s="27" t="str">
        <f aca="false">C396</f>
        <v>Датчик температуры 248 номер 2357251</v>
      </c>
    </row>
    <row r="397" customFormat="false" ht="15" hidden="false" customHeight="false" outlineLevel="0" collapsed="false">
      <c r="B397" s="25" t="n">
        <v>383</v>
      </c>
      <c r="C397" s="27" t="s">
        <v>8166</v>
      </c>
      <c r="M397" s="25" t="n">
        <v>383</v>
      </c>
      <c r="N397" s="27" t="str">
        <f aca="false">C397</f>
        <v>ТСП Rosemount 0065 номер 2298969</v>
      </c>
    </row>
    <row r="398" customFormat="false" ht="15" hidden="false" customHeight="false" outlineLevel="0" collapsed="false">
      <c r="B398" s="25" t="n">
        <v>384</v>
      </c>
      <c r="C398" s="27" t="s">
        <v>8167</v>
      </c>
      <c r="M398" s="25" t="n">
        <v>384</v>
      </c>
      <c r="N398" s="27" t="str">
        <f aca="false">C398</f>
        <v>Преобразователь измерительный 248 номер 02500627</v>
      </c>
    </row>
    <row r="399" customFormat="false" ht="15" hidden="false" customHeight="false" outlineLevel="0" collapsed="false">
      <c r="B399" s="25" t="n">
        <v>385</v>
      </c>
      <c r="C399" s="27" t="s">
        <v>8168</v>
      </c>
      <c r="M399" s="25" t="n">
        <v>385</v>
      </c>
      <c r="N399" s="27" t="str">
        <f aca="false">C399</f>
        <v>ТСП серии 65 номер 03367864</v>
      </c>
    </row>
    <row r="400" customFormat="false" ht="15" hidden="false" customHeight="false" outlineLevel="0" collapsed="false">
      <c r="B400" s="25" t="n">
        <v>386</v>
      </c>
      <c r="C400" s="27" t="s">
        <v>8169</v>
      </c>
      <c r="M400" s="25" t="n">
        <v>386</v>
      </c>
      <c r="N400" s="27" t="str">
        <f aca="false">C400</f>
        <v>Датчик температуры 248 номер 02244612</v>
      </c>
    </row>
    <row r="401" customFormat="false" ht="15" hidden="false" customHeight="false" outlineLevel="0" collapsed="false">
      <c r="B401" s="25" t="n">
        <v>387</v>
      </c>
      <c r="C401" s="27" t="s">
        <v>8170</v>
      </c>
      <c r="M401" s="25" t="n">
        <v>387</v>
      </c>
      <c r="N401" s="27" t="str">
        <f aca="false">C401</f>
        <v>ТСП серии 65 номер 03310278</v>
      </c>
    </row>
    <row r="402" customFormat="false" ht="15" hidden="false" customHeight="false" outlineLevel="0" collapsed="false">
      <c r="B402" s="25" t="n">
        <v>388</v>
      </c>
      <c r="C402" s="27" t="s">
        <v>8171</v>
      </c>
      <c r="M402" s="25" t="n">
        <v>388</v>
      </c>
      <c r="N402" s="27" t="str">
        <f aca="false">C402</f>
        <v>Преобразователь вторичный T32.1S номер 1051848</v>
      </c>
    </row>
    <row r="403" customFormat="false" ht="15" hidden="false" customHeight="false" outlineLevel="0" collapsed="false">
      <c r="B403" s="25" t="n">
        <v>389</v>
      </c>
      <c r="C403" s="27" t="s">
        <v>8172</v>
      </c>
      <c r="M403" s="25" t="n">
        <v>389</v>
      </c>
      <c r="N403" s="27" t="str">
        <f aca="false">C403</f>
        <v>ТСП TR10-A номер 110ABB10</v>
      </c>
    </row>
    <row r="404" customFormat="false" ht="15" hidden="false" customHeight="false" outlineLevel="0" collapsed="false">
      <c r="B404" s="25" t="n">
        <v>390</v>
      </c>
      <c r="C404" s="27" t="s">
        <v>8173</v>
      </c>
      <c r="M404" s="25" t="n">
        <v>390</v>
      </c>
      <c r="N404" s="27" t="str">
        <f aca="false">C404</f>
        <v>Преобразователь вторичный T32.1S номер 1053539</v>
      </c>
    </row>
    <row r="405" customFormat="false" ht="15" hidden="false" customHeight="false" outlineLevel="0" collapsed="false">
      <c r="B405" s="25" t="n">
        <v>391</v>
      </c>
      <c r="C405" s="27" t="s">
        <v>8174</v>
      </c>
      <c r="M405" s="25" t="n">
        <v>391</v>
      </c>
      <c r="N405" s="27" t="str">
        <f aca="false">C405</f>
        <v>ТСП TR10-A номер 110ABB11</v>
      </c>
    </row>
    <row r="406" customFormat="false" ht="15" hidden="false" customHeight="false" outlineLevel="0" collapsed="false">
      <c r="B406" s="25" t="n">
        <v>392</v>
      </c>
      <c r="C406" s="27" t="s">
        <v>8175</v>
      </c>
      <c r="M406" s="25" t="n">
        <v>392</v>
      </c>
      <c r="N406" s="27" t="str">
        <f aca="false">C406</f>
        <v>Преобразователь измерительный PR5335D номер 150956262</v>
      </c>
    </row>
    <row r="407" customFormat="false" ht="15" hidden="false" customHeight="false" outlineLevel="0" collapsed="false">
      <c r="B407" s="25" t="n">
        <v>393</v>
      </c>
      <c r="C407" s="27" t="s">
        <v>8176</v>
      </c>
      <c r="M407" s="25" t="n">
        <v>393</v>
      </c>
      <c r="N407" s="27" t="str">
        <f aca="false">C407</f>
        <v>ТСП PFA-PT100 TI номер 150589.004-A-13</v>
      </c>
    </row>
    <row r="408" customFormat="false" ht="15" hidden="false" customHeight="false" outlineLevel="0" collapsed="false">
      <c r="B408" s="25" t="n">
        <v>394</v>
      </c>
      <c r="C408" s="27" t="s">
        <v>8177</v>
      </c>
      <c r="M408" s="25" t="n">
        <v>394</v>
      </c>
      <c r="N408" s="27" t="str">
        <f aca="false">C408</f>
        <v>Преобразователь измерительный PR5335D номер 150956261</v>
      </c>
    </row>
    <row r="409" customFormat="false" ht="15" hidden="false" customHeight="false" outlineLevel="0" collapsed="false">
      <c r="B409" s="25" t="n">
        <v>395</v>
      </c>
      <c r="C409" s="27" t="s">
        <v>8178</v>
      </c>
      <c r="M409" s="25" t="n">
        <v>395</v>
      </c>
      <c r="N409" s="27" t="str">
        <f aca="false">C409</f>
        <v>ТСП PFA-PT100 TI номер 150589.004-A-15</v>
      </c>
    </row>
    <row r="410" customFormat="false" ht="15" hidden="false" customHeight="false" outlineLevel="0" collapsed="false">
      <c r="B410" s="25" t="n">
        <v>396</v>
      </c>
      <c r="C410" s="27" t="s">
        <v>8179</v>
      </c>
      <c r="M410" s="25" t="n">
        <v>396</v>
      </c>
      <c r="N410" s="27" t="str">
        <f aca="false">C410</f>
        <v>Преобразователь измерительный PR5335D номер 150956275</v>
      </c>
    </row>
    <row r="411" customFormat="false" ht="15" hidden="false" customHeight="false" outlineLevel="0" collapsed="false">
      <c r="B411" s="25" t="n">
        <v>397</v>
      </c>
      <c r="C411" s="27" t="s">
        <v>8180</v>
      </c>
      <c r="M411" s="25" t="n">
        <v>397</v>
      </c>
      <c r="N411" s="27" t="str">
        <f aca="false">C411</f>
        <v>ТСП PFA-PT100 TI номер 150589.004-A-06</v>
      </c>
    </row>
    <row r="412" customFormat="false" ht="15" hidden="false" customHeight="false" outlineLevel="0" collapsed="false">
      <c r="B412" s="25" t="n">
        <v>398</v>
      </c>
      <c r="C412" s="27" t="s">
        <v>8181</v>
      </c>
      <c r="M412" s="25" t="n">
        <v>398</v>
      </c>
      <c r="N412" s="27" t="str">
        <f aca="false">C412</f>
        <v>Преобразователь измерительный PR5335D номер 150956260</v>
      </c>
    </row>
    <row r="413" customFormat="false" ht="15" hidden="false" customHeight="false" outlineLevel="0" collapsed="false">
      <c r="B413" s="25" t="n">
        <v>399</v>
      </c>
      <c r="C413" s="27" t="s">
        <v>8182</v>
      </c>
      <c r="M413" s="25" t="n">
        <v>399</v>
      </c>
      <c r="N413" s="27" t="str">
        <f aca="false">C413</f>
        <v>ТСП PFA-PT100 TI номер 150589.004-A-17</v>
      </c>
    </row>
    <row r="414" customFormat="false" ht="15" hidden="false" customHeight="false" outlineLevel="0" collapsed="false">
      <c r="B414" s="25" t="n">
        <v>400</v>
      </c>
      <c r="C414" s="27" t="s">
        <v>8183</v>
      </c>
      <c r="M414" s="25" t="n">
        <v>400</v>
      </c>
      <c r="N414" s="27" t="str">
        <f aca="false">C414</f>
        <v>Преобразователь измерительный PR5335D номер 150957727</v>
      </c>
    </row>
    <row r="415" customFormat="false" ht="15" hidden="false" customHeight="false" outlineLevel="0" collapsed="false">
      <c r="B415" s="25" t="n">
        <v>401</v>
      </c>
      <c r="C415" s="27" t="s">
        <v>8184</v>
      </c>
      <c r="M415" s="25" t="n">
        <v>401</v>
      </c>
      <c r="N415" s="27" t="str">
        <f aca="false">C415</f>
        <v>ТСП PFA-PT100 TI номер 150589.004-A-19</v>
      </c>
    </row>
    <row r="416" customFormat="false" ht="15" hidden="false" customHeight="false" outlineLevel="0" collapsed="false">
      <c r="B416" s="25" t="n">
        <v>402</v>
      </c>
      <c r="C416" s="27" t="s">
        <v>8185</v>
      </c>
      <c r="M416" s="25" t="n">
        <v>402</v>
      </c>
      <c r="N416" s="27" t="str">
        <f aca="false">C416</f>
        <v>Преобразователь измерительный PR5335D номер 150957728</v>
      </c>
    </row>
    <row r="417" customFormat="false" ht="15" hidden="false" customHeight="false" outlineLevel="0" collapsed="false">
      <c r="B417" s="25" t="n">
        <v>403</v>
      </c>
      <c r="C417" s="27" t="s">
        <v>8186</v>
      </c>
      <c r="M417" s="25" t="n">
        <v>403</v>
      </c>
      <c r="N417" s="27" t="str">
        <f aca="false">C417</f>
        <v>ТСП PFA-PT100 TI номер 150589.004-A-14</v>
      </c>
    </row>
    <row r="418" customFormat="false" ht="15" hidden="false" customHeight="false" outlineLevel="0" collapsed="false">
      <c r="B418" s="25" t="n">
        <v>404</v>
      </c>
      <c r="C418" s="27" t="s">
        <v>8187</v>
      </c>
      <c r="M418" s="25" t="n">
        <v>404</v>
      </c>
      <c r="N418" s="27" t="str">
        <f aca="false">C418</f>
        <v>Преобразователь измерительный YTA 70 номер 150910750</v>
      </c>
    </row>
    <row r="419" customFormat="false" ht="15" hidden="false" customHeight="false" outlineLevel="0" collapsed="false">
      <c r="B419" s="25" t="n">
        <v>405</v>
      </c>
      <c r="C419" s="27" t="s">
        <v>8188</v>
      </c>
      <c r="M419" s="25" t="n">
        <v>405</v>
      </c>
      <c r="N419" s="27" t="str">
        <f aca="false">C419</f>
        <v>Термометр сопротивления ТСПТ номер 4748-5-15</v>
      </c>
    </row>
    <row r="420" customFormat="false" ht="15" hidden="false" customHeight="false" outlineLevel="0" collapsed="false">
      <c r="B420" s="25" t="n">
        <v>406</v>
      </c>
      <c r="C420" s="27" t="s">
        <v>8189</v>
      </c>
      <c r="M420" s="25" t="n">
        <v>406</v>
      </c>
      <c r="N420" s="27" t="str">
        <f aca="false">C420</f>
        <v>Преобразователь измерительный PR5335D номер 170943393</v>
      </c>
    </row>
    <row r="421" customFormat="false" ht="15" hidden="false" customHeight="false" outlineLevel="0" collapsed="false">
      <c r="B421" s="25" t="n">
        <v>407</v>
      </c>
      <c r="C421" s="27" t="s">
        <v>8190</v>
      </c>
      <c r="M421" s="25" t="n">
        <v>407</v>
      </c>
      <c r="N421" s="27" t="str">
        <f aca="false">C421</f>
        <v>Термометр сопротивления ТСПТ номер 4748-5-10</v>
      </c>
    </row>
    <row r="422" customFormat="false" ht="15" hidden="false" customHeight="false" outlineLevel="0" collapsed="false">
      <c r="B422" s="25" t="n">
        <v>408</v>
      </c>
      <c r="C422" s="27" t="s">
        <v>8191</v>
      </c>
      <c r="M422" s="25" t="n">
        <v>408</v>
      </c>
      <c r="N422" s="27" t="str">
        <f aca="false">C422</f>
        <v>Преобразователь измерительный PR5335D номер 170909893</v>
      </c>
    </row>
    <row r="423" customFormat="false" ht="15" hidden="false" customHeight="false" outlineLevel="0" collapsed="false">
      <c r="B423" s="25" t="n">
        <v>409</v>
      </c>
      <c r="C423" s="27" t="s">
        <v>8192</v>
      </c>
      <c r="M423" s="25" t="n">
        <v>409</v>
      </c>
      <c r="N423" s="27" t="str">
        <f aca="false">C423</f>
        <v>Термометр сопротивления ТСПТ номер 1319-9-1</v>
      </c>
    </row>
    <row r="424" customFormat="false" ht="15" hidden="false" customHeight="false" outlineLevel="0" collapsed="false">
      <c r="B424" s="25" t="n">
        <v>410</v>
      </c>
      <c r="C424" s="27" t="s">
        <v>8193</v>
      </c>
      <c r="M424" s="25" t="n">
        <v>410</v>
      </c>
      <c r="N424" s="27" t="str">
        <f aca="false">C424</f>
        <v>Преобразователь измерительный PR5335D номер 170909284</v>
      </c>
    </row>
    <row r="425" customFormat="false" ht="15" hidden="false" customHeight="false" outlineLevel="0" collapsed="false">
      <c r="B425" s="25" t="n">
        <v>411</v>
      </c>
      <c r="C425" s="27" t="s">
        <v>8194</v>
      </c>
      <c r="M425" s="25" t="n">
        <v>411</v>
      </c>
      <c r="N425" s="27" t="str">
        <f aca="false">C425</f>
        <v>Термометр сопротивления ТСПТ номер 1319-122-1</v>
      </c>
    </row>
    <row r="426" customFormat="false" ht="15" hidden="false" customHeight="false" outlineLevel="0" collapsed="false">
      <c r="B426" s="25" t="n">
        <v>412</v>
      </c>
      <c r="C426" s="27" t="s">
        <v>8195</v>
      </c>
      <c r="M426" s="25" t="n">
        <v>412</v>
      </c>
      <c r="N426" s="27" t="str">
        <f aca="false">C426</f>
        <v>Преобразователь измерительный PR5335D номер 170909218</v>
      </c>
    </row>
    <row r="427" customFormat="false" ht="15" hidden="false" customHeight="false" outlineLevel="0" collapsed="false">
      <c r="B427" s="25" t="n">
        <v>413</v>
      </c>
      <c r="C427" s="27" t="s">
        <v>8196</v>
      </c>
      <c r="M427" s="25" t="n">
        <v>413</v>
      </c>
      <c r="N427" s="27" t="str">
        <f aca="false">C427</f>
        <v>Термометр сопротивления ТСПТ номер 1319-81-1</v>
      </c>
    </row>
    <row r="428" customFormat="false" ht="15" hidden="false" customHeight="false" outlineLevel="0" collapsed="false">
      <c r="B428" s="25" t="n">
        <v>414</v>
      </c>
      <c r="C428" s="27" t="s">
        <v>8197</v>
      </c>
      <c r="M428" s="25" t="n">
        <v>414</v>
      </c>
      <c r="N428" s="27" t="str">
        <f aca="false">C428</f>
        <v>Преобразователь измерительный PR5335D номер 170909222</v>
      </c>
    </row>
    <row r="429" customFormat="false" ht="15" hidden="false" customHeight="false" outlineLevel="0" collapsed="false">
      <c r="B429" s="25" t="n">
        <v>415</v>
      </c>
      <c r="C429" s="27" t="s">
        <v>8198</v>
      </c>
      <c r="M429" s="25" t="n">
        <v>415</v>
      </c>
      <c r="N429" s="27" t="str">
        <f aca="false">C429</f>
        <v>Термометр сопротивления ТСПТ номер 1319-85-1</v>
      </c>
    </row>
    <row r="430" customFormat="false" ht="15" hidden="false" customHeight="false" outlineLevel="0" collapsed="false">
      <c r="B430" s="25" t="n">
        <v>416</v>
      </c>
      <c r="C430" s="27" t="s">
        <v>8199</v>
      </c>
      <c r="M430" s="25" t="n">
        <v>416</v>
      </c>
      <c r="N430" s="27" t="str">
        <f aca="false">C430</f>
        <v>Преобразователь измерительный PR5335D номер 160934753</v>
      </c>
    </row>
    <row r="431" customFormat="false" ht="15" hidden="false" customHeight="false" outlineLevel="0" collapsed="false">
      <c r="B431" s="25" t="n">
        <v>417</v>
      </c>
      <c r="C431" s="27" t="s">
        <v>8200</v>
      </c>
      <c r="M431" s="25" t="n">
        <v>417</v>
      </c>
      <c r="N431" s="27" t="str">
        <f aca="false">C431</f>
        <v>ТСП TR55 номер 1106NA0W</v>
      </c>
    </row>
    <row r="432" customFormat="false" ht="15" hidden="false" customHeight="false" outlineLevel="0" collapsed="false">
      <c r="B432" s="25" t="n">
        <v>418</v>
      </c>
      <c r="C432" s="27" t="s">
        <v>8201</v>
      </c>
      <c r="M432" s="25" t="n">
        <v>418</v>
      </c>
      <c r="N432" s="27" t="str">
        <f aca="false">C432</f>
        <v>Преобразователь вторичный T32.1S номер 1005037</v>
      </c>
    </row>
    <row r="433" customFormat="false" ht="15" hidden="false" customHeight="false" outlineLevel="0" collapsed="false">
      <c r="B433" s="25" t="n">
        <v>419</v>
      </c>
      <c r="C433" s="27" t="s">
        <v>8202</v>
      </c>
      <c r="M433" s="25" t="n">
        <v>419</v>
      </c>
      <c r="N433" s="27" t="str">
        <f aca="false">C433</f>
        <v>ТСП TR55 номер 1106NA0X</v>
      </c>
    </row>
    <row r="434" customFormat="false" ht="15" hidden="false" customHeight="false" outlineLevel="0" collapsed="false">
      <c r="B434" s="25" t="n">
        <v>420</v>
      </c>
      <c r="C434" s="27" t="s">
        <v>8203</v>
      </c>
      <c r="M434" s="25" t="n">
        <v>420</v>
      </c>
      <c r="N434" s="27" t="str">
        <f aca="false">C434</f>
        <v>Преобразователь измерительный PR5335D номер 170948045</v>
      </c>
    </row>
    <row r="435" customFormat="false" ht="15" hidden="false" customHeight="false" outlineLevel="0" collapsed="false">
      <c r="B435" s="25" t="n">
        <v>421</v>
      </c>
      <c r="C435" s="27" t="s">
        <v>8204</v>
      </c>
      <c r="M435" s="25" t="n">
        <v>421</v>
      </c>
      <c r="N435" s="27" t="str">
        <f aca="false">C435</f>
        <v>ТСП TR55 номер 1106NUCK</v>
      </c>
    </row>
    <row r="436" customFormat="false" ht="15" hidden="false" customHeight="false" outlineLevel="0" collapsed="false">
      <c r="B436" s="25" t="n">
        <v>422</v>
      </c>
      <c r="C436" s="27" t="s">
        <v>8205</v>
      </c>
      <c r="M436" s="25" t="n">
        <v>422</v>
      </c>
      <c r="N436" s="27" t="str">
        <f aca="false">C436</f>
        <v>Преобразователь измерительный PR5335D номер 150956267</v>
      </c>
    </row>
    <row r="437" customFormat="false" ht="15" hidden="false" customHeight="false" outlineLevel="0" collapsed="false">
      <c r="B437" s="25" t="n">
        <v>423</v>
      </c>
      <c r="C437" s="27" t="s">
        <v>8206</v>
      </c>
      <c r="M437" s="25" t="n">
        <v>423</v>
      </c>
      <c r="N437" s="27" t="str">
        <f aca="false">C437</f>
        <v>ТСП PFA-PT100 TI номер 150589.004-A-02</v>
      </c>
    </row>
    <row r="438" customFormat="false" ht="15" hidden="false" customHeight="false" outlineLevel="0" collapsed="false">
      <c r="B438" s="25" t="n">
        <v>424</v>
      </c>
      <c r="C438" s="27" t="s">
        <v>8207</v>
      </c>
      <c r="M438" s="25" t="n">
        <v>424</v>
      </c>
      <c r="N438" s="27" t="str">
        <f aca="false">C438</f>
        <v>Преобразователь измерительный PR5335D номер 150938118</v>
      </c>
    </row>
    <row r="439" customFormat="false" ht="15" hidden="false" customHeight="false" outlineLevel="0" collapsed="false">
      <c r="B439" s="25" t="n">
        <v>425</v>
      </c>
      <c r="C439" s="27" t="s">
        <v>8208</v>
      </c>
      <c r="M439" s="25" t="n">
        <v>425</v>
      </c>
      <c r="N439" s="27" t="str">
        <f aca="false">C439</f>
        <v>ТСП PFA-PT100 TI номер 150589.004-A-12</v>
      </c>
    </row>
    <row r="440" customFormat="false" ht="15" hidden="false" customHeight="false" outlineLevel="0" collapsed="false">
      <c r="B440" s="25" t="n">
        <v>426</v>
      </c>
      <c r="C440" s="27" t="s">
        <v>8209</v>
      </c>
      <c r="M440" s="25" t="n">
        <v>426</v>
      </c>
      <c r="N440" s="27" t="str">
        <f aca="false">C440</f>
        <v>Преобразователь измерительный PR5335D номер 150956278</v>
      </c>
    </row>
    <row r="441" customFormat="false" ht="15" hidden="false" customHeight="false" outlineLevel="0" collapsed="false">
      <c r="B441" s="25" t="n">
        <v>427</v>
      </c>
      <c r="C441" s="27" t="s">
        <v>8210</v>
      </c>
      <c r="M441" s="25" t="n">
        <v>427</v>
      </c>
      <c r="N441" s="27" t="str">
        <f aca="false">C441</f>
        <v>ТСП PFA-PT100 TI номер 150589.004-A-09</v>
      </c>
    </row>
    <row r="442" customFormat="false" ht="15" hidden="false" customHeight="false" outlineLevel="0" collapsed="false">
      <c r="B442" s="25" t="n">
        <v>428</v>
      </c>
      <c r="C442" s="27" t="s">
        <v>8211</v>
      </c>
      <c r="M442" s="25" t="n">
        <v>428</v>
      </c>
      <c r="N442" s="27" t="str">
        <f aca="false">C442</f>
        <v>Преобразователь измерительный PR5335D номер 150956259</v>
      </c>
    </row>
    <row r="443" customFormat="false" ht="15" hidden="false" customHeight="false" outlineLevel="0" collapsed="false">
      <c r="B443" s="25" t="n">
        <v>429</v>
      </c>
      <c r="C443" s="27" t="s">
        <v>8212</v>
      </c>
      <c r="M443" s="25" t="n">
        <v>429</v>
      </c>
      <c r="N443" s="27" t="str">
        <f aca="false">C443</f>
        <v>ТСП PFA-PT100 TI номер 150589.004-A-11</v>
      </c>
    </row>
    <row r="444" customFormat="false" ht="15" hidden="false" customHeight="false" outlineLevel="0" collapsed="false">
      <c r="B444" s="25" t="n">
        <v>430</v>
      </c>
      <c r="C444" s="27" t="s">
        <v>8213</v>
      </c>
      <c r="M444" s="25" t="n">
        <v>430</v>
      </c>
      <c r="N444" s="27" t="str">
        <f aca="false">C444</f>
        <v>Преобразователь измерительный PR5335D номер 150938116</v>
      </c>
    </row>
    <row r="445" customFormat="false" ht="15" hidden="false" customHeight="false" outlineLevel="0" collapsed="false">
      <c r="B445" s="25" t="n">
        <v>431</v>
      </c>
      <c r="C445" s="27" t="s">
        <v>8214</v>
      </c>
      <c r="M445" s="25" t="n">
        <v>431</v>
      </c>
      <c r="N445" s="27" t="str">
        <f aca="false">C445</f>
        <v>ТСП PFA-PT100 TI номер 150589.004-A-20</v>
      </c>
    </row>
    <row r="446" customFormat="false" ht="15" hidden="false" customHeight="false" outlineLevel="0" collapsed="false">
      <c r="B446" s="25" t="n">
        <v>432</v>
      </c>
      <c r="C446" s="27" t="s">
        <v>8215</v>
      </c>
      <c r="M446" s="25" t="n">
        <v>432</v>
      </c>
      <c r="N446" s="27" t="str">
        <f aca="false">C446</f>
        <v>Преобразователь измерительный PR5335D номер 150957729</v>
      </c>
    </row>
    <row r="447" customFormat="false" ht="15" hidden="false" customHeight="false" outlineLevel="0" collapsed="false">
      <c r="B447" s="25" t="n">
        <v>433</v>
      </c>
      <c r="C447" s="27" t="s">
        <v>8216</v>
      </c>
      <c r="M447" s="25" t="n">
        <v>433</v>
      </c>
      <c r="N447" s="27" t="str">
        <f aca="false">C447</f>
        <v>ТСП PFA-PT100 TI номер 150589.004-A-07</v>
      </c>
    </row>
    <row r="448" customFormat="false" ht="15" hidden="false" customHeight="false" outlineLevel="0" collapsed="false">
      <c r="B448" s="25" t="n">
        <v>434</v>
      </c>
      <c r="C448" s="27" t="s">
        <v>8217</v>
      </c>
      <c r="M448" s="25" t="n">
        <v>434</v>
      </c>
      <c r="N448" s="27" t="str">
        <f aca="false">C448</f>
        <v>Преобразователь измерительный PR5335D номер 150956269</v>
      </c>
    </row>
    <row r="449" customFormat="false" ht="15" hidden="false" customHeight="false" outlineLevel="0" collapsed="false">
      <c r="B449" s="25" t="n">
        <v>435</v>
      </c>
      <c r="C449" s="27" t="s">
        <v>8218</v>
      </c>
      <c r="M449" s="25" t="n">
        <v>435</v>
      </c>
      <c r="N449" s="27" t="str">
        <f aca="false">C449</f>
        <v>ТСП PFA-PT100 TI номер 150589.004-A-10</v>
      </c>
    </row>
    <row r="450" customFormat="false" ht="15" hidden="false" customHeight="false" outlineLevel="0" collapsed="false">
      <c r="B450" s="25" t="n">
        <v>436</v>
      </c>
      <c r="C450" s="27" t="s">
        <v>8219</v>
      </c>
      <c r="M450" s="25" t="n">
        <v>436</v>
      </c>
      <c r="N450" s="27" t="str">
        <f aca="false">C450</f>
        <v>Преобразователь измерительный PR5335D номер 150956270</v>
      </c>
    </row>
    <row r="451" customFormat="false" ht="15" hidden="false" customHeight="false" outlineLevel="0" collapsed="false">
      <c r="B451" s="25" t="n">
        <v>437</v>
      </c>
      <c r="C451" s="27" t="s">
        <v>8220</v>
      </c>
      <c r="M451" s="25" t="n">
        <v>437</v>
      </c>
      <c r="N451" s="27" t="str">
        <f aca="false">C451</f>
        <v>ТСП PFA-PT100 TI номер 150589.004-A-08</v>
      </c>
    </row>
    <row r="452" customFormat="false" ht="15" hidden="false" customHeight="false" outlineLevel="0" collapsed="false">
      <c r="B452" s="25" t="n">
        <v>438</v>
      </c>
      <c r="C452" s="27" t="s">
        <v>8221</v>
      </c>
      <c r="M452" s="25" t="n">
        <v>438</v>
      </c>
      <c r="N452" s="27" t="str">
        <f aca="false">C452</f>
        <v>Термопреобразователь сопротивления платиновый Rosemount ROSEMOUNT 0068 номер 302-ТЕ-6672</v>
      </c>
    </row>
    <row r="453" customFormat="false" ht="15" hidden="false" customHeight="false" outlineLevel="0" collapsed="false">
      <c r="B453" s="25" t="n">
        <v>439</v>
      </c>
      <c r="C453" s="27" t="s">
        <v>8222</v>
      </c>
      <c r="M453" s="25" t="n">
        <v>439</v>
      </c>
      <c r="N453" s="27" t="str">
        <f aca="false">C453</f>
        <v>Термопреобразователь сопротивления платиновый Rosemount ROSEMOUNT 0068 номер 302-ТЕ-6657</v>
      </c>
    </row>
    <row r="454" customFormat="false" ht="15" hidden="false" customHeight="false" outlineLevel="0" collapsed="false">
      <c r="B454" s="25" t="n">
        <v>440</v>
      </c>
      <c r="C454" s="27" t="s">
        <v>8223</v>
      </c>
      <c r="M454" s="25" t="n">
        <v>440</v>
      </c>
      <c r="N454" s="27" t="str">
        <f aca="false">C454</f>
        <v>Термопреобразователь сопротивления платиновый Rosemount ROSEMOUNT 0068 номер 302-ТЕ-6660</v>
      </c>
    </row>
    <row r="455" customFormat="false" ht="15" hidden="false" customHeight="false" outlineLevel="0" collapsed="false">
      <c r="B455" s="25" t="n">
        <v>441</v>
      </c>
      <c r="C455" s="27" t="s">
        <v>8224</v>
      </c>
      <c r="M455" s="25" t="n">
        <v>441</v>
      </c>
      <c r="N455" s="27" t="str">
        <f aca="false">C455</f>
        <v>Термопреобразователь сопротивления платиновый Rosemount ROSEMOUNT 0068 номер 302-ТЕ-6653</v>
      </c>
    </row>
    <row r="456" customFormat="false" ht="15" hidden="false" customHeight="false" outlineLevel="0" collapsed="false">
      <c r="B456" s="25" t="n">
        <v>442</v>
      </c>
      <c r="C456" s="27" t="s">
        <v>8225</v>
      </c>
      <c r="M456" s="25" t="n">
        <v>442</v>
      </c>
      <c r="N456" s="27" t="str">
        <f aca="false">C456</f>
        <v>Преобразователь измерительный YTA 110 номер C2P402219</v>
      </c>
    </row>
    <row r="457" customFormat="false" ht="15" hidden="false" customHeight="false" outlineLevel="0" collapsed="false">
      <c r="B457" s="25" t="n">
        <v>443</v>
      </c>
      <c r="C457" s="27" t="s">
        <v>8226</v>
      </c>
      <c r="M457" s="25" t="n">
        <v>443</v>
      </c>
      <c r="N457" s="27" t="str">
        <f aca="false">C457</f>
        <v>Преобразователь измерительный YTA 110 номер C2P402220</v>
      </c>
    </row>
    <row r="458" customFormat="false" ht="15" hidden="false" customHeight="false" outlineLevel="0" collapsed="false">
      <c r="B458" s="25" t="n">
        <v>444</v>
      </c>
      <c r="C458" s="27" t="s">
        <v>8227</v>
      </c>
      <c r="M458" s="25" t="n">
        <v>444</v>
      </c>
      <c r="N458" s="27" t="str">
        <f aca="false">C458</f>
        <v>Преобразователь измерительный YTA 110 номер C2P402221</v>
      </c>
    </row>
    <row r="459" customFormat="false" ht="15" hidden="false" customHeight="false" outlineLevel="0" collapsed="false">
      <c r="B459" s="25" t="n">
        <v>445</v>
      </c>
      <c r="C459" s="27" t="s">
        <v>8228</v>
      </c>
      <c r="M459" s="25" t="n">
        <v>445</v>
      </c>
      <c r="N459" s="27" t="str">
        <f aca="false">C459</f>
        <v>Уровнемер Levelflex M FMP40 номер D704CE0104E</v>
      </c>
    </row>
    <row r="460" customFormat="false" ht="15" hidden="false" customHeight="false" outlineLevel="0" collapsed="false">
      <c r="B460" s="25" t="n">
        <v>446</v>
      </c>
      <c r="C460" s="27" t="s">
        <v>8229</v>
      </c>
      <c r="M460" s="25" t="n">
        <v>446</v>
      </c>
      <c r="N460" s="27" t="str">
        <f aca="false">C460</f>
        <v>Уровнемер VEGAFLEX61 номер 16627268</v>
      </c>
    </row>
    <row r="461" customFormat="false" ht="15" hidden="true" customHeight="false" outlineLevel="0" collapsed="false">
      <c r="B461" s="25" t="n">
        <v>447</v>
      </c>
      <c r="M461" s="25" t="n">
        <v>447</v>
      </c>
      <c r="N461" s="27" t="n">
        <f aca="false">C461</f>
        <v>0</v>
      </c>
    </row>
    <row r="462" customFormat="false" ht="15" hidden="true" customHeight="false" outlineLevel="0" collapsed="false">
      <c r="B462" s="25" t="n">
        <v>448</v>
      </c>
      <c r="M462" s="25" t="n">
        <v>448</v>
      </c>
      <c r="N462" s="27" t="n">
        <f aca="false">C462</f>
        <v>0</v>
      </c>
    </row>
    <row r="463" customFormat="false" ht="15" hidden="true" customHeight="false" outlineLevel="0" collapsed="false">
      <c r="B463" s="25" t="n">
        <v>449</v>
      </c>
      <c r="M463" s="25" t="n">
        <v>449</v>
      </c>
      <c r="N463" s="27" t="n">
        <f aca="false">C463</f>
        <v>0</v>
      </c>
    </row>
    <row r="464" customFormat="false" ht="15" hidden="true" customHeight="false" outlineLevel="0" collapsed="false">
      <c r="B464" s="25" t="n">
        <v>450</v>
      </c>
      <c r="M464" s="25" t="n">
        <v>450</v>
      </c>
      <c r="N464" s="27" t="n">
        <f aca="false">C464</f>
        <v>0</v>
      </c>
    </row>
    <row r="465" customFormat="false" ht="15" hidden="true" customHeight="false" outlineLevel="0" collapsed="false">
      <c r="B465" s="25" t="n">
        <v>451</v>
      </c>
      <c r="M465" s="25" t="n">
        <v>451</v>
      </c>
      <c r="N465" s="27" t="n">
        <f aca="false">C465</f>
        <v>0</v>
      </c>
    </row>
    <row r="466" customFormat="false" ht="15" hidden="true" customHeight="false" outlineLevel="0" collapsed="false">
      <c r="B466" s="25" t="n">
        <v>452</v>
      </c>
      <c r="M466" s="25" t="n">
        <v>452</v>
      </c>
      <c r="N466" s="27" t="n">
        <f aca="false">C466</f>
        <v>0</v>
      </c>
    </row>
    <row r="467" customFormat="false" ht="15" hidden="true" customHeight="false" outlineLevel="0" collapsed="false">
      <c r="B467" s="25" t="n">
        <v>453</v>
      </c>
      <c r="M467" s="25" t="n">
        <v>453</v>
      </c>
      <c r="N467" s="27" t="n">
        <f aca="false">C467</f>
        <v>0</v>
      </c>
    </row>
    <row r="468" customFormat="false" ht="15" hidden="true" customHeight="false" outlineLevel="0" collapsed="false">
      <c r="B468" s="25" t="n">
        <v>454</v>
      </c>
      <c r="M468" s="25" t="n">
        <v>454</v>
      </c>
      <c r="N468" s="27" t="n">
        <f aca="false">C468</f>
        <v>0</v>
      </c>
    </row>
    <row r="469" customFormat="false" ht="15" hidden="true" customHeight="false" outlineLevel="0" collapsed="false">
      <c r="B469" s="25" t="n">
        <v>455</v>
      </c>
      <c r="M469" s="25" t="n">
        <v>455</v>
      </c>
      <c r="N469" s="27" t="n">
        <f aca="false">C469</f>
        <v>0</v>
      </c>
    </row>
    <row r="470" customFormat="false" ht="15" hidden="true" customHeight="false" outlineLevel="0" collapsed="false">
      <c r="B470" s="25" t="n">
        <v>456</v>
      </c>
      <c r="M470" s="25" t="n">
        <v>456</v>
      </c>
      <c r="N470" s="27" t="n">
        <f aca="false">C470</f>
        <v>0</v>
      </c>
    </row>
    <row r="471" customFormat="false" ht="15" hidden="true" customHeight="false" outlineLevel="0" collapsed="false">
      <c r="B471" s="25" t="n">
        <v>457</v>
      </c>
      <c r="M471" s="25" t="n">
        <v>457</v>
      </c>
      <c r="N471" s="27" t="n">
        <f aca="false">C471</f>
        <v>0</v>
      </c>
    </row>
    <row r="472" customFormat="false" ht="15" hidden="true" customHeight="false" outlineLevel="0" collapsed="false">
      <c r="B472" s="25" t="n">
        <v>458</v>
      </c>
      <c r="M472" s="25" t="n">
        <v>458</v>
      </c>
      <c r="N472" s="27" t="n">
        <f aca="false">C472</f>
        <v>0</v>
      </c>
    </row>
    <row r="473" customFormat="false" ht="15" hidden="true" customHeight="false" outlineLevel="0" collapsed="false">
      <c r="B473" s="25" t="n">
        <v>459</v>
      </c>
      <c r="M473" s="25" t="n">
        <v>459</v>
      </c>
      <c r="N473" s="27" t="n">
        <f aca="false">C473</f>
        <v>0</v>
      </c>
    </row>
    <row r="474" customFormat="false" ht="15" hidden="true" customHeight="false" outlineLevel="0" collapsed="false">
      <c r="B474" s="25" t="n">
        <v>460</v>
      </c>
      <c r="M474" s="25" t="n">
        <v>460</v>
      </c>
      <c r="N474" s="27" t="n">
        <f aca="false">C474</f>
        <v>0</v>
      </c>
    </row>
    <row r="475" customFormat="false" ht="15" hidden="true" customHeight="false" outlineLevel="0" collapsed="false">
      <c r="B475" s="25" t="n">
        <v>461</v>
      </c>
      <c r="M475" s="25" t="n">
        <v>461</v>
      </c>
      <c r="N475" s="27" t="n">
        <f aca="false">C475</f>
        <v>0</v>
      </c>
    </row>
    <row r="476" customFormat="false" ht="15" hidden="true" customHeight="false" outlineLevel="0" collapsed="false">
      <c r="B476" s="25" t="n">
        <v>462</v>
      </c>
      <c r="M476" s="25" t="n">
        <v>462</v>
      </c>
      <c r="N476" s="27" t="n">
        <f aca="false">C476</f>
        <v>0</v>
      </c>
    </row>
    <row r="477" customFormat="false" ht="15" hidden="true" customHeight="false" outlineLevel="0" collapsed="false">
      <c r="B477" s="25" t="n">
        <v>463</v>
      </c>
      <c r="M477" s="25" t="n">
        <v>463</v>
      </c>
      <c r="N477" s="27" t="n">
        <f aca="false">C477</f>
        <v>0</v>
      </c>
    </row>
    <row r="478" customFormat="false" ht="15" hidden="true" customHeight="false" outlineLevel="0" collapsed="false">
      <c r="B478" s="25" t="n">
        <v>464</v>
      </c>
      <c r="M478" s="25" t="n">
        <v>464</v>
      </c>
      <c r="N478" s="27" t="n">
        <f aca="false">C478</f>
        <v>0</v>
      </c>
    </row>
    <row r="479" customFormat="false" ht="15" hidden="true" customHeight="false" outlineLevel="0" collapsed="false">
      <c r="B479" s="25" t="n">
        <v>465</v>
      </c>
      <c r="M479" s="25" t="n">
        <v>465</v>
      </c>
      <c r="N479" s="27" t="n">
        <f aca="false">C479</f>
        <v>0</v>
      </c>
    </row>
    <row r="480" customFormat="false" ht="15" hidden="true" customHeight="false" outlineLevel="0" collapsed="false">
      <c r="B480" s="25" t="n">
        <v>466</v>
      </c>
      <c r="M480" s="25" t="n">
        <v>466</v>
      </c>
      <c r="N480" s="27" t="n">
        <f aca="false">C480</f>
        <v>0</v>
      </c>
    </row>
    <row r="481" customFormat="false" ht="15" hidden="true" customHeight="false" outlineLevel="0" collapsed="false">
      <c r="B481" s="25" t="n">
        <v>467</v>
      </c>
      <c r="M481" s="25" t="n">
        <v>467</v>
      </c>
      <c r="N481" s="27" t="n">
        <f aca="false">C481</f>
        <v>0</v>
      </c>
    </row>
    <row r="482" customFormat="false" ht="15" hidden="true" customHeight="false" outlineLevel="0" collapsed="false">
      <c r="B482" s="25" t="n">
        <v>468</v>
      </c>
      <c r="M482" s="25" t="n">
        <v>468</v>
      </c>
      <c r="N482" s="27" t="n">
        <f aca="false">C482</f>
        <v>0</v>
      </c>
    </row>
    <row r="483" customFormat="false" ht="15" hidden="true" customHeight="false" outlineLevel="0" collapsed="false">
      <c r="B483" s="25" t="n">
        <v>469</v>
      </c>
      <c r="M483" s="25" t="n">
        <v>469</v>
      </c>
      <c r="N483" s="27" t="n">
        <f aca="false">C483</f>
        <v>0</v>
      </c>
    </row>
    <row r="484" customFormat="false" ht="15" hidden="true" customHeight="false" outlineLevel="0" collapsed="false">
      <c r="B484" s="25" t="n">
        <v>470</v>
      </c>
      <c r="M484" s="25" t="n">
        <v>470</v>
      </c>
      <c r="N484" s="27" t="n">
        <f aca="false">C484</f>
        <v>0</v>
      </c>
    </row>
    <row r="485" customFormat="false" ht="15" hidden="true" customHeight="false" outlineLevel="0" collapsed="false">
      <c r="B485" s="25" t="n">
        <v>471</v>
      </c>
      <c r="M485" s="25" t="n">
        <v>471</v>
      </c>
      <c r="N485" s="27" t="n">
        <f aca="false">C485</f>
        <v>0</v>
      </c>
    </row>
    <row r="486" customFormat="false" ht="15" hidden="true" customHeight="false" outlineLevel="0" collapsed="false">
      <c r="B486" s="25" t="n">
        <v>472</v>
      </c>
      <c r="M486" s="25" t="n">
        <v>472</v>
      </c>
      <c r="N486" s="27" t="n">
        <f aca="false">C486</f>
        <v>0</v>
      </c>
    </row>
    <row r="487" customFormat="false" ht="15" hidden="true" customHeight="false" outlineLevel="0" collapsed="false">
      <c r="B487" s="25" t="n">
        <v>473</v>
      </c>
      <c r="M487" s="25" t="n">
        <v>473</v>
      </c>
      <c r="N487" s="27" t="n">
        <f aca="false">C487</f>
        <v>0</v>
      </c>
    </row>
    <row r="488" customFormat="false" ht="15" hidden="true" customHeight="false" outlineLevel="0" collapsed="false">
      <c r="B488" s="25" t="n">
        <v>474</v>
      </c>
      <c r="M488" s="25" t="n">
        <v>474</v>
      </c>
      <c r="N488" s="27" t="n">
        <f aca="false">C488</f>
        <v>0</v>
      </c>
    </row>
    <row r="489" customFormat="false" ht="15" hidden="true" customHeight="false" outlineLevel="0" collapsed="false">
      <c r="B489" s="25" t="n">
        <v>475</v>
      </c>
      <c r="M489" s="25" t="n">
        <v>475</v>
      </c>
      <c r="N489" s="27" t="n">
        <f aca="false">C489</f>
        <v>0</v>
      </c>
    </row>
    <row r="490" customFormat="false" ht="15" hidden="true" customHeight="false" outlineLevel="0" collapsed="false">
      <c r="B490" s="25" t="n">
        <v>476</v>
      </c>
      <c r="M490" s="25" t="n">
        <v>476</v>
      </c>
      <c r="N490" s="27" t="n">
        <f aca="false">C490</f>
        <v>0</v>
      </c>
    </row>
    <row r="491" customFormat="false" ht="15" hidden="true" customHeight="false" outlineLevel="0" collapsed="false">
      <c r="B491" s="25" t="n">
        <v>477</v>
      </c>
      <c r="M491" s="25" t="n">
        <v>477</v>
      </c>
      <c r="N491" s="27" t="n">
        <f aca="false">C491</f>
        <v>0</v>
      </c>
    </row>
    <row r="492" customFormat="false" ht="15" hidden="true" customHeight="false" outlineLevel="0" collapsed="false">
      <c r="B492" s="25" t="n">
        <v>478</v>
      </c>
      <c r="M492" s="25" t="n">
        <v>478</v>
      </c>
      <c r="N492" s="27" t="n">
        <f aca="false">C492</f>
        <v>0</v>
      </c>
    </row>
    <row r="493" customFormat="false" ht="15" hidden="true" customHeight="false" outlineLevel="0" collapsed="false">
      <c r="B493" s="25" t="n">
        <v>479</v>
      </c>
      <c r="M493" s="25" t="n">
        <v>479</v>
      </c>
      <c r="N493" s="27" t="n">
        <f aca="false">C493</f>
        <v>0</v>
      </c>
    </row>
    <row r="494" customFormat="false" ht="15" hidden="true" customHeight="false" outlineLevel="0" collapsed="false">
      <c r="B494" s="25" t="n">
        <v>480</v>
      </c>
      <c r="M494" s="25" t="n">
        <v>480</v>
      </c>
      <c r="N494" s="27" t="n">
        <f aca="false">C494</f>
        <v>0</v>
      </c>
    </row>
    <row r="495" customFormat="false" ht="15" hidden="true" customHeight="false" outlineLevel="0" collapsed="false">
      <c r="B495" s="25" t="n">
        <v>481</v>
      </c>
      <c r="M495" s="25" t="n">
        <v>481</v>
      </c>
      <c r="N495" s="27" t="n">
        <f aca="false">C495</f>
        <v>0</v>
      </c>
    </row>
    <row r="496" customFormat="false" ht="15" hidden="true" customHeight="false" outlineLevel="0" collapsed="false">
      <c r="B496" s="25" t="n">
        <v>482</v>
      </c>
      <c r="M496" s="25" t="n">
        <v>482</v>
      </c>
      <c r="N496" s="27" t="n">
        <f aca="false">C496</f>
        <v>0</v>
      </c>
    </row>
    <row r="497" customFormat="false" ht="15" hidden="true" customHeight="false" outlineLevel="0" collapsed="false">
      <c r="B497" s="25" t="n">
        <v>483</v>
      </c>
      <c r="M497" s="25" t="n">
        <v>483</v>
      </c>
      <c r="N497" s="27" t="n">
        <f aca="false">C497</f>
        <v>0</v>
      </c>
    </row>
    <row r="498" customFormat="false" ht="15" hidden="true" customHeight="false" outlineLevel="0" collapsed="false">
      <c r="B498" s="25" t="n">
        <v>484</v>
      </c>
      <c r="M498" s="25" t="n">
        <v>484</v>
      </c>
      <c r="N498" s="27" t="n">
        <f aca="false">C498</f>
        <v>0</v>
      </c>
    </row>
    <row r="499" customFormat="false" ht="15" hidden="true" customHeight="false" outlineLevel="0" collapsed="false">
      <c r="B499" s="25" t="n">
        <v>485</v>
      </c>
      <c r="M499" s="25" t="n">
        <v>485</v>
      </c>
      <c r="N499" s="27" t="n">
        <f aca="false">C499</f>
        <v>0</v>
      </c>
    </row>
    <row r="500" customFormat="false" ht="15" hidden="true" customHeight="false" outlineLevel="0" collapsed="false">
      <c r="B500" s="25" t="n">
        <v>486</v>
      </c>
      <c r="M500" s="25" t="n">
        <v>486</v>
      </c>
      <c r="N500" s="27" t="n">
        <f aca="false">C500</f>
        <v>0</v>
      </c>
    </row>
    <row r="501" customFormat="false" ht="15" hidden="true" customHeight="false" outlineLevel="0" collapsed="false">
      <c r="B501" s="25" t="n">
        <v>487</v>
      </c>
      <c r="M501" s="25" t="n">
        <v>487</v>
      </c>
      <c r="N501" s="27" t="n">
        <f aca="false">C501</f>
        <v>0</v>
      </c>
    </row>
    <row r="502" customFormat="false" ht="15" hidden="true" customHeight="false" outlineLevel="0" collapsed="false">
      <c r="B502" s="25" t="n">
        <v>488</v>
      </c>
      <c r="M502" s="25" t="n">
        <v>488</v>
      </c>
      <c r="N502" s="27" t="n">
        <f aca="false">C502</f>
        <v>0</v>
      </c>
    </row>
    <row r="503" customFormat="false" ht="15" hidden="true" customHeight="false" outlineLevel="0" collapsed="false">
      <c r="B503" s="25" t="n">
        <v>489</v>
      </c>
      <c r="M503" s="25" t="n">
        <v>489</v>
      </c>
      <c r="N503" s="27" t="n">
        <f aca="false">C503</f>
        <v>0</v>
      </c>
    </row>
    <row r="504" customFormat="false" ht="15" hidden="true" customHeight="false" outlineLevel="0" collapsed="false">
      <c r="B504" s="25" t="n">
        <v>490</v>
      </c>
      <c r="M504" s="25" t="n">
        <v>490</v>
      </c>
      <c r="N504" s="27" t="n">
        <f aca="false">C504</f>
        <v>0</v>
      </c>
    </row>
    <row r="505" customFormat="false" ht="15" hidden="true" customHeight="false" outlineLevel="0" collapsed="false">
      <c r="B505" s="25" t="n">
        <v>491</v>
      </c>
      <c r="M505" s="25" t="n">
        <v>491</v>
      </c>
      <c r="N505" s="27" t="n">
        <f aca="false">C505</f>
        <v>0</v>
      </c>
    </row>
    <row r="506" customFormat="false" ht="15" hidden="true" customHeight="false" outlineLevel="0" collapsed="false">
      <c r="B506" s="25" t="n">
        <v>492</v>
      </c>
      <c r="M506" s="25" t="n">
        <v>492</v>
      </c>
      <c r="N506" s="27" t="n">
        <f aca="false">C506</f>
        <v>0</v>
      </c>
    </row>
    <row r="507" customFormat="false" ht="15" hidden="true" customHeight="false" outlineLevel="0" collapsed="false">
      <c r="B507" s="25" t="n">
        <v>493</v>
      </c>
      <c r="M507" s="25" t="n">
        <v>493</v>
      </c>
      <c r="N507" s="27" t="n">
        <f aca="false">C507</f>
        <v>0</v>
      </c>
    </row>
    <row r="508" customFormat="false" ht="15" hidden="true" customHeight="false" outlineLevel="0" collapsed="false">
      <c r="B508" s="25" t="n">
        <v>494</v>
      </c>
      <c r="M508" s="25" t="n">
        <v>494</v>
      </c>
      <c r="N508" s="27" t="n">
        <f aca="false">C508</f>
        <v>0</v>
      </c>
    </row>
    <row r="509" customFormat="false" ht="15" hidden="true" customHeight="false" outlineLevel="0" collapsed="false">
      <c r="B509" s="25" t="n">
        <v>495</v>
      </c>
      <c r="M509" s="25" t="n">
        <v>495</v>
      </c>
      <c r="N509" s="27" t="n">
        <f aca="false">C509</f>
        <v>0</v>
      </c>
    </row>
    <row r="510" customFormat="false" ht="15" hidden="true" customHeight="false" outlineLevel="0" collapsed="false">
      <c r="B510" s="25" t="n">
        <v>496</v>
      </c>
      <c r="M510" s="25" t="n">
        <v>496</v>
      </c>
      <c r="N510" s="27" t="n">
        <f aca="false">C510</f>
        <v>0</v>
      </c>
    </row>
    <row r="511" customFormat="false" ht="15" hidden="true" customHeight="false" outlineLevel="0" collapsed="false">
      <c r="B511" s="25" t="n">
        <v>497</v>
      </c>
      <c r="M511" s="25" t="n">
        <v>497</v>
      </c>
      <c r="N511" s="27" t="n">
        <f aca="false">C511</f>
        <v>0</v>
      </c>
    </row>
    <row r="512" customFormat="false" ht="15" hidden="true" customHeight="false" outlineLevel="0" collapsed="false">
      <c r="B512" s="25" t="n">
        <v>498</v>
      </c>
      <c r="M512" s="25" t="n">
        <v>498</v>
      </c>
      <c r="N512" s="27" t="n">
        <f aca="false">C512</f>
        <v>0</v>
      </c>
    </row>
    <row r="513" customFormat="false" ht="15" hidden="true" customHeight="false" outlineLevel="0" collapsed="false">
      <c r="B513" s="25" t="n">
        <v>499</v>
      </c>
      <c r="M513" s="25" t="n">
        <v>499</v>
      </c>
      <c r="N513" s="27" t="n">
        <f aca="false">C513</f>
        <v>0</v>
      </c>
    </row>
    <row r="514" customFormat="false" ht="15" hidden="true" customHeight="false" outlineLevel="0" collapsed="false">
      <c r="B514" s="25" t="n">
        <v>500</v>
      </c>
      <c r="M514" s="25" t="n">
        <v>500</v>
      </c>
      <c r="N514" s="27" t="n">
        <f aca="false">C514</f>
        <v>0</v>
      </c>
    </row>
    <row r="515" customFormat="false" ht="15" hidden="true" customHeight="false" outlineLevel="0" collapsed="false">
      <c r="B515" s="25" t="n">
        <v>501</v>
      </c>
      <c r="M515" s="25" t="n">
        <v>501</v>
      </c>
      <c r="N515" s="27" t="n">
        <f aca="false">C515</f>
        <v>0</v>
      </c>
    </row>
    <row r="517" customFormat="false" ht="17.35" hidden="false" customHeight="false" outlineLevel="0" collapsed="false">
      <c r="B517" s="39" t="str">
        <f aca="false">CONCATENATE("Принял представитель ООО ""МКАИР"" ",C5)</f>
        <v>Принял представитель ООО "МКАИР" Кадыков П.Ю.</v>
      </c>
      <c r="C517" s="40"/>
      <c r="D517" s="41"/>
      <c r="E517" s="41"/>
      <c r="F517" s="42"/>
      <c r="G517" s="41"/>
      <c r="H517" s="41"/>
      <c r="I517" s="41"/>
      <c r="J517" s="43" t="n">
        <f aca="false">C3</f>
        <v>45761</v>
      </c>
      <c r="M517" s="39" t="str">
        <f aca="false">CONCATENATE("Сдал представитель ООО ""МКАИР"" ",C5)</f>
        <v>Сдал представитель ООО "МКАИР" Кадыков П.Ю.</v>
      </c>
      <c r="N517" s="41"/>
      <c r="O517" s="41"/>
      <c r="P517" s="41"/>
      <c r="Q517" s="43" t="n">
        <f aca="false">C4</f>
        <v>45765</v>
      </c>
    </row>
    <row r="518" customFormat="false" ht="15" hidden="false" customHeight="false" outlineLevel="0" collapsed="false">
      <c r="B518" s="44" t="s">
        <v>7094</v>
      </c>
      <c r="C518" s="44"/>
      <c r="F518" s="1"/>
      <c r="M518" s="44" t="s">
        <v>7094</v>
      </c>
    </row>
    <row r="519" customFormat="false" ht="15" hidden="false" customHeight="false" outlineLevel="0" collapsed="false">
      <c r="F519" s="1"/>
    </row>
    <row r="520" customFormat="false" ht="17.35" hidden="false" customHeight="false" outlineLevel="0" collapsed="false">
      <c r="B520" s="39" t="str">
        <f aca="false">CONCATENATE("Сдал представитель ",C7," ",C6)</f>
        <v>Сдал представитель ООО "РИ-ИНВЕСТ" Астахов Е.А.</v>
      </c>
      <c r="C520" s="40"/>
      <c r="D520" s="41"/>
      <c r="E520" s="41"/>
      <c r="F520" s="42"/>
      <c r="G520" s="41"/>
      <c r="H520" s="41"/>
      <c r="I520" s="41"/>
      <c r="J520" s="43" t="n">
        <f aca="false">J517</f>
        <v>45761</v>
      </c>
      <c r="M520" s="39" t="str">
        <f aca="false">CONCATENATE("Принял представитель ", C7," ",,C6)</f>
        <v>Принял представитель ООО "РИ-ИНВЕСТ" Астахов Е.А.</v>
      </c>
      <c r="N520" s="41"/>
      <c r="O520" s="41"/>
      <c r="P520" s="41"/>
      <c r="Q520" s="43" t="n">
        <f aca="false">Q517</f>
        <v>45765</v>
      </c>
    </row>
    <row r="521" customFormat="false" ht="15" hidden="false" customHeight="false" outlineLevel="0" collapsed="false">
      <c r="B521" s="45" t="s">
        <v>7094</v>
      </c>
      <c r="C521" s="45"/>
      <c r="F521" s="1"/>
      <c r="M521" s="45" t="s">
        <v>7094</v>
      </c>
    </row>
  </sheetData>
  <mergeCells count="8">
    <mergeCell ref="F3:G3"/>
    <mergeCell ref="H3:I3"/>
    <mergeCell ref="F5:G5"/>
    <mergeCell ref="H5:I5"/>
    <mergeCell ref="B9:K9"/>
    <mergeCell ref="M9:R9"/>
    <mergeCell ref="B10:K10"/>
    <mergeCell ref="M10:R10"/>
  </mergeCell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R1173"/>
  <sheetViews>
    <sheetView showFormulas="false" showGridLines="true" showRowColHeaders="true" showZeros="true" rightToLeft="false" tabSelected="false" showOutlineSymbols="true" defaultGridColor="true" view="normal" topLeftCell="A80" colorId="64" zoomScale="55" zoomScaleNormal="55" zoomScalePageLayoutView="100" workbookViewId="0">
      <selection pane="topLeft" activeCell="A104" activeCellId="0" sqref="A104"/>
    </sheetView>
  </sheetViews>
  <sheetFormatPr defaultColWidth="9" defaultRowHeight="14.25" customHeight="true" zeroHeight="false" outlineLevelRow="0" outlineLevelCol="0"/>
  <cols>
    <col collapsed="false" customWidth="true" hidden="false" outlineLevel="0" max="1" min="1" style="27" width="5"/>
    <col collapsed="false" customWidth="true" hidden="false" outlineLevel="0" max="2" min="2" style="27" width="5.7"/>
    <col collapsed="false" customWidth="true" hidden="false" outlineLevel="0" max="3" min="3" style="27" width="10.6"/>
    <col collapsed="false" customWidth="false" hidden="false" outlineLevel="0" max="9" min="4" style="27" width="9"/>
    <col collapsed="false" customWidth="true" hidden="false" outlineLevel="0" max="11" min="10" style="27" width="10.6"/>
    <col collapsed="false" customWidth="true" hidden="false" outlineLevel="0" max="12" min="12" style="27" width="1.9"/>
    <col collapsed="false" customWidth="true" hidden="false" outlineLevel="0" max="13" min="13" style="27" width="6.4"/>
    <col collapsed="false" customWidth="true" hidden="false" outlineLevel="0" max="14" min="14" style="27" width="49.9"/>
    <col collapsed="false" customWidth="true" hidden="false" outlineLevel="0" max="15" min="15" style="27" width="8.9"/>
    <col collapsed="false" customWidth="false" hidden="false" outlineLevel="0" max="16" min="16" style="27" width="9"/>
    <col collapsed="false" customWidth="true" hidden="false" outlineLevel="0" max="17" min="17" style="27" width="10.09"/>
    <col collapsed="false" customWidth="false" hidden="false" outlineLevel="0" max="16384" min="18" style="27" width="9"/>
  </cols>
  <sheetData>
    <row r="1" customFormat="false" ht="13.8" hidden="false" customHeight="false" outlineLevel="0" collapsed="false">
      <c r="B1" s="27" t="s">
        <v>6856</v>
      </c>
      <c r="D1" s="27" t="n">
        <v>6</v>
      </c>
    </row>
    <row r="2" customFormat="false" ht="17.35" hidden="false" customHeight="false" outlineLevel="0" collapsed="false">
      <c r="B2" s="27" t="s">
        <v>6857</v>
      </c>
      <c r="F2" s="28"/>
      <c r="G2" s="29"/>
      <c r="H2" s="29"/>
      <c r="I2" s="1"/>
      <c r="J2" s="1"/>
      <c r="K2" s="1"/>
    </row>
    <row r="3" customFormat="false" ht="15" hidden="false" customHeight="false" outlineLevel="0" collapsed="false">
      <c r="B3" s="30" t="s">
        <v>6858</v>
      </c>
      <c r="C3" s="31" t="n">
        <f aca="false">VLOOKUP(D1,'Акты п-п'!$C$5:$I$57,2)</f>
        <v>45759</v>
      </c>
      <c r="F3" s="32"/>
      <c r="G3" s="32"/>
      <c r="H3" s="33"/>
      <c r="I3" s="33"/>
      <c r="J3" s="1"/>
      <c r="K3" s="1"/>
    </row>
    <row r="4" customFormat="false" ht="17.35" hidden="false" customHeight="false" outlineLevel="0" collapsed="false">
      <c r="B4" s="30" t="s">
        <v>6859</v>
      </c>
      <c r="C4" s="31" t="n">
        <f aca="false">VLOOKUP(D1,'Акты п-п'!$C$5:$I$57,3)</f>
        <v>45761</v>
      </c>
      <c r="F4" s="34"/>
      <c r="G4" s="35"/>
      <c r="H4" s="36"/>
      <c r="I4" s="1"/>
      <c r="J4" s="1"/>
      <c r="K4" s="1"/>
    </row>
    <row r="5" customFormat="false" ht="15" hidden="false" customHeight="false" outlineLevel="0" collapsed="false">
      <c r="C5" s="27" t="str">
        <f aca="false">VLOOKUP(D1,'Акты п-п'!$C$5:$I$57,5)</f>
        <v>Манджеев А.А.</v>
      </c>
      <c r="F5" s="32"/>
      <c r="G5" s="32"/>
      <c r="H5" s="33"/>
      <c r="I5" s="33"/>
      <c r="J5" s="1"/>
      <c r="K5" s="1"/>
    </row>
    <row r="6" customFormat="false" ht="13.8" hidden="false" customHeight="false" outlineLevel="0" collapsed="false">
      <c r="C6" s="27" t="str">
        <f aca="false">VLOOKUP(D1,'Акты п-п'!$C$5:$I$57,7)</f>
        <v>Попов Е.В.</v>
      </c>
    </row>
    <row r="7" customFormat="false" ht="13.8" hidden="false" customHeight="false" outlineLevel="0" collapsed="false">
      <c r="C7" s="27" t="str">
        <f aca="false">VLOOKUP(D1,'Акты п-п'!$C$5:$I$57,4)</f>
        <v>ООО «ГАЗПРОМНЕФТЬ-ЯМАЛ»</v>
      </c>
    </row>
    <row r="9" customFormat="false" ht="22.5" hidden="false" customHeight="true" outlineLevel="0" collapsed="false">
      <c r="B9" s="37" t="s">
        <v>6860</v>
      </c>
      <c r="C9" s="37"/>
      <c r="D9" s="37"/>
      <c r="E9" s="37"/>
      <c r="F9" s="37"/>
      <c r="G9" s="37"/>
      <c r="H9" s="37"/>
      <c r="I9" s="37"/>
      <c r="J9" s="37"/>
      <c r="K9" s="37"/>
      <c r="M9" s="38" t="s">
        <v>6860</v>
      </c>
      <c r="N9" s="38"/>
      <c r="O9" s="38"/>
      <c r="P9" s="38"/>
      <c r="Q9" s="38"/>
      <c r="R9" s="38"/>
    </row>
    <row r="10" customFormat="false" ht="15" hidden="false" customHeight="false" outlineLevel="0" collapsed="false">
      <c r="B10" s="37" t="s">
        <v>6861</v>
      </c>
      <c r="C10" s="37"/>
      <c r="D10" s="37"/>
      <c r="E10" s="37"/>
      <c r="F10" s="37"/>
      <c r="G10" s="37"/>
      <c r="H10" s="37"/>
      <c r="I10" s="37"/>
      <c r="J10" s="37"/>
      <c r="K10" s="37"/>
      <c r="M10" s="38" t="s">
        <v>6861</v>
      </c>
      <c r="N10" s="38"/>
      <c r="O10" s="38"/>
      <c r="P10" s="38"/>
      <c r="Q10" s="38"/>
      <c r="R10" s="38"/>
    </row>
    <row r="11" customFormat="false" ht="8.25" hidden="false" customHeight="true" outlineLevel="0" collapsed="false">
      <c r="B11" s="1"/>
      <c r="C11" s="1"/>
      <c r="D11" s="1"/>
      <c r="E11" s="1"/>
      <c r="F11" s="1"/>
      <c r="G11" s="1"/>
    </row>
    <row r="12" customFormat="false" ht="15" hidden="false" customHeight="false" outlineLevel="0" collapsed="false">
      <c r="B12" s="1" t="str">
        <f aca="false">CONCATENATE("Мы, нижеподписавшиеся, представитель ",C7," , и представитель ООО «МКАИР», ")</f>
        <v>Мы, нижеподписавшиеся, представитель ООО «ГАЗПРОМНЕФТЬ-ЯМАЛ» , и представитель ООО «МКАИР», </v>
      </c>
      <c r="C12" s="1"/>
      <c r="D12" s="1"/>
      <c r="E12" s="1"/>
      <c r="F12" s="1"/>
      <c r="G12" s="1"/>
      <c r="M12" s="1" t="str">
        <f aca="false">B12</f>
        <v>Мы, нижеподписавшиеся, представитель ООО «ГАЗПРОМНЕФТЬ-ЯМАЛ» , и представитель ООО «МКАИР», </v>
      </c>
    </row>
    <row r="13" customFormat="false" ht="15" hidden="false" customHeight="false" outlineLevel="0" collapsed="false">
      <c r="B13" s="1" t="str">
        <f aca="false">CONCATENATE("составили настоящий акт о том, что ",TEXT(C3,"ДД.ММ.ГГГГ"), " сданы в поверку следующие средства измерений:")</f>
        <v>составили настоящий акт о том, что 12.04.2025 сданы в поверку следующие средства измерений:</v>
      </c>
      <c r="C13" s="1"/>
      <c r="D13" s="1"/>
      <c r="E13" s="1"/>
      <c r="F13" s="1"/>
      <c r="G13" s="1"/>
      <c r="M13" s="1" t="str">
        <f aca="false">CONCATENATE("составили настоящий акт о том, что ",TEXT(C4,"ДД.ММ.ГГГГ"), " выданы с поверки следующие средства измерений:")</f>
        <v>составили настоящий акт о том, что 14.04.2025 выданы с поверки следующие средства измерений:</v>
      </c>
    </row>
    <row r="14" customFormat="false" ht="15" hidden="false" customHeight="false" outlineLevel="0" collapsed="false">
      <c r="B14" s="1"/>
      <c r="C14" s="1"/>
      <c r="D14" s="1"/>
      <c r="E14" s="1"/>
      <c r="F14" s="1"/>
      <c r="G14" s="1"/>
    </row>
    <row r="15" customFormat="false" ht="15" hidden="false" customHeight="false" outlineLevel="0" collapsed="false">
      <c r="B15" s="25" t="n">
        <v>1</v>
      </c>
      <c r="C15" s="27" t="s">
        <v>8230</v>
      </c>
      <c r="D15" s="1"/>
      <c r="E15" s="1"/>
      <c r="F15" s="1"/>
      <c r="G15" s="1"/>
      <c r="M15" s="25" t="n">
        <v>1</v>
      </c>
      <c r="N15" s="27" t="str">
        <f aca="false">C15</f>
        <v>Газоанализатор ДГС ЭРИС номер ER230170898</v>
      </c>
    </row>
    <row r="16" customFormat="false" ht="15" hidden="false" customHeight="false" outlineLevel="0" collapsed="false">
      <c r="B16" s="25" t="n">
        <v>2</v>
      </c>
      <c r="C16" s="27" t="s">
        <v>8231</v>
      </c>
      <c r="D16" s="1"/>
      <c r="E16" s="1"/>
      <c r="F16" s="1"/>
      <c r="G16" s="1"/>
      <c r="M16" s="25" t="n">
        <v>2</v>
      </c>
      <c r="N16" s="27" t="str">
        <f aca="false">C16</f>
        <v>Преобразователь давления 3051S номер 09962558</v>
      </c>
    </row>
    <row r="17" customFormat="false" ht="15" hidden="false" customHeight="false" outlineLevel="0" collapsed="false">
      <c r="B17" s="25" t="n">
        <v>3</v>
      </c>
      <c r="C17" s="27" t="s">
        <v>8232</v>
      </c>
      <c r="M17" s="25" t="n">
        <v>3</v>
      </c>
      <c r="N17" s="27" t="str">
        <f aca="false">C17</f>
        <v>Преобразователь давления 3051S номер 09779082</v>
      </c>
    </row>
    <row r="18" customFormat="false" ht="15" hidden="false" customHeight="false" outlineLevel="0" collapsed="false">
      <c r="B18" s="25" t="n">
        <v>4</v>
      </c>
      <c r="C18" s="27" t="s">
        <v>8233</v>
      </c>
      <c r="M18" s="25" t="n">
        <v>4</v>
      </c>
      <c r="N18" s="27" t="str">
        <f aca="false">C18</f>
        <v>Преобразователь давления 3051S номер 09779075</v>
      </c>
    </row>
    <row r="19" customFormat="false" ht="15" hidden="false" customHeight="false" outlineLevel="0" collapsed="false">
      <c r="B19" s="25" t="n">
        <v>5</v>
      </c>
      <c r="C19" s="27" t="s">
        <v>8234</v>
      </c>
      <c r="M19" s="25" t="n">
        <v>5</v>
      </c>
      <c r="N19" s="27" t="str">
        <f aca="false">C19</f>
        <v>Преобразователь давления 3051S номер 09889563</v>
      </c>
    </row>
    <row r="20" customFormat="false" ht="15" hidden="false" customHeight="false" outlineLevel="0" collapsed="false">
      <c r="B20" s="25" t="n">
        <v>6</v>
      </c>
      <c r="C20" s="27" t="s">
        <v>8235</v>
      </c>
      <c r="M20" s="25" t="n">
        <v>6</v>
      </c>
      <c r="N20" s="27" t="str">
        <f aca="false">C20</f>
        <v>Преобразователь давления 3051S номер 09779087</v>
      </c>
    </row>
    <row r="21" customFormat="false" ht="15" hidden="false" customHeight="false" outlineLevel="0" collapsed="false">
      <c r="B21" s="25" t="n">
        <v>7</v>
      </c>
      <c r="C21" s="27" t="s">
        <v>8236</v>
      </c>
      <c r="M21" s="25" t="n">
        <v>7</v>
      </c>
      <c r="N21" s="27" t="str">
        <f aca="false">C21</f>
        <v>Преобразователь давления Метран 150 номер 1437032</v>
      </c>
    </row>
    <row r="22" customFormat="false" ht="15" hidden="false" customHeight="false" outlineLevel="0" collapsed="false">
      <c r="B22" s="25" t="n">
        <v>8</v>
      </c>
      <c r="C22" s="27" t="s">
        <v>8237</v>
      </c>
      <c r="M22" s="25" t="n">
        <v>8</v>
      </c>
      <c r="N22" s="27" t="str">
        <f aca="false">C22</f>
        <v>Преобразователь давления Метран 150 номер 1438751</v>
      </c>
    </row>
    <row r="23" customFormat="false" ht="15" hidden="false" customHeight="false" outlineLevel="0" collapsed="false">
      <c r="B23" s="25" t="n">
        <v>9</v>
      </c>
      <c r="C23" s="27" t="s">
        <v>8238</v>
      </c>
      <c r="M23" s="25" t="n">
        <v>9</v>
      </c>
      <c r="N23" s="27" t="str">
        <f aca="false">C23</f>
        <v>Преобразователь давления Метран 150 номер 1438750</v>
      </c>
    </row>
    <row r="24" customFormat="false" ht="15" hidden="false" customHeight="false" outlineLevel="0" collapsed="false">
      <c r="B24" s="25" t="n">
        <v>10</v>
      </c>
      <c r="C24" s="27" t="s">
        <v>8239</v>
      </c>
      <c r="M24" s="25" t="n">
        <v>10</v>
      </c>
      <c r="N24" s="27" t="str">
        <f aca="false">C24</f>
        <v>Датчик температуры Rosemount 3144Р номер 2313846</v>
      </c>
    </row>
    <row r="25" customFormat="false" ht="15" hidden="false" customHeight="false" outlineLevel="0" collapsed="false">
      <c r="B25" s="25" t="n">
        <v>11</v>
      </c>
      <c r="C25" s="27" t="s">
        <v>8240</v>
      </c>
      <c r="M25" s="25" t="n">
        <v>11</v>
      </c>
      <c r="N25" s="27" t="str">
        <f aca="false">C25</f>
        <v>Датчик температуры Rosemount 3144Р номер 2313934</v>
      </c>
    </row>
    <row r="26" customFormat="false" ht="15" hidden="false" customHeight="false" outlineLevel="0" collapsed="false">
      <c r="B26" s="25" t="n">
        <v>12</v>
      </c>
      <c r="C26" s="27" t="s">
        <v>8241</v>
      </c>
      <c r="M26" s="25" t="n">
        <v>12</v>
      </c>
      <c r="N26" s="27" t="str">
        <f aca="false">C26</f>
        <v>Датчик температуры Метран-274-Ex номер 2597530</v>
      </c>
    </row>
    <row r="27" customFormat="false" ht="15" hidden="false" customHeight="false" outlineLevel="0" collapsed="false">
      <c r="B27" s="25" t="n">
        <v>13</v>
      </c>
      <c r="C27" s="27" t="s">
        <v>8242</v>
      </c>
      <c r="M27" s="25" t="n">
        <v>13</v>
      </c>
      <c r="N27" s="27" t="str">
        <f aca="false">C27</f>
        <v>Преобразователь давления 3051S номер 09889574</v>
      </c>
    </row>
    <row r="28" customFormat="false" ht="15" hidden="false" customHeight="false" outlineLevel="0" collapsed="false">
      <c r="B28" s="25" t="n">
        <v>14</v>
      </c>
      <c r="C28" s="27" t="s">
        <v>8243</v>
      </c>
      <c r="M28" s="25" t="n">
        <v>14</v>
      </c>
      <c r="N28" s="27" t="str">
        <f aca="false">C28</f>
        <v>Преобразователь давления 3051S номер 09779071</v>
      </c>
    </row>
    <row r="29" customFormat="false" ht="15" hidden="false" customHeight="false" outlineLevel="0" collapsed="false">
      <c r="B29" s="25" t="n">
        <v>15</v>
      </c>
      <c r="C29" s="27" t="s">
        <v>8244</v>
      </c>
      <c r="M29" s="25" t="n">
        <v>15</v>
      </c>
      <c r="N29" s="27" t="str">
        <f aca="false">C29</f>
        <v>Преобразователь давления 3051TG номер 9667118</v>
      </c>
    </row>
    <row r="30" customFormat="false" ht="15" hidden="false" customHeight="false" outlineLevel="0" collapsed="false">
      <c r="B30" s="25" t="n">
        <v>16</v>
      </c>
      <c r="C30" s="27" t="s">
        <v>8245</v>
      </c>
      <c r="M30" s="25" t="n">
        <v>16</v>
      </c>
      <c r="N30" s="27" t="str">
        <f aca="false">C30</f>
        <v>Преобразователь давления 3051TG номер 9667128</v>
      </c>
    </row>
    <row r="31" customFormat="false" ht="15" hidden="false" customHeight="false" outlineLevel="0" collapsed="false">
      <c r="B31" s="25" t="n">
        <v>17</v>
      </c>
      <c r="C31" s="27" t="s">
        <v>8246</v>
      </c>
      <c r="M31" s="25" t="n">
        <v>17</v>
      </c>
      <c r="N31" s="27" t="str">
        <f aca="false">C31</f>
        <v>Преобразователь давления 3051S номер 09962548</v>
      </c>
    </row>
    <row r="32" customFormat="false" ht="15" hidden="false" customHeight="false" outlineLevel="0" collapsed="false">
      <c r="B32" s="25" t="n">
        <v>18</v>
      </c>
      <c r="C32" s="27" t="s">
        <v>8247</v>
      </c>
      <c r="M32" s="25" t="n">
        <v>18</v>
      </c>
      <c r="N32" s="27" t="str">
        <f aca="false">C32</f>
        <v>Преобразователь давления 3051S номер 09962540</v>
      </c>
    </row>
    <row r="33" customFormat="false" ht="15" hidden="false" customHeight="false" outlineLevel="0" collapsed="false">
      <c r="B33" s="25" t="n">
        <v>19</v>
      </c>
      <c r="C33" s="27" t="s">
        <v>8248</v>
      </c>
      <c r="M33" s="25" t="n">
        <v>19</v>
      </c>
      <c r="N33" s="27" t="str">
        <f aca="false">C33</f>
        <v>Преобразователь давления 3051S номер 09962591</v>
      </c>
    </row>
    <row r="34" customFormat="false" ht="15" hidden="false" customHeight="false" outlineLevel="0" collapsed="false">
      <c r="B34" s="25" t="n">
        <v>20</v>
      </c>
      <c r="C34" s="27" t="s">
        <v>8249</v>
      </c>
      <c r="M34" s="25" t="n">
        <v>20</v>
      </c>
      <c r="N34" s="27" t="str">
        <f aca="false">C34</f>
        <v>Преобразователь давления 3051S номер 09962603</v>
      </c>
    </row>
    <row r="35" customFormat="false" ht="15" hidden="false" customHeight="false" outlineLevel="0" collapsed="false">
      <c r="B35" s="25" t="n">
        <v>21</v>
      </c>
      <c r="C35" s="27" t="s">
        <v>8250</v>
      </c>
      <c r="M35" s="25" t="n">
        <v>21</v>
      </c>
      <c r="N35" s="27" t="str">
        <f aca="false">C35</f>
        <v>Преобразователь давления 3051S номер 09962608</v>
      </c>
    </row>
    <row r="36" customFormat="false" ht="15" hidden="false" customHeight="false" outlineLevel="0" collapsed="false">
      <c r="B36" s="25" t="n">
        <v>22</v>
      </c>
      <c r="C36" s="27" t="s">
        <v>8251</v>
      </c>
      <c r="M36" s="25" t="n">
        <v>22</v>
      </c>
      <c r="N36" s="27" t="str">
        <f aca="false">C36</f>
        <v>Преобразователь давления 3051S номер 09962611</v>
      </c>
    </row>
    <row r="37" customFormat="false" ht="15" hidden="false" customHeight="false" outlineLevel="0" collapsed="false">
      <c r="B37" s="25" t="n">
        <v>23</v>
      </c>
      <c r="C37" s="27" t="s">
        <v>8252</v>
      </c>
      <c r="M37" s="25" t="n">
        <v>23</v>
      </c>
      <c r="N37" s="27" t="str">
        <f aca="false">C37</f>
        <v>Преобразователь давления 3051S номер 09962620</v>
      </c>
    </row>
    <row r="38" customFormat="false" ht="15" hidden="false" customHeight="false" outlineLevel="0" collapsed="false">
      <c r="B38" s="25" t="n">
        <v>24</v>
      </c>
      <c r="C38" s="27" t="s">
        <v>8253</v>
      </c>
      <c r="M38" s="25" t="n">
        <v>24</v>
      </c>
      <c r="N38" s="27" t="str">
        <f aca="false">C38</f>
        <v>Преобразователь давления 3051S номер 09962623</v>
      </c>
    </row>
    <row r="39" customFormat="false" ht="15" hidden="false" customHeight="false" outlineLevel="0" collapsed="false">
      <c r="B39" s="25" t="n">
        <v>25</v>
      </c>
      <c r="C39" s="27" t="s">
        <v>8254</v>
      </c>
      <c r="M39" s="25" t="n">
        <v>25</v>
      </c>
      <c r="N39" s="27" t="str">
        <f aca="false">C39</f>
        <v>Преобразователь давления 3051CD номер 9717986</v>
      </c>
    </row>
    <row r="40" customFormat="false" ht="15" hidden="false" customHeight="false" outlineLevel="0" collapsed="false">
      <c r="B40" s="25" t="n">
        <v>26</v>
      </c>
      <c r="C40" s="27" t="s">
        <v>8255</v>
      </c>
      <c r="M40" s="25" t="n">
        <v>26</v>
      </c>
      <c r="N40" s="27" t="str">
        <f aca="false">C40</f>
        <v>Преобразователь давления 3051CD номер 09962543</v>
      </c>
    </row>
    <row r="41" customFormat="false" ht="15" hidden="false" customHeight="false" outlineLevel="0" collapsed="false">
      <c r="B41" s="25" t="n">
        <v>27</v>
      </c>
      <c r="C41" s="27" t="s">
        <v>8256</v>
      </c>
      <c r="M41" s="25" t="n">
        <v>27</v>
      </c>
      <c r="N41" s="27" t="str">
        <f aca="false">C41</f>
        <v>Преобразователь давления 3051S номер 09962594</v>
      </c>
    </row>
    <row r="42" customFormat="false" ht="15" hidden="false" customHeight="false" outlineLevel="0" collapsed="false">
      <c r="B42" s="25" t="n">
        <v>28</v>
      </c>
      <c r="C42" s="27" t="s">
        <v>8257</v>
      </c>
      <c r="M42" s="25" t="n">
        <v>28</v>
      </c>
      <c r="N42" s="27" t="str">
        <f aca="false">C42</f>
        <v>Преобразователь давления 3051S номер 09962626</v>
      </c>
    </row>
    <row r="43" customFormat="false" ht="15" hidden="false" customHeight="false" outlineLevel="0" collapsed="false">
      <c r="B43" s="25" t="n">
        <v>29</v>
      </c>
      <c r="C43" s="27" t="s">
        <v>8258</v>
      </c>
      <c r="M43" s="25" t="n">
        <v>29</v>
      </c>
      <c r="N43" s="27" t="str">
        <f aca="false">C43</f>
        <v>Преобразователь давления 3051S номер 09962625</v>
      </c>
    </row>
    <row r="44" customFormat="false" ht="15" hidden="false" customHeight="false" outlineLevel="0" collapsed="false">
      <c r="B44" s="25" t="n">
        <v>30</v>
      </c>
      <c r="C44" s="27" t="s">
        <v>8259</v>
      </c>
      <c r="M44" s="25" t="n">
        <v>30</v>
      </c>
      <c r="N44" s="27" t="str">
        <f aca="false">C44</f>
        <v>Преобразователь давления 3051CD номер 9717993</v>
      </c>
    </row>
    <row r="45" customFormat="false" ht="15" hidden="false" customHeight="false" outlineLevel="0" collapsed="false">
      <c r="B45" s="25" t="n">
        <v>31</v>
      </c>
      <c r="C45" s="27" t="s">
        <v>8260</v>
      </c>
      <c r="M45" s="25" t="n">
        <v>31</v>
      </c>
      <c r="N45" s="27" t="str">
        <f aca="false">C45</f>
        <v>Преобразователь давления 3051TG номер 4026701</v>
      </c>
    </row>
    <row r="46" customFormat="false" ht="15" hidden="false" customHeight="false" outlineLevel="0" collapsed="false">
      <c r="B46" s="25" t="n">
        <v>32</v>
      </c>
      <c r="C46" s="27" t="s">
        <v>8261</v>
      </c>
      <c r="M46" s="25" t="n">
        <v>32</v>
      </c>
      <c r="N46" s="27" t="str">
        <f aca="false">C46</f>
        <v>Преобразователь давления 3051TG номер 4026707</v>
      </c>
    </row>
    <row r="47" customFormat="false" ht="15" hidden="false" customHeight="false" outlineLevel="0" collapsed="false">
      <c r="B47" s="25" t="n">
        <v>33</v>
      </c>
      <c r="C47" s="27" t="s">
        <v>8262</v>
      </c>
      <c r="M47" s="25" t="n">
        <v>33</v>
      </c>
      <c r="N47" s="27" t="str">
        <f aca="false">C47</f>
        <v>Преобразователь давления 3051TG номер 4026710</v>
      </c>
    </row>
    <row r="48" customFormat="false" ht="15" hidden="false" customHeight="false" outlineLevel="0" collapsed="false">
      <c r="B48" s="25" t="n">
        <v>34</v>
      </c>
      <c r="C48" s="27" t="s">
        <v>8263</v>
      </c>
      <c r="M48" s="25" t="n">
        <v>34</v>
      </c>
      <c r="N48" s="27" t="str">
        <f aca="false">C48</f>
        <v>Газоанализатор ДГС ЭРИС номер ER230170952</v>
      </c>
    </row>
    <row r="49" customFormat="false" ht="15" hidden="false" customHeight="false" outlineLevel="0" collapsed="false">
      <c r="B49" s="25" t="n">
        <v>35</v>
      </c>
      <c r="C49" s="27" t="s">
        <v>8264</v>
      </c>
      <c r="M49" s="25" t="n">
        <v>35</v>
      </c>
      <c r="N49" s="27" t="str">
        <f aca="false">C49</f>
        <v>Газоанализатор ДГС ЭРИС номер ER230170892</v>
      </c>
    </row>
    <row r="50" customFormat="false" ht="15" hidden="false" customHeight="false" outlineLevel="0" collapsed="false">
      <c r="B50" s="25" t="n">
        <v>36</v>
      </c>
      <c r="C50" s="27" t="s">
        <v>8265</v>
      </c>
      <c r="M50" s="25" t="n">
        <v>36</v>
      </c>
      <c r="N50" s="27" t="str">
        <f aca="false">C50</f>
        <v>Газоанализатор ДГС ЭРИС номер ER230170938</v>
      </c>
    </row>
    <row r="51" customFormat="false" ht="15" hidden="false" customHeight="false" outlineLevel="0" collapsed="false">
      <c r="B51" s="25" t="n">
        <v>37</v>
      </c>
      <c r="C51" s="27" t="s">
        <v>8266</v>
      </c>
      <c r="M51" s="25" t="n">
        <v>37</v>
      </c>
      <c r="N51" s="27" t="str">
        <f aca="false">C51</f>
        <v>Газоанализатор ДГС ЭРИС номер ER230170956</v>
      </c>
    </row>
    <row r="52" customFormat="false" ht="15" hidden="false" customHeight="false" outlineLevel="0" collapsed="false">
      <c r="B52" s="25" t="n">
        <v>38</v>
      </c>
      <c r="C52" s="27" t="s">
        <v>8267</v>
      </c>
      <c r="M52" s="25" t="n">
        <v>38</v>
      </c>
      <c r="N52" s="27" t="str">
        <f aca="false">C52</f>
        <v>Газоанализатор ДГС ЭРИС номер ER230170936</v>
      </c>
    </row>
    <row r="53" customFormat="false" ht="15" hidden="false" customHeight="false" outlineLevel="0" collapsed="false">
      <c r="B53" s="25" t="n">
        <v>39</v>
      </c>
      <c r="C53" s="27" t="s">
        <v>8268</v>
      </c>
      <c r="M53" s="25" t="n">
        <v>39</v>
      </c>
      <c r="N53" s="27" t="str">
        <f aca="false">C53</f>
        <v>Газоанализатор ДГС ЭРИС номер ER230170946</v>
      </c>
    </row>
    <row r="54" customFormat="false" ht="15" hidden="false" customHeight="false" outlineLevel="0" collapsed="false">
      <c r="B54" s="25" t="n">
        <v>40</v>
      </c>
      <c r="C54" s="27" t="s">
        <v>8269</v>
      </c>
      <c r="M54" s="25" t="n">
        <v>40</v>
      </c>
      <c r="N54" s="27" t="str">
        <f aca="false">C54</f>
        <v>Газоанализатор ДГС ЭРИС номер ER230170961</v>
      </c>
    </row>
    <row r="55" customFormat="false" ht="15" hidden="false" customHeight="false" outlineLevel="0" collapsed="false">
      <c r="B55" s="25" t="n">
        <v>41</v>
      </c>
      <c r="C55" s="27" t="s">
        <v>8270</v>
      </c>
      <c r="M55" s="25" t="n">
        <v>41</v>
      </c>
      <c r="N55" s="27" t="str">
        <f aca="false">C55</f>
        <v>Газоанализатор ДГС ЭРИС номер ER230170953</v>
      </c>
    </row>
    <row r="56" customFormat="false" ht="15" hidden="false" customHeight="false" outlineLevel="0" collapsed="false">
      <c r="B56" s="25" t="n">
        <v>42</v>
      </c>
      <c r="C56" s="27" t="s">
        <v>8271</v>
      </c>
      <c r="M56" s="25" t="n">
        <v>42</v>
      </c>
      <c r="N56" s="27" t="str">
        <f aca="false">C56</f>
        <v>Газоанализатор ДГС ЭРИС номер ER230170964</v>
      </c>
    </row>
    <row r="57" customFormat="false" ht="15" hidden="false" customHeight="false" outlineLevel="0" collapsed="false">
      <c r="B57" s="25" t="n">
        <v>43</v>
      </c>
      <c r="C57" s="27" t="s">
        <v>8272</v>
      </c>
      <c r="M57" s="25" t="n">
        <v>43</v>
      </c>
      <c r="N57" s="27" t="str">
        <f aca="false">C57</f>
        <v>Газоанализатор ДГС ЭРИС номер ER230170966</v>
      </c>
    </row>
    <row r="58" customFormat="false" ht="15" hidden="false" customHeight="false" outlineLevel="0" collapsed="false">
      <c r="B58" s="25" t="n">
        <v>44</v>
      </c>
      <c r="C58" s="27" t="s">
        <v>8273</v>
      </c>
      <c r="M58" s="25" t="n">
        <v>44</v>
      </c>
      <c r="N58" s="27" t="str">
        <f aca="false">C58</f>
        <v>Газоанализатор ИДК-10 ИДК-10 номер 21176</v>
      </c>
    </row>
    <row r="59" customFormat="false" ht="15" hidden="false" customHeight="false" outlineLevel="0" collapsed="false">
      <c r="B59" s="25" t="n">
        <v>45</v>
      </c>
      <c r="C59" s="27" t="s">
        <v>8274</v>
      </c>
      <c r="M59" s="25" t="n">
        <v>45</v>
      </c>
      <c r="N59" s="27" t="str">
        <f aca="false">C59</f>
        <v>Газоанализатор ИДК-10 ИДК-10 номер 21195</v>
      </c>
    </row>
    <row r="60" customFormat="false" ht="15" hidden="false" customHeight="false" outlineLevel="0" collapsed="false">
      <c r="B60" s="25" t="n">
        <v>46</v>
      </c>
      <c r="C60" s="27" t="s">
        <v>8275</v>
      </c>
      <c r="M60" s="25" t="n">
        <v>46</v>
      </c>
      <c r="N60" s="27" t="str">
        <f aca="false">C60</f>
        <v>Газоанализатор ИДК-10 ИДК-10-01 номер 21201</v>
      </c>
    </row>
    <row r="61" customFormat="false" ht="15" hidden="false" customHeight="false" outlineLevel="0" collapsed="false">
      <c r="B61" s="25" t="n">
        <v>47</v>
      </c>
      <c r="C61" s="27" t="s">
        <v>8276</v>
      </c>
      <c r="M61" s="25" t="n">
        <v>47</v>
      </c>
      <c r="N61" s="27" t="str">
        <f aca="false">C61</f>
        <v>Газоанализатор ИДК-10 ИДК-10-01 номер 21197</v>
      </c>
    </row>
    <row r="62" customFormat="false" ht="15" hidden="false" customHeight="false" outlineLevel="0" collapsed="false">
      <c r="B62" s="25" t="n">
        <v>48</v>
      </c>
      <c r="C62" s="27" t="s">
        <v>8277</v>
      </c>
      <c r="M62" s="25" t="n">
        <v>48</v>
      </c>
      <c r="N62" s="27" t="str">
        <f aca="false">C62</f>
        <v>Газоанализатор ИДК-10 ИДК-10-01 номер 21186</v>
      </c>
    </row>
    <row r="63" customFormat="false" ht="15" hidden="false" customHeight="false" outlineLevel="0" collapsed="false">
      <c r="B63" s="25" t="n">
        <v>49</v>
      </c>
      <c r="C63" s="27" t="s">
        <v>8278</v>
      </c>
      <c r="M63" s="25" t="n">
        <v>49</v>
      </c>
      <c r="N63" s="27" t="str">
        <f aca="false">C63</f>
        <v>Газоанализатор ИДК-10 ИДК-10-01 номер 21189</v>
      </c>
    </row>
    <row r="64" customFormat="false" ht="15" hidden="false" customHeight="false" outlineLevel="0" collapsed="false">
      <c r="B64" s="25" t="n">
        <v>50</v>
      </c>
      <c r="C64" s="27" t="s">
        <v>8279</v>
      </c>
      <c r="M64" s="25" t="n">
        <v>50</v>
      </c>
      <c r="N64" s="27" t="str">
        <f aca="false">C64</f>
        <v>Газоанализатор ИГМ-13М номер 09602409</v>
      </c>
    </row>
    <row r="65" customFormat="false" ht="15" hidden="false" customHeight="false" outlineLevel="0" collapsed="false">
      <c r="B65" s="25" t="n">
        <v>51</v>
      </c>
      <c r="C65" s="27" t="s">
        <v>8280</v>
      </c>
      <c r="M65" s="25" t="n">
        <v>51</v>
      </c>
      <c r="N65" s="27" t="str">
        <f aca="false">C65</f>
        <v>Газоанализатор ИГМ-13М номер 09602407</v>
      </c>
    </row>
    <row r="66" customFormat="false" ht="15" hidden="false" customHeight="false" outlineLevel="0" collapsed="false">
      <c r="B66" s="25" t="n">
        <v>52</v>
      </c>
      <c r="C66" s="27" t="s">
        <v>8281</v>
      </c>
      <c r="M66" s="25" t="n">
        <v>52</v>
      </c>
      <c r="N66" s="27" t="str">
        <f aca="false">C66</f>
        <v>Газоанализатор ДАК ДАК- СН4-129 ИБЯЛ.418414.071-129 номер 220602</v>
      </c>
    </row>
    <row r="67" customFormat="false" ht="15" hidden="false" customHeight="false" outlineLevel="0" collapsed="false">
      <c r="B67" s="25" t="n">
        <v>53</v>
      </c>
      <c r="C67" s="27" t="s">
        <v>8282</v>
      </c>
      <c r="M67" s="25" t="n">
        <v>53</v>
      </c>
      <c r="N67" s="27" t="str">
        <f aca="false">C67</f>
        <v>Газоанализатор ДАК ДАК- СН4-129 ИБЯЛ.418414.071-129 номер 220604</v>
      </c>
    </row>
    <row r="68" customFormat="false" ht="15" hidden="false" customHeight="false" outlineLevel="0" collapsed="false">
      <c r="B68" s="25" t="n">
        <v>54</v>
      </c>
      <c r="C68" s="27" t="s">
        <v>8283</v>
      </c>
      <c r="M68" s="25" t="n">
        <v>54</v>
      </c>
      <c r="N68" s="27" t="str">
        <f aca="false">C68</f>
        <v>Газоанализатор ДАК ДАК- СН4-129 ИБЯЛ.418414.071-129 номер 220639</v>
      </c>
    </row>
    <row r="69" customFormat="false" ht="15" hidden="false" customHeight="false" outlineLevel="0" collapsed="false">
      <c r="B69" s="25" t="n">
        <v>55</v>
      </c>
      <c r="C69" s="27" t="s">
        <v>8284</v>
      </c>
      <c r="M69" s="25" t="n">
        <v>55</v>
      </c>
      <c r="N69" s="27" t="str">
        <f aca="false">C69</f>
        <v>Газоанализатор ДАК ДАК- СН4-129 ИБЯЛ.418414.071-129 номер 221078</v>
      </c>
    </row>
    <row r="70" customFormat="false" ht="15" hidden="false" customHeight="false" outlineLevel="0" collapsed="false">
      <c r="B70" s="25" t="n">
        <v>56</v>
      </c>
      <c r="C70" s="27" t="s">
        <v>8285</v>
      </c>
      <c r="M70" s="25" t="n">
        <v>56</v>
      </c>
      <c r="N70" s="27" t="str">
        <f aca="false">C70</f>
        <v>Газоанализатор ДАК ДАК- СН4-129 ИБЯЛ.418414.071-129 номер 220637</v>
      </c>
    </row>
    <row r="71" customFormat="false" ht="15" hidden="false" customHeight="false" outlineLevel="0" collapsed="false">
      <c r="B71" s="25" t="n">
        <v>57</v>
      </c>
      <c r="C71" s="27" t="s">
        <v>8286</v>
      </c>
      <c r="M71" s="25" t="n">
        <v>57</v>
      </c>
      <c r="N71" s="27" t="str">
        <f aca="false">C71</f>
        <v>Термометр биметаллический S5500 номер 1106IUML</v>
      </c>
    </row>
    <row r="72" customFormat="false" ht="15" hidden="false" customHeight="false" outlineLevel="0" collapsed="false">
      <c r="B72" s="25" t="n">
        <v>58</v>
      </c>
      <c r="C72" s="27" t="s">
        <v>8287</v>
      </c>
      <c r="M72" s="25" t="n">
        <v>58</v>
      </c>
      <c r="N72" s="27" t="str">
        <f aca="false">C72</f>
        <v>Термометр биметаллический S5500 номер 1106P0I8</v>
      </c>
    </row>
    <row r="73" customFormat="false" ht="15" hidden="false" customHeight="false" outlineLevel="0" collapsed="false">
      <c r="B73" s="25" t="n">
        <v>59</v>
      </c>
      <c r="C73" s="27" t="s">
        <v>8288</v>
      </c>
      <c r="M73" s="25" t="n">
        <v>59</v>
      </c>
      <c r="N73" s="27" t="str">
        <f aca="false">C73</f>
        <v>Термометр биметаллический S5500 номер 1106829268</v>
      </c>
    </row>
    <row r="74" customFormat="false" ht="15" hidden="false" customHeight="false" outlineLevel="0" collapsed="false">
      <c r="B74" s="25" t="n">
        <v>60</v>
      </c>
      <c r="C74" s="27" t="s">
        <v>8289</v>
      </c>
      <c r="M74" s="25" t="n">
        <v>60</v>
      </c>
      <c r="N74" s="27" t="str">
        <f aca="false">C74</f>
        <v>Термометр биметаллический S5500 номер 1107OXN6</v>
      </c>
    </row>
    <row r="75" customFormat="false" ht="15" hidden="false" customHeight="false" outlineLevel="0" collapsed="false">
      <c r="B75" s="25" t="n">
        <v>61</v>
      </c>
      <c r="C75" s="27" t="s">
        <v>8290</v>
      </c>
      <c r="M75" s="25" t="n">
        <v>61</v>
      </c>
      <c r="N75" s="27" t="str">
        <f aca="false">C75</f>
        <v>Термометр биметаллический S5500 номер 1107CYSG</v>
      </c>
    </row>
    <row r="76" customFormat="false" ht="15" hidden="false" customHeight="false" outlineLevel="0" collapsed="false">
      <c r="B76" s="25" t="n">
        <v>62</v>
      </c>
      <c r="C76" s="27" t="s">
        <v>8291</v>
      </c>
      <c r="M76" s="25" t="n">
        <v>62</v>
      </c>
      <c r="N76" s="27" t="str">
        <f aca="false">C76</f>
        <v>Термометр биметаллический S5500 номер 8970RTRK</v>
      </c>
    </row>
    <row r="77" customFormat="false" ht="15" hidden="false" customHeight="false" outlineLevel="0" collapsed="false">
      <c r="B77" s="25" t="n">
        <v>63</v>
      </c>
      <c r="C77" s="27" t="s">
        <v>8292</v>
      </c>
      <c r="M77" s="25" t="n">
        <v>63</v>
      </c>
      <c r="N77" s="27" t="str">
        <f aca="false">C77</f>
        <v>Термометр биметаллический S5500 номер 1107D4JC</v>
      </c>
    </row>
    <row r="78" customFormat="false" ht="15" hidden="false" customHeight="false" outlineLevel="0" collapsed="false">
      <c r="B78" s="25" t="n">
        <v>64</v>
      </c>
      <c r="C78" s="27" t="s">
        <v>8293</v>
      </c>
      <c r="M78" s="25" t="n">
        <v>64</v>
      </c>
      <c r="N78" s="27" t="str">
        <f aca="false">C78</f>
        <v>Термометр биметаллический S5500 номер 1107DBGN</v>
      </c>
    </row>
    <row r="79" customFormat="false" ht="15" hidden="false" customHeight="false" outlineLevel="0" collapsed="false">
      <c r="B79" s="25" t="n">
        <v>65</v>
      </c>
      <c r="C79" s="27" t="s">
        <v>8294</v>
      </c>
      <c r="M79" s="25" t="n">
        <v>65</v>
      </c>
      <c r="N79" s="27" t="str">
        <f aca="false">C79</f>
        <v>Манометр деформационный 111.10 номер 12А1013</v>
      </c>
    </row>
    <row r="80" customFormat="false" ht="15" hidden="false" customHeight="false" outlineLevel="0" collapsed="false">
      <c r="B80" s="25" t="n">
        <v>66</v>
      </c>
      <c r="C80" s="27" t="s">
        <v>8295</v>
      </c>
      <c r="M80" s="25" t="n">
        <v>66</v>
      </c>
      <c r="N80" s="27" t="str">
        <f aca="false">C80</f>
        <v>Манометр деформационный 111.10 номер 12A1014</v>
      </c>
    </row>
    <row r="81" customFormat="false" ht="15" hidden="false" customHeight="false" outlineLevel="0" collapsed="false">
      <c r="B81" s="25" t="n">
        <v>67</v>
      </c>
      <c r="C81" s="27" t="s">
        <v>8296</v>
      </c>
      <c r="M81" s="25" t="n">
        <v>67</v>
      </c>
      <c r="N81" s="27" t="str">
        <f aca="false">C81</f>
        <v>Манометр деформационный 111.10 номер 12A1090</v>
      </c>
    </row>
    <row r="82" customFormat="false" ht="15" hidden="false" customHeight="false" outlineLevel="0" collapsed="false">
      <c r="B82" s="25" t="n">
        <v>68</v>
      </c>
      <c r="C82" s="27" t="s">
        <v>8297</v>
      </c>
      <c r="M82" s="25" t="n">
        <v>68</v>
      </c>
      <c r="N82" s="27" t="str">
        <f aca="false">C82</f>
        <v>Манометр деформационный 111.10 номер 12A1242</v>
      </c>
    </row>
    <row r="83" customFormat="false" ht="15" hidden="false" customHeight="false" outlineLevel="0" collapsed="false">
      <c r="B83" s="25" t="n">
        <v>69</v>
      </c>
      <c r="C83" s="27" t="s">
        <v>8298</v>
      </c>
      <c r="M83" s="25" t="n">
        <v>69</v>
      </c>
      <c r="N83" s="27" t="str">
        <f aca="false">C83</f>
        <v>Манометр деформационный 111.10 номер 12А1167</v>
      </c>
    </row>
    <row r="84" customFormat="false" ht="15" hidden="false" customHeight="false" outlineLevel="0" collapsed="false">
      <c r="B84" s="25" t="n">
        <v>70</v>
      </c>
      <c r="C84" s="27" t="s">
        <v>8299</v>
      </c>
      <c r="M84" s="25" t="n">
        <v>70</v>
      </c>
      <c r="N84" s="27" t="str">
        <f aca="false">C84</f>
        <v>Манометр деформационный 111.10 номер 12А1166</v>
      </c>
    </row>
    <row r="85" customFormat="false" ht="15" hidden="false" customHeight="false" outlineLevel="0" collapsed="false">
      <c r="B85" s="25" t="n">
        <v>71</v>
      </c>
      <c r="C85" s="27" t="s">
        <v>8300</v>
      </c>
      <c r="M85" s="25" t="n">
        <v>71</v>
      </c>
      <c r="N85" s="27" t="str">
        <f aca="false">C85</f>
        <v>Манометр деформационный 111.10 номер 12А1089</v>
      </c>
    </row>
    <row r="86" customFormat="false" ht="15" hidden="false" customHeight="false" outlineLevel="0" collapsed="false">
      <c r="B86" s="25" t="n">
        <v>72</v>
      </c>
      <c r="C86" s="27" t="s">
        <v>8301</v>
      </c>
      <c r="M86" s="25" t="n">
        <v>72</v>
      </c>
      <c r="N86" s="27" t="str">
        <f aca="false">C86</f>
        <v>Манометр деформационный 111.10 номер 1107DVDF</v>
      </c>
    </row>
    <row r="87" customFormat="false" ht="15" hidden="false" customHeight="false" outlineLevel="0" collapsed="false">
      <c r="B87" s="25" t="n">
        <v>73</v>
      </c>
      <c r="C87" s="27" t="s">
        <v>8302</v>
      </c>
      <c r="M87" s="25" t="n">
        <v>73</v>
      </c>
      <c r="N87" s="27" t="str">
        <f aca="false">C87</f>
        <v>Манометр деформационный 111.10 номер 8970002583</v>
      </c>
    </row>
    <row r="88" customFormat="false" ht="15" hidden="false" customHeight="false" outlineLevel="0" collapsed="false">
      <c r="B88" s="25" t="n">
        <v>74</v>
      </c>
      <c r="C88" s="27" t="s">
        <v>8303</v>
      </c>
      <c r="M88" s="25" t="n">
        <v>74</v>
      </c>
      <c r="N88" s="27" t="str">
        <f aca="false">C88</f>
        <v>Манометр деформационный 111.10 номер 89701KCI</v>
      </c>
    </row>
    <row r="89" customFormat="false" ht="15" hidden="false" customHeight="false" outlineLevel="0" collapsed="false">
      <c r="B89" s="25" t="n">
        <v>75</v>
      </c>
      <c r="C89" s="27" t="s">
        <v>8304</v>
      </c>
      <c r="M89" s="25" t="n">
        <v>75</v>
      </c>
      <c r="N89" s="27" t="str">
        <f aca="false">C89</f>
        <v>Манометр деформационный 111.10 номер 89701JSO</v>
      </c>
    </row>
    <row r="90" customFormat="false" ht="15" hidden="false" customHeight="false" outlineLevel="0" collapsed="false">
      <c r="B90" s="25" t="n">
        <v>76</v>
      </c>
      <c r="C90" s="27" t="s">
        <v>8305</v>
      </c>
      <c r="M90" s="25" t="n">
        <v>76</v>
      </c>
      <c r="N90" s="27" t="str">
        <f aca="false">C90</f>
        <v>Манометр МП-У номер 12А7673</v>
      </c>
    </row>
    <row r="91" customFormat="false" ht="15" hidden="false" customHeight="false" outlineLevel="0" collapsed="false">
      <c r="B91" s="25" t="n">
        <v>77</v>
      </c>
      <c r="C91" s="27" t="s">
        <v>8306</v>
      </c>
      <c r="M91" s="25" t="n">
        <v>77</v>
      </c>
      <c r="N91" s="27" t="str">
        <f aca="false">C91</f>
        <v>Манометр ФТ номер А0169711</v>
      </c>
    </row>
    <row r="92" customFormat="false" ht="15" hidden="false" customHeight="false" outlineLevel="0" collapsed="false">
      <c r="B92" s="25" t="n">
        <v>78</v>
      </c>
      <c r="C92" s="27" t="s">
        <v>8307</v>
      </c>
      <c r="M92" s="25" t="n">
        <v>78</v>
      </c>
      <c r="N92" s="27" t="str">
        <f aca="false">C92</f>
        <v>Манометр 233.36 номер 4131373975</v>
      </c>
    </row>
    <row r="93" customFormat="false" ht="15" hidden="false" customHeight="false" outlineLevel="0" collapsed="false">
      <c r="B93" s="25" t="n">
        <v>79</v>
      </c>
      <c r="C93" s="27" t="s">
        <v>8308</v>
      </c>
      <c r="M93" s="25" t="n">
        <v>79</v>
      </c>
      <c r="N93" s="27" t="str">
        <f aca="false">C93</f>
        <v>Манометр 233.36 номер 4131213704</v>
      </c>
    </row>
    <row r="94" customFormat="false" ht="15" hidden="false" customHeight="false" outlineLevel="0" collapsed="false">
      <c r="B94" s="25" t="n">
        <v>80</v>
      </c>
      <c r="C94" s="27" t="s">
        <v>8309</v>
      </c>
      <c r="M94" s="25" t="n">
        <v>80</v>
      </c>
      <c r="N94" s="27" t="str">
        <f aca="false">C94</f>
        <v>Манометр 233.36 номер 4131373982</v>
      </c>
    </row>
    <row r="95" customFormat="false" ht="15" hidden="false" customHeight="false" outlineLevel="0" collapsed="false">
      <c r="B95" s="25" t="n">
        <v>81</v>
      </c>
      <c r="C95" s="27" t="s">
        <v>8310</v>
      </c>
      <c r="M95" s="25" t="n">
        <v>81</v>
      </c>
      <c r="N95" s="27" t="str">
        <f aca="false">C95</f>
        <v>Газоанализатор ТГА мод. PIRECL 21M номер 1411047</v>
      </c>
    </row>
    <row r="96" customFormat="false" ht="15" hidden="false" customHeight="false" outlineLevel="0" collapsed="false">
      <c r="B96" s="25" t="n">
        <v>82</v>
      </c>
      <c r="C96" s="27" t="s">
        <v>8311</v>
      </c>
      <c r="M96" s="25" t="n">
        <v>82</v>
      </c>
      <c r="N96" s="27" t="str">
        <f aca="false">C96</f>
        <v>Газоанализатор ТГА мод. PIRECL 21M номер 1411051</v>
      </c>
    </row>
    <row r="97" customFormat="false" ht="15" hidden="false" customHeight="false" outlineLevel="0" collapsed="false">
      <c r="B97" s="25" t="n">
        <v>83</v>
      </c>
      <c r="C97" s="27" t="s">
        <v>8312</v>
      </c>
      <c r="M97" s="25" t="n">
        <v>83</v>
      </c>
      <c r="N97" s="27" t="str">
        <f aca="false">C97</f>
        <v>Газоанализатор ТГА мод. PIRECL 21M номер 1411053</v>
      </c>
    </row>
    <row r="98" customFormat="false" ht="15" hidden="false" customHeight="false" outlineLevel="0" collapsed="false">
      <c r="B98" s="25" t="n">
        <v>84</v>
      </c>
      <c r="C98" s="27" t="s">
        <v>8313</v>
      </c>
      <c r="M98" s="25" t="n">
        <v>84</v>
      </c>
      <c r="N98" s="27" t="str">
        <f aca="false">C98</f>
        <v>Газоанализатор ТГА мод. PIRECL 21M номер 1411060</v>
      </c>
    </row>
    <row r="99" customFormat="false" ht="15" hidden="false" customHeight="false" outlineLevel="0" collapsed="false">
      <c r="B99" s="25" t="n">
        <v>85</v>
      </c>
      <c r="C99" s="27" t="s">
        <v>8314</v>
      </c>
      <c r="M99" s="25" t="n">
        <v>85</v>
      </c>
      <c r="N99" s="27" t="str">
        <f aca="false">C99</f>
        <v>Газоанализатор ТГА мод. PIRECL 21M номер 1411054</v>
      </c>
    </row>
    <row r="100" customFormat="false" ht="15" hidden="false" customHeight="false" outlineLevel="0" collapsed="false">
      <c r="B100" s="25" t="n">
        <v>86</v>
      </c>
      <c r="C100" s="27" t="s">
        <v>8315</v>
      </c>
      <c r="M100" s="25" t="n">
        <v>86</v>
      </c>
      <c r="N100" s="27" t="str">
        <f aca="false">C100</f>
        <v>Газоанализатор ТГА мод. PIRECL 21M номер 1411063</v>
      </c>
    </row>
    <row r="101" customFormat="false" ht="15" hidden="false" customHeight="false" outlineLevel="0" collapsed="false">
      <c r="B101" s="25" t="n">
        <v>87</v>
      </c>
      <c r="C101" s="27" t="s">
        <v>8316</v>
      </c>
      <c r="M101" s="25" t="n">
        <v>87</v>
      </c>
      <c r="N101" s="27" t="str">
        <f aca="false">C101</f>
        <v>Газоанализатор ТГА мод. PIRECL 21M номер 1409006</v>
      </c>
    </row>
    <row r="102" customFormat="false" ht="15" hidden="false" customHeight="false" outlineLevel="0" collapsed="false">
      <c r="B102" s="25" t="n">
        <v>88</v>
      </c>
      <c r="C102" s="27" t="s">
        <v>8317</v>
      </c>
      <c r="M102" s="25" t="n">
        <v>88</v>
      </c>
      <c r="N102" s="27" t="str">
        <f aca="false">C102</f>
        <v>Газоанализатор ТГА мод. PIRECL 21M номер 1409012</v>
      </c>
    </row>
    <row r="103" customFormat="false" ht="15" hidden="false" customHeight="false" outlineLevel="0" collapsed="false">
      <c r="B103" s="25" t="n">
        <v>89</v>
      </c>
      <c r="C103" s="27" t="s">
        <v>8318</v>
      </c>
      <c r="M103" s="25" t="n">
        <v>89</v>
      </c>
      <c r="N103" s="27" t="str">
        <f aca="false">C103</f>
        <v>Газоанализатор ДАК ДАК-СН4-129 ИБЯЛ.418414.071-129 номер 220600</v>
      </c>
    </row>
    <row r="104" customFormat="false" ht="15" hidden="true" customHeight="false" outlineLevel="0" collapsed="false">
      <c r="B104" s="25" t="n">
        <v>90</v>
      </c>
      <c r="M104" s="25" t="n">
        <v>90</v>
      </c>
      <c r="N104" s="27" t="n">
        <f aca="false">C104</f>
        <v>0</v>
      </c>
    </row>
    <row r="105" customFormat="false" ht="15" hidden="true" customHeight="false" outlineLevel="0" collapsed="false">
      <c r="B105" s="25" t="n">
        <v>91</v>
      </c>
      <c r="M105" s="25" t="n">
        <v>91</v>
      </c>
      <c r="N105" s="27" t="n">
        <f aca="false">C105</f>
        <v>0</v>
      </c>
    </row>
    <row r="106" customFormat="false" ht="15" hidden="true" customHeight="false" outlineLevel="0" collapsed="false">
      <c r="B106" s="25" t="n">
        <v>92</v>
      </c>
      <c r="M106" s="25" t="n">
        <v>92</v>
      </c>
      <c r="N106" s="27" t="n">
        <f aca="false">C106</f>
        <v>0</v>
      </c>
    </row>
    <row r="107" customFormat="false" ht="15" hidden="true" customHeight="false" outlineLevel="0" collapsed="false">
      <c r="B107" s="25" t="n">
        <v>93</v>
      </c>
      <c r="M107" s="25" t="n">
        <v>93</v>
      </c>
      <c r="N107" s="27" t="n">
        <f aca="false">C107</f>
        <v>0</v>
      </c>
    </row>
    <row r="108" customFormat="false" ht="15" hidden="true" customHeight="false" outlineLevel="0" collapsed="false">
      <c r="B108" s="25" t="n">
        <v>94</v>
      </c>
      <c r="M108" s="25" t="n">
        <v>94</v>
      </c>
      <c r="N108" s="27" t="n">
        <f aca="false">C108</f>
        <v>0</v>
      </c>
    </row>
    <row r="109" customFormat="false" ht="15" hidden="true" customHeight="false" outlineLevel="0" collapsed="false">
      <c r="B109" s="25" t="n">
        <v>95</v>
      </c>
      <c r="M109" s="25" t="n">
        <v>95</v>
      </c>
      <c r="N109" s="27" t="n">
        <f aca="false">C109</f>
        <v>0</v>
      </c>
    </row>
    <row r="110" customFormat="false" ht="15" hidden="true" customHeight="false" outlineLevel="0" collapsed="false">
      <c r="B110" s="25" t="n">
        <v>96</v>
      </c>
      <c r="M110" s="25" t="n">
        <v>96</v>
      </c>
      <c r="N110" s="27" t="n">
        <f aca="false">C110</f>
        <v>0</v>
      </c>
    </row>
    <row r="111" customFormat="false" ht="15" hidden="true" customHeight="false" outlineLevel="0" collapsed="false">
      <c r="B111" s="25" t="n">
        <v>97</v>
      </c>
      <c r="M111" s="25" t="n">
        <v>97</v>
      </c>
      <c r="N111" s="27" t="n">
        <f aca="false">C111</f>
        <v>0</v>
      </c>
    </row>
    <row r="112" customFormat="false" ht="15" hidden="true" customHeight="false" outlineLevel="0" collapsed="false">
      <c r="B112" s="25" t="n">
        <v>98</v>
      </c>
      <c r="M112" s="25" t="n">
        <v>98</v>
      </c>
      <c r="N112" s="27" t="n">
        <f aca="false">C112</f>
        <v>0</v>
      </c>
    </row>
    <row r="113" customFormat="false" ht="15" hidden="true" customHeight="false" outlineLevel="0" collapsed="false">
      <c r="B113" s="25" t="n">
        <v>99</v>
      </c>
      <c r="M113" s="25" t="n">
        <v>99</v>
      </c>
      <c r="N113" s="27" t="n">
        <f aca="false">C113</f>
        <v>0</v>
      </c>
    </row>
    <row r="114" customFormat="false" ht="15" hidden="true" customHeight="false" outlineLevel="0" collapsed="false">
      <c r="B114" s="25" t="n">
        <v>100</v>
      </c>
      <c r="M114" s="25" t="n">
        <v>100</v>
      </c>
      <c r="N114" s="27" t="n">
        <f aca="false">C114</f>
        <v>0</v>
      </c>
    </row>
    <row r="115" customFormat="false" ht="15" hidden="true" customHeight="false" outlineLevel="0" collapsed="false">
      <c r="B115" s="25" t="n">
        <v>101</v>
      </c>
      <c r="M115" s="25" t="n">
        <v>101</v>
      </c>
      <c r="N115" s="27" t="n">
        <f aca="false">C115</f>
        <v>0</v>
      </c>
    </row>
    <row r="116" customFormat="false" ht="15" hidden="true" customHeight="false" outlineLevel="0" collapsed="false">
      <c r="B116" s="25" t="n">
        <v>102</v>
      </c>
      <c r="M116" s="25" t="n">
        <v>102</v>
      </c>
      <c r="N116" s="27" t="n">
        <f aca="false">C116</f>
        <v>0</v>
      </c>
    </row>
    <row r="117" customFormat="false" ht="15" hidden="true" customHeight="false" outlineLevel="0" collapsed="false">
      <c r="B117" s="25" t="n">
        <v>103</v>
      </c>
      <c r="M117" s="25" t="n">
        <v>103</v>
      </c>
      <c r="N117" s="27" t="n">
        <f aca="false">C117</f>
        <v>0</v>
      </c>
    </row>
    <row r="118" customFormat="false" ht="15" hidden="true" customHeight="false" outlineLevel="0" collapsed="false">
      <c r="B118" s="25" t="n">
        <v>104</v>
      </c>
      <c r="M118" s="25" t="n">
        <v>104</v>
      </c>
      <c r="N118" s="27" t="n">
        <f aca="false">C118</f>
        <v>0</v>
      </c>
    </row>
    <row r="119" customFormat="false" ht="15" hidden="true" customHeight="false" outlineLevel="0" collapsed="false">
      <c r="B119" s="25" t="n">
        <v>105</v>
      </c>
      <c r="M119" s="25" t="n">
        <v>105</v>
      </c>
      <c r="N119" s="27" t="n">
        <f aca="false">C119</f>
        <v>0</v>
      </c>
    </row>
    <row r="120" customFormat="false" ht="15" hidden="true" customHeight="false" outlineLevel="0" collapsed="false">
      <c r="B120" s="25" t="n">
        <v>106</v>
      </c>
      <c r="M120" s="25" t="n">
        <v>106</v>
      </c>
      <c r="N120" s="27" t="n">
        <f aca="false">C120</f>
        <v>0</v>
      </c>
    </row>
    <row r="121" customFormat="false" ht="15" hidden="true" customHeight="false" outlineLevel="0" collapsed="false">
      <c r="B121" s="25" t="n">
        <v>107</v>
      </c>
      <c r="M121" s="25" t="n">
        <v>107</v>
      </c>
      <c r="N121" s="27" t="n">
        <f aca="false">C121</f>
        <v>0</v>
      </c>
    </row>
    <row r="122" customFormat="false" ht="15" hidden="true" customHeight="false" outlineLevel="0" collapsed="false">
      <c r="B122" s="25" t="n">
        <v>108</v>
      </c>
      <c r="M122" s="25" t="n">
        <v>108</v>
      </c>
      <c r="N122" s="27" t="n">
        <f aca="false">C122</f>
        <v>0</v>
      </c>
    </row>
    <row r="123" customFormat="false" ht="15" hidden="true" customHeight="false" outlineLevel="0" collapsed="false">
      <c r="B123" s="25" t="n">
        <v>109</v>
      </c>
      <c r="M123" s="25" t="n">
        <v>109</v>
      </c>
      <c r="N123" s="27" t="n">
        <f aca="false">C123</f>
        <v>0</v>
      </c>
    </row>
    <row r="124" customFormat="false" ht="15" hidden="true" customHeight="false" outlineLevel="0" collapsed="false">
      <c r="B124" s="25" t="n">
        <v>110</v>
      </c>
      <c r="M124" s="25" t="n">
        <v>110</v>
      </c>
      <c r="N124" s="27" t="n">
        <f aca="false">C124</f>
        <v>0</v>
      </c>
    </row>
    <row r="125" customFormat="false" ht="15" hidden="true" customHeight="false" outlineLevel="0" collapsed="false">
      <c r="B125" s="25" t="n">
        <v>111</v>
      </c>
      <c r="M125" s="25" t="n">
        <v>111</v>
      </c>
      <c r="N125" s="27" t="n">
        <f aca="false">C125</f>
        <v>0</v>
      </c>
    </row>
    <row r="126" customFormat="false" ht="15" hidden="true" customHeight="false" outlineLevel="0" collapsed="false">
      <c r="B126" s="25" t="n">
        <v>112</v>
      </c>
      <c r="M126" s="25" t="n">
        <v>112</v>
      </c>
      <c r="N126" s="27" t="n">
        <f aca="false">C126</f>
        <v>0</v>
      </c>
    </row>
    <row r="127" customFormat="false" ht="15" hidden="true" customHeight="false" outlineLevel="0" collapsed="false">
      <c r="B127" s="25" t="n">
        <v>113</v>
      </c>
      <c r="M127" s="25" t="n">
        <v>113</v>
      </c>
      <c r="N127" s="27" t="n">
        <f aca="false">C127</f>
        <v>0</v>
      </c>
    </row>
    <row r="128" customFormat="false" ht="15" hidden="true" customHeight="false" outlineLevel="0" collapsed="false">
      <c r="B128" s="25" t="n">
        <v>114</v>
      </c>
      <c r="M128" s="25" t="n">
        <v>114</v>
      </c>
      <c r="N128" s="27" t="n">
        <f aca="false">C128</f>
        <v>0</v>
      </c>
    </row>
    <row r="129" customFormat="false" ht="15" hidden="true" customHeight="false" outlineLevel="0" collapsed="false">
      <c r="B129" s="25" t="n">
        <v>115</v>
      </c>
      <c r="M129" s="25" t="n">
        <v>115</v>
      </c>
      <c r="N129" s="27" t="n">
        <f aca="false">C129</f>
        <v>0</v>
      </c>
    </row>
    <row r="130" customFormat="false" ht="15" hidden="true" customHeight="false" outlineLevel="0" collapsed="false">
      <c r="B130" s="25" t="n">
        <v>116</v>
      </c>
      <c r="M130" s="25" t="n">
        <v>116</v>
      </c>
      <c r="N130" s="27" t="n">
        <f aca="false">C130</f>
        <v>0</v>
      </c>
    </row>
    <row r="131" customFormat="false" ht="15" hidden="true" customHeight="false" outlineLevel="0" collapsed="false">
      <c r="B131" s="25" t="n">
        <v>117</v>
      </c>
      <c r="M131" s="25" t="n">
        <v>117</v>
      </c>
      <c r="N131" s="27" t="n">
        <f aca="false">C131</f>
        <v>0</v>
      </c>
    </row>
    <row r="132" customFormat="false" ht="15" hidden="true" customHeight="false" outlineLevel="0" collapsed="false">
      <c r="B132" s="25" t="n">
        <v>118</v>
      </c>
      <c r="M132" s="25" t="n">
        <v>118</v>
      </c>
      <c r="N132" s="27" t="n">
        <f aca="false">C132</f>
        <v>0</v>
      </c>
    </row>
    <row r="133" customFormat="false" ht="15" hidden="true" customHeight="false" outlineLevel="0" collapsed="false">
      <c r="B133" s="25" t="n">
        <v>119</v>
      </c>
      <c r="M133" s="25" t="n">
        <v>119</v>
      </c>
      <c r="N133" s="27" t="n">
        <f aca="false">C133</f>
        <v>0</v>
      </c>
    </row>
    <row r="134" customFormat="false" ht="15" hidden="true" customHeight="false" outlineLevel="0" collapsed="false">
      <c r="B134" s="25" t="n">
        <v>120</v>
      </c>
      <c r="M134" s="25" t="n">
        <v>120</v>
      </c>
      <c r="N134" s="27" t="n">
        <f aca="false">C134</f>
        <v>0</v>
      </c>
    </row>
    <row r="135" customFormat="false" ht="15" hidden="true" customHeight="false" outlineLevel="0" collapsed="false">
      <c r="B135" s="25" t="n">
        <v>121</v>
      </c>
      <c r="M135" s="25" t="n">
        <v>121</v>
      </c>
      <c r="N135" s="27" t="n">
        <f aca="false">C135</f>
        <v>0</v>
      </c>
    </row>
    <row r="136" customFormat="false" ht="15" hidden="true" customHeight="false" outlineLevel="0" collapsed="false">
      <c r="B136" s="25" t="n">
        <v>122</v>
      </c>
      <c r="M136" s="25" t="n">
        <v>122</v>
      </c>
      <c r="N136" s="27" t="n">
        <f aca="false">C136</f>
        <v>0</v>
      </c>
    </row>
    <row r="137" customFormat="false" ht="15" hidden="true" customHeight="false" outlineLevel="0" collapsed="false">
      <c r="B137" s="25" t="n">
        <v>123</v>
      </c>
      <c r="M137" s="25" t="n">
        <v>123</v>
      </c>
      <c r="N137" s="27" t="n">
        <f aca="false">C137</f>
        <v>0</v>
      </c>
    </row>
    <row r="138" customFormat="false" ht="15" hidden="true" customHeight="false" outlineLevel="0" collapsed="false">
      <c r="B138" s="25" t="n">
        <v>124</v>
      </c>
      <c r="M138" s="25" t="n">
        <v>124</v>
      </c>
      <c r="N138" s="27" t="n">
        <f aca="false">C138</f>
        <v>0</v>
      </c>
    </row>
    <row r="139" customFormat="false" ht="15" hidden="true" customHeight="false" outlineLevel="0" collapsed="false">
      <c r="B139" s="25" t="n">
        <v>125</v>
      </c>
      <c r="M139" s="25" t="n">
        <v>125</v>
      </c>
      <c r="N139" s="27" t="n">
        <f aca="false">C139</f>
        <v>0</v>
      </c>
    </row>
    <row r="140" customFormat="false" ht="15" hidden="true" customHeight="false" outlineLevel="0" collapsed="false">
      <c r="B140" s="25" t="n">
        <v>126</v>
      </c>
      <c r="M140" s="25" t="n">
        <v>126</v>
      </c>
      <c r="N140" s="27" t="n">
        <f aca="false">C140</f>
        <v>0</v>
      </c>
    </row>
    <row r="141" customFormat="false" ht="15" hidden="true" customHeight="false" outlineLevel="0" collapsed="false">
      <c r="B141" s="25" t="n">
        <v>127</v>
      </c>
      <c r="M141" s="25" t="n">
        <v>127</v>
      </c>
      <c r="N141" s="27" t="n">
        <f aca="false">C141</f>
        <v>0</v>
      </c>
    </row>
    <row r="142" customFormat="false" ht="15" hidden="true" customHeight="false" outlineLevel="0" collapsed="false">
      <c r="B142" s="25" t="n">
        <v>128</v>
      </c>
      <c r="M142" s="25" t="n">
        <v>128</v>
      </c>
      <c r="N142" s="27" t="n">
        <f aca="false">C142</f>
        <v>0</v>
      </c>
    </row>
    <row r="143" customFormat="false" ht="15" hidden="true" customHeight="false" outlineLevel="0" collapsed="false">
      <c r="B143" s="25" t="n">
        <v>129</v>
      </c>
      <c r="M143" s="25" t="n">
        <v>129</v>
      </c>
      <c r="N143" s="27" t="n">
        <f aca="false">C143</f>
        <v>0</v>
      </c>
    </row>
    <row r="144" customFormat="false" ht="15" hidden="true" customHeight="false" outlineLevel="0" collapsed="false">
      <c r="B144" s="25" t="n">
        <v>130</v>
      </c>
      <c r="M144" s="25" t="n">
        <v>130</v>
      </c>
      <c r="N144" s="27" t="n">
        <f aca="false">C144</f>
        <v>0</v>
      </c>
    </row>
    <row r="145" customFormat="false" ht="15" hidden="true" customHeight="false" outlineLevel="0" collapsed="false">
      <c r="B145" s="25" t="n">
        <v>131</v>
      </c>
      <c r="M145" s="25" t="n">
        <v>131</v>
      </c>
      <c r="N145" s="27" t="n">
        <f aca="false">C145</f>
        <v>0</v>
      </c>
    </row>
    <row r="146" customFormat="false" ht="15" hidden="true" customHeight="false" outlineLevel="0" collapsed="false">
      <c r="B146" s="25" t="n">
        <v>132</v>
      </c>
      <c r="M146" s="25" t="n">
        <v>132</v>
      </c>
      <c r="N146" s="27" t="n">
        <f aca="false">C146</f>
        <v>0</v>
      </c>
    </row>
    <row r="147" customFormat="false" ht="15" hidden="true" customHeight="false" outlineLevel="0" collapsed="false">
      <c r="B147" s="25" t="n">
        <v>133</v>
      </c>
      <c r="M147" s="25" t="n">
        <v>133</v>
      </c>
      <c r="N147" s="27" t="n">
        <f aca="false">C147</f>
        <v>0</v>
      </c>
    </row>
    <row r="148" customFormat="false" ht="15" hidden="true" customHeight="false" outlineLevel="0" collapsed="false">
      <c r="B148" s="25" t="n">
        <v>134</v>
      </c>
      <c r="M148" s="25" t="n">
        <v>134</v>
      </c>
      <c r="N148" s="27" t="n">
        <f aca="false">C148</f>
        <v>0</v>
      </c>
    </row>
    <row r="149" customFormat="false" ht="15" hidden="true" customHeight="false" outlineLevel="0" collapsed="false">
      <c r="B149" s="25" t="n">
        <v>135</v>
      </c>
      <c r="M149" s="25" t="n">
        <v>135</v>
      </c>
      <c r="N149" s="27" t="n">
        <f aca="false">C149</f>
        <v>0</v>
      </c>
    </row>
    <row r="150" customFormat="false" ht="15" hidden="true" customHeight="false" outlineLevel="0" collapsed="false">
      <c r="B150" s="25" t="n">
        <v>136</v>
      </c>
      <c r="M150" s="25" t="n">
        <v>136</v>
      </c>
      <c r="N150" s="27" t="n">
        <f aca="false">C150</f>
        <v>0</v>
      </c>
    </row>
    <row r="151" customFormat="false" ht="15" hidden="true" customHeight="false" outlineLevel="0" collapsed="false">
      <c r="B151" s="25" t="n">
        <v>137</v>
      </c>
      <c r="M151" s="25" t="n">
        <v>137</v>
      </c>
      <c r="N151" s="27" t="n">
        <f aca="false">C151</f>
        <v>0</v>
      </c>
    </row>
    <row r="152" customFormat="false" ht="15" hidden="true" customHeight="false" outlineLevel="0" collapsed="false">
      <c r="B152" s="25" t="n">
        <v>138</v>
      </c>
      <c r="M152" s="25" t="n">
        <v>138</v>
      </c>
      <c r="N152" s="27" t="n">
        <f aca="false">C152</f>
        <v>0</v>
      </c>
    </row>
    <row r="153" customFormat="false" ht="15" hidden="true" customHeight="false" outlineLevel="0" collapsed="false">
      <c r="B153" s="25" t="n">
        <v>139</v>
      </c>
      <c r="M153" s="25" t="n">
        <v>139</v>
      </c>
      <c r="N153" s="27" t="n">
        <f aca="false">C153</f>
        <v>0</v>
      </c>
    </row>
    <row r="154" customFormat="false" ht="15" hidden="true" customHeight="false" outlineLevel="0" collapsed="false">
      <c r="B154" s="25" t="n">
        <v>140</v>
      </c>
      <c r="M154" s="25" t="n">
        <v>140</v>
      </c>
      <c r="N154" s="27" t="n">
        <f aca="false">C154</f>
        <v>0</v>
      </c>
    </row>
    <row r="155" customFormat="false" ht="15" hidden="true" customHeight="false" outlineLevel="0" collapsed="false">
      <c r="B155" s="25" t="n">
        <v>141</v>
      </c>
      <c r="M155" s="25" t="n">
        <v>141</v>
      </c>
      <c r="N155" s="27" t="n">
        <f aca="false">C155</f>
        <v>0</v>
      </c>
    </row>
    <row r="156" customFormat="false" ht="15" hidden="true" customHeight="false" outlineLevel="0" collapsed="false">
      <c r="B156" s="25" t="n">
        <v>142</v>
      </c>
      <c r="M156" s="25" t="n">
        <v>142</v>
      </c>
      <c r="N156" s="27" t="n">
        <f aca="false">C156</f>
        <v>0</v>
      </c>
    </row>
    <row r="157" customFormat="false" ht="15" hidden="true" customHeight="false" outlineLevel="0" collapsed="false">
      <c r="B157" s="25" t="n">
        <v>143</v>
      </c>
      <c r="M157" s="25" t="n">
        <v>143</v>
      </c>
      <c r="N157" s="27" t="n">
        <f aca="false">C157</f>
        <v>0</v>
      </c>
    </row>
    <row r="158" customFormat="false" ht="15" hidden="true" customHeight="false" outlineLevel="0" collapsed="false">
      <c r="B158" s="25" t="n">
        <v>144</v>
      </c>
      <c r="M158" s="25" t="n">
        <v>144</v>
      </c>
      <c r="N158" s="27" t="n">
        <f aca="false">C158</f>
        <v>0</v>
      </c>
    </row>
    <row r="159" customFormat="false" ht="15" hidden="true" customHeight="false" outlineLevel="0" collapsed="false">
      <c r="B159" s="25" t="n">
        <v>145</v>
      </c>
      <c r="M159" s="25" t="n">
        <v>145</v>
      </c>
      <c r="N159" s="27" t="n">
        <f aca="false">C159</f>
        <v>0</v>
      </c>
    </row>
    <row r="160" customFormat="false" ht="15" hidden="true" customHeight="false" outlineLevel="0" collapsed="false">
      <c r="B160" s="25" t="n">
        <v>146</v>
      </c>
      <c r="M160" s="25" t="n">
        <v>146</v>
      </c>
      <c r="N160" s="27" t="n">
        <f aca="false">C160</f>
        <v>0</v>
      </c>
    </row>
    <row r="161" customFormat="false" ht="15" hidden="true" customHeight="false" outlineLevel="0" collapsed="false">
      <c r="B161" s="25" t="n">
        <v>147</v>
      </c>
      <c r="M161" s="25" t="n">
        <v>147</v>
      </c>
      <c r="N161" s="27" t="n">
        <f aca="false">C161</f>
        <v>0</v>
      </c>
    </row>
    <row r="162" customFormat="false" ht="15" hidden="true" customHeight="false" outlineLevel="0" collapsed="false">
      <c r="B162" s="25" t="n">
        <v>148</v>
      </c>
      <c r="M162" s="25" t="n">
        <v>148</v>
      </c>
      <c r="N162" s="27" t="n">
        <f aca="false">C162</f>
        <v>0</v>
      </c>
    </row>
    <row r="163" customFormat="false" ht="15" hidden="true" customHeight="false" outlineLevel="0" collapsed="false">
      <c r="B163" s="25" t="n">
        <v>149</v>
      </c>
      <c r="M163" s="25" t="n">
        <v>149</v>
      </c>
      <c r="N163" s="27" t="n">
        <f aca="false">C163</f>
        <v>0</v>
      </c>
    </row>
    <row r="164" customFormat="false" ht="15" hidden="true" customHeight="false" outlineLevel="0" collapsed="false">
      <c r="B164" s="25" t="n">
        <v>150</v>
      </c>
      <c r="M164" s="25" t="n">
        <v>150</v>
      </c>
      <c r="N164" s="27" t="n">
        <f aca="false">C164</f>
        <v>0</v>
      </c>
    </row>
    <row r="165" customFormat="false" ht="15" hidden="true" customHeight="false" outlineLevel="0" collapsed="false">
      <c r="B165" s="25" t="n">
        <v>151</v>
      </c>
      <c r="M165" s="25" t="n">
        <v>151</v>
      </c>
      <c r="N165" s="27" t="n">
        <f aca="false">C165</f>
        <v>0</v>
      </c>
    </row>
    <row r="166" customFormat="false" ht="15" hidden="true" customHeight="false" outlineLevel="0" collapsed="false">
      <c r="B166" s="25" t="n">
        <v>152</v>
      </c>
      <c r="M166" s="25" t="n">
        <v>152</v>
      </c>
      <c r="N166" s="27" t="n">
        <f aca="false">C166</f>
        <v>0</v>
      </c>
    </row>
    <row r="167" customFormat="false" ht="15" hidden="true" customHeight="false" outlineLevel="0" collapsed="false">
      <c r="B167" s="25" t="n">
        <v>153</v>
      </c>
      <c r="M167" s="25" t="n">
        <v>153</v>
      </c>
      <c r="N167" s="27" t="n">
        <f aca="false">C167</f>
        <v>0</v>
      </c>
    </row>
    <row r="168" customFormat="false" ht="15" hidden="true" customHeight="false" outlineLevel="0" collapsed="false">
      <c r="B168" s="25" t="n">
        <v>154</v>
      </c>
      <c r="M168" s="25" t="n">
        <v>154</v>
      </c>
      <c r="N168" s="27" t="n">
        <f aca="false">C168</f>
        <v>0</v>
      </c>
    </row>
    <row r="169" customFormat="false" ht="15" hidden="true" customHeight="false" outlineLevel="0" collapsed="false">
      <c r="B169" s="25" t="n">
        <v>155</v>
      </c>
      <c r="M169" s="25" t="n">
        <v>155</v>
      </c>
      <c r="N169" s="27" t="n">
        <f aca="false">C169</f>
        <v>0</v>
      </c>
    </row>
    <row r="170" customFormat="false" ht="15" hidden="true" customHeight="false" outlineLevel="0" collapsed="false">
      <c r="B170" s="25" t="n">
        <v>156</v>
      </c>
      <c r="M170" s="25" t="n">
        <v>156</v>
      </c>
      <c r="N170" s="27" t="n">
        <f aca="false">C170</f>
        <v>0</v>
      </c>
    </row>
    <row r="171" customFormat="false" ht="15" hidden="true" customHeight="false" outlineLevel="0" collapsed="false">
      <c r="B171" s="25" t="n">
        <v>157</v>
      </c>
      <c r="M171" s="25" t="n">
        <v>157</v>
      </c>
      <c r="N171" s="27" t="n">
        <f aca="false">C171</f>
        <v>0</v>
      </c>
    </row>
    <row r="172" customFormat="false" ht="15" hidden="true" customHeight="false" outlineLevel="0" collapsed="false">
      <c r="B172" s="25" t="n">
        <v>158</v>
      </c>
      <c r="M172" s="25" t="n">
        <v>158</v>
      </c>
      <c r="N172" s="27" t="n">
        <f aca="false">C172</f>
        <v>0</v>
      </c>
    </row>
    <row r="173" customFormat="false" ht="15" hidden="true" customHeight="false" outlineLevel="0" collapsed="false">
      <c r="B173" s="25" t="n">
        <v>159</v>
      </c>
      <c r="M173" s="25" t="n">
        <v>159</v>
      </c>
      <c r="N173" s="27" t="n">
        <f aca="false">C173</f>
        <v>0</v>
      </c>
    </row>
    <row r="174" customFormat="false" ht="15" hidden="true" customHeight="false" outlineLevel="0" collapsed="false">
      <c r="B174" s="25" t="n">
        <v>160</v>
      </c>
      <c r="M174" s="25" t="n">
        <v>160</v>
      </c>
      <c r="N174" s="27" t="n">
        <f aca="false">C174</f>
        <v>0</v>
      </c>
    </row>
    <row r="175" customFormat="false" ht="15" hidden="true" customHeight="false" outlineLevel="0" collapsed="false">
      <c r="B175" s="25" t="n">
        <v>161</v>
      </c>
      <c r="M175" s="25" t="n">
        <v>161</v>
      </c>
      <c r="N175" s="27" t="n">
        <f aca="false">C175</f>
        <v>0</v>
      </c>
    </row>
    <row r="176" customFormat="false" ht="15" hidden="true" customHeight="false" outlineLevel="0" collapsed="false">
      <c r="B176" s="25" t="n">
        <v>162</v>
      </c>
      <c r="M176" s="25" t="n">
        <v>162</v>
      </c>
      <c r="N176" s="27" t="n">
        <f aca="false">C176</f>
        <v>0</v>
      </c>
    </row>
    <row r="177" customFormat="false" ht="15" hidden="true" customHeight="false" outlineLevel="0" collapsed="false">
      <c r="B177" s="25" t="n">
        <v>163</v>
      </c>
      <c r="M177" s="25" t="n">
        <v>163</v>
      </c>
      <c r="N177" s="27" t="n">
        <f aca="false">C177</f>
        <v>0</v>
      </c>
    </row>
    <row r="178" customFormat="false" ht="15" hidden="true" customHeight="false" outlineLevel="0" collapsed="false">
      <c r="B178" s="25" t="n">
        <v>164</v>
      </c>
      <c r="M178" s="25" t="n">
        <v>164</v>
      </c>
      <c r="N178" s="27" t="n">
        <f aca="false">C178</f>
        <v>0</v>
      </c>
    </row>
    <row r="179" customFormat="false" ht="15" hidden="true" customHeight="false" outlineLevel="0" collapsed="false">
      <c r="B179" s="25" t="n">
        <v>165</v>
      </c>
      <c r="M179" s="25" t="n">
        <v>165</v>
      </c>
      <c r="N179" s="27" t="n">
        <f aca="false">C179</f>
        <v>0</v>
      </c>
    </row>
    <row r="180" customFormat="false" ht="15" hidden="true" customHeight="false" outlineLevel="0" collapsed="false">
      <c r="B180" s="25" t="n">
        <v>166</v>
      </c>
      <c r="M180" s="25" t="n">
        <v>166</v>
      </c>
      <c r="N180" s="27" t="n">
        <f aca="false">C180</f>
        <v>0</v>
      </c>
    </row>
    <row r="181" customFormat="false" ht="15" hidden="true" customHeight="false" outlineLevel="0" collapsed="false">
      <c r="B181" s="25" t="n">
        <v>167</v>
      </c>
      <c r="M181" s="25" t="n">
        <v>167</v>
      </c>
      <c r="N181" s="27" t="n">
        <f aca="false">C181</f>
        <v>0</v>
      </c>
    </row>
    <row r="182" customFormat="false" ht="15" hidden="true" customHeight="false" outlineLevel="0" collapsed="false">
      <c r="B182" s="25" t="n">
        <v>168</v>
      </c>
      <c r="M182" s="25" t="n">
        <v>168</v>
      </c>
      <c r="N182" s="27" t="n">
        <f aca="false">C182</f>
        <v>0</v>
      </c>
    </row>
    <row r="183" customFormat="false" ht="15" hidden="true" customHeight="false" outlineLevel="0" collapsed="false">
      <c r="B183" s="25" t="n">
        <v>169</v>
      </c>
      <c r="M183" s="25" t="n">
        <v>169</v>
      </c>
      <c r="N183" s="27" t="n">
        <f aca="false">C183</f>
        <v>0</v>
      </c>
    </row>
    <row r="184" customFormat="false" ht="15" hidden="true" customHeight="false" outlineLevel="0" collapsed="false">
      <c r="B184" s="25" t="n">
        <v>170</v>
      </c>
      <c r="M184" s="25" t="n">
        <v>170</v>
      </c>
      <c r="N184" s="27" t="n">
        <f aca="false">C184</f>
        <v>0</v>
      </c>
    </row>
    <row r="185" customFormat="false" ht="15" hidden="true" customHeight="false" outlineLevel="0" collapsed="false">
      <c r="B185" s="25" t="n">
        <v>171</v>
      </c>
      <c r="M185" s="25" t="n">
        <v>171</v>
      </c>
      <c r="N185" s="27" t="n">
        <f aca="false">C185</f>
        <v>0</v>
      </c>
    </row>
    <row r="186" customFormat="false" ht="15" hidden="true" customHeight="false" outlineLevel="0" collapsed="false">
      <c r="B186" s="25" t="n">
        <v>172</v>
      </c>
      <c r="M186" s="25" t="n">
        <v>172</v>
      </c>
      <c r="N186" s="27" t="n">
        <f aca="false">C186</f>
        <v>0</v>
      </c>
    </row>
    <row r="187" customFormat="false" ht="15" hidden="true" customHeight="false" outlineLevel="0" collapsed="false">
      <c r="B187" s="25" t="n">
        <v>173</v>
      </c>
      <c r="M187" s="25" t="n">
        <v>173</v>
      </c>
      <c r="N187" s="27" t="n">
        <f aca="false">C187</f>
        <v>0</v>
      </c>
    </row>
    <row r="188" customFormat="false" ht="15" hidden="true" customHeight="false" outlineLevel="0" collapsed="false">
      <c r="B188" s="25" t="n">
        <v>174</v>
      </c>
      <c r="M188" s="25" t="n">
        <v>174</v>
      </c>
      <c r="N188" s="27" t="n">
        <f aca="false">C188</f>
        <v>0</v>
      </c>
    </row>
    <row r="189" customFormat="false" ht="15" hidden="true" customHeight="false" outlineLevel="0" collapsed="false">
      <c r="B189" s="25" t="n">
        <v>175</v>
      </c>
      <c r="M189" s="25" t="n">
        <v>175</v>
      </c>
      <c r="N189" s="27" t="n">
        <f aca="false">C189</f>
        <v>0</v>
      </c>
    </row>
    <row r="190" customFormat="false" ht="15" hidden="true" customHeight="false" outlineLevel="0" collapsed="false">
      <c r="B190" s="25" t="n">
        <v>176</v>
      </c>
      <c r="M190" s="25" t="n">
        <v>176</v>
      </c>
      <c r="N190" s="27" t="n">
        <f aca="false">C190</f>
        <v>0</v>
      </c>
    </row>
    <row r="191" customFormat="false" ht="15" hidden="true" customHeight="false" outlineLevel="0" collapsed="false">
      <c r="B191" s="25" t="n">
        <v>177</v>
      </c>
      <c r="M191" s="25" t="n">
        <v>177</v>
      </c>
      <c r="N191" s="27" t="n">
        <f aca="false">C191</f>
        <v>0</v>
      </c>
    </row>
    <row r="192" customFormat="false" ht="15" hidden="true" customHeight="false" outlineLevel="0" collapsed="false">
      <c r="B192" s="25" t="n">
        <v>178</v>
      </c>
      <c r="M192" s="25" t="n">
        <v>178</v>
      </c>
      <c r="N192" s="27" t="n">
        <f aca="false">C192</f>
        <v>0</v>
      </c>
    </row>
    <row r="193" customFormat="false" ht="15" hidden="true" customHeight="false" outlineLevel="0" collapsed="false">
      <c r="B193" s="25" t="n">
        <v>179</v>
      </c>
      <c r="M193" s="25" t="n">
        <v>179</v>
      </c>
      <c r="N193" s="27" t="n">
        <f aca="false">C193</f>
        <v>0</v>
      </c>
    </row>
    <row r="194" customFormat="false" ht="15" hidden="true" customHeight="false" outlineLevel="0" collapsed="false">
      <c r="B194" s="25" t="n">
        <v>180</v>
      </c>
      <c r="M194" s="25" t="n">
        <v>180</v>
      </c>
      <c r="N194" s="27" t="n">
        <f aca="false">C194</f>
        <v>0</v>
      </c>
    </row>
    <row r="195" customFormat="false" ht="15" hidden="true" customHeight="false" outlineLevel="0" collapsed="false">
      <c r="B195" s="25" t="n">
        <v>181</v>
      </c>
      <c r="M195" s="25" t="n">
        <v>181</v>
      </c>
      <c r="N195" s="27" t="n">
        <f aca="false">C195</f>
        <v>0</v>
      </c>
    </row>
    <row r="196" customFormat="false" ht="15" hidden="true" customHeight="false" outlineLevel="0" collapsed="false">
      <c r="B196" s="25" t="n">
        <v>182</v>
      </c>
      <c r="M196" s="25" t="n">
        <v>182</v>
      </c>
      <c r="N196" s="27" t="n">
        <f aca="false">C196</f>
        <v>0</v>
      </c>
    </row>
    <row r="197" customFormat="false" ht="15" hidden="true" customHeight="false" outlineLevel="0" collapsed="false">
      <c r="B197" s="25" t="n">
        <v>183</v>
      </c>
      <c r="M197" s="25" t="n">
        <v>183</v>
      </c>
      <c r="N197" s="27" t="n">
        <f aca="false">C197</f>
        <v>0</v>
      </c>
    </row>
    <row r="198" customFormat="false" ht="15" hidden="true" customHeight="false" outlineLevel="0" collapsed="false">
      <c r="B198" s="25" t="n">
        <v>184</v>
      </c>
      <c r="M198" s="25" t="n">
        <v>184</v>
      </c>
      <c r="N198" s="27" t="n">
        <f aca="false">C198</f>
        <v>0</v>
      </c>
    </row>
    <row r="199" customFormat="false" ht="15" hidden="true" customHeight="false" outlineLevel="0" collapsed="false">
      <c r="B199" s="25" t="n">
        <v>185</v>
      </c>
      <c r="M199" s="25" t="n">
        <v>185</v>
      </c>
      <c r="N199" s="27" t="n">
        <f aca="false">C199</f>
        <v>0</v>
      </c>
    </row>
    <row r="200" customFormat="false" ht="15" hidden="true" customHeight="false" outlineLevel="0" collapsed="false">
      <c r="B200" s="25" t="n">
        <v>186</v>
      </c>
      <c r="M200" s="25" t="n">
        <v>186</v>
      </c>
      <c r="N200" s="27" t="n">
        <f aca="false">C200</f>
        <v>0</v>
      </c>
    </row>
    <row r="201" customFormat="false" ht="15" hidden="true" customHeight="false" outlineLevel="0" collapsed="false">
      <c r="B201" s="25" t="n">
        <v>187</v>
      </c>
      <c r="M201" s="25" t="n">
        <v>187</v>
      </c>
      <c r="N201" s="27" t="n">
        <f aca="false">C201</f>
        <v>0</v>
      </c>
    </row>
    <row r="202" customFormat="false" ht="15" hidden="true" customHeight="false" outlineLevel="0" collapsed="false">
      <c r="B202" s="25" t="n">
        <v>188</v>
      </c>
      <c r="M202" s="25" t="n">
        <v>188</v>
      </c>
      <c r="N202" s="27" t="n">
        <f aca="false">C202</f>
        <v>0</v>
      </c>
    </row>
    <row r="203" customFormat="false" ht="15" hidden="true" customHeight="false" outlineLevel="0" collapsed="false">
      <c r="B203" s="25" t="n">
        <v>189</v>
      </c>
      <c r="M203" s="25" t="n">
        <v>189</v>
      </c>
      <c r="N203" s="27" t="n">
        <f aca="false">C203</f>
        <v>0</v>
      </c>
    </row>
    <row r="204" customFormat="false" ht="15" hidden="true" customHeight="false" outlineLevel="0" collapsed="false">
      <c r="B204" s="25" t="n">
        <v>190</v>
      </c>
      <c r="M204" s="25" t="n">
        <v>190</v>
      </c>
      <c r="N204" s="27" t="n">
        <f aca="false">C204</f>
        <v>0</v>
      </c>
    </row>
    <row r="205" customFormat="false" ht="15" hidden="true" customHeight="false" outlineLevel="0" collapsed="false">
      <c r="B205" s="25" t="n">
        <v>191</v>
      </c>
      <c r="M205" s="25" t="n">
        <v>191</v>
      </c>
      <c r="N205" s="27" t="n">
        <f aca="false">C205</f>
        <v>0</v>
      </c>
    </row>
    <row r="206" customFormat="false" ht="15" hidden="true" customHeight="false" outlineLevel="0" collapsed="false">
      <c r="B206" s="25" t="n">
        <v>192</v>
      </c>
      <c r="M206" s="25" t="n">
        <v>192</v>
      </c>
      <c r="N206" s="27" t="n">
        <f aca="false">C206</f>
        <v>0</v>
      </c>
    </row>
    <row r="207" customFormat="false" ht="15" hidden="true" customHeight="false" outlineLevel="0" collapsed="false">
      <c r="B207" s="25" t="n">
        <v>193</v>
      </c>
      <c r="M207" s="25" t="n">
        <v>193</v>
      </c>
      <c r="N207" s="27" t="n">
        <f aca="false">C207</f>
        <v>0</v>
      </c>
    </row>
    <row r="208" customFormat="false" ht="15" hidden="true" customHeight="false" outlineLevel="0" collapsed="false">
      <c r="B208" s="25" t="n">
        <v>194</v>
      </c>
      <c r="M208" s="25" t="n">
        <v>194</v>
      </c>
      <c r="N208" s="27" t="n">
        <f aca="false">C208</f>
        <v>0</v>
      </c>
    </row>
    <row r="209" customFormat="false" ht="15" hidden="true" customHeight="false" outlineLevel="0" collapsed="false">
      <c r="B209" s="25" t="n">
        <v>195</v>
      </c>
      <c r="M209" s="25" t="n">
        <v>195</v>
      </c>
      <c r="N209" s="27" t="n">
        <f aca="false">C209</f>
        <v>0</v>
      </c>
    </row>
    <row r="210" customFormat="false" ht="15" hidden="true" customHeight="false" outlineLevel="0" collapsed="false">
      <c r="B210" s="25" t="n">
        <v>196</v>
      </c>
      <c r="M210" s="25" t="n">
        <v>196</v>
      </c>
      <c r="N210" s="27" t="n">
        <f aca="false">C210</f>
        <v>0</v>
      </c>
    </row>
    <row r="211" customFormat="false" ht="15" hidden="true" customHeight="false" outlineLevel="0" collapsed="false">
      <c r="B211" s="25" t="n">
        <v>197</v>
      </c>
      <c r="M211" s="25" t="n">
        <v>197</v>
      </c>
      <c r="N211" s="27" t="n">
        <f aca="false">C211</f>
        <v>0</v>
      </c>
    </row>
    <row r="212" customFormat="false" ht="15" hidden="true" customHeight="false" outlineLevel="0" collapsed="false">
      <c r="B212" s="25" t="n">
        <v>198</v>
      </c>
      <c r="M212" s="25" t="n">
        <v>198</v>
      </c>
      <c r="N212" s="27" t="n">
        <f aca="false">C212</f>
        <v>0</v>
      </c>
    </row>
    <row r="213" customFormat="false" ht="15" hidden="true" customHeight="false" outlineLevel="0" collapsed="false">
      <c r="B213" s="25" t="n">
        <v>199</v>
      </c>
      <c r="M213" s="25" t="n">
        <v>199</v>
      </c>
      <c r="N213" s="27" t="n">
        <f aca="false">C213</f>
        <v>0</v>
      </c>
    </row>
    <row r="214" customFormat="false" ht="15" hidden="true" customHeight="false" outlineLevel="0" collapsed="false">
      <c r="B214" s="25" t="n">
        <v>200</v>
      </c>
      <c r="M214" s="25" t="n">
        <v>200</v>
      </c>
      <c r="N214" s="27" t="n">
        <f aca="false">C214</f>
        <v>0</v>
      </c>
    </row>
    <row r="215" customFormat="false" ht="15" hidden="true" customHeight="false" outlineLevel="0" collapsed="false">
      <c r="B215" s="25" t="n">
        <v>201</v>
      </c>
      <c r="M215" s="25" t="n">
        <v>201</v>
      </c>
      <c r="N215" s="27" t="n">
        <f aca="false">C215</f>
        <v>0</v>
      </c>
    </row>
    <row r="216" customFormat="false" ht="15" hidden="true" customHeight="false" outlineLevel="0" collapsed="false">
      <c r="B216" s="25" t="n">
        <v>202</v>
      </c>
      <c r="M216" s="25" t="n">
        <v>202</v>
      </c>
      <c r="N216" s="27" t="n">
        <f aca="false">C216</f>
        <v>0</v>
      </c>
    </row>
    <row r="217" customFormat="false" ht="15" hidden="true" customHeight="false" outlineLevel="0" collapsed="false">
      <c r="B217" s="25" t="n">
        <v>203</v>
      </c>
      <c r="D217" s="1"/>
      <c r="E217" s="1"/>
      <c r="F217" s="1"/>
      <c r="G217" s="1"/>
      <c r="M217" s="25" t="n">
        <v>203</v>
      </c>
      <c r="N217" s="27" t="n">
        <f aca="false">C217</f>
        <v>0</v>
      </c>
    </row>
    <row r="218" customFormat="false" ht="15" hidden="true" customHeight="false" outlineLevel="0" collapsed="false">
      <c r="B218" s="25" t="n">
        <v>204</v>
      </c>
      <c r="D218" s="1"/>
      <c r="E218" s="1"/>
      <c r="F218" s="1"/>
      <c r="G218" s="1"/>
      <c r="M218" s="25" t="n">
        <v>204</v>
      </c>
      <c r="N218" s="27" t="n">
        <f aca="false">C218</f>
        <v>0</v>
      </c>
    </row>
    <row r="219" customFormat="false" ht="15" hidden="true" customHeight="false" outlineLevel="0" collapsed="false">
      <c r="B219" s="25" t="n">
        <v>205</v>
      </c>
      <c r="D219" s="1"/>
      <c r="E219" s="1"/>
      <c r="F219" s="1"/>
      <c r="G219" s="1"/>
      <c r="M219" s="25" t="n">
        <v>205</v>
      </c>
      <c r="N219" s="27" t="n">
        <f aca="false">C219</f>
        <v>0</v>
      </c>
    </row>
    <row r="220" customFormat="false" ht="15" hidden="true" customHeight="false" outlineLevel="0" collapsed="false">
      <c r="B220" s="25" t="n">
        <v>206</v>
      </c>
      <c r="D220" s="1"/>
      <c r="E220" s="1"/>
      <c r="F220" s="1"/>
      <c r="G220" s="1"/>
      <c r="M220" s="25" t="n">
        <v>206</v>
      </c>
      <c r="N220" s="27" t="n">
        <f aca="false">C220</f>
        <v>0</v>
      </c>
    </row>
    <row r="221" customFormat="false" ht="15" hidden="true" customHeight="false" outlineLevel="0" collapsed="false">
      <c r="B221" s="25" t="n">
        <v>207</v>
      </c>
      <c r="D221" s="1"/>
      <c r="E221" s="1"/>
      <c r="F221" s="1"/>
      <c r="G221" s="1"/>
      <c r="M221" s="25" t="n">
        <v>207</v>
      </c>
      <c r="N221" s="27" t="n">
        <f aca="false">C221</f>
        <v>0</v>
      </c>
    </row>
    <row r="222" customFormat="false" ht="15" hidden="true" customHeight="false" outlineLevel="0" collapsed="false">
      <c r="B222" s="25" t="n">
        <v>208</v>
      </c>
      <c r="D222" s="1"/>
      <c r="E222" s="1"/>
      <c r="F222" s="1"/>
      <c r="G222" s="1"/>
      <c r="M222" s="25" t="n">
        <v>208</v>
      </c>
      <c r="N222" s="27" t="n">
        <f aca="false">C222</f>
        <v>0</v>
      </c>
    </row>
    <row r="223" customFormat="false" ht="15" hidden="true" customHeight="false" outlineLevel="0" collapsed="false">
      <c r="B223" s="25" t="n">
        <v>209</v>
      </c>
      <c r="G223" s="1"/>
      <c r="M223" s="25" t="n">
        <v>209</v>
      </c>
      <c r="N223" s="27" t="n">
        <f aca="false">C223</f>
        <v>0</v>
      </c>
    </row>
    <row r="224" customFormat="false" ht="15" hidden="true" customHeight="false" outlineLevel="0" collapsed="false">
      <c r="B224" s="25" t="n">
        <v>210</v>
      </c>
      <c r="G224" s="1"/>
      <c r="M224" s="25" t="n">
        <v>210</v>
      </c>
      <c r="N224" s="27" t="n">
        <f aca="false">C224</f>
        <v>0</v>
      </c>
    </row>
    <row r="225" customFormat="false" ht="15" hidden="true" customHeight="false" outlineLevel="0" collapsed="false">
      <c r="B225" s="25" t="n">
        <v>211</v>
      </c>
      <c r="G225" s="1"/>
      <c r="M225" s="25" t="n">
        <v>211</v>
      </c>
      <c r="N225" s="27" t="n">
        <f aca="false">C225</f>
        <v>0</v>
      </c>
    </row>
    <row r="226" customFormat="false" ht="15" hidden="true" customHeight="false" outlineLevel="0" collapsed="false">
      <c r="B226" s="25" t="n">
        <v>212</v>
      </c>
      <c r="G226" s="1"/>
      <c r="M226" s="25" t="n">
        <v>212</v>
      </c>
      <c r="N226" s="27" t="n">
        <f aca="false">C226</f>
        <v>0</v>
      </c>
    </row>
    <row r="227" customFormat="false" ht="15" hidden="true" customHeight="false" outlineLevel="0" collapsed="false">
      <c r="B227" s="25" t="n">
        <v>213</v>
      </c>
      <c r="G227" s="1"/>
      <c r="M227" s="25" t="n">
        <v>213</v>
      </c>
      <c r="N227" s="27" t="n">
        <f aca="false">C227</f>
        <v>0</v>
      </c>
    </row>
    <row r="228" customFormat="false" ht="15" hidden="true" customHeight="false" outlineLevel="0" collapsed="false">
      <c r="B228" s="25" t="n">
        <v>214</v>
      </c>
      <c r="G228" s="1"/>
      <c r="M228" s="25" t="n">
        <v>214</v>
      </c>
      <c r="N228" s="27" t="n">
        <f aca="false">C228</f>
        <v>0</v>
      </c>
    </row>
    <row r="229" customFormat="false" ht="15" hidden="true" customHeight="false" outlineLevel="0" collapsed="false">
      <c r="B229" s="25" t="n">
        <v>215</v>
      </c>
      <c r="G229" s="1"/>
      <c r="M229" s="25" t="n">
        <v>215</v>
      </c>
      <c r="N229" s="27" t="n">
        <f aca="false">C229</f>
        <v>0</v>
      </c>
    </row>
    <row r="230" customFormat="false" ht="15" hidden="true" customHeight="false" outlineLevel="0" collapsed="false">
      <c r="B230" s="25" t="n">
        <v>216</v>
      </c>
      <c r="G230" s="1"/>
      <c r="M230" s="25" t="n">
        <v>216</v>
      </c>
      <c r="N230" s="27" t="n">
        <f aca="false">C230</f>
        <v>0</v>
      </c>
    </row>
    <row r="231" customFormat="false" ht="15" hidden="true" customHeight="false" outlineLevel="0" collapsed="false">
      <c r="B231" s="25" t="n">
        <v>217</v>
      </c>
      <c r="G231" s="1"/>
      <c r="M231" s="25" t="n">
        <v>217</v>
      </c>
      <c r="N231" s="27" t="n">
        <f aca="false">C231</f>
        <v>0</v>
      </c>
    </row>
    <row r="232" customFormat="false" ht="15" hidden="true" customHeight="false" outlineLevel="0" collapsed="false">
      <c r="B232" s="25" t="n">
        <v>218</v>
      </c>
      <c r="G232" s="1"/>
      <c r="M232" s="25" t="n">
        <v>218</v>
      </c>
      <c r="N232" s="27" t="n">
        <f aca="false">C232</f>
        <v>0</v>
      </c>
    </row>
    <row r="233" customFormat="false" ht="15" hidden="true" customHeight="false" outlineLevel="0" collapsed="false">
      <c r="B233" s="25" t="n">
        <v>219</v>
      </c>
      <c r="G233" s="1"/>
      <c r="M233" s="25" t="n">
        <v>219</v>
      </c>
      <c r="N233" s="27" t="n">
        <f aca="false">C233</f>
        <v>0</v>
      </c>
    </row>
    <row r="234" customFormat="false" ht="15" hidden="true" customHeight="false" outlineLevel="0" collapsed="false">
      <c r="B234" s="25" t="n">
        <v>220</v>
      </c>
      <c r="G234" s="1"/>
      <c r="M234" s="25" t="n">
        <v>220</v>
      </c>
      <c r="N234" s="27" t="n">
        <f aca="false">C234</f>
        <v>0</v>
      </c>
    </row>
    <row r="235" customFormat="false" ht="15" hidden="true" customHeight="false" outlineLevel="0" collapsed="false">
      <c r="B235" s="25" t="n">
        <v>221</v>
      </c>
      <c r="G235" s="1"/>
      <c r="M235" s="25" t="n">
        <v>221</v>
      </c>
      <c r="N235" s="27" t="n">
        <f aca="false">C235</f>
        <v>0</v>
      </c>
    </row>
    <row r="236" customFormat="false" ht="15" hidden="true" customHeight="false" outlineLevel="0" collapsed="false">
      <c r="B236" s="25" t="n">
        <v>222</v>
      </c>
      <c r="G236" s="1"/>
      <c r="M236" s="25" t="n">
        <v>222</v>
      </c>
      <c r="N236" s="27" t="n">
        <f aca="false">C236</f>
        <v>0</v>
      </c>
    </row>
    <row r="237" customFormat="false" ht="15" hidden="true" customHeight="false" outlineLevel="0" collapsed="false">
      <c r="B237" s="25" t="n">
        <v>223</v>
      </c>
      <c r="G237" s="1"/>
      <c r="M237" s="25" t="n">
        <v>223</v>
      </c>
      <c r="N237" s="27" t="n">
        <f aca="false">C237</f>
        <v>0</v>
      </c>
    </row>
    <row r="238" customFormat="false" ht="15" hidden="true" customHeight="false" outlineLevel="0" collapsed="false">
      <c r="B238" s="25" t="n">
        <v>224</v>
      </c>
      <c r="G238" s="1"/>
      <c r="M238" s="25" t="n">
        <v>224</v>
      </c>
      <c r="N238" s="27" t="n">
        <f aca="false">C238</f>
        <v>0</v>
      </c>
    </row>
    <row r="239" customFormat="false" ht="15" hidden="true" customHeight="false" outlineLevel="0" collapsed="false">
      <c r="B239" s="25" t="n">
        <v>225</v>
      </c>
      <c r="G239" s="1"/>
      <c r="M239" s="25" t="n">
        <v>225</v>
      </c>
      <c r="N239" s="27" t="n">
        <f aca="false">C239</f>
        <v>0</v>
      </c>
    </row>
    <row r="240" customFormat="false" ht="15" hidden="true" customHeight="false" outlineLevel="0" collapsed="false">
      <c r="B240" s="25" t="n">
        <v>226</v>
      </c>
      <c r="G240" s="1"/>
      <c r="M240" s="25" t="n">
        <v>226</v>
      </c>
      <c r="N240" s="27" t="n">
        <f aca="false">C240</f>
        <v>0</v>
      </c>
    </row>
    <row r="241" customFormat="false" ht="15" hidden="true" customHeight="false" outlineLevel="0" collapsed="false">
      <c r="B241" s="25" t="n">
        <v>227</v>
      </c>
      <c r="G241" s="1"/>
      <c r="M241" s="25" t="n">
        <v>227</v>
      </c>
      <c r="N241" s="27" t="n">
        <f aca="false">C241</f>
        <v>0</v>
      </c>
    </row>
    <row r="242" customFormat="false" ht="15" hidden="true" customHeight="false" outlineLevel="0" collapsed="false">
      <c r="B242" s="25" t="n">
        <v>228</v>
      </c>
      <c r="G242" s="1"/>
      <c r="M242" s="25" t="n">
        <v>228</v>
      </c>
      <c r="N242" s="27" t="n">
        <f aca="false">C242</f>
        <v>0</v>
      </c>
    </row>
    <row r="243" customFormat="false" ht="15" hidden="true" customHeight="false" outlineLevel="0" collapsed="false">
      <c r="B243" s="25" t="n">
        <v>229</v>
      </c>
      <c r="G243" s="1"/>
      <c r="M243" s="25" t="n">
        <v>229</v>
      </c>
      <c r="N243" s="27" t="n">
        <f aca="false">C243</f>
        <v>0</v>
      </c>
    </row>
    <row r="244" customFormat="false" ht="15" hidden="true" customHeight="false" outlineLevel="0" collapsed="false">
      <c r="B244" s="25" t="n">
        <v>230</v>
      </c>
      <c r="G244" s="1"/>
      <c r="M244" s="25" t="n">
        <v>230</v>
      </c>
      <c r="N244" s="27" t="n">
        <f aca="false">C244</f>
        <v>0</v>
      </c>
    </row>
    <row r="245" customFormat="false" ht="15" hidden="true" customHeight="false" outlineLevel="0" collapsed="false">
      <c r="B245" s="25" t="n">
        <v>231</v>
      </c>
      <c r="G245" s="1"/>
      <c r="M245" s="25" t="n">
        <v>231</v>
      </c>
      <c r="N245" s="27" t="n">
        <f aca="false">C245</f>
        <v>0</v>
      </c>
    </row>
    <row r="246" customFormat="false" ht="15" hidden="true" customHeight="false" outlineLevel="0" collapsed="false">
      <c r="B246" s="25" t="n">
        <v>232</v>
      </c>
      <c r="G246" s="1"/>
      <c r="M246" s="25" t="n">
        <v>232</v>
      </c>
      <c r="N246" s="27" t="n">
        <f aca="false">C246</f>
        <v>0</v>
      </c>
    </row>
    <row r="247" customFormat="false" ht="15" hidden="true" customHeight="false" outlineLevel="0" collapsed="false">
      <c r="B247" s="25" t="n">
        <v>233</v>
      </c>
      <c r="G247" s="1"/>
      <c r="M247" s="25" t="n">
        <v>233</v>
      </c>
      <c r="N247" s="27" t="n">
        <f aca="false">C247</f>
        <v>0</v>
      </c>
    </row>
    <row r="248" customFormat="false" ht="15" hidden="true" customHeight="false" outlineLevel="0" collapsed="false">
      <c r="B248" s="25" t="n">
        <v>234</v>
      </c>
      <c r="G248" s="1"/>
      <c r="M248" s="25" t="n">
        <v>234</v>
      </c>
      <c r="N248" s="27" t="n">
        <f aca="false">C248</f>
        <v>0</v>
      </c>
    </row>
    <row r="249" customFormat="false" ht="15" hidden="true" customHeight="false" outlineLevel="0" collapsed="false">
      <c r="B249" s="25" t="n">
        <v>235</v>
      </c>
      <c r="G249" s="1"/>
      <c r="M249" s="25" t="n">
        <v>235</v>
      </c>
      <c r="N249" s="27" t="n">
        <f aca="false">C249</f>
        <v>0</v>
      </c>
    </row>
    <row r="250" customFormat="false" ht="15" hidden="true" customHeight="false" outlineLevel="0" collapsed="false">
      <c r="B250" s="25" t="n">
        <v>236</v>
      </c>
      <c r="G250" s="1"/>
      <c r="M250" s="25" t="n">
        <v>236</v>
      </c>
      <c r="N250" s="27" t="n">
        <f aca="false">C250</f>
        <v>0</v>
      </c>
    </row>
    <row r="251" customFormat="false" ht="15" hidden="true" customHeight="false" outlineLevel="0" collapsed="false">
      <c r="B251" s="25" t="n">
        <v>237</v>
      </c>
      <c r="G251" s="1"/>
      <c r="M251" s="25" t="n">
        <v>237</v>
      </c>
      <c r="N251" s="27" t="n">
        <f aca="false">C251</f>
        <v>0</v>
      </c>
    </row>
    <row r="252" customFormat="false" ht="15" hidden="true" customHeight="false" outlineLevel="0" collapsed="false">
      <c r="B252" s="25" t="n">
        <v>238</v>
      </c>
      <c r="G252" s="1"/>
      <c r="M252" s="25" t="n">
        <v>238</v>
      </c>
      <c r="N252" s="27" t="n">
        <f aca="false">C252</f>
        <v>0</v>
      </c>
    </row>
    <row r="253" customFormat="false" ht="15" hidden="true" customHeight="false" outlineLevel="0" collapsed="false">
      <c r="B253" s="25" t="n">
        <v>239</v>
      </c>
      <c r="G253" s="1"/>
      <c r="M253" s="25" t="n">
        <v>239</v>
      </c>
      <c r="N253" s="27" t="n">
        <f aca="false">C253</f>
        <v>0</v>
      </c>
    </row>
    <row r="254" customFormat="false" ht="15" hidden="true" customHeight="false" outlineLevel="0" collapsed="false">
      <c r="B254" s="25" t="n">
        <v>240</v>
      </c>
      <c r="G254" s="1"/>
      <c r="M254" s="25" t="n">
        <v>240</v>
      </c>
      <c r="N254" s="27" t="n">
        <f aca="false">C254</f>
        <v>0</v>
      </c>
    </row>
    <row r="255" customFormat="false" ht="15" hidden="true" customHeight="false" outlineLevel="0" collapsed="false">
      <c r="B255" s="25" t="n">
        <v>241</v>
      </c>
      <c r="G255" s="1"/>
      <c r="M255" s="25" t="n">
        <v>241</v>
      </c>
      <c r="N255" s="27" t="n">
        <f aca="false">C255</f>
        <v>0</v>
      </c>
    </row>
    <row r="256" customFormat="false" ht="15" hidden="true" customHeight="false" outlineLevel="0" collapsed="false">
      <c r="B256" s="25" t="n">
        <v>242</v>
      </c>
      <c r="G256" s="1"/>
      <c r="M256" s="25" t="n">
        <v>242</v>
      </c>
      <c r="N256" s="27" t="n">
        <f aca="false">C256</f>
        <v>0</v>
      </c>
    </row>
    <row r="257" customFormat="false" ht="15" hidden="true" customHeight="false" outlineLevel="0" collapsed="false">
      <c r="B257" s="25" t="n">
        <v>243</v>
      </c>
      <c r="G257" s="1"/>
      <c r="M257" s="25" t="n">
        <v>243</v>
      </c>
      <c r="N257" s="27" t="n">
        <f aca="false">C257</f>
        <v>0</v>
      </c>
    </row>
    <row r="258" customFormat="false" ht="15" hidden="true" customHeight="false" outlineLevel="0" collapsed="false">
      <c r="B258" s="25" t="n">
        <v>244</v>
      </c>
      <c r="G258" s="1"/>
      <c r="M258" s="25" t="n">
        <v>244</v>
      </c>
      <c r="N258" s="27" t="n">
        <f aca="false">C258</f>
        <v>0</v>
      </c>
    </row>
    <row r="259" customFormat="false" ht="15" hidden="true" customHeight="false" outlineLevel="0" collapsed="false">
      <c r="B259" s="25" t="n">
        <v>245</v>
      </c>
      <c r="G259" s="1"/>
      <c r="M259" s="25" t="n">
        <v>245</v>
      </c>
      <c r="N259" s="27" t="n">
        <f aca="false">C259</f>
        <v>0</v>
      </c>
    </row>
    <row r="260" customFormat="false" ht="15" hidden="true" customHeight="false" outlineLevel="0" collapsed="false">
      <c r="B260" s="25" t="n">
        <v>246</v>
      </c>
      <c r="G260" s="1"/>
      <c r="M260" s="25" t="n">
        <v>246</v>
      </c>
      <c r="N260" s="27" t="n">
        <f aca="false">C260</f>
        <v>0</v>
      </c>
    </row>
    <row r="261" customFormat="false" ht="15" hidden="true" customHeight="false" outlineLevel="0" collapsed="false">
      <c r="B261" s="25" t="n">
        <v>247</v>
      </c>
      <c r="G261" s="1"/>
      <c r="M261" s="25" t="n">
        <v>247</v>
      </c>
      <c r="N261" s="27" t="n">
        <f aca="false">C261</f>
        <v>0</v>
      </c>
    </row>
    <row r="262" customFormat="false" ht="15" hidden="true" customHeight="false" outlineLevel="0" collapsed="false">
      <c r="B262" s="25" t="n">
        <v>248</v>
      </c>
      <c r="G262" s="1"/>
      <c r="M262" s="25" t="n">
        <v>248</v>
      </c>
      <c r="N262" s="27" t="n">
        <f aca="false">C262</f>
        <v>0</v>
      </c>
    </row>
    <row r="263" customFormat="false" ht="15" hidden="true" customHeight="false" outlineLevel="0" collapsed="false">
      <c r="B263" s="25" t="n">
        <v>249</v>
      </c>
      <c r="G263" s="1"/>
      <c r="M263" s="25" t="n">
        <v>249</v>
      </c>
      <c r="N263" s="27" t="n">
        <f aca="false">C263</f>
        <v>0</v>
      </c>
    </row>
    <row r="264" customFormat="false" ht="15" hidden="true" customHeight="false" outlineLevel="0" collapsed="false">
      <c r="B264" s="25" t="n">
        <v>250</v>
      </c>
      <c r="G264" s="1"/>
      <c r="M264" s="25" t="n">
        <v>250</v>
      </c>
      <c r="N264" s="27" t="n">
        <f aca="false">C264</f>
        <v>0</v>
      </c>
    </row>
    <row r="265" customFormat="false" ht="15" hidden="true" customHeight="false" outlineLevel="0" collapsed="false">
      <c r="B265" s="25" t="n">
        <v>251</v>
      </c>
      <c r="G265" s="1"/>
      <c r="M265" s="25" t="n">
        <v>251</v>
      </c>
      <c r="N265" s="27" t="n">
        <f aca="false">C265</f>
        <v>0</v>
      </c>
    </row>
    <row r="266" customFormat="false" ht="15" hidden="true" customHeight="false" outlineLevel="0" collapsed="false">
      <c r="B266" s="25" t="n">
        <v>252</v>
      </c>
      <c r="G266" s="1"/>
      <c r="M266" s="25" t="n">
        <v>252</v>
      </c>
      <c r="N266" s="27" t="n">
        <f aca="false">C266</f>
        <v>0</v>
      </c>
    </row>
    <row r="267" customFormat="false" ht="15" hidden="true" customHeight="false" outlineLevel="0" collapsed="false">
      <c r="B267" s="25" t="n">
        <v>253</v>
      </c>
      <c r="G267" s="1"/>
      <c r="M267" s="25" t="n">
        <v>253</v>
      </c>
      <c r="N267" s="27" t="n">
        <f aca="false">C267</f>
        <v>0</v>
      </c>
    </row>
    <row r="268" customFormat="false" ht="15" hidden="true" customHeight="false" outlineLevel="0" collapsed="false">
      <c r="B268" s="25" t="n">
        <v>254</v>
      </c>
      <c r="G268" s="1"/>
      <c r="M268" s="25" t="n">
        <v>254</v>
      </c>
      <c r="N268" s="27" t="n">
        <f aca="false">C268</f>
        <v>0</v>
      </c>
    </row>
    <row r="269" customFormat="false" ht="15" hidden="true" customHeight="false" outlineLevel="0" collapsed="false">
      <c r="B269" s="25" t="n">
        <v>255</v>
      </c>
      <c r="G269" s="1"/>
      <c r="M269" s="25" t="n">
        <v>255</v>
      </c>
      <c r="N269" s="27" t="n">
        <f aca="false">C269</f>
        <v>0</v>
      </c>
    </row>
    <row r="270" customFormat="false" ht="15" hidden="true" customHeight="false" outlineLevel="0" collapsed="false">
      <c r="B270" s="25" t="n">
        <v>256</v>
      </c>
      <c r="G270" s="1"/>
      <c r="M270" s="25" t="n">
        <v>256</v>
      </c>
      <c r="N270" s="27" t="n">
        <f aca="false">C270</f>
        <v>0</v>
      </c>
    </row>
    <row r="271" customFormat="false" ht="15" hidden="true" customHeight="false" outlineLevel="0" collapsed="false">
      <c r="B271" s="25" t="n">
        <v>257</v>
      </c>
      <c r="G271" s="1"/>
      <c r="M271" s="25" t="n">
        <v>257</v>
      </c>
      <c r="N271" s="27" t="n">
        <f aca="false">C271</f>
        <v>0</v>
      </c>
    </row>
    <row r="272" customFormat="false" ht="15" hidden="true" customHeight="false" outlineLevel="0" collapsed="false">
      <c r="B272" s="25" t="n">
        <v>258</v>
      </c>
      <c r="G272" s="1"/>
      <c r="M272" s="25" t="n">
        <v>258</v>
      </c>
      <c r="N272" s="27" t="n">
        <f aca="false">C272</f>
        <v>0</v>
      </c>
    </row>
    <row r="273" customFormat="false" ht="15" hidden="true" customHeight="false" outlineLevel="0" collapsed="false">
      <c r="B273" s="25" t="n">
        <v>259</v>
      </c>
      <c r="G273" s="1"/>
      <c r="M273" s="25" t="n">
        <v>259</v>
      </c>
      <c r="N273" s="27" t="n">
        <f aca="false">C273</f>
        <v>0</v>
      </c>
    </row>
    <row r="274" customFormat="false" ht="15" hidden="true" customHeight="false" outlineLevel="0" collapsed="false">
      <c r="B274" s="25" t="n">
        <v>260</v>
      </c>
      <c r="G274" s="1"/>
      <c r="M274" s="25" t="n">
        <v>260</v>
      </c>
      <c r="N274" s="27" t="n">
        <f aca="false">C274</f>
        <v>0</v>
      </c>
    </row>
    <row r="275" customFormat="false" ht="15" hidden="true" customHeight="false" outlineLevel="0" collapsed="false">
      <c r="B275" s="25" t="n">
        <v>261</v>
      </c>
      <c r="G275" s="1"/>
      <c r="M275" s="25" t="n">
        <v>261</v>
      </c>
      <c r="N275" s="27" t="n">
        <f aca="false">C275</f>
        <v>0</v>
      </c>
    </row>
    <row r="276" customFormat="false" ht="15" hidden="true" customHeight="false" outlineLevel="0" collapsed="false">
      <c r="B276" s="25" t="n">
        <v>262</v>
      </c>
      <c r="G276" s="1"/>
      <c r="M276" s="25" t="n">
        <v>262</v>
      </c>
      <c r="N276" s="27" t="n">
        <f aca="false">C276</f>
        <v>0</v>
      </c>
    </row>
    <row r="277" customFormat="false" ht="15" hidden="true" customHeight="false" outlineLevel="0" collapsed="false">
      <c r="B277" s="25" t="n">
        <v>263</v>
      </c>
      <c r="G277" s="1"/>
      <c r="M277" s="25" t="n">
        <v>263</v>
      </c>
      <c r="N277" s="27" t="n">
        <f aca="false">C277</f>
        <v>0</v>
      </c>
    </row>
    <row r="278" customFormat="false" ht="15" hidden="true" customHeight="false" outlineLevel="0" collapsed="false">
      <c r="B278" s="25" t="n">
        <v>264</v>
      </c>
      <c r="G278" s="1"/>
      <c r="M278" s="25" t="n">
        <v>264</v>
      </c>
      <c r="N278" s="27" t="n">
        <f aca="false">C278</f>
        <v>0</v>
      </c>
    </row>
    <row r="279" customFormat="false" ht="15" hidden="true" customHeight="false" outlineLevel="0" collapsed="false">
      <c r="B279" s="25" t="n">
        <v>265</v>
      </c>
      <c r="G279" s="1"/>
      <c r="M279" s="25" t="n">
        <v>265</v>
      </c>
      <c r="N279" s="27" t="n">
        <f aca="false">C279</f>
        <v>0</v>
      </c>
    </row>
    <row r="280" customFormat="false" ht="15" hidden="true" customHeight="false" outlineLevel="0" collapsed="false">
      <c r="B280" s="25" t="n">
        <v>266</v>
      </c>
      <c r="G280" s="1"/>
      <c r="M280" s="25" t="n">
        <v>266</v>
      </c>
      <c r="N280" s="27" t="n">
        <f aca="false">C280</f>
        <v>0</v>
      </c>
    </row>
    <row r="281" customFormat="false" ht="15" hidden="true" customHeight="false" outlineLevel="0" collapsed="false">
      <c r="B281" s="25" t="n">
        <v>267</v>
      </c>
      <c r="G281" s="1"/>
      <c r="M281" s="25" t="n">
        <v>267</v>
      </c>
      <c r="N281" s="27" t="n">
        <f aca="false">C281</f>
        <v>0</v>
      </c>
    </row>
    <row r="282" customFormat="false" ht="15" hidden="true" customHeight="false" outlineLevel="0" collapsed="false">
      <c r="B282" s="25" t="n">
        <v>268</v>
      </c>
      <c r="G282" s="1"/>
      <c r="M282" s="25" t="n">
        <v>268</v>
      </c>
      <c r="N282" s="27" t="n">
        <f aca="false">C282</f>
        <v>0</v>
      </c>
    </row>
    <row r="283" customFormat="false" ht="15" hidden="true" customHeight="false" outlineLevel="0" collapsed="false">
      <c r="B283" s="25" t="n">
        <v>269</v>
      </c>
      <c r="G283" s="1"/>
      <c r="M283" s="25" t="n">
        <v>269</v>
      </c>
      <c r="N283" s="27" t="n">
        <f aca="false">C283</f>
        <v>0</v>
      </c>
    </row>
    <row r="284" customFormat="false" ht="15" hidden="true" customHeight="false" outlineLevel="0" collapsed="false">
      <c r="B284" s="25" t="n">
        <v>270</v>
      </c>
      <c r="G284" s="1"/>
      <c r="M284" s="25" t="n">
        <v>270</v>
      </c>
      <c r="N284" s="27" t="n">
        <f aca="false">C284</f>
        <v>0</v>
      </c>
    </row>
    <row r="285" customFormat="false" ht="15" hidden="true" customHeight="false" outlineLevel="0" collapsed="false">
      <c r="B285" s="25" t="n">
        <v>271</v>
      </c>
      <c r="G285" s="1"/>
      <c r="M285" s="25" t="n">
        <v>271</v>
      </c>
      <c r="N285" s="27" t="n">
        <f aca="false">C285</f>
        <v>0</v>
      </c>
    </row>
    <row r="286" customFormat="false" ht="15" hidden="true" customHeight="false" outlineLevel="0" collapsed="false">
      <c r="B286" s="25" t="n">
        <v>272</v>
      </c>
      <c r="G286" s="1"/>
      <c r="M286" s="25" t="n">
        <v>272</v>
      </c>
      <c r="N286" s="27" t="n">
        <f aca="false">C286</f>
        <v>0</v>
      </c>
    </row>
    <row r="287" customFormat="false" ht="15" hidden="true" customHeight="false" outlineLevel="0" collapsed="false">
      <c r="B287" s="25" t="n">
        <v>273</v>
      </c>
      <c r="G287" s="1"/>
      <c r="M287" s="25" t="n">
        <v>273</v>
      </c>
      <c r="N287" s="27" t="n">
        <f aca="false">C287</f>
        <v>0</v>
      </c>
    </row>
    <row r="288" customFormat="false" ht="15" hidden="true" customHeight="false" outlineLevel="0" collapsed="false">
      <c r="B288" s="25" t="n">
        <v>274</v>
      </c>
      <c r="G288" s="1"/>
      <c r="M288" s="25" t="n">
        <v>274</v>
      </c>
      <c r="N288" s="27" t="n">
        <f aca="false">C288</f>
        <v>0</v>
      </c>
    </row>
    <row r="289" customFormat="false" ht="15" hidden="true" customHeight="false" outlineLevel="0" collapsed="false">
      <c r="B289" s="25" t="n">
        <v>275</v>
      </c>
      <c r="G289" s="1"/>
      <c r="M289" s="25" t="n">
        <v>275</v>
      </c>
      <c r="N289" s="27" t="n">
        <f aca="false">C289</f>
        <v>0</v>
      </c>
    </row>
    <row r="290" customFormat="false" ht="15" hidden="true" customHeight="false" outlineLevel="0" collapsed="false">
      <c r="B290" s="25" t="n">
        <v>276</v>
      </c>
      <c r="G290" s="1"/>
      <c r="M290" s="25" t="n">
        <v>276</v>
      </c>
      <c r="N290" s="27" t="n">
        <f aca="false">C290</f>
        <v>0</v>
      </c>
    </row>
    <row r="291" customFormat="false" ht="15" hidden="true" customHeight="false" outlineLevel="0" collapsed="false">
      <c r="B291" s="25" t="n">
        <v>277</v>
      </c>
      <c r="G291" s="1"/>
      <c r="M291" s="25" t="n">
        <v>277</v>
      </c>
      <c r="N291" s="27" t="n">
        <f aca="false">C291</f>
        <v>0</v>
      </c>
    </row>
    <row r="292" customFormat="false" ht="15" hidden="true" customHeight="false" outlineLevel="0" collapsed="false">
      <c r="B292" s="25" t="n">
        <v>278</v>
      </c>
      <c r="G292" s="1"/>
      <c r="M292" s="25" t="n">
        <v>278</v>
      </c>
      <c r="N292" s="27" t="n">
        <f aca="false">C292</f>
        <v>0</v>
      </c>
    </row>
    <row r="293" customFormat="false" ht="15" hidden="true" customHeight="false" outlineLevel="0" collapsed="false">
      <c r="B293" s="25" t="n">
        <v>279</v>
      </c>
      <c r="G293" s="1"/>
      <c r="M293" s="25" t="n">
        <v>279</v>
      </c>
      <c r="N293" s="27" t="n">
        <f aca="false">C293</f>
        <v>0</v>
      </c>
    </row>
    <row r="294" customFormat="false" ht="15" hidden="true" customHeight="false" outlineLevel="0" collapsed="false">
      <c r="B294" s="25" t="n">
        <v>280</v>
      </c>
      <c r="G294" s="1"/>
      <c r="M294" s="25" t="n">
        <v>280</v>
      </c>
      <c r="N294" s="27" t="n">
        <f aca="false">C294</f>
        <v>0</v>
      </c>
    </row>
    <row r="295" customFormat="false" ht="15" hidden="true" customHeight="false" outlineLevel="0" collapsed="false">
      <c r="B295" s="25" t="n">
        <v>281</v>
      </c>
      <c r="G295" s="1"/>
      <c r="M295" s="25" t="n">
        <v>281</v>
      </c>
      <c r="N295" s="27" t="n">
        <f aca="false">C295</f>
        <v>0</v>
      </c>
    </row>
    <row r="296" customFormat="false" ht="15" hidden="true" customHeight="false" outlineLevel="0" collapsed="false">
      <c r="B296" s="25" t="n">
        <v>282</v>
      </c>
      <c r="G296" s="1"/>
      <c r="M296" s="25" t="n">
        <v>282</v>
      </c>
      <c r="N296" s="27" t="n">
        <f aca="false">C296</f>
        <v>0</v>
      </c>
    </row>
    <row r="297" customFormat="false" ht="15" hidden="true" customHeight="false" outlineLevel="0" collapsed="false">
      <c r="B297" s="25" t="n">
        <v>283</v>
      </c>
      <c r="G297" s="1"/>
      <c r="M297" s="25" t="n">
        <v>283</v>
      </c>
      <c r="N297" s="27" t="n">
        <f aca="false">C297</f>
        <v>0</v>
      </c>
    </row>
    <row r="298" customFormat="false" ht="15" hidden="true" customHeight="false" outlineLevel="0" collapsed="false">
      <c r="B298" s="25" t="n">
        <v>284</v>
      </c>
      <c r="G298" s="1"/>
      <c r="M298" s="25" t="n">
        <v>284</v>
      </c>
      <c r="N298" s="27" t="n">
        <f aca="false">C298</f>
        <v>0</v>
      </c>
    </row>
    <row r="299" customFormat="false" ht="15" hidden="true" customHeight="false" outlineLevel="0" collapsed="false">
      <c r="B299" s="25" t="n">
        <v>285</v>
      </c>
      <c r="G299" s="1"/>
      <c r="M299" s="25" t="n">
        <v>285</v>
      </c>
      <c r="N299" s="27" t="n">
        <f aca="false">C299</f>
        <v>0</v>
      </c>
    </row>
    <row r="300" customFormat="false" ht="15" hidden="true" customHeight="false" outlineLevel="0" collapsed="false">
      <c r="B300" s="25" t="n">
        <v>286</v>
      </c>
      <c r="G300" s="1"/>
      <c r="M300" s="25" t="n">
        <v>286</v>
      </c>
      <c r="N300" s="27" t="n">
        <f aca="false">C300</f>
        <v>0</v>
      </c>
    </row>
    <row r="301" customFormat="false" ht="15" hidden="true" customHeight="false" outlineLevel="0" collapsed="false">
      <c r="B301" s="25" t="n">
        <v>287</v>
      </c>
      <c r="G301" s="1"/>
      <c r="M301" s="25" t="n">
        <v>287</v>
      </c>
      <c r="N301" s="27" t="n">
        <f aca="false">C301</f>
        <v>0</v>
      </c>
    </row>
    <row r="302" customFormat="false" ht="15" hidden="true" customHeight="false" outlineLevel="0" collapsed="false">
      <c r="B302" s="25" t="n">
        <v>288</v>
      </c>
      <c r="G302" s="1"/>
      <c r="M302" s="25" t="n">
        <v>288</v>
      </c>
      <c r="N302" s="27" t="n">
        <f aca="false">C302</f>
        <v>0</v>
      </c>
    </row>
    <row r="303" customFormat="false" ht="15" hidden="true" customHeight="false" outlineLevel="0" collapsed="false">
      <c r="B303" s="25" t="n">
        <v>289</v>
      </c>
      <c r="G303" s="1"/>
      <c r="M303" s="25" t="n">
        <v>289</v>
      </c>
      <c r="N303" s="27" t="n">
        <f aca="false">C303</f>
        <v>0</v>
      </c>
    </row>
    <row r="304" customFormat="false" ht="15" hidden="true" customHeight="false" outlineLevel="0" collapsed="false">
      <c r="B304" s="25" t="n">
        <v>290</v>
      </c>
      <c r="G304" s="1"/>
      <c r="M304" s="25" t="n">
        <v>290</v>
      </c>
      <c r="N304" s="27" t="n">
        <f aca="false">C304</f>
        <v>0</v>
      </c>
    </row>
    <row r="305" customFormat="false" ht="15" hidden="true" customHeight="false" outlineLevel="0" collapsed="false">
      <c r="B305" s="25" t="n">
        <v>291</v>
      </c>
      <c r="G305" s="1"/>
      <c r="M305" s="25" t="n">
        <v>291</v>
      </c>
      <c r="N305" s="27" t="n">
        <f aca="false">C305</f>
        <v>0</v>
      </c>
    </row>
    <row r="306" customFormat="false" ht="15" hidden="true" customHeight="false" outlineLevel="0" collapsed="false">
      <c r="B306" s="25" t="n">
        <v>292</v>
      </c>
      <c r="G306" s="1"/>
      <c r="M306" s="25" t="n">
        <v>292</v>
      </c>
      <c r="N306" s="27" t="n">
        <f aca="false">C306</f>
        <v>0</v>
      </c>
    </row>
    <row r="307" customFormat="false" ht="15" hidden="true" customHeight="false" outlineLevel="0" collapsed="false">
      <c r="B307" s="25" t="n">
        <v>293</v>
      </c>
      <c r="G307" s="1"/>
      <c r="M307" s="25" t="n">
        <v>293</v>
      </c>
      <c r="N307" s="27" t="n">
        <f aca="false">C307</f>
        <v>0</v>
      </c>
    </row>
    <row r="308" customFormat="false" ht="15" hidden="true" customHeight="false" outlineLevel="0" collapsed="false">
      <c r="B308" s="25" t="n">
        <v>294</v>
      </c>
      <c r="G308" s="1"/>
      <c r="M308" s="25" t="n">
        <v>294</v>
      </c>
      <c r="N308" s="27" t="n">
        <f aca="false">C308</f>
        <v>0</v>
      </c>
    </row>
    <row r="309" customFormat="false" ht="15" hidden="true" customHeight="false" outlineLevel="0" collapsed="false">
      <c r="B309" s="25" t="n">
        <v>295</v>
      </c>
      <c r="G309" s="1"/>
      <c r="M309" s="25" t="n">
        <v>295</v>
      </c>
      <c r="N309" s="27" t="n">
        <f aca="false">C309</f>
        <v>0</v>
      </c>
    </row>
    <row r="310" customFormat="false" ht="15" hidden="true" customHeight="false" outlineLevel="0" collapsed="false">
      <c r="B310" s="25" t="n">
        <v>296</v>
      </c>
      <c r="G310" s="1"/>
      <c r="M310" s="25" t="n">
        <v>296</v>
      </c>
      <c r="N310" s="27" t="n">
        <f aca="false">C310</f>
        <v>0</v>
      </c>
    </row>
    <row r="311" customFormat="false" ht="15" hidden="true" customHeight="false" outlineLevel="0" collapsed="false">
      <c r="B311" s="25" t="n">
        <v>297</v>
      </c>
      <c r="G311" s="1"/>
      <c r="M311" s="25" t="n">
        <v>297</v>
      </c>
      <c r="N311" s="27" t="n">
        <f aca="false">C311</f>
        <v>0</v>
      </c>
    </row>
    <row r="312" customFormat="false" ht="15" hidden="true" customHeight="false" outlineLevel="0" collapsed="false">
      <c r="B312" s="25" t="n">
        <v>298</v>
      </c>
      <c r="G312" s="1"/>
      <c r="M312" s="25" t="n">
        <v>298</v>
      </c>
      <c r="N312" s="27" t="n">
        <f aca="false">C312</f>
        <v>0</v>
      </c>
    </row>
    <row r="313" customFormat="false" ht="15" hidden="true" customHeight="false" outlineLevel="0" collapsed="false">
      <c r="B313" s="25" t="n">
        <v>299</v>
      </c>
      <c r="G313" s="1"/>
      <c r="M313" s="25" t="n">
        <v>299</v>
      </c>
      <c r="N313" s="27" t="n">
        <f aca="false">C313</f>
        <v>0</v>
      </c>
    </row>
    <row r="314" customFormat="false" ht="15" hidden="true" customHeight="false" outlineLevel="0" collapsed="false">
      <c r="B314" s="25" t="n">
        <v>300</v>
      </c>
      <c r="G314" s="1"/>
      <c r="M314" s="25" t="n">
        <v>300</v>
      </c>
      <c r="N314" s="27" t="n">
        <f aca="false">C314</f>
        <v>0</v>
      </c>
    </row>
    <row r="315" customFormat="false" ht="15" hidden="true" customHeight="false" outlineLevel="0" collapsed="false">
      <c r="B315" s="25" t="n">
        <v>301</v>
      </c>
      <c r="G315" s="1"/>
      <c r="M315" s="25" t="n">
        <v>301</v>
      </c>
      <c r="N315" s="27" t="n">
        <f aca="false">C315</f>
        <v>0</v>
      </c>
    </row>
    <row r="316" customFormat="false" ht="15" hidden="true" customHeight="false" outlineLevel="0" collapsed="false">
      <c r="B316" s="25" t="n">
        <v>302</v>
      </c>
      <c r="G316" s="1"/>
      <c r="M316" s="25" t="n">
        <v>302</v>
      </c>
      <c r="N316" s="27" t="n">
        <f aca="false">C316</f>
        <v>0</v>
      </c>
    </row>
    <row r="317" customFormat="false" ht="15" hidden="true" customHeight="false" outlineLevel="0" collapsed="false">
      <c r="B317" s="25" t="n">
        <v>303</v>
      </c>
      <c r="G317" s="1"/>
      <c r="M317" s="25" t="n">
        <v>303</v>
      </c>
      <c r="N317" s="27" t="n">
        <f aca="false">C317</f>
        <v>0</v>
      </c>
    </row>
    <row r="318" customFormat="false" ht="15" hidden="true" customHeight="false" outlineLevel="0" collapsed="false">
      <c r="B318" s="25" t="n">
        <v>304</v>
      </c>
      <c r="G318" s="1"/>
      <c r="M318" s="25" t="n">
        <v>304</v>
      </c>
      <c r="N318" s="27" t="n">
        <f aca="false">C318</f>
        <v>0</v>
      </c>
    </row>
    <row r="319" customFormat="false" ht="15" hidden="true" customHeight="false" outlineLevel="0" collapsed="false">
      <c r="B319" s="25" t="n">
        <v>305</v>
      </c>
      <c r="G319" s="1"/>
      <c r="M319" s="25" t="n">
        <v>305</v>
      </c>
      <c r="N319" s="27" t="n">
        <f aca="false">C319</f>
        <v>0</v>
      </c>
    </row>
    <row r="320" customFormat="false" ht="15" hidden="true" customHeight="false" outlineLevel="0" collapsed="false">
      <c r="B320" s="25" t="n">
        <v>306</v>
      </c>
      <c r="G320" s="1"/>
      <c r="M320" s="25" t="n">
        <v>306</v>
      </c>
      <c r="N320" s="27" t="n">
        <f aca="false">C320</f>
        <v>0</v>
      </c>
    </row>
    <row r="321" customFormat="false" ht="15" hidden="true" customHeight="false" outlineLevel="0" collapsed="false">
      <c r="B321" s="25" t="n">
        <v>307</v>
      </c>
      <c r="G321" s="1"/>
      <c r="M321" s="25" t="n">
        <v>307</v>
      </c>
      <c r="N321" s="27" t="n">
        <f aca="false">C321</f>
        <v>0</v>
      </c>
    </row>
    <row r="322" customFormat="false" ht="15" hidden="true" customHeight="false" outlineLevel="0" collapsed="false">
      <c r="B322" s="25" t="n">
        <v>308</v>
      </c>
      <c r="G322" s="1"/>
      <c r="M322" s="25" t="n">
        <v>308</v>
      </c>
      <c r="N322" s="27" t="n">
        <f aca="false">C322</f>
        <v>0</v>
      </c>
    </row>
    <row r="323" customFormat="false" ht="15" hidden="true" customHeight="false" outlineLevel="0" collapsed="false">
      <c r="B323" s="25" t="n">
        <v>309</v>
      </c>
      <c r="G323" s="1"/>
      <c r="M323" s="25" t="n">
        <v>309</v>
      </c>
      <c r="N323" s="27" t="n">
        <f aca="false">C323</f>
        <v>0</v>
      </c>
    </row>
    <row r="324" customFormat="false" ht="15" hidden="true" customHeight="false" outlineLevel="0" collapsed="false">
      <c r="B324" s="25" t="n">
        <v>310</v>
      </c>
      <c r="G324" s="1"/>
      <c r="M324" s="25" t="n">
        <v>310</v>
      </c>
      <c r="N324" s="27" t="n">
        <f aca="false">C324</f>
        <v>0</v>
      </c>
    </row>
    <row r="325" customFormat="false" ht="15" hidden="true" customHeight="false" outlineLevel="0" collapsed="false">
      <c r="B325" s="25" t="n">
        <v>311</v>
      </c>
      <c r="G325" s="1"/>
      <c r="M325" s="25" t="n">
        <v>311</v>
      </c>
      <c r="N325" s="27" t="n">
        <f aca="false">C325</f>
        <v>0</v>
      </c>
    </row>
    <row r="326" customFormat="false" ht="15" hidden="true" customHeight="false" outlineLevel="0" collapsed="false">
      <c r="B326" s="25" t="n">
        <v>312</v>
      </c>
      <c r="G326" s="1"/>
      <c r="M326" s="25" t="n">
        <v>312</v>
      </c>
      <c r="N326" s="27" t="n">
        <f aca="false">C326</f>
        <v>0</v>
      </c>
    </row>
    <row r="327" customFormat="false" ht="15" hidden="true" customHeight="false" outlineLevel="0" collapsed="false">
      <c r="B327" s="25" t="n">
        <v>313</v>
      </c>
      <c r="G327" s="1"/>
      <c r="M327" s="25" t="n">
        <v>313</v>
      </c>
      <c r="N327" s="27" t="n">
        <f aca="false">C327</f>
        <v>0</v>
      </c>
    </row>
    <row r="328" customFormat="false" ht="15" hidden="true" customHeight="false" outlineLevel="0" collapsed="false">
      <c r="B328" s="25" t="n">
        <v>314</v>
      </c>
      <c r="G328" s="1"/>
      <c r="M328" s="25" t="n">
        <v>314</v>
      </c>
      <c r="N328" s="27" t="n">
        <f aca="false">C328</f>
        <v>0</v>
      </c>
    </row>
    <row r="329" customFormat="false" ht="15" hidden="true" customHeight="false" outlineLevel="0" collapsed="false">
      <c r="B329" s="25" t="n">
        <v>315</v>
      </c>
      <c r="G329" s="1"/>
      <c r="M329" s="25" t="n">
        <v>315</v>
      </c>
      <c r="N329" s="27" t="n">
        <f aca="false">C329</f>
        <v>0</v>
      </c>
    </row>
    <row r="330" customFormat="false" ht="15" hidden="true" customHeight="false" outlineLevel="0" collapsed="false">
      <c r="B330" s="25" t="n">
        <v>316</v>
      </c>
      <c r="G330" s="1"/>
      <c r="M330" s="25" t="n">
        <v>316</v>
      </c>
      <c r="N330" s="27" t="n">
        <f aca="false">C330</f>
        <v>0</v>
      </c>
    </row>
    <row r="331" customFormat="false" ht="15" hidden="true" customHeight="false" outlineLevel="0" collapsed="false">
      <c r="B331" s="25" t="n">
        <v>317</v>
      </c>
      <c r="G331" s="1"/>
      <c r="M331" s="25" t="n">
        <v>317</v>
      </c>
      <c r="N331" s="27" t="n">
        <f aca="false">C331</f>
        <v>0</v>
      </c>
    </row>
    <row r="332" customFormat="false" ht="15" hidden="true" customHeight="false" outlineLevel="0" collapsed="false">
      <c r="B332" s="25" t="n">
        <v>318</v>
      </c>
      <c r="G332" s="1"/>
      <c r="M332" s="25" t="n">
        <v>318</v>
      </c>
      <c r="N332" s="27" t="n">
        <f aca="false">C332</f>
        <v>0</v>
      </c>
    </row>
    <row r="333" customFormat="false" ht="15" hidden="true" customHeight="false" outlineLevel="0" collapsed="false">
      <c r="B333" s="25" t="n">
        <v>319</v>
      </c>
      <c r="G333" s="1"/>
      <c r="M333" s="25" t="n">
        <v>319</v>
      </c>
      <c r="N333" s="27" t="n">
        <f aca="false">C333</f>
        <v>0</v>
      </c>
    </row>
    <row r="334" customFormat="false" ht="15" hidden="true" customHeight="false" outlineLevel="0" collapsed="false">
      <c r="B334" s="25" t="n">
        <v>320</v>
      </c>
      <c r="G334" s="1"/>
      <c r="M334" s="25" t="n">
        <v>320</v>
      </c>
      <c r="N334" s="27" t="n">
        <f aca="false">C334</f>
        <v>0</v>
      </c>
    </row>
    <row r="335" customFormat="false" ht="15" hidden="true" customHeight="false" outlineLevel="0" collapsed="false">
      <c r="B335" s="25" t="n">
        <v>321</v>
      </c>
      <c r="G335" s="1"/>
      <c r="M335" s="25" t="n">
        <v>321</v>
      </c>
      <c r="N335" s="27" t="n">
        <f aca="false">C335</f>
        <v>0</v>
      </c>
    </row>
    <row r="336" customFormat="false" ht="15" hidden="true" customHeight="false" outlineLevel="0" collapsed="false">
      <c r="B336" s="25" t="n">
        <v>322</v>
      </c>
      <c r="G336" s="1"/>
      <c r="M336" s="25" t="n">
        <v>322</v>
      </c>
      <c r="N336" s="27" t="n">
        <f aca="false">C336</f>
        <v>0</v>
      </c>
    </row>
    <row r="337" customFormat="false" ht="15" hidden="true" customHeight="false" outlineLevel="0" collapsed="false">
      <c r="B337" s="25" t="n">
        <v>323</v>
      </c>
      <c r="G337" s="1"/>
      <c r="M337" s="25" t="n">
        <v>323</v>
      </c>
      <c r="N337" s="27" t="n">
        <f aca="false">C337</f>
        <v>0</v>
      </c>
    </row>
    <row r="338" customFormat="false" ht="15" hidden="true" customHeight="false" outlineLevel="0" collapsed="false">
      <c r="B338" s="25" t="n">
        <v>324</v>
      </c>
      <c r="G338" s="1"/>
      <c r="M338" s="25" t="n">
        <v>324</v>
      </c>
      <c r="N338" s="27" t="n">
        <f aca="false">C338</f>
        <v>0</v>
      </c>
    </row>
    <row r="339" customFormat="false" ht="15" hidden="true" customHeight="false" outlineLevel="0" collapsed="false">
      <c r="B339" s="25" t="n">
        <v>325</v>
      </c>
      <c r="G339" s="1"/>
      <c r="M339" s="25" t="n">
        <v>325</v>
      </c>
      <c r="N339" s="27" t="n">
        <f aca="false">C339</f>
        <v>0</v>
      </c>
    </row>
    <row r="340" customFormat="false" ht="15" hidden="true" customHeight="false" outlineLevel="0" collapsed="false">
      <c r="B340" s="25" t="n">
        <v>326</v>
      </c>
      <c r="G340" s="1"/>
      <c r="M340" s="25" t="n">
        <v>326</v>
      </c>
      <c r="N340" s="27" t="n">
        <f aca="false">C340</f>
        <v>0</v>
      </c>
    </row>
    <row r="341" customFormat="false" ht="15" hidden="true" customHeight="false" outlineLevel="0" collapsed="false">
      <c r="B341" s="25" t="n">
        <v>327</v>
      </c>
      <c r="G341" s="1"/>
      <c r="M341" s="25" t="n">
        <v>327</v>
      </c>
      <c r="N341" s="27" t="n">
        <f aca="false">C341</f>
        <v>0</v>
      </c>
    </row>
    <row r="342" customFormat="false" ht="15" hidden="true" customHeight="false" outlineLevel="0" collapsed="false">
      <c r="B342" s="25" t="n">
        <v>328</v>
      </c>
      <c r="G342" s="1"/>
      <c r="M342" s="25" t="n">
        <v>328</v>
      </c>
      <c r="N342" s="27" t="n">
        <f aca="false">C342</f>
        <v>0</v>
      </c>
    </row>
    <row r="343" customFormat="false" ht="15" hidden="true" customHeight="false" outlineLevel="0" collapsed="false">
      <c r="B343" s="25" t="n">
        <v>329</v>
      </c>
      <c r="G343" s="1"/>
      <c r="M343" s="25" t="n">
        <v>329</v>
      </c>
      <c r="N343" s="27" t="n">
        <f aca="false">C343</f>
        <v>0</v>
      </c>
    </row>
    <row r="344" customFormat="false" ht="15" hidden="true" customHeight="false" outlineLevel="0" collapsed="false">
      <c r="B344" s="25" t="n">
        <v>330</v>
      </c>
      <c r="G344" s="1"/>
      <c r="M344" s="25" t="n">
        <v>330</v>
      </c>
      <c r="N344" s="27" t="n">
        <f aca="false">C344</f>
        <v>0</v>
      </c>
    </row>
    <row r="345" customFormat="false" ht="15" hidden="true" customHeight="false" outlineLevel="0" collapsed="false">
      <c r="B345" s="25" t="n">
        <v>331</v>
      </c>
      <c r="G345" s="1"/>
      <c r="M345" s="25" t="n">
        <v>331</v>
      </c>
      <c r="N345" s="27" t="n">
        <f aca="false">C345</f>
        <v>0</v>
      </c>
    </row>
    <row r="346" customFormat="false" ht="15" hidden="true" customHeight="false" outlineLevel="0" collapsed="false">
      <c r="B346" s="25" t="n">
        <v>332</v>
      </c>
      <c r="G346" s="1"/>
      <c r="M346" s="25" t="n">
        <v>332</v>
      </c>
      <c r="N346" s="27" t="n">
        <f aca="false">C346</f>
        <v>0</v>
      </c>
    </row>
    <row r="347" customFormat="false" ht="15" hidden="true" customHeight="false" outlineLevel="0" collapsed="false">
      <c r="B347" s="25" t="n">
        <v>333</v>
      </c>
      <c r="G347" s="1"/>
      <c r="M347" s="25" t="n">
        <v>333</v>
      </c>
      <c r="N347" s="27" t="n">
        <f aca="false">C347</f>
        <v>0</v>
      </c>
    </row>
    <row r="348" customFormat="false" ht="15" hidden="true" customHeight="false" outlineLevel="0" collapsed="false">
      <c r="B348" s="25" t="n">
        <v>334</v>
      </c>
      <c r="G348" s="1"/>
      <c r="M348" s="25" t="n">
        <v>334</v>
      </c>
      <c r="N348" s="27" t="n">
        <f aca="false">C348</f>
        <v>0</v>
      </c>
    </row>
    <row r="349" customFormat="false" ht="15" hidden="true" customHeight="false" outlineLevel="0" collapsed="false">
      <c r="B349" s="25" t="n">
        <v>335</v>
      </c>
      <c r="G349" s="1"/>
      <c r="M349" s="25" t="n">
        <v>335</v>
      </c>
      <c r="N349" s="27" t="n">
        <f aca="false">C349</f>
        <v>0</v>
      </c>
    </row>
    <row r="350" customFormat="false" ht="15" hidden="true" customHeight="false" outlineLevel="0" collapsed="false">
      <c r="B350" s="25" t="n">
        <v>336</v>
      </c>
      <c r="G350" s="1"/>
      <c r="M350" s="25" t="n">
        <v>336</v>
      </c>
      <c r="N350" s="27" t="n">
        <f aca="false">C350</f>
        <v>0</v>
      </c>
    </row>
    <row r="351" customFormat="false" ht="15" hidden="true" customHeight="false" outlineLevel="0" collapsed="false">
      <c r="B351" s="25" t="n">
        <v>337</v>
      </c>
      <c r="G351" s="1"/>
      <c r="M351" s="25" t="n">
        <v>337</v>
      </c>
      <c r="N351" s="27" t="n">
        <f aca="false">C351</f>
        <v>0</v>
      </c>
    </row>
    <row r="352" customFormat="false" ht="15" hidden="true" customHeight="false" outlineLevel="0" collapsed="false">
      <c r="B352" s="25" t="n">
        <v>338</v>
      </c>
      <c r="G352" s="1"/>
      <c r="M352" s="25" t="n">
        <v>338</v>
      </c>
      <c r="N352" s="27" t="n">
        <f aca="false">C352</f>
        <v>0</v>
      </c>
    </row>
    <row r="353" customFormat="false" ht="15" hidden="true" customHeight="false" outlineLevel="0" collapsed="false">
      <c r="B353" s="25" t="n">
        <v>339</v>
      </c>
      <c r="G353" s="1"/>
      <c r="M353" s="25" t="n">
        <v>339</v>
      </c>
      <c r="N353" s="27" t="n">
        <f aca="false">C353</f>
        <v>0</v>
      </c>
    </row>
    <row r="354" customFormat="false" ht="15" hidden="true" customHeight="false" outlineLevel="0" collapsed="false">
      <c r="B354" s="25" t="n">
        <v>340</v>
      </c>
      <c r="G354" s="1"/>
      <c r="M354" s="25" t="n">
        <v>340</v>
      </c>
      <c r="N354" s="27" t="n">
        <f aca="false">C354</f>
        <v>0</v>
      </c>
    </row>
    <row r="355" customFormat="false" ht="15" hidden="true" customHeight="false" outlineLevel="0" collapsed="false">
      <c r="B355" s="25" t="n">
        <v>341</v>
      </c>
      <c r="G355" s="1"/>
      <c r="M355" s="25" t="n">
        <v>341</v>
      </c>
      <c r="N355" s="27" t="n">
        <f aca="false">C355</f>
        <v>0</v>
      </c>
    </row>
    <row r="356" customFormat="false" ht="15" hidden="true" customHeight="false" outlineLevel="0" collapsed="false">
      <c r="B356" s="25" t="n">
        <v>342</v>
      </c>
      <c r="G356" s="1"/>
      <c r="M356" s="25" t="n">
        <v>342</v>
      </c>
      <c r="N356" s="27" t="n">
        <f aca="false">C356</f>
        <v>0</v>
      </c>
    </row>
    <row r="357" customFormat="false" ht="15" hidden="true" customHeight="false" outlineLevel="0" collapsed="false">
      <c r="B357" s="25" t="n">
        <v>343</v>
      </c>
      <c r="G357" s="1"/>
      <c r="M357" s="25" t="n">
        <v>343</v>
      </c>
      <c r="N357" s="27" t="n">
        <f aca="false">C357</f>
        <v>0</v>
      </c>
    </row>
    <row r="358" customFormat="false" ht="15" hidden="true" customHeight="false" outlineLevel="0" collapsed="false">
      <c r="B358" s="25" t="n">
        <v>344</v>
      </c>
      <c r="G358" s="1"/>
      <c r="M358" s="25" t="n">
        <v>344</v>
      </c>
      <c r="N358" s="27" t="n">
        <f aca="false">C358</f>
        <v>0</v>
      </c>
    </row>
    <row r="359" customFormat="false" ht="15" hidden="true" customHeight="false" outlineLevel="0" collapsed="false">
      <c r="B359" s="25" t="n">
        <v>345</v>
      </c>
      <c r="G359" s="1"/>
      <c r="M359" s="25" t="n">
        <v>345</v>
      </c>
      <c r="N359" s="27" t="n">
        <f aca="false">C359</f>
        <v>0</v>
      </c>
    </row>
    <row r="360" customFormat="false" ht="15" hidden="true" customHeight="false" outlineLevel="0" collapsed="false">
      <c r="B360" s="25" t="n">
        <v>346</v>
      </c>
      <c r="G360" s="1"/>
      <c r="M360" s="25" t="n">
        <v>346</v>
      </c>
      <c r="N360" s="27" t="n">
        <f aca="false">C360</f>
        <v>0</v>
      </c>
    </row>
    <row r="361" customFormat="false" ht="15" hidden="true" customHeight="false" outlineLevel="0" collapsed="false">
      <c r="B361" s="25" t="n">
        <v>347</v>
      </c>
      <c r="G361" s="1"/>
      <c r="M361" s="25" t="n">
        <v>347</v>
      </c>
      <c r="N361" s="27" t="n">
        <f aca="false">C361</f>
        <v>0</v>
      </c>
    </row>
    <row r="362" customFormat="false" ht="15" hidden="true" customHeight="false" outlineLevel="0" collapsed="false">
      <c r="B362" s="25" t="n">
        <v>348</v>
      </c>
      <c r="G362" s="1"/>
      <c r="M362" s="25" t="n">
        <v>348</v>
      </c>
      <c r="N362" s="27" t="n">
        <f aca="false">C362</f>
        <v>0</v>
      </c>
    </row>
    <row r="363" customFormat="false" ht="15" hidden="true" customHeight="false" outlineLevel="0" collapsed="false">
      <c r="B363" s="25" t="n">
        <v>349</v>
      </c>
      <c r="G363" s="1"/>
      <c r="M363" s="25" t="n">
        <v>349</v>
      </c>
      <c r="N363" s="27" t="n">
        <f aca="false">C363</f>
        <v>0</v>
      </c>
    </row>
    <row r="364" customFormat="false" ht="15" hidden="true" customHeight="false" outlineLevel="0" collapsed="false">
      <c r="B364" s="25" t="n">
        <v>350</v>
      </c>
      <c r="G364" s="1"/>
      <c r="M364" s="25" t="n">
        <v>350</v>
      </c>
      <c r="N364" s="27" t="n">
        <f aca="false">C364</f>
        <v>0</v>
      </c>
    </row>
    <row r="365" customFormat="false" ht="15" hidden="true" customHeight="false" outlineLevel="0" collapsed="false">
      <c r="B365" s="25" t="n">
        <v>351</v>
      </c>
      <c r="G365" s="1"/>
      <c r="M365" s="25" t="n">
        <v>351</v>
      </c>
      <c r="N365" s="27" t="n">
        <f aca="false">C365</f>
        <v>0</v>
      </c>
    </row>
    <row r="366" customFormat="false" ht="15" hidden="true" customHeight="false" outlineLevel="0" collapsed="false">
      <c r="B366" s="25" t="n">
        <v>352</v>
      </c>
      <c r="G366" s="1"/>
      <c r="M366" s="25" t="n">
        <v>352</v>
      </c>
      <c r="N366" s="27" t="n">
        <f aca="false">C366</f>
        <v>0</v>
      </c>
    </row>
    <row r="367" customFormat="false" ht="15" hidden="true" customHeight="false" outlineLevel="0" collapsed="false">
      <c r="B367" s="25" t="n">
        <v>353</v>
      </c>
      <c r="G367" s="1"/>
      <c r="M367" s="25" t="n">
        <v>353</v>
      </c>
      <c r="N367" s="27" t="n">
        <f aca="false">C367</f>
        <v>0</v>
      </c>
    </row>
    <row r="368" customFormat="false" ht="15" hidden="true" customHeight="false" outlineLevel="0" collapsed="false">
      <c r="B368" s="25" t="n">
        <v>354</v>
      </c>
      <c r="G368" s="1"/>
      <c r="M368" s="25" t="n">
        <v>354</v>
      </c>
      <c r="N368" s="27" t="n">
        <f aca="false">C368</f>
        <v>0</v>
      </c>
    </row>
    <row r="369" customFormat="false" ht="15" hidden="true" customHeight="false" outlineLevel="0" collapsed="false">
      <c r="B369" s="25" t="n">
        <v>355</v>
      </c>
      <c r="G369" s="1"/>
      <c r="M369" s="25" t="n">
        <v>355</v>
      </c>
      <c r="N369" s="27" t="n">
        <f aca="false">C369</f>
        <v>0</v>
      </c>
    </row>
    <row r="370" customFormat="false" ht="15" hidden="true" customHeight="false" outlineLevel="0" collapsed="false">
      <c r="B370" s="25" t="n">
        <v>356</v>
      </c>
      <c r="G370" s="1"/>
      <c r="M370" s="25" t="n">
        <v>356</v>
      </c>
      <c r="N370" s="27" t="n">
        <f aca="false">C370</f>
        <v>0</v>
      </c>
    </row>
    <row r="371" customFormat="false" ht="15" hidden="true" customHeight="false" outlineLevel="0" collapsed="false">
      <c r="B371" s="25" t="n">
        <v>357</v>
      </c>
      <c r="G371" s="1"/>
      <c r="M371" s="25" t="n">
        <v>357</v>
      </c>
      <c r="N371" s="27" t="n">
        <f aca="false">C371</f>
        <v>0</v>
      </c>
    </row>
    <row r="372" customFormat="false" ht="15" hidden="true" customHeight="false" outlineLevel="0" collapsed="false">
      <c r="B372" s="25" t="n">
        <v>358</v>
      </c>
      <c r="G372" s="1"/>
      <c r="M372" s="25" t="n">
        <v>358</v>
      </c>
      <c r="N372" s="27" t="n">
        <f aca="false">C372</f>
        <v>0</v>
      </c>
    </row>
    <row r="373" customFormat="false" ht="15" hidden="true" customHeight="false" outlineLevel="0" collapsed="false">
      <c r="B373" s="25" t="n">
        <v>359</v>
      </c>
      <c r="G373" s="1"/>
      <c r="M373" s="25" t="n">
        <v>359</v>
      </c>
      <c r="N373" s="27" t="n">
        <f aca="false">C373</f>
        <v>0</v>
      </c>
    </row>
    <row r="374" customFormat="false" ht="15" hidden="true" customHeight="false" outlineLevel="0" collapsed="false">
      <c r="B374" s="25" t="n">
        <v>360</v>
      </c>
      <c r="G374" s="1"/>
      <c r="M374" s="25" t="n">
        <v>360</v>
      </c>
      <c r="N374" s="27" t="n">
        <f aca="false">C374</f>
        <v>0</v>
      </c>
    </row>
    <row r="375" customFormat="false" ht="15" hidden="true" customHeight="false" outlineLevel="0" collapsed="false">
      <c r="B375" s="25" t="n">
        <v>361</v>
      </c>
      <c r="G375" s="1"/>
      <c r="M375" s="25" t="n">
        <v>361</v>
      </c>
      <c r="N375" s="27" t="n">
        <f aca="false">C375</f>
        <v>0</v>
      </c>
    </row>
    <row r="376" customFormat="false" ht="15" hidden="true" customHeight="false" outlineLevel="0" collapsed="false">
      <c r="B376" s="25" t="n">
        <v>362</v>
      </c>
      <c r="G376" s="1"/>
      <c r="M376" s="25" t="n">
        <v>362</v>
      </c>
      <c r="N376" s="27" t="n">
        <f aca="false">C376</f>
        <v>0</v>
      </c>
    </row>
    <row r="377" customFormat="false" ht="15" hidden="true" customHeight="false" outlineLevel="0" collapsed="false">
      <c r="B377" s="25" t="n">
        <v>363</v>
      </c>
      <c r="G377" s="1"/>
      <c r="M377" s="25" t="n">
        <v>363</v>
      </c>
      <c r="N377" s="27" t="n">
        <f aca="false">C377</f>
        <v>0</v>
      </c>
    </row>
    <row r="378" customFormat="false" ht="15" hidden="true" customHeight="false" outlineLevel="0" collapsed="false">
      <c r="B378" s="25" t="n">
        <v>364</v>
      </c>
      <c r="G378" s="1"/>
      <c r="M378" s="25" t="n">
        <v>364</v>
      </c>
      <c r="N378" s="27" t="n">
        <f aca="false">C378</f>
        <v>0</v>
      </c>
    </row>
    <row r="379" customFormat="false" ht="15" hidden="true" customHeight="false" outlineLevel="0" collapsed="false">
      <c r="B379" s="25" t="n">
        <v>365</v>
      </c>
      <c r="G379" s="1"/>
      <c r="M379" s="25" t="n">
        <v>365</v>
      </c>
      <c r="N379" s="27" t="n">
        <f aca="false">C379</f>
        <v>0</v>
      </c>
    </row>
    <row r="380" customFormat="false" ht="15" hidden="true" customHeight="false" outlineLevel="0" collapsed="false">
      <c r="B380" s="25" t="n">
        <v>366</v>
      </c>
      <c r="G380" s="1"/>
      <c r="M380" s="25" t="n">
        <v>366</v>
      </c>
      <c r="N380" s="27" t="n">
        <f aca="false">C380</f>
        <v>0</v>
      </c>
    </row>
    <row r="381" customFormat="false" ht="15" hidden="true" customHeight="false" outlineLevel="0" collapsed="false">
      <c r="B381" s="25" t="n">
        <v>367</v>
      </c>
      <c r="G381" s="1"/>
      <c r="M381" s="25" t="n">
        <v>367</v>
      </c>
      <c r="N381" s="27" t="n">
        <f aca="false">C381</f>
        <v>0</v>
      </c>
    </row>
    <row r="382" customFormat="false" ht="15" hidden="true" customHeight="false" outlineLevel="0" collapsed="false">
      <c r="B382" s="25" t="n">
        <v>368</v>
      </c>
      <c r="G382" s="1"/>
      <c r="M382" s="25" t="n">
        <v>368</v>
      </c>
      <c r="N382" s="27" t="n">
        <f aca="false">C382</f>
        <v>0</v>
      </c>
    </row>
    <row r="383" customFormat="false" ht="15" hidden="true" customHeight="false" outlineLevel="0" collapsed="false">
      <c r="B383" s="25" t="n">
        <v>369</v>
      </c>
      <c r="G383" s="1"/>
      <c r="M383" s="25" t="n">
        <v>369</v>
      </c>
      <c r="N383" s="27" t="n">
        <f aca="false">C383</f>
        <v>0</v>
      </c>
    </row>
    <row r="384" customFormat="false" ht="15" hidden="true" customHeight="false" outlineLevel="0" collapsed="false">
      <c r="B384" s="25" t="n">
        <v>370</v>
      </c>
      <c r="G384" s="1"/>
      <c r="M384" s="25" t="n">
        <v>370</v>
      </c>
      <c r="N384" s="27" t="n">
        <f aca="false">C384</f>
        <v>0</v>
      </c>
    </row>
    <row r="385" customFormat="false" ht="15" hidden="true" customHeight="false" outlineLevel="0" collapsed="false">
      <c r="B385" s="25" t="n">
        <v>371</v>
      </c>
      <c r="G385" s="1"/>
      <c r="M385" s="25" t="n">
        <v>371</v>
      </c>
      <c r="N385" s="27" t="n">
        <f aca="false">C385</f>
        <v>0</v>
      </c>
    </row>
    <row r="386" customFormat="false" ht="15" hidden="true" customHeight="false" outlineLevel="0" collapsed="false">
      <c r="B386" s="25" t="n">
        <v>372</v>
      </c>
      <c r="G386" s="1"/>
      <c r="M386" s="25" t="n">
        <v>372</v>
      </c>
      <c r="N386" s="27" t="n">
        <f aca="false">C386</f>
        <v>0</v>
      </c>
    </row>
    <row r="387" customFormat="false" ht="15" hidden="true" customHeight="false" outlineLevel="0" collapsed="false">
      <c r="B387" s="25" t="n">
        <v>373</v>
      </c>
      <c r="G387" s="1"/>
      <c r="M387" s="25" t="n">
        <v>373</v>
      </c>
      <c r="N387" s="27" t="n">
        <f aca="false">C387</f>
        <v>0</v>
      </c>
    </row>
    <row r="388" customFormat="false" ht="15" hidden="true" customHeight="false" outlineLevel="0" collapsed="false">
      <c r="B388" s="25" t="n">
        <v>374</v>
      </c>
      <c r="G388" s="1"/>
      <c r="M388" s="25" t="n">
        <v>374</v>
      </c>
      <c r="N388" s="27" t="n">
        <f aca="false">C388</f>
        <v>0</v>
      </c>
    </row>
    <row r="389" customFormat="false" ht="15" hidden="true" customHeight="false" outlineLevel="0" collapsed="false">
      <c r="B389" s="25" t="n">
        <v>375</v>
      </c>
      <c r="G389" s="1"/>
      <c r="M389" s="25" t="n">
        <v>375</v>
      </c>
      <c r="N389" s="27" t="n">
        <f aca="false">C389</f>
        <v>0</v>
      </c>
    </row>
    <row r="390" customFormat="false" ht="15" hidden="true" customHeight="false" outlineLevel="0" collapsed="false">
      <c r="B390" s="25" t="n">
        <v>376</v>
      </c>
      <c r="G390" s="1"/>
      <c r="M390" s="25" t="n">
        <v>376</v>
      </c>
      <c r="N390" s="27" t="n">
        <f aca="false">C390</f>
        <v>0</v>
      </c>
    </row>
    <row r="391" customFormat="false" ht="15" hidden="true" customHeight="false" outlineLevel="0" collapsed="false">
      <c r="B391" s="25" t="n">
        <v>377</v>
      </c>
      <c r="G391" s="1"/>
      <c r="M391" s="25" t="n">
        <v>377</v>
      </c>
      <c r="N391" s="27" t="n">
        <f aca="false">C391</f>
        <v>0</v>
      </c>
    </row>
    <row r="392" customFormat="false" ht="15" hidden="true" customHeight="false" outlineLevel="0" collapsed="false">
      <c r="B392" s="25" t="n">
        <v>378</v>
      </c>
      <c r="G392" s="1"/>
      <c r="M392" s="25" t="n">
        <v>378</v>
      </c>
      <c r="N392" s="27" t="n">
        <f aca="false">C392</f>
        <v>0</v>
      </c>
    </row>
    <row r="393" customFormat="false" ht="15" hidden="true" customHeight="false" outlineLevel="0" collapsed="false">
      <c r="B393" s="25" t="n">
        <v>379</v>
      </c>
      <c r="G393" s="1"/>
      <c r="M393" s="25" t="n">
        <v>379</v>
      </c>
      <c r="N393" s="27" t="n">
        <f aca="false">C393</f>
        <v>0</v>
      </c>
    </row>
    <row r="394" customFormat="false" ht="15" hidden="true" customHeight="false" outlineLevel="0" collapsed="false">
      <c r="B394" s="25" t="n">
        <v>380</v>
      </c>
      <c r="G394" s="1"/>
      <c r="M394" s="25" t="n">
        <v>380</v>
      </c>
      <c r="N394" s="27" t="n">
        <f aca="false">C394</f>
        <v>0</v>
      </c>
    </row>
    <row r="395" customFormat="false" ht="15" hidden="true" customHeight="false" outlineLevel="0" collapsed="false">
      <c r="B395" s="25" t="n">
        <v>381</v>
      </c>
      <c r="G395" s="1"/>
      <c r="M395" s="25" t="n">
        <v>381</v>
      </c>
      <c r="N395" s="27" t="n">
        <f aca="false">C395</f>
        <v>0</v>
      </c>
    </row>
    <row r="396" customFormat="false" ht="15" hidden="true" customHeight="false" outlineLevel="0" collapsed="false">
      <c r="B396" s="25" t="n">
        <v>382</v>
      </c>
      <c r="G396" s="1"/>
      <c r="M396" s="25" t="n">
        <v>382</v>
      </c>
      <c r="N396" s="27" t="n">
        <f aca="false">C396</f>
        <v>0</v>
      </c>
    </row>
    <row r="397" customFormat="false" ht="15" hidden="true" customHeight="false" outlineLevel="0" collapsed="false">
      <c r="B397" s="25" t="n">
        <v>383</v>
      </c>
      <c r="G397" s="1"/>
      <c r="M397" s="25" t="n">
        <v>383</v>
      </c>
      <c r="N397" s="27" t="n">
        <f aca="false">C397</f>
        <v>0</v>
      </c>
    </row>
    <row r="398" customFormat="false" ht="15" hidden="true" customHeight="false" outlineLevel="0" collapsed="false">
      <c r="B398" s="25" t="n">
        <v>384</v>
      </c>
      <c r="G398" s="1"/>
      <c r="M398" s="25" t="n">
        <v>384</v>
      </c>
      <c r="N398" s="27" t="n">
        <f aca="false">C398</f>
        <v>0</v>
      </c>
    </row>
    <row r="399" customFormat="false" ht="15" hidden="true" customHeight="false" outlineLevel="0" collapsed="false">
      <c r="B399" s="25" t="n">
        <v>385</v>
      </c>
      <c r="G399" s="1"/>
      <c r="M399" s="25" t="n">
        <v>385</v>
      </c>
      <c r="N399" s="27" t="n">
        <f aca="false">C399</f>
        <v>0</v>
      </c>
    </row>
    <row r="400" customFormat="false" ht="15" hidden="true" customHeight="false" outlineLevel="0" collapsed="false">
      <c r="B400" s="25" t="n">
        <v>386</v>
      </c>
      <c r="G400" s="1"/>
      <c r="M400" s="25" t="n">
        <v>386</v>
      </c>
      <c r="N400" s="27" t="n">
        <f aca="false">C400</f>
        <v>0</v>
      </c>
    </row>
    <row r="401" customFormat="false" ht="15" hidden="true" customHeight="false" outlineLevel="0" collapsed="false">
      <c r="B401" s="25" t="n">
        <v>387</v>
      </c>
      <c r="G401" s="1"/>
      <c r="M401" s="25" t="n">
        <v>387</v>
      </c>
      <c r="N401" s="27" t="n">
        <f aca="false">C401</f>
        <v>0</v>
      </c>
    </row>
    <row r="402" customFormat="false" ht="15" hidden="true" customHeight="false" outlineLevel="0" collapsed="false">
      <c r="B402" s="25" t="n">
        <v>388</v>
      </c>
      <c r="G402" s="1"/>
      <c r="M402" s="25" t="n">
        <v>388</v>
      </c>
      <c r="N402" s="27" t="n">
        <f aca="false">C402</f>
        <v>0</v>
      </c>
    </row>
    <row r="403" customFormat="false" ht="15" hidden="true" customHeight="false" outlineLevel="0" collapsed="false">
      <c r="B403" s="25" t="n">
        <v>389</v>
      </c>
      <c r="G403" s="1"/>
      <c r="M403" s="25" t="n">
        <v>389</v>
      </c>
      <c r="N403" s="27" t="n">
        <f aca="false">C403</f>
        <v>0</v>
      </c>
    </row>
    <row r="404" customFormat="false" ht="15" hidden="true" customHeight="false" outlineLevel="0" collapsed="false">
      <c r="B404" s="25" t="n">
        <v>390</v>
      </c>
      <c r="G404" s="1"/>
      <c r="M404" s="25" t="n">
        <v>390</v>
      </c>
      <c r="N404" s="27" t="n">
        <f aca="false">C404</f>
        <v>0</v>
      </c>
    </row>
    <row r="405" customFormat="false" ht="15" hidden="true" customHeight="false" outlineLevel="0" collapsed="false">
      <c r="B405" s="25" t="n">
        <v>391</v>
      </c>
      <c r="G405" s="1"/>
      <c r="M405" s="25" t="n">
        <v>391</v>
      </c>
      <c r="N405" s="27" t="n">
        <f aca="false">C405</f>
        <v>0</v>
      </c>
    </row>
    <row r="406" customFormat="false" ht="15" hidden="true" customHeight="false" outlineLevel="0" collapsed="false">
      <c r="B406" s="25" t="n">
        <v>392</v>
      </c>
      <c r="G406" s="1"/>
      <c r="M406" s="25" t="n">
        <v>392</v>
      </c>
      <c r="N406" s="27" t="n">
        <f aca="false">C406</f>
        <v>0</v>
      </c>
    </row>
    <row r="407" customFormat="false" ht="15" hidden="true" customHeight="false" outlineLevel="0" collapsed="false">
      <c r="B407" s="25" t="n">
        <v>393</v>
      </c>
      <c r="G407" s="1"/>
      <c r="M407" s="25" t="n">
        <v>393</v>
      </c>
      <c r="N407" s="27" t="n">
        <f aca="false">C407</f>
        <v>0</v>
      </c>
    </row>
    <row r="408" customFormat="false" ht="15" hidden="true" customHeight="false" outlineLevel="0" collapsed="false">
      <c r="B408" s="25" t="n">
        <v>394</v>
      </c>
      <c r="G408" s="1"/>
      <c r="M408" s="25" t="n">
        <v>394</v>
      </c>
      <c r="N408" s="27" t="n">
        <f aca="false">C408</f>
        <v>0</v>
      </c>
    </row>
    <row r="409" customFormat="false" ht="15" hidden="true" customHeight="false" outlineLevel="0" collapsed="false">
      <c r="B409" s="25" t="n">
        <v>395</v>
      </c>
      <c r="G409" s="1"/>
      <c r="M409" s="25" t="n">
        <v>395</v>
      </c>
      <c r="N409" s="27" t="n">
        <f aca="false">C409</f>
        <v>0</v>
      </c>
    </row>
    <row r="410" customFormat="false" ht="15" hidden="true" customHeight="false" outlineLevel="0" collapsed="false">
      <c r="B410" s="25" t="n">
        <v>396</v>
      </c>
      <c r="G410" s="1"/>
      <c r="M410" s="25" t="n">
        <v>396</v>
      </c>
      <c r="N410" s="27" t="n">
        <f aca="false">C410</f>
        <v>0</v>
      </c>
    </row>
    <row r="411" customFormat="false" ht="15" hidden="true" customHeight="false" outlineLevel="0" collapsed="false">
      <c r="B411" s="25" t="n">
        <v>397</v>
      </c>
      <c r="G411" s="1"/>
      <c r="M411" s="25" t="n">
        <v>397</v>
      </c>
      <c r="N411" s="27" t="n">
        <f aca="false">C411</f>
        <v>0</v>
      </c>
    </row>
    <row r="412" customFormat="false" ht="15" hidden="true" customHeight="false" outlineLevel="0" collapsed="false">
      <c r="B412" s="25" t="n">
        <v>398</v>
      </c>
      <c r="G412" s="1"/>
      <c r="M412" s="25" t="n">
        <v>398</v>
      </c>
      <c r="N412" s="27" t="n">
        <f aca="false">C412</f>
        <v>0</v>
      </c>
    </row>
    <row r="413" customFormat="false" ht="15" hidden="true" customHeight="false" outlineLevel="0" collapsed="false">
      <c r="B413" s="25" t="n">
        <v>399</v>
      </c>
      <c r="G413" s="1"/>
      <c r="M413" s="25" t="n">
        <v>399</v>
      </c>
      <c r="N413" s="27" t="n">
        <f aca="false">C413</f>
        <v>0</v>
      </c>
    </row>
    <row r="414" customFormat="false" ht="15" hidden="true" customHeight="false" outlineLevel="0" collapsed="false">
      <c r="B414" s="25" t="n">
        <v>400</v>
      </c>
      <c r="G414" s="1"/>
      <c r="M414" s="25" t="n">
        <v>400</v>
      </c>
      <c r="N414" s="27" t="n">
        <f aca="false">C414</f>
        <v>0</v>
      </c>
    </row>
    <row r="415" customFormat="false" ht="15" hidden="true" customHeight="false" outlineLevel="0" collapsed="false">
      <c r="B415" s="25" t="n">
        <v>401</v>
      </c>
      <c r="G415" s="1"/>
      <c r="M415" s="25" t="n">
        <v>401</v>
      </c>
      <c r="N415" s="27" t="n">
        <f aca="false">C415</f>
        <v>0</v>
      </c>
    </row>
    <row r="416" customFormat="false" ht="15" hidden="true" customHeight="false" outlineLevel="0" collapsed="false">
      <c r="B416" s="25" t="n">
        <v>402</v>
      </c>
      <c r="G416" s="1"/>
      <c r="M416" s="25" t="n">
        <v>402</v>
      </c>
      <c r="N416" s="27" t="n">
        <f aca="false">C416</f>
        <v>0</v>
      </c>
    </row>
    <row r="417" customFormat="false" ht="15" hidden="true" customHeight="false" outlineLevel="0" collapsed="false">
      <c r="B417" s="25" t="n">
        <v>403</v>
      </c>
      <c r="G417" s="1"/>
      <c r="M417" s="25" t="n">
        <v>403</v>
      </c>
      <c r="N417" s="27" t="n">
        <f aca="false">C417</f>
        <v>0</v>
      </c>
    </row>
    <row r="418" customFormat="false" ht="15" hidden="true" customHeight="false" outlineLevel="0" collapsed="false">
      <c r="B418" s="25" t="n">
        <v>404</v>
      </c>
      <c r="G418" s="1"/>
      <c r="M418" s="25" t="n">
        <v>404</v>
      </c>
      <c r="N418" s="27" t="n">
        <f aca="false">C418</f>
        <v>0</v>
      </c>
    </row>
    <row r="419" customFormat="false" ht="15" hidden="true" customHeight="false" outlineLevel="0" collapsed="false">
      <c r="B419" s="25" t="n">
        <v>405</v>
      </c>
      <c r="G419" s="1"/>
      <c r="M419" s="25" t="n">
        <v>405</v>
      </c>
      <c r="N419" s="27" t="n">
        <f aca="false">C419</f>
        <v>0</v>
      </c>
    </row>
    <row r="420" customFormat="false" ht="15" hidden="true" customHeight="false" outlineLevel="0" collapsed="false">
      <c r="B420" s="25" t="n">
        <v>406</v>
      </c>
      <c r="G420" s="1"/>
      <c r="M420" s="25" t="n">
        <v>406</v>
      </c>
      <c r="N420" s="27" t="n">
        <f aca="false">C420</f>
        <v>0</v>
      </c>
    </row>
    <row r="421" customFormat="false" ht="15" hidden="true" customHeight="false" outlineLevel="0" collapsed="false">
      <c r="B421" s="25" t="n">
        <v>407</v>
      </c>
      <c r="G421" s="1"/>
      <c r="M421" s="25" t="n">
        <v>407</v>
      </c>
      <c r="N421" s="27" t="n">
        <f aca="false">C421</f>
        <v>0</v>
      </c>
    </row>
    <row r="422" customFormat="false" ht="15" hidden="true" customHeight="false" outlineLevel="0" collapsed="false">
      <c r="B422" s="25" t="n">
        <v>408</v>
      </c>
      <c r="G422" s="1"/>
      <c r="M422" s="25" t="n">
        <v>408</v>
      </c>
      <c r="N422" s="27" t="n">
        <f aca="false">C422</f>
        <v>0</v>
      </c>
    </row>
    <row r="423" customFormat="false" ht="15" hidden="true" customHeight="false" outlineLevel="0" collapsed="false">
      <c r="B423" s="25" t="n">
        <v>409</v>
      </c>
      <c r="G423" s="1"/>
      <c r="M423" s="25" t="n">
        <v>409</v>
      </c>
      <c r="N423" s="27" t="n">
        <f aca="false">C423</f>
        <v>0</v>
      </c>
    </row>
    <row r="424" customFormat="false" ht="15" hidden="true" customHeight="false" outlineLevel="0" collapsed="false">
      <c r="B424" s="25" t="n">
        <v>410</v>
      </c>
      <c r="G424" s="1"/>
      <c r="M424" s="25" t="n">
        <v>410</v>
      </c>
      <c r="N424" s="27" t="n">
        <f aca="false">C424</f>
        <v>0</v>
      </c>
    </row>
    <row r="425" customFormat="false" ht="15" hidden="true" customHeight="false" outlineLevel="0" collapsed="false">
      <c r="B425" s="25" t="n">
        <v>411</v>
      </c>
      <c r="G425" s="1"/>
      <c r="M425" s="25" t="n">
        <v>411</v>
      </c>
      <c r="N425" s="27" t="n">
        <f aca="false">C425</f>
        <v>0</v>
      </c>
    </row>
    <row r="426" customFormat="false" ht="15" hidden="true" customHeight="false" outlineLevel="0" collapsed="false">
      <c r="B426" s="25" t="n">
        <v>412</v>
      </c>
      <c r="G426" s="1"/>
      <c r="M426" s="25" t="n">
        <v>412</v>
      </c>
      <c r="N426" s="27" t="n">
        <f aca="false">C426</f>
        <v>0</v>
      </c>
    </row>
    <row r="427" customFormat="false" ht="15" hidden="true" customHeight="false" outlineLevel="0" collapsed="false">
      <c r="B427" s="25" t="n">
        <v>413</v>
      </c>
      <c r="G427" s="1"/>
      <c r="M427" s="25" t="n">
        <v>413</v>
      </c>
      <c r="N427" s="27" t="n">
        <f aca="false">C427</f>
        <v>0</v>
      </c>
    </row>
    <row r="428" customFormat="false" ht="15" hidden="true" customHeight="false" outlineLevel="0" collapsed="false">
      <c r="B428" s="25" t="n">
        <v>414</v>
      </c>
      <c r="G428" s="1"/>
      <c r="M428" s="25" t="n">
        <v>414</v>
      </c>
      <c r="N428" s="27" t="n">
        <f aca="false">C428</f>
        <v>0</v>
      </c>
    </row>
    <row r="429" customFormat="false" ht="15" hidden="true" customHeight="false" outlineLevel="0" collapsed="false">
      <c r="B429" s="25" t="n">
        <v>415</v>
      </c>
      <c r="G429" s="1"/>
      <c r="M429" s="25" t="n">
        <v>415</v>
      </c>
      <c r="N429" s="27" t="n">
        <f aca="false">C429</f>
        <v>0</v>
      </c>
    </row>
    <row r="430" customFormat="false" ht="15" hidden="true" customHeight="false" outlineLevel="0" collapsed="false">
      <c r="B430" s="25" t="n">
        <v>416</v>
      </c>
      <c r="G430" s="1"/>
      <c r="M430" s="25" t="n">
        <v>416</v>
      </c>
      <c r="N430" s="27" t="n">
        <f aca="false">C430</f>
        <v>0</v>
      </c>
    </row>
    <row r="431" customFormat="false" ht="15" hidden="true" customHeight="false" outlineLevel="0" collapsed="false">
      <c r="B431" s="25" t="n">
        <v>417</v>
      </c>
      <c r="G431" s="1"/>
      <c r="M431" s="25" t="n">
        <v>417</v>
      </c>
      <c r="N431" s="27" t="n">
        <f aca="false">C431</f>
        <v>0</v>
      </c>
    </row>
    <row r="432" customFormat="false" ht="15" hidden="true" customHeight="false" outlineLevel="0" collapsed="false">
      <c r="B432" s="25" t="n">
        <v>418</v>
      </c>
      <c r="G432" s="1"/>
      <c r="M432" s="25" t="n">
        <v>418</v>
      </c>
      <c r="N432" s="27" t="n">
        <f aca="false">C432</f>
        <v>0</v>
      </c>
    </row>
    <row r="433" customFormat="false" ht="15" hidden="true" customHeight="false" outlineLevel="0" collapsed="false">
      <c r="B433" s="25" t="n">
        <v>419</v>
      </c>
      <c r="G433" s="1"/>
      <c r="M433" s="25" t="n">
        <v>419</v>
      </c>
      <c r="N433" s="27" t="n">
        <f aca="false">C433</f>
        <v>0</v>
      </c>
    </row>
    <row r="434" customFormat="false" ht="15" hidden="true" customHeight="false" outlineLevel="0" collapsed="false">
      <c r="B434" s="25" t="n">
        <v>420</v>
      </c>
      <c r="G434" s="1"/>
      <c r="M434" s="25" t="n">
        <v>420</v>
      </c>
      <c r="N434" s="27" t="n">
        <f aca="false">C434</f>
        <v>0</v>
      </c>
    </row>
    <row r="435" customFormat="false" ht="15" hidden="true" customHeight="false" outlineLevel="0" collapsed="false">
      <c r="B435" s="25" t="n">
        <v>421</v>
      </c>
      <c r="G435" s="1"/>
      <c r="M435" s="25" t="n">
        <v>421</v>
      </c>
      <c r="N435" s="27" t="n">
        <f aca="false">C435</f>
        <v>0</v>
      </c>
    </row>
    <row r="436" customFormat="false" ht="15" hidden="true" customHeight="false" outlineLevel="0" collapsed="false">
      <c r="B436" s="25" t="n">
        <v>422</v>
      </c>
      <c r="G436" s="1"/>
      <c r="M436" s="25" t="n">
        <v>422</v>
      </c>
      <c r="N436" s="27" t="n">
        <f aca="false">C436</f>
        <v>0</v>
      </c>
    </row>
    <row r="437" customFormat="false" ht="15" hidden="true" customHeight="false" outlineLevel="0" collapsed="false">
      <c r="B437" s="25" t="n">
        <v>423</v>
      </c>
      <c r="G437" s="1"/>
      <c r="M437" s="25" t="n">
        <v>423</v>
      </c>
      <c r="N437" s="27" t="n">
        <f aca="false">C437</f>
        <v>0</v>
      </c>
    </row>
    <row r="438" customFormat="false" ht="15" hidden="true" customHeight="false" outlineLevel="0" collapsed="false">
      <c r="B438" s="25" t="n">
        <v>424</v>
      </c>
      <c r="G438" s="1"/>
      <c r="M438" s="25" t="n">
        <v>424</v>
      </c>
      <c r="N438" s="27" t="n">
        <f aca="false">C438</f>
        <v>0</v>
      </c>
    </row>
    <row r="439" customFormat="false" ht="15" hidden="true" customHeight="false" outlineLevel="0" collapsed="false">
      <c r="B439" s="25" t="n">
        <v>425</v>
      </c>
      <c r="G439" s="1"/>
      <c r="M439" s="25" t="n">
        <v>425</v>
      </c>
      <c r="N439" s="27" t="n">
        <f aca="false">C439</f>
        <v>0</v>
      </c>
    </row>
    <row r="440" customFormat="false" ht="15" hidden="true" customHeight="false" outlineLevel="0" collapsed="false">
      <c r="B440" s="25" t="n">
        <v>426</v>
      </c>
      <c r="G440" s="1"/>
      <c r="M440" s="25" t="n">
        <v>426</v>
      </c>
      <c r="N440" s="27" t="n">
        <f aca="false">C440</f>
        <v>0</v>
      </c>
    </row>
    <row r="441" customFormat="false" ht="15" hidden="true" customHeight="false" outlineLevel="0" collapsed="false">
      <c r="B441" s="25" t="n">
        <v>427</v>
      </c>
      <c r="G441" s="1"/>
      <c r="M441" s="25" t="n">
        <v>427</v>
      </c>
      <c r="N441" s="27" t="n">
        <f aca="false">C441</f>
        <v>0</v>
      </c>
    </row>
    <row r="442" customFormat="false" ht="15" hidden="true" customHeight="false" outlineLevel="0" collapsed="false">
      <c r="B442" s="25" t="n">
        <v>428</v>
      </c>
      <c r="G442" s="1"/>
      <c r="M442" s="25" t="n">
        <v>428</v>
      </c>
      <c r="N442" s="27" t="n">
        <f aca="false">C442</f>
        <v>0</v>
      </c>
    </row>
    <row r="443" customFormat="false" ht="15" hidden="true" customHeight="false" outlineLevel="0" collapsed="false">
      <c r="B443" s="25" t="n">
        <v>429</v>
      </c>
      <c r="G443" s="1"/>
      <c r="M443" s="25" t="n">
        <v>429</v>
      </c>
      <c r="N443" s="27" t="n">
        <f aca="false">C443</f>
        <v>0</v>
      </c>
    </row>
    <row r="444" customFormat="false" ht="15" hidden="true" customHeight="false" outlineLevel="0" collapsed="false">
      <c r="B444" s="25" t="n">
        <v>430</v>
      </c>
      <c r="G444" s="1"/>
      <c r="M444" s="25" t="n">
        <v>430</v>
      </c>
      <c r="N444" s="27" t="n">
        <f aca="false">C444</f>
        <v>0</v>
      </c>
    </row>
    <row r="445" customFormat="false" ht="15" hidden="true" customHeight="false" outlineLevel="0" collapsed="false">
      <c r="B445" s="25" t="n">
        <v>431</v>
      </c>
      <c r="G445" s="1"/>
      <c r="M445" s="25" t="n">
        <v>431</v>
      </c>
      <c r="N445" s="27" t="n">
        <f aca="false">C445</f>
        <v>0</v>
      </c>
    </row>
    <row r="446" customFormat="false" ht="15" hidden="true" customHeight="false" outlineLevel="0" collapsed="false">
      <c r="B446" s="25" t="n">
        <v>432</v>
      </c>
      <c r="G446" s="1"/>
      <c r="M446" s="25" t="n">
        <v>432</v>
      </c>
      <c r="N446" s="27" t="n">
        <f aca="false">C446</f>
        <v>0</v>
      </c>
    </row>
    <row r="447" customFormat="false" ht="15" hidden="true" customHeight="false" outlineLevel="0" collapsed="false">
      <c r="B447" s="25" t="n">
        <v>433</v>
      </c>
      <c r="G447" s="1"/>
      <c r="M447" s="25" t="n">
        <v>433</v>
      </c>
      <c r="N447" s="27" t="n">
        <f aca="false">C447</f>
        <v>0</v>
      </c>
    </row>
    <row r="448" customFormat="false" ht="15" hidden="true" customHeight="false" outlineLevel="0" collapsed="false">
      <c r="B448" s="25" t="n">
        <v>434</v>
      </c>
      <c r="G448" s="1"/>
      <c r="M448" s="25" t="n">
        <v>434</v>
      </c>
      <c r="N448" s="27" t="n">
        <f aca="false">C448</f>
        <v>0</v>
      </c>
    </row>
    <row r="449" customFormat="false" ht="15" hidden="true" customHeight="false" outlineLevel="0" collapsed="false">
      <c r="B449" s="25" t="n">
        <v>435</v>
      </c>
      <c r="G449" s="1"/>
      <c r="M449" s="25" t="n">
        <v>435</v>
      </c>
      <c r="N449" s="27" t="n">
        <f aca="false">C449</f>
        <v>0</v>
      </c>
    </row>
    <row r="450" customFormat="false" ht="15" hidden="true" customHeight="false" outlineLevel="0" collapsed="false">
      <c r="B450" s="25" t="n">
        <v>436</v>
      </c>
      <c r="G450" s="1"/>
      <c r="M450" s="25" t="n">
        <v>436</v>
      </c>
      <c r="N450" s="27" t="n">
        <f aca="false">C450</f>
        <v>0</v>
      </c>
    </row>
    <row r="451" customFormat="false" ht="15" hidden="true" customHeight="false" outlineLevel="0" collapsed="false">
      <c r="B451" s="25" t="n">
        <v>437</v>
      </c>
      <c r="G451" s="1"/>
      <c r="M451" s="25" t="n">
        <v>437</v>
      </c>
      <c r="N451" s="27" t="n">
        <f aca="false">C451</f>
        <v>0</v>
      </c>
    </row>
    <row r="452" customFormat="false" ht="15" hidden="true" customHeight="false" outlineLevel="0" collapsed="false">
      <c r="B452" s="25" t="n">
        <v>438</v>
      </c>
      <c r="G452" s="1"/>
      <c r="M452" s="25" t="n">
        <v>438</v>
      </c>
      <c r="N452" s="27" t="n">
        <f aca="false">C452</f>
        <v>0</v>
      </c>
    </row>
    <row r="453" customFormat="false" ht="15" hidden="true" customHeight="false" outlineLevel="0" collapsed="false">
      <c r="B453" s="25" t="n">
        <v>439</v>
      </c>
      <c r="G453" s="1"/>
      <c r="M453" s="25" t="n">
        <v>439</v>
      </c>
      <c r="N453" s="27" t="n">
        <f aca="false">C453</f>
        <v>0</v>
      </c>
    </row>
    <row r="454" customFormat="false" ht="15" hidden="true" customHeight="false" outlineLevel="0" collapsed="false">
      <c r="B454" s="25" t="n">
        <v>440</v>
      </c>
      <c r="G454" s="1"/>
      <c r="M454" s="25" t="n">
        <v>440</v>
      </c>
      <c r="N454" s="27" t="n">
        <f aca="false">C454</f>
        <v>0</v>
      </c>
    </row>
    <row r="455" customFormat="false" ht="15" hidden="true" customHeight="false" outlineLevel="0" collapsed="false">
      <c r="B455" s="25" t="n">
        <v>441</v>
      </c>
      <c r="G455" s="1"/>
      <c r="M455" s="25" t="n">
        <v>441</v>
      </c>
      <c r="N455" s="27" t="n">
        <f aca="false">C455</f>
        <v>0</v>
      </c>
    </row>
    <row r="456" customFormat="false" ht="15" hidden="true" customHeight="false" outlineLevel="0" collapsed="false">
      <c r="B456" s="25" t="n">
        <v>442</v>
      </c>
      <c r="G456" s="1"/>
      <c r="M456" s="25" t="n">
        <v>442</v>
      </c>
      <c r="N456" s="27" t="n">
        <f aca="false">C456</f>
        <v>0</v>
      </c>
    </row>
    <row r="457" customFormat="false" ht="15" hidden="true" customHeight="false" outlineLevel="0" collapsed="false">
      <c r="B457" s="25" t="n">
        <v>443</v>
      </c>
      <c r="G457" s="1"/>
      <c r="M457" s="25" t="n">
        <v>443</v>
      </c>
      <c r="N457" s="27" t="n">
        <f aca="false">C457</f>
        <v>0</v>
      </c>
    </row>
    <row r="458" customFormat="false" ht="15" hidden="true" customHeight="false" outlineLevel="0" collapsed="false">
      <c r="B458" s="25" t="n">
        <v>444</v>
      </c>
      <c r="G458" s="1"/>
      <c r="M458" s="25" t="n">
        <v>444</v>
      </c>
      <c r="N458" s="27" t="n">
        <f aca="false">C458</f>
        <v>0</v>
      </c>
    </row>
    <row r="459" customFormat="false" ht="15" hidden="true" customHeight="false" outlineLevel="0" collapsed="false">
      <c r="B459" s="25" t="n">
        <v>445</v>
      </c>
      <c r="G459" s="1"/>
      <c r="M459" s="25" t="n">
        <v>445</v>
      </c>
      <c r="N459" s="27" t="n">
        <f aca="false">C459</f>
        <v>0</v>
      </c>
    </row>
    <row r="460" customFormat="false" ht="15" hidden="true" customHeight="false" outlineLevel="0" collapsed="false">
      <c r="B460" s="25" t="n">
        <v>446</v>
      </c>
      <c r="G460" s="1"/>
      <c r="M460" s="25" t="n">
        <v>446</v>
      </c>
      <c r="N460" s="27" t="n">
        <f aca="false">C460</f>
        <v>0</v>
      </c>
    </row>
    <row r="461" customFormat="false" ht="15" hidden="true" customHeight="false" outlineLevel="0" collapsed="false">
      <c r="B461" s="25" t="n">
        <v>447</v>
      </c>
      <c r="G461" s="1"/>
      <c r="M461" s="25" t="n">
        <v>447</v>
      </c>
      <c r="N461" s="27" t="n">
        <f aca="false">C461</f>
        <v>0</v>
      </c>
    </row>
    <row r="462" customFormat="false" ht="15" hidden="true" customHeight="false" outlineLevel="0" collapsed="false">
      <c r="B462" s="25" t="n">
        <v>448</v>
      </c>
      <c r="G462" s="1"/>
      <c r="M462" s="25" t="n">
        <v>448</v>
      </c>
      <c r="N462" s="27" t="n">
        <f aca="false">C462</f>
        <v>0</v>
      </c>
    </row>
    <row r="463" customFormat="false" ht="15" hidden="true" customHeight="false" outlineLevel="0" collapsed="false">
      <c r="B463" s="25" t="n">
        <v>449</v>
      </c>
      <c r="G463" s="1"/>
      <c r="M463" s="25" t="n">
        <v>449</v>
      </c>
      <c r="N463" s="27" t="n">
        <f aca="false">C463</f>
        <v>0</v>
      </c>
    </row>
    <row r="464" customFormat="false" ht="15" hidden="true" customHeight="false" outlineLevel="0" collapsed="false">
      <c r="B464" s="25" t="n">
        <v>450</v>
      </c>
      <c r="G464" s="1"/>
      <c r="M464" s="25" t="n">
        <v>450</v>
      </c>
      <c r="N464" s="27" t="n">
        <f aca="false">C464</f>
        <v>0</v>
      </c>
    </row>
    <row r="465" customFormat="false" ht="15" hidden="true" customHeight="false" outlineLevel="0" collapsed="false">
      <c r="B465" s="25" t="n">
        <v>451</v>
      </c>
      <c r="G465" s="1"/>
      <c r="M465" s="25" t="n">
        <v>451</v>
      </c>
      <c r="N465" s="27" t="n">
        <f aca="false">C465</f>
        <v>0</v>
      </c>
    </row>
    <row r="466" customFormat="false" ht="15" hidden="true" customHeight="false" outlineLevel="0" collapsed="false">
      <c r="B466" s="25" t="n">
        <v>452</v>
      </c>
      <c r="G466" s="1"/>
      <c r="M466" s="25" t="n">
        <v>452</v>
      </c>
      <c r="N466" s="27" t="n">
        <f aca="false">C466</f>
        <v>0</v>
      </c>
    </row>
    <row r="467" customFormat="false" ht="15" hidden="true" customHeight="false" outlineLevel="0" collapsed="false">
      <c r="B467" s="25" t="n">
        <v>453</v>
      </c>
      <c r="G467" s="1"/>
      <c r="M467" s="25" t="n">
        <v>453</v>
      </c>
      <c r="N467" s="27" t="n">
        <f aca="false">C467</f>
        <v>0</v>
      </c>
    </row>
    <row r="468" customFormat="false" ht="15" hidden="true" customHeight="false" outlineLevel="0" collapsed="false">
      <c r="B468" s="25" t="n">
        <v>454</v>
      </c>
      <c r="G468" s="1"/>
      <c r="M468" s="25" t="n">
        <v>454</v>
      </c>
      <c r="N468" s="27" t="n">
        <f aca="false">C468</f>
        <v>0</v>
      </c>
    </row>
    <row r="469" customFormat="false" ht="15" hidden="true" customHeight="false" outlineLevel="0" collapsed="false">
      <c r="B469" s="25" t="n">
        <v>455</v>
      </c>
      <c r="G469" s="1"/>
      <c r="M469" s="25" t="n">
        <v>455</v>
      </c>
      <c r="N469" s="27" t="n">
        <f aca="false">C469</f>
        <v>0</v>
      </c>
    </row>
    <row r="470" customFormat="false" ht="15" hidden="true" customHeight="false" outlineLevel="0" collapsed="false">
      <c r="B470" s="25" t="n">
        <v>456</v>
      </c>
      <c r="G470" s="1"/>
      <c r="M470" s="25" t="n">
        <v>456</v>
      </c>
      <c r="N470" s="27" t="n">
        <f aca="false">C470</f>
        <v>0</v>
      </c>
    </row>
    <row r="471" customFormat="false" ht="15" hidden="true" customHeight="false" outlineLevel="0" collapsed="false">
      <c r="B471" s="25" t="n">
        <v>457</v>
      </c>
      <c r="G471" s="1"/>
      <c r="M471" s="25" t="n">
        <v>457</v>
      </c>
      <c r="N471" s="27" t="n">
        <f aca="false">C471</f>
        <v>0</v>
      </c>
    </row>
    <row r="472" customFormat="false" ht="15" hidden="true" customHeight="false" outlineLevel="0" collapsed="false">
      <c r="B472" s="25" t="n">
        <v>458</v>
      </c>
      <c r="G472" s="1"/>
      <c r="M472" s="25" t="n">
        <v>458</v>
      </c>
      <c r="N472" s="27" t="n">
        <f aca="false">C472</f>
        <v>0</v>
      </c>
    </row>
    <row r="473" customFormat="false" ht="15" hidden="true" customHeight="false" outlineLevel="0" collapsed="false">
      <c r="B473" s="25" t="n">
        <v>459</v>
      </c>
      <c r="G473" s="1"/>
      <c r="M473" s="25" t="n">
        <v>459</v>
      </c>
      <c r="N473" s="27" t="n">
        <f aca="false">C473</f>
        <v>0</v>
      </c>
    </row>
    <row r="474" customFormat="false" ht="15" hidden="true" customHeight="false" outlineLevel="0" collapsed="false">
      <c r="B474" s="25" t="n">
        <v>460</v>
      </c>
      <c r="G474" s="1"/>
      <c r="M474" s="25" t="n">
        <v>460</v>
      </c>
      <c r="N474" s="27" t="n">
        <f aca="false">C474</f>
        <v>0</v>
      </c>
    </row>
    <row r="475" customFormat="false" ht="15" hidden="true" customHeight="false" outlineLevel="0" collapsed="false">
      <c r="B475" s="25" t="n">
        <v>461</v>
      </c>
      <c r="G475" s="1"/>
      <c r="M475" s="25" t="n">
        <v>461</v>
      </c>
      <c r="N475" s="27" t="n">
        <f aca="false">C475</f>
        <v>0</v>
      </c>
    </row>
    <row r="476" customFormat="false" ht="15" hidden="true" customHeight="false" outlineLevel="0" collapsed="false">
      <c r="B476" s="25" t="n">
        <v>462</v>
      </c>
      <c r="G476" s="1"/>
      <c r="M476" s="25" t="n">
        <v>462</v>
      </c>
      <c r="N476" s="27" t="n">
        <f aca="false">C476</f>
        <v>0</v>
      </c>
    </row>
    <row r="477" customFormat="false" ht="15" hidden="true" customHeight="false" outlineLevel="0" collapsed="false">
      <c r="B477" s="25" t="n">
        <v>463</v>
      </c>
      <c r="G477" s="1"/>
      <c r="M477" s="25" t="n">
        <v>463</v>
      </c>
      <c r="N477" s="27" t="n">
        <f aca="false">C477</f>
        <v>0</v>
      </c>
    </row>
    <row r="478" customFormat="false" ht="15" hidden="true" customHeight="false" outlineLevel="0" collapsed="false">
      <c r="B478" s="25" t="n">
        <v>464</v>
      </c>
      <c r="G478" s="1"/>
      <c r="M478" s="25" t="n">
        <v>464</v>
      </c>
      <c r="N478" s="27" t="n">
        <f aca="false">C478</f>
        <v>0</v>
      </c>
    </row>
    <row r="479" customFormat="false" ht="15" hidden="true" customHeight="false" outlineLevel="0" collapsed="false">
      <c r="B479" s="25" t="n">
        <v>465</v>
      </c>
      <c r="G479" s="1"/>
      <c r="M479" s="25" t="n">
        <v>465</v>
      </c>
      <c r="N479" s="27" t="n">
        <f aca="false">C479</f>
        <v>0</v>
      </c>
    </row>
    <row r="480" customFormat="false" ht="15" hidden="true" customHeight="false" outlineLevel="0" collapsed="false">
      <c r="B480" s="25" t="n">
        <v>466</v>
      </c>
      <c r="G480" s="1"/>
      <c r="M480" s="25" t="n">
        <v>466</v>
      </c>
      <c r="N480" s="27" t="n">
        <f aca="false">C480</f>
        <v>0</v>
      </c>
    </row>
    <row r="481" customFormat="false" ht="15" hidden="true" customHeight="false" outlineLevel="0" collapsed="false">
      <c r="B481" s="25" t="n">
        <v>467</v>
      </c>
      <c r="G481" s="1"/>
      <c r="M481" s="25" t="n">
        <v>467</v>
      </c>
      <c r="N481" s="27" t="n">
        <f aca="false">C481</f>
        <v>0</v>
      </c>
    </row>
    <row r="482" customFormat="false" ht="15" hidden="true" customHeight="false" outlineLevel="0" collapsed="false">
      <c r="B482" s="25" t="n">
        <v>468</v>
      </c>
      <c r="G482" s="1"/>
      <c r="M482" s="25" t="n">
        <v>468</v>
      </c>
      <c r="N482" s="27" t="n">
        <f aca="false">C482</f>
        <v>0</v>
      </c>
    </row>
    <row r="483" customFormat="false" ht="15" hidden="true" customHeight="false" outlineLevel="0" collapsed="false">
      <c r="B483" s="25" t="n">
        <v>469</v>
      </c>
      <c r="G483" s="1"/>
      <c r="M483" s="25" t="n">
        <v>469</v>
      </c>
      <c r="N483" s="27" t="n">
        <f aca="false">C483</f>
        <v>0</v>
      </c>
    </row>
    <row r="484" customFormat="false" ht="15" hidden="true" customHeight="false" outlineLevel="0" collapsed="false">
      <c r="B484" s="25" t="n">
        <v>470</v>
      </c>
      <c r="G484" s="1"/>
      <c r="M484" s="25" t="n">
        <v>470</v>
      </c>
      <c r="N484" s="27" t="n">
        <f aca="false">C484</f>
        <v>0</v>
      </c>
    </row>
    <row r="485" customFormat="false" ht="15" hidden="true" customHeight="false" outlineLevel="0" collapsed="false">
      <c r="B485" s="25" t="n">
        <v>471</v>
      </c>
      <c r="G485" s="1"/>
      <c r="M485" s="25" t="n">
        <v>471</v>
      </c>
      <c r="N485" s="27" t="n">
        <f aca="false">C485</f>
        <v>0</v>
      </c>
    </row>
    <row r="486" customFormat="false" ht="15" hidden="true" customHeight="false" outlineLevel="0" collapsed="false">
      <c r="B486" s="25" t="n">
        <v>472</v>
      </c>
      <c r="G486" s="1"/>
      <c r="M486" s="25" t="n">
        <v>472</v>
      </c>
      <c r="N486" s="27" t="n">
        <f aca="false">C486</f>
        <v>0</v>
      </c>
    </row>
    <row r="487" customFormat="false" ht="15" hidden="true" customHeight="false" outlineLevel="0" collapsed="false">
      <c r="B487" s="25" t="n">
        <v>473</v>
      </c>
      <c r="G487" s="1"/>
      <c r="M487" s="25" t="n">
        <v>473</v>
      </c>
      <c r="N487" s="27" t="n">
        <f aca="false">C487</f>
        <v>0</v>
      </c>
    </row>
    <row r="488" customFormat="false" ht="15" hidden="true" customHeight="false" outlineLevel="0" collapsed="false">
      <c r="B488" s="25" t="n">
        <v>474</v>
      </c>
      <c r="G488" s="1"/>
      <c r="M488" s="25" t="n">
        <v>474</v>
      </c>
      <c r="N488" s="27" t="n">
        <f aca="false">C488</f>
        <v>0</v>
      </c>
    </row>
    <row r="489" customFormat="false" ht="15" hidden="true" customHeight="false" outlineLevel="0" collapsed="false">
      <c r="B489" s="25" t="n">
        <v>475</v>
      </c>
      <c r="G489" s="1"/>
      <c r="M489" s="25" t="n">
        <v>475</v>
      </c>
      <c r="N489" s="27" t="n">
        <f aca="false">C489</f>
        <v>0</v>
      </c>
    </row>
    <row r="490" customFormat="false" ht="15" hidden="true" customHeight="false" outlineLevel="0" collapsed="false">
      <c r="B490" s="25" t="n">
        <v>476</v>
      </c>
      <c r="G490" s="1"/>
      <c r="M490" s="25" t="n">
        <v>476</v>
      </c>
      <c r="N490" s="27" t="n">
        <f aca="false">C490</f>
        <v>0</v>
      </c>
    </row>
    <row r="491" customFormat="false" ht="15" hidden="true" customHeight="false" outlineLevel="0" collapsed="false">
      <c r="B491" s="25" t="n">
        <v>477</v>
      </c>
      <c r="G491" s="1"/>
      <c r="M491" s="25" t="n">
        <v>477</v>
      </c>
      <c r="N491" s="27" t="n">
        <f aca="false">C491</f>
        <v>0</v>
      </c>
    </row>
    <row r="492" customFormat="false" ht="15" hidden="true" customHeight="false" outlineLevel="0" collapsed="false">
      <c r="B492" s="25" t="n">
        <v>478</v>
      </c>
      <c r="G492" s="1"/>
      <c r="M492" s="25" t="n">
        <v>478</v>
      </c>
      <c r="N492" s="27" t="n">
        <f aca="false">C492</f>
        <v>0</v>
      </c>
    </row>
    <row r="493" customFormat="false" ht="15" hidden="true" customHeight="false" outlineLevel="0" collapsed="false">
      <c r="B493" s="25" t="n">
        <v>479</v>
      </c>
      <c r="G493" s="1"/>
      <c r="M493" s="25" t="n">
        <v>479</v>
      </c>
      <c r="N493" s="27" t="n">
        <f aca="false">C493</f>
        <v>0</v>
      </c>
    </row>
    <row r="494" customFormat="false" ht="15" hidden="true" customHeight="false" outlineLevel="0" collapsed="false">
      <c r="B494" s="25" t="n">
        <v>480</v>
      </c>
      <c r="G494" s="1"/>
      <c r="M494" s="25" t="n">
        <v>480</v>
      </c>
      <c r="N494" s="27" t="n">
        <f aca="false">C494</f>
        <v>0</v>
      </c>
    </row>
    <row r="495" customFormat="false" ht="15" hidden="true" customHeight="false" outlineLevel="0" collapsed="false">
      <c r="B495" s="25" t="n">
        <v>481</v>
      </c>
      <c r="G495" s="1"/>
      <c r="M495" s="25" t="n">
        <v>481</v>
      </c>
      <c r="N495" s="27" t="n">
        <f aca="false">C495</f>
        <v>0</v>
      </c>
    </row>
    <row r="496" customFormat="false" ht="15" hidden="true" customHeight="false" outlineLevel="0" collapsed="false">
      <c r="B496" s="25" t="n">
        <v>482</v>
      </c>
      <c r="G496" s="1"/>
      <c r="M496" s="25" t="n">
        <v>482</v>
      </c>
      <c r="N496" s="27" t="n">
        <f aca="false">C496</f>
        <v>0</v>
      </c>
    </row>
    <row r="497" customFormat="false" ht="15" hidden="true" customHeight="false" outlineLevel="0" collapsed="false">
      <c r="B497" s="25" t="n">
        <v>483</v>
      </c>
      <c r="G497" s="1"/>
      <c r="M497" s="25" t="n">
        <v>483</v>
      </c>
      <c r="N497" s="27" t="n">
        <f aca="false">C497</f>
        <v>0</v>
      </c>
    </row>
    <row r="498" customFormat="false" ht="15" hidden="true" customHeight="false" outlineLevel="0" collapsed="false">
      <c r="B498" s="25" t="n">
        <v>484</v>
      </c>
      <c r="G498" s="1"/>
      <c r="M498" s="25" t="n">
        <v>484</v>
      </c>
      <c r="N498" s="27" t="n">
        <f aca="false">C498</f>
        <v>0</v>
      </c>
    </row>
    <row r="499" customFormat="false" ht="15" hidden="true" customHeight="false" outlineLevel="0" collapsed="false">
      <c r="B499" s="25" t="n">
        <v>485</v>
      </c>
      <c r="G499" s="1"/>
      <c r="M499" s="25" t="n">
        <v>485</v>
      </c>
      <c r="N499" s="27" t="n">
        <f aca="false">C499</f>
        <v>0</v>
      </c>
    </row>
    <row r="500" customFormat="false" ht="15" hidden="true" customHeight="false" outlineLevel="0" collapsed="false">
      <c r="B500" s="25" t="n">
        <v>486</v>
      </c>
      <c r="G500" s="1"/>
      <c r="M500" s="25" t="n">
        <v>486</v>
      </c>
      <c r="N500" s="27" t="n">
        <f aca="false">C500</f>
        <v>0</v>
      </c>
    </row>
    <row r="501" customFormat="false" ht="15" hidden="true" customHeight="false" outlineLevel="0" collapsed="false">
      <c r="B501" s="25" t="n">
        <v>487</v>
      </c>
      <c r="G501" s="1"/>
      <c r="M501" s="25" t="n">
        <v>487</v>
      </c>
      <c r="N501" s="27" t="n">
        <f aca="false">C501</f>
        <v>0</v>
      </c>
    </row>
    <row r="502" customFormat="false" ht="15" hidden="true" customHeight="false" outlineLevel="0" collapsed="false">
      <c r="B502" s="25" t="n">
        <v>488</v>
      </c>
      <c r="G502" s="1"/>
      <c r="M502" s="25" t="n">
        <v>488</v>
      </c>
      <c r="N502" s="27" t="n">
        <f aca="false">C502</f>
        <v>0</v>
      </c>
    </row>
    <row r="503" customFormat="false" ht="15" hidden="true" customHeight="false" outlineLevel="0" collapsed="false">
      <c r="B503" s="25" t="n">
        <v>489</v>
      </c>
      <c r="G503" s="1"/>
      <c r="M503" s="25" t="n">
        <v>489</v>
      </c>
      <c r="N503" s="27" t="n">
        <f aca="false">C503</f>
        <v>0</v>
      </c>
    </row>
    <row r="504" customFormat="false" ht="15" hidden="true" customHeight="false" outlineLevel="0" collapsed="false">
      <c r="B504" s="25" t="n">
        <v>490</v>
      </c>
      <c r="G504" s="1"/>
      <c r="M504" s="25" t="n">
        <v>490</v>
      </c>
      <c r="N504" s="27" t="n">
        <f aca="false">C504</f>
        <v>0</v>
      </c>
    </row>
    <row r="505" customFormat="false" ht="15" hidden="true" customHeight="false" outlineLevel="0" collapsed="false">
      <c r="B505" s="25" t="n">
        <v>491</v>
      </c>
      <c r="G505" s="1"/>
      <c r="M505" s="25" t="n">
        <v>491</v>
      </c>
      <c r="N505" s="27" t="n">
        <f aca="false">C505</f>
        <v>0</v>
      </c>
    </row>
    <row r="506" customFormat="false" ht="15" hidden="true" customHeight="false" outlineLevel="0" collapsed="false">
      <c r="B506" s="25" t="n">
        <v>492</v>
      </c>
      <c r="G506" s="1"/>
      <c r="M506" s="25" t="n">
        <v>492</v>
      </c>
      <c r="N506" s="27" t="n">
        <f aca="false">C506</f>
        <v>0</v>
      </c>
    </row>
    <row r="507" customFormat="false" ht="15" hidden="true" customHeight="false" outlineLevel="0" collapsed="false">
      <c r="B507" s="25" t="n">
        <v>493</v>
      </c>
      <c r="G507" s="1"/>
      <c r="M507" s="25" t="n">
        <v>493</v>
      </c>
      <c r="N507" s="27" t="n">
        <f aca="false">C507</f>
        <v>0</v>
      </c>
    </row>
    <row r="508" customFormat="false" ht="15" hidden="true" customHeight="false" outlineLevel="0" collapsed="false">
      <c r="B508" s="25" t="n">
        <v>494</v>
      </c>
      <c r="G508" s="1"/>
      <c r="M508" s="25" t="n">
        <v>494</v>
      </c>
      <c r="N508" s="27" t="n">
        <f aca="false">C508</f>
        <v>0</v>
      </c>
    </row>
    <row r="509" customFormat="false" ht="15" hidden="true" customHeight="false" outlineLevel="0" collapsed="false">
      <c r="B509" s="25" t="n">
        <v>495</v>
      </c>
      <c r="G509" s="1"/>
      <c r="M509" s="25" t="n">
        <v>495</v>
      </c>
      <c r="N509" s="27" t="n">
        <f aca="false">C509</f>
        <v>0</v>
      </c>
    </row>
    <row r="510" customFormat="false" ht="15" hidden="true" customHeight="false" outlineLevel="0" collapsed="false">
      <c r="B510" s="25" t="n">
        <v>496</v>
      </c>
      <c r="G510" s="1"/>
      <c r="M510" s="25" t="n">
        <v>496</v>
      </c>
      <c r="N510" s="27" t="n">
        <f aca="false">C510</f>
        <v>0</v>
      </c>
    </row>
    <row r="511" customFormat="false" ht="15" hidden="true" customHeight="false" outlineLevel="0" collapsed="false">
      <c r="B511" s="25" t="n">
        <v>497</v>
      </c>
      <c r="G511" s="1"/>
      <c r="M511" s="25" t="n">
        <v>497</v>
      </c>
      <c r="N511" s="27" t="n">
        <f aca="false">C511</f>
        <v>0</v>
      </c>
    </row>
    <row r="512" customFormat="false" ht="15" hidden="true" customHeight="false" outlineLevel="0" collapsed="false">
      <c r="B512" s="25" t="n">
        <v>498</v>
      </c>
      <c r="G512" s="1"/>
      <c r="M512" s="25" t="n">
        <v>498</v>
      </c>
      <c r="N512" s="27" t="n">
        <f aca="false">C512</f>
        <v>0</v>
      </c>
    </row>
    <row r="513" customFormat="false" ht="15" hidden="true" customHeight="false" outlineLevel="0" collapsed="false">
      <c r="B513" s="25" t="n">
        <v>499</v>
      </c>
      <c r="G513" s="1"/>
      <c r="M513" s="25" t="n">
        <v>499</v>
      </c>
      <c r="N513" s="27" t="n">
        <f aca="false">C513</f>
        <v>0</v>
      </c>
    </row>
    <row r="514" customFormat="false" ht="15" hidden="true" customHeight="false" outlineLevel="0" collapsed="false">
      <c r="B514" s="25" t="n">
        <v>500</v>
      </c>
      <c r="G514" s="1"/>
      <c r="M514" s="25" t="n">
        <v>500</v>
      </c>
      <c r="N514" s="27" t="n">
        <f aca="false">C514</f>
        <v>0</v>
      </c>
    </row>
    <row r="515" customFormat="false" ht="15" hidden="true" customHeight="false" outlineLevel="0" collapsed="false">
      <c r="B515" s="25" t="n">
        <v>501</v>
      </c>
      <c r="G515" s="1"/>
      <c r="M515" s="25" t="n">
        <v>501</v>
      </c>
      <c r="N515" s="27" t="n">
        <f aca="false">C515</f>
        <v>0</v>
      </c>
    </row>
    <row r="516" customFormat="false" ht="15" hidden="true" customHeight="false" outlineLevel="0" collapsed="false">
      <c r="B516" s="25" t="n">
        <v>502</v>
      </c>
      <c r="G516" s="1"/>
      <c r="M516" s="25" t="n">
        <v>502</v>
      </c>
      <c r="N516" s="27" t="n">
        <f aca="false">C516</f>
        <v>0</v>
      </c>
    </row>
    <row r="517" customFormat="false" ht="15" hidden="true" customHeight="false" outlineLevel="0" collapsed="false">
      <c r="B517" s="25" t="n">
        <v>503</v>
      </c>
      <c r="G517" s="1"/>
      <c r="M517" s="25" t="n">
        <v>503</v>
      </c>
      <c r="N517" s="27" t="n">
        <f aca="false">C517</f>
        <v>0</v>
      </c>
    </row>
    <row r="518" customFormat="false" ht="15" hidden="true" customHeight="false" outlineLevel="0" collapsed="false">
      <c r="B518" s="25" t="n">
        <v>504</v>
      </c>
      <c r="G518" s="1"/>
      <c r="M518" s="25" t="n">
        <v>504</v>
      </c>
      <c r="N518" s="27" t="n">
        <f aca="false">C518</f>
        <v>0</v>
      </c>
    </row>
    <row r="519" customFormat="false" ht="15" hidden="true" customHeight="false" outlineLevel="0" collapsed="false">
      <c r="B519" s="25" t="n">
        <v>505</v>
      </c>
      <c r="G519" s="1"/>
      <c r="M519" s="25" t="n">
        <v>505</v>
      </c>
      <c r="N519" s="27" t="n">
        <f aca="false">C519</f>
        <v>0</v>
      </c>
    </row>
    <row r="520" customFormat="false" ht="15" hidden="true" customHeight="false" outlineLevel="0" collapsed="false">
      <c r="B520" s="25" t="n">
        <v>506</v>
      </c>
      <c r="G520" s="1"/>
      <c r="M520" s="25" t="n">
        <v>506</v>
      </c>
      <c r="N520" s="27" t="n">
        <f aca="false">C520</f>
        <v>0</v>
      </c>
    </row>
    <row r="521" customFormat="false" ht="15" hidden="true" customHeight="false" outlineLevel="0" collapsed="false">
      <c r="B521" s="25" t="n">
        <v>507</v>
      </c>
      <c r="G521" s="1"/>
      <c r="M521" s="25" t="n">
        <v>507</v>
      </c>
      <c r="N521" s="27" t="n">
        <f aca="false">C521</f>
        <v>0</v>
      </c>
    </row>
    <row r="522" customFormat="false" ht="15" hidden="true" customHeight="false" outlineLevel="0" collapsed="false">
      <c r="B522" s="25" t="n">
        <v>508</v>
      </c>
      <c r="G522" s="1"/>
      <c r="M522" s="25" t="n">
        <v>508</v>
      </c>
      <c r="N522" s="27" t="n">
        <f aca="false">C522</f>
        <v>0</v>
      </c>
    </row>
    <row r="523" customFormat="false" ht="15" hidden="true" customHeight="false" outlineLevel="0" collapsed="false">
      <c r="B523" s="25" t="n">
        <v>509</v>
      </c>
      <c r="G523" s="1"/>
      <c r="M523" s="25" t="n">
        <v>509</v>
      </c>
      <c r="N523" s="27" t="n">
        <f aca="false">C523</f>
        <v>0</v>
      </c>
    </row>
    <row r="524" customFormat="false" ht="15" hidden="true" customHeight="false" outlineLevel="0" collapsed="false">
      <c r="B524" s="25" t="n">
        <v>510</v>
      </c>
      <c r="G524" s="1"/>
      <c r="M524" s="25" t="n">
        <v>510</v>
      </c>
      <c r="N524" s="27" t="n">
        <f aca="false">C524</f>
        <v>0</v>
      </c>
    </row>
    <row r="525" customFormat="false" ht="15" hidden="true" customHeight="false" outlineLevel="0" collapsed="false">
      <c r="B525" s="25" t="n">
        <v>511</v>
      </c>
      <c r="G525" s="1"/>
      <c r="M525" s="25" t="n">
        <v>511</v>
      </c>
      <c r="N525" s="27" t="n">
        <f aca="false">C525</f>
        <v>0</v>
      </c>
    </row>
    <row r="526" customFormat="false" ht="15" hidden="true" customHeight="false" outlineLevel="0" collapsed="false">
      <c r="B526" s="25" t="n">
        <v>512</v>
      </c>
      <c r="G526" s="1"/>
      <c r="M526" s="25" t="n">
        <v>512</v>
      </c>
      <c r="N526" s="27" t="n">
        <f aca="false">C526</f>
        <v>0</v>
      </c>
    </row>
    <row r="527" customFormat="false" ht="15" hidden="true" customHeight="false" outlineLevel="0" collapsed="false">
      <c r="B527" s="25" t="n">
        <v>513</v>
      </c>
      <c r="G527" s="1"/>
      <c r="M527" s="25" t="n">
        <v>513</v>
      </c>
      <c r="N527" s="27" t="n">
        <f aca="false">C527</f>
        <v>0</v>
      </c>
    </row>
    <row r="528" customFormat="false" ht="15" hidden="true" customHeight="false" outlineLevel="0" collapsed="false">
      <c r="B528" s="25" t="n">
        <v>514</v>
      </c>
      <c r="G528" s="1"/>
      <c r="M528" s="25" t="n">
        <v>514</v>
      </c>
      <c r="N528" s="27" t="n">
        <f aca="false">C528</f>
        <v>0</v>
      </c>
    </row>
    <row r="529" customFormat="false" ht="15" hidden="true" customHeight="false" outlineLevel="0" collapsed="false">
      <c r="B529" s="25" t="n">
        <v>515</v>
      </c>
      <c r="G529" s="1"/>
      <c r="M529" s="25" t="n">
        <v>515</v>
      </c>
      <c r="N529" s="27" t="n">
        <f aca="false">C529</f>
        <v>0</v>
      </c>
    </row>
    <row r="530" customFormat="false" ht="15" hidden="true" customHeight="false" outlineLevel="0" collapsed="false">
      <c r="B530" s="25" t="n">
        <v>516</v>
      </c>
      <c r="G530" s="1"/>
      <c r="M530" s="25" t="n">
        <v>516</v>
      </c>
      <c r="N530" s="27" t="n">
        <f aca="false">C530</f>
        <v>0</v>
      </c>
    </row>
    <row r="531" customFormat="false" ht="15" hidden="true" customHeight="false" outlineLevel="0" collapsed="false">
      <c r="B531" s="25" t="n">
        <v>517</v>
      </c>
      <c r="G531" s="1"/>
      <c r="M531" s="25" t="n">
        <v>517</v>
      </c>
      <c r="N531" s="27" t="n">
        <f aca="false">C531</f>
        <v>0</v>
      </c>
    </row>
    <row r="532" customFormat="false" ht="15" hidden="true" customHeight="false" outlineLevel="0" collapsed="false">
      <c r="B532" s="25" t="n">
        <v>518</v>
      </c>
      <c r="G532" s="1"/>
      <c r="M532" s="25" t="n">
        <v>518</v>
      </c>
      <c r="N532" s="27" t="n">
        <f aca="false">C532</f>
        <v>0</v>
      </c>
    </row>
    <row r="533" customFormat="false" ht="15" hidden="true" customHeight="false" outlineLevel="0" collapsed="false">
      <c r="B533" s="25" t="n">
        <v>519</v>
      </c>
      <c r="G533" s="1"/>
      <c r="M533" s="25" t="n">
        <v>519</v>
      </c>
      <c r="N533" s="27" t="n">
        <f aca="false">C533</f>
        <v>0</v>
      </c>
    </row>
    <row r="534" customFormat="false" ht="15" hidden="true" customHeight="false" outlineLevel="0" collapsed="false">
      <c r="B534" s="25" t="n">
        <v>520</v>
      </c>
      <c r="G534" s="1"/>
      <c r="M534" s="25" t="n">
        <v>520</v>
      </c>
      <c r="N534" s="27" t="n">
        <f aca="false">C534</f>
        <v>0</v>
      </c>
    </row>
    <row r="535" customFormat="false" ht="15" hidden="true" customHeight="false" outlineLevel="0" collapsed="false">
      <c r="B535" s="25" t="n">
        <v>521</v>
      </c>
      <c r="G535" s="1"/>
      <c r="M535" s="25" t="n">
        <v>521</v>
      </c>
      <c r="N535" s="27" t="n">
        <f aca="false">C535</f>
        <v>0</v>
      </c>
    </row>
    <row r="536" customFormat="false" ht="15" hidden="true" customHeight="false" outlineLevel="0" collapsed="false">
      <c r="B536" s="25" t="n">
        <v>522</v>
      </c>
      <c r="G536" s="1"/>
      <c r="M536" s="25" t="n">
        <v>522</v>
      </c>
      <c r="N536" s="27" t="n">
        <f aca="false">C536</f>
        <v>0</v>
      </c>
    </row>
    <row r="537" customFormat="false" ht="15" hidden="true" customHeight="false" outlineLevel="0" collapsed="false">
      <c r="B537" s="25" t="n">
        <v>523</v>
      </c>
      <c r="G537" s="1"/>
      <c r="M537" s="25" t="n">
        <v>523</v>
      </c>
      <c r="N537" s="27" t="n">
        <f aca="false">C537</f>
        <v>0</v>
      </c>
    </row>
    <row r="538" customFormat="false" ht="15" hidden="true" customHeight="false" outlineLevel="0" collapsed="false">
      <c r="B538" s="25" t="n">
        <v>524</v>
      </c>
      <c r="G538" s="1"/>
      <c r="M538" s="25" t="n">
        <v>524</v>
      </c>
      <c r="N538" s="27" t="n">
        <f aca="false">C538</f>
        <v>0</v>
      </c>
    </row>
    <row r="539" customFormat="false" ht="15" hidden="true" customHeight="false" outlineLevel="0" collapsed="false">
      <c r="B539" s="25" t="n">
        <v>525</v>
      </c>
      <c r="G539" s="1"/>
      <c r="M539" s="25" t="n">
        <v>525</v>
      </c>
      <c r="N539" s="27" t="n">
        <f aca="false">C539</f>
        <v>0</v>
      </c>
    </row>
    <row r="540" customFormat="false" ht="15" hidden="true" customHeight="false" outlineLevel="0" collapsed="false">
      <c r="B540" s="25" t="n">
        <v>526</v>
      </c>
      <c r="G540" s="1"/>
      <c r="M540" s="25" t="n">
        <v>526</v>
      </c>
      <c r="N540" s="27" t="n">
        <f aca="false">C540</f>
        <v>0</v>
      </c>
    </row>
    <row r="541" customFormat="false" ht="15" hidden="true" customHeight="false" outlineLevel="0" collapsed="false">
      <c r="B541" s="25" t="n">
        <v>527</v>
      </c>
      <c r="G541" s="1"/>
      <c r="M541" s="25" t="n">
        <v>527</v>
      </c>
      <c r="N541" s="27" t="n">
        <f aca="false">C541</f>
        <v>0</v>
      </c>
    </row>
    <row r="542" customFormat="false" ht="15" hidden="true" customHeight="false" outlineLevel="0" collapsed="false">
      <c r="B542" s="25" t="n">
        <v>528</v>
      </c>
      <c r="G542" s="1"/>
      <c r="M542" s="25" t="n">
        <v>528</v>
      </c>
      <c r="N542" s="27" t="n">
        <f aca="false">C542</f>
        <v>0</v>
      </c>
    </row>
    <row r="543" customFormat="false" ht="15" hidden="true" customHeight="false" outlineLevel="0" collapsed="false">
      <c r="B543" s="25" t="n">
        <v>529</v>
      </c>
      <c r="G543" s="1"/>
      <c r="M543" s="25" t="n">
        <v>529</v>
      </c>
      <c r="N543" s="27" t="n">
        <f aca="false">C543</f>
        <v>0</v>
      </c>
    </row>
    <row r="544" customFormat="false" ht="15" hidden="true" customHeight="false" outlineLevel="0" collapsed="false">
      <c r="B544" s="25" t="n">
        <v>530</v>
      </c>
      <c r="G544" s="1"/>
      <c r="M544" s="25" t="n">
        <v>530</v>
      </c>
      <c r="N544" s="27" t="n">
        <f aca="false">C544</f>
        <v>0</v>
      </c>
    </row>
    <row r="545" customFormat="false" ht="15" hidden="true" customHeight="false" outlineLevel="0" collapsed="false">
      <c r="B545" s="25" t="n">
        <v>531</v>
      </c>
      <c r="G545" s="1"/>
      <c r="M545" s="25" t="n">
        <v>531</v>
      </c>
      <c r="N545" s="27" t="n">
        <f aca="false">C545</f>
        <v>0</v>
      </c>
    </row>
    <row r="546" customFormat="false" ht="15" hidden="true" customHeight="false" outlineLevel="0" collapsed="false">
      <c r="B546" s="25" t="n">
        <v>532</v>
      </c>
      <c r="G546" s="1"/>
      <c r="M546" s="25" t="n">
        <v>532</v>
      </c>
      <c r="N546" s="27" t="n">
        <f aca="false">C546</f>
        <v>0</v>
      </c>
    </row>
    <row r="547" customFormat="false" ht="15" hidden="true" customHeight="false" outlineLevel="0" collapsed="false">
      <c r="B547" s="25" t="n">
        <v>533</v>
      </c>
      <c r="G547" s="1"/>
      <c r="M547" s="25" t="n">
        <v>533</v>
      </c>
      <c r="N547" s="27" t="n">
        <f aca="false">C547</f>
        <v>0</v>
      </c>
    </row>
    <row r="548" customFormat="false" ht="15" hidden="true" customHeight="false" outlineLevel="0" collapsed="false">
      <c r="B548" s="25" t="n">
        <v>534</v>
      </c>
      <c r="G548" s="1"/>
      <c r="M548" s="25" t="n">
        <v>534</v>
      </c>
      <c r="N548" s="27" t="n">
        <f aca="false">C548</f>
        <v>0</v>
      </c>
    </row>
    <row r="549" customFormat="false" ht="15" hidden="true" customHeight="false" outlineLevel="0" collapsed="false">
      <c r="B549" s="25" t="n">
        <v>535</v>
      </c>
      <c r="G549" s="1"/>
      <c r="M549" s="25" t="n">
        <v>535</v>
      </c>
      <c r="N549" s="27" t="n">
        <f aca="false">C549</f>
        <v>0</v>
      </c>
    </row>
    <row r="550" customFormat="false" ht="15" hidden="true" customHeight="false" outlineLevel="0" collapsed="false">
      <c r="B550" s="25" t="n">
        <v>536</v>
      </c>
      <c r="G550" s="1"/>
      <c r="M550" s="25" t="n">
        <v>536</v>
      </c>
      <c r="N550" s="27" t="n">
        <f aca="false">C550</f>
        <v>0</v>
      </c>
    </row>
    <row r="551" customFormat="false" ht="15" hidden="true" customHeight="false" outlineLevel="0" collapsed="false">
      <c r="B551" s="25" t="n">
        <v>537</v>
      </c>
      <c r="G551" s="1"/>
      <c r="M551" s="25" t="n">
        <v>537</v>
      </c>
      <c r="N551" s="27" t="n">
        <f aca="false">C551</f>
        <v>0</v>
      </c>
    </row>
    <row r="552" customFormat="false" ht="15" hidden="true" customHeight="false" outlineLevel="0" collapsed="false">
      <c r="B552" s="25" t="n">
        <v>538</v>
      </c>
      <c r="G552" s="1"/>
      <c r="M552" s="25" t="n">
        <v>538</v>
      </c>
      <c r="N552" s="27" t="n">
        <f aca="false">C552</f>
        <v>0</v>
      </c>
    </row>
    <row r="553" customFormat="false" ht="15" hidden="true" customHeight="false" outlineLevel="0" collapsed="false">
      <c r="B553" s="25" t="n">
        <v>539</v>
      </c>
      <c r="G553" s="1"/>
      <c r="M553" s="25" t="n">
        <v>539</v>
      </c>
      <c r="N553" s="27" t="n">
        <f aca="false">C553</f>
        <v>0</v>
      </c>
    </row>
    <row r="554" customFormat="false" ht="15" hidden="true" customHeight="false" outlineLevel="0" collapsed="false">
      <c r="B554" s="25" t="n">
        <v>540</v>
      </c>
      <c r="G554" s="1"/>
      <c r="M554" s="25" t="n">
        <v>540</v>
      </c>
      <c r="N554" s="27" t="n">
        <f aca="false">C554</f>
        <v>0</v>
      </c>
    </row>
    <row r="555" customFormat="false" ht="15" hidden="true" customHeight="false" outlineLevel="0" collapsed="false">
      <c r="B555" s="25" t="n">
        <v>541</v>
      </c>
      <c r="G555" s="1"/>
      <c r="M555" s="25" t="n">
        <v>541</v>
      </c>
      <c r="N555" s="27" t="n">
        <f aca="false">C555</f>
        <v>0</v>
      </c>
    </row>
    <row r="556" customFormat="false" ht="15" hidden="true" customHeight="false" outlineLevel="0" collapsed="false">
      <c r="B556" s="25" t="n">
        <v>542</v>
      </c>
      <c r="G556" s="1"/>
      <c r="M556" s="25" t="n">
        <v>542</v>
      </c>
      <c r="N556" s="27" t="n">
        <f aca="false">C556</f>
        <v>0</v>
      </c>
    </row>
    <row r="557" customFormat="false" ht="15" hidden="true" customHeight="false" outlineLevel="0" collapsed="false">
      <c r="B557" s="25" t="n">
        <v>543</v>
      </c>
      <c r="G557" s="1"/>
      <c r="M557" s="25" t="n">
        <v>543</v>
      </c>
      <c r="N557" s="27" t="n">
        <f aca="false">C557</f>
        <v>0</v>
      </c>
    </row>
    <row r="558" customFormat="false" ht="15" hidden="true" customHeight="false" outlineLevel="0" collapsed="false">
      <c r="B558" s="25" t="n">
        <v>544</v>
      </c>
      <c r="G558" s="1"/>
      <c r="M558" s="25" t="n">
        <v>544</v>
      </c>
      <c r="N558" s="27" t="n">
        <f aca="false">C558</f>
        <v>0</v>
      </c>
    </row>
    <row r="559" customFormat="false" ht="15" hidden="true" customHeight="false" outlineLevel="0" collapsed="false">
      <c r="B559" s="25" t="n">
        <v>545</v>
      </c>
      <c r="G559" s="1"/>
      <c r="M559" s="25" t="n">
        <v>545</v>
      </c>
      <c r="N559" s="27" t="n">
        <f aca="false">C559</f>
        <v>0</v>
      </c>
    </row>
    <row r="560" customFormat="false" ht="15" hidden="true" customHeight="false" outlineLevel="0" collapsed="false">
      <c r="B560" s="25" t="n">
        <v>546</v>
      </c>
      <c r="G560" s="1"/>
      <c r="M560" s="25" t="n">
        <v>546</v>
      </c>
      <c r="N560" s="27" t="n">
        <f aca="false">C560</f>
        <v>0</v>
      </c>
    </row>
    <row r="561" customFormat="false" ht="15" hidden="true" customHeight="false" outlineLevel="0" collapsed="false">
      <c r="B561" s="25" t="n">
        <v>547</v>
      </c>
      <c r="G561" s="1"/>
      <c r="M561" s="25" t="n">
        <v>547</v>
      </c>
      <c r="N561" s="27" t="n">
        <f aca="false">C561</f>
        <v>0</v>
      </c>
    </row>
    <row r="562" customFormat="false" ht="15" hidden="true" customHeight="false" outlineLevel="0" collapsed="false">
      <c r="B562" s="25" t="n">
        <v>548</v>
      </c>
      <c r="G562" s="1"/>
      <c r="M562" s="25" t="n">
        <v>548</v>
      </c>
      <c r="N562" s="27" t="n">
        <f aca="false">C562</f>
        <v>0</v>
      </c>
    </row>
    <row r="563" customFormat="false" ht="15" hidden="true" customHeight="false" outlineLevel="0" collapsed="false">
      <c r="B563" s="25" t="n">
        <v>549</v>
      </c>
      <c r="G563" s="1"/>
      <c r="M563" s="25" t="n">
        <v>549</v>
      </c>
      <c r="N563" s="27" t="n">
        <f aca="false">C563</f>
        <v>0</v>
      </c>
    </row>
    <row r="564" customFormat="false" ht="15" hidden="true" customHeight="false" outlineLevel="0" collapsed="false">
      <c r="B564" s="25" t="n">
        <v>550</v>
      </c>
      <c r="G564" s="1"/>
      <c r="M564" s="25" t="n">
        <v>550</v>
      </c>
      <c r="N564" s="27" t="n">
        <f aca="false">C564</f>
        <v>0</v>
      </c>
    </row>
    <row r="565" customFormat="false" ht="15" hidden="true" customHeight="false" outlineLevel="0" collapsed="false">
      <c r="B565" s="25" t="n">
        <v>551</v>
      </c>
      <c r="G565" s="1"/>
      <c r="M565" s="25" t="n">
        <v>551</v>
      </c>
      <c r="N565" s="27" t="n">
        <f aca="false">C565</f>
        <v>0</v>
      </c>
    </row>
    <row r="566" customFormat="false" ht="15" hidden="true" customHeight="false" outlineLevel="0" collapsed="false">
      <c r="B566" s="25" t="n">
        <v>552</v>
      </c>
      <c r="G566" s="1"/>
      <c r="M566" s="25" t="n">
        <v>552</v>
      </c>
      <c r="N566" s="27" t="n">
        <f aca="false">C566</f>
        <v>0</v>
      </c>
    </row>
    <row r="567" customFormat="false" ht="15" hidden="true" customHeight="false" outlineLevel="0" collapsed="false">
      <c r="B567" s="25" t="n">
        <v>553</v>
      </c>
      <c r="G567" s="1"/>
      <c r="M567" s="25" t="n">
        <v>553</v>
      </c>
      <c r="N567" s="27" t="n">
        <f aca="false">C567</f>
        <v>0</v>
      </c>
    </row>
    <row r="568" customFormat="false" ht="15" hidden="true" customHeight="false" outlineLevel="0" collapsed="false">
      <c r="B568" s="25" t="n">
        <v>554</v>
      </c>
      <c r="G568" s="1"/>
      <c r="M568" s="25" t="n">
        <v>554</v>
      </c>
      <c r="N568" s="27" t="n">
        <f aca="false">C568</f>
        <v>0</v>
      </c>
    </row>
    <row r="569" customFormat="false" ht="15" hidden="true" customHeight="false" outlineLevel="0" collapsed="false">
      <c r="B569" s="25" t="n">
        <v>555</v>
      </c>
      <c r="G569" s="1"/>
      <c r="M569" s="25" t="n">
        <v>555</v>
      </c>
      <c r="N569" s="27" t="n">
        <f aca="false">C569</f>
        <v>0</v>
      </c>
    </row>
    <row r="570" customFormat="false" ht="15" hidden="true" customHeight="false" outlineLevel="0" collapsed="false">
      <c r="B570" s="25" t="n">
        <v>556</v>
      </c>
      <c r="G570" s="1"/>
      <c r="M570" s="25" t="n">
        <v>556</v>
      </c>
      <c r="N570" s="27" t="n">
        <f aca="false">C570</f>
        <v>0</v>
      </c>
    </row>
    <row r="571" customFormat="false" ht="15" hidden="true" customHeight="false" outlineLevel="0" collapsed="false">
      <c r="B571" s="25" t="n">
        <v>557</v>
      </c>
      <c r="G571" s="1"/>
      <c r="M571" s="25" t="n">
        <v>557</v>
      </c>
      <c r="N571" s="27" t="n">
        <f aca="false">C571</f>
        <v>0</v>
      </c>
    </row>
    <row r="572" customFormat="false" ht="15" hidden="true" customHeight="false" outlineLevel="0" collapsed="false">
      <c r="B572" s="25" t="n">
        <v>558</v>
      </c>
      <c r="G572" s="1"/>
      <c r="M572" s="25" t="n">
        <v>558</v>
      </c>
      <c r="N572" s="27" t="n">
        <f aca="false">C572</f>
        <v>0</v>
      </c>
    </row>
    <row r="573" customFormat="false" ht="15" hidden="true" customHeight="false" outlineLevel="0" collapsed="false">
      <c r="B573" s="25" t="n">
        <v>559</v>
      </c>
      <c r="G573" s="1"/>
      <c r="M573" s="25" t="n">
        <v>559</v>
      </c>
      <c r="N573" s="27" t="n">
        <f aca="false">C573</f>
        <v>0</v>
      </c>
    </row>
    <row r="574" customFormat="false" ht="15" hidden="true" customHeight="false" outlineLevel="0" collapsed="false">
      <c r="B574" s="25" t="n">
        <v>560</v>
      </c>
      <c r="G574" s="1"/>
      <c r="M574" s="25" t="n">
        <v>560</v>
      </c>
      <c r="N574" s="27" t="n">
        <f aca="false">C574</f>
        <v>0</v>
      </c>
    </row>
    <row r="575" customFormat="false" ht="15" hidden="true" customHeight="false" outlineLevel="0" collapsed="false">
      <c r="B575" s="25" t="n">
        <v>561</v>
      </c>
      <c r="G575" s="1"/>
      <c r="M575" s="25" t="n">
        <v>561</v>
      </c>
      <c r="N575" s="27" t="n">
        <f aca="false">C575</f>
        <v>0</v>
      </c>
    </row>
    <row r="576" customFormat="false" ht="15" hidden="true" customHeight="false" outlineLevel="0" collapsed="false">
      <c r="B576" s="25" t="n">
        <v>562</v>
      </c>
      <c r="G576" s="1"/>
      <c r="M576" s="25" t="n">
        <v>562</v>
      </c>
      <c r="N576" s="27" t="n">
        <f aca="false">C576</f>
        <v>0</v>
      </c>
    </row>
    <row r="577" customFormat="false" ht="15" hidden="true" customHeight="false" outlineLevel="0" collapsed="false">
      <c r="B577" s="25" t="n">
        <v>563</v>
      </c>
      <c r="G577" s="1"/>
      <c r="M577" s="25" t="n">
        <v>563</v>
      </c>
      <c r="N577" s="27" t="n">
        <f aca="false">C577</f>
        <v>0</v>
      </c>
    </row>
    <row r="578" customFormat="false" ht="15" hidden="true" customHeight="false" outlineLevel="0" collapsed="false">
      <c r="B578" s="25" t="n">
        <v>564</v>
      </c>
      <c r="G578" s="1"/>
      <c r="M578" s="25" t="n">
        <v>564</v>
      </c>
      <c r="N578" s="27" t="n">
        <f aca="false">C578</f>
        <v>0</v>
      </c>
    </row>
    <row r="579" customFormat="false" ht="15" hidden="true" customHeight="false" outlineLevel="0" collapsed="false">
      <c r="B579" s="25" t="n">
        <v>565</v>
      </c>
      <c r="G579" s="1"/>
      <c r="M579" s="25" t="n">
        <v>565</v>
      </c>
      <c r="N579" s="27" t="n">
        <f aca="false">C579</f>
        <v>0</v>
      </c>
    </row>
    <row r="580" customFormat="false" ht="15" hidden="true" customHeight="false" outlineLevel="0" collapsed="false">
      <c r="B580" s="25" t="n">
        <v>566</v>
      </c>
      <c r="G580" s="1"/>
      <c r="M580" s="25" t="n">
        <v>566</v>
      </c>
      <c r="N580" s="27" t="n">
        <f aca="false">C580</f>
        <v>0</v>
      </c>
    </row>
    <row r="581" customFormat="false" ht="15" hidden="true" customHeight="false" outlineLevel="0" collapsed="false">
      <c r="B581" s="25" t="n">
        <v>567</v>
      </c>
      <c r="G581" s="1"/>
      <c r="M581" s="25" t="n">
        <v>567</v>
      </c>
      <c r="N581" s="27" t="n">
        <f aca="false">C581</f>
        <v>0</v>
      </c>
    </row>
    <row r="582" customFormat="false" ht="15" hidden="true" customHeight="false" outlineLevel="0" collapsed="false">
      <c r="B582" s="25" t="n">
        <v>568</v>
      </c>
      <c r="G582" s="1"/>
      <c r="M582" s="25" t="n">
        <v>568</v>
      </c>
      <c r="N582" s="27" t="n">
        <f aca="false">C582</f>
        <v>0</v>
      </c>
    </row>
    <row r="583" customFormat="false" ht="15" hidden="true" customHeight="false" outlineLevel="0" collapsed="false">
      <c r="B583" s="25" t="n">
        <v>569</v>
      </c>
      <c r="G583" s="1"/>
      <c r="M583" s="25" t="n">
        <v>569</v>
      </c>
      <c r="N583" s="27" t="n">
        <f aca="false">C583</f>
        <v>0</v>
      </c>
    </row>
    <row r="584" customFormat="false" ht="15" hidden="true" customHeight="false" outlineLevel="0" collapsed="false">
      <c r="B584" s="25" t="n">
        <v>570</v>
      </c>
      <c r="G584" s="1"/>
      <c r="M584" s="25" t="n">
        <v>570</v>
      </c>
      <c r="N584" s="27" t="n">
        <f aca="false">C584</f>
        <v>0</v>
      </c>
    </row>
    <row r="585" customFormat="false" ht="15" hidden="true" customHeight="false" outlineLevel="0" collapsed="false">
      <c r="B585" s="25" t="n">
        <v>571</v>
      </c>
      <c r="G585" s="1"/>
      <c r="M585" s="25" t="n">
        <v>571</v>
      </c>
      <c r="N585" s="27" t="n">
        <f aca="false">C585</f>
        <v>0</v>
      </c>
    </row>
    <row r="586" customFormat="false" ht="15" hidden="true" customHeight="false" outlineLevel="0" collapsed="false">
      <c r="B586" s="25" t="n">
        <v>572</v>
      </c>
      <c r="G586" s="1"/>
      <c r="M586" s="25" t="n">
        <v>572</v>
      </c>
      <c r="N586" s="27" t="n">
        <f aca="false">C586</f>
        <v>0</v>
      </c>
    </row>
    <row r="587" customFormat="false" ht="15" hidden="true" customHeight="false" outlineLevel="0" collapsed="false">
      <c r="B587" s="25" t="n">
        <v>573</v>
      </c>
      <c r="G587" s="1"/>
      <c r="M587" s="25" t="n">
        <v>573</v>
      </c>
      <c r="N587" s="27" t="n">
        <f aca="false">C587</f>
        <v>0</v>
      </c>
    </row>
    <row r="588" customFormat="false" ht="15" hidden="true" customHeight="false" outlineLevel="0" collapsed="false">
      <c r="B588" s="25" t="n">
        <v>574</v>
      </c>
      <c r="G588" s="1"/>
      <c r="M588" s="25" t="n">
        <v>574</v>
      </c>
      <c r="N588" s="27" t="n">
        <f aca="false">C588</f>
        <v>0</v>
      </c>
    </row>
    <row r="589" customFormat="false" ht="15" hidden="true" customHeight="false" outlineLevel="0" collapsed="false">
      <c r="B589" s="25" t="n">
        <v>575</v>
      </c>
      <c r="G589" s="1"/>
      <c r="M589" s="25" t="n">
        <v>575</v>
      </c>
      <c r="N589" s="27" t="n">
        <f aca="false">C589</f>
        <v>0</v>
      </c>
    </row>
    <row r="590" customFormat="false" ht="15" hidden="true" customHeight="false" outlineLevel="0" collapsed="false">
      <c r="B590" s="25" t="n">
        <v>576</v>
      </c>
      <c r="G590" s="1"/>
      <c r="M590" s="25" t="n">
        <v>576</v>
      </c>
      <c r="N590" s="27" t="n">
        <f aca="false">C590</f>
        <v>0</v>
      </c>
    </row>
    <row r="591" customFormat="false" ht="15" hidden="true" customHeight="false" outlineLevel="0" collapsed="false">
      <c r="B591" s="25" t="n">
        <v>577</v>
      </c>
      <c r="G591" s="1"/>
      <c r="M591" s="25" t="n">
        <v>577</v>
      </c>
      <c r="N591" s="27" t="n">
        <f aca="false">C591</f>
        <v>0</v>
      </c>
    </row>
    <row r="592" customFormat="false" ht="15" hidden="true" customHeight="false" outlineLevel="0" collapsed="false">
      <c r="B592" s="25" t="n">
        <v>578</v>
      </c>
      <c r="G592" s="1"/>
      <c r="M592" s="25" t="n">
        <v>578</v>
      </c>
      <c r="N592" s="27" t="n">
        <f aca="false">C592</f>
        <v>0</v>
      </c>
    </row>
    <row r="593" customFormat="false" ht="15" hidden="true" customHeight="false" outlineLevel="0" collapsed="false">
      <c r="B593" s="25" t="n">
        <v>579</v>
      </c>
      <c r="G593" s="1"/>
      <c r="M593" s="25" t="n">
        <v>579</v>
      </c>
      <c r="N593" s="27" t="n">
        <f aca="false">C593</f>
        <v>0</v>
      </c>
    </row>
    <row r="594" customFormat="false" ht="15" hidden="true" customHeight="false" outlineLevel="0" collapsed="false">
      <c r="B594" s="25" t="n">
        <v>580</v>
      </c>
      <c r="G594" s="1"/>
      <c r="M594" s="25" t="n">
        <v>580</v>
      </c>
      <c r="N594" s="27" t="n">
        <f aca="false">C594</f>
        <v>0</v>
      </c>
    </row>
    <row r="595" customFormat="false" ht="15" hidden="true" customHeight="false" outlineLevel="0" collapsed="false">
      <c r="B595" s="25" t="n">
        <v>581</v>
      </c>
      <c r="G595" s="1"/>
      <c r="M595" s="25" t="n">
        <v>581</v>
      </c>
      <c r="N595" s="27" t="n">
        <f aca="false">C595</f>
        <v>0</v>
      </c>
    </row>
    <row r="596" customFormat="false" ht="15" hidden="true" customHeight="false" outlineLevel="0" collapsed="false">
      <c r="B596" s="25" t="n">
        <v>582</v>
      </c>
      <c r="G596" s="1"/>
      <c r="M596" s="25" t="n">
        <v>582</v>
      </c>
      <c r="N596" s="27" t="n">
        <f aca="false">C596</f>
        <v>0</v>
      </c>
    </row>
    <row r="597" customFormat="false" ht="15" hidden="true" customHeight="false" outlineLevel="0" collapsed="false">
      <c r="B597" s="25" t="n">
        <v>583</v>
      </c>
      <c r="G597" s="1"/>
      <c r="M597" s="25" t="n">
        <v>583</v>
      </c>
      <c r="N597" s="27" t="n">
        <f aca="false">C597</f>
        <v>0</v>
      </c>
    </row>
    <row r="598" customFormat="false" ht="15" hidden="true" customHeight="false" outlineLevel="0" collapsed="false">
      <c r="B598" s="25" t="n">
        <v>584</v>
      </c>
      <c r="G598" s="1"/>
      <c r="M598" s="25" t="n">
        <v>584</v>
      </c>
      <c r="N598" s="27" t="n">
        <f aca="false">C598</f>
        <v>0</v>
      </c>
    </row>
    <row r="599" customFormat="false" ht="15" hidden="true" customHeight="false" outlineLevel="0" collapsed="false">
      <c r="B599" s="25" t="n">
        <v>585</v>
      </c>
      <c r="G599" s="1"/>
      <c r="M599" s="25" t="n">
        <v>585</v>
      </c>
      <c r="N599" s="27" t="n">
        <f aca="false">C599</f>
        <v>0</v>
      </c>
    </row>
    <row r="600" customFormat="false" ht="15" hidden="true" customHeight="false" outlineLevel="0" collapsed="false">
      <c r="B600" s="25" t="n">
        <v>586</v>
      </c>
      <c r="G600" s="1"/>
      <c r="M600" s="25" t="n">
        <v>586</v>
      </c>
      <c r="N600" s="27" t="n">
        <f aca="false">C600</f>
        <v>0</v>
      </c>
    </row>
    <row r="601" customFormat="false" ht="15" hidden="true" customHeight="false" outlineLevel="0" collapsed="false">
      <c r="B601" s="25" t="n">
        <v>587</v>
      </c>
      <c r="G601" s="1"/>
      <c r="M601" s="25" t="n">
        <v>587</v>
      </c>
      <c r="N601" s="27" t="n">
        <f aca="false">C601</f>
        <v>0</v>
      </c>
    </row>
    <row r="602" customFormat="false" ht="15" hidden="true" customHeight="false" outlineLevel="0" collapsed="false">
      <c r="B602" s="25" t="n">
        <v>588</v>
      </c>
      <c r="G602" s="1"/>
      <c r="M602" s="25" t="n">
        <v>588</v>
      </c>
      <c r="N602" s="27" t="n">
        <f aca="false">C602</f>
        <v>0</v>
      </c>
    </row>
    <row r="603" customFormat="false" ht="15" hidden="true" customHeight="false" outlineLevel="0" collapsed="false">
      <c r="B603" s="25" t="n">
        <v>589</v>
      </c>
      <c r="G603" s="1"/>
      <c r="M603" s="25" t="n">
        <v>589</v>
      </c>
      <c r="N603" s="27" t="n">
        <f aca="false">C603</f>
        <v>0</v>
      </c>
    </row>
    <row r="604" customFormat="false" ht="15" hidden="true" customHeight="false" outlineLevel="0" collapsed="false">
      <c r="B604" s="25" t="n">
        <v>590</v>
      </c>
      <c r="G604" s="1"/>
      <c r="M604" s="25" t="n">
        <v>590</v>
      </c>
      <c r="N604" s="27" t="n">
        <f aca="false">C604</f>
        <v>0</v>
      </c>
    </row>
    <row r="605" customFormat="false" ht="15" hidden="true" customHeight="false" outlineLevel="0" collapsed="false">
      <c r="B605" s="25" t="n">
        <v>591</v>
      </c>
      <c r="G605" s="1"/>
      <c r="M605" s="25" t="n">
        <v>591</v>
      </c>
      <c r="N605" s="27" t="n">
        <f aca="false">C605</f>
        <v>0</v>
      </c>
    </row>
    <row r="606" customFormat="false" ht="15" hidden="true" customHeight="false" outlineLevel="0" collapsed="false">
      <c r="B606" s="25" t="n">
        <v>592</v>
      </c>
      <c r="G606" s="1"/>
      <c r="M606" s="25" t="n">
        <v>592</v>
      </c>
      <c r="N606" s="27" t="n">
        <f aca="false">C606</f>
        <v>0</v>
      </c>
    </row>
    <row r="607" customFormat="false" ht="15" hidden="true" customHeight="false" outlineLevel="0" collapsed="false">
      <c r="B607" s="25" t="n">
        <v>593</v>
      </c>
      <c r="G607" s="1"/>
      <c r="M607" s="25" t="n">
        <v>593</v>
      </c>
      <c r="N607" s="27" t="n">
        <f aca="false">C607</f>
        <v>0</v>
      </c>
    </row>
    <row r="608" customFormat="false" ht="15" hidden="true" customHeight="false" outlineLevel="0" collapsed="false">
      <c r="B608" s="25" t="n">
        <v>594</v>
      </c>
      <c r="G608" s="1"/>
      <c r="M608" s="25" t="n">
        <v>594</v>
      </c>
      <c r="N608" s="27" t="n">
        <f aca="false">C608</f>
        <v>0</v>
      </c>
    </row>
    <row r="609" customFormat="false" ht="15" hidden="true" customHeight="false" outlineLevel="0" collapsed="false">
      <c r="B609" s="25" t="n">
        <v>595</v>
      </c>
      <c r="G609" s="1"/>
      <c r="M609" s="25" t="n">
        <v>595</v>
      </c>
      <c r="N609" s="27" t="n">
        <f aca="false">C609</f>
        <v>0</v>
      </c>
    </row>
    <row r="610" customFormat="false" ht="15" hidden="true" customHeight="false" outlineLevel="0" collapsed="false">
      <c r="B610" s="25" t="n">
        <v>596</v>
      </c>
      <c r="G610" s="1"/>
      <c r="M610" s="25" t="n">
        <v>596</v>
      </c>
      <c r="N610" s="27" t="n">
        <f aca="false">C610</f>
        <v>0</v>
      </c>
    </row>
    <row r="611" customFormat="false" ht="15" hidden="true" customHeight="false" outlineLevel="0" collapsed="false">
      <c r="B611" s="25" t="n">
        <v>597</v>
      </c>
      <c r="G611" s="1"/>
      <c r="M611" s="25" t="n">
        <v>597</v>
      </c>
      <c r="N611" s="27" t="n">
        <f aca="false">C611</f>
        <v>0</v>
      </c>
    </row>
    <row r="612" customFormat="false" ht="15" hidden="true" customHeight="false" outlineLevel="0" collapsed="false">
      <c r="B612" s="25" t="n">
        <v>598</v>
      </c>
      <c r="G612" s="1"/>
      <c r="M612" s="25" t="n">
        <v>598</v>
      </c>
      <c r="N612" s="27" t="n">
        <f aca="false">C612</f>
        <v>0</v>
      </c>
    </row>
    <row r="613" customFormat="false" ht="15" hidden="true" customHeight="false" outlineLevel="0" collapsed="false">
      <c r="B613" s="25" t="n">
        <v>599</v>
      </c>
      <c r="G613" s="1"/>
      <c r="M613" s="25" t="n">
        <v>599</v>
      </c>
      <c r="N613" s="27" t="n">
        <f aca="false">C613</f>
        <v>0</v>
      </c>
    </row>
    <row r="614" customFormat="false" ht="15" hidden="true" customHeight="false" outlineLevel="0" collapsed="false">
      <c r="B614" s="25" t="n">
        <v>600</v>
      </c>
      <c r="G614" s="1"/>
      <c r="M614" s="25" t="n">
        <v>600</v>
      </c>
      <c r="N614" s="27" t="n">
        <f aca="false">C614</f>
        <v>0</v>
      </c>
    </row>
    <row r="615" customFormat="false" ht="15" hidden="true" customHeight="false" outlineLevel="0" collapsed="false">
      <c r="B615" s="25" t="n">
        <v>601</v>
      </c>
      <c r="G615" s="1"/>
      <c r="M615" s="25" t="n">
        <v>601</v>
      </c>
      <c r="N615" s="27" t="n">
        <f aca="false">C615</f>
        <v>0</v>
      </c>
    </row>
    <row r="616" customFormat="false" ht="15" hidden="true" customHeight="false" outlineLevel="0" collapsed="false">
      <c r="B616" s="25" t="n">
        <v>602</v>
      </c>
      <c r="G616" s="1"/>
      <c r="M616" s="25" t="n">
        <v>602</v>
      </c>
      <c r="N616" s="27" t="n">
        <f aca="false">C616</f>
        <v>0</v>
      </c>
    </row>
    <row r="617" customFormat="false" ht="15" hidden="true" customHeight="false" outlineLevel="0" collapsed="false">
      <c r="B617" s="25" t="n">
        <v>603</v>
      </c>
      <c r="G617" s="1"/>
      <c r="M617" s="25" t="n">
        <v>603</v>
      </c>
      <c r="N617" s="27" t="n">
        <f aca="false">C617</f>
        <v>0</v>
      </c>
    </row>
    <row r="618" customFormat="false" ht="15" hidden="true" customHeight="false" outlineLevel="0" collapsed="false">
      <c r="B618" s="25" t="n">
        <v>604</v>
      </c>
      <c r="G618" s="1"/>
      <c r="M618" s="25" t="n">
        <v>604</v>
      </c>
      <c r="N618" s="27" t="n">
        <f aca="false">C618</f>
        <v>0</v>
      </c>
    </row>
    <row r="619" customFormat="false" ht="15" hidden="true" customHeight="false" outlineLevel="0" collapsed="false">
      <c r="B619" s="25" t="n">
        <v>605</v>
      </c>
      <c r="G619" s="1"/>
      <c r="M619" s="25" t="n">
        <v>605</v>
      </c>
      <c r="N619" s="27" t="n">
        <f aca="false">C619</f>
        <v>0</v>
      </c>
    </row>
    <row r="620" customFormat="false" ht="15" hidden="true" customHeight="false" outlineLevel="0" collapsed="false">
      <c r="B620" s="25" t="n">
        <v>606</v>
      </c>
      <c r="G620" s="1"/>
      <c r="M620" s="25" t="n">
        <v>606</v>
      </c>
      <c r="N620" s="27" t="n">
        <f aca="false">C620</f>
        <v>0</v>
      </c>
    </row>
    <row r="621" customFormat="false" ht="15" hidden="true" customHeight="false" outlineLevel="0" collapsed="false">
      <c r="B621" s="25" t="n">
        <v>607</v>
      </c>
      <c r="G621" s="1"/>
      <c r="M621" s="25" t="n">
        <v>607</v>
      </c>
      <c r="N621" s="27" t="n">
        <f aca="false">C621</f>
        <v>0</v>
      </c>
    </row>
    <row r="622" customFormat="false" ht="15" hidden="true" customHeight="false" outlineLevel="0" collapsed="false">
      <c r="B622" s="25" t="n">
        <v>608</v>
      </c>
      <c r="G622" s="1"/>
      <c r="M622" s="25" t="n">
        <v>608</v>
      </c>
      <c r="N622" s="27" t="n">
        <f aca="false">C622</f>
        <v>0</v>
      </c>
    </row>
    <row r="623" customFormat="false" ht="15" hidden="true" customHeight="false" outlineLevel="0" collapsed="false">
      <c r="B623" s="25" t="n">
        <v>609</v>
      </c>
      <c r="G623" s="1"/>
      <c r="M623" s="25" t="n">
        <v>609</v>
      </c>
      <c r="N623" s="27" t="n">
        <f aca="false">C623</f>
        <v>0</v>
      </c>
    </row>
    <row r="624" customFormat="false" ht="15" hidden="true" customHeight="false" outlineLevel="0" collapsed="false">
      <c r="B624" s="25" t="n">
        <v>610</v>
      </c>
      <c r="G624" s="1"/>
      <c r="M624" s="25" t="n">
        <v>610</v>
      </c>
      <c r="N624" s="27" t="n">
        <f aca="false">C624</f>
        <v>0</v>
      </c>
    </row>
    <row r="625" customFormat="false" ht="15" hidden="true" customHeight="false" outlineLevel="0" collapsed="false">
      <c r="B625" s="25" t="n">
        <v>611</v>
      </c>
      <c r="G625" s="1"/>
      <c r="M625" s="25" t="n">
        <v>611</v>
      </c>
      <c r="N625" s="27" t="n">
        <f aca="false">C625</f>
        <v>0</v>
      </c>
    </row>
    <row r="626" customFormat="false" ht="15" hidden="true" customHeight="false" outlineLevel="0" collapsed="false">
      <c r="B626" s="25" t="n">
        <v>612</v>
      </c>
      <c r="G626" s="1"/>
      <c r="M626" s="25" t="n">
        <v>612</v>
      </c>
      <c r="N626" s="27" t="n">
        <f aca="false">C626</f>
        <v>0</v>
      </c>
    </row>
    <row r="627" customFormat="false" ht="15" hidden="true" customHeight="false" outlineLevel="0" collapsed="false">
      <c r="B627" s="25" t="n">
        <v>613</v>
      </c>
      <c r="G627" s="1"/>
      <c r="M627" s="25" t="n">
        <v>613</v>
      </c>
      <c r="N627" s="27" t="n">
        <f aca="false">C627</f>
        <v>0</v>
      </c>
    </row>
    <row r="628" customFormat="false" ht="15" hidden="true" customHeight="false" outlineLevel="0" collapsed="false">
      <c r="B628" s="25" t="n">
        <v>614</v>
      </c>
      <c r="G628" s="1"/>
      <c r="M628" s="25" t="n">
        <v>614</v>
      </c>
      <c r="N628" s="27" t="n">
        <f aca="false">C628</f>
        <v>0</v>
      </c>
    </row>
    <row r="629" customFormat="false" ht="15" hidden="true" customHeight="false" outlineLevel="0" collapsed="false">
      <c r="B629" s="25" t="n">
        <v>615</v>
      </c>
      <c r="G629" s="1"/>
      <c r="M629" s="25" t="n">
        <v>615</v>
      </c>
      <c r="N629" s="27" t="n">
        <f aca="false">C629</f>
        <v>0</v>
      </c>
    </row>
    <row r="630" customFormat="false" ht="15" hidden="true" customHeight="false" outlineLevel="0" collapsed="false">
      <c r="B630" s="25" t="n">
        <v>616</v>
      </c>
      <c r="G630" s="1"/>
      <c r="M630" s="25" t="n">
        <v>616</v>
      </c>
      <c r="N630" s="27" t="n">
        <f aca="false">C630</f>
        <v>0</v>
      </c>
    </row>
    <row r="631" customFormat="false" ht="15" hidden="true" customHeight="false" outlineLevel="0" collapsed="false">
      <c r="B631" s="25" t="n">
        <v>617</v>
      </c>
      <c r="G631" s="1"/>
      <c r="M631" s="25" t="n">
        <v>617</v>
      </c>
      <c r="N631" s="27" t="n">
        <f aca="false">C631</f>
        <v>0</v>
      </c>
    </row>
    <row r="632" customFormat="false" ht="15" hidden="true" customHeight="false" outlineLevel="0" collapsed="false">
      <c r="B632" s="25" t="n">
        <v>618</v>
      </c>
      <c r="G632" s="1"/>
      <c r="M632" s="25" t="n">
        <v>618</v>
      </c>
      <c r="N632" s="27" t="n">
        <f aca="false">C632</f>
        <v>0</v>
      </c>
    </row>
    <row r="633" customFormat="false" ht="15" hidden="true" customHeight="false" outlineLevel="0" collapsed="false">
      <c r="B633" s="25" t="n">
        <v>619</v>
      </c>
      <c r="G633" s="1"/>
      <c r="M633" s="25" t="n">
        <v>619</v>
      </c>
      <c r="N633" s="27" t="n">
        <f aca="false">C633</f>
        <v>0</v>
      </c>
    </row>
    <row r="634" customFormat="false" ht="15" hidden="true" customHeight="false" outlineLevel="0" collapsed="false">
      <c r="B634" s="25" t="n">
        <v>620</v>
      </c>
      <c r="G634" s="1"/>
      <c r="M634" s="25" t="n">
        <v>620</v>
      </c>
      <c r="N634" s="27" t="n">
        <f aca="false">C634</f>
        <v>0</v>
      </c>
    </row>
    <row r="635" customFormat="false" ht="15" hidden="true" customHeight="false" outlineLevel="0" collapsed="false">
      <c r="B635" s="25" t="n">
        <v>621</v>
      </c>
      <c r="G635" s="1"/>
      <c r="M635" s="25" t="n">
        <v>621</v>
      </c>
      <c r="N635" s="27" t="n">
        <f aca="false">C635</f>
        <v>0</v>
      </c>
    </row>
    <row r="636" customFormat="false" ht="15" hidden="true" customHeight="false" outlineLevel="0" collapsed="false">
      <c r="B636" s="25" t="n">
        <v>622</v>
      </c>
      <c r="G636" s="1"/>
      <c r="M636" s="25" t="n">
        <v>622</v>
      </c>
      <c r="N636" s="27" t="n">
        <f aca="false">C636</f>
        <v>0</v>
      </c>
    </row>
    <row r="637" customFormat="false" ht="15" hidden="true" customHeight="false" outlineLevel="0" collapsed="false">
      <c r="B637" s="25" t="n">
        <v>623</v>
      </c>
      <c r="G637" s="1"/>
      <c r="M637" s="25" t="n">
        <v>623</v>
      </c>
      <c r="N637" s="27" t="n">
        <f aca="false">C637</f>
        <v>0</v>
      </c>
    </row>
    <row r="638" customFormat="false" ht="15" hidden="true" customHeight="false" outlineLevel="0" collapsed="false">
      <c r="B638" s="25" t="n">
        <v>624</v>
      </c>
      <c r="G638" s="1"/>
      <c r="M638" s="25" t="n">
        <v>624</v>
      </c>
      <c r="N638" s="27" t="n">
        <f aca="false">C638</f>
        <v>0</v>
      </c>
    </row>
    <row r="639" customFormat="false" ht="15" hidden="true" customHeight="false" outlineLevel="0" collapsed="false">
      <c r="B639" s="25" t="n">
        <v>625</v>
      </c>
      <c r="G639" s="1"/>
      <c r="M639" s="25" t="n">
        <v>625</v>
      </c>
      <c r="N639" s="27" t="n">
        <f aca="false">C639</f>
        <v>0</v>
      </c>
    </row>
    <row r="640" customFormat="false" ht="15" hidden="true" customHeight="false" outlineLevel="0" collapsed="false">
      <c r="B640" s="25" t="n">
        <v>626</v>
      </c>
      <c r="G640" s="1"/>
      <c r="M640" s="25" t="n">
        <v>626</v>
      </c>
      <c r="N640" s="27" t="n">
        <f aca="false">C640</f>
        <v>0</v>
      </c>
    </row>
    <row r="641" customFormat="false" ht="15" hidden="true" customHeight="false" outlineLevel="0" collapsed="false">
      <c r="B641" s="25" t="n">
        <v>627</v>
      </c>
      <c r="G641" s="1"/>
      <c r="M641" s="25" t="n">
        <v>627</v>
      </c>
      <c r="N641" s="27" t="n">
        <f aca="false">C641</f>
        <v>0</v>
      </c>
    </row>
    <row r="642" customFormat="false" ht="15" hidden="true" customHeight="false" outlineLevel="0" collapsed="false">
      <c r="B642" s="25" t="n">
        <v>628</v>
      </c>
      <c r="G642" s="1"/>
      <c r="M642" s="25" t="n">
        <v>628</v>
      </c>
      <c r="N642" s="27" t="n">
        <f aca="false">C642</f>
        <v>0</v>
      </c>
    </row>
    <row r="643" customFormat="false" ht="15" hidden="true" customHeight="false" outlineLevel="0" collapsed="false">
      <c r="B643" s="25" t="n">
        <v>629</v>
      </c>
      <c r="G643" s="1"/>
      <c r="M643" s="25" t="n">
        <v>629</v>
      </c>
      <c r="N643" s="27" t="n">
        <f aca="false">C643</f>
        <v>0</v>
      </c>
    </row>
    <row r="644" customFormat="false" ht="15" hidden="true" customHeight="false" outlineLevel="0" collapsed="false">
      <c r="B644" s="25" t="n">
        <v>630</v>
      </c>
      <c r="G644" s="1"/>
      <c r="M644" s="25" t="n">
        <v>630</v>
      </c>
      <c r="N644" s="27" t="n">
        <f aca="false">C644</f>
        <v>0</v>
      </c>
    </row>
    <row r="645" customFormat="false" ht="15" hidden="true" customHeight="false" outlineLevel="0" collapsed="false">
      <c r="B645" s="25" t="n">
        <v>631</v>
      </c>
      <c r="G645" s="1"/>
      <c r="M645" s="25" t="n">
        <v>631</v>
      </c>
      <c r="N645" s="27" t="n">
        <f aca="false">C645</f>
        <v>0</v>
      </c>
    </row>
    <row r="646" customFormat="false" ht="15" hidden="true" customHeight="false" outlineLevel="0" collapsed="false">
      <c r="B646" s="25" t="n">
        <v>632</v>
      </c>
      <c r="G646" s="1"/>
      <c r="M646" s="25" t="n">
        <v>632</v>
      </c>
      <c r="N646" s="27" t="n">
        <f aca="false">C646</f>
        <v>0</v>
      </c>
    </row>
    <row r="647" customFormat="false" ht="15" hidden="true" customHeight="false" outlineLevel="0" collapsed="false">
      <c r="B647" s="25" t="n">
        <v>633</v>
      </c>
      <c r="G647" s="1"/>
      <c r="M647" s="25" t="n">
        <v>633</v>
      </c>
      <c r="N647" s="27" t="n">
        <f aca="false">C647</f>
        <v>0</v>
      </c>
    </row>
    <row r="648" customFormat="false" ht="15" hidden="true" customHeight="false" outlineLevel="0" collapsed="false">
      <c r="B648" s="25" t="n">
        <v>634</v>
      </c>
      <c r="G648" s="1"/>
      <c r="M648" s="25" t="n">
        <v>634</v>
      </c>
      <c r="N648" s="27" t="n">
        <f aca="false">C648</f>
        <v>0</v>
      </c>
    </row>
    <row r="649" customFormat="false" ht="15" hidden="true" customHeight="false" outlineLevel="0" collapsed="false">
      <c r="B649" s="25" t="n">
        <v>635</v>
      </c>
      <c r="G649" s="1"/>
      <c r="M649" s="25" t="n">
        <v>635</v>
      </c>
      <c r="N649" s="27" t="n">
        <f aca="false">C649</f>
        <v>0</v>
      </c>
    </row>
    <row r="650" customFormat="false" ht="15" hidden="true" customHeight="false" outlineLevel="0" collapsed="false">
      <c r="B650" s="25" t="n">
        <v>636</v>
      </c>
      <c r="G650" s="1"/>
      <c r="M650" s="25" t="n">
        <v>636</v>
      </c>
      <c r="N650" s="27" t="n">
        <f aca="false">C650</f>
        <v>0</v>
      </c>
    </row>
    <row r="651" customFormat="false" ht="15" hidden="true" customHeight="false" outlineLevel="0" collapsed="false">
      <c r="B651" s="25" t="n">
        <v>637</v>
      </c>
      <c r="G651" s="1"/>
      <c r="M651" s="25" t="n">
        <v>637</v>
      </c>
      <c r="N651" s="27" t="n">
        <f aca="false">C651</f>
        <v>0</v>
      </c>
    </row>
    <row r="652" customFormat="false" ht="15" hidden="true" customHeight="false" outlineLevel="0" collapsed="false">
      <c r="B652" s="25" t="n">
        <v>638</v>
      </c>
      <c r="G652" s="1"/>
      <c r="M652" s="25" t="n">
        <v>638</v>
      </c>
      <c r="N652" s="27" t="n">
        <f aca="false">C652</f>
        <v>0</v>
      </c>
    </row>
    <row r="653" customFormat="false" ht="15" hidden="true" customHeight="false" outlineLevel="0" collapsed="false">
      <c r="B653" s="25" t="n">
        <v>639</v>
      </c>
      <c r="G653" s="1"/>
      <c r="M653" s="25" t="n">
        <v>639</v>
      </c>
      <c r="N653" s="27" t="n">
        <f aca="false">C653</f>
        <v>0</v>
      </c>
    </row>
    <row r="654" customFormat="false" ht="15" hidden="true" customHeight="false" outlineLevel="0" collapsed="false">
      <c r="B654" s="25" t="n">
        <v>640</v>
      </c>
      <c r="G654" s="1"/>
      <c r="M654" s="25" t="n">
        <v>640</v>
      </c>
      <c r="N654" s="27" t="n">
        <f aca="false">C654</f>
        <v>0</v>
      </c>
    </row>
    <row r="655" customFormat="false" ht="15" hidden="true" customHeight="false" outlineLevel="0" collapsed="false">
      <c r="B655" s="25" t="n">
        <v>641</v>
      </c>
      <c r="G655" s="1"/>
      <c r="M655" s="25" t="n">
        <v>641</v>
      </c>
      <c r="N655" s="27" t="n">
        <f aca="false">C655</f>
        <v>0</v>
      </c>
    </row>
    <row r="656" customFormat="false" ht="15" hidden="true" customHeight="false" outlineLevel="0" collapsed="false">
      <c r="B656" s="25" t="n">
        <v>642</v>
      </c>
      <c r="G656" s="1"/>
      <c r="M656" s="25" t="n">
        <v>642</v>
      </c>
      <c r="N656" s="27" t="n">
        <f aca="false">C656</f>
        <v>0</v>
      </c>
    </row>
    <row r="657" customFormat="false" ht="15" hidden="true" customHeight="false" outlineLevel="0" collapsed="false">
      <c r="B657" s="25" t="n">
        <v>643</v>
      </c>
      <c r="G657" s="1"/>
      <c r="M657" s="25" t="n">
        <v>643</v>
      </c>
      <c r="N657" s="27" t="n">
        <f aca="false">C657</f>
        <v>0</v>
      </c>
    </row>
    <row r="658" customFormat="false" ht="15" hidden="true" customHeight="false" outlineLevel="0" collapsed="false">
      <c r="B658" s="25" t="n">
        <v>644</v>
      </c>
      <c r="G658" s="1"/>
      <c r="M658" s="25" t="n">
        <v>644</v>
      </c>
      <c r="N658" s="27" t="n">
        <f aca="false">C658</f>
        <v>0</v>
      </c>
    </row>
    <row r="659" customFormat="false" ht="15" hidden="true" customHeight="false" outlineLevel="0" collapsed="false">
      <c r="B659" s="25" t="n">
        <v>645</v>
      </c>
      <c r="G659" s="1"/>
      <c r="M659" s="25" t="n">
        <v>645</v>
      </c>
      <c r="N659" s="27" t="n">
        <f aca="false">C659</f>
        <v>0</v>
      </c>
    </row>
    <row r="660" customFormat="false" ht="15" hidden="true" customHeight="false" outlineLevel="0" collapsed="false">
      <c r="B660" s="25" t="n">
        <v>646</v>
      </c>
      <c r="G660" s="1"/>
      <c r="M660" s="25" t="n">
        <v>646</v>
      </c>
      <c r="N660" s="27" t="n">
        <f aca="false">C660</f>
        <v>0</v>
      </c>
    </row>
    <row r="661" customFormat="false" ht="15" hidden="true" customHeight="false" outlineLevel="0" collapsed="false">
      <c r="B661" s="25" t="n">
        <v>647</v>
      </c>
      <c r="G661" s="1"/>
      <c r="M661" s="25" t="n">
        <v>647</v>
      </c>
      <c r="N661" s="27" t="n">
        <f aca="false">C661</f>
        <v>0</v>
      </c>
    </row>
    <row r="662" customFormat="false" ht="15" hidden="true" customHeight="false" outlineLevel="0" collapsed="false">
      <c r="B662" s="25" t="n">
        <v>648</v>
      </c>
      <c r="G662" s="1"/>
      <c r="M662" s="25" t="n">
        <v>648</v>
      </c>
      <c r="N662" s="27" t="n">
        <f aca="false">C662</f>
        <v>0</v>
      </c>
    </row>
    <row r="663" customFormat="false" ht="15" hidden="true" customHeight="false" outlineLevel="0" collapsed="false">
      <c r="B663" s="25" t="n">
        <v>649</v>
      </c>
      <c r="G663" s="1"/>
      <c r="M663" s="25" t="n">
        <v>649</v>
      </c>
      <c r="N663" s="27" t="n">
        <f aca="false">C663</f>
        <v>0</v>
      </c>
    </row>
    <row r="664" customFormat="false" ht="15" hidden="true" customHeight="false" outlineLevel="0" collapsed="false">
      <c r="B664" s="25" t="n">
        <v>650</v>
      </c>
      <c r="G664" s="1"/>
      <c r="M664" s="25" t="n">
        <v>650</v>
      </c>
      <c r="N664" s="27" t="n">
        <f aca="false">C664</f>
        <v>0</v>
      </c>
    </row>
    <row r="665" customFormat="false" ht="15" hidden="true" customHeight="false" outlineLevel="0" collapsed="false">
      <c r="B665" s="25" t="n">
        <v>651</v>
      </c>
      <c r="G665" s="1"/>
      <c r="M665" s="25" t="n">
        <v>651</v>
      </c>
      <c r="N665" s="27" t="n">
        <f aca="false">C665</f>
        <v>0</v>
      </c>
    </row>
    <row r="666" customFormat="false" ht="15" hidden="true" customHeight="false" outlineLevel="0" collapsed="false">
      <c r="B666" s="25" t="n">
        <v>652</v>
      </c>
      <c r="G666" s="1"/>
      <c r="M666" s="25" t="n">
        <v>652</v>
      </c>
      <c r="N666" s="27" t="n">
        <f aca="false">C666</f>
        <v>0</v>
      </c>
    </row>
    <row r="667" customFormat="false" ht="15" hidden="true" customHeight="false" outlineLevel="0" collapsed="false">
      <c r="B667" s="25" t="n">
        <v>653</v>
      </c>
      <c r="G667" s="1"/>
      <c r="M667" s="25" t="n">
        <v>653</v>
      </c>
      <c r="N667" s="27" t="n">
        <f aca="false">C667</f>
        <v>0</v>
      </c>
    </row>
    <row r="668" customFormat="false" ht="15" hidden="true" customHeight="false" outlineLevel="0" collapsed="false">
      <c r="B668" s="25" t="n">
        <v>654</v>
      </c>
      <c r="G668" s="1"/>
      <c r="M668" s="25" t="n">
        <v>654</v>
      </c>
      <c r="N668" s="27" t="n">
        <f aca="false">C668</f>
        <v>0</v>
      </c>
    </row>
    <row r="669" customFormat="false" ht="15" hidden="true" customHeight="false" outlineLevel="0" collapsed="false">
      <c r="B669" s="25" t="n">
        <v>655</v>
      </c>
      <c r="G669" s="1"/>
      <c r="M669" s="25" t="n">
        <v>655</v>
      </c>
      <c r="N669" s="27" t="n">
        <f aca="false">C669</f>
        <v>0</v>
      </c>
    </row>
    <row r="670" customFormat="false" ht="15" hidden="true" customHeight="false" outlineLevel="0" collapsed="false">
      <c r="B670" s="25" t="n">
        <v>656</v>
      </c>
      <c r="G670" s="1"/>
      <c r="M670" s="25" t="n">
        <v>656</v>
      </c>
      <c r="N670" s="27" t="n">
        <f aca="false">C670</f>
        <v>0</v>
      </c>
    </row>
    <row r="671" customFormat="false" ht="15" hidden="true" customHeight="false" outlineLevel="0" collapsed="false">
      <c r="B671" s="25" t="n">
        <v>657</v>
      </c>
      <c r="G671" s="1"/>
      <c r="M671" s="25" t="n">
        <v>657</v>
      </c>
      <c r="N671" s="27" t="n">
        <f aca="false">C671</f>
        <v>0</v>
      </c>
    </row>
    <row r="672" customFormat="false" ht="15" hidden="true" customHeight="false" outlineLevel="0" collapsed="false">
      <c r="B672" s="25" t="n">
        <v>658</v>
      </c>
      <c r="G672" s="1"/>
      <c r="M672" s="25" t="n">
        <v>658</v>
      </c>
      <c r="N672" s="27" t="n">
        <f aca="false">C672</f>
        <v>0</v>
      </c>
    </row>
    <row r="673" customFormat="false" ht="15" hidden="true" customHeight="false" outlineLevel="0" collapsed="false">
      <c r="B673" s="25" t="n">
        <v>659</v>
      </c>
      <c r="G673" s="1"/>
      <c r="M673" s="25" t="n">
        <v>659</v>
      </c>
      <c r="N673" s="27" t="n">
        <f aca="false">C673</f>
        <v>0</v>
      </c>
    </row>
    <row r="674" customFormat="false" ht="15" hidden="true" customHeight="false" outlineLevel="0" collapsed="false">
      <c r="B674" s="25" t="n">
        <v>660</v>
      </c>
      <c r="G674" s="1"/>
      <c r="M674" s="25" t="n">
        <v>660</v>
      </c>
      <c r="N674" s="27" t="n">
        <f aca="false">C674</f>
        <v>0</v>
      </c>
    </row>
    <row r="675" customFormat="false" ht="15" hidden="true" customHeight="false" outlineLevel="0" collapsed="false">
      <c r="B675" s="25" t="n">
        <v>661</v>
      </c>
      <c r="G675" s="1"/>
      <c r="M675" s="25" t="n">
        <v>661</v>
      </c>
      <c r="N675" s="27" t="n">
        <f aca="false">C675</f>
        <v>0</v>
      </c>
    </row>
    <row r="676" customFormat="false" ht="15" hidden="true" customHeight="false" outlineLevel="0" collapsed="false">
      <c r="B676" s="25" t="n">
        <v>662</v>
      </c>
      <c r="G676" s="1"/>
      <c r="M676" s="25" t="n">
        <v>662</v>
      </c>
      <c r="N676" s="27" t="n">
        <f aca="false">C676</f>
        <v>0</v>
      </c>
    </row>
    <row r="677" customFormat="false" ht="15" hidden="true" customHeight="false" outlineLevel="0" collapsed="false">
      <c r="B677" s="25" t="n">
        <v>663</v>
      </c>
      <c r="G677" s="1"/>
      <c r="M677" s="25" t="n">
        <v>663</v>
      </c>
      <c r="N677" s="27" t="n">
        <f aca="false">C677</f>
        <v>0</v>
      </c>
    </row>
    <row r="678" customFormat="false" ht="15" hidden="true" customHeight="false" outlineLevel="0" collapsed="false">
      <c r="B678" s="25" t="n">
        <v>664</v>
      </c>
      <c r="G678" s="1"/>
      <c r="M678" s="25" t="n">
        <v>664</v>
      </c>
      <c r="N678" s="27" t="n">
        <f aca="false">C678</f>
        <v>0</v>
      </c>
    </row>
    <row r="679" customFormat="false" ht="15" hidden="true" customHeight="false" outlineLevel="0" collapsed="false">
      <c r="B679" s="25" t="n">
        <v>665</v>
      </c>
      <c r="G679" s="1"/>
      <c r="M679" s="25" t="n">
        <v>665</v>
      </c>
      <c r="N679" s="27" t="n">
        <f aca="false">C679</f>
        <v>0</v>
      </c>
    </row>
    <row r="680" customFormat="false" ht="15" hidden="true" customHeight="false" outlineLevel="0" collapsed="false">
      <c r="B680" s="25" t="n">
        <v>666</v>
      </c>
      <c r="G680" s="1"/>
      <c r="M680" s="25" t="n">
        <v>666</v>
      </c>
      <c r="N680" s="27" t="n">
        <f aca="false">C680</f>
        <v>0</v>
      </c>
    </row>
    <row r="681" customFormat="false" ht="15" hidden="true" customHeight="false" outlineLevel="0" collapsed="false">
      <c r="B681" s="25" t="n">
        <v>667</v>
      </c>
      <c r="G681" s="1"/>
      <c r="M681" s="25" t="n">
        <v>667</v>
      </c>
      <c r="N681" s="27" t="n">
        <f aca="false">C681</f>
        <v>0</v>
      </c>
    </row>
    <row r="682" customFormat="false" ht="15" hidden="true" customHeight="false" outlineLevel="0" collapsed="false">
      <c r="B682" s="25" t="n">
        <v>668</v>
      </c>
      <c r="G682" s="1"/>
      <c r="M682" s="25" t="n">
        <v>668</v>
      </c>
      <c r="N682" s="27" t="n">
        <f aca="false">C682</f>
        <v>0</v>
      </c>
    </row>
    <row r="683" customFormat="false" ht="15" hidden="true" customHeight="false" outlineLevel="0" collapsed="false">
      <c r="B683" s="25" t="n">
        <v>669</v>
      </c>
      <c r="G683" s="1"/>
      <c r="M683" s="25" t="n">
        <v>669</v>
      </c>
      <c r="N683" s="27" t="n">
        <f aca="false">C683</f>
        <v>0</v>
      </c>
    </row>
    <row r="684" customFormat="false" ht="15" hidden="true" customHeight="false" outlineLevel="0" collapsed="false">
      <c r="B684" s="25" t="n">
        <v>670</v>
      </c>
      <c r="G684" s="1"/>
      <c r="M684" s="25" t="n">
        <v>670</v>
      </c>
      <c r="N684" s="27" t="n">
        <f aca="false">C684</f>
        <v>0</v>
      </c>
    </row>
    <row r="685" customFormat="false" ht="15" hidden="true" customHeight="false" outlineLevel="0" collapsed="false">
      <c r="B685" s="25" t="n">
        <v>671</v>
      </c>
      <c r="G685" s="1"/>
      <c r="M685" s="25" t="n">
        <v>671</v>
      </c>
      <c r="N685" s="27" t="n">
        <f aca="false">C685</f>
        <v>0</v>
      </c>
    </row>
    <row r="686" customFormat="false" ht="15" hidden="true" customHeight="false" outlineLevel="0" collapsed="false">
      <c r="B686" s="25" t="n">
        <v>672</v>
      </c>
      <c r="G686" s="1"/>
      <c r="M686" s="25" t="n">
        <v>672</v>
      </c>
      <c r="N686" s="27" t="n">
        <f aca="false">C686</f>
        <v>0</v>
      </c>
    </row>
    <row r="687" customFormat="false" ht="15" hidden="true" customHeight="false" outlineLevel="0" collapsed="false">
      <c r="B687" s="25" t="n">
        <v>673</v>
      </c>
      <c r="G687" s="1"/>
      <c r="M687" s="25" t="n">
        <v>673</v>
      </c>
      <c r="N687" s="27" t="n">
        <f aca="false">C687</f>
        <v>0</v>
      </c>
    </row>
    <row r="688" customFormat="false" ht="15" hidden="true" customHeight="false" outlineLevel="0" collapsed="false">
      <c r="B688" s="25" t="n">
        <v>674</v>
      </c>
      <c r="G688" s="1"/>
      <c r="M688" s="25" t="n">
        <v>674</v>
      </c>
      <c r="N688" s="27" t="n">
        <f aca="false">C688</f>
        <v>0</v>
      </c>
    </row>
    <row r="689" customFormat="false" ht="15" hidden="true" customHeight="false" outlineLevel="0" collapsed="false">
      <c r="B689" s="25" t="n">
        <v>675</v>
      </c>
      <c r="G689" s="1"/>
      <c r="M689" s="25" t="n">
        <v>675</v>
      </c>
      <c r="N689" s="27" t="n">
        <f aca="false">C689</f>
        <v>0</v>
      </c>
    </row>
    <row r="690" customFormat="false" ht="15" hidden="true" customHeight="false" outlineLevel="0" collapsed="false">
      <c r="B690" s="25" t="n">
        <v>676</v>
      </c>
      <c r="G690" s="1"/>
      <c r="M690" s="25" t="n">
        <v>676</v>
      </c>
      <c r="N690" s="27" t="n">
        <f aca="false">C690</f>
        <v>0</v>
      </c>
    </row>
    <row r="691" customFormat="false" ht="15" hidden="true" customHeight="false" outlineLevel="0" collapsed="false">
      <c r="B691" s="25" t="n">
        <v>677</v>
      </c>
      <c r="G691" s="1"/>
      <c r="M691" s="25" t="n">
        <v>677</v>
      </c>
      <c r="N691" s="27" t="n">
        <f aca="false">C691</f>
        <v>0</v>
      </c>
    </row>
    <row r="692" customFormat="false" ht="15" hidden="true" customHeight="false" outlineLevel="0" collapsed="false">
      <c r="B692" s="25" t="n">
        <v>678</v>
      </c>
      <c r="G692" s="1"/>
      <c r="M692" s="25" t="n">
        <v>678</v>
      </c>
      <c r="N692" s="27" t="n">
        <f aca="false">C692</f>
        <v>0</v>
      </c>
    </row>
    <row r="693" customFormat="false" ht="15" hidden="true" customHeight="false" outlineLevel="0" collapsed="false">
      <c r="B693" s="25" t="n">
        <v>679</v>
      </c>
      <c r="G693" s="1"/>
      <c r="M693" s="25" t="n">
        <v>679</v>
      </c>
      <c r="N693" s="27" t="n">
        <f aca="false">C693</f>
        <v>0</v>
      </c>
    </row>
    <row r="694" customFormat="false" ht="15" hidden="true" customHeight="false" outlineLevel="0" collapsed="false">
      <c r="B694" s="25" t="n">
        <v>680</v>
      </c>
      <c r="G694" s="1"/>
      <c r="M694" s="25" t="n">
        <v>680</v>
      </c>
      <c r="N694" s="27" t="n">
        <f aca="false">C694</f>
        <v>0</v>
      </c>
    </row>
    <row r="695" customFormat="false" ht="15" hidden="true" customHeight="false" outlineLevel="0" collapsed="false">
      <c r="B695" s="25" t="n">
        <v>681</v>
      </c>
      <c r="G695" s="1"/>
      <c r="M695" s="25" t="n">
        <v>681</v>
      </c>
      <c r="N695" s="27" t="n">
        <f aca="false">C695</f>
        <v>0</v>
      </c>
    </row>
    <row r="696" customFormat="false" ht="15" hidden="true" customHeight="false" outlineLevel="0" collapsed="false">
      <c r="B696" s="25" t="n">
        <v>682</v>
      </c>
      <c r="G696" s="1"/>
      <c r="M696" s="25" t="n">
        <v>682</v>
      </c>
      <c r="N696" s="27" t="n">
        <f aca="false">C696</f>
        <v>0</v>
      </c>
    </row>
    <row r="697" customFormat="false" ht="15" hidden="true" customHeight="false" outlineLevel="0" collapsed="false">
      <c r="B697" s="25" t="n">
        <v>683</v>
      </c>
      <c r="G697" s="1"/>
      <c r="M697" s="25" t="n">
        <v>683</v>
      </c>
      <c r="N697" s="27" t="n">
        <f aca="false">C697</f>
        <v>0</v>
      </c>
    </row>
    <row r="698" customFormat="false" ht="15" hidden="true" customHeight="false" outlineLevel="0" collapsed="false">
      <c r="B698" s="25" t="n">
        <v>684</v>
      </c>
      <c r="G698" s="1"/>
      <c r="M698" s="25" t="n">
        <v>684</v>
      </c>
      <c r="N698" s="27" t="n">
        <f aca="false">C698</f>
        <v>0</v>
      </c>
    </row>
    <row r="699" customFormat="false" ht="15" hidden="true" customHeight="false" outlineLevel="0" collapsed="false">
      <c r="B699" s="25" t="n">
        <v>685</v>
      </c>
      <c r="G699" s="1"/>
      <c r="M699" s="25" t="n">
        <v>685</v>
      </c>
      <c r="N699" s="27" t="n">
        <f aca="false">C699</f>
        <v>0</v>
      </c>
    </row>
    <row r="700" customFormat="false" ht="15" hidden="true" customHeight="false" outlineLevel="0" collapsed="false">
      <c r="B700" s="25" t="n">
        <v>686</v>
      </c>
      <c r="G700" s="1"/>
      <c r="M700" s="25" t="n">
        <v>686</v>
      </c>
      <c r="N700" s="27" t="n">
        <f aca="false">C700</f>
        <v>0</v>
      </c>
    </row>
    <row r="701" customFormat="false" ht="15" hidden="true" customHeight="false" outlineLevel="0" collapsed="false">
      <c r="B701" s="25" t="n">
        <v>687</v>
      </c>
      <c r="G701" s="1"/>
      <c r="M701" s="25" t="n">
        <v>687</v>
      </c>
      <c r="N701" s="27" t="n">
        <f aca="false">C701</f>
        <v>0</v>
      </c>
    </row>
    <row r="702" customFormat="false" ht="15" hidden="true" customHeight="false" outlineLevel="0" collapsed="false">
      <c r="B702" s="25" t="n">
        <v>688</v>
      </c>
      <c r="G702" s="1"/>
      <c r="M702" s="25" t="n">
        <v>688</v>
      </c>
      <c r="N702" s="27" t="n">
        <f aca="false">C702</f>
        <v>0</v>
      </c>
    </row>
    <row r="703" customFormat="false" ht="15" hidden="true" customHeight="false" outlineLevel="0" collapsed="false">
      <c r="B703" s="25" t="n">
        <v>689</v>
      </c>
      <c r="G703" s="1"/>
      <c r="M703" s="25" t="n">
        <v>689</v>
      </c>
      <c r="N703" s="27" t="n">
        <f aca="false">C703</f>
        <v>0</v>
      </c>
    </row>
    <row r="704" customFormat="false" ht="15" hidden="true" customHeight="false" outlineLevel="0" collapsed="false">
      <c r="B704" s="25" t="n">
        <v>690</v>
      </c>
      <c r="G704" s="1"/>
      <c r="M704" s="25" t="n">
        <v>690</v>
      </c>
      <c r="N704" s="27" t="n">
        <f aca="false">C704</f>
        <v>0</v>
      </c>
    </row>
    <row r="705" customFormat="false" ht="15" hidden="true" customHeight="false" outlineLevel="0" collapsed="false">
      <c r="B705" s="25" t="n">
        <v>691</v>
      </c>
      <c r="G705" s="1"/>
      <c r="M705" s="25" t="n">
        <v>691</v>
      </c>
      <c r="N705" s="27" t="n">
        <f aca="false">C705</f>
        <v>0</v>
      </c>
    </row>
    <row r="706" customFormat="false" ht="15" hidden="true" customHeight="false" outlineLevel="0" collapsed="false">
      <c r="B706" s="25" t="n">
        <v>692</v>
      </c>
      <c r="G706" s="1"/>
      <c r="M706" s="25" t="n">
        <v>692</v>
      </c>
      <c r="N706" s="27" t="n">
        <f aca="false">C706</f>
        <v>0</v>
      </c>
    </row>
    <row r="707" customFormat="false" ht="15" hidden="true" customHeight="false" outlineLevel="0" collapsed="false">
      <c r="B707" s="25" t="n">
        <v>693</v>
      </c>
      <c r="G707" s="1"/>
      <c r="M707" s="25" t="n">
        <v>693</v>
      </c>
      <c r="N707" s="27" t="n">
        <f aca="false">C707</f>
        <v>0</v>
      </c>
    </row>
    <row r="708" customFormat="false" ht="15" hidden="true" customHeight="false" outlineLevel="0" collapsed="false">
      <c r="B708" s="25" t="n">
        <v>694</v>
      </c>
      <c r="G708" s="1"/>
      <c r="M708" s="25" t="n">
        <v>694</v>
      </c>
      <c r="N708" s="27" t="n">
        <f aca="false">C708</f>
        <v>0</v>
      </c>
    </row>
    <row r="709" customFormat="false" ht="15" hidden="true" customHeight="false" outlineLevel="0" collapsed="false">
      <c r="B709" s="25" t="n">
        <v>695</v>
      </c>
      <c r="G709" s="1"/>
      <c r="M709" s="25" t="n">
        <v>695</v>
      </c>
      <c r="N709" s="27" t="n">
        <f aca="false">C709</f>
        <v>0</v>
      </c>
    </row>
    <row r="710" customFormat="false" ht="15" hidden="true" customHeight="false" outlineLevel="0" collapsed="false">
      <c r="B710" s="25" t="n">
        <v>696</v>
      </c>
      <c r="G710" s="1"/>
      <c r="M710" s="25" t="n">
        <v>696</v>
      </c>
      <c r="N710" s="27" t="n">
        <f aca="false">C710</f>
        <v>0</v>
      </c>
    </row>
    <row r="711" customFormat="false" ht="15" hidden="true" customHeight="false" outlineLevel="0" collapsed="false">
      <c r="B711" s="25" t="n">
        <v>697</v>
      </c>
      <c r="G711" s="1"/>
      <c r="M711" s="25" t="n">
        <v>697</v>
      </c>
      <c r="N711" s="27" t="n">
        <f aca="false">C711</f>
        <v>0</v>
      </c>
    </row>
    <row r="712" customFormat="false" ht="15" hidden="true" customHeight="false" outlineLevel="0" collapsed="false">
      <c r="B712" s="25" t="n">
        <v>698</v>
      </c>
      <c r="G712" s="1"/>
      <c r="M712" s="25" t="n">
        <v>698</v>
      </c>
      <c r="N712" s="27" t="n">
        <f aca="false">C712</f>
        <v>0</v>
      </c>
    </row>
    <row r="713" customFormat="false" ht="15" hidden="true" customHeight="false" outlineLevel="0" collapsed="false">
      <c r="B713" s="25" t="n">
        <v>699</v>
      </c>
      <c r="G713" s="1"/>
      <c r="M713" s="25" t="n">
        <v>699</v>
      </c>
      <c r="N713" s="27" t="n">
        <f aca="false">C713</f>
        <v>0</v>
      </c>
    </row>
    <row r="714" customFormat="false" ht="15" hidden="true" customHeight="false" outlineLevel="0" collapsed="false">
      <c r="B714" s="25" t="n">
        <v>700</v>
      </c>
      <c r="G714" s="1"/>
      <c r="M714" s="25" t="n">
        <v>700</v>
      </c>
      <c r="N714" s="27" t="n">
        <f aca="false">C714</f>
        <v>0</v>
      </c>
    </row>
    <row r="715" customFormat="false" ht="15" hidden="true" customHeight="false" outlineLevel="0" collapsed="false">
      <c r="B715" s="25" t="n">
        <v>701</v>
      </c>
      <c r="G715" s="1"/>
      <c r="M715" s="25" t="n">
        <v>701</v>
      </c>
      <c r="N715" s="27" t="n">
        <f aca="false">C715</f>
        <v>0</v>
      </c>
    </row>
    <row r="716" customFormat="false" ht="15" hidden="true" customHeight="false" outlineLevel="0" collapsed="false">
      <c r="B716" s="25" t="n">
        <v>702</v>
      </c>
      <c r="G716" s="1"/>
      <c r="M716" s="25" t="n">
        <v>702</v>
      </c>
      <c r="N716" s="27" t="n">
        <f aca="false">C716</f>
        <v>0</v>
      </c>
    </row>
    <row r="717" customFormat="false" ht="15" hidden="true" customHeight="false" outlineLevel="0" collapsed="false">
      <c r="B717" s="25" t="n">
        <v>703</v>
      </c>
      <c r="G717" s="1"/>
      <c r="M717" s="25" t="n">
        <v>703</v>
      </c>
      <c r="N717" s="27" t="n">
        <f aca="false">C717</f>
        <v>0</v>
      </c>
    </row>
    <row r="718" customFormat="false" ht="15" hidden="true" customHeight="false" outlineLevel="0" collapsed="false">
      <c r="B718" s="25" t="n">
        <v>704</v>
      </c>
      <c r="G718" s="1"/>
      <c r="M718" s="25" t="n">
        <v>704</v>
      </c>
      <c r="N718" s="27" t="n">
        <f aca="false">C718</f>
        <v>0</v>
      </c>
    </row>
    <row r="719" customFormat="false" ht="15" hidden="true" customHeight="false" outlineLevel="0" collapsed="false">
      <c r="B719" s="25" t="n">
        <v>705</v>
      </c>
      <c r="G719" s="1"/>
      <c r="M719" s="25" t="n">
        <v>705</v>
      </c>
      <c r="N719" s="27" t="n">
        <f aca="false">C719</f>
        <v>0</v>
      </c>
    </row>
    <row r="720" customFormat="false" ht="15" hidden="true" customHeight="false" outlineLevel="0" collapsed="false">
      <c r="B720" s="25" t="n">
        <v>706</v>
      </c>
      <c r="G720" s="1"/>
      <c r="M720" s="25" t="n">
        <v>706</v>
      </c>
      <c r="N720" s="27" t="n">
        <f aca="false">C720</f>
        <v>0</v>
      </c>
    </row>
    <row r="721" customFormat="false" ht="15" hidden="true" customHeight="false" outlineLevel="0" collapsed="false">
      <c r="B721" s="25" t="n">
        <v>707</v>
      </c>
      <c r="G721" s="1"/>
      <c r="M721" s="25" t="n">
        <v>707</v>
      </c>
      <c r="N721" s="27" t="n">
        <f aca="false">C721</f>
        <v>0</v>
      </c>
    </row>
    <row r="722" customFormat="false" ht="15" hidden="true" customHeight="false" outlineLevel="0" collapsed="false">
      <c r="B722" s="25" t="n">
        <v>708</v>
      </c>
      <c r="G722" s="1"/>
      <c r="M722" s="25" t="n">
        <v>708</v>
      </c>
      <c r="N722" s="27" t="n">
        <f aca="false">C722</f>
        <v>0</v>
      </c>
    </row>
    <row r="723" customFormat="false" ht="15" hidden="true" customHeight="false" outlineLevel="0" collapsed="false">
      <c r="B723" s="25" t="n">
        <v>709</v>
      </c>
      <c r="G723" s="1"/>
      <c r="M723" s="25" t="n">
        <v>709</v>
      </c>
      <c r="N723" s="27" t="n">
        <f aca="false">C723</f>
        <v>0</v>
      </c>
    </row>
    <row r="724" customFormat="false" ht="15" hidden="true" customHeight="false" outlineLevel="0" collapsed="false">
      <c r="B724" s="25" t="n">
        <v>710</v>
      </c>
      <c r="G724" s="1"/>
      <c r="M724" s="25" t="n">
        <v>710</v>
      </c>
      <c r="N724" s="27" t="n">
        <f aca="false">C724</f>
        <v>0</v>
      </c>
    </row>
    <row r="725" customFormat="false" ht="15" hidden="true" customHeight="false" outlineLevel="0" collapsed="false">
      <c r="B725" s="25" t="n">
        <v>711</v>
      </c>
      <c r="G725" s="1"/>
      <c r="M725" s="25" t="n">
        <v>711</v>
      </c>
      <c r="N725" s="27" t="n">
        <f aca="false">C725</f>
        <v>0</v>
      </c>
    </row>
    <row r="726" customFormat="false" ht="15" hidden="true" customHeight="false" outlineLevel="0" collapsed="false">
      <c r="B726" s="25" t="n">
        <v>712</v>
      </c>
      <c r="G726" s="1"/>
      <c r="M726" s="25" t="n">
        <v>712</v>
      </c>
      <c r="N726" s="27" t="n">
        <f aca="false">C726</f>
        <v>0</v>
      </c>
    </row>
    <row r="727" customFormat="false" ht="15" hidden="true" customHeight="false" outlineLevel="0" collapsed="false">
      <c r="B727" s="25" t="n">
        <v>713</v>
      </c>
      <c r="G727" s="1"/>
      <c r="M727" s="25" t="n">
        <v>713</v>
      </c>
      <c r="N727" s="27" t="n">
        <f aca="false">C727</f>
        <v>0</v>
      </c>
    </row>
    <row r="728" customFormat="false" ht="15" hidden="true" customHeight="false" outlineLevel="0" collapsed="false">
      <c r="B728" s="25" t="n">
        <v>714</v>
      </c>
      <c r="G728" s="1"/>
      <c r="M728" s="25" t="n">
        <v>714</v>
      </c>
      <c r="N728" s="27" t="n">
        <f aca="false">C728</f>
        <v>0</v>
      </c>
    </row>
    <row r="729" customFormat="false" ht="15" hidden="true" customHeight="false" outlineLevel="0" collapsed="false">
      <c r="B729" s="25" t="n">
        <v>715</v>
      </c>
      <c r="G729" s="1"/>
      <c r="M729" s="25" t="n">
        <v>715</v>
      </c>
      <c r="N729" s="27" t="n">
        <f aca="false">C729</f>
        <v>0</v>
      </c>
    </row>
    <row r="730" customFormat="false" ht="15" hidden="true" customHeight="false" outlineLevel="0" collapsed="false">
      <c r="B730" s="25" t="n">
        <v>716</v>
      </c>
      <c r="G730" s="1"/>
      <c r="M730" s="25" t="n">
        <v>716</v>
      </c>
      <c r="N730" s="27" t="n">
        <f aca="false">C730</f>
        <v>0</v>
      </c>
    </row>
    <row r="731" customFormat="false" ht="15" hidden="true" customHeight="false" outlineLevel="0" collapsed="false">
      <c r="B731" s="25" t="n">
        <v>717</v>
      </c>
      <c r="G731" s="1"/>
      <c r="M731" s="25" t="n">
        <v>717</v>
      </c>
      <c r="N731" s="27" t="n">
        <f aca="false">C731</f>
        <v>0</v>
      </c>
    </row>
    <row r="732" customFormat="false" ht="15" hidden="true" customHeight="false" outlineLevel="0" collapsed="false">
      <c r="B732" s="25" t="n">
        <v>718</v>
      </c>
      <c r="G732" s="1"/>
      <c r="M732" s="25" t="n">
        <v>718</v>
      </c>
      <c r="N732" s="27" t="n">
        <f aca="false">C732</f>
        <v>0</v>
      </c>
    </row>
    <row r="733" customFormat="false" ht="15" hidden="true" customHeight="false" outlineLevel="0" collapsed="false">
      <c r="B733" s="25" t="n">
        <v>719</v>
      </c>
      <c r="G733" s="1"/>
      <c r="M733" s="25" t="n">
        <v>719</v>
      </c>
      <c r="N733" s="27" t="n">
        <f aca="false">C733</f>
        <v>0</v>
      </c>
    </row>
    <row r="734" customFormat="false" ht="15" hidden="true" customHeight="false" outlineLevel="0" collapsed="false">
      <c r="B734" s="25" t="n">
        <v>720</v>
      </c>
      <c r="G734" s="1"/>
      <c r="M734" s="25" t="n">
        <v>720</v>
      </c>
      <c r="N734" s="27" t="n">
        <f aca="false">C734</f>
        <v>0</v>
      </c>
    </row>
    <row r="735" customFormat="false" ht="15" hidden="true" customHeight="false" outlineLevel="0" collapsed="false">
      <c r="B735" s="25" t="n">
        <v>721</v>
      </c>
      <c r="G735" s="1"/>
      <c r="M735" s="25" t="n">
        <v>721</v>
      </c>
      <c r="N735" s="27" t="n">
        <f aca="false">C735</f>
        <v>0</v>
      </c>
    </row>
    <row r="736" customFormat="false" ht="15" hidden="true" customHeight="false" outlineLevel="0" collapsed="false">
      <c r="B736" s="25" t="n">
        <v>722</v>
      </c>
      <c r="G736" s="1"/>
      <c r="M736" s="25" t="n">
        <v>722</v>
      </c>
      <c r="N736" s="27" t="n">
        <f aca="false">C736</f>
        <v>0</v>
      </c>
    </row>
    <row r="737" customFormat="false" ht="15" hidden="true" customHeight="false" outlineLevel="0" collapsed="false">
      <c r="B737" s="25" t="n">
        <v>723</v>
      </c>
      <c r="G737" s="1"/>
      <c r="M737" s="25" t="n">
        <v>723</v>
      </c>
      <c r="N737" s="27" t="n">
        <f aca="false">C737</f>
        <v>0</v>
      </c>
    </row>
    <row r="738" customFormat="false" ht="15" hidden="true" customHeight="false" outlineLevel="0" collapsed="false">
      <c r="B738" s="25" t="n">
        <v>724</v>
      </c>
      <c r="G738" s="1"/>
      <c r="M738" s="25" t="n">
        <v>724</v>
      </c>
      <c r="N738" s="27" t="n">
        <f aca="false">C738</f>
        <v>0</v>
      </c>
    </row>
    <row r="739" customFormat="false" ht="15" hidden="true" customHeight="false" outlineLevel="0" collapsed="false">
      <c r="B739" s="25" t="n">
        <v>725</v>
      </c>
      <c r="G739" s="1"/>
      <c r="M739" s="25" t="n">
        <v>725</v>
      </c>
      <c r="N739" s="27" t="n">
        <f aca="false">C739</f>
        <v>0</v>
      </c>
    </row>
    <row r="740" customFormat="false" ht="15" hidden="true" customHeight="false" outlineLevel="0" collapsed="false">
      <c r="B740" s="25" t="n">
        <v>726</v>
      </c>
      <c r="G740" s="1"/>
      <c r="M740" s="25" t="n">
        <v>726</v>
      </c>
      <c r="N740" s="27" t="n">
        <f aca="false">C740</f>
        <v>0</v>
      </c>
    </row>
    <row r="741" customFormat="false" ht="15" hidden="true" customHeight="false" outlineLevel="0" collapsed="false">
      <c r="B741" s="25" t="n">
        <v>727</v>
      </c>
      <c r="G741" s="1"/>
      <c r="M741" s="25" t="n">
        <v>727</v>
      </c>
      <c r="N741" s="27" t="n">
        <f aca="false">C741</f>
        <v>0</v>
      </c>
    </row>
    <row r="742" customFormat="false" ht="15" hidden="true" customHeight="false" outlineLevel="0" collapsed="false">
      <c r="B742" s="25" t="n">
        <v>728</v>
      </c>
      <c r="G742" s="1"/>
      <c r="M742" s="25" t="n">
        <v>728</v>
      </c>
      <c r="N742" s="27" t="n">
        <f aca="false">C742</f>
        <v>0</v>
      </c>
    </row>
    <row r="743" customFormat="false" ht="15" hidden="true" customHeight="false" outlineLevel="0" collapsed="false">
      <c r="B743" s="25" t="n">
        <v>729</v>
      </c>
      <c r="G743" s="1"/>
      <c r="M743" s="25" t="n">
        <v>729</v>
      </c>
      <c r="N743" s="27" t="n">
        <f aca="false">C743</f>
        <v>0</v>
      </c>
    </row>
    <row r="744" customFormat="false" ht="15" hidden="true" customHeight="false" outlineLevel="0" collapsed="false">
      <c r="B744" s="25" t="n">
        <v>730</v>
      </c>
      <c r="G744" s="1"/>
      <c r="M744" s="25" t="n">
        <v>730</v>
      </c>
      <c r="N744" s="27" t="n">
        <f aca="false">C744</f>
        <v>0</v>
      </c>
    </row>
    <row r="745" customFormat="false" ht="15" hidden="true" customHeight="false" outlineLevel="0" collapsed="false">
      <c r="B745" s="25" t="n">
        <v>731</v>
      </c>
      <c r="G745" s="1"/>
      <c r="M745" s="25" t="n">
        <v>731</v>
      </c>
      <c r="N745" s="27" t="n">
        <f aca="false">C745</f>
        <v>0</v>
      </c>
    </row>
    <row r="746" customFormat="false" ht="15" hidden="true" customHeight="false" outlineLevel="0" collapsed="false">
      <c r="B746" s="25" t="n">
        <v>732</v>
      </c>
      <c r="G746" s="1"/>
      <c r="M746" s="25" t="n">
        <v>732</v>
      </c>
      <c r="N746" s="27" t="n">
        <f aca="false">C746</f>
        <v>0</v>
      </c>
    </row>
    <row r="747" customFormat="false" ht="15" hidden="true" customHeight="false" outlineLevel="0" collapsed="false">
      <c r="B747" s="25" t="n">
        <v>733</v>
      </c>
      <c r="G747" s="1"/>
      <c r="M747" s="25" t="n">
        <v>733</v>
      </c>
      <c r="N747" s="27" t="n">
        <f aca="false">C747</f>
        <v>0</v>
      </c>
    </row>
    <row r="748" customFormat="false" ht="15" hidden="true" customHeight="false" outlineLevel="0" collapsed="false">
      <c r="B748" s="25" t="n">
        <v>734</v>
      </c>
      <c r="G748" s="1"/>
      <c r="M748" s="25" t="n">
        <v>734</v>
      </c>
      <c r="N748" s="27" t="n">
        <f aca="false">C748</f>
        <v>0</v>
      </c>
    </row>
    <row r="749" customFormat="false" ht="15" hidden="true" customHeight="false" outlineLevel="0" collapsed="false">
      <c r="B749" s="25" t="n">
        <v>735</v>
      </c>
      <c r="G749" s="1"/>
      <c r="M749" s="25" t="n">
        <v>735</v>
      </c>
      <c r="N749" s="27" t="n">
        <f aca="false">C749</f>
        <v>0</v>
      </c>
    </row>
    <row r="750" customFormat="false" ht="15" hidden="true" customHeight="false" outlineLevel="0" collapsed="false">
      <c r="B750" s="25" t="n">
        <v>736</v>
      </c>
      <c r="G750" s="1"/>
      <c r="M750" s="25" t="n">
        <v>736</v>
      </c>
      <c r="N750" s="27" t="n">
        <f aca="false">C750</f>
        <v>0</v>
      </c>
    </row>
    <row r="751" customFormat="false" ht="15" hidden="true" customHeight="false" outlineLevel="0" collapsed="false">
      <c r="B751" s="25" t="n">
        <v>737</v>
      </c>
      <c r="G751" s="1"/>
      <c r="M751" s="25" t="n">
        <v>737</v>
      </c>
      <c r="N751" s="27" t="n">
        <f aca="false">C751</f>
        <v>0</v>
      </c>
    </row>
    <row r="752" customFormat="false" ht="15" hidden="true" customHeight="false" outlineLevel="0" collapsed="false">
      <c r="B752" s="25" t="n">
        <v>738</v>
      </c>
      <c r="G752" s="1"/>
      <c r="M752" s="25" t="n">
        <v>738</v>
      </c>
      <c r="N752" s="27" t="n">
        <f aca="false">C752</f>
        <v>0</v>
      </c>
    </row>
    <row r="753" customFormat="false" ht="15" hidden="true" customHeight="false" outlineLevel="0" collapsed="false">
      <c r="B753" s="25" t="n">
        <v>739</v>
      </c>
      <c r="G753" s="1"/>
      <c r="M753" s="25" t="n">
        <v>739</v>
      </c>
      <c r="N753" s="27" t="n">
        <f aca="false">C753</f>
        <v>0</v>
      </c>
    </row>
    <row r="754" customFormat="false" ht="15" hidden="true" customHeight="false" outlineLevel="0" collapsed="false">
      <c r="B754" s="25" t="n">
        <v>740</v>
      </c>
      <c r="G754" s="1"/>
      <c r="M754" s="25" t="n">
        <v>740</v>
      </c>
      <c r="N754" s="27" t="n">
        <f aca="false">C754</f>
        <v>0</v>
      </c>
    </row>
    <row r="755" customFormat="false" ht="15" hidden="true" customHeight="false" outlineLevel="0" collapsed="false">
      <c r="B755" s="25" t="n">
        <v>741</v>
      </c>
      <c r="G755" s="1"/>
      <c r="M755" s="25" t="n">
        <v>741</v>
      </c>
      <c r="N755" s="27" t="n">
        <f aca="false">C755</f>
        <v>0</v>
      </c>
    </row>
    <row r="756" customFormat="false" ht="15" hidden="true" customHeight="false" outlineLevel="0" collapsed="false">
      <c r="B756" s="25" t="n">
        <v>742</v>
      </c>
      <c r="G756" s="1"/>
      <c r="M756" s="25" t="n">
        <v>742</v>
      </c>
      <c r="N756" s="27" t="n">
        <f aca="false">C756</f>
        <v>0</v>
      </c>
    </row>
    <row r="757" customFormat="false" ht="15" hidden="true" customHeight="false" outlineLevel="0" collapsed="false">
      <c r="B757" s="25" t="n">
        <v>743</v>
      </c>
      <c r="G757" s="1"/>
      <c r="M757" s="25" t="n">
        <v>743</v>
      </c>
      <c r="N757" s="27" t="n">
        <f aca="false">C757</f>
        <v>0</v>
      </c>
    </row>
    <row r="758" customFormat="false" ht="15" hidden="true" customHeight="false" outlineLevel="0" collapsed="false">
      <c r="B758" s="25" t="n">
        <v>744</v>
      </c>
      <c r="G758" s="1"/>
      <c r="M758" s="25" t="n">
        <v>744</v>
      </c>
      <c r="N758" s="27" t="n">
        <f aca="false">C758</f>
        <v>0</v>
      </c>
    </row>
    <row r="759" customFormat="false" ht="15" hidden="true" customHeight="false" outlineLevel="0" collapsed="false">
      <c r="B759" s="25" t="n">
        <v>745</v>
      </c>
      <c r="G759" s="1"/>
      <c r="M759" s="25" t="n">
        <v>745</v>
      </c>
      <c r="N759" s="27" t="n">
        <f aca="false">C759</f>
        <v>0</v>
      </c>
    </row>
    <row r="760" customFormat="false" ht="15" hidden="true" customHeight="false" outlineLevel="0" collapsed="false">
      <c r="B760" s="25" t="n">
        <v>746</v>
      </c>
      <c r="G760" s="1"/>
      <c r="M760" s="25" t="n">
        <v>746</v>
      </c>
      <c r="N760" s="27" t="n">
        <f aca="false">C760</f>
        <v>0</v>
      </c>
    </row>
    <row r="761" customFormat="false" ht="15" hidden="true" customHeight="false" outlineLevel="0" collapsed="false">
      <c r="B761" s="25" t="n">
        <v>747</v>
      </c>
      <c r="G761" s="1"/>
      <c r="M761" s="25" t="n">
        <v>747</v>
      </c>
      <c r="N761" s="27" t="n">
        <f aca="false">C761</f>
        <v>0</v>
      </c>
    </row>
    <row r="762" customFormat="false" ht="15" hidden="true" customHeight="false" outlineLevel="0" collapsed="false">
      <c r="B762" s="25" t="n">
        <v>748</v>
      </c>
      <c r="G762" s="1"/>
      <c r="M762" s="25" t="n">
        <v>748</v>
      </c>
      <c r="N762" s="27" t="n">
        <f aca="false">C762</f>
        <v>0</v>
      </c>
    </row>
    <row r="763" customFormat="false" ht="15" hidden="true" customHeight="false" outlineLevel="0" collapsed="false">
      <c r="B763" s="25" t="n">
        <v>749</v>
      </c>
      <c r="G763" s="1"/>
      <c r="M763" s="25" t="n">
        <v>749</v>
      </c>
      <c r="N763" s="27" t="n">
        <f aca="false">C763</f>
        <v>0</v>
      </c>
    </row>
    <row r="764" customFormat="false" ht="15" hidden="true" customHeight="false" outlineLevel="0" collapsed="false">
      <c r="B764" s="25" t="n">
        <v>750</v>
      </c>
      <c r="G764" s="1"/>
      <c r="M764" s="25" t="n">
        <v>750</v>
      </c>
      <c r="N764" s="27" t="n">
        <f aca="false">C764</f>
        <v>0</v>
      </c>
    </row>
    <row r="765" customFormat="false" ht="15" hidden="true" customHeight="false" outlineLevel="0" collapsed="false">
      <c r="B765" s="25" t="n">
        <v>751</v>
      </c>
      <c r="G765" s="1"/>
      <c r="M765" s="25" t="n">
        <v>751</v>
      </c>
      <c r="N765" s="27" t="n">
        <f aca="false">C765</f>
        <v>0</v>
      </c>
    </row>
    <row r="766" customFormat="false" ht="15" hidden="true" customHeight="false" outlineLevel="0" collapsed="false">
      <c r="B766" s="25" t="n">
        <v>752</v>
      </c>
      <c r="G766" s="1"/>
      <c r="M766" s="25" t="n">
        <v>752</v>
      </c>
      <c r="N766" s="27" t="n">
        <f aca="false">C766</f>
        <v>0</v>
      </c>
    </row>
    <row r="767" customFormat="false" ht="15" hidden="true" customHeight="false" outlineLevel="0" collapsed="false">
      <c r="B767" s="25" t="n">
        <v>753</v>
      </c>
      <c r="G767" s="1"/>
      <c r="M767" s="25" t="n">
        <v>753</v>
      </c>
      <c r="N767" s="27" t="n">
        <f aca="false">C767</f>
        <v>0</v>
      </c>
    </row>
    <row r="768" customFormat="false" ht="15" hidden="true" customHeight="false" outlineLevel="0" collapsed="false">
      <c r="B768" s="25" t="n">
        <v>754</v>
      </c>
      <c r="G768" s="1"/>
      <c r="M768" s="25" t="n">
        <v>754</v>
      </c>
      <c r="N768" s="27" t="n">
        <f aca="false">C768</f>
        <v>0</v>
      </c>
    </row>
    <row r="769" customFormat="false" ht="15" hidden="true" customHeight="false" outlineLevel="0" collapsed="false">
      <c r="B769" s="25" t="n">
        <v>755</v>
      </c>
      <c r="G769" s="1"/>
      <c r="M769" s="25" t="n">
        <v>755</v>
      </c>
      <c r="N769" s="27" t="n">
        <f aca="false">C769</f>
        <v>0</v>
      </c>
    </row>
    <row r="770" customFormat="false" ht="15" hidden="true" customHeight="false" outlineLevel="0" collapsed="false">
      <c r="B770" s="25" t="n">
        <v>756</v>
      </c>
      <c r="G770" s="1"/>
      <c r="M770" s="25" t="n">
        <v>756</v>
      </c>
      <c r="N770" s="27" t="n">
        <f aca="false">C770</f>
        <v>0</v>
      </c>
    </row>
    <row r="771" customFormat="false" ht="15" hidden="true" customHeight="false" outlineLevel="0" collapsed="false">
      <c r="B771" s="25" t="n">
        <v>757</v>
      </c>
      <c r="G771" s="1"/>
      <c r="M771" s="25" t="n">
        <v>757</v>
      </c>
      <c r="N771" s="27" t="n">
        <f aca="false">C771</f>
        <v>0</v>
      </c>
    </row>
    <row r="772" customFormat="false" ht="15" hidden="true" customHeight="false" outlineLevel="0" collapsed="false">
      <c r="B772" s="25" t="n">
        <v>758</v>
      </c>
      <c r="G772" s="1"/>
      <c r="M772" s="25" t="n">
        <v>758</v>
      </c>
      <c r="N772" s="27" t="n">
        <f aca="false">C772</f>
        <v>0</v>
      </c>
    </row>
    <row r="773" customFormat="false" ht="15" hidden="true" customHeight="false" outlineLevel="0" collapsed="false">
      <c r="B773" s="25" t="n">
        <v>759</v>
      </c>
      <c r="G773" s="1"/>
      <c r="M773" s="25" t="n">
        <v>759</v>
      </c>
      <c r="N773" s="27" t="n">
        <f aca="false">C773</f>
        <v>0</v>
      </c>
    </row>
    <row r="774" customFormat="false" ht="15" hidden="true" customHeight="false" outlineLevel="0" collapsed="false">
      <c r="B774" s="25" t="n">
        <v>760</v>
      </c>
      <c r="G774" s="1"/>
      <c r="M774" s="25" t="n">
        <v>760</v>
      </c>
      <c r="N774" s="27" t="n">
        <f aca="false">C774</f>
        <v>0</v>
      </c>
    </row>
    <row r="775" customFormat="false" ht="15" hidden="true" customHeight="false" outlineLevel="0" collapsed="false">
      <c r="B775" s="25" t="n">
        <v>761</v>
      </c>
      <c r="G775" s="1"/>
      <c r="M775" s="25" t="n">
        <v>761</v>
      </c>
      <c r="N775" s="27" t="n">
        <f aca="false">C775</f>
        <v>0</v>
      </c>
    </row>
    <row r="776" customFormat="false" ht="15" hidden="true" customHeight="false" outlineLevel="0" collapsed="false">
      <c r="B776" s="25" t="n">
        <v>762</v>
      </c>
      <c r="G776" s="1"/>
      <c r="M776" s="25" t="n">
        <v>762</v>
      </c>
      <c r="N776" s="27" t="n">
        <f aca="false">C776</f>
        <v>0</v>
      </c>
    </row>
    <row r="777" customFormat="false" ht="15" hidden="true" customHeight="false" outlineLevel="0" collapsed="false">
      <c r="B777" s="25" t="n">
        <v>763</v>
      </c>
      <c r="G777" s="1"/>
      <c r="M777" s="25" t="n">
        <v>763</v>
      </c>
      <c r="N777" s="27" t="n">
        <f aca="false">C777</f>
        <v>0</v>
      </c>
    </row>
    <row r="778" customFormat="false" ht="15" hidden="true" customHeight="false" outlineLevel="0" collapsed="false">
      <c r="B778" s="25" t="n">
        <v>764</v>
      </c>
      <c r="G778" s="1"/>
      <c r="M778" s="25" t="n">
        <v>764</v>
      </c>
      <c r="N778" s="27" t="n">
        <f aca="false">C778</f>
        <v>0</v>
      </c>
    </row>
    <row r="779" customFormat="false" ht="15" hidden="true" customHeight="false" outlineLevel="0" collapsed="false">
      <c r="B779" s="25" t="n">
        <v>765</v>
      </c>
      <c r="G779" s="1"/>
      <c r="M779" s="25" t="n">
        <v>765</v>
      </c>
      <c r="N779" s="27" t="n">
        <f aca="false">C779</f>
        <v>0</v>
      </c>
    </row>
    <row r="780" customFormat="false" ht="15" hidden="true" customHeight="false" outlineLevel="0" collapsed="false">
      <c r="B780" s="25" t="n">
        <v>766</v>
      </c>
      <c r="G780" s="1"/>
      <c r="M780" s="25" t="n">
        <v>766</v>
      </c>
      <c r="N780" s="27" t="n">
        <f aca="false">C780</f>
        <v>0</v>
      </c>
    </row>
    <row r="781" customFormat="false" ht="15" hidden="true" customHeight="false" outlineLevel="0" collapsed="false">
      <c r="B781" s="25" t="n">
        <v>767</v>
      </c>
      <c r="G781" s="1"/>
      <c r="M781" s="25" t="n">
        <v>767</v>
      </c>
      <c r="N781" s="27" t="n">
        <f aca="false">C781</f>
        <v>0</v>
      </c>
    </row>
    <row r="782" customFormat="false" ht="15" hidden="true" customHeight="false" outlineLevel="0" collapsed="false">
      <c r="B782" s="25" t="n">
        <v>768</v>
      </c>
      <c r="G782" s="1"/>
      <c r="M782" s="25" t="n">
        <v>768</v>
      </c>
      <c r="N782" s="27" t="n">
        <f aca="false">C782</f>
        <v>0</v>
      </c>
    </row>
    <row r="783" customFormat="false" ht="15" hidden="true" customHeight="false" outlineLevel="0" collapsed="false">
      <c r="B783" s="25" t="n">
        <v>769</v>
      </c>
      <c r="G783" s="1"/>
      <c r="M783" s="25" t="n">
        <v>769</v>
      </c>
      <c r="N783" s="27" t="n">
        <f aca="false">C783</f>
        <v>0</v>
      </c>
    </row>
    <row r="784" customFormat="false" ht="15" hidden="true" customHeight="false" outlineLevel="0" collapsed="false">
      <c r="B784" s="25" t="n">
        <v>770</v>
      </c>
      <c r="G784" s="1"/>
      <c r="M784" s="25" t="n">
        <v>770</v>
      </c>
      <c r="N784" s="27" t="n">
        <f aca="false">C784</f>
        <v>0</v>
      </c>
    </row>
    <row r="785" customFormat="false" ht="15" hidden="true" customHeight="false" outlineLevel="0" collapsed="false">
      <c r="B785" s="25" t="n">
        <v>771</v>
      </c>
      <c r="G785" s="1"/>
      <c r="M785" s="25" t="n">
        <v>771</v>
      </c>
      <c r="N785" s="27" t="n">
        <f aca="false">C785</f>
        <v>0</v>
      </c>
    </row>
    <row r="786" customFormat="false" ht="15" hidden="true" customHeight="false" outlineLevel="0" collapsed="false">
      <c r="B786" s="25" t="n">
        <v>772</v>
      </c>
      <c r="G786" s="1"/>
      <c r="M786" s="25" t="n">
        <v>772</v>
      </c>
      <c r="N786" s="27" t="n">
        <f aca="false">C786</f>
        <v>0</v>
      </c>
    </row>
    <row r="787" customFormat="false" ht="15" hidden="true" customHeight="false" outlineLevel="0" collapsed="false">
      <c r="B787" s="25" t="n">
        <v>773</v>
      </c>
      <c r="G787" s="1"/>
      <c r="M787" s="25" t="n">
        <v>773</v>
      </c>
      <c r="N787" s="27" t="n">
        <f aca="false">C787</f>
        <v>0</v>
      </c>
    </row>
    <row r="788" customFormat="false" ht="15" hidden="true" customHeight="false" outlineLevel="0" collapsed="false">
      <c r="B788" s="25" t="n">
        <v>774</v>
      </c>
      <c r="G788" s="1"/>
      <c r="M788" s="25" t="n">
        <v>774</v>
      </c>
      <c r="N788" s="27" t="n">
        <f aca="false">C788</f>
        <v>0</v>
      </c>
    </row>
    <row r="789" customFormat="false" ht="15" hidden="true" customHeight="false" outlineLevel="0" collapsed="false">
      <c r="B789" s="25" t="n">
        <v>775</v>
      </c>
      <c r="G789" s="1"/>
      <c r="M789" s="25" t="n">
        <v>775</v>
      </c>
      <c r="N789" s="27" t="n">
        <f aca="false">C789</f>
        <v>0</v>
      </c>
    </row>
    <row r="790" customFormat="false" ht="15" hidden="true" customHeight="false" outlineLevel="0" collapsed="false">
      <c r="B790" s="25" t="n">
        <v>776</v>
      </c>
      <c r="G790" s="1"/>
      <c r="M790" s="25" t="n">
        <v>776</v>
      </c>
      <c r="N790" s="27" t="n">
        <f aca="false">C790</f>
        <v>0</v>
      </c>
    </row>
    <row r="791" customFormat="false" ht="15" hidden="true" customHeight="false" outlineLevel="0" collapsed="false">
      <c r="B791" s="25" t="n">
        <v>777</v>
      </c>
      <c r="G791" s="1"/>
      <c r="M791" s="25" t="n">
        <v>777</v>
      </c>
      <c r="N791" s="27" t="n">
        <f aca="false">C791</f>
        <v>0</v>
      </c>
    </row>
    <row r="792" customFormat="false" ht="15" hidden="true" customHeight="false" outlineLevel="0" collapsed="false">
      <c r="B792" s="25" t="n">
        <v>778</v>
      </c>
      <c r="G792" s="1"/>
      <c r="M792" s="25" t="n">
        <v>778</v>
      </c>
      <c r="N792" s="27" t="n">
        <f aca="false">C792</f>
        <v>0</v>
      </c>
    </row>
    <row r="793" customFormat="false" ht="15" hidden="true" customHeight="false" outlineLevel="0" collapsed="false">
      <c r="B793" s="25" t="n">
        <v>779</v>
      </c>
      <c r="G793" s="1"/>
      <c r="M793" s="25" t="n">
        <v>779</v>
      </c>
      <c r="N793" s="27" t="n">
        <f aca="false">C793</f>
        <v>0</v>
      </c>
    </row>
    <row r="794" customFormat="false" ht="15" hidden="true" customHeight="false" outlineLevel="0" collapsed="false">
      <c r="B794" s="25" t="n">
        <v>780</v>
      </c>
      <c r="G794" s="1"/>
      <c r="M794" s="25" t="n">
        <v>780</v>
      </c>
      <c r="N794" s="27" t="n">
        <f aca="false">C794</f>
        <v>0</v>
      </c>
    </row>
    <row r="795" customFormat="false" ht="15" hidden="true" customHeight="false" outlineLevel="0" collapsed="false">
      <c r="B795" s="25" t="n">
        <v>781</v>
      </c>
      <c r="G795" s="1"/>
      <c r="M795" s="25" t="n">
        <v>781</v>
      </c>
      <c r="N795" s="27" t="n">
        <f aca="false">C795</f>
        <v>0</v>
      </c>
    </row>
    <row r="796" customFormat="false" ht="15" hidden="true" customHeight="false" outlineLevel="0" collapsed="false">
      <c r="B796" s="25" t="n">
        <v>782</v>
      </c>
      <c r="G796" s="1"/>
      <c r="M796" s="25" t="n">
        <v>782</v>
      </c>
      <c r="N796" s="27" t="n">
        <f aca="false">C796</f>
        <v>0</v>
      </c>
    </row>
    <row r="797" customFormat="false" ht="15" hidden="true" customHeight="false" outlineLevel="0" collapsed="false">
      <c r="B797" s="25" t="n">
        <v>783</v>
      </c>
      <c r="G797" s="1"/>
      <c r="M797" s="25" t="n">
        <v>783</v>
      </c>
      <c r="N797" s="27" t="n">
        <f aca="false">C797</f>
        <v>0</v>
      </c>
    </row>
    <row r="798" customFormat="false" ht="15" hidden="true" customHeight="false" outlineLevel="0" collapsed="false">
      <c r="B798" s="25" t="n">
        <v>784</v>
      </c>
      <c r="G798" s="1"/>
      <c r="M798" s="25" t="n">
        <v>784</v>
      </c>
      <c r="N798" s="27" t="n">
        <f aca="false">C798</f>
        <v>0</v>
      </c>
    </row>
    <row r="799" customFormat="false" ht="15" hidden="true" customHeight="false" outlineLevel="0" collapsed="false">
      <c r="B799" s="25" t="n">
        <v>785</v>
      </c>
      <c r="G799" s="1"/>
      <c r="M799" s="25" t="n">
        <v>785</v>
      </c>
      <c r="N799" s="27" t="n">
        <f aca="false">C799</f>
        <v>0</v>
      </c>
    </row>
    <row r="800" customFormat="false" ht="15" hidden="true" customHeight="false" outlineLevel="0" collapsed="false">
      <c r="B800" s="25" t="n">
        <v>786</v>
      </c>
      <c r="G800" s="1"/>
      <c r="M800" s="25" t="n">
        <v>786</v>
      </c>
      <c r="N800" s="27" t="n">
        <f aca="false">C800</f>
        <v>0</v>
      </c>
    </row>
    <row r="801" customFormat="false" ht="15" hidden="true" customHeight="false" outlineLevel="0" collapsed="false">
      <c r="B801" s="25" t="n">
        <v>787</v>
      </c>
      <c r="G801" s="1"/>
      <c r="M801" s="25" t="n">
        <v>787</v>
      </c>
      <c r="N801" s="27" t="n">
        <f aca="false">C801</f>
        <v>0</v>
      </c>
    </row>
    <row r="802" customFormat="false" ht="15" hidden="true" customHeight="false" outlineLevel="0" collapsed="false">
      <c r="B802" s="25" t="n">
        <v>788</v>
      </c>
      <c r="G802" s="1"/>
      <c r="M802" s="25" t="n">
        <v>788</v>
      </c>
      <c r="N802" s="27" t="n">
        <f aca="false">C802</f>
        <v>0</v>
      </c>
    </row>
    <row r="803" customFormat="false" ht="15" hidden="true" customHeight="false" outlineLevel="0" collapsed="false">
      <c r="B803" s="25" t="n">
        <v>789</v>
      </c>
      <c r="G803" s="1"/>
      <c r="M803" s="25" t="n">
        <v>789</v>
      </c>
      <c r="N803" s="27" t="n">
        <f aca="false">C803</f>
        <v>0</v>
      </c>
    </row>
    <row r="804" customFormat="false" ht="15" hidden="true" customHeight="false" outlineLevel="0" collapsed="false">
      <c r="B804" s="25" t="n">
        <v>790</v>
      </c>
      <c r="G804" s="1"/>
      <c r="M804" s="25" t="n">
        <v>790</v>
      </c>
      <c r="N804" s="27" t="n">
        <f aca="false">C804</f>
        <v>0</v>
      </c>
    </row>
    <row r="805" customFormat="false" ht="15" hidden="true" customHeight="false" outlineLevel="0" collapsed="false">
      <c r="B805" s="25" t="n">
        <v>791</v>
      </c>
      <c r="G805" s="1"/>
      <c r="M805" s="25" t="n">
        <v>791</v>
      </c>
      <c r="N805" s="27" t="n">
        <f aca="false">C805</f>
        <v>0</v>
      </c>
    </row>
    <row r="806" customFormat="false" ht="15" hidden="true" customHeight="false" outlineLevel="0" collapsed="false">
      <c r="B806" s="25" t="n">
        <v>792</v>
      </c>
      <c r="G806" s="1"/>
      <c r="M806" s="25" t="n">
        <v>792</v>
      </c>
      <c r="N806" s="27" t="n">
        <f aca="false">C806</f>
        <v>0</v>
      </c>
    </row>
    <row r="807" customFormat="false" ht="15" hidden="true" customHeight="false" outlineLevel="0" collapsed="false">
      <c r="B807" s="25" t="n">
        <v>793</v>
      </c>
      <c r="G807" s="1"/>
      <c r="M807" s="25" t="n">
        <v>793</v>
      </c>
      <c r="N807" s="27" t="n">
        <f aca="false">C807</f>
        <v>0</v>
      </c>
    </row>
    <row r="808" customFormat="false" ht="15" hidden="true" customHeight="false" outlineLevel="0" collapsed="false">
      <c r="B808" s="25" t="n">
        <v>794</v>
      </c>
      <c r="G808" s="1"/>
      <c r="M808" s="25" t="n">
        <v>794</v>
      </c>
      <c r="N808" s="27" t="n">
        <f aca="false">C808</f>
        <v>0</v>
      </c>
    </row>
    <row r="809" customFormat="false" ht="15" hidden="true" customHeight="false" outlineLevel="0" collapsed="false">
      <c r="B809" s="25" t="n">
        <v>795</v>
      </c>
      <c r="G809" s="1"/>
      <c r="M809" s="25" t="n">
        <v>795</v>
      </c>
      <c r="N809" s="27" t="n">
        <f aca="false">C809</f>
        <v>0</v>
      </c>
    </row>
    <row r="810" customFormat="false" ht="15" hidden="true" customHeight="false" outlineLevel="0" collapsed="false">
      <c r="B810" s="25" t="n">
        <v>796</v>
      </c>
      <c r="G810" s="1"/>
      <c r="M810" s="25" t="n">
        <v>796</v>
      </c>
      <c r="N810" s="27" t="n">
        <f aca="false">C810</f>
        <v>0</v>
      </c>
    </row>
    <row r="811" customFormat="false" ht="15" hidden="true" customHeight="false" outlineLevel="0" collapsed="false">
      <c r="B811" s="25" t="n">
        <v>797</v>
      </c>
      <c r="G811" s="1"/>
      <c r="M811" s="25" t="n">
        <v>797</v>
      </c>
      <c r="N811" s="27" t="n">
        <f aca="false">C811</f>
        <v>0</v>
      </c>
    </row>
    <row r="812" customFormat="false" ht="15" hidden="true" customHeight="false" outlineLevel="0" collapsed="false">
      <c r="B812" s="25" t="n">
        <v>798</v>
      </c>
      <c r="G812" s="1"/>
      <c r="M812" s="25" t="n">
        <v>798</v>
      </c>
      <c r="N812" s="27" t="n">
        <f aca="false">C812</f>
        <v>0</v>
      </c>
    </row>
    <row r="813" customFormat="false" ht="15" hidden="true" customHeight="false" outlineLevel="0" collapsed="false">
      <c r="B813" s="25" t="n">
        <v>799</v>
      </c>
      <c r="G813" s="1"/>
      <c r="M813" s="25" t="n">
        <v>799</v>
      </c>
      <c r="N813" s="27" t="n">
        <f aca="false">C813</f>
        <v>0</v>
      </c>
    </row>
    <row r="814" customFormat="false" ht="15" hidden="true" customHeight="false" outlineLevel="0" collapsed="false">
      <c r="B814" s="25" t="n">
        <v>800</v>
      </c>
      <c r="G814" s="1"/>
      <c r="M814" s="25" t="n">
        <v>800</v>
      </c>
      <c r="N814" s="27" t="n">
        <f aca="false">C814</f>
        <v>0</v>
      </c>
    </row>
    <row r="815" customFormat="false" ht="15" hidden="true" customHeight="false" outlineLevel="0" collapsed="false">
      <c r="B815" s="25" t="n">
        <v>801</v>
      </c>
      <c r="G815" s="1"/>
      <c r="M815" s="25" t="n">
        <v>801</v>
      </c>
      <c r="N815" s="27" t="n">
        <f aca="false">C815</f>
        <v>0</v>
      </c>
    </row>
    <row r="816" customFormat="false" ht="15" hidden="true" customHeight="false" outlineLevel="0" collapsed="false">
      <c r="B816" s="25" t="n">
        <v>802</v>
      </c>
      <c r="G816" s="1"/>
      <c r="M816" s="25" t="n">
        <v>802</v>
      </c>
      <c r="N816" s="27" t="n">
        <f aca="false">C816</f>
        <v>0</v>
      </c>
    </row>
    <row r="817" customFormat="false" ht="15" hidden="true" customHeight="false" outlineLevel="0" collapsed="false">
      <c r="B817" s="25" t="n">
        <v>803</v>
      </c>
      <c r="G817" s="1"/>
      <c r="M817" s="25" t="n">
        <v>803</v>
      </c>
      <c r="N817" s="27" t="n">
        <f aca="false">C817</f>
        <v>0</v>
      </c>
    </row>
    <row r="818" customFormat="false" ht="15" hidden="true" customHeight="false" outlineLevel="0" collapsed="false">
      <c r="B818" s="25" t="n">
        <v>804</v>
      </c>
      <c r="G818" s="1"/>
      <c r="M818" s="25" t="n">
        <v>804</v>
      </c>
      <c r="N818" s="27" t="n">
        <f aca="false">C818</f>
        <v>0</v>
      </c>
    </row>
    <row r="819" customFormat="false" ht="15" hidden="true" customHeight="false" outlineLevel="0" collapsed="false">
      <c r="B819" s="25" t="n">
        <v>805</v>
      </c>
      <c r="G819" s="1"/>
      <c r="M819" s="25" t="n">
        <v>805</v>
      </c>
      <c r="N819" s="27" t="n">
        <f aca="false">C819</f>
        <v>0</v>
      </c>
    </row>
    <row r="820" customFormat="false" ht="15" hidden="true" customHeight="false" outlineLevel="0" collapsed="false">
      <c r="B820" s="25" t="n">
        <v>806</v>
      </c>
      <c r="G820" s="1"/>
      <c r="M820" s="25" t="n">
        <v>806</v>
      </c>
      <c r="N820" s="27" t="n">
        <f aca="false">C820</f>
        <v>0</v>
      </c>
    </row>
    <row r="821" customFormat="false" ht="15" hidden="true" customHeight="false" outlineLevel="0" collapsed="false">
      <c r="B821" s="25" t="n">
        <v>807</v>
      </c>
      <c r="G821" s="1"/>
      <c r="M821" s="25" t="n">
        <v>807</v>
      </c>
      <c r="N821" s="27" t="n">
        <f aca="false">C821</f>
        <v>0</v>
      </c>
    </row>
    <row r="822" customFormat="false" ht="15" hidden="true" customHeight="false" outlineLevel="0" collapsed="false">
      <c r="B822" s="25" t="n">
        <v>808</v>
      </c>
      <c r="G822" s="1"/>
      <c r="M822" s="25" t="n">
        <v>808</v>
      </c>
      <c r="N822" s="27" t="n">
        <f aca="false">C822</f>
        <v>0</v>
      </c>
    </row>
    <row r="823" customFormat="false" ht="15" hidden="true" customHeight="false" outlineLevel="0" collapsed="false">
      <c r="B823" s="25" t="n">
        <v>809</v>
      </c>
      <c r="G823" s="1"/>
      <c r="M823" s="25" t="n">
        <v>809</v>
      </c>
      <c r="N823" s="27" t="n">
        <f aca="false">C823</f>
        <v>0</v>
      </c>
    </row>
    <row r="824" customFormat="false" ht="15" hidden="true" customHeight="false" outlineLevel="0" collapsed="false">
      <c r="B824" s="25" t="n">
        <v>810</v>
      </c>
      <c r="G824" s="1"/>
      <c r="M824" s="25" t="n">
        <v>810</v>
      </c>
      <c r="N824" s="27" t="n">
        <f aca="false">C824</f>
        <v>0</v>
      </c>
    </row>
    <row r="825" customFormat="false" ht="15" hidden="true" customHeight="false" outlineLevel="0" collapsed="false">
      <c r="B825" s="25" t="n">
        <v>811</v>
      </c>
      <c r="G825" s="1"/>
      <c r="M825" s="25" t="n">
        <v>811</v>
      </c>
      <c r="N825" s="27" t="n">
        <f aca="false">C825</f>
        <v>0</v>
      </c>
    </row>
    <row r="826" customFormat="false" ht="15" hidden="true" customHeight="false" outlineLevel="0" collapsed="false">
      <c r="B826" s="25" t="n">
        <v>812</v>
      </c>
      <c r="G826" s="1"/>
      <c r="M826" s="25" t="n">
        <v>812</v>
      </c>
      <c r="N826" s="27" t="n">
        <f aca="false">C826</f>
        <v>0</v>
      </c>
    </row>
    <row r="827" customFormat="false" ht="15" hidden="true" customHeight="false" outlineLevel="0" collapsed="false">
      <c r="B827" s="25" t="n">
        <v>813</v>
      </c>
      <c r="G827" s="1"/>
      <c r="M827" s="25" t="n">
        <v>813</v>
      </c>
      <c r="N827" s="27" t="n">
        <f aca="false">C827</f>
        <v>0</v>
      </c>
    </row>
    <row r="828" customFormat="false" ht="15" hidden="true" customHeight="false" outlineLevel="0" collapsed="false">
      <c r="B828" s="25" t="n">
        <v>814</v>
      </c>
      <c r="G828" s="1"/>
      <c r="M828" s="25" t="n">
        <v>814</v>
      </c>
      <c r="N828" s="27" t="n">
        <f aca="false">C828</f>
        <v>0</v>
      </c>
    </row>
    <row r="829" customFormat="false" ht="15" hidden="true" customHeight="false" outlineLevel="0" collapsed="false">
      <c r="B829" s="25" t="n">
        <v>815</v>
      </c>
      <c r="G829" s="1"/>
      <c r="M829" s="25" t="n">
        <v>815</v>
      </c>
      <c r="N829" s="27" t="n">
        <f aca="false">C829</f>
        <v>0</v>
      </c>
    </row>
    <row r="830" customFormat="false" ht="15" hidden="true" customHeight="false" outlineLevel="0" collapsed="false">
      <c r="B830" s="25" t="n">
        <v>816</v>
      </c>
      <c r="G830" s="1"/>
      <c r="M830" s="25" t="n">
        <v>816</v>
      </c>
      <c r="N830" s="27" t="n">
        <f aca="false">C830</f>
        <v>0</v>
      </c>
    </row>
    <row r="831" customFormat="false" ht="15" hidden="true" customHeight="false" outlineLevel="0" collapsed="false">
      <c r="B831" s="25" t="n">
        <v>817</v>
      </c>
      <c r="G831" s="1"/>
      <c r="M831" s="25" t="n">
        <v>817</v>
      </c>
      <c r="N831" s="27" t="n">
        <f aca="false">C831</f>
        <v>0</v>
      </c>
    </row>
    <row r="832" customFormat="false" ht="15" hidden="true" customHeight="false" outlineLevel="0" collapsed="false">
      <c r="B832" s="25" t="n">
        <v>818</v>
      </c>
      <c r="G832" s="1"/>
      <c r="M832" s="25" t="n">
        <v>818</v>
      </c>
      <c r="N832" s="27" t="n">
        <f aca="false">C832</f>
        <v>0</v>
      </c>
    </row>
    <row r="833" customFormat="false" ht="15" hidden="true" customHeight="false" outlineLevel="0" collapsed="false">
      <c r="B833" s="25" t="n">
        <v>819</v>
      </c>
      <c r="G833" s="1"/>
      <c r="M833" s="25" t="n">
        <v>819</v>
      </c>
      <c r="N833" s="27" t="n">
        <f aca="false">C833</f>
        <v>0</v>
      </c>
    </row>
    <row r="834" customFormat="false" ht="15" hidden="true" customHeight="false" outlineLevel="0" collapsed="false">
      <c r="B834" s="25" t="n">
        <v>820</v>
      </c>
      <c r="G834" s="1"/>
      <c r="M834" s="25" t="n">
        <v>820</v>
      </c>
      <c r="N834" s="27" t="n">
        <f aca="false">C834</f>
        <v>0</v>
      </c>
    </row>
    <row r="835" customFormat="false" ht="15" hidden="true" customHeight="false" outlineLevel="0" collapsed="false">
      <c r="B835" s="25" t="n">
        <v>821</v>
      </c>
      <c r="G835" s="1"/>
      <c r="M835" s="25" t="n">
        <v>821</v>
      </c>
      <c r="N835" s="27" t="n">
        <f aca="false">C835</f>
        <v>0</v>
      </c>
    </row>
    <row r="836" customFormat="false" ht="15" hidden="true" customHeight="false" outlineLevel="0" collapsed="false">
      <c r="B836" s="25" t="n">
        <v>822</v>
      </c>
      <c r="G836" s="1"/>
      <c r="M836" s="25" t="n">
        <v>822</v>
      </c>
      <c r="N836" s="27" t="n">
        <f aca="false">C836</f>
        <v>0</v>
      </c>
    </row>
    <row r="837" customFormat="false" ht="15" hidden="true" customHeight="false" outlineLevel="0" collapsed="false">
      <c r="B837" s="25" t="n">
        <v>823</v>
      </c>
      <c r="G837" s="1"/>
      <c r="M837" s="25" t="n">
        <v>823</v>
      </c>
      <c r="N837" s="27" t="n">
        <f aca="false">C837</f>
        <v>0</v>
      </c>
    </row>
    <row r="838" customFormat="false" ht="15" hidden="true" customHeight="false" outlineLevel="0" collapsed="false">
      <c r="B838" s="25" t="n">
        <v>824</v>
      </c>
      <c r="G838" s="1"/>
      <c r="M838" s="25" t="n">
        <v>824</v>
      </c>
      <c r="N838" s="27" t="n">
        <f aca="false">C838</f>
        <v>0</v>
      </c>
    </row>
    <row r="839" customFormat="false" ht="15" hidden="true" customHeight="false" outlineLevel="0" collapsed="false">
      <c r="B839" s="25" t="n">
        <v>825</v>
      </c>
      <c r="G839" s="1"/>
      <c r="M839" s="25" t="n">
        <v>825</v>
      </c>
      <c r="N839" s="27" t="n">
        <f aca="false">C839</f>
        <v>0</v>
      </c>
    </row>
    <row r="840" customFormat="false" ht="15" hidden="true" customHeight="false" outlineLevel="0" collapsed="false">
      <c r="B840" s="25" t="n">
        <v>826</v>
      </c>
      <c r="G840" s="1"/>
      <c r="M840" s="25" t="n">
        <v>826</v>
      </c>
      <c r="N840" s="27" t="n">
        <f aca="false">C840</f>
        <v>0</v>
      </c>
    </row>
    <row r="841" customFormat="false" ht="15" hidden="true" customHeight="false" outlineLevel="0" collapsed="false">
      <c r="B841" s="25" t="n">
        <v>827</v>
      </c>
      <c r="G841" s="1"/>
      <c r="M841" s="25" t="n">
        <v>827</v>
      </c>
      <c r="N841" s="27" t="n">
        <f aca="false">C841</f>
        <v>0</v>
      </c>
    </row>
    <row r="842" customFormat="false" ht="15" hidden="true" customHeight="false" outlineLevel="0" collapsed="false">
      <c r="B842" s="25" t="n">
        <v>828</v>
      </c>
      <c r="G842" s="1"/>
      <c r="M842" s="25" t="n">
        <v>828</v>
      </c>
      <c r="N842" s="27" t="n">
        <f aca="false">C842</f>
        <v>0</v>
      </c>
    </row>
    <row r="843" customFormat="false" ht="15" hidden="true" customHeight="false" outlineLevel="0" collapsed="false">
      <c r="B843" s="25" t="n">
        <v>829</v>
      </c>
      <c r="G843" s="1"/>
      <c r="M843" s="25" t="n">
        <v>829</v>
      </c>
      <c r="N843" s="27" t="n">
        <f aca="false">C843</f>
        <v>0</v>
      </c>
    </row>
    <row r="844" customFormat="false" ht="15" hidden="true" customHeight="false" outlineLevel="0" collapsed="false">
      <c r="B844" s="25" t="n">
        <v>830</v>
      </c>
      <c r="G844" s="1"/>
      <c r="M844" s="25" t="n">
        <v>830</v>
      </c>
      <c r="N844" s="27" t="n">
        <f aca="false">C844</f>
        <v>0</v>
      </c>
    </row>
    <row r="845" customFormat="false" ht="15" hidden="true" customHeight="false" outlineLevel="0" collapsed="false">
      <c r="B845" s="25" t="n">
        <v>831</v>
      </c>
      <c r="G845" s="1"/>
      <c r="M845" s="25" t="n">
        <v>831</v>
      </c>
      <c r="N845" s="27" t="n">
        <f aca="false">C845</f>
        <v>0</v>
      </c>
    </row>
    <row r="846" customFormat="false" ht="15" hidden="true" customHeight="false" outlineLevel="0" collapsed="false">
      <c r="B846" s="25" t="n">
        <v>832</v>
      </c>
      <c r="G846" s="1"/>
      <c r="M846" s="25" t="n">
        <v>832</v>
      </c>
      <c r="N846" s="27" t="n">
        <f aca="false">C846</f>
        <v>0</v>
      </c>
    </row>
    <row r="847" customFormat="false" ht="15" hidden="true" customHeight="false" outlineLevel="0" collapsed="false">
      <c r="B847" s="25" t="n">
        <v>833</v>
      </c>
      <c r="G847" s="1"/>
      <c r="M847" s="25" t="n">
        <v>833</v>
      </c>
      <c r="N847" s="27" t="n">
        <f aca="false">C847</f>
        <v>0</v>
      </c>
    </row>
    <row r="848" customFormat="false" ht="15" hidden="true" customHeight="false" outlineLevel="0" collapsed="false">
      <c r="B848" s="25" t="n">
        <v>834</v>
      </c>
      <c r="G848" s="1"/>
      <c r="M848" s="25" t="n">
        <v>834</v>
      </c>
      <c r="N848" s="27" t="n">
        <f aca="false">C848</f>
        <v>0</v>
      </c>
    </row>
    <row r="849" customFormat="false" ht="15" hidden="true" customHeight="false" outlineLevel="0" collapsed="false">
      <c r="B849" s="25" t="n">
        <v>835</v>
      </c>
      <c r="G849" s="1"/>
      <c r="M849" s="25" t="n">
        <v>835</v>
      </c>
      <c r="N849" s="27" t="n">
        <f aca="false">C849</f>
        <v>0</v>
      </c>
    </row>
    <row r="850" customFormat="false" ht="15" hidden="true" customHeight="false" outlineLevel="0" collapsed="false">
      <c r="B850" s="25" t="n">
        <v>836</v>
      </c>
      <c r="G850" s="1"/>
      <c r="M850" s="25" t="n">
        <v>836</v>
      </c>
      <c r="N850" s="27" t="n">
        <f aca="false">C850</f>
        <v>0</v>
      </c>
    </row>
    <row r="851" customFormat="false" ht="15" hidden="true" customHeight="false" outlineLevel="0" collapsed="false">
      <c r="B851" s="25" t="n">
        <v>837</v>
      </c>
      <c r="G851" s="1"/>
      <c r="M851" s="25" t="n">
        <v>837</v>
      </c>
      <c r="N851" s="27" t="n">
        <f aca="false">C851</f>
        <v>0</v>
      </c>
    </row>
    <row r="852" customFormat="false" ht="15" hidden="true" customHeight="false" outlineLevel="0" collapsed="false">
      <c r="B852" s="25" t="n">
        <v>838</v>
      </c>
      <c r="G852" s="1"/>
      <c r="M852" s="25" t="n">
        <v>838</v>
      </c>
      <c r="N852" s="27" t="n">
        <f aca="false">C852</f>
        <v>0</v>
      </c>
    </row>
    <row r="853" customFormat="false" ht="15" hidden="true" customHeight="false" outlineLevel="0" collapsed="false">
      <c r="B853" s="25" t="n">
        <v>839</v>
      </c>
      <c r="G853" s="1"/>
      <c r="M853" s="25" t="n">
        <v>839</v>
      </c>
      <c r="N853" s="27" t="n">
        <f aca="false">C853</f>
        <v>0</v>
      </c>
    </row>
    <row r="854" customFormat="false" ht="15" hidden="true" customHeight="false" outlineLevel="0" collapsed="false">
      <c r="B854" s="25" t="n">
        <v>840</v>
      </c>
      <c r="G854" s="1"/>
      <c r="M854" s="25" t="n">
        <v>840</v>
      </c>
      <c r="N854" s="27" t="n">
        <f aca="false">C854</f>
        <v>0</v>
      </c>
    </row>
    <row r="855" customFormat="false" ht="15" hidden="true" customHeight="false" outlineLevel="0" collapsed="false">
      <c r="B855" s="25" t="n">
        <v>841</v>
      </c>
      <c r="G855" s="1"/>
      <c r="M855" s="25" t="n">
        <v>841</v>
      </c>
      <c r="N855" s="27" t="n">
        <f aca="false">C855</f>
        <v>0</v>
      </c>
    </row>
    <row r="856" customFormat="false" ht="15" hidden="true" customHeight="false" outlineLevel="0" collapsed="false">
      <c r="B856" s="25" t="n">
        <v>842</v>
      </c>
      <c r="G856" s="1"/>
      <c r="M856" s="25" t="n">
        <v>842</v>
      </c>
      <c r="N856" s="27" t="n">
        <f aca="false">C856</f>
        <v>0</v>
      </c>
    </row>
    <row r="857" customFormat="false" ht="15" hidden="true" customHeight="false" outlineLevel="0" collapsed="false">
      <c r="B857" s="25" t="n">
        <v>843</v>
      </c>
      <c r="G857" s="1"/>
      <c r="M857" s="25" t="n">
        <v>843</v>
      </c>
      <c r="N857" s="27" t="n">
        <f aca="false">C857</f>
        <v>0</v>
      </c>
    </row>
    <row r="858" customFormat="false" ht="15" hidden="true" customHeight="false" outlineLevel="0" collapsed="false">
      <c r="B858" s="25" t="n">
        <v>844</v>
      </c>
      <c r="G858" s="1"/>
      <c r="M858" s="25" t="n">
        <v>844</v>
      </c>
      <c r="N858" s="27" t="n">
        <f aca="false">C858</f>
        <v>0</v>
      </c>
    </row>
    <row r="859" customFormat="false" ht="15" hidden="true" customHeight="false" outlineLevel="0" collapsed="false">
      <c r="B859" s="25" t="n">
        <v>845</v>
      </c>
      <c r="G859" s="1"/>
      <c r="M859" s="25" t="n">
        <v>845</v>
      </c>
      <c r="N859" s="27" t="n">
        <f aca="false">C859</f>
        <v>0</v>
      </c>
    </row>
    <row r="860" customFormat="false" ht="15" hidden="true" customHeight="false" outlineLevel="0" collapsed="false">
      <c r="B860" s="25" t="n">
        <v>846</v>
      </c>
      <c r="G860" s="1"/>
      <c r="M860" s="25" t="n">
        <v>846</v>
      </c>
      <c r="N860" s="27" t="n">
        <f aca="false">C860</f>
        <v>0</v>
      </c>
    </row>
    <row r="861" customFormat="false" ht="15" hidden="true" customHeight="false" outlineLevel="0" collapsed="false">
      <c r="B861" s="25" t="n">
        <v>847</v>
      </c>
      <c r="G861" s="1"/>
      <c r="M861" s="25" t="n">
        <v>847</v>
      </c>
      <c r="N861" s="27" t="n">
        <f aca="false">C861</f>
        <v>0</v>
      </c>
    </row>
    <row r="862" customFormat="false" ht="15" hidden="true" customHeight="false" outlineLevel="0" collapsed="false">
      <c r="B862" s="25" t="n">
        <v>848</v>
      </c>
      <c r="G862" s="1"/>
      <c r="M862" s="25" t="n">
        <v>848</v>
      </c>
      <c r="N862" s="27" t="n">
        <f aca="false">C862</f>
        <v>0</v>
      </c>
    </row>
    <row r="863" customFormat="false" ht="15" hidden="true" customHeight="false" outlineLevel="0" collapsed="false">
      <c r="B863" s="25" t="n">
        <v>849</v>
      </c>
      <c r="G863" s="1"/>
      <c r="M863" s="25" t="n">
        <v>849</v>
      </c>
      <c r="N863" s="27" t="n">
        <f aca="false">C863</f>
        <v>0</v>
      </c>
    </row>
    <row r="864" customFormat="false" ht="15" hidden="true" customHeight="false" outlineLevel="0" collapsed="false">
      <c r="B864" s="25" t="n">
        <v>850</v>
      </c>
      <c r="G864" s="1"/>
      <c r="M864" s="25" t="n">
        <v>850</v>
      </c>
      <c r="N864" s="27" t="n">
        <f aca="false">C864</f>
        <v>0</v>
      </c>
    </row>
    <row r="865" customFormat="false" ht="15" hidden="true" customHeight="false" outlineLevel="0" collapsed="false">
      <c r="B865" s="25" t="n">
        <v>851</v>
      </c>
      <c r="G865" s="1"/>
      <c r="M865" s="25" t="n">
        <v>851</v>
      </c>
      <c r="N865" s="27" t="n">
        <f aca="false">C865</f>
        <v>0</v>
      </c>
    </row>
    <row r="866" customFormat="false" ht="15" hidden="true" customHeight="false" outlineLevel="0" collapsed="false">
      <c r="B866" s="25" t="n">
        <v>852</v>
      </c>
      <c r="G866" s="1"/>
      <c r="M866" s="25" t="n">
        <v>852</v>
      </c>
      <c r="N866" s="27" t="n">
        <f aca="false">C866</f>
        <v>0</v>
      </c>
    </row>
    <row r="867" customFormat="false" ht="15" hidden="true" customHeight="false" outlineLevel="0" collapsed="false">
      <c r="B867" s="25" t="n">
        <v>853</v>
      </c>
      <c r="G867" s="1"/>
      <c r="M867" s="25" t="n">
        <v>853</v>
      </c>
      <c r="N867" s="27" t="n">
        <f aca="false">C867</f>
        <v>0</v>
      </c>
    </row>
    <row r="868" customFormat="false" ht="15" hidden="true" customHeight="false" outlineLevel="0" collapsed="false">
      <c r="B868" s="25" t="n">
        <v>854</v>
      </c>
      <c r="G868" s="1"/>
      <c r="M868" s="25" t="n">
        <v>854</v>
      </c>
      <c r="N868" s="27" t="n">
        <f aca="false">C868</f>
        <v>0</v>
      </c>
    </row>
    <row r="869" customFormat="false" ht="15" hidden="true" customHeight="false" outlineLevel="0" collapsed="false">
      <c r="B869" s="25" t="n">
        <v>855</v>
      </c>
      <c r="G869" s="1"/>
      <c r="M869" s="25" t="n">
        <v>855</v>
      </c>
      <c r="N869" s="27" t="n">
        <f aca="false">C869</f>
        <v>0</v>
      </c>
    </row>
    <row r="870" customFormat="false" ht="15" hidden="true" customHeight="false" outlineLevel="0" collapsed="false">
      <c r="B870" s="25" t="n">
        <v>856</v>
      </c>
      <c r="G870" s="1"/>
      <c r="M870" s="25" t="n">
        <v>856</v>
      </c>
      <c r="N870" s="27" t="n">
        <f aca="false">C870</f>
        <v>0</v>
      </c>
    </row>
    <row r="871" customFormat="false" ht="15" hidden="true" customHeight="false" outlineLevel="0" collapsed="false">
      <c r="B871" s="25" t="n">
        <v>857</v>
      </c>
      <c r="G871" s="1"/>
      <c r="M871" s="25" t="n">
        <v>857</v>
      </c>
      <c r="N871" s="27" t="n">
        <f aca="false">C871</f>
        <v>0</v>
      </c>
    </row>
    <row r="872" customFormat="false" ht="15" hidden="true" customHeight="false" outlineLevel="0" collapsed="false">
      <c r="B872" s="25" t="n">
        <v>858</v>
      </c>
      <c r="G872" s="1"/>
      <c r="M872" s="25" t="n">
        <v>858</v>
      </c>
      <c r="N872" s="27" t="n">
        <f aca="false">C872</f>
        <v>0</v>
      </c>
    </row>
    <row r="873" customFormat="false" ht="15" hidden="true" customHeight="false" outlineLevel="0" collapsed="false">
      <c r="B873" s="25" t="n">
        <v>859</v>
      </c>
      <c r="G873" s="1"/>
      <c r="M873" s="25" t="n">
        <v>859</v>
      </c>
      <c r="N873" s="27" t="n">
        <f aca="false">C873</f>
        <v>0</v>
      </c>
    </row>
    <row r="874" customFormat="false" ht="15" hidden="true" customHeight="false" outlineLevel="0" collapsed="false">
      <c r="B874" s="25" t="n">
        <v>860</v>
      </c>
      <c r="G874" s="1"/>
      <c r="M874" s="25" t="n">
        <v>860</v>
      </c>
      <c r="N874" s="27" t="n">
        <f aca="false">C874</f>
        <v>0</v>
      </c>
    </row>
    <row r="875" customFormat="false" ht="15" hidden="true" customHeight="false" outlineLevel="0" collapsed="false">
      <c r="B875" s="25" t="n">
        <v>861</v>
      </c>
      <c r="G875" s="1"/>
      <c r="M875" s="25" t="n">
        <v>861</v>
      </c>
      <c r="N875" s="27" t="n">
        <f aca="false">C875</f>
        <v>0</v>
      </c>
    </row>
    <row r="876" customFormat="false" ht="15" hidden="true" customHeight="false" outlineLevel="0" collapsed="false">
      <c r="B876" s="25" t="n">
        <v>862</v>
      </c>
      <c r="G876" s="1"/>
      <c r="M876" s="25" t="n">
        <v>862</v>
      </c>
      <c r="N876" s="27" t="n">
        <f aca="false">C876</f>
        <v>0</v>
      </c>
    </row>
    <row r="877" customFormat="false" ht="15" hidden="true" customHeight="false" outlineLevel="0" collapsed="false">
      <c r="B877" s="25" t="n">
        <v>863</v>
      </c>
      <c r="G877" s="1"/>
      <c r="M877" s="25" t="n">
        <v>863</v>
      </c>
      <c r="N877" s="27" t="n">
        <f aca="false">C877</f>
        <v>0</v>
      </c>
    </row>
    <row r="878" customFormat="false" ht="15" hidden="true" customHeight="false" outlineLevel="0" collapsed="false">
      <c r="B878" s="25" t="n">
        <v>864</v>
      </c>
      <c r="G878" s="1"/>
      <c r="M878" s="25" t="n">
        <v>864</v>
      </c>
      <c r="N878" s="27" t="n">
        <f aca="false">C878</f>
        <v>0</v>
      </c>
    </row>
    <row r="879" customFormat="false" ht="15" hidden="true" customHeight="false" outlineLevel="0" collapsed="false">
      <c r="B879" s="25" t="n">
        <v>865</v>
      </c>
      <c r="G879" s="1"/>
      <c r="M879" s="25" t="n">
        <v>865</v>
      </c>
      <c r="N879" s="27" t="n">
        <f aca="false">C879</f>
        <v>0</v>
      </c>
    </row>
    <row r="880" customFormat="false" ht="15" hidden="true" customHeight="false" outlineLevel="0" collapsed="false">
      <c r="B880" s="25" t="n">
        <v>866</v>
      </c>
      <c r="G880" s="1"/>
      <c r="M880" s="25" t="n">
        <v>866</v>
      </c>
      <c r="N880" s="27" t="n">
        <f aca="false">C880</f>
        <v>0</v>
      </c>
    </row>
    <row r="881" customFormat="false" ht="15" hidden="true" customHeight="false" outlineLevel="0" collapsed="false">
      <c r="B881" s="25" t="n">
        <v>867</v>
      </c>
      <c r="G881" s="1"/>
      <c r="M881" s="25" t="n">
        <v>867</v>
      </c>
      <c r="N881" s="27" t="n">
        <f aca="false">C881</f>
        <v>0</v>
      </c>
    </row>
    <row r="882" customFormat="false" ht="15" hidden="true" customHeight="false" outlineLevel="0" collapsed="false">
      <c r="B882" s="25" t="n">
        <v>868</v>
      </c>
      <c r="G882" s="1"/>
      <c r="M882" s="25" t="n">
        <v>868</v>
      </c>
      <c r="N882" s="27" t="n">
        <f aca="false">C882</f>
        <v>0</v>
      </c>
    </row>
    <row r="883" customFormat="false" ht="15" hidden="true" customHeight="false" outlineLevel="0" collapsed="false">
      <c r="B883" s="25" t="n">
        <v>869</v>
      </c>
      <c r="G883" s="1"/>
      <c r="M883" s="25" t="n">
        <v>869</v>
      </c>
      <c r="N883" s="27" t="n">
        <f aca="false">C883</f>
        <v>0</v>
      </c>
    </row>
    <row r="884" customFormat="false" ht="15" hidden="true" customHeight="false" outlineLevel="0" collapsed="false">
      <c r="B884" s="25" t="n">
        <v>870</v>
      </c>
      <c r="G884" s="1"/>
      <c r="M884" s="25" t="n">
        <v>870</v>
      </c>
      <c r="N884" s="27" t="n">
        <f aca="false">C884</f>
        <v>0</v>
      </c>
    </row>
    <row r="885" customFormat="false" ht="15" hidden="true" customHeight="false" outlineLevel="0" collapsed="false">
      <c r="B885" s="25" t="n">
        <v>871</v>
      </c>
      <c r="G885" s="1"/>
      <c r="M885" s="25" t="n">
        <v>871</v>
      </c>
      <c r="N885" s="27" t="n">
        <f aca="false">C885</f>
        <v>0</v>
      </c>
    </row>
    <row r="886" customFormat="false" ht="15" hidden="true" customHeight="false" outlineLevel="0" collapsed="false">
      <c r="B886" s="25" t="n">
        <v>872</v>
      </c>
      <c r="G886" s="1"/>
      <c r="M886" s="25" t="n">
        <v>872</v>
      </c>
      <c r="N886" s="27" t="n">
        <f aca="false">C886</f>
        <v>0</v>
      </c>
    </row>
    <row r="887" customFormat="false" ht="15" hidden="true" customHeight="false" outlineLevel="0" collapsed="false">
      <c r="B887" s="25" t="n">
        <v>873</v>
      </c>
      <c r="G887" s="1"/>
      <c r="M887" s="25" t="n">
        <v>873</v>
      </c>
      <c r="N887" s="27" t="n">
        <f aca="false">C887</f>
        <v>0</v>
      </c>
    </row>
    <row r="888" customFormat="false" ht="15" hidden="true" customHeight="false" outlineLevel="0" collapsed="false">
      <c r="B888" s="25" t="n">
        <v>874</v>
      </c>
      <c r="G888" s="1"/>
      <c r="M888" s="25" t="n">
        <v>874</v>
      </c>
      <c r="N888" s="27" t="n">
        <f aca="false">C888</f>
        <v>0</v>
      </c>
    </row>
    <row r="889" customFormat="false" ht="15" hidden="true" customHeight="false" outlineLevel="0" collapsed="false">
      <c r="B889" s="25" t="n">
        <v>875</v>
      </c>
      <c r="G889" s="1"/>
      <c r="M889" s="25" t="n">
        <v>875</v>
      </c>
      <c r="N889" s="27" t="n">
        <f aca="false">C889</f>
        <v>0</v>
      </c>
    </row>
    <row r="890" customFormat="false" ht="15" hidden="true" customHeight="false" outlineLevel="0" collapsed="false">
      <c r="B890" s="25" t="n">
        <v>876</v>
      </c>
      <c r="G890" s="1"/>
      <c r="M890" s="25" t="n">
        <v>876</v>
      </c>
      <c r="N890" s="27" t="n">
        <f aca="false">C890</f>
        <v>0</v>
      </c>
    </row>
    <row r="891" customFormat="false" ht="15" hidden="true" customHeight="false" outlineLevel="0" collapsed="false">
      <c r="B891" s="25" t="n">
        <v>877</v>
      </c>
      <c r="G891" s="1"/>
      <c r="M891" s="25" t="n">
        <v>877</v>
      </c>
      <c r="N891" s="27" t="n">
        <f aca="false">C891</f>
        <v>0</v>
      </c>
    </row>
    <row r="892" customFormat="false" ht="15" hidden="true" customHeight="false" outlineLevel="0" collapsed="false">
      <c r="B892" s="25" t="n">
        <v>878</v>
      </c>
      <c r="G892" s="1"/>
      <c r="M892" s="25" t="n">
        <v>878</v>
      </c>
      <c r="N892" s="27" t="n">
        <f aca="false">C892</f>
        <v>0</v>
      </c>
    </row>
    <row r="893" customFormat="false" ht="15" hidden="true" customHeight="false" outlineLevel="0" collapsed="false">
      <c r="B893" s="25" t="n">
        <v>879</v>
      </c>
      <c r="G893" s="1"/>
      <c r="M893" s="25" t="n">
        <v>879</v>
      </c>
      <c r="N893" s="27" t="n">
        <f aca="false">C893</f>
        <v>0</v>
      </c>
    </row>
    <row r="894" customFormat="false" ht="15" hidden="true" customHeight="false" outlineLevel="0" collapsed="false">
      <c r="B894" s="25" t="n">
        <v>880</v>
      </c>
      <c r="G894" s="1"/>
      <c r="M894" s="25" t="n">
        <v>880</v>
      </c>
      <c r="N894" s="27" t="n">
        <f aca="false">C894</f>
        <v>0</v>
      </c>
    </row>
    <row r="895" customFormat="false" ht="15" hidden="true" customHeight="false" outlineLevel="0" collapsed="false">
      <c r="B895" s="25" t="n">
        <v>881</v>
      </c>
      <c r="G895" s="1"/>
      <c r="M895" s="25" t="n">
        <v>881</v>
      </c>
      <c r="N895" s="27" t="n">
        <f aca="false">C895</f>
        <v>0</v>
      </c>
    </row>
    <row r="896" customFormat="false" ht="15" hidden="true" customHeight="false" outlineLevel="0" collapsed="false">
      <c r="B896" s="25" t="n">
        <v>882</v>
      </c>
      <c r="G896" s="1"/>
      <c r="M896" s="25" t="n">
        <v>882</v>
      </c>
      <c r="N896" s="27" t="n">
        <f aca="false">C896</f>
        <v>0</v>
      </c>
    </row>
    <row r="897" customFormat="false" ht="15" hidden="true" customHeight="false" outlineLevel="0" collapsed="false">
      <c r="B897" s="25" t="n">
        <v>883</v>
      </c>
      <c r="G897" s="1"/>
      <c r="M897" s="25" t="n">
        <v>883</v>
      </c>
      <c r="N897" s="27" t="n">
        <f aca="false">C897</f>
        <v>0</v>
      </c>
    </row>
    <row r="898" customFormat="false" ht="15" hidden="true" customHeight="false" outlineLevel="0" collapsed="false">
      <c r="B898" s="25" t="n">
        <v>884</v>
      </c>
      <c r="G898" s="1"/>
      <c r="M898" s="25" t="n">
        <v>884</v>
      </c>
      <c r="N898" s="27" t="n">
        <f aca="false">C898</f>
        <v>0</v>
      </c>
    </row>
    <row r="899" customFormat="false" ht="15" hidden="true" customHeight="false" outlineLevel="0" collapsed="false">
      <c r="B899" s="25" t="n">
        <v>885</v>
      </c>
      <c r="G899" s="1"/>
      <c r="M899" s="25" t="n">
        <v>885</v>
      </c>
      <c r="N899" s="27" t="n">
        <f aca="false">C899</f>
        <v>0</v>
      </c>
    </row>
    <row r="900" customFormat="false" ht="15" hidden="true" customHeight="false" outlineLevel="0" collapsed="false">
      <c r="B900" s="25" t="n">
        <v>886</v>
      </c>
      <c r="G900" s="1"/>
      <c r="M900" s="25" t="n">
        <v>886</v>
      </c>
      <c r="N900" s="27" t="n">
        <f aca="false">C900</f>
        <v>0</v>
      </c>
    </row>
    <row r="901" customFormat="false" ht="15" hidden="true" customHeight="false" outlineLevel="0" collapsed="false">
      <c r="B901" s="25" t="n">
        <v>887</v>
      </c>
      <c r="G901" s="1"/>
      <c r="M901" s="25" t="n">
        <v>887</v>
      </c>
      <c r="N901" s="27" t="n">
        <f aca="false">C901</f>
        <v>0</v>
      </c>
    </row>
    <row r="902" customFormat="false" ht="15" hidden="true" customHeight="false" outlineLevel="0" collapsed="false">
      <c r="B902" s="25" t="n">
        <v>888</v>
      </c>
      <c r="G902" s="1"/>
      <c r="M902" s="25" t="n">
        <v>888</v>
      </c>
      <c r="N902" s="27" t="n">
        <f aca="false">C902</f>
        <v>0</v>
      </c>
    </row>
    <row r="903" customFormat="false" ht="15" hidden="true" customHeight="false" outlineLevel="0" collapsed="false">
      <c r="B903" s="25" t="n">
        <v>889</v>
      </c>
      <c r="G903" s="1"/>
      <c r="M903" s="25" t="n">
        <v>889</v>
      </c>
      <c r="N903" s="27" t="n">
        <f aca="false">C903</f>
        <v>0</v>
      </c>
    </row>
    <row r="904" customFormat="false" ht="15" hidden="true" customHeight="false" outlineLevel="0" collapsed="false">
      <c r="B904" s="25" t="n">
        <v>890</v>
      </c>
      <c r="G904" s="1"/>
      <c r="M904" s="25" t="n">
        <v>890</v>
      </c>
      <c r="N904" s="27" t="n">
        <f aca="false">C904</f>
        <v>0</v>
      </c>
    </row>
    <row r="905" customFormat="false" ht="15" hidden="true" customHeight="false" outlineLevel="0" collapsed="false">
      <c r="B905" s="25" t="n">
        <v>891</v>
      </c>
      <c r="G905" s="1"/>
      <c r="M905" s="25" t="n">
        <v>891</v>
      </c>
      <c r="N905" s="27" t="n">
        <f aca="false">C905</f>
        <v>0</v>
      </c>
    </row>
    <row r="906" customFormat="false" ht="15" hidden="true" customHeight="false" outlineLevel="0" collapsed="false">
      <c r="B906" s="25" t="n">
        <v>892</v>
      </c>
      <c r="G906" s="1"/>
      <c r="M906" s="25" t="n">
        <v>892</v>
      </c>
      <c r="N906" s="27" t="n">
        <f aca="false">C906</f>
        <v>0</v>
      </c>
    </row>
    <row r="907" customFormat="false" ht="15" hidden="true" customHeight="false" outlineLevel="0" collapsed="false">
      <c r="B907" s="25" t="n">
        <v>893</v>
      </c>
      <c r="G907" s="1"/>
      <c r="M907" s="25" t="n">
        <v>893</v>
      </c>
      <c r="N907" s="27" t="n">
        <f aca="false">C907</f>
        <v>0</v>
      </c>
    </row>
    <row r="908" customFormat="false" ht="15" hidden="true" customHeight="false" outlineLevel="0" collapsed="false">
      <c r="B908" s="25" t="n">
        <v>894</v>
      </c>
      <c r="G908" s="1"/>
      <c r="M908" s="25" t="n">
        <v>894</v>
      </c>
      <c r="N908" s="27" t="n">
        <f aca="false">C908</f>
        <v>0</v>
      </c>
    </row>
    <row r="909" customFormat="false" ht="15" hidden="true" customHeight="false" outlineLevel="0" collapsed="false">
      <c r="B909" s="25" t="n">
        <v>895</v>
      </c>
      <c r="G909" s="1"/>
      <c r="M909" s="25" t="n">
        <v>895</v>
      </c>
      <c r="N909" s="27" t="n">
        <f aca="false">C909</f>
        <v>0</v>
      </c>
    </row>
    <row r="910" customFormat="false" ht="15" hidden="true" customHeight="false" outlineLevel="0" collapsed="false">
      <c r="B910" s="25" t="n">
        <v>896</v>
      </c>
      <c r="G910" s="1"/>
      <c r="M910" s="25" t="n">
        <v>896</v>
      </c>
      <c r="N910" s="27" t="n">
        <f aca="false">C910</f>
        <v>0</v>
      </c>
    </row>
    <row r="911" customFormat="false" ht="15" hidden="true" customHeight="false" outlineLevel="0" collapsed="false">
      <c r="B911" s="25" t="n">
        <v>897</v>
      </c>
      <c r="G911" s="1"/>
      <c r="M911" s="25" t="n">
        <v>897</v>
      </c>
      <c r="N911" s="27" t="n">
        <f aca="false">C911</f>
        <v>0</v>
      </c>
    </row>
    <row r="912" customFormat="false" ht="15" hidden="true" customHeight="false" outlineLevel="0" collapsed="false">
      <c r="B912" s="25" t="n">
        <v>898</v>
      </c>
      <c r="G912" s="1"/>
      <c r="M912" s="25" t="n">
        <v>898</v>
      </c>
      <c r="N912" s="27" t="n">
        <f aca="false">C912</f>
        <v>0</v>
      </c>
    </row>
    <row r="913" customFormat="false" ht="15" hidden="true" customHeight="false" outlineLevel="0" collapsed="false">
      <c r="B913" s="25" t="n">
        <v>899</v>
      </c>
      <c r="G913" s="1"/>
      <c r="M913" s="25" t="n">
        <v>899</v>
      </c>
      <c r="N913" s="27" t="n">
        <f aca="false">C913</f>
        <v>0</v>
      </c>
    </row>
    <row r="914" customFormat="false" ht="15" hidden="true" customHeight="false" outlineLevel="0" collapsed="false">
      <c r="B914" s="25" t="n">
        <v>900</v>
      </c>
      <c r="G914" s="1"/>
      <c r="M914" s="25" t="n">
        <v>900</v>
      </c>
      <c r="N914" s="27" t="n">
        <f aca="false">C914</f>
        <v>0</v>
      </c>
    </row>
    <row r="915" customFormat="false" ht="15" hidden="true" customHeight="false" outlineLevel="0" collapsed="false">
      <c r="B915" s="25" t="n">
        <v>901</v>
      </c>
      <c r="G915" s="1"/>
      <c r="M915" s="25" t="n">
        <v>901</v>
      </c>
      <c r="N915" s="27" t="n">
        <f aca="false">C915</f>
        <v>0</v>
      </c>
    </row>
    <row r="916" customFormat="false" ht="15" hidden="true" customHeight="false" outlineLevel="0" collapsed="false">
      <c r="B916" s="25" t="n">
        <v>902</v>
      </c>
      <c r="G916" s="1"/>
      <c r="M916" s="25" t="n">
        <v>902</v>
      </c>
      <c r="N916" s="27" t="n">
        <f aca="false">C916</f>
        <v>0</v>
      </c>
    </row>
    <row r="917" customFormat="false" ht="15" hidden="true" customHeight="false" outlineLevel="0" collapsed="false">
      <c r="B917" s="25" t="n">
        <v>903</v>
      </c>
      <c r="G917" s="1"/>
      <c r="M917" s="25" t="n">
        <v>903</v>
      </c>
      <c r="N917" s="27" t="n">
        <f aca="false">C917</f>
        <v>0</v>
      </c>
    </row>
    <row r="918" customFormat="false" ht="15" hidden="true" customHeight="false" outlineLevel="0" collapsed="false">
      <c r="B918" s="25" t="n">
        <v>904</v>
      </c>
      <c r="G918" s="1"/>
      <c r="M918" s="25" t="n">
        <v>904</v>
      </c>
      <c r="N918" s="27" t="n">
        <f aca="false">C918</f>
        <v>0</v>
      </c>
    </row>
    <row r="919" customFormat="false" ht="15" hidden="true" customHeight="false" outlineLevel="0" collapsed="false">
      <c r="B919" s="25" t="n">
        <v>905</v>
      </c>
      <c r="G919" s="1"/>
      <c r="M919" s="25" t="n">
        <v>905</v>
      </c>
      <c r="N919" s="27" t="n">
        <f aca="false">C919</f>
        <v>0</v>
      </c>
    </row>
    <row r="920" customFormat="false" ht="15" hidden="true" customHeight="false" outlineLevel="0" collapsed="false">
      <c r="B920" s="25" t="n">
        <v>906</v>
      </c>
      <c r="G920" s="1"/>
      <c r="M920" s="25" t="n">
        <v>906</v>
      </c>
      <c r="N920" s="27" t="n">
        <f aca="false">C920</f>
        <v>0</v>
      </c>
    </row>
    <row r="921" customFormat="false" ht="15" hidden="true" customHeight="false" outlineLevel="0" collapsed="false">
      <c r="B921" s="25" t="n">
        <v>907</v>
      </c>
      <c r="G921" s="1"/>
      <c r="M921" s="25" t="n">
        <v>907</v>
      </c>
      <c r="N921" s="27" t="n">
        <f aca="false">C921</f>
        <v>0</v>
      </c>
    </row>
    <row r="922" customFormat="false" ht="15" hidden="true" customHeight="false" outlineLevel="0" collapsed="false">
      <c r="B922" s="25" t="n">
        <v>908</v>
      </c>
      <c r="G922" s="1"/>
      <c r="M922" s="25" t="n">
        <v>908</v>
      </c>
      <c r="N922" s="27" t="n">
        <f aca="false">C922</f>
        <v>0</v>
      </c>
    </row>
    <row r="923" customFormat="false" ht="15" hidden="true" customHeight="false" outlineLevel="0" collapsed="false">
      <c r="B923" s="25" t="n">
        <v>909</v>
      </c>
      <c r="G923" s="1"/>
      <c r="M923" s="25" t="n">
        <v>909</v>
      </c>
      <c r="N923" s="27" t="n">
        <f aca="false">C923</f>
        <v>0</v>
      </c>
    </row>
    <row r="924" customFormat="false" ht="15" hidden="true" customHeight="false" outlineLevel="0" collapsed="false">
      <c r="B924" s="25" t="n">
        <v>910</v>
      </c>
      <c r="G924" s="1"/>
      <c r="M924" s="25" t="n">
        <v>910</v>
      </c>
      <c r="N924" s="27" t="n">
        <f aca="false">C924</f>
        <v>0</v>
      </c>
    </row>
    <row r="925" customFormat="false" ht="15" hidden="true" customHeight="false" outlineLevel="0" collapsed="false">
      <c r="B925" s="25" t="n">
        <v>911</v>
      </c>
      <c r="G925" s="1"/>
      <c r="M925" s="25" t="n">
        <v>911</v>
      </c>
      <c r="N925" s="27" t="n">
        <f aca="false">C925</f>
        <v>0</v>
      </c>
    </row>
    <row r="926" customFormat="false" ht="15" hidden="true" customHeight="false" outlineLevel="0" collapsed="false">
      <c r="B926" s="25" t="n">
        <v>912</v>
      </c>
      <c r="G926" s="1"/>
      <c r="M926" s="25" t="n">
        <v>912</v>
      </c>
      <c r="N926" s="27" t="n">
        <f aca="false">C926</f>
        <v>0</v>
      </c>
    </row>
    <row r="927" customFormat="false" ht="15" hidden="true" customHeight="false" outlineLevel="0" collapsed="false">
      <c r="B927" s="25" t="n">
        <v>913</v>
      </c>
      <c r="G927" s="1"/>
      <c r="M927" s="25" t="n">
        <v>913</v>
      </c>
      <c r="N927" s="27" t="n">
        <f aca="false">C927</f>
        <v>0</v>
      </c>
    </row>
    <row r="928" customFormat="false" ht="15" hidden="true" customHeight="false" outlineLevel="0" collapsed="false">
      <c r="B928" s="25" t="n">
        <v>914</v>
      </c>
      <c r="G928" s="1"/>
      <c r="M928" s="25" t="n">
        <v>914</v>
      </c>
      <c r="N928" s="27" t="n">
        <f aca="false">C928</f>
        <v>0</v>
      </c>
    </row>
    <row r="929" customFormat="false" ht="15" hidden="true" customHeight="false" outlineLevel="0" collapsed="false">
      <c r="B929" s="25" t="n">
        <v>915</v>
      </c>
      <c r="G929" s="1"/>
      <c r="M929" s="25" t="n">
        <v>915</v>
      </c>
      <c r="N929" s="27" t="n">
        <f aca="false">C929</f>
        <v>0</v>
      </c>
    </row>
    <row r="930" customFormat="false" ht="15" hidden="true" customHeight="false" outlineLevel="0" collapsed="false">
      <c r="B930" s="25" t="n">
        <v>916</v>
      </c>
      <c r="G930" s="1"/>
      <c r="M930" s="25" t="n">
        <v>916</v>
      </c>
      <c r="N930" s="27" t="n">
        <f aca="false">C930</f>
        <v>0</v>
      </c>
    </row>
    <row r="931" customFormat="false" ht="15" hidden="true" customHeight="false" outlineLevel="0" collapsed="false">
      <c r="B931" s="25" t="n">
        <v>917</v>
      </c>
      <c r="G931" s="1"/>
      <c r="M931" s="25" t="n">
        <v>917</v>
      </c>
      <c r="N931" s="27" t="n">
        <f aca="false">C931</f>
        <v>0</v>
      </c>
    </row>
    <row r="932" customFormat="false" ht="15" hidden="true" customHeight="false" outlineLevel="0" collapsed="false">
      <c r="B932" s="25" t="n">
        <v>918</v>
      </c>
      <c r="G932" s="1"/>
      <c r="M932" s="25" t="n">
        <v>918</v>
      </c>
      <c r="N932" s="27" t="n">
        <f aca="false">C932</f>
        <v>0</v>
      </c>
    </row>
    <row r="933" customFormat="false" ht="15" hidden="true" customHeight="false" outlineLevel="0" collapsed="false">
      <c r="B933" s="25" t="n">
        <v>919</v>
      </c>
      <c r="G933" s="1"/>
      <c r="M933" s="25" t="n">
        <v>919</v>
      </c>
      <c r="N933" s="27" t="n">
        <f aca="false">C933</f>
        <v>0</v>
      </c>
    </row>
    <row r="934" customFormat="false" ht="15" hidden="true" customHeight="false" outlineLevel="0" collapsed="false">
      <c r="B934" s="25" t="n">
        <v>920</v>
      </c>
      <c r="G934" s="1"/>
      <c r="M934" s="25" t="n">
        <v>920</v>
      </c>
      <c r="N934" s="27" t="n">
        <f aca="false">C934</f>
        <v>0</v>
      </c>
    </row>
    <row r="935" customFormat="false" ht="15" hidden="true" customHeight="false" outlineLevel="0" collapsed="false">
      <c r="B935" s="25" t="n">
        <v>921</v>
      </c>
      <c r="G935" s="1"/>
      <c r="M935" s="25" t="n">
        <v>921</v>
      </c>
      <c r="N935" s="27" t="n">
        <f aca="false">C935</f>
        <v>0</v>
      </c>
    </row>
    <row r="936" customFormat="false" ht="15" hidden="true" customHeight="false" outlineLevel="0" collapsed="false">
      <c r="B936" s="25" t="n">
        <v>922</v>
      </c>
      <c r="G936" s="1"/>
      <c r="M936" s="25" t="n">
        <v>922</v>
      </c>
      <c r="N936" s="27" t="n">
        <f aca="false">C936</f>
        <v>0</v>
      </c>
    </row>
    <row r="937" customFormat="false" ht="15" hidden="true" customHeight="false" outlineLevel="0" collapsed="false">
      <c r="B937" s="25" t="n">
        <v>923</v>
      </c>
      <c r="G937" s="1"/>
      <c r="M937" s="25" t="n">
        <v>923</v>
      </c>
      <c r="N937" s="27" t="n">
        <f aca="false">C937</f>
        <v>0</v>
      </c>
    </row>
    <row r="938" customFormat="false" ht="15" hidden="true" customHeight="false" outlineLevel="0" collapsed="false">
      <c r="B938" s="25" t="n">
        <v>924</v>
      </c>
      <c r="G938" s="1"/>
      <c r="M938" s="25" t="n">
        <v>924</v>
      </c>
      <c r="N938" s="27" t="n">
        <f aca="false">C938</f>
        <v>0</v>
      </c>
    </row>
    <row r="939" customFormat="false" ht="15" hidden="true" customHeight="false" outlineLevel="0" collapsed="false">
      <c r="B939" s="25" t="n">
        <v>925</v>
      </c>
      <c r="G939" s="1"/>
      <c r="M939" s="25" t="n">
        <v>925</v>
      </c>
      <c r="N939" s="27" t="n">
        <f aca="false">C939</f>
        <v>0</v>
      </c>
    </row>
    <row r="940" customFormat="false" ht="15" hidden="true" customHeight="false" outlineLevel="0" collapsed="false">
      <c r="B940" s="25" t="n">
        <v>926</v>
      </c>
      <c r="G940" s="1"/>
      <c r="M940" s="25" t="n">
        <v>926</v>
      </c>
      <c r="N940" s="27" t="n">
        <f aca="false">C940</f>
        <v>0</v>
      </c>
    </row>
    <row r="941" customFormat="false" ht="15" hidden="true" customHeight="false" outlineLevel="0" collapsed="false">
      <c r="B941" s="25" t="n">
        <v>927</v>
      </c>
      <c r="G941" s="1"/>
      <c r="M941" s="25" t="n">
        <v>927</v>
      </c>
      <c r="N941" s="27" t="n">
        <f aca="false">C941</f>
        <v>0</v>
      </c>
    </row>
    <row r="942" customFormat="false" ht="15" hidden="true" customHeight="false" outlineLevel="0" collapsed="false">
      <c r="B942" s="25" t="n">
        <v>928</v>
      </c>
      <c r="G942" s="1"/>
      <c r="M942" s="25" t="n">
        <v>928</v>
      </c>
      <c r="N942" s="27" t="n">
        <f aca="false">C942</f>
        <v>0</v>
      </c>
    </row>
    <row r="943" customFormat="false" ht="15" hidden="true" customHeight="false" outlineLevel="0" collapsed="false">
      <c r="B943" s="25" t="n">
        <v>929</v>
      </c>
      <c r="G943" s="1"/>
      <c r="M943" s="25" t="n">
        <v>929</v>
      </c>
      <c r="N943" s="27" t="n">
        <f aca="false">C943</f>
        <v>0</v>
      </c>
    </row>
    <row r="944" customFormat="false" ht="15" hidden="true" customHeight="false" outlineLevel="0" collapsed="false">
      <c r="B944" s="25" t="n">
        <v>930</v>
      </c>
      <c r="G944" s="1"/>
      <c r="M944" s="25" t="n">
        <v>930</v>
      </c>
      <c r="N944" s="27" t="n">
        <f aca="false">C944</f>
        <v>0</v>
      </c>
    </row>
    <row r="945" customFormat="false" ht="15" hidden="true" customHeight="false" outlineLevel="0" collapsed="false">
      <c r="B945" s="25" t="n">
        <v>931</v>
      </c>
      <c r="G945" s="1"/>
      <c r="M945" s="25" t="n">
        <v>931</v>
      </c>
      <c r="N945" s="27" t="n">
        <f aca="false">C945</f>
        <v>0</v>
      </c>
    </row>
    <row r="946" customFormat="false" ht="15" hidden="true" customHeight="false" outlineLevel="0" collapsed="false">
      <c r="B946" s="25" t="n">
        <v>932</v>
      </c>
      <c r="G946" s="1"/>
      <c r="M946" s="25" t="n">
        <v>932</v>
      </c>
      <c r="N946" s="27" t="n">
        <f aca="false">C946</f>
        <v>0</v>
      </c>
    </row>
    <row r="947" customFormat="false" ht="15" hidden="true" customHeight="false" outlineLevel="0" collapsed="false">
      <c r="B947" s="25" t="n">
        <v>933</v>
      </c>
      <c r="G947" s="1"/>
      <c r="M947" s="25" t="n">
        <v>933</v>
      </c>
      <c r="N947" s="27" t="n">
        <f aca="false">C947</f>
        <v>0</v>
      </c>
    </row>
    <row r="948" customFormat="false" ht="15" hidden="true" customHeight="false" outlineLevel="0" collapsed="false">
      <c r="B948" s="25" t="n">
        <v>934</v>
      </c>
      <c r="G948" s="1"/>
      <c r="M948" s="25" t="n">
        <v>934</v>
      </c>
      <c r="N948" s="27" t="n">
        <f aca="false">C948</f>
        <v>0</v>
      </c>
    </row>
    <row r="949" customFormat="false" ht="15" hidden="true" customHeight="false" outlineLevel="0" collapsed="false">
      <c r="B949" s="25" t="n">
        <v>935</v>
      </c>
      <c r="G949" s="1"/>
      <c r="M949" s="25" t="n">
        <v>935</v>
      </c>
      <c r="N949" s="27" t="n">
        <f aca="false">C949</f>
        <v>0</v>
      </c>
    </row>
    <row r="950" customFormat="false" ht="15" hidden="true" customHeight="false" outlineLevel="0" collapsed="false">
      <c r="B950" s="25" t="n">
        <v>936</v>
      </c>
      <c r="G950" s="1"/>
      <c r="M950" s="25" t="n">
        <v>936</v>
      </c>
      <c r="N950" s="27" t="n">
        <f aca="false">C950</f>
        <v>0</v>
      </c>
    </row>
    <row r="951" customFormat="false" ht="15" hidden="true" customHeight="false" outlineLevel="0" collapsed="false">
      <c r="B951" s="25" t="n">
        <v>937</v>
      </c>
      <c r="G951" s="1"/>
      <c r="M951" s="25" t="n">
        <v>937</v>
      </c>
      <c r="N951" s="27" t="n">
        <f aca="false">C951</f>
        <v>0</v>
      </c>
    </row>
    <row r="952" customFormat="false" ht="15" hidden="true" customHeight="false" outlineLevel="0" collapsed="false">
      <c r="B952" s="25" t="n">
        <v>938</v>
      </c>
      <c r="G952" s="1"/>
      <c r="M952" s="25" t="n">
        <v>938</v>
      </c>
      <c r="N952" s="27" t="n">
        <f aca="false">C952</f>
        <v>0</v>
      </c>
    </row>
    <row r="953" customFormat="false" ht="15" hidden="true" customHeight="false" outlineLevel="0" collapsed="false">
      <c r="B953" s="25" t="n">
        <v>939</v>
      </c>
      <c r="G953" s="1"/>
      <c r="M953" s="25" t="n">
        <v>939</v>
      </c>
      <c r="N953" s="27" t="n">
        <f aca="false">C953</f>
        <v>0</v>
      </c>
    </row>
    <row r="954" customFormat="false" ht="15" hidden="true" customHeight="false" outlineLevel="0" collapsed="false">
      <c r="B954" s="25" t="n">
        <v>940</v>
      </c>
      <c r="G954" s="1"/>
      <c r="M954" s="25" t="n">
        <v>940</v>
      </c>
      <c r="N954" s="27" t="n">
        <f aca="false">C954</f>
        <v>0</v>
      </c>
    </row>
    <row r="955" customFormat="false" ht="15" hidden="true" customHeight="false" outlineLevel="0" collapsed="false">
      <c r="B955" s="25" t="n">
        <v>941</v>
      </c>
      <c r="G955" s="1"/>
      <c r="M955" s="25" t="n">
        <v>941</v>
      </c>
      <c r="N955" s="27" t="n">
        <f aca="false">C955</f>
        <v>0</v>
      </c>
    </row>
    <row r="956" customFormat="false" ht="15" hidden="true" customHeight="false" outlineLevel="0" collapsed="false">
      <c r="B956" s="25" t="n">
        <v>942</v>
      </c>
      <c r="G956" s="1"/>
      <c r="M956" s="25" t="n">
        <v>942</v>
      </c>
      <c r="N956" s="27" t="n">
        <f aca="false">C956</f>
        <v>0</v>
      </c>
    </row>
    <row r="957" customFormat="false" ht="15" hidden="true" customHeight="false" outlineLevel="0" collapsed="false">
      <c r="B957" s="25" t="n">
        <v>943</v>
      </c>
      <c r="G957" s="1"/>
      <c r="M957" s="25" t="n">
        <v>943</v>
      </c>
      <c r="N957" s="27" t="n">
        <f aca="false">C957</f>
        <v>0</v>
      </c>
    </row>
    <row r="958" customFormat="false" ht="15" hidden="true" customHeight="false" outlineLevel="0" collapsed="false">
      <c r="B958" s="25" t="n">
        <v>944</v>
      </c>
      <c r="G958" s="1"/>
      <c r="M958" s="25" t="n">
        <v>944</v>
      </c>
      <c r="N958" s="27" t="n">
        <f aca="false">C958</f>
        <v>0</v>
      </c>
    </row>
    <row r="959" customFormat="false" ht="15" hidden="true" customHeight="false" outlineLevel="0" collapsed="false">
      <c r="B959" s="25" t="n">
        <v>945</v>
      </c>
      <c r="G959" s="1"/>
      <c r="M959" s="25" t="n">
        <v>945</v>
      </c>
      <c r="N959" s="27" t="n">
        <f aca="false">C959</f>
        <v>0</v>
      </c>
    </row>
    <row r="960" customFormat="false" ht="15" hidden="true" customHeight="false" outlineLevel="0" collapsed="false">
      <c r="B960" s="25" t="n">
        <v>946</v>
      </c>
      <c r="G960" s="1"/>
      <c r="M960" s="25" t="n">
        <v>946</v>
      </c>
      <c r="N960" s="27" t="n">
        <f aca="false">C960</f>
        <v>0</v>
      </c>
    </row>
    <row r="961" customFormat="false" ht="15" hidden="true" customHeight="false" outlineLevel="0" collapsed="false">
      <c r="B961" s="25" t="n">
        <v>947</v>
      </c>
      <c r="G961" s="1"/>
      <c r="M961" s="25" t="n">
        <v>947</v>
      </c>
      <c r="N961" s="27" t="n">
        <f aca="false">C961</f>
        <v>0</v>
      </c>
    </row>
    <row r="962" customFormat="false" ht="15" hidden="true" customHeight="false" outlineLevel="0" collapsed="false">
      <c r="B962" s="25" t="n">
        <v>948</v>
      </c>
      <c r="G962" s="1"/>
      <c r="M962" s="25" t="n">
        <v>948</v>
      </c>
      <c r="N962" s="27" t="n">
        <f aca="false">C962</f>
        <v>0</v>
      </c>
    </row>
    <row r="963" customFormat="false" ht="15" hidden="true" customHeight="false" outlineLevel="0" collapsed="false">
      <c r="B963" s="25" t="n">
        <v>949</v>
      </c>
      <c r="G963" s="1"/>
      <c r="M963" s="25" t="n">
        <v>949</v>
      </c>
      <c r="N963" s="27" t="n">
        <f aca="false">C963</f>
        <v>0</v>
      </c>
    </row>
    <row r="964" customFormat="false" ht="15" hidden="true" customHeight="false" outlineLevel="0" collapsed="false">
      <c r="B964" s="25" t="n">
        <v>950</v>
      </c>
      <c r="G964" s="1"/>
      <c r="M964" s="25" t="n">
        <v>950</v>
      </c>
      <c r="N964" s="27" t="n">
        <f aca="false">C964</f>
        <v>0</v>
      </c>
    </row>
    <row r="965" customFormat="false" ht="15" hidden="true" customHeight="false" outlineLevel="0" collapsed="false">
      <c r="B965" s="25" t="n">
        <v>951</v>
      </c>
      <c r="G965" s="1"/>
      <c r="M965" s="25" t="n">
        <v>951</v>
      </c>
      <c r="N965" s="27" t="n">
        <f aca="false">C965</f>
        <v>0</v>
      </c>
    </row>
    <row r="966" customFormat="false" ht="15" hidden="true" customHeight="false" outlineLevel="0" collapsed="false">
      <c r="B966" s="25" t="n">
        <v>952</v>
      </c>
      <c r="G966" s="1"/>
      <c r="M966" s="25" t="n">
        <v>952</v>
      </c>
      <c r="N966" s="27" t="n">
        <f aca="false">C966</f>
        <v>0</v>
      </c>
    </row>
    <row r="967" customFormat="false" ht="15" hidden="true" customHeight="false" outlineLevel="0" collapsed="false">
      <c r="B967" s="25" t="n">
        <v>953</v>
      </c>
      <c r="G967" s="1"/>
      <c r="M967" s="25" t="n">
        <v>953</v>
      </c>
      <c r="N967" s="27" t="n">
        <f aca="false">C967</f>
        <v>0</v>
      </c>
    </row>
    <row r="968" customFormat="false" ht="15" hidden="true" customHeight="false" outlineLevel="0" collapsed="false">
      <c r="B968" s="25" t="n">
        <v>954</v>
      </c>
      <c r="G968" s="1"/>
      <c r="M968" s="25" t="n">
        <v>954</v>
      </c>
      <c r="N968" s="27" t="n">
        <f aca="false">C968</f>
        <v>0</v>
      </c>
    </row>
    <row r="969" customFormat="false" ht="15" hidden="true" customHeight="false" outlineLevel="0" collapsed="false">
      <c r="B969" s="25" t="n">
        <v>955</v>
      </c>
      <c r="G969" s="1"/>
      <c r="M969" s="25" t="n">
        <v>955</v>
      </c>
      <c r="N969" s="27" t="n">
        <f aca="false">C969</f>
        <v>0</v>
      </c>
    </row>
    <row r="970" customFormat="false" ht="15" hidden="true" customHeight="false" outlineLevel="0" collapsed="false">
      <c r="B970" s="25" t="n">
        <v>956</v>
      </c>
      <c r="G970" s="1"/>
      <c r="M970" s="25" t="n">
        <v>956</v>
      </c>
      <c r="N970" s="27" t="n">
        <f aca="false">C970</f>
        <v>0</v>
      </c>
    </row>
    <row r="971" customFormat="false" ht="15" hidden="true" customHeight="false" outlineLevel="0" collapsed="false">
      <c r="B971" s="25" t="n">
        <v>957</v>
      </c>
      <c r="G971" s="1"/>
      <c r="M971" s="25" t="n">
        <v>957</v>
      </c>
      <c r="N971" s="27" t="n">
        <f aca="false">C971</f>
        <v>0</v>
      </c>
    </row>
    <row r="972" customFormat="false" ht="15" hidden="true" customHeight="false" outlineLevel="0" collapsed="false">
      <c r="B972" s="25" t="n">
        <v>958</v>
      </c>
      <c r="G972" s="1"/>
      <c r="M972" s="25" t="n">
        <v>958</v>
      </c>
      <c r="N972" s="27" t="n">
        <f aca="false">C972</f>
        <v>0</v>
      </c>
    </row>
    <row r="973" customFormat="false" ht="15" hidden="true" customHeight="false" outlineLevel="0" collapsed="false">
      <c r="B973" s="25" t="n">
        <v>959</v>
      </c>
      <c r="G973" s="1"/>
      <c r="M973" s="25" t="n">
        <v>959</v>
      </c>
      <c r="N973" s="27" t="n">
        <f aca="false">C973</f>
        <v>0</v>
      </c>
    </row>
    <row r="974" customFormat="false" ht="15" hidden="true" customHeight="false" outlineLevel="0" collapsed="false">
      <c r="B974" s="25" t="n">
        <v>960</v>
      </c>
      <c r="G974" s="1"/>
      <c r="M974" s="25" t="n">
        <v>960</v>
      </c>
      <c r="N974" s="27" t="n">
        <f aca="false">C974</f>
        <v>0</v>
      </c>
    </row>
    <row r="975" customFormat="false" ht="15" hidden="true" customHeight="false" outlineLevel="0" collapsed="false">
      <c r="B975" s="25" t="n">
        <v>961</v>
      </c>
      <c r="G975" s="1"/>
      <c r="M975" s="25" t="n">
        <v>961</v>
      </c>
      <c r="N975" s="27" t="n">
        <f aca="false">C975</f>
        <v>0</v>
      </c>
    </row>
    <row r="976" customFormat="false" ht="15" hidden="true" customHeight="false" outlineLevel="0" collapsed="false">
      <c r="B976" s="25" t="n">
        <v>962</v>
      </c>
      <c r="G976" s="1"/>
      <c r="M976" s="25" t="n">
        <v>962</v>
      </c>
      <c r="N976" s="27" t="n">
        <f aca="false">C976</f>
        <v>0</v>
      </c>
    </row>
    <row r="977" customFormat="false" ht="15" hidden="true" customHeight="false" outlineLevel="0" collapsed="false">
      <c r="B977" s="25" t="n">
        <v>963</v>
      </c>
      <c r="G977" s="1"/>
      <c r="M977" s="25" t="n">
        <v>963</v>
      </c>
      <c r="N977" s="27" t="n">
        <f aca="false">C977</f>
        <v>0</v>
      </c>
    </row>
    <row r="978" customFormat="false" ht="15" hidden="true" customHeight="false" outlineLevel="0" collapsed="false">
      <c r="B978" s="25" t="n">
        <v>964</v>
      </c>
      <c r="G978" s="1"/>
      <c r="M978" s="25" t="n">
        <v>964</v>
      </c>
      <c r="N978" s="27" t="n">
        <f aca="false">C978</f>
        <v>0</v>
      </c>
    </row>
    <row r="979" customFormat="false" ht="15" hidden="true" customHeight="false" outlineLevel="0" collapsed="false">
      <c r="B979" s="25" t="n">
        <v>965</v>
      </c>
      <c r="G979" s="1"/>
      <c r="M979" s="25" t="n">
        <v>965</v>
      </c>
      <c r="N979" s="27" t="n">
        <f aca="false">C979</f>
        <v>0</v>
      </c>
    </row>
    <row r="980" customFormat="false" ht="15" hidden="true" customHeight="false" outlineLevel="0" collapsed="false">
      <c r="B980" s="25" t="n">
        <v>966</v>
      </c>
      <c r="G980" s="1"/>
      <c r="M980" s="25" t="n">
        <v>966</v>
      </c>
      <c r="N980" s="27" t="n">
        <f aca="false">C980</f>
        <v>0</v>
      </c>
    </row>
    <row r="981" customFormat="false" ht="15" hidden="true" customHeight="false" outlineLevel="0" collapsed="false">
      <c r="B981" s="25" t="n">
        <v>967</v>
      </c>
      <c r="G981" s="1"/>
      <c r="M981" s="25" t="n">
        <v>967</v>
      </c>
      <c r="N981" s="27" t="n">
        <f aca="false">C981</f>
        <v>0</v>
      </c>
    </row>
    <row r="982" customFormat="false" ht="15" hidden="true" customHeight="false" outlineLevel="0" collapsed="false">
      <c r="B982" s="25" t="n">
        <v>968</v>
      </c>
      <c r="G982" s="1"/>
      <c r="M982" s="25" t="n">
        <v>968</v>
      </c>
      <c r="N982" s="27" t="n">
        <f aca="false">C982</f>
        <v>0</v>
      </c>
    </row>
    <row r="983" customFormat="false" ht="15" hidden="true" customHeight="false" outlineLevel="0" collapsed="false">
      <c r="B983" s="25" t="n">
        <v>969</v>
      </c>
      <c r="G983" s="1"/>
      <c r="M983" s="25" t="n">
        <v>969</v>
      </c>
      <c r="N983" s="27" t="n">
        <f aca="false">C983</f>
        <v>0</v>
      </c>
    </row>
    <row r="984" customFormat="false" ht="15" hidden="true" customHeight="false" outlineLevel="0" collapsed="false">
      <c r="B984" s="25" t="n">
        <v>970</v>
      </c>
      <c r="G984" s="1"/>
      <c r="M984" s="25" t="n">
        <v>970</v>
      </c>
      <c r="N984" s="27" t="n">
        <f aca="false">C984</f>
        <v>0</v>
      </c>
    </row>
    <row r="985" customFormat="false" ht="15" hidden="true" customHeight="false" outlineLevel="0" collapsed="false">
      <c r="B985" s="25" t="n">
        <v>971</v>
      </c>
      <c r="G985" s="1"/>
      <c r="M985" s="25" t="n">
        <v>971</v>
      </c>
      <c r="N985" s="27" t="n">
        <f aca="false">C985</f>
        <v>0</v>
      </c>
    </row>
    <row r="986" customFormat="false" ht="15" hidden="true" customHeight="false" outlineLevel="0" collapsed="false">
      <c r="B986" s="25" t="n">
        <v>972</v>
      </c>
      <c r="G986" s="1"/>
      <c r="M986" s="25" t="n">
        <v>972</v>
      </c>
      <c r="N986" s="27" t="n">
        <f aca="false">C986</f>
        <v>0</v>
      </c>
    </row>
    <row r="987" customFormat="false" ht="15" hidden="true" customHeight="false" outlineLevel="0" collapsed="false">
      <c r="B987" s="25" t="n">
        <v>973</v>
      </c>
      <c r="G987" s="1"/>
      <c r="M987" s="25" t="n">
        <v>973</v>
      </c>
      <c r="N987" s="27" t="n">
        <f aca="false">C987</f>
        <v>0</v>
      </c>
    </row>
    <row r="988" customFormat="false" ht="15" hidden="true" customHeight="false" outlineLevel="0" collapsed="false">
      <c r="B988" s="25" t="n">
        <v>974</v>
      </c>
      <c r="G988" s="1"/>
      <c r="M988" s="25" t="n">
        <v>974</v>
      </c>
      <c r="N988" s="27" t="n">
        <f aca="false">C988</f>
        <v>0</v>
      </c>
    </row>
    <row r="989" customFormat="false" ht="15" hidden="true" customHeight="false" outlineLevel="0" collapsed="false">
      <c r="B989" s="25" t="n">
        <v>975</v>
      </c>
      <c r="G989" s="1"/>
      <c r="M989" s="25" t="n">
        <v>975</v>
      </c>
      <c r="N989" s="27" t="n">
        <f aca="false">C989</f>
        <v>0</v>
      </c>
    </row>
    <row r="990" customFormat="false" ht="15" hidden="true" customHeight="false" outlineLevel="0" collapsed="false">
      <c r="B990" s="25" t="n">
        <v>976</v>
      </c>
      <c r="G990" s="1"/>
      <c r="M990" s="25" t="n">
        <v>976</v>
      </c>
      <c r="N990" s="27" t="n">
        <f aca="false">C990</f>
        <v>0</v>
      </c>
    </row>
    <row r="991" customFormat="false" ht="15" hidden="true" customHeight="false" outlineLevel="0" collapsed="false">
      <c r="B991" s="25" t="n">
        <v>977</v>
      </c>
      <c r="G991" s="1"/>
      <c r="M991" s="25" t="n">
        <v>977</v>
      </c>
      <c r="N991" s="27" t="n">
        <f aca="false">C991</f>
        <v>0</v>
      </c>
    </row>
    <row r="992" customFormat="false" ht="15" hidden="true" customHeight="false" outlineLevel="0" collapsed="false">
      <c r="B992" s="25" t="n">
        <v>978</v>
      </c>
      <c r="G992" s="1"/>
      <c r="M992" s="25" t="n">
        <v>978</v>
      </c>
      <c r="N992" s="27" t="n">
        <f aca="false">C992</f>
        <v>0</v>
      </c>
    </row>
    <row r="993" customFormat="false" ht="15" hidden="true" customHeight="false" outlineLevel="0" collapsed="false">
      <c r="B993" s="25" t="n">
        <v>979</v>
      </c>
      <c r="G993" s="1"/>
      <c r="M993" s="25" t="n">
        <v>979</v>
      </c>
      <c r="N993" s="27" t="n">
        <f aca="false">C993</f>
        <v>0</v>
      </c>
    </row>
    <row r="994" customFormat="false" ht="15" hidden="true" customHeight="false" outlineLevel="0" collapsed="false">
      <c r="B994" s="25" t="n">
        <v>980</v>
      </c>
      <c r="G994" s="1"/>
      <c r="M994" s="25" t="n">
        <v>980</v>
      </c>
      <c r="N994" s="27" t="n">
        <f aca="false">C994</f>
        <v>0</v>
      </c>
    </row>
    <row r="995" customFormat="false" ht="15" hidden="true" customHeight="false" outlineLevel="0" collapsed="false">
      <c r="B995" s="25" t="n">
        <v>981</v>
      </c>
      <c r="G995" s="1"/>
      <c r="M995" s="25" t="n">
        <v>981</v>
      </c>
      <c r="N995" s="27" t="n">
        <f aca="false">C995</f>
        <v>0</v>
      </c>
    </row>
    <row r="996" customFormat="false" ht="15" hidden="true" customHeight="false" outlineLevel="0" collapsed="false">
      <c r="B996" s="25" t="n">
        <v>982</v>
      </c>
      <c r="M996" s="25" t="n">
        <v>982</v>
      </c>
      <c r="N996" s="27" t="n">
        <f aca="false">C996</f>
        <v>0</v>
      </c>
    </row>
    <row r="997" customFormat="false" ht="15" hidden="true" customHeight="false" outlineLevel="0" collapsed="false">
      <c r="B997" s="25" t="n">
        <v>983</v>
      </c>
      <c r="M997" s="25" t="n">
        <v>983</v>
      </c>
      <c r="N997" s="27" t="n">
        <f aca="false">C997</f>
        <v>0</v>
      </c>
    </row>
    <row r="998" customFormat="false" ht="15" hidden="true" customHeight="false" outlineLevel="0" collapsed="false">
      <c r="B998" s="25" t="n">
        <v>984</v>
      </c>
      <c r="M998" s="25" t="n">
        <v>984</v>
      </c>
      <c r="N998" s="27" t="n">
        <f aca="false">C998</f>
        <v>0</v>
      </c>
    </row>
    <row r="999" customFormat="false" ht="15" hidden="true" customHeight="false" outlineLevel="0" collapsed="false">
      <c r="B999" s="25" t="n">
        <v>985</v>
      </c>
      <c r="M999" s="25" t="n">
        <v>985</v>
      </c>
      <c r="N999" s="27" t="n">
        <f aca="false">C999</f>
        <v>0</v>
      </c>
    </row>
    <row r="1000" customFormat="false" ht="15" hidden="true" customHeight="false" outlineLevel="0" collapsed="false">
      <c r="B1000" s="25" t="n">
        <v>986</v>
      </c>
      <c r="M1000" s="25" t="n">
        <v>986</v>
      </c>
      <c r="N1000" s="27" t="n">
        <f aca="false">C1000</f>
        <v>0</v>
      </c>
    </row>
    <row r="1001" customFormat="false" ht="15" hidden="true" customHeight="false" outlineLevel="0" collapsed="false">
      <c r="B1001" s="25" t="n">
        <v>987</v>
      </c>
      <c r="M1001" s="25" t="n">
        <v>987</v>
      </c>
      <c r="N1001" s="27" t="n">
        <f aca="false">C1001</f>
        <v>0</v>
      </c>
    </row>
    <row r="1002" customFormat="false" ht="15" hidden="true" customHeight="false" outlineLevel="0" collapsed="false">
      <c r="B1002" s="25" t="n">
        <v>988</v>
      </c>
      <c r="M1002" s="25" t="n">
        <v>988</v>
      </c>
      <c r="N1002" s="27" t="n">
        <f aca="false">C1002</f>
        <v>0</v>
      </c>
    </row>
    <row r="1003" customFormat="false" ht="15" hidden="true" customHeight="false" outlineLevel="0" collapsed="false">
      <c r="B1003" s="25" t="n">
        <v>989</v>
      </c>
      <c r="M1003" s="25" t="n">
        <v>989</v>
      </c>
      <c r="N1003" s="27" t="n">
        <f aca="false">C1003</f>
        <v>0</v>
      </c>
    </row>
    <row r="1004" customFormat="false" ht="15" hidden="true" customHeight="false" outlineLevel="0" collapsed="false">
      <c r="B1004" s="25" t="n">
        <v>990</v>
      </c>
      <c r="M1004" s="25" t="n">
        <v>990</v>
      </c>
      <c r="N1004" s="27" t="n">
        <f aca="false">C1004</f>
        <v>0</v>
      </c>
    </row>
    <row r="1005" customFormat="false" ht="15" hidden="true" customHeight="false" outlineLevel="0" collapsed="false">
      <c r="B1005" s="25" t="n">
        <v>991</v>
      </c>
      <c r="M1005" s="25" t="n">
        <v>991</v>
      </c>
      <c r="N1005" s="27" t="n">
        <f aca="false">C1005</f>
        <v>0</v>
      </c>
    </row>
    <row r="1006" customFormat="false" ht="15" hidden="true" customHeight="false" outlineLevel="0" collapsed="false">
      <c r="B1006" s="25" t="n">
        <v>992</v>
      </c>
      <c r="M1006" s="25" t="n">
        <v>992</v>
      </c>
      <c r="N1006" s="27" t="n">
        <f aca="false">C1006</f>
        <v>0</v>
      </c>
    </row>
    <row r="1007" customFormat="false" ht="15" hidden="true" customHeight="false" outlineLevel="0" collapsed="false">
      <c r="B1007" s="25" t="n">
        <v>993</v>
      </c>
      <c r="M1007" s="25" t="n">
        <v>993</v>
      </c>
      <c r="N1007" s="27" t="n">
        <f aca="false">C1007</f>
        <v>0</v>
      </c>
    </row>
    <row r="1008" customFormat="false" ht="15" hidden="true" customHeight="false" outlineLevel="0" collapsed="false">
      <c r="B1008" s="25" t="n">
        <v>994</v>
      </c>
      <c r="M1008" s="25" t="n">
        <v>994</v>
      </c>
      <c r="N1008" s="27" t="n">
        <f aca="false">C1008</f>
        <v>0</v>
      </c>
    </row>
    <row r="1009" customFormat="false" ht="15" hidden="true" customHeight="false" outlineLevel="0" collapsed="false">
      <c r="B1009" s="25" t="n">
        <v>995</v>
      </c>
      <c r="M1009" s="25" t="n">
        <v>995</v>
      </c>
      <c r="N1009" s="27" t="n">
        <f aca="false">C1009</f>
        <v>0</v>
      </c>
    </row>
    <row r="1010" customFormat="false" ht="15" hidden="true" customHeight="false" outlineLevel="0" collapsed="false">
      <c r="B1010" s="25" t="n">
        <v>996</v>
      </c>
      <c r="M1010" s="25" t="n">
        <v>996</v>
      </c>
      <c r="N1010" s="27" t="n">
        <f aca="false">C1010</f>
        <v>0</v>
      </c>
    </row>
    <row r="1011" customFormat="false" ht="15" hidden="true" customHeight="false" outlineLevel="0" collapsed="false">
      <c r="B1011" s="25" t="n">
        <v>997</v>
      </c>
      <c r="M1011" s="25" t="n">
        <v>997</v>
      </c>
      <c r="N1011" s="27" t="n">
        <f aca="false">C1011</f>
        <v>0</v>
      </c>
    </row>
    <row r="1012" customFormat="false" ht="15" hidden="true" customHeight="false" outlineLevel="0" collapsed="false">
      <c r="B1012" s="25" t="n">
        <v>998</v>
      </c>
      <c r="M1012" s="25" t="n">
        <v>998</v>
      </c>
      <c r="N1012" s="27" t="n">
        <f aca="false">C1012</f>
        <v>0</v>
      </c>
    </row>
    <row r="1013" customFormat="false" ht="15" hidden="true" customHeight="false" outlineLevel="0" collapsed="false">
      <c r="B1013" s="25" t="n">
        <v>999</v>
      </c>
      <c r="M1013" s="25" t="n">
        <v>999</v>
      </c>
      <c r="N1013" s="27" t="n">
        <f aca="false">C1013</f>
        <v>0</v>
      </c>
    </row>
    <row r="1014" customFormat="false" ht="15" hidden="true" customHeight="false" outlineLevel="0" collapsed="false">
      <c r="B1014" s="25" t="n">
        <v>1000</v>
      </c>
      <c r="M1014" s="25" t="n">
        <v>1000</v>
      </c>
      <c r="N1014" s="27" t="n">
        <f aca="false">C1014</f>
        <v>0</v>
      </c>
    </row>
    <row r="1015" customFormat="false" ht="15" hidden="true" customHeight="false" outlineLevel="0" collapsed="false">
      <c r="B1015" s="25" t="n">
        <v>1001</v>
      </c>
      <c r="M1015" s="25" t="n">
        <v>1001</v>
      </c>
      <c r="N1015" s="27" t="n">
        <f aca="false">C1015</f>
        <v>0</v>
      </c>
    </row>
    <row r="1016" customFormat="false" ht="15" hidden="true" customHeight="false" outlineLevel="0" collapsed="false">
      <c r="B1016" s="25" t="n">
        <v>1002</v>
      </c>
      <c r="M1016" s="25" t="n">
        <v>1002</v>
      </c>
      <c r="N1016" s="27" t="n">
        <f aca="false">C1016</f>
        <v>0</v>
      </c>
    </row>
    <row r="1017" customFormat="false" ht="15" hidden="true" customHeight="false" outlineLevel="0" collapsed="false">
      <c r="B1017" s="25" t="n">
        <v>1003</v>
      </c>
      <c r="M1017" s="25" t="n">
        <v>1003</v>
      </c>
      <c r="N1017" s="27" t="n">
        <f aca="false">C1017</f>
        <v>0</v>
      </c>
    </row>
    <row r="1018" customFormat="false" ht="15" hidden="true" customHeight="false" outlineLevel="0" collapsed="false">
      <c r="B1018" s="25" t="n">
        <v>1004</v>
      </c>
      <c r="M1018" s="25" t="n">
        <v>1004</v>
      </c>
      <c r="N1018" s="27" t="n">
        <f aca="false">C1018</f>
        <v>0</v>
      </c>
    </row>
    <row r="1019" customFormat="false" ht="15" hidden="true" customHeight="false" outlineLevel="0" collapsed="false">
      <c r="B1019" s="25" t="n">
        <v>1005</v>
      </c>
      <c r="M1019" s="25" t="n">
        <v>1005</v>
      </c>
      <c r="N1019" s="27" t="n">
        <f aca="false">C1019</f>
        <v>0</v>
      </c>
    </row>
    <row r="1020" customFormat="false" ht="15" hidden="true" customHeight="false" outlineLevel="0" collapsed="false">
      <c r="B1020" s="25" t="n">
        <v>1006</v>
      </c>
      <c r="M1020" s="25" t="n">
        <v>1006</v>
      </c>
      <c r="N1020" s="27" t="n">
        <f aca="false">C1020</f>
        <v>0</v>
      </c>
    </row>
    <row r="1021" customFormat="false" ht="15" hidden="true" customHeight="false" outlineLevel="0" collapsed="false">
      <c r="B1021" s="25" t="n">
        <v>1007</v>
      </c>
      <c r="M1021" s="25" t="n">
        <v>1007</v>
      </c>
      <c r="N1021" s="27" t="n">
        <f aca="false">C1021</f>
        <v>0</v>
      </c>
    </row>
    <row r="1022" customFormat="false" ht="15" hidden="true" customHeight="false" outlineLevel="0" collapsed="false">
      <c r="B1022" s="25" t="n">
        <v>1008</v>
      </c>
      <c r="M1022" s="25" t="n">
        <v>1008</v>
      </c>
      <c r="N1022" s="27" t="n">
        <f aca="false">C1022</f>
        <v>0</v>
      </c>
    </row>
    <row r="1023" customFormat="false" ht="15" hidden="true" customHeight="false" outlineLevel="0" collapsed="false">
      <c r="B1023" s="25" t="n">
        <v>1009</v>
      </c>
      <c r="M1023" s="25" t="n">
        <v>1009</v>
      </c>
      <c r="N1023" s="27" t="n">
        <f aca="false">C1023</f>
        <v>0</v>
      </c>
    </row>
    <row r="1024" customFormat="false" ht="15" hidden="true" customHeight="false" outlineLevel="0" collapsed="false">
      <c r="B1024" s="25" t="n">
        <v>1010</v>
      </c>
      <c r="M1024" s="25" t="n">
        <v>1010</v>
      </c>
      <c r="N1024" s="27" t="n">
        <f aca="false">C1024</f>
        <v>0</v>
      </c>
    </row>
    <row r="1025" customFormat="false" ht="15" hidden="true" customHeight="false" outlineLevel="0" collapsed="false">
      <c r="B1025" s="25" t="n">
        <v>1011</v>
      </c>
      <c r="M1025" s="25" t="n">
        <v>1011</v>
      </c>
      <c r="N1025" s="27" t="n">
        <f aca="false">C1025</f>
        <v>0</v>
      </c>
    </row>
    <row r="1026" customFormat="false" ht="15" hidden="true" customHeight="false" outlineLevel="0" collapsed="false">
      <c r="B1026" s="25" t="n">
        <v>1012</v>
      </c>
      <c r="M1026" s="25" t="n">
        <v>1012</v>
      </c>
      <c r="N1026" s="27" t="n">
        <f aca="false">C1026</f>
        <v>0</v>
      </c>
    </row>
    <row r="1027" customFormat="false" ht="15" hidden="true" customHeight="false" outlineLevel="0" collapsed="false">
      <c r="B1027" s="25" t="n">
        <v>1013</v>
      </c>
      <c r="M1027" s="25" t="n">
        <v>1013</v>
      </c>
      <c r="N1027" s="27" t="n">
        <f aca="false">C1027</f>
        <v>0</v>
      </c>
    </row>
    <row r="1028" customFormat="false" ht="15" hidden="true" customHeight="false" outlineLevel="0" collapsed="false">
      <c r="B1028" s="25" t="n">
        <v>1014</v>
      </c>
      <c r="M1028" s="25" t="n">
        <v>1014</v>
      </c>
      <c r="N1028" s="27" t="n">
        <f aca="false">C1028</f>
        <v>0</v>
      </c>
    </row>
    <row r="1029" customFormat="false" ht="15" hidden="true" customHeight="false" outlineLevel="0" collapsed="false">
      <c r="B1029" s="25" t="n">
        <v>1015</v>
      </c>
      <c r="M1029" s="25" t="n">
        <v>1015</v>
      </c>
      <c r="N1029" s="27" t="n">
        <f aca="false">C1029</f>
        <v>0</v>
      </c>
    </row>
    <row r="1030" customFormat="false" ht="15" hidden="true" customHeight="false" outlineLevel="0" collapsed="false">
      <c r="B1030" s="25" t="n">
        <v>1016</v>
      </c>
      <c r="M1030" s="25" t="n">
        <v>1016</v>
      </c>
      <c r="N1030" s="27" t="n">
        <f aca="false">C1030</f>
        <v>0</v>
      </c>
    </row>
    <row r="1031" customFormat="false" ht="15" hidden="true" customHeight="false" outlineLevel="0" collapsed="false">
      <c r="B1031" s="25" t="n">
        <v>1017</v>
      </c>
      <c r="M1031" s="25" t="n">
        <v>1017</v>
      </c>
      <c r="N1031" s="27" t="n">
        <f aca="false">C1031</f>
        <v>0</v>
      </c>
    </row>
    <row r="1032" customFormat="false" ht="15" hidden="true" customHeight="false" outlineLevel="0" collapsed="false">
      <c r="B1032" s="25" t="n">
        <v>1018</v>
      </c>
      <c r="M1032" s="25" t="n">
        <v>1018</v>
      </c>
      <c r="N1032" s="27" t="n">
        <f aca="false">C1032</f>
        <v>0</v>
      </c>
    </row>
    <row r="1033" customFormat="false" ht="15" hidden="true" customHeight="false" outlineLevel="0" collapsed="false">
      <c r="B1033" s="25" t="n">
        <v>1019</v>
      </c>
      <c r="M1033" s="25" t="n">
        <v>1019</v>
      </c>
      <c r="N1033" s="27" t="n">
        <f aca="false">C1033</f>
        <v>0</v>
      </c>
    </row>
    <row r="1034" customFormat="false" ht="15" hidden="true" customHeight="false" outlineLevel="0" collapsed="false">
      <c r="B1034" s="25" t="n">
        <v>1020</v>
      </c>
      <c r="M1034" s="25" t="n">
        <v>1020</v>
      </c>
      <c r="N1034" s="27" t="n">
        <f aca="false">C1034</f>
        <v>0</v>
      </c>
    </row>
    <row r="1035" customFormat="false" ht="15" hidden="true" customHeight="false" outlineLevel="0" collapsed="false">
      <c r="B1035" s="25" t="n">
        <v>1021</v>
      </c>
      <c r="M1035" s="25" t="n">
        <v>1021</v>
      </c>
      <c r="N1035" s="27" t="n">
        <f aca="false">C1035</f>
        <v>0</v>
      </c>
    </row>
    <row r="1036" customFormat="false" ht="15" hidden="true" customHeight="false" outlineLevel="0" collapsed="false">
      <c r="B1036" s="25" t="n">
        <v>1022</v>
      </c>
      <c r="M1036" s="25" t="n">
        <v>1022</v>
      </c>
      <c r="N1036" s="27" t="n">
        <f aca="false">C1036</f>
        <v>0</v>
      </c>
    </row>
    <row r="1037" customFormat="false" ht="15" hidden="true" customHeight="false" outlineLevel="0" collapsed="false">
      <c r="B1037" s="25" t="n">
        <v>1023</v>
      </c>
      <c r="M1037" s="25" t="n">
        <v>1023</v>
      </c>
      <c r="N1037" s="27" t="n">
        <f aca="false">C1037</f>
        <v>0</v>
      </c>
    </row>
    <row r="1038" customFormat="false" ht="15" hidden="true" customHeight="false" outlineLevel="0" collapsed="false">
      <c r="B1038" s="25" t="n">
        <v>1024</v>
      </c>
      <c r="M1038" s="25" t="n">
        <v>1024</v>
      </c>
      <c r="N1038" s="27" t="n">
        <f aca="false">C1038</f>
        <v>0</v>
      </c>
    </row>
    <row r="1039" customFormat="false" ht="15" hidden="true" customHeight="false" outlineLevel="0" collapsed="false">
      <c r="B1039" s="25" t="n">
        <v>1025</v>
      </c>
      <c r="M1039" s="25" t="n">
        <v>1025</v>
      </c>
      <c r="N1039" s="27" t="n">
        <f aca="false">C1039</f>
        <v>0</v>
      </c>
    </row>
    <row r="1040" customFormat="false" ht="15" hidden="true" customHeight="false" outlineLevel="0" collapsed="false">
      <c r="B1040" s="25" t="n">
        <v>1026</v>
      </c>
      <c r="M1040" s="25" t="n">
        <v>1026</v>
      </c>
      <c r="N1040" s="27" t="n">
        <f aca="false">C1040</f>
        <v>0</v>
      </c>
    </row>
    <row r="1041" customFormat="false" ht="15" hidden="true" customHeight="false" outlineLevel="0" collapsed="false">
      <c r="B1041" s="25" t="n">
        <v>1027</v>
      </c>
      <c r="M1041" s="25" t="n">
        <v>1027</v>
      </c>
      <c r="N1041" s="27" t="n">
        <f aca="false">C1041</f>
        <v>0</v>
      </c>
    </row>
    <row r="1042" customFormat="false" ht="15" hidden="true" customHeight="false" outlineLevel="0" collapsed="false">
      <c r="B1042" s="25" t="n">
        <v>1028</v>
      </c>
      <c r="M1042" s="25" t="n">
        <v>1028</v>
      </c>
      <c r="N1042" s="27" t="n">
        <f aca="false">C1042</f>
        <v>0</v>
      </c>
    </row>
    <row r="1043" customFormat="false" ht="15" hidden="true" customHeight="false" outlineLevel="0" collapsed="false">
      <c r="B1043" s="25" t="n">
        <v>1029</v>
      </c>
      <c r="M1043" s="25" t="n">
        <v>1029</v>
      </c>
      <c r="N1043" s="27" t="n">
        <f aca="false">C1043</f>
        <v>0</v>
      </c>
    </row>
    <row r="1044" customFormat="false" ht="15" hidden="true" customHeight="false" outlineLevel="0" collapsed="false">
      <c r="B1044" s="25" t="n">
        <v>1030</v>
      </c>
      <c r="M1044" s="25" t="n">
        <v>1030</v>
      </c>
      <c r="N1044" s="27" t="n">
        <f aca="false">C1044</f>
        <v>0</v>
      </c>
    </row>
    <row r="1045" customFormat="false" ht="15" hidden="true" customHeight="false" outlineLevel="0" collapsed="false">
      <c r="B1045" s="25" t="n">
        <v>1031</v>
      </c>
      <c r="M1045" s="25" t="n">
        <v>1031</v>
      </c>
      <c r="N1045" s="27" t="n">
        <f aca="false">C1045</f>
        <v>0</v>
      </c>
    </row>
    <row r="1046" customFormat="false" ht="15" hidden="true" customHeight="false" outlineLevel="0" collapsed="false">
      <c r="B1046" s="25" t="n">
        <v>1032</v>
      </c>
      <c r="M1046" s="25" t="n">
        <v>1032</v>
      </c>
      <c r="N1046" s="27" t="n">
        <f aca="false">C1046</f>
        <v>0</v>
      </c>
    </row>
    <row r="1047" customFormat="false" ht="15" hidden="true" customHeight="false" outlineLevel="0" collapsed="false">
      <c r="B1047" s="25" t="n">
        <v>1033</v>
      </c>
      <c r="M1047" s="25" t="n">
        <v>1033</v>
      </c>
      <c r="N1047" s="27" t="n">
        <f aca="false">C1047</f>
        <v>0</v>
      </c>
    </row>
    <row r="1048" customFormat="false" ht="15" hidden="true" customHeight="false" outlineLevel="0" collapsed="false">
      <c r="B1048" s="25" t="n">
        <v>1034</v>
      </c>
      <c r="M1048" s="25" t="n">
        <v>1034</v>
      </c>
      <c r="N1048" s="27" t="n">
        <f aca="false">C1048</f>
        <v>0</v>
      </c>
    </row>
    <row r="1049" customFormat="false" ht="15" hidden="true" customHeight="false" outlineLevel="0" collapsed="false">
      <c r="B1049" s="25" t="n">
        <v>1035</v>
      </c>
      <c r="M1049" s="25" t="n">
        <v>1035</v>
      </c>
      <c r="N1049" s="27" t="n">
        <f aca="false">C1049</f>
        <v>0</v>
      </c>
    </row>
    <row r="1050" customFormat="false" ht="15" hidden="true" customHeight="false" outlineLevel="0" collapsed="false">
      <c r="B1050" s="25" t="n">
        <v>1036</v>
      </c>
      <c r="M1050" s="25" t="n">
        <v>1036</v>
      </c>
      <c r="N1050" s="27" t="n">
        <f aca="false">C1050</f>
        <v>0</v>
      </c>
    </row>
    <row r="1051" customFormat="false" ht="15" hidden="true" customHeight="false" outlineLevel="0" collapsed="false">
      <c r="B1051" s="25" t="n">
        <v>1037</v>
      </c>
      <c r="M1051" s="25" t="n">
        <v>1037</v>
      </c>
      <c r="N1051" s="27" t="n">
        <f aca="false">C1051</f>
        <v>0</v>
      </c>
    </row>
    <row r="1052" customFormat="false" ht="15" hidden="true" customHeight="false" outlineLevel="0" collapsed="false">
      <c r="B1052" s="25" t="n">
        <v>1038</v>
      </c>
      <c r="M1052" s="25" t="n">
        <v>1038</v>
      </c>
      <c r="N1052" s="27" t="n">
        <f aca="false">C1052</f>
        <v>0</v>
      </c>
    </row>
    <row r="1053" customFormat="false" ht="15" hidden="true" customHeight="false" outlineLevel="0" collapsed="false">
      <c r="B1053" s="25" t="n">
        <v>1039</v>
      </c>
      <c r="M1053" s="25" t="n">
        <v>1039</v>
      </c>
      <c r="N1053" s="27" t="n">
        <f aca="false">C1053</f>
        <v>0</v>
      </c>
    </row>
    <row r="1054" customFormat="false" ht="15" hidden="true" customHeight="false" outlineLevel="0" collapsed="false">
      <c r="B1054" s="25" t="n">
        <v>1040</v>
      </c>
      <c r="M1054" s="25" t="n">
        <v>1040</v>
      </c>
      <c r="N1054" s="27" t="n">
        <f aca="false">C1054</f>
        <v>0</v>
      </c>
    </row>
    <row r="1055" customFormat="false" ht="15" hidden="true" customHeight="false" outlineLevel="0" collapsed="false">
      <c r="B1055" s="25" t="n">
        <v>1041</v>
      </c>
      <c r="M1055" s="25" t="n">
        <v>1041</v>
      </c>
      <c r="N1055" s="27" t="n">
        <f aca="false">C1055</f>
        <v>0</v>
      </c>
    </row>
    <row r="1056" customFormat="false" ht="15" hidden="true" customHeight="false" outlineLevel="0" collapsed="false">
      <c r="B1056" s="25" t="n">
        <v>1042</v>
      </c>
      <c r="M1056" s="25" t="n">
        <v>1042</v>
      </c>
      <c r="N1056" s="27" t="n">
        <f aca="false">C1056</f>
        <v>0</v>
      </c>
    </row>
    <row r="1057" customFormat="false" ht="15" hidden="true" customHeight="false" outlineLevel="0" collapsed="false">
      <c r="B1057" s="25" t="n">
        <v>1043</v>
      </c>
      <c r="M1057" s="25" t="n">
        <v>1043</v>
      </c>
      <c r="N1057" s="27" t="n">
        <f aca="false">C1057</f>
        <v>0</v>
      </c>
    </row>
    <row r="1058" customFormat="false" ht="15" hidden="true" customHeight="false" outlineLevel="0" collapsed="false">
      <c r="B1058" s="25" t="n">
        <v>1044</v>
      </c>
      <c r="M1058" s="25" t="n">
        <v>1044</v>
      </c>
      <c r="N1058" s="27" t="n">
        <f aca="false">C1058</f>
        <v>0</v>
      </c>
    </row>
    <row r="1059" customFormat="false" ht="15" hidden="true" customHeight="false" outlineLevel="0" collapsed="false">
      <c r="B1059" s="25" t="n">
        <v>1045</v>
      </c>
      <c r="M1059" s="25" t="n">
        <v>1045</v>
      </c>
      <c r="N1059" s="27" t="n">
        <f aca="false">C1059</f>
        <v>0</v>
      </c>
    </row>
    <row r="1060" customFormat="false" ht="15" hidden="true" customHeight="false" outlineLevel="0" collapsed="false">
      <c r="B1060" s="25" t="n">
        <v>1046</v>
      </c>
      <c r="M1060" s="25" t="n">
        <v>1046</v>
      </c>
      <c r="N1060" s="27" t="n">
        <f aca="false">C1060</f>
        <v>0</v>
      </c>
    </row>
    <row r="1061" customFormat="false" ht="15" hidden="true" customHeight="false" outlineLevel="0" collapsed="false">
      <c r="B1061" s="25" t="n">
        <v>1047</v>
      </c>
      <c r="M1061" s="25" t="n">
        <v>1047</v>
      </c>
      <c r="N1061" s="27" t="n">
        <f aca="false">C1061</f>
        <v>0</v>
      </c>
    </row>
    <row r="1062" customFormat="false" ht="15" hidden="true" customHeight="false" outlineLevel="0" collapsed="false">
      <c r="B1062" s="25" t="n">
        <v>1048</v>
      </c>
      <c r="M1062" s="25" t="n">
        <v>1048</v>
      </c>
      <c r="N1062" s="27" t="n">
        <f aca="false">C1062</f>
        <v>0</v>
      </c>
    </row>
    <row r="1063" customFormat="false" ht="15" hidden="true" customHeight="false" outlineLevel="0" collapsed="false">
      <c r="B1063" s="25" t="n">
        <v>1049</v>
      </c>
      <c r="M1063" s="25" t="n">
        <v>1049</v>
      </c>
      <c r="N1063" s="27" t="n">
        <f aca="false">C1063</f>
        <v>0</v>
      </c>
    </row>
    <row r="1064" customFormat="false" ht="15" hidden="true" customHeight="false" outlineLevel="0" collapsed="false">
      <c r="B1064" s="25" t="n">
        <v>1050</v>
      </c>
      <c r="M1064" s="25" t="n">
        <v>1050</v>
      </c>
      <c r="N1064" s="27" t="n">
        <f aca="false">C1064</f>
        <v>0</v>
      </c>
    </row>
    <row r="1065" customFormat="false" ht="15" hidden="true" customHeight="false" outlineLevel="0" collapsed="false">
      <c r="B1065" s="25" t="n">
        <v>1051</v>
      </c>
      <c r="M1065" s="25" t="n">
        <v>1051</v>
      </c>
      <c r="N1065" s="27" t="n">
        <f aca="false">C1065</f>
        <v>0</v>
      </c>
    </row>
    <row r="1066" customFormat="false" ht="15" hidden="true" customHeight="false" outlineLevel="0" collapsed="false">
      <c r="B1066" s="25" t="n">
        <v>1052</v>
      </c>
      <c r="M1066" s="25" t="n">
        <v>1052</v>
      </c>
      <c r="N1066" s="27" t="n">
        <f aca="false">C1066</f>
        <v>0</v>
      </c>
    </row>
    <row r="1067" customFormat="false" ht="15" hidden="true" customHeight="false" outlineLevel="0" collapsed="false">
      <c r="B1067" s="25" t="n">
        <v>1053</v>
      </c>
      <c r="M1067" s="25" t="n">
        <v>1053</v>
      </c>
      <c r="N1067" s="27" t="n">
        <f aca="false">C1067</f>
        <v>0</v>
      </c>
    </row>
    <row r="1068" customFormat="false" ht="15" hidden="true" customHeight="false" outlineLevel="0" collapsed="false">
      <c r="B1068" s="25" t="n">
        <v>1054</v>
      </c>
      <c r="M1068" s="25" t="n">
        <v>1054</v>
      </c>
      <c r="N1068" s="27" t="n">
        <f aca="false">C1068</f>
        <v>0</v>
      </c>
    </row>
    <row r="1069" customFormat="false" ht="15" hidden="true" customHeight="false" outlineLevel="0" collapsed="false">
      <c r="B1069" s="25" t="n">
        <v>1055</v>
      </c>
      <c r="M1069" s="25" t="n">
        <v>1055</v>
      </c>
      <c r="N1069" s="27" t="n">
        <f aca="false">C1069</f>
        <v>0</v>
      </c>
    </row>
    <row r="1070" customFormat="false" ht="15" hidden="true" customHeight="false" outlineLevel="0" collapsed="false">
      <c r="B1070" s="25" t="n">
        <v>1056</v>
      </c>
      <c r="M1070" s="25" t="n">
        <v>1056</v>
      </c>
      <c r="N1070" s="27" t="n">
        <f aca="false">C1070</f>
        <v>0</v>
      </c>
    </row>
    <row r="1071" customFormat="false" ht="15" hidden="true" customHeight="false" outlineLevel="0" collapsed="false">
      <c r="B1071" s="25" t="n">
        <v>1057</v>
      </c>
      <c r="M1071" s="25" t="n">
        <v>1057</v>
      </c>
      <c r="N1071" s="27" t="n">
        <f aca="false">C1071</f>
        <v>0</v>
      </c>
    </row>
    <row r="1072" customFormat="false" ht="15" hidden="true" customHeight="false" outlineLevel="0" collapsed="false">
      <c r="B1072" s="25" t="n">
        <v>1058</v>
      </c>
      <c r="M1072" s="25" t="n">
        <v>1058</v>
      </c>
      <c r="N1072" s="27" t="n">
        <f aca="false">C1072</f>
        <v>0</v>
      </c>
    </row>
    <row r="1073" customFormat="false" ht="15" hidden="true" customHeight="false" outlineLevel="0" collapsed="false">
      <c r="B1073" s="25" t="n">
        <v>1059</v>
      </c>
      <c r="M1073" s="25" t="n">
        <v>1059</v>
      </c>
      <c r="N1073" s="27" t="n">
        <f aca="false">C1073</f>
        <v>0</v>
      </c>
    </row>
    <row r="1074" customFormat="false" ht="15" hidden="true" customHeight="false" outlineLevel="0" collapsed="false">
      <c r="B1074" s="25" t="n">
        <v>1060</v>
      </c>
      <c r="M1074" s="25" t="n">
        <v>1060</v>
      </c>
      <c r="N1074" s="27" t="n">
        <f aca="false">C1074</f>
        <v>0</v>
      </c>
    </row>
    <row r="1075" customFormat="false" ht="15" hidden="true" customHeight="false" outlineLevel="0" collapsed="false">
      <c r="B1075" s="25" t="n">
        <v>1061</v>
      </c>
      <c r="M1075" s="25" t="n">
        <v>1061</v>
      </c>
      <c r="N1075" s="27" t="n">
        <f aca="false">C1075</f>
        <v>0</v>
      </c>
    </row>
    <row r="1076" customFormat="false" ht="15" hidden="true" customHeight="false" outlineLevel="0" collapsed="false">
      <c r="B1076" s="25" t="n">
        <v>1062</v>
      </c>
      <c r="M1076" s="25" t="n">
        <v>1062</v>
      </c>
      <c r="N1076" s="27" t="n">
        <f aca="false">C1076</f>
        <v>0</v>
      </c>
    </row>
    <row r="1077" customFormat="false" ht="15" hidden="true" customHeight="false" outlineLevel="0" collapsed="false">
      <c r="B1077" s="25" t="n">
        <v>1063</v>
      </c>
      <c r="M1077" s="25" t="n">
        <v>1063</v>
      </c>
      <c r="N1077" s="27" t="n">
        <f aca="false">C1077</f>
        <v>0</v>
      </c>
    </row>
    <row r="1078" customFormat="false" ht="15" hidden="true" customHeight="false" outlineLevel="0" collapsed="false">
      <c r="B1078" s="25" t="n">
        <v>1064</v>
      </c>
      <c r="M1078" s="25" t="n">
        <v>1064</v>
      </c>
      <c r="N1078" s="27" t="n">
        <f aca="false">C1078</f>
        <v>0</v>
      </c>
    </row>
    <row r="1079" customFormat="false" ht="15" hidden="true" customHeight="false" outlineLevel="0" collapsed="false">
      <c r="B1079" s="25" t="n">
        <v>1065</v>
      </c>
      <c r="M1079" s="25" t="n">
        <v>1065</v>
      </c>
      <c r="N1079" s="27" t="n">
        <f aca="false">C1079</f>
        <v>0</v>
      </c>
    </row>
    <row r="1080" customFormat="false" ht="15" hidden="true" customHeight="false" outlineLevel="0" collapsed="false">
      <c r="B1080" s="25" t="n">
        <v>1066</v>
      </c>
      <c r="M1080" s="25" t="n">
        <v>1066</v>
      </c>
      <c r="N1080" s="27" t="n">
        <f aca="false">C1080</f>
        <v>0</v>
      </c>
    </row>
    <row r="1081" customFormat="false" ht="15" hidden="true" customHeight="false" outlineLevel="0" collapsed="false">
      <c r="B1081" s="25" t="n">
        <v>1067</v>
      </c>
      <c r="M1081" s="25" t="n">
        <v>1067</v>
      </c>
      <c r="N1081" s="27" t="n">
        <f aca="false">C1081</f>
        <v>0</v>
      </c>
    </row>
    <row r="1082" customFormat="false" ht="15" hidden="true" customHeight="false" outlineLevel="0" collapsed="false">
      <c r="B1082" s="25" t="n">
        <v>1068</v>
      </c>
      <c r="M1082" s="25" t="n">
        <v>1068</v>
      </c>
      <c r="N1082" s="27" t="n">
        <f aca="false">C1082</f>
        <v>0</v>
      </c>
    </row>
    <row r="1083" customFormat="false" ht="15" hidden="true" customHeight="false" outlineLevel="0" collapsed="false">
      <c r="B1083" s="25" t="n">
        <v>1069</v>
      </c>
      <c r="M1083" s="25" t="n">
        <v>1069</v>
      </c>
      <c r="N1083" s="27" t="n">
        <f aca="false">C1083</f>
        <v>0</v>
      </c>
    </row>
    <row r="1084" customFormat="false" ht="15" hidden="true" customHeight="false" outlineLevel="0" collapsed="false">
      <c r="B1084" s="25" t="n">
        <v>1070</v>
      </c>
      <c r="M1084" s="25" t="n">
        <v>1070</v>
      </c>
      <c r="N1084" s="27" t="n">
        <f aca="false">C1084</f>
        <v>0</v>
      </c>
    </row>
    <row r="1085" customFormat="false" ht="15" hidden="true" customHeight="false" outlineLevel="0" collapsed="false">
      <c r="B1085" s="25" t="n">
        <v>1071</v>
      </c>
      <c r="M1085" s="25" t="n">
        <v>1071</v>
      </c>
      <c r="N1085" s="27" t="n">
        <f aca="false">C1085</f>
        <v>0</v>
      </c>
    </row>
    <row r="1086" customFormat="false" ht="15" hidden="true" customHeight="false" outlineLevel="0" collapsed="false">
      <c r="B1086" s="25" t="n">
        <v>1072</v>
      </c>
      <c r="M1086" s="25" t="n">
        <v>1072</v>
      </c>
      <c r="N1086" s="27" t="n">
        <f aca="false">C1086</f>
        <v>0</v>
      </c>
    </row>
    <row r="1087" customFormat="false" ht="15" hidden="true" customHeight="false" outlineLevel="0" collapsed="false">
      <c r="B1087" s="25" t="n">
        <v>1073</v>
      </c>
      <c r="M1087" s="25" t="n">
        <v>1073</v>
      </c>
      <c r="N1087" s="27" t="n">
        <f aca="false">C1087</f>
        <v>0</v>
      </c>
    </row>
    <row r="1088" customFormat="false" ht="15" hidden="true" customHeight="false" outlineLevel="0" collapsed="false">
      <c r="B1088" s="25" t="n">
        <v>1074</v>
      </c>
      <c r="M1088" s="25" t="n">
        <v>1074</v>
      </c>
      <c r="N1088" s="27" t="n">
        <f aca="false">C1088</f>
        <v>0</v>
      </c>
    </row>
    <row r="1089" customFormat="false" ht="15" hidden="true" customHeight="false" outlineLevel="0" collapsed="false">
      <c r="B1089" s="25" t="n">
        <v>1075</v>
      </c>
      <c r="M1089" s="25" t="n">
        <v>1075</v>
      </c>
      <c r="N1089" s="27" t="n">
        <f aca="false">C1089</f>
        <v>0</v>
      </c>
    </row>
    <row r="1090" customFormat="false" ht="15" hidden="true" customHeight="false" outlineLevel="0" collapsed="false">
      <c r="B1090" s="25" t="n">
        <v>1076</v>
      </c>
      <c r="M1090" s="25" t="n">
        <v>1076</v>
      </c>
      <c r="N1090" s="27" t="n">
        <f aca="false">C1090</f>
        <v>0</v>
      </c>
    </row>
    <row r="1091" customFormat="false" ht="15" hidden="true" customHeight="false" outlineLevel="0" collapsed="false">
      <c r="B1091" s="25" t="n">
        <v>1077</v>
      </c>
      <c r="M1091" s="25" t="n">
        <v>1077</v>
      </c>
      <c r="N1091" s="27" t="n">
        <f aca="false">C1091</f>
        <v>0</v>
      </c>
    </row>
    <row r="1092" customFormat="false" ht="15" hidden="true" customHeight="false" outlineLevel="0" collapsed="false">
      <c r="B1092" s="25" t="n">
        <v>1078</v>
      </c>
      <c r="M1092" s="25" t="n">
        <v>1078</v>
      </c>
      <c r="N1092" s="27" t="n">
        <f aca="false">C1092</f>
        <v>0</v>
      </c>
    </row>
    <row r="1093" customFormat="false" ht="15" hidden="true" customHeight="false" outlineLevel="0" collapsed="false">
      <c r="B1093" s="25" t="n">
        <v>1079</v>
      </c>
      <c r="M1093" s="25" t="n">
        <v>1079</v>
      </c>
      <c r="N1093" s="27" t="n">
        <f aca="false">C1093</f>
        <v>0</v>
      </c>
    </row>
    <row r="1094" customFormat="false" ht="15" hidden="true" customHeight="false" outlineLevel="0" collapsed="false">
      <c r="B1094" s="25" t="n">
        <v>1080</v>
      </c>
      <c r="M1094" s="25" t="n">
        <v>1080</v>
      </c>
      <c r="N1094" s="27" t="n">
        <f aca="false">C1094</f>
        <v>0</v>
      </c>
    </row>
    <row r="1095" customFormat="false" ht="15" hidden="true" customHeight="false" outlineLevel="0" collapsed="false">
      <c r="B1095" s="25" t="n">
        <v>1081</v>
      </c>
      <c r="M1095" s="25" t="n">
        <v>1081</v>
      </c>
      <c r="N1095" s="27" t="n">
        <f aca="false">C1095</f>
        <v>0</v>
      </c>
    </row>
    <row r="1096" customFormat="false" ht="15" hidden="true" customHeight="false" outlineLevel="0" collapsed="false">
      <c r="B1096" s="25" t="n">
        <v>1082</v>
      </c>
      <c r="M1096" s="25" t="n">
        <v>1082</v>
      </c>
      <c r="N1096" s="27" t="n">
        <f aca="false">C1096</f>
        <v>0</v>
      </c>
    </row>
    <row r="1097" customFormat="false" ht="15" hidden="true" customHeight="false" outlineLevel="0" collapsed="false">
      <c r="B1097" s="25" t="n">
        <v>1083</v>
      </c>
      <c r="M1097" s="25" t="n">
        <v>1083</v>
      </c>
      <c r="N1097" s="27" t="n">
        <f aca="false">C1097</f>
        <v>0</v>
      </c>
    </row>
    <row r="1098" customFormat="false" ht="15" hidden="true" customHeight="false" outlineLevel="0" collapsed="false">
      <c r="B1098" s="25" t="n">
        <v>1084</v>
      </c>
      <c r="M1098" s="25" t="n">
        <v>1084</v>
      </c>
      <c r="N1098" s="27" t="n">
        <f aca="false">C1098</f>
        <v>0</v>
      </c>
    </row>
    <row r="1099" customFormat="false" ht="15" hidden="true" customHeight="false" outlineLevel="0" collapsed="false">
      <c r="B1099" s="25" t="n">
        <v>1085</v>
      </c>
      <c r="M1099" s="25" t="n">
        <v>1085</v>
      </c>
      <c r="N1099" s="27" t="n">
        <f aca="false">C1099</f>
        <v>0</v>
      </c>
    </row>
    <row r="1100" customFormat="false" ht="15" hidden="true" customHeight="false" outlineLevel="0" collapsed="false">
      <c r="B1100" s="25" t="n">
        <v>1086</v>
      </c>
      <c r="M1100" s="25" t="n">
        <v>1086</v>
      </c>
      <c r="N1100" s="27" t="n">
        <f aca="false">C1100</f>
        <v>0</v>
      </c>
    </row>
    <row r="1101" customFormat="false" ht="15" hidden="true" customHeight="false" outlineLevel="0" collapsed="false">
      <c r="B1101" s="25" t="n">
        <v>1087</v>
      </c>
      <c r="M1101" s="25" t="n">
        <v>1087</v>
      </c>
      <c r="N1101" s="27" t="n">
        <f aca="false">C1101</f>
        <v>0</v>
      </c>
    </row>
    <row r="1102" customFormat="false" ht="15" hidden="true" customHeight="false" outlineLevel="0" collapsed="false">
      <c r="B1102" s="25" t="n">
        <v>1088</v>
      </c>
      <c r="M1102" s="25" t="n">
        <v>1088</v>
      </c>
      <c r="N1102" s="27" t="n">
        <f aca="false">C1102</f>
        <v>0</v>
      </c>
    </row>
    <row r="1103" customFormat="false" ht="15" hidden="true" customHeight="false" outlineLevel="0" collapsed="false">
      <c r="B1103" s="25" t="n">
        <v>1089</v>
      </c>
      <c r="M1103" s="25" t="n">
        <v>1089</v>
      </c>
      <c r="N1103" s="27" t="n">
        <f aca="false">C1103</f>
        <v>0</v>
      </c>
    </row>
    <row r="1104" customFormat="false" ht="15" hidden="true" customHeight="false" outlineLevel="0" collapsed="false">
      <c r="B1104" s="25" t="n">
        <v>1090</v>
      </c>
      <c r="M1104" s="25" t="n">
        <v>1090</v>
      </c>
      <c r="N1104" s="27" t="n">
        <f aca="false">C1104</f>
        <v>0</v>
      </c>
    </row>
    <row r="1105" customFormat="false" ht="15" hidden="true" customHeight="false" outlineLevel="0" collapsed="false">
      <c r="B1105" s="25" t="n">
        <v>1091</v>
      </c>
      <c r="M1105" s="25" t="n">
        <v>1091</v>
      </c>
      <c r="N1105" s="27" t="n">
        <f aca="false">C1105</f>
        <v>0</v>
      </c>
    </row>
    <row r="1106" customFormat="false" ht="15" hidden="true" customHeight="false" outlineLevel="0" collapsed="false">
      <c r="B1106" s="25" t="n">
        <v>1092</v>
      </c>
      <c r="M1106" s="25" t="n">
        <v>1092</v>
      </c>
      <c r="N1106" s="27" t="n">
        <f aca="false">C1106</f>
        <v>0</v>
      </c>
    </row>
    <row r="1107" customFormat="false" ht="15" hidden="true" customHeight="false" outlineLevel="0" collapsed="false">
      <c r="B1107" s="25" t="n">
        <v>1093</v>
      </c>
      <c r="M1107" s="25" t="n">
        <v>1093</v>
      </c>
      <c r="N1107" s="27" t="n">
        <f aca="false">C1107</f>
        <v>0</v>
      </c>
    </row>
    <row r="1108" customFormat="false" ht="15" hidden="true" customHeight="false" outlineLevel="0" collapsed="false">
      <c r="B1108" s="25" t="n">
        <v>1094</v>
      </c>
      <c r="M1108" s="25" t="n">
        <v>1094</v>
      </c>
      <c r="N1108" s="27" t="n">
        <f aca="false">C1108</f>
        <v>0</v>
      </c>
    </row>
    <row r="1109" customFormat="false" ht="15" hidden="true" customHeight="false" outlineLevel="0" collapsed="false">
      <c r="B1109" s="25" t="n">
        <v>1095</v>
      </c>
      <c r="M1109" s="25" t="n">
        <v>1095</v>
      </c>
      <c r="N1109" s="27" t="n">
        <f aca="false">C1109</f>
        <v>0</v>
      </c>
    </row>
    <row r="1110" customFormat="false" ht="15" hidden="true" customHeight="false" outlineLevel="0" collapsed="false">
      <c r="B1110" s="25" t="n">
        <v>1096</v>
      </c>
      <c r="M1110" s="25" t="n">
        <v>1096</v>
      </c>
      <c r="N1110" s="27" t="n">
        <f aca="false">C1110</f>
        <v>0</v>
      </c>
    </row>
    <row r="1111" customFormat="false" ht="15" hidden="true" customHeight="false" outlineLevel="0" collapsed="false">
      <c r="B1111" s="25" t="n">
        <v>1097</v>
      </c>
      <c r="M1111" s="25" t="n">
        <v>1097</v>
      </c>
      <c r="N1111" s="27" t="n">
        <f aca="false">C1111</f>
        <v>0</v>
      </c>
    </row>
    <row r="1112" customFormat="false" ht="15" hidden="true" customHeight="false" outlineLevel="0" collapsed="false">
      <c r="B1112" s="25" t="n">
        <v>1098</v>
      </c>
      <c r="M1112" s="25" t="n">
        <v>1098</v>
      </c>
      <c r="N1112" s="27" t="n">
        <f aca="false">C1112</f>
        <v>0</v>
      </c>
    </row>
    <row r="1113" customFormat="false" ht="15" hidden="true" customHeight="false" outlineLevel="0" collapsed="false">
      <c r="B1113" s="25" t="n">
        <v>1099</v>
      </c>
      <c r="M1113" s="25" t="n">
        <v>1099</v>
      </c>
      <c r="N1113" s="27" t="n">
        <f aca="false">C1113</f>
        <v>0</v>
      </c>
    </row>
    <row r="1114" customFormat="false" ht="15" hidden="true" customHeight="false" outlineLevel="0" collapsed="false">
      <c r="B1114" s="25" t="n">
        <v>1100</v>
      </c>
      <c r="M1114" s="25" t="n">
        <v>1100</v>
      </c>
      <c r="N1114" s="27" t="n">
        <f aca="false">C1114</f>
        <v>0</v>
      </c>
    </row>
    <row r="1115" customFormat="false" ht="15" hidden="true" customHeight="false" outlineLevel="0" collapsed="false">
      <c r="B1115" s="25" t="n">
        <v>1101</v>
      </c>
      <c r="M1115" s="25" t="n">
        <v>1101</v>
      </c>
      <c r="N1115" s="27" t="n">
        <f aca="false">C1115</f>
        <v>0</v>
      </c>
    </row>
    <row r="1116" customFormat="false" ht="15" hidden="true" customHeight="false" outlineLevel="0" collapsed="false">
      <c r="B1116" s="25" t="n">
        <v>1102</v>
      </c>
      <c r="M1116" s="25" t="n">
        <v>1102</v>
      </c>
      <c r="N1116" s="27" t="n">
        <f aca="false">C1116</f>
        <v>0</v>
      </c>
    </row>
    <row r="1117" customFormat="false" ht="15" hidden="true" customHeight="false" outlineLevel="0" collapsed="false">
      <c r="B1117" s="25" t="n">
        <v>1103</v>
      </c>
      <c r="M1117" s="25" t="n">
        <v>1103</v>
      </c>
      <c r="N1117" s="27" t="n">
        <f aca="false">C1117</f>
        <v>0</v>
      </c>
    </row>
    <row r="1118" customFormat="false" ht="15" hidden="true" customHeight="false" outlineLevel="0" collapsed="false">
      <c r="B1118" s="25" t="n">
        <v>1104</v>
      </c>
      <c r="M1118" s="25" t="n">
        <v>1104</v>
      </c>
      <c r="N1118" s="27" t="n">
        <f aca="false">C1118</f>
        <v>0</v>
      </c>
    </row>
    <row r="1119" customFormat="false" ht="15" hidden="true" customHeight="false" outlineLevel="0" collapsed="false">
      <c r="B1119" s="25" t="n">
        <v>1105</v>
      </c>
      <c r="M1119" s="25" t="n">
        <v>1105</v>
      </c>
      <c r="N1119" s="27" t="n">
        <f aca="false">C1119</f>
        <v>0</v>
      </c>
    </row>
    <row r="1120" customFormat="false" ht="15" hidden="true" customHeight="false" outlineLevel="0" collapsed="false">
      <c r="B1120" s="25" t="n">
        <v>1106</v>
      </c>
      <c r="M1120" s="25" t="n">
        <v>1106</v>
      </c>
      <c r="N1120" s="27" t="n">
        <f aca="false">C1120</f>
        <v>0</v>
      </c>
    </row>
    <row r="1121" customFormat="false" ht="15" hidden="true" customHeight="false" outlineLevel="0" collapsed="false">
      <c r="B1121" s="25" t="n">
        <v>1107</v>
      </c>
      <c r="M1121" s="25" t="n">
        <v>1107</v>
      </c>
      <c r="N1121" s="27" t="n">
        <f aca="false">C1121</f>
        <v>0</v>
      </c>
    </row>
    <row r="1122" customFormat="false" ht="15" hidden="true" customHeight="false" outlineLevel="0" collapsed="false">
      <c r="B1122" s="25" t="n">
        <v>1108</v>
      </c>
      <c r="M1122" s="25" t="n">
        <v>1108</v>
      </c>
      <c r="N1122" s="27" t="n">
        <f aca="false">C1122</f>
        <v>0</v>
      </c>
    </row>
    <row r="1123" customFormat="false" ht="15" hidden="true" customHeight="false" outlineLevel="0" collapsed="false">
      <c r="B1123" s="25" t="n">
        <v>1109</v>
      </c>
      <c r="M1123" s="25" t="n">
        <v>1109</v>
      </c>
      <c r="N1123" s="27" t="n">
        <f aca="false">C1123</f>
        <v>0</v>
      </c>
    </row>
    <row r="1124" customFormat="false" ht="15" hidden="true" customHeight="false" outlineLevel="0" collapsed="false">
      <c r="B1124" s="25" t="n">
        <v>1110</v>
      </c>
      <c r="M1124" s="25" t="n">
        <v>1110</v>
      </c>
      <c r="N1124" s="27" t="n">
        <f aca="false">C1124</f>
        <v>0</v>
      </c>
    </row>
    <row r="1125" customFormat="false" ht="15" hidden="true" customHeight="false" outlineLevel="0" collapsed="false">
      <c r="B1125" s="25" t="n">
        <v>1111</v>
      </c>
      <c r="M1125" s="25" t="n">
        <v>1111</v>
      </c>
      <c r="N1125" s="27" t="n">
        <f aca="false">C1125</f>
        <v>0</v>
      </c>
    </row>
    <row r="1126" customFormat="false" ht="15" hidden="true" customHeight="false" outlineLevel="0" collapsed="false">
      <c r="B1126" s="25" t="n">
        <v>1112</v>
      </c>
      <c r="M1126" s="25" t="n">
        <v>1112</v>
      </c>
      <c r="N1126" s="27" t="n">
        <f aca="false">C1126</f>
        <v>0</v>
      </c>
    </row>
    <row r="1127" customFormat="false" ht="15" hidden="true" customHeight="false" outlineLevel="0" collapsed="false">
      <c r="B1127" s="25" t="n">
        <v>1113</v>
      </c>
      <c r="M1127" s="25" t="n">
        <v>1113</v>
      </c>
      <c r="N1127" s="27" t="n">
        <f aca="false">C1127</f>
        <v>0</v>
      </c>
    </row>
    <row r="1128" customFormat="false" ht="15" hidden="true" customHeight="false" outlineLevel="0" collapsed="false">
      <c r="B1128" s="25" t="n">
        <v>1114</v>
      </c>
      <c r="M1128" s="25" t="n">
        <v>1114</v>
      </c>
      <c r="N1128" s="27" t="n">
        <f aca="false">C1128</f>
        <v>0</v>
      </c>
    </row>
    <row r="1129" customFormat="false" ht="15" hidden="true" customHeight="false" outlineLevel="0" collapsed="false">
      <c r="B1129" s="25" t="n">
        <v>1115</v>
      </c>
      <c r="M1129" s="25" t="n">
        <v>1115</v>
      </c>
      <c r="N1129" s="27" t="n">
        <f aca="false">C1129</f>
        <v>0</v>
      </c>
    </row>
    <row r="1130" customFormat="false" ht="15" hidden="true" customHeight="false" outlineLevel="0" collapsed="false">
      <c r="B1130" s="25" t="n">
        <v>1116</v>
      </c>
      <c r="M1130" s="25" t="n">
        <v>1116</v>
      </c>
      <c r="N1130" s="27" t="n">
        <f aca="false">C1130</f>
        <v>0</v>
      </c>
    </row>
    <row r="1131" customFormat="false" ht="15" hidden="true" customHeight="false" outlineLevel="0" collapsed="false">
      <c r="B1131" s="25" t="n">
        <v>1117</v>
      </c>
      <c r="M1131" s="25" t="n">
        <v>1117</v>
      </c>
      <c r="N1131" s="27" t="n">
        <f aca="false">C1131</f>
        <v>0</v>
      </c>
    </row>
    <row r="1132" customFormat="false" ht="15" hidden="true" customHeight="false" outlineLevel="0" collapsed="false">
      <c r="B1132" s="25" t="n">
        <v>1118</v>
      </c>
      <c r="M1132" s="25" t="n">
        <v>1118</v>
      </c>
      <c r="N1132" s="27" t="n">
        <f aca="false">C1132</f>
        <v>0</v>
      </c>
    </row>
    <row r="1133" customFormat="false" ht="15" hidden="true" customHeight="false" outlineLevel="0" collapsed="false">
      <c r="B1133" s="25" t="n">
        <v>1119</v>
      </c>
      <c r="M1133" s="25" t="n">
        <v>1119</v>
      </c>
      <c r="N1133" s="27" t="n">
        <f aca="false">C1133</f>
        <v>0</v>
      </c>
    </row>
    <row r="1134" customFormat="false" ht="15" hidden="true" customHeight="false" outlineLevel="0" collapsed="false">
      <c r="B1134" s="25" t="n">
        <v>1120</v>
      </c>
      <c r="M1134" s="25" t="n">
        <v>1120</v>
      </c>
      <c r="N1134" s="27" t="n">
        <f aca="false">C1134</f>
        <v>0</v>
      </c>
    </row>
    <row r="1135" customFormat="false" ht="15" hidden="true" customHeight="false" outlineLevel="0" collapsed="false">
      <c r="B1135" s="25" t="n">
        <v>1121</v>
      </c>
      <c r="M1135" s="25" t="n">
        <v>1121</v>
      </c>
      <c r="N1135" s="27" t="n">
        <f aca="false">C1135</f>
        <v>0</v>
      </c>
    </row>
    <row r="1136" customFormat="false" ht="15" hidden="true" customHeight="false" outlineLevel="0" collapsed="false">
      <c r="B1136" s="25" t="n">
        <v>1122</v>
      </c>
      <c r="M1136" s="25" t="n">
        <v>1122</v>
      </c>
      <c r="N1136" s="27" t="n">
        <f aca="false">C1136</f>
        <v>0</v>
      </c>
    </row>
    <row r="1137" customFormat="false" ht="15" hidden="true" customHeight="false" outlineLevel="0" collapsed="false">
      <c r="B1137" s="25" t="n">
        <v>1123</v>
      </c>
      <c r="M1137" s="25" t="n">
        <v>1123</v>
      </c>
      <c r="N1137" s="27" t="n">
        <f aca="false">C1137</f>
        <v>0</v>
      </c>
    </row>
    <row r="1138" customFormat="false" ht="15" hidden="true" customHeight="false" outlineLevel="0" collapsed="false">
      <c r="B1138" s="25" t="n">
        <v>1124</v>
      </c>
      <c r="M1138" s="25" t="n">
        <v>1124</v>
      </c>
      <c r="N1138" s="27" t="n">
        <f aca="false">C1138</f>
        <v>0</v>
      </c>
    </row>
    <row r="1139" customFormat="false" ht="15" hidden="true" customHeight="false" outlineLevel="0" collapsed="false">
      <c r="B1139" s="25" t="n">
        <v>1125</v>
      </c>
      <c r="M1139" s="25" t="n">
        <v>1125</v>
      </c>
      <c r="N1139" s="27" t="n">
        <f aca="false">C1139</f>
        <v>0</v>
      </c>
    </row>
    <row r="1140" customFormat="false" ht="15" hidden="true" customHeight="false" outlineLevel="0" collapsed="false">
      <c r="B1140" s="25" t="n">
        <v>1126</v>
      </c>
      <c r="M1140" s="25" t="n">
        <v>1126</v>
      </c>
      <c r="N1140" s="27" t="n">
        <f aca="false">C1140</f>
        <v>0</v>
      </c>
    </row>
    <row r="1141" customFormat="false" ht="15" hidden="true" customHeight="false" outlineLevel="0" collapsed="false">
      <c r="B1141" s="25" t="n">
        <v>1127</v>
      </c>
      <c r="M1141" s="25" t="n">
        <v>1127</v>
      </c>
      <c r="N1141" s="27" t="n">
        <f aca="false">C1141</f>
        <v>0</v>
      </c>
    </row>
    <row r="1142" customFormat="false" ht="15" hidden="true" customHeight="false" outlineLevel="0" collapsed="false">
      <c r="B1142" s="25" t="n">
        <v>1128</v>
      </c>
      <c r="M1142" s="25" t="n">
        <v>1128</v>
      </c>
      <c r="N1142" s="27" t="n">
        <f aca="false">C1142</f>
        <v>0</v>
      </c>
    </row>
    <row r="1143" customFormat="false" ht="15" hidden="true" customHeight="false" outlineLevel="0" collapsed="false">
      <c r="B1143" s="25" t="n">
        <v>1129</v>
      </c>
      <c r="M1143" s="25" t="n">
        <v>1129</v>
      </c>
      <c r="N1143" s="27" t="n">
        <f aca="false">C1143</f>
        <v>0</v>
      </c>
    </row>
    <row r="1144" customFormat="false" ht="15" hidden="true" customHeight="false" outlineLevel="0" collapsed="false">
      <c r="B1144" s="25" t="n">
        <v>1130</v>
      </c>
      <c r="M1144" s="25" t="n">
        <v>1130</v>
      </c>
      <c r="N1144" s="27" t="n">
        <f aca="false">C1144</f>
        <v>0</v>
      </c>
    </row>
    <row r="1145" customFormat="false" ht="15" hidden="true" customHeight="false" outlineLevel="0" collapsed="false">
      <c r="B1145" s="25" t="n">
        <v>1131</v>
      </c>
      <c r="M1145" s="25" t="n">
        <v>1131</v>
      </c>
      <c r="N1145" s="27" t="n">
        <f aca="false">C1145</f>
        <v>0</v>
      </c>
    </row>
    <row r="1146" customFormat="false" ht="15" hidden="true" customHeight="false" outlineLevel="0" collapsed="false">
      <c r="B1146" s="25" t="n">
        <v>1132</v>
      </c>
      <c r="M1146" s="25" t="n">
        <v>1132</v>
      </c>
      <c r="N1146" s="27" t="n">
        <f aca="false">C1146</f>
        <v>0</v>
      </c>
    </row>
    <row r="1147" customFormat="false" ht="15" hidden="true" customHeight="false" outlineLevel="0" collapsed="false">
      <c r="B1147" s="25" t="n">
        <v>1133</v>
      </c>
      <c r="M1147" s="25" t="n">
        <v>1133</v>
      </c>
      <c r="N1147" s="27" t="n">
        <f aca="false">C1147</f>
        <v>0</v>
      </c>
    </row>
    <row r="1148" customFormat="false" ht="15" hidden="true" customHeight="false" outlineLevel="0" collapsed="false">
      <c r="B1148" s="25" t="n">
        <v>1134</v>
      </c>
      <c r="M1148" s="25" t="n">
        <v>1134</v>
      </c>
      <c r="N1148" s="27" t="n">
        <f aca="false">C1148</f>
        <v>0</v>
      </c>
    </row>
    <row r="1149" customFormat="false" ht="15" hidden="true" customHeight="false" outlineLevel="0" collapsed="false">
      <c r="B1149" s="25" t="n">
        <v>1135</v>
      </c>
      <c r="M1149" s="25" t="n">
        <v>1135</v>
      </c>
      <c r="N1149" s="27" t="n">
        <f aca="false">C1149</f>
        <v>0</v>
      </c>
    </row>
    <row r="1150" customFormat="false" ht="15" hidden="true" customHeight="false" outlineLevel="0" collapsed="false">
      <c r="B1150" s="25" t="n">
        <v>1136</v>
      </c>
      <c r="M1150" s="25" t="n">
        <v>1136</v>
      </c>
      <c r="N1150" s="27" t="n">
        <f aca="false">C1150</f>
        <v>0</v>
      </c>
    </row>
    <row r="1151" customFormat="false" ht="15" hidden="true" customHeight="false" outlineLevel="0" collapsed="false">
      <c r="B1151" s="25" t="n">
        <v>1137</v>
      </c>
      <c r="M1151" s="25" t="n">
        <v>1137</v>
      </c>
      <c r="N1151" s="27" t="n">
        <f aca="false">C1151</f>
        <v>0</v>
      </c>
    </row>
    <row r="1152" customFormat="false" ht="15" hidden="true" customHeight="false" outlineLevel="0" collapsed="false">
      <c r="B1152" s="25" t="n">
        <v>1138</v>
      </c>
      <c r="M1152" s="25" t="n">
        <v>1138</v>
      </c>
      <c r="N1152" s="27" t="n">
        <f aca="false">C1152</f>
        <v>0</v>
      </c>
    </row>
    <row r="1153" customFormat="false" ht="15" hidden="true" customHeight="false" outlineLevel="0" collapsed="false">
      <c r="B1153" s="25" t="n">
        <v>1139</v>
      </c>
      <c r="M1153" s="25" t="n">
        <v>1139</v>
      </c>
      <c r="N1153" s="27" t="n">
        <f aca="false">C1153</f>
        <v>0</v>
      </c>
    </row>
    <row r="1154" customFormat="false" ht="15" hidden="true" customHeight="false" outlineLevel="0" collapsed="false">
      <c r="B1154" s="25" t="n">
        <v>1140</v>
      </c>
      <c r="M1154" s="25" t="n">
        <v>1140</v>
      </c>
      <c r="N1154" s="27" t="n">
        <f aca="false">C1154</f>
        <v>0</v>
      </c>
    </row>
    <row r="1155" customFormat="false" ht="15" hidden="true" customHeight="false" outlineLevel="0" collapsed="false">
      <c r="B1155" s="25" t="n">
        <v>1141</v>
      </c>
      <c r="M1155" s="25" t="n">
        <v>1141</v>
      </c>
      <c r="N1155" s="27" t="n">
        <f aca="false">C1155</f>
        <v>0</v>
      </c>
    </row>
    <row r="1156" customFormat="false" ht="15" hidden="true" customHeight="false" outlineLevel="0" collapsed="false">
      <c r="B1156" s="25" t="n">
        <v>1142</v>
      </c>
      <c r="M1156" s="25" t="n">
        <v>1142</v>
      </c>
      <c r="N1156" s="27" t="n">
        <f aca="false">C1156</f>
        <v>0</v>
      </c>
    </row>
    <row r="1157" customFormat="false" ht="15" hidden="true" customHeight="false" outlineLevel="0" collapsed="false">
      <c r="B1157" s="25" t="n">
        <v>1143</v>
      </c>
      <c r="M1157" s="25" t="n">
        <v>1143</v>
      </c>
      <c r="N1157" s="27" t="n">
        <f aca="false">C1157</f>
        <v>0</v>
      </c>
    </row>
    <row r="1158" customFormat="false" ht="15" hidden="true" customHeight="false" outlineLevel="0" collapsed="false">
      <c r="B1158" s="25" t="n">
        <v>1144</v>
      </c>
      <c r="M1158" s="25" t="n">
        <v>1144</v>
      </c>
      <c r="N1158" s="27" t="n">
        <f aca="false">C1158</f>
        <v>0</v>
      </c>
    </row>
    <row r="1159" customFormat="false" ht="15" hidden="true" customHeight="false" outlineLevel="0" collapsed="false">
      <c r="B1159" s="25" t="n">
        <v>1145</v>
      </c>
      <c r="M1159" s="25" t="n">
        <v>1145</v>
      </c>
      <c r="N1159" s="27" t="n">
        <f aca="false">C1159</f>
        <v>0</v>
      </c>
    </row>
    <row r="1160" customFormat="false" ht="15" hidden="true" customHeight="false" outlineLevel="0" collapsed="false">
      <c r="B1160" s="25" t="n">
        <v>1146</v>
      </c>
      <c r="M1160" s="25" t="n">
        <v>1146</v>
      </c>
      <c r="N1160" s="27" t="n">
        <f aca="false">C1160</f>
        <v>0</v>
      </c>
    </row>
    <row r="1161" customFormat="false" ht="15" hidden="true" customHeight="false" outlineLevel="0" collapsed="false">
      <c r="B1161" s="25" t="n">
        <v>1147</v>
      </c>
      <c r="M1161" s="25" t="n">
        <v>1147</v>
      </c>
      <c r="N1161" s="27" t="n">
        <f aca="false">C1161</f>
        <v>0</v>
      </c>
    </row>
    <row r="1162" customFormat="false" ht="15" hidden="true" customHeight="false" outlineLevel="0" collapsed="false">
      <c r="B1162" s="25" t="n">
        <v>1148</v>
      </c>
      <c r="M1162" s="25" t="n">
        <v>1148</v>
      </c>
      <c r="N1162" s="27" t="n">
        <f aca="false">C1162</f>
        <v>0</v>
      </c>
    </row>
    <row r="1163" customFormat="false" ht="15" hidden="true" customHeight="false" outlineLevel="0" collapsed="false">
      <c r="B1163" s="25" t="n">
        <v>1149</v>
      </c>
      <c r="M1163" s="25" t="n">
        <v>1149</v>
      </c>
      <c r="N1163" s="27" t="n">
        <f aca="false">C1163</f>
        <v>0</v>
      </c>
    </row>
    <row r="1164" customFormat="false" ht="15" hidden="true" customHeight="false" outlineLevel="0" collapsed="false">
      <c r="B1164" s="25" t="n">
        <v>1150</v>
      </c>
      <c r="M1164" s="25" t="n">
        <v>1150</v>
      </c>
      <c r="N1164" s="27" t="n">
        <f aca="false">C1164</f>
        <v>0</v>
      </c>
    </row>
    <row r="1165" customFormat="false" ht="15" hidden="true" customHeight="false" outlineLevel="0" collapsed="false">
      <c r="B1165" s="25" t="n">
        <v>1151</v>
      </c>
      <c r="M1165" s="25" t="n">
        <v>1151</v>
      </c>
      <c r="N1165" s="27" t="n">
        <f aca="false">C1165</f>
        <v>0</v>
      </c>
    </row>
    <row r="1166" customFormat="false" ht="15" hidden="true" customHeight="false" outlineLevel="0" collapsed="false">
      <c r="B1166" s="25" t="n">
        <v>1152</v>
      </c>
      <c r="M1166" s="25" t="n">
        <v>1152</v>
      </c>
      <c r="N1166" s="27" t="n">
        <f aca="false">C1166</f>
        <v>0</v>
      </c>
    </row>
    <row r="1167" customFormat="false" ht="15" hidden="true" customHeight="false" outlineLevel="0" collapsed="false">
      <c r="B1167" s="25" t="n">
        <v>1153</v>
      </c>
      <c r="M1167" s="25" t="n">
        <v>1153</v>
      </c>
      <c r="N1167" s="27" t="n">
        <f aca="false">C1167</f>
        <v>0</v>
      </c>
    </row>
    <row r="1169" customFormat="false" ht="17.35" hidden="false" customHeight="false" outlineLevel="0" collapsed="false">
      <c r="B1169" s="39" t="str">
        <f aca="false">CONCATENATE("Принял представитель ООО ""МКАИР"" ",C5)</f>
        <v>Принял представитель ООО "МКАИР" Манджеев А.А.</v>
      </c>
      <c r="C1169" s="40"/>
      <c r="D1169" s="41"/>
      <c r="E1169" s="41"/>
      <c r="F1169" s="42"/>
      <c r="G1169" s="41"/>
      <c r="H1169" s="41"/>
      <c r="I1169" s="41"/>
      <c r="J1169" s="43" t="n">
        <f aca="false">C3</f>
        <v>45759</v>
      </c>
      <c r="M1169" s="39" t="str">
        <f aca="false">CONCATENATE("Сдал представитель ООО ""МКАИР"" ",C5)</f>
        <v>Сдал представитель ООО "МКАИР" Манджеев А.А.</v>
      </c>
      <c r="N1169" s="41"/>
      <c r="O1169" s="41"/>
      <c r="P1169" s="41"/>
      <c r="Q1169" s="43" t="n">
        <f aca="false">C4</f>
        <v>45761</v>
      </c>
    </row>
    <row r="1170" customFormat="false" ht="15" hidden="false" customHeight="false" outlineLevel="0" collapsed="false">
      <c r="B1170" s="44" t="s">
        <v>7094</v>
      </c>
      <c r="C1170" s="44"/>
      <c r="F1170" s="1"/>
      <c r="M1170" s="44" t="s">
        <v>7094</v>
      </c>
    </row>
    <row r="1171" customFormat="false" ht="15" hidden="false" customHeight="false" outlineLevel="0" collapsed="false">
      <c r="F1171" s="1"/>
    </row>
    <row r="1172" customFormat="false" ht="17.35" hidden="false" customHeight="false" outlineLevel="0" collapsed="false">
      <c r="B1172" s="39" t="str">
        <f aca="false">CONCATENATE("Сдал представитель ",C7," ",C6)</f>
        <v>Сдал представитель ООО «ГАЗПРОМНЕФТЬ-ЯМАЛ» Попов Е.В.</v>
      </c>
      <c r="C1172" s="40"/>
      <c r="D1172" s="41"/>
      <c r="E1172" s="41"/>
      <c r="F1172" s="42"/>
      <c r="G1172" s="41"/>
      <c r="H1172" s="41"/>
      <c r="I1172" s="41"/>
      <c r="J1172" s="43" t="n">
        <f aca="false">J1169</f>
        <v>45759</v>
      </c>
      <c r="M1172" s="39" t="str">
        <f aca="false">CONCATENATE("Принял представитель ", C7," ",,C6)</f>
        <v>Принял представитель ООО «ГАЗПРОМНЕФТЬ-ЯМАЛ» Попов Е.В.</v>
      </c>
      <c r="N1172" s="41"/>
      <c r="O1172" s="41"/>
      <c r="P1172" s="41"/>
      <c r="Q1172" s="43" t="n">
        <f aca="false">Q1169</f>
        <v>45761</v>
      </c>
    </row>
    <row r="1173" customFormat="false" ht="15" hidden="false" customHeight="false" outlineLevel="0" collapsed="false">
      <c r="B1173" s="45" t="s">
        <v>7094</v>
      </c>
      <c r="C1173" s="45"/>
      <c r="F1173" s="1"/>
      <c r="M1173" s="45" t="s">
        <v>7094</v>
      </c>
    </row>
  </sheetData>
  <mergeCells count="8">
    <mergeCell ref="F3:G3"/>
    <mergeCell ref="H3:I3"/>
    <mergeCell ref="F5:G5"/>
    <mergeCell ref="H5:I5"/>
    <mergeCell ref="B9:K9"/>
    <mergeCell ref="M9:R9"/>
    <mergeCell ref="B10:K10"/>
    <mergeCell ref="M10:R10"/>
  </mergeCell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R1053"/>
  <sheetViews>
    <sheetView showFormulas="false" showGridLines="true" showRowColHeaders="true" showZeros="true" rightToLeft="false" tabSelected="false" showOutlineSymbols="true" defaultGridColor="true" view="normal" topLeftCell="A859" colorId="64" zoomScale="55" zoomScaleNormal="55" zoomScalePageLayoutView="100" workbookViewId="0">
      <selection pane="topLeft" activeCell="J876" activeCellId="0" sqref="J876"/>
    </sheetView>
  </sheetViews>
  <sheetFormatPr defaultColWidth="9" defaultRowHeight="14.25" customHeight="true" zeroHeight="false" outlineLevelRow="0" outlineLevelCol="0"/>
  <cols>
    <col collapsed="false" customWidth="true" hidden="false" outlineLevel="0" max="1" min="1" style="27" width="5"/>
    <col collapsed="false" customWidth="true" hidden="false" outlineLevel="0" max="2" min="2" style="27" width="5.7"/>
    <col collapsed="false" customWidth="true" hidden="false" outlineLevel="0" max="3" min="3" style="27" width="10.6"/>
    <col collapsed="false" customWidth="false" hidden="false" outlineLevel="0" max="9" min="4" style="27" width="9"/>
    <col collapsed="false" customWidth="true" hidden="false" outlineLevel="0" max="11" min="10" style="27" width="10.6"/>
    <col collapsed="false" customWidth="true" hidden="false" outlineLevel="0" max="12" min="12" style="27" width="1.9"/>
    <col collapsed="false" customWidth="true" hidden="false" outlineLevel="0" max="13" min="13" style="27" width="6.4"/>
    <col collapsed="false" customWidth="true" hidden="false" outlineLevel="0" max="14" min="14" style="27" width="49.9"/>
    <col collapsed="false" customWidth="true" hidden="false" outlineLevel="0" max="15" min="15" style="27" width="8.9"/>
    <col collapsed="false" customWidth="false" hidden="false" outlineLevel="0" max="16" min="16" style="27" width="9"/>
    <col collapsed="false" customWidth="true" hidden="false" outlineLevel="0" max="17" min="17" style="27" width="10.09"/>
    <col collapsed="false" customWidth="false" hidden="false" outlineLevel="0" max="16384" min="18" style="27" width="9"/>
  </cols>
  <sheetData>
    <row r="1" customFormat="false" ht="13.8" hidden="false" customHeight="false" outlineLevel="0" collapsed="false">
      <c r="B1" s="27" t="s">
        <v>6856</v>
      </c>
      <c r="D1" s="27" t="n">
        <v>7</v>
      </c>
    </row>
    <row r="2" customFormat="false" ht="17.35" hidden="false" customHeight="false" outlineLevel="0" collapsed="false">
      <c r="B2" s="27" t="s">
        <v>6857</v>
      </c>
      <c r="F2" s="28"/>
      <c r="G2" s="29"/>
      <c r="H2" s="29"/>
      <c r="I2" s="1"/>
      <c r="J2" s="1"/>
      <c r="K2" s="1"/>
    </row>
    <row r="3" customFormat="false" ht="15" hidden="false" customHeight="false" outlineLevel="0" collapsed="false">
      <c r="B3" s="30" t="s">
        <v>6858</v>
      </c>
      <c r="C3" s="31" t="n">
        <f aca="false">VLOOKUP(D1,'Акты п-п'!$C$5:$I$57,2)</f>
        <v>45768</v>
      </c>
      <c r="F3" s="32"/>
      <c r="G3" s="32"/>
      <c r="H3" s="33"/>
      <c r="I3" s="33"/>
      <c r="J3" s="1"/>
      <c r="K3" s="1"/>
    </row>
    <row r="4" customFormat="false" ht="17.35" hidden="false" customHeight="false" outlineLevel="0" collapsed="false">
      <c r="B4" s="30" t="s">
        <v>6859</v>
      </c>
      <c r="C4" s="31" t="n">
        <f aca="false">VLOOKUP(D1,'Акты п-п'!$C$5:$I$57,3)</f>
        <v>45772</v>
      </c>
      <c r="F4" s="34"/>
      <c r="G4" s="35"/>
      <c r="H4" s="36"/>
      <c r="I4" s="1"/>
      <c r="J4" s="1"/>
      <c r="K4" s="1"/>
    </row>
    <row r="5" customFormat="false" ht="15" hidden="false" customHeight="false" outlineLevel="0" collapsed="false">
      <c r="C5" s="27" t="str">
        <f aca="false">VLOOKUP(D1,'Акты п-п'!$C$5:$I$57,5)</f>
        <v>Кадыков П.Ю.</v>
      </c>
      <c r="F5" s="32"/>
      <c r="G5" s="32"/>
      <c r="H5" s="33"/>
      <c r="I5" s="33"/>
      <c r="J5" s="1"/>
      <c r="K5" s="1"/>
    </row>
    <row r="6" customFormat="false" ht="13.8" hidden="false" customHeight="false" outlineLevel="0" collapsed="false">
      <c r="C6" s="27" t="s">
        <v>6848</v>
      </c>
    </row>
    <row r="7" customFormat="false" ht="13.8" hidden="false" customHeight="false" outlineLevel="0" collapsed="false">
      <c r="C7" s="27" t="str">
        <f aca="false">VLOOKUP(D1,'Акты п-п'!$C$5:$I$57,4)</f>
        <v>ООО "РИ-ИНВЕСТ"</v>
      </c>
    </row>
    <row r="9" customFormat="false" ht="22.5" hidden="false" customHeight="true" outlineLevel="0" collapsed="false">
      <c r="B9" s="37" t="s">
        <v>6860</v>
      </c>
      <c r="C9" s="37"/>
      <c r="D9" s="37"/>
      <c r="E9" s="37"/>
      <c r="F9" s="37"/>
      <c r="G9" s="37"/>
      <c r="H9" s="37"/>
      <c r="I9" s="37"/>
      <c r="J9" s="37"/>
      <c r="K9" s="37"/>
      <c r="M9" s="38" t="s">
        <v>6860</v>
      </c>
      <c r="N9" s="38"/>
      <c r="O9" s="38"/>
      <c r="P9" s="38"/>
      <c r="Q9" s="38"/>
      <c r="R9" s="38"/>
    </row>
    <row r="10" customFormat="false" ht="15" hidden="false" customHeight="false" outlineLevel="0" collapsed="false">
      <c r="B10" s="37" t="s">
        <v>6861</v>
      </c>
      <c r="C10" s="37"/>
      <c r="D10" s="37"/>
      <c r="E10" s="37"/>
      <c r="F10" s="37"/>
      <c r="G10" s="37"/>
      <c r="H10" s="37"/>
      <c r="I10" s="37"/>
      <c r="J10" s="37"/>
      <c r="K10" s="37"/>
      <c r="M10" s="38" t="s">
        <v>6861</v>
      </c>
      <c r="N10" s="38"/>
      <c r="O10" s="38"/>
      <c r="P10" s="38"/>
      <c r="Q10" s="38"/>
      <c r="R10" s="38"/>
    </row>
    <row r="11" customFormat="false" ht="8.25" hidden="false" customHeight="true" outlineLevel="0" collapsed="false">
      <c r="B11" s="1"/>
      <c r="C11" s="1"/>
      <c r="D11" s="1"/>
      <c r="E11" s="1"/>
      <c r="F11" s="1"/>
      <c r="G11" s="1"/>
    </row>
    <row r="12" customFormat="false" ht="15" hidden="false" customHeight="false" outlineLevel="0" collapsed="false">
      <c r="B12" s="1" t="str">
        <f aca="false">CONCATENATE("Мы, нижеподписавшиеся, представитель ",C7," , и представитель ООО «МКАИР», ")</f>
        <v>Мы, нижеподписавшиеся, представитель ООО "РИ-ИНВЕСТ" , и представитель ООО «МКАИР», </v>
      </c>
      <c r="C12" s="1"/>
      <c r="D12" s="1"/>
      <c r="E12" s="1"/>
      <c r="F12" s="1"/>
      <c r="G12" s="1"/>
      <c r="M12" s="1" t="str">
        <f aca="false">B12</f>
        <v>Мы, нижеподписавшиеся, представитель ООО "РИ-ИНВЕСТ" , и представитель ООО «МКАИР», </v>
      </c>
    </row>
    <row r="13" customFormat="false" ht="15" hidden="false" customHeight="false" outlineLevel="0" collapsed="false">
      <c r="B13" s="1" t="str">
        <f aca="false">CONCATENATE("составили настоящий акт о том, что ",TEXT(C3,"ДД.ММ.ГГГГ"), " сданы в поверку следующие средства измерений:")</f>
        <v>составили настоящий акт о том, что 21.04.2025 сданы в поверку следующие средства измерений:</v>
      </c>
      <c r="C13" s="1"/>
      <c r="D13" s="1"/>
      <c r="E13" s="1"/>
      <c r="F13" s="1"/>
      <c r="G13" s="1"/>
      <c r="M13" s="1" t="str">
        <f aca="false">CONCATENATE("составили настоящий акт о том, что ",TEXT(C4,"ДД.ММ.ГГГГ"), " выданы с поверки следующие средства измерений:")</f>
        <v>составили настоящий акт о том, что 25.04.2025 выданы с поверки следующие средства измерений:</v>
      </c>
    </row>
    <row r="14" customFormat="false" ht="15" hidden="false" customHeight="false" outlineLevel="0" collapsed="false">
      <c r="B14" s="1"/>
      <c r="C14" s="1"/>
      <c r="D14" s="1"/>
      <c r="E14" s="1"/>
      <c r="F14" s="1"/>
      <c r="G14" s="1"/>
    </row>
    <row r="15" customFormat="false" ht="15" hidden="false" customHeight="false" outlineLevel="0" collapsed="false">
      <c r="B15" s="25" t="n">
        <v>1</v>
      </c>
      <c r="C15" s="27" t="s">
        <v>8319</v>
      </c>
      <c r="D15" s="1"/>
      <c r="E15" s="1"/>
      <c r="F15" s="1"/>
      <c r="G15" s="1"/>
      <c r="M15" s="25" t="n">
        <v>1</v>
      </c>
      <c r="N15" s="27" t="str">
        <f aca="false">C15</f>
        <v>Датчик температуры ИП 0304Ех номер 12-7246</v>
      </c>
    </row>
    <row r="16" customFormat="false" ht="15" hidden="false" customHeight="false" outlineLevel="0" collapsed="false">
      <c r="B16" s="25" t="n">
        <v>2</v>
      </c>
      <c r="C16" s="27" t="s">
        <v>8320</v>
      </c>
      <c r="D16" s="1"/>
      <c r="E16" s="1"/>
      <c r="F16" s="1"/>
      <c r="G16" s="1"/>
      <c r="M16" s="25" t="n">
        <v>2</v>
      </c>
      <c r="N16" s="27" t="str">
        <f aca="false">C16</f>
        <v>Датчик температуры ИП 0304Ех номер 12-7271</v>
      </c>
    </row>
    <row r="17" customFormat="false" ht="15" hidden="false" customHeight="false" outlineLevel="0" collapsed="false">
      <c r="B17" s="25" t="n">
        <v>3</v>
      </c>
      <c r="C17" s="27" t="s">
        <v>8321</v>
      </c>
      <c r="M17" s="25" t="n">
        <v>3</v>
      </c>
      <c r="N17" s="27" t="str">
        <f aca="false">C17</f>
        <v>Датчик температуры Rosemount 644 номер 03432490</v>
      </c>
    </row>
    <row r="18" customFormat="false" ht="15" hidden="false" customHeight="false" outlineLevel="0" collapsed="false">
      <c r="B18" s="25" t="n">
        <v>4</v>
      </c>
      <c r="C18" s="27" t="s">
        <v>8322</v>
      </c>
      <c r="M18" s="25" t="n">
        <v>4</v>
      </c>
      <c r="N18" s="27" t="str">
        <f aca="false">C18</f>
        <v>Преобразователь измерительный PR5335D номер 140940488</v>
      </c>
    </row>
    <row r="19" customFormat="false" ht="15" hidden="false" customHeight="false" outlineLevel="0" collapsed="false">
      <c r="B19" s="25" t="n">
        <v>5</v>
      </c>
      <c r="C19" s="27" t="s">
        <v>8323</v>
      </c>
      <c r="M19" s="25" t="n">
        <v>5</v>
      </c>
      <c r="N19" s="27" t="str">
        <f aca="false">C19</f>
        <v>Преобразователь измерительный PR5335D номер 140940491</v>
      </c>
    </row>
    <row r="20" customFormat="false" ht="15" hidden="false" customHeight="false" outlineLevel="0" collapsed="false">
      <c r="B20" s="25" t="n">
        <v>6</v>
      </c>
      <c r="C20" s="27" t="s">
        <v>8324</v>
      </c>
      <c r="M20" s="25" t="n">
        <v>6</v>
      </c>
      <c r="N20" s="27" t="str">
        <f aca="false">C20</f>
        <v>Преобразователь измерительный PR5335D номер 140940494</v>
      </c>
    </row>
    <row r="21" customFormat="false" ht="15" hidden="false" customHeight="false" outlineLevel="0" collapsed="false">
      <c r="B21" s="25" t="n">
        <v>7</v>
      </c>
      <c r="C21" s="27" t="s">
        <v>8325</v>
      </c>
      <c r="M21" s="25" t="n">
        <v>7</v>
      </c>
      <c r="N21" s="27" t="str">
        <f aca="false">C21</f>
        <v>Преобразователь измерительный PR5335D номер 140940497</v>
      </c>
    </row>
    <row r="22" customFormat="false" ht="15" hidden="false" customHeight="false" outlineLevel="0" collapsed="false">
      <c r="B22" s="25" t="n">
        <v>8</v>
      </c>
      <c r="C22" s="27" t="s">
        <v>8326</v>
      </c>
      <c r="M22" s="25" t="n">
        <v>8</v>
      </c>
      <c r="N22" s="27" t="str">
        <f aca="false">C22</f>
        <v>Преобразователь измерительный PR5335D номер 140940496</v>
      </c>
    </row>
    <row r="23" customFormat="false" ht="15" hidden="false" customHeight="false" outlineLevel="0" collapsed="false">
      <c r="B23" s="25" t="n">
        <v>9</v>
      </c>
      <c r="C23" s="27" t="s">
        <v>8327</v>
      </c>
      <c r="M23" s="25" t="n">
        <v>9</v>
      </c>
      <c r="N23" s="27" t="str">
        <f aca="false">C23</f>
        <v>Преобразователь измерительный PR5335D номер 140940495</v>
      </c>
    </row>
    <row r="24" customFormat="false" ht="15" hidden="false" customHeight="false" outlineLevel="0" collapsed="false">
      <c r="B24" s="25" t="n">
        <v>10</v>
      </c>
      <c r="C24" s="27" t="s">
        <v>8328</v>
      </c>
      <c r="M24" s="25" t="n">
        <v>10</v>
      </c>
      <c r="N24" s="27" t="str">
        <f aca="false">C24</f>
        <v>Преобразователь измерительный PR5335D номер 140940501</v>
      </c>
    </row>
    <row r="25" customFormat="false" ht="15" hidden="false" customHeight="false" outlineLevel="0" collapsed="false">
      <c r="B25" s="25" t="n">
        <v>11</v>
      </c>
      <c r="C25" s="27" t="s">
        <v>8329</v>
      </c>
      <c r="M25" s="25" t="n">
        <v>11</v>
      </c>
      <c r="N25" s="27" t="str">
        <f aca="false">C25</f>
        <v>Преобразователь измерительный 248 номер 09904071</v>
      </c>
    </row>
    <row r="26" customFormat="false" ht="15" hidden="false" customHeight="false" outlineLevel="0" collapsed="false">
      <c r="B26" s="25" t="n">
        <v>12</v>
      </c>
      <c r="C26" s="27" t="s">
        <v>8330</v>
      </c>
      <c r="M26" s="25" t="n">
        <v>12</v>
      </c>
      <c r="N26" s="27" t="str">
        <f aca="false">C26</f>
        <v>Преобразователь измерительный 248 номер 03168647</v>
      </c>
    </row>
    <row r="27" customFormat="false" ht="15" hidden="false" customHeight="false" outlineLevel="0" collapsed="false">
      <c r="B27" s="25" t="n">
        <v>13</v>
      </c>
      <c r="C27" s="27" t="s">
        <v>8331</v>
      </c>
      <c r="M27" s="25" t="n">
        <v>13</v>
      </c>
      <c r="N27" s="27" t="str">
        <f aca="false">C27</f>
        <v>Преобразователь измерительный 248 номер 03168648</v>
      </c>
    </row>
    <row r="28" customFormat="false" ht="15" hidden="false" customHeight="false" outlineLevel="0" collapsed="false">
      <c r="B28" s="25" t="n">
        <v>14</v>
      </c>
      <c r="C28" s="27" t="s">
        <v>8332</v>
      </c>
      <c r="M28" s="25" t="n">
        <v>14</v>
      </c>
      <c r="N28" s="27" t="str">
        <f aca="false">C28</f>
        <v>Преобразователь измерительный 248 номер 03168665</v>
      </c>
    </row>
    <row r="29" customFormat="false" ht="15" hidden="false" customHeight="false" outlineLevel="0" collapsed="false">
      <c r="B29" s="25" t="n">
        <v>15</v>
      </c>
      <c r="C29" s="27" t="s">
        <v>8333</v>
      </c>
      <c r="M29" s="25" t="n">
        <v>15</v>
      </c>
      <c r="N29" s="27" t="str">
        <f aca="false">C29</f>
        <v>Преобразователь измерительный 248 номер 03168666</v>
      </c>
    </row>
    <row r="30" customFormat="false" ht="15" hidden="false" customHeight="false" outlineLevel="0" collapsed="false">
      <c r="B30" s="25" t="n">
        <v>16</v>
      </c>
      <c r="C30" s="27" t="s">
        <v>8334</v>
      </c>
      <c r="M30" s="25" t="n">
        <v>16</v>
      </c>
      <c r="N30" s="27" t="str">
        <f aca="false">C30</f>
        <v>Преобразователь измерительный 248 номер 03168667</v>
      </c>
    </row>
    <row r="31" customFormat="false" ht="15" hidden="false" customHeight="false" outlineLevel="0" collapsed="false">
      <c r="B31" s="25" t="n">
        <v>17</v>
      </c>
      <c r="C31" s="27" t="s">
        <v>8335</v>
      </c>
      <c r="M31" s="25" t="n">
        <v>17</v>
      </c>
      <c r="N31" s="27" t="str">
        <f aca="false">C31</f>
        <v>Преобразователь измерительный 248 номер 03168623</v>
      </c>
    </row>
    <row r="32" customFormat="false" ht="15" hidden="false" customHeight="false" outlineLevel="0" collapsed="false">
      <c r="B32" s="25" t="n">
        <v>18</v>
      </c>
      <c r="C32" s="27" t="s">
        <v>8336</v>
      </c>
      <c r="M32" s="25" t="n">
        <v>18</v>
      </c>
      <c r="N32" s="27" t="str">
        <f aca="false">C32</f>
        <v>Преобразователь измерительный 248 номер 03168624</v>
      </c>
    </row>
    <row r="33" customFormat="false" ht="15" hidden="false" customHeight="false" outlineLevel="0" collapsed="false">
      <c r="B33" s="25" t="n">
        <v>19</v>
      </c>
      <c r="C33" s="27" t="s">
        <v>8337</v>
      </c>
      <c r="M33" s="25" t="n">
        <v>19</v>
      </c>
      <c r="N33" s="27" t="str">
        <f aca="false">C33</f>
        <v>Преобразователь измерительный 248 номер 2980673</v>
      </c>
    </row>
    <row r="34" customFormat="false" ht="15" hidden="false" customHeight="false" outlineLevel="0" collapsed="false">
      <c r="B34" s="25" t="n">
        <v>20</v>
      </c>
      <c r="C34" s="27" t="s">
        <v>8338</v>
      </c>
      <c r="M34" s="25" t="n">
        <v>20</v>
      </c>
      <c r="N34" s="27" t="str">
        <f aca="false">C34</f>
        <v>Преобразователь измерительный 248 номер 2980674</v>
      </c>
    </row>
    <row r="35" customFormat="false" ht="15" hidden="false" customHeight="false" outlineLevel="0" collapsed="false">
      <c r="B35" s="25" t="n">
        <v>21</v>
      </c>
      <c r="C35" s="27" t="s">
        <v>8339</v>
      </c>
      <c r="M35" s="25" t="n">
        <v>21</v>
      </c>
      <c r="N35" s="27" t="str">
        <f aca="false">C35</f>
        <v>Преобразователь измерительный 248 номер 2980675</v>
      </c>
    </row>
    <row r="36" customFormat="false" ht="15" hidden="false" customHeight="false" outlineLevel="0" collapsed="false">
      <c r="B36" s="25" t="n">
        <v>22</v>
      </c>
      <c r="C36" s="27" t="s">
        <v>8340</v>
      </c>
      <c r="M36" s="25" t="n">
        <v>22</v>
      </c>
      <c r="N36" s="27" t="str">
        <f aca="false">C36</f>
        <v>Преобразователь измерительный 248 номер 2980676</v>
      </c>
    </row>
    <row r="37" customFormat="false" ht="15" hidden="false" customHeight="false" outlineLevel="0" collapsed="false">
      <c r="B37" s="25" t="n">
        <v>23</v>
      </c>
      <c r="C37" s="27" t="s">
        <v>8341</v>
      </c>
      <c r="M37" s="25" t="n">
        <v>23</v>
      </c>
      <c r="N37" s="27" t="str">
        <f aca="false">C37</f>
        <v>Преобразователь измерительный 248 номер 2980677</v>
      </c>
    </row>
    <row r="38" customFormat="false" ht="15" hidden="false" customHeight="false" outlineLevel="0" collapsed="false">
      <c r="B38" s="25" t="n">
        <v>24</v>
      </c>
      <c r="C38" s="27" t="s">
        <v>8342</v>
      </c>
      <c r="M38" s="25" t="n">
        <v>24</v>
      </c>
      <c r="N38" s="27" t="str">
        <f aca="false">C38</f>
        <v>Преобразователь измерительный 248 номер 2980678</v>
      </c>
    </row>
    <row r="39" customFormat="false" ht="15" hidden="false" customHeight="false" outlineLevel="0" collapsed="false">
      <c r="B39" s="25" t="n">
        <v>25</v>
      </c>
      <c r="C39" s="27" t="s">
        <v>8343</v>
      </c>
      <c r="M39" s="25" t="n">
        <v>25</v>
      </c>
      <c r="N39" s="27" t="str">
        <f aca="false">C39</f>
        <v>Преобразователь измерительный 248 номер 2980679</v>
      </c>
    </row>
    <row r="40" customFormat="false" ht="15" hidden="false" customHeight="false" outlineLevel="0" collapsed="false">
      <c r="B40" s="25" t="n">
        <v>26</v>
      </c>
      <c r="C40" s="27" t="s">
        <v>8344</v>
      </c>
      <c r="M40" s="25" t="n">
        <v>26</v>
      </c>
      <c r="N40" s="27" t="str">
        <f aca="false">C40</f>
        <v>Преобразователь измерительный 248 номер 03435032</v>
      </c>
    </row>
    <row r="41" customFormat="false" ht="15" hidden="false" customHeight="false" outlineLevel="0" collapsed="false">
      <c r="B41" s="25" t="n">
        <v>27</v>
      </c>
      <c r="C41" s="27" t="s">
        <v>8345</v>
      </c>
      <c r="M41" s="25" t="n">
        <v>27</v>
      </c>
      <c r="N41" s="27" t="str">
        <f aca="false">C41</f>
        <v>Преобразователь измерительный 248 номер 03435033</v>
      </c>
    </row>
    <row r="42" customFormat="false" ht="15" hidden="false" customHeight="false" outlineLevel="0" collapsed="false">
      <c r="B42" s="25" t="n">
        <v>28</v>
      </c>
      <c r="C42" s="27" t="s">
        <v>8346</v>
      </c>
      <c r="M42" s="25" t="n">
        <v>28</v>
      </c>
      <c r="N42" s="27" t="str">
        <f aca="false">C42</f>
        <v>Преобразователь измерительный 248 номер 03435042</v>
      </c>
    </row>
    <row r="43" customFormat="false" ht="15" hidden="false" customHeight="false" outlineLevel="0" collapsed="false">
      <c r="B43" s="25" t="n">
        <v>29</v>
      </c>
      <c r="C43" s="27" t="s">
        <v>8347</v>
      </c>
      <c r="M43" s="25" t="n">
        <v>29</v>
      </c>
      <c r="N43" s="27" t="str">
        <f aca="false">C43</f>
        <v>Преобразователь измерительный 248 номер 03435041</v>
      </c>
    </row>
    <row r="44" customFormat="false" ht="15" hidden="false" customHeight="false" outlineLevel="0" collapsed="false">
      <c r="B44" s="25" t="n">
        <v>30</v>
      </c>
      <c r="C44" s="27" t="s">
        <v>8348</v>
      </c>
      <c r="M44" s="25" t="n">
        <v>30</v>
      </c>
      <c r="N44" s="27" t="str">
        <f aca="false">C44</f>
        <v>Преобразователь измерительный 248 номер 03435044</v>
      </c>
    </row>
    <row r="45" customFormat="false" ht="15" hidden="false" customHeight="false" outlineLevel="0" collapsed="false">
      <c r="B45" s="25" t="n">
        <v>31</v>
      </c>
      <c r="C45" s="27" t="s">
        <v>8349</v>
      </c>
      <c r="M45" s="25" t="n">
        <v>31</v>
      </c>
      <c r="N45" s="27" t="str">
        <f aca="false">C45</f>
        <v>Преобразователь измерительный 248 номер 03434984</v>
      </c>
    </row>
    <row r="46" customFormat="false" ht="15" hidden="false" customHeight="false" outlineLevel="0" collapsed="false">
      <c r="B46" s="25" t="n">
        <v>32</v>
      </c>
      <c r="C46" s="27" t="s">
        <v>8350</v>
      </c>
      <c r="M46" s="25" t="n">
        <v>32</v>
      </c>
      <c r="N46" s="27" t="str">
        <f aca="false">C46</f>
        <v>Преобразователь измерительный 248 номер 03434983</v>
      </c>
    </row>
    <row r="47" customFormat="false" ht="15" hidden="false" customHeight="false" outlineLevel="0" collapsed="false">
      <c r="B47" s="25" t="n">
        <v>33</v>
      </c>
      <c r="C47" s="27" t="s">
        <v>8351</v>
      </c>
      <c r="M47" s="25" t="n">
        <v>33</v>
      </c>
      <c r="N47" s="27" t="str">
        <f aca="false">C47</f>
        <v>Преобразователь измерительный 248 номер 03435004</v>
      </c>
    </row>
    <row r="48" customFormat="false" ht="15" hidden="false" customHeight="false" outlineLevel="0" collapsed="false">
      <c r="B48" s="25" t="n">
        <v>34</v>
      </c>
      <c r="C48" s="27" t="s">
        <v>8352</v>
      </c>
      <c r="M48" s="25" t="n">
        <v>34</v>
      </c>
      <c r="N48" s="27" t="str">
        <f aca="false">C48</f>
        <v>Преобразователь измерительный 248 номер 03434956</v>
      </c>
    </row>
    <row r="49" customFormat="false" ht="15" hidden="false" customHeight="false" outlineLevel="0" collapsed="false">
      <c r="B49" s="25" t="n">
        <v>35</v>
      </c>
      <c r="C49" s="27" t="s">
        <v>8353</v>
      </c>
      <c r="M49" s="25" t="n">
        <v>35</v>
      </c>
      <c r="N49" s="27" t="str">
        <f aca="false">C49</f>
        <v>Преобразователь измерительный 248 номер 03434957</v>
      </c>
    </row>
    <row r="50" customFormat="false" ht="15" hidden="false" customHeight="false" outlineLevel="0" collapsed="false">
      <c r="B50" s="25" t="n">
        <v>36</v>
      </c>
      <c r="C50" s="27" t="s">
        <v>8354</v>
      </c>
      <c r="M50" s="25" t="n">
        <v>36</v>
      </c>
      <c r="N50" s="27" t="str">
        <f aca="false">C50</f>
        <v>Преобразователь измерительный PR6335D2A номер 170907871</v>
      </c>
    </row>
    <row r="51" customFormat="false" ht="15" hidden="false" customHeight="false" outlineLevel="0" collapsed="false">
      <c r="B51" s="25" t="n">
        <v>37</v>
      </c>
      <c r="C51" s="27" t="s">
        <v>8355</v>
      </c>
      <c r="M51" s="25" t="n">
        <v>37</v>
      </c>
      <c r="N51" s="27" t="str">
        <f aca="false">C51</f>
        <v>Преобразователь измерительный PR6335D2A номер 170907879</v>
      </c>
    </row>
    <row r="52" customFormat="false" ht="15" hidden="false" customHeight="false" outlineLevel="0" collapsed="false">
      <c r="B52" s="25" t="n">
        <v>38</v>
      </c>
      <c r="C52" s="27" t="s">
        <v>8356</v>
      </c>
      <c r="M52" s="25" t="n">
        <v>38</v>
      </c>
      <c r="N52" s="27" t="str">
        <f aca="false">C52</f>
        <v>Преобразователь измерительный PR6335D2A номер 170907868</v>
      </c>
    </row>
    <row r="53" customFormat="false" ht="15" hidden="false" customHeight="false" outlineLevel="0" collapsed="false">
      <c r="B53" s="25" t="n">
        <v>39</v>
      </c>
      <c r="C53" s="27" t="s">
        <v>8357</v>
      </c>
      <c r="M53" s="25" t="n">
        <v>39</v>
      </c>
      <c r="N53" s="27" t="str">
        <f aca="false">C53</f>
        <v>Преобразователь измерительный PR6335D2A номер 170907878</v>
      </c>
    </row>
    <row r="54" customFormat="false" ht="15" hidden="false" customHeight="false" outlineLevel="0" collapsed="false">
      <c r="B54" s="25" t="n">
        <v>40</v>
      </c>
      <c r="C54" s="27" t="s">
        <v>8358</v>
      </c>
      <c r="M54" s="25" t="n">
        <v>40</v>
      </c>
      <c r="N54" s="27" t="str">
        <f aca="false">C54</f>
        <v>Преобразователь измерительный PR6335D2A номер 170907872</v>
      </c>
    </row>
    <row r="55" customFormat="false" ht="15" hidden="false" customHeight="false" outlineLevel="0" collapsed="false">
      <c r="B55" s="25" t="n">
        <v>41</v>
      </c>
      <c r="C55" s="27" t="s">
        <v>8359</v>
      </c>
      <c r="M55" s="25" t="n">
        <v>41</v>
      </c>
      <c r="N55" s="27" t="str">
        <f aca="false">C55</f>
        <v>Преобразователь измерительный PR6335D2A номер 170907882</v>
      </c>
    </row>
    <row r="56" customFormat="false" ht="15" hidden="false" customHeight="false" outlineLevel="0" collapsed="false">
      <c r="B56" s="25" t="n">
        <v>42</v>
      </c>
      <c r="C56" s="27" t="s">
        <v>8360</v>
      </c>
      <c r="M56" s="25" t="n">
        <v>42</v>
      </c>
      <c r="N56" s="27" t="str">
        <f aca="false">C56</f>
        <v>Преобразователь измерительный PR6335D2A номер 170907869</v>
      </c>
    </row>
    <row r="57" customFormat="false" ht="15" hidden="false" customHeight="false" outlineLevel="0" collapsed="false">
      <c r="B57" s="25" t="n">
        <v>43</v>
      </c>
      <c r="C57" s="27" t="s">
        <v>8361</v>
      </c>
      <c r="M57" s="25" t="n">
        <v>43</v>
      </c>
      <c r="N57" s="27" t="str">
        <f aca="false">C57</f>
        <v>Преобразователь вторичный T32.1S номер 1019991</v>
      </c>
    </row>
    <row r="58" customFormat="false" ht="15" hidden="false" customHeight="false" outlineLevel="0" collapsed="false">
      <c r="B58" s="25" t="n">
        <v>44</v>
      </c>
      <c r="C58" s="27" t="s">
        <v>8362</v>
      </c>
      <c r="M58" s="25" t="n">
        <v>44</v>
      </c>
      <c r="N58" s="27" t="str">
        <f aca="false">C58</f>
        <v>Преобразователь вторичный T32.1S номер 1019118</v>
      </c>
    </row>
    <row r="59" customFormat="false" ht="15" hidden="false" customHeight="false" outlineLevel="0" collapsed="false">
      <c r="B59" s="25" t="n">
        <v>45</v>
      </c>
      <c r="C59" s="27" t="s">
        <v>8363</v>
      </c>
      <c r="M59" s="25" t="n">
        <v>45</v>
      </c>
      <c r="N59" s="27" t="str">
        <f aca="false">C59</f>
        <v>Преобразователь вторичный T32.1S номер 1019878</v>
      </c>
    </row>
    <row r="60" customFormat="false" ht="15" hidden="false" customHeight="false" outlineLevel="0" collapsed="false">
      <c r="B60" s="25" t="n">
        <v>46</v>
      </c>
      <c r="C60" s="27" t="s">
        <v>8364</v>
      </c>
      <c r="M60" s="25" t="n">
        <v>46</v>
      </c>
      <c r="N60" s="27" t="str">
        <f aca="false">C60</f>
        <v>Преобразователь вторичный T32.1S номер 1019521</v>
      </c>
    </row>
    <row r="61" customFormat="false" ht="15" hidden="false" customHeight="false" outlineLevel="0" collapsed="false">
      <c r="B61" s="25" t="n">
        <v>47</v>
      </c>
      <c r="C61" s="27" t="s">
        <v>8365</v>
      </c>
      <c r="M61" s="25" t="n">
        <v>47</v>
      </c>
      <c r="N61" s="27" t="str">
        <f aca="false">C61</f>
        <v>Преобразователь вторичный T32.1S номер 1019117</v>
      </c>
    </row>
    <row r="62" customFormat="false" ht="15" hidden="false" customHeight="false" outlineLevel="0" collapsed="false">
      <c r="B62" s="25" t="n">
        <v>48</v>
      </c>
      <c r="C62" s="27" t="s">
        <v>8366</v>
      </c>
      <c r="M62" s="25" t="n">
        <v>48</v>
      </c>
      <c r="N62" s="27" t="str">
        <f aca="false">C62</f>
        <v>Преобразователь вторичный T32.1S номер 1019527</v>
      </c>
    </row>
    <row r="63" customFormat="false" ht="15" hidden="false" customHeight="false" outlineLevel="0" collapsed="false">
      <c r="B63" s="25" t="n">
        <v>49</v>
      </c>
      <c r="C63" s="27" t="s">
        <v>8367</v>
      </c>
      <c r="M63" s="25" t="n">
        <v>49</v>
      </c>
      <c r="N63" s="27" t="str">
        <f aca="false">C63</f>
        <v>Преобразователь вторичный T32.1S номер 1019608</v>
      </c>
    </row>
    <row r="64" customFormat="false" ht="15" hidden="false" customHeight="false" outlineLevel="0" collapsed="false">
      <c r="B64" s="25" t="n">
        <v>50</v>
      </c>
      <c r="C64" s="27" t="s">
        <v>8368</v>
      </c>
      <c r="M64" s="25" t="n">
        <v>50</v>
      </c>
      <c r="N64" s="27" t="str">
        <f aca="false">C64</f>
        <v>Преобразователь вторичный T32.1S номер 1019615</v>
      </c>
    </row>
    <row r="65" customFormat="false" ht="15" hidden="false" customHeight="false" outlineLevel="0" collapsed="false">
      <c r="B65" s="25" t="n">
        <v>51</v>
      </c>
      <c r="C65" s="27" t="s">
        <v>8369</v>
      </c>
      <c r="M65" s="25" t="n">
        <v>51</v>
      </c>
      <c r="N65" s="27" t="str">
        <f aca="false">C65</f>
        <v>Преобразователь вторичный T32.1S номер 1019541</v>
      </c>
    </row>
    <row r="66" customFormat="false" ht="15" hidden="false" customHeight="false" outlineLevel="0" collapsed="false">
      <c r="B66" s="25" t="n">
        <v>52</v>
      </c>
      <c r="C66" s="27" t="s">
        <v>8370</v>
      </c>
      <c r="M66" s="25" t="n">
        <v>52</v>
      </c>
      <c r="N66" s="27" t="str">
        <f aca="false">C66</f>
        <v>Преобразователь вторичный T32.1S номер 1019516</v>
      </c>
    </row>
    <row r="67" customFormat="false" ht="15" hidden="false" customHeight="false" outlineLevel="0" collapsed="false">
      <c r="B67" s="25" t="n">
        <v>53</v>
      </c>
      <c r="C67" s="27" t="s">
        <v>8371</v>
      </c>
      <c r="M67" s="25" t="n">
        <v>53</v>
      </c>
      <c r="N67" s="27" t="str">
        <f aca="false">C67</f>
        <v>Преобразователь вторичный T32.1S номер 1019519</v>
      </c>
    </row>
    <row r="68" customFormat="false" ht="15" hidden="false" customHeight="false" outlineLevel="0" collapsed="false">
      <c r="B68" s="25" t="n">
        <v>54</v>
      </c>
      <c r="C68" s="27" t="s">
        <v>8372</v>
      </c>
      <c r="M68" s="25" t="n">
        <v>54</v>
      </c>
      <c r="N68" s="27" t="str">
        <f aca="false">C68</f>
        <v>Преобразователь вторичный T32.1S номер 1019653</v>
      </c>
    </row>
    <row r="69" customFormat="false" ht="15" hidden="false" customHeight="false" outlineLevel="0" collapsed="false">
      <c r="B69" s="25" t="n">
        <v>55</v>
      </c>
      <c r="C69" s="27" t="s">
        <v>8373</v>
      </c>
      <c r="M69" s="25" t="n">
        <v>55</v>
      </c>
      <c r="N69" s="27" t="str">
        <f aca="false">C69</f>
        <v>Преобразователь вторичный T32.1S номер 1019635</v>
      </c>
    </row>
    <row r="70" customFormat="false" ht="15" hidden="false" customHeight="false" outlineLevel="0" collapsed="false">
      <c r="B70" s="25" t="n">
        <v>56</v>
      </c>
      <c r="C70" s="27" t="s">
        <v>8374</v>
      </c>
      <c r="M70" s="25" t="n">
        <v>56</v>
      </c>
      <c r="N70" s="27" t="str">
        <f aca="false">C70</f>
        <v>Преобразователь вторичный T32.1S номер 1019930</v>
      </c>
    </row>
    <row r="71" customFormat="false" ht="15" hidden="false" customHeight="false" outlineLevel="0" collapsed="false">
      <c r="B71" s="25" t="n">
        <v>57</v>
      </c>
      <c r="C71" s="27" t="s">
        <v>8375</v>
      </c>
      <c r="M71" s="25" t="n">
        <v>57</v>
      </c>
      <c r="N71" s="27" t="str">
        <f aca="false">C71</f>
        <v>Преобразователь вторичный T32.1S номер 1019866</v>
      </c>
    </row>
    <row r="72" customFormat="false" ht="15" hidden="false" customHeight="false" outlineLevel="0" collapsed="false">
      <c r="B72" s="25" t="n">
        <v>58</v>
      </c>
      <c r="C72" s="27" t="s">
        <v>8376</v>
      </c>
      <c r="M72" s="25" t="n">
        <v>58</v>
      </c>
      <c r="N72" s="27" t="str">
        <f aca="false">C72</f>
        <v>Преобразователь вторичный T32.1S номер 1019986</v>
      </c>
    </row>
    <row r="73" customFormat="false" ht="15" hidden="false" customHeight="false" outlineLevel="0" collapsed="false">
      <c r="B73" s="25" t="n">
        <v>59</v>
      </c>
      <c r="C73" s="27" t="s">
        <v>8377</v>
      </c>
      <c r="M73" s="25" t="n">
        <v>59</v>
      </c>
      <c r="N73" s="27" t="str">
        <f aca="false">C73</f>
        <v>Преобразователь вторичный T32.1S номер 1019525</v>
      </c>
    </row>
    <row r="74" customFormat="false" ht="15" hidden="false" customHeight="false" outlineLevel="0" collapsed="false">
      <c r="B74" s="25" t="n">
        <v>60</v>
      </c>
      <c r="C74" s="27" t="s">
        <v>8378</v>
      </c>
      <c r="M74" s="25" t="n">
        <v>60</v>
      </c>
      <c r="N74" s="27" t="str">
        <f aca="false">C74</f>
        <v>Преобразователь вторичный T32.1S номер 1019670</v>
      </c>
    </row>
    <row r="75" customFormat="false" ht="15" hidden="false" customHeight="false" outlineLevel="0" collapsed="false">
      <c r="B75" s="25" t="n">
        <v>61</v>
      </c>
      <c r="C75" s="27" t="s">
        <v>8379</v>
      </c>
      <c r="M75" s="25" t="n">
        <v>61</v>
      </c>
      <c r="N75" s="27" t="str">
        <f aca="false">C75</f>
        <v>Преобразователь вторичный T32.1S номер 1019656</v>
      </c>
    </row>
    <row r="76" customFormat="false" ht="15" hidden="false" customHeight="false" outlineLevel="0" collapsed="false">
      <c r="B76" s="25" t="n">
        <v>62</v>
      </c>
      <c r="C76" s="27" t="s">
        <v>8380</v>
      </c>
      <c r="M76" s="25" t="n">
        <v>62</v>
      </c>
      <c r="N76" s="27" t="str">
        <f aca="false">C76</f>
        <v>Преобразователь вторичный T32.1S номер 1019832</v>
      </c>
    </row>
    <row r="77" customFormat="false" ht="15" hidden="false" customHeight="false" outlineLevel="0" collapsed="false">
      <c r="B77" s="25" t="n">
        <v>63</v>
      </c>
      <c r="C77" s="27" t="s">
        <v>8381</v>
      </c>
      <c r="M77" s="25" t="n">
        <v>63</v>
      </c>
      <c r="N77" s="27" t="str">
        <f aca="false">C77</f>
        <v>Преобразователь вторичный T32.1S номер 1019960</v>
      </c>
    </row>
    <row r="78" customFormat="false" ht="15" hidden="false" customHeight="false" outlineLevel="0" collapsed="false">
      <c r="B78" s="25" t="n">
        <v>64</v>
      </c>
      <c r="C78" s="27" t="s">
        <v>8382</v>
      </c>
      <c r="M78" s="25" t="n">
        <v>64</v>
      </c>
      <c r="N78" s="27" t="str">
        <f aca="false">C78</f>
        <v>Преобразователь вторичный T32.1S номер 1019578</v>
      </c>
    </row>
    <row r="79" customFormat="false" ht="15" hidden="false" customHeight="false" outlineLevel="0" collapsed="false">
      <c r="B79" s="25" t="n">
        <v>65</v>
      </c>
      <c r="C79" s="27" t="s">
        <v>8383</v>
      </c>
      <c r="M79" s="25" t="n">
        <v>65</v>
      </c>
      <c r="N79" s="27" t="str">
        <f aca="false">C79</f>
        <v>Преобразователь измерительный Rosemount 3144P номер 02558720</v>
      </c>
    </row>
    <row r="80" customFormat="false" ht="15" hidden="false" customHeight="false" outlineLevel="0" collapsed="false">
      <c r="B80" s="25" t="n">
        <v>66</v>
      </c>
      <c r="C80" s="27" t="s">
        <v>8384</v>
      </c>
      <c r="M80" s="25" t="n">
        <v>66</v>
      </c>
      <c r="N80" s="27" t="str">
        <f aca="false">C80</f>
        <v>Преобразователь измерительный Rosemount 3144P номер 02558721</v>
      </c>
    </row>
    <row r="81" customFormat="false" ht="15" hidden="false" customHeight="false" outlineLevel="0" collapsed="false">
      <c r="B81" s="25" t="n">
        <v>67</v>
      </c>
      <c r="C81" s="27" t="s">
        <v>8385</v>
      </c>
      <c r="M81" s="25" t="n">
        <v>67</v>
      </c>
      <c r="N81" s="27" t="str">
        <f aca="false">C81</f>
        <v>Преобразователь измерительный Rosemount 3144P номер 02558717</v>
      </c>
    </row>
    <row r="82" customFormat="false" ht="15" hidden="false" customHeight="false" outlineLevel="0" collapsed="false">
      <c r="B82" s="25" t="n">
        <v>68</v>
      </c>
      <c r="C82" s="27" t="s">
        <v>8386</v>
      </c>
      <c r="M82" s="25" t="n">
        <v>68</v>
      </c>
      <c r="N82" s="27" t="str">
        <f aca="false">C82</f>
        <v>Преобразователь измерительный Rosemount 3144P номер 02558716</v>
      </c>
    </row>
    <row r="83" customFormat="false" ht="15" hidden="false" customHeight="false" outlineLevel="0" collapsed="false">
      <c r="B83" s="25" t="n">
        <v>69</v>
      </c>
      <c r="C83" s="27" t="s">
        <v>8387</v>
      </c>
      <c r="M83" s="25" t="n">
        <v>69</v>
      </c>
      <c r="N83" s="27" t="str">
        <f aca="false">C83</f>
        <v>Преобразователь измерительный Rosemount 3144P номер 02558718</v>
      </c>
    </row>
    <row r="84" customFormat="false" ht="15" hidden="false" customHeight="false" outlineLevel="0" collapsed="false">
      <c r="B84" s="25" t="n">
        <v>70</v>
      </c>
      <c r="C84" s="27" t="s">
        <v>8388</v>
      </c>
      <c r="M84" s="25" t="n">
        <v>70</v>
      </c>
      <c r="N84" s="27" t="str">
        <f aca="false">C84</f>
        <v>Преобразователь измерительный Rosemount 3144P номер 02558719</v>
      </c>
    </row>
    <row r="85" customFormat="false" ht="15" hidden="false" customHeight="false" outlineLevel="0" collapsed="false">
      <c r="B85" s="25" t="n">
        <v>71</v>
      </c>
      <c r="C85" s="27" t="s">
        <v>8389</v>
      </c>
      <c r="M85" s="25" t="n">
        <v>71</v>
      </c>
      <c r="N85" s="27" t="str">
        <f aca="false">C85</f>
        <v>Преобразователь измерительный PR5335D номер 170910507</v>
      </c>
    </row>
    <row r="86" customFormat="false" ht="15" hidden="false" customHeight="false" outlineLevel="0" collapsed="false">
      <c r="B86" s="25" t="n">
        <v>72</v>
      </c>
      <c r="C86" s="27" t="s">
        <v>8390</v>
      </c>
      <c r="M86" s="25" t="n">
        <v>72</v>
      </c>
      <c r="N86" s="27" t="str">
        <f aca="false">C86</f>
        <v>Преобразователь измерительный PR5335D номер 170948033</v>
      </c>
    </row>
    <row r="87" customFormat="false" ht="15" hidden="false" customHeight="false" outlineLevel="0" collapsed="false">
      <c r="B87" s="25" t="n">
        <v>73</v>
      </c>
      <c r="C87" s="27" t="s">
        <v>8391</v>
      </c>
      <c r="M87" s="25" t="n">
        <v>73</v>
      </c>
      <c r="N87" s="27" t="str">
        <f aca="false">C87</f>
        <v>Преобразователь измерительный Rosemount 3144P номер 0804387</v>
      </c>
    </row>
    <row r="88" customFormat="false" ht="15" hidden="false" customHeight="false" outlineLevel="0" collapsed="false">
      <c r="B88" s="25" t="n">
        <v>74</v>
      </c>
      <c r="C88" s="27" t="s">
        <v>8392</v>
      </c>
      <c r="M88" s="25" t="n">
        <v>74</v>
      </c>
      <c r="N88" s="27" t="str">
        <f aca="false">C88</f>
        <v>Преобразователь измерительный Rosemount 3144P номер 0804389</v>
      </c>
    </row>
    <row r="89" customFormat="false" ht="15" hidden="false" customHeight="false" outlineLevel="0" collapsed="false">
      <c r="B89" s="25" t="n">
        <v>75</v>
      </c>
      <c r="C89" s="27" t="s">
        <v>8393</v>
      </c>
      <c r="M89" s="25" t="n">
        <v>75</v>
      </c>
      <c r="N89" s="27" t="str">
        <f aca="false">C89</f>
        <v>Преобразователь измерительный Rosemount 3144P номер 0821372</v>
      </c>
    </row>
    <row r="90" customFormat="false" ht="15" hidden="false" customHeight="false" outlineLevel="0" collapsed="false">
      <c r="B90" s="25" t="n">
        <v>76</v>
      </c>
      <c r="C90" s="27" t="s">
        <v>8394</v>
      </c>
      <c r="M90" s="25" t="n">
        <v>76</v>
      </c>
      <c r="N90" s="27" t="str">
        <f aca="false">C90</f>
        <v>Преобразователь измерительный Rosemount 3144P номер 0804386</v>
      </c>
    </row>
    <row r="91" customFormat="false" ht="15" hidden="false" customHeight="false" outlineLevel="0" collapsed="false">
      <c r="B91" s="25" t="n">
        <v>77</v>
      </c>
      <c r="C91" s="27" t="s">
        <v>8395</v>
      </c>
      <c r="M91" s="25" t="n">
        <v>77</v>
      </c>
      <c r="N91" s="27" t="str">
        <f aca="false">C91</f>
        <v>Преобразователь измерительный Rosemount 3144P номер 0804372</v>
      </c>
    </row>
    <row r="92" customFormat="false" ht="15" hidden="false" customHeight="false" outlineLevel="0" collapsed="false">
      <c r="B92" s="25" t="n">
        <v>78</v>
      </c>
      <c r="C92" s="27" t="s">
        <v>8396</v>
      </c>
      <c r="M92" s="25" t="n">
        <v>78</v>
      </c>
      <c r="N92" s="27" t="str">
        <f aca="false">C92</f>
        <v>Уровнемер Levelflex FMP54 номер S300300112F</v>
      </c>
    </row>
    <row r="93" customFormat="false" ht="15" hidden="false" customHeight="false" outlineLevel="0" collapsed="false">
      <c r="B93" s="25" t="n">
        <v>79</v>
      </c>
      <c r="C93" s="27" t="s">
        <v>8397</v>
      </c>
      <c r="M93" s="25" t="n">
        <v>79</v>
      </c>
      <c r="N93" s="27" t="str">
        <f aca="false">C93</f>
        <v>Уровнемер Levelflex FMP54 номер S300310112F</v>
      </c>
    </row>
    <row r="94" customFormat="false" ht="15" hidden="false" customHeight="false" outlineLevel="0" collapsed="false">
      <c r="B94" s="25" t="n">
        <v>80</v>
      </c>
      <c r="C94" s="27" t="s">
        <v>8398</v>
      </c>
      <c r="M94" s="25" t="n">
        <v>80</v>
      </c>
      <c r="N94" s="27" t="str">
        <f aca="false">C94</f>
        <v>ТСП TR11 номер 8700A0142FD</v>
      </c>
    </row>
    <row r="95" customFormat="false" ht="15" hidden="false" customHeight="false" outlineLevel="0" collapsed="false">
      <c r="B95" s="25" t="n">
        <v>81</v>
      </c>
      <c r="C95" s="27" t="s">
        <v>8399</v>
      </c>
      <c r="M95" s="25" t="n">
        <v>81</v>
      </c>
      <c r="N95" s="27" t="str">
        <f aca="false">C95</f>
        <v>Датчик температуры Rosemount 644 номер 0830544</v>
      </c>
    </row>
    <row r="96" customFormat="false" ht="15" hidden="false" customHeight="false" outlineLevel="0" collapsed="false">
      <c r="B96" s="25" t="n">
        <v>82</v>
      </c>
      <c r="C96" s="27" t="s">
        <v>8400</v>
      </c>
      <c r="M96" s="25" t="n">
        <v>82</v>
      </c>
      <c r="N96" s="27" t="str">
        <f aca="false">C96</f>
        <v>Датчик температуры 248 номер 02469168/03349189</v>
      </c>
    </row>
    <row r="97" customFormat="false" ht="15" hidden="false" customHeight="false" outlineLevel="0" collapsed="false">
      <c r="B97" s="25" t="n">
        <v>83</v>
      </c>
      <c r="C97" s="27" t="s">
        <v>8401</v>
      </c>
      <c r="M97" s="25" t="n">
        <v>83</v>
      </c>
      <c r="N97" s="27" t="str">
        <f aca="false">C97</f>
        <v>Датчик температуры 248 номер 02469167/03349188</v>
      </c>
    </row>
    <row r="98" customFormat="false" ht="15" hidden="false" customHeight="false" outlineLevel="0" collapsed="false">
      <c r="B98" s="25" t="n">
        <v>84</v>
      </c>
      <c r="C98" s="27" t="s">
        <v>8402</v>
      </c>
      <c r="M98" s="25" t="n">
        <v>84</v>
      </c>
      <c r="N98" s="27" t="str">
        <f aca="false">C98</f>
        <v>Датчик температуры 248 номер 02469190/03349211</v>
      </c>
    </row>
    <row r="99" customFormat="false" ht="15" hidden="false" customHeight="false" outlineLevel="0" collapsed="false">
      <c r="B99" s="25" t="n">
        <v>85</v>
      </c>
      <c r="C99" s="27" t="s">
        <v>8403</v>
      </c>
      <c r="M99" s="25" t="n">
        <v>85</v>
      </c>
      <c r="N99" s="27" t="str">
        <f aca="false">C99</f>
        <v>Датчик температуры ТПУ 0304Ех номер 12-9085</v>
      </c>
    </row>
    <row r="100" customFormat="false" ht="15" hidden="false" customHeight="false" outlineLevel="0" collapsed="false">
      <c r="B100" s="25" t="n">
        <v>86</v>
      </c>
      <c r="C100" s="27" t="s">
        <v>8404</v>
      </c>
      <c r="M100" s="25" t="n">
        <v>86</v>
      </c>
      <c r="N100" s="27" t="str">
        <f aca="false">C100</f>
        <v>Датчик температуры ТПУ 0304Ех номер 12-9087</v>
      </c>
    </row>
    <row r="101" customFormat="false" ht="15" hidden="false" customHeight="false" outlineLevel="0" collapsed="false">
      <c r="B101" s="25" t="n">
        <v>87</v>
      </c>
      <c r="C101" s="27" t="s">
        <v>8405</v>
      </c>
      <c r="M101" s="25" t="n">
        <v>87</v>
      </c>
      <c r="N101" s="27" t="str">
        <f aca="false">C101</f>
        <v>Датчик температуры ТСПТ Exi101 номер 5047-5-1</v>
      </c>
    </row>
    <row r="102" customFormat="false" ht="15" hidden="false" customHeight="false" outlineLevel="0" collapsed="false">
      <c r="B102" s="25" t="n">
        <v>88</v>
      </c>
      <c r="C102" s="27" t="s">
        <v>8406</v>
      </c>
      <c r="M102" s="25" t="n">
        <v>88</v>
      </c>
      <c r="N102" s="27" t="str">
        <f aca="false">C102</f>
        <v>Датчик температуры 248 номер 02514259/03378100</v>
      </c>
    </row>
    <row r="103" customFormat="false" ht="15" hidden="false" customHeight="false" outlineLevel="0" collapsed="false">
      <c r="B103" s="25" t="n">
        <v>89</v>
      </c>
      <c r="C103" s="27" t="s">
        <v>8407</v>
      </c>
      <c r="M103" s="25" t="n">
        <v>89</v>
      </c>
      <c r="N103" s="27" t="str">
        <f aca="false">C103</f>
        <v>ТСП TR10-A номер 11053FOO</v>
      </c>
    </row>
    <row r="104" customFormat="false" ht="15" hidden="false" customHeight="false" outlineLevel="0" collapsed="false">
      <c r="B104" s="25" t="n">
        <v>90</v>
      </c>
      <c r="C104" s="27" t="s">
        <v>8408</v>
      </c>
      <c r="M104" s="25" t="n">
        <v>90</v>
      </c>
      <c r="N104" s="27" t="str">
        <f aca="false">C104</f>
        <v>ТСП TR10-A номер 11053FOP</v>
      </c>
    </row>
    <row r="105" customFormat="false" ht="15" hidden="false" customHeight="false" outlineLevel="0" collapsed="false">
      <c r="B105" s="25" t="n">
        <v>91</v>
      </c>
      <c r="C105" s="27" t="s">
        <v>8409</v>
      </c>
      <c r="M105" s="25" t="n">
        <v>91</v>
      </c>
      <c r="N105" s="27" t="str">
        <f aca="false">C105</f>
        <v>ТСП ТСП 012.56 номер 375</v>
      </c>
    </row>
    <row r="106" customFormat="false" ht="15" hidden="false" customHeight="false" outlineLevel="0" collapsed="false">
      <c r="B106" s="25" t="n">
        <v>92</v>
      </c>
      <c r="C106" s="27" t="s">
        <v>8410</v>
      </c>
      <c r="M106" s="25" t="n">
        <v>92</v>
      </c>
      <c r="N106" s="27" t="str">
        <f aca="false">C106</f>
        <v>Преобразователь измерительный PR5335D номер 170909206</v>
      </c>
    </row>
    <row r="107" customFormat="false" ht="15" hidden="false" customHeight="false" outlineLevel="0" collapsed="false">
      <c r="B107" s="25" t="n">
        <v>93</v>
      </c>
      <c r="C107" s="27" t="s">
        <v>8411</v>
      </c>
      <c r="M107" s="25" t="n">
        <v>93</v>
      </c>
      <c r="N107" s="27" t="str">
        <f aca="false">C107</f>
        <v>Термометр сопротивления ТСПТ номер 1319-67-1</v>
      </c>
    </row>
    <row r="108" customFormat="false" ht="15" hidden="false" customHeight="false" outlineLevel="0" collapsed="false">
      <c r="B108" s="25" t="n">
        <v>94</v>
      </c>
      <c r="C108" s="27" t="s">
        <v>8412</v>
      </c>
      <c r="M108" s="25" t="n">
        <v>94</v>
      </c>
      <c r="N108" s="27" t="str">
        <f aca="false">C108</f>
        <v>Преобразователь измерительный PR5335D номер 170909207</v>
      </c>
    </row>
    <row r="109" customFormat="false" ht="15" hidden="false" customHeight="false" outlineLevel="0" collapsed="false">
      <c r="B109" s="25" t="n">
        <v>95</v>
      </c>
      <c r="C109" s="27" t="s">
        <v>8413</v>
      </c>
      <c r="M109" s="25" t="n">
        <v>95</v>
      </c>
      <c r="N109" s="27" t="str">
        <f aca="false">C109</f>
        <v>Термометр сопротивления ТСПТ номер 1319-68-1</v>
      </c>
    </row>
    <row r="110" customFormat="false" ht="15" hidden="false" customHeight="false" outlineLevel="0" collapsed="false">
      <c r="B110" s="25" t="n">
        <v>96</v>
      </c>
      <c r="C110" s="27" t="s">
        <v>8414</v>
      </c>
      <c r="M110" s="25" t="n">
        <v>96</v>
      </c>
      <c r="N110" s="27" t="str">
        <f aca="false">C110</f>
        <v>Преобразователь вторичный T32.1S номер 870290</v>
      </c>
    </row>
    <row r="111" customFormat="false" ht="15" hidden="false" customHeight="false" outlineLevel="0" collapsed="false">
      <c r="B111" s="25" t="n">
        <v>97</v>
      </c>
      <c r="C111" s="27" t="s">
        <v>8415</v>
      </c>
      <c r="M111" s="25" t="n">
        <v>97</v>
      </c>
      <c r="N111" s="27" t="str">
        <f aca="false">C111</f>
        <v>ТСП TR10-A номер 1104VUJT/1104VUKQ</v>
      </c>
    </row>
    <row r="112" customFormat="false" ht="15" hidden="false" customHeight="false" outlineLevel="0" collapsed="false">
      <c r="B112" s="25" t="n">
        <v>98</v>
      </c>
      <c r="C112" s="27" t="s">
        <v>8416</v>
      </c>
      <c r="M112" s="25" t="n">
        <v>98</v>
      </c>
      <c r="N112" s="27" t="str">
        <f aca="false">C112</f>
        <v>Преобразователь вторичный T32.1S номер 870525</v>
      </c>
    </row>
    <row r="113" customFormat="false" ht="15" hidden="false" customHeight="false" outlineLevel="0" collapsed="false">
      <c r="B113" s="25" t="n">
        <v>99</v>
      </c>
      <c r="C113" s="27" t="s">
        <v>8417</v>
      </c>
      <c r="M113" s="25" t="n">
        <v>99</v>
      </c>
      <c r="N113" s="27" t="str">
        <f aca="false">C113</f>
        <v>ТСП TR10-A номер 1104VUJY/1104VUJI</v>
      </c>
    </row>
    <row r="114" customFormat="false" ht="15" hidden="false" customHeight="false" outlineLevel="0" collapsed="false">
      <c r="B114" s="25" t="n">
        <v>100</v>
      </c>
      <c r="C114" s="27" t="s">
        <v>8418</v>
      </c>
      <c r="M114" s="25" t="n">
        <v>100</v>
      </c>
      <c r="N114" s="27" t="str">
        <f aca="false">C114</f>
        <v>Преобразователь вторичный T32.1S номер 854651</v>
      </c>
    </row>
    <row r="115" customFormat="false" ht="15" hidden="false" customHeight="false" outlineLevel="0" collapsed="false">
      <c r="B115" s="25" t="n">
        <v>101</v>
      </c>
      <c r="C115" s="27" t="s">
        <v>8419</v>
      </c>
      <c r="M115" s="25" t="n">
        <v>101</v>
      </c>
      <c r="N115" s="27" t="str">
        <f aca="false">C115</f>
        <v>ТСП TR10-A номер 1104HCYY</v>
      </c>
    </row>
    <row r="116" customFormat="false" ht="15" hidden="false" customHeight="false" outlineLevel="0" collapsed="false">
      <c r="B116" s="25" t="n">
        <v>102</v>
      </c>
      <c r="C116" s="27" t="s">
        <v>8420</v>
      </c>
      <c r="M116" s="25" t="n">
        <v>102</v>
      </c>
      <c r="N116" s="27" t="str">
        <f aca="false">C116</f>
        <v>Преобразователь вторичный T32.1S номер 855188</v>
      </c>
    </row>
    <row r="117" customFormat="false" ht="15" hidden="false" customHeight="false" outlineLevel="0" collapsed="false">
      <c r="B117" s="25" t="n">
        <v>103</v>
      </c>
      <c r="C117" s="27" t="s">
        <v>8421</v>
      </c>
      <c r="M117" s="25" t="n">
        <v>103</v>
      </c>
      <c r="N117" s="27" t="str">
        <f aca="false">C117</f>
        <v>ТСП TR10-A номер 1104HCZ0</v>
      </c>
    </row>
    <row r="118" customFormat="false" ht="15" hidden="false" customHeight="false" outlineLevel="0" collapsed="false">
      <c r="B118" s="25" t="n">
        <v>104</v>
      </c>
      <c r="C118" s="27" t="s">
        <v>8422</v>
      </c>
      <c r="M118" s="25" t="n">
        <v>104</v>
      </c>
      <c r="N118" s="27" t="str">
        <f aca="false">C118</f>
        <v>Преобразователь измерительный iTemp HART TMT182 номер 7A01EE04125</v>
      </c>
    </row>
    <row r="119" customFormat="false" ht="15" hidden="false" customHeight="false" outlineLevel="0" collapsed="false">
      <c r="B119" s="25" t="n">
        <v>105</v>
      </c>
      <c r="C119" s="27" t="s">
        <v>8423</v>
      </c>
      <c r="M119" s="25" t="n">
        <v>105</v>
      </c>
      <c r="N119" s="27" t="str">
        <f aca="false">C119</f>
        <v>ТСП TR11 номер 8700F714180</v>
      </c>
    </row>
    <row r="120" customFormat="false" ht="15" hidden="false" customHeight="false" outlineLevel="0" collapsed="false">
      <c r="B120" s="25" t="n">
        <v>106</v>
      </c>
      <c r="C120" s="27" t="s">
        <v>8424</v>
      </c>
      <c r="M120" s="25" t="n">
        <v>106</v>
      </c>
      <c r="N120" s="27" t="str">
        <f aca="false">C120</f>
        <v>Датчик температуры ТПУ 0304Ех номер 12-5620</v>
      </c>
    </row>
    <row r="121" customFormat="false" ht="15" hidden="false" customHeight="false" outlineLevel="0" collapsed="false">
      <c r="B121" s="25" t="n">
        <v>107</v>
      </c>
      <c r="C121" s="27" t="s">
        <v>8425</v>
      </c>
      <c r="M121" s="25" t="n">
        <v>107</v>
      </c>
      <c r="N121" s="27" t="str">
        <f aca="false">C121</f>
        <v>Датчик температуры ТПУ 0304Ех номер 12-5610</v>
      </c>
    </row>
    <row r="122" customFormat="false" ht="15" hidden="false" customHeight="false" outlineLevel="0" collapsed="false">
      <c r="B122" s="25" t="n">
        <v>108</v>
      </c>
      <c r="C122" s="27" t="s">
        <v>8426</v>
      </c>
      <c r="M122" s="25" t="n">
        <v>108</v>
      </c>
      <c r="N122" s="27" t="str">
        <f aca="false">C122</f>
        <v>Датчик температуры ТПУ 0304Ех номер 12-5605</v>
      </c>
    </row>
    <row r="123" customFormat="false" ht="15" hidden="false" customHeight="false" outlineLevel="0" collapsed="false">
      <c r="B123" s="25" t="n">
        <v>109</v>
      </c>
      <c r="C123" s="27" t="s">
        <v>8427</v>
      </c>
      <c r="M123" s="25" t="n">
        <v>109</v>
      </c>
      <c r="N123" s="27" t="str">
        <f aca="false">C123</f>
        <v>Датчик температуры ТПУ 0304Ех номер 12-5609</v>
      </c>
    </row>
    <row r="124" customFormat="false" ht="15" hidden="false" customHeight="false" outlineLevel="0" collapsed="false">
      <c r="B124" s="25" t="n">
        <v>110</v>
      </c>
      <c r="C124" s="27" t="s">
        <v>8428</v>
      </c>
      <c r="M124" s="25" t="n">
        <v>110</v>
      </c>
      <c r="N124" s="27" t="str">
        <f aca="false">C124</f>
        <v>Датчик температуры ТПУ 0304Ех номер 12-5614</v>
      </c>
    </row>
    <row r="125" customFormat="false" ht="15" hidden="false" customHeight="false" outlineLevel="0" collapsed="false">
      <c r="B125" s="25" t="n">
        <v>111</v>
      </c>
      <c r="C125" s="27" t="s">
        <v>8429</v>
      </c>
      <c r="M125" s="25" t="n">
        <v>111</v>
      </c>
      <c r="N125" s="27" t="str">
        <f aca="false">C125</f>
        <v>Датчик температуры ТПУ 0304Ех номер 12-5595</v>
      </c>
    </row>
    <row r="126" customFormat="false" ht="15" hidden="false" customHeight="false" outlineLevel="0" collapsed="false">
      <c r="B126" s="25" t="n">
        <v>112</v>
      </c>
      <c r="C126" s="27" t="s">
        <v>8430</v>
      </c>
      <c r="M126" s="25" t="n">
        <v>112</v>
      </c>
      <c r="N126" s="27" t="str">
        <f aca="false">C126</f>
        <v>Датчик температуры ТПУ 0304Ех номер 12-5612</v>
      </c>
    </row>
    <row r="127" customFormat="false" ht="15" hidden="false" customHeight="false" outlineLevel="0" collapsed="false">
      <c r="B127" s="25" t="n">
        <v>113</v>
      </c>
      <c r="C127" s="27" t="s">
        <v>8431</v>
      </c>
      <c r="M127" s="25" t="n">
        <v>113</v>
      </c>
      <c r="N127" s="27" t="str">
        <f aca="false">C127</f>
        <v>Датчик температуры ТПУ 0304Ех номер 12-5603</v>
      </c>
    </row>
    <row r="128" customFormat="false" ht="15" hidden="false" customHeight="false" outlineLevel="0" collapsed="false">
      <c r="B128" s="25" t="n">
        <v>114</v>
      </c>
      <c r="C128" s="27" t="s">
        <v>8432</v>
      </c>
      <c r="M128" s="25" t="n">
        <v>114</v>
      </c>
      <c r="N128" s="27" t="str">
        <f aca="false">C128</f>
        <v>Датчик температуры ТПУ 0304Ех номер 12-5597</v>
      </c>
    </row>
    <row r="129" customFormat="false" ht="15" hidden="false" customHeight="false" outlineLevel="0" collapsed="false">
      <c r="B129" s="25" t="n">
        <v>115</v>
      </c>
      <c r="C129" s="27" t="s">
        <v>8433</v>
      </c>
      <c r="M129" s="25" t="n">
        <v>115</v>
      </c>
      <c r="N129" s="27" t="str">
        <f aca="false">C129</f>
        <v>Датчик температуры ТПУ 0304Ех номер 12-5601</v>
      </c>
    </row>
    <row r="130" customFormat="false" ht="15" hidden="false" customHeight="false" outlineLevel="0" collapsed="false">
      <c r="B130" s="25" t="n">
        <v>116</v>
      </c>
      <c r="C130" s="27" t="s">
        <v>8434</v>
      </c>
      <c r="M130" s="25" t="n">
        <v>116</v>
      </c>
      <c r="N130" s="27" t="str">
        <f aca="false">C130</f>
        <v>Датчик температуры ТПУ 0304Ех номер 12-5619</v>
      </c>
    </row>
    <row r="131" customFormat="false" ht="15" hidden="false" customHeight="false" outlineLevel="0" collapsed="false">
      <c r="B131" s="25" t="n">
        <v>117</v>
      </c>
      <c r="C131" s="27" t="s">
        <v>8435</v>
      </c>
      <c r="M131" s="25" t="n">
        <v>117</v>
      </c>
      <c r="N131" s="27" t="str">
        <f aca="false">C131</f>
        <v>Датчик температуры ТПУ 0304Ех номер 12-5618</v>
      </c>
    </row>
    <row r="132" customFormat="false" ht="15" hidden="false" customHeight="false" outlineLevel="0" collapsed="false">
      <c r="B132" s="25" t="n">
        <v>118</v>
      </c>
      <c r="C132" s="27" t="s">
        <v>8436</v>
      </c>
      <c r="M132" s="25" t="n">
        <v>118</v>
      </c>
      <c r="N132" s="27" t="str">
        <f aca="false">C132</f>
        <v>Датчик температуры ТПУ 0304Ех номер 12-5611</v>
      </c>
    </row>
    <row r="133" customFormat="false" ht="15" hidden="false" customHeight="false" outlineLevel="0" collapsed="false">
      <c r="B133" s="25" t="n">
        <v>119</v>
      </c>
      <c r="C133" s="27" t="s">
        <v>8437</v>
      </c>
      <c r="M133" s="25" t="n">
        <v>119</v>
      </c>
      <c r="N133" s="27" t="str">
        <f aca="false">C133</f>
        <v>Датчик температуры ТПУ 0304Ех номер 12-5607</v>
      </c>
    </row>
    <row r="134" customFormat="false" ht="15" hidden="false" customHeight="false" outlineLevel="0" collapsed="false">
      <c r="B134" s="25" t="n">
        <v>120</v>
      </c>
      <c r="C134" s="27" t="s">
        <v>8438</v>
      </c>
      <c r="M134" s="25" t="n">
        <v>120</v>
      </c>
      <c r="N134" s="27" t="str">
        <f aca="false">C134</f>
        <v>Датчик температуры ТПУ 0304Ех номер 12-5616</v>
      </c>
    </row>
    <row r="135" customFormat="false" ht="15" hidden="false" customHeight="false" outlineLevel="0" collapsed="false">
      <c r="B135" s="25" t="n">
        <v>121</v>
      </c>
      <c r="C135" s="27" t="s">
        <v>8439</v>
      </c>
      <c r="M135" s="25" t="n">
        <v>121</v>
      </c>
      <c r="N135" s="27" t="str">
        <f aca="false">C135</f>
        <v>Датчик температуры ТПУ 0304Ех номер 12-5604</v>
      </c>
    </row>
    <row r="136" customFormat="false" ht="15" hidden="false" customHeight="false" outlineLevel="0" collapsed="false">
      <c r="B136" s="25" t="n">
        <v>122</v>
      </c>
      <c r="C136" s="27" t="s">
        <v>8440</v>
      </c>
      <c r="M136" s="25" t="n">
        <v>122</v>
      </c>
      <c r="N136" s="27" t="str">
        <f aca="false">C136</f>
        <v>Датчик температуры 248 номер 02469161/03349182</v>
      </c>
    </row>
    <row r="137" customFormat="false" ht="15" hidden="false" customHeight="false" outlineLevel="0" collapsed="false">
      <c r="B137" s="25" t="n">
        <v>123</v>
      </c>
      <c r="C137" s="27" t="s">
        <v>8441</v>
      </c>
      <c r="M137" s="25" t="n">
        <v>123</v>
      </c>
      <c r="N137" s="27" t="str">
        <f aca="false">C137</f>
        <v>Преобразователь измерительный iTemp HART TMT182 номер 8604D904125</v>
      </c>
    </row>
    <row r="138" customFormat="false" ht="15" hidden="false" customHeight="false" outlineLevel="0" collapsed="false">
      <c r="B138" s="25" t="n">
        <v>124</v>
      </c>
      <c r="C138" s="27" t="s">
        <v>8442</v>
      </c>
      <c r="M138" s="25" t="n">
        <v>124</v>
      </c>
      <c r="N138" s="27" t="str">
        <f aca="false">C138</f>
        <v>Преобразователь измерительный iTemp HART TMT182 номер 8600C804125</v>
      </c>
    </row>
    <row r="139" customFormat="false" ht="15" hidden="false" customHeight="false" outlineLevel="0" collapsed="false">
      <c r="B139" s="25" t="n">
        <v>125</v>
      </c>
      <c r="C139" s="27" t="s">
        <v>8443</v>
      </c>
      <c r="M139" s="25" t="n">
        <v>125</v>
      </c>
      <c r="N139" s="27" t="str">
        <f aca="false">C139</f>
        <v>ТСП TR11 номер 8700F014180</v>
      </c>
    </row>
    <row r="140" customFormat="false" ht="15" hidden="false" customHeight="false" outlineLevel="0" collapsed="false">
      <c r="B140" s="25" t="n">
        <v>126</v>
      </c>
      <c r="C140" s="27" t="s">
        <v>8444</v>
      </c>
      <c r="M140" s="25" t="n">
        <v>126</v>
      </c>
      <c r="N140" s="27" t="str">
        <f aca="false">C140</f>
        <v>Термопреобразователь сопротивления платиновый Rosemount ROSEMOUNT 0068 номер 302-ТЕ-6671</v>
      </c>
    </row>
    <row r="141" customFormat="false" ht="15" hidden="false" customHeight="false" outlineLevel="0" collapsed="false">
      <c r="B141" s="25" t="n">
        <v>127</v>
      </c>
      <c r="C141" s="27" t="s">
        <v>8445</v>
      </c>
      <c r="M141" s="25" t="n">
        <v>127</v>
      </c>
      <c r="N141" s="27" t="str">
        <f aca="false">C141</f>
        <v>Преобразователь измерительный PR5335D номер 170923331</v>
      </c>
    </row>
    <row r="142" customFormat="false" ht="15" hidden="false" customHeight="false" outlineLevel="0" collapsed="false">
      <c r="B142" s="25" t="n">
        <v>128</v>
      </c>
      <c r="C142" s="27" t="s">
        <v>8446</v>
      </c>
      <c r="M142" s="25" t="n">
        <v>128</v>
      </c>
      <c r="N142" s="27" t="str">
        <f aca="false">C142</f>
        <v>Преобразователь измерительный Rosemount 3144P номер 02512687</v>
      </c>
    </row>
    <row r="143" customFormat="false" ht="15" hidden="false" customHeight="false" outlineLevel="0" collapsed="false">
      <c r="B143" s="25" t="n">
        <v>129</v>
      </c>
      <c r="C143" s="27" t="s">
        <v>8447</v>
      </c>
      <c r="M143" s="25" t="n">
        <v>129</v>
      </c>
      <c r="N143" s="27" t="str">
        <f aca="false">C143</f>
        <v>Преобразователь измерительный Rosemount 3144P номер 02512688</v>
      </c>
    </row>
    <row r="144" customFormat="false" ht="15" hidden="false" customHeight="false" outlineLevel="0" collapsed="false">
      <c r="B144" s="25" t="n">
        <v>130</v>
      </c>
      <c r="C144" s="27" t="s">
        <v>8448</v>
      </c>
      <c r="M144" s="25" t="n">
        <v>130</v>
      </c>
      <c r="N144" s="27" t="str">
        <f aca="false">C144</f>
        <v>Преобразователь вторичный T32.1S номер 855511</v>
      </c>
    </row>
    <row r="145" customFormat="false" ht="15" hidden="false" customHeight="false" outlineLevel="0" collapsed="false">
      <c r="B145" s="25" t="n">
        <v>131</v>
      </c>
      <c r="C145" s="27" t="s">
        <v>8449</v>
      </c>
      <c r="M145" s="25" t="n">
        <v>131</v>
      </c>
      <c r="N145" s="27" t="str">
        <f aca="false">C145</f>
        <v>Преобразователь вторичный T32.1S номер 855310</v>
      </c>
    </row>
    <row r="146" customFormat="false" ht="15" hidden="false" customHeight="false" outlineLevel="0" collapsed="false">
      <c r="B146" s="25" t="n">
        <v>132</v>
      </c>
      <c r="C146" s="27" t="s">
        <v>8450</v>
      </c>
      <c r="M146" s="25" t="n">
        <v>132</v>
      </c>
      <c r="N146" s="27" t="str">
        <f aca="false">C146</f>
        <v>Преобразователь вторичный T32.1S номер 942753</v>
      </c>
    </row>
    <row r="147" customFormat="false" ht="15" hidden="false" customHeight="false" outlineLevel="0" collapsed="false">
      <c r="B147" s="25" t="n">
        <v>133</v>
      </c>
      <c r="C147" s="27" t="s">
        <v>8451</v>
      </c>
      <c r="M147" s="25" t="n">
        <v>133</v>
      </c>
      <c r="N147" s="27" t="str">
        <f aca="false">C147</f>
        <v>Преобразователь вторичный T32.1S номер 1003146</v>
      </c>
    </row>
    <row r="148" customFormat="false" ht="15" hidden="false" customHeight="false" outlineLevel="0" collapsed="false">
      <c r="B148" s="25" t="n">
        <v>134</v>
      </c>
      <c r="C148" s="27" t="s">
        <v>8452</v>
      </c>
      <c r="M148" s="25" t="n">
        <v>134</v>
      </c>
      <c r="N148" s="27" t="str">
        <f aca="false">C148</f>
        <v>Преобразователь вторичный T32.1S номер 942754</v>
      </c>
    </row>
    <row r="149" customFormat="false" ht="15" hidden="false" customHeight="false" outlineLevel="0" collapsed="false">
      <c r="B149" s="25" t="n">
        <v>135</v>
      </c>
      <c r="C149" s="27" t="s">
        <v>8453</v>
      </c>
      <c r="M149" s="25" t="n">
        <v>135</v>
      </c>
      <c r="N149" s="27" t="str">
        <f aca="false">C149</f>
        <v>Преобразователь вторичный цифровой DIH52-I номер 1107ZNLC</v>
      </c>
    </row>
    <row r="150" customFormat="false" ht="15" hidden="false" customHeight="false" outlineLevel="0" collapsed="false">
      <c r="B150" s="25" t="n">
        <v>136</v>
      </c>
      <c r="C150" s="27" t="s">
        <v>8454</v>
      </c>
      <c r="M150" s="25" t="n">
        <v>136</v>
      </c>
      <c r="N150" s="27" t="str">
        <f aca="false">C150</f>
        <v>Преобразователь вторичный цифровой DIH52-I номер 1107ZNLB</v>
      </c>
    </row>
    <row r="151" customFormat="false" ht="15" hidden="false" customHeight="false" outlineLevel="0" collapsed="false">
      <c r="B151" s="25" t="n">
        <v>137</v>
      </c>
      <c r="C151" s="27" t="s">
        <v>8455</v>
      </c>
      <c r="M151" s="25" t="n">
        <v>137</v>
      </c>
      <c r="N151" s="27" t="str">
        <f aca="false">C151</f>
        <v>Преобразователь вторичный цифровой DIH52-I номер 1107ZNKH</v>
      </c>
    </row>
    <row r="152" customFormat="false" ht="15" hidden="false" customHeight="false" outlineLevel="0" collapsed="false">
      <c r="B152" s="25" t="n">
        <v>138</v>
      </c>
      <c r="C152" s="27" t="s">
        <v>8456</v>
      </c>
      <c r="M152" s="25" t="n">
        <v>138</v>
      </c>
      <c r="N152" s="27" t="str">
        <f aca="false">C152</f>
        <v>Преобразователь вторичный цифровой DIH52-I номер 1107ZNL9</v>
      </c>
    </row>
    <row r="153" customFormat="false" ht="15" hidden="false" customHeight="false" outlineLevel="0" collapsed="false">
      <c r="B153" s="25" t="n">
        <v>139</v>
      </c>
      <c r="C153" s="27" t="s">
        <v>8457</v>
      </c>
      <c r="M153" s="25" t="n">
        <v>139</v>
      </c>
      <c r="N153" s="27" t="str">
        <f aca="false">C153</f>
        <v>Преобразователь измерительный PR5335D номер 140940498</v>
      </c>
    </row>
    <row r="154" customFormat="false" ht="15" hidden="false" customHeight="false" outlineLevel="0" collapsed="false">
      <c r="B154" s="25" t="n">
        <v>140</v>
      </c>
      <c r="C154" s="27" t="s">
        <v>8458</v>
      </c>
      <c r="M154" s="25" t="n">
        <v>140</v>
      </c>
      <c r="N154" s="27" t="str">
        <f aca="false">C154</f>
        <v>Преобразователь измерительный PR5335D номер 140940499</v>
      </c>
    </row>
    <row r="155" customFormat="false" ht="15" hidden="false" customHeight="false" outlineLevel="0" collapsed="false">
      <c r="B155" s="25" t="n">
        <v>141</v>
      </c>
      <c r="C155" s="27" t="s">
        <v>8459</v>
      </c>
      <c r="M155" s="25" t="n">
        <v>141</v>
      </c>
      <c r="N155" s="27" t="str">
        <f aca="false">C155</f>
        <v>Преобразователь измерительный PR5335D номер 160934766</v>
      </c>
    </row>
    <row r="156" customFormat="false" ht="15" hidden="false" customHeight="false" outlineLevel="0" collapsed="false">
      <c r="B156" s="25" t="n">
        <v>142</v>
      </c>
      <c r="C156" s="27" t="s">
        <v>8460</v>
      </c>
      <c r="M156" s="25" t="n">
        <v>142</v>
      </c>
      <c r="N156" s="27" t="str">
        <f aca="false">C156</f>
        <v>Преобразователь измерительный PR5335D номер 140940500</v>
      </c>
    </row>
    <row r="157" customFormat="false" ht="15" hidden="false" customHeight="false" outlineLevel="0" collapsed="false">
      <c r="B157" s="25" t="n">
        <v>143</v>
      </c>
      <c r="C157" s="27" t="s">
        <v>8461</v>
      </c>
      <c r="M157" s="25" t="n">
        <v>143</v>
      </c>
      <c r="N157" s="27" t="str">
        <f aca="false">C157</f>
        <v>Преобразователь измерительный 248 номер 02584347</v>
      </c>
    </row>
    <row r="158" customFormat="false" ht="15" hidden="false" customHeight="false" outlineLevel="0" collapsed="false">
      <c r="B158" s="25" t="n">
        <v>144</v>
      </c>
      <c r="C158" s="27" t="s">
        <v>8462</v>
      </c>
      <c r="M158" s="25" t="n">
        <v>144</v>
      </c>
      <c r="N158" s="27" t="str">
        <f aca="false">C158</f>
        <v>Преобразователь измерительный 248 номер 02584349</v>
      </c>
    </row>
    <row r="159" customFormat="false" ht="15" hidden="false" customHeight="false" outlineLevel="0" collapsed="false">
      <c r="B159" s="25" t="n">
        <v>145</v>
      </c>
      <c r="C159" s="27" t="s">
        <v>8463</v>
      </c>
      <c r="M159" s="25" t="n">
        <v>145</v>
      </c>
      <c r="N159" s="27" t="str">
        <f aca="false">C159</f>
        <v>Преобразователь измерительный 248 номер 02584348</v>
      </c>
    </row>
    <row r="160" customFormat="false" ht="15" hidden="false" customHeight="false" outlineLevel="0" collapsed="false">
      <c r="B160" s="25" t="n">
        <v>146</v>
      </c>
      <c r="C160" s="27" t="s">
        <v>8464</v>
      </c>
      <c r="M160" s="25" t="n">
        <v>146</v>
      </c>
      <c r="N160" s="27" t="str">
        <f aca="false">C160</f>
        <v>Преобразователь измерительный PR5335D номер 130939331</v>
      </c>
    </row>
    <row r="161" customFormat="false" ht="15" hidden="false" customHeight="false" outlineLevel="0" collapsed="false">
      <c r="B161" s="25" t="n">
        <v>147</v>
      </c>
      <c r="C161" s="27" t="s">
        <v>8465</v>
      </c>
      <c r="M161" s="25" t="n">
        <v>147</v>
      </c>
      <c r="N161" s="27" t="str">
        <f aca="false">C161</f>
        <v>Преобразователь измерительный PR5335D номер 130939327</v>
      </c>
    </row>
    <row r="162" customFormat="false" ht="15" hidden="false" customHeight="false" outlineLevel="0" collapsed="false">
      <c r="B162" s="25" t="n">
        <v>148</v>
      </c>
      <c r="C162" s="27" t="s">
        <v>8466</v>
      </c>
      <c r="M162" s="25" t="n">
        <v>148</v>
      </c>
      <c r="N162" s="27" t="str">
        <f aca="false">C162</f>
        <v>Преобразователь измерительный PR5335D номер 130939325</v>
      </c>
    </row>
    <row r="163" customFormat="false" ht="15" hidden="false" customHeight="false" outlineLevel="0" collapsed="false">
      <c r="B163" s="25" t="n">
        <v>149</v>
      </c>
      <c r="C163" s="27" t="s">
        <v>8467</v>
      </c>
      <c r="M163" s="25" t="n">
        <v>149</v>
      </c>
      <c r="N163" s="27" t="str">
        <f aca="false">C163</f>
        <v>Преобразователь измерительный PR5335D номер 130939330</v>
      </c>
    </row>
    <row r="164" customFormat="false" ht="15" hidden="false" customHeight="false" outlineLevel="0" collapsed="false">
      <c r="B164" s="25" t="n">
        <v>150</v>
      </c>
      <c r="C164" s="27" t="s">
        <v>8468</v>
      </c>
      <c r="M164" s="25" t="n">
        <v>150</v>
      </c>
      <c r="N164" s="27" t="str">
        <f aca="false">C164</f>
        <v>Преобразователь измерительный PR5335D номер 130939326</v>
      </c>
    </row>
    <row r="165" customFormat="false" ht="15" hidden="false" customHeight="false" outlineLevel="0" collapsed="false">
      <c r="B165" s="25" t="n">
        <v>151</v>
      </c>
      <c r="C165" s="27" t="s">
        <v>8469</v>
      </c>
      <c r="M165" s="25" t="n">
        <v>151</v>
      </c>
      <c r="N165" s="27" t="str">
        <f aca="false">C165</f>
        <v>Преобразователь измерительный PR5335D номер 130939324</v>
      </c>
    </row>
    <row r="166" customFormat="false" ht="15" hidden="false" customHeight="false" outlineLevel="0" collapsed="false">
      <c r="B166" s="25" t="n">
        <v>152</v>
      </c>
      <c r="C166" s="27" t="s">
        <v>8470</v>
      </c>
      <c r="M166" s="25" t="n">
        <v>152</v>
      </c>
      <c r="N166" s="27" t="str">
        <f aca="false">C166</f>
        <v>Преобразователь измерительный PR5335D номер 130939328</v>
      </c>
    </row>
    <row r="167" customFormat="false" ht="15" hidden="false" customHeight="false" outlineLevel="0" collapsed="false">
      <c r="B167" s="25" t="n">
        <v>153</v>
      </c>
      <c r="C167" s="27" t="s">
        <v>8471</v>
      </c>
      <c r="M167" s="25" t="n">
        <v>153</v>
      </c>
      <c r="N167" s="27" t="str">
        <f aca="false">C167</f>
        <v>Преобразователь измерительный PR5335D номер 130936614</v>
      </c>
    </row>
    <row r="168" customFormat="false" ht="15" hidden="false" customHeight="false" outlineLevel="0" collapsed="false">
      <c r="B168" s="25" t="n">
        <v>154</v>
      </c>
      <c r="C168" s="27" t="s">
        <v>8472</v>
      </c>
      <c r="M168" s="25" t="n">
        <v>154</v>
      </c>
      <c r="N168" s="27" t="str">
        <f aca="false">C168</f>
        <v>Преобразователь измерительный PR5335D номер 130936616</v>
      </c>
    </row>
    <row r="169" customFormat="false" ht="15" hidden="false" customHeight="false" outlineLevel="0" collapsed="false">
      <c r="B169" s="25" t="n">
        <v>155</v>
      </c>
      <c r="C169" s="27" t="s">
        <v>8473</v>
      </c>
      <c r="M169" s="25" t="n">
        <v>155</v>
      </c>
      <c r="N169" s="27" t="str">
        <f aca="false">C169</f>
        <v>Преобразователь измерительный PR5335D номер 130936620</v>
      </c>
    </row>
    <row r="170" customFormat="false" ht="15" hidden="false" customHeight="false" outlineLevel="0" collapsed="false">
      <c r="B170" s="25" t="n">
        <v>156</v>
      </c>
      <c r="C170" s="27" t="s">
        <v>8474</v>
      </c>
      <c r="M170" s="25" t="n">
        <v>156</v>
      </c>
      <c r="N170" s="27" t="str">
        <f aca="false">C170</f>
        <v>Преобразователь измерительный PR5335D номер 130936617</v>
      </c>
    </row>
    <row r="171" customFormat="false" ht="15" hidden="false" customHeight="false" outlineLevel="0" collapsed="false">
      <c r="B171" s="25" t="n">
        <v>157</v>
      </c>
      <c r="C171" s="27" t="s">
        <v>8475</v>
      </c>
      <c r="M171" s="25" t="n">
        <v>157</v>
      </c>
      <c r="N171" s="27" t="str">
        <f aca="false">C171</f>
        <v>Преобразователь измерительный PR5335D номер 130936615</v>
      </c>
    </row>
    <row r="172" customFormat="false" ht="15" hidden="false" customHeight="false" outlineLevel="0" collapsed="false">
      <c r="B172" s="25" t="n">
        <v>158</v>
      </c>
      <c r="C172" s="27" t="s">
        <v>8476</v>
      </c>
      <c r="M172" s="25" t="n">
        <v>158</v>
      </c>
      <c r="N172" s="27" t="str">
        <f aca="false">C172</f>
        <v>Преобразователь измерительный PR5335D номер 130936613</v>
      </c>
    </row>
    <row r="173" customFormat="false" ht="15" hidden="false" customHeight="false" outlineLevel="0" collapsed="false">
      <c r="B173" s="25" t="n">
        <v>159</v>
      </c>
      <c r="C173" s="27" t="s">
        <v>8477</v>
      </c>
      <c r="M173" s="25" t="n">
        <v>159</v>
      </c>
      <c r="N173" s="27" t="str">
        <f aca="false">C173</f>
        <v>Преобразователь измерительный PR5335D номер 130936619</v>
      </c>
    </row>
    <row r="174" customFormat="false" ht="15" hidden="false" customHeight="false" outlineLevel="0" collapsed="false">
      <c r="B174" s="25" t="n">
        <v>160</v>
      </c>
      <c r="C174" s="27" t="s">
        <v>8478</v>
      </c>
      <c r="M174" s="25" t="n">
        <v>160</v>
      </c>
      <c r="N174" s="27" t="str">
        <f aca="false">C174</f>
        <v>Преобразователь измерительный PR5335D номер 130939316</v>
      </c>
    </row>
    <row r="175" customFormat="false" ht="15" hidden="false" customHeight="false" outlineLevel="0" collapsed="false">
      <c r="B175" s="25" t="n">
        <v>161</v>
      </c>
      <c r="C175" s="27" t="s">
        <v>8479</v>
      </c>
      <c r="M175" s="25" t="n">
        <v>161</v>
      </c>
      <c r="N175" s="27" t="str">
        <f aca="false">C175</f>
        <v>Преобразователь измерительный PR5335D номер 130939320</v>
      </c>
    </row>
    <row r="176" customFormat="false" ht="15" hidden="false" customHeight="false" outlineLevel="0" collapsed="false">
      <c r="B176" s="25" t="n">
        <v>162</v>
      </c>
      <c r="C176" s="27" t="s">
        <v>8480</v>
      </c>
      <c r="M176" s="25" t="n">
        <v>162</v>
      </c>
      <c r="N176" s="27" t="str">
        <f aca="false">C176</f>
        <v>Преобразователь измерительный PR5335D номер 170948026</v>
      </c>
    </row>
    <row r="177" customFormat="false" ht="15" hidden="false" customHeight="false" outlineLevel="0" collapsed="false">
      <c r="B177" s="25" t="n">
        <v>163</v>
      </c>
      <c r="C177" s="27" t="s">
        <v>8481</v>
      </c>
      <c r="M177" s="25" t="n">
        <v>163</v>
      </c>
      <c r="N177" s="27" t="str">
        <f aca="false">C177</f>
        <v>Преобразователь измерительный PR5335D номер 170948173</v>
      </c>
    </row>
    <row r="178" customFormat="false" ht="15" hidden="false" customHeight="false" outlineLevel="0" collapsed="false">
      <c r="B178" s="25" t="n">
        <v>164</v>
      </c>
      <c r="C178" s="27" t="s">
        <v>8482</v>
      </c>
      <c r="M178" s="25" t="n">
        <v>164</v>
      </c>
      <c r="N178" s="27" t="str">
        <f aca="false">C178</f>
        <v>Преобразователь измерительный PR5335D номер 130939318</v>
      </c>
    </row>
    <row r="179" customFormat="false" ht="15" hidden="false" customHeight="false" outlineLevel="0" collapsed="false">
      <c r="B179" s="25" t="n">
        <v>165</v>
      </c>
      <c r="C179" s="27" t="s">
        <v>8483</v>
      </c>
      <c r="M179" s="25" t="n">
        <v>165</v>
      </c>
      <c r="N179" s="27" t="str">
        <f aca="false">C179</f>
        <v>Преобразователь измерительный PR5335D номер 130939317</v>
      </c>
    </row>
    <row r="180" customFormat="false" ht="15" hidden="false" customHeight="false" outlineLevel="0" collapsed="false">
      <c r="B180" s="25" t="n">
        <v>166</v>
      </c>
      <c r="C180" s="27" t="s">
        <v>8484</v>
      </c>
      <c r="M180" s="25" t="n">
        <v>166</v>
      </c>
      <c r="N180" s="27" t="str">
        <f aca="false">C180</f>
        <v>Преобразователь измерительный PR5335D номер 130939315</v>
      </c>
    </row>
    <row r="181" customFormat="false" ht="15" hidden="false" customHeight="false" outlineLevel="0" collapsed="false">
      <c r="B181" s="25" t="n">
        <v>167</v>
      </c>
      <c r="C181" s="27" t="s">
        <v>8485</v>
      </c>
      <c r="M181" s="25" t="n">
        <v>167</v>
      </c>
      <c r="N181" s="27" t="str">
        <f aca="false">C181</f>
        <v>Уровнемер VEGAFLEX61 номер 17582191</v>
      </c>
    </row>
    <row r="182" customFormat="false" ht="15" hidden="false" customHeight="false" outlineLevel="0" collapsed="false">
      <c r="B182" s="25" t="n">
        <v>168</v>
      </c>
      <c r="C182" s="27" t="s">
        <v>8486</v>
      </c>
      <c r="M182" s="25" t="n">
        <v>168</v>
      </c>
      <c r="N182" s="27" t="str">
        <f aca="false">C182</f>
        <v>Уровнемер Liquicap M FMI51 номер H10832010F0</v>
      </c>
    </row>
    <row r="183" customFormat="false" ht="15" hidden="false" customHeight="false" outlineLevel="0" collapsed="false">
      <c r="B183" s="25" t="n">
        <v>169</v>
      </c>
      <c r="C183" s="27" t="s">
        <v>8487</v>
      </c>
      <c r="M183" s="25" t="n">
        <v>169</v>
      </c>
      <c r="N183" s="27" t="str">
        <f aca="false">C183</f>
        <v>Уровнемер VEGAFLEX86 номер 48997749</v>
      </c>
    </row>
    <row r="184" customFormat="false" ht="15" hidden="false" customHeight="false" outlineLevel="0" collapsed="false">
      <c r="B184" s="25" t="n">
        <v>170</v>
      </c>
      <c r="C184" s="27" t="s">
        <v>8488</v>
      </c>
      <c r="M184" s="25" t="n">
        <v>170</v>
      </c>
      <c r="N184" s="27" t="str">
        <f aca="false">C184</f>
        <v>Уровнемер VEGAFLEX86 номер 48997750</v>
      </c>
    </row>
    <row r="185" customFormat="false" ht="15" hidden="false" customHeight="false" outlineLevel="0" collapsed="false">
      <c r="B185" s="25" t="n">
        <v>171</v>
      </c>
      <c r="C185" s="27" t="s">
        <v>8489</v>
      </c>
      <c r="M185" s="25" t="n">
        <v>171</v>
      </c>
      <c r="N185" s="27" t="str">
        <f aca="false">C185</f>
        <v>Манометр ДМ2005СгlExУ3 номер 3160</v>
      </c>
    </row>
    <row r="186" customFormat="false" ht="15" hidden="false" customHeight="false" outlineLevel="0" collapsed="false">
      <c r="B186" s="25" t="n">
        <v>172</v>
      </c>
      <c r="C186" s="27" t="s">
        <v>8490</v>
      </c>
      <c r="M186" s="25" t="n">
        <v>172</v>
      </c>
      <c r="N186" s="27" t="str">
        <f aca="false">C186</f>
        <v>Манометр ДМ2005СгlExУ3 номер 3161</v>
      </c>
    </row>
    <row r="187" customFormat="false" ht="15" hidden="false" customHeight="false" outlineLevel="0" collapsed="false">
      <c r="B187" s="25" t="n">
        <v>173</v>
      </c>
      <c r="C187" s="27" t="s">
        <v>8491</v>
      </c>
      <c r="M187" s="25" t="n">
        <v>173</v>
      </c>
      <c r="N187" s="27" t="str">
        <f aca="false">C187</f>
        <v>Манометр 233.50.160 номер 00143</v>
      </c>
    </row>
    <row r="188" customFormat="false" ht="15" hidden="false" customHeight="false" outlineLevel="0" collapsed="false">
      <c r="B188" s="25" t="n">
        <v>174</v>
      </c>
      <c r="C188" s="27" t="s">
        <v>8492</v>
      </c>
      <c r="M188" s="25" t="n">
        <v>174</v>
      </c>
      <c r="N188" s="27" t="str">
        <f aca="false">C188</f>
        <v>Манометр 233.50.160 номер 00144</v>
      </c>
    </row>
    <row r="189" customFormat="false" ht="15" hidden="false" customHeight="false" outlineLevel="0" collapsed="false">
      <c r="B189" s="25" t="n">
        <v>175</v>
      </c>
      <c r="C189" s="27" t="s">
        <v>8493</v>
      </c>
      <c r="M189" s="25" t="n">
        <v>175</v>
      </c>
      <c r="N189" s="27" t="str">
        <f aca="false">C189</f>
        <v>Манометр 233.50.160 номер 00145</v>
      </c>
    </row>
    <row r="190" customFormat="false" ht="15" hidden="false" customHeight="false" outlineLevel="0" collapsed="false">
      <c r="B190" s="25" t="n">
        <v>176</v>
      </c>
      <c r="C190" s="27" t="s">
        <v>8494</v>
      </c>
      <c r="M190" s="25" t="n">
        <v>176</v>
      </c>
      <c r="N190" s="27" t="str">
        <f aca="false">C190</f>
        <v>Манометр 233.50.160 номер 00146</v>
      </c>
    </row>
    <row r="191" customFormat="false" ht="15" hidden="false" customHeight="false" outlineLevel="0" collapsed="false">
      <c r="B191" s="25" t="n">
        <v>177</v>
      </c>
      <c r="C191" s="27" t="s">
        <v>8495</v>
      </c>
      <c r="M191" s="25" t="n">
        <v>177</v>
      </c>
      <c r="N191" s="27" t="str">
        <f aca="false">C191</f>
        <v>Манометр 233.50.160 номер 00147</v>
      </c>
    </row>
    <row r="192" customFormat="false" ht="15" hidden="false" customHeight="false" outlineLevel="0" collapsed="false">
      <c r="B192" s="25" t="n">
        <v>178</v>
      </c>
      <c r="C192" s="27" t="s">
        <v>8496</v>
      </c>
      <c r="M192" s="25" t="n">
        <v>178</v>
      </c>
      <c r="N192" s="27" t="str">
        <f aca="false">C192</f>
        <v>Манометр 233.50.160 номер 00148</v>
      </c>
    </row>
    <row r="193" customFormat="false" ht="15" hidden="false" customHeight="false" outlineLevel="0" collapsed="false">
      <c r="B193" s="25" t="n">
        <v>179</v>
      </c>
      <c r="C193" s="27" t="s">
        <v>8497</v>
      </c>
      <c r="M193" s="25" t="n">
        <v>179</v>
      </c>
      <c r="N193" s="27" t="str">
        <f aca="false">C193</f>
        <v>Манометр МП4-УУ2 номер Р00813</v>
      </c>
    </row>
    <row r="194" customFormat="false" ht="15" hidden="false" customHeight="false" outlineLevel="0" collapsed="false">
      <c r="B194" s="25" t="n">
        <v>180</v>
      </c>
      <c r="C194" s="27" t="s">
        <v>8498</v>
      </c>
      <c r="M194" s="25" t="n">
        <v>180</v>
      </c>
      <c r="N194" s="27" t="str">
        <f aca="false">C194</f>
        <v>Манометр МП4-УУ2 номер Р01003</v>
      </c>
    </row>
    <row r="195" customFormat="false" ht="15" hidden="false" customHeight="false" outlineLevel="0" collapsed="false">
      <c r="B195" s="25" t="n">
        <v>181</v>
      </c>
      <c r="C195" s="27" t="s">
        <v>8499</v>
      </c>
      <c r="M195" s="25" t="n">
        <v>181</v>
      </c>
      <c r="N195" s="27" t="str">
        <f aca="false">C195</f>
        <v>Преобразователь давления Метран-150TGR номер 0001347912</v>
      </c>
    </row>
    <row r="196" customFormat="false" ht="15" hidden="false" customHeight="false" outlineLevel="0" collapsed="false">
      <c r="B196" s="25" t="n">
        <v>182</v>
      </c>
      <c r="C196" s="27" t="s">
        <v>8500</v>
      </c>
      <c r="M196" s="25" t="n">
        <v>182</v>
      </c>
      <c r="N196" s="27" t="str">
        <f aca="false">C196</f>
        <v>Преобразователь давления Метран-150TGR номер 1453127</v>
      </c>
    </row>
    <row r="197" customFormat="false" ht="15" hidden="false" customHeight="false" outlineLevel="0" collapsed="false">
      <c r="B197" s="25" t="n">
        <v>183</v>
      </c>
      <c r="C197" s="27" t="s">
        <v>8501</v>
      </c>
      <c r="M197" s="25" t="n">
        <v>183</v>
      </c>
      <c r="N197" s="27" t="str">
        <f aca="false">C197</f>
        <v>Преобразователь давления Метран-150TGR номер 1454498</v>
      </c>
    </row>
    <row r="198" customFormat="false" ht="15" hidden="false" customHeight="false" outlineLevel="0" collapsed="false">
      <c r="B198" s="25" t="n">
        <v>184</v>
      </c>
      <c r="C198" s="27" t="s">
        <v>8502</v>
      </c>
      <c r="M198" s="25" t="n">
        <v>184</v>
      </c>
      <c r="N198" s="27" t="str">
        <f aca="false">C198</f>
        <v>Преобразователь давления Метран-150TGR номер 1453121</v>
      </c>
    </row>
    <row r="199" customFormat="false" ht="15" hidden="false" customHeight="false" outlineLevel="0" collapsed="false">
      <c r="B199" s="25" t="n">
        <v>185</v>
      </c>
      <c r="C199" s="27" t="s">
        <v>8503</v>
      </c>
      <c r="M199" s="25" t="n">
        <v>185</v>
      </c>
      <c r="N199" s="27" t="str">
        <f aca="false">C199</f>
        <v>Преобразователь давления Метран-150TGR номер 1453119</v>
      </c>
    </row>
    <row r="200" customFormat="false" ht="15" hidden="false" customHeight="false" outlineLevel="0" collapsed="false">
      <c r="B200" s="25" t="n">
        <v>186</v>
      </c>
      <c r="C200" s="27" t="s">
        <v>8504</v>
      </c>
      <c r="M200" s="25" t="n">
        <v>186</v>
      </c>
      <c r="N200" s="27" t="str">
        <f aca="false">C200</f>
        <v>Преобразователь давления Метран-150TGR номер 1453166</v>
      </c>
    </row>
    <row r="201" customFormat="false" ht="15" hidden="false" customHeight="false" outlineLevel="0" collapsed="false">
      <c r="B201" s="25" t="n">
        <v>187</v>
      </c>
      <c r="C201" s="27" t="s">
        <v>8505</v>
      </c>
      <c r="M201" s="25" t="n">
        <v>187</v>
      </c>
      <c r="N201" s="27" t="str">
        <f aca="false">C201</f>
        <v>Преобразователь давления Метран-150TGR номер 1453128</v>
      </c>
    </row>
    <row r="202" customFormat="false" ht="15" hidden="false" customHeight="false" outlineLevel="0" collapsed="false">
      <c r="B202" s="25" t="n">
        <v>188</v>
      </c>
      <c r="C202" s="27" t="s">
        <v>8506</v>
      </c>
      <c r="M202" s="25" t="n">
        <v>188</v>
      </c>
      <c r="N202" s="27" t="str">
        <f aca="false">C202</f>
        <v>Преобразователь давления Метран-150TGR номер 1453132</v>
      </c>
    </row>
    <row r="203" customFormat="false" ht="15" hidden="false" customHeight="false" outlineLevel="0" collapsed="false">
      <c r="B203" s="25" t="n">
        <v>189</v>
      </c>
      <c r="C203" s="27" t="s">
        <v>8507</v>
      </c>
      <c r="M203" s="25" t="n">
        <v>189</v>
      </c>
      <c r="N203" s="27" t="str">
        <f aca="false">C203</f>
        <v>Преобразователь давления Метран-150TGR номер 1453159</v>
      </c>
    </row>
    <row r="204" customFormat="false" ht="15" hidden="false" customHeight="false" outlineLevel="0" collapsed="false">
      <c r="B204" s="25" t="n">
        <v>190</v>
      </c>
      <c r="C204" s="27" t="s">
        <v>8508</v>
      </c>
      <c r="M204" s="25" t="n">
        <v>190</v>
      </c>
      <c r="N204" s="27" t="str">
        <f aca="false">C204</f>
        <v>Преобразователь давления Метран-150TGR номер 1452893</v>
      </c>
    </row>
    <row r="205" customFormat="false" ht="15" hidden="false" customHeight="false" outlineLevel="0" collapsed="false">
      <c r="B205" s="25" t="n">
        <v>191</v>
      </c>
      <c r="C205" s="27" t="s">
        <v>8509</v>
      </c>
      <c r="M205" s="25" t="n">
        <v>191</v>
      </c>
      <c r="N205" s="27" t="str">
        <f aca="false">C205</f>
        <v>Преобразователь давления Метран-150TGR номер 1453131</v>
      </c>
    </row>
    <row r="206" customFormat="false" ht="15" hidden="false" customHeight="false" outlineLevel="0" collapsed="false">
      <c r="B206" s="25" t="n">
        <v>192</v>
      </c>
      <c r="C206" s="27" t="s">
        <v>8510</v>
      </c>
      <c r="M206" s="25" t="n">
        <v>192</v>
      </c>
      <c r="N206" s="27" t="str">
        <f aca="false">C206</f>
        <v>Преобразователь давления Метран-150TGR номер 1453158</v>
      </c>
    </row>
    <row r="207" customFormat="false" ht="15" hidden="false" customHeight="false" outlineLevel="0" collapsed="false">
      <c r="B207" s="25" t="n">
        <v>193</v>
      </c>
      <c r="C207" s="27" t="s">
        <v>8511</v>
      </c>
      <c r="M207" s="25" t="n">
        <v>193</v>
      </c>
      <c r="N207" s="27" t="str">
        <f aca="false">C207</f>
        <v>Преобразователь давления Метран-150TGR номер 1453222</v>
      </c>
    </row>
    <row r="208" customFormat="false" ht="15" hidden="false" customHeight="false" outlineLevel="0" collapsed="false">
      <c r="B208" s="25" t="n">
        <v>194</v>
      </c>
      <c r="C208" s="27" t="s">
        <v>8512</v>
      </c>
      <c r="M208" s="25" t="n">
        <v>194</v>
      </c>
      <c r="N208" s="27" t="str">
        <f aca="false">C208</f>
        <v>Преобразователь давления Метран-150TGR номер 1453116</v>
      </c>
    </row>
    <row r="209" customFormat="false" ht="15" hidden="false" customHeight="false" outlineLevel="0" collapsed="false">
      <c r="B209" s="25" t="n">
        <v>195</v>
      </c>
      <c r="C209" s="27" t="s">
        <v>8513</v>
      </c>
      <c r="M209" s="25" t="n">
        <v>195</v>
      </c>
      <c r="N209" s="27" t="str">
        <f aca="false">C209</f>
        <v>Преобразователь давления Метран-150TGR номер 1453124</v>
      </c>
    </row>
    <row r="210" customFormat="false" ht="15" hidden="false" customHeight="false" outlineLevel="0" collapsed="false">
      <c r="B210" s="25" t="n">
        <v>196</v>
      </c>
      <c r="C210" s="27" t="s">
        <v>8514</v>
      </c>
      <c r="M210" s="25" t="n">
        <v>196</v>
      </c>
      <c r="N210" s="27" t="str">
        <f aca="false">C210</f>
        <v>Преобразователь давления Метран-150TGR номер 1482772</v>
      </c>
    </row>
    <row r="211" customFormat="false" ht="15" hidden="false" customHeight="false" outlineLevel="0" collapsed="false">
      <c r="B211" s="25" t="n">
        <v>197</v>
      </c>
      <c r="C211" s="27" t="s">
        <v>8515</v>
      </c>
      <c r="M211" s="25" t="n">
        <v>197</v>
      </c>
      <c r="N211" s="27" t="str">
        <f aca="false">C211</f>
        <v>Преобразователь давления EJX 530A номер 91J604368</v>
      </c>
    </row>
    <row r="212" customFormat="false" ht="15" hidden="false" customHeight="false" outlineLevel="0" collapsed="false">
      <c r="B212" s="25" t="n">
        <v>198</v>
      </c>
      <c r="C212" s="27" t="s">
        <v>8516</v>
      </c>
      <c r="M212" s="25" t="n">
        <v>198</v>
      </c>
      <c r="N212" s="27" t="str">
        <f aca="false">C212</f>
        <v>Преобразователь давления EJX 530A номер 91К411354</v>
      </c>
    </row>
    <row r="213" customFormat="false" ht="15" hidden="false" customHeight="false" outlineLevel="0" collapsed="false">
      <c r="B213" s="25" t="n">
        <v>199</v>
      </c>
      <c r="C213" s="27" t="s">
        <v>8517</v>
      </c>
      <c r="M213" s="25" t="n">
        <v>199</v>
      </c>
      <c r="N213" s="27" t="str">
        <f aca="false">C213</f>
        <v>Преобразователь давления EJX 530A номер 91К411356</v>
      </c>
    </row>
    <row r="214" customFormat="false" ht="15" hidden="false" customHeight="false" outlineLevel="0" collapsed="false">
      <c r="B214" s="25" t="n">
        <v>200</v>
      </c>
      <c r="C214" s="27" t="s">
        <v>8518</v>
      </c>
      <c r="M214" s="25" t="n">
        <v>200</v>
      </c>
      <c r="N214" s="27" t="str">
        <f aca="false">C214</f>
        <v>Преобразователь давления EJX 530A номер 91J622060</v>
      </c>
    </row>
    <row r="215" customFormat="false" ht="15" hidden="false" customHeight="false" outlineLevel="0" collapsed="false">
      <c r="B215" s="25" t="n">
        <v>201</v>
      </c>
      <c r="C215" s="27" t="s">
        <v>8519</v>
      </c>
      <c r="M215" s="25" t="n">
        <v>201</v>
      </c>
      <c r="N215" s="27" t="str">
        <f aca="false">C215</f>
        <v>Преобразователь давления EJX 530A номер 91К411359</v>
      </c>
    </row>
    <row r="216" customFormat="false" ht="15" hidden="false" customHeight="false" outlineLevel="0" collapsed="false">
      <c r="B216" s="25" t="n">
        <v>202</v>
      </c>
      <c r="C216" s="27" t="s">
        <v>8520</v>
      </c>
      <c r="M216" s="25" t="n">
        <v>202</v>
      </c>
      <c r="N216" s="27" t="str">
        <f aca="false">C216</f>
        <v>Преобразователь давления EJX 530A номер 91J622059</v>
      </c>
    </row>
    <row r="217" customFormat="false" ht="15" hidden="false" customHeight="false" outlineLevel="0" collapsed="false">
      <c r="B217" s="25" t="n">
        <v>203</v>
      </c>
      <c r="C217" s="27" t="s">
        <v>8521</v>
      </c>
      <c r="D217" s="1"/>
      <c r="E217" s="1"/>
      <c r="F217" s="1"/>
      <c r="G217" s="1"/>
      <c r="M217" s="25" t="n">
        <v>203</v>
      </c>
      <c r="N217" s="27" t="str">
        <f aca="false">C217</f>
        <v>Преобразователь давления EJX 530A номер 91К417342</v>
      </c>
    </row>
    <row r="218" customFormat="false" ht="15" hidden="false" customHeight="false" outlineLevel="0" collapsed="false">
      <c r="B218" s="25" t="n">
        <v>204</v>
      </c>
      <c r="C218" s="27" t="s">
        <v>8522</v>
      </c>
      <c r="D218" s="1"/>
      <c r="E218" s="1"/>
      <c r="F218" s="1"/>
      <c r="G218" s="1"/>
      <c r="M218" s="25" t="n">
        <v>204</v>
      </c>
      <c r="N218" s="27" t="str">
        <f aca="false">C218</f>
        <v>Преобразователь давления EJX 530A номер 91К417337</v>
      </c>
    </row>
    <row r="219" customFormat="false" ht="15" hidden="false" customHeight="false" outlineLevel="0" collapsed="false">
      <c r="B219" s="25" t="n">
        <v>205</v>
      </c>
      <c r="C219" s="27" t="s">
        <v>8523</v>
      </c>
      <c r="D219" s="1"/>
      <c r="E219" s="1"/>
      <c r="F219" s="1"/>
      <c r="G219" s="1"/>
      <c r="M219" s="25" t="n">
        <v>205</v>
      </c>
      <c r="N219" s="27" t="str">
        <f aca="false">C219</f>
        <v>Преобразователь давления EJX 530A номер 91J604201</v>
      </c>
    </row>
    <row r="220" customFormat="false" ht="15" hidden="false" customHeight="false" outlineLevel="0" collapsed="false">
      <c r="B220" s="25" t="n">
        <v>206</v>
      </c>
      <c r="C220" s="27" t="s">
        <v>8524</v>
      </c>
      <c r="D220" s="1"/>
      <c r="E220" s="1"/>
      <c r="F220" s="1"/>
      <c r="G220" s="1"/>
      <c r="M220" s="25" t="n">
        <v>206</v>
      </c>
      <c r="N220" s="27" t="str">
        <f aca="false">C220</f>
        <v>Преобразователь давления EJX 530A номер 91J604204</v>
      </c>
    </row>
    <row r="221" customFormat="false" ht="15" hidden="false" customHeight="false" outlineLevel="0" collapsed="false">
      <c r="B221" s="25" t="n">
        <v>207</v>
      </c>
      <c r="C221" s="27" t="s">
        <v>8525</v>
      </c>
      <c r="D221" s="1"/>
      <c r="E221" s="1"/>
      <c r="F221" s="1"/>
      <c r="G221" s="1"/>
      <c r="M221" s="25" t="n">
        <v>207</v>
      </c>
      <c r="N221" s="27" t="str">
        <f aca="false">C221</f>
        <v>Преобразователь давления EJX 530A номер 91J604287</v>
      </c>
    </row>
    <row r="222" customFormat="false" ht="15" hidden="false" customHeight="false" outlineLevel="0" collapsed="false">
      <c r="B222" s="25" t="n">
        <v>208</v>
      </c>
      <c r="C222" s="27" t="s">
        <v>8526</v>
      </c>
      <c r="D222" s="1"/>
      <c r="E222" s="1"/>
      <c r="F222" s="1"/>
      <c r="G222" s="1"/>
      <c r="M222" s="25" t="n">
        <v>208</v>
      </c>
      <c r="N222" s="27" t="str">
        <f aca="false">C222</f>
        <v>Преобразователь давления EJX 530A номер 91K424998</v>
      </c>
    </row>
    <row r="223" customFormat="false" ht="15" hidden="false" customHeight="false" outlineLevel="0" collapsed="false">
      <c r="B223" s="25" t="n">
        <v>209</v>
      </c>
      <c r="C223" s="27" t="s">
        <v>8527</v>
      </c>
      <c r="G223" s="1"/>
      <c r="M223" s="25" t="n">
        <v>209</v>
      </c>
      <c r="N223" s="27" t="str">
        <f aca="false">C223</f>
        <v>Преобразователь давления EJX 530A номер 91K411364</v>
      </c>
    </row>
    <row r="224" customFormat="false" ht="15" hidden="false" customHeight="false" outlineLevel="0" collapsed="false">
      <c r="B224" s="25" t="n">
        <v>210</v>
      </c>
      <c r="C224" s="27" t="s">
        <v>8528</v>
      </c>
      <c r="G224" s="1"/>
      <c r="M224" s="25" t="n">
        <v>210</v>
      </c>
      <c r="N224" s="27" t="str">
        <f aca="false">C224</f>
        <v>Преобразователь давления EJX 530A номер 91K417341</v>
      </c>
    </row>
    <row r="225" customFormat="false" ht="15" hidden="false" customHeight="false" outlineLevel="0" collapsed="false">
      <c r="B225" s="25" t="n">
        <v>211</v>
      </c>
      <c r="C225" s="27" t="s">
        <v>8529</v>
      </c>
      <c r="G225" s="1"/>
      <c r="M225" s="25" t="n">
        <v>211</v>
      </c>
      <c r="N225" s="27" t="str">
        <f aca="false">C225</f>
        <v>Преобразователь давления EJX 530A номер 91J604205</v>
      </c>
    </row>
    <row r="226" customFormat="false" ht="15" hidden="false" customHeight="false" outlineLevel="0" collapsed="false">
      <c r="B226" s="25" t="n">
        <v>212</v>
      </c>
      <c r="C226" s="27" t="s">
        <v>8530</v>
      </c>
      <c r="G226" s="1"/>
      <c r="M226" s="25" t="n">
        <v>212</v>
      </c>
      <c r="N226" s="27" t="str">
        <f aca="false">C226</f>
        <v>Преобразователь давления EJX 530A номер 91J604206</v>
      </c>
    </row>
    <row r="227" customFormat="false" ht="15" hidden="false" customHeight="false" outlineLevel="0" collapsed="false">
      <c r="B227" s="25" t="n">
        <v>213</v>
      </c>
      <c r="C227" s="27" t="s">
        <v>8531</v>
      </c>
      <c r="G227" s="1"/>
      <c r="M227" s="25" t="n">
        <v>213</v>
      </c>
      <c r="N227" s="27" t="str">
        <f aca="false">C227</f>
        <v>Преобразователь давления EJX 530A номер 91J604177</v>
      </c>
    </row>
    <row r="228" customFormat="false" ht="15" hidden="false" customHeight="false" outlineLevel="0" collapsed="false">
      <c r="B228" s="25" t="n">
        <v>214</v>
      </c>
      <c r="C228" s="27" t="s">
        <v>8532</v>
      </c>
      <c r="G228" s="1"/>
      <c r="M228" s="25" t="n">
        <v>214</v>
      </c>
      <c r="N228" s="27" t="str">
        <f aca="false">C228</f>
        <v>Преобразователь давления EJX 530A номер 91J604178</v>
      </c>
    </row>
    <row r="229" customFormat="false" ht="15" hidden="false" customHeight="false" outlineLevel="0" collapsed="false">
      <c r="B229" s="25" t="n">
        <v>215</v>
      </c>
      <c r="C229" s="27" t="s">
        <v>8533</v>
      </c>
      <c r="G229" s="1"/>
      <c r="M229" s="25" t="n">
        <v>215</v>
      </c>
      <c r="N229" s="27" t="str">
        <f aca="false">C229</f>
        <v>Преобразователь давления EJX 530A номер 91J604172</v>
      </c>
    </row>
    <row r="230" customFormat="false" ht="15" hidden="false" customHeight="false" outlineLevel="0" collapsed="false">
      <c r="B230" s="25" t="n">
        <v>216</v>
      </c>
      <c r="C230" s="27" t="s">
        <v>8534</v>
      </c>
      <c r="G230" s="1"/>
      <c r="M230" s="25" t="n">
        <v>216</v>
      </c>
      <c r="N230" s="27" t="str">
        <f aca="false">C230</f>
        <v>Преобразователь давления EJX 530A номер 91J604174</v>
      </c>
    </row>
    <row r="231" customFormat="false" ht="15" hidden="false" customHeight="false" outlineLevel="0" collapsed="false">
      <c r="B231" s="25" t="n">
        <v>217</v>
      </c>
      <c r="C231" s="27" t="s">
        <v>8535</v>
      </c>
      <c r="G231" s="1"/>
      <c r="M231" s="25" t="n">
        <v>217</v>
      </c>
      <c r="N231" s="27" t="str">
        <f aca="false">C231</f>
        <v>Преобразователь давления EJX 530A номер 91J604180</v>
      </c>
    </row>
    <row r="232" customFormat="false" ht="15" hidden="false" customHeight="false" outlineLevel="0" collapsed="false">
      <c r="B232" s="25" t="n">
        <v>218</v>
      </c>
      <c r="C232" s="27" t="s">
        <v>8536</v>
      </c>
      <c r="G232" s="1"/>
      <c r="M232" s="25" t="n">
        <v>218</v>
      </c>
      <c r="N232" s="27" t="str">
        <f aca="false">C232</f>
        <v>Преобразователь давления EJX 530A номер 91J604210</v>
      </c>
    </row>
    <row r="233" customFormat="false" ht="15" hidden="false" customHeight="false" outlineLevel="0" collapsed="false">
      <c r="B233" s="25" t="n">
        <v>219</v>
      </c>
      <c r="C233" s="27" t="s">
        <v>8537</v>
      </c>
      <c r="G233" s="1"/>
      <c r="M233" s="25" t="n">
        <v>219</v>
      </c>
      <c r="N233" s="27" t="str">
        <f aca="false">C233</f>
        <v>Преобразователь давления EJX 530A номер 91J604176</v>
      </c>
    </row>
    <row r="234" customFormat="false" ht="15" hidden="false" customHeight="false" outlineLevel="0" collapsed="false">
      <c r="B234" s="25" t="n">
        <v>220</v>
      </c>
      <c r="C234" s="27" t="s">
        <v>8538</v>
      </c>
      <c r="G234" s="1"/>
      <c r="M234" s="25" t="n">
        <v>220</v>
      </c>
      <c r="N234" s="27" t="str">
        <f aca="false">C234</f>
        <v>Преобразователь давления EJX 530A номер 91J604189</v>
      </c>
    </row>
    <row r="235" customFormat="false" ht="15" hidden="false" customHeight="false" outlineLevel="0" collapsed="false">
      <c r="B235" s="25" t="n">
        <v>221</v>
      </c>
      <c r="C235" s="27" t="s">
        <v>8539</v>
      </c>
      <c r="G235" s="1"/>
      <c r="M235" s="25" t="n">
        <v>221</v>
      </c>
      <c r="N235" s="27" t="str">
        <f aca="false">C235</f>
        <v>Преобразователь давления EJX 530A номер 91J604375</v>
      </c>
    </row>
    <row r="236" customFormat="false" ht="15" hidden="false" customHeight="false" outlineLevel="0" collapsed="false">
      <c r="B236" s="25" t="n">
        <v>222</v>
      </c>
      <c r="C236" s="27" t="s">
        <v>8540</v>
      </c>
      <c r="G236" s="1"/>
      <c r="M236" s="25" t="n">
        <v>222</v>
      </c>
      <c r="N236" s="27" t="str">
        <f aca="false">C236</f>
        <v>Преобразователь давления EJX 530A номер 91J604199</v>
      </c>
    </row>
    <row r="237" customFormat="false" ht="15" hidden="false" customHeight="false" outlineLevel="0" collapsed="false">
      <c r="B237" s="25" t="n">
        <v>223</v>
      </c>
      <c r="C237" s="27" t="s">
        <v>8541</v>
      </c>
      <c r="G237" s="1"/>
      <c r="M237" s="25" t="n">
        <v>223</v>
      </c>
      <c r="N237" s="27" t="str">
        <f aca="false">C237</f>
        <v>Преобразователь давления EJX 530A номер 91J604373</v>
      </c>
    </row>
    <row r="238" customFormat="false" ht="15" hidden="false" customHeight="false" outlineLevel="0" collapsed="false">
      <c r="B238" s="25" t="n">
        <v>224</v>
      </c>
      <c r="C238" s="27" t="s">
        <v>8542</v>
      </c>
      <c r="G238" s="1"/>
      <c r="M238" s="25" t="n">
        <v>224</v>
      </c>
      <c r="N238" s="27" t="str">
        <f aca="false">C238</f>
        <v>Преобразователь давления EJX 530A номер 91J604370</v>
      </c>
    </row>
    <row r="239" customFormat="false" ht="15" hidden="false" customHeight="false" outlineLevel="0" collapsed="false">
      <c r="B239" s="25" t="n">
        <v>225</v>
      </c>
      <c r="C239" s="27" t="s">
        <v>8543</v>
      </c>
      <c r="G239" s="1"/>
      <c r="M239" s="25" t="n">
        <v>225</v>
      </c>
      <c r="N239" s="27" t="str">
        <f aca="false">C239</f>
        <v>Преобразователь давления EJX 530A номер 91J604371</v>
      </c>
    </row>
    <row r="240" customFormat="false" ht="15" hidden="false" customHeight="false" outlineLevel="0" collapsed="false">
      <c r="B240" s="25" t="n">
        <v>226</v>
      </c>
      <c r="C240" s="27" t="s">
        <v>8544</v>
      </c>
      <c r="G240" s="1"/>
      <c r="M240" s="25" t="n">
        <v>226</v>
      </c>
      <c r="N240" s="27" t="str">
        <f aca="false">C240</f>
        <v>Преобразователь давления EJX 530A номер 91J604374</v>
      </c>
    </row>
    <row r="241" customFormat="false" ht="15" hidden="false" customHeight="false" outlineLevel="0" collapsed="false">
      <c r="B241" s="25" t="n">
        <v>227</v>
      </c>
      <c r="C241" s="27" t="s">
        <v>8545</v>
      </c>
      <c r="G241" s="1"/>
      <c r="M241" s="25" t="n">
        <v>227</v>
      </c>
      <c r="N241" s="27" t="str">
        <f aca="false">C241</f>
        <v>Преобразователь давления EJX 530A номер 91J604212</v>
      </c>
    </row>
    <row r="242" customFormat="false" ht="15" hidden="false" customHeight="false" outlineLevel="0" collapsed="false">
      <c r="B242" s="25" t="n">
        <v>228</v>
      </c>
      <c r="C242" s="27" t="s">
        <v>8546</v>
      </c>
      <c r="G242" s="1"/>
      <c r="M242" s="25" t="n">
        <v>228</v>
      </c>
      <c r="N242" s="27" t="str">
        <f aca="false">C242</f>
        <v>Преобразователь давления EJX 110A номер 91J604410</v>
      </c>
    </row>
    <row r="243" customFormat="false" ht="15" hidden="false" customHeight="false" outlineLevel="0" collapsed="false">
      <c r="B243" s="25" t="n">
        <v>229</v>
      </c>
      <c r="C243" s="27" t="s">
        <v>8547</v>
      </c>
      <c r="M243" s="25" t="n">
        <v>229</v>
      </c>
      <c r="N243" s="27" t="str">
        <f aca="false">C243</f>
        <v>Преобразователь давления EJX 430A номер 91EB15189</v>
      </c>
    </row>
    <row r="244" customFormat="false" ht="15" hidden="false" customHeight="false" outlineLevel="0" collapsed="false">
      <c r="B244" s="25" t="n">
        <v>230</v>
      </c>
      <c r="C244" s="27" t="s">
        <v>8548</v>
      </c>
      <c r="M244" s="25" t="n">
        <v>230</v>
      </c>
      <c r="N244" s="27" t="str">
        <f aca="false">C244</f>
        <v>Преобразователь давления EJX 530A номер 91R808415</v>
      </c>
    </row>
    <row r="245" customFormat="false" ht="15" hidden="false" customHeight="false" outlineLevel="0" collapsed="false">
      <c r="B245" s="25" t="n">
        <v>231</v>
      </c>
      <c r="C245" s="27" t="s">
        <v>8549</v>
      </c>
      <c r="M245" s="25" t="n">
        <v>231</v>
      </c>
      <c r="N245" s="27" t="str">
        <f aca="false">C245</f>
        <v>Преобразователь давления EJX 530A номер 91R808430</v>
      </c>
    </row>
    <row r="246" customFormat="false" ht="15" hidden="false" customHeight="false" outlineLevel="0" collapsed="false">
      <c r="B246" s="25" t="n">
        <v>232</v>
      </c>
      <c r="C246" s="27" t="s">
        <v>8550</v>
      </c>
      <c r="M246" s="25" t="n">
        <v>232</v>
      </c>
      <c r="N246" s="27" t="str">
        <f aca="false">C246</f>
        <v>Преобразователь давления EJX 530A номер 91R808417</v>
      </c>
    </row>
    <row r="247" customFormat="false" ht="15" hidden="false" customHeight="false" outlineLevel="0" collapsed="false">
      <c r="B247" s="25" t="n">
        <v>233</v>
      </c>
      <c r="C247" s="27" t="s">
        <v>8551</v>
      </c>
      <c r="M247" s="25" t="n">
        <v>233</v>
      </c>
      <c r="N247" s="27" t="str">
        <f aca="false">C247</f>
        <v>Преобразователь давления EJX 530A номер 91R808429</v>
      </c>
    </row>
    <row r="248" customFormat="false" ht="15" hidden="false" customHeight="false" outlineLevel="0" collapsed="false">
      <c r="B248" s="25" t="n">
        <v>234</v>
      </c>
      <c r="C248" s="27" t="s">
        <v>8552</v>
      </c>
      <c r="M248" s="25" t="n">
        <v>234</v>
      </c>
      <c r="N248" s="27" t="str">
        <f aca="false">C248</f>
        <v>Преобразователь давления EJX 530A номер 91R808427</v>
      </c>
    </row>
    <row r="249" customFormat="false" ht="15" hidden="false" customHeight="false" outlineLevel="0" collapsed="false">
      <c r="B249" s="25" t="n">
        <v>235</v>
      </c>
      <c r="C249" s="27" t="s">
        <v>8553</v>
      </c>
      <c r="M249" s="25" t="n">
        <v>235</v>
      </c>
      <c r="N249" s="27" t="str">
        <f aca="false">C249</f>
        <v>Преобразователь давления EJX 530A номер 91R808428</v>
      </c>
    </row>
    <row r="250" customFormat="false" ht="15" hidden="false" customHeight="false" outlineLevel="0" collapsed="false">
      <c r="B250" s="25" t="n">
        <v>236</v>
      </c>
      <c r="C250" s="27" t="s">
        <v>8554</v>
      </c>
      <c r="M250" s="25" t="n">
        <v>236</v>
      </c>
      <c r="N250" s="27" t="str">
        <f aca="false">C250</f>
        <v>Преобразователь давления EJX 530A номер 91R808422</v>
      </c>
    </row>
    <row r="251" customFormat="false" ht="15" hidden="false" customHeight="false" outlineLevel="0" collapsed="false">
      <c r="B251" s="25" t="n">
        <v>237</v>
      </c>
      <c r="C251" s="27" t="s">
        <v>8555</v>
      </c>
      <c r="M251" s="25" t="n">
        <v>237</v>
      </c>
      <c r="N251" s="27" t="str">
        <f aca="false">C251</f>
        <v>Преобразователь давления EJX 530A номер 91R808425</v>
      </c>
    </row>
    <row r="252" customFormat="false" ht="15" hidden="false" customHeight="false" outlineLevel="0" collapsed="false">
      <c r="B252" s="25" t="n">
        <v>238</v>
      </c>
      <c r="C252" s="27" t="s">
        <v>8556</v>
      </c>
      <c r="M252" s="25" t="n">
        <v>238</v>
      </c>
      <c r="N252" s="27" t="str">
        <f aca="false">C252</f>
        <v>Преобразователь давления EJX 530A номер 91R808411</v>
      </c>
    </row>
    <row r="253" customFormat="false" ht="15" hidden="false" customHeight="false" outlineLevel="0" collapsed="false">
      <c r="B253" s="25" t="n">
        <v>239</v>
      </c>
      <c r="C253" s="27" t="s">
        <v>8557</v>
      </c>
      <c r="M253" s="25" t="n">
        <v>239</v>
      </c>
      <c r="N253" s="27" t="str">
        <f aca="false">C253</f>
        <v>Преобразователь давления EJX 530A номер 91R808431</v>
      </c>
    </row>
    <row r="254" customFormat="false" ht="15" hidden="false" customHeight="false" outlineLevel="0" collapsed="false">
      <c r="B254" s="25" t="n">
        <v>240</v>
      </c>
      <c r="C254" s="27" t="s">
        <v>8558</v>
      </c>
      <c r="M254" s="25" t="n">
        <v>240</v>
      </c>
      <c r="N254" s="27" t="str">
        <f aca="false">C254</f>
        <v>Преобразователь давления EJX 530A номер 91R808424</v>
      </c>
    </row>
    <row r="255" customFormat="false" ht="15" hidden="false" customHeight="false" outlineLevel="0" collapsed="false">
      <c r="B255" s="25" t="n">
        <v>241</v>
      </c>
      <c r="C255" s="27" t="s">
        <v>8559</v>
      </c>
      <c r="M255" s="25" t="n">
        <v>241</v>
      </c>
      <c r="N255" s="27" t="str">
        <f aca="false">C255</f>
        <v>Преобразователь давления EJX 530A номер 91R808408</v>
      </c>
    </row>
    <row r="256" customFormat="false" ht="15" hidden="false" customHeight="false" outlineLevel="0" collapsed="false">
      <c r="B256" s="25" t="n">
        <v>242</v>
      </c>
      <c r="C256" s="27" t="s">
        <v>8560</v>
      </c>
      <c r="M256" s="25" t="n">
        <v>242</v>
      </c>
      <c r="N256" s="27" t="str">
        <f aca="false">C256</f>
        <v>Преобразователь давления EJX 530A номер 91R808420</v>
      </c>
    </row>
    <row r="257" customFormat="false" ht="15" hidden="false" customHeight="false" outlineLevel="0" collapsed="false">
      <c r="B257" s="25" t="n">
        <v>243</v>
      </c>
      <c r="C257" s="27" t="s">
        <v>8561</v>
      </c>
      <c r="M257" s="25" t="n">
        <v>243</v>
      </c>
      <c r="N257" s="27" t="str">
        <f aca="false">C257</f>
        <v>Преобразователь давления EJX 530A номер 91R808421</v>
      </c>
    </row>
    <row r="258" customFormat="false" ht="15" hidden="false" customHeight="false" outlineLevel="0" collapsed="false">
      <c r="B258" s="25" t="n">
        <v>244</v>
      </c>
      <c r="C258" s="27" t="s">
        <v>8562</v>
      </c>
      <c r="M258" s="25" t="n">
        <v>244</v>
      </c>
      <c r="N258" s="27" t="str">
        <f aca="false">C258</f>
        <v>Преобразователь давления EJX 530A номер 91R808426</v>
      </c>
    </row>
    <row r="259" customFormat="false" ht="15" hidden="false" customHeight="false" outlineLevel="0" collapsed="false">
      <c r="B259" s="25" t="n">
        <v>245</v>
      </c>
      <c r="C259" s="27" t="s">
        <v>8563</v>
      </c>
      <c r="M259" s="25" t="n">
        <v>245</v>
      </c>
      <c r="N259" s="27" t="str">
        <f aca="false">C259</f>
        <v>Преобразователь давления EJX 530A номер 91R808419</v>
      </c>
    </row>
    <row r="260" customFormat="false" ht="15" hidden="false" customHeight="false" outlineLevel="0" collapsed="false">
      <c r="B260" s="25" t="n">
        <v>246</v>
      </c>
      <c r="C260" s="27" t="s">
        <v>8564</v>
      </c>
      <c r="M260" s="25" t="n">
        <v>246</v>
      </c>
      <c r="N260" s="27" t="str">
        <f aca="false">C260</f>
        <v>Преобразователь давления EJX 530A номер 91R808409</v>
      </c>
    </row>
    <row r="261" customFormat="false" ht="15" hidden="false" customHeight="false" outlineLevel="0" collapsed="false">
      <c r="B261" s="25" t="n">
        <v>247</v>
      </c>
      <c r="C261" s="27" t="s">
        <v>8565</v>
      </c>
      <c r="M261" s="25" t="n">
        <v>247</v>
      </c>
      <c r="N261" s="27" t="str">
        <f aca="false">C261</f>
        <v>Преобразователь давления EJX 530A номер 91R808423</v>
      </c>
    </row>
    <row r="262" customFormat="false" ht="15" hidden="false" customHeight="false" outlineLevel="0" collapsed="false">
      <c r="B262" s="25" t="n">
        <v>248</v>
      </c>
      <c r="C262" s="27" t="s">
        <v>8566</v>
      </c>
      <c r="M262" s="25" t="n">
        <v>248</v>
      </c>
      <c r="N262" s="27" t="str">
        <f aca="false">C262</f>
        <v>Преобразователь давления EJX 530A номер 91R808446</v>
      </c>
    </row>
    <row r="263" customFormat="false" ht="15" hidden="false" customHeight="false" outlineLevel="0" collapsed="false">
      <c r="B263" s="25" t="n">
        <v>249</v>
      </c>
      <c r="C263" s="27" t="s">
        <v>8567</v>
      </c>
      <c r="M263" s="25" t="n">
        <v>249</v>
      </c>
      <c r="N263" s="27" t="str">
        <f aca="false">C263</f>
        <v>Преобразователь давления EJX 530A номер 91R808443</v>
      </c>
    </row>
    <row r="264" customFormat="false" ht="15" hidden="false" customHeight="false" outlineLevel="0" collapsed="false">
      <c r="B264" s="25" t="n">
        <v>250</v>
      </c>
      <c r="C264" s="27" t="s">
        <v>8568</v>
      </c>
      <c r="M264" s="25" t="n">
        <v>250</v>
      </c>
      <c r="N264" s="27" t="str">
        <f aca="false">C264</f>
        <v>Преобразователь давления EJX 530A номер 91R808445</v>
      </c>
    </row>
    <row r="265" customFormat="false" ht="15" hidden="false" customHeight="false" outlineLevel="0" collapsed="false">
      <c r="B265" s="25" t="n">
        <v>251</v>
      </c>
      <c r="C265" s="27" t="s">
        <v>8569</v>
      </c>
      <c r="M265" s="25" t="n">
        <v>251</v>
      </c>
      <c r="N265" s="27" t="str">
        <f aca="false">C265</f>
        <v>Преобразователь давления EJX 530A номер 91R808448</v>
      </c>
    </row>
    <row r="266" customFormat="false" ht="15" hidden="false" customHeight="false" outlineLevel="0" collapsed="false">
      <c r="B266" s="25" t="n">
        <v>252</v>
      </c>
      <c r="C266" s="27" t="s">
        <v>8570</v>
      </c>
      <c r="M266" s="25" t="n">
        <v>252</v>
      </c>
      <c r="N266" s="27" t="str">
        <f aca="false">C266</f>
        <v>Преобразователь давления EJX 530A номер 91R808385</v>
      </c>
    </row>
    <row r="267" customFormat="false" ht="15" hidden="false" customHeight="false" outlineLevel="0" collapsed="false">
      <c r="B267" s="25" t="n">
        <v>253</v>
      </c>
      <c r="C267" s="27" t="s">
        <v>8571</v>
      </c>
      <c r="M267" s="25" t="n">
        <v>253</v>
      </c>
      <c r="N267" s="27" t="str">
        <f aca="false">C267</f>
        <v>Преобразователь давления EJX 530A номер 91R808437</v>
      </c>
    </row>
    <row r="268" customFormat="false" ht="15" hidden="false" customHeight="false" outlineLevel="0" collapsed="false">
      <c r="B268" s="25" t="n">
        <v>254</v>
      </c>
      <c r="C268" s="27" t="s">
        <v>8572</v>
      </c>
      <c r="M268" s="25" t="n">
        <v>254</v>
      </c>
      <c r="N268" s="27" t="str">
        <f aca="false">C268</f>
        <v>Преобразователь давления EJX 530A номер 91R808388</v>
      </c>
    </row>
    <row r="269" customFormat="false" ht="15" hidden="false" customHeight="false" outlineLevel="0" collapsed="false">
      <c r="B269" s="25" t="n">
        <v>255</v>
      </c>
      <c r="C269" s="27" t="s">
        <v>8573</v>
      </c>
      <c r="M269" s="25" t="n">
        <v>255</v>
      </c>
      <c r="N269" s="27" t="str">
        <f aca="false">C269</f>
        <v>Преобразователь давления EJX 530A номер 91R808432</v>
      </c>
    </row>
    <row r="270" customFormat="false" ht="15" hidden="false" customHeight="false" outlineLevel="0" collapsed="false">
      <c r="B270" s="25" t="n">
        <v>256</v>
      </c>
      <c r="C270" s="27" t="s">
        <v>8574</v>
      </c>
      <c r="M270" s="25" t="n">
        <v>256</v>
      </c>
      <c r="N270" s="27" t="str">
        <f aca="false">C270</f>
        <v>Преобразователь давления EJX 530A номер 91R808389</v>
      </c>
    </row>
    <row r="271" customFormat="false" ht="15" hidden="false" customHeight="false" outlineLevel="0" collapsed="false">
      <c r="B271" s="25" t="n">
        <v>257</v>
      </c>
      <c r="C271" s="27" t="s">
        <v>8575</v>
      </c>
      <c r="M271" s="25" t="n">
        <v>257</v>
      </c>
      <c r="N271" s="27" t="str">
        <f aca="false">C271</f>
        <v>Преобразователь давления EJX 530A номер 91R808391</v>
      </c>
    </row>
    <row r="272" customFormat="false" ht="15" hidden="false" customHeight="false" outlineLevel="0" collapsed="false">
      <c r="B272" s="25" t="n">
        <v>258</v>
      </c>
      <c r="C272" s="27" t="s">
        <v>8576</v>
      </c>
      <c r="M272" s="25" t="n">
        <v>258</v>
      </c>
      <c r="N272" s="27" t="str">
        <f aca="false">C272</f>
        <v>Преобразователь давления EJX 530A номер 91R808433</v>
      </c>
    </row>
    <row r="273" customFormat="false" ht="15" hidden="false" customHeight="false" outlineLevel="0" collapsed="false">
      <c r="B273" s="25" t="n">
        <v>259</v>
      </c>
      <c r="C273" s="27" t="s">
        <v>8577</v>
      </c>
      <c r="M273" s="25" t="n">
        <v>259</v>
      </c>
      <c r="N273" s="27" t="str">
        <f aca="false">C273</f>
        <v>Преобразователь давления EJX 530A номер 91R808392</v>
      </c>
    </row>
    <row r="274" customFormat="false" ht="15" hidden="false" customHeight="false" outlineLevel="0" collapsed="false">
      <c r="B274" s="25" t="n">
        <v>260</v>
      </c>
      <c r="C274" s="27" t="s">
        <v>8578</v>
      </c>
      <c r="M274" s="25" t="n">
        <v>260</v>
      </c>
      <c r="N274" s="27" t="str">
        <f aca="false">C274</f>
        <v>Преобразователь давления EJX 530A номер 91T607105</v>
      </c>
    </row>
    <row r="275" customFormat="false" ht="15" hidden="false" customHeight="false" outlineLevel="0" collapsed="false">
      <c r="B275" s="25" t="n">
        <v>261</v>
      </c>
      <c r="C275" s="27" t="s">
        <v>8579</v>
      </c>
      <c r="M275" s="25" t="n">
        <v>261</v>
      </c>
      <c r="N275" s="27" t="str">
        <f aca="false">C275</f>
        <v>Преобразователь давления EJX 530A номер 91T607109</v>
      </c>
    </row>
    <row r="276" customFormat="false" ht="15" hidden="false" customHeight="false" outlineLevel="0" collapsed="false">
      <c r="B276" s="25" t="n">
        <v>262</v>
      </c>
      <c r="C276" s="27" t="s">
        <v>8580</v>
      </c>
      <c r="M276" s="25" t="n">
        <v>262</v>
      </c>
      <c r="N276" s="27" t="str">
        <f aca="false">C276</f>
        <v>Преобразователь давления EJX 430A номер 91Р123819</v>
      </c>
    </row>
    <row r="277" customFormat="false" ht="15" hidden="false" customHeight="false" outlineLevel="0" collapsed="false">
      <c r="B277" s="25" t="n">
        <v>263</v>
      </c>
      <c r="C277" s="27" t="s">
        <v>8581</v>
      </c>
      <c r="M277" s="25" t="n">
        <v>263</v>
      </c>
      <c r="N277" s="27" t="str">
        <f aca="false">C277</f>
        <v>Преобразователь давления EJX 530A номер 91Р123837</v>
      </c>
    </row>
    <row r="278" customFormat="false" ht="15" hidden="false" customHeight="false" outlineLevel="0" collapsed="false">
      <c r="B278" s="25" t="n">
        <v>264</v>
      </c>
      <c r="C278" s="27" t="s">
        <v>8582</v>
      </c>
      <c r="M278" s="25" t="n">
        <v>264</v>
      </c>
      <c r="N278" s="27" t="str">
        <f aca="false">C278</f>
        <v>Преобразователь давления EJX 530A номер 91Р123838</v>
      </c>
    </row>
    <row r="279" customFormat="false" ht="15" hidden="false" customHeight="false" outlineLevel="0" collapsed="false">
      <c r="B279" s="25" t="n">
        <v>265</v>
      </c>
      <c r="C279" s="27" t="s">
        <v>8583</v>
      </c>
      <c r="M279" s="25" t="n">
        <v>265</v>
      </c>
      <c r="N279" s="27" t="str">
        <f aca="false">C279</f>
        <v>Преобразователь давления EJX 530A номер 91Р123840</v>
      </c>
    </row>
    <row r="280" customFormat="false" ht="15" hidden="false" customHeight="false" outlineLevel="0" collapsed="false">
      <c r="B280" s="25" t="n">
        <v>266</v>
      </c>
      <c r="C280" s="27" t="s">
        <v>8584</v>
      </c>
      <c r="M280" s="25" t="n">
        <v>266</v>
      </c>
      <c r="N280" s="27" t="str">
        <f aca="false">C280</f>
        <v>Преобразователь давления EJX 530A номер 91Р123841</v>
      </c>
    </row>
    <row r="281" customFormat="false" ht="15" hidden="false" customHeight="false" outlineLevel="0" collapsed="false">
      <c r="B281" s="25" t="n">
        <v>267</v>
      </c>
      <c r="C281" s="27" t="s">
        <v>8585</v>
      </c>
      <c r="M281" s="25" t="n">
        <v>267</v>
      </c>
      <c r="N281" s="27" t="str">
        <f aca="false">C281</f>
        <v>Преобразователь давления EJX 430A номер 91Р123829</v>
      </c>
    </row>
    <row r="282" customFormat="false" ht="15" hidden="false" customHeight="false" outlineLevel="0" collapsed="false">
      <c r="B282" s="25" t="n">
        <v>268</v>
      </c>
      <c r="C282" s="27" t="s">
        <v>8586</v>
      </c>
      <c r="M282" s="25" t="n">
        <v>268</v>
      </c>
      <c r="N282" s="27" t="str">
        <f aca="false">C282</f>
        <v>Преобразователь давления EJX 530A номер 91Р123839</v>
      </c>
    </row>
    <row r="283" customFormat="false" ht="15" hidden="false" customHeight="false" outlineLevel="0" collapsed="false">
      <c r="B283" s="25" t="n">
        <v>269</v>
      </c>
      <c r="C283" s="27" t="s">
        <v>8587</v>
      </c>
      <c r="M283" s="25" t="n">
        <v>269</v>
      </c>
      <c r="N283" s="27" t="str">
        <f aca="false">C283</f>
        <v>Преобразователь давления EJX 110A номер 91P221961</v>
      </c>
    </row>
    <row r="284" customFormat="false" ht="15" hidden="false" customHeight="false" outlineLevel="0" collapsed="false">
      <c r="B284" s="25" t="n">
        <v>270</v>
      </c>
      <c r="C284" s="27" t="s">
        <v>8588</v>
      </c>
      <c r="M284" s="25" t="n">
        <v>270</v>
      </c>
      <c r="N284" s="27" t="str">
        <f aca="false">C284</f>
        <v>Преобразователь давления EJX 110A номер 91P221944</v>
      </c>
    </row>
    <row r="285" customFormat="false" ht="15" hidden="false" customHeight="false" outlineLevel="0" collapsed="false">
      <c r="B285" s="25" t="n">
        <v>271</v>
      </c>
      <c r="C285" s="27" t="s">
        <v>8589</v>
      </c>
      <c r="M285" s="25" t="n">
        <v>271</v>
      </c>
      <c r="N285" s="27" t="str">
        <f aca="false">C285</f>
        <v>Преобразователь давления EJX 110A номер 91P221926</v>
      </c>
    </row>
    <row r="286" customFormat="false" ht="15" hidden="false" customHeight="false" outlineLevel="0" collapsed="false">
      <c r="B286" s="25" t="n">
        <v>272</v>
      </c>
      <c r="C286" s="27" t="s">
        <v>8590</v>
      </c>
      <c r="M286" s="25" t="n">
        <v>272</v>
      </c>
      <c r="N286" s="27" t="str">
        <f aca="false">C286</f>
        <v>Преобразователь давления EJX 110A номер 91P221924</v>
      </c>
    </row>
    <row r="287" customFormat="false" ht="15" hidden="false" customHeight="false" outlineLevel="0" collapsed="false">
      <c r="B287" s="25" t="n">
        <v>273</v>
      </c>
      <c r="C287" s="27" t="s">
        <v>8591</v>
      </c>
      <c r="M287" s="25" t="n">
        <v>273</v>
      </c>
      <c r="N287" s="27" t="str">
        <f aca="false">C287</f>
        <v>Преобразователь давления EJX 110A номер 91P221916</v>
      </c>
    </row>
    <row r="288" customFormat="false" ht="15" hidden="false" customHeight="false" outlineLevel="0" collapsed="false">
      <c r="B288" s="25" t="n">
        <v>274</v>
      </c>
      <c r="C288" s="27" t="s">
        <v>8592</v>
      </c>
      <c r="M288" s="25" t="n">
        <v>274</v>
      </c>
      <c r="N288" s="27" t="str">
        <f aca="false">C288</f>
        <v>Преобразователь давления EJX 110A номер 91P221923</v>
      </c>
    </row>
    <row r="289" customFormat="false" ht="15" hidden="false" customHeight="false" outlineLevel="0" collapsed="false">
      <c r="B289" s="25" t="n">
        <v>275</v>
      </c>
      <c r="C289" s="27" t="s">
        <v>8593</v>
      </c>
      <c r="M289" s="25" t="n">
        <v>275</v>
      </c>
      <c r="N289" s="27" t="str">
        <f aca="false">C289</f>
        <v>Преобразователь давления EJX 430A номер 91P123823</v>
      </c>
    </row>
    <row r="290" customFormat="false" ht="15" hidden="false" customHeight="false" outlineLevel="0" collapsed="false">
      <c r="B290" s="25" t="n">
        <v>276</v>
      </c>
      <c r="C290" s="27" t="s">
        <v>8594</v>
      </c>
      <c r="M290" s="25" t="n">
        <v>276</v>
      </c>
      <c r="N290" s="27" t="str">
        <f aca="false">C290</f>
        <v>Преобразователь давления EJX 430A номер 91P123833</v>
      </c>
    </row>
    <row r="291" customFormat="false" ht="15" hidden="false" customHeight="false" outlineLevel="0" collapsed="false">
      <c r="B291" s="25" t="n">
        <v>277</v>
      </c>
      <c r="C291" s="27" t="s">
        <v>8595</v>
      </c>
      <c r="M291" s="25" t="n">
        <v>277</v>
      </c>
      <c r="N291" s="27" t="str">
        <f aca="false">C291</f>
        <v>Преобразователь давления EJX 110A номер 91P221958</v>
      </c>
    </row>
    <row r="292" customFormat="false" ht="15" hidden="false" customHeight="false" outlineLevel="0" collapsed="false">
      <c r="B292" s="25" t="n">
        <v>278</v>
      </c>
      <c r="C292" s="27" t="s">
        <v>8596</v>
      </c>
      <c r="M292" s="25" t="n">
        <v>278</v>
      </c>
      <c r="N292" s="27" t="str">
        <f aca="false">C292</f>
        <v>Преобразователь давления EJX 110A номер 91P221955</v>
      </c>
    </row>
    <row r="293" customFormat="false" ht="15" hidden="false" customHeight="false" outlineLevel="0" collapsed="false">
      <c r="B293" s="25" t="n">
        <v>279</v>
      </c>
      <c r="C293" s="27" t="s">
        <v>8597</v>
      </c>
      <c r="M293" s="25" t="n">
        <v>279</v>
      </c>
      <c r="N293" s="27" t="str">
        <f aca="false">C293</f>
        <v>Преобразователь давления EJX 110A номер 91P221939</v>
      </c>
    </row>
    <row r="294" customFormat="false" ht="15" hidden="false" customHeight="false" outlineLevel="0" collapsed="false">
      <c r="B294" s="25" t="n">
        <v>280</v>
      </c>
      <c r="C294" s="27" t="s">
        <v>8598</v>
      </c>
      <c r="M294" s="25" t="n">
        <v>280</v>
      </c>
      <c r="N294" s="27" t="str">
        <f aca="false">C294</f>
        <v>Преобразователь давления EJX 110A номер 91P221915</v>
      </c>
    </row>
    <row r="295" customFormat="false" ht="15" hidden="false" customHeight="false" outlineLevel="0" collapsed="false">
      <c r="B295" s="25" t="n">
        <v>281</v>
      </c>
      <c r="C295" s="27" t="s">
        <v>8599</v>
      </c>
      <c r="M295" s="25" t="n">
        <v>281</v>
      </c>
      <c r="N295" s="27" t="str">
        <f aca="false">C295</f>
        <v>Преобразователь давления EJX 430A номер 91P123826</v>
      </c>
    </row>
    <row r="296" customFormat="false" ht="15" hidden="false" customHeight="false" outlineLevel="0" collapsed="false">
      <c r="B296" s="25" t="n">
        <v>282</v>
      </c>
      <c r="C296" s="27" t="s">
        <v>8600</v>
      </c>
      <c r="M296" s="25" t="n">
        <v>282</v>
      </c>
      <c r="N296" s="27" t="str">
        <f aca="false">C296</f>
        <v>Преобразователь давления EJX 110A номер 91P221935</v>
      </c>
    </row>
    <row r="297" customFormat="false" ht="15" hidden="false" customHeight="false" outlineLevel="0" collapsed="false">
      <c r="B297" s="25" t="n">
        <v>283</v>
      </c>
      <c r="C297" s="27" t="s">
        <v>8601</v>
      </c>
      <c r="M297" s="25" t="n">
        <v>283</v>
      </c>
      <c r="N297" s="27" t="str">
        <f aca="false">C297</f>
        <v>Преобразователь давления EJX 430A номер 91P123820</v>
      </c>
    </row>
    <row r="298" customFormat="false" ht="15" hidden="false" customHeight="false" outlineLevel="0" collapsed="false">
      <c r="B298" s="25" t="n">
        <v>284</v>
      </c>
      <c r="C298" s="27" t="s">
        <v>8602</v>
      </c>
      <c r="M298" s="25" t="n">
        <v>284</v>
      </c>
      <c r="N298" s="27" t="str">
        <f aca="false">C298</f>
        <v>Преобразователь давления АМ-2000 ТG6 номер 12217070839</v>
      </c>
    </row>
    <row r="299" customFormat="false" ht="15" hidden="false" customHeight="false" outlineLevel="0" collapsed="false">
      <c r="B299" s="25" t="n">
        <v>285</v>
      </c>
      <c r="C299" s="27" t="s">
        <v>8603</v>
      </c>
      <c r="M299" s="25" t="n">
        <v>285</v>
      </c>
      <c r="N299" s="27" t="str">
        <f aca="false">C299</f>
        <v>Преобразователь давления АМ-2000-ТG-7 номер 12217070920</v>
      </c>
    </row>
    <row r="300" customFormat="false" ht="15" hidden="false" customHeight="false" outlineLevel="0" collapsed="false">
      <c r="B300" s="25" t="n">
        <v>286</v>
      </c>
      <c r="C300" s="27" t="s">
        <v>8604</v>
      </c>
      <c r="M300" s="25" t="n">
        <v>286</v>
      </c>
      <c r="N300" s="27" t="str">
        <f aca="false">C300</f>
        <v>Преобразователь давления АМ-2000-ТG-7 номер 12217070894</v>
      </c>
    </row>
    <row r="301" customFormat="false" ht="15" hidden="false" customHeight="false" outlineLevel="0" collapsed="false">
      <c r="B301" s="25" t="n">
        <v>287</v>
      </c>
      <c r="C301" s="27" t="s">
        <v>8605</v>
      </c>
      <c r="M301" s="25" t="n">
        <v>287</v>
      </c>
      <c r="N301" s="27" t="str">
        <f aca="false">C301</f>
        <v>Преобразователь давления АМ-2000 ТG8 номер 12217070888</v>
      </c>
    </row>
    <row r="302" customFormat="false" ht="15" hidden="false" customHeight="false" outlineLevel="0" collapsed="false">
      <c r="B302" s="25" t="n">
        <v>288</v>
      </c>
      <c r="C302" s="27" t="s">
        <v>8606</v>
      </c>
      <c r="M302" s="25" t="n">
        <v>288</v>
      </c>
      <c r="N302" s="27" t="str">
        <f aca="false">C302</f>
        <v>Преобразователь давления АМ-2000-ТG-7 номер 12217070941</v>
      </c>
    </row>
    <row r="303" customFormat="false" ht="15" hidden="false" customHeight="false" outlineLevel="0" collapsed="false">
      <c r="B303" s="25" t="n">
        <v>289</v>
      </c>
      <c r="C303" s="27" t="s">
        <v>8607</v>
      </c>
      <c r="M303" s="25" t="n">
        <v>289</v>
      </c>
      <c r="N303" s="27" t="str">
        <f aca="false">C303</f>
        <v>Преобразователь давления АМ-2000-ТG-7 номер 12217070919</v>
      </c>
    </row>
    <row r="304" customFormat="false" ht="15" hidden="false" customHeight="false" outlineLevel="0" collapsed="false">
      <c r="B304" s="25" t="n">
        <v>290</v>
      </c>
      <c r="C304" s="27" t="s">
        <v>8608</v>
      </c>
      <c r="M304" s="25" t="n">
        <v>290</v>
      </c>
      <c r="N304" s="27" t="str">
        <f aca="false">C304</f>
        <v>Преобразователь давления АМ-2000-ТG-7 номер 12217070928</v>
      </c>
    </row>
    <row r="305" customFormat="false" ht="15" hidden="false" customHeight="false" outlineLevel="0" collapsed="false">
      <c r="B305" s="25" t="n">
        <v>291</v>
      </c>
      <c r="C305" s="27" t="s">
        <v>8609</v>
      </c>
      <c r="M305" s="25" t="n">
        <v>291</v>
      </c>
      <c r="N305" s="27" t="str">
        <f aca="false">C305</f>
        <v>Преобразователь давления АМ-2000 ТG8 номер 12217070887</v>
      </c>
    </row>
    <row r="306" customFormat="false" ht="15" hidden="false" customHeight="false" outlineLevel="0" collapsed="false">
      <c r="B306" s="25" t="n">
        <v>292</v>
      </c>
      <c r="C306" s="27" t="s">
        <v>8610</v>
      </c>
      <c r="M306" s="25" t="n">
        <v>292</v>
      </c>
      <c r="N306" s="27" t="str">
        <f aca="false">C306</f>
        <v>Преобразователь давления АМ-2000-ТG-7 номер 12217070934</v>
      </c>
    </row>
    <row r="307" customFormat="false" ht="15" hidden="false" customHeight="false" outlineLevel="0" collapsed="false">
      <c r="B307" s="25" t="n">
        <v>293</v>
      </c>
      <c r="C307" s="27" t="s">
        <v>8611</v>
      </c>
      <c r="M307" s="25" t="n">
        <v>293</v>
      </c>
      <c r="N307" s="27" t="str">
        <f aca="false">C307</f>
        <v>Преобразователь давления АМ-2000-ТG-7 номер 12217070945</v>
      </c>
    </row>
    <row r="308" customFormat="false" ht="15" hidden="false" customHeight="false" outlineLevel="0" collapsed="false">
      <c r="B308" s="25" t="n">
        <v>294</v>
      </c>
      <c r="C308" s="27" t="s">
        <v>8612</v>
      </c>
      <c r="M308" s="25" t="n">
        <v>294</v>
      </c>
      <c r="N308" s="27" t="str">
        <f aca="false">C308</f>
        <v>Преобразователь давления АМ-2000-ТG-7 номер 12217070948</v>
      </c>
    </row>
    <row r="309" customFormat="false" ht="15" hidden="false" customHeight="false" outlineLevel="0" collapsed="false">
      <c r="B309" s="25" t="n">
        <v>295</v>
      </c>
      <c r="C309" s="27" t="s">
        <v>8613</v>
      </c>
      <c r="M309" s="25" t="n">
        <v>295</v>
      </c>
      <c r="N309" s="27" t="str">
        <f aca="false">C309</f>
        <v>Преобразователь давления АМ-2000-ТG-7 номер 12217070935</v>
      </c>
    </row>
    <row r="310" customFormat="false" ht="15" hidden="false" customHeight="false" outlineLevel="0" collapsed="false">
      <c r="B310" s="25" t="n">
        <v>296</v>
      </c>
      <c r="C310" s="27" t="s">
        <v>8614</v>
      </c>
      <c r="M310" s="25" t="n">
        <v>296</v>
      </c>
      <c r="N310" s="27" t="str">
        <f aca="false">C310</f>
        <v>Преобразователь давления АМ-2000-ТG-7 номер 12217070940</v>
      </c>
    </row>
    <row r="311" customFormat="false" ht="15" hidden="false" customHeight="false" outlineLevel="0" collapsed="false">
      <c r="B311" s="25" t="n">
        <v>297</v>
      </c>
      <c r="C311" s="27" t="s">
        <v>8615</v>
      </c>
      <c r="M311" s="25" t="n">
        <v>297</v>
      </c>
      <c r="N311" s="27" t="str">
        <f aca="false">C311</f>
        <v>Преобразователь давления АМ-2000 ТG6 номер 12217070841</v>
      </c>
    </row>
    <row r="312" customFormat="false" ht="15" hidden="false" customHeight="false" outlineLevel="0" collapsed="false">
      <c r="B312" s="25" t="n">
        <v>298</v>
      </c>
      <c r="C312" s="27" t="s">
        <v>8616</v>
      </c>
      <c r="M312" s="25" t="n">
        <v>298</v>
      </c>
      <c r="N312" s="27" t="str">
        <f aca="false">C312</f>
        <v>Преобразователь давления АМ-2000-ТG-7 номер 12217070937</v>
      </c>
    </row>
    <row r="313" customFormat="false" ht="15" hidden="false" customHeight="false" outlineLevel="0" collapsed="false">
      <c r="B313" s="25" t="n">
        <v>299</v>
      </c>
      <c r="C313" s="27" t="s">
        <v>8617</v>
      </c>
      <c r="M313" s="25" t="n">
        <v>299</v>
      </c>
      <c r="N313" s="27" t="str">
        <f aca="false">C313</f>
        <v>Преобразователь давления АМ-2000-ТG-7 номер 12217070931</v>
      </c>
    </row>
    <row r="314" customFormat="false" ht="15" hidden="false" customHeight="false" outlineLevel="0" collapsed="false">
      <c r="B314" s="25" t="n">
        <v>300</v>
      </c>
      <c r="C314" s="27" t="s">
        <v>8618</v>
      </c>
      <c r="M314" s="25" t="n">
        <v>300</v>
      </c>
      <c r="N314" s="27" t="str">
        <f aca="false">C314</f>
        <v>Преобразователь давления АМ-2000-ТG-7 номер 12217070933</v>
      </c>
    </row>
    <row r="315" customFormat="false" ht="15" hidden="false" customHeight="false" outlineLevel="0" collapsed="false">
      <c r="B315" s="25" t="n">
        <v>301</v>
      </c>
      <c r="C315" s="27" t="s">
        <v>8619</v>
      </c>
      <c r="M315" s="25" t="n">
        <v>301</v>
      </c>
      <c r="N315" s="27" t="str">
        <f aca="false">C315</f>
        <v>Преобразователь давления АМ-2000-ТG-7 номер 12217070916</v>
      </c>
    </row>
    <row r="316" customFormat="false" ht="15" hidden="false" customHeight="false" outlineLevel="0" collapsed="false">
      <c r="B316" s="25" t="n">
        <v>302</v>
      </c>
      <c r="C316" s="27" t="s">
        <v>8620</v>
      </c>
      <c r="M316" s="25" t="n">
        <v>302</v>
      </c>
      <c r="N316" s="27" t="str">
        <f aca="false">C316</f>
        <v>Преобразователь давления АМ-2000-ТG-7 номер 12217070939</v>
      </c>
    </row>
    <row r="317" customFormat="false" ht="15" hidden="false" customHeight="false" outlineLevel="0" collapsed="false">
      <c r="B317" s="25" t="n">
        <v>303</v>
      </c>
      <c r="C317" s="27" t="s">
        <v>8621</v>
      </c>
      <c r="M317" s="25" t="n">
        <v>303</v>
      </c>
      <c r="N317" s="27" t="str">
        <f aca="false">C317</f>
        <v>Преобразователь давления АМ-2000-ТG-7 номер 12217070936</v>
      </c>
    </row>
    <row r="318" customFormat="false" ht="15" hidden="false" customHeight="false" outlineLevel="0" collapsed="false">
      <c r="B318" s="25" t="n">
        <v>304</v>
      </c>
      <c r="C318" s="27" t="s">
        <v>8622</v>
      </c>
      <c r="M318" s="25" t="n">
        <v>304</v>
      </c>
      <c r="N318" s="27" t="str">
        <f aca="false">C318</f>
        <v>Преобразователь давления АМ-2000-ТG-7 номер 12217070923</v>
      </c>
    </row>
    <row r="319" customFormat="false" ht="15" hidden="false" customHeight="false" outlineLevel="0" collapsed="false">
      <c r="B319" s="25" t="n">
        <v>305</v>
      </c>
      <c r="C319" s="27" t="s">
        <v>8623</v>
      </c>
      <c r="M319" s="25" t="n">
        <v>305</v>
      </c>
      <c r="N319" s="27" t="str">
        <f aca="false">C319</f>
        <v>Преобразователь давления АМ-2000-ТG-7 номер 12217070918</v>
      </c>
    </row>
    <row r="320" customFormat="false" ht="15" hidden="false" customHeight="false" outlineLevel="0" collapsed="false">
      <c r="B320" s="25" t="n">
        <v>306</v>
      </c>
      <c r="C320" s="27" t="s">
        <v>8624</v>
      </c>
      <c r="M320" s="25" t="n">
        <v>306</v>
      </c>
      <c r="N320" s="27" t="str">
        <f aca="false">C320</f>
        <v>Преобразователь давления Метран-150TG номер 1438763</v>
      </c>
    </row>
    <row r="321" customFormat="false" ht="15" hidden="false" customHeight="false" outlineLevel="0" collapsed="false">
      <c r="B321" s="25" t="n">
        <v>307</v>
      </c>
      <c r="C321" s="27" t="s">
        <v>8625</v>
      </c>
      <c r="M321" s="25" t="n">
        <v>307</v>
      </c>
      <c r="N321" s="27" t="str">
        <f aca="false">C321</f>
        <v>Преобразователь давления Метран-150TG номер 1385481</v>
      </c>
    </row>
    <row r="322" customFormat="false" ht="15" hidden="false" customHeight="false" outlineLevel="0" collapsed="false">
      <c r="B322" s="25" t="n">
        <v>308</v>
      </c>
      <c r="C322" s="27" t="s">
        <v>8626</v>
      </c>
      <c r="M322" s="25" t="n">
        <v>308</v>
      </c>
      <c r="N322" s="27" t="str">
        <f aca="false">C322</f>
        <v>Преобразователь давления Метран-150TG номер 1385483</v>
      </c>
    </row>
    <row r="323" customFormat="false" ht="15" hidden="false" customHeight="false" outlineLevel="0" collapsed="false">
      <c r="B323" s="25" t="n">
        <v>309</v>
      </c>
      <c r="C323" s="27" t="s">
        <v>8627</v>
      </c>
      <c r="M323" s="25" t="n">
        <v>309</v>
      </c>
      <c r="N323" s="27" t="str">
        <f aca="false">C323</f>
        <v>Преобразователь давления Метран-150TG номер 1385464</v>
      </c>
    </row>
    <row r="324" customFormat="false" ht="15" hidden="false" customHeight="false" outlineLevel="0" collapsed="false">
      <c r="B324" s="25" t="n">
        <v>310</v>
      </c>
      <c r="C324" s="27" t="s">
        <v>8628</v>
      </c>
      <c r="M324" s="25" t="n">
        <v>310</v>
      </c>
      <c r="N324" s="27" t="str">
        <f aca="false">C324</f>
        <v>Преобразователь давления Метран-150TG номер 1385469</v>
      </c>
    </row>
    <row r="325" customFormat="false" ht="15" hidden="false" customHeight="false" outlineLevel="0" collapsed="false">
      <c r="B325" s="25" t="n">
        <v>311</v>
      </c>
      <c r="C325" s="27" t="s">
        <v>8629</v>
      </c>
      <c r="M325" s="25" t="n">
        <v>311</v>
      </c>
      <c r="N325" s="27" t="str">
        <f aca="false">C325</f>
        <v>Преобразователь давления 3051TG4 номер 9532363</v>
      </c>
    </row>
    <row r="326" customFormat="false" ht="15" hidden="false" customHeight="false" outlineLevel="0" collapsed="false">
      <c r="B326" s="25" t="n">
        <v>312</v>
      </c>
      <c r="C326" s="27" t="s">
        <v>8630</v>
      </c>
      <c r="M326" s="25" t="n">
        <v>312</v>
      </c>
      <c r="N326" s="27" t="str">
        <f aca="false">C326</f>
        <v>Преобразователь давления 3051TG4 номер 9532362</v>
      </c>
    </row>
    <row r="327" customFormat="false" ht="15" hidden="false" customHeight="false" outlineLevel="0" collapsed="false">
      <c r="B327" s="25" t="n">
        <v>313</v>
      </c>
      <c r="C327" s="27" t="s">
        <v>8631</v>
      </c>
      <c r="M327" s="25" t="n">
        <v>313</v>
      </c>
      <c r="N327" s="27" t="str">
        <f aca="false">C327</f>
        <v>Преобразователь давления EJX 110A номер 91N602491</v>
      </c>
    </row>
    <row r="328" customFormat="false" ht="15" hidden="false" customHeight="false" outlineLevel="0" collapsed="false">
      <c r="B328" s="25" t="n">
        <v>314</v>
      </c>
      <c r="C328" s="27" t="s">
        <v>8632</v>
      </c>
      <c r="M328" s="25" t="n">
        <v>314</v>
      </c>
      <c r="N328" s="27" t="str">
        <f aca="false">C328</f>
        <v>Преобразователь давления EJX 530A номер 91N602486</v>
      </c>
    </row>
    <row r="329" customFormat="false" ht="15" hidden="false" customHeight="false" outlineLevel="0" collapsed="false">
      <c r="B329" s="25" t="n">
        <v>315</v>
      </c>
      <c r="C329" s="27" t="s">
        <v>8633</v>
      </c>
      <c r="M329" s="25" t="n">
        <v>315</v>
      </c>
      <c r="N329" s="27" t="str">
        <f aca="false">C329</f>
        <v>Преобразователь давления EJX 110A номер 91N602485</v>
      </c>
    </row>
    <row r="330" customFormat="false" ht="15" hidden="false" customHeight="false" outlineLevel="0" collapsed="false">
      <c r="B330" s="25" t="n">
        <v>316</v>
      </c>
      <c r="C330" s="27" t="s">
        <v>8634</v>
      </c>
      <c r="M330" s="25" t="n">
        <v>316</v>
      </c>
      <c r="N330" s="27" t="str">
        <f aca="false">C330</f>
        <v>Преобразователь давления EJX 530A номер 91N602488</v>
      </c>
    </row>
    <row r="331" customFormat="false" ht="15" hidden="false" customHeight="false" outlineLevel="0" collapsed="false">
      <c r="B331" s="25" t="n">
        <v>317</v>
      </c>
      <c r="C331" s="27" t="s">
        <v>8635</v>
      </c>
      <c r="M331" s="25" t="n">
        <v>317</v>
      </c>
      <c r="N331" s="27" t="str">
        <f aca="false">C331</f>
        <v>Преобразователь давления EJX 110A номер 91N602489</v>
      </c>
    </row>
    <row r="332" customFormat="false" ht="15" hidden="false" customHeight="false" outlineLevel="0" collapsed="false">
      <c r="B332" s="25" t="n">
        <v>318</v>
      </c>
      <c r="C332" s="27" t="s">
        <v>8636</v>
      </c>
      <c r="M332" s="25" t="n">
        <v>318</v>
      </c>
      <c r="N332" s="27" t="str">
        <f aca="false">C332</f>
        <v>Преобразователь давления EJX 530A номер 91Р123836</v>
      </c>
    </row>
    <row r="333" customFormat="false" ht="15" hidden="false" customHeight="false" outlineLevel="0" collapsed="false">
      <c r="B333" s="25" t="n">
        <v>319</v>
      </c>
      <c r="C333" s="27" t="s">
        <v>8637</v>
      </c>
      <c r="M333" s="25" t="n">
        <v>319</v>
      </c>
      <c r="N333" s="27" t="str">
        <f aca="false">C333</f>
        <v>Преобразователь давления EJX 530A номер 91R808379</v>
      </c>
    </row>
    <row r="334" customFormat="false" ht="15" hidden="false" customHeight="false" outlineLevel="0" collapsed="false">
      <c r="B334" s="25" t="n">
        <v>320</v>
      </c>
      <c r="C334" s="27" t="s">
        <v>8638</v>
      </c>
      <c r="M334" s="25" t="n">
        <v>320</v>
      </c>
      <c r="N334" s="27" t="str">
        <f aca="false">C334</f>
        <v>Преобразователь давления EJX 530A номер 91R808381</v>
      </c>
    </row>
    <row r="335" customFormat="false" ht="15" hidden="false" customHeight="false" outlineLevel="0" collapsed="false">
      <c r="B335" s="25" t="n">
        <v>321</v>
      </c>
      <c r="C335" s="27" t="s">
        <v>8639</v>
      </c>
      <c r="M335" s="25" t="n">
        <v>321</v>
      </c>
      <c r="N335" s="27" t="str">
        <f aca="false">C335</f>
        <v>Преобразователь давления EJX 530A номер 91R808441</v>
      </c>
    </row>
    <row r="336" customFormat="false" ht="15" hidden="false" customHeight="false" outlineLevel="0" collapsed="false">
      <c r="B336" s="25" t="n">
        <v>322</v>
      </c>
      <c r="C336" s="27" t="s">
        <v>8640</v>
      </c>
      <c r="M336" s="25" t="n">
        <v>322</v>
      </c>
      <c r="N336" s="27" t="str">
        <f aca="false">C336</f>
        <v>Преобразователь давления EJX 530A номер 91R808447</v>
      </c>
    </row>
    <row r="337" customFormat="false" ht="15" hidden="false" customHeight="false" outlineLevel="0" collapsed="false">
      <c r="B337" s="25" t="n">
        <v>323</v>
      </c>
      <c r="C337" s="27" t="s">
        <v>8641</v>
      </c>
      <c r="M337" s="25" t="n">
        <v>323</v>
      </c>
      <c r="N337" s="27" t="str">
        <f aca="false">C337</f>
        <v>Преобразователь давления EJX 530A номер 91R808386</v>
      </c>
    </row>
    <row r="338" customFormat="false" ht="15" hidden="false" customHeight="false" outlineLevel="0" collapsed="false">
      <c r="B338" s="25" t="n">
        <v>324</v>
      </c>
      <c r="C338" s="27" t="s">
        <v>8642</v>
      </c>
      <c r="M338" s="25" t="n">
        <v>324</v>
      </c>
      <c r="N338" s="27" t="str">
        <f aca="false">C338</f>
        <v>Преобразователь давления EJX 530A номер 91R808387</v>
      </c>
    </row>
    <row r="339" customFormat="false" ht="15" hidden="false" customHeight="false" outlineLevel="0" collapsed="false">
      <c r="B339" s="25" t="n">
        <v>325</v>
      </c>
      <c r="C339" s="27" t="s">
        <v>8643</v>
      </c>
      <c r="M339" s="25" t="n">
        <v>325</v>
      </c>
      <c r="N339" s="27" t="str">
        <f aca="false">C339</f>
        <v>Датчик температуры ИП 0304Ех номер 12-1690</v>
      </c>
    </row>
    <row r="340" customFormat="false" ht="15" hidden="false" customHeight="false" outlineLevel="0" collapsed="false">
      <c r="B340" s="25" t="n">
        <v>326</v>
      </c>
      <c r="C340" s="27" t="s">
        <v>8644</v>
      </c>
      <c r="M340" s="25" t="n">
        <v>326</v>
      </c>
      <c r="N340" s="27" t="str">
        <f aca="false">C340</f>
        <v>Датчик температуры ИП 0304Ех номер 12-1687</v>
      </c>
    </row>
    <row r="341" customFormat="false" ht="15" hidden="false" customHeight="false" outlineLevel="0" collapsed="false">
      <c r="B341" s="25" t="n">
        <v>327</v>
      </c>
      <c r="C341" s="27" t="s">
        <v>8645</v>
      </c>
      <c r="M341" s="25" t="n">
        <v>327</v>
      </c>
      <c r="N341" s="27" t="str">
        <f aca="false">C341</f>
        <v>Датчик температуры 248 номер 02469121/03349142</v>
      </c>
    </row>
    <row r="342" customFormat="false" ht="15" hidden="false" customHeight="false" outlineLevel="0" collapsed="false">
      <c r="B342" s="25" t="n">
        <v>328</v>
      </c>
      <c r="C342" s="27" t="s">
        <v>8646</v>
      </c>
      <c r="M342" s="25" t="n">
        <v>328</v>
      </c>
      <c r="N342" s="27" t="str">
        <f aca="false">C342</f>
        <v>Датчик температуры 248 номер 02469056/03349077</v>
      </c>
    </row>
    <row r="343" customFormat="false" ht="15" hidden="false" customHeight="false" outlineLevel="0" collapsed="false">
      <c r="B343" s="25" t="n">
        <v>329</v>
      </c>
      <c r="C343" s="27" t="s">
        <v>8647</v>
      </c>
      <c r="M343" s="25" t="n">
        <v>329</v>
      </c>
      <c r="N343" s="27" t="str">
        <f aca="false">C343</f>
        <v>Датчик температуры 248 номер 02469093/03349114</v>
      </c>
    </row>
    <row r="344" customFormat="false" ht="15" hidden="false" customHeight="false" outlineLevel="0" collapsed="false">
      <c r="B344" s="25" t="n">
        <v>330</v>
      </c>
      <c r="C344" s="27" t="s">
        <v>8648</v>
      </c>
      <c r="M344" s="25" t="n">
        <v>330</v>
      </c>
      <c r="N344" s="27" t="str">
        <f aca="false">C344</f>
        <v>Датчик температуры 248 номер 02469086/03349107</v>
      </c>
    </row>
    <row r="345" customFormat="false" ht="15" hidden="false" customHeight="false" outlineLevel="0" collapsed="false">
      <c r="B345" s="25" t="n">
        <v>331</v>
      </c>
      <c r="C345" s="27" t="s">
        <v>8649</v>
      </c>
      <c r="M345" s="25" t="n">
        <v>331</v>
      </c>
      <c r="N345" s="27" t="str">
        <f aca="false">C345</f>
        <v>Датчик температуры 248 номер 02469214/03349235</v>
      </c>
    </row>
    <row r="346" customFormat="false" ht="15" hidden="false" customHeight="false" outlineLevel="0" collapsed="false">
      <c r="B346" s="25" t="n">
        <v>332</v>
      </c>
      <c r="C346" s="27" t="s">
        <v>8650</v>
      </c>
      <c r="M346" s="25" t="n">
        <v>332</v>
      </c>
      <c r="N346" s="27" t="str">
        <f aca="false">C346</f>
        <v>Датчик температуры 248 номер 02469033/03349054</v>
      </c>
    </row>
    <row r="347" customFormat="false" ht="15" hidden="false" customHeight="false" outlineLevel="0" collapsed="false">
      <c r="B347" s="25" t="n">
        <v>333</v>
      </c>
      <c r="C347" s="27" t="s">
        <v>8651</v>
      </c>
      <c r="M347" s="25" t="n">
        <v>333</v>
      </c>
      <c r="N347" s="27" t="str">
        <f aca="false">C347</f>
        <v>Датчик температуры 248 номер 02469060/03349081</v>
      </c>
    </row>
    <row r="348" customFormat="false" ht="15" hidden="false" customHeight="false" outlineLevel="0" collapsed="false">
      <c r="B348" s="25" t="n">
        <v>334</v>
      </c>
      <c r="C348" s="27" t="s">
        <v>8652</v>
      </c>
      <c r="M348" s="25" t="n">
        <v>334</v>
      </c>
      <c r="N348" s="27" t="str">
        <f aca="false">C348</f>
        <v>Датчик температуры 248 номер 02469100/03349121</v>
      </c>
    </row>
    <row r="349" customFormat="false" ht="15" hidden="false" customHeight="false" outlineLevel="0" collapsed="false">
      <c r="B349" s="25" t="n">
        <v>335</v>
      </c>
      <c r="C349" s="27" t="s">
        <v>8653</v>
      </c>
      <c r="M349" s="25" t="n">
        <v>335</v>
      </c>
      <c r="N349" s="27" t="str">
        <f aca="false">C349</f>
        <v>Датчик температуры 248 номер 02469099/03349120</v>
      </c>
    </row>
    <row r="350" customFormat="false" ht="15" hidden="false" customHeight="false" outlineLevel="0" collapsed="false">
      <c r="B350" s="25" t="n">
        <v>336</v>
      </c>
      <c r="C350" s="27" t="s">
        <v>8654</v>
      </c>
      <c r="M350" s="25" t="n">
        <v>336</v>
      </c>
      <c r="N350" s="27" t="str">
        <f aca="false">C350</f>
        <v>Датчик температуры 248 номер 02469098/03349119</v>
      </c>
    </row>
    <row r="351" customFormat="false" ht="15" hidden="false" customHeight="false" outlineLevel="0" collapsed="false">
      <c r="B351" s="25" t="n">
        <v>337</v>
      </c>
      <c r="C351" s="27" t="s">
        <v>8655</v>
      </c>
      <c r="M351" s="25" t="n">
        <v>337</v>
      </c>
      <c r="N351" s="27" t="str">
        <f aca="false">C351</f>
        <v>Датчик температуры 248 номер 02469089/03349110</v>
      </c>
    </row>
    <row r="352" customFormat="false" ht="15" hidden="false" customHeight="false" outlineLevel="0" collapsed="false">
      <c r="B352" s="25" t="n">
        <v>338</v>
      </c>
      <c r="C352" s="27" t="s">
        <v>8656</v>
      </c>
      <c r="M352" s="25" t="n">
        <v>338</v>
      </c>
      <c r="N352" s="27" t="str">
        <f aca="false">C352</f>
        <v>Датчик температуры 248 номер 02469058/03349079</v>
      </c>
    </row>
    <row r="353" customFormat="false" ht="15" hidden="false" customHeight="false" outlineLevel="0" collapsed="false">
      <c r="B353" s="25" t="n">
        <v>339</v>
      </c>
      <c r="C353" s="27" t="s">
        <v>8657</v>
      </c>
      <c r="M353" s="25" t="n">
        <v>339</v>
      </c>
      <c r="N353" s="27" t="str">
        <f aca="false">C353</f>
        <v>Датчик температуры 248 номер 02469057/03349078</v>
      </c>
    </row>
    <row r="354" customFormat="false" ht="15" hidden="false" customHeight="false" outlineLevel="0" collapsed="false">
      <c r="B354" s="25" t="n">
        <v>340</v>
      </c>
      <c r="C354" s="27" t="s">
        <v>8658</v>
      </c>
      <c r="M354" s="25" t="n">
        <v>340</v>
      </c>
      <c r="N354" s="27" t="str">
        <f aca="false">C354</f>
        <v>Датчик температуры 248 номер 02469090/03349111</v>
      </c>
    </row>
    <row r="355" customFormat="false" ht="15" hidden="false" customHeight="false" outlineLevel="0" collapsed="false">
      <c r="B355" s="25" t="n">
        <v>341</v>
      </c>
      <c r="C355" s="27" t="s">
        <v>8659</v>
      </c>
      <c r="M355" s="25" t="n">
        <v>341</v>
      </c>
      <c r="N355" s="27" t="str">
        <f aca="false">C355</f>
        <v>Датчик температуры 248 номер 02469042/03349063</v>
      </c>
    </row>
    <row r="356" customFormat="false" ht="15" hidden="false" customHeight="false" outlineLevel="0" collapsed="false">
      <c r="B356" s="25" t="n">
        <v>342</v>
      </c>
      <c r="C356" s="27" t="s">
        <v>8660</v>
      </c>
      <c r="M356" s="25" t="n">
        <v>342</v>
      </c>
      <c r="N356" s="27" t="str">
        <f aca="false">C356</f>
        <v>Датчик температуры 248 номер 02469153/03349174</v>
      </c>
    </row>
    <row r="357" customFormat="false" ht="15" hidden="false" customHeight="false" outlineLevel="0" collapsed="false">
      <c r="B357" s="25" t="n">
        <v>343</v>
      </c>
      <c r="C357" s="27" t="s">
        <v>8661</v>
      </c>
      <c r="M357" s="25" t="n">
        <v>343</v>
      </c>
      <c r="N357" s="27" t="str">
        <f aca="false">C357</f>
        <v>Датчик температуры 248 номер 02514285/03378126</v>
      </c>
    </row>
    <row r="358" customFormat="false" ht="15" hidden="false" customHeight="false" outlineLevel="0" collapsed="false">
      <c r="B358" s="25" t="n">
        <v>344</v>
      </c>
      <c r="C358" s="27" t="s">
        <v>8662</v>
      </c>
      <c r="M358" s="25" t="n">
        <v>344</v>
      </c>
      <c r="N358" s="27" t="str">
        <f aca="false">C358</f>
        <v>Датчик температуры 248 номер 02514262/03378103</v>
      </c>
    </row>
    <row r="359" customFormat="false" ht="15" hidden="false" customHeight="false" outlineLevel="0" collapsed="false">
      <c r="B359" s="25" t="n">
        <v>345</v>
      </c>
      <c r="C359" s="27" t="s">
        <v>8663</v>
      </c>
      <c r="M359" s="25" t="n">
        <v>345</v>
      </c>
      <c r="N359" s="27" t="str">
        <f aca="false">C359</f>
        <v>Датчик температуры 248 номер 02514265/03378106</v>
      </c>
    </row>
    <row r="360" customFormat="false" ht="15" hidden="false" customHeight="false" outlineLevel="0" collapsed="false">
      <c r="B360" s="25" t="n">
        <v>346</v>
      </c>
      <c r="C360" s="27" t="s">
        <v>8664</v>
      </c>
      <c r="M360" s="25" t="n">
        <v>346</v>
      </c>
      <c r="N360" s="27" t="str">
        <f aca="false">C360</f>
        <v>Датчик температуры 248 номер 02469160/03349181</v>
      </c>
    </row>
    <row r="361" customFormat="false" ht="15" hidden="false" customHeight="false" outlineLevel="0" collapsed="false">
      <c r="B361" s="25" t="n">
        <v>347</v>
      </c>
      <c r="C361" s="27" t="s">
        <v>8665</v>
      </c>
      <c r="M361" s="25" t="n">
        <v>347</v>
      </c>
      <c r="N361" s="27" t="str">
        <f aca="false">C361</f>
        <v>Датчик температуры 248 номер 02514286/03378127</v>
      </c>
    </row>
    <row r="362" customFormat="false" ht="15" hidden="false" customHeight="false" outlineLevel="0" collapsed="false">
      <c r="B362" s="25" t="n">
        <v>348</v>
      </c>
      <c r="C362" s="27" t="s">
        <v>8666</v>
      </c>
      <c r="M362" s="25" t="n">
        <v>348</v>
      </c>
      <c r="N362" s="27" t="str">
        <f aca="false">C362</f>
        <v>Датчик температуры 248 номер 02514287/03378128</v>
      </c>
    </row>
    <row r="363" customFormat="false" ht="15" hidden="false" customHeight="false" outlineLevel="0" collapsed="false">
      <c r="B363" s="25" t="n">
        <v>349</v>
      </c>
      <c r="C363" s="27" t="s">
        <v>8667</v>
      </c>
      <c r="M363" s="25" t="n">
        <v>349</v>
      </c>
      <c r="N363" s="27" t="str">
        <f aca="false">C363</f>
        <v>Датчик температуры 248 номер 02469047/03349068</v>
      </c>
    </row>
    <row r="364" customFormat="false" ht="15" hidden="false" customHeight="false" outlineLevel="0" collapsed="false">
      <c r="B364" s="25" t="n">
        <v>350</v>
      </c>
      <c r="C364" s="27" t="s">
        <v>8668</v>
      </c>
      <c r="M364" s="25" t="n">
        <v>350</v>
      </c>
      <c r="N364" s="27" t="str">
        <f aca="false">C364</f>
        <v>Датчик температуры 248 номер 02469108/03349129</v>
      </c>
    </row>
    <row r="365" customFormat="false" ht="15" hidden="false" customHeight="false" outlineLevel="0" collapsed="false">
      <c r="B365" s="25" t="n">
        <v>351</v>
      </c>
      <c r="C365" s="27" t="s">
        <v>8669</v>
      </c>
      <c r="M365" s="25" t="n">
        <v>351</v>
      </c>
      <c r="N365" s="27" t="str">
        <f aca="false">C365</f>
        <v>Датчик температуры 248 номер 02469097/03349118</v>
      </c>
    </row>
    <row r="366" customFormat="false" ht="15" hidden="false" customHeight="false" outlineLevel="0" collapsed="false">
      <c r="B366" s="25" t="n">
        <v>352</v>
      </c>
      <c r="C366" s="27" t="s">
        <v>8670</v>
      </c>
      <c r="M366" s="25" t="n">
        <v>352</v>
      </c>
      <c r="N366" s="27" t="str">
        <f aca="false">C366</f>
        <v>Датчик температуры 248 номер 02469109/03349130</v>
      </c>
    </row>
    <row r="367" customFormat="false" ht="15" hidden="false" customHeight="false" outlineLevel="0" collapsed="false">
      <c r="B367" s="25" t="n">
        <v>353</v>
      </c>
      <c r="C367" s="27" t="s">
        <v>8671</v>
      </c>
      <c r="M367" s="25" t="n">
        <v>353</v>
      </c>
      <c r="N367" s="27" t="str">
        <f aca="false">C367</f>
        <v>Датчик температуры 248 номер 02469037/03349058</v>
      </c>
    </row>
    <row r="368" customFormat="false" ht="15" hidden="false" customHeight="false" outlineLevel="0" collapsed="false">
      <c r="B368" s="25" t="n">
        <v>354</v>
      </c>
      <c r="C368" s="27" t="s">
        <v>8672</v>
      </c>
      <c r="M368" s="25" t="n">
        <v>354</v>
      </c>
      <c r="N368" s="27" t="str">
        <f aca="false">C368</f>
        <v>Датчик температуры 248 номер 02469107/03349128</v>
      </c>
    </row>
    <row r="369" customFormat="false" ht="15" hidden="false" customHeight="false" outlineLevel="0" collapsed="false">
      <c r="B369" s="25" t="n">
        <v>355</v>
      </c>
      <c r="C369" s="27" t="s">
        <v>8673</v>
      </c>
      <c r="M369" s="25" t="n">
        <v>355</v>
      </c>
      <c r="N369" s="27" t="str">
        <f aca="false">C369</f>
        <v>Датчик температуры 248 номер 02469111/03349132</v>
      </c>
    </row>
    <row r="370" customFormat="false" ht="15" hidden="false" customHeight="false" outlineLevel="0" collapsed="false">
      <c r="B370" s="25" t="n">
        <v>356</v>
      </c>
      <c r="C370" s="27" t="s">
        <v>8674</v>
      </c>
      <c r="M370" s="25" t="n">
        <v>356</v>
      </c>
      <c r="N370" s="27" t="str">
        <f aca="false">C370</f>
        <v>Преобразователь измерительный PR6535D2B номер 130912252</v>
      </c>
    </row>
    <row r="371" customFormat="false" ht="15" hidden="false" customHeight="false" outlineLevel="0" collapsed="false">
      <c r="B371" s="25" t="n">
        <v>357</v>
      </c>
      <c r="C371" s="27" t="s">
        <v>8675</v>
      </c>
      <c r="M371" s="25" t="n">
        <v>357</v>
      </c>
      <c r="N371" s="27" t="str">
        <f aca="false">C371</f>
        <v>Преобразователь измерительный PR6535D2B номер 130912251</v>
      </c>
    </row>
    <row r="372" customFormat="false" ht="15" hidden="false" customHeight="false" outlineLevel="0" collapsed="false">
      <c r="B372" s="25" t="n">
        <v>358</v>
      </c>
      <c r="C372" s="27" t="s">
        <v>8676</v>
      </c>
      <c r="M372" s="25" t="n">
        <v>358</v>
      </c>
      <c r="N372" s="27" t="str">
        <f aca="false">C372</f>
        <v>Преобразователь измерительный PR6535D2B номер 130912249</v>
      </c>
    </row>
    <row r="373" customFormat="false" ht="15" hidden="false" customHeight="false" outlineLevel="0" collapsed="false">
      <c r="B373" s="25" t="n">
        <v>359</v>
      </c>
      <c r="C373" s="27" t="s">
        <v>8677</v>
      </c>
      <c r="M373" s="25" t="n">
        <v>359</v>
      </c>
      <c r="N373" s="27" t="str">
        <f aca="false">C373</f>
        <v>Преобразователь измерительный PR5335D номер 130939332</v>
      </c>
    </row>
    <row r="374" customFormat="false" ht="15" hidden="false" customHeight="false" outlineLevel="0" collapsed="false">
      <c r="B374" s="25" t="n">
        <v>360</v>
      </c>
      <c r="C374" s="27" t="s">
        <v>8678</v>
      </c>
      <c r="M374" s="25" t="n">
        <v>360</v>
      </c>
      <c r="N374" s="27" t="str">
        <f aca="false">C374</f>
        <v>Преобразователь измерительный PR5335D номер 130939333</v>
      </c>
    </row>
    <row r="375" customFormat="false" ht="15" hidden="false" customHeight="false" outlineLevel="0" collapsed="false">
      <c r="B375" s="25" t="n">
        <v>361</v>
      </c>
      <c r="C375" s="27" t="s">
        <v>8679</v>
      </c>
      <c r="M375" s="25" t="n">
        <v>361</v>
      </c>
      <c r="N375" s="27" t="str">
        <f aca="false">C375</f>
        <v>Преобразователь вторичный цифровой DIH52-I номер 1107ZNL2</v>
      </c>
    </row>
    <row r="376" customFormat="false" ht="15" hidden="false" customHeight="false" outlineLevel="0" collapsed="false">
      <c r="B376" s="25" t="n">
        <v>362</v>
      </c>
      <c r="C376" s="27" t="s">
        <v>8680</v>
      </c>
      <c r="M376" s="25" t="n">
        <v>362</v>
      </c>
      <c r="N376" s="27" t="str">
        <f aca="false">C376</f>
        <v>Преобразователь измерительный PR5335D номер 160934757</v>
      </c>
    </row>
    <row r="377" customFormat="false" ht="15" hidden="false" customHeight="false" outlineLevel="0" collapsed="false">
      <c r="B377" s="25" t="n">
        <v>363</v>
      </c>
      <c r="C377" s="27" t="s">
        <v>8681</v>
      </c>
      <c r="M377" s="25" t="n">
        <v>363</v>
      </c>
      <c r="N377" s="27" t="str">
        <f aca="false">C377</f>
        <v>Термометр сопротивления ТСПТ номер 2557-10-2</v>
      </c>
    </row>
    <row r="378" customFormat="false" ht="15" hidden="false" customHeight="false" outlineLevel="0" collapsed="false">
      <c r="B378" s="25" t="n">
        <v>364</v>
      </c>
      <c r="C378" s="27" t="s">
        <v>8682</v>
      </c>
      <c r="M378" s="25" t="n">
        <v>364</v>
      </c>
      <c r="N378" s="27" t="str">
        <f aca="false">C378</f>
        <v>Преобразователь измерительный iTEMP мод.TMT82 номер F600441426C</v>
      </c>
    </row>
    <row r="379" customFormat="false" ht="15" hidden="false" customHeight="false" outlineLevel="0" collapsed="false">
      <c r="B379" s="25" t="n">
        <v>365</v>
      </c>
      <c r="C379" s="27" t="s">
        <v>8683</v>
      </c>
      <c r="M379" s="25" t="n">
        <v>365</v>
      </c>
      <c r="N379" s="27" t="str">
        <f aca="false">C379</f>
        <v>ТСП TR65 номер J500171430B</v>
      </c>
    </row>
    <row r="380" customFormat="false" ht="15" hidden="false" customHeight="false" outlineLevel="0" collapsed="false">
      <c r="B380" s="25" t="n">
        <v>366</v>
      </c>
      <c r="C380" s="27" t="s">
        <v>8684</v>
      </c>
      <c r="M380" s="25" t="n">
        <v>366</v>
      </c>
      <c r="N380" s="27" t="str">
        <f aca="false">C380</f>
        <v>Преобразователь измерительный iTEMP мод.TMT82 номер J501731426C</v>
      </c>
    </row>
    <row r="381" customFormat="false" ht="15" hidden="false" customHeight="false" outlineLevel="0" collapsed="false">
      <c r="B381" s="25" t="n">
        <v>367</v>
      </c>
      <c r="C381" s="27" t="s">
        <v>8685</v>
      </c>
      <c r="M381" s="25" t="n">
        <v>367</v>
      </c>
      <c r="N381" s="27" t="str">
        <f aca="false">C381</f>
        <v>ТСП TR65 номер J500131430B</v>
      </c>
    </row>
    <row r="382" customFormat="false" ht="15" hidden="false" customHeight="false" outlineLevel="0" collapsed="false">
      <c r="B382" s="25" t="n">
        <v>368</v>
      </c>
      <c r="C382" s="27" t="s">
        <v>8686</v>
      </c>
      <c r="M382" s="25" t="n">
        <v>368</v>
      </c>
      <c r="N382" s="27" t="str">
        <f aca="false">C382</f>
        <v>Датчик температуры 248 номер 2298908</v>
      </c>
    </row>
    <row r="383" customFormat="false" ht="15" hidden="false" customHeight="false" outlineLevel="0" collapsed="false">
      <c r="B383" s="25" t="n">
        <v>369</v>
      </c>
      <c r="C383" s="27" t="s">
        <v>8687</v>
      </c>
      <c r="M383" s="25" t="n">
        <v>369</v>
      </c>
      <c r="N383" s="27" t="str">
        <f aca="false">C383</f>
        <v>ТСП серии 65 номер 03378102</v>
      </c>
    </row>
    <row r="384" customFormat="false" ht="15" hidden="false" customHeight="false" outlineLevel="0" collapsed="false">
      <c r="B384" s="25" t="n">
        <v>370</v>
      </c>
      <c r="C384" s="27" t="s">
        <v>8688</v>
      </c>
      <c r="M384" s="25" t="n">
        <v>370</v>
      </c>
      <c r="N384" s="27" t="str">
        <f aca="false">C384</f>
        <v>Датчик температуры 248 номер 02244846</v>
      </c>
    </row>
    <row r="385" customFormat="false" ht="15" hidden="false" customHeight="false" outlineLevel="0" collapsed="false">
      <c r="B385" s="25" t="n">
        <v>371</v>
      </c>
      <c r="C385" s="27" t="s">
        <v>8689</v>
      </c>
      <c r="M385" s="25" t="n">
        <v>371</v>
      </c>
      <c r="N385" s="27" t="str">
        <f aca="false">C385</f>
        <v>ТСП серии 65 номер 03349087</v>
      </c>
    </row>
    <row r="386" customFormat="false" ht="15" hidden="false" customHeight="false" outlineLevel="0" collapsed="false">
      <c r="B386" s="25" t="n">
        <v>372</v>
      </c>
      <c r="C386" s="27" t="s">
        <v>8690</v>
      </c>
      <c r="M386" s="25" t="n">
        <v>372</v>
      </c>
      <c r="N386" s="27" t="str">
        <f aca="false">C386</f>
        <v>Преобразователь измерительный 248 номер 02469083</v>
      </c>
    </row>
    <row r="387" customFormat="false" ht="15" hidden="false" customHeight="false" outlineLevel="0" collapsed="false">
      <c r="B387" s="25" t="n">
        <v>373</v>
      </c>
      <c r="C387" s="27" t="s">
        <v>8691</v>
      </c>
      <c r="M387" s="25" t="n">
        <v>373</v>
      </c>
      <c r="N387" s="27" t="str">
        <f aca="false">C387</f>
        <v>ТСП серии 65 номер 03349104</v>
      </c>
    </row>
    <row r="388" customFormat="false" ht="15" hidden="false" customHeight="false" outlineLevel="0" collapsed="false">
      <c r="B388" s="25" t="n">
        <v>374</v>
      </c>
      <c r="C388" s="27" t="s">
        <v>8692</v>
      </c>
      <c r="M388" s="25" t="n">
        <v>374</v>
      </c>
      <c r="N388" s="27" t="str">
        <f aca="false">C388</f>
        <v>Преобразователь измерительный 248 номер 02469151</v>
      </c>
    </row>
    <row r="389" customFormat="false" ht="15" hidden="false" customHeight="false" outlineLevel="0" collapsed="false">
      <c r="B389" s="25" t="n">
        <v>375</v>
      </c>
      <c r="C389" s="27" t="s">
        <v>8693</v>
      </c>
      <c r="M389" s="25" t="n">
        <v>375</v>
      </c>
      <c r="N389" s="27" t="str">
        <f aca="false">C389</f>
        <v>ТСП серии 65 номер 03349172</v>
      </c>
    </row>
    <row r="390" customFormat="false" ht="15" hidden="false" customHeight="false" outlineLevel="0" collapsed="false">
      <c r="B390" s="25" t="n">
        <v>376</v>
      </c>
      <c r="C390" s="27" t="s">
        <v>8694</v>
      </c>
      <c r="M390" s="25" t="n">
        <v>376</v>
      </c>
      <c r="N390" s="27" t="str">
        <f aca="false">C390</f>
        <v>Преобразователь измерительный 248 номер 02469133</v>
      </c>
    </row>
    <row r="391" customFormat="false" ht="15" hidden="false" customHeight="false" outlineLevel="0" collapsed="false">
      <c r="B391" s="25" t="n">
        <v>377</v>
      </c>
      <c r="C391" s="27" t="s">
        <v>8695</v>
      </c>
      <c r="M391" s="25" t="n">
        <v>377</v>
      </c>
      <c r="N391" s="27" t="str">
        <f aca="false">C391</f>
        <v>ТСП серии 65 номер 03349154</v>
      </c>
    </row>
    <row r="392" customFormat="false" ht="15" hidden="false" customHeight="false" outlineLevel="0" collapsed="false">
      <c r="B392" s="25" t="n">
        <v>378</v>
      </c>
      <c r="C392" s="27" t="s">
        <v>8696</v>
      </c>
      <c r="M392" s="25" t="n">
        <v>378</v>
      </c>
      <c r="N392" s="27" t="str">
        <f aca="false">C392</f>
        <v>Преобразователь измерительный 248 номер 02469132</v>
      </c>
    </row>
    <row r="393" customFormat="false" ht="15" hidden="false" customHeight="false" outlineLevel="0" collapsed="false">
      <c r="B393" s="25" t="n">
        <v>379</v>
      </c>
      <c r="C393" s="27" t="s">
        <v>8697</v>
      </c>
      <c r="M393" s="25" t="n">
        <v>379</v>
      </c>
      <c r="N393" s="27" t="str">
        <f aca="false">C393</f>
        <v>ТСП серии 65 номер 03349153</v>
      </c>
    </row>
    <row r="394" customFormat="false" ht="15" hidden="false" customHeight="false" outlineLevel="0" collapsed="false">
      <c r="B394" s="25" t="n">
        <v>380</v>
      </c>
      <c r="C394" s="27" t="s">
        <v>8698</v>
      </c>
      <c r="M394" s="25" t="n">
        <v>380</v>
      </c>
      <c r="N394" s="27" t="str">
        <f aca="false">C394</f>
        <v>Преобразователь измерительный 248 номер 02469152</v>
      </c>
    </row>
    <row r="395" customFormat="false" ht="15" hidden="false" customHeight="false" outlineLevel="0" collapsed="false">
      <c r="B395" s="25" t="n">
        <v>381</v>
      </c>
      <c r="C395" s="27" t="s">
        <v>8699</v>
      </c>
      <c r="M395" s="25" t="n">
        <v>381</v>
      </c>
      <c r="N395" s="27" t="str">
        <f aca="false">C395</f>
        <v>ТСП серии 65 номер 03349173</v>
      </c>
    </row>
    <row r="396" customFormat="false" ht="15" hidden="false" customHeight="false" outlineLevel="0" collapsed="false">
      <c r="B396" s="25" t="n">
        <v>382</v>
      </c>
      <c r="C396" s="27" t="s">
        <v>8700</v>
      </c>
      <c r="M396" s="25" t="n">
        <v>382</v>
      </c>
      <c r="N396" s="27" t="str">
        <f aca="false">C396</f>
        <v>Уровнемер VEGAFLEX81 номер 49392838</v>
      </c>
    </row>
    <row r="397" customFormat="false" ht="15" hidden="false" customHeight="false" outlineLevel="0" collapsed="false">
      <c r="B397" s="25" t="n">
        <v>383</v>
      </c>
      <c r="C397" s="27" t="s">
        <v>8701</v>
      </c>
      <c r="M397" s="25" t="n">
        <v>383</v>
      </c>
      <c r="N397" s="27" t="str">
        <f aca="false">C397</f>
        <v>Уровнемер VEGAFLEX81 номер 49392839</v>
      </c>
    </row>
    <row r="398" customFormat="false" ht="15" hidden="false" customHeight="false" outlineLevel="0" collapsed="false">
      <c r="B398" s="25" t="n">
        <v>384</v>
      </c>
      <c r="C398" s="27" t="s">
        <v>8702</v>
      </c>
      <c r="M398" s="25" t="n">
        <v>384</v>
      </c>
      <c r="N398" s="27" t="str">
        <f aca="false">C398</f>
        <v>Уровнемер Levelflex FMP54 номер R8000B0112F</v>
      </c>
    </row>
    <row r="399" customFormat="false" ht="15" hidden="false" customHeight="false" outlineLevel="0" collapsed="false">
      <c r="B399" s="25" t="n">
        <v>385</v>
      </c>
      <c r="C399" s="27" t="s">
        <v>8703</v>
      </c>
      <c r="M399" s="25" t="n">
        <v>385</v>
      </c>
      <c r="N399" s="27" t="str">
        <f aca="false">C399</f>
        <v>Уровнемер Levelflex FMP54 номер R8000C0112F</v>
      </c>
    </row>
    <row r="400" customFormat="false" ht="15" hidden="false" customHeight="false" outlineLevel="0" collapsed="false">
      <c r="B400" s="25" t="n">
        <v>386</v>
      </c>
      <c r="C400" s="27" t="s">
        <v>8704</v>
      </c>
      <c r="M400" s="25" t="n">
        <v>386</v>
      </c>
      <c r="N400" s="27" t="str">
        <f aca="false">C400</f>
        <v>Уровнемер Levelflex FMP54 номер R8000D0112F</v>
      </c>
    </row>
    <row r="401" customFormat="false" ht="15" hidden="false" customHeight="false" outlineLevel="0" collapsed="false">
      <c r="B401" s="25" t="n">
        <v>387</v>
      </c>
      <c r="C401" s="27" t="s">
        <v>8705</v>
      </c>
      <c r="M401" s="25" t="n">
        <v>387</v>
      </c>
      <c r="N401" s="27" t="str">
        <f aca="false">C401</f>
        <v>Уровнемер VEGAFLEX61 номер 17582187</v>
      </c>
    </row>
    <row r="402" customFormat="false" ht="15" hidden="false" customHeight="false" outlineLevel="0" collapsed="false">
      <c r="B402" s="25" t="n">
        <v>388</v>
      </c>
      <c r="C402" s="27" t="s">
        <v>8706</v>
      </c>
      <c r="M402" s="25" t="n">
        <v>388</v>
      </c>
      <c r="N402" s="27" t="str">
        <f aca="false">C402</f>
        <v>Манометр 733.14.160 номер 00625</v>
      </c>
    </row>
    <row r="403" customFormat="false" ht="15" hidden="false" customHeight="false" outlineLevel="0" collapsed="false">
      <c r="B403" s="25" t="n">
        <v>389</v>
      </c>
      <c r="C403" s="27" t="s">
        <v>8707</v>
      </c>
      <c r="M403" s="25" t="n">
        <v>389</v>
      </c>
      <c r="N403" s="27" t="str">
        <f aca="false">C403</f>
        <v>Манометр 733.14.160 номер 00626</v>
      </c>
    </row>
    <row r="404" customFormat="false" ht="15" hidden="false" customHeight="false" outlineLevel="0" collapsed="false">
      <c r="B404" s="25" t="n">
        <v>390</v>
      </c>
      <c r="C404" s="27" t="s">
        <v>8708</v>
      </c>
      <c r="M404" s="25" t="n">
        <v>390</v>
      </c>
      <c r="N404" s="27" t="str">
        <f aca="false">C404</f>
        <v>Манометр 733.14.100 номер 02715</v>
      </c>
    </row>
    <row r="405" customFormat="false" ht="15" hidden="false" customHeight="false" outlineLevel="0" collapsed="false">
      <c r="B405" s="25" t="n">
        <v>391</v>
      </c>
      <c r="C405" s="27" t="s">
        <v>8709</v>
      </c>
      <c r="M405" s="25" t="n">
        <v>391</v>
      </c>
      <c r="N405" s="27" t="str">
        <f aca="false">C405</f>
        <v>Манометр 733.14.100 номер 02716</v>
      </c>
    </row>
    <row r="406" customFormat="false" ht="15" hidden="false" customHeight="false" outlineLevel="0" collapsed="false">
      <c r="B406" s="25" t="n">
        <v>392</v>
      </c>
      <c r="C406" s="27" t="s">
        <v>8710</v>
      </c>
      <c r="M406" s="25" t="n">
        <v>392</v>
      </c>
      <c r="N406" s="27" t="str">
        <f aca="false">C406</f>
        <v>Манометр 733.14.100 номер 02717</v>
      </c>
    </row>
    <row r="407" customFormat="false" ht="15" hidden="false" customHeight="false" outlineLevel="0" collapsed="false">
      <c r="B407" s="25" t="n">
        <v>393</v>
      </c>
      <c r="C407" s="27" t="s">
        <v>8711</v>
      </c>
      <c r="M407" s="25" t="n">
        <v>393</v>
      </c>
      <c r="N407" s="27" t="str">
        <f aca="false">C407</f>
        <v>Манометр 733.14.100 номер 02718</v>
      </c>
    </row>
    <row r="408" customFormat="false" ht="15" hidden="false" customHeight="false" outlineLevel="0" collapsed="false">
      <c r="B408" s="25" t="n">
        <v>394</v>
      </c>
      <c r="C408" s="27" t="s">
        <v>8712</v>
      </c>
      <c r="M408" s="25" t="n">
        <v>394</v>
      </c>
      <c r="N408" s="27" t="str">
        <f aca="false">C408</f>
        <v>Контроллер ExperionPKS номер 202/85683 MSID/ESID ANTTYU04</v>
      </c>
    </row>
    <row r="409" customFormat="false" ht="15" hidden="false" customHeight="false" outlineLevel="0" collapsed="false">
      <c r="B409" s="25" t="n">
        <v>395</v>
      </c>
      <c r="C409" s="27" t="s">
        <v>8713</v>
      </c>
      <c r="M409" s="25" t="n">
        <v>395</v>
      </c>
      <c r="N409" s="27" t="str">
        <f aca="false">C409</f>
        <v>Преобразователь давления EJX 510A номер 91P123835</v>
      </c>
    </row>
    <row r="410" customFormat="false" ht="15" hidden="false" customHeight="false" outlineLevel="0" collapsed="false">
      <c r="B410" s="25" t="n">
        <v>396</v>
      </c>
      <c r="C410" s="27" t="s">
        <v>8714</v>
      </c>
      <c r="M410" s="25" t="n">
        <v>396</v>
      </c>
      <c r="N410" s="27" t="str">
        <f aca="false">C410</f>
        <v>Преобразователь давления Cerabar M,PMP 51 номер L6011401129</v>
      </c>
    </row>
    <row r="411" customFormat="false" ht="15" hidden="false" customHeight="false" outlineLevel="0" collapsed="false">
      <c r="B411" s="25" t="n">
        <v>397</v>
      </c>
      <c r="C411" s="27" t="s">
        <v>8715</v>
      </c>
      <c r="M411" s="25" t="n">
        <v>397</v>
      </c>
      <c r="N411" s="27" t="str">
        <f aca="false">C411</f>
        <v>Преобразователь давления EJA 430A номер JEJATJ078</v>
      </c>
    </row>
    <row r="412" customFormat="false" ht="15" hidden="false" customHeight="false" outlineLevel="0" collapsed="false">
      <c r="B412" s="25" t="n">
        <v>398</v>
      </c>
      <c r="C412" s="27" t="s">
        <v>8716</v>
      </c>
      <c r="M412" s="25" t="n">
        <v>398</v>
      </c>
      <c r="N412" s="27" t="str">
        <f aca="false">C412</f>
        <v>Преобразователь давления EJA 430A номер JEJATJ086</v>
      </c>
    </row>
    <row r="413" customFormat="false" ht="15" hidden="false" customHeight="false" outlineLevel="0" collapsed="false">
      <c r="B413" s="25" t="n">
        <v>399</v>
      </c>
      <c r="C413" s="27" t="s">
        <v>8717</v>
      </c>
      <c r="M413" s="25" t="n">
        <v>399</v>
      </c>
      <c r="N413" s="27" t="str">
        <f aca="false">C413</f>
        <v>Преобразователь давления EJX 530A номер 91J604182</v>
      </c>
    </row>
    <row r="414" customFormat="false" ht="15" hidden="false" customHeight="false" outlineLevel="0" collapsed="false">
      <c r="B414" s="25" t="n">
        <v>400</v>
      </c>
      <c r="C414" s="27" t="s">
        <v>8718</v>
      </c>
      <c r="M414" s="25" t="n">
        <v>400</v>
      </c>
      <c r="N414" s="27" t="str">
        <f aca="false">C414</f>
        <v>Преобразователь давления EJX 530A номер 91J604211</v>
      </c>
    </row>
    <row r="415" customFormat="false" ht="15" hidden="false" customHeight="false" outlineLevel="0" collapsed="false">
      <c r="B415" s="25" t="n">
        <v>401</v>
      </c>
      <c r="C415" s="27" t="s">
        <v>8719</v>
      </c>
      <c r="M415" s="25" t="n">
        <v>401</v>
      </c>
      <c r="N415" s="27" t="str">
        <f aca="false">C415</f>
        <v>Преобразователь давления Rosemount 3051TG3 номер 9630279</v>
      </c>
    </row>
    <row r="416" customFormat="false" ht="15" hidden="false" customHeight="false" outlineLevel="0" collapsed="false">
      <c r="B416" s="25" t="n">
        <v>402</v>
      </c>
      <c r="C416" s="27" t="s">
        <v>8720</v>
      </c>
      <c r="M416" s="25" t="n">
        <v>402</v>
      </c>
      <c r="N416" s="27" t="str">
        <f aca="false">C416</f>
        <v>Преобразователь давления Rosemount 3051TG2 номер 9601013</v>
      </c>
    </row>
    <row r="417" customFormat="false" ht="15" hidden="false" customHeight="false" outlineLevel="0" collapsed="false">
      <c r="B417" s="25" t="n">
        <v>403</v>
      </c>
      <c r="C417" s="27" t="s">
        <v>8721</v>
      </c>
      <c r="M417" s="25" t="n">
        <v>403</v>
      </c>
      <c r="N417" s="27" t="str">
        <f aca="false">C417</f>
        <v>Преобразователь давления Rosemount 3051TG2 номер 9601014</v>
      </c>
    </row>
    <row r="418" customFormat="false" ht="15" hidden="false" customHeight="false" outlineLevel="0" collapsed="false">
      <c r="B418" s="25" t="n">
        <v>404</v>
      </c>
      <c r="C418" s="27" t="s">
        <v>8722</v>
      </c>
      <c r="M418" s="25" t="n">
        <v>404</v>
      </c>
      <c r="N418" s="27" t="str">
        <f aca="false">C418</f>
        <v>Преобразователь давления Rosemount 3051TG2 номер 9601017</v>
      </c>
    </row>
    <row r="419" customFormat="false" ht="15" hidden="false" customHeight="false" outlineLevel="0" collapsed="false">
      <c r="B419" s="25" t="n">
        <v>405</v>
      </c>
      <c r="C419" s="27" t="s">
        <v>8723</v>
      </c>
      <c r="M419" s="25" t="n">
        <v>405</v>
      </c>
      <c r="N419" s="27" t="str">
        <f aca="false">C419</f>
        <v>Преобразователь давления Rosemount 3051TG2 номер 9601018</v>
      </c>
    </row>
    <row r="420" customFormat="false" ht="15" hidden="false" customHeight="false" outlineLevel="0" collapsed="false">
      <c r="B420" s="25" t="n">
        <v>406</v>
      </c>
      <c r="C420" s="27" t="s">
        <v>8724</v>
      </c>
      <c r="M420" s="25" t="n">
        <v>406</v>
      </c>
      <c r="N420" s="27" t="str">
        <f aca="false">C420</f>
        <v>Преобразователь давления Rosemount 3051TG3 номер 9286562</v>
      </c>
    </row>
    <row r="421" customFormat="false" ht="15" hidden="false" customHeight="false" outlineLevel="0" collapsed="false">
      <c r="B421" s="25" t="n">
        <v>407</v>
      </c>
      <c r="C421" s="27" t="s">
        <v>8725</v>
      </c>
      <c r="M421" s="25" t="n">
        <v>407</v>
      </c>
      <c r="N421" s="27" t="str">
        <f aca="false">C421</f>
        <v>Преобразователь давления Rosemount 3051TG2 номер 9396118</v>
      </c>
    </row>
    <row r="422" customFormat="false" ht="15" hidden="false" customHeight="false" outlineLevel="0" collapsed="false">
      <c r="B422" s="25" t="n">
        <v>408</v>
      </c>
      <c r="C422" s="27" t="s">
        <v>8726</v>
      </c>
      <c r="M422" s="25" t="n">
        <v>408</v>
      </c>
      <c r="N422" s="27" t="str">
        <f aca="false">C422</f>
        <v>Преобразователь давления Rosemount 3051TG2 номер 9396119</v>
      </c>
    </row>
    <row r="423" customFormat="false" ht="15" hidden="false" customHeight="false" outlineLevel="0" collapsed="false">
      <c r="B423" s="25" t="n">
        <v>409</v>
      </c>
      <c r="C423" s="27" t="s">
        <v>8727</v>
      </c>
      <c r="M423" s="25" t="n">
        <v>409</v>
      </c>
      <c r="N423" s="27" t="str">
        <f aca="false">C423</f>
        <v>Преобразователь давления Rosemount 3051TG2 номер 9396116</v>
      </c>
    </row>
    <row r="424" customFormat="false" ht="15" hidden="false" customHeight="false" outlineLevel="0" collapsed="false">
      <c r="B424" s="25" t="n">
        <v>410</v>
      </c>
      <c r="C424" s="27" t="s">
        <v>8728</v>
      </c>
      <c r="M424" s="25" t="n">
        <v>410</v>
      </c>
      <c r="N424" s="27" t="str">
        <f aca="false">C424</f>
        <v>Преобразователь давления Rosemount 3051TG3 номер 9601015</v>
      </c>
    </row>
    <row r="425" customFormat="false" ht="15" hidden="false" customHeight="false" outlineLevel="0" collapsed="false">
      <c r="B425" s="25" t="n">
        <v>411</v>
      </c>
      <c r="C425" s="27" t="s">
        <v>8729</v>
      </c>
      <c r="M425" s="25" t="n">
        <v>411</v>
      </c>
      <c r="N425" s="27" t="str">
        <f aca="false">C425</f>
        <v>Преобразователь давления EJX 430A номер 91N701355</v>
      </c>
    </row>
    <row r="426" customFormat="false" ht="15" hidden="false" customHeight="false" outlineLevel="0" collapsed="false">
      <c r="B426" s="25" t="n">
        <v>412</v>
      </c>
      <c r="C426" s="27" t="s">
        <v>8730</v>
      </c>
      <c r="M426" s="25" t="n">
        <v>412</v>
      </c>
      <c r="N426" s="27" t="str">
        <f aca="false">C426</f>
        <v>Преобразователь давления EJX 430A номер 91N701356</v>
      </c>
    </row>
    <row r="427" customFormat="false" ht="15" hidden="false" customHeight="false" outlineLevel="0" collapsed="false">
      <c r="B427" s="25" t="n">
        <v>413</v>
      </c>
      <c r="C427" s="27" t="s">
        <v>8731</v>
      </c>
      <c r="M427" s="25" t="n">
        <v>413</v>
      </c>
      <c r="N427" s="27" t="str">
        <f aca="false">C427</f>
        <v>Преобразователь давления EJX 530A номер 91N602490</v>
      </c>
    </row>
    <row r="428" customFormat="false" ht="15" hidden="false" customHeight="false" outlineLevel="0" collapsed="false">
      <c r="B428" s="25" t="n">
        <v>414</v>
      </c>
      <c r="C428" s="27" t="s">
        <v>8732</v>
      </c>
      <c r="M428" s="25" t="n">
        <v>414</v>
      </c>
      <c r="N428" s="27" t="str">
        <f aca="false">C428</f>
        <v>Преобразователь давления EJX 110A номер 91N602482</v>
      </c>
    </row>
    <row r="429" customFormat="false" ht="15" hidden="false" customHeight="false" outlineLevel="0" collapsed="false">
      <c r="B429" s="25" t="n">
        <v>415</v>
      </c>
      <c r="C429" s="27" t="s">
        <v>8733</v>
      </c>
      <c r="M429" s="25" t="n">
        <v>415</v>
      </c>
      <c r="N429" s="27" t="str">
        <f aca="false">C429</f>
        <v>Преобразователь давления EJX 110A номер 91N602481</v>
      </c>
    </row>
    <row r="430" customFormat="false" ht="15" hidden="false" customHeight="false" outlineLevel="0" collapsed="false">
      <c r="B430" s="25" t="n">
        <v>416</v>
      </c>
      <c r="C430" s="27" t="s">
        <v>8734</v>
      </c>
      <c r="M430" s="25" t="n">
        <v>416</v>
      </c>
      <c r="N430" s="27" t="str">
        <f aca="false">C430</f>
        <v>Преобразователь давления EJX 430A номер 91Р123827</v>
      </c>
    </row>
    <row r="431" customFormat="false" ht="15" hidden="false" customHeight="false" outlineLevel="0" collapsed="false">
      <c r="B431" s="25" t="n">
        <v>417</v>
      </c>
      <c r="C431" s="27" t="s">
        <v>8735</v>
      </c>
      <c r="M431" s="25" t="n">
        <v>417</v>
      </c>
      <c r="N431" s="27" t="str">
        <f aca="false">C431</f>
        <v>Преобразователь давления EJX 110A номер 91Р221937</v>
      </c>
    </row>
    <row r="432" customFormat="false" ht="15" hidden="false" customHeight="false" outlineLevel="0" collapsed="false">
      <c r="B432" s="25" t="n">
        <v>418</v>
      </c>
      <c r="C432" s="27" t="s">
        <v>8736</v>
      </c>
      <c r="M432" s="25" t="n">
        <v>418</v>
      </c>
      <c r="N432" s="27" t="str">
        <f aca="false">C432</f>
        <v>Преобразователь давления EJX 430A номер 91Р123824</v>
      </c>
    </row>
    <row r="433" customFormat="false" ht="15" hidden="false" customHeight="false" outlineLevel="0" collapsed="false">
      <c r="B433" s="25" t="n">
        <v>419</v>
      </c>
      <c r="C433" s="27" t="s">
        <v>8737</v>
      </c>
      <c r="M433" s="25" t="n">
        <v>419</v>
      </c>
      <c r="N433" s="27" t="str">
        <f aca="false">C433</f>
        <v>Преобразователь давления EJX 110A номер 91P221964</v>
      </c>
    </row>
    <row r="434" customFormat="false" ht="15" hidden="false" customHeight="false" outlineLevel="0" collapsed="false">
      <c r="B434" s="25" t="n">
        <v>420</v>
      </c>
      <c r="C434" s="27" t="s">
        <v>8738</v>
      </c>
      <c r="M434" s="25" t="n">
        <v>420</v>
      </c>
      <c r="N434" s="27" t="str">
        <f aca="false">C434</f>
        <v>Преобразователь давления EJX 110A номер 91P221969</v>
      </c>
    </row>
    <row r="435" customFormat="false" ht="15" hidden="false" customHeight="false" outlineLevel="0" collapsed="false">
      <c r="B435" s="25" t="n">
        <v>421</v>
      </c>
      <c r="C435" s="27" t="s">
        <v>8739</v>
      </c>
      <c r="M435" s="25" t="n">
        <v>421</v>
      </c>
      <c r="N435" s="27" t="str">
        <f aca="false">C435</f>
        <v>Преобразователь давления EJX 110A номер 91P221959</v>
      </c>
    </row>
    <row r="436" customFormat="false" ht="15" hidden="false" customHeight="false" outlineLevel="0" collapsed="false">
      <c r="B436" s="25" t="n">
        <v>422</v>
      </c>
      <c r="C436" s="27" t="s">
        <v>8740</v>
      </c>
      <c r="M436" s="25" t="n">
        <v>422</v>
      </c>
      <c r="N436" s="27" t="str">
        <f aca="false">C436</f>
        <v>Преобразователь давления EJX 110A номер 91P221946</v>
      </c>
    </row>
    <row r="437" customFormat="false" ht="15" hidden="false" customHeight="false" outlineLevel="0" collapsed="false">
      <c r="B437" s="25" t="n">
        <v>423</v>
      </c>
      <c r="C437" s="27" t="s">
        <v>8741</v>
      </c>
      <c r="M437" s="25" t="n">
        <v>423</v>
      </c>
      <c r="N437" s="27" t="str">
        <f aca="false">C437</f>
        <v>Преобразователь давления EJX 110A номер 91P221949</v>
      </c>
    </row>
    <row r="438" customFormat="false" ht="15" hidden="false" customHeight="false" outlineLevel="0" collapsed="false">
      <c r="B438" s="25" t="n">
        <v>424</v>
      </c>
      <c r="C438" s="27" t="s">
        <v>8742</v>
      </c>
      <c r="M438" s="25" t="n">
        <v>424</v>
      </c>
      <c r="N438" s="27" t="str">
        <f aca="false">C438</f>
        <v>Преобразователь давления EJX 110A номер 91P221908</v>
      </c>
    </row>
    <row r="439" customFormat="false" ht="15" hidden="false" customHeight="false" outlineLevel="0" collapsed="false">
      <c r="B439" s="25" t="n">
        <v>425</v>
      </c>
      <c r="C439" s="27" t="s">
        <v>8743</v>
      </c>
      <c r="M439" s="25" t="n">
        <v>425</v>
      </c>
      <c r="N439" s="27" t="str">
        <f aca="false">C439</f>
        <v>Преобразователь давления EJX 110A номер 91P221917</v>
      </c>
    </row>
    <row r="440" customFormat="false" ht="15" hidden="false" customHeight="false" outlineLevel="0" collapsed="false">
      <c r="B440" s="25" t="n">
        <v>426</v>
      </c>
      <c r="C440" s="27" t="s">
        <v>8744</v>
      </c>
      <c r="M440" s="25" t="n">
        <v>426</v>
      </c>
      <c r="N440" s="27" t="str">
        <f aca="false">C440</f>
        <v>Преобразователь давления EJX 430A номер 91P123831</v>
      </c>
    </row>
    <row r="441" customFormat="false" ht="15" hidden="false" customHeight="false" outlineLevel="0" collapsed="false">
      <c r="B441" s="25" t="n">
        <v>427</v>
      </c>
      <c r="C441" s="27" t="s">
        <v>8745</v>
      </c>
      <c r="M441" s="25" t="n">
        <v>427</v>
      </c>
      <c r="N441" s="27" t="str">
        <f aca="false">C441</f>
        <v>Преобразователь давления EJX 430A номер 91P123821</v>
      </c>
    </row>
    <row r="442" customFormat="false" ht="15" hidden="false" customHeight="false" outlineLevel="0" collapsed="false">
      <c r="B442" s="25" t="n">
        <v>428</v>
      </c>
      <c r="C442" s="27" t="s">
        <v>8746</v>
      </c>
      <c r="M442" s="25" t="n">
        <v>428</v>
      </c>
      <c r="N442" s="27" t="str">
        <f aca="false">C442</f>
        <v>Преобразователь давления EJX 430A номер 91P123822</v>
      </c>
    </row>
    <row r="443" customFormat="false" ht="15" hidden="false" customHeight="false" outlineLevel="0" collapsed="false">
      <c r="B443" s="25" t="n">
        <v>429</v>
      </c>
      <c r="C443" s="27" t="s">
        <v>8747</v>
      </c>
      <c r="M443" s="25" t="n">
        <v>429</v>
      </c>
      <c r="N443" s="27" t="str">
        <f aca="false">C443</f>
        <v>Преобразователь давления EJX 530A номер 91R808403</v>
      </c>
    </row>
    <row r="444" customFormat="false" ht="15" hidden="false" customHeight="false" outlineLevel="0" collapsed="false">
      <c r="B444" s="25" t="n">
        <v>430</v>
      </c>
      <c r="C444" s="27" t="s">
        <v>8748</v>
      </c>
      <c r="M444" s="25" t="n">
        <v>430</v>
      </c>
      <c r="N444" s="27" t="str">
        <f aca="false">C444</f>
        <v>Преобразователь давления EJX 530A номер 91R808353</v>
      </c>
    </row>
    <row r="445" customFormat="false" ht="15" hidden="false" customHeight="false" outlineLevel="0" collapsed="false">
      <c r="B445" s="25" t="n">
        <v>431</v>
      </c>
      <c r="C445" s="27" t="s">
        <v>8749</v>
      </c>
      <c r="M445" s="25" t="n">
        <v>431</v>
      </c>
      <c r="N445" s="27" t="str">
        <f aca="false">C445</f>
        <v>Преобразователь давления EJX 530A номер 91R719779</v>
      </c>
    </row>
    <row r="446" customFormat="false" ht="15" hidden="false" customHeight="false" outlineLevel="0" collapsed="false">
      <c r="B446" s="25" t="n">
        <v>432</v>
      </c>
      <c r="C446" s="27" t="s">
        <v>8750</v>
      </c>
      <c r="M446" s="25" t="n">
        <v>432</v>
      </c>
      <c r="N446" s="27" t="str">
        <f aca="false">C446</f>
        <v>Преобразователь давления EJX 110A номер 91R309542</v>
      </c>
    </row>
    <row r="447" customFormat="false" ht="15" hidden="false" customHeight="false" outlineLevel="0" collapsed="false">
      <c r="B447" s="25" t="n">
        <v>433</v>
      </c>
      <c r="C447" s="27" t="s">
        <v>8751</v>
      </c>
      <c r="M447" s="25" t="n">
        <v>433</v>
      </c>
      <c r="N447" s="27" t="str">
        <f aca="false">C447</f>
        <v>Преобразователь давления EJX 110A номер 91R309543</v>
      </c>
    </row>
    <row r="448" customFormat="false" ht="15" hidden="false" customHeight="false" outlineLevel="0" collapsed="false">
      <c r="B448" s="25" t="n">
        <v>434</v>
      </c>
      <c r="C448" s="27" t="s">
        <v>8752</v>
      </c>
      <c r="M448" s="25" t="n">
        <v>434</v>
      </c>
      <c r="N448" s="27" t="str">
        <f aca="false">C448</f>
        <v>Преобразователь давления EJX 110A номер 91R309544</v>
      </c>
    </row>
    <row r="449" customFormat="false" ht="15" hidden="false" customHeight="false" outlineLevel="0" collapsed="false">
      <c r="B449" s="25" t="n">
        <v>435</v>
      </c>
      <c r="C449" s="27" t="s">
        <v>8753</v>
      </c>
      <c r="M449" s="25" t="n">
        <v>435</v>
      </c>
      <c r="N449" s="27" t="str">
        <f aca="false">C449</f>
        <v>Преобразователь давления EJX 110A номер 91R309545</v>
      </c>
    </row>
    <row r="450" customFormat="false" ht="15" hidden="false" customHeight="false" outlineLevel="0" collapsed="false">
      <c r="B450" s="25" t="n">
        <v>436</v>
      </c>
      <c r="C450" s="27" t="s">
        <v>8754</v>
      </c>
      <c r="M450" s="25" t="n">
        <v>436</v>
      </c>
      <c r="N450" s="27" t="str">
        <f aca="false">C450</f>
        <v>Преобразователь давления EJX 110A номер 91R309546</v>
      </c>
    </row>
    <row r="451" customFormat="false" ht="15" hidden="false" customHeight="false" outlineLevel="0" collapsed="false">
      <c r="B451" s="25" t="n">
        <v>437</v>
      </c>
      <c r="C451" s="27" t="s">
        <v>8755</v>
      </c>
      <c r="M451" s="25" t="n">
        <v>437</v>
      </c>
      <c r="N451" s="27" t="str">
        <f aca="false">C451</f>
        <v>Преобразователь давления EJX 110A номер 91R309547</v>
      </c>
    </row>
    <row r="452" customFormat="false" ht="15" hidden="false" customHeight="false" outlineLevel="0" collapsed="false">
      <c r="B452" s="25" t="n">
        <v>438</v>
      </c>
      <c r="C452" s="27" t="s">
        <v>8756</v>
      </c>
      <c r="M452" s="25" t="n">
        <v>438</v>
      </c>
      <c r="N452" s="27" t="str">
        <f aca="false">C452</f>
        <v>Преобразователь давления EJX 110A номер 91R309548</v>
      </c>
    </row>
    <row r="453" customFormat="false" ht="15" hidden="false" customHeight="false" outlineLevel="0" collapsed="false">
      <c r="B453" s="25" t="n">
        <v>439</v>
      </c>
      <c r="C453" s="27" t="s">
        <v>8757</v>
      </c>
      <c r="M453" s="25" t="n">
        <v>439</v>
      </c>
      <c r="N453" s="27" t="str">
        <f aca="false">C453</f>
        <v>Преобразователь давления EJX 110A номер 91R309540</v>
      </c>
    </row>
    <row r="454" customFormat="false" ht="15" hidden="false" customHeight="false" outlineLevel="0" collapsed="false">
      <c r="B454" s="25" t="n">
        <v>440</v>
      </c>
      <c r="C454" s="27" t="s">
        <v>8758</v>
      </c>
      <c r="M454" s="25" t="n">
        <v>440</v>
      </c>
      <c r="N454" s="27" t="str">
        <f aca="false">C454</f>
        <v>Преобразователь давления EJX 110A номер 91R309549</v>
      </c>
    </row>
    <row r="455" customFormat="false" ht="15" hidden="false" customHeight="false" outlineLevel="0" collapsed="false">
      <c r="B455" s="25" t="n">
        <v>441</v>
      </c>
      <c r="C455" s="27" t="s">
        <v>8759</v>
      </c>
      <c r="M455" s="25" t="n">
        <v>441</v>
      </c>
      <c r="N455" s="27" t="str">
        <f aca="false">C455</f>
        <v>Преобразователь давления EJX 110A номер 91R309550</v>
      </c>
    </row>
    <row r="456" customFormat="false" ht="15" hidden="false" customHeight="false" outlineLevel="0" collapsed="false">
      <c r="B456" s="25" t="n">
        <v>442</v>
      </c>
      <c r="C456" s="27" t="s">
        <v>8760</v>
      </c>
      <c r="M456" s="25" t="n">
        <v>442</v>
      </c>
      <c r="N456" s="27" t="str">
        <f aca="false">C456</f>
        <v>Преобразователь давления EJX 110A номер 91R309551</v>
      </c>
    </row>
    <row r="457" customFormat="false" ht="15" hidden="false" customHeight="false" outlineLevel="0" collapsed="false">
      <c r="B457" s="25" t="n">
        <v>443</v>
      </c>
      <c r="C457" s="27" t="s">
        <v>8761</v>
      </c>
      <c r="M457" s="25" t="n">
        <v>443</v>
      </c>
      <c r="N457" s="27" t="str">
        <f aca="false">C457</f>
        <v>Преобразователь давления EJX 110A номер 91R309552</v>
      </c>
    </row>
    <row r="458" customFormat="false" ht="15" hidden="false" customHeight="false" outlineLevel="0" collapsed="false">
      <c r="B458" s="25" t="n">
        <v>444</v>
      </c>
      <c r="C458" s="27" t="s">
        <v>8762</v>
      </c>
      <c r="M458" s="25" t="n">
        <v>444</v>
      </c>
      <c r="N458" s="27" t="str">
        <f aca="false">C458</f>
        <v>Преобразователь давления EJX 110A номер 91R309541</v>
      </c>
    </row>
    <row r="459" customFormat="false" ht="15" hidden="false" customHeight="false" outlineLevel="0" collapsed="false">
      <c r="B459" s="25" t="n">
        <v>445</v>
      </c>
      <c r="C459" s="27" t="s">
        <v>8763</v>
      </c>
      <c r="M459" s="25" t="n">
        <v>445</v>
      </c>
      <c r="N459" s="27" t="str">
        <f aca="false">C459</f>
        <v>Преобразователь давления EJX 430A номер 91R309556</v>
      </c>
    </row>
    <row r="460" customFormat="false" ht="15" hidden="false" customHeight="false" outlineLevel="0" collapsed="false">
      <c r="B460" s="25" t="n">
        <v>446</v>
      </c>
      <c r="C460" s="27" t="s">
        <v>8764</v>
      </c>
      <c r="M460" s="25" t="n">
        <v>446</v>
      </c>
      <c r="N460" s="27" t="str">
        <f aca="false">C460</f>
        <v>Преобразователь давления EJX 430A номер 91R309557</v>
      </c>
    </row>
    <row r="461" customFormat="false" ht="15" hidden="false" customHeight="false" outlineLevel="0" collapsed="false">
      <c r="B461" s="25" t="n">
        <v>447</v>
      </c>
      <c r="C461" s="27" t="s">
        <v>8765</v>
      </c>
      <c r="M461" s="25" t="n">
        <v>447</v>
      </c>
      <c r="N461" s="27" t="str">
        <f aca="false">C461</f>
        <v>Преобразователь давления EJX 430A номер 91R309558</v>
      </c>
    </row>
    <row r="462" customFormat="false" ht="15" hidden="false" customHeight="false" outlineLevel="0" collapsed="false">
      <c r="B462" s="25" t="n">
        <v>448</v>
      </c>
      <c r="C462" s="27" t="s">
        <v>8766</v>
      </c>
      <c r="M462" s="25" t="n">
        <v>448</v>
      </c>
      <c r="N462" s="27" t="str">
        <f aca="false">C462</f>
        <v>Преобразователь давления EJX 430A номер 91R309559</v>
      </c>
    </row>
    <row r="463" customFormat="false" ht="15" hidden="false" customHeight="false" outlineLevel="0" collapsed="false">
      <c r="B463" s="25" t="n">
        <v>449</v>
      </c>
      <c r="C463" s="27" t="s">
        <v>8767</v>
      </c>
      <c r="M463" s="25" t="n">
        <v>449</v>
      </c>
      <c r="N463" s="27" t="str">
        <f aca="false">C463</f>
        <v>Преобразователь давления EJX 430A номер 91R719780</v>
      </c>
    </row>
    <row r="464" customFormat="false" ht="15" hidden="false" customHeight="false" outlineLevel="0" collapsed="false">
      <c r="B464" s="25" t="n">
        <v>450</v>
      </c>
      <c r="C464" s="27" t="s">
        <v>8768</v>
      </c>
      <c r="M464" s="25" t="n">
        <v>450</v>
      </c>
      <c r="N464" s="27" t="str">
        <f aca="false">C464</f>
        <v>Преобразователь давления EJX 430A номер 91R309553</v>
      </c>
    </row>
    <row r="465" customFormat="false" ht="15" hidden="false" customHeight="false" outlineLevel="0" collapsed="false">
      <c r="B465" s="25" t="n">
        <v>451</v>
      </c>
      <c r="C465" s="27" t="s">
        <v>8769</v>
      </c>
      <c r="M465" s="25" t="n">
        <v>451</v>
      </c>
      <c r="N465" s="27" t="str">
        <f aca="false">C465</f>
        <v>Преобразователь давления Rosemount 3051TG3 номер 9629381</v>
      </c>
    </row>
    <row r="466" customFormat="false" ht="15" hidden="false" customHeight="false" outlineLevel="0" collapsed="false">
      <c r="B466" s="25" t="n">
        <v>452</v>
      </c>
      <c r="C466" s="27" t="s">
        <v>8770</v>
      </c>
      <c r="M466" s="25" t="n">
        <v>452</v>
      </c>
      <c r="N466" s="27" t="str">
        <f aca="false">C466</f>
        <v>Преобразователь давления Rosemount 3051TG3 номер 9629382</v>
      </c>
    </row>
    <row r="467" customFormat="false" ht="15" hidden="false" customHeight="false" outlineLevel="0" collapsed="false">
      <c r="B467" s="25" t="n">
        <v>453</v>
      </c>
      <c r="C467" s="27" t="s">
        <v>8771</v>
      </c>
      <c r="M467" s="25" t="n">
        <v>453</v>
      </c>
      <c r="N467" s="27" t="str">
        <f aca="false">C467</f>
        <v>Преобразователь давления Rosemount 3051TG3 номер 9629380</v>
      </c>
    </row>
    <row r="468" customFormat="false" ht="15" hidden="false" customHeight="false" outlineLevel="0" collapsed="false">
      <c r="B468" s="25" t="n">
        <v>454</v>
      </c>
      <c r="C468" s="27" t="s">
        <v>8772</v>
      </c>
      <c r="M468" s="25" t="n">
        <v>454</v>
      </c>
      <c r="N468" s="27" t="str">
        <f aca="false">C468</f>
        <v>Преобразователь давления Rosemount 3051TG3 номер 9629378</v>
      </c>
    </row>
    <row r="469" customFormat="false" ht="15" hidden="false" customHeight="false" outlineLevel="0" collapsed="false">
      <c r="B469" s="25" t="n">
        <v>455</v>
      </c>
      <c r="C469" s="27" t="s">
        <v>8773</v>
      </c>
      <c r="M469" s="25" t="n">
        <v>455</v>
      </c>
      <c r="N469" s="27" t="str">
        <f aca="false">C469</f>
        <v>Преобразователь давления Rosemount 3051TG2 номер 9629470</v>
      </c>
    </row>
    <row r="470" customFormat="false" ht="15" hidden="false" customHeight="false" outlineLevel="0" collapsed="false">
      <c r="B470" s="25" t="n">
        <v>456</v>
      </c>
      <c r="C470" s="27" t="s">
        <v>8774</v>
      </c>
      <c r="M470" s="25" t="n">
        <v>456</v>
      </c>
      <c r="N470" s="27" t="str">
        <f aca="false">C470</f>
        <v>Преобразователь давления Rosemount 3051TG1 номер 9624912</v>
      </c>
    </row>
    <row r="471" customFormat="false" ht="15" hidden="false" customHeight="false" outlineLevel="0" collapsed="false">
      <c r="B471" s="25" t="n">
        <v>457</v>
      </c>
      <c r="C471" s="27" t="s">
        <v>8775</v>
      </c>
      <c r="M471" s="25" t="n">
        <v>457</v>
      </c>
      <c r="N471" s="27" t="str">
        <f aca="false">C471</f>
        <v>Преобразователь давления Rosemount 3051TG2 номер 9629468</v>
      </c>
    </row>
    <row r="472" customFormat="false" ht="15" hidden="false" customHeight="false" outlineLevel="0" collapsed="false">
      <c r="B472" s="25" t="n">
        <v>458</v>
      </c>
      <c r="C472" s="27" t="s">
        <v>8776</v>
      </c>
      <c r="M472" s="25" t="n">
        <v>458</v>
      </c>
      <c r="N472" s="27" t="str">
        <f aca="false">C472</f>
        <v>Преобразователь давления Rosemount 3051CD3 номер 9629475</v>
      </c>
    </row>
    <row r="473" customFormat="false" ht="15" hidden="false" customHeight="false" outlineLevel="0" collapsed="false">
      <c r="B473" s="25" t="n">
        <v>459</v>
      </c>
      <c r="C473" s="27" t="s">
        <v>8777</v>
      </c>
      <c r="M473" s="25" t="n">
        <v>459</v>
      </c>
      <c r="N473" s="27" t="str">
        <f aca="false">C473</f>
        <v>Преобразователь давления Метран-150TG номер 1385463</v>
      </c>
    </row>
    <row r="474" customFormat="false" ht="15" hidden="false" customHeight="false" outlineLevel="0" collapsed="false">
      <c r="B474" s="25" t="n">
        <v>460</v>
      </c>
      <c r="C474" s="27" t="s">
        <v>8778</v>
      </c>
      <c r="M474" s="25" t="n">
        <v>460</v>
      </c>
      <c r="N474" s="27" t="str">
        <f aca="false">C474</f>
        <v>Преобразователь давления Метран-150TGR номер 1452768</v>
      </c>
    </row>
    <row r="475" customFormat="false" ht="15" hidden="false" customHeight="false" outlineLevel="0" collapsed="false">
      <c r="B475" s="25" t="n">
        <v>461</v>
      </c>
      <c r="C475" s="27" t="s">
        <v>8779</v>
      </c>
      <c r="M475" s="25" t="n">
        <v>461</v>
      </c>
      <c r="N475" s="27" t="str">
        <f aca="false">C475</f>
        <v>Преобразователь давления Метран-150TGR номер 1453117</v>
      </c>
    </row>
    <row r="476" customFormat="false" ht="15" hidden="false" customHeight="false" outlineLevel="0" collapsed="false">
      <c r="B476" s="25" t="n">
        <v>462</v>
      </c>
      <c r="C476" s="27" t="s">
        <v>8780</v>
      </c>
      <c r="M476" s="25" t="n">
        <v>462</v>
      </c>
      <c r="N476" s="27" t="str">
        <f aca="false">C476</f>
        <v>Преобразователь давления Метран-150TGR номер 1453129</v>
      </c>
    </row>
    <row r="477" customFormat="false" ht="15" hidden="false" customHeight="false" outlineLevel="0" collapsed="false">
      <c r="B477" s="25" t="n">
        <v>463</v>
      </c>
      <c r="C477" s="27" t="s">
        <v>8781</v>
      </c>
      <c r="M477" s="25" t="n">
        <v>463</v>
      </c>
      <c r="N477" s="27" t="str">
        <f aca="false">C477</f>
        <v>Преобразователь давления Метран-150TGR номер 1453164</v>
      </c>
    </row>
    <row r="478" customFormat="false" ht="15" hidden="false" customHeight="false" outlineLevel="0" collapsed="false">
      <c r="B478" s="25" t="n">
        <v>464</v>
      </c>
      <c r="C478" s="27" t="s">
        <v>8782</v>
      </c>
      <c r="M478" s="25" t="n">
        <v>464</v>
      </c>
      <c r="N478" s="27" t="str">
        <f aca="false">C478</f>
        <v>Преобразователь давления Метран-150TGR номер 1452793</v>
      </c>
    </row>
    <row r="479" customFormat="false" ht="15" hidden="false" customHeight="false" outlineLevel="0" collapsed="false">
      <c r="B479" s="25" t="n">
        <v>465</v>
      </c>
      <c r="C479" s="27" t="s">
        <v>8783</v>
      </c>
      <c r="M479" s="25" t="n">
        <v>465</v>
      </c>
      <c r="N479" s="27" t="str">
        <f aca="false">C479</f>
        <v>Преобразователь давления Метран-150TGR номер 1453120</v>
      </c>
    </row>
    <row r="480" customFormat="false" ht="15" hidden="false" customHeight="false" outlineLevel="0" collapsed="false">
      <c r="B480" s="25" t="n">
        <v>466</v>
      </c>
      <c r="C480" s="27" t="s">
        <v>8784</v>
      </c>
      <c r="M480" s="25" t="n">
        <v>466</v>
      </c>
      <c r="N480" s="27" t="str">
        <f aca="false">C480</f>
        <v>Преобразователь давления Метран-150TGR номер 1453167</v>
      </c>
    </row>
    <row r="481" customFormat="false" ht="15" hidden="false" customHeight="false" outlineLevel="0" collapsed="false">
      <c r="B481" s="25" t="n">
        <v>467</v>
      </c>
      <c r="C481" s="27" t="s">
        <v>8785</v>
      </c>
      <c r="M481" s="25" t="n">
        <v>467</v>
      </c>
      <c r="N481" s="27" t="str">
        <f aca="false">C481</f>
        <v>Преобразователь давления Метран-150TGR номер 1453125</v>
      </c>
    </row>
    <row r="482" customFormat="false" ht="15" hidden="false" customHeight="false" outlineLevel="0" collapsed="false">
      <c r="B482" s="25" t="n">
        <v>468</v>
      </c>
      <c r="C482" s="27" t="s">
        <v>8786</v>
      </c>
      <c r="M482" s="25" t="n">
        <v>468</v>
      </c>
      <c r="N482" s="27" t="str">
        <f aca="false">C482</f>
        <v>Преобразователь давления Метран-150TGR номер 1452886</v>
      </c>
    </row>
    <row r="483" customFormat="false" ht="15" hidden="false" customHeight="false" outlineLevel="0" collapsed="false">
      <c r="B483" s="25" t="n">
        <v>469</v>
      </c>
      <c r="C483" s="27" t="s">
        <v>8787</v>
      </c>
      <c r="M483" s="25" t="n">
        <v>469</v>
      </c>
      <c r="N483" s="27" t="str">
        <f aca="false">C483</f>
        <v>Преобразователь давления Метран-150СDR номер 1417730</v>
      </c>
    </row>
    <row r="484" customFormat="false" ht="15" hidden="false" customHeight="false" outlineLevel="0" collapsed="false">
      <c r="B484" s="25" t="n">
        <v>470</v>
      </c>
      <c r="C484" s="27" t="s">
        <v>8788</v>
      </c>
      <c r="M484" s="25" t="n">
        <v>470</v>
      </c>
      <c r="N484" s="27" t="str">
        <f aca="false">C484</f>
        <v>Преобразователь давления Метран-150СDR номер 1417723</v>
      </c>
    </row>
    <row r="485" customFormat="false" ht="15" hidden="false" customHeight="false" outlineLevel="0" collapsed="false">
      <c r="B485" s="25" t="n">
        <v>471</v>
      </c>
      <c r="C485" s="27" t="s">
        <v>8789</v>
      </c>
      <c r="M485" s="25" t="n">
        <v>471</v>
      </c>
      <c r="N485" s="27" t="str">
        <f aca="false">C485</f>
        <v>Преобразователь давления Метран-150СDR номер 1417716</v>
      </c>
    </row>
    <row r="486" customFormat="false" ht="15" hidden="false" customHeight="false" outlineLevel="0" collapsed="false">
      <c r="B486" s="25" t="n">
        <v>472</v>
      </c>
      <c r="C486" s="27" t="s">
        <v>8790</v>
      </c>
      <c r="M486" s="25" t="n">
        <v>472</v>
      </c>
      <c r="N486" s="27" t="str">
        <f aca="false">C486</f>
        <v>Преобразователь давления Метран-150СDR номер 1417728</v>
      </c>
    </row>
    <row r="487" customFormat="false" ht="15" hidden="false" customHeight="false" outlineLevel="0" collapsed="false">
      <c r="B487" s="25" t="n">
        <v>473</v>
      </c>
      <c r="C487" s="27" t="s">
        <v>8791</v>
      </c>
      <c r="M487" s="25" t="n">
        <v>473</v>
      </c>
      <c r="N487" s="27" t="str">
        <f aca="false">C487</f>
        <v>Преобразователь давления Метран-150СDR номер 1417717</v>
      </c>
    </row>
    <row r="488" customFormat="false" ht="15" hidden="false" customHeight="false" outlineLevel="0" collapsed="false">
      <c r="B488" s="25" t="n">
        <v>474</v>
      </c>
      <c r="C488" s="27" t="s">
        <v>8792</v>
      </c>
      <c r="M488" s="25" t="n">
        <v>474</v>
      </c>
      <c r="N488" s="27" t="str">
        <f aca="false">C488</f>
        <v>Преобразователь давления Метран-150СDR номер 1417719</v>
      </c>
    </row>
    <row r="489" customFormat="false" ht="15" hidden="false" customHeight="false" outlineLevel="0" collapsed="false">
      <c r="B489" s="25" t="n">
        <v>475</v>
      </c>
      <c r="C489" s="27" t="s">
        <v>8793</v>
      </c>
      <c r="M489" s="25" t="n">
        <v>475</v>
      </c>
      <c r="N489" s="27" t="str">
        <f aca="false">C489</f>
        <v>Преобразователь давления Метран-150СDR номер 1417727</v>
      </c>
    </row>
    <row r="490" customFormat="false" ht="15" hidden="false" customHeight="false" outlineLevel="0" collapsed="false">
      <c r="B490" s="25" t="n">
        <v>476</v>
      </c>
      <c r="C490" s="27" t="s">
        <v>8794</v>
      </c>
      <c r="M490" s="25" t="n">
        <v>476</v>
      </c>
      <c r="N490" s="27" t="str">
        <f aca="false">C490</f>
        <v>Преобразователь давления Метран-150СDR номер 1417724</v>
      </c>
    </row>
    <row r="491" customFormat="false" ht="15" hidden="false" customHeight="false" outlineLevel="0" collapsed="false">
      <c r="B491" s="25" t="n">
        <v>477</v>
      </c>
      <c r="C491" s="27" t="s">
        <v>8795</v>
      </c>
      <c r="M491" s="25" t="n">
        <v>477</v>
      </c>
      <c r="N491" s="27" t="str">
        <f aca="false">C491</f>
        <v>Преобразователь давления Метран-150СDR номер 1417722</v>
      </c>
    </row>
    <row r="492" customFormat="false" ht="15" hidden="false" customHeight="false" outlineLevel="0" collapsed="false">
      <c r="B492" s="25" t="n">
        <v>478</v>
      </c>
      <c r="C492" s="27" t="s">
        <v>8796</v>
      </c>
      <c r="M492" s="25" t="n">
        <v>478</v>
      </c>
      <c r="N492" s="27" t="str">
        <f aca="false">C492</f>
        <v>Преобразователь давления Метран-150СDR номер 1417726</v>
      </c>
    </row>
    <row r="493" customFormat="false" ht="15" hidden="false" customHeight="false" outlineLevel="0" collapsed="false">
      <c r="B493" s="25" t="n">
        <v>479</v>
      </c>
      <c r="C493" s="27" t="s">
        <v>8797</v>
      </c>
      <c r="M493" s="25" t="n">
        <v>479</v>
      </c>
      <c r="N493" s="27" t="str">
        <f aca="false">C493</f>
        <v>Преобразователь давления Метран-150СDR номер 1417715</v>
      </c>
    </row>
    <row r="494" customFormat="false" ht="15" hidden="false" customHeight="false" outlineLevel="0" collapsed="false">
      <c r="B494" s="25" t="n">
        <v>480</v>
      </c>
      <c r="C494" s="27" t="s">
        <v>8798</v>
      </c>
      <c r="M494" s="25" t="n">
        <v>480</v>
      </c>
      <c r="N494" s="27" t="str">
        <f aca="false">C494</f>
        <v>Преобразователь давления Метран-150СDR номер 1417721</v>
      </c>
    </row>
    <row r="495" customFormat="false" ht="15" hidden="false" customHeight="false" outlineLevel="0" collapsed="false">
      <c r="B495" s="25" t="n">
        <v>481</v>
      </c>
      <c r="C495" s="27" t="s">
        <v>8799</v>
      </c>
      <c r="M495" s="25" t="n">
        <v>481</v>
      </c>
      <c r="N495" s="27" t="str">
        <f aca="false">C495</f>
        <v>Преобразователь давления Метран-150СDR номер 1417720</v>
      </c>
    </row>
    <row r="496" customFormat="false" ht="15" hidden="false" customHeight="false" outlineLevel="0" collapsed="false">
      <c r="B496" s="25" t="n">
        <v>482</v>
      </c>
      <c r="C496" s="27" t="s">
        <v>8800</v>
      </c>
      <c r="M496" s="25" t="n">
        <v>482</v>
      </c>
      <c r="N496" s="27" t="str">
        <f aca="false">C496</f>
        <v>Преобразователь давления Метран-150СDR номер 1417725</v>
      </c>
    </row>
    <row r="497" customFormat="false" ht="15" hidden="false" customHeight="false" outlineLevel="0" collapsed="false">
      <c r="B497" s="25" t="n">
        <v>483</v>
      </c>
      <c r="C497" s="27" t="s">
        <v>8801</v>
      </c>
      <c r="M497" s="25" t="n">
        <v>483</v>
      </c>
      <c r="N497" s="27" t="str">
        <f aca="false">C497</f>
        <v>Преобразователь давления Метран-150СDR номер 1417729</v>
      </c>
    </row>
    <row r="498" customFormat="false" ht="15" hidden="false" customHeight="false" outlineLevel="0" collapsed="false">
      <c r="B498" s="25" t="n">
        <v>484</v>
      </c>
      <c r="C498" s="27" t="s">
        <v>8802</v>
      </c>
      <c r="M498" s="25" t="n">
        <v>484</v>
      </c>
      <c r="N498" s="27" t="str">
        <f aca="false">C498</f>
        <v>Преобразователь давления Метран-150СDR номер 1417718</v>
      </c>
    </row>
    <row r="499" customFormat="false" ht="15" hidden="false" customHeight="false" outlineLevel="0" collapsed="false">
      <c r="B499" s="25" t="n">
        <v>485</v>
      </c>
      <c r="C499" s="27" t="s">
        <v>8803</v>
      </c>
      <c r="M499" s="25" t="n">
        <v>485</v>
      </c>
      <c r="N499" s="27" t="str">
        <f aca="false">C499</f>
        <v>Преобразователь давления Метран-150TGR номер 1452791</v>
      </c>
    </row>
    <row r="500" customFormat="false" ht="15" hidden="false" customHeight="false" outlineLevel="0" collapsed="false">
      <c r="B500" s="25" t="n">
        <v>486</v>
      </c>
      <c r="C500" s="27" t="s">
        <v>8804</v>
      </c>
      <c r="M500" s="25" t="n">
        <v>486</v>
      </c>
      <c r="N500" s="27" t="str">
        <f aca="false">C500</f>
        <v>Преобразователь давления Метран-150TGR номер 1528075</v>
      </c>
    </row>
    <row r="501" customFormat="false" ht="15" hidden="false" customHeight="false" outlineLevel="0" collapsed="false">
      <c r="B501" s="25" t="n">
        <v>487</v>
      </c>
      <c r="C501" s="27" t="s">
        <v>8805</v>
      </c>
      <c r="M501" s="25" t="n">
        <v>487</v>
      </c>
      <c r="N501" s="27" t="str">
        <f aca="false">C501</f>
        <v>Преобразователь давления Метран-150TGR номер 1452735</v>
      </c>
    </row>
    <row r="502" customFormat="false" ht="15" hidden="false" customHeight="false" outlineLevel="0" collapsed="false">
      <c r="B502" s="25" t="n">
        <v>488</v>
      </c>
      <c r="C502" s="27" t="s">
        <v>8806</v>
      </c>
      <c r="M502" s="25" t="n">
        <v>488</v>
      </c>
      <c r="N502" s="27" t="str">
        <f aca="false">C502</f>
        <v>Преобразователь давления Метран-150TGR номер 0001206339</v>
      </c>
    </row>
    <row r="503" customFormat="false" ht="15" hidden="false" customHeight="false" outlineLevel="0" collapsed="false">
      <c r="B503" s="25" t="n">
        <v>489</v>
      </c>
      <c r="C503" s="27" t="s">
        <v>8807</v>
      </c>
      <c r="M503" s="25" t="n">
        <v>489</v>
      </c>
      <c r="N503" s="27" t="str">
        <f aca="false">C503</f>
        <v>Преобразователь давления Метран-150TGR номер 1452883</v>
      </c>
    </row>
    <row r="504" customFormat="false" ht="15" hidden="false" customHeight="false" outlineLevel="0" collapsed="false">
      <c r="B504" s="25" t="n">
        <v>490</v>
      </c>
      <c r="C504" s="27" t="s">
        <v>8808</v>
      </c>
      <c r="M504" s="25" t="n">
        <v>490</v>
      </c>
      <c r="N504" s="27" t="str">
        <f aca="false">C504</f>
        <v>Преобразователь давления Метран-150TGR номер 1452721</v>
      </c>
    </row>
    <row r="505" customFormat="false" ht="15" hidden="false" customHeight="false" outlineLevel="0" collapsed="false">
      <c r="B505" s="25" t="n">
        <v>491</v>
      </c>
      <c r="C505" s="27" t="s">
        <v>8809</v>
      </c>
      <c r="M505" s="25" t="n">
        <v>491</v>
      </c>
      <c r="N505" s="27" t="str">
        <f aca="false">C505</f>
        <v>Преобразователь давления Метран-150TGR номер 1452786</v>
      </c>
    </row>
    <row r="506" customFormat="false" ht="15" hidden="false" customHeight="false" outlineLevel="0" collapsed="false">
      <c r="B506" s="25" t="n">
        <v>492</v>
      </c>
      <c r="C506" s="27" t="s">
        <v>8810</v>
      </c>
      <c r="M506" s="25" t="n">
        <v>492</v>
      </c>
      <c r="N506" s="27" t="str">
        <f aca="false">C506</f>
        <v>Преобразователь давления Метран-150TGR номер 1452788</v>
      </c>
    </row>
    <row r="507" customFormat="false" ht="15" hidden="false" customHeight="false" outlineLevel="0" collapsed="false">
      <c r="B507" s="25" t="n">
        <v>493</v>
      </c>
      <c r="C507" s="27" t="s">
        <v>8811</v>
      </c>
      <c r="M507" s="25" t="n">
        <v>493</v>
      </c>
      <c r="N507" s="27" t="str">
        <f aca="false">C507</f>
        <v>Преобразователь давления Метран-150TGR номер 1452789</v>
      </c>
    </row>
    <row r="508" customFormat="false" ht="15" hidden="false" customHeight="false" outlineLevel="0" collapsed="false">
      <c r="B508" s="25" t="n">
        <v>494</v>
      </c>
      <c r="C508" s="27" t="s">
        <v>8812</v>
      </c>
      <c r="M508" s="25" t="n">
        <v>494</v>
      </c>
      <c r="N508" s="27" t="str">
        <f aca="false">C508</f>
        <v>Преобразователь давления Метран-150TGR номер 1452726</v>
      </c>
    </row>
    <row r="509" customFormat="false" ht="15" hidden="false" customHeight="false" outlineLevel="0" collapsed="false">
      <c r="B509" s="25" t="n">
        <v>495</v>
      </c>
      <c r="C509" s="27" t="s">
        <v>8813</v>
      </c>
      <c r="M509" s="25" t="n">
        <v>495</v>
      </c>
      <c r="N509" s="27" t="str">
        <f aca="false">C509</f>
        <v>Преобразователь давления Метран-150TGR номер 1452758</v>
      </c>
    </row>
    <row r="510" customFormat="false" ht="15" hidden="false" customHeight="false" outlineLevel="0" collapsed="false">
      <c r="B510" s="25" t="n">
        <v>496</v>
      </c>
      <c r="C510" s="27" t="s">
        <v>8814</v>
      </c>
      <c r="M510" s="25" t="n">
        <v>496</v>
      </c>
      <c r="N510" s="27" t="str">
        <f aca="false">C510</f>
        <v>Преобразователь давления Метран-150TGR номер 1452787</v>
      </c>
    </row>
    <row r="511" customFormat="false" ht="15" hidden="false" customHeight="false" outlineLevel="0" collapsed="false">
      <c r="B511" s="25" t="n">
        <v>497</v>
      </c>
      <c r="C511" s="27" t="s">
        <v>8815</v>
      </c>
      <c r="M511" s="25" t="n">
        <v>497</v>
      </c>
      <c r="N511" s="27" t="str">
        <f aca="false">C511</f>
        <v>Преобразователь давления Метран-150TGR номер 1452761</v>
      </c>
    </row>
    <row r="512" customFormat="false" ht="15" hidden="false" customHeight="false" outlineLevel="0" collapsed="false">
      <c r="B512" s="25" t="n">
        <v>498</v>
      </c>
      <c r="C512" s="27" t="s">
        <v>8816</v>
      </c>
      <c r="M512" s="25" t="n">
        <v>498</v>
      </c>
      <c r="N512" s="27" t="str">
        <f aca="false">C512</f>
        <v>Преобразователь давления Метран-150TGR номер 1452727</v>
      </c>
    </row>
    <row r="513" customFormat="false" ht="15" hidden="false" customHeight="false" outlineLevel="0" collapsed="false">
      <c r="B513" s="25" t="n">
        <v>499</v>
      </c>
      <c r="C513" s="27" t="s">
        <v>8817</v>
      </c>
      <c r="M513" s="25" t="n">
        <v>499</v>
      </c>
      <c r="N513" s="27" t="str">
        <f aca="false">C513</f>
        <v>Преобразователь давления Метран-150TGR номер 1452882</v>
      </c>
    </row>
    <row r="514" customFormat="false" ht="15" hidden="false" customHeight="false" outlineLevel="0" collapsed="false">
      <c r="B514" s="25" t="n">
        <v>500</v>
      </c>
      <c r="C514" s="27" t="s">
        <v>8818</v>
      </c>
      <c r="M514" s="25" t="n">
        <v>500</v>
      </c>
      <c r="N514" s="27" t="str">
        <f aca="false">C514</f>
        <v>Датчик температуры Rosemount 644 номер 10036877</v>
      </c>
    </row>
    <row r="515" customFormat="false" ht="15" hidden="false" customHeight="false" outlineLevel="0" collapsed="false">
      <c r="B515" s="25" t="n">
        <v>501</v>
      </c>
      <c r="C515" s="27" t="s">
        <v>8819</v>
      </c>
      <c r="M515" s="25" t="n">
        <v>501</v>
      </c>
      <c r="N515" s="27" t="str">
        <f aca="false">C515</f>
        <v>Датчик температуры 248 номер 02469061/03349082</v>
      </c>
    </row>
    <row r="516" customFormat="false" ht="15" hidden="false" customHeight="false" outlineLevel="0" collapsed="false">
      <c r="B516" s="25" t="n">
        <v>502</v>
      </c>
      <c r="C516" s="27" t="s">
        <v>8820</v>
      </c>
      <c r="M516" s="25" t="n">
        <v>502</v>
      </c>
      <c r="N516" s="27" t="str">
        <f aca="false">C516</f>
        <v>Датчик температуры 248 номер 02469059/03349080</v>
      </c>
    </row>
    <row r="517" customFormat="false" ht="15" hidden="false" customHeight="false" outlineLevel="0" collapsed="false">
      <c r="B517" s="25" t="n">
        <v>503</v>
      </c>
      <c r="C517" s="27" t="s">
        <v>8821</v>
      </c>
      <c r="M517" s="25" t="n">
        <v>503</v>
      </c>
      <c r="N517" s="27" t="str">
        <f aca="false">C517</f>
        <v>Датчик температуры 248 номер 02469180/03349201</v>
      </c>
    </row>
    <row r="518" customFormat="false" ht="15" hidden="false" customHeight="false" outlineLevel="0" collapsed="false">
      <c r="B518" s="25" t="n">
        <v>504</v>
      </c>
      <c r="C518" s="27" t="s">
        <v>8822</v>
      </c>
      <c r="M518" s="25" t="n">
        <v>504</v>
      </c>
      <c r="N518" s="27" t="str">
        <f aca="false">C518</f>
        <v>Датчик температуры 248 номер 02514264/03378105</v>
      </c>
    </row>
    <row r="519" customFormat="false" ht="15" hidden="false" customHeight="false" outlineLevel="0" collapsed="false">
      <c r="B519" s="25" t="n">
        <v>505</v>
      </c>
      <c r="C519" s="27" t="s">
        <v>8823</v>
      </c>
      <c r="M519" s="25" t="n">
        <v>505</v>
      </c>
      <c r="N519" s="27" t="str">
        <f aca="false">C519</f>
        <v>Датчик температуры 248 номер 02469177/03349198</v>
      </c>
    </row>
    <row r="520" customFormat="false" ht="15" hidden="false" customHeight="false" outlineLevel="0" collapsed="false">
      <c r="B520" s="25" t="n">
        <v>506</v>
      </c>
      <c r="C520" s="27" t="s">
        <v>8824</v>
      </c>
      <c r="M520" s="25" t="n">
        <v>506</v>
      </c>
      <c r="N520" s="27" t="str">
        <f aca="false">C520</f>
        <v>Датчик температуры 248 номер 02514284/03378125</v>
      </c>
    </row>
    <row r="521" customFormat="false" ht="15" hidden="false" customHeight="false" outlineLevel="0" collapsed="false">
      <c r="B521" s="25" t="n">
        <v>507</v>
      </c>
      <c r="C521" s="27" t="s">
        <v>8825</v>
      </c>
      <c r="M521" s="25" t="n">
        <v>507</v>
      </c>
      <c r="N521" s="27" t="str">
        <f aca="false">C521</f>
        <v>Датчик температуры 248 номер 02469053/03349074</v>
      </c>
    </row>
    <row r="522" customFormat="false" ht="15" hidden="false" customHeight="false" outlineLevel="0" collapsed="false">
      <c r="B522" s="25" t="n">
        <v>508</v>
      </c>
      <c r="C522" s="27" t="s">
        <v>8826</v>
      </c>
      <c r="M522" s="25" t="n">
        <v>508</v>
      </c>
      <c r="N522" s="27" t="str">
        <f aca="false">C522</f>
        <v>Датчик температуры 248 номер 02469171/03349192</v>
      </c>
    </row>
    <row r="523" customFormat="false" ht="15" hidden="false" customHeight="false" outlineLevel="0" collapsed="false">
      <c r="B523" s="25" t="n">
        <v>509</v>
      </c>
      <c r="C523" s="27" t="s">
        <v>8827</v>
      </c>
      <c r="M523" s="25" t="n">
        <v>509</v>
      </c>
      <c r="N523" s="27" t="str">
        <f aca="false">C523</f>
        <v>Датчик температуры 248 номер 02469170/03349191</v>
      </c>
    </row>
    <row r="524" customFormat="false" ht="15" hidden="false" customHeight="false" outlineLevel="0" collapsed="false">
      <c r="B524" s="25" t="n">
        <v>510</v>
      </c>
      <c r="C524" s="27" t="s">
        <v>8828</v>
      </c>
      <c r="M524" s="25" t="n">
        <v>510</v>
      </c>
      <c r="N524" s="27" t="str">
        <f aca="false">C524</f>
        <v>Датчик температуры 248 номер 02469142/03349163</v>
      </c>
    </row>
    <row r="525" customFormat="false" ht="15" hidden="false" customHeight="false" outlineLevel="0" collapsed="false">
      <c r="B525" s="25" t="n">
        <v>511</v>
      </c>
      <c r="C525" s="27" t="s">
        <v>8829</v>
      </c>
      <c r="M525" s="25" t="n">
        <v>511</v>
      </c>
      <c r="N525" s="27" t="str">
        <f aca="false">C525</f>
        <v>Датчик температуры 248 номер 02469169/03349190</v>
      </c>
    </row>
    <row r="526" customFormat="false" ht="15" hidden="false" customHeight="false" outlineLevel="0" collapsed="false">
      <c r="B526" s="25" t="n">
        <v>512</v>
      </c>
      <c r="C526" s="27" t="s">
        <v>8830</v>
      </c>
      <c r="M526" s="25" t="n">
        <v>512</v>
      </c>
      <c r="N526" s="27" t="str">
        <f aca="false">C526</f>
        <v>Датчик температуры 248 номер 02469166/03349187</v>
      </c>
    </row>
    <row r="527" customFormat="false" ht="15" hidden="false" customHeight="false" outlineLevel="0" collapsed="false">
      <c r="B527" s="25" t="n">
        <v>513</v>
      </c>
      <c r="C527" s="27" t="s">
        <v>8831</v>
      </c>
      <c r="M527" s="25" t="n">
        <v>513</v>
      </c>
      <c r="N527" s="27" t="str">
        <f aca="false">C527</f>
        <v>Датчик температуры 248 номер 02469155/03349176</v>
      </c>
    </row>
    <row r="528" customFormat="false" ht="15" hidden="false" customHeight="false" outlineLevel="0" collapsed="false">
      <c r="B528" s="25" t="n">
        <v>514</v>
      </c>
      <c r="C528" s="27" t="s">
        <v>8832</v>
      </c>
      <c r="M528" s="25" t="n">
        <v>514</v>
      </c>
      <c r="N528" s="27" t="str">
        <f aca="false">C528</f>
        <v>Датчик температуры 248 номер 02469146/03349167</v>
      </c>
    </row>
    <row r="529" customFormat="false" ht="15" hidden="false" customHeight="false" outlineLevel="0" collapsed="false">
      <c r="B529" s="25" t="n">
        <v>515</v>
      </c>
      <c r="C529" s="27" t="s">
        <v>8833</v>
      </c>
      <c r="M529" s="25" t="n">
        <v>515</v>
      </c>
      <c r="N529" s="27" t="str">
        <f aca="false">C529</f>
        <v>Датчик температуры 248 номер 02469147/03349168</v>
      </c>
    </row>
    <row r="530" customFormat="false" ht="15" hidden="false" customHeight="false" outlineLevel="0" collapsed="false">
      <c r="B530" s="25" t="n">
        <v>516</v>
      </c>
      <c r="C530" s="27" t="s">
        <v>8834</v>
      </c>
      <c r="M530" s="25" t="n">
        <v>516</v>
      </c>
      <c r="N530" s="27" t="str">
        <f aca="false">C530</f>
        <v>Датчик температуры 248 номер 02469148/03349169</v>
      </c>
    </row>
    <row r="531" customFormat="false" ht="15" hidden="false" customHeight="false" outlineLevel="0" collapsed="false">
      <c r="B531" s="25" t="n">
        <v>517</v>
      </c>
      <c r="C531" s="27" t="s">
        <v>8835</v>
      </c>
      <c r="M531" s="25" t="n">
        <v>517</v>
      </c>
      <c r="N531" s="27" t="str">
        <f aca="false">C531</f>
        <v>Датчик температуры 248 номер 02469112/03349133</v>
      </c>
    </row>
    <row r="532" customFormat="false" ht="15" hidden="false" customHeight="false" outlineLevel="0" collapsed="false">
      <c r="B532" s="25" t="n">
        <v>518</v>
      </c>
      <c r="C532" s="27" t="s">
        <v>8836</v>
      </c>
      <c r="M532" s="25" t="n">
        <v>518</v>
      </c>
      <c r="N532" s="27" t="str">
        <f aca="false">C532</f>
        <v>Датчик температуры 248 номер 02469143/03310279</v>
      </c>
    </row>
    <row r="533" customFormat="false" ht="15" hidden="false" customHeight="false" outlineLevel="0" collapsed="false">
      <c r="B533" s="25" t="n">
        <v>519</v>
      </c>
      <c r="C533" s="27" t="s">
        <v>8837</v>
      </c>
      <c r="M533" s="25" t="n">
        <v>519</v>
      </c>
      <c r="N533" s="27" t="str">
        <f aca="false">C533</f>
        <v>Датчик температуры 248 номер 02469144/03349165</v>
      </c>
    </row>
    <row r="534" customFormat="false" ht="15" hidden="false" customHeight="false" outlineLevel="0" collapsed="false">
      <c r="B534" s="25" t="n">
        <v>520</v>
      </c>
      <c r="C534" s="27" t="s">
        <v>8838</v>
      </c>
      <c r="M534" s="25" t="n">
        <v>520</v>
      </c>
      <c r="N534" s="27" t="str">
        <f aca="false">C534</f>
        <v>Датчик температуры 248 номер 02469113/03349134</v>
      </c>
    </row>
    <row r="535" customFormat="false" ht="15" hidden="false" customHeight="false" outlineLevel="0" collapsed="false">
      <c r="B535" s="25" t="n">
        <v>521</v>
      </c>
      <c r="C535" s="27" t="s">
        <v>8839</v>
      </c>
      <c r="M535" s="25" t="n">
        <v>521</v>
      </c>
      <c r="N535" s="27" t="str">
        <f aca="false">C535</f>
        <v>Датчик температуры 248 номер 02514260/03378101</v>
      </c>
    </row>
    <row r="536" customFormat="false" ht="15" hidden="false" customHeight="false" outlineLevel="0" collapsed="false">
      <c r="B536" s="25" t="n">
        <v>522</v>
      </c>
      <c r="C536" s="27" t="s">
        <v>8840</v>
      </c>
      <c r="M536" s="25" t="n">
        <v>522</v>
      </c>
      <c r="N536" s="27" t="str">
        <f aca="false">C536</f>
        <v>Преобразователь измерительный 248 номер 02469145</v>
      </c>
    </row>
    <row r="537" customFormat="false" ht="15" hidden="false" customHeight="false" outlineLevel="0" collapsed="false">
      <c r="B537" s="25" t="n">
        <v>523</v>
      </c>
      <c r="C537" s="27" t="s">
        <v>8841</v>
      </c>
      <c r="M537" s="25" t="n">
        <v>523</v>
      </c>
      <c r="N537" s="27" t="str">
        <f aca="false">C537</f>
        <v>ТСП серии 65 номер 3469249</v>
      </c>
    </row>
    <row r="538" customFormat="false" ht="15" hidden="false" customHeight="false" outlineLevel="0" collapsed="false">
      <c r="B538" s="25" t="n">
        <v>524</v>
      </c>
      <c r="C538" s="27" t="s">
        <v>8842</v>
      </c>
      <c r="M538" s="25" t="n">
        <v>524</v>
      </c>
      <c r="N538" s="27" t="str">
        <f aca="false">C538</f>
        <v>Преобразователь измерительный 248 номер 02469203</v>
      </c>
    </row>
    <row r="539" customFormat="false" ht="15" hidden="false" customHeight="false" outlineLevel="0" collapsed="false">
      <c r="B539" s="25" t="n">
        <v>525</v>
      </c>
      <c r="C539" s="27" t="s">
        <v>8843</v>
      </c>
      <c r="M539" s="25" t="n">
        <v>525</v>
      </c>
      <c r="N539" s="27" t="str">
        <f aca="false">C539</f>
        <v>ТСП серии 65 номер 03349224</v>
      </c>
    </row>
    <row r="540" customFormat="false" ht="15" hidden="false" customHeight="false" outlineLevel="0" collapsed="false">
      <c r="B540" s="25" t="n">
        <v>526</v>
      </c>
      <c r="C540" s="27" t="s">
        <v>8844</v>
      </c>
      <c r="M540" s="25" t="n">
        <v>526</v>
      </c>
      <c r="N540" s="27" t="str">
        <f aca="false">C540</f>
        <v>Преобразователь измерительный 248 номер 02469207</v>
      </c>
    </row>
    <row r="541" customFormat="false" ht="15" hidden="false" customHeight="false" outlineLevel="0" collapsed="false">
      <c r="B541" s="25" t="n">
        <v>527</v>
      </c>
      <c r="C541" s="27" t="s">
        <v>8845</v>
      </c>
      <c r="M541" s="25" t="n">
        <v>527</v>
      </c>
      <c r="N541" s="27" t="str">
        <f aca="false">C541</f>
        <v>ТСП серии 65 номер 03349228</v>
      </c>
    </row>
    <row r="542" customFormat="false" ht="15" hidden="false" customHeight="false" outlineLevel="0" collapsed="false">
      <c r="B542" s="25" t="n">
        <v>528</v>
      </c>
      <c r="C542" s="27" t="s">
        <v>8846</v>
      </c>
      <c r="M542" s="25" t="n">
        <v>528</v>
      </c>
      <c r="N542" s="27" t="str">
        <f aca="false">C542</f>
        <v>Преобразователь измерительный 248 номер 02469206</v>
      </c>
    </row>
    <row r="543" customFormat="false" ht="15" hidden="false" customHeight="false" outlineLevel="0" collapsed="false">
      <c r="B543" s="25" t="n">
        <v>529</v>
      </c>
      <c r="C543" s="27" t="s">
        <v>8847</v>
      </c>
      <c r="M543" s="25" t="n">
        <v>529</v>
      </c>
      <c r="N543" s="27" t="str">
        <f aca="false">C543</f>
        <v>ТСП серии 65 номер 03349227</v>
      </c>
    </row>
    <row r="544" customFormat="false" ht="15" hidden="false" customHeight="false" outlineLevel="0" collapsed="false">
      <c r="B544" s="25" t="n">
        <v>530</v>
      </c>
      <c r="C544" s="27" t="s">
        <v>8848</v>
      </c>
      <c r="M544" s="25" t="n">
        <v>530</v>
      </c>
      <c r="N544" s="27" t="str">
        <f aca="false">C544</f>
        <v>Преобразователь измерительный 248 номер 02469205</v>
      </c>
    </row>
    <row r="545" customFormat="false" ht="15" hidden="false" customHeight="false" outlineLevel="0" collapsed="false">
      <c r="B545" s="25" t="n">
        <v>531</v>
      </c>
      <c r="C545" s="27" t="s">
        <v>8849</v>
      </c>
      <c r="M545" s="25" t="n">
        <v>531</v>
      </c>
      <c r="N545" s="27" t="str">
        <f aca="false">C545</f>
        <v>ТСП серии 65 номер 03349226</v>
      </c>
    </row>
    <row r="546" customFormat="false" ht="15" hidden="false" customHeight="false" outlineLevel="0" collapsed="false">
      <c r="B546" s="25" t="n">
        <v>532</v>
      </c>
      <c r="C546" s="27" t="s">
        <v>8850</v>
      </c>
      <c r="M546" s="25" t="n">
        <v>532</v>
      </c>
      <c r="N546" s="27" t="str">
        <f aca="false">C546</f>
        <v>Преобразователь измерительный 248 номер 02469213</v>
      </c>
    </row>
    <row r="547" customFormat="false" ht="15" hidden="false" customHeight="false" outlineLevel="0" collapsed="false">
      <c r="B547" s="25" t="n">
        <v>533</v>
      </c>
      <c r="C547" s="27" t="s">
        <v>8851</v>
      </c>
      <c r="M547" s="25" t="n">
        <v>533</v>
      </c>
      <c r="N547" s="27" t="str">
        <f aca="false">C547</f>
        <v>ТСП серии 65 номер 03349234</v>
      </c>
    </row>
    <row r="548" customFormat="false" ht="15" hidden="false" customHeight="false" outlineLevel="0" collapsed="false">
      <c r="B548" s="25" t="n">
        <v>534</v>
      </c>
      <c r="C548" s="27" t="s">
        <v>8852</v>
      </c>
      <c r="M548" s="25" t="n">
        <v>534</v>
      </c>
      <c r="N548" s="27" t="str">
        <f aca="false">C548</f>
        <v>Преобразователь измерительный 248 номер 02469212</v>
      </c>
    </row>
    <row r="549" customFormat="false" ht="15" hidden="false" customHeight="false" outlineLevel="0" collapsed="false">
      <c r="B549" s="25" t="n">
        <v>535</v>
      </c>
      <c r="C549" s="27" t="s">
        <v>8853</v>
      </c>
      <c r="M549" s="25" t="n">
        <v>535</v>
      </c>
      <c r="N549" s="27" t="str">
        <f aca="false">C549</f>
        <v>ТСП серии 65 номер 03349233</v>
      </c>
    </row>
    <row r="550" customFormat="false" ht="15" hidden="false" customHeight="false" outlineLevel="0" collapsed="false">
      <c r="B550" s="25" t="n">
        <v>536</v>
      </c>
      <c r="C550" s="27" t="s">
        <v>8854</v>
      </c>
      <c r="M550" s="25" t="n">
        <v>536</v>
      </c>
      <c r="N550" s="27" t="str">
        <f aca="false">C550</f>
        <v>Преобразователь измерительный 248 номер 02469084</v>
      </c>
    </row>
    <row r="551" customFormat="false" ht="15" hidden="false" customHeight="false" outlineLevel="0" collapsed="false">
      <c r="B551" s="25" t="n">
        <v>537</v>
      </c>
      <c r="C551" s="27" t="s">
        <v>8855</v>
      </c>
      <c r="M551" s="25" t="n">
        <v>537</v>
      </c>
      <c r="N551" s="27" t="str">
        <f aca="false">C551</f>
        <v>ТСП серии 65 номер 03349105</v>
      </c>
    </row>
    <row r="552" customFormat="false" ht="15" hidden="false" customHeight="false" outlineLevel="0" collapsed="false">
      <c r="B552" s="25" t="n">
        <v>538</v>
      </c>
      <c r="C552" s="27" t="s">
        <v>8856</v>
      </c>
      <c r="M552" s="25" t="n">
        <v>538</v>
      </c>
      <c r="N552" s="27" t="str">
        <f aca="false">C552</f>
        <v>ТСП серии 65 номер 10036875</v>
      </c>
    </row>
    <row r="553" customFormat="false" ht="15" hidden="false" customHeight="false" outlineLevel="0" collapsed="false">
      <c r="B553" s="25" t="n">
        <v>539</v>
      </c>
      <c r="C553" s="27" t="s">
        <v>8857</v>
      </c>
      <c r="M553" s="25" t="n">
        <v>539</v>
      </c>
      <c r="N553" s="27" t="str">
        <f aca="false">C553</f>
        <v>Преобразователь вторичный T32.1S номер 854464</v>
      </c>
    </row>
    <row r="554" customFormat="false" ht="15" hidden="false" customHeight="false" outlineLevel="0" collapsed="false">
      <c r="B554" s="25" t="n">
        <v>540</v>
      </c>
      <c r="C554" s="27" t="s">
        <v>8858</v>
      </c>
      <c r="M554" s="25" t="n">
        <v>540</v>
      </c>
      <c r="N554" s="27" t="str">
        <f aca="false">C554</f>
        <v>ТСП TR 10-A номер 1104HCZ1</v>
      </c>
    </row>
    <row r="555" customFormat="false" ht="15" hidden="false" customHeight="false" outlineLevel="0" collapsed="false">
      <c r="B555" s="25" t="n">
        <v>541</v>
      </c>
      <c r="C555" s="27" t="s">
        <v>8859</v>
      </c>
      <c r="M555" s="25" t="n">
        <v>541</v>
      </c>
      <c r="N555" s="27" t="str">
        <f aca="false">C555</f>
        <v>Преобразователь вторичный T32.1S номер 854463</v>
      </c>
    </row>
    <row r="556" customFormat="false" ht="15" hidden="false" customHeight="false" outlineLevel="0" collapsed="false">
      <c r="B556" s="25" t="n">
        <v>542</v>
      </c>
      <c r="C556" s="27" t="s">
        <v>8860</v>
      </c>
      <c r="M556" s="25" t="n">
        <v>542</v>
      </c>
      <c r="N556" s="27" t="str">
        <f aca="false">C556</f>
        <v>ТСП TR 10-A номер 1104HCYZ</v>
      </c>
    </row>
    <row r="557" customFormat="false" ht="15" hidden="false" customHeight="false" outlineLevel="0" collapsed="false">
      <c r="B557" s="25" t="n">
        <v>543</v>
      </c>
      <c r="C557" s="27" t="s">
        <v>8861</v>
      </c>
      <c r="M557" s="25" t="n">
        <v>543</v>
      </c>
      <c r="N557" s="27" t="str">
        <f aca="false">C557</f>
        <v>Преобразователь измерительный iTEMP TMT180 номер F902F314202</v>
      </c>
    </row>
    <row r="558" customFormat="false" ht="15" hidden="false" customHeight="false" outlineLevel="0" collapsed="false">
      <c r="B558" s="25" t="n">
        <v>544</v>
      </c>
      <c r="C558" s="27" t="s">
        <v>8862</v>
      </c>
      <c r="M558" s="25" t="n">
        <v>544</v>
      </c>
      <c r="N558" s="27" t="str">
        <f aca="false">C558</f>
        <v>ТСП TR10 номер F9035C14152</v>
      </c>
    </row>
    <row r="559" customFormat="false" ht="15" hidden="false" customHeight="false" outlineLevel="0" collapsed="false">
      <c r="B559" s="25" t="n">
        <v>545</v>
      </c>
      <c r="C559" s="27" t="s">
        <v>8863</v>
      </c>
      <c r="M559" s="25" t="n">
        <v>545</v>
      </c>
      <c r="N559" s="27" t="str">
        <f aca="false">C559</f>
        <v>Преобразователь измерительный iTEMP TMT180 номер F902F614202</v>
      </c>
    </row>
    <row r="560" customFormat="false" ht="15" hidden="false" customHeight="false" outlineLevel="0" collapsed="false">
      <c r="B560" s="25" t="n">
        <v>546</v>
      </c>
      <c r="C560" s="27" t="s">
        <v>8864</v>
      </c>
      <c r="M560" s="25" t="n">
        <v>546</v>
      </c>
      <c r="N560" s="27" t="str">
        <f aca="false">C560</f>
        <v>ТСП TR10 номер F9035714152</v>
      </c>
    </row>
    <row r="561" customFormat="false" ht="15" hidden="false" customHeight="false" outlineLevel="0" collapsed="false">
      <c r="B561" s="25" t="n">
        <v>547</v>
      </c>
      <c r="C561" s="27" t="s">
        <v>8865</v>
      </c>
      <c r="M561" s="25" t="n">
        <v>547</v>
      </c>
      <c r="N561" s="27" t="str">
        <f aca="false">C561</f>
        <v>Преобразователь вторичный T32.1S номер 842671</v>
      </c>
    </row>
    <row r="562" customFormat="false" ht="15" hidden="false" customHeight="false" outlineLevel="0" collapsed="false">
      <c r="B562" s="25" t="n">
        <v>548</v>
      </c>
      <c r="C562" s="27" t="s">
        <v>8866</v>
      </c>
      <c r="M562" s="25" t="n">
        <v>548</v>
      </c>
      <c r="N562" s="27" t="str">
        <f aca="false">C562</f>
        <v>ТСП TR10-A номер 1104H5CO</v>
      </c>
    </row>
    <row r="563" customFormat="false" ht="15" hidden="false" customHeight="false" outlineLevel="0" collapsed="false">
      <c r="B563" s="25" t="n">
        <v>549</v>
      </c>
      <c r="C563" s="27" t="s">
        <v>8867</v>
      </c>
      <c r="M563" s="25" t="n">
        <v>549</v>
      </c>
      <c r="N563" s="27" t="str">
        <f aca="false">C563</f>
        <v>Преобразователь вторичный T32.1S номер 842762</v>
      </c>
    </row>
    <row r="564" customFormat="false" ht="15" hidden="false" customHeight="false" outlineLevel="0" collapsed="false">
      <c r="B564" s="25" t="n">
        <v>550</v>
      </c>
      <c r="C564" s="27" t="s">
        <v>8868</v>
      </c>
      <c r="M564" s="25" t="n">
        <v>550</v>
      </c>
      <c r="N564" s="27" t="str">
        <f aca="false">C564</f>
        <v>ТСП TR10-A номер 1104HXQD</v>
      </c>
    </row>
    <row r="565" customFormat="false" ht="15" hidden="false" customHeight="false" outlineLevel="0" collapsed="false">
      <c r="B565" s="25" t="n">
        <v>551</v>
      </c>
      <c r="C565" s="27" t="s">
        <v>8869</v>
      </c>
      <c r="M565" s="25" t="n">
        <v>551</v>
      </c>
      <c r="N565" s="27" t="str">
        <f aca="false">C565</f>
        <v>Преобразователь вторичный T32.1S номер 854723</v>
      </c>
    </row>
    <row r="566" customFormat="false" ht="15" hidden="false" customHeight="false" outlineLevel="0" collapsed="false">
      <c r="B566" s="25" t="n">
        <v>552</v>
      </c>
      <c r="C566" s="27" t="s">
        <v>8870</v>
      </c>
      <c r="M566" s="25" t="n">
        <v>552</v>
      </c>
      <c r="N566" s="27" t="str">
        <f aca="false">C566</f>
        <v>ТСП TR10-A номер 1104IQLD</v>
      </c>
    </row>
    <row r="567" customFormat="false" ht="15" hidden="false" customHeight="false" outlineLevel="0" collapsed="false">
      <c r="B567" s="25" t="n">
        <v>553</v>
      </c>
      <c r="C567" s="27" t="s">
        <v>8871</v>
      </c>
      <c r="M567" s="25" t="n">
        <v>553</v>
      </c>
      <c r="N567" s="27" t="str">
        <f aca="false">C567</f>
        <v>Преобразователь вторичный T32.1S номер 855461</v>
      </c>
    </row>
    <row r="568" customFormat="false" ht="15" hidden="false" customHeight="false" outlineLevel="0" collapsed="false">
      <c r="B568" s="25" t="n">
        <v>554</v>
      </c>
      <c r="C568" s="27" t="s">
        <v>8872</v>
      </c>
      <c r="M568" s="25" t="n">
        <v>554</v>
      </c>
      <c r="N568" s="27" t="str">
        <f aca="false">C568</f>
        <v>ТСП TR10-A номер 1104HM5I</v>
      </c>
    </row>
    <row r="569" customFormat="false" ht="15" hidden="false" customHeight="false" outlineLevel="0" collapsed="false">
      <c r="B569" s="25" t="n">
        <v>555</v>
      </c>
      <c r="C569" s="27" t="s">
        <v>8873</v>
      </c>
      <c r="M569" s="25" t="n">
        <v>555</v>
      </c>
      <c r="N569" s="27" t="str">
        <f aca="false">C569</f>
        <v>Преобразователь измерительный iTEMP TMT180 номер F902F114202</v>
      </c>
    </row>
    <row r="570" customFormat="false" ht="15" hidden="false" customHeight="false" outlineLevel="0" collapsed="false">
      <c r="B570" s="25" t="n">
        <v>556</v>
      </c>
      <c r="C570" s="27" t="s">
        <v>8862</v>
      </c>
      <c r="M570" s="25" t="n">
        <v>556</v>
      </c>
      <c r="N570" s="27" t="str">
        <f aca="false">C570</f>
        <v>ТСП TR10 номер F9035C14152</v>
      </c>
    </row>
    <row r="571" customFormat="false" ht="15" hidden="false" customHeight="false" outlineLevel="0" collapsed="false">
      <c r="B571" s="25" t="n">
        <v>557</v>
      </c>
      <c r="C571" s="27" t="s">
        <v>8874</v>
      </c>
      <c r="M571" s="25" t="n">
        <v>557</v>
      </c>
      <c r="N571" s="27" t="str">
        <f aca="false">C571</f>
        <v>Преобразователь вторичный T32.1S номер 845491</v>
      </c>
    </row>
    <row r="572" customFormat="false" ht="15" hidden="false" customHeight="false" outlineLevel="0" collapsed="false">
      <c r="B572" s="25" t="n">
        <v>558</v>
      </c>
      <c r="C572" s="27" t="s">
        <v>8875</v>
      </c>
      <c r="M572" s="25" t="n">
        <v>558</v>
      </c>
      <c r="N572" s="27" t="str">
        <f aca="false">C572</f>
        <v>ТСП TR10-A номер 1104HXQ9</v>
      </c>
    </row>
    <row r="573" customFormat="false" ht="15" hidden="false" customHeight="false" outlineLevel="0" collapsed="false">
      <c r="B573" s="25" t="n">
        <v>559</v>
      </c>
      <c r="C573" s="27" t="s">
        <v>8876</v>
      </c>
      <c r="M573" s="25" t="n">
        <v>559</v>
      </c>
      <c r="N573" s="27" t="str">
        <f aca="false">C573</f>
        <v>Преобразователь вторичный T32.1S номер 854863</v>
      </c>
    </row>
    <row r="574" customFormat="false" ht="15" hidden="false" customHeight="false" outlineLevel="0" collapsed="false">
      <c r="B574" s="25" t="n">
        <v>560</v>
      </c>
      <c r="C574" s="27" t="s">
        <v>8877</v>
      </c>
      <c r="M574" s="25" t="n">
        <v>560</v>
      </c>
      <c r="N574" s="27" t="str">
        <f aca="false">C574</f>
        <v>ТСП TR10-A номер 1104IQLE</v>
      </c>
    </row>
    <row r="575" customFormat="false" ht="15" hidden="false" customHeight="false" outlineLevel="0" collapsed="false">
      <c r="B575" s="25" t="n">
        <v>561</v>
      </c>
      <c r="C575" s="27" t="s">
        <v>8878</v>
      </c>
      <c r="M575" s="25" t="n">
        <v>561</v>
      </c>
      <c r="N575" s="27" t="str">
        <f aca="false">C575</f>
        <v>Преобразователь вторичный T32.1S номер 845864</v>
      </c>
    </row>
    <row r="576" customFormat="false" ht="15" hidden="false" customHeight="false" outlineLevel="0" collapsed="false">
      <c r="B576" s="25" t="n">
        <v>562</v>
      </c>
      <c r="C576" s="27" t="s">
        <v>8879</v>
      </c>
      <c r="M576" s="25" t="n">
        <v>562</v>
      </c>
      <c r="N576" s="27" t="str">
        <f aca="false">C576</f>
        <v>ТСП TR10-A номер 1104H5CU</v>
      </c>
    </row>
    <row r="577" customFormat="false" ht="15" hidden="false" customHeight="false" outlineLevel="0" collapsed="false">
      <c r="B577" s="25" t="n">
        <v>563</v>
      </c>
      <c r="C577" s="27" t="s">
        <v>8880</v>
      </c>
      <c r="M577" s="25" t="n">
        <v>563</v>
      </c>
      <c r="N577" s="27" t="str">
        <f aca="false">C577</f>
        <v>Преобразователь вторичный T32.1S номер 855492</v>
      </c>
    </row>
    <row r="578" customFormat="false" ht="15" hidden="false" customHeight="false" outlineLevel="0" collapsed="false">
      <c r="B578" s="25" t="n">
        <v>564</v>
      </c>
      <c r="C578" s="27" t="s">
        <v>8881</v>
      </c>
      <c r="M578" s="25" t="n">
        <v>564</v>
      </c>
      <c r="N578" s="27" t="str">
        <f aca="false">C578</f>
        <v>ТСП TR10-A номер 1104IQL8</v>
      </c>
    </row>
    <row r="579" customFormat="false" ht="15" hidden="false" customHeight="false" outlineLevel="0" collapsed="false">
      <c r="B579" s="25" t="n">
        <v>565</v>
      </c>
      <c r="C579" s="27" t="s">
        <v>8882</v>
      </c>
      <c r="M579" s="25" t="n">
        <v>565</v>
      </c>
      <c r="N579" s="27" t="str">
        <f aca="false">C579</f>
        <v>Преобразователь вторичный T32.1S номер 854536</v>
      </c>
    </row>
    <row r="580" customFormat="false" ht="15" hidden="false" customHeight="false" outlineLevel="0" collapsed="false">
      <c r="B580" s="25" t="n">
        <v>566</v>
      </c>
      <c r="C580" s="27" t="s">
        <v>8883</v>
      </c>
      <c r="M580" s="25" t="n">
        <v>566</v>
      </c>
      <c r="N580" s="27" t="str">
        <f aca="false">C580</f>
        <v>ТСП TR10-A номер 1104HM6N</v>
      </c>
    </row>
    <row r="581" customFormat="false" ht="15" hidden="false" customHeight="false" outlineLevel="0" collapsed="false">
      <c r="B581" s="25" t="n">
        <v>567</v>
      </c>
      <c r="C581" s="27" t="s">
        <v>8884</v>
      </c>
      <c r="M581" s="25" t="n">
        <v>567</v>
      </c>
      <c r="N581" s="27" t="str">
        <f aca="false">C581</f>
        <v>Преобразователь вторичный T32.1S номер 942026</v>
      </c>
    </row>
    <row r="582" customFormat="false" ht="15" hidden="false" customHeight="false" outlineLevel="0" collapsed="false">
      <c r="B582" s="25" t="n">
        <v>568</v>
      </c>
      <c r="C582" s="27" t="s">
        <v>8885</v>
      </c>
      <c r="M582" s="25" t="n">
        <v>568</v>
      </c>
      <c r="N582" s="27" t="str">
        <f aca="false">C582</f>
        <v>Преобразователь вторичный T32.1S номер 855380</v>
      </c>
    </row>
    <row r="583" customFormat="false" ht="15" hidden="false" customHeight="false" outlineLevel="0" collapsed="false">
      <c r="B583" s="25" t="n">
        <v>569</v>
      </c>
      <c r="C583" s="27" t="s">
        <v>8886</v>
      </c>
      <c r="M583" s="25" t="n">
        <v>569</v>
      </c>
      <c r="N583" s="27" t="str">
        <f aca="false">C583</f>
        <v>Преобразователь вторичный T32.1S номер 854710</v>
      </c>
    </row>
    <row r="584" customFormat="false" ht="15" hidden="false" customHeight="false" outlineLevel="0" collapsed="false">
      <c r="B584" s="25" t="n">
        <v>570</v>
      </c>
      <c r="C584" s="27" t="s">
        <v>8887</v>
      </c>
      <c r="M584" s="25" t="n">
        <v>570</v>
      </c>
      <c r="N584" s="27" t="str">
        <f aca="false">C584</f>
        <v>Преобразователь вторичный T32.1S номер 942720</v>
      </c>
    </row>
    <row r="585" customFormat="false" ht="15" hidden="false" customHeight="false" outlineLevel="0" collapsed="false">
      <c r="B585" s="25" t="n">
        <v>571</v>
      </c>
      <c r="C585" s="27" t="s">
        <v>8888</v>
      </c>
      <c r="M585" s="25" t="n">
        <v>571</v>
      </c>
      <c r="N585" s="27" t="str">
        <f aca="false">C585</f>
        <v>Преобразователь вторичный T32.1S номер 971422</v>
      </c>
    </row>
    <row r="586" customFormat="false" ht="15" hidden="false" customHeight="false" outlineLevel="0" collapsed="false">
      <c r="B586" s="25" t="n">
        <v>572</v>
      </c>
      <c r="C586" s="27" t="s">
        <v>8889</v>
      </c>
      <c r="M586" s="25" t="n">
        <v>572</v>
      </c>
      <c r="N586" s="27" t="str">
        <f aca="false">C586</f>
        <v>Преобразователь вторичный цифровой DIH52-I номер 1107ZNL7</v>
      </c>
    </row>
    <row r="587" customFormat="false" ht="15" hidden="false" customHeight="false" outlineLevel="0" collapsed="false">
      <c r="B587" s="25" t="n">
        <v>573</v>
      </c>
      <c r="C587" s="27" t="s">
        <v>8890</v>
      </c>
      <c r="M587" s="25" t="n">
        <v>573</v>
      </c>
      <c r="N587" s="27" t="str">
        <f aca="false">C587</f>
        <v>Преобразователь вторичный цифровой DIH52-I номер 1107ZNKI</v>
      </c>
    </row>
    <row r="588" customFormat="false" ht="15" hidden="false" customHeight="false" outlineLevel="0" collapsed="false">
      <c r="B588" s="25" t="n">
        <v>574</v>
      </c>
      <c r="C588" s="27" t="s">
        <v>8891</v>
      </c>
      <c r="M588" s="25" t="n">
        <v>574</v>
      </c>
      <c r="N588" s="27" t="str">
        <f aca="false">C588</f>
        <v>Преобразователь вторичный цифровой DIH52-I номер 1107ZNKV</v>
      </c>
    </row>
    <row r="589" customFormat="false" ht="15" hidden="false" customHeight="false" outlineLevel="0" collapsed="false">
      <c r="B589" s="25" t="n">
        <v>575</v>
      </c>
      <c r="C589" s="27" t="s">
        <v>8892</v>
      </c>
      <c r="M589" s="25" t="n">
        <v>575</v>
      </c>
      <c r="N589" s="27" t="str">
        <f aca="false">C589</f>
        <v>Преобразователь измерительный NCS NCS номер TH6TG232058</v>
      </c>
    </row>
    <row r="590" customFormat="false" ht="15" hidden="false" customHeight="false" outlineLevel="0" collapsed="false">
      <c r="B590" s="25" t="n">
        <v>576</v>
      </c>
      <c r="C590" s="27" t="s">
        <v>8893</v>
      </c>
      <c r="M590" s="25" t="n">
        <v>576</v>
      </c>
      <c r="N590" s="27" t="str">
        <f aca="false">C590</f>
        <v>Манометр МП4-УУ2 номер Р00450</v>
      </c>
    </row>
    <row r="591" customFormat="false" ht="15" hidden="false" customHeight="false" outlineLevel="0" collapsed="false">
      <c r="B591" s="25" t="n">
        <v>577</v>
      </c>
      <c r="C591" s="27" t="s">
        <v>8894</v>
      </c>
      <c r="M591" s="25" t="n">
        <v>577</v>
      </c>
      <c r="N591" s="27" t="str">
        <f aca="false">C591</f>
        <v>Манометр МП4-УУ2 номер Р00117</v>
      </c>
    </row>
    <row r="592" customFormat="false" ht="15" hidden="false" customHeight="false" outlineLevel="0" collapsed="false">
      <c r="B592" s="25" t="n">
        <v>578</v>
      </c>
      <c r="C592" s="27" t="s">
        <v>8895</v>
      </c>
      <c r="M592" s="25" t="n">
        <v>578</v>
      </c>
      <c r="N592" s="27" t="str">
        <f aca="false">C592</f>
        <v>Манометр 233.50.160 номер 01527</v>
      </c>
    </row>
    <row r="593" customFormat="false" ht="15" hidden="false" customHeight="false" outlineLevel="0" collapsed="false">
      <c r="B593" s="25" t="n">
        <v>579</v>
      </c>
      <c r="C593" s="27" t="s">
        <v>8896</v>
      </c>
      <c r="M593" s="25" t="n">
        <v>579</v>
      </c>
      <c r="N593" s="27" t="str">
        <f aca="false">C593</f>
        <v>Манометр 232.50.160 номер 01556</v>
      </c>
    </row>
    <row r="594" customFormat="false" ht="15" hidden="false" customHeight="false" outlineLevel="0" collapsed="false">
      <c r="B594" s="25" t="n">
        <v>580</v>
      </c>
      <c r="C594" s="27" t="s">
        <v>8897</v>
      </c>
      <c r="M594" s="25" t="n">
        <v>580</v>
      </c>
      <c r="N594" s="27" t="str">
        <f aca="false">C594</f>
        <v>Манометр 233.50.160 номер 01568</v>
      </c>
    </row>
    <row r="595" customFormat="false" ht="15" hidden="false" customHeight="false" outlineLevel="0" collapsed="false">
      <c r="B595" s="25" t="n">
        <v>581</v>
      </c>
      <c r="C595" s="27" t="s">
        <v>8898</v>
      </c>
      <c r="M595" s="25" t="n">
        <v>581</v>
      </c>
      <c r="N595" s="27" t="str">
        <f aca="false">C595</f>
        <v>Манометр RCh 160 номер 171702723</v>
      </c>
    </row>
    <row r="596" customFormat="false" ht="15" hidden="false" customHeight="false" outlineLevel="0" collapsed="false">
      <c r="B596" s="25" t="n">
        <v>582</v>
      </c>
      <c r="C596" s="27" t="s">
        <v>8899</v>
      </c>
      <c r="M596" s="25" t="n">
        <v>582</v>
      </c>
      <c r="N596" s="27" t="str">
        <f aca="false">C596</f>
        <v>Манометр RCh 160 номер 171702724</v>
      </c>
    </row>
    <row r="597" customFormat="false" ht="15" hidden="false" customHeight="false" outlineLevel="0" collapsed="false">
      <c r="B597" s="25" t="n">
        <v>583</v>
      </c>
      <c r="C597" s="27" t="s">
        <v>8900</v>
      </c>
      <c r="M597" s="25" t="n">
        <v>583</v>
      </c>
      <c r="N597" s="27" t="str">
        <f aca="false">C597</f>
        <v>Манометр RCh 160 номер 171702690</v>
      </c>
    </row>
    <row r="598" customFormat="false" ht="15" hidden="false" customHeight="false" outlineLevel="0" collapsed="false">
      <c r="B598" s="25" t="n">
        <v>584</v>
      </c>
      <c r="C598" s="27" t="s">
        <v>8901</v>
      </c>
      <c r="M598" s="25" t="n">
        <v>584</v>
      </c>
      <c r="N598" s="27" t="str">
        <f aca="false">C598</f>
        <v>Манометр RCh 160 номер 171702699</v>
      </c>
    </row>
    <row r="599" customFormat="false" ht="15" hidden="false" customHeight="false" outlineLevel="0" collapsed="false">
      <c r="B599" s="25" t="n">
        <v>585</v>
      </c>
      <c r="C599" s="27" t="s">
        <v>8902</v>
      </c>
      <c r="M599" s="25" t="n">
        <v>585</v>
      </c>
      <c r="N599" s="27" t="str">
        <f aca="false">C599</f>
        <v>Манометр RCh 160 номер 171702713</v>
      </c>
    </row>
    <row r="600" customFormat="false" ht="15" hidden="false" customHeight="false" outlineLevel="0" collapsed="false">
      <c r="B600" s="25" t="n">
        <v>586</v>
      </c>
      <c r="C600" s="27" t="s">
        <v>8903</v>
      </c>
      <c r="M600" s="25" t="n">
        <v>586</v>
      </c>
      <c r="N600" s="27" t="str">
        <f aca="false">C600</f>
        <v>Манометр RCh 160 номер 171702688</v>
      </c>
    </row>
    <row r="601" customFormat="false" ht="15" hidden="false" customHeight="false" outlineLevel="0" collapsed="false">
      <c r="B601" s="25" t="n">
        <v>587</v>
      </c>
      <c r="C601" s="27" t="s">
        <v>8904</v>
      </c>
      <c r="M601" s="25" t="n">
        <v>587</v>
      </c>
      <c r="N601" s="27" t="str">
        <f aca="false">C601</f>
        <v>Манометр МП3-Уф номер 1014606</v>
      </c>
    </row>
    <row r="602" customFormat="false" ht="15" hidden="false" customHeight="false" outlineLevel="0" collapsed="false">
      <c r="B602" s="25" t="n">
        <v>588</v>
      </c>
      <c r="C602" s="27" t="s">
        <v>8905</v>
      </c>
      <c r="M602" s="25" t="n">
        <v>588</v>
      </c>
      <c r="N602" s="27" t="str">
        <f aca="false">C602</f>
        <v>Манометр МП4-УУ2 номер 00205</v>
      </c>
    </row>
    <row r="603" customFormat="false" ht="15" hidden="false" customHeight="false" outlineLevel="0" collapsed="false">
      <c r="B603" s="25" t="n">
        <v>589</v>
      </c>
      <c r="C603" s="27" t="s">
        <v>8906</v>
      </c>
      <c r="M603" s="25" t="n">
        <v>589</v>
      </c>
      <c r="N603" s="27" t="str">
        <f aca="false">C603</f>
        <v>Манометр 111.10.100 номер 02530</v>
      </c>
    </row>
    <row r="604" customFormat="false" ht="15" hidden="false" customHeight="false" outlineLevel="0" collapsed="false">
      <c r="B604" s="25" t="n">
        <v>590</v>
      </c>
      <c r="C604" s="27" t="s">
        <v>8907</v>
      </c>
      <c r="M604" s="25" t="n">
        <v>590</v>
      </c>
      <c r="N604" s="27" t="str">
        <f aca="false">C604</f>
        <v>Манометр МП4-УУ2 номер 04749</v>
      </c>
    </row>
    <row r="605" customFormat="false" ht="15" hidden="false" customHeight="false" outlineLevel="0" collapsed="false">
      <c r="B605" s="25" t="n">
        <v>591</v>
      </c>
      <c r="C605" s="27" t="s">
        <v>8908</v>
      </c>
      <c r="M605" s="25" t="n">
        <v>591</v>
      </c>
      <c r="N605" s="27" t="str">
        <f aca="false">C605</f>
        <v>Манометр 111.10.100 номер 04863</v>
      </c>
    </row>
    <row r="606" customFormat="false" ht="15" hidden="false" customHeight="false" outlineLevel="0" collapsed="false">
      <c r="B606" s="25" t="n">
        <v>592</v>
      </c>
      <c r="C606" s="27" t="s">
        <v>8909</v>
      </c>
      <c r="M606" s="25" t="n">
        <v>592</v>
      </c>
      <c r="N606" s="27" t="str">
        <f aca="false">C606</f>
        <v>Контроллер Simatic S7-400 номер 204/К201A/S7-400</v>
      </c>
    </row>
    <row r="607" customFormat="false" ht="15" hidden="false" customHeight="false" outlineLevel="0" collapsed="false">
      <c r="B607" s="25" t="n">
        <v>593</v>
      </c>
      <c r="C607" s="27" t="s">
        <v>8910</v>
      </c>
      <c r="M607" s="25" t="n">
        <v>593</v>
      </c>
      <c r="N607" s="27" t="str">
        <f aca="false">C607</f>
        <v>Контроллер Simatic S7-400 номер 204/К201В/S7-400</v>
      </c>
    </row>
    <row r="608" customFormat="false" ht="15" hidden="false" customHeight="false" outlineLevel="0" collapsed="false">
      <c r="B608" s="25" t="n">
        <v>594</v>
      </c>
      <c r="C608" s="27" t="s">
        <v>8911</v>
      </c>
      <c r="M608" s="25" t="n">
        <v>594</v>
      </c>
      <c r="N608" s="27" t="str">
        <f aca="false">C608</f>
        <v>Преобразователь давления Метран-150CDR номер 0001210629</v>
      </c>
    </row>
    <row r="609" customFormat="false" ht="15" hidden="false" customHeight="false" outlineLevel="0" collapsed="false">
      <c r="B609" s="25" t="n">
        <v>595</v>
      </c>
      <c r="C609" s="27" t="s">
        <v>8912</v>
      </c>
      <c r="M609" s="25" t="n">
        <v>595</v>
      </c>
      <c r="N609" s="27" t="str">
        <f aca="false">C609</f>
        <v>Преобразователь давления 3051CD2 номер 9357669</v>
      </c>
    </row>
    <row r="610" customFormat="false" ht="15" hidden="false" customHeight="false" outlineLevel="0" collapsed="false">
      <c r="B610" s="25" t="n">
        <v>596</v>
      </c>
      <c r="C610" s="27" t="s">
        <v>8913</v>
      </c>
      <c r="M610" s="25" t="n">
        <v>596</v>
      </c>
      <c r="N610" s="27" t="str">
        <f aca="false">C610</f>
        <v>Преобразователь давления 3051CD2 номер 9357670</v>
      </c>
    </row>
    <row r="611" customFormat="false" ht="15" hidden="false" customHeight="false" outlineLevel="0" collapsed="false">
      <c r="B611" s="25" t="n">
        <v>597</v>
      </c>
      <c r="C611" s="27" t="s">
        <v>8914</v>
      </c>
      <c r="M611" s="25" t="n">
        <v>597</v>
      </c>
      <c r="N611" s="27" t="str">
        <f aca="false">C611</f>
        <v>Преобразователь давления 3051CD2 номер 9357673</v>
      </c>
    </row>
    <row r="612" customFormat="false" ht="15" hidden="false" customHeight="false" outlineLevel="0" collapsed="false">
      <c r="B612" s="25" t="n">
        <v>598</v>
      </c>
      <c r="C612" s="27" t="s">
        <v>8915</v>
      </c>
      <c r="M612" s="25" t="n">
        <v>598</v>
      </c>
      <c r="N612" s="27" t="str">
        <f aca="false">C612</f>
        <v>Преобразователь давления 3051CD2 номер 9357674</v>
      </c>
    </row>
    <row r="613" customFormat="false" ht="15" hidden="false" customHeight="false" outlineLevel="0" collapsed="false">
      <c r="B613" s="25" t="n">
        <v>599</v>
      </c>
      <c r="C613" s="27" t="s">
        <v>8916</v>
      </c>
      <c r="M613" s="25" t="n">
        <v>599</v>
      </c>
      <c r="N613" s="27" t="str">
        <f aca="false">C613</f>
        <v>Преобразователь давления 3051CD2 номер 9357678</v>
      </c>
    </row>
    <row r="614" customFormat="false" ht="15" hidden="false" customHeight="false" outlineLevel="0" collapsed="false">
      <c r="B614" s="25" t="n">
        <v>600</v>
      </c>
      <c r="C614" s="27" t="s">
        <v>8917</v>
      </c>
      <c r="M614" s="25" t="n">
        <v>600</v>
      </c>
      <c r="N614" s="27" t="str">
        <f aca="false">C614</f>
        <v>Преобразователь давления 3051CD2 номер 9357679</v>
      </c>
    </row>
    <row r="615" customFormat="false" ht="15" hidden="false" customHeight="false" outlineLevel="0" collapsed="false">
      <c r="B615" s="25" t="n">
        <v>601</v>
      </c>
      <c r="C615" s="27" t="s">
        <v>8918</v>
      </c>
      <c r="M615" s="25" t="n">
        <v>601</v>
      </c>
      <c r="N615" s="27" t="str">
        <f aca="false">C615</f>
        <v>Преобразователь давления 3051CD2 номер 9357682</v>
      </c>
    </row>
    <row r="616" customFormat="false" ht="15" hidden="false" customHeight="false" outlineLevel="0" collapsed="false">
      <c r="B616" s="25" t="n">
        <v>602</v>
      </c>
      <c r="C616" s="27" t="s">
        <v>8919</v>
      </c>
      <c r="M616" s="25" t="n">
        <v>602</v>
      </c>
      <c r="N616" s="27" t="str">
        <f aca="false">C616</f>
        <v>Преобразователь давления EJX 530A номер 91K417344</v>
      </c>
    </row>
    <row r="617" customFormat="false" ht="15" hidden="false" customHeight="false" outlineLevel="0" collapsed="false">
      <c r="B617" s="25" t="n">
        <v>603</v>
      </c>
      <c r="C617" s="27" t="s">
        <v>8920</v>
      </c>
      <c r="M617" s="25" t="n">
        <v>603</v>
      </c>
      <c r="N617" s="27" t="str">
        <f aca="false">C617</f>
        <v>Преобразователь давления EJX 530A номер 91М718870</v>
      </c>
    </row>
    <row r="618" customFormat="false" ht="15" hidden="false" customHeight="false" outlineLevel="0" collapsed="false">
      <c r="B618" s="25" t="n">
        <v>604</v>
      </c>
      <c r="C618" s="27" t="s">
        <v>8921</v>
      </c>
      <c r="M618" s="25" t="n">
        <v>604</v>
      </c>
      <c r="N618" s="27" t="str">
        <f aca="false">C618</f>
        <v>Преобразователь давления EJX 530A номер 91J604327</v>
      </c>
    </row>
    <row r="619" customFormat="false" ht="15" hidden="false" customHeight="false" outlineLevel="0" collapsed="false">
      <c r="B619" s="25" t="n">
        <v>605</v>
      </c>
      <c r="C619" s="27" t="s">
        <v>8922</v>
      </c>
      <c r="M619" s="25" t="n">
        <v>605</v>
      </c>
      <c r="N619" s="27" t="str">
        <f aca="false">C619</f>
        <v>Преобразователь давления EJX 530A номер 91J604308</v>
      </c>
    </row>
    <row r="620" customFormat="false" ht="15" hidden="false" customHeight="false" outlineLevel="0" collapsed="false">
      <c r="B620" s="25" t="n">
        <v>606</v>
      </c>
      <c r="C620" s="27" t="s">
        <v>8923</v>
      </c>
      <c r="M620" s="25" t="n">
        <v>606</v>
      </c>
      <c r="N620" s="27" t="str">
        <f aca="false">C620</f>
        <v>Преобразователь давления EJA 110A номер 91М718892</v>
      </c>
    </row>
    <row r="621" customFormat="false" ht="15" hidden="false" customHeight="false" outlineLevel="0" collapsed="false">
      <c r="B621" s="25" t="n">
        <v>607</v>
      </c>
      <c r="C621" s="27" t="s">
        <v>8924</v>
      </c>
      <c r="M621" s="25" t="n">
        <v>607</v>
      </c>
      <c r="N621" s="27" t="str">
        <f aca="false">C621</f>
        <v>Преобразователь давления EJA 110A номер 91М718894</v>
      </c>
    </row>
    <row r="622" customFormat="false" ht="15" hidden="false" customHeight="false" outlineLevel="0" collapsed="false">
      <c r="B622" s="25" t="n">
        <v>608</v>
      </c>
      <c r="C622" s="27" t="s">
        <v>8925</v>
      </c>
      <c r="M622" s="25" t="n">
        <v>608</v>
      </c>
      <c r="N622" s="27" t="str">
        <f aca="false">C622</f>
        <v>Преобразователь давления EJA 110A номер 91М718896</v>
      </c>
    </row>
    <row r="623" customFormat="false" ht="15" hidden="false" customHeight="false" outlineLevel="0" collapsed="false">
      <c r="B623" s="25" t="n">
        <v>609</v>
      </c>
      <c r="C623" s="27" t="s">
        <v>8926</v>
      </c>
      <c r="M623" s="25" t="n">
        <v>609</v>
      </c>
      <c r="N623" s="27" t="str">
        <f aca="false">C623</f>
        <v>Преобразователь давления EJA 110A номер 91М718898</v>
      </c>
    </row>
    <row r="624" customFormat="false" ht="15" hidden="false" customHeight="false" outlineLevel="0" collapsed="false">
      <c r="B624" s="25" t="n">
        <v>610</v>
      </c>
      <c r="C624" s="27" t="s">
        <v>8927</v>
      </c>
      <c r="M624" s="25" t="n">
        <v>610</v>
      </c>
      <c r="N624" s="27" t="str">
        <f aca="false">C624</f>
        <v>Преобразователь давления EJX 110A номер 91М431105</v>
      </c>
    </row>
    <row r="625" customFormat="false" ht="15" hidden="false" customHeight="false" outlineLevel="0" collapsed="false">
      <c r="B625" s="25" t="n">
        <v>611</v>
      </c>
      <c r="C625" s="27" t="s">
        <v>8928</v>
      </c>
      <c r="M625" s="25" t="n">
        <v>611</v>
      </c>
      <c r="N625" s="27" t="str">
        <f aca="false">C625</f>
        <v>Преобразователь давления EJX 110A номер 91K428330</v>
      </c>
    </row>
    <row r="626" customFormat="false" ht="15" hidden="false" customHeight="false" outlineLevel="0" collapsed="false">
      <c r="B626" s="25" t="n">
        <v>612</v>
      </c>
      <c r="C626" s="27" t="s">
        <v>8929</v>
      </c>
      <c r="M626" s="25" t="n">
        <v>612</v>
      </c>
      <c r="N626" s="27" t="str">
        <f aca="false">C626</f>
        <v>Преобразователь давления EJX 110A номер 91P221914</v>
      </c>
    </row>
    <row r="627" customFormat="false" ht="15" hidden="false" customHeight="false" outlineLevel="0" collapsed="false">
      <c r="B627" s="25" t="n">
        <v>613</v>
      </c>
      <c r="C627" s="27" t="s">
        <v>8930</v>
      </c>
      <c r="M627" s="25" t="n">
        <v>613</v>
      </c>
      <c r="N627" s="27" t="str">
        <f aca="false">C627</f>
        <v>Преобразователь давления EJX 110A номер 91P221947</v>
      </c>
    </row>
    <row r="628" customFormat="false" ht="15" hidden="false" customHeight="false" outlineLevel="0" collapsed="false">
      <c r="B628" s="25" t="n">
        <v>614</v>
      </c>
      <c r="C628" s="27" t="s">
        <v>8931</v>
      </c>
      <c r="M628" s="25" t="n">
        <v>614</v>
      </c>
      <c r="N628" s="27" t="str">
        <f aca="false">C628</f>
        <v>Преобразователь давления EJX 110A номер 91P123818</v>
      </c>
    </row>
    <row r="629" customFormat="false" ht="15" hidden="false" customHeight="false" outlineLevel="0" collapsed="false">
      <c r="B629" s="25" t="n">
        <v>615</v>
      </c>
      <c r="C629" s="27" t="s">
        <v>8932</v>
      </c>
      <c r="M629" s="25" t="n">
        <v>615</v>
      </c>
      <c r="N629" s="27" t="str">
        <f aca="false">C629</f>
        <v>Преобразователь давления EJX 110A номер 91P221950</v>
      </c>
    </row>
    <row r="630" customFormat="false" ht="15" hidden="false" customHeight="false" outlineLevel="0" collapsed="false">
      <c r="B630" s="25" t="n">
        <v>616</v>
      </c>
      <c r="C630" s="27" t="s">
        <v>8933</v>
      </c>
      <c r="M630" s="25" t="n">
        <v>616</v>
      </c>
      <c r="N630" s="27" t="str">
        <f aca="false">C630</f>
        <v>Преобразователь давления EJX 110A номер 91P221918</v>
      </c>
    </row>
    <row r="631" customFormat="false" ht="15" hidden="false" customHeight="false" outlineLevel="0" collapsed="false">
      <c r="B631" s="25" t="n">
        <v>617</v>
      </c>
      <c r="C631" s="27" t="s">
        <v>8934</v>
      </c>
      <c r="M631" s="25" t="n">
        <v>617</v>
      </c>
      <c r="N631" s="27" t="str">
        <f aca="false">C631</f>
        <v>Преобразователь давления EJX 110A номер 91P221919</v>
      </c>
    </row>
    <row r="632" customFormat="false" ht="15" hidden="false" customHeight="false" outlineLevel="0" collapsed="false">
      <c r="B632" s="25" t="n">
        <v>618</v>
      </c>
      <c r="C632" s="27" t="s">
        <v>8935</v>
      </c>
      <c r="M632" s="25" t="n">
        <v>618</v>
      </c>
      <c r="N632" s="27" t="str">
        <f aca="false">C632</f>
        <v>Преобразователь давления EJX 110A номер 91P221922</v>
      </c>
    </row>
    <row r="633" customFormat="false" ht="15" hidden="false" customHeight="false" outlineLevel="0" collapsed="false">
      <c r="B633" s="25" t="n">
        <v>619</v>
      </c>
      <c r="C633" s="27" t="s">
        <v>8936</v>
      </c>
      <c r="M633" s="25" t="n">
        <v>619</v>
      </c>
      <c r="N633" s="27" t="str">
        <f aca="false">C633</f>
        <v>Преобразователь давления EJX 110A номер 91P221928</v>
      </c>
    </row>
    <row r="634" customFormat="false" ht="15" hidden="false" customHeight="false" outlineLevel="0" collapsed="false">
      <c r="B634" s="25" t="n">
        <v>620</v>
      </c>
      <c r="C634" s="27" t="s">
        <v>8937</v>
      </c>
      <c r="M634" s="25" t="n">
        <v>620</v>
      </c>
      <c r="N634" s="27" t="str">
        <f aca="false">C634</f>
        <v>Преобразователь давления EJX 110A номер 91P221943</v>
      </c>
    </row>
    <row r="635" customFormat="false" ht="15" hidden="false" customHeight="false" outlineLevel="0" collapsed="false">
      <c r="B635" s="25" t="n">
        <v>621</v>
      </c>
      <c r="C635" s="27" t="s">
        <v>8938</v>
      </c>
      <c r="M635" s="25" t="n">
        <v>621</v>
      </c>
      <c r="N635" s="27" t="str">
        <f aca="false">C635</f>
        <v>Преобразователь давления EJX 110A номер 91P221933</v>
      </c>
    </row>
    <row r="636" customFormat="false" ht="15" hidden="false" customHeight="false" outlineLevel="0" collapsed="false">
      <c r="B636" s="25" t="n">
        <v>622</v>
      </c>
      <c r="C636" s="27" t="s">
        <v>8939</v>
      </c>
      <c r="M636" s="25" t="n">
        <v>622</v>
      </c>
      <c r="N636" s="27" t="str">
        <f aca="false">C636</f>
        <v>Преобразователь давления EJX 110A номер 91P221945</v>
      </c>
    </row>
    <row r="637" customFormat="false" ht="15" hidden="false" customHeight="false" outlineLevel="0" collapsed="false">
      <c r="B637" s="25" t="n">
        <v>623</v>
      </c>
      <c r="C637" s="27" t="s">
        <v>8940</v>
      </c>
      <c r="M637" s="25" t="n">
        <v>623</v>
      </c>
      <c r="N637" s="27" t="str">
        <f aca="false">C637</f>
        <v>Преобразователь давления EJX 110A номер 91P221931</v>
      </c>
    </row>
    <row r="638" customFormat="false" ht="15" hidden="false" customHeight="false" outlineLevel="0" collapsed="false">
      <c r="B638" s="25" t="n">
        <v>624</v>
      </c>
      <c r="C638" s="27" t="s">
        <v>8941</v>
      </c>
      <c r="M638" s="25" t="n">
        <v>624</v>
      </c>
      <c r="N638" s="27" t="str">
        <f aca="false">C638</f>
        <v>Преобразователь давления EJX 110A номер 91P221910</v>
      </c>
    </row>
    <row r="639" customFormat="false" ht="15" hidden="false" customHeight="false" outlineLevel="0" collapsed="false">
      <c r="B639" s="25" t="n">
        <v>625</v>
      </c>
      <c r="C639" s="27" t="s">
        <v>8942</v>
      </c>
      <c r="M639" s="25" t="n">
        <v>625</v>
      </c>
      <c r="N639" s="27" t="str">
        <f aca="false">C639</f>
        <v>Преобразователь давления EJX 110A номер 91P221936</v>
      </c>
    </row>
    <row r="640" customFormat="false" ht="15" hidden="false" customHeight="false" outlineLevel="0" collapsed="false">
      <c r="B640" s="25" t="n">
        <v>626</v>
      </c>
      <c r="C640" s="27" t="s">
        <v>8943</v>
      </c>
      <c r="M640" s="25" t="n">
        <v>626</v>
      </c>
      <c r="N640" s="27" t="str">
        <f aca="false">C640</f>
        <v>Преобразователь давления EJX 110A номер 91P221954</v>
      </c>
    </row>
    <row r="641" customFormat="false" ht="15" hidden="false" customHeight="false" outlineLevel="0" collapsed="false">
      <c r="B641" s="25" t="n">
        <v>627</v>
      </c>
      <c r="C641" s="27" t="s">
        <v>8944</v>
      </c>
      <c r="M641" s="25" t="n">
        <v>627</v>
      </c>
      <c r="N641" s="27" t="str">
        <f aca="false">C641</f>
        <v>Преобразователь давления EJX 530A номер 91J604340</v>
      </c>
    </row>
    <row r="642" customFormat="false" ht="15" hidden="false" customHeight="false" outlineLevel="0" collapsed="false">
      <c r="B642" s="25" t="n">
        <v>628</v>
      </c>
      <c r="C642" s="27" t="s">
        <v>8945</v>
      </c>
      <c r="M642" s="25" t="n">
        <v>628</v>
      </c>
      <c r="N642" s="27" t="str">
        <f aca="false">C642</f>
        <v>Преобразователь давления EJX 530A номер 91J604303</v>
      </c>
    </row>
    <row r="643" customFormat="false" ht="15" hidden="false" customHeight="false" outlineLevel="0" collapsed="false">
      <c r="B643" s="25" t="n">
        <v>629</v>
      </c>
      <c r="C643" s="27" t="s">
        <v>8946</v>
      </c>
      <c r="M643" s="25" t="n">
        <v>629</v>
      </c>
      <c r="N643" s="27" t="str">
        <f aca="false">C643</f>
        <v>Преобразователь давления EJX 110A номер 91J604421</v>
      </c>
    </row>
    <row r="644" customFormat="false" ht="15" hidden="false" customHeight="false" outlineLevel="0" collapsed="false">
      <c r="B644" s="25" t="n">
        <v>630</v>
      </c>
      <c r="C644" s="27" t="s">
        <v>8947</v>
      </c>
      <c r="M644" s="25" t="n">
        <v>630</v>
      </c>
      <c r="N644" s="27" t="str">
        <f aca="false">C644</f>
        <v>Преобразователь давления EJX 110A номер 91J604418</v>
      </c>
    </row>
    <row r="645" customFormat="false" ht="15" hidden="false" customHeight="false" outlineLevel="0" collapsed="false">
      <c r="B645" s="25" t="n">
        <v>631</v>
      </c>
      <c r="C645" s="27" t="s">
        <v>8948</v>
      </c>
      <c r="M645" s="25" t="n">
        <v>631</v>
      </c>
      <c r="N645" s="27" t="str">
        <f aca="false">C645</f>
        <v>Преобразователь давления S-20 номер 1105ZNKV</v>
      </c>
    </row>
    <row r="646" customFormat="false" ht="15" hidden="false" customHeight="false" outlineLevel="0" collapsed="false">
      <c r="B646" s="25" t="n">
        <v>632</v>
      </c>
      <c r="C646" s="27" t="s">
        <v>8949</v>
      </c>
      <c r="M646" s="25" t="n">
        <v>632</v>
      </c>
      <c r="N646" s="27" t="str">
        <f aca="false">C646</f>
        <v>Преобразователь давления S-20 номер 1105ZNKT</v>
      </c>
    </row>
    <row r="647" customFormat="false" ht="15" hidden="false" customHeight="false" outlineLevel="0" collapsed="false">
      <c r="B647" s="25" t="n">
        <v>633</v>
      </c>
      <c r="C647" s="27" t="s">
        <v>8950</v>
      </c>
      <c r="M647" s="25" t="n">
        <v>633</v>
      </c>
      <c r="N647" s="27" t="str">
        <f aca="false">C647</f>
        <v>Датчик давления 2051CD1 номер 9439072</v>
      </c>
    </row>
    <row r="648" customFormat="false" ht="15" hidden="false" customHeight="false" outlineLevel="0" collapsed="false">
      <c r="B648" s="25" t="n">
        <v>634</v>
      </c>
      <c r="C648" s="27" t="s">
        <v>8951</v>
      </c>
      <c r="M648" s="25" t="n">
        <v>634</v>
      </c>
      <c r="N648" s="27" t="str">
        <f aca="false">C648</f>
        <v>Датчик давления 2051CD1 номер 9439073</v>
      </c>
    </row>
    <row r="649" customFormat="false" ht="15" hidden="false" customHeight="false" outlineLevel="0" collapsed="false">
      <c r="B649" s="25" t="n">
        <v>635</v>
      </c>
      <c r="C649" s="27" t="s">
        <v>8952</v>
      </c>
      <c r="M649" s="25" t="n">
        <v>635</v>
      </c>
      <c r="N649" s="27" t="str">
        <f aca="false">C649</f>
        <v>Преобразователь давления 3051CG4 номер 9559079</v>
      </c>
    </row>
    <row r="650" customFormat="false" ht="15" hidden="false" customHeight="false" outlineLevel="0" collapsed="false">
      <c r="B650" s="25" t="n">
        <v>636</v>
      </c>
      <c r="C650" s="27" t="s">
        <v>8953</v>
      </c>
      <c r="M650" s="25" t="n">
        <v>636</v>
      </c>
      <c r="N650" s="27" t="str">
        <f aca="false">C650</f>
        <v>Преобразователь давления 3051CG4 номер 9559077</v>
      </c>
    </row>
    <row r="651" customFormat="false" ht="15" hidden="false" customHeight="false" outlineLevel="0" collapsed="false">
      <c r="B651" s="25" t="n">
        <v>637</v>
      </c>
      <c r="C651" s="27" t="s">
        <v>8954</v>
      </c>
      <c r="M651" s="25" t="n">
        <v>637</v>
      </c>
      <c r="N651" s="27" t="str">
        <f aca="false">C651</f>
        <v>Преобразователь давления 3051CG4 номер 9559078</v>
      </c>
    </row>
    <row r="652" customFormat="false" ht="15" hidden="false" customHeight="false" outlineLevel="0" collapsed="false">
      <c r="B652" s="25" t="n">
        <v>638</v>
      </c>
      <c r="C652" s="27" t="s">
        <v>8955</v>
      </c>
      <c r="M652" s="25" t="n">
        <v>638</v>
      </c>
      <c r="N652" s="27" t="str">
        <f aca="false">C652</f>
        <v>Преобразователь давления 3051CD4 номер 9559081</v>
      </c>
    </row>
    <row r="653" customFormat="false" ht="15" hidden="false" customHeight="false" outlineLevel="0" collapsed="false">
      <c r="B653" s="25" t="n">
        <v>639</v>
      </c>
      <c r="C653" s="27" t="s">
        <v>8956</v>
      </c>
      <c r="M653" s="25" t="n">
        <v>639</v>
      </c>
      <c r="N653" s="27" t="str">
        <f aca="false">C653</f>
        <v>Преобразователь давления 3051CD4 номер 9559082</v>
      </c>
    </row>
    <row r="654" customFormat="false" ht="15" hidden="false" customHeight="false" outlineLevel="0" collapsed="false">
      <c r="B654" s="25" t="n">
        <v>640</v>
      </c>
      <c r="C654" s="27" t="s">
        <v>8957</v>
      </c>
      <c r="M654" s="25" t="n">
        <v>640</v>
      </c>
      <c r="N654" s="27" t="str">
        <f aca="false">C654</f>
        <v>Преобразователь давления 3051CG5 номер 9498264</v>
      </c>
    </row>
    <row r="655" customFormat="false" ht="15" hidden="false" customHeight="false" outlineLevel="0" collapsed="false">
      <c r="B655" s="25" t="n">
        <v>641</v>
      </c>
      <c r="C655" s="27" t="s">
        <v>8958</v>
      </c>
      <c r="M655" s="25" t="n">
        <v>641</v>
      </c>
      <c r="N655" s="27" t="str">
        <f aca="false">C655</f>
        <v>Преобразователь давления 3051CG5 номер 9498265</v>
      </c>
    </row>
    <row r="656" customFormat="false" ht="15" hidden="false" customHeight="false" outlineLevel="0" collapsed="false">
      <c r="B656" s="25" t="n">
        <v>642</v>
      </c>
      <c r="C656" s="27" t="s">
        <v>8959</v>
      </c>
      <c r="M656" s="25" t="n">
        <v>642</v>
      </c>
      <c r="N656" s="27" t="str">
        <f aca="false">C656</f>
        <v>Преобразователь давления 3051CG5 номер 9498266</v>
      </c>
    </row>
    <row r="657" customFormat="false" ht="15" hidden="false" customHeight="false" outlineLevel="0" collapsed="false">
      <c r="B657" s="25" t="n">
        <v>643</v>
      </c>
      <c r="C657" s="27" t="s">
        <v>8960</v>
      </c>
      <c r="M657" s="25" t="n">
        <v>643</v>
      </c>
      <c r="N657" s="27" t="str">
        <f aca="false">C657</f>
        <v>Преобразователь давления 3051CG5 номер 9498257</v>
      </c>
    </row>
    <row r="658" customFormat="false" ht="15" hidden="false" customHeight="false" outlineLevel="0" collapsed="false">
      <c r="B658" s="25" t="n">
        <v>644</v>
      </c>
      <c r="C658" s="27" t="s">
        <v>8961</v>
      </c>
      <c r="M658" s="25" t="n">
        <v>644</v>
      </c>
      <c r="N658" s="27" t="str">
        <f aca="false">C658</f>
        <v>Преобразователь давления 3051CG5 номер 9498258</v>
      </c>
    </row>
    <row r="659" customFormat="false" ht="15" hidden="false" customHeight="false" outlineLevel="0" collapsed="false">
      <c r="B659" s="25" t="n">
        <v>645</v>
      </c>
      <c r="C659" s="27" t="s">
        <v>8962</v>
      </c>
      <c r="M659" s="25" t="n">
        <v>645</v>
      </c>
      <c r="N659" s="27" t="str">
        <f aca="false">C659</f>
        <v>Преобразователь давления 3051CG5 номер 9498259</v>
      </c>
    </row>
    <row r="660" customFormat="false" ht="15" hidden="false" customHeight="false" outlineLevel="0" collapsed="false">
      <c r="B660" s="25" t="n">
        <v>646</v>
      </c>
      <c r="C660" s="27" t="s">
        <v>8963</v>
      </c>
      <c r="M660" s="25" t="n">
        <v>646</v>
      </c>
      <c r="N660" s="27" t="str">
        <f aca="false">C660</f>
        <v>Преобразователь давления 3051CG5 номер 9498260</v>
      </c>
    </row>
    <row r="661" customFormat="false" ht="15" hidden="false" customHeight="false" outlineLevel="0" collapsed="false">
      <c r="B661" s="25" t="n">
        <v>647</v>
      </c>
      <c r="C661" s="27" t="s">
        <v>8964</v>
      </c>
      <c r="M661" s="25" t="n">
        <v>647</v>
      </c>
      <c r="N661" s="27" t="str">
        <f aca="false">C661</f>
        <v>Преобразователь давления 3051CG5 номер 9498261</v>
      </c>
    </row>
    <row r="662" customFormat="false" ht="15" hidden="false" customHeight="false" outlineLevel="0" collapsed="false">
      <c r="B662" s="25" t="n">
        <v>648</v>
      </c>
      <c r="C662" s="27" t="s">
        <v>8965</v>
      </c>
      <c r="M662" s="25" t="n">
        <v>648</v>
      </c>
      <c r="N662" s="27" t="str">
        <f aca="false">C662</f>
        <v>Преобразователь давления 3051CG5 номер 9498262</v>
      </c>
    </row>
    <row r="663" customFormat="false" ht="15" hidden="false" customHeight="false" outlineLevel="0" collapsed="false">
      <c r="B663" s="25" t="n">
        <v>649</v>
      </c>
      <c r="C663" s="27" t="s">
        <v>8966</v>
      </c>
      <c r="M663" s="25" t="n">
        <v>649</v>
      </c>
      <c r="N663" s="27" t="str">
        <f aca="false">C663</f>
        <v>Преобразователь давления 3051CG5 номер 9498263</v>
      </c>
    </row>
    <row r="664" customFormat="false" ht="15" hidden="false" customHeight="false" outlineLevel="0" collapsed="false">
      <c r="B664" s="25" t="n">
        <v>650</v>
      </c>
      <c r="C664" s="27" t="s">
        <v>8967</v>
      </c>
      <c r="M664" s="25" t="n">
        <v>650</v>
      </c>
      <c r="N664" s="27" t="str">
        <f aca="false">C664</f>
        <v>Преобразователь давления Метран-150CDR номер 0001221140</v>
      </c>
    </row>
    <row r="665" customFormat="false" ht="15" hidden="false" customHeight="false" outlineLevel="0" collapsed="false">
      <c r="B665" s="25" t="n">
        <v>651</v>
      </c>
      <c r="C665" s="27" t="s">
        <v>8968</v>
      </c>
      <c r="M665" s="25" t="n">
        <v>651</v>
      </c>
      <c r="N665" s="27" t="str">
        <f aca="false">C665</f>
        <v>Преобразователь давления Метран-150TGR номер 0001220429</v>
      </c>
    </row>
    <row r="666" customFormat="false" ht="15" hidden="false" customHeight="false" outlineLevel="0" collapsed="false">
      <c r="B666" s="25" t="n">
        <v>652</v>
      </c>
      <c r="C666" s="27" t="s">
        <v>8969</v>
      </c>
      <c r="M666" s="25" t="n">
        <v>652</v>
      </c>
      <c r="N666" s="27" t="str">
        <f aca="false">C666</f>
        <v>Преобразователь давления Метран-150TGR номер 0001220430</v>
      </c>
    </row>
    <row r="667" customFormat="false" ht="15" hidden="false" customHeight="false" outlineLevel="0" collapsed="false">
      <c r="B667" s="25" t="n">
        <v>653</v>
      </c>
      <c r="C667" s="27" t="s">
        <v>8970</v>
      </c>
      <c r="M667" s="25" t="n">
        <v>653</v>
      </c>
      <c r="N667" s="27" t="str">
        <f aca="false">C667</f>
        <v>Преобразователь давления EJX 530A номер 91J622048</v>
      </c>
    </row>
    <row r="668" customFormat="false" ht="15" hidden="false" customHeight="false" outlineLevel="0" collapsed="false">
      <c r="B668" s="25" t="n">
        <v>654</v>
      </c>
      <c r="C668" s="27" t="s">
        <v>8971</v>
      </c>
      <c r="M668" s="25" t="n">
        <v>654</v>
      </c>
      <c r="N668" s="27" t="str">
        <f aca="false">C668</f>
        <v>Преобразователь давления PC-28 номер 02134710</v>
      </c>
    </row>
    <row r="669" customFormat="false" ht="15" hidden="false" customHeight="false" outlineLevel="0" collapsed="false">
      <c r="B669" s="25" t="n">
        <v>655</v>
      </c>
      <c r="C669" s="27" t="s">
        <v>8972</v>
      </c>
      <c r="M669" s="25" t="n">
        <v>655</v>
      </c>
      <c r="N669" s="27" t="str">
        <f aca="false">C669</f>
        <v>Преобразователь давления PC-28 номер 02134201</v>
      </c>
    </row>
    <row r="670" customFormat="false" ht="15" hidden="false" customHeight="false" outlineLevel="0" collapsed="false">
      <c r="B670" s="25" t="n">
        <v>656</v>
      </c>
      <c r="C670" s="27" t="s">
        <v>8973</v>
      </c>
      <c r="M670" s="25" t="n">
        <v>656</v>
      </c>
      <c r="N670" s="27" t="str">
        <f aca="false">C670</f>
        <v>Преобразователь давления АМ-2000-TG-5 номер 12215120964</v>
      </c>
    </row>
    <row r="671" customFormat="false" ht="15" hidden="false" customHeight="false" outlineLevel="0" collapsed="false">
      <c r="B671" s="25" t="n">
        <v>657</v>
      </c>
      <c r="C671" s="27" t="s">
        <v>8974</v>
      </c>
      <c r="M671" s="25" t="n">
        <v>657</v>
      </c>
      <c r="N671" s="27" t="str">
        <f aca="false">C671</f>
        <v>Преобразователь давления PC-28 номер 02134200</v>
      </c>
    </row>
    <row r="672" customFormat="false" ht="15" hidden="false" customHeight="false" outlineLevel="0" collapsed="false">
      <c r="B672" s="25" t="n">
        <v>658</v>
      </c>
      <c r="C672" s="27" t="s">
        <v>8975</v>
      </c>
      <c r="M672" s="25" t="n">
        <v>658</v>
      </c>
      <c r="N672" s="27" t="str">
        <f aca="false">C672</f>
        <v>Преобразователь давления EJX 530A номер 91J604334</v>
      </c>
    </row>
    <row r="673" customFormat="false" ht="15" hidden="false" customHeight="false" outlineLevel="0" collapsed="false">
      <c r="B673" s="25" t="n">
        <v>659</v>
      </c>
      <c r="C673" s="27" t="s">
        <v>8976</v>
      </c>
      <c r="M673" s="25" t="n">
        <v>659</v>
      </c>
      <c r="N673" s="27" t="str">
        <f aca="false">C673</f>
        <v>Преобразователь давления Cerabar Т,PMP131 номер F9089401052</v>
      </c>
    </row>
    <row r="674" customFormat="false" ht="15" hidden="false" customHeight="false" outlineLevel="0" collapsed="false">
      <c r="B674" s="25" t="n">
        <v>660</v>
      </c>
      <c r="C674" s="27" t="s">
        <v>8977</v>
      </c>
      <c r="M674" s="25" t="n">
        <v>660</v>
      </c>
      <c r="N674" s="27" t="str">
        <f aca="false">C674</f>
        <v>Преобразователь давления АМ - 2000-TG-5 номер 12215120968</v>
      </c>
    </row>
    <row r="675" customFormat="false" ht="15" hidden="false" customHeight="false" outlineLevel="0" collapsed="false">
      <c r="B675" s="25" t="n">
        <v>661</v>
      </c>
      <c r="C675" s="27" t="s">
        <v>8978</v>
      </c>
      <c r="M675" s="25" t="n">
        <v>661</v>
      </c>
      <c r="N675" s="27" t="str">
        <f aca="false">C675</f>
        <v>Преобразователь давления Cerabar Т,PMP131 номер M60A4A01052</v>
      </c>
    </row>
    <row r="676" customFormat="false" ht="15" hidden="false" customHeight="false" outlineLevel="0" collapsed="false">
      <c r="B676" s="25" t="n">
        <v>662</v>
      </c>
      <c r="C676" s="27" t="s">
        <v>8979</v>
      </c>
      <c r="M676" s="25" t="n">
        <v>662</v>
      </c>
      <c r="N676" s="27" t="str">
        <f aca="false">C676</f>
        <v>Преобразователь давления Метран-150TGR номер 1453163</v>
      </c>
    </row>
    <row r="677" customFormat="false" ht="15" hidden="false" customHeight="false" outlineLevel="0" collapsed="false">
      <c r="B677" s="25" t="n">
        <v>663</v>
      </c>
      <c r="C677" s="27" t="s">
        <v>8980</v>
      </c>
      <c r="M677" s="25" t="n">
        <v>663</v>
      </c>
      <c r="N677" s="27" t="str">
        <f aca="false">C677</f>
        <v>Преобразователь давления Метран-150TGR номер 1453161</v>
      </c>
    </row>
    <row r="678" customFormat="false" ht="15" hidden="false" customHeight="false" outlineLevel="0" collapsed="false">
      <c r="B678" s="25" t="n">
        <v>664</v>
      </c>
      <c r="C678" s="27" t="s">
        <v>8981</v>
      </c>
      <c r="M678" s="25" t="n">
        <v>664</v>
      </c>
      <c r="N678" s="27" t="str">
        <f aca="false">C678</f>
        <v>Преобразователь давления Метран-150TGR номер 1453157</v>
      </c>
    </row>
    <row r="679" customFormat="false" ht="15" hidden="false" customHeight="false" outlineLevel="0" collapsed="false">
      <c r="B679" s="25" t="n">
        <v>665</v>
      </c>
      <c r="C679" s="27" t="s">
        <v>8982</v>
      </c>
      <c r="M679" s="25" t="n">
        <v>665</v>
      </c>
      <c r="N679" s="27" t="str">
        <f aca="false">C679</f>
        <v>Преобразователь давления EJX 530A номер 91J622056</v>
      </c>
    </row>
    <row r="680" customFormat="false" ht="15" hidden="false" customHeight="false" outlineLevel="0" collapsed="false">
      <c r="B680" s="25" t="n">
        <v>666</v>
      </c>
      <c r="C680" s="27" t="s">
        <v>8983</v>
      </c>
      <c r="M680" s="25" t="n">
        <v>666</v>
      </c>
      <c r="N680" s="27" t="str">
        <f aca="false">C680</f>
        <v>Преобразователь давления АИР-20Ex номер 20-12190081</v>
      </c>
    </row>
    <row r="681" customFormat="false" ht="15" hidden="false" customHeight="false" outlineLevel="0" collapsed="false">
      <c r="B681" s="25" t="n">
        <v>667</v>
      </c>
      <c r="C681" s="27" t="s">
        <v>8984</v>
      </c>
      <c r="M681" s="25" t="n">
        <v>667</v>
      </c>
      <c r="N681" s="27" t="str">
        <f aca="false">C681</f>
        <v>Преобразователь давления IPT-10 номер 26703507</v>
      </c>
    </row>
    <row r="682" customFormat="false" ht="15" hidden="false" customHeight="false" outlineLevel="0" collapsed="false">
      <c r="B682" s="25" t="n">
        <v>668</v>
      </c>
      <c r="C682" s="27" t="s">
        <v>8985</v>
      </c>
      <c r="M682" s="25" t="n">
        <v>668</v>
      </c>
      <c r="N682" s="27" t="str">
        <f aca="false">C682</f>
        <v>Преобразователь давления SITRANS P DSIII номер N1F8289120011</v>
      </c>
    </row>
    <row r="683" customFormat="false" ht="15" hidden="false" customHeight="false" outlineLevel="0" collapsed="false">
      <c r="B683" s="25" t="n">
        <v>669</v>
      </c>
      <c r="C683" s="27" t="s">
        <v>8986</v>
      </c>
      <c r="M683" s="25" t="n">
        <v>669</v>
      </c>
      <c r="N683" s="27" t="str">
        <f aca="false">C683</f>
        <v>Преобразователь давления SITRANS P DSIII номер N1F8289120010</v>
      </c>
    </row>
    <row r="684" customFormat="false" ht="15" hidden="false" customHeight="false" outlineLevel="0" collapsed="false">
      <c r="B684" s="25" t="n">
        <v>670</v>
      </c>
      <c r="C684" s="27" t="s">
        <v>8987</v>
      </c>
      <c r="M684" s="25" t="n">
        <v>670</v>
      </c>
      <c r="N684" s="27" t="str">
        <f aca="false">C684</f>
        <v>Преобразователь давления SITRANS P DSIII номер N1F8289120013</v>
      </c>
    </row>
    <row r="685" customFormat="false" ht="15" hidden="false" customHeight="false" outlineLevel="0" collapsed="false">
      <c r="B685" s="25" t="n">
        <v>671</v>
      </c>
      <c r="C685" s="27" t="s">
        <v>8988</v>
      </c>
      <c r="M685" s="25" t="n">
        <v>671</v>
      </c>
      <c r="N685" s="27" t="str">
        <f aca="false">C685</f>
        <v>Преобразователь давления SITRANS P DSIII номер N1F8289120012</v>
      </c>
    </row>
    <row r="686" customFormat="false" ht="15" hidden="false" customHeight="false" outlineLevel="0" collapsed="false">
      <c r="B686" s="25" t="n">
        <v>672</v>
      </c>
      <c r="C686" s="27" t="s">
        <v>8989</v>
      </c>
      <c r="M686" s="25" t="n">
        <v>672</v>
      </c>
      <c r="N686" s="27" t="str">
        <f aca="false">C686</f>
        <v>Уровнемер VEGAFLEX81 номер 30151360</v>
      </c>
    </row>
    <row r="687" customFormat="false" ht="15" hidden="false" customHeight="false" outlineLevel="0" collapsed="false">
      <c r="B687" s="25" t="n">
        <v>673</v>
      </c>
      <c r="C687" s="27" t="s">
        <v>8990</v>
      </c>
      <c r="M687" s="25" t="n">
        <v>673</v>
      </c>
      <c r="N687" s="27" t="str">
        <f aca="false">C687</f>
        <v>Уровнемер VEGAFLEX81 номер 30151342</v>
      </c>
    </row>
    <row r="688" customFormat="false" ht="15" hidden="false" customHeight="false" outlineLevel="0" collapsed="false">
      <c r="B688" s="25" t="n">
        <v>674</v>
      </c>
      <c r="C688" s="27" t="s">
        <v>8991</v>
      </c>
      <c r="M688" s="25" t="n">
        <v>674</v>
      </c>
      <c r="N688" s="27" t="str">
        <f aca="false">C688</f>
        <v>Уровнемер VEGAFLEX81 номер 30151351</v>
      </c>
    </row>
    <row r="689" customFormat="false" ht="15" hidden="false" customHeight="false" outlineLevel="0" collapsed="false">
      <c r="B689" s="25" t="n">
        <v>675</v>
      </c>
      <c r="C689" s="27" t="s">
        <v>8992</v>
      </c>
      <c r="M689" s="25" t="n">
        <v>675</v>
      </c>
      <c r="N689" s="27" t="str">
        <f aca="false">C689</f>
        <v>Уровнемер VEGAFLEX81 номер 30151367</v>
      </c>
    </row>
    <row r="690" customFormat="false" ht="15" hidden="false" customHeight="false" outlineLevel="0" collapsed="false">
      <c r="B690" s="25" t="n">
        <v>676</v>
      </c>
      <c r="C690" s="27" t="s">
        <v>8993</v>
      </c>
      <c r="M690" s="25" t="n">
        <v>676</v>
      </c>
      <c r="N690" s="27" t="str">
        <f aca="false">C690</f>
        <v>Уровнемер VEGAFLEX81 номер 30151363</v>
      </c>
    </row>
    <row r="691" customFormat="false" ht="15" hidden="false" customHeight="false" outlineLevel="0" collapsed="false">
      <c r="B691" s="25" t="n">
        <v>677</v>
      </c>
      <c r="C691" s="27" t="s">
        <v>8994</v>
      </c>
      <c r="M691" s="25" t="n">
        <v>677</v>
      </c>
      <c r="N691" s="27" t="str">
        <f aca="false">C691</f>
        <v>Уровнемер VEGAFLEX81 номер 30151343</v>
      </c>
    </row>
    <row r="692" customFormat="false" ht="15" hidden="false" customHeight="false" outlineLevel="0" collapsed="false">
      <c r="B692" s="25" t="n">
        <v>678</v>
      </c>
      <c r="C692" s="27" t="s">
        <v>8995</v>
      </c>
      <c r="M692" s="25" t="n">
        <v>678</v>
      </c>
      <c r="N692" s="27" t="str">
        <f aca="false">C692</f>
        <v>Уровнемер VEGAFLEX81 номер 30151359</v>
      </c>
    </row>
    <row r="693" customFormat="false" ht="15" hidden="false" customHeight="false" outlineLevel="0" collapsed="false">
      <c r="B693" s="25" t="n">
        <v>679</v>
      </c>
      <c r="C693" s="27" t="s">
        <v>8996</v>
      </c>
      <c r="M693" s="25" t="n">
        <v>679</v>
      </c>
      <c r="N693" s="27" t="str">
        <f aca="false">C693</f>
        <v>Уровнемер VEGAFLEX81 номер 30151345</v>
      </c>
    </row>
    <row r="694" customFormat="false" ht="15" hidden="false" customHeight="false" outlineLevel="0" collapsed="false">
      <c r="B694" s="25" t="n">
        <v>680</v>
      </c>
      <c r="C694" s="27" t="s">
        <v>8997</v>
      </c>
      <c r="M694" s="25" t="n">
        <v>680</v>
      </c>
      <c r="N694" s="27" t="str">
        <f aca="false">C694</f>
        <v>Уровнемер VEGAFLEX81 номер 30151344</v>
      </c>
    </row>
    <row r="695" customFormat="false" ht="15" hidden="false" customHeight="false" outlineLevel="0" collapsed="false">
      <c r="B695" s="25" t="n">
        <v>681</v>
      </c>
      <c r="C695" s="27" t="s">
        <v>8998</v>
      </c>
      <c r="M695" s="25" t="n">
        <v>681</v>
      </c>
      <c r="N695" s="27" t="str">
        <f aca="false">C695</f>
        <v>Уровнемер VEGAFLEX81 номер 30151346</v>
      </c>
    </row>
    <row r="696" customFormat="false" ht="15" hidden="false" customHeight="false" outlineLevel="0" collapsed="false">
      <c r="B696" s="25" t="n">
        <v>682</v>
      </c>
      <c r="C696" s="27" t="s">
        <v>8999</v>
      </c>
      <c r="M696" s="25" t="n">
        <v>682</v>
      </c>
      <c r="N696" s="27" t="str">
        <f aca="false">C696</f>
        <v>Уровнемер VEGAFLEX81 номер 30151347</v>
      </c>
    </row>
    <row r="697" customFormat="false" ht="15" hidden="false" customHeight="false" outlineLevel="0" collapsed="false">
      <c r="B697" s="25" t="n">
        <v>683</v>
      </c>
      <c r="C697" s="27" t="s">
        <v>9000</v>
      </c>
      <c r="M697" s="25" t="n">
        <v>683</v>
      </c>
      <c r="N697" s="27" t="str">
        <f aca="false">C697</f>
        <v>Уровнемер VEGAFLEX81 номер 30151349</v>
      </c>
    </row>
    <row r="698" customFormat="false" ht="15" hidden="false" customHeight="false" outlineLevel="0" collapsed="false">
      <c r="B698" s="25" t="n">
        <v>684</v>
      </c>
      <c r="C698" s="27" t="s">
        <v>9001</v>
      </c>
      <c r="M698" s="25" t="n">
        <v>684</v>
      </c>
      <c r="N698" s="27" t="str">
        <f aca="false">C698</f>
        <v>Уровнемер VEGAFLEX81 номер 30151350</v>
      </c>
    </row>
    <row r="699" customFormat="false" ht="15" hidden="false" customHeight="false" outlineLevel="0" collapsed="false">
      <c r="B699" s="25" t="n">
        <v>685</v>
      </c>
      <c r="C699" s="27" t="s">
        <v>9002</v>
      </c>
      <c r="M699" s="25" t="n">
        <v>685</v>
      </c>
      <c r="N699" s="27" t="str">
        <f aca="false">C699</f>
        <v>Уровнемер VEGAFLEX81 номер 30151348</v>
      </c>
    </row>
    <row r="700" customFormat="false" ht="15" hidden="false" customHeight="false" outlineLevel="0" collapsed="false">
      <c r="B700" s="25" t="n">
        <v>686</v>
      </c>
      <c r="C700" s="27" t="s">
        <v>9003</v>
      </c>
      <c r="M700" s="25" t="n">
        <v>686</v>
      </c>
      <c r="N700" s="27" t="str">
        <f aca="false">C700</f>
        <v>Уровнемер VEGAFLEX81 номер 30151368</v>
      </c>
    </row>
    <row r="701" customFormat="false" ht="15" hidden="false" customHeight="false" outlineLevel="0" collapsed="false">
      <c r="B701" s="25" t="n">
        <v>687</v>
      </c>
      <c r="C701" s="27" t="s">
        <v>9004</v>
      </c>
      <c r="M701" s="25" t="n">
        <v>687</v>
      </c>
      <c r="N701" s="27" t="str">
        <f aca="false">C701</f>
        <v>Уровнемер VEGAFLEX81 номер 30151352</v>
      </c>
    </row>
    <row r="702" customFormat="false" ht="15" hidden="false" customHeight="false" outlineLevel="0" collapsed="false">
      <c r="B702" s="25" t="n">
        <v>688</v>
      </c>
      <c r="C702" s="27" t="s">
        <v>9005</v>
      </c>
      <c r="M702" s="25" t="n">
        <v>688</v>
      </c>
      <c r="N702" s="27" t="str">
        <f aca="false">C702</f>
        <v>Уровнемер VEGAFLEX81 номер 30151357</v>
      </c>
    </row>
    <row r="703" customFormat="false" ht="15" hidden="false" customHeight="false" outlineLevel="0" collapsed="false">
      <c r="B703" s="25" t="n">
        <v>689</v>
      </c>
      <c r="C703" s="27" t="s">
        <v>9006</v>
      </c>
      <c r="M703" s="25" t="n">
        <v>689</v>
      </c>
      <c r="N703" s="27" t="str">
        <f aca="false">C703</f>
        <v>Уровнемер VEGAFLEX81 номер 30151356</v>
      </c>
    </row>
    <row r="704" customFormat="false" ht="15" hidden="false" customHeight="false" outlineLevel="0" collapsed="false">
      <c r="B704" s="25" t="n">
        <v>690</v>
      </c>
      <c r="C704" s="27" t="s">
        <v>9007</v>
      </c>
      <c r="M704" s="25" t="n">
        <v>690</v>
      </c>
      <c r="N704" s="27" t="str">
        <f aca="false">C704</f>
        <v>Уровнемер VEGAFLEX81 номер 30151358</v>
      </c>
    </row>
    <row r="705" customFormat="false" ht="15" hidden="false" customHeight="false" outlineLevel="0" collapsed="false">
      <c r="B705" s="25" t="n">
        <v>691</v>
      </c>
      <c r="C705" s="27" t="s">
        <v>9008</v>
      </c>
      <c r="M705" s="25" t="n">
        <v>691</v>
      </c>
      <c r="N705" s="27" t="str">
        <f aca="false">C705</f>
        <v>Уровнемер VEGAFLEX81 номер 30151361</v>
      </c>
    </row>
    <row r="706" customFormat="false" ht="15" hidden="false" customHeight="false" outlineLevel="0" collapsed="false">
      <c r="B706" s="25" t="n">
        <v>692</v>
      </c>
      <c r="C706" s="27" t="s">
        <v>9009</v>
      </c>
      <c r="M706" s="25" t="n">
        <v>692</v>
      </c>
      <c r="N706" s="27" t="str">
        <f aca="false">C706</f>
        <v>Уровнемер VEGAFLEX81 номер 30151365</v>
      </c>
    </row>
    <row r="707" customFormat="false" ht="15" hidden="false" customHeight="false" outlineLevel="0" collapsed="false">
      <c r="B707" s="25" t="n">
        <v>693</v>
      </c>
      <c r="C707" s="27" t="s">
        <v>9010</v>
      </c>
      <c r="M707" s="25" t="n">
        <v>693</v>
      </c>
      <c r="N707" s="27" t="str">
        <f aca="false">C707</f>
        <v>Уровнемер VEGAFLEX81 номер 30151364</v>
      </c>
    </row>
    <row r="708" customFormat="false" ht="15" hidden="false" customHeight="false" outlineLevel="0" collapsed="false">
      <c r="B708" s="25" t="n">
        <v>694</v>
      </c>
      <c r="C708" s="27" t="s">
        <v>9011</v>
      </c>
      <c r="M708" s="25" t="n">
        <v>694</v>
      </c>
      <c r="N708" s="27" t="str">
        <f aca="false">C708</f>
        <v>Уровнемер VEGAFLEX81 номер 30151366</v>
      </c>
    </row>
    <row r="709" customFormat="false" ht="15" hidden="false" customHeight="false" outlineLevel="0" collapsed="false">
      <c r="B709" s="25" t="n">
        <v>695</v>
      </c>
      <c r="C709" s="27" t="s">
        <v>9012</v>
      </c>
      <c r="M709" s="25" t="n">
        <v>695</v>
      </c>
      <c r="N709" s="27" t="str">
        <f aca="false">C709</f>
        <v>Уровнемер VEGAFLEX81 номер 30151362</v>
      </c>
    </row>
    <row r="710" customFormat="false" ht="15" hidden="false" customHeight="false" outlineLevel="0" collapsed="false">
      <c r="B710" s="25" t="n">
        <v>696</v>
      </c>
      <c r="C710" s="27" t="s">
        <v>9013</v>
      </c>
      <c r="M710" s="25" t="n">
        <v>696</v>
      </c>
      <c r="N710" s="27" t="str">
        <f aca="false">C710</f>
        <v>Уровнемер Levelflex FMP5 Levelflex FMP51 номер KA02C70112C</v>
      </c>
    </row>
    <row r="711" customFormat="false" ht="15" hidden="false" customHeight="false" outlineLevel="0" collapsed="false">
      <c r="B711" s="25" t="n">
        <v>697</v>
      </c>
      <c r="C711" s="27" t="s">
        <v>9014</v>
      </c>
      <c r="M711" s="25" t="n">
        <v>697</v>
      </c>
      <c r="N711" s="27" t="str">
        <f aca="false">C711</f>
        <v>Уровнемер Levelflex FMP5 Levelflex FMP51 номер KA02C60112C</v>
      </c>
    </row>
    <row r="712" customFormat="false" ht="15" hidden="false" customHeight="false" outlineLevel="0" collapsed="false">
      <c r="B712" s="25" t="n">
        <v>698</v>
      </c>
      <c r="C712" s="27" t="s">
        <v>9015</v>
      </c>
      <c r="M712" s="25" t="n">
        <v>698</v>
      </c>
      <c r="N712" s="27" t="str">
        <f aca="false">C712</f>
        <v>Уровнемер Levelflex FMP5 Levelflex FMP51 номер KA02C80112C</v>
      </c>
    </row>
    <row r="713" customFormat="false" ht="15" hidden="false" customHeight="false" outlineLevel="0" collapsed="false">
      <c r="B713" s="25" t="n">
        <v>699</v>
      </c>
      <c r="C713" s="27" t="s">
        <v>9016</v>
      </c>
      <c r="M713" s="25" t="n">
        <v>699</v>
      </c>
      <c r="N713" s="27" t="str">
        <f aca="false">C713</f>
        <v>Уровнемер Levelflex FMP5 Levelflex FMP51 номер KA02C50112C</v>
      </c>
    </row>
    <row r="714" customFormat="false" ht="15" hidden="false" customHeight="false" outlineLevel="0" collapsed="false">
      <c r="B714" s="25" t="n">
        <v>700</v>
      </c>
      <c r="C714" s="27" t="s">
        <v>9017</v>
      </c>
      <c r="M714" s="25" t="n">
        <v>700</v>
      </c>
      <c r="N714" s="27" t="str">
        <f aca="false">C714</f>
        <v>Термометр биметаллический Bimetall A номер 1405 B 0110</v>
      </c>
    </row>
    <row r="715" customFormat="false" ht="15" hidden="false" customHeight="false" outlineLevel="0" collapsed="false">
      <c r="B715" s="25" t="n">
        <v>701</v>
      </c>
      <c r="C715" s="27" t="s">
        <v>9018</v>
      </c>
      <c r="M715" s="25" t="n">
        <v>701</v>
      </c>
      <c r="N715" s="27" t="str">
        <f aca="false">C715</f>
        <v>Датчик температуры 248 номер 02469189/03349210</v>
      </c>
    </row>
    <row r="716" customFormat="false" ht="15" hidden="false" customHeight="false" outlineLevel="0" collapsed="false">
      <c r="B716" s="25" t="n">
        <v>702</v>
      </c>
      <c r="C716" s="27" t="s">
        <v>9019</v>
      </c>
      <c r="M716" s="25" t="n">
        <v>702</v>
      </c>
      <c r="N716" s="27" t="str">
        <f aca="false">C716</f>
        <v>Датчик температуры 248 номер 02469187/03349208</v>
      </c>
    </row>
    <row r="717" customFormat="false" ht="15" hidden="false" customHeight="false" outlineLevel="0" collapsed="false">
      <c r="B717" s="25" t="n">
        <v>703</v>
      </c>
      <c r="C717" s="27" t="s">
        <v>9020</v>
      </c>
      <c r="M717" s="25" t="n">
        <v>703</v>
      </c>
      <c r="N717" s="27" t="str">
        <f aca="false">C717</f>
        <v>Датчик температуры 248 номер 02469052/03349073</v>
      </c>
    </row>
    <row r="718" customFormat="false" ht="15" hidden="false" customHeight="false" outlineLevel="0" collapsed="false">
      <c r="B718" s="25" t="n">
        <v>704</v>
      </c>
      <c r="C718" s="27" t="s">
        <v>9021</v>
      </c>
      <c r="M718" s="25" t="n">
        <v>704</v>
      </c>
      <c r="N718" s="27" t="str">
        <f aca="false">C718</f>
        <v>Датчик температуры 248 номер 02469091/03349112</v>
      </c>
    </row>
    <row r="719" customFormat="false" ht="15" hidden="false" customHeight="false" outlineLevel="0" collapsed="false">
      <c r="B719" s="25" t="n">
        <v>705</v>
      </c>
      <c r="C719" s="27" t="s">
        <v>9022</v>
      </c>
      <c r="M719" s="25" t="n">
        <v>705</v>
      </c>
      <c r="N719" s="27" t="str">
        <f aca="false">C719</f>
        <v>Датчик температуры 248 номер 02469181/03349202</v>
      </c>
    </row>
    <row r="720" customFormat="false" ht="15" hidden="false" customHeight="false" outlineLevel="0" collapsed="false">
      <c r="B720" s="25" t="n">
        <v>706</v>
      </c>
      <c r="C720" s="27" t="s">
        <v>9023</v>
      </c>
      <c r="M720" s="25" t="n">
        <v>706</v>
      </c>
      <c r="N720" s="27" t="str">
        <f aca="false">C720</f>
        <v>Датчик температуры 248 номер 02469188/03349209</v>
      </c>
    </row>
    <row r="721" customFormat="false" ht="15" hidden="false" customHeight="false" outlineLevel="0" collapsed="false">
      <c r="B721" s="25" t="n">
        <v>707</v>
      </c>
      <c r="C721" s="27" t="s">
        <v>9024</v>
      </c>
      <c r="M721" s="25" t="n">
        <v>707</v>
      </c>
      <c r="N721" s="27" t="str">
        <f aca="false">C721</f>
        <v>Датчик температуры 248 номер 02469164/03349185</v>
      </c>
    </row>
    <row r="722" customFormat="false" ht="15" hidden="false" customHeight="false" outlineLevel="0" collapsed="false">
      <c r="B722" s="25" t="n">
        <v>708</v>
      </c>
      <c r="C722" s="27" t="s">
        <v>9025</v>
      </c>
      <c r="M722" s="25" t="n">
        <v>708</v>
      </c>
      <c r="N722" s="27" t="str">
        <f aca="false">C722</f>
        <v>Датчик температуры 248 номер 02469186/03349207</v>
      </c>
    </row>
    <row r="723" customFormat="false" ht="15" hidden="false" customHeight="false" outlineLevel="0" collapsed="false">
      <c r="B723" s="25" t="n">
        <v>709</v>
      </c>
      <c r="C723" s="27" t="s">
        <v>9026</v>
      </c>
      <c r="M723" s="25" t="n">
        <v>709</v>
      </c>
      <c r="N723" s="27" t="str">
        <f aca="false">C723</f>
        <v>Датчик температуры 248 номер 02469163/03349184</v>
      </c>
    </row>
    <row r="724" customFormat="false" ht="15" hidden="false" customHeight="false" outlineLevel="0" collapsed="false">
      <c r="B724" s="25" t="n">
        <v>710</v>
      </c>
      <c r="C724" s="27" t="s">
        <v>9027</v>
      </c>
      <c r="M724" s="25" t="n">
        <v>710</v>
      </c>
      <c r="N724" s="27" t="str">
        <f aca="false">C724</f>
        <v>Датчик температуры 248 номер 02469165/03349186</v>
      </c>
    </row>
    <row r="725" customFormat="false" ht="15" hidden="false" customHeight="false" outlineLevel="0" collapsed="false">
      <c r="B725" s="25" t="n">
        <v>711</v>
      </c>
      <c r="C725" s="27" t="s">
        <v>9028</v>
      </c>
      <c r="M725" s="25" t="n">
        <v>711</v>
      </c>
      <c r="N725" s="27" t="str">
        <f aca="false">C725</f>
        <v>Датчик температуры ТСМУ Метран-274-08 номер 2370744</v>
      </c>
    </row>
    <row r="726" customFormat="false" ht="15" hidden="false" customHeight="false" outlineLevel="0" collapsed="false">
      <c r="B726" s="25" t="n">
        <v>712</v>
      </c>
      <c r="C726" s="27" t="s">
        <v>9029</v>
      </c>
      <c r="M726" s="25" t="n">
        <v>712</v>
      </c>
      <c r="N726" s="27" t="str">
        <f aca="false">C726</f>
        <v>Датчик температуры ТПУ 0304Ех номер 12-7647</v>
      </c>
    </row>
    <row r="727" customFormat="false" ht="15" hidden="false" customHeight="false" outlineLevel="0" collapsed="false">
      <c r="B727" s="25" t="n">
        <v>713</v>
      </c>
      <c r="C727" s="27" t="s">
        <v>9030</v>
      </c>
      <c r="M727" s="25" t="n">
        <v>713</v>
      </c>
      <c r="N727" s="27" t="str">
        <f aca="false">C727</f>
        <v>Датчик температуры 248 номер 02244860</v>
      </c>
    </row>
    <row r="728" customFormat="false" ht="15" hidden="false" customHeight="false" outlineLevel="0" collapsed="false">
      <c r="B728" s="25" t="n">
        <v>714</v>
      </c>
      <c r="C728" s="27" t="s">
        <v>9031</v>
      </c>
      <c r="M728" s="25" t="n">
        <v>714</v>
      </c>
      <c r="N728" s="27" t="str">
        <f aca="false">C728</f>
        <v>ТСП серии 65 номер 03367865</v>
      </c>
    </row>
    <row r="729" customFormat="false" ht="15" hidden="false" customHeight="false" outlineLevel="0" collapsed="false">
      <c r="B729" s="25" t="n">
        <v>715</v>
      </c>
      <c r="C729" s="27" t="s">
        <v>9032</v>
      </c>
      <c r="M729" s="25" t="n">
        <v>715</v>
      </c>
      <c r="N729" s="27" t="str">
        <f aca="false">C729</f>
        <v>Датчик температуры 248 номер 02244856</v>
      </c>
    </row>
    <row r="730" customFormat="false" ht="15" hidden="false" customHeight="false" outlineLevel="0" collapsed="false">
      <c r="B730" s="25" t="n">
        <v>716</v>
      </c>
      <c r="C730" s="27" t="s">
        <v>9033</v>
      </c>
      <c r="M730" s="25" t="n">
        <v>716</v>
      </c>
      <c r="N730" s="27" t="str">
        <f aca="false">C730</f>
        <v>ТСП серии 65 номер 03367867</v>
      </c>
    </row>
    <row r="731" customFormat="false" ht="15" hidden="false" customHeight="false" outlineLevel="0" collapsed="false">
      <c r="B731" s="25" t="n">
        <v>717</v>
      </c>
      <c r="C731" s="27" t="s">
        <v>9034</v>
      </c>
      <c r="M731" s="25" t="n">
        <v>717</v>
      </c>
      <c r="N731" s="27" t="str">
        <f aca="false">C731</f>
        <v>Преобразователь измерительный iTEMP TMT180 номер F902F814202</v>
      </c>
    </row>
    <row r="732" customFormat="false" ht="15" hidden="false" customHeight="false" outlineLevel="0" collapsed="false">
      <c r="B732" s="25" t="n">
        <v>718</v>
      </c>
      <c r="C732" s="27" t="s">
        <v>8864</v>
      </c>
      <c r="M732" s="25" t="n">
        <v>718</v>
      </c>
      <c r="N732" s="27" t="str">
        <f aca="false">C732</f>
        <v>ТСП TR10 номер F9035714152</v>
      </c>
    </row>
    <row r="733" customFormat="false" ht="15" hidden="false" customHeight="false" outlineLevel="0" collapsed="false">
      <c r="B733" s="25" t="n">
        <v>719</v>
      </c>
      <c r="C733" s="27" t="s">
        <v>9035</v>
      </c>
      <c r="M733" s="25" t="n">
        <v>719</v>
      </c>
      <c r="N733" s="27" t="str">
        <f aca="false">C733</f>
        <v>Преобразователь вторичный T32.1S номер 845531</v>
      </c>
    </row>
    <row r="734" customFormat="false" ht="15" hidden="false" customHeight="false" outlineLevel="0" collapsed="false">
      <c r="B734" s="25" t="n">
        <v>720</v>
      </c>
      <c r="C734" s="27" t="s">
        <v>9036</v>
      </c>
      <c r="M734" s="25" t="n">
        <v>720</v>
      </c>
      <c r="N734" s="27" t="str">
        <f aca="false">C734</f>
        <v>ТСП TR10-A номер 1104HXQH</v>
      </c>
    </row>
    <row r="735" customFormat="false" ht="15" hidden="false" customHeight="false" outlineLevel="0" collapsed="false">
      <c r="B735" s="25" t="n">
        <v>721</v>
      </c>
      <c r="C735" s="27" t="s">
        <v>9037</v>
      </c>
      <c r="M735" s="25" t="n">
        <v>721</v>
      </c>
      <c r="N735" s="27" t="str">
        <f aca="false">C735</f>
        <v>Преобразователь вторичный T32.1S номер 854534</v>
      </c>
    </row>
    <row r="736" customFormat="false" ht="15" hidden="false" customHeight="false" outlineLevel="0" collapsed="false">
      <c r="B736" s="25" t="n">
        <v>722</v>
      </c>
      <c r="C736" s="27" t="s">
        <v>9038</v>
      </c>
      <c r="M736" s="25" t="n">
        <v>722</v>
      </c>
      <c r="N736" s="27" t="str">
        <f aca="false">C736</f>
        <v>ТСП TR10-A номер 1104HM6M</v>
      </c>
    </row>
    <row r="737" customFormat="false" ht="15" hidden="false" customHeight="false" outlineLevel="0" collapsed="false">
      <c r="B737" s="25" t="n">
        <v>723</v>
      </c>
      <c r="C737" s="27" t="s">
        <v>9039</v>
      </c>
      <c r="M737" s="25" t="n">
        <v>723</v>
      </c>
      <c r="N737" s="27" t="str">
        <f aca="false">C737</f>
        <v>Преобразователь измерительный iTEMP TMT180 номер F902F514202</v>
      </c>
    </row>
    <row r="738" customFormat="false" ht="15" hidden="false" customHeight="false" outlineLevel="0" collapsed="false">
      <c r="B738" s="25" t="n">
        <v>724</v>
      </c>
      <c r="C738" s="27" t="s">
        <v>8864</v>
      </c>
      <c r="M738" s="25" t="n">
        <v>724</v>
      </c>
      <c r="N738" s="27" t="str">
        <f aca="false">C738</f>
        <v>ТСП TR10 номер F9035714152</v>
      </c>
    </row>
    <row r="739" customFormat="false" ht="15" hidden="false" customHeight="false" outlineLevel="0" collapsed="false">
      <c r="B739" s="25" t="n">
        <v>725</v>
      </c>
      <c r="C739" s="27" t="s">
        <v>9040</v>
      </c>
      <c r="M739" s="25" t="n">
        <v>725</v>
      </c>
      <c r="N739" s="27" t="str">
        <f aca="false">C739</f>
        <v>Преобразователь измерительный iTEMP TMT180 номер F902F914202</v>
      </c>
    </row>
    <row r="740" customFormat="false" ht="15" hidden="false" customHeight="false" outlineLevel="0" collapsed="false">
      <c r="B740" s="25" t="n">
        <v>726</v>
      </c>
      <c r="C740" s="27" t="s">
        <v>8862</v>
      </c>
      <c r="M740" s="25" t="n">
        <v>726</v>
      </c>
      <c r="N740" s="27" t="str">
        <f aca="false">C740</f>
        <v>ТСП TR10 номер F9035C14152</v>
      </c>
    </row>
    <row r="741" customFormat="false" ht="15" hidden="false" customHeight="false" outlineLevel="0" collapsed="false">
      <c r="B741" s="25" t="n">
        <v>727</v>
      </c>
      <c r="C741" s="27" t="s">
        <v>9041</v>
      </c>
      <c r="M741" s="25" t="n">
        <v>727</v>
      </c>
      <c r="N741" s="27" t="str">
        <f aca="false">C741</f>
        <v>Преобразователь вторичный T32.1S номер 855570</v>
      </c>
    </row>
    <row r="742" customFormat="false" ht="15" hidden="false" customHeight="false" outlineLevel="0" collapsed="false">
      <c r="B742" s="25" t="n">
        <v>728</v>
      </c>
      <c r="C742" s="27" t="s">
        <v>9042</v>
      </c>
      <c r="M742" s="25" t="n">
        <v>728</v>
      </c>
      <c r="N742" s="27" t="str">
        <f aca="false">C742</f>
        <v>ТСП TR10-A номер 1104IQL7</v>
      </c>
    </row>
    <row r="743" customFormat="false" ht="15" hidden="false" customHeight="false" outlineLevel="0" collapsed="false">
      <c r="B743" s="25" t="n">
        <v>729</v>
      </c>
      <c r="C743" s="27" t="s">
        <v>9043</v>
      </c>
      <c r="M743" s="25" t="n">
        <v>729</v>
      </c>
      <c r="N743" s="27" t="str">
        <f aca="false">C743</f>
        <v>Преобразователь вторичный T32.1S номер 854759</v>
      </c>
    </row>
    <row r="744" customFormat="false" ht="15" hidden="false" customHeight="false" outlineLevel="0" collapsed="false">
      <c r="B744" s="25" t="n">
        <v>730</v>
      </c>
      <c r="C744" s="27" t="s">
        <v>9044</v>
      </c>
      <c r="M744" s="25" t="n">
        <v>730</v>
      </c>
      <c r="N744" s="27" t="str">
        <f aca="false">C744</f>
        <v>ТСП TR60-A номер 1104I0QT</v>
      </c>
    </row>
    <row r="745" customFormat="false" ht="15" hidden="false" customHeight="false" outlineLevel="0" collapsed="false">
      <c r="B745" s="25" t="n">
        <v>731</v>
      </c>
      <c r="C745" s="27" t="s">
        <v>9045</v>
      </c>
      <c r="M745" s="25" t="n">
        <v>731</v>
      </c>
      <c r="N745" s="27" t="str">
        <f aca="false">C745</f>
        <v>Преобразователь вторичный T32.1S номер 854596</v>
      </c>
    </row>
    <row r="746" customFormat="false" ht="15" hidden="false" customHeight="false" outlineLevel="0" collapsed="false">
      <c r="B746" s="25" t="n">
        <v>732</v>
      </c>
      <c r="C746" s="27" t="s">
        <v>9046</v>
      </c>
      <c r="M746" s="25" t="n">
        <v>732</v>
      </c>
      <c r="N746" s="27" t="str">
        <f aca="false">C746</f>
        <v>ТСП TR60-A номер 1104I0QV</v>
      </c>
    </row>
    <row r="747" customFormat="false" ht="15" hidden="false" customHeight="false" outlineLevel="0" collapsed="false">
      <c r="B747" s="25" t="n">
        <v>733</v>
      </c>
      <c r="C747" s="27" t="s">
        <v>9047</v>
      </c>
      <c r="M747" s="25" t="n">
        <v>733</v>
      </c>
      <c r="N747" s="27" t="str">
        <f aca="false">C747</f>
        <v>Преобразователь вторичный T32.1S номер 855102</v>
      </c>
    </row>
    <row r="748" customFormat="false" ht="15" hidden="false" customHeight="false" outlineLevel="0" collapsed="false">
      <c r="B748" s="25" t="n">
        <v>734</v>
      </c>
      <c r="C748" s="27" t="s">
        <v>9048</v>
      </c>
      <c r="M748" s="25" t="n">
        <v>734</v>
      </c>
      <c r="N748" s="27" t="str">
        <f aca="false">C748</f>
        <v>ТСП TR60-A номер 1104I0QW</v>
      </c>
    </row>
    <row r="749" customFormat="false" ht="15" hidden="false" customHeight="false" outlineLevel="0" collapsed="false">
      <c r="B749" s="25" t="n">
        <v>735</v>
      </c>
      <c r="C749" s="27" t="s">
        <v>9049</v>
      </c>
      <c r="M749" s="25" t="n">
        <v>735</v>
      </c>
      <c r="N749" s="27" t="str">
        <f aca="false">C749</f>
        <v>Преобразователь вторичный T32.1S номер 854667</v>
      </c>
    </row>
    <row r="750" customFormat="false" ht="15" hidden="false" customHeight="false" outlineLevel="0" collapsed="false">
      <c r="B750" s="25" t="n">
        <v>736</v>
      </c>
      <c r="C750" s="27" t="s">
        <v>9050</v>
      </c>
      <c r="M750" s="25" t="n">
        <v>736</v>
      </c>
      <c r="N750" s="27" t="str">
        <f aca="false">C750</f>
        <v>ТСП TR60-A номер 1104I0QZ</v>
      </c>
    </row>
    <row r="751" customFormat="false" ht="15" hidden="false" customHeight="false" outlineLevel="0" collapsed="false">
      <c r="B751" s="25" t="n">
        <v>737</v>
      </c>
      <c r="C751" s="27" t="s">
        <v>9051</v>
      </c>
      <c r="M751" s="25" t="n">
        <v>737</v>
      </c>
      <c r="N751" s="27" t="str">
        <f aca="false">C751</f>
        <v>Преобразователь вторичный T32.1S номер 854599</v>
      </c>
    </row>
    <row r="752" customFormat="false" ht="15" hidden="false" customHeight="false" outlineLevel="0" collapsed="false">
      <c r="B752" s="25" t="n">
        <v>738</v>
      </c>
      <c r="C752" s="27" t="s">
        <v>9052</v>
      </c>
      <c r="M752" s="25" t="n">
        <v>738</v>
      </c>
      <c r="N752" s="27" t="str">
        <f aca="false">C752</f>
        <v>ТСП TR60-A номер 1104I0QY</v>
      </c>
    </row>
    <row r="753" customFormat="false" ht="15" hidden="false" customHeight="false" outlineLevel="0" collapsed="false">
      <c r="B753" s="25" t="n">
        <v>739</v>
      </c>
      <c r="C753" s="27" t="s">
        <v>9053</v>
      </c>
      <c r="M753" s="25" t="n">
        <v>739</v>
      </c>
      <c r="N753" s="27" t="str">
        <f aca="false">C753</f>
        <v>Преобразователь вторичный T32.1S номер 843151</v>
      </c>
    </row>
    <row r="754" customFormat="false" ht="15" hidden="false" customHeight="false" outlineLevel="0" collapsed="false">
      <c r="B754" s="25" t="n">
        <v>740</v>
      </c>
      <c r="C754" s="27" t="s">
        <v>9054</v>
      </c>
      <c r="M754" s="25" t="n">
        <v>740</v>
      </c>
      <c r="N754" s="27" t="str">
        <f aca="false">C754</f>
        <v>ТСП TR10-A номер 1104H5CN</v>
      </c>
    </row>
    <row r="755" customFormat="false" ht="15" hidden="false" customHeight="false" outlineLevel="0" collapsed="false">
      <c r="B755" s="25" t="n">
        <v>741</v>
      </c>
      <c r="C755" s="27" t="s">
        <v>9055</v>
      </c>
      <c r="M755" s="25" t="n">
        <v>741</v>
      </c>
      <c r="N755" s="27" t="str">
        <f aca="false">C755</f>
        <v>Преобразователь вторичный T32.1S номер 854842</v>
      </c>
    </row>
    <row r="756" customFormat="false" ht="15" hidden="false" customHeight="false" outlineLevel="0" collapsed="false">
      <c r="B756" s="25" t="n">
        <v>742</v>
      </c>
      <c r="C756" s="27" t="s">
        <v>9056</v>
      </c>
      <c r="M756" s="25" t="n">
        <v>742</v>
      </c>
      <c r="N756" s="27" t="str">
        <f aca="false">C756</f>
        <v>ТСП TR10-A номер 1104IQLC</v>
      </c>
    </row>
    <row r="757" customFormat="false" ht="15" hidden="false" customHeight="false" outlineLevel="0" collapsed="false">
      <c r="B757" s="25" t="n">
        <v>743</v>
      </c>
      <c r="C757" s="27" t="s">
        <v>9057</v>
      </c>
      <c r="M757" s="25" t="n">
        <v>743</v>
      </c>
      <c r="N757" s="27" t="str">
        <f aca="false">C757</f>
        <v>Преобразователь вторичный T32.1S номер 845499</v>
      </c>
    </row>
    <row r="758" customFormat="false" ht="15" hidden="false" customHeight="false" outlineLevel="0" collapsed="false">
      <c r="B758" s="25" t="n">
        <v>744</v>
      </c>
      <c r="C758" s="27" t="s">
        <v>9058</v>
      </c>
      <c r="M758" s="25" t="n">
        <v>744</v>
      </c>
      <c r="N758" s="27" t="str">
        <f aca="false">C758</f>
        <v>ТСП TR10-A номер 1104H5CS</v>
      </c>
    </row>
    <row r="759" customFormat="false" ht="15" hidden="false" customHeight="false" outlineLevel="0" collapsed="false">
      <c r="B759" s="25" t="n">
        <v>745</v>
      </c>
      <c r="C759" s="27" t="s">
        <v>6896</v>
      </c>
      <c r="M759" s="25" t="n">
        <v>745</v>
      </c>
      <c r="N759" s="27" t="str">
        <f aca="false">C759</f>
        <v>Преобразователь измерительный 248 номер 09904095</v>
      </c>
    </row>
    <row r="760" customFormat="false" ht="15" hidden="false" customHeight="false" outlineLevel="0" collapsed="false">
      <c r="B760" s="25" t="n">
        <v>746</v>
      </c>
      <c r="C760" s="27" t="s">
        <v>6897</v>
      </c>
      <c r="M760" s="25" t="n">
        <v>746</v>
      </c>
      <c r="N760" s="27" t="str">
        <f aca="false">C760</f>
        <v>ТСП ТС-1088/1 номер 7397</v>
      </c>
    </row>
    <row r="761" customFormat="false" ht="15" hidden="false" customHeight="false" outlineLevel="0" collapsed="false">
      <c r="B761" s="25" t="n">
        <v>747</v>
      </c>
      <c r="C761" s="27" t="s">
        <v>9059</v>
      </c>
      <c r="M761" s="25" t="n">
        <v>747</v>
      </c>
      <c r="N761" s="27" t="str">
        <f aca="false">C761</f>
        <v>Датчик температуры ИП 0304Ех номер 12-7230</v>
      </c>
    </row>
    <row r="762" customFormat="false" ht="15" hidden="false" customHeight="false" outlineLevel="0" collapsed="false">
      <c r="B762" s="25" t="n">
        <v>748</v>
      </c>
      <c r="C762" s="27" t="s">
        <v>9060</v>
      </c>
      <c r="M762" s="25" t="n">
        <v>748</v>
      </c>
      <c r="N762" s="27" t="str">
        <f aca="false">C762</f>
        <v>Датчик температуры ИП 0304Ех номер 12-7232</v>
      </c>
    </row>
    <row r="763" customFormat="false" ht="15" hidden="false" customHeight="false" outlineLevel="0" collapsed="false">
      <c r="B763" s="25" t="n">
        <v>749</v>
      </c>
      <c r="C763" s="27" t="s">
        <v>9061</v>
      </c>
      <c r="M763" s="25" t="n">
        <v>749</v>
      </c>
      <c r="N763" s="27" t="str">
        <f aca="false">C763</f>
        <v>Датчик температуры ИП 0304Ех номер 12-4665</v>
      </c>
    </row>
    <row r="764" customFormat="false" ht="15" hidden="false" customHeight="false" outlineLevel="0" collapsed="false">
      <c r="B764" s="25" t="n">
        <v>750</v>
      </c>
      <c r="C764" s="27" t="s">
        <v>9062</v>
      </c>
      <c r="M764" s="25" t="n">
        <v>750</v>
      </c>
      <c r="N764" s="27" t="str">
        <f aca="false">C764</f>
        <v>Датчик температуры ИП 0304Ех номер 12-7251</v>
      </c>
    </row>
    <row r="765" customFormat="false" ht="15" hidden="false" customHeight="false" outlineLevel="0" collapsed="false">
      <c r="B765" s="25" t="n">
        <v>751</v>
      </c>
      <c r="C765" s="27" t="s">
        <v>9063</v>
      </c>
      <c r="M765" s="25" t="n">
        <v>751</v>
      </c>
      <c r="N765" s="27" t="str">
        <f aca="false">C765</f>
        <v>Датчик температуры ИП 0304Ех номер 12-7281</v>
      </c>
    </row>
    <row r="766" customFormat="false" ht="15" hidden="false" customHeight="false" outlineLevel="0" collapsed="false">
      <c r="B766" s="25" t="n">
        <v>752</v>
      </c>
      <c r="C766" s="27" t="s">
        <v>9064</v>
      </c>
      <c r="M766" s="25" t="n">
        <v>752</v>
      </c>
      <c r="N766" s="27" t="str">
        <f aca="false">C766</f>
        <v>Датчик температуры ИП 0304Ех номер 12-3791</v>
      </c>
    </row>
    <row r="767" customFormat="false" ht="15" hidden="false" customHeight="false" outlineLevel="0" collapsed="false">
      <c r="B767" s="25" t="n">
        <v>753</v>
      </c>
      <c r="C767" s="27" t="s">
        <v>9065</v>
      </c>
      <c r="M767" s="25" t="n">
        <v>753</v>
      </c>
      <c r="N767" s="27" t="str">
        <f aca="false">C767</f>
        <v>Преобразователь давления 3051CD1 номер 9357683</v>
      </c>
    </row>
    <row r="768" customFormat="false" ht="15" hidden="false" customHeight="false" outlineLevel="0" collapsed="false">
      <c r="B768" s="25" t="n">
        <v>754</v>
      </c>
      <c r="C768" s="27" t="s">
        <v>9066</v>
      </c>
      <c r="M768" s="25" t="n">
        <v>754</v>
      </c>
      <c r="N768" s="27" t="str">
        <f aca="false">C768</f>
        <v>Преобразователь давления 3051CD1 номер 9357684</v>
      </c>
    </row>
    <row r="769" customFormat="false" ht="15" hidden="false" customHeight="false" outlineLevel="0" collapsed="false">
      <c r="B769" s="25" t="n">
        <v>755</v>
      </c>
      <c r="C769" s="27" t="s">
        <v>9067</v>
      </c>
      <c r="M769" s="25" t="n">
        <v>755</v>
      </c>
      <c r="N769" s="27" t="str">
        <f aca="false">C769</f>
        <v>Преобразователь давления 3051CD2 номер 9357671</v>
      </c>
    </row>
    <row r="770" customFormat="false" ht="15" hidden="false" customHeight="false" outlineLevel="0" collapsed="false">
      <c r="B770" s="25" t="n">
        <v>756</v>
      </c>
      <c r="C770" s="27" t="s">
        <v>9068</v>
      </c>
      <c r="M770" s="25" t="n">
        <v>756</v>
      </c>
      <c r="N770" s="27" t="str">
        <f aca="false">C770</f>
        <v>Преобразователь давления 3051CD2 номер 9357672</v>
      </c>
    </row>
    <row r="771" customFormat="false" ht="15" hidden="false" customHeight="false" outlineLevel="0" collapsed="false">
      <c r="B771" s="25" t="n">
        <v>757</v>
      </c>
      <c r="C771" s="27" t="s">
        <v>9069</v>
      </c>
      <c r="M771" s="25" t="n">
        <v>757</v>
      </c>
      <c r="N771" s="27" t="str">
        <f aca="false">C771</f>
        <v>Преобразователь давления 3051CD2 номер 9357675</v>
      </c>
    </row>
    <row r="772" customFormat="false" ht="15" hidden="false" customHeight="false" outlineLevel="0" collapsed="false">
      <c r="B772" s="25" t="n">
        <v>758</v>
      </c>
      <c r="C772" s="27" t="s">
        <v>9070</v>
      </c>
      <c r="M772" s="25" t="n">
        <v>758</v>
      </c>
      <c r="N772" s="27" t="str">
        <f aca="false">C772</f>
        <v>Преобразователь давления 3051CD2 номер 9357676</v>
      </c>
    </row>
    <row r="773" customFormat="false" ht="15" hidden="false" customHeight="false" outlineLevel="0" collapsed="false">
      <c r="B773" s="25" t="n">
        <v>759</v>
      </c>
      <c r="C773" s="27" t="s">
        <v>9071</v>
      </c>
      <c r="M773" s="25" t="n">
        <v>759</v>
      </c>
      <c r="N773" s="27" t="str">
        <f aca="false">C773</f>
        <v>Преобразователь давления 3051CD2 номер 9357677</v>
      </c>
    </row>
    <row r="774" customFormat="false" ht="15" hidden="false" customHeight="false" outlineLevel="0" collapsed="false">
      <c r="B774" s="25" t="n">
        <v>760</v>
      </c>
      <c r="C774" s="27" t="s">
        <v>9072</v>
      </c>
      <c r="M774" s="25" t="n">
        <v>760</v>
      </c>
      <c r="N774" s="27" t="str">
        <f aca="false">C774</f>
        <v>Преобразователь давления 3051CD2 номер 9357680</v>
      </c>
    </row>
    <row r="775" customFormat="false" ht="15" hidden="false" customHeight="false" outlineLevel="0" collapsed="false">
      <c r="B775" s="25" t="n">
        <v>761</v>
      </c>
      <c r="C775" s="27" t="s">
        <v>9073</v>
      </c>
      <c r="M775" s="25" t="n">
        <v>761</v>
      </c>
      <c r="N775" s="27" t="str">
        <f aca="false">C775</f>
        <v>Преобразователь давления 3051CD2 номер 9357681</v>
      </c>
    </row>
    <row r="776" customFormat="false" ht="15" hidden="false" customHeight="false" outlineLevel="0" collapsed="false">
      <c r="B776" s="25" t="n">
        <v>762</v>
      </c>
      <c r="C776" s="27" t="s">
        <v>9074</v>
      </c>
      <c r="M776" s="25" t="n">
        <v>762</v>
      </c>
      <c r="N776" s="27" t="str">
        <f aca="false">C776</f>
        <v>Преобразователь давления Метран-150TG номер 1385493</v>
      </c>
    </row>
    <row r="777" customFormat="false" ht="15" hidden="false" customHeight="false" outlineLevel="0" collapsed="false">
      <c r="B777" s="25" t="n">
        <v>763</v>
      </c>
      <c r="C777" s="27" t="s">
        <v>9075</v>
      </c>
      <c r="M777" s="25" t="n">
        <v>763</v>
      </c>
      <c r="N777" s="27" t="str">
        <f aca="false">C777</f>
        <v>Преобразователь давления Метран-150CDR номер 0001302137</v>
      </c>
    </row>
    <row r="778" customFormat="false" ht="15" hidden="false" customHeight="false" outlineLevel="0" collapsed="false">
      <c r="B778" s="25" t="n">
        <v>764</v>
      </c>
      <c r="C778" s="27" t="s">
        <v>9076</v>
      </c>
      <c r="M778" s="25" t="n">
        <v>764</v>
      </c>
      <c r="N778" s="27" t="str">
        <f aca="false">C778</f>
        <v>Преобразователь давления Метран-150CDR номер 0001210631</v>
      </c>
    </row>
    <row r="779" customFormat="false" ht="15" hidden="false" customHeight="false" outlineLevel="0" collapsed="false">
      <c r="B779" s="25" t="n">
        <v>765</v>
      </c>
      <c r="C779" s="27" t="s">
        <v>9077</v>
      </c>
      <c r="M779" s="25" t="n">
        <v>765</v>
      </c>
      <c r="N779" s="27" t="str">
        <f aca="false">C779</f>
        <v>Преобразователь давления Метран-150TGR номер 0001176616</v>
      </c>
    </row>
    <row r="780" customFormat="false" ht="15" hidden="false" customHeight="false" outlineLevel="0" collapsed="false">
      <c r="B780" s="25" t="n">
        <v>766</v>
      </c>
      <c r="C780" s="27" t="s">
        <v>9078</v>
      </c>
      <c r="M780" s="25" t="n">
        <v>766</v>
      </c>
      <c r="N780" s="27" t="str">
        <f aca="false">C780</f>
        <v>Преобразователь давления Метран-150TGR номер 0001177996</v>
      </c>
    </row>
    <row r="781" customFormat="false" ht="15" hidden="false" customHeight="false" outlineLevel="0" collapsed="false">
      <c r="B781" s="25" t="n">
        <v>767</v>
      </c>
      <c r="C781" s="27" t="s">
        <v>9079</v>
      </c>
      <c r="M781" s="25" t="n">
        <v>767</v>
      </c>
      <c r="N781" s="27" t="str">
        <f aca="false">C781</f>
        <v>Преобразователь давления EJX 530A номер 91J604185</v>
      </c>
    </row>
    <row r="782" customFormat="false" ht="15" hidden="false" customHeight="false" outlineLevel="0" collapsed="false">
      <c r="B782" s="25" t="n">
        <v>768</v>
      </c>
      <c r="C782" s="27" t="s">
        <v>9080</v>
      </c>
      <c r="M782" s="25" t="n">
        <v>768</v>
      </c>
      <c r="N782" s="27" t="str">
        <f aca="false">C782</f>
        <v>Преобразователь давления EJX 110A номер 91J604411</v>
      </c>
    </row>
    <row r="783" customFormat="false" ht="15" hidden="false" customHeight="false" outlineLevel="0" collapsed="false">
      <c r="B783" s="25" t="n">
        <v>769</v>
      </c>
      <c r="C783" s="27" t="s">
        <v>9081</v>
      </c>
      <c r="M783" s="25" t="n">
        <v>769</v>
      </c>
      <c r="N783" s="27" t="str">
        <f aca="false">C783</f>
        <v>Преобразователь давления EJX 530A номер 91J604187</v>
      </c>
    </row>
    <row r="784" customFormat="false" ht="15" hidden="false" customHeight="false" outlineLevel="0" collapsed="false">
      <c r="B784" s="25" t="n">
        <v>770</v>
      </c>
      <c r="C784" s="27" t="s">
        <v>9082</v>
      </c>
      <c r="M784" s="25" t="n">
        <v>770</v>
      </c>
      <c r="N784" s="27" t="str">
        <f aca="false">C784</f>
        <v>Преобразователь давления EJX 110A номер 91J604412</v>
      </c>
    </row>
    <row r="785" customFormat="false" ht="15" hidden="false" customHeight="false" outlineLevel="0" collapsed="false">
      <c r="B785" s="25" t="n">
        <v>771</v>
      </c>
      <c r="C785" s="27" t="s">
        <v>9083</v>
      </c>
      <c r="M785" s="25" t="n">
        <v>771</v>
      </c>
      <c r="N785" s="27" t="str">
        <f aca="false">C785</f>
        <v>Преобразователь давления EJX 530A номер 91J604168</v>
      </c>
    </row>
    <row r="786" customFormat="false" ht="15" hidden="false" customHeight="false" outlineLevel="0" collapsed="false">
      <c r="B786" s="25" t="n">
        <v>772</v>
      </c>
      <c r="C786" s="27" t="s">
        <v>9084</v>
      </c>
      <c r="M786" s="25" t="n">
        <v>772</v>
      </c>
      <c r="N786" s="27" t="str">
        <f aca="false">C786</f>
        <v>Преобразователь давления EJX 530A номер 91J604184</v>
      </c>
    </row>
    <row r="787" customFormat="false" ht="15" hidden="false" customHeight="false" outlineLevel="0" collapsed="false">
      <c r="B787" s="25" t="n">
        <v>773</v>
      </c>
      <c r="C787" s="27" t="s">
        <v>9085</v>
      </c>
      <c r="M787" s="25" t="n">
        <v>773</v>
      </c>
      <c r="N787" s="27" t="str">
        <f aca="false">C787</f>
        <v>Преобразователь давления EJX 530A номер 91M825405</v>
      </c>
    </row>
    <row r="788" customFormat="false" ht="15" hidden="false" customHeight="false" outlineLevel="0" collapsed="false">
      <c r="B788" s="25" t="n">
        <v>774</v>
      </c>
      <c r="C788" s="27" t="s">
        <v>9086</v>
      </c>
      <c r="M788" s="25" t="n">
        <v>774</v>
      </c>
      <c r="N788" s="27" t="str">
        <f aca="false">C788</f>
        <v>Преобразователь давления EJX 530A номер 91K411366</v>
      </c>
    </row>
    <row r="789" customFormat="false" ht="15" hidden="false" customHeight="false" outlineLevel="0" collapsed="false">
      <c r="B789" s="25" t="n">
        <v>775</v>
      </c>
      <c r="C789" s="27" t="s">
        <v>9087</v>
      </c>
      <c r="M789" s="25" t="n">
        <v>775</v>
      </c>
      <c r="N789" s="27" t="str">
        <f aca="false">C789</f>
        <v>Преобразователь давления EJX 530A номер 91J622053</v>
      </c>
    </row>
    <row r="790" customFormat="false" ht="15" hidden="false" customHeight="false" outlineLevel="0" collapsed="false">
      <c r="B790" s="25" t="n">
        <v>776</v>
      </c>
      <c r="C790" s="27" t="s">
        <v>9088</v>
      </c>
      <c r="M790" s="25" t="n">
        <v>776</v>
      </c>
      <c r="N790" s="27" t="str">
        <f aca="false">C790</f>
        <v>Преобразователь давления Метран-150TG номер 1385814</v>
      </c>
    </row>
    <row r="791" customFormat="false" ht="15" hidden="false" customHeight="false" outlineLevel="0" collapsed="false">
      <c r="B791" s="25" t="n">
        <v>777</v>
      </c>
      <c r="C791" s="27" t="s">
        <v>9089</v>
      </c>
      <c r="M791" s="25" t="n">
        <v>777</v>
      </c>
      <c r="N791" s="27" t="str">
        <f aca="false">C791</f>
        <v>Преобразователь давления АМ-2000-ТG-7 номер 12217070927</v>
      </c>
    </row>
    <row r="792" customFormat="false" ht="15" hidden="false" customHeight="false" outlineLevel="0" collapsed="false">
      <c r="B792" s="25" t="n">
        <v>778</v>
      </c>
      <c r="C792" s="27" t="s">
        <v>9090</v>
      </c>
      <c r="M792" s="25" t="n">
        <v>778</v>
      </c>
      <c r="N792" s="27" t="str">
        <f aca="false">C792</f>
        <v>Преобразователь давления АМ-2000-ТG-5 номер 12217070860</v>
      </c>
    </row>
    <row r="793" customFormat="false" ht="15" hidden="false" customHeight="false" outlineLevel="0" collapsed="false">
      <c r="B793" s="25" t="n">
        <v>779</v>
      </c>
      <c r="C793" s="27" t="s">
        <v>9091</v>
      </c>
      <c r="M793" s="25" t="n">
        <v>779</v>
      </c>
      <c r="N793" s="27" t="str">
        <f aca="false">C793</f>
        <v>Преобразователь давления АМ-2000-ТG-5 номер 12217070865</v>
      </c>
    </row>
    <row r="794" customFormat="false" ht="15" hidden="false" customHeight="false" outlineLevel="0" collapsed="false">
      <c r="B794" s="25" t="n">
        <v>780</v>
      </c>
      <c r="C794" s="27" t="s">
        <v>9092</v>
      </c>
      <c r="M794" s="25" t="n">
        <v>780</v>
      </c>
      <c r="N794" s="27" t="str">
        <f aca="false">C794</f>
        <v>Преобразователь давления АМ-2000-ТG-7 номер 12217070896</v>
      </c>
    </row>
    <row r="795" customFormat="false" ht="15" hidden="false" customHeight="false" outlineLevel="0" collapsed="false">
      <c r="B795" s="25" t="n">
        <v>781</v>
      </c>
      <c r="C795" s="27" t="s">
        <v>9093</v>
      </c>
      <c r="M795" s="25" t="n">
        <v>781</v>
      </c>
      <c r="N795" s="27" t="str">
        <f aca="false">C795</f>
        <v>Преобразователь давления АМ-2000-ТG-5 номер 12217070925</v>
      </c>
    </row>
    <row r="796" customFormat="false" ht="15" hidden="false" customHeight="false" outlineLevel="0" collapsed="false">
      <c r="B796" s="25" t="n">
        <v>782</v>
      </c>
      <c r="C796" s="27" t="s">
        <v>9094</v>
      </c>
      <c r="M796" s="25" t="n">
        <v>782</v>
      </c>
      <c r="N796" s="27" t="str">
        <f aca="false">C796</f>
        <v>Преобразователь давления АМ-2000-ТG-5 номер 12217020379</v>
      </c>
    </row>
    <row r="797" customFormat="false" ht="15" hidden="false" customHeight="false" outlineLevel="0" collapsed="false">
      <c r="B797" s="25" t="n">
        <v>783</v>
      </c>
      <c r="C797" s="27" t="s">
        <v>9095</v>
      </c>
      <c r="M797" s="25" t="n">
        <v>783</v>
      </c>
      <c r="N797" s="27" t="str">
        <f aca="false">C797</f>
        <v>Преобразователь давления АМ-2000-ТG-7 номер 12217070946</v>
      </c>
    </row>
    <row r="798" customFormat="false" ht="15" hidden="false" customHeight="false" outlineLevel="0" collapsed="false">
      <c r="B798" s="25" t="n">
        <v>784</v>
      </c>
      <c r="C798" s="27" t="s">
        <v>9096</v>
      </c>
      <c r="M798" s="25" t="n">
        <v>784</v>
      </c>
      <c r="N798" s="27" t="str">
        <f aca="false">C798</f>
        <v>Преобразователь давления АМ-2000-ТG-5 номер 12217070862</v>
      </c>
    </row>
    <row r="799" customFormat="false" ht="15" hidden="false" customHeight="false" outlineLevel="0" collapsed="false">
      <c r="B799" s="25" t="n">
        <v>785</v>
      </c>
      <c r="C799" s="27" t="s">
        <v>9097</v>
      </c>
      <c r="M799" s="25" t="n">
        <v>785</v>
      </c>
      <c r="N799" s="27" t="str">
        <f aca="false">C799</f>
        <v>Преобразователь давления АМ-2000-ТG-9 номер 21055376</v>
      </c>
    </row>
    <row r="800" customFormat="false" ht="15" hidden="false" customHeight="false" outlineLevel="0" collapsed="false">
      <c r="B800" s="25" t="n">
        <v>786</v>
      </c>
      <c r="C800" s="27" t="s">
        <v>9098</v>
      </c>
      <c r="M800" s="25" t="n">
        <v>786</v>
      </c>
      <c r="N800" s="27" t="str">
        <f aca="false">C800</f>
        <v>Преобразователь давления АМ-2000-ТG-7 номер 12217070911</v>
      </c>
    </row>
    <row r="801" customFormat="false" ht="15" hidden="false" customHeight="false" outlineLevel="0" collapsed="false">
      <c r="B801" s="25" t="n">
        <v>787</v>
      </c>
      <c r="C801" s="27" t="s">
        <v>9099</v>
      </c>
      <c r="M801" s="25" t="n">
        <v>787</v>
      </c>
      <c r="N801" s="27" t="str">
        <f aca="false">C801</f>
        <v>Преобразователь давления АМ-2000-ТG-5 номер 12217070861</v>
      </c>
    </row>
    <row r="802" customFormat="false" ht="15" hidden="false" customHeight="false" outlineLevel="0" collapsed="false">
      <c r="B802" s="25" t="n">
        <v>788</v>
      </c>
      <c r="C802" s="27" t="s">
        <v>9100</v>
      </c>
      <c r="M802" s="25" t="n">
        <v>788</v>
      </c>
      <c r="N802" s="27" t="str">
        <f aca="false">C802</f>
        <v>Преобразователь давления АМ-2000-ТG-7 номер 12217070914</v>
      </c>
    </row>
    <row r="803" customFormat="false" ht="15" hidden="false" customHeight="false" outlineLevel="0" collapsed="false">
      <c r="B803" s="25" t="n">
        <v>789</v>
      </c>
      <c r="C803" s="27" t="s">
        <v>9101</v>
      </c>
      <c r="M803" s="25" t="n">
        <v>789</v>
      </c>
      <c r="N803" s="27" t="str">
        <f aca="false">C803</f>
        <v>Преобразователь давления АМ-2000-ТG-7 номер 12217070915</v>
      </c>
    </row>
    <row r="804" customFormat="false" ht="15" hidden="false" customHeight="false" outlineLevel="0" collapsed="false">
      <c r="B804" s="25" t="n">
        <v>790</v>
      </c>
      <c r="C804" s="27" t="s">
        <v>9102</v>
      </c>
      <c r="M804" s="25" t="n">
        <v>790</v>
      </c>
      <c r="N804" s="27" t="str">
        <f aca="false">C804</f>
        <v>Датчик давления 2051CD1 номер 9439068</v>
      </c>
    </row>
    <row r="805" customFormat="false" ht="15" hidden="false" customHeight="false" outlineLevel="0" collapsed="false">
      <c r="B805" s="25" t="n">
        <v>791</v>
      </c>
      <c r="C805" s="27" t="s">
        <v>9103</v>
      </c>
      <c r="M805" s="25" t="n">
        <v>791</v>
      </c>
      <c r="N805" s="27" t="str">
        <f aca="false">C805</f>
        <v>Датчик давления 2051CD1 номер 9439069</v>
      </c>
    </row>
    <row r="806" customFormat="false" ht="15" hidden="false" customHeight="false" outlineLevel="0" collapsed="false">
      <c r="B806" s="25" t="n">
        <v>792</v>
      </c>
      <c r="C806" s="27" t="s">
        <v>9104</v>
      </c>
      <c r="M806" s="25" t="n">
        <v>792</v>
      </c>
      <c r="N806" s="27" t="str">
        <f aca="false">C806</f>
        <v>Датчик давления 2051CD1 номер 9439070</v>
      </c>
    </row>
    <row r="807" customFormat="false" ht="15" hidden="false" customHeight="false" outlineLevel="0" collapsed="false">
      <c r="B807" s="25" t="n">
        <v>793</v>
      </c>
      <c r="C807" s="27" t="s">
        <v>9105</v>
      </c>
      <c r="M807" s="25" t="n">
        <v>793</v>
      </c>
      <c r="N807" s="27" t="str">
        <f aca="false">C807</f>
        <v>Датчик давления 2051CD1 номер 9439071</v>
      </c>
    </row>
    <row r="808" customFormat="false" ht="15" hidden="false" customHeight="false" outlineLevel="0" collapsed="false">
      <c r="B808" s="25" t="n">
        <v>794</v>
      </c>
      <c r="C808" s="27" t="s">
        <v>9106</v>
      </c>
      <c r="M808" s="25" t="n">
        <v>794</v>
      </c>
      <c r="N808" s="27" t="str">
        <f aca="false">C808</f>
        <v>Преобразователь давления Deltabar S PMD75 номер L101450109D</v>
      </c>
    </row>
    <row r="809" customFormat="false" ht="15" hidden="false" customHeight="false" outlineLevel="0" collapsed="false">
      <c r="B809" s="25" t="n">
        <v>795</v>
      </c>
      <c r="C809" s="27" t="s">
        <v>9107</v>
      </c>
      <c r="M809" s="25" t="n">
        <v>795</v>
      </c>
      <c r="N809" s="27" t="str">
        <f aca="false">C809</f>
        <v>Преобразователь давления 2051TG4 номер 9656459</v>
      </c>
    </row>
    <row r="810" customFormat="false" ht="15" hidden="false" customHeight="false" outlineLevel="0" collapsed="false">
      <c r="B810" s="25" t="n">
        <v>796</v>
      </c>
      <c r="C810" s="27" t="s">
        <v>9108</v>
      </c>
      <c r="M810" s="25" t="n">
        <v>796</v>
      </c>
      <c r="N810" s="27" t="str">
        <f aca="false">C810</f>
        <v>Преобразователь давления 2051TG4 номер 9656464</v>
      </c>
    </row>
    <row r="811" customFormat="false" ht="15" hidden="false" customHeight="false" outlineLevel="0" collapsed="false">
      <c r="B811" s="25" t="n">
        <v>797</v>
      </c>
      <c r="C811" s="27" t="s">
        <v>9109</v>
      </c>
      <c r="M811" s="25" t="n">
        <v>797</v>
      </c>
      <c r="N811" s="27" t="str">
        <f aca="false">C811</f>
        <v>Преобразователь давления 2051TG1 номер 0096888</v>
      </c>
    </row>
    <row r="812" customFormat="false" ht="15" hidden="false" customHeight="false" outlineLevel="0" collapsed="false">
      <c r="B812" s="25" t="n">
        <v>798</v>
      </c>
      <c r="C812" s="27" t="s">
        <v>9110</v>
      </c>
      <c r="M812" s="25" t="n">
        <v>798</v>
      </c>
      <c r="N812" s="27" t="str">
        <f aca="false">C812</f>
        <v>Преобразователь давления 2051TG1 номер 0096889</v>
      </c>
    </row>
    <row r="813" customFormat="false" ht="15" hidden="false" customHeight="false" outlineLevel="0" collapsed="false">
      <c r="B813" s="25" t="n">
        <v>799</v>
      </c>
      <c r="C813" s="27" t="s">
        <v>9111</v>
      </c>
      <c r="M813" s="25" t="n">
        <v>799</v>
      </c>
      <c r="N813" s="27" t="str">
        <f aca="false">C813</f>
        <v>Преобразователь давления 3051S2CD1 номер 0201418</v>
      </c>
    </row>
    <row r="814" customFormat="false" ht="15" hidden="false" customHeight="false" outlineLevel="0" collapsed="false">
      <c r="B814" s="25" t="n">
        <v>800</v>
      </c>
      <c r="C814" s="27" t="s">
        <v>9112</v>
      </c>
      <c r="M814" s="25" t="n">
        <v>800</v>
      </c>
      <c r="N814" s="27" t="str">
        <f aca="false">C814</f>
        <v>Преобразователь давления IPT-10 номер 23493461</v>
      </c>
    </row>
    <row r="815" customFormat="false" ht="15" hidden="false" customHeight="false" outlineLevel="0" collapsed="false">
      <c r="B815" s="25" t="n">
        <v>801</v>
      </c>
      <c r="C815" s="27" t="s">
        <v>9113</v>
      </c>
      <c r="M815" s="25" t="n">
        <v>801</v>
      </c>
      <c r="N815" s="27" t="str">
        <f aca="false">C815</f>
        <v>Преобразователь давления Метран-150TGR номер 0001200752</v>
      </c>
    </row>
    <row r="816" customFormat="false" ht="15" hidden="false" customHeight="false" outlineLevel="0" collapsed="false">
      <c r="B816" s="25" t="n">
        <v>802</v>
      </c>
      <c r="C816" s="27" t="s">
        <v>9114</v>
      </c>
      <c r="M816" s="25" t="n">
        <v>802</v>
      </c>
      <c r="N816" s="27" t="str">
        <f aca="false">C816</f>
        <v>Преобразователь давления Метран-150TG номер 1431430</v>
      </c>
    </row>
    <row r="817" customFormat="false" ht="15" hidden="false" customHeight="false" outlineLevel="0" collapsed="false">
      <c r="B817" s="25" t="n">
        <v>803</v>
      </c>
      <c r="C817" s="27" t="s">
        <v>9115</v>
      </c>
      <c r="M817" s="25" t="n">
        <v>803</v>
      </c>
      <c r="N817" s="27" t="str">
        <f aca="false">C817</f>
        <v>Преобразователь давления EJX 530A номер 91J622058</v>
      </c>
    </row>
    <row r="818" customFormat="false" ht="15" hidden="false" customHeight="false" outlineLevel="0" collapsed="false">
      <c r="B818" s="25" t="n">
        <v>804</v>
      </c>
      <c r="C818" s="27" t="s">
        <v>9116</v>
      </c>
      <c r="M818" s="25" t="n">
        <v>804</v>
      </c>
      <c r="N818" s="27" t="str">
        <f aca="false">C818</f>
        <v>Преобразователь давления Cerabar Т,PMC131 номер M609C501052</v>
      </c>
    </row>
    <row r="819" customFormat="false" ht="15" hidden="false" customHeight="false" outlineLevel="0" collapsed="false">
      <c r="B819" s="25" t="n">
        <v>805</v>
      </c>
      <c r="C819" s="27" t="s">
        <v>9117</v>
      </c>
      <c r="M819" s="25" t="n">
        <v>805</v>
      </c>
      <c r="N819" s="27" t="str">
        <f aca="false">C819</f>
        <v>Преобразователь давления Cerabar Т,PMC131 номер M609C901052</v>
      </c>
    </row>
    <row r="820" customFormat="false" ht="15" hidden="false" customHeight="false" outlineLevel="0" collapsed="false">
      <c r="B820" s="25" t="n">
        <v>806</v>
      </c>
      <c r="C820" s="27" t="s">
        <v>9118</v>
      </c>
      <c r="M820" s="25" t="n">
        <v>806</v>
      </c>
      <c r="N820" s="27" t="str">
        <f aca="false">C820</f>
        <v>Преобразователь давления Cerabar Т,PMC131 номер HA12D501052</v>
      </c>
    </row>
    <row r="821" customFormat="false" ht="15" hidden="false" customHeight="false" outlineLevel="0" collapsed="false">
      <c r="B821" s="25" t="n">
        <v>807</v>
      </c>
      <c r="C821" s="27" t="s">
        <v>9119</v>
      </c>
      <c r="M821" s="25" t="n">
        <v>807</v>
      </c>
      <c r="N821" s="27" t="str">
        <f aca="false">C821</f>
        <v>Преобразователь давления Cerabar Т,PMC131 номер M609C701052</v>
      </c>
    </row>
    <row r="822" customFormat="false" ht="15" hidden="false" customHeight="false" outlineLevel="0" collapsed="false">
      <c r="B822" s="25" t="n">
        <v>808</v>
      </c>
      <c r="C822" s="27" t="s">
        <v>9120</v>
      </c>
      <c r="M822" s="25" t="n">
        <v>808</v>
      </c>
      <c r="N822" s="27" t="str">
        <f aca="false">C822</f>
        <v>Преобразователь давления APC-2000 номер 02133785</v>
      </c>
    </row>
    <row r="823" customFormat="false" ht="15" hidden="false" customHeight="false" outlineLevel="0" collapsed="false">
      <c r="B823" s="25" t="n">
        <v>809</v>
      </c>
      <c r="C823" s="27" t="s">
        <v>9121</v>
      </c>
      <c r="M823" s="25" t="n">
        <v>809</v>
      </c>
      <c r="N823" s="27" t="str">
        <f aca="false">C823</f>
        <v>Преобразователь давления APC-2200 номер 02133783</v>
      </c>
    </row>
    <row r="824" customFormat="false" ht="15" hidden="false" customHeight="false" outlineLevel="0" collapsed="false">
      <c r="B824" s="25" t="n">
        <v>810</v>
      </c>
      <c r="C824" s="27" t="s">
        <v>9122</v>
      </c>
      <c r="M824" s="25" t="n">
        <v>810</v>
      </c>
      <c r="N824" s="27" t="str">
        <f aca="false">C824</f>
        <v>Преобразователь давления EJX 530A номер 91P716183</v>
      </c>
    </row>
    <row r="825" customFormat="false" ht="15" hidden="false" customHeight="false" outlineLevel="0" collapsed="false">
      <c r="B825" s="25" t="n">
        <v>811</v>
      </c>
      <c r="C825" s="27" t="s">
        <v>9123</v>
      </c>
      <c r="M825" s="25" t="n">
        <v>811</v>
      </c>
      <c r="N825" s="27" t="str">
        <f aca="false">C825</f>
        <v>Преобразователь давления EJX 530A номер 91P716143</v>
      </c>
    </row>
    <row r="826" customFormat="false" ht="15" hidden="false" customHeight="false" outlineLevel="0" collapsed="false">
      <c r="B826" s="25" t="n">
        <v>812</v>
      </c>
      <c r="C826" s="27" t="s">
        <v>9124</v>
      </c>
      <c r="M826" s="25" t="n">
        <v>812</v>
      </c>
      <c r="N826" s="27" t="str">
        <f aca="false">C826</f>
        <v>Преобразователь давления 3051S номер 09907703</v>
      </c>
    </row>
    <row r="827" customFormat="false" ht="15" hidden="false" customHeight="false" outlineLevel="0" collapsed="false">
      <c r="B827" s="25" t="n">
        <v>813</v>
      </c>
      <c r="C827" s="27" t="s">
        <v>9125</v>
      </c>
      <c r="M827" s="25" t="n">
        <v>813</v>
      </c>
      <c r="N827" s="27" t="str">
        <f aca="false">C827</f>
        <v>Преобразователь давления 3051S номер 09907706</v>
      </c>
    </row>
    <row r="828" customFormat="false" ht="15" hidden="false" customHeight="false" outlineLevel="0" collapsed="false">
      <c r="B828" s="25" t="n">
        <v>814</v>
      </c>
      <c r="C828" s="27" t="s">
        <v>9126</v>
      </c>
      <c r="M828" s="25" t="n">
        <v>814</v>
      </c>
      <c r="N828" s="27" t="str">
        <f aca="false">C828</f>
        <v>Преобразователь давления 3051S номер 09907704</v>
      </c>
    </row>
    <row r="829" customFormat="false" ht="15" hidden="false" customHeight="false" outlineLevel="0" collapsed="false">
      <c r="B829" s="25" t="n">
        <v>815</v>
      </c>
      <c r="C829" s="27" t="s">
        <v>9127</v>
      </c>
      <c r="M829" s="25" t="n">
        <v>815</v>
      </c>
      <c r="N829" s="27" t="str">
        <f aca="false">C829</f>
        <v>Преобразователь давления 3051S номер 09907707</v>
      </c>
    </row>
    <row r="830" customFormat="false" ht="15" hidden="false" customHeight="false" outlineLevel="0" collapsed="false">
      <c r="B830" s="25" t="n">
        <v>816</v>
      </c>
      <c r="C830" s="27" t="s">
        <v>9128</v>
      </c>
      <c r="M830" s="25" t="n">
        <v>816</v>
      </c>
      <c r="N830" s="27" t="str">
        <f aca="false">C830</f>
        <v>Преобразователь давления 3051S номер 09907702</v>
      </c>
    </row>
    <row r="831" customFormat="false" ht="15" hidden="false" customHeight="false" outlineLevel="0" collapsed="false">
      <c r="B831" s="25" t="n">
        <v>817</v>
      </c>
      <c r="C831" s="27" t="s">
        <v>9129</v>
      </c>
      <c r="M831" s="25" t="n">
        <v>817</v>
      </c>
      <c r="N831" s="27" t="str">
        <f aca="false">C831</f>
        <v>Преобразователь давления 3051S номер 09907705</v>
      </c>
    </row>
    <row r="832" customFormat="false" ht="15" hidden="false" customHeight="false" outlineLevel="0" collapsed="false">
      <c r="B832" s="25" t="n">
        <v>818</v>
      </c>
      <c r="C832" s="27" t="s">
        <v>9130</v>
      </c>
      <c r="M832" s="25" t="n">
        <v>818</v>
      </c>
      <c r="N832" s="27" t="str">
        <f aca="false">C832</f>
        <v>Преобразователь давления 3051S номер 09907694</v>
      </c>
    </row>
    <row r="833" customFormat="false" ht="15" hidden="false" customHeight="false" outlineLevel="0" collapsed="false">
      <c r="B833" s="25" t="n">
        <v>819</v>
      </c>
      <c r="C833" s="27" t="s">
        <v>9131</v>
      </c>
      <c r="M833" s="25" t="n">
        <v>819</v>
      </c>
      <c r="N833" s="27" t="str">
        <f aca="false">C833</f>
        <v>Преобразователь давления 3051S номер 09907697</v>
      </c>
    </row>
    <row r="834" customFormat="false" ht="15" hidden="false" customHeight="false" outlineLevel="0" collapsed="false">
      <c r="B834" s="25" t="n">
        <v>820</v>
      </c>
      <c r="C834" s="27" t="s">
        <v>9132</v>
      </c>
      <c r="M834" s="25" t="n">
        <v>820</v>
      </c>
      <c r="N834" s="27" t="str">
        <f aca="false">C834</f>
        <v>Преобразователь давления АМ - 2000 TG6 номер 12216090289</v>
      </c>
    </row>
    <row r="835" customFormat="false" ht="15" hidden="false" customHeight="false" outlineLevel="0" collapsed="false">
      <c r="B835" s="25" t="n">
        <v>821</v>
      </c>
      <c r="C835" s="27" t="s">
        <v>9133</v>
      </c>
      <c r="M835" s="25" t="n">
        <v>821</v>
      </c>
      <c r="N835" s="27" t="str">
        <f aca="false">C835</f>
        <v>Преобразователь давления АМ - 2000 TG6 номер 12216090286</v>
      </c>
    </row>
    <row r="836" customFormat="false" ht="15" hidden="false" customHeight="false" outlineLevel="0" collapsed="false">
      <c r="B836" s="25" t="n">
        <v>822</v>
      </c>
      <c r="C836" s="27" t="s">
        <v>9134</v>
      </c>
      <c r="M836" s="25" t="n">
        <v>822</v>
      </c>
      <c r="N836" s="27" t="str">
        <f aca="false">C836</f>
        <v>Преобразователь давления АМ - 2000 TG6 номер 12216090285</v>
      </c>
    </row>
    <row r="837" customFormat="false" ht="15" hidden="false" customHeight="false" outlineLevel="0" collapsed="false">
      <c r="B837" s="25" t="n">
        <v>823</v>
      </c>
      <c r="C837" s="27" t="s">
        <v>9135</v>
      </c>
      <c r="M837" s="25" t="n">
        <v>823</v>
      </c>
      <c r="N837" s="27" t="str">
        <f aca="false">C837</f>
        <v>Преобразователь давления АМ - 2000 TG6 номер 12216090284</v>
      </c>
    </row>
    <row r="838" customFormat="false" ht="15" hidden="false" customHeight="false" outlineLevel="0" collapsed="false">
      <c r="B838" s="25" t="n">
        <v>824</v>
      </c>
      <c r="C838" s="27" t="s">
        <v>9136</v>
      </c>
      <c r="M838" s="25" t="n">
        <v>824</v>
      </c>
      <c r="N838" s="27" t="str">
        <f aca="false">C838</f>
        <v>Преобразователь давления АМ - 2000 TG6 номер 12216090288</v>
      </c>
    </row>
    <row r="839" customFormat="false" ht="15" hidden="false" customHeight="false" outlineLevel="0" collapsed="false">
      <c r="B839" s="25" t="n">
        <v>825</v>
      </c>
      <c r="C839" s="27" t="s">
        <v>9137</v>
      </c>
      <c r="M839" s="25" t="n">
        <v>825</v>
      </c>
      <c r="N839" s="27" t="str">
        <f aca="false">C839</f>
        <v>Преобразователь давления Метран-150TGR номер 1453162</v>
      </c>
    </row>
    <row r="840" customFormat="false" ht="15" hidden="false" customHeight="false" outlineLevel="0" collapsed="false">
      <c r="B840" s="25" t="n">
        <v>826</v>
      </c>
      <c r="C840" s="27" t="s">
        <v>9138</v>
      </c>
      <c r="M840" s="25" t="n">
        <v>826</v>
      </c>
      <c r="N840" s="27" t="str">
        <f aca="false">C840</f>
        <v>Преобразователь давления Метран-150CGR номер 1452809</v>
      </c>
    </row>
    <row r="841" customFormat="false" ht="15" hidden="false" customHeight="false" outlineLevel="0" collapsed="false">
      <c r="B841" s="25" t="n">
        <v>827</v>
      </c>
      <c r="C841" s="27" t="s">
        <v>9139</v>
      </c>
      <c r="M841" s="25" t="n">
        <v>827</v>
      </c>
      <c r="N841" s="27" t="str">
        <f aca="false">C841</f>
        <v>Преобразователь давления Метран-150CGR номер 1452812</v>
      </c>
    </row>
    <row r="842" customFormat="false" ht="15" hidden="false" customHeight="false" outlineLevel="0" collapsed="false">
      <c r="B842" s="25" t="n">
        <v>828</v>
      </c>
      <c r="C842" s="27" t="s">
        <v>9140</v>
      </c>
      <c r="M842" s="25" t="n">
        <v>828</v>
      </c>
      <c r="N842" s="27" t="str">
        <f aca="false">C842</f>
        <v>Преобразователь давления Метран-150TGR номер 1453183</v>
      </c>
    </row>
    <row r="843" customFormat="false" ht="15" hidden="false" customHeight="false" outlineLevel="0" collapsed="false">
      <c r="B843" s="25" t="n">
        <v>829</v>
      </c>
      <c r="C843" s="27" t="s">
        <v>9141</v>
      </c>
      <c r="M843" s="25" t="n">
        <v>829</v>
      </c>
      <c r="N843" s="27" t="str">
        <f aca="false">C843</f>
        <v>Преобразователь давления Метран-150TGR номер 1453113</v>
      </c>
    </row>
    <row r="844" customFormat="false" ht="15" hidden="false" customHeight="false" outlineLevel="0" collapsed="false">
      <c r="B844" s="25" t="n">
        <v>830</v>
      </c>
      <c r="C844" s="27" t="s">
        <v>9142</v>
      </c>
      <c r="M844" s="25" t="n">
        <v>830</v>
      </c>
      <c r="N844" s="27" t="str">
        <f aca="false">C844</f>
        <v>Преобразователь давления Метран-150TGR номер 1473085</v>
      </c>
    </row>
    <row r="845" customFormat="false" ht="15" hidden="false" customHeight="false" outlineLevel="0" collapsed="false">
      <c r="B845" s="25" t="n">
        <v>831</v>
      </c>
      <c r="C845" s="27" t="s">
        <v>9143</v>
      </c>
      <c r="M845" s="25" t="n">
        <v>831</v>
      </c>
      <c r="N845" s="27" t="str">
        <f aca="false">C845</f>
        <v>Преобразователь давления Метран-150TGR номер 1453114</v>
      </c>
    </row>
    <row r="846" customFormat="false" ht="15" hidden="false" customHeight="false" outlineLevel="0" collapsed="false">
      <c r="B846" s="25" t="n">
        <v>832</v>
      </c>
      <c r="C846" s="27" t="s">
        <v>9144</v>
      </c>
      <c r="M846" s="25" t="n">
        <v>832</v>
      </c>
      <c r="N846" s="27" t="str">
        <f aca="false">C846</f>
        <v>Преобразователь давления Метран-150TGR номер 1453168</v>
      </c>
    </row>
    <row r="847" customFormat="false" ht="15" hidden="false" customHeight="false" outlineLevel="0" collapsed="false">
      <c r="B847" s="25" t="n">
        <v>833</v>
      </c>
      <c r="C847" s="27" t="s">
        <v>9145</v>
      </c>
      <c r="M847" s="25" t="n">
        <v>833</v>
      </c>
      <c r="N847" s="27" t="str">
        <f aca="false">C847</f>
        <v>Преобразователь давления Метран-150TGR номер 1453160</v>
      </c>
    </row>
    <row r="848" customFormat="false" ht="15" hidden="false" customHeight="false" outlineLevel="0" collapsed="false">
      <c r="B848" s="25" t="n">
        <v>834</v>
      </c>
      <c r="C848" s="27" t="s">
        <v>9146</v>
      </c>
      <c r="M848" s="25" t="n">
        <v>834</v>
      </c>
      <c r="N848" s="27" t="str">
        <f aca="false">C848</f>
        <v>Преобразователь давления Метран-150TGR номер 1453115</v>
      </c>
    </row>
    <row r="849" customFormat="false" ht="15" hidden="false" customHeight="false" outlineLevel="0" collapsed="false">
      <c r="B849" s="25" t="n">
        <v>835</v>
      </c>
      <c r="C849" s="27" t="s">
        <v>9147</v>
      </c>
      <c r="M849" s="25" t="n">
        <v>835</v>
      </c>
      <c r="N849" s="27" t="str">
        <f aca="false">C849</f>
        <v>Преобразователь давления Метран-150TGR номер 1453123</v>
      </c>
    </row>
    <row r="850" customFormat="false" ht="15" hidden="false" customHeight="false" outlineLevel="0" collapsed="false">
      <c r="B850" s="25" t="n">
        <v>836</v>
      </c>
      <c r="C850" s="27" t="s">
        <v>9148</v>
      </c>
      <c r="M850" s="25" t="n">
        <v>836</v>
      </c>
      <c r="N850" s="27" t="str">
        <f aca="false">C850</f>
        <v>Преобразователь давления Метран-150TGR номер 1489960</v>
      </c>
    </row>
    <row r="851" customFormat="false" ht="15" hidden="false" customHeight="false" outlineLevel="0" collapsed="false">
      <c r="B851" s="25" t="n">
        <v>837</v>
      </c>
      <c r="C851" s="27" t="s">
        <v>9149</v>
      </c>
      <c r="M851" s="25" t="n">
        <v>837</v>
      </c>
      <c r="N851" s="27" t="str">
        <f aca="false">C851</f>
        <v>Преобразователь давления Метран-150TGR номер 1453165</v>
      </c>
    </row>
    <row r="852" customFormat="false" ht="15" hidden="false" customHeight="false" outlineLevel="0" collapsed="false">
      <c r="B852" s="25" t="n">
        <v>838</v>
      </c>
      <c r="C852" s="27" t="s">
        <v>9150</v>
      </c>
      <c r="M852" s="25" t="n">
        <v>838</v>
      </c>
      <c r="N852" s="27" t="str">
        <f aca="false">C852</f>
        <v>Преобразователь давления Метран-150TGR номер 1453956</v>
      </c>
    </row>
    <row r="853" customFormat="false" ht="15" hidden="false" customHeight="false" outlineLevel="0" collapsed="false">
      <c r="B853" s="25" t="n">
        <v>839</v>
      </c>
      <c r="C853" s="27" t="s">
        <v>9151</v>
      </c>
      <c r="M853" s="25" t="n">
        <v>839</v>
      </c>
      <c r="N853" s="27" t="str">
        <f aca="false">C853</f>
        <v>Преобразователь давления Метран-150TGR номер 1452539</v>
      </c>
    </row>
    <row r="854" customFormat="false" ht="15" hidden="false" customHeight="false" outlineLevel="0" collapsed="false">
      <c r="B854" s="25" t="n">
        <v>840</v>
      </c>
      <c r="C854" s="27" t="s">
        <v>9152</v>
      </c>
      <c r="M854" s="25" t="n">
        <v>840</v>
      </c>
      <c r="N854" s="27" t="str">
        <f aca="false">C854</f>
        <v>Преобразователь давления Метран-150TGR номер 1453951</v>
      </c>
    </row>
    <row r="855" customFormat="false" ht="15" hidden="false" customHeight="false" outlineLevel="0" collapsed="false">
      <c r="B855" s="25" t="n">
        <v>841</v>
      </c>
      <c r="C855" s="27" t="s">
        <v>9153</v>
      </c>
      <c r="M855" s="25" t="n">
        <v>841</v>
      </c>
      <c r="N855" s="27" t="str">
        <f aca="false">C855</f>
        <v>Преобразователь давления Метран-150TGR номер 1453937</v>
      </c>
    </row>
    <row r="856" customFormat="false" ht="15" hidden="false" customHeight="false" outlineLevel="0" collapsed="false">
      <c r="B856" s="25" t="n">
        <v>842</v>
      </c>
      <c r="C856" s="27" t="s">
        <v>9154</v>
      </c>
      <c r="M856" s="25" t="n">
        <v>842</v>
      </c>
      <c r="N856" s="27" t="str">
        <f aca="false">C856</f>
        <v>Преобразователь давления Метран-150TGR номер 1452784</v>
      </c>
    </row>
    <row r="857" customFormat="false" ht="15" hidden="false" customHeight="false" outlineLevel="0" collapsed="false">
      <c r="B857" s="25" t="n">
        <v>843</v>
      </c>
      <c r="C857" s="27" t="s">
        <v>9155</v>
      </c>
      <c r="M857" s="25" t="n">
        <v>843</v>
      </c>
      <c r="N857" s="27" t="str">
        <f aca="false">C857</f>
        <v>Преобразователь давления Метран-150TGR номер 1452723</v>
      </c>
    </row>
    <row r="858" customFormat="false" ht="15" hidden="false" customHeight="false" outlineLevel="0" collapsed="false">
      <c r="B858" s="25" t="n">
        <v>844</v>
      </c>
      <c r="C858" s="27" t="s">
        <v>9156</v>
      </c>
      <c r="M858" s="25" t="n">
        <v>844</v>
      </c>
      <c r="N858" s="27" t="str">
        <f aca="false">C858</f>
        <v>Преобразователь давления Метран-150TGR номер 1454500</v>
      </c>
    </row>
    <row r="859" customFormat="false" ht="15" hidden="false" customHeight="false" outlineLevel="0" collapsed="false">
      <c r="B859" s="25" t="n">
        <v>845</v>
      </c>
      <c r="C859" s="27" t="s">
        <v>9157</v>
      </c>
      <c r="M859" s="25" t="n">
        <v>845</v>
      </c>
      <c r="N859" s="27" t="str">
        <f aca="false">C859</f>
        <v>Преобразователь давления Метран-150TGR номер 1452892</v>
      </c>
    </row>
    <row r="860" customFormat="false" ht="15" hidden="false" customHeight="false" outlineLevel="0" collapsed="false">
      <c r="B860" s="25" t="n">
        <v>846</v>
      </c>
      <c r="C860" s="27" t="s">
        <v>9158</v>
      </c>
      <c r="M860" s="25" t="n">
        <v>846</v>
      </c>
      <c r="N860" s="27" t="str">
        <f aca="false">C860</f>
        <v>Преобразователь давления Метран-150TGR номер 1452757</v>
      </c>
    </row>
    <row r="861" customFormat="false" ht="15" hidden="false" customHeight="false" outlineLevel="0" collapsed="false">
      <c r="B861" s="25" t="n">
        <v>847</v>
      </c>
      <c r="C861" s="27" t="s">
        <v>9159</v>
      </c>
      <c r="M861" s="25" t="n">
        <v>847</v>
      </c>
      <c r="N861" s="27" t="str">
        <f aca="false">C861</f>
        <v>Преобразователь давления Метран-150TGR номер 1454499</v>
      </c>
    </row>
    <row r="862" customFormat="false" ht="15" hidden="false" customHeight="false" outlineLevel="0" collapsed="false">
      <c r="B862" s="25" t="n">
        <v>848</v>
      </c>
      <c r="C862" s="27" t="s">
        <v>9160</v>
      </c>
      <c r="M862" s="25" t="n">
        <v>848</v>
      </c>
      <c r="N862" s="27" t="str">
        <f aca="false">C862</f>
        <v>Преобразователь давления Метран-150TGR номер 1452764</v>
      </c>
    </row>
    <row r="863" customFormat="false" ht="15" hidden="false" customHeight="false" outlineLevel="0" collapsed="false">
      <c r="B863" s="25" t="n">
        <v>849</v>
      </c>
      <c r="C863" s="27" t="s">
        <v>9161</v>
      </c>
      <c r="M863" s="25" t="n">
        <v>849</v>
      </c>
      <c r="N863" s="27" t="str">
        <f aca="false">C863</f>
        <v>Преобразователь давления Метран-150TGR номер 1453935</v>
      </c>
    </row>
    <row r="864" customFormat="false" ht="15" hidden="false" customHeight="false" outlineLevel="0" collapsed="false">
      <c r="B864" s="25" t="n">
        <v>850</v>
      </c>
      <c r="C864" s="27" t="s">
        <v>9162</v>
      </c>
      <c r="M864" s="25" t="n">
        <v>850</v>
      </c>
      <c r="N864" s="27" t="str">
        <f aca="false">C864</f>
        <v>Преобразователь давления Метран-150TGR номер 1452792</v>
      </c>
    </row>
    <row r="865" customFormat="false" ht="15" hidden="false" customHeight="false" outlineLevel="0" collapsed="false">
      <c r="B865" s="25" t="n">
        <v>851</v>
      </c>
      <c r="C865" s="27" t="s">
        <v>9163</v>
      </c>
      <c r="M865" s="25" t="n">
        <v>851</v>
      </c>
      <c r="N865" s="27" t="str">
        <f aca="false">C865</f>
        <v>Преобразователь давления Метран-150TGR номер 1452890</v>
      </c>
    </row>
    <row r="866" customFormat="false" ht="15" hidden="false" customHeight="false" outlineLevel="0" collapsed="false">
      <c r="B866" s="25" t="n">
        <v>852</v>
      </c>
      <c r="C866" s="27" t="s">
        <v>9164</v>
      </c>
      <c r="M866" s="25" t="n">
        <v>852</v>
      </c>
      <c r="N866" s="27" t="str">
        <f aca="false">C866</f>
        <v>Преобразователь давления Метран-150TGR номер 1453934</v>
      </c>
    </row>
    <row r="867" customFormat="false" ht="15" hidden="false" customHeight="false" outlineLevel="0" collapsed="false">
      <c r="B867" s="25" t="n">
        <v>853</v>
      </c>
      <c r="C867" s="27" t="s">
        <v>9165</v>
      </c>
      <c r="M867" s="25" t="n">
        <v>853</v>
      </c>
      <c r="N867" s="27" t="str">
        <f aca="false">C867</f>
        <v>Преобразователь давления Метран-150TGR номер 1454496</v>
      </c>
    </row>
    <row r="868" customFormat="false" ht="15" hidden="false" customHeight="false" outlineLevel="0" collapsed="false">
      <c r="B868" s="25" t="n">
        <v>854</v>
      </c>
      <c r="C868" s="27" t="s">
        <v>9166</v>
      </c>
      <c r="M868" s="25" t="n">
        <v>854</v>
      </c>
      <c r="N868" s="27" t="str">
        <f aca="false">C868</f>
        <v>Преобразователь давления Метран-150TGR номер 1452569</v>
      </c>
    </row>
    <row r="869" customFormat="false" ht="15" hidden="false" customHeight="false" outlineLevel="0" collapsed="false">
      <c r="B869" s="25" t="n">
        <v>855</v>
      </c>
      <c r="C869" s="27" t="s">
        <v>9167</v>
      </c>
      <c r="M869" s="25" t="n">
        <v>855</v>
      </c>
      <c r="N869" s="27" t="str">
        <f aca="false">C869</f>
        <v>Преобразователь давления Метран-150TGR номер 1452567</v>
      </c>
    </row>
    <row r="870" customFormat="false" ht="15" hidden="false" customHeight="false" outlineLevel="0" collapsed="false">
      <c r="B870" s="25" t="n">
        <v>856</v>
      </c>
      <c r="C870" s="27" t="s">
        <v>9168</v>
      </c>
      <c r="M870" s="25" t="n">
        <v>856</v>
      </c>
      <c r="N870" s="27" t="str">
        <f aca="false">C870</f>
        <v>Преобразователь давления Метран-150TGR номер 1452783</v>
      </c>
    </row>
    <row r="871" customFormat="false" ht="15" hidden="false" customHeight="false" outlineLevel="0" collapsed="false">
      <c r="B871" s="25" t="n">
        <v>857</v>
      </c>
      <c r="C871" s="27" t="s">
        <v>9169</v>
      </c>
      <c r="M871" s="25" t="n">
        <v>857</v>
      </c>
      <c r="N871" s="27" t="str">
        <f aca="false">C871</f>
        <v>Преобразователь давления Метран-150TGR номер 1453957</v>
      </c>
    </row>
    <row r="872" customFormat="false" ht="15" hidden="false" customHeight="false" outlineLevel="0" collapsed="false">
      <c r="B872" s="25" t="n">
        <v>858</v>
      </c>
      <c r="C872" s="27" t="s">
        <v>9170</v>
      </c>
      <c r="M872" s="25" t="n">
        <v>858</v>
      </c>
      <c r="N872" s="27" t="str">
        <f aca="false">C872</f>
        <v>Преобразователь давления Метран-150TGR номер 1454501</v>
      </c>
    </row>
    <row r="873" customFormat="false" ht="15" hidden="false" customHeight="false" outlineLevel="0" collapsed="false">
      <c r="B873" s="25" t="n">
        <v>859</v>
      </c>
      <c r="C873" s="27" t="s">
        <v>9171</v>
      </c>
      <c r="M873" s="25" t="n">
        <v>859</v>
      </c>
      <c r="N873" s="27" t="str">
        <f aca="false">C873</f>
        <v>Преобразователь давления Метран-150TGR номер 1452736</v>
      </c>
    </row>
    <row r="874" customFormat="false" ht="15" hidden="false" customHeight="false" outlineLevel="0" collapsed="false">
      <c r="B874" s="25" t="n">
        <v>860</v>
      </c>
      <c r="C874" s="27" t="s">
        <v>9172</v>
      </c>
      <c r="M874" s="25" t="n">
        <v>860</v>
      </c>
      <c r="N874" s="27" t="str">
        <f aca="false">C874</f>
        <v>Преобразователь давления Метран-150TGR номер 1452763</v>
      </c>
    </row>
    <row r="875" customFormat="false" ht="15" hidden="false" customHeight="false" outlineLevel="0" collapsed="false">
      <c r="B875" s="25" t="n">
        <v>861</v>
      </c>
      <c r="C875" s="27" t="s">
        <v>9173</v>
      </c>
      <c r="M875" s="25" t="n">
        <v>861</v>
      </c>
      <c r="N875" s="27" t="str">
        <f aca="false">C875</f>
        <v>Преобразователь давления Метран-150CGR номер 1452811</v>
      </c>
    </row>
    <row r="876" customFormat="false" ht="15" hidden="false" customHeight="false" outlineLevel="0" collapsed="false">
      <c r="B876" s="25" t="n">
        <v>862</v>
      </c>
      <c r="C876" s="27" t="s">
        <v>9174</v>
      </c>
      <c r="M876" s="25" t="n">
        <v>862</v>
      </c>
      <c r="N876" s="27" t="str">
        <f aca="false">C876</f>
        <v>Преобразователь давления Метран-150CGR номер 1452808</v>
      </c>
    </row>
    <row r="877" customFormat="false" ht="15" hidden="false" customHeight="false" outlineLevel="0" collapsed="false">
      <c r="B877" s="25" t="n">
        <v>863</v>
      </c>
      <c r="C877" s="27" t="s">
        <v>9175</v>
      </c>
      <c r="M877" s="25" t="n">
        <v>863</v>
      </c>
      <c r="N877" s="27" t="str">
        <f aca="false">C877</f>
        <v>Преобразователь давления EJX 110A номер 91K411431</v>
      </c>
    </row>
    <row r="878" customFormat="false" ht="15" hidden="false" customHeight="false" outlineLevel="0" collapsed="false">
      <c r="B878" s="25" t="n">
        <v>864</v>
      </c>
      <c r="C878" s="27" t="s">
        <v>9176</v>
      </c>
      <c r="M878" s="25" t="n">
        <v>864</v>
      </c>
      <c r="N878" s="27" t="str">
        <f aca="false">C878</f>
        <v>Преобразователь давления EJX 530A номер 91J604397</v>
      </c>
    </row>
    <row r="879" customFormat="false" ht="15" hidden="false" customHeight="false" outlineLevel="0" collapsed="false">
      <c r="B879" s="25" t="n">
        <v>865</v>
      </c>
      <c r="C879" s="27" t="s">
        <v>9177</v>
      </c>
      <c r="M879" s="25" t="n">
        <v>865</v>
      </c>
      <c r="N879" s="27" t="str">
        <f aca="false">C879</f>
        <v>Контроллер Simatic S7-400 номер 204/К301/S7-400</v>
      </c>
    </row>
    <row r="880" customFormat="false" ht="15" hidden="false" customHeight="false" outlineLevel="0" collapsed="false">
      <c r="B880" s="25" t="n">
        <v>866</v>
      </c>
      <c r="C880" s="27" t="s">
        <v>9178</v>
      </c>
      <c r="M880" s="25" t="n">
        <v>866</v>
      </c>
      <c r="N880" s="27" t="str">
        <f aca="false">C880</f>
        <v>Контроллер Simatic S7-400 номер 205/DM/S7-400</v>
      </c>
    </row>
    <row r="881" customFormat="false" ht="15" hidden="true" customHeight="false" outlineLevel="0" collapsed="false">
      <c r="B881" s="25" t="n">
        <v>867</v>
      </c>
      <c r="M881" s="25" t="n">
        <v>867</v>
      </c>
      <c r="N881" s="27" t="n">
        <f aca="false">C881</f>
        <v>0</v>
      </c>
    </row>
    <row r="882" customFormat="false" ht="15" hidden="true" customHeight="false" outlineLevel="0" collapsed="false">
      <c r="B882" s="25" t="n">
        <v>868</v>
      </c>
      <c r="M882" s="25" t="n">
        <v>868</v>
      </c>
      <c r="N882" s="27" t="n">
        <f aca="false">C882</f>
        <v>0</v>
      </c>
    </row>
    <row r="883" customFormat="false" ht="15" hidden="true" customHeight="false" outlineLevel="0" collapsed="false">
      <c r="B883" s="25" t="n">
        <v>869</v>
      </c>
      <c r="M883" s="25" t="n">
        <v>869</v>
      </c>
      <c r="N883" s="27" t="n">
        <f aca="false">C883</f>
        <v>0</v>
      </c>
    </row>
    <row r="884" customFormat="false" ht="15" hidden="true" customHeight="false" outlineLevel="0" collapsed="false">
      <c r="B884" s="25" t="n">
        <v>870</v>
      </c>
      <c r="M884" s="25" t="n">
        <v>870</v>
      </c>
      <c r="N884" s="27" t="n">
        <f aca="false">C884</f>
        <v>0</v>
      </c>
    </row>
    <row r="885" customFormat="false" ht="15" hidden="true" customHeight="false" outlineLevel="0" collapsed="false">
      <c r="B885" s="25" t="n">
        <v>871</v>
      </c>
      <c r="M885" s="25" t="n">
        <v>871</v>
      </c>
      <c r="N885" s="27" t="n">
        <f aca="false">C885</f>
        <v>0</v>
      </c>
    </row>
    <row r="886" customFormat="false" ht="15" hidden="true" customHeight="false" outlineLevel="0" collapsed="false">
      <c r="B886" s="25" t="n">
        <v>872</v>
      </c>
      <c r="M886" s="25" t="n">
        <v>872</v>
      </c>
      <c r="N886" s="27" t="n">
        <f aca="false">C886</f>
        <v>0</v>
      </c>
    </row>
    <row r="887" customFormat="false" ht="15" hidden="true" customHeight="false" outlineLevel="0" collapsed="false">
      <c r="B887" s="25" t="n">
        <v>873</v>
      </c>
      <c r="M887" s="25" t="n">
        <v>873</v>
      </c>
      <c r="N887" s="27" t="n">
        <f aca="false">C887</f>
        <v>0</v>
      </c>
    </row>
    <row r="888" customFormat="false" ht="15" hidden="true" customHeight="false" outlineLevel="0" collapsed="false">
      <c r="B888" s="25" t="n">
        <v>874</v>
      </c>
      <c r="M888" s="25" t="n">
        <v>874</v>
      </c>
      <c r="N888" s="27" t="n">
        <f aca="false">C888</f>
        <v>0</v>
      </c>
    </row>
    <row r="889" customFormat="false" ht="15" hidden="true" customHeight="false" outlineLevel="0" collapsed="false">
      <c r="B889" s="25" t="n">
        <v>875</v>
      </c>
      <c r="M889" s="25" t="n">
        <v>875</v>
      </c>
      <c r="N889" s="27" t="n">
        <f aca="false">C889</f>
        <v>0</v>
      </c>
    </row>
    <row r="890" customFormat="false" ht="15" hidden="true" customHeight="false" outlineLevel="0" collapsed="false">
      <c r="B890" s="25" t="n">
        <v>876</v>
      </c>
      <c r="M890" s="25" t="n">
        <v>876</v>
      </c>
      <c r="N890" s="27" t="n">
        <f aca="false">C890</f>
        <v>0</v>
      </c>
    </row>
    <row r="891" customFormat="false" ht="15" hidden="true" customHeight="false" outlineLevel="0" collapsed="false">
      <c r="B891" s="25" t="n">
        <v>877</v>
      </c>
      <c r="M891" s="25" t="n">
        <v>877</v>
      </c>
      <c r="N891" s="27" t="n">
        <f aca="false">C891</f>
        <v>0</v>
      </c>
    </row>
    <row r="892" customFormat="false" ht="15" hidden="true" customHeight="false" outlineLevel="0" collapsed="false">
      <c r="B892" s="25" t="n">
        <v>878</v>
      </c>
      <c r="M892" s="25" t="n">
        <v>878</v>
      </c>
      <c r="N892" s="27" t="n">
        <f aca="false">C892</f>
        <v>0</v>
      </c>
    </row>
    <row r="893" customFormat="false" ht="15" hidden="true" customHeight="false" outlineLevel="0" collapsed="false">
      <c r="B893" s="25" t="n">
        <v>879</v>
      </c>
      <c r="M893" s="25" t="n">
        <v>879</v>
      </c>
      <c r="N893" s="27" t="n">
        <f aca="false">C893</f>
        <v>0</v>
      </c>
    </row>
    <row r="894" customFormat="false" ht="15" hidden="true" customHeight="false" outlineLevel="0" collapsed="false">
      <c r="B894" s="25" t="n">
        <v>880</v>
      </c>
      <c r="M894" s="25" t="n">
        <v>880</v>
      </c>
      <c r="N894" s="27" t="n">
        <f aca="false">C894</f>
        <v>0</v>
      </c>
    </row>
    <row r="895" customFormat="false" ht="15" hidden="true" customHeight="false" outlineLevel="0" collapsed="false">
      <c r="B895" s="25" t="n">
        <v>881</v>
      </c>
      <c r="M895" s="25" t="n">
        <v>881</v>
      </c>
      <c r="N895" s="27" t="n">
        <f aca="false">C895</f>
        <v>0</v>
      </c>
    </row>
    <row r="896" customFormat="false" ht="15" hidden="true" customHeight="false" outlineLevel="0" collapsed="false">
      <c r="B896" s="25" t="n">
        <v>882</v>
      </c>
      <c r="M896" s="25" t="n">
        <v>882</v>
      </c>
      <c r="N896" s="27" t="n">
        <f aca="false">C896</f>
        <v>0</v>
      </c>
    </row>
    <row r="897" customFormat="false" ht="15" hidden="true" customHeight="false" outlineLevel="0" collapsed="false">
      <c r="B897" s="25" t="n">
        <v>883</v>
      </c>
      <c r="M897" s="25" t="n">
        <v>883</v>
      </c>
      <c r="N897" s="27" t="n">
        <f aca="false">C897</f>
        <v>0</v>
      </c>
    </row>
    <row r="898" customFormat="false" ht="15" hidden="true" customHeight="false" outlineLevel="0" collapsed="false">
      <c r="B898" s="25" t="n">
        <v>884</v>
      </c>
      <c r="M898" s="25" t="n">
        <v>884</v>
      </c>
      <c r="N898" s="27" t="n">
        <f aca="false">C898</f>
        <v>0</v>
      </c>
    </row>
    <row r="899" customFormat="false" ht="15" hidden="true" customHeight="false" outlineLevel="0" collapsed="false">
      <c r="B899" s="25" t="n">
        <v>885</v>
      </c>
      <c r="M899" s="25" t="n">
        <v>885</v>
      </c>
      <c r="N899" s="27" t="n">
        <f aca="false">C899</f>
        <v>0</v>
      </c>
    </row>
    <row r="900" customFormat="false" ht="15" hidden="true" customHeight="false" outlineLevel="0" collapsed="false">
      <c r="B900" s="25" t="n">
        <v>886</v>
      </c>
      <c r="M900" s="25" t="n">
        <v>886</v>
      </c>
      <c r="N900" s="27" t="n">
        <f aca="false">C900</f>
        <v>0</v>
      </c>
    </row>
    <row r="901" customFormat="false" ht="15" hidden="true" customHeight="false" outlineLevel="0" collapsed="false">
      <c r="B901" s="25" t="n">
        <v>887</v>
      </c>
      <c r="M901" s="25" t="n">
        <v>887</v>
      </c>
      <c r="N901" s="27" t="n">
        <f aca="false">C901</f>
        <v>0</v>
      </c>
    </row>
    <row r="902" customFormat="false" ht="15" hidden="true" customHeight="false" outlineLevel="0" collapsed="false">
      <c r="B902" s="25" t="n">
        <v>888</v>
      </c>
      <c r="M902" s="25" t="n">
        <v>888</v>
      </c>
      <c r="N902" s="27" t="n">
        <f aca="false">C902</f>
        <v>0</v>
      </c>
    </row>
    <row r="903" customFormat="false" ht="15" hidden="true" customHeight="false" outlineLevel="0" collapsed="false">
      <c r="B903" s="25" t="n">
        <v>889</v>
      </c>
      <c r="M903" s="25" t="n">
        <v>889</v>
      </c>
      <c r="N903" s="27" t="n">
        <f aca="false">C903</f>
        <v>0</v>
      </c>
    </row>
    <row r="904" customFormat="false" ht="15" hidden="true" customHeight="false" outlineLevel="0" collapsed="false">
      <c r="B904" s="25" t="n">
        <v>890</v>
      </c>
      <c r="M904" s="25" t="n">
        <v>890</v>
      </c>
      <c r="N904" s="27" t="n">
        <f aca="false">C904</f>
        <v>0</v>
      </c>
    </row>
    <row r="905" customFormat="false" ht="15" hidden="true" customHeight="false" outlineLevel="0" collapsed="false">
      <c r="B905" s="25" t="n">
        <v>891</v>
      </c>
      <c r="M905" s="25" t="n">
        <v>891</v>
      </c>
      <c r="N905" s="27" t="n">
        <f aca="false">C905</f>
        <v>0</v>
      </c>
    </row>
    <row r="906" customFormat="false" ht="15" hidden="true" customHeight="false" outlineLevel="0" collapsed="false">
      <c r="B906" s="25" t="n">
        <v>892</v>
      </c>
      <c r="M906" s="25" t="n">
        <v>892</v>
      </c>
      <c r="N906" s="27" t="n">
        <f aca="false">C906</f>
        <v>0</v>
      </c>
    </row>
    <row r="907" customFormat="false" ht="15" hidden="true" customHeight="false" outlineLevel="0" collapsed="false">
      <c r="B907" s="25" t="n">
        <v>893</v>
      </c>
      <c r="M907" s="25" t="n">
        <v>893</v>
      </c>
      <c r="N907" s="27" t="n">
        <f aca="false">C907</f>
        <v>0</v>
      </c>
    </row>
    <row r="908" customFormat="false" ht="15" hidden="true" customHeight="false" outlineLevel="0" collapsed="false">
      <c r="B908" s="25" t="n">
        <v>894</v>
      </c>
      <c r="M908" s="25" t="n">
        <v>894</v>
      </c>
      <c r="N908" s="27" t="n">
        <f aca="false">C908</f>
        <v>0</v>
      </c>
    </row>
    <row r="909" customFormat="false" ht="15" hidden="true" customHeight="false" outlineLevel="0" collapsed="false">
      <c r="B909" s="25" t="n">
        <v>895</v>
      </c>
      <c r="M909" s="25" t="n">
        <v>895</v>
      </c>
      <c r="N909" s="27" t="n">
        <f aca="false">C909</f>
        <v>0</v>
      </c>
    </row>
    <row r="910" customFormat="false" ht="15" hidden="true" customHeight="false" outlineLevel="0" collapsed="false">
      <c r="B910" s="25" t="n">
        <v>896</v>
      </c>
      <c r="M910" s="25" t="n">
        <v>896</v>
      </c>
      <c r="N910" s="27" t="n">
        <f aca="false">C910</f>
        <v>0</v>
      </c>
    </row>
    <row r="911" customFormat="false" ht="15" hidden="true" customHeight="false" outlineLevel="0" collapsed="false">
      <c r="B911" s="25" t="n">
        <v>897</v>
      </c>
      <c r="M911" s="25" t="n">
        <v>897</v>
      </c>
      <c r="N911" s="27" t="n">
        <f aca="false">C911</f>
        <v>0</v>
      </c>
    </row>
    <row r="912" customFormat="false" ht="15" hidden="true" customHeight="false" outlineLevel="0" collapsed="false">
      <c r="B912" s="25" t="n">
        <v>898</v>
      </c>
      <c r="M912" s="25" t="n">
        <v>898</v>
      </c>
      <c r="N912" s="27" t="n">
        <f aca="false">C912</f>
        <v>0</v>
      </c>
    </row>
    <row r="913" customFormat="false" ht="15" hidden="true" customHeight="false" outlineLevel="0" collapsed="false">
      <c r="B913" s="25" t="n">
        <v>899</v>
      </c>
      <c r="M913" s="25" t="n">
        <v>899</v>
      </c>
      <c r="N913" s="27" t="n">
        <f aca="false">C913</f>
        <v>0</v>
      </c>
    </row>
    <row r="914" customFormat="false" ht="15" hidden="true" customHeight="false" outlineLevel="0" collapsed="false">
      <c r="B914" s="25" t="n">
        <v>900</v>
      </c>
      <c r="M914" s="25" t="n">
        <v>900</v>
      </c>
      <c r="N914" s="27" t="n">
        <f aca="false">C914</f>
        <v>0</v>
      </c>
    </row>
    <row r="915" customFormat="false" ht="15" hidden="true" customHeight="false" outlineLevel="0" collapsed="false">
      <c r="B915" s="25" t="n">
        <v>901</v>
      </c>
      <c r="M915" s="25" t="n">
        <v>901</v>
      </c>
      <c r="N915" s="27" t="n">
        <f aca="false">C915</f>
        <v>0</v>
      </c>
    </row>
    <row r="916" customFormat="false" ht="15" hidden="true" customHeight="false" outlineLevel="0" collapsed="false">
      <c r="B916" s="25" t="n">
        <v>902</v>
      </c>
      <c r="M916" s="25" t="n">
        <v>902</v>
      </c>
      <c r="N916" s="27" t="n">
        <f aca="false">C916</f>
        <v>0</v>
      </c>
    </row>
    <row r="917" customFormat="false" ht="15" hidden="true" customHeight="false" outlineLevel="0" collapsed="false">
      <c r="B917" s="25" t="n">
        <v>903</v>
      </c>
      <c r="M917" s="25" t="n">
        <v>903</v>
      </c>
      <c r="N917" s="27" t="n">
        <f aca="false">C917</f>
        <v>0</v>
      </c>
    </row>
    <row r="918" customFormat="false" ht="15" hidden="true" customHeight="false" outlineLevel="0" collapsed="false">
      <c r="B918" s="25" t="n">
        <v>904</v>
      </c>
      <c r="M918" s="25" t="n">
        <v>904</v>
      </c>
      <c r="N918" s="27" t="n">
        <f aca="false">C918</f>
        <v>0</v>
      </c>
    </row>
    <row r="919" customFormat="false" ht="15" hidden="true" customHeight="false" outlineLevel="0" collapsed="false">
      <c r="B919" s="25" t="n">
        <v>905</v>
      </c>
      <c r="M919" s="25" t="n">
        <v>905</v>
      </c>
      <c r="N919" s="27" t="n">
        <f aca="false">C919</f>
        <v>0</v>
      </c>
    </row>
    <row r="920" customFormat="false" ht="15" hidden="true" customHeight="false" outlineLevel="0" collapsed="false">
      <c r="B920" s="25" t="n">
        <v>906</v>
      </c>
      <c r="M920" s="25" t="n">
        <v>906</v>
      </c>
      <c r="N920" s="27" t="n">
        <f aca="false">C920</f>
        <v>0</v>
      </c>
    </row>
    <row r="921" customFormat="false" ht="15" hidden="true" customHeight="false" outlineLevel="0" collapsed="false">
      <c r="B921" s="25" t="n">
        <v>907</v>
      </c>
      <c r="M921" s="25" t="n">
        <v>907</v>
      </c>
      <c r="N921" s="27" t="n">
        <f aca="false">C921</f>
        <v>0</v>
      </c>
    </row>
    <row r="922" customFormat="false" ht="15" hidden="true" customHeight="false" outlineLevel="0" collapsed="false">
      <c r="B922" s="25" t="n">
        <v>908</v>
      </c>
      <c r="M922" s="25" t="n">
        <v>908</v>
      </c>
      <c r="N922" s="27" t="n">
        <f aca="false">C922</f>
        <v>0</v>
      </c>
    </row>
    <row r="923" customFormat="false" ht="15" hidden="true" customHeight="false" outlineLevel="0" collapsed="false">
      <c r="B923" s="25" t="n">
        <v>909</v>
      </c>
      <c r="M923" s="25" t="n">
        <v>909</v>
      </c>
      <c r="N923" s="27" t="n">
        <f aca="false">C923</f>
        <v>0</v>
      </c>
    </row>
    <row r="924" customFormat="false" ht="15" hidden="true" customHeight="false" outlineLevel="0" collapsed="false">
      <c r="B924" s="25" t="n">
        <v>910</v>
      </c>
      <c r="M924" s="25" t="n">
        <v>910</v>
      </c>
      <c r="N924" s="27" t="n">
        <f aca="false">C924</f>
        <v>0</v>
      </c>
    </row>
    <row r="925" customFormat="false" ht="15" hidden="true" customHeight="false" outlineLevel="0" collapsed="false">
      <c r="B925" s="25" t="n">
        <v>911</v>
      </c>
      <c r="M925" s="25" t="n">
        <v>911</v>
      </c>
      <c r="N925" s="27" t="n">
        <f aca="false">C925</f>
        <v>0</v>
      </c>
    </row>
    <row r="926" customFormat="false" ht="15" hidden="true" customHeight="false" outlineLevel="0" collapsed="false">
      <c r="B926" s="25" t="n">
        <v>912</v>
      </c>
      <c r="M926" s="25" t="n">
        <v>912</v>
      </c>
      <c r="N926" s="27" t="n">
        <f aca="false">C926</f>
        <v>0</v>
      </c>
    </row>
    <row r="927" customFormat="false" ht="15" hidden="true" customHeight="false" outlineLevel="0" collapsed="false">
      <c r="B927" s="25" t="n">
        <v>913</v>
      </c>
      <c r="M927" s="25" t="n">
        <v>913</v>
      </c>
      <c r="N927" s="27" t="n">
        <f aca="false">C927</f>
        <v>0</v>
      </c>
    </row>
    <row r="928" customFormat="false" ht="15" hidden="true" customHeight="false" outlineLevel="0" collapsed="false">
      <c r="B928" s="25" t="n">
        <v>914</v>
      </c>
      <c r="M928" s="25" t="n">
        <v>914</v>
      </c>
      <c r="N928" s="27" t="n">
        <f aca="false">C928</f>
        <v>0</v>
      </c>
    </row>
    <row r="929" customFormat="false" ht="15" hidden="true" customHeight="false" outlineLevel="0" collapsed="false">
      <c r="B929" s="25" t="n">
        <v>915</v>
      </c>
      <c r="M929" s="25" t="n">
        <v>915</v>
      </c>
      <c r="N929" s="27" t="n">
        <f aca="false">C929</f>
        <v>0</v>
      </c>
    </row>
    <row r="930" customFormat="false" ht="15" hidden="true" customHeight="false" outlineLevel="0" collapsed="false">
      <c r="B930" s="25" t="n">
        <v>916</v>
      </c>
      <c r="M930" s="25" t="n">
        <v>916</v>
      </c>
      <c r="N930" s="27" t="n">
        <f aca="false">C930</f>
        <v>0</v>
      </c>
    </row>
    <row r="931" customFormat="false" ht="15" hidden="true" customHeight="false" outlineLevel="0" collapsed="false">
      <c r="B931" s="25" t="n">
        <v>917</v>
      </c>
      <c r="M931" s="25" t="n">
        <v>917</v>
      </c>
      <c r="N931" s="27" t="n">
        <f aca="false">C931</f>
        <v>0</v>
      </c>
    </row>
    <row r="932" customFormat="false" ht="15" hidden="true" customHeight="false" outlineLevel="0" collapsed="false">
      <c r="B932" s="25" t="n">
        <v>918</v>
      </c>
      <c r="M932" s="25" t="n">
        <v>918</v>
      </c>
      <c r="N932" s="27" t="n">
        <f aca="false">C932</f>
        <v>0</v>
      </c>
    </row>
    <row r="933" customFormat="false" ht="15" hidden="true" customHeight="false" outlineLevel="0" collapsed="false">
      <c r="B933" s="25" t="n">
        <v>919</v>
      </c>
      <c r="M933" s="25" t="n">
        <v>919</v>
      </c>
      <c r="N933" s="27" t="n">
        <f aca="false">C933</f>
        <v>0</v>
      </c>
    </row>
    <row r="934" customFormat="false" ht="15" hidden="true" customHeight="false" outlineLevel="0" collapsed="false">
      <c r="B934" s="25" t="n">
        <v>920</v>
      </c>
      <c r="M934" s="25" t="n">
        <v>920</v>
      </c>
      <c r="N934" s="27" t="n">
        <f aca="false">C934</f>
        <v>0</v>
      </c>
    </row>
    <row r="935" customFormat="false" ht="15" hidden="true" customHeight="false" outlineLevel="0" collapsed="false">
      <c r="B935" s="25" t="n">
        <v>921</v>
      </c>
      <c r="M935" s="25" t="n">
        <v>921</v>
      </c>
      <c r="N935" s="27" t="n">
        <f aca="false">C935</f>
        <v>0</v>
      </c>
    </row>
    <row r="936" customFormat="false" ht="15" hidden="true" customHeight="false" outlineLevel="0" collapsed="false">
      <c r="B936" s="25" t="n">
        <v>922</v>
      </c>
      <c r="M936" s="25" t="n">
        <v>922</v>
      </c>
      <c r="N936" s="27" t="n">
        <f aca="false">C936</f>
        <v>0</v>
      </c>
    </row>
    <row r="937" customFormat="false" ht="15" hidden="true" customHeight="false" outlineLevel="0" collapsed="false">
      <c r="B937" s="25" t="n">
        <v>923</v>
      </c>
      <c r="M937" s="25" t="n">
        <v>923</v>
      </c>
      <c r="N937" s="27" t="n">
        <f aca="false">C937</f>
        <v>0</v>
      </c>
    </row>
    <row r="938" customFormat="false" ht="15" hidden="true" customHeight="false" outlineLevel="0" collapsed="false">
      <c r="B938" s="25" t="n">
        <v>924</v>
      </c>
      <c r="M938" s="25" t="n">
        <v>924</v>
      </c>
      <c r="N938" s="27" t="n">
        <f aca="false">C938</f>
        <v>0</v>
      </c>
    </row>
    <row r="939" customFormat="false" ht="15" hidden="true" customHeight="false" outlineLevel="0" collapsed="false">
      <c r="B939" s="25" t="n">
        <v>925</v>
      </c>
      <c r="M939" s="25" t="n">
        <v>925</v>
      </c>
      <c r="N939" s="27" t="n">
        <f aca="false">C939</f>
        <v>0</v>
      </c>
    </row>
    <row r="940" customFormat="false" ht="15" hidden="true" customHeight="false" outlineLevel="0" collapsed="false">
      <c r="B940" s="25" t="n">
        <v>926</v>
      </c>
      <c r="M940" s="25" t="n">
        <v>926</v>
      </c>
      <c r="N940" s="27" t="n">
        <f aca="false">C940</f>
        <v>0</v>
      </c>
    </row>
    <row r="941" customFormat="false" ht="15" hidden="true" customHeight="false" outlineLevel="0" collapsed="false">
      <c r="B941" s="25" t="n">
        <v>927</v>
      </c>
      <c r="M941" s="25" t="n">
        <v>927</v>
      </c>
      <c r="N941" s="27" t="n">
        <f aca="false">C941</f>
        <v>0</v>
      </c>
    </row>
    <row r="942" customFormat="false" ht="15" hidden="true" customHeight="false" outlineLevel="0" collapsed="false">
      <c r="B942" s="25" t="n">
        <v>928</v>
      </c>
      <c r="M942" s="25" t="n">
        <v>928</v>
      </c>
      <c r="N942" s="27" t="n">
        <f aca="false">C942</f>
        <v>0</v>
      </c>
    </row>
    <row r="943" customFormat="false" ht="15" hidden="true" customHeight="false" outlineLevel="0" collapsed="false">
      <c r="B943" s="25" t="n">
        <v>929</v>
      </c>
      <c r="M943" s="25" t="n">
        <v>929</v>
      </c>
      <c r="N943" s="27" t="n">
        <f aca="false">C943</f>
        <v>0</v>
      </c>
    </row>
    <row r="944" customFormat="false" ht="15" hidden="true" customHeight="false" outlineLevel="0" collapsed="false">
      <c r="B944" s="25" t="n">
        <v>930</v>
      </c>
      <c r="M944" s="25" t="n">
        <v>930</v>
      </c>
      <c r="N944" s="27" t="n">
        <f aca="false">C944</f>
        <v>0</v>
      </c>
    </row>
    <row r="945" customFormat="false" ht="15" hidden="true" customHeight="false" outlineLevel="0" collapsed="false">
      <c r="B945" s="25" t="n">
        <v>931</v>
      </c>
      <c r="M945" s="25" t="n">
        <v>931</v>
      </c>
      <c r="N945" s="27" t="n">
        <f aca="false">C945</f>
        <v>0</v>
      </c>
    </row>
    <row r="946" customFormat="false" ht="15" hidden="true" customHeight="false" outlineLevel="0" collapsed="false">
      <c r="B946" s="25" t="n">
        <v>932</v>
      </c>
      <c r="M946" s="25" t="n">
        <v>932</v>
      </c>
      <c r="N946" s="27" t="n">
        <f aca="false">C946</f>
        <v>0</v>
      </c>
    </row>
    <row r="947" customFormat="false" ht="15" hidden="true" customHeight="false" outlineLevel="0" collapsed="false">
      <c r="B947" s="25" t="n">
        <v>933</v>
      </c>
      <c r="M947" s="25" t="n">
        <v>933</v>
      </c>
      <c r="N947" s="27" t="n">
        <f aca="false">C947</f>
        <v>0</v>
      </c>
    </row>
    <row r="948" customFormat="false" ht="15" hidden="true" customHeight="false" outlineLevel="0" collapsed="false">
      <c r="B948" s="25" t="n">
        <v>934</v>
      </c>
      <c r="M948" s="25" t="n">
        <v>934</v>
      </c>
      <c r="N948" s="27" t="n">
        <f aca="false">C948</f>
        <v>0</v>
      </c>
    </row>
    <row r="949" customFormat="false" ht="15" hidden="true" customHeight="false" outlineLevel="0" collapsed="false">
      <c r="B949" s="25" t="n">
        <v>935</v>
      </c>
      <c r="M949" s="25" t="n">
        <v>935</v>
      </c>
      <c r="N949" s="27" t="n">
        <f aca="false">C949</f>
        <v>0</v>
      </c>
    </row>
    <row r="950" customFormat="false" ht="15" hidden="true" customHeight="false" outlineLevel="0" collapsed="false">
      <c r="B950" s="25" t="n">
        <v>936</v>
      </c>
      <c r="M950" s="25" t="n">
        <v>936</v>
      </c>
      <c r="N950" s="27" t="n">
        <f aca="false">C950</f>
        <v>0</v>
      </c>
    </row>
    <row r="951" customFormat="false" ht="15" hidden="true" customHeight="false" outlineLevel="0" collapsed="false">
      <c r="B951" s="25" t="n">
        <v>937</v>
      </c>
      <c r="M951" s="25" t="n">
        <v>937</v>
      </c>
      <c r="N951" s="27" t="n">
        <f aca="false">C951</f>
        <v>0</v>
      </c>
    </row>
    <row r="952" customFormat="false" ht="15" hidden="true" customHeight="false" outlineLevel="0" collapsed="false">
      <c r="B952" s="25" t="n">
        <v>938</v>
      </c>
      <c r="M952" s="25" t="n">
        <v>938</v>
      </c>
      <c r="N952" s="27" t="n">
        <f aca="false">C952</f>
        <v>0</v>
      </c>
    </row>
    <row r="953" customFormat="false" ht="15" hidden="true" customHeight="false" outlineLevel="0" collapsed="false">
      <c r="B953" s="25" t="n">
        <v>939</v>
      </c>
      <c r="M953" s="25" t="n">
        <v>939</v>
      </c>
      <c r="N953" s="27" t="n">
        <f aca="false">C953</f>
        <v>0</v>
      </c>
    </row>
    <row r="954" customFormat="false" ht="15" hidden="true" customHeight="false" outlineLevel="0" collapsed="false">
      <c r="B954" s="25" t="n">
        <v>940</v>
      </c>
      <c r="M954" s="25" t="n">
        <v>940</v>
      </c>
      <c r="N954" s="27" t="n">
        <f aca="false">C954</f>
        <v>0</v>
      </c>
    </row>
    <row r="955" customFormat="false" ht="15" hidden="true" customHeight="false" outlineLevel="0" collapsed="false">
      <c r="B955" s="25" t="n">
        <v>941</v>
      </c>
      <c r="M955" s="25" t="n">
        <v>941</v>
      </c>
      <c r="N955" s="27" t="n">
        <f aca="false">C955</f>
        <v>0</v>
      </c>
    </row>
    <row r="956" customFormat="false" ht="15" hidden="true" customHeight="false" outlineLevel="0" collapsed="false">
      <c r="B956" s="25" t="n">
        <v>942</v>
      </c>
      <c r="M956" s="25" t="n">
        <v>942</v>
      </c>
      <c r="N956" s="27" t="n">
        <f aca="false">C956</f>
        <v>0</v>
      </c>
    </row>
    <row r="957" customFormat="false" ht="15" hidden="true" customHeight="false" outlineLevel="0" collapsed="false">
      <c r="B957" s="25" t="n">
        <v>943</v>
      </c>
      <c r="M957" s="25" t="n">
        <v>943</v>
      </c>
      <c r="N957" s="27" t="n">
        <f aca="false">C957</f>
        <v>0</v>
      </c>
    </row>
    <row r="958" customFormat="false" ht="15" hidden="true" customHeight="false" outlineLevel="0" collapsed="false">
      <c r="B958" s="25" t="n">
        <v>944</v>
      </c>
      <c r="M958" s="25" t="n">
        <v>944</v>
      </c>
      <c r="N958" s="27" t="n">
        <f aca="false">C958</f>
        <v>0</v>
      </c>
    </row>
    <row r="959" customFormat="false" ht="15" hidden="true" customHeight="false" outlineLevel="0" collapsed="false">
      <c r="B959" s="25" t="n">
        <v>945</v>
      </c>
      <c r="M959" s="25" t="n">
        <v>945</v>
      </c>
      <c r="N959" s="27" t="n">
        <f aca="false">C959</f>
        <v>0</v>
      </c>
    </row>
    <row r="960" customFormat="false" ht="15" hidden="true" customHeight="false" outlineLevel="0" collapsed="false">
      <c r="B960" s="25" t="n">
        <v>946</v>
      </c>
      <c r="M960" s="25" t="n">
        <v>946</v>
      </c>
      <c r="N960" s="27" t="n">
        <f aca="false">C960</f>
        <v>0</v>
      </c>
    </row>
    <row r="961" customFormat="false" ht="15" hidden="true" customHeight="false" outlineLevel="0" collapsed="false">
      <c r="B961" s="25" t="n">
        <v>947</v>
      </c>
      <c r="M961" s="25" t="n">
        <v>947</v>
      </c>
      <c r="N961" s="27" t="n">
        <f aca="false">C961</f>
        <v>0</v>
      </c>
    </row>
    <row r="962" customFormat="false" ht="15" hidden="true" customHeight="false" outlineLevel="0" collapsed="false">
      <c r="B962" s="25" t="n">
        <v>948</v>
      </c>
      <c r="M962" s="25" t="n">
        <v>948</v>
      </c>
      <c r="N962" s="27" t="n">
        <f aca="false">C962</f>
        <v>0</v>
      </c>
    </row>
    <row r="963" customFormat="false" ht="15" hidden="true" customHeight="false" outlineLevel="0" collapsed="false">
      <c r="B963" s="25" t="n">
        <v>949</v>
      </c>
      <c r="M963" s="25" t="n">
        <v>949</v>
      </c>
      <c r="N963" s="27" t="n">
        <f aca="false">C963</f>
        <v>0</v>
      </c>
    </row>
    <row r="964" customFormat="false" ht="15" hidden="true" customHeight="false" outlineLevel="0" collapsed="false">
      <c r="B964" s="25" t="n">
        <v>950</v>
      </c>
      <c r="M964" s="25" t="n">
        <v>950</v>
      </c>
      <c r="N964" s="27" t="n">
        <f aca="false">C964</f>
        <v>0</v>
      </c>
    </row>
    <row r="965" customFormat="false" ht="15" hidden="true" customHeight="false" outlineLevel="0" collapsed="false">
      <c r="B965" s="25" t="n">
        <v>951</v>
      </c>
      <c r="M965" s="25" t="n">
        <v>951</v>
      </c>
      <c r="N965" s="27" t="n">
        <f aca="false">C965</f>
        <v>0</v>
      </c>
    </row>
    <row r="966" customFormat="false" ht="15" hidden="true" customHeight="false" outlineLevel="0" collapsed="false">
      <c r="B966" s="25" t="n">
        <v>952</v>
      </c>
      <c r="M966" s="25" t="n">
        <v>952</v>
      </c>
      <c r="N966" s="27" t="n">
        <f aca="false">C966</f>
        <v>0</v>
      </c>
    </row>
    <row r="967" customFormat="false" ht="15" hidden="true" customHeight="false" outlineLevel="0" collapsed="false">
      <c r="B967" s="25" t="n">
        <v>953</v>
      </c>
      <c r="M967" s="25" t="n">
        <v>953</v>
      </c>
      <c r="N967" s="27" t="n">
        <f aca="false">C967</f>
        <v>0</v>
      </c>
    </row>
    <row r="968" customFormat="false" ht="15" hidden="true" customHeight="false" outlineLevel="0" collapsed="false">
      <c r="B968" s="25" t="n">
        <v>954</v>
      </c>
      <c r="M968" s="25" t="n">
        <v>954</v>
      </c>
      <c r="N968" s="27" t="n">
        <f aca="false">C968</f>
        <v>0</v>
      </c>
    </row>
    <row r="969" customFormat="false" ht="15" hidden="true" customHeight="false" outlineLevel="0" collapsed="false">
      <c r="B969" s="25" t="n">
        <v>955</v>
      </c>
      <c r="M969" s="25" t="n">
        <v>955</v>
      </c>
      <c r="N969" s="27" t="n">
        <f aca="false">C969</f>
        <v>0</v>
      </c>
    </row>
    <row r="970" customFormat="false" ht="15" hidden="true" customHeight="false" outlineLevel="0" collapsed="false">
      <c r="B970" s="25" t="n">
        <v>956</v>
      </c>
      <c r="M970" s="25" t="n">
        <v>956</v>
      </c>
      <c r="N970" s="27" t="n">
        <f aca="false">C970</f>
        <v>0</v>
      </c>
    </row>
    <row r="971" customFormat="false" ht="15" hidden="true" customHeight="false" outlineLevel="0" collapsed="false">
      <c r="B971" s="25" t="n">
        <v>957</v>
      </c>
      <c r="M971" s="25" t="n">
        <v>957</v>
      </c>
      <c r="N971" s="27" t="n">
        <f aca="false">C971</f>
        <v>0</v>
      </c>
    </row>
    <row r="972" customFormat="false" ht="15" hidden="true" customHeight="false" outlineLevel="0" collapsed="false">
      <c r="B972" s="25" t="n">
        <v>958</v>
      </c>
      <c r="M972" s="25" t="n">
        <v>958</v>
      </c>
      <c r="N972" s="27" t="n">
        <f aca="false">C972</f>
        <v>0</v>
      </c>
    </row>
    <row r="973" customFormat="false" ht="15" hidden="true" customHeight="false" outlineLevel="0" collapsed="false">
      <c r="B973" s="25" t="n">
        <v>959</v>
      </c>
      <c r="M973" s="25" t="n">
        <v>959</v>
      </c>
      <c r="N973" s="27" t="n">
        <f aca="false">C973</f>
        <v>0</v>
      </c>
    </row>
    <row r="974" customFormat="false" ht="15" hidden="true" customHeight="false" outlineLevel="0" collapsed="false">
      <c r="B974" s="25" t="n">
        <v>960</v>
      </c>
      <c r="M974" s="25" t="n">
        <v>960</v>
      </c>
      <c r="N974" s="27" t="n">
        <f aca="false">C974</f>
        <v>0</v>
      </c>
    </row>
    <row r="975" customFormat="false" ht="15" hidden="true" customHeight="false" outlineLevel="0" collapsed="false">
      <c r="B975" s="25" t="n">
        <v>961</v>
      </c>
      <c r="M975" s="25" t="n">
        <v>961</v>
      </c>
      <c r="N975" s="27" t="n">
        <f aca="false">C975</f>
        <v>0</v>
      </c>
    </row>
    <row r="976" customFormat="false" ht="15" hidden="true" customHeight="false" outlineLevel="0" collapsed="false">
      <c r="B976" s="25" t="n">
        <v>962</v>
      </c>
      <c r="M976" s="25" t="n">
        <v>962</v>
      </c>
      <c r="N976" s="27" t="n">
        <f aca="false">C976</f>
        <v>0</v>
      </c>
    </row>
    <row r="977" customFormat="false" ht="15" hidden="true" customHeight="false" outlineLevel="0" collapsed="false">
      <c r="B977" s="25" t="n">
        <v>963</v>
      </c>
      <c r="M977" s="25" t="n">
        <v>963</v>
      </c>
      <c r="N977" s="27" t="n">
        <f aca="false">C977</f>
        <v>0</v>
      </c>
    </row>
    <row r="978" customFormat="false" ht="15" hidden="true" customHeight="false" outlineLevel="0" collapsed="false">
      <c r="B978" s="25" t="n">
        <v>964</v>
      </c>
      <c r="M978" s="25" t="n">
        <v>964</v>
      </c>
      <c r="N978" s="27" t="n">
        <f aca="false">C978</f>
        <v>0</v>
      </c>
    </row>
    <row r="979" customFormat="false" ht="15" hidden="true" customHeight="false" outlineLevel="0" collapsed="false">
      <c r="B979" s="25" t="n">
        <v>965</v>
      </c>
      <c r="M979" s="25" t="n">
        <v>965</v>
      </c>
      <c r="N979" s="27" t="n">
        <f aca="false">C979</f>
        <v>0</v>
      </c>
    </row>
    <row r="980" customFormat="false" ht="15" hidden="true" customHeight="false" outlineLevel="0" collapsed="false">
      <c r="B980" s="25" t="n">
        <v>966</v>
      </c>
      <c r="M980" s="25" t="n">
        <v>966</v>
      </c>
      <c r="N980" s="27" t="n">
        <f aca="false">C980</f>
        <v>0</v>
      </c>
    </row>
    <row r="981" customFormat="false" ht="15" hidden="true" customHeight="false" outlineLevel="0" collapsed="false">
      <c r="B981" s="25" t="n">
        <v>967</v>
      </c>
      <c r="M981" s="25" t="n">
        <v>967</v>
      </c>
      <c r="N981" s="27" t="n">
        <f aca="false">C981</f>
        <v>0</v>
      </c>
    </row>
    <row r="982" customFormat="false" ht="15" hidden="true" customHeight="false" outlineLevel="0" collapsed="false">
      <c r="B982" s="25" t="n">
        <v>968</v>
      </c>
      <c r="M982" s="25" t="n">
        <v>968</v>
      </c>
      <c r="N982" s="27" t="n">
        <f aca="false">C982</f>
        <v>0</v>
      </c>
    </row>
    <row r="983" customFormat="false" ht="15" hidden="true" customHeight="false" outlineLevel="0" collapsed="false">
      <c r="B983" s="25" t="n">
        <v>969</v>
      </c>
      <c r="M983" s="25" t="n">
        <v>969</v>
      </c>
      <c r="N983" s="27" t="n">
        <f aca="false">C983</f>
        <v>0</v>
      </c>
    </row>
    <row r="984" customFormat="false" ht="15" hidden="true" customHeight="false" outlineLevel="0" collapsed="false">
      <c r="B984" s="25" t="n">
        <v>970</v>
      </c>
      <c r="M984" s="25" t="n">
        <v>970</v>
      </c>
      <c r="N984" s="27" t="n">
        <f aca="false">C984</f>
        <v>0</v>
      </c>
    </row>
    <row r="985" customFormat="false" ht="15" hidden="true" customHeight="false" outlineLevel="0" collapsed="false">
      <c r="B985" s="25" t="n">
        <v>971</v>
      </c>
      <c r="M985" s="25" t="n">
        <v>971</v>
      </c>
      <c r="N985" s="27" t="n">
        <f aca="false">C985</f>
        <v>0</v>
      </c>
    </row>
    <row r="986" customFormat="false" ht="15" hidden="true" customHeight="false" outlineLevel="0" collapsed="false">
      <c r="B986" s="25" t="n">
        <v>972</v>
      </c>
      <c r="M986" s="25" t="n">
        <v>972</v>
      </c>
      <c r="N986" s="27" t="n">
        <f aca="false">C986</f>
        <v>0</v>
      </c>
    </row>
    <row r="987" customFormat="false" ht="15" hidden="true" customHeight="false" outlineLevel="0" collapsed="false">
      <c r="B987" s="25" t="n">
        <v>973</v>
      </c>
      <c r="M987" s="25" t="n">
        <v>973</v>
      </c>
      <c r="N987" s="27" t="n">
        <f aca="false">C987</f>
        <v>0</v>
      </c>
    </row>
    <row r="988" customFormat="false" ht="15" hidden="true" customHeight="false" outlineLevel="0" collapsed="false">
      <c r="B988" s="25" t="n">
        <v>974</v>
      </c>
      <c r="M988" s="25" t="n">
        <v>974</v>
      </c>
      <c r="N988" s="27" t="n">
        <f aca="false">C988</f>
        <v>0</v>
      </c>
    </row>
    <row r="989" customFormat="false" ht="15" hidden="true" customHeight="false" outlineLevel="0" collapsed="false">
      <c r="B989" s="25" t="n">
        <v>975</v>
      </c>
      <c r="M989" s="25" t="n">
        <v>975</v>
      </c>
      <c r="N989" s="27" t="n">
        <f aca="false">C989</f>
        <v>0</v>
      </c>
    </row>
    <row r="990" customFormat="false" ht="15" hidden="true" customHeight="false" outlineLevel="0" collapsed="false">
      <c r="B990" s="25" t="n">
        <v>976</v>
      </c>
      <c r="M990" s="25" t="n">
        <v>976</v>
      </c>
      <c r="N990" s="27" t="n">
        <f aca="false">C990</f>
        <v>0</v>
      </c>
    </row>
    <row r="991" customFormat="false" ht="15" hidden="true" customHeight="false" outlineLevel="0" collapsed="false">
      <c r="B991" s="25" t="n">
        <v>977</v>
      </c>
      <c r="M991" s="25" t="n">
        <v>977</v>
      </c>
      <c r="N991" s="27" t="n">
        <f aca="false">C991</f>
        <v>0</v>
      </c>
    </row>
    <row r="992" customFormat="false" ht="15" hidden="true" customHeight="false" outlineLevel="0" collapsed="false">
      <c r="B992" s="25" t="n">
        <v>978</v>
      </c>
      <c r="M992" s="25" t="n">
        <v>978</v>
      </c>
      <c r="N992" s="27" t="n">
        <f aca="false">C992</f>
        <v>0</v>
      </c>
    </row>
    <row r="993" customFormat="false" ht="15" hidden="true" customHeight="false" outlineLevel="0" collapsed="false">
      <c r="B993" s="25" t="n">
        <v>979</v>
      </c>
      <c r="M993" s="25" t="n">
        <v>979</v>
      </c>
      <c r="N993" s="27" t="n">
        <f aca="false">C993</f>
        <v>0</v>
      </c>
    </row>
    <row r="994" customFormat="false" ht="15" hidden="true" customHeight="false" outlineLevel="0" collapsed="false">
      <c r="B994" s="25" t="n">
        <v>980</v>
      </c>
      <c r="M994" s="25" t="n">
        <v>980</v>
      </c>
      <c r="N994" s="27" t="n">
        <f aca="false">C994</f>
        <v>0</v>
      </c>
    </row>
    <row r="995" customFormat="false" ht="15" hidden="true" customHeight="false" outlineLevel="0" collapsed="false">
      <c r="B995" s="25" t="n">
        <v>981</v>
      </c>
      <c r="M995" s="25" t="n">
        <v>981</v>
      </c>
      <c r="N995" s="27" t="n">
        <f aca="false">C995</f>
        <v>0</v>
      </c>
    </row>
    <row r="996" customFormat="false" ht="15" hidden="true" customHeight="false" outlineLevel="0" collapsed="false">
      <c r="B996" s="25" t="n">
        <v>982</v>
      </c>
      <c r="M996" s="25" t="n">
        <v>982</v>
      </c>
      <c r="N996" s="27" t="n">
        <f aca="false">C996</f>
        <v>0</v>
      </c>
    </row>
    <row r="997" customFormat="false" ht="15" hidden="true" customHeight="false" outlineLevel="0" collapsed="false">
      <c r="B997" s="25" t="n">
        <v>983</v>
      </c>
      <c r="M997" s="25" t="n">
        <v>983</v>
      </c>
      <c r="N997" s="27" t="n">
        <f aca="false">C997</f>
        <v>0</v>
      </c>
    </row>
    <row r="998" customFormat="false" ht="15" hidden="true" customHeight="false" outlineLevel="0" collapsed="false">
      <c r="B998" s="25" t="n">
        <v>984</v>
      </c>
      <c r="M998" s="25" t="n">
        <v>984</v>
      </c>
      <c r="N998" s="27" t="n">
        <f aca="false">C998</f>
        <v>0</v>
      </c>
    </row>
    <row r="999" customFormat="false" ht="15" hidden="true" customHeight="false" outlineLevel="0" collapsed="false">
      <c r="B999" s="25" t="n">
        <v>985</v>
      </c>
      <c r="M999" s="25" t="n">
        <v>985</v>
      </c>
      <c r="N999" s="27" t="n">
        <f aca="false">C999</f>
        <v>0</v>
      </c>
    </row>
    <row r="1000" customFormat="false" ht="15" hidden="true" customHeight="false" outlineLevel="0" collapsed="false">
      <c r="B1000" s="25" t="n">
        <v>986</v>
      </c>
      <c r="M1000" s="25" t="n">
        <v>986</v>
      </c>
      <c r="N1000" s="27" t="n">
        <f aca="false">C1000</f>
        <v>0</v>
      </c>
    </row>
    <row r="1001" customFormat="false" ht="15" hidden="true" customHeight="false" outlineLevel="0" collapsed="false">
      <c r="B1001" s="25" t="n">
        <v>987</v>
      </c>
      <c r="M1001" s="25" t="n">
        <v>987</v>
      </c>
      <c r="N1001" s="27" t="n">
        <f aca="false">C1001</f>
        <v>0</v>
      </c>
    </row>
    <row r="1002" customFormat="false" ht="15" hidden="true" customHeight="false" outlineLevel="0" collapsed="false">
      <c r="B1002" s="25" t="n">
        <v>988</v>
      </c>
      <c r="M1002" s="25" t="n">
        <v>988</v>
      </c>
      <c r="N1002" s="27" t="n">
        <f aca="false">C1002</f>
        <v>0</v>
      </c>
    </row>
    <row r="1003" customFormat="false" ht="15" hidden="true" customHeight="false" outlineLevel="0" collapsed="false">
      <c r="B1003" s="25" t="n">
        <v>989</v>
      </c>
      <c r="M1003" s="25" t="n">
        <v>989</v>
      </c>
      <c r="N1003" s="27" t="n">
        <f aca="false">C1003</f>
        <v>0</v>
      </c>
    </row>
    <row r="1004" customFormat="false" ht="15" hidden="true" customHeight="false" outlineLevel="0" collapsed="false">
      <c r="B1004" s="25" t="n">
        <v>990</v>
      </c>
      <c r="M1004" s="25" t="n">
        <v>990</v>
      </c>
      <c r="N1004" s="27" t="n">
        <f aca="false">C1004</f>
        <v>0</v>
      </c>
    </row>
    <row r="1005" customFormat="false" ht="15" hidden="true" customHeight="false" outlineLevel="0" collapsed="false">
      <c r="B1005" s="25" t="n">
        <v>991</v>
      </c>
      <c r="M1005" s="25" t="n">
        <v>991</v>
      </c>
      <c r="N1005" s="27" t="n">
        <f aca="false">C1005</f>
        <v>0</v>
      </c>
    </row>
    <row r="1006" customFormat="false" ht="15" hidden="true" customHeight="false" outlineLevel="0" collapsed="false">
      <c r="B1006" s="25" t="n">
        <v>992</v>
      </c>
      <c r="M1006" s="25" t="n">
        <v>992</v>
      </c>
      <c r="N1006" s="27" t="n">
        <f aca="false">C1006</f>
        <v>0</v>
      </c>
    </row>
    <row r="1007" customFormat="false" ht="15" hidden="true" customHeight="false" outlineLevel="0" collapsed="false">
      <c r="B1007" s="25" t="n">
        <v>993</v>
      </c>
      <c r="M1007" s="25" t="n">
        <v>993</v>
      </c>
      <c r="N1007" s="27" t="n">
        <f aca="false">C1007</f>
        <v>0</v>
      </c>
    </row>
    <row r="1008" customFormat="false" ht="15" hidden="true" customHeight="false" outlineLevel="0" collapsed="false">
      <c r="B1008" s="25" t="n">
        <v>994</v>
      </c>
      <c r="M1008" s="25" t="n">
        <v>994</v>
      </c>
      <c r="N1008" s="27" t="n">
        <f aca="false">C1008</f>
        <v>0</v>
      </c>
    </row>
    <row r="1009" customFormat="false" ht="15" hidden="true" customHeight="false" outlineLevel="0" collapsed="false">
      <c r="B1009" s="25" t="n">
        <v>995</v>
      </c>
      <c r="M1009" s="25" t="n">
        <v>995</v>
      </c>
      <c r="N1009" s="27" t="n">
        <f aca="false">C1009</f>
        <v>0</v>
      </c>
    </row>
    <row r="1010" customFormat="false" ht="15" hidden="true" customHeight="false" outlineLevel="0" collapsed="false">
      <c r="B1010" s="25" t="n">
        <v>996</v>
      </c>
      <c r="M1010" s="25" t="n">
        <v>996</v>
      </c>
      <c r="N1010" s="27" t="n">
        <f aca="false">C1010</f>
        <v>0</v>
      </c>
    </row>
    <row r="1011" customFormat="false" ht="15" hidden="true" customHeight="false" outlineLevel="0" collapsed="false">
      <c r="B1011" s="25" t="n">
        <v>997</v>
      </c>
      <c r="M1011" s="25" t="n">
        <v>997</v>
      </c>
      <c r="N1011" s="27" t="n">
        <f aca="false">C1011</f>
        <v>0</v>
      </c>
    </row>
    <row r="1012" customFormat="false" ht="15" hidden="true" customHeight="false" outlineLevel="0" collapsed="false">
      <c r="B1012" s="25" t="n">
        <v>998</v>
      </c>
      <c r="M1012" s="25" t="n">
        <v>998</v>
      </c>
      <c r="N1012" s="27" t="n">
        <f aca="false">C1012</f>
        <v>0</v>
      </c>
    </row>
    <row r="1013" customFormat="false" ht="15" hidden="true" customHeight="false" outlineLevel="0" collapsed="false">
      <c r="B1013" s="25" t="n">
        <v>999</v>
      </c>
      <c r="M1013" s="25" t="n">
        <v>999</v>
      </c>
      <c r="N1013" s="27" t="n">
        <f aca="false">C1013</f>
        <v>0</v>
      </c>
    </row>
    <row r="1014" customFormat="false" ht="15" hidden="true" customHeight="false" outlineLevel="0" collapsed="false">
      <c r="B1014" s="25" t="n">
        <v>1000</v>
      </c>
      <c r="M1014" s="25" t="n">
        <v>1000</v>
      </c>
      <c r="N1014" s="27" t="n">
        <f aca="false">C1014</f>
        <v>0</v>
      </c>
    </row>
    <row r="1015" customFormat="false" ht="15" hidden="true" customHeight="false" outlineLevel="0" collapsed="false">
      <c r="B1015" s="25" t="n">
        <v>1001</v>
      </c>
      <c r="M1015" s="25" t="n">
        <v>1001</v>
      </c>
      <c r="N1015" s="27" t="n">
        <f aca="false">C1015</f>
        <v>0</v>
      </c>
    </row>
    <row r="1016" customFormat="false" ht="15" hidden="true" customHeight="false" outlineLevel="0" collapsed="false">
      <c r="B1016" s="25" t="n">
        <v>1002</v>
      </c>
      <c r="M1016" s="25" t="n">
        <v>1002</v>
      </c>
      <c r="N1016" s="27" t="n">
        <f aca="false">C1016</f>
        <v>0</v>
      </c>
    </row>
    <row r="1017" customFormat="false" ht="15" hidden="true" customHeight="false" outlineLevel="0" collapsed="false">
      <c r="B1017" s="25" t="n">
        <v>1003</v>
      </c>
      <c r="M1017" s="25" t="n">
        <v>1003</v>
      </c>
      <c r="N1017" s="27" t="n">
        <f aca="false">C1017</f>
        <v>0</v>
      </c>
    </row>
    <row r="1018" customFormat="false" ht="15" hidden="true" customHeight="false" outlineLevel="0" collapsed="false">
      <c r="B1018" s="25" t="n">
        <v>1004</v>
      </c>
      <c r="M1018" s="25" t="n">
        <v>1004</v>
      </c>
      <c r="N1018" s="27" t="n">
        <f aca="false">C1018</f>
        <v>0</v>
      </c>
    </row>
    <row r="1019" customFormat="false" ht="15" hidden="true" customHeight="false" outlineLevel="0" collapsed="false">
      <c r="B1019" s="25" t="n">
        <v>1005</v>
      </c>
      <c r="M1019" s="25" t="n">
        <v>1005</v>
      </c>
      <c r="N1019" s="27" t="n">
        <f aca="false">C1019</f>
        <v>0</v>
      </c>
    </row>
    <row r="1020" customFormat="false" ht="15" hidden="true" customHeight="false" outlineLevel="0" collapsed="false">
      <c r="B1020" s="25" t="n">
        <v>1006</v>
      </c>
      <c r="M1020" s="25" t="n">
        <v>1006</v>
      </c>
      <c r="N1020" s="27" t="n">
        <f aca="false">C1020</f>
        <v>0</v>
      </c>
    </row>
    <row r="1021" customFormat="false" ht="15" hidden="true" customHeight="false" outlineLevel="0" collapsed="false">
      <c r="B1021" s="25" t="n">
        <v>1007</v>
      </c>
      <c r="M1021" s="25" t="n">
        <v>1007</v>
      </c>
      <c r="N1021" s="27" t="n">
        <f aca="false">C1021</f>
        <v>0</v>
      </c>
    </row>
    <row r="1022" customFormat="false" ht="15" hidden="true" customHeight="false" outlineLevel="0" collapsed="false">
      <c r="B1022" s="25" t="n">
        <v>1008</v>
      </c>
      <c r="M1022" s="25" t="n">
        <v>1008</v>
      </c>
      <c r="N1022" s="27" t="n">
        <f aca="false">C1022</f>
        <v>0</v>
      </c>
    </row>
    <row r="1023" customFormat="false" ht="15" hidden="true" customHeight="false" outlineLevel="0" collapsed="false">
      <c r="B1023" s="25" t="n">
        <v>1009</v>
      </c>
      <c r="M1023" s="25" t="n">
        <v>1009</v>
      </c>
      <c r="N1023" s="27" t="n">
        <f aca="false">C1023</f>
        <v>0</v>
      </c>
    </row>
    <row r="1024" customFormat="false" ht="15" hidden="true" customHeight="false" outlineLevel="0" collapsed="false">
      <c r="B1024" s="25" t="n">
        <v>1010</v>
      </c>
      <c r="M1024" s="25" t="n">
        <v>1010</v>
      </c>
      <c r="N1024" s="27" t="n">
        <f aca="false">C1024</f>
        <v>0</v>
      </c>
    </row>
    <row r="1025" customFormat="false" ht="15" hidden="true" customHeight="false" outlineLevel="0" collapsed="false">
      <c r="B1025" s="25" t="n">
        <v>1011</v>
      </c>
      <c r="M1025" s="25" t="n">
        <v>1011</v>
      </c>
      <c r="N1025" s="27" t="n">
        <f aca="false">C1025</f>
        <v>0</v>
      </c>
    </row>
    <row r="1026" customFormat="false" ht="15" hidden="true" customHeight="false" outlineLevel="0" collapsed="false">
      <c r="B1026" s="25" t="n">
        <v>1012</v>
      </c>
      <c r="M1026" s="25" t="n">
        <v>1012</v>
      </c>
      <c r="N1026" s="27" t="n">
        <f aca="false">C1026</f>
        <v>0</v>
      </c>
    </row>
    <row r="1027" customFormat="false" ht="15" hidden="true" customHeight="false" outlineLevel="0" collapsed="false">
      <c r="B1027" s="25" t="n">
        <v>1013</v>
      </c>
      <c r="M1027" s="25" t="n">
        <v>1013</v>
      </c>
      <c r="N1027" s="27" t="n">
        <f aca="false">C1027</f>
        <v>0</v>
      </c>
    </row>
    <row r="1028" customFormat="false" ht="15" hidden="true" customHeight="false" outlineLevel="0" collapsed="false">
      <c r="B1028" s="25" t="n">
        <v>1014</v>
      </c>
      <c r="M1028" s="25" t="n">
        <v>1014</v>
      </c>
      <c r="N1028" s="27" t="n">
        <f aca="false">C1028</f>
        <v>0</v>
      </c>
    </row>
    <row r="1029" customFormat="false" ht="15" hidden="true" customHeight="false" outlineLevel="0" collapsed="false">
      <c r="B1029" s="25" t="n">
        <v>1015</v>
      </c>
      <c r="M1029" s="25" t="n">
        <v>1015</v>
      </c>
      <c r="N1029" s="27" t="n">
        <f aca="false">C1029</f>
        <v>0</v>
      </c>
    </row>
    <row r="1030" customFormat="false" ht="15" hidden="true" customHeight="false" outlineLevel="0" collapsed="false">
      <c r="B1030" s="25" t="n">
        <v>1016</v>
      </c>
      <c r="M1030" s="25" t="n">
        <v>1016</v>
      </c>
      <c r="N1030" s="27" t="n">
        <f aca="false">C1030</f>
        <v>0</v>
      </c>
    </row>
    <row r="1031" customFormat="false" ht="15" hidden="true" customHeight="false" outlineLevel="0" collapsed="false">
      <c r="B1031" s="25" t="n">
        <v>1017</v>
      </c>
      <c r="M1031" s="25" t="n">
        <v>1017</v>
      </c>
      <c r="N1031" s="27" t="n">
        <f aca="false">C1031</f>
        <v>0</v>
      </c>
    </row>
    <row r="1032" customFormat="false" ht="15" hidden="true" customHeight="false" outlineLevel="0" collapsed="false">
      <c r="B1032" s="25" t="n">
        <v>1018</v>
      </c>
      <c r="M1032" s="25" t="n">
        <v>1018</v>
      </c>
      <c r="N1032" s="27" t="n">
        <f aca="false">C1032</f>
        <v>0</v>
      </c>
    </row>
    <row r="1033" customFormat="false" ht="15" hidden="true" customHeight="false" outlineLevel="0" collapsed="false">
      <c r="B1033" s="25" t="n">
        <v>1019</v>
      </c>
      <c r="M1033" s="25" t="n">
        <v>1019</v>
      </c>
      <c r="N1033" s="27" t="n">
        <f aca="false">C1033</f>
        <v>0</v>
      </c>
    </row>
    <row r="1034" customFormat="false" ht="15" hidden="true" customHeight="false" outlineLevel="0" collapsed="false">
      <c r="B1034" s="25" t="n">
        <v>1020</v>
      </c>
      <c r="M1034" s="25" t="n">
        <v>1020</v>
      </c>
      <c r="N1034" s="27" t="n">
        <f aca="false">C1034</f>
        <v>0</v>
      </c>
    </row>
    <row r="1035" customFormat="false" ht="15" hidden="true" customHeight="false" outlineLevel="0" collapsed="false">
      <c r="B1035" s="25" t="n">
        <v>1021</v>
      </c>
      <c r="M1035" s="25" t="n">
        <v>1021</v>
      </c>
      <c r="N1035" s="27" t="n">
        <f aca="false">C1035</f>
        <v>0</v>
      </c>
    </row>
    <row r="1036" customFormat="false" ht="15" hidden="true" customHeight="false" outlineLevel="0" collapsed="false">
      <c r="B1036" s="25" t="n">
        <v>1022</v>
      </c>
      <c r="M1036" s="25" t="n">
        <v>1022</v>
      </c>
      <c r="N1036" s="27" t="n">
        <f aca="false">C1036</f>
        <v>0</v>
      </c>
    </row>
    <row r="1037" customFormat="false" ht="15" hidden="true" customHeight="false" outlineLevel="0" collapsed="false">
      <c r="B1037" s="25" t="n">
        <v>1023</v>
      </c>
      <c r="M1037" s="25" t="n">
        <v>1023</v>
      </c>
      <c r="N1037" s="27" t="n">
        <f aca="false">C1037</f>
        <v>0</v>
      </c>
    </row>
    <row r="1038" customFormat="false" ht="15" hidden="true" customHeight="false" outlineLevel="0" collapsed="false">
      <c r="B1038" s="25" t="n">
        <v>1024</v>
      </c>
      <c r="M1038" s="25" t="n">
        <v>1024</v>
      </c>
      <c r="N1038" s="27" t="n">
        <f aca="false">C1038</f>
        <v>0</v>
      </c>
    </row>
    <row r="1039" customFormat="false" ht="15" hidden="true" customHeight="false" outlineLevel="0" collapsed="false">
      <c r="B1039" s="25" t="n">
        <v>1025</v>
      </c>
      <c r="M1039" s="25" t="n">
        <v>1025</v>
      </c>
      <c r="N1039" s="27" t="n">
        <f aca="false">C1039</f>
        <v>0</v>
      </c>
    </row>
    <row r="1040" customFormat="false" ht="15" hidden="true" customHeight="false" outlineLevel="0" collapsed="false">
      <c r="B1040" s="25" t="n">
        <v>1026</v>
      </c>
      <c r="M1040" s="25" t="n">
        <v>1026</v>
      </c>
      <c r="N1040" s="27" t="n">
        <f aca="false">C1040</f>
        <v>0</v>
      </c>
    </row>
    <row r="1041" customFormat="false" ht="15" hidden="true" customHeight="false" outlineLevel="0" collapsed="false">
      <c r="B1041" s="25" t="n">
        <v>1027</v>
      </c>
      <c r="M1041" s="25" t="n">
        <v>1027</v>
      </c>
      <c r="N1041" s="27" t="n">
        <f aca="false">C1041</f>
        <v>0</v>
      </c>
    </row>
    <row r="1042" customFormat="false" ht="15" hidden="true" customHeight="false" outlineLevel="0" collapsed="false">
      <c r="B1042" s="25" t="n">
        <v>1028</v>
      </c>
      <c r="M1042" s="25" t="n">
        <v>1028</v>
      </c>
      <c r="N1042" s="27" t="n">
        <f aca="false">C1042</f>
        <v>0</v>
      </c>
    </row>
    <row r="1043" customFormat="false" ht="15" hidden="true" customHeight="false" outlineLevel="0" collapsed="false">
      <c r="B1043" s="25" t="n">
        <v>1029</v>
      </c>
      <c r="M1043" s="25" t="n">
        <v>1029</v>
      </c>
      <c r="N1043" s="27" t="n">
        <f aca="false">C1043</f>
        <v>0</v>
      </c>
    </row>
    <row r="1044" customFormat="false" ht="15" hidden="true" customHeight="false" outlineLevel="0" collapsed="false">
      <c r="B1044" s="25" t="n">
        <v>1030</v>
      </c>
      <c r="M1044" s="25" t="n">
        <v>1030</v>
      </c>
      <c r="N1044" s="27" t="n">
        <f aca="false">C1044</f>
        <v>0</v>
      </c>
    </row>
    <row r="1045" customFormat="false" ht="15" hidden="true" customHeight="false" outlineLevel="0" collapsed="false">
      <c r="B1045" s="25" t="n">
        <v>1031</v>
      </c>
      <c r="M1045" s="25" t="n">
        <v>1031</v>
      </c>
      <c r="N1045" s="27" t="n">
        <f aca="false">C1045</f>
        <v>0</v>
      </c>
    </row>
    <row r="1046" customFormat="false" ht="15" hidden="true" customHeight="false" outlineLevel="0" collapsed="false">
      <c r="B1046" s="25" t="n">
        <v>1032</v>
      </c>
      <c r="M1046" s="25" t="n">
        <v>1032</v>
      </c>
      <c r="N1046" s="27" t="n">
        <f aca="false">C1046</f>
        <v>0</v>
      </c>
    </row>
    <row r="1047" customFormat="false" ht="15" hidden="true" customHeight="false" outlineLevel="0" collapsed="false">
      <c r="B1047" s="25" t="n">
        <v>1033</v>
      </c>
      <c r="M1047" s="25" t="n">
        <v>1033</v>
      </c>
      <c r="N1047" s="27" t="n">
        <f aca="false">C1047</f>
        <v>0</v>
      </c>
    </row>
    <row r="1049" customFormat="false" ht="17.35" hidden="false" customHeight="false" outlineLevel="0" collapsed="false">
      <c r="B1049" s="39" t="str">
        <f aca="false">CONCATENATE("Принял представитель ООО ""МКАИР"" ",C5)</f>
        <v>Принял представитель ООО "МКАИР" Кадыков П.Ю.</v>
      </c>
      <c r="C1049" s="40"/>
      <c r="D1049" s="41"/>
      <c r="E1049" s="41"/>
      <c r="F1049" s="42"/>
      <c r="G1049" s="41"/>
      <c r="H1049" s="41"/>
      <c r="I1049" s="41"/>
      <c r="J1049" s="43" t="n">
        <f aca="false">C3</f>
        <v>45768</v>
      </c>
      <c r="M1049" s="39" t="str">
        <f aca="false">CONCATENATE("Сдал представитель ООО ""МКАИР"" ",C5)</f>
        <v>Сдал представитель ООО "МКАИР" Кадыков П.Ю.</v>
      </c>
      <c r="N1049" s="41"/>
      <c r="O1049" s="41"/>
      <c r="P1049" s="41"/>
      <c r="Q1049" s="43" t="n">
        <f aca="false">C4</f>
        <v>45772</v>
      </c>
    </row>
    <row r="1050" customFormat="false" ht="15" hidden="false" customHeight="false" outlineLevel="0" collapsed="false">
      <c r="B1050" s="44" t="s">
        <v>7094</v>
      </c>
      <c r="C1050" s="44"/>
      <c r="F1050" s="1"/>
      <c r="M1050" s="44" t="s">
        <v>7094</v>
      </c>
    </row>
    <row r="1051" customFormat="false" ht="15" hidden="false" customHeight="false" outlineLevel="0" collapsed="false">
      <c r="F1051" s="1"/>
    </row>
    <row r="1052" customFormat="false" ht="17.35" hidden="false" customHeight="false" outlineLevel="0" collapsed="false">
      <c r="B1052" s="39" t="str">
        <f aca="false">CONCATENATE("Сдал представитель ",C7," ",C6)</f>
        <v>Сдал представитель ООО "РИ-ИНВЕСТ" Астахов Е.А.</v>
      </c>
      <c r="C1052" s="40"/>
      <c r="D1052" s="41"/>
      <c r="E1052" s="41"/>
      <c r="F1052" s="42"/>
      <c r="G1052" s="41"/>
      <c r="H1052" s="41"/>
      <c r="I1052" s="41"/>
      <c r="J1052" s="43" t="n">
        <f aca="false">J1049</f>
        <v>45768</v>
      </c>
      <c r="M1052" s="39" t="str">
        <f aca="false">CONCATENATE("Принял представитель ", C7," ",,C6)</f>
        <v>Принял представитель ООО "РИ-ИНВЕСТ" Астахов Е.А.</v>
      </c>
      <c r="N1052" s="41"/>
      <c r="O1052" s="41"/>
      <c r="P1052" s="41"/>
      <c r="Q1052" s="43" t="n">
        <f aca="false">Q1049</f>
        <v>45772</v>
      </c>
    </row>
    <row r="1053" customFormat="false" ht="15" hidden="false" customHeight="false" outlineLevel="0" collapsed="false">
      <c r="B1053" s="45" t="s">
        <v>7094</v>
      </c>
      <c r="C1053" s="45"/>
      <c r="F1053" s="1"/>
      <c r="M1053" s="45" t="s">
        <v>7094</v>
      </c>
    </row>
  </sheetData>
  <mergeCells count="8">
    <mergeCell ref="F3:G3"/>
    <mergeCell ref="H3:I3"/>
    <mergeCell ref="F5:G5"/>
    <mergeCell ref="H5:I5"/>
    <mergeCell ref="B9:K9"/>
    <mergeCell ref="M9:R9"/>
    <mergeCell ref="B10:K10"/>
    <mergeCell ref="M10:R10"/>
  </mergeCell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R1524"/>
  <sheetViews>
    <sheetView showFormulas="false" showGridLines="true" showRowColHeaders="true" showZeros="true" rightToLeft="false" tabSelected="false" showOutlineSymbols="true" defaultGridColor="true" view="normal" topLeftCell="A584" colorId="64" zoomScale="55" zoomScaleNormal="55" zoomScalePageLayoutView="100" workbookViewId="0">
      <selection pane="topLeft" activeCell="I605" activeCellId="0" sqref="I605"/>
    </sheetView>
  </sheetViews>
  <sheetFormatPr defaultColWidth="9" defaultRowHeight="14.25" customHeight="true" zeroHeight="false" outlineLevelRow="0" outlineLevelCol="0"/>
  <cols>
    <col collapsed="false" customWidth="true" hidden="false" outlineLevel="0" max="1" min="1" style="27" width="5"/>
    <col collapsed="false" customWidth="true" hidden="false" outlineLevel="0" max="2" min="2" style="27" width="5.7"/>
    <col collapsed="false" customWidth="true" hidden="false" outlineLevel="0" max="3" min="3" style="27" width="10.6"/>
    <col collapsed="false" customWidth="false" hidden="false" outlineLevel="0" max="9" min="4" style="27" width="9"/>
    <col collapsed="false" customWidth="true" hidden="false" outlineLevel="0" max="11" min="10" style="27" width="10.6"/>
    <col collapsed="false" customWidth="true" hidden="false" outlineLevel="0" max="12" min="12" style="27" width="1.9"/>
    <col collapsed="false" customWidth="true" hidden="false" outlineLevel="0" max="13" min="13" style="27" width="6.4"/>
    <col collapsed="false" customWidth="true" hidden="false" outlineLevel="0" max="14" min="14" style="27" width="49.9"/>
    <col collapsed="false" customWidth="true" hidden="false" outlineLevel="0" max="15" min="15" style="27" width="8.9"/>
    <col collapsed="false" customWidth="false" hidden="false" outlineLevel="0" max="16" min="16" style="27" width="9"/>
    <col collapsed="false" customWidth="true" hidden="false" outlineLevel="0" max="17" min="17" style="27" width="10.09"/>
    <col collapsed="false" customWidth="false" hidden="false" outlineLevel="0" max="16384" min="18" style="27" width="9"/>
  </cols>
  <sheetData>
    <row r="1" customFormat="false" ht="13.8" hidden="false" customHeight="false" outlineLevel="0" collapsed="false">
      <c r="B1" s="27" t="s">
        <v>6856</v>
      </c>
      <c r="D1" s="27" t="n">
        <v>8</v>
      </c>
    </row>
    <row r="2" customFormat="false" ht="17.35" hidden="false" customHeight="false" outlineLevel="0" collapsed="false">
      <c r="B2" s="27" t="s">
        <v>6857</v>
      </c>
      <c r="F2" s="28"/>
      <c r="G2" s="29"/>
      <c r="H2" s="29"/>
      <c r="I2" s="1"/>
      <c r="J2" s="1"/>
      <c r="K2" s="1"/>
    </row>
    <row r="3" customFormat="false" ht="15" hidden="false" customHeight="false" outlineLevel="0" collapsed="false">
      <c r="B3" s="30" t="s">
        <v>6858</v>
      </c>
      <c r="C3" s="31" t="n">
        <f aca="false">VLOOKUP(D1,'Акты п-п'!$C$5:$I$57,2)</f>
        <v>45767</v>
      </c>
      <c r="F3" s="32"/>
      <c r="G3" s="32"/>
      <c r="H3" s="33"/>
      <c r="I3" s="33"/>
      <c r="J3" s="1"/>
      <c r="K3" s="1"/>
    </row>
    <row r="4" customFormat="false" ht="17.35" hidden="false" customHeight="false" outlineLevel="0" collapsed="false">
      <c r="B4" s="30" t="s">
        <v>6859</v>
      </c>
      <c r="C4" s="31" t="n">
        <f aca="false">VLOOKUP(D1,'Акты п-п'!$C$5:$I$57,3)</f>
        <v>45770</v>
      </c>
      <c r="F4" s="34"/>
      <c r="G4" s="35"/>
      <c r="H4" s="36"/>
      <c r="I4" s="1"/>
      <c r="J4" s="1"/>
      <c r="K4" s="1"/>
    </row>
    <row r="5" customFormat="false" ht="15" hidden="false" customHeight="false" outlineLevel="0" collapsed="false">
      <c r="C5" s="27" t="str">
        <f aca="false">VLOOKUP(D1,'Акты п-п'!$C$5:$I$57,5)</f>
        <v>Чупин А.А.</v>
      </c>
      <c r="F5" s="32"/>
      <c r="G5" s="32"/>
      <c r="H5" s="33"/>
      <c r="I5" s="33"/>
      <c r="J5" s="1"/>
      <c r="K5" s="1"/>
    </row>
    <row r="6" customFormat="false" ht="13.8" hidden="false" customHeight="false" outlineLevel="0" collapsed="false">
      <c r="C6" s="27" t="str">
        <f aca="false">VLOOKUP(D1,'Акты п-п'!$C$5:$I$57,7)</f>
        <v>Попов Е.В.</v>
      </c>
    </row>
    <row r="7" customFormat="false" ht="13.8" hidden="false" customHeight="false" outlineLevel="0" collapsed="false">
      <c r="C7" s="27" t="str">
        <f aca="false">VLOOKUP(D1,'Акты п-п'!$C$5:$I$57,4)</f>
        <v>ООО «ГАЗПРОМНЕФТЬ-ЯМАЛ»</v>
      </c>
    </row>
    <row r="9" customFormat="false" ht="22.5" hidden="false" customHeight="true" outlineLevel="0" collapsed="false">
      <c r="B9" s="37" t="s">
        <v>6860</v>
      </c>
      <c r="C9" s="37"/>
      <c r="D9" s="37"/>
      <c r="E9" s="37"/>
      <c r="F9" s="37"/>
      <c r="G9" s="37"/>
      <c r="H9" s="37"/>
      <c r="I9" s="37"/>
      <c r="J9" s="37"/>
      <c r="K9" s="37"/>
      <c r="M9" s="38" t="s">
        <v>6860</v>
      </c>
      <c r="N9" s="38"/>
      <c r="O9" s="38"/>
      <c r="P9" s="38"/>
      <c r="Q9" s="38"/>
      <c r="R9" s="38"/>
    </row>
    <row r="10" customFormat="false" ht="15" hidden="false" customHeight="false" outlineLevel="0" collapsed="false">
      <c r="B10" s="37" t="s">
        <v>6861</v>
      </c>
      <c r="C10" s="37"/>
      <c r="D10" s="37"/>
      <c r="E10" s="37"/>
      <c r="F10" s="37"/>
      <c r="G10" s="37"/>
      <c r="H10" s="37"/>
      <c r="I10" s="37"/>
      <c r="J10" s="37"/>
      <c r="K10" s="37"/>
      <c r="M10" s="38" t="s">
        <v>6861</v>
      </c>
      <c r="N10" s="38"/>
      <c r="O10" s="38"/>
      <c r="P10" s="38"/>
      <c r="Q10" s="38"/>
      <c r="R10" s="38"/>
    </row>
    <row r="11" customFormat="false" ht="8.25" hidden="false" customHeight="true" outlineLevel="0" collapsed="false">
      <c r="B11" s="1"/>
      <c r="C11" s="1"/>
      <c r="D11" s="1"/>
      <c r="E11" s="1"/>
      <c r="F11" s="1"/>
      <c r="G11" s="1"/>
    </row>
    <row r="12" customFormat="false" ht="15" hidden="false" customHeight="false" outlineLevel="0" collapsed="false">
      <c r="B12" s="1" t="str">
        <f aca="false">CONCATENATE("Мы, нижеподписавшиеся, представитель ",C7," , и представитель ООО «МКАИР», ")</f>
        <v>Мы, нижеподписавшиеся, представитель ООО «ГАЗПРОМНЕФТЬ-ЯМАЛ» , и представитель ООО «МКАИР», </v>
      </c>
      <c r="C12" s="1"/>
      <c r="D12" s="1"/>
      <c r="E12" s="1"/>
      <c r="F12" s="1"/>
      <c r="G12" s="1"/>
      <c r="M12" s="1" t="str">
        <f aca="false">B12</f>
        <v>Мы, нижеподписавшиеся, представитель ООО «ГАЗПРОМНЕФТЬ-ЯМАЛ» , и представитель ООО «МКАИР», </v>
      </c>
    </row>
    <row r="13" customFormat="false" ht="15" hidden="false" customHeight="false" outlineLevel="0" collapsed="false">
      <c r="B13" s="1" t="str">
        <f aca="false">CONCATENATE("составили настоящий акт о том, что ",TEXT(C3,"ДД.ММ.ГГГГ"), " сданы в поверку следующие средства измерений:")</f>
        <v>составили настоящий акт о том, что 20.04.2025 сданы в поверку следующие средства измерений:</v>
      </c>
      <c r="C13" s="1"/>
      <c r="D13" s="1"/>
      <c r="E13" s="1"/>
      <c r="F13" s="1"/>
      <c r="G13" s="1"/>
      <c r="M13" s="1" t="str">
        <f aca="false">CONCATENATE("составили настоящий акт о том, что ",TEXT(C4,"ДД.ММ.ГГГГ"), " выданы с поверки следующие средства измерений:")</f>
        <v>составили настоящий акт о том, что 23.04.2025 выданы с поверки следующие средства измерений:</v>
      </c>
    </row>
    <row r="14" customFormat="false" ht="15" hidden="false" customHeight="false" outlineLevel="0" collapsed="false">
      <c r="B14" s="1"/>
      <c r="C14" s="1"/>
      <c r="D14" s="1"/>
      <c r="E14" s="1"/>
      <c r="F14" s="1"/>
      <c r="G14" s="1"/>
    </row>
    <row r="15" customFormat="false" ht="15" hidden="false" customHeight="false" outlineLevel="0" collapsed="false">
      <c r="B15" s="25" t="n">
        <v>1</v>
      </c>
      <c r="C15" s="27" t="s">
        <v>9179</v>
      </c>
      <c r="D15" s="1"/>
      <c r="E15" s="1"/>
      <c r="F15" s="1"/>
      <c r="G15" s="1"/>
      <c r="M15" s="25" t="n">
        <v>1</v>
      </c>
      <c r="N15" s="27" t="str">
        <f aca="false">C15</f>
        <v>Газоанализатор PIRECL номер 20FEB102366</v>
      </c>
    </row>
    <row r="16" customFormat="false" ht="15" hidden="false" customHeight="false" outlineLevel="0" collapsed="false">
      <c r="B16" s="25" t="n">
        <v>2</v>
      </c>
      <c r="C16" s="27" t="s">
        <v>9180</v>
      </c>
      <c r="D16" s="1"/>
      <c r="E16" s="1"/>
      <c r="F16" s="1"/>
      <c r="G16" s="1"/>
      <c r="M16" s="25" t="n">
        <v>2</v>
      </c>
      <c r="N16" s="27" t="str">
        <f aca="false">C16</f>
        <v>Газоанализатор PIRECL номер 20JAN100828</v>
      </c>
    </row>
    <row r="17" customFormat="false" ht="15" hidden="false" customHeight="false" outlineLevel="0" collapsed="false">
      <c r="B17" s="25" t="n">
        <v>3</v>
      </c>
      <c r="C17" s="27" t="s">
        <v>9181</v>
      </c>
      <c r="M17" s="25" t="n">
        <v>3</v>
      </c>
      <c r="N17" s="27" t="str">
        <f aca="false">C17</f>
        <v>Газоанализатор PIRECL номер 20FEB102363</v>
      </c>
    </row>
    <row r="18" customFormat="false" ht="15" hidden="false" customHeight="false" outlineLevel="0" collapsed="false">
      <c r="B18" s="25" t="n">
        <v>4</v>
      </c>
      <c r="C18" s="27" t="s">
        <v>9182</v>
      </c>
      <c r="M18" s="25" t="n">
        <v>4</v>
      </c>
      <c r="N18" s="27" t="str">
        <f aca="false">C18</f>
        <v>Газоанализатор PIRECL номер 20APR107356</v>
      </c>
    </row>
    <row r="19" customFormat="false" ht="15" hidden="false" customHeight="false" outlineLevel="0" collapsed="false">
      <c r="B19" s="25" t="n">
        <v>5</v>
      </c>
      <c r="C19" s="27" t="s">
        <v>9183</v>
      </c>
      <c r="M19" s="25" t="n">
        <v>5</v>
      </c>
      <c r="N19" s="27" t="str">
        <f aca="false">C19</f>
        <v>Газоанализатор PIRECL номер 20MAR104581</v>
      </c>
    </row>
    <row r="20" customFormat="false" ht="15" hidden="false" customHeight="false" outlineLevel="0" collapsed="false">
      <c r="B20" s="25" t="n">
        <v>6</v>
      </c>
      <c r="C20" s="27" t="s">
        <v>9184</v>
      </c>
      <c r="M20" s="25" t="n">
        <v>6</v>
      </c>
      <c r="N20" s="27" t="str">
        <f aca="false">C20</f>
        <v>Газоанализатор PIRECL номер 20APR107352</v>
      </c>
    </row>
    <row r="21" customFormat="false" ht="15" hidden="false" customHeight="false" outlineLevel="0" collapsed="false">
      <c r="B21" s="25" t="n">
        <v>7</v>
      </c>
      <c r="C21" s="27" t="s">
        <v>9185</v>
      </c>
      <c r="M21" s="25" t="n">
        <v>7</v>
      </c>
      <c r="N21" s="27" t="str">
        <f aca="false">C21</f>
        <v>Газоанализатор PIRECL номер 20FEB102367</v>
      </c>
    </row>
    <row r="22" customFormat="false" ht="15" hidden="false" customHeight="false" outlineLevel="0" collapsed="false">
      <c r="B22" s="25" t="n">
        <v>8</v>
      </c>
      <c r="C22" s="27" t="s">
        <v>9186</v>
      </c>
      <c r="M22" s="25" t="n">
        <v>8</v>
      </c>
      <c r="N22" s="27" t="str">
        <f aca="false">C22</f>
        <v>Газоанализатор PIRECL номер 20FEB102359</v>
      </c>
    </row>
    <row r="23" customFormat="false" ht="15" hidden="false" customHeight="false" outlineLevel="0" collapsed="false">
      <c r="B23" s="25" t="n">
        <v>9</v>
      </c>
      <c r="C23" s="27" t="s">
        <v>9187</v>
      </c>
      <c r="M23" s="25" t="n">
        <v>9</v>
      </c>
      <c r="N23" s="27" t="str">
        <f aca="false">C23</f>
        <v>Газоанализатор PIRECL номер 20JAN100827</v>
      </c>
    </row>
    <row r="24" customFormat="false" ht="15" hidden="false" customHeight="false" outlineLevel="0" collapsed="false">
      <c r="B24" s="25" t="n">
        <v>10</v>
      </c>
      <c r="C24" s="27" t="s">
        <v>9188</v>
      </c>
      <c r="M24" s="25" t="n">
        <v>10</v>
      </c>
      <c r="N24" s="27" t="str">
        <f aca="false">C24</f>
        <v>Газоанализатор PIRECL номер 19DEC132191</v>
      </c>
    </row>
    <row r="25" customFormat="false" ht="15" hidden="false" customHeight="false" outlineLevel="0" collapsed="false">
      <c r="B25" s="25" t="n">
        <v>11</v>
      </c>
      <c r="C25" s="27" t="s">
        <v>9189</v>
      </c>
      <c r="M25" s="25" t="n">
        <v>11</v>
      </c>
      <c r="N25" s="27" t="str">
        <f aca="false">C25</f>
        <v>Газоанализатор PIRECL номер 19NOV130020</v>
      </c>
    </row>
    <row r="26" customFormat="false" ht="15" hidden="false" customHeight="false" outlineLevel="0" collapsed="false">
      <c r="B26" s="25" t="n">
        <v>12</v>
      </c>
      <c r="C26" s="27" t="s">
        <v>9190</v>
      </c>
      <c r="M26" s="25" t="n">
        <v>12</v>
      </c>
      <c r="N26" s="27" t="str">
        <f aca="false">C26</f>
        <v>Газоанализатор PIRECL номер 19DEC132193</v>
      </c>
    </row>
    <row r="27" customFormat="false" ht="15" hidden="false" customHeight="false" outlineLevel="0" collapsed="false">
      <c r="B27" s="25" t="n">
        <v>13</v>
      </c>
      <c r="C27" s="27" t="s">
        <v>9191</v>
      </c>
      <c r="M27" s="25" t="n">
        <v>13</v>
      </c>
      <c r="N27" s="27" t="str">
        <f aca="false">C27</f>
        <v>Газоанализатор PIRECL номер 20FEB102356</v>
      </c>
    </row>
    <row r="28" customFormat="false" ht="15" hidden="false" customHeight="false" outlineLevel="0" collapsed="false">
      <c r="B28" s="25" t="n">
        <v>14</v>
      </c>
      <c r="C28" s="27" t="s">
        <v>9192</v>
      </c>
      <c r="M28" s="25" t="n">
        <v>14</v>
      </c>
      <c r="N28" s="27" t="str">
        <f aca="false">C28</f>
        <v>Газоанализатор PIRECL номер 20FEB102365</v>
      </c>
    </row>
    <row r="29" customFormat="false" ht="15" hidden="false" customHeight="false" outlineLevel="0" collapsed="false">
      <c r="B29" s="25" t="n">
        <v>15</v>
      </c>
      <c r="C29" s="27" t="s">
        <v>9193</v>
      </c>
      <c r="M29" s="25" t="n">
        <v>15</v>
      </c>
      <c r="N29" s="27" t="str">
        <f aca="false">C29</f>
        <v>Газоанализатор PIRECL номер 20FEB102360</v>
      </c>
    </row>
    <row r="30" customFormat="false" ht="15" hidden="false" customHeight="false" outlineLevel="0" collapsed="false">
      <c r="B30" s="25" t="n">
        <v>16</v>
      </c>
      <c r="C30" s="27" t="s">
        <v>9194</v>
      </c>
      <c r="M30" s="25" t="n">
        <v>16</v>
      </c>
      <c r="N30" s="27" t="str">
        <f aca="false">C30</f>
        <v>Манометр ДМ номер 12А11098</v>
      </c>
    </row>
    <row r="31" customFormat="false" ht="15" hidden="false" customHeight="false" outlineLevel="0" collapsed="false">
      <c r="B31" s="25" t="n">
        <v>17</v>
      </c>
      <c r="C31" s="27" t="s">
        <v>9195</v>
      </c>
      <c r="M31" s="25" t="n">
        <v>17</v>
      </c>
      <c r="N31" s="27" t="str">
        <f aca="false">C31</f>
        <v>Манометр ДМ номер 12А11091</v>
      </c>
    </row>
    <row r="32" customFormat="false" ht="15" hidden="false" customHeight="false" outlineLevel="0" collapsed="false">
      <c r="B32" s="25" t="n">
        <v>18</v>
      </c>
      <c r="C32" s="27" t="s">
        <v>9196</v>
      </c>
      <c r="M32" s="25" t="n">
        <v>18</v>
      </c>
      <c r="N32" s="27" t="str">
        <f aca="false">C32</f>
        <v>Уровнемер поплавковый  ДУУ10 номер 247</v>
      </c>
    </row>
    <row r="33" customFormat="false" ht="15" hidden="false" customHeight="false" outlineLevel="0" collapsed="false">
      <c r="B33" s="25" t="n">
        <v>19</v>
      </c>
      <c r="C33" s="27" t="s">
        <v>9197</v>
      </c>
      <c r="M33" s="25" t="n">
        <v>19</v>
      </c>
      <c r="N33" s="27" t="str">
        <f aca="false">C33</f>
        <v>Уровнемер поплавковый  ДУУ10 номер 476</v>
      </c>
    </row>
    <row r="34" customFormat="false" ht="15" hidden="false" customHeight="false" outlineLevel="0" collapsed="false">
      <c r="B34" s="25" t="n">
        <v>20</v>
      </c>
      <c r="C34" s="27" t="s">
        <v>9198</v>
      </c>
      <c r="M34" s="25" t="n">
        <v>20</v>
      </c>
      <c r="N34" s="27" t="str">
        <f aca="false">C34</f>
        <v>Уровнемер поплавковый  ДУУ10 номер 473</v>
      </c>
    </row>
    <row r="35" customFormat="false" ht="15" hidden="false" customHeight="false" outlineLevel="0" collapsed="false">
      <c r="B35" s="25" t="n">
        <v>21</v>
      </c>
      <c r="C35" s="27" t="s">
        <v>9199</v>
      </c>
      <c r="M35" s="25" t="n">
        <v>21</v>
      </c>
      <c r="N35" s="27" t="str">
        <f aca="false">C35</f>
        <v>Уровнемер поплавковый  ДУУ10 номер 480</v>
      </c>
    </row>
    <row r="36" customFormat="false" ht="15" hidden="false" customHeight="false" outlineLevel="0" collapsed="false">
      <c r="B36" s="25" t="n">
        <v>22</v>
      </c>
      <c r="C36" s="27" t="s">
        <v>9200</v>
      </c>
      <c r="M36" s="25" t="n">
        <v>22</v>
      </c>
      <c r="N36" s="27" t="str">
        <f aca="false">C36</f>
        <v>Уровнемер поплавковый  ДУУ10 номер 492</v>
      </c>
    </row>
    <row r="37" customFormat="false" ht="15" hidden="false" customHeight="false" outlineLevel="0" collapsed="false">
      <c r="B37" s="25" t="n">
        <v>23</v>
      </c>
      <c r="C37" s="27" t="s">
        <v>9201</v>
      </c>
      <c r="M37" s="25" t="n">
        <v>23</v>
      </c>
      <c r="N37" s="27" t="str">
        <f aca="false">C37</f>
        <v>Уровнемер поплавковый  ДУУ10 номер 479</v>
      </c>
    </row>
    <row r="38" customFormat="false" ht="15" hidden="false" customHeight="false" outlineLevel="0" collapsed="false">
      <c r="B38" s="25" t="n">
        <v>24</v>
      </c>
      <c r="C38" s="27" t="s">
        <v>9202</v>
      </c>
      <c r="M38" s="25" t="n">
        <v>24</v>
      </c>
      <c r="N38" s="27" t="str">
        <f aca="false">C38</f>
        <v>Уровнемер поплавковый  ДУУ10 номер 598</v>
      </c>
    </row>
    <row r="39" customFormat="false" ht="15" hidden="false" customHeight="false" outlineLevel="0" collapsed="false">
      <c r="B39" s="25" t="n">
        <v>25</v>
      </c>
      <c r="C39" s="27" t="s">
        <v>9203</v>
      </c>
      <c r="M39" s="25" t="n">
        <v>25</v>
      </c>
      <c r="N39" s="27" t="str">
        <f aca="false">C39</f>
        <v>Уровнемер поплавковый  ДУУ10 номер 597</v>
      </c>
    </row>
    <row r="40" customFormat="false" ht="15" hidden="false" customHeight="false" outlineLevel="0" collapsed="false">
      <c r="B40" s="25" t="n">
        <v>26</v>
      </c>
      <c r="C40" s="27" t="s">
        <v>9204</v>
      </c>
      <c r="M40" s="25" t="n">
        <v>26</v>
      </c>
      <c r="N40" s="27" t="str">
        <f aca="false">C40</f>
        <v>Уровнемер поплавковый  ДУУ10 номер 496</v>
      </c>
    </row>
    <row r="41" customFormat="false" ht="15" hidden="false" customHeight="false" outlineLevel="0" collapsed="false">
      <c r="B41" s="25" t="n">
        <v>27</v>
      </c>
      <c r="C41" s="27" t="s">
        <v>9205</v>
      </c>
      <c r="M41" s="25" t="n">
        <v>27</v>
      </c>
      <c r="N41" s="27" t="str">
        <f aca="false">C41</f>
        <v>Уровнемер поплавковый  ДУУ10 номер 472</v>
      </c>
    </row>
    <row r="42" customFormat="false" ht="15" hidden="false" customHeight="false" outlineLevel="0" collapsed="false">
      <c r="B42" s="25" t="n">
        <v>28</v>
      </c>
      <c r="C42" s="27" t="s">
        <v>9206</v>
      </c>
      <c r="M42" s="25" t="n">
        <v>28</v>
      </c>
      <c r="N42" s="27" t="str">
        <f aca="false">C42</f>
        <v>Уровнемер поплавковый  ДУУ10 номер 474</v>
      </c>
    </row>
    <row r="43" customFormat="false" ht="15" hidden="false" customHeight="false" outlineLevel="0" collapsed="false">
      <c r="B43" s="25" t="n">
        <v>29</v>
      </c>
      <c r="C43" s="27" t="s">
        <v>9207</v>
      </c>
      <c r="M43" s="25" t="n">
        <v>29</v>
      </c>
      <c r="N43" s="27" t="str">
        <f aca="false">C43</f>
        <v>Уровнемер поплавковый  ДУУ10 номер 596</v>
      </c>
    </row>
    <row r="44" customFormat="false" ht="15" hidden="false" customHeight="false" outlineLevel="0" collapsed="false">
      <c r="B44" s="25" t="n">
        <v>30</v>
      </c>
      <c r="C44" s="27" t="s">
        <v>9208</v>
      </c>
      <c r="M44" s="25" t="n">
        <v>30</v>
      </c>
      <c r="N44" s="27" t="str">
        <f aca="false">C44</f>
        <v>Уровнемер поплавковый  ДУУ10 номер 593</v>
      </c>
    </row>
    <row r="45" customFormat="false" ht="15" hidden="false" customHeight="false" outlineLevel="0" collapsed="false">
      <c r="B45" s="25" t="n">
        <v>31</v>
      </c>
      <c r="C45" s="27" t="s">
        <v>9209</v>
      </c>
      <c r="M45" s="25" t="n">
        <v>31</v>
      </c>
      <c r="N45" s="27" t="str">
        <f aca="false">C45</f>
        <v>Уровнемер поплавковый  ДУУ10 номер 1536</v>
      </c>
    </row>
    <row r="46" customFormat="false" ht="15" hidden="false" customHeight="false" outlineLevel="0" collapsed="false">
      <c r="B46" s="25" t="n">
        <v>32</v>
      </c>
      <c r="C46" s="27" t="s">
        <v>9210</v>
      </c>
      <c r="M46" s="25" t="n">
        <v>32</v>
      </c>
      <c r="N46" s="27" t="str">
        <f aca="false">C46</f>
        <v>Уровнемер поплавковый  ДУУ4М номер 22874/7192</v>
      </c>
    </row>
    <row r="47" customFormat="false" ht="15" hidden="false" customHeight="false" outlineLevel="0" collapsed="false">
      <c r="B47" s="25" t="n">
        <v>33</v>
      </c>
      <c r="C47" s="27" t="s">
        <v>9211</v>
      </c>
      <c r="M47" s="25" t="n">
        <v>33</v>
      </c>
      <c r="N47" s="27" t="str">
        <f aca="false">C47</f>
        <v>Манометр ДМ номер 12А11095</v>
      </c>
    </row>
    <row r="48" customFormat="false" ht="15" hidden="false" customHeight="false" outlineLevel="0" collapsed="false">
      <c r="B48" s="25" t="n">
        <v>34</v>
      </c>
      <c r="C48" s="27" t="s">
        <v>9212</v>
      </c>
      <c r="M48" s="25" t="n">
        <v>34</v>
      </c>
      <c r="N48" s="27" t="str">
        <f aca="false">C48</f>
        <v>Манометр ДМ номер 12А11097</v>
      </c>
    </row>
    <row r="49" customFormat="false" ht="15" hidden="false" customHeight="false" outlineLevel="0" collapsed="false">
      <c r="B49" s="25" t="n">
        <v>35</v>
      </c>
      <c r="C49" s="27" t="s">
        <v>9213</v>
      </c>
      <c r="M49" s="25" t="n">
        <v>35</v>
      </c>
      <c r="N49" s="27" t="str">
        <f aca="false">C49</f>
        <v>Манометр ДМ номер 12А11094</v>
      </c>
    </row>
    <row r="50" customFormat="false" ht="15" hidden="false" customHeight="false" outlineLevel="0" collapsed="false">
      <c r="B50" s="25" t="n">
        <v>36</v>
      </c>
      <c r="C50" s="27" t="s">
        <v>9214</v>
      </c>
      <c r="M50" s="25" t="n">
        <v>36</v>
      </c>
      <c r="N50" s="27" t="str">
        <f aca="false">C50</f>
        <v>Манометр ДМ номер 12А11088</v>
      </c>
    </row>
    <row r="51" customFormat="false" ht="15" hidden="false" customHeight="false" outlineLevel="0" collapsed="false">
      <c r="B51" s="25" t="n">
        <v>37</v>
      </c>
      <c r="C51" s="27" t="s">
        <v>9215</v>
      </c>
      <c r="M51" s="25" t="n">
        <v>37</v>
      </c>
      <c r="N51" s="27" t="str">
        <f aca="false">C51</f>
        <v>Манометр ДМ номер 12А11100</v>
      </c>
    </row>
    <row r="52" customFormat="false" ht="15" hidden="false" customHeight="false" outlineLevel="0" collapsed="false">
      <c r="B52" s="25" t="n">
        <v>38</v>
      </c>
      <c r="C52" s="27" t="s">
        <v>9216</v>
      </c>
      <c r="M52" s="25" t="n">
        <v>38</v>
      </c>
      <c r="N52" s="27" t="str">
        <f aca="false">C52</f>
        <v>Манометр ДМ номер 12А11092</v>
      </c>
    </row>
    <row r="53" customFormat="false" ht="15" hidden="false" customHeight="false" outlineLevel="0" collapsed="false">
      <c r="B53" s="25" t="n">
        <v>39</v>
      </c>
      <c r="C53" s="27" t="s">
        <v>9217</v>
      </c>
      <c r="M53" s="25" t="n">
        <v>39</v>
      </c>
      <c r="N53" s="27" t="str">
        <f aca="false">C53</f>
        <v>Манометр ДМ номер 12А2741</v>
      </c>
    </row>
    <row r="54" customFormat="false" ht="15" hidden="false" customHeight="false" outlineLevel="0" collapsed="false">
      <c r="B54" s="25" t="n">
        <v>40</v>
      </c>
      <c r="C54" s="27" t="s">
        <v>9218</v>
      </c>
      <c r="M54" s="25" t="n">
        <v>40</v>
      </c>
      <c r="N54" s="27" t="str">
        <f aca="false">C54</f>
        <v>Манометр ДМ номер 12А7610</v>
      </c>
    </row>
    <row r="55" customFormat="false" ht="15" hidden="false" customHeight="false" outlineLevel="0" collapsed="false">
      <c r="B55" s="25" t="n">
        <v>41</v>
      </c>
      <c r="C55" s="27" t="s">
        <v>9219</v>
      </c>
      <c r="M55" s="25" t="n">
        <v>41</v>
      </c>
      <c r="N55" s="27" t="str">
        <f aca="false">C55</f>
        <v>Манометр показывающий ТМ2 ТМ2 номер 12А10536</v>
      </c>
    </row>
    <row r="56" customFormat="false" ht="15" hidden="false" customHeight="false" outlineLevel="0" collapsed="false">
      <c r="B56" s="25" t="n">
        <v>42</v>
      </c>
      <c r="C56" s="27" t="s">
        <v>9220</v>
      </c>
      <c r="M56" s="25" t="n">
        <v>42</v>
      </c>
      <c r="N56" s="27" t="str">
        <f aca="false">C56</f>
        <v>Манометр показывающий ТМ2 ТМ2 номер 12А10532</v>
      </c>
    </row>
    <row r="57" customFormat="false" ht="15" hidden="false" customHeight="false" outlineLevel="0" collapsed="false">
      <c r="B57" s="25" t="n">
        <v>43</v>
      </c>
      <c r="C57" s="27" t="s">
        <v>9221</v>
      </c>
      <c r="M57" s="25" t="n">
        <v>43</v>
      </c>
      <c r="N57" s="27" t="str">
        <f aca="false">C57</f>
        <v>Манометр показывающий ТМ2 ТМ2 номер 12А10601</v>
      </c>
    </row>
    <row r="58" customFormat="false" ht="15" hidden="false" customHeight="false" outlineLevel="0" collapsed="false">
      <c r="B58" s="25" t="n">
        <v>44</v>
      </c>
      <c r="C58" s="27" t="s">
        <v>9222</v>
      </c>
      <c r="M58" s="25" t="n">
        <v>44</v>
      </c>
      <c r="N58" s="27" t="str">
        <f aca="false">C58</f>
        <v>Манометр показывающий ТМ2 ТМ2 номер 12А10600</v>
      </c>
    </row>
    <row r="59" customFormat="false" ht="15" hidden="false" customHeight="false" outlineLevel="0" collapsed="false">
      <c r="B59" s="25" t="n">
        <v>45</v>
      </c>
      <c r="C59" s="27" t="s">
        <v>9223</v>
      </c>
      <c r="M59" s="25" t="n">
        <v>45</v>
      </c>
      <c r="N59" s="27" t="str">
        <f aca="false">C59</f>
        <v>Манометр показывающий ТМ2 ТМ2 номер 12А10602</v>
      </c>
    </row>
    <row r="60" customFormat="false" ht="15" hidden="false" customHeight="false" outlineLevel="0" collapsed="false">
      <c r="B60" s="25" t="n">
        <v>46</v>
      </c>
      <c r="C60" s="27" t="s">
        <v>9224</v>
      </c>
      <c r="M60" s="25" t="n">
        <v>46</v>
      </c>
      <c r="N60" s="27" t="str">
        <f aca="false">C60</f>
        <v>Манометр показывающий ТМ2 ТМ2 номер 12А10530</v>
      </c>
    </row>
    <row r="61" customFormat="false" ht="15" hidden="false" customHeight="false" outlineLevel="0" collapsed="false">
      <c r="B61" s="25" t="n">
        <v>47</v>
      </c>
      <c r="C61" s="27" t="s">
        <v>9225</v>
      </c>
      <c r="M61" s="25" t="n">
        <v>47</v>
      </c>
      <c r="N61" s="27" t="str">
        <f aca="false">C61</f>
        <v>Манометр показывающий ТМ2 ТМ2 номер 12А9646</v>
      </c>
    </row>
    <row r="62" customFormat="false" ht="15" hidden="false" customHeight="false" outlineLevel="0" collapsed="false">
      <c r="B62" s="25" t="n">
        <v>48</v>
      </c>
      <c r="C62" s="27" t="s">
        <v>9226</v>
      </c>
      <c r="M62" s="25" t="n">
        <v>48</v>
      </c>
      <c r="N62" s="27" t="str">
        <f aca="false">C62</f>
        <v>Манометр показывающий ТМ2 ТМ2 номер 12А10525</v>
      </c>
    </row>
    <row r="63" customFormat="false" ht="15" hidden="false" customHeight="false" outlineLevel="0" collapsed="false">
      <c r="B63" s="25" t="n">
        <v>49</v>
      </c>
      <c r="C63" s="27" t="s">
        <v>9227</v>
      </c>
      <c r="M63" s="25" t="n">
        <v>49</v>
      </c>
      <c r="N63" s="27" t="str">
        <f aca="false">C63</f>
        <v>Манометр показывающий ТМ2 ТМ2 номер 12А9652</v>
      </c>
    </row>
    <row r="64" customFormat="false" ht="15" hidden="false" customHeight="false" outlineLevel="0" collapsed="false">
      <c r="B64" s="25" t="n">
        <v>50</v>
      </c>
      <c r="C64" s="27" t="s">
        <v>9228</v>
      </c>
      <c r="M64" s="25" t="n">
        <v>50</v>
      </c>
      <c r="N64" s="27" t="str">
        <f aca="false">C64</f>
        <v>Манометр показывающий ТМ2 ТМ2 номер 12А10537</v>
      </c>
    </row>
    <row r="65" customFormat="false" ht="15" hidden="false" customHeight="false" outlineLevel="0" collapsed="false">
      <c r="B65" s="25" t="n">
        <v>51</v>
      </c>
      <c r="C65" s="27" t="s">
        <v>9229</v>
      </c>
      <c r="M65" s="25" t="n">
        <v>51</v>
      </c>
      <c r="N65" s="27" t="str">
        <f aca="false">C65</f>
        <v>Манометр ТМ номер 12А7502</v>
      </c>
    </row>
    <row r="66" customFormat="false" ht="15" hidden="false" customHeight="false" outlineLevel="0" collapsed="false">
      <c r="B66" s="25" t="n">
        <v>52</v>
      </c>
      <c r="C66" s="27" t="s">
        <v>9230</v>
      </c>
      <c r="M66" s="25" t="n">
        <v>52</v>
      </c>
      <c r="N66" s="27" t="str">
        <f aca="false">C66</f>
        <v>Манометр ТМ номер 00858071</v>
      </c>
    </row>
    <row r="67" customFormat="false" ht="15" hidden="false" customHeight="false" outlineLevel="0" collapsed="false">
      <c r="B67" s="25" t="n">
        <v>53</v>
      </c>
      <c r="C67" s="27" t="s">
        <v>9231</v>
      </c>
      <c r="M67" s="25" t="n">
        <v>53</v>
      </c>
      <c r="N67" s="27" t="str">
        <f aca="false">C67</f>
        <v>Манометр ТМ номер 00858082</v>
      </c>
    </row>
    <row r="68" customFormat="false" ht="15" hidden="false" customHeight="false" outlineLevel="0" collapsed="false">
      <c r="B68" s="25" t="n">
        <v>54</v>
      </c>
      <c r="C68" s="27" t="s">
        <v>9232</v>
      </c>
      <c r="M68" s="25" t="n">
        <v>54</v>
      </c>
      <c r="N68" s="27" t="str">
        <f aca="false">C68</f>
        <v>Манометр ТМ номер 12А10604</v>
      </c>
    </row>
    <row r="69" customFormat="false" ht="15" hidden="false" customHeight="false" outlineLevel="0" collapsed="false">
      <c r="B69" s="25" t="n">
        <v>55</v>
      </c>
      <c r="C69" s="27" t="s">
        <v>9233</v>
      </c>
      <c r="M69" s="25" t="n">
        <v>55</v>
      </c>
      <c r="N69" s="27" t="str">
        <f aca="false">C69</f>
        <v>Манометр ТМ номер 12А9425</v>
      </c>
    </row>
    <row r="70" customFormat="false" ht="15" hidden="false" customHeight="false" outlineLevel="0" collapsed="false">
      <c r="B70" s="25" t="n">
        <v>56</v>
      </c>
      <c r="C70" s="27" t="s">
        <v>9234</v>
      </c>
      <c r="M70" s="25" t="n">
        <v>56</v>
      </c>
      <c r="N70" s="27" t="str">
        <f aca="false">C70</f>
        <v>Манометр ТМ номер 12А1207</v>
      </c>
    </row>
    <row r="71" customFormat="false" ht="15" hidden="false" customHeight="false" outlineLevel="0" collapsed="false">
      <c r="B71" s="25" t="n">
        <v>57</v>
      </c>
      <c r="C71" s="27" t="s">
        <v>9235</v>
      </c>
      <c r="M71" s="25" t="n">
        <v>57</v>
      </c>
      <c r="N71" s="27" t="str">
        <f aca="false">C71</f>
        <v>Манометр ТМ номер 12А1051</v>
      </c>
    </row>
    <row r="72" customFormat="false" ht="15" hidden="false" customHeight="false" outlineLevel="0" collapsed="false">
      <c r="B72" s="25" t="n">
        <v>58</v>
      </c>
      <c r="C72" s="27" t="s">
        <v>9236</v>
      </c>
      <c r="M72" s="25" t="n">
        <v>58</v>
      </c>
      <c r="N72" s="27" t="str">
        <f aca="false">C72</f>
        <v>Манометр ТМ номер 00858077</v>
      </c>
    </row>
    <row r="73" customFormat="false" ht="15" hidden="false" customHeight="false" outlineLevel="0" collapsed="false">
      <c r="B73" s="25" t="n">
        <v>59</v>
      </c>
      <c r="C73" s="27" t="s">
        <v>9237</v>
      </c>
      <c r="M73" s="25" t="n">
        <v>59</v>
      </c>
      <c r="N73" s="27" t="str">
        <f aca="false">C73</f>
        <v>Манометр ТМ номер 12А7248</v>
      </c>
    </row>
    <row r="74" customFormat="false" ht="15" hidden="false" customHeight="false" outlineLevel="0" collapsed="false">
      <c r="B74" s="25" t="n">
        <v>60</v>
      </c>
      <c r="C74" s="27" t="s">
        <v>9238</v>
      </c>
      <c r="M74" s="25" t="n">
        <v>60</v>
      </c>
      <c r="N74" s="27" t="str">
        <f aca="false">C74</f>
        <v>Манометр ТМ номер 00858028</v>
      </c>
    </row>
    <row r="75" customFormat="false" ht="15" hidden="false" customHeight="false" outlineLevel="0" collapsed="false">
      <c r="B75" s="25" t="n">
        <v>61</v>
      </c>
      <c r="C75" s="27" t="s">
        <v>9239</v>
      </c>
      <c r="M75" s="25" t="n">
        <v>61</v>
      </c>
      <c r="N75" s="27" t="str">
        <f aca="false">C75</f>
        <v>Манометр ФТ номер 12А9344</v>
      </c>
    </row>
    <row r="76" customFormat="false" ht="15" hidden="false" customHeight="false" outlineLevel="0" collapsed="false">
      <c r="B76" s="25" t="n">
        <v>62</v>
      </c>
      <c r="C76" s="27" t="s">
        <v>9240</v>
      </c>
      <c r="M76" s="25" t="n">
        <v>62</v>
      </c>
      <c r="N76" s="27" t="str">
        <f aca="false">C76</f>
        <v>Манометр ФТ номер 12А9346</v>
      </c>
    </row>
    <row r="77" customFormat="false" ht="15" hidden="false" customHeight="false" outlineLevel="0" collapsed="false">
      <c r="B77" s="25" t="n">
        <v>63</v>
      </c>
      <c r="C77" s="27" t="s">
        <v>9241</v>
      </c>
      <c r="M77" s="25" t="n">
        <v>63</v>
      </c>
      <c r="N77" s="27" t="str">
        <f aca="false">C77</f>
        <v>Манометр ФТ номер 12А9409</v>
      </c>
    </row>
    <row r="78" customFormat="false" ht="15" hidden="false" customHeight="false" outlineLevel="0" collapsed="false">
      <c r="B78" s="25" t="n">
        <v>64</v>
      </c>
      <c r="C78" s="27" t="s">
        <v>9242</v>
      </c>
      <c r="M78" s="25" t="n">
        <v>64</v>
      </c>
      <c r="N78" s="27" t="str">
        <f aca="false">C78</f>
        <v>Манометр ТМ номер 12А7438</v>
      </c>
    </row>
    <row r="79" customFormat="false" ht="15" hidden="false" customHeight="false" outlineLevel="0" collapsed="false">
      <c r="B79" s="25" t="n">
        <v>65</v>
      </c>
      <c r="C79" s="27" t="s">
        <v>9243</v>
      </c>
      <c r="M79" s="25" t="n">
        <v>65</v>
      </c>
      <c r="N79" s="27" t="str">
        <f aca="false">C79</f>
        <v>Манометр ТМ номер 12А9641</v>
      </c>
    </row>
    <row r="80" customFormat="false" ht="15" hidden="false" customHeight="false" outlineLevel="0" collapsed="false">
      <c r="B80" s="25" t="n">
        <v>66</v>
      </c>
      <c r="C80" s="27" t="s">
        <v>9244</v>
      </c>
      <c r="M80" s="25" t="n">
        <v>66</v>
      </c>
      <c r="N80" s="27" t="str">
        <f aca="false">C80</f>
        <v>Манометр ТМ номер 12А9363</v>
      </c>
    </row>
    <row r="81" customFormat="false" ht="15" hidden="false" customHeight="false" outlineLevel="0" collapsed="false">
      <c r="B81" s="25" t="n">
        <v>67</v>
      </c>
      <c r="C81" s="27" t="s">
        <v>9245</v>
      </c>
      <c r="M81" s="25" t="n">
        <v>67</v>
      </c>
      <c r="N81" s="27" t="str">
        <f aca="false">C81</f>
        <v>Манометр ТМ номер 12А1284</v>
      </c>
    </row>
    <row r="82" customFormat="false" ht="15" hidden="false" customHeight="false" outlineLevel="0" collapsed="false">
      <c r="B82" s="25" t="n">
        <v>68</v>
      </c>
      <c r="C82" s="27" t="s">
        <v>9246</v>
      </c>
      <c r="M82" s="25" t="n">
        <v>68</v>
      </c>
      <c r="N82" s="27" t="str">
        <f aca="false">C82</f>
        <v>Манометр ТМ номер 12А9642</v>
      </c>
    </row>
    <row r="83" customFormat="false" ht="15" hidden="false" customHeight="false" outlineLevel="0" collapsed="false">
      <c r="B83" s="25" t="n">
        <v>69</v>
      </c>
      <c r="C83" s="27" t="s">
        <v>9247</v>
      </c>
      <c r="M83" s="25" t="n">
        <v>69</v>
      </c>
      <c r="N83" s="27" t="str">
        <f aca="false">C83</f>
        <v>Манометр ТМ номер 12А7246</v>
      </c>
    </row>
    <row r="84" customFormat="false" ht="15" hidden="false" customHeight="false" outlineLevel="0" collapsed="false">
      <c r="B84" s="25" t="n">
        <v>70</v>
      </c>
      <c r="C84" s="27" t="s">
        <v>9248</v>
      </c>
      <c r="M84" s="25" t="n">
        <v>70</v>
      </c>
      <c r="N84" s="27" t="str">
        <f aca="false">C84</f>
        <v>Манометр ТМ номер 12А9359</v>
      </c>
    </row>
    <row r="85" customFormat="false" ht="15" hidden="false" customHeight="false" outlineLevel="0" collapsed="false">
      <c r="B85" s="25" t="n">
        <v>71</v>
      </c>
      <c r="C85" s="27" t="s">
        <v>9249</v>
      </c>
      <c r="M85" s="25" t="n">
        <v>71</v>
      </c>
      <c r="N85" s="27" t="str">
        <f aca="false">C85</f>
        <v>Манометр ТМ номер 00858105</v>
      </c>
    </row>
    <row r="86" customFormat="false" ht="15" hidden="false" customHeight="false" outlineLevel="0" collapsed="false">
      <c r="B86" s="25" t="n">
        <v>72</v>
      </c>
      <c r="C86" s="27" t="s">
        <v>9250</v>
      </c>
      <c r="M86" s="25" t="n">
        <v>72</v>
      </c>
      <c r="N86" s="27" t="str">
        <f aca="false">C86</f>
        <v>Манометр ТМ номер 00858051</v>
      </c>
    </row>
    <row r="87" customFormat="false" ht="15" hidden="false" customHeight="false" outlineLevel="0" collapsed="false">
      <c r="B87" s="25" t="n">
        <v>73</v>
      </c>
      <c r="C87" s="27" t="s">
        <v>9251</v>
      </c>
      <c r="M87" s="25" t="n">
        <v>73</v>
      </c>
      <c r="N87" s="27" t="str">
        <f aca="false">C87</f>
        <v>Манометр ТМ номер 00858070</v>
      </c>
    </row>
    <row r="88" customFormat="false" ht="15" hidden="false" customHeight="false" outlineLevel="0" collapsed="false">
      <c r="B88" s="25" t="n">
        <v>74</v>
      </c>
      <c r="C88" s="27" t="s">
        <v>9252</v>
      </c>
      <c r="M88" s="25" t="n">
        <v>74</v>
      </c>
      <c r="N88" s="27" t="str">
        <f aca="false">C88</f>
        <v>Манометр ТМ номер 00858393</v>
      </c>
    </row>
    <row r="89" customFormat="false" ht="15" hidden="false" customHeight="false" outlineLevel="0" collapsed="false">
      <c r="B89" s="25" t="n">
        <v>75</v>
      </c>
      <c r="C89" s="27" t="s">
        <v>9253</v>
      </c>
      <c r="M89" s="25" t="n">
        <v>75</v>
      </c>
      <c r="N89" s="27" t="str">
        <f aca="false">C89</f>
        <v>Манометр ТМ номер 00858026</v>
      </c>
    </row>
    <row r="90" customFormat="false" ht="15" hidden="false" customHeight="false" outlineLevel="0" collapsed="false">
      <c r="B90" s="25" t="n">
        <v>76</v>
      </c>
      <c r="C90" s="27" t="s">
        <v>9254</v>
      </c>
      <c r="M90" s="25" t="n">
        <v>76</v>
      </c>
      <c r="N90" s="27" t="str">
        <f aca="false">C90</f>
        <v>Манометр ТМ номер 00858076</v>
      </c>
    </row>
    <row r="91" customFormat="false" ht="15" hidden="false" customHeight="false" outlineLevel="0" collapsed="false">
      <c r="B91" s="25" t="n">
        <v>77</v>
      </c>
      <c r="C91" s="27" t="s">
        <v>9255</v>
      </c>
      <c r="M91" s="25" t="n">
        <v>77</v>
      </c>
      <c r="N91" s="27" t="str">
        <f aca="false">C91</f>
        <v>Манометр ТМ номер 00858084</v>
      </c>
    </row>
    <row r="92" customFormat="false" ht="15" hidden="false" customHeight="false" outlineLevel="0" collapsed="false">
      <c r="B92" s="25" t="n">
        <v>78</v>
      </c>
      <c r="C92" s="27" t="s">
        <v>9256</v>
      </c>
      <c r="M92" s="25" t="n">
        <v>78</v>
      </c>
      <c r="N92" s="27" t="str">
        <f aca="false">C92</f>
        <v>Манометр ТМ номер 12А9361</v>
      </c>
    </row>
    <row r="93" customFormat="false" ht="15" hidden="false" customHeight="false" outlineLevel="0" collapsed="false">
      <c r="B93" s="25" t="n">
        <v>79</v>
      </c>
      <c r="C93" s="27" t="s">
        <v>9257</v>
      </c>
      <c r="M93" s="25" t="n">
        <v>79</v>
      </c>
      <c r="N93" s="27" t="str">
        <f aca="false">C93</f>
        <v>Манометр МП-63 номер 0776</v>
      </c>
    </row>
    <row r="94" customFormat="false" ht="15" hidden="false" customHeight="false" outlineLevel="0" collapsed="false">
      <c r="B94" s="25" t="n">
        <v>80</v>
      </c>
      <c r="C94" s="27" t="s">
        <v>9258</v>
      </c>
      <c r="M94" s="25" t="n">
        <v>80</v>
      </c>
      <c r="N94" s="27" t="str">
        <f aca="false">C94</f>
        <v>Манометр МП-63 номер 0777</v>
      </c>
    </row>
    <row r="95" customFormat="false" ht="15" hidden="false" customHeight="false" outlineLevel="0" collapsed="false">
      <c r="B95" s="25" t="n">
        <v>81</v>
      </c>
      <c r="C95" s="27" t="s">
        <v>9259</v>
      </c>
      <c r="M95" s="25" t="n">
        <v>81</v>
      </c>
      <c r="N95" s="27" t="str">
        <f aca="false">C95</f>
        <v>Манометр ФТ номер 12А9334</v>
      </c>
    </row>
    <row r="96" customFormat="false" ht="15" hidden="false" customHeight="false" outlineLevel="0" collapsed="false">
      <c r="B96" s="25" t="n">
        <v>82</v>
      </c>
      <c r="C96" s="27" t="s">
        <v>9260</v>
      </c>
      <c r="M96" s="25" t="n">
        <v>82</v>
      </c>
      <c r="N96" s="27" t="str">
        <f aca="false">C96</f>
        <v>Манометр ФТ номер 12А9336</v>
      </c>
    </row>
    <row r="97" customFormat="false" ht="15" hidden="false" customHeight="false" outlineLevel="0" collapsed="false">
      <c r="B97" s="25" t="n">
        <v>83</v>
      </c>
      <c r="C97" s="27" t="s">
        <v>9261</v>
      </c>
      <c r="M97" s="25" t="n">
        <v>83</v>
      </c>
      <c r="N97" s="27" t="str">
        <f aca="false">C97</f>
        <v>Манометр ФТ номер 12А7299</v>
      </c>
    </row>
    <row r="98" customFormat="false" ht="15" hidden="false" customHeight="false" outlineLevel="0" collapsed="false">
      <c r="B98" s="25" t="n">
        <v>84</v>
      </c>
      <c r="C98" s="27" t="s">
        <v>9262</v>
      </c>
      <c r="M98" s="25" t="n">
        <v>84</v>
      </c>
      <c r="N98" s="27" t="str">
        <f aca="false">C98</f>
        <v>Манометр ФТ номер 12А9338</v>
      </c>
    </row>
    <row r="99" customFormat="false" ht="15" hidden="false" customHeight="false" outlineLevel="0" collapsed="false">
      <c r="B99" s="25" t="n">
        <v>85</v>
      </c>
      <c r="C99" s="27" t="s">
        <v>9263</v>
      </c>
      <c r="M99" s="25" t="n">
        <v>85</v>
      </c>
      <c r="N99" s="27" t="str">
        <f aca="false">C99</f>
        <v>Манометр ФТ номер 12А9333</v>
      </c>
    </row>
    <row r="100" customFormat="false" ht="15" hidden="false" customHeight="false" outlineLevel="0" collapsed="false">
      <c r="B100" s="25" t="n">
        <v>86</v>
      </c>
      <c r="C100" s="27" t="s">
        <v>9264</v>
      </c>
      <c r="M100" s="25" t="n">
        <v>86</v>
      </c>
      <c r="N100" s="27" t="str">
        <f aca="false">C100</f>
        <v>Манометр ФТ номер 12А7298</v>
      </c>
    </row>
    <row r="101" customFormat="false" ht="15" hidden="false" customHeight="false" outlineLevel="0" collapsed="false">
      <c r="B101" s="25" t="n">
        <v>87</v>
      </c>
      <c r="C101" s="27" t="s">
        <v>9265</v>
      </c>
      <c r="M101" s="25" t="n">
        <v>87</v>
      </c>
      <c r="N101" s="27" t="str">
        <f aca="false">C101</f>
        <v>Манометр ТМ номер 12А112</v>
      </c>
    </row>
    <row r="102" customFormat="false" ht="15" hidden="false" customHeight="false" outlineLevel="0" collapsed="false">
      <c r="B102" s="25" t="n">
        <v>88</v>
      </c>
      <c r="C102" s="27" t="s">
        <v>9266</v>
      </c>
      <c r="M102" s="25" t="n">
        <v>88</v>
      </c>
      <c r="N102" s="27" t="str">
        <f aca="false">C102</f>
        <v>Манометр ТМ номер 00858391</v>
      </c>
    </row>
    <row r="103" customFormat="false" ht="15" hidden="false" customHeight="false" outlineLevel="0" collapsed="false">
      <c r="B103" s="25" t="n">
        <v>89</v>
      </c>
      <c r="C103" s="27" t="s">
        <v>9267</v>
      </c>
      <c r="M103" s="25" t="n">
        <v>89</v>
      </c>
      <c r="N103" s="27" t="str">
        <f aca="false">C103</f>
        <v>Манометр ТМ номер 12А1512</v>
      </c>
    </row>
    <row r="104" customFormat="false" ht="15" hidden="false" customHeight="false" outlineLevel="0" collapsed="false">
      <c r="B104" s="25" t="n">
        <v>90</v>
      </c>
      <c r="C104" s="27" t="s">
        <v>9268</v>
      </c>
      <c r="M104" s="25" t="n">
        <v>90</v>
      </c>
      <c r="N104" s="27" t="str">
        <f aca="false">C104</f>
        <v>Манометр ТМ номер 00858315</v>
      </c>
    </row>
    <row r="105" customFormat="false" ht="15" hidden="false" customHeight="false" outlineLevel="0" collapsed="false">
      <c r="B105" s="25" t="n">
        <v>91</v>
      </c>
      <c r="C105" s="27" t="s">
        <v>9269</v>
      </c>
      <c r="M105" s="25" t="n">
        <v>91</v>
      </c>
      <c r="N105" s="27" t="str">
        <f aca="false">C105</f>
        <v>Манометр ТМ номер 00858406</v>
      </c>
    </row>
    <row r="106" customFormat="false" ht="15" hidden="false" customHeight="false" outlineLevel="0" collapsed="false">
      <c r="B106" s="25" t="n">
        <v>92</v>
      </c>
      <c r="C106" s="27" t="s">
        <v>9270</v>
      </c>
      <c r="M106" s="25" t="n">
        <v>92</v>
      </c>
      <c r="N106" s="27" t="str">
        <f aca="false">C106</f>
        <v>Манометр ТМ номер 12А7311</v>
      </c>
    </row>
    <row r="107" customFormat="false" ht="15" hidden="false" customHeight="false" outlineLevel="0" collapsed="false">
      <c r="B107" s="25" t="n">
        <v>93</v>
      </c>
      <c r="C107" s="27" t="s">
        <v>9271</v>
      </c>
      <c r="M107" s="25" t="n">
        <v>93</v>
      </c>
      <c r="N107" s="27" t="str">
        <f aca="false">C107</f>
        <v>Манометр ТМ номер 00858383</v>
      </c>
    </row>
    <row r="108" customFormat="false" ht="15" hidden="false" customHeight="false" outlineLevel="0" collapsed="false">
      <c r="B108" s="25" t="n">
        <v>94</v>
      </c>
      <c r="C108" s="27" t="s">
        <v>9272</v>
      </c>
      <c r="M108" s="25" t="n">
        <v>94</v>
      </c>
      <c r="N108" s="27" t="str">
        <f aca="false">C108</f>
        <v>Манометр ТМ номер 00858295</v>
      </c>
    </row>
    <row r="109" customFormat="false" ht="15" hidden="false" customHeight="false" outlineLevel="0" collapsed="false">
      <c r="B109" s="25" t="n">
        <v>95</v>
      </c>
      <c r="C109" s="27" t="s">
        <v>9273</v>
      </c>
      <c r="M109" s="25" t="n">
        <v>95</v>
      </c>
      <c r="N109" s="27" t="str">
        <f aca="false">C109</f>
        <v>Манометр ТМ номер 00858287</v>
      </c>
    </row>
    <row r="110" customFormat="false" ht="15" hidden="false" customHeight="false" outlineLevel="0" collapsed="false">
      <c r="B110" s="25" t="n">
        <v>96</v>
      </c>
      <c r="C110" s="27" t="s">
        <v>9274</v>
      </c>
      <c r="M110" s="25" t="n">
        <v>96</v>
      </c>
      <c r="N110" s="27" t="str">
        <f aca="false">C110</f>
        <v>Манометр ТМ номер 00858272</v>
      </c>
    </row>
    <row r="111" customFormat="false" ht="15" hidden="false" customHeight="false" outlineLevel="0" collapsed="false">
      <c r="B111" s="25" t="n">
        <v>97</v>
      </c>
      <c r="C111" s="27" t="s">
        <v>9275</v>
      </c>
      <c r="M111" s="25" t="n">
        <v>97</v>
      </c>
      <c r="N111" s="27" t="str">
        <f aca="false">C111</f>
        <v>Манометр ТМ номер 00858390</v>
      </c>
    </row>
    <row r="112" customFormat="false" ht="15" hidden="false" customHeight="false" outlineLevel="0" collapsed="false">
      <c r="B112" s="25" t="n">
        <v>98</v>
      </c>
      <c r="C112" s="27" t="s">
        <v>9276</v>
      </c>
      <c r="M112" s="25" t="n">
        <v>98</v>
      </c>
      <c r="N112" s="27" t="str">
        <f aca="false">C112</f>
        <v>Манометр ТМ номер 00858308</v>
      </c>
    </row>
    <row r="113" customFormat="false" ht="15" hidden="false" customHeight="false" outlineLevel="0" collapsed="false">
      <c r="B113" s="25" t="n">
        <v>99</v>
      </c>
      <c r="C113" s="27" t="s">
        <v>9277</v>
      </c>
      <c r="M113" s="25" t="n">
        <v>99</v>
      </c>
      <c r="N113" s="27" t="str">
        <f aca="false">C113</f>
        <v>Манометр ТМ номер 00858311</v>
      </c>
    </row>
    <row r="114" customFormat="false" ht="15" hidden="false" customHeight="false" outlineLevel="0" collapsed="false">
      <c r="B114" s="25" t="n">
        <v>100</v>
      </c>
      <c r="C114" s="27" t="s">
        <v>9278</v>
      </c>
      <c r="M114" s="25" t="n">
        <v>100</v>
      </c>
      <c r="N114" s="27" t="str">
        <f aca="false">C114</f>
        <v>Манометр ТМ номер 00858269</v>
      </c>
    </row>
    <row r="115" customFormat="false" ht="15" hidden="false" customHeight="false" outlineLevel="0" collapsed="false">
      <c r="B115" s="25" t="n">
        <v>101</v>
      </c>
      <c r="C115" s="27" t="s">
        <v>9279</v>
      </c>
      <c r="M115" s="25" t="n">
        <v>101</v>
      </c>
      <c r="N115" s="27" t="str">
        <f aca="false">C115</f>
        <v>Манометр ТМ номер 00858402</v>
      </c>
    </row>
    <row r="116" customFormat="false" ht="15" hidden="false" customHeight="false" outlineLevel="0" collapsed="false">
      <c r="B116" s="25" t="n">
        <v>102</v>
      </c>
      <c r="C116" s="27" t="s">
        <v>9280</v>
      </c>
      <c r="M116" s="25" t="n">
        <v>102</v>
      </c>
      <c r="N116" s="27" t="str">
        <f aca="false">C116</f>
        <v>Манометр ТМ номер 00858387</v>
      </c>
    </row>
    <row r="117" customFormat="false" ht="15" hidden="false" customHeight="false" outlineLevel="0" collapsed="false">
      <c r="B117" s="25" t="n">
        <v>103</v>
      </c>
      <c r="C117" s="27" t="s">
        <v>9281</v>
      </c>
      <c r="M117" s="25" t="n">
        <v>103</v>
      </c>
      <c r="N117" s="27" t="str">
        <f aca="false">C117</f>
        <v>Манометр ТМ номер 00858394</v>
      </c>
    </row>
    <row r="118" customFormat="false" ht="15" hidden="false" customHeight="false" outlineLevel="0" collapsed="false">
      <c r="B118" s="25" t="n">
        <v>104</v>
      </c>
      <c r="C118" s="27" t="s">
        <v>9282</v>
      </c>
      <c r="M118" s="25" t="n">
        <v>104</v>
      </c>
      <c r="N118" s="27" t="str">
        <f aca="false">C118</f>
        <v>Манометр ТМ номер 00858309</v>
      </c>
    </row>
    <row r="119" customFormat="false" ht="15" hidden="false" customHeight="false" outlineLevel="0" collapsed="false">
      <c r="B119" s="25" t="n">
        <v>105</v>
      </c>
      <c r="C119" s="27" t="s">
        <v>9283</v>
      </c>
      <c r="M119" s="25" t="n">
        <v>105</v>
      </c>
      <c r="N119" s="27" t="str">
        <f aca="false">C119</f>
        <v>Манометр ТМ номер 00858349</v>
      </c>
    </row>
    <row r="120" customFormat="false" ht="15" hidden="false" customHeight="false" outlineLevel="0" collapsed="false">
      <c r="B120" s="25" t="n">
        <v>106</v>
      </c>
      <c r="C120" s="27" t="s">
        <v>9284</v>
      </c>
      <c r="M120" s="25" t="n">
        <v>106</v>
      </c>
      <c r="N120" s="27" t="str">
        <f aca="false">C120</f>
        <v>Манометр ТМ номер 00858395</v>
      </c>
    </row>
    <row r="121" customFormat="false" ht="15" hidden="false" customHeight="false" outlineLevel="0" collapsed="false">
      <c r="B121" s="25" t="n">
        <v>107</v>
      </c>
      <c r="C121" s="27" t="s">
        <v>9285</v>
      </c>
      <c r="M121" s="25" t="n">
        <v>107</v>
      </c>
      <c r="N121" s="27" t="str">
        <f aca="false">C121</f>
        <v>Манометр ТМ номер 00858389</v>
      </c>
    </row>
    <row r="122" customFormat="false" ht="15" hidden="false" customHeight="false" outlineLevel="0" collapsed="false">
      <c r="B122" s="25" t="n">
        <v>108</v>
      </c>
      <c r="C122" s="27" t="s">
        <v>9286</v>
      </c>
      <c r="M122" s="25" t="n">
        <v>108</v>
      </c>
      <c r="N122" s="27" t="str">
        <f aca="false">C122</f>
        <v>Манометр ТМ номер 00858300</v>
      </c>
    </row>
    <row r="123" customFormat="false" ht="15" hidden="false" customHeight="false" outlineLevel="0" collapsed="false">
      <c r="B123" s="25" t="n">
        <v>109</v>
      </c>
      <c r="C123" s="27" t="s">
        <v>9287</v>
      </c>
      <c r="M123" s="25" t="n">
        <v>109</v>
      </c>
      <c r="N123" s="27" t="str">
        <f aca="false">C123</f>
        <v>Манометр ТМ номер 00858307</v>
      </c>
    </row>
    <row r="124" customFormat="false" ht="15" hidden="false" customHeight="false" outlineLevel="0" collapsed="false">
      <c r="B124" s="25" t="n">
        <v>110</v>
      </c>
      <c r="C124" s="27" t="s">
        <v>9288</v>
      </c>
      <c r="M124" s="25" t="n">
        <v>110</v>
      </c>
      <c r="N124" s="27" t="str">
        <f aca="false">C124</f>
        <v>Манометр ТМ номер 00858337</v>
      </c>
    </row>
    <row r="125" customFormat="false" ht="15" hidden="false" customHeight="false" outlineLevel="0" collapsed="false">
      <c r="B125" s="25" t="n">
        <v>111</v>
      </c>
      <c r="C125" s="27" t="s">
        <v>9289</v>
      </c>
      <c r="M125" s="25" t="n">
        <v>111</v>
      </c>
      <c r="N125" s="27" t="str">
        <f aca="false">C125</f>
        <v>Манометр ТМ номер 00858281</v>
      </c>
    </row>
    <row r="126" customFormat="false" ht="15" hidden="false" customHeight="false" outlineLevel="0" collapsed="false">
      <c r="B126" s="25" t="n">
        <v>112</v>
      </c>
      <c r="C126" s="27" t="s">
        <v>9290</v>
      </c>
      <c r="M126" s="25" t="n">
        <v>112</v>
      </c>
      <c r="N126" s="27" t="str">
        <f aca="false">C126</f>
        <v>Манометр ТМ номер 00858304</v>
      </c>
    </row>
    <row r="127" customFormat="false" ht="15" hidden="false" customHeight="false" outlineLevel="0" collapsed="false">
      <c r="B127" s="25" t="n">
        <v>113</v>
      </c>
      <c r="C127" s="27" t="s">
        <v>9291</v>
      </c>
      <c r="M127" s="25" t="n">
        <v>113</v>
      </c>
      <c r="N127" s="27" t="str">
        <f aca="false">C127</f>
        <v>Манометр ТМ номер 00858277</v>
      </c>
    </row>
    <row r="128" customFormat="false" ht="15" hidden="false" customHeight="false" outlineLevel="0" collapsed="false">
      <c r="B128" s="25" t="n">
        <v>114</v>
      </c>
      <c r="C128" s="27" t="s">
        <v>9292</v>
      </c>
      <c r="M128" s="25" t="n">
        <v>114</v>
      </c>
      <c r="N128" s="27" t="str">
        <f aca="false">C128</f>
        <v>Манометр ТМ номер 00858267</v>
      </c>
    </row>
    <row r="129" customFormat="false" ht="15" hidden="false" customHeight="false" outlineLevel="0" collapsed="false">
      <c r="B129" s="25" t="n">
        <v>115</v>
      </c>
      <c r="C129" s="27" t="s">
        <v>9293</v>
      </c>
      <c r="M129" s="25" t="n">
        <v>115</v>
      </c>
      <c r="N129" s="27" t="str">
        <f aca="false">C129</f>
        <v>Манометр ТМ номер 00858384</v>
      </c>
    </row>
    <row r="130" customFormat="false" ht="15" hidden="false" customHeight="false" outlineLevel="0" collapsed="false">
      <c r="B130" s="25" t="n">
        <v>116</v>
      </c>
      <c r="C130" s="27" t="s">
        <v>9294</v>
      </c>
      <c r="M130" s="25" t="n">
        <v>116</v>
      </c>
      <c r="N130" s="27" t="str">
        <f aca="false">C130</f>
        <v>Манометр ТМ номер 00858301</v>
      </c>
    </row>
    <row r="131" customFormat="false" ht="15" hidden="false" customHeight="false" outlineLevel="0" collapsed="false">
      <c r="B131" s="25" t="n">
        <v>117</v>
      </c>
      <c r="C131" s="27" t="s">
        <v>9295</v>
      </c>
      <c r="M131" s="25" t="n">
        <v>117</v>
      </c>
      <c r="N131" s="27" t="str">
        <f aca="false">C131</f>
        <v>Манометр ТМ номер 00858401</v>
      </c>
    </row>
    <row r="132" customFormat="false" ht="15" hidden="false" customHeight="false" outlineLevel="0" collapsed="false">
      <c r="B132" s="25" t="n">
        <v>118</v>
      </c>
      <c r="C132" s="27" t="s">
        <v>9296</v>
      </c>
      <c r="M132" s="25" t="n">
        <v>118</v>
      </c>
      <c r="N132" s="27" t="str">
        <f aca="false">C132</f>
        <v>Манометр ТМ номер 00858342</v>
      </c>
    </row>
    <row r="133" customFormat="false" ht="15" hidden="false" customHeight="false" outlineLevel="0" collapsed="false">
      <c r="B133" s="25" t="n">
        <v>119</v>
      </c>
      <c r="C133" s="27" t="s">
        <v>9297</v>
      </c>
      <c r="M133" s="25" t="n">
        <v>119</v>
      </c>
      <c r="N133" s="27" t="str">
        <f aca="false">C133</f>
        <v>Манометр ТМ номер 00858286</v>
      </c>
    </row>
    <row r="134" customFormat="false" ht="15" hidden="false" customHeight="false" outlineLevel="0" collapsed="false">
      <c r="B134" s="25" t="n">
        <v>120</v>
      </c>
      <c r="C134" s="27" t="s">
        <v>9298</v>
      </c>
      <c r="M134" s="25" t="n">
        <v>120</v>
      </c>
      <c r="N134" s="27" t="str">
        <f aca="false">C134</f>
        <v>Манометр ТМ номер 00858352</v>
      </c>
    </row>
    <row r="135" customFormat="false" ht="15" hidden="false" customHeight="false" outlineLevel="0" collapsed="false">
      <c r="B135" s="25" t="n">
        <v>121</v>
      </c>
      <c r="C135" s="27" t="s">
        <v>9299</v>
      </c>
      <c r="M135" s="25" t="n">
        <v>121</v>
      </c>
      <c r="N135" s="27" t="str">
        <f aca="false">C135</f>
        <v>Манометр ТМ номер 12А1265</v>
      </c>
    </row>
    <row r="136" customFormat="false" ht="15" hidden="false" customHeight="false" outlineLevel="0" collapsed="false">
      <c r="B136" s="25" t="n">
        <v>122</v>
      </c>
      <c r="C136" s="27" t="s">
        <v>9300</v>
      </c>
      <c r="M136" s="25" t="n">
        <v>122</v>
      </c>
      <c r="N136" s="27" t="str">
        <f aca="false">C136</f>
        <v>Манометр ТМ номер 12А1508</v>
      </c>
    </row>
    <row r="137" customFormat="false" ht="15" hidden="false" customHeight="false" outlineLevel="0" collapsed="false">
      <c r="B137" s="25" t="n">
        <v>123</v>
      </c>
      <c r="C137" s="27" t="s">
        <v>9301</v>
      </c>
      <c r="M137" s="25" t="n">
        <v>123</v>
      </c>
      <c r="N137" s="27" t="str">
        <f aca="false">C137</f>
        <v>Манометр ТМ номер 12А1510</v>
      </c>
    </row>
    <row r="138" customFormat="false" ht="15" hidden="false" customHeight="false" outlineLevel="0" collapsed="false">
      <c r="B138" s="25" t="n">
        <v>124</v>
      </c>
      <c r="C138" s="27" t="s">
        <v>9302</v>
      </c>
      <c r="M138" s="25" t="n">
        <v>124</v>
      </c>
      <c r="N138" s="27" t="str">
        <f aca="false">C138</f>
        <v>Манометр ТМ номер 12А1127</v>
      </c>
    </row>
    <row r="139" customFormat="false" ht="15" hidden="false" customHeight="false" outlineLevel="0" collapsed="false">
      <c r="B139" s="25" t="n">
        <v>125</v>
      </c>
      <c r="C139" s="27" t="s">
        <v>9303</v>
      </c>
      <c r="M139" s="25" t="n">
        <v>125</v>
      </c>
      <c r="N139" s="27" t="str">
        <f aca="false">C139</f>
        <v>Манометр ТМ номер 12А1052</v>
      </c>
    </row>
    <row r="140" customFormat="false" ht="15" hidden="false" customHeight="false" outlineLevel="0" collapsed="false">
      <c r="B140" s="25" t="n">
        <v>126</v>
      </c>
      <c r="C140" s="27" t="s">
        <v>9304</v>
      </c>
      <c r="M140" s="25" t="n">
        <v>126</v>
      </c>
      <c r="N140" s="27" t="str">
        <f aca="false">C140</f>
        <v>Манометр ТМ номер 00858293</v>
      </c>
    </row>
    <row r="141" customFormat="false" ht="15" hidden="false" customHeight="false" outlineLevel="0" collapsed="false">
      <c r="B141" s="25" t="n">
        <v>127</v>
      </c>
      <c r="C141" s="27" t="s">
        <v>9305</v>
      </c>
      <c r="M141" s="25" t="n">
        <v>127</v>
      </c>
      <c r="N141" s="27" t="str">
        <f aca="false">C141</f>
        <v>Манометр ТМ номер 12А1434</v>
      </c>
    </row>
    <row r="142" customFormat="false" ht="15" hidden="false" customHeight="false" outlineLevel="0" collapsed="false">
      <c r="B142" s="25" t="n">
        <v>128</v>
      </c>
      <c r="C142" s="27" t="s">
        <v>9306</v>
      </c>
      <c r="M142" s="25" t="n">
        <v>128</v>
      </c>
      <c r="N142" s="27" t="str">
        <f aca="false">C142</f>
        <v>Манометр ТМ номер 12А1357</v>
      </c>
    </row>
    <row r="143" customFormat="false" ht="15" hidden="false" customHeight="false" outlineLevel="0" collapsed="false">
      <c r="B143" s="25" t="n">
        <v>129</v>
      </c>
      <c r="C143" s="27" t="s">
        <v>9307</v>
      </c>
      <c r="M143" s="25" t="n">
        <v>129</v>
      </c>
      <c r="N143" s="27" t="str">
        <f aca="false">C143</f>
        <v>Манометр ТМ номер 12А1125</v>
      </c>
    </row>
    <row r="144" customFormat="false" ht="15" hidden="false" customHeight="false" outlineLevel="0" collapsed="false">
      <c r="B144" s="25" t="n">
        <v>130</v>
      </c>
      <c r="C144" s="27" t="s">
        <v>9308</v>
      </c>
      <c r="M144" s="25" t="n">
        <v>130</v>
      </c>
      <c r="N144" s="27" t="str">
        <f aca="false">C144</f>
        <v>Манометр ТМ номер 12А1435</v>
      </c>
    </row>
    <row r="145" customFormat="false" ht="15" hidden="false" customHeight="false" outlineLevel="0" collapsed="false">
      <c r="B145" s="25" t="n">
        <v>131</v>
      </c>
      <c r="C145" s="27" t="s">
        <v>9309</v>
      </c>
      <c r="M145" s="25" t="n">
        <v>131</v>
      </c>
      <c r="N145" s="27" t="str">
        <f aca="false">C145</f>
        <v>Манометр ТМ номер 00858280</v>
      </c>
    </row>
    <row r="146" customFormat="false" ht="15" hidden="false" customHeight="false" outlineLevel="0" collapsed="false">
      <c r="B146" s="25" t="n">
        <v>132</v>
      </c>
      <c r="C146" s="27" t="s">
        <v>9310</v>
      </c>
      <c r="M146" s="25" t="n">
        <v>132</v>
      </c>
      <c r="N146" s="27" t="str">
        <f aca="false">C146</f>
        <v>Манометр ТМ номер 00858289</v>
      </c>
    </row>
    <row r="147" customFormat="false" ht="15" hidden="false" customHeight="false" outlineLevel="0" collapsed="false">
      <c r="B147" s="25" t="n">
        <v>133</v>
      </c>
      <c r="C147" s="27" t="s">
        <v>9311</v>
      </c>
      <c r="M147" s="25" t="n">
        <v>133</v>
      </c>
      <c r="N147" s="27" t="str">
        <f aca="false">C147</f>
        <v>Манометр ТМ номер 00858268</v>
      </c>
    </row>
    <row r="148" customFormat="false" ht="15" hidden="false" customHeight="false" outlineLevel="0" collapsed="false">
      <c r="B148" s="25" t="n">
        <v>134</v>
      </c>
      <c r="C148" s="27" t="s">
        <v>9312</v>
      </c>
      <c r="M148" s="25" t="n">
        <v>134</v>
      </c>
      <c r="N148" s="27" t="str">
        <f aca="false">C148</f>
        <v>Манометр ТМ номер 12А1436</v>
      </c>
    </row>
    <row r="149" customFormat="false" ht="15" hidden="false" customHeight="false" outlineLevel="0" collapsed="false">
      <c r="B149" s="25" t="n">
        <v>135</v>
      </c>
      <c r="C149" s="27" t="s">
        <v>9313</v>
      </c>
      <c r="M149" s="25" t="n">
        <v>135</v>
      </c>
      <c r="N149" s="27" t="str">
        <f aca="false">C149</f>
        <v>Манометр ТМ номер 12А1431</v>
      </c>
    </row>
    <row r="150" customFormat="false" ht="15" hidden="false" customHeight="false" outlineLevel="0" collapsed="false">
      <c r="B150" s="25" t="n">
        <v>136</v>
      </c>
      <c r="C150" s="27" t="s">
        <v>9314</v>
      </c>
      <c r="M150" s="25" t="n">
        <v>136</v>
      </c>
      <c r="N150" s="27" t="str">
        <f aca="false">C150</f>
        <v>Манометр ТМ номер 00858396</v>
      </c>
    </row>
    <row r="151" customFormat="false" ht="15" hidden="false" customHeight="false" outlineLevel="0" collapsed="false">
      <c r="B151" s="25" t="n">
        <v>137</v>
      </c>
      <c r="C151" s="27" t="s">
        <v>9315</v>
      </c>
      <c r="M151" s="25" t="n">
        <v>137</v>
      </c>
      <c r="N151" s="27" t="str">
        <f aca="false">C151</f>
        <v>Манометр ТМ номер 12А1188</v>
      </c>
    </row>
    <row r="152" customFormat="false" ht="15" hidden="false" customHeight="false" outlineLevel="0" collapsed="false">
      <c r="B152" s="25" t="n">
        <v>138</v>
      </c>
      <c r="C152" s="27" t="s">
        <v>9316</v>
      </c>
      <c r="M152" s="25" t="n">
        <v>138</v>
      </c>
      <c r="N152" s="27" t="str">
        <f aca="false">C152</f>
        <v>Манометр ТМ номер 00858319</v>
      </c>
    </row>
    <row r="153" customFormat="false" ht="15" hidden="false" customHeight="false" outlineLevel="0" collapsed="false">
      <c r="B153" s="25" t="n">
        <v>139</v>
      </c>
      <c r="C153" s="27" t="s">
        <v>9317</v>
      </c>
      <c r="M153" s="25" t="n">
        <v>139</v>
      </c>
      <c r="N153" s="27" t="str">
        <f aca="false">C153</f>
        <v>Манометр ТМ номер 00858284</v>
      </c>
    </row>
    <row r="154" customFormat="false" ht="15" hidden="false" customHeight="false" outlineLevel="0" collapsed="false">
      <c r="B154" s="25" t="n">
        <v>140</v>
      </c>
      <c r="C154" s="27" t="s">
        <v>9318</v>
      </c>
      <c r="M154" s="25" t="n">
        <v>140</v>
      </c>
      <c r="N154" s="27" t="str">
        <f aca="false">C154</f>
        <v>Манометр ТМ номер 00858353</v>
      </c>
    </row>
    <row r="155" customFormat="false" ht="15" hidden="false" customHeight="false" outlineLevel="0" collapsed="false">
      <c r="B155" s="25" t="n">
        <v>141</v>
      </c>
      <c r="C155" s="27" t="s">
        <v>9319</v>
      </c>
      <c r="M155" s="25" t="n">
        <v>141</v>
      </c>
      <c r="N155" s="27" t="str">
        <f aca="false">C155</f>
        <v>Манометр ТМ номер 00858410</v>
      </c>
    </row>
    <row r="156" customFormat="false" ht="15" hidden="false" customHeight="false" outlineLevel="0" collapsed="false">
      <c r="B156" s="25" t="n">
        <v>142</v>
      </c>
      <c r="C156" s="27" t="s">
        <v>9320</v>
      </c>
      <c r="M156" s="25" t="n">
        <v>142</v>
      </c>
      <c r="N156" s="27" t="str">
        <f aca="false">C156</f>
        <v>Манометр ТМ номер 00858354</v>
      </c>
    </row>
    <row r="157" customFormat="false" ht="15" hidden="false" customHeight="false" outlineLevel="0" collapsed="false">
      <c r="B157" s="25" t="n">
        <v>143</v>
      </c>
      <c r="C157" s="27" t="s">
        <v>9321</v>
      </c>
      <c r="M157" s="25" t="n">
        <v>143</v>
      </c>
      <c r="N157" s="27" t="str">
        <f aca="false">C157</f>
        <v>Манометр ТМ номер 12А1128</v>
      </c>
    </row>
    <row r="158" customFormat="false" ht="15" hidden="false" customHeight="false" outlineLevel="0" collapsed="false">
      <c r="B158" s="25" t="n">
        <v>144</v>
      </c>
      <c r="C158" s="27" t="s">
        <v>9322</v>
      </c>
      <c r="M158" s="25" t="n">
        <v>144</v>
      </c>
      <c r="N158" s="27" t="str">
        <f aca="false">C158</f>
        <v>Манометр ТМ номер 12А10605</v>
      </c>
    </row>
    <row r="159" customFormat="false" ht="15" hidden="false" customHeight="false" outlineLevel="0" collapsed="false">
      <c r="B159" s="25" t="n">
        <v>145</v>
      </c>
      <c r="C159" s="27" t="s">
        <v>9323</v>
      </c>
      <c r="M159" s="25" t="n">
        <v>145</v>
      </c>
      <c r="N159" s="27" t="str">
        <f aca="false">C159</f>
        <v>Манометр ТМ номер 12А1433</v>
      </c>
    </row>
    <row r="160" customFormat="false" ht="15" hidden="false" customHeight="false" outlineLevel="0" collapsed="false">
      <c r="B160" s="25" t="n">
        <v>146</v>
      </c>
      <c r="C160" s="27" t="s">
        <v>9324</v>
      </c>
      <c r="M160" s="25" t="n">
        <v>146</v>
      </c>
      <c r="N160" s="27" t="str">
        <f aca="false">C160</f>
        <v>Манометр ТМ номер 00858288</v>
      </c>
    </row>
    <row r="161" customFormat="false" ht="15" hidden="false" customHeight="false" outlineLevel="0" collapsed="false">
      <c r="B161" s="25" t="n">
        <v>147</v>
      </c>
      <c r="C161" s="27" t="s">
        <v>9325</v>
      </c>
      <c r="M161" s="25" t="n">
        <v>147</v>
      </c>
      <c r="N161" s="27" t="str">
        <f aca="false">C161</f>
        <v>Манометр ТМ номер 12А7256</v>
      </c>
    </row>
    <row r="162" customFormat="false" ht="15" hidden="false" customHeight="false" outlineLevel="0" collapsed="false">
      <c r="B162" s="25" t="n">
        <v>148</v>
      </c>
      <c r="C162" s="27" t="s">
        <v>9326</v>
      </c>
      <c r="M162" s="25" t="n">
        <v>148</v>
      </c>
      <c r="N162" s="27" t="str">
        <f aca="false">C162</f>
        <v>Манометр ТМ номер 00858341</v>
      </c>
    </row>
    <row r="163" customFormat="false" ht="15" hidden="false" customHeight="false" outlineLevel="0" collapsed="false">
      <c r="B163" s="25" t="n">
        <v>149</v>
      </c>
      <c r="C163" s="27" t="s">
        <v>9327</v>
      </c>
      <c r="M163" s="25" t="n">
        <v>149</v>
      </c>
      <c r="N163" s="27" t="str">
        <f aca="false">C163</f>
        <v>Манометр ТМ номер 00858411</v>
      </c>
    </row>
    <row r="164" customFormat="false" ht="15" hidden="false" customHeight="false" outlineLevel="0" collapsed="false">
      <c r="B164" s="25" t="n">
        <v>150</v>
      </c>
      <c r="C164" s="27" t="s">
        <v>9328</v>
      </c>
      <c r="M164" s="25" t="n">
        <v>150</v>
      </c>
      <c r="N164" s="27" t="str">
        <f aca="false">C164</f>
        <v>Манометр ТМ номер 00858398</v>
      </c>
    </row>
    <row r="165" customFormat="false" ht="15" hidden="false" customHeight="false" outlineLevel="0" collapsed="false">
      <c r="B165" s="25" t="n">
        <v>151</v>
      </c>
      <c r="C165" s="27" t="s">
        <v>9329</v>
      </c>
      <c r="M165" s="25" t="n">
        <v>151</v>
      </c>
      <c r="N165" s="27" t="str">
        <f aca="false">C165</f>
        <v>Манометр ТМ номер 00858343</v>
      </c>
    </row>
    <row r="166" customFormat="false" ht="15" hidden="false" customHeight="false" outlineLevel="0" collapsed="false">
      <c r="B166" s="25" t="n">
        <v>152</v>
      </c>
      <c r="C166" s="27" t="s">
        <v>9330</v>
      </c>
      <c r="M166" s="25" t="n">
        <v>152</v>
      </c>
      <c r="N166" s="27" t="str">
        <f aca="false">C166</f>
        <v>Манометр ТМ номер 00858113</v>
      </c>
    </row>
    <row r="167" customFormat="false" ht="15" hidden="false" customHeight="false" outlineLevel="0" collapsed="false">
      <c r="B167" s="25" t="n">
        <v>153</v>
      </c>
      <c r="C167" s="27" t="s">
        <v>9331</v>
      </c>
      <c r="M167" s="25" t="n">
        <v>153</v>
      </c>
      <c r="N167" s="27" t="str">
        <f aca="false">C167</f>
        <v>Манометр ТМ номер 00858350</v>
      </c>
    </row>
    <row r="168" customFormat="false" ht="15" hidden="false" customHeight="false" outlineLevel="0" collapsed="false">
      <c r="B168" s="25" t="n">
        <v>154</v>
      </c>
      <c r="C168" s="27" t="s">
        <v>9332</v>
      </c>
      <c r="M168" s="25" t="n">
        <v>154</v>
      </c>
      <c r="N168" s="27" t="str">
        <f aca="false">C168</f>
        <v>Манометр ТМ номер 00858403</v>
      </c>
    </row>
    <row r="169" customFormat="false" ht="15" hidden="false" customHeight="false" outlineLevel="0" collapsed="false">
      <c r="B169" s="25" t="n">
        <v>155</v>
      </c>
      <c r="C169" s="27" t="s">
        <v>9333</v>
      </c>
      <c r="M169" s="25" t="n">
        <v>155</v>
      </c>
      <c r="N169" s="27" t="str">
        <f aca="false">C169</f>
        <v>Манометр ТМ номер 00858346</v>
      </c>
    </row>
    <row r="170" customFormat="false" ht="15" hidden="false" customHeight="false" outlineLevel="0" collapsed="false">
      <c r="B170" s="25" t="n">
        <v>156</v>
      </c>
      <c r="C170" s="27" t="s">
        <v>9334</v>
      </c>
      <c r="M170" s="25" t="n">
        <v>156</v>
      </c>
      <c r="N170" s="27" t="str">
        <f aca="false">C170</f>
        <v>Манометр ТМ номер 00858297</v>
      </c>
    </row>
    <row r="171" customFormat="false" ht="15" hidden="false" customHeight="false" outlineLevel="0" collapsed="false">
      <c r="B171" s="25" t="n">
        <v>157</v>
      </c>
      <c r="C171" s="27" t="s">
        <v>9335</v>
      </c>
      <c r="M171" s="25" t="n">
        <v>157</v>
      </c>
      <c r="N171" s="27" t="str">
        <f aca="false">C171</f>
        <v>Манометр ТМ номер 00858285</v>
      </c>
    </row>
    <row r="172" customFormat="false" ht="15" hidden="false" customHeight="false" outlineLevel="0" collapsed="false">
      <c r="B172" s="25" t="n">
        <v>158</v>
      </c>
      <c r="C172" s="27" t="s">
        <v>9336</v>
      </c>
      <c r="M172" s="25" t="n">
        <v>158</v>
      </c>
      <c r="N172" s="27" t="str">
        <f aca="false">C172</f>
        <v>Манометр ТМ номер 12А7339</v>
      </c>
    </row>
    <row r="173" customFormat="false" ht="15" hidden="false" customHeight="false" outlineLevel="0" collapsed="false">
      <c r="B173" s="25" t="n">
        <v>159</v>
      </c>
      <c r="C173" s="27" t="s">
        <v>9337</v>
      </c>
      <c r="M173" s="25" t="n">
        <v>159</v>
      </c>
      <c r="N173" s="27" t="str">
        <f aca="false">C173</f>
        <v>Манометр ТМ номер 12А7532</v>
      </c>
    </row>
    <row r="174" customFormat="false" ht="15" hidden="false" customHeight="false" outlineLevel="0" collapsed="false">
      <c r="B174" s="25" t="n">
        <v>160</v>
      </c>
      <c r="C174" s="27" t="s">
        <v>9338</v>
      </c>
      <c r="M174" s="25" t="n">
        <v>160</v>
      </c>
      <c r="N174" s="27" t="str">
        <f aca="false">C174</f>
        <v>Манометр ТМ номер 00858956</v>
      </c>
    </row>
    <row r="175" customFormat="false" ht="15" hidden="false" customHeight="false" outlineLevel="0" collapsed="false">
      <c r="B175" s="25" t="n">
        <v>161</v>
      </c>
      <c r="C175" s="27" t="s">
        <v>9339</v>
      </c>
      <c r="M175" s="25" t="n">
        <v>161</v>
      </c>
      <c r="N175" s="27" t="str">
        <f aca="false">C175</f>
        <v>Манометр ТМ номер 12А11054</v>
      </c>
    </row>
    <row r="176" customFormat="false" ht="15" hidden="false" customHeight="false" outlineLevel="0" collapsed="false">
      <c r="B176" s="25" t="n">
        <v>162</v>
      </c>
      <c r="C176" s="27" t="s">
        <v>9340</v>
      </c>
      <c r="M176" s="25" t="n">
        <v>162</v>
      </c>
      <c r="N176" s="27" t="str">
        <f aca="false">C176</f>
        <v>Манометр ТМ номер 00858908</v>
      </c>
    </row>
    <row r="177" customFormat="false" ht="15" hidden="false" customHeight="false" outlineLevel="0" collapsed="false">
      <c r="B177" s="25" t="n">
        <v>163</v>
      </c>
      <c r="C177" s="27" t="s">
        <v>9341</v>
      </c>
      <c r="M177" s="25" t="n">
        <v>163</v>
      </c>
      <c r="N177" s="27" t="str">
        <f aca="false">C177</f>
        <v>Манометр ТМ номер 12А11060</v>
      </c>
    </row>
    <row r="178" customFormat="false" ht="15" hidden="false" customHeight="false" outlineLevel="0" collapsed="false">
      <c r="B178" s="25" t="n">
        <v>164</v>
      </c>
      <c r="C178" s="27" t="s">
        <v>9342</v>
      </c>
      <c r="M178" s="25" t="n">
        <v>164</v>
      </c>
      <c r="N178" s="27" t="str">
        <f aca="false">C178</f>
        <v>Манометр ТМ номер 0085888</v>
      </c>
    </row>
    <row r="179" customFormat="false" ht="15" hidden="false" customHeight="false" outlineLevel="0" collapsed="false">
      <c r="B179" s="25" t="n">
        <v>165</v>
      </c>
      <c r="C179" s="27" t="s">
        <v>9343</v>
      </c>
      <c r="M179" s="25" t="n">
        <v>165</v>
      </c>
      <c r="N179" s="27" t="str">
        <f aca="false">C179</f>
        <v>Манометр ТМ номер 858961</v>
      </c>
    </row>
    <row r="180" customFormat="false" ht="15" hidden="false" customHeight="false" outlineLevel="0" collapsed="false">
      <c r="B180" s="25" t="n">
        <v>166</v>
      </c>
      <c r="C180" s="27" t="s">
        <v>9344</v>
      </c>
      <c r="M180" s="25" t="n">
        <v>166</v>
      </c>
      <c r="N180" s="27" t="str">
        <f aca="false">C180</f>
        <v>Манометр ТМ номер 00858943</v>
      </c>
    </row>
    <row r="181" customFormat="false" ht="15" hidden="false" customHeight="false" outlineLevel="0" collapsed="false">
      <c r="B181" s="25" t="n">
        <v>167</v>
      </c>
      <c r="C181" s="27" t="s">
        <v>9345</v>
      </c>
      <c r="M181" s="25" t="n">
        <v>167</v>
      </c>
      <c r="N181" s="27" t="str">
        <f aca="false">C181</f>
        <v>Манометр ТМ номер 12А11077</v>
      </c>
    </row>
    <row r="182" customFormat="false" ht="15" hidden="false" customHeight="false" outlineLevel="0" collapsed="false">
      <c r="B182" s="25" t="n">
        <v>168</v>
      </c>
      <c r="C182" s="27" t="s">
        <v>9346</v>
      </c>
      <c r="M182" s="25" t="n">
        <v>168</v>
      </c>
      <c r="N182" s="27" t="str">
        <f aca="false">C182</f>
        <v>Манометр ТМ номер 12А11035</v>
      </c>
    </row>
    <row r="183" customFormat="false" ht="15" hidden="false" customHeight="false" outlineLevel="0" collapsed="false">
      <c r="B183" s="25" t="n">
        <v>169</v>
      </c>
      <c r="C183" s="27" t="s">
        <v>9347</v>
      </c>
      <c r="M183" s="25" t="n">
        <v>169</v>
      </c>
      <c r="N183" s="27" t="str">
        <f aca="false">C183</f>
        <v>Манометр ТМ номер 00858902</v>
      </c>
    </row>
    <row r="184" customFormat="false" ht="15" hidden="false" customHeight="false" outlineLevel="0" collapsed="false">
      <c r="B184" s="25" t="n">
        <v>170</v>
      </c>
      <c r="C184" s="27" t="s">
        <v>9348</v>
      </c>
      <c r="M184" s="25" t="n">
        <v>170</v>
      </c>
      <c r="N184" s="27" t="str">
        <f aca="false">C184</f>
        <v>Манометр ТМ номер 00858883</v>
      </c>
    </row>
    <row r="185" customFormat="false" ht="15" hidden="false" customHeight="false" outlineLevel="0" collapsed="false">
      <c r="B185" s="25" t="n">
        <v>171</v>
      </c>
      <c r="C185" s="27" t="s">
        <v>9349</v>
      </c>
      <c r="M185" s="25" t="n">
        <v>171</v>
      </c>
      <c r="N185" s="27" t="str">
        <f aca="false">C185</f>
        <v>Манометр ТМ номер 00858858</v>
      </c>
    </row>
    <row r="186" customFormat="false" ht="15" hidden="false" customHeight="false" outlineLevel="0" collapsed="false">
      <c r="B186" s="25" t="n">
        <v>172</v>
      </c>
      <c r="C186" s="27" t="s">
        <v>9350</v>
      </c>
      <c r="M186" s="25" t="n">
        <v>172</v>
      </c>
      <c r="N186" s="27" t="str">
        <f aca="false">C186</f>
        <v>Манометр ТМ номер 12А11002</v>
      </c>
    </row>
    <row r="187" customFormat="false" ht="15" hidden="false" customHeight="false" outlineLevel="0" collapsed="false">
      <c r="B187" s="25" t="n">
        <v>173</v>
      </c>
      <c r="C187" s="27" t="s">
        <v>9351</v>
      </c>
      <c r="M187" s="25" t="n">
        <v>173</v>
      </c>
      <c r="N187" s="27" t="str">
        <f aca="false">C187</f>
        <v>Манометр ТМ номер 12А1113</v>
      </c>
    </row>
    <row r="188" customFormat="false" ht="15" hidden="false" customHeight="false" outlineLevel="0" collapsed="false">
      <c r="B188" s="25" t="n">
        <v>174</v>
      </c>
      <c r="C188" s="27" t="s">
        <v>9352</v>
      </c>
      <c r="M188" s="25" t="n">
        <v>174</v>
      </c>
      <c r="N188" s="27" t="str">
        <f aca="false">C188</f>
        <v>Манометр ТМ номер 12А11050</v>
      </c>
    </row>
    <row r="189" customFormat="false" ht="15" hidden="false" customHeight="false" outlineLevel="0" collapsed="false">
      <c r="B189" s="25" t="n">
        <v>175</v>
      </c>
      <c r="C189" s="27" t="s">
        <v>9353</v>
      </c>
      <c r="M189" s="25" t="n">
        <v>175</v>
      </c>
      <c r="N189" s="27" t="str">
        <f aca="false">C189</f>
        <v>Манометр ТМ номер 12А11066</v>
      </c>
    </row>
    <row r="190" customFormat="false" ht="15" hidden="false" customHeight="false" outlineLevel="0" collapsed="false">
      <c r="B190" s="25" t="n">
        <v>176</v>
      </c>
      <c r="C190" s="27" t="s">
        <v>9354</v>
      </c>
      <c r="M190" s="25" t="n">
        <v>176</v>
      </c>
      <c r="N190" s="27" t="str">
        <f aca="false">C190</f>
        <v>Манометр ТМ номер 12А11044</v>
      </c>
    </row>
    <row r="191" customFormat="false" ht="15" hidden="false" customHeight="false" outlineLevel="0" collapsed="false">
      <c r="B191" s="25" t="n">
        <v>177</v>
      </c>
      <c r="C191" s="27" t="s">
        <v>9355</v>
      </c>
      <c r="M191" s="25" t="n">
        <v>177</v>
      </c>
      <c r="N191" s="27" t="str">
        <f aca="false">C191</f>
        <v>Манометр ТМ номер 00858859</v>
      </c>
    </row>
    <row r="192" customFormat="false" ht="15" hidden="false" customHeight="false" outlineLevel="0" collapsed="false">
      <c r="B192" s="25" t="n">
        <v>178</v>
      </c>
      <c r="C192" s="27" t="s">
        <v>9356</v>
      </c>
      <c r="M192" s="25" t="n">
        <v>178</v>
      </c>
      <c r="N192" s="27" t="str">
        <f aca="false">C192</f>
        <v>Манометр ТМ номер 12А11083</v>
      </c>
    </row>
    <row r="193" customFormat="false" ht="15" hidden="false" customHeight="false" outlineLevel="0" collapsed="false">
      <c r="B193" s="25" t="n">
        <v>179</v>
      </c>
      <c r="C193" s="27" t="s">
        <v>9357</v>
      </c>
      <c r="M193" s="25" t="n">
        <v>179</v>
      </c>
      <c r="N193" s="27" t="str">
        <f aca="false">C193</f>
        <v>Манометр ТМ номер 12А11038</v>
      </c>
    </row>
    <row r="194" customFormat="false" ht="15" hidden="false" customHeight="false" outlineLevel="0" collapsed="false">
      <c r="B194" s="25" t="n">
        <v>180</v>
      </c>
      <c r="C194" s="27" t="s">
        <v>9358</v>
      </c>
      <c r="M194" s="25" t="n">
        <v>180</v>
      </c>
      <c r="N194" s="27" t="str">
        <f aca="false">C194</f>
        <v>Манометр ТМ номер 12А11030</v>
      </c>
    </row>
    <row r="195" customFormat="false" ht="15" hidden="false" customHeight="false" outlineLevel="0" collapsed="false">
      <c r="B195" s="25" t="n">
        <v>181</v>
      </c>
      <c r="C195" s="27" t="s">
        <v>9359</v>
      </c>
      <c r="M195" s="25" t="n">
        <v>181</v>
      </c>
      <c r="N195" s="27" t="str">
        <f aca="false">C195</f>
        <v>Манометр ТМ номер 12А11070</v>
      </c>
    </row>
    <row r="196" customFormat="false" ht="15" hidden="false" customHeight="false" outlineLevel="0" collapsed="false">
      <c r="B196" s="25" t="n">
        <v>182</v>
      </c>
      <c r="C196" s="27" t="s">
        <v>9360</v>
      </c>
      <c r="M196" s="25" t="n">
        <v>182</v>
      </c>
      <c r="N196" s="27" t="str">
        <f aca="false">C196</f>
        <v>Манометр ТМ номер 12А7590</v>
      </c>
    </row>
    <row r="197" customFormat="false" ht="15" hidden="false" customHeight="false" outlineLevel="0" collapsed="false">
      <c r="B197" s="25" t="n">
        <v>183</v>
      </c>
      <c r="C197" s="27" t="s">
        <v>9361</v>
      </c>
      <c r="M197" s="25" t="n">
        <v>183</v>
      </c>
      <c r="N197" s="27" t="str">
        <f aca="false">C197</f>
        <v>Манометр ТМ номер 12А11071</v>
      </c>
    </row>
    <row r="198" customFormat="false" ht="15" hidden="false" customHeight="false" outlineLevel="0" collapsed="false">
      <c r="B198" s="25" t="n">
        <v>184</v>
      </c>
      <c r="C198" s="27" t="s">
        <v>9362</v>
      </c>
      <c r="M198" s="25" t="n">
        <v>184</v>
      </c>
      <c r="N198" s="27" t="str">
        <f aca="false">C198</f>
        <v>Манометр ТМ номер 12А11034</v>
      </c>
    </row>
    <row r="199" customFormat="false" ht="15" hidden="false" customHeight="false" outlineLevel="0" collapsed="false">
      <c r="B199" s="25" t="n">
        <v>185</v>
      </c>
      <c r="C199" s="27" t="s">
        <v>9363</v>
      </c>
      <c r="M199" s="25" t="n">
        <v>185</v>
      </c>
      <c r="N199" s="27" t="str">
        <f aca="false">C199</f>
        <v>Манометр ТМ номер 12А11058</v>
      </c>
    </row>
    <row r="200" customFormat="false" ht="15" hidden="false" customHeight="false" outlineLevel="0" collapsed="false">
      <c r="B200" s="25" t="n">
        <v>186</v>
      </c>
      <c r="C200" s="27" t="s">
        <v>9364</v>
      </c>
      <c r="M200" s="25" t="n">
        <v>186</v>
      </c>
      <c r="N200" s="27" t="str">
        <f aca="false">C200</f>
        <v>Манометр ТМ номер 12А11082</v>
      </c>
    </row>
    <row r="201" customFormat="false" ht="15" hidden="false" customHeight="false" outlineLevel="0" collapsed="false">
      <c r="B201" s="25" t="n">
        <v>187</v>
      </c>
      <c r="C201" s="27" t="s">
        <v>9365</v>
      </c>
      <c r="M201" s="25" t="n">
        <v>187</v>
      </c>
      <c r="N201" s="27" t="str">
        <f aca="false">C201</f>
        <v>Манометр ТМ номер 00858857</v>
      </c>
    </row>
    <row r="202" customFormat="false" ht="15" hidden="false" customHeight="false" outlineLevel="0" collapsed="false">
      <c r="B202" s="25" t="n">
        <v>188</v>
      </c>
      <c r="C202" s="27" t="s">
        <v>9366</v>
      </c>
      <c r="M202" s="25" t="n">
        <v>188</v>
      </c>
      <c r="N202" s="27" t="str">
        <f aca="false">C202</f>
        <v>Манометр ТМ номер 12А11032</v>
      </c>
    </row>
    <row r="203" customFormat="false" ht="15" hidden="false" customHeight="false" outlineLevel="0" collapsed="false">
      <c r="B203" s="25" t="n">
        <v>189</v>
      </c>
      <c r="C203" s="27" t="s">
        <v>9367</v>
      </c>
      <c r="M203" s="25" t="n">
        <v>189</v>
      </c>
      <c r="N203" s="27" t="str">
        <f aca="false">C203</f>
        <v>Манометр ТМ номер 12А1046</v>
      </c>
    </row>
    <row r="204" customFormat="false" ht="15" hidden="false" customHeight="false" outlineLevel="0" collapsed="false">
      <c r="B204" s="25" t="n">
        <v>190</v>
      </c>
      <c r="C204" s="27" t="s">
        <v>9368</v>
      </c>
      <c r="M204" s="25" t="n">
        <v>190</v>
      </c>
      <c r="N204" s="27" t="str">
        <f aca="false">C204</f>
        <v>Манометр ТМ номер 00858952</v>
      </c>
    </row>
    <row r="205" customFormat="false" ht="15" hidden="false" customHeight="false" outlineLevel="0" collapsed="false">
      <c r="B205" s="25" t="n">
        <v>191</v>
      </c>
      <c r="C205" s="27" t="s">
        <v>9369</v>
      </c>
      <c r="M205" s="25" t="n">
        <v>191</v>
      </c>
      <c r="N205" s="27" t="str">
        <f aca="false">C205</f>
        <v>Манометр ТМ номер 00858809</v>
      </c>
    </row>
    <row r="206" customFormat="false" ht="15" hidden="false" customHeight="false" outlineLevel="0" collapsed="false">
      <c r="B206" s="25" t="n">
        <v>192</v>
      </c>
      <c r="C206" s="27" t="s">
        <v>9370</v>
      </c>
      <c r="M206" s="25" t="n">
        <v>192</v>
      </c>
      <c r="N206" s="27" t="str">
        <f aca="false">C206</f>
        <v>Манометр ТМ номер 00858871</v>
      </c>
    </row>
    <row r="207" customFormat="false" ht="15" hidden="false" customHeight="false" outlineLevel="0" collapsed="false">
      <c r="B207" s="25" t="n">
        <v>193</v>
      </c>
      <c r="C207" s="27" t="s">
        <v>9371</v>
      </c>
      <c r="M207" s="25" t="n">
        <v>193</v>
      </c>
      <c r="N207" s="27" t="str">
        <f aca="false">C207</f>
        <v>Манометр ТМ номер 12А11065</v>
      </c>
    </row>
    <row r="208" customFormat="false" ht="15" hidden="false" customHeight="false" outlineLevel="0" collapsed="false">
      <c r="B208" s="25" t="n">
        <v>194</v>
      </c>
      <c r="C208" s="27" t="s">
        <v>9372</v>
      </c>
      <c r="M208" s="25" t="n">
        <v>194</v>
      </c>
      <c r="N208" s="27" t="str">
        <f aca="false">C208</f>
        <v>Манометр ТМ номер 12А11019</v>
      </c>
    </row>
    <row r="209" customFormat="false" ht="15" hidden="false" customHeight="false" outlineLevel="0" collapsed="false">
      <c r="B209" s="25" t="n">
        <v>195</v>
      </c>
      <c r="C209" s="27" t="s">
        <v>9373</v>
      </c>
      <c r="M209" s="25" t="n">
        <v>195</v>
      </c>
      <c r="N209" s="27" t="str">
        <f aca="false">C209</f>
        <v>Манометр ТМ номер 12А11036</v>
      </c>
    </row>
    <row r="210" customFormat="false" ht="15" hidden="false" customHeight="false" outlineLevel="0" collapsed="false">
      <c r="B210" s="25" t="n">
        <v>196</v>
      </c>
      <c r="C210" s="27" t="s">
        <v>9374</v>
      </c>
      <c r="M210" s="25" t="n">
        <v>196</v>
      </c>
      <c r="N210" s="27" t="str">
        <f aca="false">C210</f>
        <v>Манометр ТМ номер 12А7595</v>
      </c>
    </row>
    <row r="211" customFormat="false" ht="15" hidden="false" customHeight="false" outlineLevel="0" collapsed="false">
      <c r="B211" s="25" t="n">
        <v>197</v>
      </c>
      <c r="C211" s="27" t="s">
        <v>9375</v>
      </c>
      <c r="M211" s="25" t="n">
        <v>197</v>
      </c>
      <c r="N211" s="27" t="str">
        <f aca="false">C211</f>
        <v>Манометр ТМ номер 12А11069</v>
      </c>
    </row>
    <row r="212" customFormat="false" ht="15" hidden="false" customHeight="false" outlineLevel="0" collapsed="false">
      <c r="B212" s="25" t="n">
        <v>198</v>
      </c>
      <c r="C212" s="27" t="s">
        <v>9376</v>
      </c>
      <c r="M212" s="25" t="n">
        <v>198</v>
      </c>
      <c r="N212" s="27" t="str">
        <f aca="false">C212</f>
        <v>Манометр ТМ номер 12А11046</v>
      </c>
    </row>
    <row r="213" customFormat="false" ht="15" hidden="false" customHeight="false" outlineLevel="0" collapsed="false">
      <c r="B213" s="25" t="n">
        <v>199</v>
      </c>
      <c r="C213" s="27" t="s">
        <v>9377</v>
      </c>
      <c r="M213" s="25" t="n">
        <v>199</v>
      </c>
      <c r="N213" s="27" t="str">
        <f aca="false">C213</f>
        <v>Манометр ФТ номер 12А11108</v>
      </c>
    </row>
    <row r="214" customFormat="false" ht="15" hidden="false" customHeight="false" outlineLevel="0" collapsed="false">
      <c r="B214" s="25" t="n">
        <v>200</v>
      </c>
      <c r="C214" s="27" t="s">
        <v>9378</v>
      </c>
      <c r="M214" s="25" t="n">
        <v>200</v>
      </c>
      <c r="N214" s="27" t="str">
        <f aca="false">C214</f>
        <v>Манометр ФТ номер 12А11133</v>
      </c>
    </row>
    <row r="215" customFormat="false" ht="15" hidden="false" customHeight="false" outlineLevel="0" collapsed="false">
      <c r="B215" s="25" t="n">
        <v>201</v>
      </c>
      <c r="C215" s="27" t="s">
        <v>9379</v>
      </c>
      <c r="M215" s="25" t="n">
        <v>201</v>
      </c>
      <c r="N215" s="27" t="str">
        <f aca="false">C215</f>
        <v>Манометр ФТ номер 12А11118</v>
      </c>
    </row>
    <row r="216" customFormat="false" ht="15" hidden="false" customHeight="false" outlineLevel="0" collapsed="false">
      <c r="B216" s="25" t="n">
        <v>202</v>
      </c>
      <c r="C216" s="27" t="s">
        <v>9380</v>
      </c>
      <c r="M216" s="25" t="n">
        <v>202</v>
      </c>
      <c r="N216" s="27" t="str">
        <f aca="false">C216</f>
        <v>Манометр ФТ номер 12А11105</v>
      </c>
    </row>
    <row r="217" customFormat="false" ht="15" hidden="false" customHeight="false" outlineLevel="0" collapsed="false">
      <c r="B217" s="25" t="n">
        <v>203</v>
      </c>
      <c r="C217" s="27" t="s">
        <v>9381</v>
      </c>
      <c r="D217" s="1"/>
      <c r="E217" s="1"/>
      <c r="F217" s="1"/>
      <c r="G217" s="1"/>
      <c r="M217" s="25" t="n">
        <v>203</v>
      </c>
      <c r="N217" s="27" t="str">
        <f aca="false">C217</f>
        <v>Манометр ФТ номер 12А11135</v>
      </c>
    </row>
    <row r="218" customFormat="false" ht="15" hidden="false" customHeight="false" outlineLevel="0" collapsed="false">
      <c r="B218" s="25" t="n">
        <v>204</v>
      </c>
      <c r="C218" s="27" t="s">
        <v>9382</v>
      </c>
      <c r="D218" s="1"/>
      <c r="E218" s="1"/>
      <c r="F218" s="1"/>
      <c r="G218" s="1"/>
      <c r="M218" s="25" t="n">
        <v>204</v>
      </c>
      <c r="N218" s="27" t="str">
        <f aca="false">C218</f>
        <v>Манометр ФТ номер 12А11123</v>
      </c>
    </row>
    <row r="219" customFormat="false" ht="15" hidden="false" customHeight="false" outlineLevel="0" collapsed="false">
      <c r="B219" s="25" t="n">
        <v>205</v>
      </c>
      <c r="C219" s="27" t="s">
        <v>9383</v>
      </c>
      <c r="D219" s="1"/>
      <c r="E219" s="1"/>
      <c r="F219" s="1"/>
      <c r="G219" s="1"/>
      <c r="M219" s="25" t="n">
        <v>205</v>
      </c>
      <c r="N219" s="27" t="str">
        <f aca="false">C219</f>
        <v>Манометр ФТ номер 12А11131</v>
      </c>
    </row>
    <row r="220" customFormat="false" ht="15" hidden="false" customHeight="false" outlineLevel="0" collapsed="false">
      <c r="B220" s="25" t="n">
        <v>206</v>
      </c>
      <c r="C220" s="27" t="s">
        <v>9384</v>
      </c>
      <c r="D220" s="1"/>
      <c r="E220" s="1"/>
      <c r="F220" s="1"/>
      <c r="G220" s="1"/>
      <c r="M220" s="25" t="n">
        <v>206</v>
      </c>
      <c r="N220" s="27" t="str">
        <f aca="false">C220</f>
        <v>Манометр ФТ номер 12А11115</v>
      </c>
    </row>
    <row r="221" customFormat="false" ht="15" hidden="false" customHeight="false" outlineLevel="0" collapsed="false">
      <c r="B221" s="25" t="n">
        <v>207</v>
      </c>
      <c r="C221" s="27" t="s">
        <v>9385</v>
      </c>
      <c r="D221" s="1"/>
      <c r="E221" s="1"/>
      <c r="F221" s="1"/>
      <c r="G221" s="1"/>
      <c r="M221" s="25" t="n">
        <v>207</v>
      </c>
      <c r="N221" s="27" t="str">
        <f aca="false">C221</f>
        <v>Манометр ФТ номер 12А11124</v>
      </c>
    </row>
    <row r="222" customFormat="false" ht="15" hidden="false" customHeight="false" outlineLevel="0" collapsed="false">
      <c r="B222" s="25" t="n">
        <v>208</v>
      </c>
      <c r="C222" s="27" t="s">
        <v>9386</v>
      </c>
      <c r="D222" s="1"/>
      <c r="E222" s="1"/>
      <c r="F222" s="1"/>
      <c r="G222" s="1"/>
      <c r="M222" s="25" t="n">
        <v>208</v>
      </c>
      <c r="N222" s="27" t="str">
        <f aca="false">C222</f>
        <v>Манометр ФТ номер 12А11127</v>
      </c>
    </row>
    <row r="223" customFormat="false" ht="15" hidden="false" customHeight="false" outlineLevel="0" collapsed="false">
      <c r="B223" s="25" t="n">
        <v>209</v>
      </c>
      <c r="C223" s="27" t="s">
        <v>9387</v>
      </c>
      <c r="G223" s="1"/>
      <c r="M223" s="25" t="n">
        <v>209</v>
      </c>
      <c r="N223" s="27" t="str">
        <f aca="false">C223</f>
        <v>Манометр ФТ номер 12А11112</v>
      </c>
    </row>
    <row r="224" customFormat="false" ht="15" hidden="false" customHeight="false" outlineLevel="0" collapsed="false">
      <c r="B224" s="25" t="n">
        <v>210</v>
      </c>
      <c r="C224" s="27" t="s">
        <v>9388</v>
      </c>
      <c r="G224" s="1"/>
      <c r="M224" s="25" t="n">
        <v>210</v>
      </c>
      <c r="N224" s="27" t="str">
        <f aca="false">C224</f>
        <v>Манометр ФТ номер 12А11125</v>
      </c>
    </row>
    <row r="225" customFormat="false" ht="15" hidden="false" customHeight="false" outlineLevel="0" collapsed="false">
      <c r="B225" s="25" t="n">
        <v>211</v>
      </c>
      <c r="C225" s="27" t="s">
        <v>9389</v>
      </c>
      <c r="G225" s="1"/>
      <c r="M225" s="25" t="n">
        <v>211</v>
      </c>
      <c r="N225" s="27" t="str">
        <f aca="false">C225</f>
        <v>Манометр ФТ номер 12А11126</v>
      </c>
    </row>
    <row r="226" customFormat="false" ht="15" hidden="false" customHeight="false" outlineLevel="0" collapsed="false">
      <c r="B226" s="25" t="n">
        <v>212</v>
      </c>
      <c r="C226" s="27" t="s">
        <v>9390</v>
      </c>
      <c r="G226" s="1"/>
      <c r="M226" s="25" t="n">
        <v>212</v>
      </c>
      <c r="N226" s="27" t="str">
        <f aca="false">C226</f>
        <v>Манометр ФТ номер 12А11128</v>
      </c>
    </row>
    <row r="227" customFormat="false" ht="15" hidden="false" customHeight="false" outlineLevel="0" collapsed="false">
      <c r="B227" s="25" t="n">
        <v>213</v>
      </c>
      <c r="C227" s="27" t="s">
        <v>9391</v>
      </c>
      <c r="G227" s="1"/>
      <c r="M227" s="25" t="n">
        <v>213</v>
      </c>
      <c r="N227" s="27" t="str">
        <f aca="false">C227</f>
        <v>Манометр ТМ номер 00858318</v>
      </c>
    </row>
    <row r="228" customFormat="false" ht="15" hidden="false" customHeight="false" outlineLevel="0" collapsed="false">
      <c r="B228" s="25" t="n">
        <v>214</v>
      </c>
      <c r="C228" s="27" t="s">
        <v>9392</v>
      </c>
      <c r="G228" s="1"/>
      <c r="M228" s="25" t="n">
        <v>214</v>
      </c>
      <c r="N228" s="27" t="str">
        <f aca="false">C228</f>
        <v>Манометр ТМ номер 00858317</v>
      </c>
    </row>
    <row r="229" customFormat="false" ht="15" hidden="false" customHeight="false" outlineLevel="0" collapsed="false">
      <c r="B229" s="25" t="n">
        <v>215</v>
      </c>
      <c r="C229" s="27" t="s">
        <v>9393</v>
      </c>
      <c r="G229" s="1"/>
      <c r="M229" s="25" t="n">
        <v>215</v>
      </c>
      <c r="N229" s="27" t="str">
        <f aca="false">C229</f>
        <v>Манометр ТМ номер 00858316</v>
      </c>
    </row>
    <row r="230" customFormat="false" ht="15" hidden="false" customHeight="false" outlineLevel="0" collapsed="false">
      <c r="B230" s="25" t="n">
        <v>216</v>
      </c>
      <c r="C230" s="27" t="s">
        <v>9394</v>
      </c>
      <c r="G230" s="1"/>
      <c r="M230" s="25" t="n">
        <v>216</v>
      </c>
      <c r="N230" s="27" t="str">
        <f aca="false">C230</f>
        <v>Манометр ТМ номер 00858060</v>
      </c>
    </row>
    <row r="231" customFormat="false" ht="15" hidden="false" customHeight="false" outlineLevel="0" collapsed="false">
      <c r="B231" s="25" t="n">
        <v>217</v>
      </c>
      <c r="C231" s="27" t="s">
        <v>9395</v>
      </c>
      <c r="G231" s="1"/>
      <c r="M231" s="25" t="n">
        <v>217</v>
      </c>
      <c r="N231" s="27" t="str">
        <f aca="false">C231</f>
        <v>Манометр ТМ номер 00858320</v>
      </c>
    </row>
    <row r="232" customFormat="false" ht="15" hidden="false" customHeight="false" outlineLevel="0" collapsed="false">
      <c r="B232" s="25" t="n">
        <v>218</v>
      </c>
      <c r="C232" s="27" t="s">
        <v>9396</v>
      </c>
      <c r="G232" s="1"/>
      <c r="M232" s="25" t="n">
        <v>218</v>
      </c>
      <c r="N232" s="27" t="str">
        <f aca="false">C232</f>
        <v>Манометр ТМ номер 00858322</v>
      </c>
    </row>
    <row r="233" customFormat="false" ht="15" hidden="false" customHeight="false" outlineLevel="0" collapsed="false">
      <c r="B233" s="25" t="n">
        <v>219</v>
      </c>
      <c r="C233" s="27" t="s">
        <v>9397</v>
      </c>
      <c r="G233" s="1"/>
      <c r="M233" s="25" t="n">
        <v>219</v>
      </c>
      <c r="N233" s="27" t="str">
        <f aca="false">C233</f>
        <v>Манометр ТМ номер 00858959</v>
      </c>
    </row>
    <row r="234" customFormat="false" ht="15" hidden="false" customHeight="false" outlineLevel="0" collapsed="false">
      <c r="B234" s="25" t="n">
        <v>220</v>
      </c>
      <c r="C234" s="27" t="s">
        <v>9398</v>
      </c>
      <c r="G234" s="1"/>
      <c r="M234" s="25" t="n">
        <v>220</v>
      </c>
      <c r="N234" s="27" t="str">
        <f aca="false">C234</f>
        <v>Манометр ТМ номер 00858887</v>
      </c>
    </row>
    <row r="235" customFormat="false" ht="15" hidden="false" customHeight="false" outlineLevel="0" collapsed="false">
      <c r="B235" s="25" t="n">
        <v>221</v>
      </c>
      <c r="C235" s="27" t="s">
        <v>9399</v>
      </c>
      <c r="G235" s="1"/>
      <c r="M235" s="25" t="n">
        <v>221</v>
      </c>
      <c r="N235" s="27" t="str">
        <f aca="false">C235</f>
        <v>Манометр ТМ номер 00858897</v>
      </c>
    </row>
    <row r="236" customFormat="false" ht="15" hidden="false" customHeight="false" outlineLevel="0" collapsed="false">
      <c r="B236" s="25" t="n">
        <v>222</v>
      </c>
      <c r="C236" s="27" t="s">
        <v>9400</v>
      </c>
      <c r="G236" s="1"/>
      <c r="M236" s="25" t="n">
        <v>222</v>
      </c>
      <c r="N236" s="27" t="str">
        <f aca="false">C236</f>
        <v>Манометр ТМ номер 12А7245</v>
      </c>
    </row>
    <row r="237" customFormat="false" ht="15" hidden="false" customHeight="false" outlineLevel="0" collapsed="false">
      <c r="B237" s="25" t="n">
        <v>223</v>
      </c>
      <c r="C237" s="27" t="s">
        <v>9401</v>
      </c>
      <c r="G237" s="1"/>
      <c r="M237" s="25" t="n">
        <v>223</v>
      </c>
      <c r="N237" s="27" t="str">
        <f aca="false">C237</f>
        <v>Манометр ТМ номер 12А11078</v>
      </c>
    </row>
    <row r="238" customFormat="false" ht="15" hidden="false" customHeight="false" outlineLevel="0" collapsed="false">
      <c r="B238" s="25" t="n">
        <v>224</v>
      </c>
      <c r="C238" s="27" t="s">
        <v>9402</v>
      </c>
      <c r="G238" s="1"/>
      <c r="M238" s="25" t="n">
        <v>224</v>
      </c>
      <c r="N238" s="27" t="str">
        <f aca="false">C238</f>
        <v>Манометр ТМ номер 12А11076</v>
      </c>
    </row>
    <row r="239" customFormat="false" ht="15" hidden="false" customHeight="false" outlineLevel="0" collapsed="false">
      <c r="B239" s="25" t="n">
        <v>225</v>
      </c>
      <c r="C239" s="27" t="s">
        <v>9403</v>
      </c>
      <c r="G239" s="1"/>
      <c r="M239" s="25" t="n">
        <v>225</v>
      </c>
      <c r="N239" s="27" t="str">
        <f aca="false">C239</f>
        <v>Манометр ТМ номер 00858894</v>
      </c>
    </row>
    <row r="240" customFormat="false" ht="15" hidden="false" customHeight="false" outlineLevel="0" collapsed="false">
      <c r="B240" s="25" t="n">
        <v>226</v>
      </c>
      <c r="C240" s="27" t="s">
        <v>9404</v>
      </c>
      <c r="G240" s="1"/>
      <c r="M240" s="25" t="n">
        <v>226</v>
      </c>
      <c r="N240" s="27" t="str">
        <f aca="false">C240</f>
        <v>Манометр ТМ номер 12А11079</v>
      </c>
    </row>
    <row r="241" customFormat="false" ht="15" hidden="false" customHeight="false" outlineLevel="0" collapsed="false">
      <c r="B241" s="25" t="n">
        <v>227</v>
      </c>
      <c r="C241" s="27" t="s">
        <v>9405</v>
      </c>
      <c r="G241" s="1"/>
      <c r="M241" s="25" t="n">
        <v>227</v>
      </c>
      <c r="N241" s="27" t="str">
        <f aca="false">C241</f>
        <v>Манометр ТМ номер 00858892</v>
      </c>
    </row>
    <row r="242" customFormat="false" ht="15" hidden="false" customHeight="false" outlineLevel="0" collapsed="false">
      <c r="B242" s="25" t="n">
        <v>228</v>
      </c>
      <c r="C242" s="27" t="s">
        <v>9406</v>
      </c>
      <c r="G242" s="1"/>
      <c r="M242" s="25" t="n">
        <v>228</v>
      </c>
      <c r="N242" s="27" t="str">
        <f aca="false">C242</f>
        <v>Манометр ТМ номер 00858932</v>
      </c>
    </row>
    <row r="243" customFormat="false" ht="15" hidden="false" customHeight="false" outlineLevel="0" collapsed="false">
      <c r="B243" s="25" t="n">
        <v>229</v>
      </c>
      <c r="C243" s="27" t="s">
        <v>9407</v>
      </c>
      <c r="M243" s="25" t="n">
        <v>229</v>
      </c>
      <c r="N243" s="27" t="str">
        <f aca="false">C243</f>
        <v>Манометр ФТ номер 12А11116</v>
      </c>
    </row>
    <row r="244" customFormat="false" ht="15" hidden="false" customHeight="false" outlineLevel="0" collapsed="false">
      <c r="B244" s="25" t="n">
        <v>230</v>
      </c>
      <c r="C244" s="27" t="s">
        <v>9408</v>
      </c>
      <c r="M244" s="25" t="n">
        <v>230</v>
      </c>
      <c r="N244" s="27" t="str">
        <f aca="false">C244</f>
        <v>Манометр ФТ номер 12А11106</v>
      </c>
    </row>
    <row r="245" customFormat="false" ht="15" hidden="false" customHeight="false" outlineLevel="0" collapsed="false">
      <c r="B245" s="25" t="n">
        <v>231</v>
      </c>
      <c r="C245" s="27" t="s">
        <v>9409</v>
      </c>
      <c r="M245" s="25" t="n">
        <v>231</v>
      </c>
      <c r="N245" s="27" t="str">
        <f aca="false">C245</f>
        <v>Манометр ФТ номер 12А11130</v>
      </c>
    </row>
    <row r="246" customFormat="false" ht="15" hidden="false" customHeight="false" outlineLevel="0" collapsed="false">
      <c r="B246" s="25" t="n">
        <v>232</v>
      </c>
      <c r="C246" s="27" t="s">
        <v>9410</v>
      </c>
      <c r="M246" s="25" t="n">
        <v>232</v>
      </c>
      <c r="N246" s="27" t="str">
        <f aca="false">C246</f>
        <v>Манометр ФТ номер 12А11114</v>
      </c>
    </row>
    <row r="247" customFormat="false" ht="15" hidden="false" customHeight="false" outlineLevel="0" collapsed="false">
      <c r="B247" s="25" t="n">
        <v>233</v>
      </c>
      <c r="C247" s="27" t="s">
        <v>9411</v>
      </c>
      <c r="M247" s="25" t="n">
        <v>233</v>
      </c>
      <c r="N247" s="27" t="str">
        <f aca="false">C247</f>
        <v>Манометр показывающий ТМ2 ТМ2 номер 12А10612</v>
      </c>
    </row>
    <row r="248" customFormat="false" ht="15" hidden="false" customHeight="false" outlineLevel="0" collapsed="false">
      <c r="B248" s="25" t="n">
        <v>234</v>
      </c>
      <c r="C248" s="27" t="s">
        <v>9412</v>
      </c>
      <c r="M248" s="25" t="n">
        <v>234</v>
      </c>
      <c r="N248" s="27" t="str">
        <f aca="false">C248</f>
        <v>Манометр показывающий ТМ2 ТМ2 номер 12А10614</v>
      </c>
    </row>
    <row r="249" customFormat="false" ht="15" hidden="false" customHeight="false" outlineLevel="0" collapsed="false">
      <c r="B249" s="25" t="n">
        <v>235</v>
      </c>
      <c r="C249" s="27" t="s">
        <v>9413</v>
      </c>
      <c r="M249" s="25" t="n">
        <v>235</v>
      </c>
      <c r="N249" s="27" t="str">
        <f aca="false">C249</f>
        <v>Манометр показывающий ТМ2 ТМ2 номер 12А10613</v>
      </c>
    </row>
    <row r="250" customFormat="false" ht="15" hidden="false" customHeight="false" outlineLevel="0" collapsed="false">
      <c r="B250" s="25" t="n">
        <v>236</v>
      </c>
      <c r="C250" s="27" t="s">
        <v>9414</v>
      </c>
      <c r="M250" s="25" t="n">
        <v>236</v>
      </c>
      <c r="N250" s="27" t="str">
        <f aca="false">C250</f>
        <v>Манометр показывающий ТМ2 ТМ2 номер 12А10531</v>
      </c>
    </row>
    <row r="251" customFormat="false" ht="15" hidden="false" customHeight="false" outlineLevel="0" collapsed="false">
      <c r="B251" s="25" t="n">
        <v>237</v>
      </c>
      <c r="C251" s="27" t="s">
        <v>9415</v>
      </c>
      <c r="M251" s="25" t="n">
        <v>237</v>
      </c>
      <c r="N251" s="27" t="str">
        <f aca="false">C251</f>
        <v>Манометр показывающий ТМ2 ТМ2 номер 12А10534</v>
      </c>
    </row>
    <row r="252" customFormat="false" ht="15" hidden="false" customHeight="false" outlineLevel="0" collapsed="false">
      <c r="B252" s="25" t="n">
        <v>238</v>
      </c>
      <c r="C252" s="27" t="s">
        <v>9416</v>
      </c>
      <c r="M252" s="25" t="n">
        <v>238</v>
      </c>
      <c r="N252" s="27" t="str">
        <f aca="false">C252</f>
        <v>Манометр показывающий ТМ2 ТМ2 номер 12А9647</v>
      </c>
    </row>
    <row r="253" customFormat="false" ht="15" hidden="false" customHeight="false" outlineLevel="0" collapsed="false">
      <c r="B253" s="25" t="n">
        <v>239</v>
      </c>
      <c r="C253" s="27" t="s">
        <v>9417</v>
      </c>
      <c r="M253" s="25" t="n">
        <v>239</v>
      </c>
      <c r="N253" s="27" t="str">
        <f aca="false">C253</f>
        <v>Манометр ТМ номер 00858877</v>
      </c>
    </row>
    <row r="254" customFormat="false" ht="15" hidden="false" customHeight="false" outlineLevel="0" collapsed="false">
      <c r="B254" s="25" t="n">
        <v>240</v>
      </c>
      <c r="C254" s="27" t="s">
        <v>9418</v>
      </c>
      <c r="M254" s="25" t="n">
        <v>240</v>
      </c>
      <c r="N254" s="27" t="str">
        <f aca="false">C254</f>
        <v>Манометр ТМ номер 12А1041</v>
      </c>
    </row>
    <row r="255" customFormat="false" ht="15" hidden="false" customHeight="false" outlineLevel="0" collapsed="false">
      <c r="B255" s="25" t="n">
        <v>241</v>
      </c>
      <c r="C255" s="27" t="s">
        <v>9419</v>
      </c>
      <c r="M255" s="25" t="n">
        <v>241</v>
      </c>
      <c r="N255" s="27" t="str">
        <f aca="false">C255</f>
        <v>Манометр ТМ номер 12А10681</v>
      </c>
    </row>
    <row r="256" customFormat="false" ht="15" hidden="false" customHeight="false" outlineLevel="0" collapsed="false">
      <c r="B256" s="25" t="n">
        <v>242</v>
      </c>
      <c r="C256" s="27" t="s">
        <v>9420</v>
      </c>
      <c r="M256" s="25" t="n">
        <v>242</v>
      </c>
      <c r="N256" s="27" t="str">
        <f aca="false">C256</f>
        <v>Манометр ТМ номер 00858972</v>
      </c>
    </row>
    <row r="257" customFormat="false" ht="15" hidden="false" customHeight="false" outlineLevel="0" collapsed="false">
      <c r="B257" s="25" t="n">
        <v>243</v>
      </c>
      <c r="C257" s="27" t="s">
        <v>9421</v>
      </c>
      <c r="M257" s="25" t="n">
        <v>243</v>
      </c>
      <c r="N257" s="27" t="str">
        <f aca="false">C257</f>
        <v>Манометр ТМ номер 12А11057</v>
      </c>
    </row>
    <row r="258" customFormat="false" ht="15" hidden="false" customHeight="false" outlineLevel="0" collapsed="false">
      <c r="B258" s="25" t="n">
        <v>244</v>
      </c>
      <c r="C258" s="27" t="s">
        <v>9422</v>
      </c>
      <c r="M258" s="25" t="n">
        <v>244</v>
      </c>
      <c r="N258" s="27" t="str">
        <f aca="false">C258</f>
        <v>Манометр ТМ номер 12А11063</v>
      </c>
    </row>
    <row r="259" customFormat="false" ht="15" hidden="false" customHeight="false" outlineLevel="0" collapsed="false">
      <c r="B259" s="25" t="n">
        <v>245</v>
      </c>
      <c r="C259" s="27" t="s">
        <v>9423</v>
      </c>
      <c r="M259" s="25" t="n">
        <v>245</v>
      </c>
      <c r="N259" s="27" t="str">
        <f aca="false">C259</f>
        <v>Манометр ТМ номер 00858962</v>
      </c>
    </row>
    <row r="260" customFormat="false" ht="15" hidden="false" customHeight="false" outlineLevel="0" collapsed="false">
      <c r="B260" s="25" t="n">
        <v>246</v>
      </c>
      <c r="C260" s="27" t="s">
        <v>9424</v>
      </c>
      <c r="M260" s="25" t="n">
        <v>246</v>
      </c>
      <c r="N260" s="27" t="str">
        <f aca="false">C260</f>
        <v>Манометр ТМ номер 00858969</v>
      </c>
    </row>
    <row r="261" customFormat="false" ht="15" hidden="false" customHeight="false" outlineLevel="0" collapsed="false">
      <c r="B261" s="25" t="n">
        <v>247</v>
      </c>
      <c r="C261" s="27" t="s">
        <v>9425</v>
      </c>
      <c r="M261" s="25" t="n">
        <v>247</v>
      </c>
      <c r="N261" s="27" t="str">
        <f aca="false">C261</f>
        <v>Манометр ТМ номер 00858964</v>
      </c>
    </row>
    <row r="262" customFormat="false" ht="15" hidden="false" customHeight="false" outlineLevel="0" collapsed="false">
      <c r="B262" s="25" t="n">
        <v>248</v>
      </c>
      <c r="C262" s="27" t="s">
        <v>9426</v>
      </c>
      <c r="M262" s="25" t="n">
        <v>248</v>
      </c>
      <c r="N262" s="27" t="str">
        <f aca="false">C262</f>
        <v>Манометр ТМ номер 12А11043</v>
      </c>
    </row>
    <row r="263" customFormat="false" ht="15" hidden="false" customHeight="false" outlineLevel="0" collapsed="false">
      <c r="B263" s="25" t="n">
        <v>249</v>
      </c>
      <c r="C263" s="27" t="s">
        <v>9427</v>
      </c>
      <c r="M263" s="25" t="n">
        <v>249</v>
      </c>
      <c r="N263" s="27" t="str">
        <f aca="false">C263</f>
        <v>Манометр ТМ номер 12А11008</v>
      </c>
    </row>
    <row r="264" customFormat="false" ht="15" hidden="false" customHeight="false" outlineLevel="0" collapsed="false">
      <c r="B264" s="25" t="n">
        <v>250</v>
      </c>
      <c r="C264" s="27" t="s">
        <v>9428</v>
      </c>
      <c r="M264" s="25" t="n">
        <v>250</v>
      </c>
      <c r="N264" s="27" t="str">
        <f aca="false">C264</f>
        <v>Манометр ТМ номер 12А11061</v>
      </c>
    </row>
    <row r="265" customFormat="false" ht="15" hidden="false" customHeight="false" outlineLevel="0" collapsed="false">
      <c r="B265" s="25" t="n">
        <v>251</v>
      </c>
      <c r="C265" s="27" t="s">
        <v>9429</v>
      </c>
      <c r="M265" s="25" t="n">
        <v>251</v>
      </c>
      <c r="N265" s="27" t="str">
        <f aca="false">C265</f>
        <v>Манометр ТМ номер 12А7591</v>
      </c>
    </row>
    <row r="266" customFormat="false" ht="15" hidden="false" customHeight="false" outlineLevel="0" collapsed="false">
      <c r="B266" s="25" t="n">
        <v>252</v>
      </c>
      <c r="C266" s="27" t="s">
        <v>9430</v>
      </c>
      <c r="M266" s="25" t="n">
        <v>252</v>
      </c>
      <c r="N266" s="27" t="str">
        <f aca="false">C266</f>
        <v>Манометр ТМ номер 12А11051</v>
      </c>
    </row>
    <row r="267" customFormat="false" ht="15" hidden="false" customHeight="false" outlineLevel="0" collapsed="false">
      <c r="B267" s="25" t="n">
        <v>253</v>
      </c>
      <c r="C267" s="27" t="s">
        <v>9431</v>
      </c>
      <c r="M267" s="25" t="n">
        <v>253</v>
      </c>
      <c r="N267" s="27" t="str">
        <f aca="false">C267</f>
        <v>Манометр ТМ номер 12А1040</v>
      </c>
    </row>
    <row r="268" customFormat="false" ht="15" hidden="false" customHeight="false" outlineLevel="0" collapsed="false">
      <c r="B268" s="25" t="n">
        <v>254</v>
      </c>
      <c r="C268" s="27" t="s">
        <v>9432</v>
      </c>
      <c r="M268" s="25" t="n">
        <v>254</v>
      </c>
      <c r="N268" s="27" t="str">
        <f aca="false">C268</f>
        <v>Манометр ТМ номер 12А11004</v>
      </c>
    </row>
    <row r="269" customFormat="false" ht="15" hidden="false" customHeight="false" outlineLevel="0" collapsed="false">
      <c r="B269" s="25" t="n">
        <v>255</v>
      </c>
      <c r="C269" s="27" t="s">
        <v>9433</v>
      </c>
      <c r="M269" s="25" t="n">
        <v>255</v>
      </c>
      <c r="N269" s="27" t="str">
        <f aca="false">C269</f>
        <v>Манометр ТМ номер 12А7378</v>
      </c>
    </row>
    <row r="270" customFormat="false" ht="15" hidden="false" customHeight="false" outlineLevel="0" collapsed="false">
      <c r="B270" s="25" t="n">
        <v>256</v>
      </c>
      <c r="C270" s="27" t="s">
        <v>9334</v>
      </c>
      <c r="M270" s="25" t="n">
        <v>256</v>
      </c>
      <c r="N270" s="27" t="str">
        <f aca="false">C270</f>
        <v>Манометр ТМ номер 00858297</v>
      </c>
    </row>
    <row r="271" customFormat="false" ht="15" hidden="false" customHeight="false" outlineLevel="0" collapsed="false">
      <c r="B271" s="25" t="n">
        <v>257</v>
      </c>
      <c r="C271" s="27" t="s">
        <v>9434</v>
      </c>
      <c r="M271" s="25" t="n">
        <v>257</v>
      </c>
      <c r="N271" s="27" t="str">
        <f aca="false">C271</f>
        <v>Манометр ТМ номер 12А1515</v>
      </c>
    </row>
    <row r="272" customFormat="false" ht="15" hidden="false" customHeight="false" outlineLevel="0" collapsed="false">
      <c r="B272" s="25" t="n">
        <v>258</v>
      </c>
      <c r="C272" s="27" t="s">
        <v>9435</v>
      </c>
      <c r="M272" s="25" t="n">
        <v>258</v>
      </c>
      <c r="N272" s="27" t="str">
        <f aca="false">C272</f>
        <v>Манометр ФТ номер 12А11120</v>
      </c>
    </row>
    <row r="273" customFormat="false" ht="15" hidden="false" customHeight="false" outlineLevel="0" collapsed="false">
      <c r="B273" s="25" t="n">
        <v>259</v>
      </c>
      <c r="C273" s="27" t="s">
        <v>9436</v>
      </c>
      <c r="M273" s="25" t="n">
        <v>259</v>
      </c>
      <c r="N273" s="27" t="str">
        <f aca="false">C273</f>
        <v>СГМ ЭРИС-100 СГМ ЭРИС-100 номер 112150273</v>
      </c>
    </row>
    <row r="274" customFormat="false" ht="15" hidden="false" customHeight="false" outlineLevel="0" collapsed="false">
      <c r="B274" s="25" t="n">
        <v>260</v>
      </c>
      <c r="C274" s="27" t="s">
        <v>9437</v>
      </c>
      <c r="M274" s="25" t="n">
        <v>260</v>
      </c>
      <c r="N274" s="27" t="str">
        <f aca="false">C274</f>
        <v>СГМ ЭРИС-100 СГМ ЭРИС-100 номер 112160003</v>
      </c>
    </row>
    <row r="275" customFormat="false" ht="15" hidden="false" customHeight="false" outlineLevel="0" collapsed="false">
      <c r="B275" s="25" t="n">
        <v>261</v>
      </c>
      <c r="C275" s="27" t="s">
        <v>9438</v>
      </c>
      <c r="M275" s="25" t="n">
        <v>261</v>
      </c>
      <c r="N275" s="27" t="str">
        <f aca="false">C275</f>
        <v>СГМ ЭРИС-100 СГМ ЭРИС-100 номер 112160033</v>
      </c>
    </row>
    <row r="276" customFormat="false" ht="15" hidden="false" customHeight="false" outlineLevel="0" collapsed="false">
      <c r="B276" s="25" t="n">
        <v>262</v>
      </c>
      <c r="C276" s="27" t="s">
        <v>9439</v>
      </c>
      <c r="M276" s="25" t="n">
        <v>262</v>
      </c>
      <c r="N276" s="27" t="str">
        <f aca="false">C276</f>
        <v>СГМ ЭРИС-100 СГМ ЭРИС-100 номер 112190166</v>
      </c>
    </row>
    <row r="277" customFormat="false" ht="15" hidden="false" customHeight="false" outlineLevel="0" collapsed="false">
      <c r="B277" s="25" t="n">
        <v>263</v>
      </c>
      <c r="C277" s="27" t="s">
        <v>9440</v>
      </c>
      <c r="M277" s="25" t="n">
        <v>263</v>
      </c>
      <c r="N277" s="27" t="str">
        <f aca="false">C277</f>
        <v>СГМ ЭРИС-100 СГМ ЭРИС-100 номер 112190326</v>
      </c>
    </row>
    <row r="278" customFormat="false" ht="15" hidden="false" customHeight="false" outlineLevel="0" collapsed="false">
      <c r="B278" s="25" t="n">
        <v>264</v>
      </c>
      <c r="C278" s="27" t="s">
        <v>9441</v>
      </c>
      <c r="M278" s="25" t="n">
        <v>264</v>
      </c>
      <c r="N278" s="27" t="str">
        <f aca="false">C278</f>
        <v>СГМ ЭРИС-100 СГМ ЭРИС-100 номер 112190328</v>
      </c>
    </row>
    <row r="279" customFormat="false" ht="15" hidden="false" customHeight="false" outlineLevel="0" collapsed="false">
      <c r="B279" s="25" t="n">
        <v>265</v>
      </c>
      <c r="C279" s="27" t="s">
        <v>9442</v>
      </c>
      <c r="M279" s="25" t="n">
        <v>265</v>
      </c>
      <c r="N279" s="27" t="str">
        <f aca="false">C279</f>
        <v>СГМ ЭРИС-100 СГМ ЭРИС-100 номер 112160004</v>
      </c>
    </row>
    <row r="280" customFormat="false" ht="15" hidden="false" customHeight="false" outlineLevel="0" collapsed="false">
      <c r="B280" s="25" t="n">
        <v>266</v>
      </c>
      <c r="C280" s="27" t="s">
        <v>9443</v>
      </c>
      <c r="M280" s="25" t="n">
        <v>266</v>
      </c>
      <c r="N280" s="27" t="str">
        <f aca="false">C280</f>
        <v>СГМ ЭРИС-100 СГМ ЭРИС-100 номер 112160098</v>
      </c>
    </row>
    <row r="281" customFormat="false" ht="15" hidden="false" customHeight="false" outlineLevel="0" collapsed="false">
      <c r="B281" s="25" t="n">
        <v>267</v>
      </c>
      <c r="C281" s="27" t="s">
        <v>9444</v>
      </c>
      <c r="M281" s="25" t="n">
        <v>267</v>
      </c>
      <c r="N281" s="27" t="str">
        <f aca="false">C281</f>
        <v>СГМ ЭРИС-100 СГМ ЭРИС-100 номер 112160015</v>
      </c>
    </row>
    <row r="282" customFormat="false" ht="15" hidden="false" customHeight="false" outlineLevel="0" collapsed="false">
      <c r="B282" s="25" t="n">
        <v>268</v>
      </c>
      <c r="C282" s="27" t="s">
        <v>9445</v>
      </c>
      <c r="M282" s="25" t="n">
        <v>268</v>
      </c>
      <c r="N282" s="27" t="str">
        <f aca="false">C282</f>
        <v>СГМ ЭРИС-100 СГМ ЭРИС-100 номер 112190325</v>
      </c>
    </row>
    <row r="283" customFormat="false" ht="15" hidden="false" customHeight="false" outlineLevel="0" collapsed="false">
      <c r="B283" s="25" t="n">
        <v>269</v>
      </c>
      <c r="C283" s="27" t="s">
        <v>9446</v>
      </c>
      <c r="M283" s="25" t="n">
        <v>269</v>
      </c>
      <c r="N283" s="27" t="str">
        <f aca="false">C283</f>
        <v>СГМ ЭРИС-100 СГМ ЭРИС-100 номер 112200172</v>
      </c>
    </row>
    <row r="284" customFormat="false" ht="15" hidden="false" customHeight="false" outlineLevel="0" collapsed="false">
      <c r="B284" s="25" t="n">
        <v>270</v>
      </c>
      <c r="C284" s="27" t="s">
        <v>9447</v>
      </c>
      <c r="M284" s="25" t="n">
        <v>270</v>
      </c>
      <c r="N284" s="27" t="str">
        <f aca="false">C284</f>
        <v>СГМ ЭРИС-100 СГМ ЭРИС-100 номер 112160158</v>
      </c>
    </row>
    <row r="285" customFormat="false" ht="15" hidden="false" customHeight="false" outlineLevel="0" collapsed="false">
      <c r="B285" s="25" t="n">
        <v>271</v>
      </c>
      <c r="C285" s="27" t="s">
        <v>9448</v>
      </c>
      <c r="M285" s="25" t="n">
        <v>271</v>
      </c>
      <c r="N285" s="27" t="str">
        <f aca="false">C285</f>
        <v>СГМ ЭРИС-100 СГМ ЭРИС-100 номер 112160094</v>
      </c>
    </row>
    <row r="286" customFormat="false" ht="15" hidden="false" customHeight="false" outlineLevel="0" collapsed="false">
      <c r="B286" s="25" t="n">
        <v>272</v>
      </c>
      <c r="C286" s="27" t="s">
        <v>9449</v>
      </c>
      <c r="M286" s="25" t="n">
        <v>272</v>
      </c>
      <c r="N286" s="27" t="str">
        <f aca="false">C286</f>
        <v>СГМ ЭРИС-100 СГМ ЭРИС-100 номер 112160041</v>
      </c>
    </row>
    <row r="287" customFormat="false" ht="15" hidden="false" customHeight="false" outlineLevel="0" collapsed="false">
      <c r="B287" s="25" t="n">
        <v>273</v>
      </c>
      <c r="C287" s="27" t="s">
        <v>9450</v>
      </c>
      <c r="M287" s="25" t="n">
        <v>273</v>
      </c>
      <c r="N287" s="27" t="str">
        <f aca="false">C287</f>
        <v>СГМ ЭРИС-100 СГМ ЭРИС-100 номер 112160138</v>
      </c>
    </row>
    <row r="288" customFormat="false" ht="15" hidden="false" customHeight="false" outlineLevel="0" collapsed="false">
      <c r="B288" s="25" t="n">
        <v>274</v>
      </c>
      <c r="C288" s="27" t="s">
        <v>9451</v>
      </c>
      <c r="M288" s="25" t="n">
        <v>274</v>
      </c>
      <c r="N288" s="27" t="str">
        <f aca="false">C288</f>
        <v>СГМ ЭРИС-100 СГМ ЭРИС-100 номер 112160285</v>
      </c>
    </row>
    <row r="289" customFormat="false" ht="15" hidden="false" customHeight="false" outlineLevel="0" collapsed="false">
      <c r="B289" s="25" t="n">
        <v>275</v>
      </c>
      <c r="C289" s="27" t="s">
        <v>9452</v>
      </c>
      <c r="M289" s="25" t="n">
        <v>275</v>
      </c>
      <c r="N289" s="27" t="str">
        <f aca="false">C289</f>
        <v>СГМ ЭРИС-100 СГМ ЭРИС-100 номер 112160213</v>
      </c>
    </row>
    <row r="290" customFormat="false" ht="15" hidden="false" customHeight="false" outlineLevel="0" collapsed="false">
      <c r="B290" s="25" t="n">
        <v>276</v>
      </c>
      <c r="C290" s="27" t="s">
        <v>9453</v>
      </c>
      <c r="M290" s="25" t="n">
        <v>276</v>
      </c>
      <c r="N290" s="27" t="str">
        <f aca="false">C290</f>
        <v>СГМ ЭРИС-100 СГМ ЭРИС-100 номер 112160187</v>
      </c>
    </row>
    <row r="291" customFormat="false" ht="15" hidden="false" customHeight="false" outlineLevel="0" collapsed="false">
      <c r="B291" s="25" t="n">
        <v>277</v>
      </c>
      <c r="C291" s="27" t="s">
        <v>9454</v>
      </c>
      <c r="M291" s="25" t="n">
        <v>277</v>
      </c>
      <c r="N291" s="27" t="str">
        <f aca="false">C291</f>
        <v>СГМ ЭРИС-100 СГМ ЭРИС-100 номер 112160114</v>
      </c>
    </row>
    <row r="292" customFormat="false" ht="15" hidden="false" customHeight="false" outlineLevel="0" collapsed="false">
      <c r="B292" s="25" t="n">
        <v>278</v>
      </c>
      <c r="C292" s="27" t="s">
        <v>9455</v>
      </c>
      <c r="M292" s="25" t="n">
        <v>278</v>
      </c>
      <c r="N292" s="27" t="str">
        <f aca="false">C292</f>
        <v>СГМ ЭРИС-100 СГМ ЭРИС-100 номер 112160089</v>
      </c>
    </row>
    <row r="293" customFormat="false" ht="15" hidden="false" customHeight="false" outlineLevel="0" collapsed="false">
      <c r="B293" s="25" t="n">
        <v>279</v>
      </c>
      <c r="C293" s="27" t="s">
        <v>9456</v>
      </c>
      <c r="M293" s="25" t="n">
        <v>279</v>
      </c>
      <c r="N293" s="27" t="str">
        <f aca="false">C293</f>
        <v>СГМ ЭРИС-100 СГМ ЭРИС-100 номер 112160119</v>
      </c>
    </row>
    <row r="294" customFormat="false" ht="15" hidden="false" customHeight="false" outlineLevel="0" collapsed="false">
      <c r="B294" s="25" t="n">
        <v>280</v>
      </c>
      <c r="C294" s="27" t="s">
        <v>9457</v>
      </c>
      <c r="M294" s="25" t="n">
        <v>280</v>
      </c>
      <c r="N294" s="27" t="str">
        <f aca="false">C294</f>
        <v>СГМ ЭРИС-100 СГМ ЭРИС-100 номер 112160126</v>
      </c>
    </row>
    <row r="295" customFormat="false" ht="15" hidden="false" customHeight="false" outlineLevel="0" collapsed="false">
      <c r="B295" s="25" t="n">
        <v>281</v>
      </c>
      <c r="C295" s="27" t="s">
        <v>9458</v>
      </c>
      <c r="M295" s="25" t="n">
        <v>281</v>
      </c>
      <c r="N295" s="27" t="str">
        <f aca="false">C295</f>
        <v>СГМ ЭРИС-100 СГМ ЭРИС-100 номер 112160061</v>
      </c>
    </row>
    <row r="296" customFormat="false" ht="15" hidden="false" customHeight="false" outlineLevel="0" collapsed="false">
      <c r="B296" s="25" t="n">
        <v>282</v>
      </c>
      <c r="C296" s="27" t="s">
        <v>9459</v>
      </c>
      <c r="M296" s="25" t="n">
        <v>282</v>
      </c>
      <c r="N296" s="27" t="str">
        <f aca="false">C296</f>
        <v>СГМ ЭРИС-100 СГМ ЭРИС-100 номер 112160024</v>
      </c>
    </row>
    <row r="297" customFormat="false" ht="15" hidden="false" customHeight="false" outlineLevel="0" collapsed="false">
      <c r="B297" s="25" t="n">
        <v>283</v>
      </c>
      <c r="C297" s="27" t="s">
        <v>9460</v>
      </c>
      <c r="M297" s="25" t="n">
        <v>283</v>
      </c>
      <c r="N297" s="27" t="str">
        <f aca="false">C297</f>
        <v>СГМ ЭРИС-100 СГМ ЭРИС-100 номер 112160088</v>
      </c>
    </row>
    <row r="298" customFormat="false" ht="15" hidden="false" customHeight="false" outlineLevel="0" collapsed="false">
      <c r="B298" s="25" t="n">
        <v>284</v>
      </c>
      <c r="C298" s="27" t="s">
        <v>9461</v>
      </c>
      <c r="M298" s="25" t="n">
        <v>284</v>
      </c>
      <c r="N298" s="27" t="str">
        <f aca="false">C298</f>
        <v>СГМ ЭРИС-100 СГМ ЭРИС-100 номер 112160236</v>
      </c>
    </row>
    <row r="299" customFormat="false" ht="15" hidden="false" customHeight="false" outlineLevel="0" collapsed="false">
      <c r="B299" s="25" t="n">
        <v>285</v>
      </c>
      <c r="C299" s="27" t="s">
        <v>9462</v>
      </c>
      <c r="M299" s="25" t="n">
        <v>285</v>
      </c>
      <c r="N299" s="27" t="str">
        <f aca="false">C299</f>
        <v>СГМ ЭРИС-100 СГМ ЭРИС-100 номер 112150509</v>
      </c>
    </row>
    <row r="300" customFormat="false" ht="15" hidden="false" customHeight="false" outlineLevel="0" collapsed="false">
      <c r="B300" s="25" t="n">
        <v>286</v>
      </c>
      <c r="C300" s="27" t="s">
        <v>9463</v>
      </c>
      <c r="M300" s="25" t="n">
        <v>286</v>
      </c>
      <c r="N300" s="27" t="str">
        <f aca="false">C300</f>
        <v>СГМ ЭРИС-100 СГМ ЭРИС-100 номер 112160160</v>
      </c>
    </row>
    <row r="301" customFormat="false" ht="15" hidden="false" customHeight="false" outlineLevel="0" collapsed="false">
      <c r="B301" s="25" t="n">
        <v>287</v>
      </c>
      <c r="C301" s="27" t="s">
        <v>9464</v>
      </c>
      <c r="M301" s="25" t="n">
        <v>287</v>
      </c>
      <c r="N301" s="27" t="str">
        <f aca="false">C301</f>
        <v>СГМ ЭРИС-100 СГМ ЭРИС-100 номер 112150053</v>
      </c>
    </row>
    <row r="302" customFormat="false" ht="15" hidden="false" customHeight="false" outlineLevel="0" collapsed="false">
      <c r="B302" s="25" t="n">
        <v>288</v>
      </c>
      <c r="C302" s="27" t="s">
        <v>9465</v>
      </c>
      <c r="M302" s="25" t="n">
        <v>288</v>
      </c>
      <c r="N302" s="27" t="str">
        <f aca="false">C302</f>
        <v>СГМ ЭРИС-100 СГМ ЭРИС-100 номер 112160054</v>
      </c>
    </row>
    <row r="303" customFormat="false" ht="15" hidden="false" customHeight="false" outlineLevel="0" collapsed="false">
      <c r="B303" s="25" t="n">
        <v>289</v>
      </c>
      <c r="C303" s="27" t="s">
        <v>9466</v>
      </c>
      <c r="M303" s="25" t="n">
        <v>289</v>
      </c>
      <c r="N303" s="27" t="str">
        <f aca="false">C303</f>
        <v>СГМ ЭРИС-100 СГМ ЭРИС-100 номер 11216011</v>
      </c>
    </row>
    <row r="304" customFormat="false" ht="15" hidden="false" customHeight="false" outlineLevel="0" collapsed="false">
      <c r="B304" s="25" t="n">
        <v>290</v>
      </c>
      <c r="C304" s="27" t="s">
        <v>9467</v>
      </c>
      <c r="M304" s="25" t="n">
        <v>290</v>
      </c>
      <c r="N304" s="27" t="str">
        <f aca="false">C304</f>
        <v>СГМ ЭРИС-100 СГМ ЭРИС-100 номер 112160302</v>
      </c>
    </row>
    <row r="305" customFormat="false" ht="15" hidden="false" customHeight="false" outlineLevel="0" collapsed="false">
      <c r="B305" s="25" t="n">
        <v>291</v>
      </c>
      <c r="C305" s="27" t="s">
        <v>9468</v>
      </c>
      <c r="M305" s="25" t="n">
        <v>291</v>
      </c>
      <c r="N305" s="27" t="str">
        <f aca="false">C305</f>
        <v>СГМ ЭРИС-100 СГМ ЭРИС-100 номер 112160223</v>
      </c>
    </row>
    <row r="306" customFormat="false" ht="15" hidden="false" customHeight="false" outlineLevel="0" collapsed="false">
      <c r="B306" s="25" t="n">
        <v>292</v>
      </c>
      <c r="C306" s="27" t="s">
        <v>9469</v>
      </c>
      <c r="M306" s="25" t="n">
        <v>292</v>
      </c>
      <c r="N306" s="27" t="str">
        <f aca="false">C306</f>
        <v>СГМ ЭРИС-100 СГМ ЭРИС-100 номер 112150383</v>
      </c>
    </row>
    <row r="307" customFormat="false" ht="15" hidden="false" customHeight="false" outlineLevel="0" collapsed="false">
      <c r="B307" s="25" t="n">
        <v>293</v>
      </c>
      <c r="C307" s="27" t="s">
        <v>9470</v>
      </c>
      <c r="M307" s="25" t="n">
        <v>293</v>
      </c>
      <c r="N307" s="27" t="str">
        <f aca="false">C307</f>
        <v>СГМ ЭРИС-100 СГМ ЭРИС-100 номер 112160227</v>
      </c>
    </row>
    <row r="308" customFormat="false" ht="15" hidden="false" customHeight="false" outlineLevel="0" collapsed="false">
      <c r="B308" s="25" t="n">
        <v>294</v>
      </c>
      <c r="C308" s="27" t="s">
        <v>9471</v>
      </c>
      <c r="M308" s="25" t="n">
        <v>294</v>
      </c>
      <c r="N308" s="27" t="str">
        <f aca="false">C308</f>
        <v>СГМ ЭРИС-100 СГМ ЭРИС-100 номер 112160378</v>
      </c>
    </row>
    <row r="309" customFormat="false" ht="15" hidden="false" customHeight="false" outlineLevel="0" collapsed="false">
      <c r="B309" s="25" t="n">
        <v>295</v>
      </c>
      <c r="C309" s="27" t="s">
        <v>9472</v>
      </c>
      <c r="M309" s="25" t="n">
        <v>295</v>
      </c>
      <c r="N309" s="27" t="str">
        <f aca="false">C309</f>
        <v>СГМ ЭРИС-100 СГМ ЭРИС-100 номер 112160036</v>
      </c>
    </row>
    <row r="310" customFormat="false" ht="15" hidden="false" customHeight="false" outlineLevel="0" collapsed="false">
      <c r="B310" s="25" t="n">
        <v>296</v>
      </c>
      <c r="C310" s="27" t="s">
        <v>9473</v>
      </c>
      <c r="M310" s="25" t="n">
        <v>296</v>
      </c>
      <c r="N310" s="27" t="str">
        <f aca="false">C310</f>
        <v>СГМ ЭРИС-100 СГМ ЭРИС-100 номер 112160347</v>
      </c>
    </row>
    <row r="311" customFormat="false" ht="15" hidden="false" customHeight="false" outlineLevel="0" collapsed="false">
      <c r="B311" s="25" t="n">
        <v>297</v>
      </c>
      <c r="C311" s="27" t="s">
        <v>9474</v>
      </c>
      <c r="M311" s="25" t="n">
        <v>297</v>
      </c>
      <c r="N311" s="27" t="str">
        <f aca="false">C311</f>
        <v>СГМ ЭРИС-100 СГМ ЭРИС-100 номер 112160255</v>
      </c>
    </row>
    <row r="312" customFormat="false" ht="15" hidden="false" customHeight="false" outlineLevel="0" collapsed="false">
      <c r="B312" s="25" t="n">
        <v>298</v>
      </c>
      <c r="C312" s="27" t="s">
        <v>9475</v>
      </c>
      <c r="M312" s="25" t="n">
        <v>298</v>
      </c>
      <c r="N312" s="27" t="str">
        <f aca="false">C312</f>
        <v>СГМ ЭРИС-100 СГМ ЭРИС-100 номер 112160194</v>
      </c>
    </row>
    <row r="313" customFormat="false" ht="15" hidden="false" customHeight="false" outlineLevel="0" collapsed="false">
      <c r="B313" s="25" t="n">
        <v>299</v>
      </c>
      <c r="C313" s="27" t="s">
        <v>9476</v>
      </c>
      <c r="M313" s="25" t="n">
        <v>299</v>
      </c>
      <c r="N313" s="27" t="str">
        <f aca="false">C313</f>
        <v>СГМ ЭРИС-100 СГМ ЭРИС-100 номер 112160034</v>
      </c>
    </row>
    <row r="314" customFormat="false" ht="15" hidden="false" customHeight="false" outlineLevel="0" collapsed="false">
      <c r="B314" s="25" t="n">
        <v>300</v>
      </c>
      <c r="C314" s="27" t="s">
        <v>9477</v>
      </c>
      <c r="M314" s="25" t="n">
        <v>300</v>
      </c>
      <c r="N314" s="27" t="str">
        <f aca="false">C314</f>
        <v>СГМ ЭРИС-100 СГМ ЭРИС-100 номер 112160349</v>
      </c>
    </row>
    <row r="315" customFormat="false" ht="15" hidden="false" customHeight="false" outlineLevel="0" collapsed="false">
      <c r="B315" s="25" t="n">
        <v>301</v>
      </c>
      <c r="C315" s="27" t="s">
        <v>9478</v>
      </c>
      <c r="M315" s="25" t="n">
        <v>301</v>
      </c>
      <c r="N315" s="27" t="str">
        <f aca="false">C315</f>
        <v>СГМ ЭРИС-100 СГМ ЭРИС-100 номер 112160350</v>
      </c>
    </row>
    <row r="316" customFormat="false" ht="15" hidden="false" customHeight="false" outlineLevel="0" collapsed="false">
      <c r="B316" s="25" t="n">
        <v>302</v>
      </c>
      <c r="C316" s="27" t="s">
        <v>9479</v>
      </c>
      <c r="M316" s="25" t="n">
        <v>302</v>
      </c>
      <c r="N316" s="27" t="str">
        <f aca="false">C316</f>
        <v>СГМ ЭРИС-100 СГМ ЭРИС-100 номер 112160351</v>
      </c>
    </row>
    <row r="317" customFormat="false" ht="15" hidden="false" customHeight="false" outlineLevel="0" collapsed="false">
      <c r="B317" s="25" t="n">
        <v>303</v>
      </c>
      <c r="C317" s="27" t="s">
        <v>9480</v>
      </c>
      <c r="M317" s="25" t="n">
        <v>303</v>
      </c>
      <c r="N317" s="27" t="str">
        <f aca="false">C317</f>
        <v>СГМ ЭРИС-100 СГМ ЭРИС-100 номер 112160184</v>
      </c>
    </row>
    <row r="318" customFormat="false" ht="15" hidden="false" customHeight="false" outlineLevel="0" collapsed="false">
      <c r="B318" s="25" t="n">
        <v>304</v>
      </c>
      <c r="C318" s="27" t="s">
        <v>9481</v>
      </c>
      <c r="M318" s="25" t="n">
        <v>304</v>
      </c>
      <c r="N318" s="27" t="str">
        <f aca="false">C318</f>
        <v>СГМ ЭРИС-100 СГМ ЭРИС-100 номер 112160121</v>
      </c>
    </row>
    <row r="319" customFormat="false" ht="15" hidden="false" customHeight="false" outlineLevel="0" collapsed="false">
      <c r="B319" s="25" t="n">
        <v>305</v>
      </c>
      <c r="C319" s="27" t="s">
        <v>9482</v>
      </c>
      <c r="M319" s="25" t="n">
        <v>305</v>
      </c>
      <c r="N319" s="27" t="str">
        <f aca="false">C319</f>
        <v>СГМ ЭРИС-100 СГМ ЭРИС-100 номер 112160105</v>
      </c>
    </row>
    <row r="320" customFormat="false" ht="15" hidden="false" customHeight="false" outlineLevel="0" collapsed="false">
      <c r="B320" s="25" t="n">
        <v>306</v>
      </c>
      <c r="C320" s="27" t="s">
        <v>9483</v>
      </c>
      <c r="M320" s="25" t="n">
        <v>306</v>
      </c>
      <c r="N320" s="27" t="str">
        <f aca="false">C320</f>
        <v>СГМ ЭРИС-100 СГМ ЭРИС-100 номер 112160277</v>
      </c>
    </row>
    <row r="321" customFormat="false" ht="15" hidden="false" customHeight="false" outlineLevel="0" collapsed="false">
      <c r="B321" s="25" t="n">
        <v>307</v>
      </c>
      <c r="C321" s="27" t="s">
        <v>9484</v>
      </c>
      <c r="M321" s="25" t="n">
        <v>307</v>
      </c>
      <c r="N321" s="27" t="str">
        <f aca="false">C321</f>
        <v>СГМ ЭРИС-100 СГМ ЭРИС-100 номер 112160276</v>
      </c>
    </row>
    <row r="322" customFormat="false" ht="15" hidden="false" customHeight="false" outlineLevel="0" collapsed="false">
      <c r="B322" s="25" t="n">
        <v>308</v>
      </c>
      <c r="C322" s="27" t="s">
        <v>9485</v>
      </c>
      <c r="M322" s="25" t="n">
        <v>308</v>
      </c>
      <c r="N322" s="27" t="str">
        <f aca="false">C322</f>
        <v>СГМ ЭРИС-100 СГМ ЭРИС-100 номер 112160362</v>
      </c>
    </row>
    <row r="323" customFormat="false" ht="15" hidden="false" customHeight="false" outlineLevel="0" collapsed="false">
      <c r="B323" s="25" t="n">
        <v>309</v>
      </c>
      <c r="C323" s="27" t="s">
        <v>9486</v>
      </c>
      <c r="M323" s="25" t="n">
        <v>309</v>
      </c>
      <c r="N323" s="27" t="str">
        <f aca="false">C323</f>
        <v>СГМ ЭРИС-100 СГМ ЭРИС-100 номер 112160261</v>
      </c>
    </row>
    <row r="324" customFormat="false" ht="15" hidden="false" customHeight="false" outlineLevel="0" collapsed="false">
      <c r="B324" s="25" t="n">
        <v>310</v>
      </c>
      <c r="C324" s="27" t="s">
        <v>9487</v>
      </c>
      <c r="M324" s="25" t="n">
        <v>310</v>
      </c>
      <c r="N324" s="27" t="str">
        <f aca="false">C324</f>
        <v>СГМ ЭРИС-100 СГМ ЭРИС-100 номер 112160248</v>
      </c>
    </row>
    <row r="325" customFormat="false" ht="15" hidden="false" customHeight="false" outlineLevel="0" collapsed="false">
      <c r="B325" s="25" t="n">
        <v>311</v>
      </c>
      <c r="C325" s="27" t="s">
        <v>9488</v>
      </c>
      <c r="M325" s="25" t="n">
        <v>311</v>
      </c>
      <c r="N325" s="27" t="str">
        <f aca="false">C325</f>
        <v>СГМ ЭРИС-100 СГМ ЭРИС-100 номер 112160269</v>
      </c>
    </row>
    <row r="326" customFormat="false" ht="15" hidden="false" customHeight="false" outlineLevel="0" collapsed="false">
      <c r="B326" s="25" t="n">
        <v>312</v>
      </c>
      <c r="C326" s="27" t="s">
        <v>9489</v>
      </c>
      <c r="M326" s="25" t="n">
        <v>312</v>
      </c>
      <c r="N326" s="27" t="str">
        <f aca="false">C326</f>
        <v>СГМ ЭРИС-100 СГМ ЭРИС-100 номер 112160070</v>
      </c>
    </row>
    <row r="327" customFormat="false" ht="15" hidden="false" customHeight="false" outlineLevel="0" collapsed="false">
      <c r="B327" s="25" t="n">
        <v>313</v>
      </c>
      <c r="C327" s="27" t="s">
        <v>9490</v>
      </c>
      <c r="M327" s="25" t="n">
        <v>313</v>
      </c>
      <c r="N327" s="27" t="str">
        <f aca="false">C327</f>
        <v>СГМ ЭРИС-100 СГМ ЭРИС-100 номер 112160043</v>
      </c>
    </row>
    <row r="328" customFormat="false" ht="15" hidden="false" customHeight="false" outlineLevel="0" collapsed="false">
      <c r="B328" s="25" t="n">
        <v>314</v>
      </c>
      <c r="C328" s="27" t="s">
        <v>9491</v>
      </c>
      <c r="M328" s="25" t="n">
        <v>314</v>
      </c>
      <c r="N328" s="27" t="str">
        <f aca="false">C328</f>
        <v>СГМ ЭРИС-100 СГМ ЭРИС-100 номер 112160102</v>
      </c>
    </row>
    <row r="329" customFormat="false" ht="15" hidden="false" customHeight="false" outlineLevel="0" collapsed="false">
      <c r="B329" s="25" t="n">
        <v>315</v>
      </c>
      <c r="C329" s="27" t="s">
        <v>9492</v>
      </c>
      <c r="M329" s="25" t="n">
        <v>315</v>
      </c>
      <c r="N329" s="27" t="str">
        <f aca="false">C329</f>
        <v>СГМ ЭРИС-100 СГМ ЭРИС-100 номер 112160110</v>
      </c>
    </row>
    <row r="330" customFormat="false" ht="15" hidden="false" customHeight="false" outlineLevel="0" collapsed="false">
      <c r="B330" s="25" t="n">
        <v>316</v>
      </c>
      <c r="C330" s="27" t="s">
        <v>9493</v>
      </c>
      <c r="M330" s="25" t="n">
        <v>316</v>
      </c>
      <c r="N330" s="27" t="str">
        <f aca="false">C330</f>
        <v>СГМ ЭРИС-100 СГМ ЭРИС-100 номер 112160145</v>
      </c>
    </row>
    <row r="331" customFormat="false" ht="15" hidden="false" customHeight="false" outlineLevel="0" collapsed="false">
      <c r="B331" s="25" t="n">
        <v>317</v>
      </c>
      <c r="C331" s="27" t="s">
        <v>9494</v>
      </c>
      <c r="M331" s="25" t="n">
        <v>317</v>
      </c>
      <c r="N331" s="27" t="str">
        <f aca="false">C331</f>
        <v>СГМ ЭРИС-100 СГМ ЭРИС-100 номер 112160230</v>
      </c>
    </row>
    <row r="332" customFormat="false" ht="15" hidden="false" customHeight="false" outlineLevel="0" collapsed="false">
      <c r="B332" s="25" t="n">
        <v>318</v>
      </c>
      <c r="C332" s="27" t="s">
        <v>9495</v>
      </c>
      <c r="M332" s="25" t="n">
        <v>318</v>
      </c>
      <c r="N332" s="27" t="str">
        <f aca="false">C332</f>
        <v>СГМ ЭРИС-100 СГМ ЭРИС-100 номер 112160144</v>
      </c>
    </row>
    <row r="333" customFormat="false" ht="15" hidden="false" customHeight="false" outlineLevel="0" collapsed="false">
      <c r="B333" s="25" t="n">
        <v>319</v>
      </c>
      <c r="C333" s="27" t="s">
        <v>9496</v>
      </c>
      <c r="M333" s="25" t="n">
        <v>319</v>
      </c>
      <c r="N333" s="27" t="str">
        <f aca="false">C333</f>
        <v>СГМ ЭРИС-100 СГМ ЭРИС-100 номер 112160057</v>
      </c>
    </row>
    <row r="334" customFormat="false" ht="15" hidden="false" customHeight="false" outlineLevel="0" collapsed="false">
      <c r="B334" s="25" t="n">
        <v>320</v>
      </c>
      <c r="C334" s="27" t="s">
        <v>9497</v>
      </c>
      <c r="M334" s="25" t="n">
        <v>320</v>
      </c>
      <c r="N334" s="27" t="str">
        <f aca="false">C334</f>
        <v>СГМ ЭРИС-100 СГМ ЭРИС-100 номер 112160299</v>
      </c>
    </row>
    <row r="335" customFormat="false" ht="15" hidden="false" customHeight="false" outlineLevel="0" collapsed="false">
      <c r="B335" s="25" t="n">
        <v>321</v>
      </c>
      <c r="C335" s="27" t="s">
        <v>9498</v>
      </c>
      <c r="M335" s="25" t="n">
        <v>321</v>
      </c>
      <c r="N335" s="27" t="str">
        <f aca="false">C335</f>
        <v>СГМ ЭРИС-100 СГМ ЭРИС-100 номер 112160163</v>
      </c>
    </row>
    <row r="336" customFormat="false" ht="15" hidden="false" customHeight="false" outlineLevel="0" collapsed="false">
      <c r="B336" s="25" t="n">
        <v>322</v>
      </c>
      <c r="C336" s="27" t="s">
        <v>9499</v>
      </c>
      <c r="M336" s="25" t="n">
        <v>322</v>
      </c>
      <c r="N336" s="27" t="str">
        <f aca="false">C336</f>
        <v>СГМ ЭРИС-100 СГМ ЭРИС-100 номер 114160010</v>
      </c>
    </row>
    <row r="337" customFormat="false" ht="15" hidden="false" customHeight="false" outlineLevel="0" collapsed="false">
      <c r="B337" s="25" t="n">
        <v>323</v>
      </c>
      <c r="C337" s="27" t="s">
        <v>9500</v>
      </c>
      <c r="M337" s="25" t="n">
        <v>323</v>
      </c>
      <c r="N337" s="27" t="str">
        <f aca="false">C337</f>
        <v>СГМ ЭРИС-100 СГМ ЭРИС-100 номер 114160007</v>
      </c>
    </row>
    <row r="338" customFormat="false" ht="15" hidden="false" customHeight="false" outlineLevel="0" collapsed="false">
      <c r="B338" s="25" t="n">
        <v>324</v>
      </c>
      <c r="C338" s="27" t="s">
        <v>9501</v>
      </c>
      <c r="M338" s="25" t="n">
        <v>324</v>
      </c>
      <c r="N338" s="27" t="str">
        <f aca="false">C338</f>
        <v>СГМ ЭРИС-100 СГМ ЭРИС-100 номер 114150559</v>
      </c>
    </row>
    <row r="339" customFormat="false" ht="15" hidden="false" customHeight="false" outlineLevel="0" collapsed="false">
      <c r="B339" s="25" t="n">
        <v>325</v>
      </c>
      <c r="C339" s="27" t="s">
        <v>9502</v>
      </c>
      <c r="M339" s="25" t="n">
        <v>325</v>
      </c>
      <c r="N339" s="27" t="str">
        <f aca="false">C339</f>
        <v>СГМ ЭРИС-100 СГМ ЭРИС-100 номер 114160005</v>
      </c>
    </row>
    <row r="340" customFormat="false" ht="15" hidden="false" customHeight="false" outlineLevel="0" collapsed="false">
      <c r="B340" s="25" t="n">
        <v>326</v>
      </c>
      <c r="C340" s="27" t="s">
        <v>9503</v>
      </c>
      <c r="M340" s="25" t="n">
        <v>326</v>
      </c>
      <c r="N340" s="27" t="str">
        <f aca="false">C340</f>
        <v>СГМ ЭРИС-100 СГМ ЭРИС-100 номер 114200314</v>
      </c>
    </row>
    <row r="341" customFormat="false" ht="15" hidden="false" customHeight="false" outlineLevel="0" collapsed="false">
      <c r="B341" s="25" t="n">
        <v>327</v>
      </c>
      <c r="C341" s="27" t="s">
        <v>9504</v>
      </c>
      <c r="M341" s="25" t="n">
        <v>327</v>
      </c>
      <c r="N341" s="27" t="str">
        <f aca="false">C341</f>
        <v>СГМ ЭРИС-100 СГМ ЭРИС-100 номер 114160001</v>
      </c>
    </row>
    <row r="342" customFormat="false" ht="15" hidden="false" customHeight="false" outlineLevel="0" collapsed="false">
      <c r="B342" s="25" t="n">
        <v>328</v>
      </c>
      <c r="C342" s="27" t="s">
        <v>9505</v>
      </c>
      <c r="M342" s="25" t="n">
        <v>328</v>
      </c>
      <c r="N342" s="27" t="str">
        <f aca="false">C342</f>
        <v>СГМ ЭРИС-100 СГМ ЭРИС-100 номер 114150647</v>
      </c>
    </row>
    <row r="343" customFormat="false" ht="15" hidden="false" customHeight="false" outlineLevel="0" collapsed="false">
      <c r="B343" s="25" t="n">
        <v>329</v>
      </c>
      <c r="C343" s="27" t="s">
        <v>9506</v>
      </c>
      <c r="M343" s="25" t="n">
        <v>329</v>
      </c>
      <c r="N343" s="27" t="str">
        <f aca="false">C343</f>
        <v>СГМ ЭРИС-100 СГМ ЭРИС-100 номер 114150688</v>
      </c>
    </row>
    <row r="344" customFormat="false" ht="15" hidden="false" customHeight="false" outlineLevel="0" collapsed="false">
      <c r="B344" s="25" t="n">
        <v>330</v>
      </c>
      <c r="C344" s="27" t="s">
        <v>9507</v>
      </c>
      <c r="M344" s="25" t="n">
        <v>330</v>
      </c>
      <c r="N344" s="27" t="str">
        <f aca="false">C344</f>
        <v>СГМ ЭРИС-100 СГМ ЭРИС-100 номер 114140337</v>
      </c>
    </row>
    <row r="345" customFormat="false" ht="15" hidden="false" customHeight="false" outlineLevel="0" collapsed="false">
      <c r="B345" s="25" t="n">
        <v>331</v>
      </c>
      <c r="C345" s="27" t="s">
        <v>9508</v>
      </c>
      <c r="M345" s="25" t="n">
        <v>331</v>
      </c>
      <c r="N345" s="27" t="str">
        <f aca="false">C345</f>
        <v>СГМ ЭРИС-100 СГМ ЭРИС-100 номер 114150147</v>
      </c>
    </row>
    <row r="346" customFormat="false" ht="15" hidden="false" customHeight="false" outlineLevel="0" collapsed="false">
      <c r="B346" s="25" t="n">
        <v>332</v>
      </c>
      <c r="C346" s="27" t="s">
        <v>9509</v>
      </c>
      <c r="M346" s="25" t="n">
        <v>332</v>
      </c>
      <c r="N346" s="27" t="str">
        <f aca="false">C346</f>
        <v>СГМ ЭРИС-100 СГМ ЭРИС-100 номер 11410683</v>
      </c>
    </row>
    <row r="347" customFormat="false" ht="15" hidden="false" customHeight="false" outlineLevel="0" collapsed="false">
      <c r="B347" s="25" t="n">
        <v>333</v>
      </c>
      <c r="C347" s="27" t="s">
        <v>9510</v>
      </c>
      <c r="M347" s="25" t="n">
        <v>333</v>
      </c>
      <c r="N347" s="27" t="str">
        <f aca="false">C347</f>
        <v>СГМ ЭРИС-100 СГМ ЭРИС-100 номер 114190644</v>
      </c>
    </row>
    <row r="348" customFormat="false" ht="15" hidden="false" customHeight="false" outlineLevel="0" collapsed="false">
      <c r="B348" s="25" t="n">
        <v>334</v>
      </c>
      <c r="C348" s="27" t="s">
        <v>9511</v>
      </c>
      <c r="M348" s="25" t="n">
        <v>334</v>
      </c>
      <c r="N348" s="27" t="str">
        <f aca="false">C348</f>
        <v>СГМ ЭРИС-100 СГМ ЭРИС-100 номер 114190684</v>
      </c>
    </row>
    <row r="349" customFormat="false" ht="15" hidden="false" customHeight="false" outlineLevel="0" collapsed="false">
      <c r="B349" s="25" t="n">
        <v>335</v>
      </c>
      <c r="C349" s="27" t="s">
        <v>9512</v>
      </c>
      <c r="M349" s="25" t="n">
        <v>335</v>
      </c>
      <c r="N349" s="27" t="str">
        <f aca="false">C349</f>
        <v>СГМ ЭРИС-100 СГМ ЭРИС-100 номер 114190645</v>
      </c>
    </row>
    <row r="350" customFormat="false" ht="15" hidden="false" customHeight="false" outlineLevel="0" collapsed="false">
      <c r="B350" s="25" t="n">
        <v>336</v>
      </c>
      <c r="C350" s="27" t="s">
        <v>9513</v>
      </c>
      <c r="M350" s="25" t="n">
        <v>336</v>
      </c>
      <c r="N350" s="27" t="str">
        <f aca="false">C350</f>
        <v>СГМ ЭРИС-100 СГМ ЭРИС-100 номер 114190148</v>
      </c>
    </row>
    <row r="351" customFormat="false" ht="15" hidden="false" customHeight="false" outlineLevel="0" collapsed="false">
      <c r="B351" s="25" t="n">
        <v>337</v>
      </c>
      <c r="C351" s="27" t="s">
        <v>9514</v>
      </c>
      <c r="M351" s="25" t="n">
        <v>337</v>
      </c>
      <c r="N351" s="27" t="str">
        <f aca="false">C351</f>
        <v>СГМ ЭРИС-100 СГМ ЭРИС-100 номер 114150557</v>
      </c>
    </row>
    <row r="352" customFormat="false" ht="15" hidden="false" customHeight="false" outlineLevel="0" collapsed="false">
      <c r="B352" s="25" t="n">
        <v>338</v>
      </c>
      <c r="C352" s="27" t="s">
        <v>9515</v>
      </c>
      <c r="M352" s="25" t="n">
        <v>338</v>
      </c>
      <c r="N352" s="27" t="str">
        <f aca="false">C352</f>
        <v>СГМ ЭРИС-100 СГМ ЭРИС-100 номер 114150555</v>
      </c>
    </row>
    <row r="353" customFormat="false" ht="15" hidden="false" customHeight="false" outlineLevel="0" collapsed="false">
      <c r="B353" s="25" t="n">
        <v>339</v>
      </c>
      <c r="C353" s="27" t="s">
        <v>9516</v>
      </c>
      <c r="M353" s="25" t="n">
        <v>339</v>
      </c>
      <c r="N353" s="27" t="str">
        <f aca="false">C353</f>
        <v>СГМ ЭРИС-100 СГМ ЭРИС-100 номер 114150569</v>
      </c>
    </row>
    <row r="354" customFormat="false" ht="15" hidden="false" customHeight="false" outlineLevel="0" collapsed="false">
      <c r="B354" s="25" t="n">
        <v>340</v>
      </c>
      <c r="C354" s="27" t="s">
        <v>9517</v>
      </c>
      <c r="M354" s="25" t="n">
        <v>340</v>
      </c>
      <c r="N354" s="27" t="str">
        <f aca="false">C354</f>
        <v>СГМ ЭРИС-100 СГМ ЭРИС-100 номер 114150556</v>
      </c>
    </row>
    <row r="355" customFormat="false" ht="15" hidden="false" customHeight="false" outlineLevel="0" collapsed="false">
      <c r="B355" s="25" t="n">
        <v>341</v>
      </c>
      <c r="C355" s="27" t="s">
        <v>9518</v>
      </c>
      <c r="M355" s="25" t="n">
        <v>341</v>
      </c>
      <c r="N355" s="27" t="str">
        <f aca="false">C355</f>
        <v>СГМ ЭРИС-100 СГМ ЭРИС-100 номер 114150568</v>
      </c>
    </row>
    <row r="356" customFormat="false" ht="15" hidden="false" customHeight="false" outlineLevel="0" collapsed="false">
      <c r="B356" s="25" t="n">
        <v>342</v>
      </c>
      <c r="C356" s="27" t="s">
        <v>9519</v>
      </c>
      <c r="M356" s="25" t="n">
        <v>342</v>
      </c>
      <c r="N356" s="27" t="str">
        <f aca="false">C356</f>
        <v>СГМ ЭРИС-100 СГМ ЭРИС-100 номер 114150687</v>
      </c>
    </row>
    <row r="357" customFormat="false" ht="15" hidden="false" customHeight="false" outlineLevel="0" collapsed="false">
      <c r="B357" s="25" t="n">
        <v>343</v>
      </c>
      <c r="C357" s="27" t="s">
        <v>9520</v>
      </c>
      <c r="M357" s="25" t="n">
        <v>343</v>
      </c>
      <c r="N357" s="27" t="str">
        <f aca="false">C357</f>
        <v>СГМ ЭРИС-100 СГМ ЭРИС-100 номер 114150685</v>
      </c>
    </row>
    <row r="358" customFormat="false" ht="15" hidden="false" customHeight="false" outlineLevel="0" collapsed="false">
      <c r="B358" s="25" t="n">
        <v>344</v>
      </c>
      <c r="C358" s="27" t="s">
        <v>9521</v>
      </c>
      <c r="M358" s="25" t="n">
        <v>344</v>
      </c>
      <c r="N358" s="27" t="str">
        <f aca="false">C358</f>
        <v>СГМ ЭРИС-100 СГМ ЭРИС-100 номер 114150649</v>
      </c>
    </row>
    <row r="359" customFormat="false" ht="15" hidden="false" customHeight="false" outlineLevel="0" collapsed="false">
      <c r="B359" s="25" t="n">
        <v>345</v>
      </c>
      <c r="C359" s="27" t="s">
        <v>9522</v>
      </c>
      <c r="M359" s="25" t="n">
        <v>345</v>
      </c>
      <c r="N359" s="27" t="str">
        <f aca="false">C359</f>
        <v>СГМ ЭРИС-100 СГМ ЭРИС-100 номер 114110026</v>
      </c>
    </row>
    <row r="360" customFormat="false" ht="15" hidden="false" customHeight="false" outlineLevel="0" collapsed="false">
      <c r="B360" s="25" t="n">
        <v>346</v>
      </c>
      <c r="C360" s="27" t="s">
        <v>9523</v>
      </c>
      <c r="M360" s="25" t="n">
        <v>346</v>
      </c>
      <c r="N360" s="27" t="str">
        <f aca="false">C360</f>
        <v>СГМ ЭРИС-100 СГМ ЭРИС-100 номер 114150565</v>
      </c>
    </row>
    <row r="361" customFormat="false" ht="15" hidden="false" customHeight="false" outlineLevel="0" collapsed="false">
      <c r="B361" s="25" t="n">
        <v>347</v>
      </c>
      <c r="C361" s="27" t="s">
        <v>9524</v>
      </c>
      <c r="M361" s="25" t="n">
        <v>347</v>
      </c>
      <c r="N361" s="27" t="str">
        <f aca="false">C361</f>
        <v>СГМ ЭРИС-100 СГМ ЭРИС-100 номер 114150564</v>
      </c>
    </row>
    <row r="362" customFormat="false" ht="15" hidden="false" customHeight="false" outlineLevel="0" collapsed="false">
      <c r="B362" s="25" t="n">
        <v>348</v>
      </c>
      <c r="C362" s="27" t="s">
        <v>9525</v>
      </c>
      <c r="M362" s="25" t="n">
        <v>348</v>
      </c>
      <c r="N362" s="27" t="str">
        <f aca="false">C362</f>
        <v>СГМ ЭРИС-100 СГМ ЭРИС-100 номер 114200848</v>
      </c>
    </row>
    <row r="363" customFormat="false" ht="15" hidden="false" customHeight="false" outlineLevel="0" collapsed="false">
      <c r="B363" s="25" t="n">
        <v>349</v>
      </c>
      <c r="C363" s="27" t="s">
        <v>9526</v>
      </c>
      <c r="M363" s="25" t="n">
        <v>349</v>
      </c>
      <c r="N363" s="27" t="str">
        <f aca="false">C363</f>
        <v>СГМ ЭРИС-100 СГМ ЭРИС-100 номер 114160013</v>
      </c>
    </row>
    <row r="364" customFormat="false" ht="15" hidden="false" customHeight="false" outlineLevel="0" collapsed="false">
      <c r="B364" s="25" t="n">
        <v>350</v>
      </c>
      <c r="C364" s="27" t="s">
        <v>9527</v>
      </c>
      <c r="M364" s="25" t="n">
        <v>350</v>
      </c>
      <c r="N364" s="27" t="str">
        <f aca="false">C364</f>
        <v>СГМ ЭРИС-100 СГМ ЭРИС-100 номер 114150567</v>
      </c>
    </row>
    <row r="365" customFormat="false" ht="15" hidden="false" customHeight="false" outlineLevel="0" collapsed="false">
      <c r="B365" s="25" t="n">
        <v>351</v>
      </c>
      <c r="C365" s="27" t="s">
        <v>9528</v>
      </c>
      <c r="M365" s="25" t="n">
        <v>351</v>
      </c>
      <c r="N365" s="27" t="str">
        <f aca="false">C365</f>
        <v>СГМ ЭРИС-100 СГМ ЭРИС-100 номер 114150558</v>
      </c>
    </row>
    <row r="366" customFormat="false" ht="15" hidden="false" customHeight="false" outlineLevel="0" collapsed="false">
      <c r="B366" s="25" t="n">
        <v>352</v>
      </c>
      <c r="C366" s="27" t="s">
        <v>9529</v>
      </c>
      <c r="M366" s="25" t="n">
        <v>352</v>
      </c>
      <c r="N366" s="27" t="str">
        <f aca="false">C366</f>
        <v>СГМ ЭРИС-100 СГМ ЭРИС-100 номер 114150748</v>
      </c>
    </row>
    <row r="367" customFormat="false" ht="15" hidden="false" customHeight="false" outlineLevel="0" collapsed="false">
      <c r="B367" s="25" t="n">
        <v>353</v>
      </c>
      <c r="C367" s="27" t="s">
        <v>9530</v>
      </c>
      <c r="M367" s="25" t="n">
        <v>353</v>
      </c>
      <c r="N367" s="27" t="str">
        <f aca="false">C367</f>
        <v>СГМ ЭРИС-100 СГМ ЭРИС-100 номер 114110027</v>
      </c>
    </row>
    <row r="368" customFormat="false" ht="15" hidden="false" customHeight="false" outlineLevel="0" collapsed="false">
      <c r="B368" s="25" t="n">
        <v>354</v>
      </c>
      <c r="C368" s="27" t="s">
        <v>9531</v>
      </c>
      <c r="M368" s="25" t="n">
        <v>354</v>
      </c>
      <c r="N368" s="27" t="str">
        <f aca="false">C368</f>
        <v>СГМ ЭРИС-100 СГМ ЭРИС-100 номер 114150588</v>
      </c>
    </row>
    <row r="369" customFormat="false" ht="15" hidden="false" customHeight="false" outlineLevel="0" collapsed="false">
      <c r="B369" s="25" t="n">
        <v>355</v>
      </c>
      <c r="C369" s="27" t="s">
        <v>9532</v>
      </c>
      <c r="M369" s="25" t="n">
        <v>355</v>
      </c>
      <c r="N369" s="27" t="str">
        <f aca="false">C369</f>
        <v>СГМ ЭРИС-100 СГМ ЭРИС-100 номер 114200850</v>
      </c>
    </row>
    <row r="370" customFormat="false" ht="15" hidden="false" customHeight="false" outlineLevel="0" collapsed="false">
      <c r="B370" s="25" t="n">
        <v>356</v>
      </c>
      <c r="C370" s="27" t="s">
        <v>9533</v>
      </c>
      <c r="M370" s="25" t="n">
        <v>356</v>
      </c>
      <c r="N370" s="27" t="str">
        <f aca="false">C370</f>
        <v>СГМ ЭРИС-100 СГМ ЭРИС-100 номер 114150561</v>
      </c>
    </row>
    <row r="371" customFormat="false" ht="15" hidden="false" customHeight="false" outlineLevel="0" collapsed="false">
      <c r="B371" s="25" t="n">
        <v>357</v>
      </c>
      <c r="C371" s="27" t="s">
        <v>9534</v>
      </c>
      <c r="M371" s="25" t="n">
        <v>357</v>
      </c>
      <c r="N371" s="27" t="str">
        <f aca="false">C371</f>
        <v>СГМ ЭРИС-100 СГМ ЭРИС-100 номер 114150715</v>
      </c>
    </row>
    <row r="372" customFormat="false" ht="15" hidden="false" customHeight="false" outlineLevel="0" collapsed="false">
      <c r="B372" s="25" t="n">
        <v>358</v>
      </c>
      <c r="C372" s="27" t="s">
        <v>9535</v>
      </c>
      <c r="M372" s="25" t="n">
        <v>358</v>
      </c>
      <c r="N372" s="27" t="str">
        <f aca="false">C372</f>
        <v>СГМ ЭРИС-100 СГМ ЭРИС-100 номер 114150747</v>
      </c>
    </row>
    <row r="373" customFormat="false" ht="15" hidden="false" customHeight="false" outlineLevel="0" collapsed="false">
      <c r="B373" s="25" t="n">
        <v>359</v>
      </c>
      <c r="C373" s="27" t="s">
        <v>9536</v>
      </c>
      <c r="M373" s="25" t="n">
        <v>359</v>
      </c>
      <c r="N373" s="27" t="str">
        <f aca="false">C373</f>
        <v>СГМ ЭРИС-100 СГМ ЭРИС-100 номер 114160004</v>
      </c>
    </row>
    <row r="374" customFormat="false" ht="15" hidden="false" customHeight="false" outlineLevel="0" collapsed="false">
      <c r="B374" s="25" t="n">
        <v>360</v>
      </c>
      <c r="C374" s="27" t="s">
        <v>9537</v>
      </c>
      <c r="M374" s="25" t="n">
        <v>360</v>
      </c>
      <c r="N374" s="27" t="str">
        <f aca="false">C374</f>
        <v>СГМ ЭРИС-100 СГМ ЭРИС-100 номер 114150690</v>
      </c>
    </row>
    <row r="375" customFormat="false" ht="15" hidden="false" customHeight="false" outlineLevel="0" collapsed="false">
      <c r="B375" s="25" t="n">
        <v>361</v>
      </c>
      <c r="C375" s="27" t="s">
        <v>9538</v>
      </c>
      <c r="M375" s="25" t="n">
        <v>361</v>
      </c>
      <c r="N375" s="27" t="str">
        <f aca="false">C375</f>
        <v>СГМ ЭРИС-100 СГМ ЭРИС-100 номер 114150689</v>
      </c>
    </row>
    <row r="376" customFormat="false" ht="15" hidden="false" customHeight="false" outlineLevel="0" collapsed="false">
      <c r="B376" s="25" t="n">
        <v>362</v>
      </c>
      <c r="C376" s="27" t="s">
        <v>9539</v>
      </c>
      <c r="M376" s="25" t="n">
        <v>362</v>
      </c>
      <c r="N376" s="27" t="str">
        <f aca="false">C376</f>
        <v>СГМ ЭРИС-100 СГМ ЭРИС-100 номер 114150642</v>
      </c>
    </row>
    <row r="377" customFormat="false" ht="15" hidden="false" customHeight="false" outlineLevel="0" collapsed="false">
      <c r="B377" s="25" t="n">
        <v>363</v>
      </c>
      <c r="C377" s="27" t="s">
        <v>9540</v>
      </c>
      <c r="M377" s="25" t="n">
        <v>363</v>
      </c>
      <c r="N377" s="27" t="str">
        <f aca="false">C377</f>
        <v>СГМ ЭРИС-100 СГМ ЭРИС-100 номер 114150553</v>
      </c>
    </row>
    <row r="378" customFormat="false" ht="15" hidden="false" customHeight="false" outlineLevel="0" collapsed="false">
      <c r="B378" s="25" t="n">
        <v>364</v>
      </c>
      <c r="C378" s="27" t="s">
        <v>9541</v>
      </c>
      <c r="M378" s="25" t="n">
        <v>364</v>
      </c>
      <c r="N378" s="27" t="str">
        <f aca="false">C378</f>
        <v>СГМ ЭРИС-100 СГМ ЭРИС-100 номер 114150646</v>
      </c>
    </row>
    <row r="379" customFormat="false" ht="15" hidden="false" customHeight="false" outlineLevel="0" collapsed="false">
      <c r="B379" s="25" t="n">
        <v>365</v>
      </c>
      <c r="C379" s="27" t="s">
        <v>9542</v>
      </c>
      <c r="M379" s="25" t="n">
        <v>365</v>
      </c>
      <c r="N379" s="27" t="str">
        <f aca="false">C379</f>
        <v>СГМ ЭРИС-100 СГМ ЭРИС-100 номер 114150562</v>
      </c>
    </row>
    <row r="380" customFormat="false" ht="15" hidden="false" customHeight="false" outlineLevel="0" collapsed="false">
      <c r="B380" s="25" t="n">
        <v>366</v>
      </c>
      <c r="C380" s="27" t="s">
        <v>9543</v>
      </c>
      <c r="M380" s="25" t="n">
        <v>366</v>
      </c>
      <c r="N380" s="27" t="str">
        <f aca="false">C380</f>
        <v>СГМ ЭРИС-100 СГМ ЭРИС-100 номер 114150551</v>
      </c>
    </row>
    <row r="381" customFormat="false" ht="15" hidden="false" customHeight="false" outlineLevel="0" collapsed="false">
      <c r="B381" s="25" t="n">
        <v>367</v>
      </c>
      <c r="C381" s="27" t="s">
        <v>9544</v>
      </c>
      <c r="M381" s="25" t="n">
        <v>367</v>
      </c>
      <c r="N381" s="27" t="str">
        <f aca="false">C381</f>
        <v>СГМ ЭРИС-100 СГМ ЭРИС-100 номер 114150560</v>
      </c>
    </row>
    <row r="382" customFormat="false" ht="15" hidden="false" customHeight="false" outlineLevel="0" collapsed="false">
      <c r="B382" s="25" t="n">
        <v>368</v>
      </c>
      <c r="C382" s="27" t="s">
        <v>9545</v>
      </c>
      <c r="M382" s="25" t="n">
        <v>368</v>
      </c>
      <c r="N382" s="27" t="str">
        <f aca="false">C382</f>
        <v>СГМ ЭРИС-100 СГМ ЭРИС-100 номер 112160250</v>
      </c>
    </row>
    <row r="383" customFormat="false" ht="15" hidden="false" customHeight="false" outlineLevel="0" collapsed="false">
      <c r="B383" s="25" t="n">
        <v>369</v>
      </c>
      <c r="C383" s="27" t="s">
        <v>9546</v>
      </c>
      <c r="M383" s="25" t="n">
        <v>369</v>
      </c>
      <c r="N383" s="27" t="str">
        <f aca="false">C383</f>
        <v>СГМ ЭРИС-100 СГМ ЭРИС-100 номер 112160241</v>
      </c>
    </row>
    <row r="384" customFormat="false" ht="15" hidden="false" customHeight="false" outlineLevel="0" collapsed="false">
      <c r="B384" s="25" t="n">
        <v>370</v>
      </c>
      <c r="C384" s="27" t="s">
        <v>9547</v>
      </c>
      <c r="M384" s="25" t="n">
        <v>370</v>
      </c>
      <c r="N384" s="27" t="str">
        <f aca="false">C384</f>
        <v>СГМ ЭРИС-100 СГМ ЭРИС-100 номер 112160052</v>
      </c>
    </row>
    <row r="385" customFormat="false" ht="15" hidden="false" customHeight="false" outlineLevel="0" collapsed="false">
      <c r="B385" s="25" t="n">
        <v>371</v>
      </c>
      <c r="C385" s="27" t="s">
        <v>9548</v>
      </c>
      <c r="M385" s="25" t="n">
        <v>371</v>
      </c>
      <c r="N385" s="27" t="str">
        <f aca="false">C385</f>
        <v>СГМ ЭРИС-100 СГМ ЭРИС-100 номер 112160214</v>
      </c>
    </row>
    <row r="386" customFormat="false" ht="15" hidden="false" customHeight="false" outlineLevel="0" collapsed="false">
      <c r="B386" s="25" t="n">
        <v>372</v>
      </c>
      <c r="C386" s="27" t="s">
        <v>9549</v>
      </c>
      <c r="M386" s="25" t="n">
        <v>372</v>
      </c>
      <c r="N386" s="27" t="str">
        <f aca="false">C386</f>
        <v>СГМ ЭРИС-100 СГМ ЭРИС-100 номер 112160093</v>
      </c>
    </row>
    <row r="387" customFormat="false" ht="15" hidden="false" customHeight="false" outlineLevel="0" collapsed="false">
      <c r="B387" s="25" t="n">
        <v>373</v>
      </c>
      <c r="C387" s="27" t="s">
        <v>9550</v>
      </c>
      <c r="M387" s="25" t="n">
        <v>373</v>
      </c>
      <c r="N387" s="27" t="str">
        <f aca="false">C387</f>
        <v>СГМ ЭРИС-100 СГМ ЭРИС-100 номер 112160101</v>
      </c>
    </row>
    <row r="388" customFormat="false" ht="15" hidden="false" customHeight="false" outlineLevel="0" collapsed="false">
      <c r="B388" s="25" t="n">
        <v>374</v>
      </c>
      <c r="C388" s="27" t="s">
        <v>9551</v>
      </c>
      <c r="M388" s="25" t="n">
        <v>374</v>
      </c>
      <c r="N388" s="27" t="str">
        <f aca="false">C388</f>
        <v>СГМ ЭРИС-100 СГМ ЭРИС-100 номер 112160051</v>
      </c>
    </row>
    <row r="389" customFormat="false" ht="15" hidden="false" customHeight="false" outlineLevel="0" collapsed="false">
      <c r="B389" s="25" t="n">
        <v>375</v>
      </c>
      <c r="C389" s="27" t="s">
        <v>9552</v>
      </c>
      <c r="M389" s="25" t="n">
        <v>375</v>
      </c>
      <c r="N389" s="27" t="str">
        <f aca="false">C389</f>
        <v>СГМ ЭРИС-100 СГМ ЭРИС-100 номер 112160220</v>
      </c>
    </row>
    <row r="390" customFormat="false" ht="15" hidden="false" customHeight="false" outlineLevel="0" collapsed="false">
      <c r="B390" s="25" t="n">
        <v>376</v>
      </c>
      <c r="C390" s="27" t="s">
        <v>9553</v>
      </c>
      <c r="M390" s="25" t="n">
        <v>376</v>
      </c>
      <c r="N390" s="27" t="str">
        <f aca="false">C390</f>
        <v>СГМ ЭРИС-100 СГМ ЭРИС-100 номер 112160249</v>
      </c>
    </row>
    <row r="391" customFormat="false" ht="15" hidden="false" customHeight="false" outlineLevel="0" collapsed="false">
      <c r="B391" s="25" t="n">
        <v>377</v>
      </c>
      <c r="C391" s="27" t="s">
        <v>9554</v>
      </c>
      <c r="M391" s="25" t="n">
        <v>377</v>
      </c>
      <c r="N391" s="27" t="str">
        <f aca="false">C391</f>
        <v>СГМ ЭРИС-100 СГМ ЭРИС-100 номер 112160047</v>
      </c>
    </row>
    <row r="392" customFormat="false" ht="15" hidden="false" customHeight="false" outlineLevel="0" collapsed="false">
      <c r="B392" s="25" t="n">
        <v>378</v>
      </c>
      <c r="C392" s="27" t="s">
        <v>9555</v>
      </c>
      <c r="M392" s="25" t="n">
        <v>378</v>
      </c>
      <c r="N392" s="27" t="str">
        <f aca="false">C392</f>
        <v>СГМ ЭРИС-100 СГМ ЭРИС-100 номер 112160296</v>
      </c>
    </row>
    <row r="393" customFormat="false" ht="15" hidden="false" customHeight="false" outlineLevel="0" collapsed="false">
      <c r="B393" s="25" t="n">
        <v>379</v>
      </c>
      <c r="C393" s="27" t="s">
        <v>9556</v>
      </c>
      <c r="M393" s="25" t="n">
        <v>379</v>
      </c>
      <c r="N393" s="27" t="str">
        <f aca="false">C393</f>
        <v>СГМ ЭРИС-100 СГМ ЭРИС-100 номер 112160195</v>
      </c>
    </row>
    <row r="394" customFormat="false" ht="15" hidden="false" customHeight="false" outlineLevel="0" collapsed="false">
      <c r="B394" s="25" t="n">
        <v>380</v>
      </c>
      <c r="C394" s="27" t="s">
        <v>9557</v>
      </c>
      <c r="M394" s="25" t="n">
        <v>380</v>
      </c>
      <c r="N394" s="27" t="str">
        <f aca="false">C394</f>
        <v>СГМ ЭРИС-100 СГМ ЭРИС-100 номер 112160266</v>
      </c>
    </row>
    <row r="395" customFormat="false" ht="15" hidden="false" customHeight="false" outlineLevel="0" collapsed="false">
      <c r="B395" s="25" t="n">
        <v>381</v>
      </c>
      <c r="C395" s="27" t="s">
        <v>9558</v>
      </c>
      <c r="M395" s="25" t="n">
        <v>381</v>
      </c>
      <c r="N395" s="27" t="str">
        <f aca="false">C395</f>
        <v>СГМ ЭРИС-100 СГМ ЭРИС-100 номер 112160270</v>
      </c>
    </row>
    <row r="396" customFormat="false" ht="15" hidden="false" customHeight="false" outlineLevel="0" collapsed="false">
      <c r="B396" s="25" t="n">
        <v>382</v>
      </c>
      <c r="C396" s="27" t="s">
        <v>9559</v>
      </c>
      <c r="M396" s="25" t="n">
        <v>382</v>
      </c>
      <c r="N396" s="27" t="str">
        <f aca="false">C396</f>
        <v>СГМ ЭРИС-100 СГМ ЭРИС-100 номер 112160258</v>
      </c>
    </row>
    <row r="397" customFormat="false" ht="15" hidden="false" customHeight="false" outlineLevel="0" collapsed="false">
      <c r="B397" s="25" t="n">
        <v>383</v>
      </c>
      <c r="C397" s="27" t="s">
        <v>9560</v>
      </c>
      <c r="M397" s="25" t="n">
        <v>383</v>
      </c>
      <c r="N397" s="27" t="str">
        <f aca="false">C397</f>
        <v>СГМ ЭРИС-100 СГМ ЭРИС-100 номер 112160045</v>
      </c>
    </row>
    <row r="398" customFormat="false" ht="15" hidden="false" customHeight="false" outlineLevel="0" collapsed="false">
      <c r="B398" s="25" t="n">
        <v>384</v>
      </c>
      <c r="C398" s="27" t="s">
        <v>9561</v>
      </c>
      <c r="M398" s="25" t="n">
        <v>384</v>
      </c>
      <c r="N398" s="27" t="str">
        <f aca="false">C398</f>
        <v>СГМ ЭРИС-100 СГМ ЭРИС-100 номер 112160173</v>
      </c>
    </row>
    <row r="399" customFormat="false" ht="15" hidden="false" customHeight="false" outlineLevel="0" collapsed="false">
      <c r="B399" s="25" t="n">
        <v>385</v>
      </c>
      <c r="C399" s="27" t="s">
        <v>9562</v>
      </c>
      <c r="M399" s="25" t="n">
        <v>385</v>
      </c>
      <c r="N399" s="27" t="str">
        <f aca="false">C399</f>
        <v>СГМ ЭРИС-100 СГМ ЭРИС-100 номер 112160140</v>
      </c>
    </row>
    <row r="400" customFormat="false" ht="15" hidden="false" customHeight="false" outlineLevel="0" collapsed="false">
      <c r="B400" s="25" t="n">
        <v>386</v>
      </c>
      <c r="C400" s="27" t="s">
        <v>9563</v>
      </c>
      <c r="M400" s="25" t="n">
        <v>386</v>
      </c>
      <c r="N400" s="27" t="str">
        <f aca="false">C400</f>
        <v>СГМ ЭРИС-100 СГМ ЭРИС-100 номер 112160107</v>
      </c>
    </row>
    <row r="401" customFormat="false" ht="15" hidden="false" customHeight="false" outlineLevel="0" collapsed="false">
      <c r="B401" s="25" t="n">
        <v>387</v>
      </c>
      <c r="C401" s="27" t="s">
        <v>9564</v>
      </c>
      <c r="M401" s="25" t="n">
        <v>387</v>
      </c>
      <c r="N401" s="27" t="str">
        <f aca="false">C401</f>
        <v>СГМ ЭРИС-100 СГМ ЭРИС-100 номер 112160384</v>
      </c>
    </row>
    <row r="402" customFormat="false" ht="15" hidden="false" customHeight="false" outlineLevel="0" collapsed="false">
      <c r="B402" s="25" t="n">
        <v>388</v>
      </c>
      <c r="C402" s="27" t="s">
        <v>9565</v>
      </c>
      <c r="M402" s="25" t="n">
        <v>388</v>
      </c>
      <c r="N402" s="27" t="str">
        <f aca="false">C402</f>
        <v>СГМ ЭРИС-100 СГМ ЭРИС-100 номер 112160086</v>
      </c>
    </row>
    <row r="403" customFormat="false" ht="15" hidden="false" customHeight="false" outlineLevel="0" collapsed="false">
      <c r="B403" s="25" t="n">
        <v>389</v>
      </c>
      <c r="C403" s="27" t="s">
        <v>9566</v>
      </c>
      <c r="M403" s="25" t="n">
        <v>389</v>
      </c>
      <c r="N403" s="27" t="str">
        <f aca="false">C403</f>
        <v>СГМ ЭРИС-100 СГМ ЭРИС-100 номер 112160275</v>
      </c>
    </row>
    <row r="404" customFormat="false" ht="15" hidden="false" customHeight="false" outlineLevel="0" collapsed="false">
      <c r="B404" s="25" t="n">
        <v>390</v>
      </c>
      <c r="C404" s="27" t="s">
        <v>9567</v>
      </c>
      <c r="M404" s="25" t="n">
        <v>390</v>
      </c>
      <c r="N404" s="27" t="str">
        <f aca="false">C404</f>
        <v>СГМ ЭРИС-100 СГМ ЭРИС-100 номер 112160172</v>
      </c>
    </row>
    <row r="405" customFormat="false" ht="15" hidden="false" customHeight="false" outlineLevel="0" collapsed="false">
      <c r="B405" s="25" t="n">
        <v>391</v>
      </c>
      <c r="C405" s="27" t="s">
        <v>9568</v>
      </c>
      <c r="M405" s="25" t="n">
        <v>391</v>
      </c>
      <c r="N405" s="27" t="str">
        <f aca="false">C405</f>
        <v>СГМ ЭРИС-100 СГМ ЭРИС-100 номер 112160180</v>
      </c>
    </row>
    <row r="406" customFormat="false" ht="15" hidden="false" customHeight="false" outlineLevel="0" collapsed="false">
      <c r="B406" s="25" t="n">
        <v>392</v>
      </c>
      <c r="C406" s="27" t="s">
        <v>9569</v>
      </c>
      <c r="M406" s="25" t="n">
        <v>392</v>
      </c>
      <c r="N406" s="27" t="str">
        <f aca="false">C406</f>
        <v>СГМ ЭРИС-100 СГМ ЭРИС-100 номер 112160240</v>
      </c>
    </row>
    <row r="407" customFormat="false" ht="15" hidden="false" customHeight="false" outlineLevel="0" collapsed="false">
      <c r="B407" s="25" t="n">
        <v>393</v>
      </c>
      <c r="C407" s="27" t="s">
        <v>9570</v>
      </c>
      <c r="M407" s="25" t="n">
        <v>393</v>
      </c>
      <c r="N407" s="27" t="str">
        <f aca="false">C407</f>
        <v>СГМ ЭРИС-100 СГМ ЭРИС-100 номер 112160060</v>
      </c>
    </row>
    <row r="408" customFormat="false" ht="15" hidden="false" customHeight="false" outlineLevel="0" collapsed="false">
      <c r="B408" s="25" t="n">
        <v>394</v>
      </c>
      <c r="C408" s="27" t="s">
        <v>9571</v>
      </c>
      <c r="M408" s="25" t="n">
        <v>394</v>
      </c>
      <c r="N408" s="27" t="str">
        <f aca="false">C408</f>
        <v>СГМ ЭРИС-100 СГМ ЭРИС-100 номер 112160228</v>
      </c>
    </row>
    <row r="409" customFormat="false" ht="15" hidden="false" customHeight="false" outlineLevel="0" collapsed="false">
      <c r="B409" s="25" t="n">
        <v>395</v>
      </c>
      <c r="C409" s="27" t="s">
        <v>9572</v>
      </c>
      <c r="M409" s="25" t="n">
        <v>395</v>
      </c>
      <c r="N409" s="27" t="str">
        <f aca="false">C409</f>
        <v>СГМ ЭРИС-100 СГМ ЭРИС-100 номер 112160221</v>
      </c>
    </row>
    <row r="410" customFormat="false" ht="15" hidden="false" customHeight="false" outlineLevel="0" collapsed="false">
      <c r="B410" s="25" t="n">
        <v>396</v>
      </c>
      <c r="C410" s="27" t="s">
        <v>9573</v>
      </c>
      <c r="M410" s="25" t="n">
        <v>396</v>
      </c>
      <c r="N410" s="27" t="str">
        <f aca="false">C410</f>
        <v>СГМ ЭРИС-100 СГМ ЭРИС-100 номер 112160012</v>
      </c>
    </row>
    <row r="411" customFormat="false" ht="15" hidden="false" customHeight="false" outlineLevel="0" collapsed="false">
      <c r="B411" s="25" t="n">
        <v>397</v>
      </c>
      <c r="C411" s="27" t="s">
        <v>9574</v>
      </c>
      <c r="M411" s="25" t="n">
        <v>397</v>
      </c>
      <c r="N411" s="27" t="str">
        <f aca="false">C411</f>
        <v>СГМ ЭРИС-100 СГМ ЭРИС-100 номер 112160091</v>
      </c>
    </row>
    <row r="412" customFormat="false" ht="15" hidden="false" customHeight="false" outlineLevel="0" collapsed="false">
      <c r="B412" s="25" t="n">
        <v>398</v>
      </c>
      <c r="C412" s="27" t="s">
        <v>9575</v>
      </c>
      <c r="M412" s="25" t="n">
        <v>398</v>
      </c>
      <c r="N412" s="27" t="str">
        <f aca="false">C412</f>
        <v>СГМ ЭРИС-100 СГМ ЭРИС-100 номер 112160063</v>
      </c>
    </row>
    <row r="413" customFormat="false" ht="15" hidden="false" customHeight="false" outlineLevel="0" collapsed="false">
      <c r="B413" s="25" t="n">
        <v>399</v>
      </c>
      <c r="C413" s="27" t="s">
        <v>9576</v>
      </c>
      <c r="M413" s="25" t="n">
        <v>399</v>
      </c>
      <c r="N413" s="27" t="str">
        <f aca="false">C413</f>
        <v>СГМ ЭРИС-100 СГМ ЭРИС-100 номер 112160139</v>
      </c>
    </row>
    <row r="414" customFormat="false" ht="15" hidden="false" customHeight="false" outlineLevel="0" collapsed="false">
      <c r="B414" s="25" t="n">
        <v>400</v>
      </c>
      <c r="C414" s="27" t="s">
        <v>9577</v>
      </c>
      <c r="M414" s="25" t="n">
        <v>400</v>
      </c>
      <c r="N414" s="27" t="str">
        <f aca="false">C414</f>
        <v>СГМ ЭРИС-100 СГМ ЭРИС-100 номер 112160046</v>
      </c>
    </row>
    <row r="415" customFormat="false" ht="15" hidden="false" customHeight="false" outlineLevel="0" collapsed="false">
      <c r="B415" s="25" t="n">
        <v>401</v>
      </c>
      <c r="C415" s="27" t="s">
        <v>9578</v>
      </c>
      <c r="M415" s="25" t="n">
        <v>401</v>
      </c>
      <c r="N415" s="27" t="str">
        <f aca="false">C415</f>
        <v>СГМ ЭРИС-100 СГМ ЭРИС-100 номер 112160287</v>
      </c>
    </row>
    <row r="416" customFormat="false" ht="15" hidden="false" customHeight="false" outlineLevel="0" collapsed="false">
      <c r="B416" s="25" t="n">
        <v>402</v>
      </c>
      <c r="C416" s="27" t="s">
        <v>9579</v>
      </c>
      <c r="M416" s="25" t="n">
        <v>402</v>
      </c>
      <c r="N416" s="27" t="str">
        <f aca="false">C416</f>
        <v>СГМ ЭРИС-100 СГМ ЭРИС-100 номер 112160005</v>
      </c>
    </row>
    <row r="417" customFormat="false" ht="15" hidden="false" customHeight="false" outlineLevel="0" collapsed="false">
      <c r="B417" s="25" t="n">
        <v>403</v>
      </c>
      <c r="C417" s="27" t="s">
        <v>9580</v>
      </c>
      <c r="M417" s="25" t="n">
        <v>403</v>
      </c>
      <c r="N417" s="27" t="str">
        <f aca="false">C417</f>
        <v>СГМ ЭРИС-100 СГМ ЭРИС-100 номер 112160202</v>
      </c>
    </row>
    <row r="418" customFormat="false" ht="15" hidden="false" customHeight="false" outlineLevel="0" collapsed="false">
      <c r="B418" s="25" t="n">
        <v>404</v>
      </c>
      <c r="C418" s="27" t="s">
        <v>9581</v>
      </c>
      <c r="M418" s="25" t="n">
        <v>404</v>
      </c>
      <c r="N418" s="27" t="str">
        <f aca="false">C418</f>
        <v>СГМ ЭРИС-100 СГМ ЭРИС-100 номер 112160135</v>
      </c>
    </row>
    <row r="419" customFormat="false" ht="15" hidden="false" customHeight="false" outlineLevel="0" collapsed="false">
      <c r="B419" s="25" t="n">
        <v>405</v>
      </c>
      <c r="C419" s="27" t="s">
        <v>9582</v>
      </c>
      <c r="M419" s="25" t="n">
        <v>405</v>
      </c>
      <c r="N419" s="27" t="str">
        <f aca="false">C419</f>
        <v>СГМ ЭРИС-100 СГМ ЭРИС-100 номер 112160182</v>
      </c>
    </row>
    <row r="420" customFormat="false" ht="15" hidden="false" customHeight="false" outlineLevel="0" collapsed="false">
      <c r="B420" s="25" t="n">
        <v>406</v>
      </c>
      <c r="C420" s="27" t="s">
        <v>9583</v>
      </c>
      <c r="M420" s="25" t="n">
        <v>406</v>
      </c>
      <c r="N420" s="27" t="str">
        <f aca="false">C420</f>
        <v>СГМ ЭРИС-100 СГМ ЭРИС-100 номер 112160155</v>
      </c>
    </row>
    <row r="421" customFormat="false" ht="15" hidden="false" customHeight="false" outlineLevel="0" collapsed="false">
      <c r="B421" s="25" t="n">
        <v>407</v>
      </c>
      <c r="C421" s="27" t="s">
        <v>9584</v>
      </c>
      <c r="M421" s="25" t="n">
        <v>407</v>
      </c>
      <c r="N421" s="27" t="str">
        <f aca="false">C421</f>
        <v>СГМ ЭРИС-100 СГМ ЭРИС-100 номер 112200206</v>
      </c>
    </row>
    <row r="422" customFormat="false" ht="15" hidden="false" customHeight="false" outlineLevel="0" collapsed="false">
      <c r="B422" s="25" t="n">
        <v>408</v>
      </c>
      <c r="C422" s="27" t="s">
        <v>9585</v>
      </c>
      <c r="M422" s="25" t="n">
        <v>408</v>
      </c>
      <c r="N422" s="27" t="str">
        <f aca="false">C422</f>
        <v>СГМ ЭРИС-100 СГМ ЭРИС-100 номер 112160109</v>
      </c>
    </row>
    <row r="423" customFormat="false" ht="15" hidden="false" customHeight="false" outlineLevel="0" collapsed="false">
      <c r="B423" s="25" t="n">
        <v>409</v>
      </c>
      <c r="C423" s="27" t="s">
        <v>9586</v>
      </c>
      <c r="M423" s="25" t="n">
        <v>409</v>
      </c>
      <c r="N423" s="27" t="str">
        <f aca="false">C423</f>
        <v>СГМ ЭРИС-100 СГМ ЭРИС-100 номер 112160210</v>
      </c>
    </row>
    <row r="424" customFormat="false" ht="15" hidden="false" customHeight="false" outlineLevel="0" collapsed="false">
      <c r="B424" s="25" t="n">
        <v>410</v>
      </c>
      <c r="C424" s="27" t="s">
        <v>9587</v>
      </c>
      <c r="M424" s="25" t="n">
        <v>410</v>
      </c>
      <c r="N424" s="27" t="str">
        <f aca="false">C424</f>
        <v>СГМ ЭРИС-100 СГМ ЭРИС-100 номер 112160254</v>
      </c>
    </row>
    <row r="425" customFormat="false" ht="15" hidden="false" customHeight="false" outlineLevel="0" collapsed="false">
      <c r="B425" s="25" t="n">
        <v>411</v>
      </c>
      <c r="C425" s="27" t="s">
        <v>9588</v>
      </c>
      <c r="M425" s="25" t="n">
        <v>411</v>
      </c>
      <c r="N425" s="27" t="str">
        <f aca="false">C425</f>
        <v>СГМ ЭРИС-100 СГМ ЭРИС-100 номер 112160166</v>
      </c>
    </row>
    <row r="426" customFormat="false" ht="15" hidden="false" customHeight="false" outlineLevel="0" collapsed="false">
      <c r="B426" s="25" t="n">
        <v>412</v>
      </c>
      <c r="C426" s="27" t="s">
        <v>9589</v>
      </c>
      <c r="M426" s="25" t="n">
        <v>412</v>
      </c>
      <c r="N426" s="27" t="str">
        <f aca="false">C426</f>
        <v>СГМ ЭРИС-100 СГМ ЭРИС-100 номер 112160242</v>
      </c>
    </row>
    <row r="427" customFormat="false" ht="15" hidden="false" customHeight="false" outlineLevel="0" collapsed="false">
      <c r="B427" s="25" t="n">
        <v>413</v>
      </c>
      <c r="C427" s="27" t="s">
        <v>9590</v>
      </c>
      <c r="M427" s="25" t="n">
        <v>413</v>
      </c>
      <c r="N427" s="27" t="str">
        <f aca="false">C427</f>
        <v>СГМ ЭРИС-100 СГМ ЭРИС-100 номер 112160016</v>
      </c>
    </row>
    <row r="428" customFormat="false" ht="15" hidden="false" customHeight="false" outlineLevel="0" collapsed="false">
      <c r="B428" s="25" t="n">
        <v>414</v>
      </c>
      <c r="C428" s="27" t="s">
        <v>9591</v>
      </c>
      <c r="M428" s="25" t="n">
        <v>414</v>
      </c>
      <c r="N428" s="27" t="str">
        <f aca="false">C428</f>
        <v>СГМ ЭРИС-100 СГМ ЭРИС-100 номер 112160001</v>
      </c>
    </row>
    <row r="429" customFormat="false" ht="15" hidden="false" customHeight="false" outlineLevel="0" collapsed="false">
      <c r="B429" s="25" t="n">
        <v>415</v>
      </c>
      <c r="C429" s="27" t="s">
        <v>9592</v>
      </c>
      <c r="M429" s="25" t="n">
        <v>415</v>
      </c>
      <c r="N429" s="27" t="str">
        <f aca="false">C429</f>
        <v>СГМ ЭРИС-100 СГМ ЭРИС-100 номер 112160011</v>
      </c>
    </row>
    <row r="430" customFormat="false" ht="15" hidden="false" customHeight="false" outlineLevel="0" collapsed="false">
      <c r="B430" s="25" t="n">
        <v>416</v>
      </c>
      <c r="C430" s="27" t="s">
        <v>9593</v>
      </c>
      <c r="M430" s="25" t="n">
        <v>416</v>
      </c>
      <c r="N430" s="27" t="str">
        <f aca="false">C430</f>
        <v>СГМ ЭРИС-100 СГМ ЭРИС-100 номер 112160014</v>
      </c>
    </row>
    <row r="431" customFormat="false" ht="15" hidden="false" customHeight="false" outlineLevel="0" collapsed="false">
      <c r="B431" s="25" t="n">
        <v>417</v>
      </c>
      <c r="C431" s="27" t="s">
        <v>9594</v>
      </c>
      <c r="M431" s="25" t="n">
        <v>417</v>
      </c>
      <c r="N431" s="27" t="str">
        <f aca="false">C431</f>
        <v>СГМ ЭРИС-100 СГМ ЭРИС-100 номер 112160050</v>
      </c>
    </row>
    <row r="432" customFormat="false" ht="15" hidden="false" customHeight="false" outlineLevel="0" collapsed="false">
      <c r="B432" s="25" t="n">
        <v>418</v>
      </c>
      <c r="C432" s="27" t="s">
        <v>9595</v>
      </c>
      <c r="M432" s="25" t="n">
        <v>418</v>
      </c>
      <c r="N432" s="27" t="str">
        <f aca="false">C432</f>
        <v>СГМ ЭРИС-100 СГМ ЭРИС-100 номер 112160018</v>
      </c>
    </row>
    <row r="433" customFormat="false" ht="15" hidden="false" customHeight="false" outlineLevel="0" collapsed="false">
      <c r="B433" s="25" t="n">
        <v>419</v>
      </c>
      <c r="C433" s="27" t="s">
        <v>9596</v>
      </c>
      <c r="M433" s="25" t="n">
        <v>419</v>
      </c>
      <c r="N433" s="27" t="str">
        <f aca="false">C433</f>
        <v>СГМ ЭРИС-100 СГМ ЭРИС-100 номер 112160179</v>
      </c>
    </row>
    <row r="434" customFormat="false" ht="15" hidden="false" customHeight="false" outlineLevel="0" collapsed="false">
      <c r="B434" s="25" t="n">
        <v>420</v>
      </c>
      <c r="C434" s="27" t="s">
        <v>9597</v>
      </c>
      <c r="M434" s="25" t="n">
        <v>420</v>
      </c>
      <c r="N434" s="27" t="str">
        <f aca="false">C434</f>
        <v>СГМ ЭРИС-100 СГМ ЭРИС-100 номер 112160099</v>
      </c>
    </row>
    <row r="435" customFormat="false" ht="15" hidden="false" customHeight="false" outlineLevel="0" collapsed="false">
      <c r="B435" s="25" t="n">
        <v>421</v>
      </c>
      <c r="C435" s="27" t="s">
        <v>9598</v>
      </c>
      <c r="M435" s="25" t="n">
        <v>421</v>
      </c>
      <c r="N435" s="27" t="str">
        <f aca="false">C435</f>
        <v>СГМ ЭРИС-100 СГМ ЭРИС-100 номер 112160019</v>
      </c>
    </row>
    <row r="436" customFormat="false" ht="15" hidden="false" customHeight="false" outlineLevel="0" collapsed="false">
      <c r="B436" s="25" t="n">
        <v>422</v>
      </c>
      <c r="C436" s="27" t="s">
        <v>9599</v>
      </c>
      <c r="M436" s="25" t="n">
        <v>422</v>
      </c>
      <c r="N436" s="27" t="str">
        <f aca="false">C436</f>
        <v>СГМ ЭРИС-100 СГМ ЭРИС-100 номер 112160222</v>
      </c>
    </row>
    <row r="437" customFormat="false" ht="15" hidden="false" customHeight="false" outlineLevel="0" collapsed="false">
      <c r="B437" s="25" t="n">
        <v>423</v>
      </c>
      <c r="C437" s="27" t="s">
        <v>9600</v>
      </c>
      <c r="M437" s="25" t="n">
        <v>423</v>
      </c>
      <c r="N437" s="27" t="str">
        <f aca="false">C437</f>
        <v>СГМ ЭРИС-100 СГМ ЭРИС-100 номер 112160153</v>
      </c>
    </row>
    <row r="438" customFormat="false" ht="15" hidden="false" customHeight="false" outlineLevel="0" collapsed="false">
      <c r="B438" s="25" t="n">
        <v>424</v>
      </c>
      <c r="C438" s="27" t="s">
        <v>9601</v>
      </c>
      <c r="M438" s="25" t="n">
        <v>424</v>
      </c>
      <c r="N438" s="27" t="str">
        <f aca="false">C438</f>
        <v>СГМ ЭРИС-100 СГМ ЭРИС-100 номер 112160149</v>
      </c>
    </row>
    <row r="439" customFormat="false" ht="15" hidden="false" customHeight="false" outlineLevel="0" collapsed="false">
      <c r="B439" s="25" t="n">
        <v>425</v>
      </c>
      <c r="C439" s="27" t="s">
        <v>9602</v>
      </c>
      <c r="M439" s="25" t="n">
        <v>425</v>
      </c>
      <c r="N439" s="27" t="str">
        <f aca="false">C439</f>
        <v>СГМ ЭРИС-100 СГМ ЭРИС-100 номер 112160081</v>
      </c>
    </row>
    <row r="440" customFormat="false" ht="15" hidden="false" customHeight="false" outlineLevel="0" collapsed="false">
      <c r="B440" s="25" t="n">
        <v>426</v>
      </c>
      <c r="C440" s="27" t="s">
        <v>9603</v>
      </c>
      <c r="M440" s="25" t="n">
        <v>426</v>
      </c>
      <c r="N440" s="27" t="str">
        <f aca="false">C440</f>
        <v>СГМ ЭРИС-100 СГМ ЭРИС-100 номер 112160224</v>
      </c>
    </row>
    <row r="441" customFormat="false" ht="15" hidden="false" customHeight="false" outlineLevel="0" collapsed="false">
      <c r="B441" s="25" t="n">
        <v>427</v>
      </c>
      <c r="C441" s="27" t="s">
        <v>9604</v>
      </c>
      <c r="M441" s="25" t="n">
        <v>427</v>
      </c>
      <c r="N441" s="27" t="str">
        <f aca="false">C441</f>
        <v>СГМ ЭРИС-100 СГМ ЭРИС-100 номер 112160260</v>
      </c>
    </row>
    <row r="442" customFormat="false" ht="15" hidden="false" customHeight="false" outlineLevel="0" collapsed="false">
      <c r="B442" s="25" t="n">
        <v>428</v>
      </c>
      <c r="C442" s="27" t="s">
        <v>9605</v>
      </c>
      <c r="M442" s="25" t="n">
        <v>428</v>
      </c>
      <c r="N442" s="27" t="str">
        <f aca="false">C442</f>
        <v>СГМ ЭРИС-100 СГМ ЭРИС-100 номер 112160055</v>
      </c>
    </row>
    <row r="443" customFormat="false" ht="15" hidden="false" customHeight="false" outlineLevel="0" collapsed="false">
      <c r="B443" s="25" t="n">
        <v>429</v>
      </c>
      <c r="C443" s="27" t="s">
        <v>9606</v>
      </c>
      <c r="M443" s="25" t="n">
        <v>429</v>
      </c>
      <c r="N443" s="27" t="str">
        <f aca="false">C443</f>
        <v>СГМ ЭРИС-100 СГМ ЭРИС-100 номер 112160113</v>
      </c>
    </row>
    <row r="444" customFormat="false" ht="15" hidden="false" customHeight="false" outlineLevel="0" collapsed="false">
      <c r="B444" s="25" t="n">
        <v>430</v>
      </c>
      <c r="C444" s="27" t="s">
        <v>9607</v>
      </c>
      <c r="M444" s="25" t="n">
        <v>430</v>
      </c>
      <c r="N444" s="27" t="str">
        <f aca="false">C444</f>
        <v>СГМ ЭРИС-100 СГМ ЭРИС-100 номер 112160010</v>
      </c>
    </row>
    <row r="445" customFormat="false" ht="15" hidden="false" customHeight="false" outlineLevel="0" collapsed="false">
      <c r="B445" s="25" t="n">
        <v>431</v>
      </c>
      <c r="C445" s="27" t="s">
        <v>9608</v>
      </c>
      <c r="M445" s="25" t="n">
        <v>431</v>
      </c>
      <c r="N445" s="27" t="str">
        <f aca="false">C445</f>
        <v>СГМ ЭРИС-100 СГМ ЭРИС-100 номер 112160130</v>
      </c>
    </row>
    <row r="446" customFormat="false" ht="15" hidden="false" customHeight="false" outlineLevel="0" collapsed="false">
      <c r="B446" s="25" t="n">
        <v>432</v>
      </c>
      <c r="C446" s="27" t="s">
        <v>9609</v>
      </c>
      <c r="M446" s="25" t="n">
        <v>432</v>
      </c>
      <c r="N446" s="27" t="str">
        <f aca="false">C446</f>
        <v>СГМ ЭРИС-100 СГМ ЭРИС-100 номер 112160171</v>
      </c>
    </row>
    <row r="447" customFormat="false" ht="15" hidden="false" customHeight="false" outlineLevel="0" collapsed="false">
      <c r="B447" s="25" t="n">
        <v>433</v>
      </c>
      <c r="C447" s="27" t="s">
        <v>9610</v>
      </c>
      <c r="M447" s="25" t="n">
        <v>433</v>
      </c>
      <c r="N447" s="27" t="str">
        <f aca="false">C447</f>
        <v>СГМ ЭРИС-100 СГМ ЭРИС-100 номер 112160009</v>
      </c>
    </row>
    <row r="448" customFormat="false" ht="15" hidden="false" customHeight="false" outlineLevel="0" collapsed="false">
      <c r="B448" s="25" t="n">
        <v>434</v>
      </c>
      <c r="C448" s="27" t="s">
        <v>9611</v>
      </c>
      <c r="M448" s="25" t="n">
        <v>434</v>
      </c>
      <c r="N448" s="27" t="str">
        <f aca="false">C448</f>
        <v>СГМ ЭРИС-100 СГМ ЭРИС-100 номер 112160032</v>
      </c>
    </row>
    <row r="449" customFormat="false" ht="15" hidden="false" customHeight="false" outlineLevel="0" collapsed="false">
      <c r="B449" s="25" t="n">
        <v>435</v>
      </c>
      <c r="C449" s="27" t="s">
        <v>9612</v>
      </c>
      <c r="M449" s="25" t="n">
        <v>435</v>
      </c>
      <c r="N449" s="27" t="str">
        <f aca="false">C449</f>
        <v>СГМ ЭРИС-100 СГМ ЭРИС-100 номер 112160291</v>
      </c>
    </row>
    <row r="450" customFormat="false" ht="15" hidden="false" customHeight="false" outlineLevel="0" collapsed="false">
      <c r="B450" s="25" t="n">
        <v>436</v>
      </c>
      <c r="C450" s="27" t="s">
        <v>9613</v>
      </c>
      <c r="M450" s="25" t="n">
        <v>436</v>
      </c>
      <c r="N450" s="27" t="str">
        <f aca="false">C450</f>
        <v>СГМ ЭРИС-100 СГМ ЭРИС-100 номер 112160190</v>
      </c>
    </row>
    <row r="451" customFormat="false" ht="15" hidden="false" customHeight="false" outlineLevel="0" collapsed="false">
      <c r="B451" s="25" t="n">
        <v>437</v>
      </c>
      <c r="C451" s="27" t="s">
        <v>9614</v>
      </c>
      <c r="M451" s="25" t="n">
        <v>437</v>
      </c>
      <c r="N451" s="27" t="str">
        <f aca="false">C451</f>
        <v>СГМ ЭРИС-100 СГМ ЭРИС-100 номер 112160345</v>
      </c>
    </row>
    <row r="452" customFormat="false" ht="15" hidden="false" customHeight="false" outlineLevel="0" collapsed="false">
      <c r="B452" s="25" t="n">
        <v>438</v>
      </c>
      <c r="C452" s="27" t="s">
        <v>9615</v>
      </c>
      <c r="M452" s="25" t="n">
        <v>438</v>
      </c>
      <c r="N452" s="27" t="str">
        <f aca="false">C452</f>
        <v>СГМ ЭРИС-100 СГМ ЭРИС-100 номер 112160111</v>
      </c>
    </row>
    <row r="453" customFormat="false" ht="15" hidden="false" customHeight="false" outlineLevel="0" collapsed="false">
      <c r="B453" s="25" t="n">
        <v>439</v>
      </c>
      <c r="C453" s="27" t="s">
        <v>9616</v>
      </c>
      <c r="M453" s="25" t="n">
        <v>439</v>
      </c>
      <c r="N453" s="27" t="str">
        <f aca="false">C453</f>
        <v>СГМ ЭРИС-100 СГМ ЭРИС-100 номер 112160020</v>
      </c>
    </row>
    <row r="454" customFormat="false" ht="15" hidden="false" customHeight="false" outlineLevel="0" collapsed="false">
      <c r="B454" s="25" t="n">
        <v>440</v>
      </c>
      <c r="C454" s="27" t="s">
        <v>9617</v>
      </c>
      <c r="M454" s="25" t="n">
        <v>440</v>
      </c>
      <c r="N454" s="27" t="str">
        <f aca="false">C454</f>
        <v>СГМ ЭРИС-100 СГМ ЭРИС-100 номер 112150369</v>
      </c>
    </row>
    <row r="455" customFormat="false" ht="15" hidden="false" customHeight="false" outlineLevel="0" collapsed="false">
      <c r="B455" s="25" t="n">
        <v>441</v>
      </c>
      <c r="C455" s="27" t="s">
        <v>9618</v>
      </c>
      <c r="M455" s="25" t="n">
        <v>441</v>
      </c>
      <c r="N455" s="27" t="str">
        <f aca="false">C455</f>
        <v>СГМ ЭРИС-100 СГМ ЭРИС-100 номер 112150364</v>
      </c>
    </row>
    <row r="456" customFormat="false" ht="15" hidden="false" customHeight="false" outlineLevel="0" collapsed="false">
      <c r="B456" s="25" t="n">
        <v>442</v>
      </c>
      <c r="C456" s="27" t="s">
        <v>9619</v>
      </c>
      <c r="M456" s="25" t="n">
        <v>442</v>
      </c>
      <c r="N456" s="27" t="str">
        <f aca="false">C456</f>
        <v>СГМ ЭРИС-100 СГМ ЭРИС-100 номер 112160023</v>
      </c>
    </row>
    <row r="457" customFormat="false" ht="15" hidden="false" customHeight="false" outlineLevel="0" collapsed="false">
      <c r="B457" s="25" t="n">
        <v>443</v>
      </c>
      <c r="C457" s="27" t="s">
        <v>9620</v>
      </c>
      <c r="M457" s="25" t="n">
        <v>443</v>
      </c>
      <c r="N457" s="27" t="str">
        <f aca="false">C457</f>
        <v>СГМ ЭРИС-100 СГМ ЭРИС-100 номер 112150362</v>
      </c>
    </row>
    <row r="458" customFormat="false" ht="15" hidden="false" customHeight="false" outlineLevel="0" collapsed="false">
      <c r="B458" s="25" t="n">
        <v>444</v>
      </c>
      <c r="C458" s="27" t="s">
        <v>9621</v>
      </c>
      <c r="M458" s="25" t="n">
        <v>444</v>
      </c>
      <c r="N458" s="27" t="str">
        <f aca="false">C458</f>
        <v>СГМ ЭРИС-100 СГМ ЭРИС-100 номер 112150299</v>
      </c>
    </row>
    <row r="459" customFormat="false" ht="15" hidden="false" customHeight="false" outlineLevel="0" collapsed="false">
      <c r="B459" s="25" t="n">
        <v>445</v>
      </c>
      <c r="C459" s="27" t="s">
        <v>9622</v>
      </c>
      <c r="M459" s="25" t="n">
        <v>445</v>
      </c>
      <c r="N459" s="27" t="str">
        <f aca="false">C459</f>
        <v>СГМ ЭРИС-100 СГМ ЭРИС-100 номер 112150576</v>
      </c>
    </row>
    <row r="460" customFormat="false" ht="15" hidden="false" customHeight="false" outlineLevel="0" collapsed="false">
      <c r="B460" s="25" t="n">
        <v>446</v>
      </c>
      <c r="C460" s="27" t="s">
        <v>9623</v>
      </c>
      <c r="M460" s="25" t="n">
        <v>446</v>
      </c>
      <c r="N460" s="27" t="str">
        <f aca="false">C460</f>
        <v>СГМ ЭРИС-100 СГМ ЭРИС-100 номер 112150365</v>
      </c>
    </row>
    <row r="461" customFormat="false" ht="15" hidden="false" customHeight="false" outlineLevel="0" collapsed="false">
      <c r="B461" s="25" t="n">
        <v>447</v>
      </c>
      <c r="C461" s="27" t="s">
        <v>9624</v>
      </c>
      <c r="M461" s="25" t="n">
        <v>447</v>
      </c>
      <c r="N461" s="27" t="str">
        <f aca="false">C461</f>
        <v>СГМ ЭРИС-100 СГМ ЭРИС-100 номер 112150363</v>
      </c>
    </row>
    <row r="462" customFormat="false" ht="15" hidden="false" customHeight="false" outlineLevel="0" collapsed="false">
      <c r="B462" s="25" t="n">
        <v>448</v>
      </c>
      <c r="C462" s="27" t="s">
        <v>9625</v>
      </c>
      <c r="M462" s="25" t="n">
        <v>448</v>
      </c>
      <c r="N462" s="27" t="str">
        <f aca="false">C462</f>
        <v>СГМ ЭРИС-100 СГМ ЭРИС-100 номер 112160037</v>
      </c>
    </row>
    <row r="463" customFormat="false" ht="15" hidden="false" customHeight="false" outlineLevel="0" collapsed="false">
      <c r="B463" s="25" t="n">
        <v>449</v>
      </c>
      <c r="C463" s="27" t="s">
        <v>9626</v>
      </c>
      <c r="M463" s="25" t="n">
        <v>449</v>
      </c>
      <c r="N463" s="27" t="str">
        <f aca="false">C463</f>
        <v>СГМ ЭРИС-100 СГМ ЭРИС-100 номер 112160183</v>
      </c>
    </row>
    <row r="464" customFormat="false" ht="15" hidden="false" customHeight="false" outlineLevel="0" collapsed="false">
      <c r="B464" s="25" t="n">
        <v>450</v>
      </c>
      <c r="C464" s="27" t="s">
        <v>9627</v>
      </c>
      <c r="M464" s="25" t="n">
        <v>450</v>
      </c>
      <c r="N464" s="27" t="str">
        <f aca="false">C464</f>
        <v>СГМ ЭРИС-100 СГМ ЭРИС-100 номер 112160301</v>
      </c>
    </row>
    <row r="465" customFormat="false" ht="15" hidden="false" customHeight="false" outlineLevel="0" collapsed="false">
      <c r="B465" s="25" t="n">
        <v>451</v>
      </c>
      <c r="C465" s="27" t="s">
        <v>9628</v>
      </c>
      <c r="M465" s="25" t="n">
        <v>451</v>
      </c>
      <c r="N465" s="27" t="str">
        <f aca="false">C465</f>
        <v>СГМ ЭРИС-100 СГМ ЭРИС-100 номер 112160215</v>
      </c>
    </row>
    <row r="466" customFormat="false" ht="15" hidden="false" customHeight="false" outlineLevel="0" collapsed="false">
      <c r="B466" s="25" t="n">
        <v>452</v>
      </c>
      <c r="C466" s="27" t="s">
        <v>9629</v>
      </c>
      <c r="M466" s="25" t="n">
        <v>452</v>
      </c>
      <c r="N466" s="27" t="str">
        <f aca="false">C466</f>
        <v>СГМ ЭРИС-100 СГМ ЭРИС-100 номер 112160200</v>
      </c>
    </row>
    <row r="467" customFormat="false" ht="15" hidden="false" customHeight="false" outlineLevel="0" collapsed="false">
      <c r="B467" s="25" t="n">
        <v>453</v>
      </c>
      <c r="C467" s="27" t="s">
        <v>9630</v>
      </c>
      <c r="M467" s="25" t="n">
        <v>453</v>
      </c>
      <c r="N467" s="27" t="str">
        <f aca="false">C467</f>
        <v>СГМ ЭРИС-100 СГМ ЭРИС-100 номер 112160178</v>
      </c>
    </row>
    <row r="468" customFormat="false" ht="15" hidden="false" customHeight="false" outlineLevel="0" collapsed="false">
      <c r="B468" s="25" t="n">
        <v>454</v>
      </c>
      <c r="C468" s="27" t="s">
        <v>9631</v>
      </c>
      <c r="M468" s="25" t="n">
        <v>454</v>
      </c>
      <c r="N468" s="27" t="str">
        <f aca="false">C468</f>
        <v>СГМ ЭРИС-100 СГМ ЭРИС-100 номер 112160265</v>
      </c>
    </row>
    <row r="469" customFormat="false" ht="15" hidden="false" customHeight="false" outlineLevel="0" collapsed="false">
      <c r="B469" s="25" t="n">
        <v>455</v>
      </c>
      <c r="C469" s="27" t="s">
        <v>9632</v>
      </c>
      <c r="M469" s="25" t="n">
        <v>455</v>
      </c>
      <c r="N469" s="27" t="str">
        <f aca="false">C469</f>
        <v>СГМ ЭРИС-100 СГМ ЭРИС-100 номер 112150227</v>
      </c>
    </row>
    <row r="470" customFormat="false" ht="15" hidden="false" customHeight="false" outlineLevel="0" collapsed="false">
      <c r="B470" s="25" t="n">
        <v>456</v>
      </c>
      <c r="C470" s="27" t="s">
        <v>9633</v>
      </c>
      <c r="M470" s="25" t="n">
        <v>456</v>
      </c>
      <c r="N470" s="27" t="str">
        <f aca="false">C470</f>
        <v>СГМ ЭРИС-100 СГМ ЭРИС-100 номер 112160159</v>
      </c>
    </row>
    <row r="471" customFormat="false" ht="15" hidden="false" customHeight="false" outlineLevel="0" collapsed="false">
      <c r="B471" s="25" t="n">
        <v>457</v>
      </c>
      <c r="C471" s="27" t="s">
        <v>9634</v>
      </c>
      <c r="M471" s="25" t="n">
        <v>457</v>
      </c>
      <c r="N471" s="27" t="str">
        <f aca="false">C471</f>
        <v>Газоанализатор ЭРИС-ОПТИМА ПЛЮС ЭРИС-Оптима Плюс М номер ER170093</v>
      </c>
    </row>
    <row r="472" customFormat="false" ht="15" hidden="false" customHeight="false" outlineLevel="0" collapsed="false">
      <c r="B472" s="25" t="n">
        <v>458</v>
      </c>
      <c r="C472" s="27" t="s">
        <v>9635</v>
      </c>
      <c r="M472" s="25" t="n">
        <v>458</v>
      </c>
      <c r="N472" s="27" t="str">
        <f aca="false">C472</f>
        <v>Газоанализатор ЭРИС-ОПТИМА ПЛЮС ЭРИС-Оптима Плюс М номер ER150046</v>
      </c>
    </row>
    <row r="473" customFormat="false" ht="15" hidden="false" customHeight="false" outlineLevel="0" collapsed="false">
      <c r="B473" s="25" t="n">
        <v>459</v>
      </c>
      <c r="C473" s="27" t="s">
        <v>9636</v>
      </c>
      <c r="M473" s="25" t="n">
        <v>459</v>
      </c>
      <c r="N473" s="27" t="str">
        <f aca="false">C473</f>
        <v>Газоанализатор ЭРИС-ОПТИМА ПЛЮС ЭРИС-Оптима Плюс М номер ER150047</v>
      </c>
    </row>
    <row r="474" customFormat="false" ht="15" hidden="false" customHeight="false" outlineLevel="0" collapsed="false">
      <c r="B474" s="25" t="n">
        <v>460</v>
      </c>
      <c r="C474" s="27" t="s">
        <v>9637</v>
      </c>
      <c r="M474" s="25" t="n">
        <v>460</v>
      </c>
      <c r="N474" s="27" t="str">
        <f aca="false">C474</f>
        <v>Газоанализатор ЭРИС-ОПТИМА ПЛЮС ЭРИС-Оптима Плюс М номер ER180018</v>
      </c>
    </row>
    <row r="475" customFormat="false" ht="15" hidden="false" customHeight="false" outlineLevel="0" collapsed="false">
      <c r="B475" s="25" t="n">
        <v>461</v>
      </c>
      <c r="C475" s="27" t="s">
        <v>9638</v>
      </c>
      <c r="M475" s="25" t="n">
        <v>461</v>
      </c>
      <c r="N475" s="27" t="str">
        <f aca="false">C475</f>
        <v>Газоанализатор ЭРИС-ОПТИМА ПЛЮС ЭРИС-Оптима Плюс М номер ER170092</v>
      </c>
    </row>
    <row r="476" customFormat="false" ht="15" hidden="false" customHeight="false" outlineLevel="0" collapsed="false">
      <c r="B476" s="25" t="n">
        <v>462</v>
      </c>
      <c r="C476" s="27" t="s">
        <v>9639</v>
      </c>
      <c r="M476" s="25" t="n">
        <v>462</v>
      </c>
      <c r="N476" s="27" t="str">
        <f aca="false">C476</f>
        <v>Газоанализатор ЭРИС-ОПТИМА ПЛЮС ЭРИС-Оптима Плюс М номер ER160361</v>
      </c>
    </row>
    <row r="477" customFormat="false" ht="15" hidden="false" customHeight="false" outlineLevel="0" collapsed="false">
      <c r="B477" s="25" t="n">
        <v>463</v>
      </c>
      <c r="C477" s="27" t="s">
        <v>9640</v>
      </c>
      <c r="M477" s="25" t="n">
        <v>463</v>
      </c>
      <c r="N477" s="27" t="str">
        <f aca="false">C477</f>
        <v>Газоанализатор ЭРИС-ОПТИМА ПЛЮС ЭРИС-Оптима Плюс М номер ER180013</v>
      </c>
    </row>
    <row r="478" customFormat="false" ht="15" hidden="false" customHeight="false" outlineLevel="0" collapsed="false">
      <c r="B478" s="25" t="n">
        <v>464</v>
      </c>
      <c r="C478" s="27" t="s">
        <v>9641</v>
      </c>
      <c r="M478" s="25" t="n">
        <v>464</v>
      </c>
      <c r="N478" s="27" t="str">
        <f aca="false">C478</f>
        <v>Газоанализатор ДГС ЭРИС-230 номер ER230211216</v>
      </c>
    </row>
    <row r="479" customFormat="false" ht="15" hidden="false" customHeight="false" outlineLevel="0" collapsed="false">
      <c r="B479" s="25" t="n">
        <v>465</v>
      </c>
      <c r="C479" s="27" t="s">
        <v>9642</v>
      </c>
      <c r="M479" s="25" t="n">
        <v>465</v>
      </c>
      <c r="N479" s="27" t="str">
        <f aca="false">C479</f>
        <v>Газоанализатор ДГС ЭРИС-230 номер ER230211190</v>
      </c>
    </row>
    <row r="480" customFormat="false" ht="15" hidden="false" customHeight="false" outlineLevel="0" collapsed="false">
      <c r="B480" s="25" t="n">
        <v>466</v>
      </c>
      <c r="C480" s="27" t="s">
        <v>9643</v>
      </c>
      <c r="M480" s="25" t="n">
        <v>466</v>
      </c>
      <c r="N480" s="27" t="str">
        <f aca="false">C480</f>
        <v>Газоанализатор ДГС ЭРИС-230 номер ER230211215</v>
      </c>
    </row>
    <row r="481" customFormat="false" ht="15" hidden="false" customHeight="false" outlineLevel="0" collapsed="false">
      <c r="B481" s="25" t="n">
        <v>467</v>
      </c>
      <c r="C481" s="27" t="s">
        <v>9644</v>
      </c>
      <c r="M481" s="25" t="n">
        <v>467</v>
      </c>
      <c r="N481" s="27" t="str">
        <f aca="false">C481</f>
        <v>Газоанализатор ДГС ЭРИС-230 номер ER230211189</v>
      </c>
    </row>
    <row r="482" customFormat="false" ht="15" hidden="false" customHeight="false" outlineLevel="0" collapsed="false">
      <c r="B482" s="25" t="n">
        <v>468</v>
      </c>
      <c r="C482" s="27" t="s">
        <v>9645</v>
      </c>
      <c r="M482" s="25" t="n">
        <v>468</v>
      </c>
      <c r="N482" s="27" t="str">
        <f aca="false">C482</f>
        <v>Датчик температуры Метран-280-Ex номер 2250779</v>
      </c>
    </row>
    <row r="483" customFormat="false" ht="15" hidden="false" customHeight="false" outlineLevel="0" collapsed="false">
      <c r="B483" s="25" t="n">
        <v>469</v>
      </c>
      <c r="C483" s="27" t="s">
        <v>9646</v>
      </c>
      <c r="M483" s="25" t="n">
        <v>469</v>
      </c>
      <c r="N483" s="27" t="str">
        <f aca="false">C483</f>
        <v>Датчик температуры Метран-280-Ex номер 2250794</v>
      </c>
    </row>
    <row r="484" customFormat="false" ht="15" hidden="false" customHeight="false" outlineLevel="0" collapsed="false">
      <c r="B484" s="25" t="n">
        <v>470</v>
      </c>
      <c r="C484" s="27" t="s">
        <v>9647</v>
      </c>
      <c r="M484" s="25" t="n">
        <v>470</v>
      </c>
      <c r="N484" s="27" t="str">
        <f aca="false">C484</f>
        <v>Уровнемер 5300 5300 номер 504511</v>
      </c>
    </row>
    <row r="485" customFormat="false" ht="15" hidden="false" customHeight="false" outlineLevel="0" collapsed="false">
      <c r="B485" s="25" t="n">
        <v>471</v>
      </c>
      <c r="C485" s="27" t="s">
        <v>9648</v>
      </c>
      <c r="M485" s="25" t="n">
        <v>471</v>
      </c>
      <c r="N485" s="27" t="str">
        <f aca="false">C485</f>
        <v>Уровнемер 5300 5300 номер 504512</v>
      </c>
    </row>
    <row r="486" customFormat="false" ht="15" hidden="false" customHeight="false" outlineLevel="0" collapsed="false">
      <c r="B486" s="25" t="n">
        <v>472</v>
      </c>
      <c r="C486" s="27" t="s">
        <v>9649</v>
      </c>
      <c r="M486" s="25" t="n">
        <v>472</v>
      </c>
      <c r="N486" s="27" t="str">
        <f aca="false">C486</f>
        <v>Уровнемер 5300 5300 номер 504513</v>
      </c>
    </row>
    <row r="487" customFormat="false" ht="15" hidden="false" customHeight="false" outlineLevel="0" collapsed="false">
      <c r="B487" s="25" t="n">
        <v>473</v>
      </c>
      <c r="C487" s="27" t="s">
        <v>9650</v>
      </c>
      <c r="M487" s="25" t="n">
        <v>473</v>
      </c>
      <c r="N487" s="27" t="str">
        <f aca="false">C487</f>
        <v>СГМ ЭРИС-100 СГМ ЭРИС-100 номер 112160164</v>
      </c>
    </row>
    <row r="488" customFormat="false" ht="15" hidden="false" customHeight="false" outlineLevel="0" collapsed="false">
      <c r="B488" s="25" t="n">
        <v>474</v>
      </c>
      <c r="C488" s="27" t="s">
        <v>9651</v>
      </c>
      <c r="M488" s="25" t="n">
        <v>474</v>
      </c>
      <c r="N488" s="27" t="str">
        <f aca="false">C488</f>
        <v>СГМ ЭРИС-100 СГМ ЭРИС-100 номер 112160204</v>
      </c>
    </row>
    <row r="489" customFormat="false" ht="15" hidden="false" customHeight="false" outlineLevel="0" collapsed="false">
      <c r="B489" s="25" t="n">
        <v>475</v>
      </c>
      <c r="C489" s="27" t="s">
        <v>9652</v>
      </c>
      <c r="M489" s="25" t="n">
        <v>475</v>
      </c>
      <c r="N489" s="27" t="str">
        <f aca="false">C489</f>
        <v>СГМ ЭРИС-100 СГМ ЭРИС-100 номер 112190168</v>
      </c>
    </row>
    <row r="490" customFormat="false" ht="15" hidden="false" customHeight="false" outlineLevel="0" collapsed="false">
      <c r="B490" s="25" t="n">
        <v>476</v>
      </c>
      <c r="C490" s="27" t="s">
        <v>9653</v>
      </c>
      <c r="M490" s="25" t="n">
        <v>476</v>
      </c>
      <c r="N490" s="27" t="str">
        <f aca="false">C490</f>
        <v>СГМ ЭРИС-100 СГМ ЭРИС-100 номер 112160154</v>
      </c>
    </row>
    <row r="491" customFormat="false" ht="15" hidden="false" customHeight="false" outlineLevel="0" collapsed="false">
      <c r="B491" s="25" t="n">
        <v>477</v>
      </c>
      <c r="C491" s="27" t="s">
        <v>9654</v>
      </c>
      <c r="M491" s="25" t="n">
        <v>477</v>
      </c>
      <c r="N491" s="27" t="str">
        <f aca="false">C491</f>
        <v>СГМ ЭРИС-100 СГМ ЭРИС-100 номер 112160206</v>
      </c>
    </row>
    <row r="492" customFormat="false" ht="15" hidden="false" customHeight="false" outlineLevel="0" collapsed="false">
      <c r="B492" s="25" t="n">
        <v>478</v>
      </c>
      <c r="C492" s="27" t="s">
        <v>9655</v>
      </c>
      <c r="M492" s="25" t="n">
        <v>478</v>
      </c>
      <c r="N492" s="27" t="str">
        <f aca="false">C492</f>
        <v>СГМ ЭРИС-100 СГМ ЭРИС-100 номер 112160084</v>
      </c>
    </row>
    <row r="493" customFormat="false" ht="15" hidden="false" customHeight="false" outlineLevel="0" collapsed="false">
      <c r="B493" s="25" t="n">
        <v>479</v>
      </c>
      <c r="C493" s="27" t="s">
        <v>9656</v>
      </c>
      <c r="M493" s="25" t="n">
        <v>479</v>
      </c>
      <c r="N493" s="27" t="str">
        <f aca="false">C493</f>
        <v>СГМ ЭРИС-100 СГМ ЭРИС-100 номер 112160097</v>
      </c>
    </row>
    <row r="494" customFormat="false" ht="15" hidden="false" customHeight="false" outlineLevel="0" collapsed="false">
      <c r="B494" s="25" t="n">
        <v>480</v>
      </c>
      <c r="C494" s="27" t="s">
        <v>9657</v>
      </c>
      <c r="M494" s="25" t="n">
        <v>480</v>
      </c>
      <c r="N494" s="27" t="str">
        <f aca="false">C494</f>
        <v>СГМ ЭРИС-100 СГМ ЭРИС-100 номер 112160079</v>
      </c>
    </row>
    <row r="495" customFormat="false" ht="15" hidden="false" customHeight="false" outlineLevel="0" collapsed="false">
      <c r="B495" s="25" t="n">
        <v>481</v>
      </c>
      <c r="C495" s="27" t="s">
        <v>9658</v>
      </c>
      <c r="M495" s="25" t="n">
        <v>481</v>
      </c>
      <c r="N495" s="27" t="str">
        <f aca="false">C495</f>
        <v>СГМ ЭРИС-100 СГМ ЭРИС-100 номер 112160100</v>
      </c>
    </row>
    <row r="496" customFormat="false" ht="15" hidden="false" customHeight="false" outlineLevel="0" collapsed="false">
      <c r="B496" s="25" t="n">
        <v>482</v>
      </c>
      <c r="C496" s="27" t="s">
        <v>9659</v>
      </c>
      <c r="M496" s="25" t="n">
        <v>482</v>
      </c>
      <c r="N496" s="27" t="str">
        <f aca="false">C496</f>
        <v>СГМ ЭРИС-100 СГМ ЭРИС-100 номер 112160211</v>
      </c>
    </row>
    <row r="497" customFormat="false" ht="15" hidden="false" customHeight="false" outlineLevel="0" collapsed="false">
      <c r="B497" s="25" t="n">
        <v>483</v>
      </c>
      <c r="C497" s="27" t="s">
        <v>9660</v>
      </c>
      <c r="M497" s="25" t="n">
        <v>483</v>
      </c>
      <c r="N497" s="27" t="str">
        <f aca="false">C497</f>
        <v>СГМ ЭРИС-100 СГМ ЭРИС-100 номер 112160022</v>
      </c>
    </row>
    <row r="498" customFormat="false" ht="15" hidden="false" customHeight="false" outlineLevel="0" collapsed="false">
      <c r="B498" s="25" t="n">
        <v>484</v>
      </c>
      <c r="C498" s="27" t="s">
        <v>9661</v>
      </c>
      <c r="M498" s="25" t="n">
        <v>484</v>
      </c>
      <c r="N498" s="27" t="str">
        <f aca="false">C498</f>
        <v>СГМ ЭРИС-100 СГМ ЭРИС-100 номер 112160025</v>
      </c>
    </row>
    <row r="499" customFormat="false" ht="15" hidden="false" customHeight="false" outlineLevel="0" collapsed="false">
      <c r="B499" s="25" t="n">
        <v>485</v>
      </c>
      <c r="C499" s="27" t="s">
        <v>9662</v>
      </c>
      <c r="M499" s="25" t="n">
        <v>485</v>
      </c>
      <c r="N499" s="27" t="str">
        <f aca="false">C499</f>
        <v>СГМ ЭРИС-100 СГМ ЭРИС-100 номер 112160216</v>
      </c>
    </row>
    <row r="500" customFormat="false" ht="15" hidden="false" customHeight="false" outlineLevel="0" collapsed="false">
      <c r="B500" s="25" t="n">
        <v>486</v>
      </c>
      <c r="C500" s="27" t="s">
        <v>9663</v>
      </c>
      <c r="M500" s="25" t="n">
        <v>486</v>
      </c>
      <c r="N500" s="27" t="str">
        <f aca="false">C500</f>
        <v>СГМ ЭРИС-100 СГМ ЭРИС-100 номер 112160292</v>
      </c>
    </row>
    <row r="501" customFormat="false" ht="15" hidden="false" customHeight="false" outlineLevel="0" collapsed="false">
      <c r="B501" s="25" t="n">
        <v>487</v>
      </c>
      <c r="C501" s="27" t="s">
        <v>9664</v>
      </c>
      <c r="M501" s="25" t="n">
        <v>487</v>
      </c>
      <c r="N501" s="27" t="str">
        <f aca="false">C501</f>
        <v>СГМ ЭРИС-100 СГМ ЭРИС-100 номер 112150204</v>
      </c>
    </row>
    <row r="502" customFormat="false" ht="15" hidden="false" customHeight="false" outlineLevel="0" collapsed="false">
      <c r="B502" s="25" t="n">
        <v>488</v>
      </c>
      <c r="C502" s="27" t="s">
        <v>9665</v>
      </c>
      <c r="M502" s="25" t="n">
        <v>488</v>
      </c>
      <c r="N502" s="27" t="str">
        <f aca="false">C502</f>
        <v>СГМ ЭРИС-100 СГМ ЭРИС-100 номер 112160106</v>
      </c>
    </row>
    <row r="503" customFormat="false" ht="15" hidden="false" customHeight="false" outlineLevel="0" collapsed="false">
      <c r="B503" s="25" t="n">
        <v>489</v>
      </c>
      <c r="C503" s="27" t="s">
        <v>9666</v>
      </c>
      <c r="M503" s="25" t="n">
        <v>489</v>
      </c>
      <c r="N503" s="27" t="str">
        <f aca="false">C503</f>
        <v>СГМ ЭРИС-100 СГМ ЭРИС-100 номер 112160128</v>
      </c>
    </row>
    <row r="504" customFormat="false" ht="15" hidden="false" customHeight="false" outlineLevel="0" collapsed="false">
      <c r="B504" s="25" t="n">
        <v>490</v>
      </c>
      <c r="C504" s="27" t="s">
        <v>9667</v>
      </c>
      <c r="M504" s="25" t="n">
        <v>490</v>
      </c>
      <c r="N504" s="27" t="str">
        <f aca="false">C504</f>
        <v>СГМ ЭРИС-100 СГМ ЭРИС-100 номер 112160283</v>
      </c>
    </row>
    <row r="505" customFormat="false" ht="15" hidden="false" customHeight="false" outlineLevel="0" collapsed="false">
      <c r="B505" s="25" t="n">
        <v>491</v>
      </c>
      <c r="C505" s="27" t="s">
        <v>9668</v>
      </c>
      <c r="M505" s="25" t="n">
        <v>491</v>
      </c>
      <c r="N505" s="27" t="str">
        <f aca="false">C505</f>
        <v>СГМ ЭРИС-100 СГМ ЭРИС-100 номер 112160069</v>
      </c>
    </row>
    <row r="506" customFormat="false" ht="15" hidden="false" customHeight="false" outlineLevel="0" collapsed="false">
      <c r="B506" s="25" t="n">
        <v>492</v>
      </c>
      <c r="C506" s="27" t="s">
        <v>9669</v>
      </c>
      <c r="M506" s="25" t="n">
        <v>492</v>
      </c>
      <c r="N506" s="27" t="str">
        <f aca="false">C506</f>
        <v>СГМ ЭРИС-100 СГМ ЭРИС-100 номер 112160151</v>
      </c>
    </row>
    <row r="507" customFormat="false" ht="15" hidden="false" customHeight="false" outlineLevel="0" collapsed="false">
      <c r="B507" s="25" t="n">
        <v>493</v>
      </c>
      <c r="C507" s="27" t="s">
        <v>9670</v>
      </c>
      <c r="M507" s="25" t="n">
        <v>493</v>
      </c>
      <c r="N507" s="27" t="str">
        <f aca="false">C507</f>
        <v>СГМ ЭРИС-100 СГМ ЭРИС-100 номер 112160167</v>
      </c>
    </row>
    <row r="508" customFormat="false" ht="15" hidden="false" customHeight="false" outlineLevel="0" collapsed="false">
      <c r="B508" s="25" t="n">
        <v>494</v>
      </c>
      <c r="C508" s="27" t="s">
        <v>9671</v>
      </c>
      <c r="M508" s="25" t="n">
        <v>494</v>
      </c>
      <c r="N508" s="27" t="str">
        <f aca="false">C508</f>
        <v>СГМ ЭРИС-100 СГМ ЭРИС-100 номер 112160027</v>
      </c>
    </row>
    <row r="509" customFormat="false" ht="15" hidden="false" customHeight="false" outlineLevel="0" collapsed="false">
      <c r="B509" s="25" t="n">
        <v>495</v>
      </c>
      <c r="C509" s="27" t="s">
        <v>9672</v>
      </c>
      <c r="M509" s="25" t="n">
        <v>495</v>
      </c>
      <c r="N509" s="27" t="str">
        <f aca="false">C509</f>
        <v>СГМ ЭРИС-100 СГМ ЭРИС-100 номер 112160298</v>
      </c>
    </row>
    <row r="510" customFormat="false" ht="15" hidden="false" customHeight="false" outlineLevel="0" collapsed="false">
      <c r="B510" s="25" t="n">
        <v>496</v>
      </c>
      <c r="C510" s="27" t="s">
        <v>9673</v>
      </c>
      <c r="M510" s="25" t="n">
        <v>496</v>
      </c>
      <c r="N510" s="27" t="str">
        <f aca="false">C510</f>
        <v>СГМ ЭРИС-100 СГМ ЭРИС-100 номер 112160131</v>
      </c>
    </row>
    <row r="511" customFormat="false" ht="15" hidden="false" customHeight="false" outlineLevel="0" collapsed="false">
      <c r="B511" s="25" t="n">
        <v>497</v>
      </c>
      <c r="C511" s="27" t="s">
        <v>9674</v>
      </c>
      <c r="M511" s="25" t="n">
        <v>497</v>
      </c>
      <c r="N511" s="27" t="str">
        <f aca="false">C511</f>
        <v>СГМ ЭРИС-100 СГМ ЭРИС-100 номер 112160207</v>
      </c>
    </row>
    <row r="512" customFormat="false" ht="15" hidden="false" customHeight="false" outlineLevel="0" collapsed="false">
      <c r="B512" s="25" t="n">
        <v>498</v>
      </c>
      <c r="C512" s="27" t="s">
        <v>9675</v>
      </c>
      <c r="M512" s="25" t="n">
        <v>498</v>
      </c>
      <c r="N512" s="27" t="str">
        <f aca="false">C512</f>
        <v>СГМ ЭРИС-100 СГМ ЭРИС-100 номер 112160290</v>
      </c>
    </row>
    <row r="513" customFormat="false" ht="15" hidden="false" customHeight="false" outlineLevel="0" collapsed="false">
      <c r="B513" s="25" t="n">
        <v>499</v>
      </c>
      <c r="C513" s="27" t="s">
        <v>9676</v>
      </c>
      <c r="M513" s="25" t="n">
        <v>499</v>
      </c>
      <c r="N513" s="27" t="str">
        <f aca="false">C513</f>
        <v>СГМ ЭРИС-100 СГМ ЭРИС-100 номер 112160038</v>
      </c>
    </row>
    <row r="514" customFormat="false" ht="15" hidden="false" customHeight="false" outlineLevel="0" collapsed="false">
      <c r="B514" s="25" t="n">
        <v>500</v>
      </c>
      <c r="C514" s="27" t="s">
        <v>9677</v>
      </c>
      <c r="M514" s="25" t="n">
        <v>500</v>
      </c>
      <c r="N514" s="27" t="str">
        <f aca="false">C514</f>
        <v>СГМ ЭРИС-100 СГМ ЭРИС-100 номер 112160196</v>
      </c>
    </row>
    <row r="515" customFormat="false" ht="15" hidden="false" customHeight="false" outlineLevel="0" collapsed="false">
      <c r="B515" s="25" t="n">
        <v>501</v>
      </c>
      <c r="C515" s="27" t="s">
        <v>9678</v>
      </c>
      <c r="M515" s="25" t="n">
        <v>501</v>
      </c>
      <c r="N515" s="27" t="str">
        <f aca="false">C515</f>
        <v>СГМ ЭРИС-100 СГМ ЭРИС-100 номер 112160203</v>
      </c>
    </row>
    <row r="516" customFormat="false" ht="15" hidden="false" customHeight="false" outlineLevel="0" collapsed="false">
      <c r="B516" s="25" t="n">
        <v>502</v>
      </c>
      <c r="C516" s="27" t="s">
        <v>9679</v>
      </c>
      <c r="M516" s="25" t="n">
        <v>502</v>
      </c>
      <c r="N516" s="27" t="str">
        <f aca="false">C516</f>
        <v>СГМ ЭРИС-100 СГМ ЭРИС-100 номер 112160274</v>
      </c>
    </row>
    <row r="517" customFormat="false" ht="15" hidden="false" customHeight="false" outlineLevel="0" collapsed="false">
      <c r="B517" s="25" t="n">
        <v>503</v>
      </c>
      <c r="C517" s="27" t="s">
        <v>9680</v>
      </c>
      <c r="M517" s="25" t="n">
        <v>503</v>
      </c>
      <c r="N517" s="27" t="str">
        <f aca="false">C517</f>
        <v>СГМ ЭРИС-100 СГМ ЭРИС-100 номер 112160176</v>
      </c>
    </row>
    <row r="518" customFormat="false" ht="15" hidden="false" customHeight="false" outlineLevel="0" collapsed="false">
      <c r="B518" s="25" t="n">
        <v>504</v>
      </c>
      <c r="C518" s="27" t="s">
        <v>9681</v>
      </c>
      <c r="M518" s="25" t="n">
        <v>504</v>
      </c>
      <c r="N518" s="27" t="str">
        <f aca="false">C518</f>
        <v>СГМ ЭРИС-100 СГМ ЭРИС-100 номер 112160271</v>
      </c>
    </row>
    <row r="519" customFormat="false" ht="15" hidden="false" customHeight="false" outlineLevel="0" collapsed="false">
      <c r="B519" s="25" t="n">
        <v>505</v>
      </c>
      <c r="C519" s="27" t="s">
        <v>9682</v>
      </c>
      <c r="M519" s="25" t="n">
        <v>505</v>
      </c>
      <c r="N519" s="27" t="str">
        <f aca="false">C519</f>
        <v>СГМ ЭРИС-100 СГМ ЭРИС-100 номер 112160273</v>
      </c>
    </row>
    <row r="520" customFormat="false" ht="15" hidden="false" customHeight="false" outlineLevel="0" collapsed="false">
      <c r="B520" s="25" t="n">
        <v>506</v>
      </c>
      <c r="C520" s="27" t="s">
        <v>9683</v>
      </c>
      <c r="M520" s="25" t="n">
        <v>506</v>
      </c>
      <c r="N520" s="27" t="str">
        <f aca="false">C520</f>
        <v>СГМ ЭРИС-100 СГМ ЭРИС-100 номер 112160147</v>
      </c>
    </row>
    <row r="521" customFormat="false" ht="15" hidden="false" customHeight="false" outlineLevel="0" collapsed="false">
      <c r="B521" s="25" t="n">
        <v>507</v>
      </c>
      <c r="C521" s="27" t="s">
        <v>9684</v>
      </c>
      <c r="M521" s="25" t="n">
        <v>507</v>
      </c>
      <c r="N521" s="27" t="str">
        <f aca="false">C521</f>
        <v>СГМ ЭРИС-100 СГМ ЭРИС-100 номер 112160189</v>
      </c>
    </row>
    <row r="522" customFormat="false" ht="15" hidden="false" customHeight="false" outlineLevel="0" collapsed="false">
      <c r="B522" s="25" t="n">
        <v>508</v>
      </c>
      <c r="C522" s="27" t="s">
        <v>9685</v>
      </c>
      <c r="M522" s="25" t="n">
        <v>508</v>
      </c>
      <c r="N522" s="27" t="str">
        <f aca="false">C522</f>
        <v>СГМ ЭРИС-100 СГМ ЭРИС-100 номер 112160076</v>
      </c>
    </row>
    <row r="523" customFormat="false" ht="15" hidden="false" customHeight="false" outlineLevel="0" collapsed="false">
      <c r="B523" s="25" t="n">
        <v>509</v>
      </c>
      <c r="C523" s="27" t="s">
        <v>9686</v>
      </c>
      <c r="M523" s="25" t="n">
        <v>509</v>
      </c>
      <c r="N523" s="27" t="str">
        <f aca="false">C523</f>
        <v>СГМ ЭРИС-100 СГМ ЭРИС-100 номер 112160066</v>
      </c>
    </row>
    <row r="524" customFormat="false" ht="15" hidden="false" customHeight="false" outlineLevel="0" collapsed="false">
      <c r="B524" s="25" t="n">
        <v>510</v>
      </c>
      <c r="C524" s="27" t="s">
        <v>9687</v>
      </c>
      <c r="M524" s="25" t="n">
        <v>510</v>
      </c>
      <c r="N524" s="27" t="str">
        <f aca="false">C524</f>
        <v>СГМ ЭРИС-100 СГМ ЭРИС-100 номер 112160013</v>
      </c>
    </row>
    <row r="525" customFormat="false" ht="15" hidden="false" customHeight="false" outlineLevel="0" collapsed="false">
      <c r="B525" s="25" t="n">
        <v>511</v>
      </c>
      <c r="C525" s="27" t="s">
        <v>9688</v>
      </c>
      <c r="M525" s="25" t="n">
        <v>511</v>
      </c>
      <c r="N525" s="27" t="str">
        <f aca="false">C525</f>
        <v>СГМ ЭРИС-100 СГМ ЭРИС-100 номер 112160229</v>
      </c>
    </row>
    <row r="526" customFormat="false" ht="15" hidden="false" customHeight="false" outlineLevel="0" collapsed="false">
      <c r="B526" s="25" t="n">
        <v>512</v>
      </c>
      <c r="C526" s="27" t="s">
        <v>9689</v>
      </c>
      <c r="M526" s="25" t="n">
        <v>512</v>
      </c>
      <c r="N526" s="27" t="str">
        <f aca="false">C526</f>
        <v>СГМ ЭРИС-100 СГМ ЭРИС-100 номер 112160065</v>
      </c>
    </row>
    <row r="527" customFormat="false" ht="15" hidden="false" customHeight="false" outlineLevel="0" collapsed="false">
      <c r="B527" s="25" t="n">
        <v>513</v>
      </c>
      <c r="C527" s="27" t="s">
        <v>9690</v>
      </c>
      <c r="M527" s="25" t="n">
        <v>513</v>
      </c>
      <c r="N527" s="27" t="str">
        <f aca="false">C527</f>
        <v>СГМ ЭРИС-100 СГМ ЭРИС-100 номер 112160234</v>
      </c>
    </row>
    <row r="528" customFormat="false" ht="15" hidden="false" customHeight="false" outlineLevel="0" collapsed="false">
      <c r="B528" s="25" t="n">
        <v>514</v>
      </c>
      <c r="C528" s="27" t="s">
        <v>9691</v>
      </c>
      <c r="M528" s="25" t="n">
        <v>514</v>
      </c>
      <c r="N528" s="27" t="str">
        <f aca="false">C528</f>
        <v>СГМ ЭРИС-100 СГМ ЭРИС-100 номер 112160116</v>
      </c>
    </row>
    <row r="529" customFormat="false" ht="15" hidden="false" customHeight="false" outlineLevel="0" collapsed="false">
      <c r="B529" s="25" t="n">
        <v>515</v>
      </c>
      <c r="C529" s="27" t="s">
        <v>9692</v>
      </c>
      <c r="M529" s="25" t="n">
        <v>515</v>
      </c>
      <c r="N529" s="27" t="str">
        <f aca="false">C529</f>
        <v>СГМ ЭРИС-100 СГМ ЭРИС-100 номер 112160103</v>
      </c>
    </row>
    <row r="530" customFormat="false" ht="15" hidden="false" customHeight="false" outlineLevel="0" collapsed="false">
      <c r="B530" s="25" t="n">
        <v>516</v>
      </c>
      <c r="C530" s="27" t="s">
        <v>9693</v>
      </c>
      <c r="M530" s="25" t="n">
        <v>516</v>
      </c>
      <c r="N530" s="27" t="str">
        <f aca="false">C530</f>
        <v>СГМ ЭРИС-100 СГМ ЭРИС-100 номер 112160133</v>
      </c>
    </row>
    <row r="531" customFormat="false" ht="15" hidden="false" customHeight="false" outlineLevel="0" collapsed="false">
      <c r="B531" s="25" t="n">
        <v>517</v>
      </c>
      <c r="C531" s="27" t="s">
        <v>9694</v>
      </c>
      <c r="M531" s="25" t="n">
        <v>517</v>
      </c>
      <c r="N531" s="27" t="str">
        <f aca="false">C531</f>
        <v>СГМ ЭРИС-100 СГМ ЭРИС-100 номер 112160136</v>
      </c>
    </row>
    <row r="532" customFormat="false" ht="15" hidden="false" customHeight="false" outlineLevel="0" collapsed="false">
      <c r="B532" s="25" t="n">
        <v>518</v>
      </c>
      <c r="C532" s="27" t="s">
        <v>9695</v>
      </c>
      <c r="M532" s="25" t="n">
        <v>518</v>
      </c>
      <c r="N532" s="27" t="str">
        <f aca="false">C532</f>
        <v>СГМ ЭРИС-100 СГМ ЭРИС-100 номер 112160124</v>
      </c>
    </row>
    <row r="533" customFormat="false" ht="15" hidden="false" customHeight="false" outlineLevel="0" collapsed="false">
      <c r="B533" s="25" t="n">
        <v>519</v>
      </c>
      <c r="C533" s="27" t="s">
        <v>9696</v>
      </c>
      <c r="M533" s="25" t="n">
        <v>519</v>
      </c>
      <c r="N533" s="27" t="str">
        <f aca="false">C533</f>
        <v>СГМ ЭРИС-100 СГМ ЭРИС-100 номер 112160044</v>
      </c>
    </row>
    <row r="534" customFormat="false" ht="15" hidden="false" customHeight="false" outlineLevel="0" collapsed="false">
      <c r="B534" s="25" t="n">
        <v>520</v>
      </c>
      <c r="C534" s="27" t="s">
        <v>9697</v>
      </c>
      <c r="M534" s="25" t="n">
        <v>520</v>
      </c>
      <c r="N534" s="27" t="str">
        <f aca="false">C534</f>
        <v>СГМ ЭРИС-100 СГМ ЭРИС-100 номер 112160284</v>
      </c>
    </row>
    <row r="535" customFormat="false" ht="15" hidden="false" customHeight="false" outlineLevel="0" collapsed="false">
      <c r="B535" s="25" t="n">
        <v>521</v>
      </c>
      <c r="C535" s="27" t="s">
        <v>9698</v>
      </c>
      <c r="M535" s="25" t="n">
        <v>521</v>
      </c>
      <c r="N535" s="27" t="str">
        <f aca="false">C535</f>
        <v>СГМ ЭРИС-100 СГМ ЭРИС-100 номер 112160125</v>
      </c>
    </row>
    <row r="536" customFormat="false" ht="15" hidden="false" customHeight="false" outlineLevel="0" collapsed="false">
      <c r="B536" s="25" t="n">
        <v>522</v>
      </c>
      <c r="C536" s="27" t="s">
        <v>9699</v>
      </c>
      <c r="M536" s="25" t="n">
        <v>522</v>
      </c>
      <c r="N536" s="27" t="str">
        <f aca="false">C536</f>
        <v>СГМ ЭРИС-100 СГМ ЭРИС-100 номер 112160197</v>
      </c>
    </row>
    <row r="537" customFormat="false" ht="15" hidden="false" customHeight="false" outlineLevel="0" collapsed="false">
      <c r="B537" s="25" t="n">
        <v>523</v>
      </c>
      <c r="C537" s="27" t="s">
        <v>9700</v>
      </c>
      <c r="M537" s="25" t="n">
        <v>523</v>
      </c>
      <c r="N537" s="27" t="str">
        <f aca="false">C537</f>
        <v>СГМ ЭРИС-100 СГМ ЭРИС-100 номер 112160168</v>
      </c>
    </row>
    <row r="538" customFormat="false" ht="15" hidden="false" customHeight="false" outlineLevel="0" collapsed="false">
      <c r="B538" s="25" t="n">
        <v>524</v>
      </c>
      <c r="C538" s="27" t="s">
        <v>9701</v>
      </c>
      <c r="M538" s="25" t="n">
        <v>524</v>
      </c>
      <c r="N538" s="27" t="str">
        <f aca="false">C538</f>
        <v>СГМ ЭРИС-100 СГМ ЭРИС-100 номер 112160137</v>
      </c>
    </row>
    <row r="539" customFormat="false" ht="15" hidden="false" customHeight="false" outlineLevel="0" collapsed="false">
      <c r="B539" s="25" t="n">
        <v>525</v>
      </c>
      <c r="C539" s="27" t="s">
        <v>9702</v>
      </c>
      <c r="M539" s="25" t="n">
        <v>525</v>
      </c>
      <c r="N539" s="27" t="str">
        <f aca="false">C539</f>
        <v>СГМ ЭРИС-100 СГМ ЭРИС-100 номер 112160289</v>
      </c>
    </row>
    <row r="540" customFormat="false" ht="15" hidden="false" customHeight="false" outlineLevel="0" collapsed="false">
      <c r="B540" s="25" t="n">
        <v>526</v>
      </c>
      <c r="C540" s="27" t="s">
        <v>9703</v>
      </c>
      <c r="M540" s="25" t="n">
        <v>526</v>
      </c>
      <c r="N540" s="27" t="str">
        <f aca="false">C540</f>
        <v>СГМ ЭРИС-100 СГМ ЭРИС-100 номер 112160141</v>
      </c>
    </row>
    <row r="541" customFormat="false" ht="15" hidden="false" customHeight="false" outlineLevel="0" collapsed="false">
      <c r="B541" s="25" t="n">
        <v>527</v>
      </c>
      <c r="C541" s="27" t="s">
        <v>9704</v>
      </c>
      <c r="M541" s="25" t="n">
        <v>527</v>
      </c>
      <c r="N541" s="27" t="str">
        <f aca="false">C541</f>
        <v>СГМ ЭРИС-100 СГМ ЭРИС-100 номер 112160193</v>
      </c>
    </row>
    <row r="542" customFormat="false" ht="15" hidden="false" customHeight="false" outlineLevel="0" collapsed="false">
      <c r="B542" s="25" t="n">
        <v>528</v>
      </c>
      <c r="C542" s="27" t="s">
        <v>9705</v>
      </c>
      <c r="M542" s="25" t="n">
        <v>528</v>
      </c>
      <c r="N542" s="27" t="str">
        <f aca="false">C542</f>
        <v>СГМ ЭРИС-100 СГМ ЭРИС-100 номер 112160067</v>
      </c>
    </row>
    <row r="543" customFormat="false" ht="15" hidden="false" customHeight="false" outlineLevel="0" collapsed="false">
      <c r="B543" s="25" t="n">
        <v>529</v>
      </c>
      <c r="C543" s="27" t="s">
        <v>9706</v>
      </c>
      <c r="M543" s="25" t="n">
        <v>529</v>
      </c>
      <c r="N543" s="27" t="str">
        <f aca="false">C543</f>
        <v>СГМ ЭРИС-100 СГМ ЭРИС-100 номер 112160263</v>
      </c>
    </row>
    <row r="544" customFormat="false" ht="15" hidden="false" customHeight="false" outlineLevel="0" collapsed="false">
      <c r="B544" s="25" t="n">
        <v>530</v>
      </c>
      <c r="C544" s="27" t="s">
        <v>9707</v>
      </c>
      <c r="M544" s="25" t="n">
        <v>530</v>
      </c>
      <c r="N544" s="27" t="str">
        <f aca="false">C544</f>
        <v>СГМ ЭРИС-100 СГМ ЭРИС-100 номер 112160002</v>
      </c>
    </row>
    <row r="545" customFormat="false" ht="15" hidden="false" customHeight="false" outlineLevel="0" collapsed="false">
      <c r="B545" s="25" t="n">
        <v>531</v>
      </c>
      <c r="C545" s="27" t="s">
        <v>9708</v>
      </c>
      <c r="M545" s="25" t="n">
        <v>531</v>
      </c>
      <c r="N545" s="27" t="str">
        <f aca="false">C545</f>
        <v>СГМ ЭРИС-100 СГМ ЭРИС-100 номер 112160272</v>
      </c>
    </row>
    <row r="546" customFormat="false" ht="15" hidden="false" customHeight="false" outlineLevel="0" collapsed="false">
      <c r="B546" s="25" t="n">
        <v>532</v>
      </c>
      <c r="C546" s="27" t="s">
        <v>9709</v>
      </c>
      <c r="M546" s="25" t="n">
        <v>532</v>
      </c>
      <c r="N546" s="27" t="str">
        <f aca="false">C546</f>
        <v>СГМ ЭРИС-100 СГМ ЭРИС-100 номер 112160169</v>
      </c>
    </row>
    <row r="547" customFormat="false" ht="15" hidden="false" customHeight="false" outlineLevel="0" collapsed="false">
      <c r="B547" s="25" t="n">
        <v>533</v>
      </c>
      <c r="C547" s="27" t="s">
        <v>9710</v>
      </c>
      <c r="M547" s="25" t="n">
        <v>533</v>
      </c>
      <c r="N547" s="27" t="str">
        <f aca="false">C547</f>
        <v>СГМ ЭРИС-100 СГМ ЭРИС-100 номер 112160282</v>
      </c>
    </row>
    <row r="548" customFormat="false" ht="15" hidden="false" customHeight="false" outlineLevel="0" collapsed="false">
      <c r="B548" s="25" t="n">
        <v>534</v>
      </c>
      <c r="C548" s="27" t="s">
        <v>9711</v>
      </c>
      <c r="M548" s="25" t="n">
        <v>534</v>
      </c>
      <c r="N548" s="27" t="str">
        <f aca="false">C548</f>
        <v>СГМ ЭРИС-100 СГМ ЭРИС-100 номер 112160191</v>
      </c>
    </row>
    <row r="549" customFormat="false" ht="15" hidden="false" customHeight="false" outlineLevel="0" collapsed="false">
      <c r="B549" s="25" t="n">
        <v>535</v>
      </c>
      <c r="C549" s="27" t="s">
        <v>9712</v>
      </c>
      <c r="M549" s="25" t="n">
        <v>535</v>
      </c>
      <c r="N549" s="27" t="str">
        <f aca="false">C549</f>
        <v>СГМ ЭРИС-100 СГМ ЭРИС-100 номер 112160174</v>
      </c>
    </row>
    <row r="550" customFormat="false" ht="15" hidden="false" customHeight="false" outlineLevel="0" collapsed="false">
      <c r="B550" s="25" t="n">
        <v>536</v>
      </c>
      <c r="C550" s="27" t="s">
        <v>9713</v>
      </c>
      <c r="M550" s="25" t="n">
        <v>536</v>
      </c>
      <c r="N550" s="27" t="str">
        <f aca="false">C550</f>
        <v>СГМ ЭРИС-100 СГМ ЭРИС-100 номер 112160064</v>
      </c>
    </row>
    <row r="551" customFormat="false" ht="15" hidden="false" customHeight="false" outlineLevel="0" collapsed="false">
      <c r="B551" s="25" t="n">
        <v>537</v>
      </c>
      <c r="C551" s="27" t="s">
        <v>9714</v>
      </c>
      <c r="M551" s="25" t="n">
        <v>537</v>
      </c>
      <c r="N551" s="27" t="str">
        <f aca="false">C551</f>
        <v>СГМ ЭРИС-100 СГМ ЭРИС-100 номер 112160115</v>
      </c>
    </row>
    <row r="552" customFormat="false" ht="15" hidden="false" customHeight="false" outlineLevel="0" collapsed="false">
      <c r="B552" s="25" t="n">
        <v>538</v>
      </c>
      <c r="C552" s="27" t="s">
        <v>9715</v>
      </c>
      <c r="M552" s="25" t="n">
        <v>538</v>
      </c>
      <c r="N552" s="27" t="str">
        <f aca="false">C552</f>
        <v>СГМ ЭРИС-100 СГМ ЭРИС-100 номер 112160058</v>
      </c>
    </row>
    <row r="553" customFormat="false" ht="15" hidden="false" customHeight="false" outlineLevel="0" collapsed="false">
      <c r="B553" s="25" t="n">
        <v>539</v>
      </c>
      <c r="C553" s="27" t="s">
        <v>9716</v>
      </c>
      <c r="M553" s="25" t="n">
        <v>539</v>
      </c>
      <c r="N553" s="27" t="str">
        <f aca="false">C553</f>
        <v>СГМ ЭРИС-100 СГМ ЭРИС-100 номер 112150524</v>
      </c>
    </row>
    <row r="554" customFormat="false" ht="15" hidden="false" customHeight="false" outlineLevel="0" collapsed="false">
      <c r="B554" s="25" t="n">
        <v>540</v>
      </c>
      <c r="C554" s="27" t="s">
        <v>9717</v>
      </c>
      <c r="M554" s="25" t="n">
        <v>540</v>
      </c>
      <c r="N554" s="27" t="str">
        <f aca="false">C554</f>
        <v>СГМ ЭРИС-100 СГМ ЭРИС-100 номер 112160294</v>
      </c>
    </row>
    <row r="555" customFormat="false" ht="15" hidden="false" customHeight="false" outlineLevel="0" collapsed="false">
      <c r="B555" s="25" t="n">
        <v>541</v>
      </c>
      <c r="C555" s="27" t="s">
        <v>9718</v>
      </c>
      <c r="M555" s="25" t="n">
        <v>541</v>
      </c>
      <c r="N555" s="27" t="str">
        <f aca="false">C555</f>
        <v>СГМ ЭРИС-100 СГМ ЭРИС-100 номер 112160030</v>
      </c>
    </row>
    <row r="556" customFormat="false" ht="15" hidden="false" customHeight="false" outlineLevel="0" collapsed="false">
      <c r="B556" s="25" t="n">
        <v>542</v>
      </c>
      <c r="C556" s="27" t="s">
        <v>9719</v>
      </c>
      <c r="M556" s="25" t="n">
        <v>542</v>
      </c>
      <c r="N556" s="27" t="str">
        <f aca="false">C556</f>
        <v>СГМ ЭРИС-100 СГМ ЭРИС-100 номер 112150199</v>
      </c>
    </row>
    <row r="557" customFormat="false" ht="15" hidden="false" customHeight="false" outlineLevel="0" collapsed="false">
      <c r="B557" s="25" t="n">
        <v>543</v>
      </c>
      <c r="C557" s="27" t="s">
        <v>9720</v>
      </c>
      <c r="M557" s="25" t="n">
        <v>543</v>
      </c>
      <c r="N557" s="27" t="str">
        <f aca="false">C557</f>
        <v>СГМ ЭРИС-100 СГМ ЭРИС-100 номер 112160068</v>
      </c>
    </row>
    <row r="558" customFormat="false" ht="15" hidden="false" customHeight="false" outlineLevel="0" collapsed="false">
      <c r="B558" s="25" t="n">
        <v>544</v>
      </c>
      <c r="C558" s="27" t="s">
        <v>9721</v>
      </c>
      <c r="M558" s="25" t="n">
        <v>544</v>
      </c>
      <c r="N558" s="27" t="str">
        <f aca="false">C558</f>
        <v>СГМ ЭРИС-100 СГМ ЭРИС-100 номер 112160297</v>
      </c>
    </row>
    <row r="559" customFormat="false" ht="15" hidden="false" customHeight="false" outlineLevel="0" collapsed="false">
      <c r="B559" s="25" t="n">
        <v>545</v>
      </c>
      <c r="C559" s="27" t="s">
        <v>9722</v>
      </c>
      <c r="M559" s="25" t="n">
        <v>545</v>
      </c>
      <c r="N559" s="27" t="str">
        <f aca="false">C559</f>
        <v>СГМ ЭРИС-100 СГМ ЭРИС-100 номер 112150596</v>
      </c>
    </row>
    <row r="560" customFormat="false" ht="15" hidden="false" customHeight="false" outlineLevel="0" collapsed="false">
      <c r="B560" s="25" t="n">
        <v>546</v>
      </c>
      <c r="C560" s="27" t="s">
        <v>9723</v>
      </c>
      <c r="M560" s="25" t="n">
        <v>546</v>
      </c>
      <c r="N560" s="27" t="str">
        <f aca="false">C560</f>
        <v>СГМ ЭРИС-100 СГМ ЭРИС-100 номер 112150883</v>
      </c>
    </row>
    <row r="561" customFormat="false" ht="15" hidden="false" customHeight="false" outlineLevel="0" collapsed="false">
      <c r="B561" s="25" t="n">
        <v>547</v>
      </c>
      <c r="C561" s="27" t="s">
        <v>9724</v>
      </c>
      <c r="M561" s="25" t="n">
        <v>547</v>
      </c>
      <c r="N561" s="27" t="str">
        <f aca="false">C561</f>
        <v>СГМ ЭРИС-100 СГМ ЭРИС-100 номер 112160073</v>
      </c>
    </row>
    <row r="562" customFormat="false" ht="15" hidden="false" customHeight="false" outlineLevel="0" collapsed="false">
      <c r="B562" s="25" t="n">
        <v>548</v>
      </c>
      <c r="C562" s="27" t="s">
        <v>9725</v>
      </c>
      <c r="M562" s="25" t="n">
        <v>548</v>
      </c>
      <c r="N562" s="27" t="str">
        <f aca="false">C562</f>
        <v>СГМ ЭРИС-100 СГМ ЭРИС-100 номер 112160021</v>
      </c>
    </row>
    <row r="563" customFormat="false" ht="15" hidden="false" customHeight="false" outlineLevel="0" collapsed="false">
      <c r="B563" s="25" t="n">
        <v>549</v>
      </c>
      <c r="C563" s="27" t="s">
        <v>9726</v>
      </c>
      <c r="M563" s="25" t="n">
        <v>549</v>
      </c>
      <c r="N563" s="27" t="str">
        <f aca="false">C563</f>
        <v>СГМ ЭРИС-100 СГМ ЭРИС-100 номер 112160120</v>
      </c>
    </row>
    <row r="564" customFormat="false" ht="15" hidden="false" customHeight="false" outlineLevel="0" collapsed="false">
      <c r="B564" s="25" t="n">
        <v>550</v>
      </c>
      <c r="C564" s="27" t="s">
        <v>9727</v>
      </c>
      <c r="M564" s="25" t="n">
        <v>550</v>
      </c>
      <c r="N564" s="27" t="str">
        <f aca="false">C564</f>
        <v>СГМ ЭРИС-100 СГМ ЭРИС-100 номер 112160146</v>
      </c>
    </row>
    <row r="565" customFormat="false" ht="15" hidden="false" customHeight="false" outlineLevel="0" collapsed="false">
      <c r="B565" s="25" t="n">
        <v>551</v>
      </c>
      <c r="C565" s="27" t="s">
        <v>9728</v>
      </c>
      <c r="M565" s="25" t="n">
        <v>551</v>
      </c>
      <c r="N565" s="27" t="str">
        <f aca="false">C565</f>
        <v>СГМ ЭРИС-100 СГМ ЭРИС-100 номер 112160170</v>
      </c>
    </row>
    <row r="566" customFormat="false" ht="15" hidden="false" customHeight="false" outlineLevel="0" collapsed="false">
      <c r="B566" s="25" t="n">
        <v>552</v>
      </c>
      <c r="C566" s="27" t="s">
        <v>9729</v>
      </c>
      <c r="M566" s="25" t="n">
        <v>552</v>
      </c>
      <c r="N566" s="27" t="str">
        <f aca="false">C566</f>
        <v>СГМ ЭРИС-100 СГМ ЭРИС-100 номер 112160259</v>
      </c>
    </row>
    <row r="567" customFormat="false" ht="15" hidden="false" customHeight="false" outlineLevel="0" collapsed="false">
      <c r="B567" s="25" t="n">
        <v>553</v>
      </c>
      <c r="C567" s="27" t="s">
        <v>9730</v>
      </c>
      <c r="M567" s="25" t="n">
        <v>553</v>
      </c>
      <c r="N567" s="27" t="str">
        <f aca="false">C567</f>
        <v>СГМ ЭРИС-100 СГМ ЭРИС-100 номер 112160245</v>
      </c>
    </row>
    <row r="568" customFormat="false" ht="15" hidden="false" customHeight="false" outlineLevel="0" collapsed="false">
      <c r="B568" s="25" t="n">
        <v>554</v>
      </c>
      <c r="C568" s="27" t="s">
        <v>9731</v>
      </c>
      <c r="M568" s="25" t="n">
        <v>554</v>
      </c>
      <c r="N568" s="27" t="str">
        <f aca="false">C568</f>
        <v>СГМ ЭРИС-100 СГМ ЭРИС-100 номер 112160280</v>
      </c>
    </row>
    <row r="569" customFormat="false" ht="15" hidden="false" customHeight="false" outlineLevel="0" collapsed="false">
      <c r="B569" s="25" t="n">
        <v>555</v>
      </c>
      <c r="C569" s="27" t="s">
        <v>9732</v>
      </c>
      <c r="M569" s="25" t="n">
        <v>555</v>
      </c>
      <c r="N569" s="27" t="str">
        <f aca="false">C569</f>
        <v>СГМ ЭРИС-100 СГМ ЭРИС-100 номер 112160122</v>
      </c>
    </row>
    <row r="570" customFormat="false" ht="15" hidden="false" customHeight="false" outlineLevel="0" collapsed="false">
      <c r="B570" s="25" t="n">
        <v>556</v>
      </c>
      <c r="C570" s="27" t="s">
        <v>9733</v>
      </c>
      <c r="M570" s="25" t="n">
        <v>556</v>
      </c>
      <c r="N570" s="27" t="str">
        <f aca="false">C570</f>
        <v>СГМ ЭРИС-100 СГМ ЭРИС-100 номер 112160074</v>
      </c>
    </row>
    <row r="571" customFormat="false" ht="15" hidden="false" customHeight="false" outlineLevel="0" collapsed="false">
      <c r="B571" s="25" t="n">
        <v>557</v>
      </c>
      <c r="C571" s="27" t="s">
        <v>9734</v>
      </c>
      <c r="M571" s="25" t="n">
        <v>557</v>
      </c>
      <c r="N571" s="27" t="str">
        <f aca="false">C571</f>
        <v>СГМ ЭРИС-100 СГМ ЭРИС-100 номер 112160239</v>
      </c>
    </row>
    <row r="572" customFormat="false" ht="15" hidden="false" customHeight="false" outlineLevel="0" collapsed="false">
      <c r="B572" s="25" t="n">
        <v>558</v>
      </c>
      <c r="C572" s="27" t="s">
        <v>9735</v>
      </c>
      <c r="M572" s="25" t="n">
        <v>558</v>
      </c>
      <c r="N572" s="27" t="str">
        <f aca="false">C572</f>
        <v>СГМ ЭРИС-100 СГМ ЭРИС-100 номер 112160231</v>
      </c>
    </row>
    <row r="573" customFormat="false" ht="15" hidden="false" customHeight="false" outlineLevel="0" collapsed="false">
      <c r="B573" s="25" t="n">
        <v>559</v>
      </c>
      <c r="C573" s="27" t="s">
        <v>9736</v>
      </c>
      <c r="M573" s="25" t="n">
        <v>559</v>
      </c>
      <c r="N573" s="27" t="str">
        <f aca="false">C573</f>
        <v>СГМ ЭРИС-100 СГМ ЭРИС-100 номер 112160071</v>
      </c>
    </row>
    <row r="574" customFormat="false" ht="15" hidden="false" customHeight="false" outlineLevel="0" collapsed="false">
      <c r="B574" s="25" t="n">
        <v>560</v>
      </c>
      <c r="C574" s="27" t="s">
        <v>9737</v>
      </c>
      <c r="M574" s="25" t="n">
        <v>560</v>
      </c>
      <c r="N574" s="27" t="str">
        <f aca="false">C574</f>
        <v>СГМ ЭРИС-100 СГМ ЭРИС-100 номер 112160078</v>
      </c>
    </row>
    <row r="575" customFormat="false" ht="15" hidden="false" customHeight="false" outlineLevel="0" collapsed="false">
      <c r="B575" s="25" t="n">
        <v>561</v>
      </c>
      <c r="C575" s="27" t="s">
        <v>9738</v>
      </c>
      <c r="M575" s="25" t="n">
        <v>561</v>
      </c>
      <c r="N575" s="27" t="str">
        <f aca="false">C575</f>
        <v>СГМ ЭРИС-100 СГМ ЭРИС-100 номер 112160092</v>
      </c>
    </row>
    <row r="576" customFormat="false" ht="15" hidden="false" customHeight="false" outlineLevel="0" collapsed="false">
      <c r="B576" s="25" t="n">
        <v>562</v>
      </c>
      <c r="C576" s="27" t="s">
        <v>9739</v>
      </c>
      <c r="M576" s="25" t="n">
        <v>562</v>
      </c>
      <c r="N576" s="27" t="str">
        <f aca="false">C576</f>
        <v>СГМ ЭРИС-100 СГМ ЭРИС-100 номер 112160090</v>
      </c>
    </row>
    <row r="577" customFormat="false" ht="15" hidden="false" customHeight="false" outlineLevel="0" collapsed="false">
      <c r="B577" s="25" t="n">
        <v>563</v>
      </c>
      <c r="C577" s="27" t="s">
        <v>9740</v>
      </c>
      <c r="M577" s="25" t="n">
        <v>563</v>
      </c>
      <c r="N577" s="27" t="str">
        <f aca="false">C577</f>
        <v>СГМ ЭРИС-100 СГМ ЭРИС-100 номер 112160062</v>
      </c>
    </row>
    <row r="578" customFormat="false" ht="15" hidden="false" customHeight="false" outlineLevel="0" collapsed="false">
      <c r="B578" s="25" t="n">
        <v>564</v>
      </c>
      <c r="C578" s="27" t="s">
        <v>9741</v>
      </c>
      <c r="M578" s="25" t="n">
        <v>564</v>
      </c>
      <c r="N578" s="27" t="str">
        <f aca="false">C578</f>
        <v>СГМ ЭРИС-100 СГМ ЭРИС-100 номер 112160049</v>
      </c>
    </row>
    <row r="579" customFormat="false" ht="15" hidden="false" customHeight="false" outlineLevel="0" collapsed="false">
      <c r="B579" s="25" t="n">
        <v>565</v>
      </c>
      <c r="C579" s="27" t="s">
        <v>9742</v>
      </c>
      <c r="M579" s="25" t="n">
        <v>565</v>
      </c>
      <c r="N579" s="27" t="str">
        <f aca="false">C579</f>
        <v>СГМ ЭРИС-100 СГМ ЭРИС-100 номер 112150665</v>
      </c>
    </row>
    <row r="580" customFormat="false" ht="15" hidden="false" customHeight="false" outlineLevel="0" collapsed="false">
      <c r="B580" s="25" t="n">
        <v>566</v>
      </c>
      <c r="C580" s="27" t="s">
        <v>9743</v>
      </c>
      <c r="M580" s="25" t="n">
        <v>566</v>
      </c>
      <c r="N580" s="27" t="str">
        <f aca="false">C580</f>
        <v>СГМ ЭРИС-100 СГМ ЭРИС-100 номер 112160288</v>
      </c>
    </row>
    <row r="581" customFormat="false" ht="15" hidden="false" customHeight="false" outlineLevel="0" collapsed="false">
      <c r="B581" s="25" t="n">
        <v>567</v>
      </c>
      <c r="C581" s="27" t="s">
        <v>9744</v>
      </c>
      <c r="M581" s="25" t="n">
        <v>567</v>
      </c>
      <c r="N581" s="27" t="str">
        <f aca="false">C581</f>
        <v>СГМ ЭРИС-100 СГМ ЭРИС-100 номер 112160279</v>
      </c>
    </row>
    <row r="582" customFormat="false" ht="15" hidden="false" customHeight="false" outlineLevel="0" collapsed="false">
      <c r="B582" s="25" t="n">
        <v>568</v>
      </c>
      <c r="C582" s="27" t="s">
        <v>9745</v>
      </c>
      <c r="M582" s="25" t="n">
        <v>568</v>
      </c>
      <c r="N582" s="27" t="str">
        <f aca="false">C582</f>
        <v>СГМ ЭРИС-100 СГМ ЭРИС-100 номер 112160185</v>
      </c>
    </row>
    <row r="583" customFormat="false" ht="15" hidden="false" customHeight="false" outlineLevel="0" collapsed="false">
      <c r="B583" s="25" t="n">
        <v>569</v>
      </c>
      <c r="C583" s="27" t="s">
        <v>9746</v>
      </c>
      <c r="M583" s="25" t="n">
        <v>569</v>
      </c>
      <c r="N583" s="27" t="str">
        <f aca="false">C583</f>
        <v>СГМ ЭРИС-100 СГМ ЭРИС-100 номер 112160129</v>
      </c>
    </row>
    <row r="584" customFormat="false" ht="15" hidden="false" customHeight="false" outlineLevel="0" collapsed="false">
      <c r="B584" s="25" t="n">
        <v>570</v>
      </c>
      <c r="C584" s="27" t="s">
        <v>9747</v>
      </c>
      <c r="M584" s="25" t="n">
        <v>570</v>
      </c>
      <c r="N584" s="27" t="str">
        <f aca="false">C584</f>
        <v>СГМ ЭРИС-100 СГМ ЭРИС-100 номер 112160134</v>
      </c>
    </row>
    <row r="585" customFormat="false" ht="15" hidden="false" customHeight="false" outlineLevel="0" collapsed="false">
      <c r="B585" s="25" t="n">
        <v>571</v>
      </c>
      <c r="C585" s="27" t="s">
        <v>9748</v>
      </c>
      <c r="M585" s="25" t="n">
        <v>571</v>
      </c>
      <c r="N585" s="27" t="str">
        <f aca="false">C585</f>
        <v>СГМ ЭРИС-100 СГМ ЭРИС-100 номер 112160075</v>
      </c>
    </row>
    <row r="586" customFormat="false" ht="15" hidden="false" customHeight="false" outlineLevel="0" collapsed="false">
      <c r="B586" s="25" t="n">
        <v>572</v>
      </c>
      <c r="C586" s="27" t="s">
        <v>9749</v>
      </c>
      <c r="M586" s="25" t="n">
        <v>572</v>
      </c>
      <c r="N586" s="27" t="str">
        <f aca="false">C586</f>
        <v>СГМ ЭРИС-100 СГМ ЭРИС-100 номер 112160095</v>
      </c>
    </row>
    <row r="587" customFormat="false" ht="15" hidden="false" customHeight="false" outlineLevel="0" collapsed="false">
      <c r="B587" s="25" t="n">
        <v>573</v>
      </c>
      <c r="C587" s="27" t="s">
        <v>9750</v>
      </c>
      <c r="M587" s="25" t="n">
        <v>573</v>
      </c>
      <c r="N587" s="27" t="str">
        <f aca="false">C587</f>
        <v>СГМ ЭРИС-100 СГМ ЭРИС-100 номер 112160226</v>
      </c>
    </row>
    <row r="588" customFormat="false" ht="15" hidden="false" customHeight="false" outlineLevel="0" collapsed="false">
      <c r="B588" s="25" t="n">
        <v>574</v>
      </c>
      <c r="C588" s="27" t="s">
        <v>9751</v>
      </c>
      <c r="M588" s="25" t="n">
        <v>574</v>
      </c>
      <c r="N588" s="27" t="str">
        <f aca="false">C588</f>
        <v>СГМ ЭРИС-100 СГМ ЭРИС-100 номер 112160127</v>
      </c>
    </row>
    <row r="589" customFormat="false" ht="15" hidden="false" customHeight="false" outlineLevel="0" collapsed="false">
      <c r="B589" s="25" t="n">
        <v>575</v>
      </c>
      <c r="C589" s="27" t="s">
        <v>9752</v>
      </c>
      <c r="M589" s="25" t="n">
        <v>575</v>
      </c>
      <c r="N589" s="27" t="str">
        <f aca="false">C589</f>
        <v>СГМ ЭРИС-100 СГМ ЭРИС-100 номер 112160017</v>
      </c>
    </row>
    <row r="590" customFormat="false" ht="15" hidden="false" customHeight="false" outlineLevel="0" collapsed="false">
      <c r="B590" s="25" t="n">
        <v>576</v>
      </c>
      <c r="C590" s="27" t="s">
        <v>9753</v>
      </c>
      <c r="M590" s="25" t="n">
        <v>576</v>
      </c>
      <c r="N590" s="27" t="str">
        <f aca="false">C590</f>
        <v>СГМ ЭРИС-100 СГМ ЭРИС-100 номер 112160156</v>
      </c>
    </row>
    <row r="591" customFormat="false" ht="15" hidden="false" customHeight="false" outlineLevel="0" collapsed="false">
      <c r="B591" s="25" t="n">
        <v>577</v>
      </c>
      <c r="C591" s="27" t="s">
        <v>9754</v>
      </c>
      <c r="M591" s="25" t="n">
        <v>577</v>
      </c>
      <c r="N591" s="27" t="str">
        <f aca="false">C591</f>
        <v>Преобразователь измерительный ЭнИ-802 (Метран-950МК) номер 0168003</v>
      </c>
    </row>
    <row r="592" customFormat="false" ht="15" hidden="false" customHeight="false" outlineLevel="0" collapsed="false">
      <c r="B592" s="25" t="n">
        <v>578</v>
      </c>
      <c r="C592" s="27" t="s">
        <v>9755</v>
      </c>
      <c r="M592" s="25" t="n">
        <v>578</v>
      </c>
      <c r="N592" s="27" t="str">
        <f aca="false">C592</f>
        <v>Преобразователь измерительный ЭнИ-802 (Метран-950МК) номер 0168002</v>
      </c>
    </row>
    <row r="593" customFormat="false" ht="15" hidden="false" customHeight="false" outlineLevel="0" collapsed="false">
      <c r="B593" s="25" t="n">
        <v>579</v>
      </c>
      <c r="C593" s="27" t="s">
        <v>9756</v>
      </c>
      <c r="M593" s="25" t="n">
        <v>579</v>
      </c>
      <c r="N593" s="27" t="str">
        <f aca="false">C593</f>
        <v>Преобразователь измерительный ЭнИ-802 (Метран-950МК) номер 0168001</v>
      </c>
    </row>
    <row r="594" customFormat="false" ht="15" hidden="false" customHeight="false" outlineLevel="0" collapsed="false">
      <c r="B594" s="25" t="n">
        <v>580</v>
      </c>
      <c r="C594" s="27" t="s">
        <v>9757</v>
      </c>
      <c r="M594" s="25" t="n">
        <v>580</v>
      </c>
      <c r="N594" s="27" t="str">
        <f aca="false">C594</f>
        <v>Преобразователь измерительный ЭнИ-802 (Метран-950МК) номер 0168004</v>
      </c>
    </row>
    <row r="595" customFormat="false" ht="15" hidden="false" customHeight="false" outlineLevel="0" collapsed="false">
      <c r="B595" s="25" t="n">
        <v>581</v>
      </c>
      <c r="C595" s="27" t="s">
        <v>9758</v>
      </c>
      <c r="M595" s="25" t="n">
        <v>581</v>
      </c>
      <c r="N595" s="27" t="str">
        <f aca="false">C595</f>
        <v>Газоанализатор ЭРИС-ОПТИМА ПЛЮС ЭРИС-Оптима Плюс М номер ER160044</v>
      </c>
    </row>
    <row r="596" customFormat="false" ht="15" hidden="false" customHeight="false" outlineLevel="0" collapsed="false">
      <c r="B596" s="25" t="n">
        <v>582</v>
      </c>
      <c r="C596" s="27" t="s">
        <v>9759</v>
      </c>
      <c r="M596" s="25" t="n">
        <v>582</v>
      </c>
      <c r="N596" s="27" t="str">
        <f aca="false">C596</f>
        <v>Газоанализатор ИДК-10 ИДК-10 номер 21166</v>
      </c>
    </row>
    <row r="597" customFormat="false" ht="15" hidden="false" customHeight="false" outlineLevel="0" collapsed="false">
      <c r="B597" s="25" t="n">
        <v>583</v>
      </c>
      <c r="C597" s="27" t="s">
        <v>9758</v>
      </c>
      <c r="M597" s="25" t="n">
        <v>583</v>
      </c>
      <c r="N597" s="27" t="str">
        <f aca="false">C597</f>
        <v>Газоанализатор ЭРИС-ОПТИМА ПЛЮС ЭРИС-Оптима Плюс М номер ER160044</v>
      </c>
    </row>
    <row r="598" customFormat="false" ht="15" hidden="false" customHeight="false" outlineLevel="0" collapsed="false">
      <c r="B598" s="25" t="n">
        <v>584</v>
      </c>
      <c r="C598" s="27" t="s">
        <v>9760</v>
      </c>
      <c r="M598" s="25" t="n">
        <v>584</v>
      </c>
      <c r="N598" s="27" t="str">
        <f aca="false">C598</f>
        <v>Газоанализатор ИДК-10 ИДК-10 номер 21169</v>
      </c>
    </row>
    <row r="599" customFormat="false" ht="15" hidden="false" customHeight="false" outlineLevel="0" collapsed="false">
      <c r="B599" s="25" t="n">
        <v>585</v>
      </c>
      <c r="C599" s="27" t="s">
        <v>9761</v>
      </c>
      <c r="M599" s="25" t="n">
        <v>585</v>
      </c>
      <c r="N599" s="27" t="str">
        <f aca="false">C599</f>
        <v>Газоанализатор ЭРИС-ОПТИМА ПЛЮС ЭРИС-Оптима Плюс М номер ЕR160330</v>
      </c>
    </row>
    <row r="600" customFormat="false" ht="15" hidden="false" customHeight="false" outlineLevel="0" collapsed="false">
      <c r="B600" s="25" t="n">
        <v>586</v>
      </c>
      <c r="C600" s="27" t="s">
        <v>9762</v>
      </c>
      <c r="M600" s="25" t="n">
        <v>586</v>
      </c>
      <c r="N600" s="27" t="str">
        <f aca="false">C600</f>
        <v>Газоанализатор ИДК-10 ИДК-10 номер 21165</v>
      </c>
    </row>
    <row r="601" customFormat="false" ht="15" hidden="false" customHeight="false" outlineLevel="0" collapsed="false">
      <c r="B601" s="25" t="n">
        <v>587</v>
      </c>
      <c r="C601" s="27" t="s">
        <v>9763</v>
      </c>
      <c r="M601" s="25" t="n">
        <v>587</v>
      </c>
      <c r="N601" s="27" t="str">
        <f aca="false">C601</f>
        <v>Газоанализатор ЭРИС-ОПТИМА ПЛЮС ЭРИС-Оптима Плюс М номер ER160306</v>
      </c>
    </row>
    <row r="602" customFormat="false" ht="15" hidden="false" customHeight="false" outlineLevel="0" collapsed="false">
      <c r="B602" s="25" t="n">
        <v>588</v>
      </c>
      <c r="C602" s="27" t="s">
        <v>9764</v>
      </c>
      <c r="M602" s="25" t="n">
        <v>588</v>
      </c>
      <c r="N602" s="27" t="str">
        <f aca="false">C602</f>
        <v>Газоанализатор ЭРИС-ОПТИМА ПЛЮС ЭРИС-Оптима Плюс М номер ER160288</v>
      </c>
    </row>
    <row r="603" customFormat="false" ht="15" hidden="false" customHeight="false" outlineLevel="0" collapsed="false">
      <c r="B603" s="25" t="n">
        <v>589</v>
      </c>
      <c r="C603" s="27" t="s">
        <v>9765</v>
      </c>
      <c r="M603" s="25" t="n">
        <v>589</v>
      </c>
      <c r="N603" s="27" t="str">
        <f aca="false">C603</f>
        <v>Газоанализатор ИДК-10 ИДК-10 номер 21168</v>
      </c>
    </row>
    <row r="604" customFormat="false" ht="15" hidden="false" customHeight="false" outlineLevel="0" collapsed="false">
      <c r="B604" s="25" t="n">
        <v>590</v>
      </c>
      <c r="C604" s="27" t="s">
        <v>9766</v>
      </c>
      <c r="M604" s="25" t="n">
        <v>590</v>
      </c>
      <c r="N604" s="27" t="str">
        <f aca="false">C604</f>
        <v>Газоанализатор ИДК-10 ИДК-10 номер 21167</v>
      </c>
    </row>
    <row r="605" customFormat="false" ht="15" hidden="false" customHeight="false" outlineLevel="0" collapsed="false">
      <c r="B605" s="25" t="n">
        <v>591</v>
      </c>
      <c r="C605" s="27" t="s">
        <v>9767</v>
      </c>
      <c r="M605" s="25" t="n">
        <v>591</v>
      </c>
      <c r="N605" s="27" t="str">
        <f aca="false">C605</f>
        <v>Газоанализатор ЭРИС-ОПТИМА ПЛЮС ЭРИС-Оптима Плюс М номер ER150276</v>
      </c>
    </row>
    <row r="606" customFormat="false" ht="15" hidden="false" customHeight="false" outlineLevel="0" collapsed="false">
      <c r="B606" s="25" t="n">
        <v>592</v>
      </c>
      <c r="C606" s="27" t="s">
        <v>9768</v>
      </c>
      <c r="M606" s="25" t="n">
        <v>592</v>
      </c>
      <c r="N606" s="27" t="str">
        <f aca="false">C606</f>
        <v>Газоанализатор ЭРИС-ОПТИМА ПЛЮС ЭРИС-Оптима Плюс М номер ER150277</v>
      </c>
    </row>
    <row r="607" customFormat="false" ht="15" hidden="false" customHeight="false" outlineLevel="0" collapsed="false">
      <c r="B607" s="25" t="n">
        <v>593</v>
      </c>
      <c r="C607" s="27" t="s">
        <v>9769</v>
      </c>
      <c r="M607" s="25" t="n">
        <v>593</v>
      </c>
      <c r="N607" s="27" t="str">
        <f aca="false">C607</f>
        <v>Газоанализатор ЭРИС-ОПТИМА ПЛЮС ЭРИС-Оптима Плюс М номер ER160168</v>
      </c>
    </row>
    <row r="608" customFormat="false" ht="15" hidden="true" customHeight="false" outlineLevel="0" collapsed="false">
      <c r="B608" s="25" t="n">
        <v>594</v>
      </c>
      <c r="M608" s="25" t="n">
        <v>594</v>
      </c>
      <c r="N608" s="27" t="n">
        <f aca="false">C608</f>
        <v>0</v>
      </c>
    </row>
    <row r="609" customFormat="false" ht="15" hidden="true" customHeight="false" outlineLevel="0" collapsed="false">
      <c r="B609" s="25" t="n">
        <v>595</v>
      </c>
      <c r="M609" s="25" t="n">
        <v>595</v>
      </c>
      <c r="N609" s="27" t="n">
        <f aca="false">C609</f>
        <v>0</v>
      </c>
    </row>
    <row r="610" customFormat="false" ht="15" hidden="true" customHeight="false" outlineLevel="0" collapsed="false">
      <c r="B610" s="25" t="n">
        <v>596</v>
      </c>
      <c r="M610" s="25" t="n">
        <v>596</v>
      </c>
      <c r="N610" s="27" t="n">
        <f aca="false">C610</f>
        <v>0</v>
      </c>
    </row>
    <row r="611" customFormat="false" ht="15" hidden="true" customHeight="false" outlineLevel="0" collapsed="false">
      <c r="B611" s="25" t="n">
        <v>597</v>
      </c>
      <c r="M611" s="25" t="n">
        <v>597</v>
      </c>
      <c r="N611" s="27" t="n">
        <f aca="false">C611</f>
        <v>0</v>
      </c>
    </row>
    <row r="612" customFormat="false" ht="15" hidden="true" customHeight="false" outlineLevel="0" collapsed="false">
      <c r="B612" s="25" t="n">
        <v>598</v>
      </c>
      <c r="M612" s="25" t="n">
        <v>598</v>
      </c>
      <c r="N612" s="27" t="n">
        <f aca="false">C612</f>
        <v>0</v>
      </c>
    </row>
    <row r="613" customFormat="false" ht="15" hidden="true" customHeight="false" outlineLevel="0" collapsed="false">
      <c r="B613" s="25" t="n">
        <v>599</v>
      </c>
      <c r="M613" s="25" t="n">
        <v>599</v>
      </c>
      <c r="N613" s="27" t="n">
        <f aca="false">C613</f>
        <v>0</v>
      </c>
    </row>
    <row r="614" customFormat="false" ht="15" hidden="true" customHeight="false" outlineLevel="0" collapsed="false">
      <c r="B614" s="25" t="n">
        <v>600</v>
      </c>
      <c r="M614" s="25" t="n">
        <v>600</v>
      </c>
      <c r="N614" s="27" t="n">
        <f aca="false">C614</f>
        <v>0</v>
      </c>
    </row>
    <row r="615" customFormat="false" ht="15" hidden="true" customHeight="false" outlineLevel="0" collapsed="false">
      <c r="B615" s="25" t="n">
        <v>601</v>
      </c>
      <c r="M615" s="25" t="n">
        <v>601</v>
      </c>
      <c r="N615" s="27" t="n">
        <f aca="false">C615</f>
        <v>0</v>
      </c>
    </row>
    <row r="616" customFormat="false" ht="15" hidden="true" customHeight="false" outlineLevel="0" collapsed="false">
      <c r="B616" s="25" t="n">
        <v>602</v>
      </c>
      <c r="M616" s="25" t="n">
        <v>602</v>
      </c>
      <c r="N616" s="27" t="n">
        <f aca="false">C616</f>
        <v>0</v>
      </c>
    </row>
    <row r="617" customFormat="false" ht="15" hidden="true" customHeight="false" outlineLevel="0" collapsed="false">
      <c r="B617" s="25" t="n">
        <v>603</v>
      </c>
      <c r="M617" s="25" t="n">
        <v>603</v>
      </c>
      <c r="N617" s="27" t="n">
        <f aca="false">C617</f>
        <v>0</v>
      </c>
    </row>
    <row r="618" customFormat="false" ht="15" hidden="true" customHeight="false" outlineLevel="0" collapsed="false">
      <c r="B618" s="25" t="n">
        <v>604</v>
      </c>
      <c r="M618" s="25" t="n">
        <v>604</v>
      </c>
      <c r="N618" s="27" t="n">
        <f aca="false">C618</f>
        <v>0</v>
      </c>
    </row>
    <row r="619" customFormat="false" ht="15" hidden="true" customHeight="false" outlineLevel="0" collapsed="false">
      <c r="B619" s="25" t="n">
        <v>605</v>
      </c>
      <c r="M619" s="25" t="n">
        <v>605</v>
      </c>
      <c r="N619" s="27" t="n">
        <f aca="false">C619</f>
        <v>0</v>
      </c>
    </row>
    <row r="620" customFormat="false" ht="15" hidden="true" customHeight="false" outlineLevel="0" collapsed="false">
      <c r="B620" s="25" t="n">
        <v>606</v>
      </c>
      <c r="M620" s="25" t="n">
        <v>606</v>
      </c>
      <c r="N620" s="27" t="n">
        <f aca="false">C620</f>
        <v>0</v>
      </c>
    </row>
    <row r="621" customFormat="false" ht="15" hidden="true" customHeight="false" outlineLevel="0" collapsed="false">
      <c r="B621" s="25" t="n">
        <v>607</v>
      </c>
      <c r="M621" s="25" t="n">
        <v>607</v>
      </c>
      <c r="N621" s="27" t="n">
        <f aca="false">C621</f>
        <v>0</v>
      </c>
    </row>
    <row r="622" customFormat="false" ht="15" hidden="true" customHeight="false" outlineLevel="0" collapsed="false">
      <c r="B622" s="25" t="n">
        <v>608</v>
      </c>
      <c r="M622" s="25" t="n">
        <v>608</v>
      </c>
      <c r="N622" s="27" t="n">
        <f aca="false">C622</f>
        <v>0</v>
      </c>
    </row>
    <row r="623" customFormat="false" ht="15" hidden="true" customHeight="false" outlineLevel="0" collapsed="false">
      <c r="B623" s="25" t="n">
        <v>609</v>
      </c>
      <c r="M623" s="25" t="n">
        <v>609</v>
      </c>
      <c r="N623" s="27" t="n">
        <f aca="false">C623</f>
        <v>0</v>
      </c>
    </row>
    <row r="624" customFormat="false" ht="15" hidden="true" customHeight="false" outlineLevel="0" collapsed="false">
      <c r="B624" s="25" t="n">
        <v>610</v>
      </c>
      <c r="M624" s="25" t="n">
        <v>610</v>
      </c>
      <c r="N624" s="27" t="n">
        <f aca="false">C624</f>
        <v>0</v>
      </c>
    </row>
    <row r="625" customFormat="false" ht="15" hidden="true" customHeight="false" outlineLevel="0" collapsed="false">
      <c r="B625" s="25" t="n">
        <v>611</v>
      </c>
      <c r="M625" s="25" t="n">
        <v>611</v>
      </c>
      <c r="N625" s="27" t="n">
        <f aca="false">C625</f>
        <v>0</v>
      </c>
    </row>
    <row r="626" customFormat="false" ht="15" hidden="true" customHeight="false" outlineLevel="0" collapsed="false">
      <c r="B626" s="25" t="n">
        <v>612</v>
      </c>
      <c r="M626" s="25" t="n">
        <v>612</v>
      </c>
      <c r="N626" s="27" t="n">
        <f aca="false">C626</f>
        <v>0</v>
      </c>
    </row>
    <row r="627" customFormat="false" ht="15" hidden="true" customHeight="false" outlineLevel="0" collapsed="false">
      <c r="B627" s="25" t="n">
        <v>613</v>
      </c>
      <c r="M627" s="25" t="n">
        <v>613</v>
      </c>
      <c r="N627" s="27" t="n">
        <f aca="false">C627</f>
        <v>0</v>
      </c>
    </row>
    <row r="628" customFormat="false" ht="15" hidden="true" customHeight="false" outlineLevel="0" collapsed="false">
      <c r="B628" s="25" t="n">
        <v>614</v>
      </c>
      <c r="M628" s="25" t="n">
        <v>614</v>
      </c>
      <c r="N628" s="27" t="n">
        <f aca="false">C628</f>
        <v>0</v>
      </c>
    </row>
    <row r="629" customFormat="false" ht="15" hidden="true" customHeight="false" outlineLevel="0" collapsed="false">
      <c r="B629" s="25" t="n">
        <v>615</v>
      </c>
      <c r="M629" s="25" t="n">
        <v>615</v>
      </c>
      <c r="N629" s="27" t="n">
        <f aca="false">C629</f>
        <v>0</v>
      </c>
    </row>
    <row r="630" customFormat="false" ht="15" hidden="true" customHeight="false" outlineLevel="0" collapsed="false">
      <c r="B630" s="25" t="n">
        <v>616</v>
      </c>
      <c r="M630" s="25" t="n">
        <v>616</v>
      </c>
      <c r="N630" s="27" t="n">
        <f aca="false">C630</f>
        <v>0</v>
      </c>
    </row>
    <row r="631" customFormat="false" ht="15" hidden="true" customHeight="false" outlineLevel="0" collapsed="false">
      <c r="B631" s="25" t="n">
        <v>617</v>
      </c>
      <c r="M631" s="25" t="n">
        <v>617</v>
      </c>
      <c r="N631" s="27" t="n">
        <f aca="false">C631</f>
        <v>0</v>
      </c>
    </row>
    <row r="632" customFormat="false" ht="15" hidden="true" customHeight="false" outlineLevel="0" collapsed="false">
      <c r="B632" s="25" t="n">
        <v>618</v>
      </c>
      <c r="M632" s="25" t="n">
        <v>618</v>
      </c>
      <c r="N632" s="27" t="n">
        <f aca="false">C632</f>
        <v>0</v>
      </c>
    </row>
    <row r="633" customFormat="false" ht="15" hidden="true" customHeight="false" outlineLevel="0" collapsed="false">
      <c r="B633" s="25" t="n">
        <v>619</v>
      </c>
      <c r="M633" s="25" t="n">
        <v>619</v>
      </c>
      <c r="N633" s="27" t="n">
        <f aca="false">C633</f>
        <v>0</v>
      </c>
    </row>
    <row r="634" customFormat="false" ht="15" hidden="true" customHeight="false" outlineLevel="0" collapsed="false">
      <c r="B634" s="25" t="n">
        <v>620</v>
      </c>
      <c r="M634" s="25" t="n">
        <v>620</v>
      </c>
      <c r="N634" s="27" t="n">
        <f aca="false">C634</f>
        <v>0</v>
      </c>
    </row>
    <row r="635" customFormat="false" ht="15" hidden="true" customHeight="false" outlineLevel="0" collapsed="false">
      <c r="B635" s="25" t="n">
        <v>621</v>
      </c>
      <c r="M635" s="25" t="n">
        <v>621</v>
      </c>
      <c r="N635" s="27" t="n">
        <f aca="false">C635</f>
        <v>0</v>
      </c>
    </row>
    <row r="636" customFormat="false" ht="15" hidden="true" customHeight="false" outlineLevel="0" collapsed="false">
      <c r="B636" s="25" t="n">
        <v>622</v>
      </c>
      <c r="M636" s="25" t="n">
        <v>622</v>
      </c>
      <c r="N636" s="27" t="n">
        <f aca="false">C636</f>
        <v>0</v>
      </c>
    </row>
    <row r="637" customFormat="false" ht="15" hidden="true" customHeight="false" outlineLevel="0" collapsed="false">
      <c r="B637" s="25" t="n">
        <v>623</v>
      </c>
      <c r="M637" s="25" t="n">
        <v>623</v>
      </c>
      <c r="N637" s="27" t="n">
        <f aca="false">C637</f>
        <v>0</v>
      </c>
    </row>
    <row r="638" customFormat="false" ht="15" hidden="true" customHeight="false" outlineLevel="0" collapsed="false">
      <c r="B638" s="25" t="n">
        <v>624</v>
      </c>
      <c r="M638" s="25" t="n">
        <v>624</v>
      </c>
      <c r="N638" s="27" t="n">
        <f aca="false">C638</f>
        <v>0</v>
      </c>
    </row>
    <row r="639" customFormat="false" ht="15" hidden="true" customHeight="false" outlineLevel="0" collapsed="false">
      <c r="B639" s="25" t="n">
        <v>625</v>
      </c>
      <c r="M639" s="25" t="n">
        <v>625</v>
      </c>
      <c r="N639" s="27" t="n">
        <f aca="false">C639</f>
        <v>0</v>
      </c>
    </row>
    <row r="640" customFormat="false" ht="15" hidden="true" customHeight="false" outlineLevel="0" collapsed="false">
      <c r="B640" s="25" t="n">
        <v>626</v>
      </c>
      <c r="M640" s="25" t="n">
        <v>626</v>
      </c>
      <c r="N640" s="27" t="n">
        <f aca="false">C640</f>
        <v>0</v>
      </c>
    </row>
    <row r="641" customFormat="false" ht="15" hidden="true" customHeight="false" outlineLevel="0" collapsed="false">
      <c r="B641" s="25" t="n">
        <v>627</v>
      </c>
      <c r="M641" s="25" t="n">
        <v>627</v>
      </c>
      <c r="N641" s="27" t="n">
        <f aca="false">C641</f>
        <v>0</v>
      </c>
    </row>
    <row r="642" customFormat="false" ht="15" hidden="true" customHeight="false" outlineLevel="0" collapsed="false">
      <c r="B642" s="25" t="n">
        <v>628</v>
      </c>
      <c r="M642" s="25" t="n">
        <v>628</v>
      </c>
      <c r="N642" s="27" t="n">
        <f aca="false">C642</f>
        <v>0</v>
      </c>
    </row>
    <row r="643" customFormat="false" ht="15" hidden="true" customHeight="false" outlineLevel="0" collapsed="false">
      <c r="B643" s="25" t="n">
        <v>629</v>
      </c>
      <c r="M643" s="25" t="n">
        <v>629</v>
      </c>
      <c r="N643" s="27" t="n">
        <f aca="false">C643</f>
        <v>0</v>
      </c>
    </row>
    <row r="644" customFormat="false" ht="15" hidden="true" customHeight="false" outlineLevel="0" collapsed="false">
      <c r="B644" s="25" t="n">
        <v>630</v>
      </c>
      <c r="M644" s="25" t="n">
        <v>630</v>
      </c>
      <c r="N644" s="27" t="n">
        <f aca="false">C644</f>
        <v>0</v>
      </c>
    </row>
    <row r="645" customFormat="false" ht="15" hidden="true" customHeight="false" outlineLevel="0" collapsed="false">
      <c r="B645" s="25" t="n">
        <v>631</v>
      </c>
      <c r="M645" s="25" t="n">
        <v>631</v>
      </c>
      <c r="N645" s="27" t="n">
        <f aca="false">C645</f>
        <v>0</v>
      </c>
    </row>
    <row r="646" customFormat="false" ht="15" hidden="true" customHeight="false" outlineLevel="0" collapsed="false">
      <c r="B646" s="25" t="n">
        <v>632</v>
      </c>
      <c r="M646" s="25" t="n">
        <v>632</v>
      </c>
      <c r="N646" s="27" t="n">
        <f aca="false">C646</f>
        <v>0</v>
      </c>
    </row>
    <row r="647" customFormat="false" ht="15" hidden="true" customHeight="false" outlineLevel="0" collapsed="false">
      <c r="B647" s="25" t="n">
        <v>633</v>
      </c>
      <c r="M647" s="25" t="n">
        <v>633</v>
      </c>
      <c r="N647" s="27" t="n">
        <f aca="false">C647</f>
        <v>0</v>
      </c>
    </row>
    <row r="648" customFormat="false" ht="15" hidden="true" customHeight="false" outlineLevel="0" collapsed="false">
      <c r="B648" s="25" t="n">
        <v>634</v>
      </c>
      <c r="M648" s="25" t="n">
        <v>634</v>
      </c>
      <c r="N648" s="27" t="n">
        <f aca="false">C648</f>
        <v>0</v>
      </c>
    </row>
    <row r="649" customFormat="false" ht="15" hidden="true" customHeight="false" outlineLevel="0" collapsed="false">
      <c r="B649" s="25" t="n">
        <v>635</v>
      </c>
      <c r="M649" s="25" t="n">
        <v>635</v>
      </c>
      <c r="N649" s="27" t="n">
        <f aca="false">C649</f>
        <v>0</v>
      </c>
    </row>
    <row r="650" customFormat="false" ht="15" hidden="true" customHeight="false" outlineLevel="0" collapsed="false">
      <c r="B650" s="25" t="n">
        <v>636</v>
      </c>
      <c r="M650" s="25" t="n">
        <v>636</v>
      </c>
      <c r="N650" s="27" t="n">
        <f aca="false">C650</f>
        <v>0</v>
      </c>
    </row>
    <row r="651" customFormat="false" ht="15" hidden="true" customHeight="false" outlineLevel="0" collapsed="false">
      <c r="B651" s="25" t="n">
        <v>637</v>
      </c>
      <c r="M651" s="25" t="n">
        <v>637</v>
      </c>
      <c r="N651" s="27" t="n">
        <f aca="false">C651</f>
        <v>0</v>
      </c>
    </row>
    <row r="652" customFormat="false" ht="15" hidden="true" customHeight="false" outlineLevel="0" collapsed="false">
      <c r="B652" s="25" t="n">
        <v>638</v>
      </c>
      <c r="M652" s="25" t="n">
        <v>638</v>
      </c>
      <c r="N652" s="27" t="n">
        <f aca="false">C652</f>
        <v>0</v>
      </c>
    </row>
    <row r="653" customFormat="false" ht="15" hidden="true" customHeight="false" outlineLevel="0" collapsed="false">
      <c r="B653" s="25" t="n">
        <v>639</v>
      </c>
      <c r="M653" s="25" t="n">
        <v>639</v>
      </c>
      <c r="N653" s="27" t="n">
        <f aca="false">C653</f>
        <v>0</v>
      </c>
    </row>
    <row r="654" customFormat="false" ht="15" hidden="true" customHeight="false" outlineLevel="0" collapsed="false">
      <c r="B654" s="25" t="n">
        <v>640</v>
      </c>
      <c r="M654" s="25" t="n">
        <v>640</v>
      </c>
      <c r="N654" s="27" t="n">
        <f aca="false">C654</f>
        <v>0</v>
      </c>
    </row>
    <row r="655" customFormat="false" ht="15" hidden="true" customHeight="false" outlineLevel="0" collapsed="false">
      <c r="B655" s="25" t="n">
        <v>641</v>
      </c>
      <c r="M655" s="25" t="n">
        <v>641</v>
      </c>
      <c r="N655" s="27" t="n">
        <f aca="false">C655</f>
        <v>0</v>
      </c>
    </row>
    <row r="656" customFormat="false" ht="15" hidden="true" customHeight="false" outlineLevel="0" collapsed="false">
      <c r="B656" s="25" t="n">
        <v>642</v>
      </c>
      <c r="M656" s="25" t="n">
        <v>642</v>
      </c>
      <c r="N656" s="27" t="n">
        <f aca="false">C656</f>
        <v>0</v>
      </c>
    </row>
    <row r="657" customFormat="false" ht="15" hidden="true" customHeight="false" outlineLevel="0" collapsed="false">
      <c r="B657" s="25" t="n">
        <v>643</v>
      </c>
      <c r="M657" s="25" t="n">
        <v>643</v>
      </c>
      <c r="N657" s="27" t="n">
        <f aca="false">C657</f>
        <v>0</v>
      </c>
    </row>
    <row r="658" customFormat="false" ht="15" hidden="true" customHeight="false" outlineLevel="0" collapsed="false">
      <c r="B658" s="25" t="n">
        <v>644</v>
      </c>
      <c r="M658" s="25" t="n">
        <v>644</v>
      </c>
      <c r="N658" s="27" t="n">
        <f aca="false">C658</f>
        <v>0</v>
      </c>
    </row>
    <row r="659" customFormat="false" ht="15" hidden="true" customHeight="false" outlineLevel="0" collapsed="false">
      <c r="B659" s="25" t="n">
        <v>645</v>
      </c>
      <c r="M659" s="25" t="n">
        <v>645</v>
      </c>
      <c r="N659" s="27" t="n">
        <f aca="false">C659</f>
        <v>0</v>
      </c>
    </row>
    <row r="660" customFormat="false" ht="15" hidden="true" customHeight="false" outlineLevel="0" collapsed="false">
      <c r="B660" s="25" t="n">
        <v>646</v>
      </c>
      <c r="M660" s="25" t="n">
        <v>646</v>
      </c>
      <c r="N660" s="27" t="n">
        <f aca="false">C660</f>
        <v>0</v>
      </c>
    </row>
    <row r="661" customFormat="false" ht="15" hidden="true" customHeight="false" outlineLevel="0" collapsed="false">
      <c r="B661" s="25" t="n">
        <v>647</v>
      </c>
      <c r="M661" s="25" t="n">
        <v>647</v>
      </c>
      <c r="N661" s="27" t="n">
        <f aca="false">C661</f>
        <v>0</v>
      </c>
    </row>
    <row r="662" customFormat="false" ht="15" hidden="true" customHeight="false" outlineLevel="0" collapsed="false">
      <c r="B662" s="25" t="n">
        <v>648</v>
      </c>
      <c r="M662" s="25" t="n">
        <v>648</v>
      </c>
      <c r="N662" s="27" t="n">
        <f aca="false">C662</f>
        <v>0</v>
      </c>
    </row>
    <row r="663" customFormat="false" ht="15" hidden="true" customHeight="false" outlineLevel="0" collapsed="false">
      <c r="B663" s="25" t="n">
        <v>649</v>
      </c>
      <c r="M663" s="25" t="n">
        <v>649</v>
      </c>
      <c r="N663" s="27" t="n">
        <f aca="false">C663</f>
        <v>0</v>
      </c>
    </row>
    <row r="664" customFormat="false" ht="15" hidden="true" customHeight="false" outlineLevel="0" collapsed="false">
      <c r="B664" s="25" t="n">
        <v>650</v>
      </c>
      <c r="M664" s="25" t="n">
        <v>650</v>
      </c>
      <c r="N664" s="27" t="n">
        <f aca="false">C664</f>
        <v>0</v>
      </c>
    </row>
    <row r="665" customFormat="false" ht="15" hidden="true" customHeight="false" outlineLevel="0" collapsed="false">
      <c r="B665" s="25" t="n">
        <v>651</v>
      </c>
      <c r="M665" s="25" t="n">
        <v>651</v>
      </c>
      <c r="N665" s="27" t="n">
        <f aca="false">C665</f>
        <v>0</v>
      </c>
    </row>
    <row r="666" customFormat="false" ht="15" hidden="true" customHeight="false" outlineLevel="0" collapsed="false">
      <c r="B666" s="25" t="n">
        <v>652</v>
      </c>
      <c r="M666" s="25" t="n">
        <v>652</v>
      </c>
      <c r="N666" s="27" t="n">
        <f aca="false">C666</f>
        <v>0</v>
      </c>
    </row>
    <row r="667" customFormat="false" ht="15" hidden="true" customHeight="false" outlineLevel="0" collapsed="false">
      <c r="B667" s="25" t="n">
        <v>653</v>
      </c>
      <c r="M667" s="25" t="n">
        <v>653</v>
      </c>
      <c r="N667" s="27" t="n">
        <f aca="false">C667</f>
        <v>0</v>
      </c>
    </row>
    <row r="668" customFormat="false" ht="15" hidden="true" customHeight="false" outlineLevel="0" collapsed="false">
      <c r="B668" s="25" t="n">
        <v>654</v>
      </c>
      <c r="M668" s="25" t="n">
        <v>654</v>
      </c>
      <c r="N668" s="27" t="n">
        <f aca="false">C668</f>
        <v>0</v>
      </c>
    </row>
    <row r="669" customFormat="false" ht="15" hidden="true" customHeight="false" outlineLevel="0" collapsed="false">
      <c r="B669" s="25" t="n">
        <v>655</v>
      </c>
      <c r="M669" s="25" t="n">
        <v>655</v>
      </c>
      <c r="N669" s="27" t="n">
        <f aca="false">C669</f>
        <v>0</v>
      </c>
    </row>
    <row r="670" customFormat="false" ht="15" hidden="true" customHeight="false" outlineLevel="0" collapsed="false">
      <c r="B670" s="25" t="n">
        <v>656</v>
      </c>
      <c r="M670" s="25" t="n">
        <v>656</v>
      </c>
      <c r="N670" s="27" t="n">
        <f aca="false">C670</f>
        <v>0</v>
      </c>
    </row>
    <row r="671" customFormat="false" ht="15" hidden="true" customHeight="false" outlineLevel="0" collapsed="false">
      <c r="B671" s="25" t="n">
        <v>657</v>
      </c>
      <c r="M671" s="25" t="n">
        <v>657</v>
      </c>
      <c r="N671" s="27" t="n">
        <f aca="false">C671</f>
        <v>0</v>
      </c>
    </row>
    <row r="672" customFormat="false" ht="15" hidden="true" customHeight="false" outlineLevel="0" collapsed="false">
      <c r="B672" s="25" t="n">
        <v>658</v>
      </c>
      <c r="M672" s="25" t="n">
        <v>658</v>
      </c>
      <c r="N672" s="27" t="n">
        <f aca="false">C672</f>
        <v>0</v>
      </c>
    </row>
    <row r="673" customFormat="false" ht="15" hidden="true" customHeight="false" outlineLevel="0" collapsed="false">
      <c r="B673" s="25" t="n">
        <v>659</v>
      </c>
      <c r="M673" s="25" t="n">
        <v>659</v>
      </c>
      <c r="N673" s="27" t="n">
        <f aca="false">C673</f>
        <v>0</v>
      </c>
    </row>
    <row r="674" customFormat="false" ht="15" hidden="true" customHeight="false" outlineLevel="0" collapsed="false">
      <c r="B674" s="25" t="n">
        <v>660</v>
      </c>
      <c r="M674" s="25" t="n">
        <v>660</v>
      </c>
      <c r="N674" s="27" t="n">
        <f aca="false">C674</f>
        <v>0</v>
      </c>
    </row>
    <row r="675" customFormat="false" ht="15" hidden="true" customHeight="false" outlineLevel="0" collapsed="false">
      <c r="B675" s="25" t="n">
        <v>661</v>
      </c>
      <c r="M675" s="25" t="n">
        <v>661</v>
      </c>
      <c r="N675" s="27" t="n">
        <f aca="false">C675</f>
        <v>0</v>
      </c>
    </row>
    <row r="676" customFormat="false" ht="15" hidden="true" customHeight="false" outlineLevel="0" collapsed="false">
      <c r="B676" s="25" t="n">
        <v>662</v>
      </c>
      <c r="M676" s="25" t="n">
        <v>662</v>
      </c>
      <c r="N676" s="27" t="n">
        <f aca="false">C676</f>
        <v>0</v>
      </c>
    </row>
    <row r="677" customFormat="false" ht="15" hidden="true" customHeight="false" outlineLevel="0" collapsed="false">
      <c r="B677" s="25" t="n">
        <v>663</v>
      </c>
      <c r="M677" s="25" t="n">
        <v>663</v>
      </c>
      <c r="N677" s="27" t="n">
        <f aca="false">C677</f>
        <v>0</v>
      </c>
    </row>
    <row r="678" customFormat="false" ht="15" hidden="true" customHeight="false" outlineLevel="0" collapsed="false">
      <c r="B678" s="25" t="n">
        <v>664</v>
      </c>
      <c r="M678" s="25" t="n">
        <v>664</v>
      </c>
      <c r="N678" s="27" t="n">
        <f aca="false">C678</f>
        <v>0</v>
      </c>
    </row>
    <row r="679" customFormat="false" ht="15" hidden="true" customHeight="false" outlineLevel="0" collapsed="false">
      <c r="B679" s="25" t="n">
        <v>665</v>
      </c>
      <c r="M679" s="25" t="n">
        <v>665</v>
      </c>
      <c r="N679" s="27" t="n">
        <f aca="false">C679</f>
        <v>0</v>
      </c>
    </row>
    <row r="680" customFormat="false" ht="15" hidden="true" customHeight="false" outlineLevel="0" collapsed="false">
      <c r="B680" s="25" t="n">
        <v>666</v>
      </c>
      <c r="M680" s="25" t="n">
        <v>666</v>
      </c>
      <c r="N680" s="27" t="n">
        <f aca="false">C680</f>
        <v>0</v>
      </c>
    </row>
    <row r="681" customFormat="false" ht="15" hidden="true" customHeight="false" outlineLevel="0" collapsed="false">
      <c r="B681" s="25" t="n">
        <v>667</v>
      </c>
      <c r="M681" s="25" t="n">
        <v>667</v>
      </c>
      <c r="N681" s="27" t="n">
        <f aca="false">C681</f>
        <v>0</v>
      </c>
    </row>
    <row r="682" customFormat="false" ht="15" hidden="true" customHeight="false" outlineLevel="0" collapsed="false">
      <c r="B682" s="25" t="n">
        <v>668</v>
      </c>
      <c r="M682" s="25" t="n">
        <v>668</v>
      </c>
      <c r="N682" s="27" t="n">
        <f aca="false">C682</f>
        <v>0</v>
      </c>
    </row>
    <row r="683" customFormat="false" ht="15" hidden="true" customHeight="false" outlineLevel="0" collapsed="false">
      <c r="B683" s="25" t="n">
        <v>669</v>
      </c>
      <c r="M683" s="25" t="n">
        <v>669</v>
      </c>
      <c r="N683" s="27" t="n">
        <f aca="false">C683</f>
        <v>0</v>
      </c>
    </row>
    <row r="684" customFormat="false" ht="15" hidden="true" customHeight="false" outlineLevel="0" collapsed="false">
      <c r="B684" s="25" t="n">
        <v>670</v>
      </c>
      <c r="M684" s="25" t="n">
        <v>670</v>
      </c>
      <c r="N684" s="27" t="n">
        <f aca="false">C684</f>
        <v>0</v>
      </c>
    </row>
    <row r="685" customFormat="false" ht="15" hidden="true" customHeight="false" outlineLevel="0" collapsed="false">
      <c r="B685" s="25" t="n">
        <v>671</v>
      </c>
      <c r="M685" s="25" t="n">
        <v>671</v>
      </c>
      <c r="N685" s="27" t="n">
        <f aca="false">C685</f>
        <v>0</v>
      </c>
    </row>
    <row r="686" customFormat="false" ht="15" hidden="true" customHeight="false" outlineLevel="0" collapsed="false">
      <c r="B686" s="25" t="n">
        <v>672</v>
      </c>
      <c r="M686" s="25" t="n">
        <v>672</v>
      </c>
      <c r="N686" s="27" t="n">
        <f aca="false">C686</f>
        <v>0</v>
      </c>
    </row>
    <row r="687" customFormat="false" ht="15" hidden="true" customHeight="false" outlineLevel="0" collapsed="false">
      <c r="B687" s="25" t="n">
        <v>673</v>
      </c>
      <c r="M687" s="25" t="n">
        <v>673</v>
      </c>
      <c r="N687" s="27" t="n">
        <f aca="false">C687</f>
        <v>0</v>
      </c>
    </row>
    <row r="688" customFormat="false" ht="15" hidden="true" customHeight="false" outlineLevel="0" collapsed="false">
      <c r="B688" s="25" t="n">
        <v>674</v>
      </c>
      <c r="M688" s="25" t="n">
        <v>674</v>
      </c>
      <c r="N688" s="27" t="n">
        <f aca="false">C688</f>
        <v>0</v>
      </c>
    </row>
    <row r="689" customFormat="false" ht="15" hidden="true" customHeight="false" outlineLevel="0" collapsed="false">
      <c r="B689" s="25" t="n">
        <v>675</v>
      </c>
      <c r="M689" s="25" t="n">
        <v>675</v>
      </c>
      <c r="N689" s="27" t="n">
        <f aca="false">C689</f>
        <v>0</v>
      </c>
    </row>
    <row r="690" customFormat="false" ht="15" hidden="true" customHeight="false" outlineLevel="0" collapsed="false">
      <c r="B690" s="25" t="n">
        <v>676</v>
      </c>
      <c r="M690" s="25" t="n">
        <v>676</v>
      </c>
      <c r="N690" s="27" t="n">
        <f aca="false">C690</f>
        <v>0</v>
      </c>
    </row>
    <row r="691" customFormat="false" ht="15" hidden="true" customHeight="false" outlineLevel="0" collapsed="false">
      <c r="B691" s="25" t="n">
        <v>677</v>
      </c>
      <c r="M691" s="25" t="n">
        <v>677</v>
      </c>
      <c r="N691" s="27" t="n">
        <f aca="false">C691</f>
        <v>0</v>
      </c>
    </row>
    <row r="692" customFormat="false" ht="15" hidden="true" customHeight="false" outlineLevel="0" collapsed="false">
      <c r="B692" s="25" t="n">
        <v>678</v>
      </c>
      <c r="M692" s="25" t="n">
        <v>678</v>
      </c>
      <c r="N692" s="27" t="n">
        <f aca="false">C692</f>
        <v>0</v>
      </c>
    </row>
    <row r="693" customFormat="false" ht="15" hidden="true" customHeight="false" outlineLevel="0" collapsed="false">
      <c r="B693" s="25" t="n">
        <v>679</v>
      </c>
      <c r="M693" s="25" t="n">
        <v>679</v>
      </c>
      <c r="N693" s="27" t="n">
        <f aca="false">C693</f>
        <v>0</v>
      </c>
    </row>
    <row r="694" customFormat="false" ht="15" hidden="true" customHeight="false" outlineLevel="0" collapsed="false">
      <c r="B694" s="25" t="n">
        <v>680</v>
      </c>
      <c r="M694" s="25" t="n">
        <v>680</v>
      </c>
      <c r="N694" s="27" t="n">
        <f aca="false">C694</f>
        <v>0</v>
      </c>
    </row>
    <row r="695" customFormat="false" ht="15" hidden="true" customHeight="false" outlineLevel="0" collapsed="false">
      <c r="B695" s="25" t="n">
        <v>681</v>
      </c>
      <c r="M695" s="25" t="n">
        <v>681</v>
      </c>
      <c r="N695" s="27" t="n">
        <f aca="false">C695</f>
        <v>0</v>
      </c>
    </row>
    <row r="696" customFormat="false" ht="15" hidden="true" customHeight="false" outlineLevel="0" collapsed="false">
      <c r="B696" s="25" t="n">
        <v>682</v>
      </c>
      <c r="M696" s="25" t="n">
        <v>682</v>
      </c>
      <c r="N696" s="27" t="n">
        <f aca="false">C696</f>
        <v>0</v>
      </c>
    </row>
    <row r="697" customFormat="false" ht="15" hidden="true" customHeight="false" outlineLevel="0" collapsed="false">
      <c r="B697" s="25" t="n">
        <v>683</v>
      </c>
      <c r="M697" s="25" t="n">
        <v>683</v>
      </c>
      <c r="N697" s="27" t="n">
        <f aca="false">C697</f>
        <v>0</v>
      </c>
    </row>
    <row r="698" customFormat="false" ht="15" hidden="true" customHeight="false" outlineLevel="0" collapsed="false">
      <c r="B698" s="25" t="n">
        <v>684</v>
      </c>
      <c r="M698" s="25" t="n">
        <v>684</v>
      </c>
      <c r="N698" s="27" t="n">
        <f aca="false">C698</f>
        <v>0</v>
      </c>
    </row>
    <row r="699" customFormat="false" ht="15" hidden="true" customHeight="false" outlineLevel="0" collapsed="false">
      <c r="B699" s="25" t="n">
        <v>685</v>
      </c>
      <c r="M699" s="25" t="n">
        <v>685</v>
      </c>
      <c r="N699" s="27" t="n">
        <f aca="false">C699</f>
        <v>0</v>
      </c>
    </row>
    <row r="700" customFormat="false" ht="15" hidden="true" customHeight="false" outlineLevel="0" collapsed="false">
      <c r="B700" s="25" t="n">
        <v>686</v>
      </c>
      <c r="M700" s="25" t="n">
        <v>686</v>
      </c>
      <c r="N700" s="27" t="n">
        <f aca="false">C700</f>
        <v>0</v>
      </c>
    </row>
    <row r="701" customFormat="false" ht="15" hidden="true" customHeight="false" outlineLevel="0" collapsed="false">
      <c r="B701" s="25" t="n">
        <v>687</v>
      </c>
      <c r="M701" s="25" t="n">
        <v>687</v>
      </c>
      <c r="N701" s="27" t="n">
        <f aca="false">C701</f>
        <v>0</v>
      </c>
    </row>
    <row r="702" customFormat="false" ht="15" hidden="true" customHeight="false" outlineLevel="0" collapsed="false">
      <c r="B702" s="25" t="n">
        <v>688</v>
      </c>
      <c r="M702" s="25" t="n">
        <v>688</v>
      </c>
      <c r="N702" s="27" t="n">
        <f aca="false">C702</f>
        <v>0</v>
      </c>
    </row>
    <row r="703" customFormat="false" ht="15" hidden="true" customHeight="false" outlineLevel="0" collapsed="false">
      <c r="B703" s="25" t="n">
        <v>689</v>
      </c>
      <c r="M703" s="25" t="n">
        <v>689</v>
      </c>
      <c r="N703" s="27" t="n">
        <f aca="false">C703</f>
        <v>0</v>
      </c>
    </row>
    <row r="704" customFormat="false" ht="15" hidden="true" customHeight="false" outlineLevel="0" collapsed="false">
      <c r="B704" s="25" t="n">
        <v>690</v>
      </c>
      <c r="M704" s="25" t="n">
        <v>690</v>
      </c>
      <c r="N704" s="27" t="n">
        <f aca="false">C704</f>
        <v>0</v>
      </c>
    </row>
    <row r="705" customFormat="false" ht="15" hidden="true" customHeight="false" outlineLevel="0" collapsed="false">
      <c r="B705" s="25" t="n">
        <v>691</v>
      </c>
      <c r="M705" s="25" t="n">
        <v>691</v>
      </c>
      <c r="N705" s="27" t="n">
        <f aca="false">C705</f>
        <v>0</v>
      </c>
    </row>
    <row r="706" customFormat="false" ht="15" hidden="true" customHeight="false" outlineLevel="0" collapsed="false">
      <c r="B706" s="25" t="n">
        <v>692</v>
      </c>
      <c r="M706" s="25" t="n">
        <v>692</v>
      </c>
      <c r="N706" s="27" t="n">
        <f aca="false">C706</f>
        <v>0</v>
      </c>
    </row>
    <row r="707" customFormat="false" ht="15" hidden="true" customHeight="false" outlineLevel="0" collapsed="false">
      <c r="B707" s="25" t="n">
        <v>693</v>
      </c>
      <c r="M707" s="25" t="n">
        <v>693</v>
      </c>
      <c r="N707" s="27" t="n">
        <f aca="false">C707</f>
        <v>0</v>
      </c>
    </row>
    <row r="708" customFormat="false" ht="15" hidden="true" customHeight="false" outlineLevel="0" collapsed="false">
      <c r="B708" s="25" t="n">
        <v>694</v>
      </c>
      <c r="M708" s="25" t="n">
        <v>694</v>
      </c>
      <c r="N708" s="27" t="n">
        <f aca="false">C708</f>
        <v>0</v>
      </c>
    </row>
    <row r="709" customFormat="false" ht="15" hidden="true" customHeight="false" outlineLevel="0" collapsed="false">
      <c r="B709" s="25" t="n">
        <v>695</v>
      </c>
      <c r="M709" s="25" t="n">
        <v>695</v>
      </c>
      <c r="N709" s="27" t="n">
        <f aca="false">C709</f>
        <v>0</v>
      </c>
    </row>
    <row r="710" customFormat="false" ht="15" hidden="true" customHeight="false" outlineLevel="0" collapsed="false">
      <c r="B710" s="25" t="n">
        <v>696</v>
      </c>
      <c r="M710" s="25" t="n">
        <v>696</v>
      </c>
      <c r="N710" s="27" t="n">
        <f aca="false">C710</f>
        <v>0</v>
      </c>
    </row>
    <row r="711" customFormat="false" ht="15" hidden="true" customHeight="false" outlineLevel="0" collapsed="false">
      <c r="B711" s="25" t="n">
        <v>697</v>
      </c>
      <c r="M711" s="25" t="n">
        <v>697</v>
      </c>
      <c r="N711" s="27" t="n">
        <f aca="false">C711</f>
        <v>0</v>
      </c>
    </row>
    <row r="712" customFormat="false" ht="15" hidden="true" customHeight="false" outlineLevel="0" collapsed="false">
      <c r="B712" s="25" t="n">
        <v>698</v>
      </c>
      <c r="M712" s="25" t="n">
        <v>698</v>
      </c>
      <c r="N712" s="27" t="n">
        <f aca="false">C712</f>
        <v>0</v>
      </c>
    </row>
    <row r="713" customFormat="false" ht="15" hidden="true" customHeight="false" outlineLevel="0" collapsed="false">
      <c r="B713" s="25" t="n">
        <v>699</v>
      </c>
      <c r="M713" s="25" t="n">
        <v>699</v>
      </c>
      <c r="N713" s="27" t="n">
        <f aca="false">C713</f>
        <v>0</v>
      </c>
    </row>
    <row r="714" customFormat="false" ht="15" hidden="true" customHeight="false" outlineLevel="0" collapsed="false">
      <c r="B714" s="25" t="n">
        <v>700</v>
      </c>
      <c r="M714" s="25" t="n">
        <v>700</v>
      </c>
      <c r="N714" s="27" t="n">
        <f aca="false">C714</f>
        <v>0</v>
      </c>
    </row>
    <row r="715" customFormat="false" ht="15" hidden="true" customHeight="false" outlineLevel="0" collapsed="false">
      <c r="B715" s="25" t="n">
        <v>701</v>
      </c>
      <c r="M715" s="25" t="n">
        <v>701</v>
      </c>
      <c r="N715" s="27" t="n">
        <f aca="false">C715</f>
        <v>0</v>
      </c>
    </row>
    <row r="716" customFormat="false" ht="15" hidden="true" customHeight="false" outlineLevel="0" collapsed="false">
      <c r="B716" s="25" t="n">
        <v>702</v>
      </c>
      <c r="M716" s="25" t="n">
        <v>702</v>
      </c>
      <c r="N716" s="27" t="n">
        <f aca="false">C716</f>
        <v>0</v>
      </c>
    </row>
    <row r="717" customFormat="false" ht="15" hidden="true" customHeight="false" outlineLevel="0" collapsed="false">
      <c r="B717" s="25" t="n">
        <v>703</v>
      </c>
      <c r="M717" s="25" t="n">
        <v>703</v>
      </c>
      <c r="N717" s="27" t="n">
        <f aca="false">C717</f>
        <v>0</v>
      </c>
    </row>
    <row r="718" customFormat="false" ht="15" hidden="true" customHeight="false" outlineLevel="0" collapsed="false">
      <c r="B718" s="25" t="n">
        <v>704</v>
      </c>
      <c r="M718" s="25" t="n">
        <v>704</v>
      </c>
      <c r="N718" s="27" t="n">
        <f aca="false">C718</f>
        <v>0</v>
      </c>
    </row>
    <row r="719" customFormat="false" ht="15" hidden="true" customHeight="false" outlineLevel="0" collapsed="false">
      <c r="B719" s="25" t="n">
        <v>705</v>
      </c>
      <c r="M719" s="25" t="n">
        <v>705</v>
      </c>
      <c r="N719" s="27" t="n">
        <f aca="false">C719</f>
        <v>0</v>
      </c>
    </row>
    <row r="720" customFormat="false" ht="15" hidden="true" customHeight="false" outlineLevel="0" collapsed="false">
      <c r="B720" s="25" t="n">
        <v>706</v>
      </c>
      <c r="M720" s="25" t="n">
        <v>706</v>
      </c>
      <c r="N720" s="27" t="n">
        <f aca="false">C720</f>
        <v>0</v>
      </c>
    </row>
    <row r="721" customFormat="false" ht="15" hidden="true" customHeight="false" outlineLevel="0" collapsed="false">
      <c r="B721" s="25" t="n">
        <v>707</v>
      </c>
      <c r="M721" s="25" t="n">
        <v>707</v>
      </c>
      <c r="N721" s="27" t="n">
        <f aca="false">C721</f>
        <v>0</v>
      </c>
    </row>
    <row r="722" customFormat="false" ht="15" hidden="true" customHeight="false" outlineLevel="0" collapsed="false">
      <c r="B722" s="25" t="n">
        <v>708</v>
      </c>
      <c r="M722" s="25" t="n">
        <v>708</v>
      </c>
      <c r="N722" s="27" t="n">
        <f aca="false">C722</f>
        <v>0</v>
      </c>
    </row>
    <row r="723" customFormat="false" ht="15" hidden="true" customHeight="false" outlineLevel="0" collapsed="false">
      <c r="B723" s="25" t="n">
        <v>709</v>
      </c>
      <c r="M723" s="25" t="n">
        <v>709</v>
      </c>
      <c r="N723" s="27" t="n">
        <f aca="false">C723</f>
        <v>0</v>
      </c>
    </row>
    <row r="724" customFormat="false" ht="15" hidden="true" customHeight="false" outlineLevel="0" collapsed="false">
      <c r="B724" s="25" t="n">
        <v>710</v>
      </c>
      <c r="M724" s="25" t="n">
        <v>710</v>
      </c>
      <c r="N724" s="27" t="n">
        <f aca="false">C724</f>
        <v>0</v>
      </c>
    </row>
    <row r="725" customFormat="false" ht="15" hidden="true" customHeight="false" outlineLevel="0" collapsed="false">
      <c r="B725" s="25" t="n">
        <v>711</v>
      </c>
      <c r="M725" s="25" t="n">
        <v>711</v>
      </c>
      <c r="N725" s="27" t="n">
        <f aca="false">C725</f>
        <v>0</v>
      </c>
    </row>
    <row r="726" customFormat="false" ht="15" hidden="true" customHeight="false" outlineLevel="0" collapsed="false">
      <c r="B726" s="25" t="n">
        <v>712</v>
      </c>
      <c r="M726" s="25" t="n">
        <v>712</v>
      </c>
      <c r="N726" s="27" t="n">
        <f aca="false">C726</f>
        <v>0</v>
      </c>
    </row>
    <row r="727" customFormat="false" ht="15" hidden="true" customHeight="false" outlineLevel="0" collapsed="false">
      <c r="B727" s="25" t="n">
        <v>713</v>
      </c>
      <c r="M727" s="25" t="n">
        <v>713</v>
      </c>
      <c r="N727" s="27" t="n">
        <f aca="false">C727</f>
        <v>0</v>
      </c>
    </row>
    <row r="728" customFormat="false" ht="15" hidden="true" customHeight="false" outlineLevel="0" collapsed="false">
      <c r="B728" s="25" t="n">
        <v>714</v>
      </c>
      <c r="M728" s="25" t="n">
        <v>714</v>
      </c>
      <c r="N728" s="27" t="n">
        <f aca="false">C728</f>
        <v>0</v>
      </c>
    </row>
    <row r="729" customFormat="false" ht="15" hidden="true" customHeight="false" outlineLevel="0" collapsed="false">
      <c r="B729" s="25" t="n">
        <v>715</v>
      </c>
      <c r="M729" s="25" t="n">
        <v>715</v>
      </c>
      <c r="N729" s="27" t="n">
        <f aca="false">C729</f>
        <v>0</v>
      </c>
    </row>
    <row r="730" customFormat="false" ht="15" hidden="true" customHeight="false" outlineLevel="0" collapsed="false">
      <c r="B730" s="25" t="n">
        <v>716</v>
      </c>
      <c r="M730" s="25" t="n">
        <v>716</v>
      </c>
      <c r="N730" s="27" t="n">
        <f aca="false">C730</f>
        <v>0</v>
      </c>
    </row>
    <row r="731" customFormat="false" ht="15" hidden="true" customHeight="false" outlineLevel="0" collapsed="false">
      <c r="B731" s="25" t="n">
        <v>717</v>
      </c>
      <c r="M731" s="25" t="n">
        <v>717</v>
      </c>
      <c r="N731" s="27" t="n">
        <f aca="false">C731</f>
        <v>0</v>
      </c>
    </row>
    <row r="732" customFormat="false" ht="15" hidden="true" customHeight="false" outlineLevel="0" collapsed="false">
      <c r="B732" s="25" t="n">
        <v>718</v>
      </c>
      <c r="M732" s="25" t="n">
        <v>718</v>
      </c>
      <c r="N732" s="27" t="n">
        <f aca="false">C732</f>
        <v>0</v>
      </c>
    </row>
    <row r="733" customFormat="false" ht="15" hidden="true" customHeight="false" outlineLevel="0" collapsed="false">
      <c r="B733" s="25" t="n">
        <v>719</v>
      </c>
      <c r="M733" s="25" t="n">
        <v>719</v>
      </c>
      <c r="N733" s="27" t="n">
        <f aca="false">C733</f>
        <v>0</v>
      </c>
    </row>
    <row r="734" customFormat="false" ht="15" hidden="true" customHeight="false" outlineLevel="0" collapsed="false">
      <c r="B734" s="25" t="n">
        <v>720</v>
      </c>
      <c r="M734" s="25" t="n">
        <v>720</v>
      </c>
      <c r="N734" s="27" t="n">
        <f aca="false">C734</f>
        <v>0</v>
      </c>
    </row>
    <row r="735" customFormat="false" ht="15" hidden="true" customHeight="false" outlineLevel="0" collapsed="false">
      <c r="B735" s="25" t="n">
        <v>721</v>
      </c>
      <c r="M735" s="25" t="n">
        <v>721</v>
      </c>
      <c r="N735" s="27" t="n">
        <f aca="false">C735</f>
        <v>0</v>
      </c>
    </row>
    <row r="736" customFormat="false" ht="15" hidden="true" customHeight="false" outlineLevel="0" collapsed="false">
      <c r="B736" s="25" t="n">
        <v>722</v>
      </c>
      <c r="M736" s="25" t="n">
        <v>722</v>
      </c>
      <c r="N736" s="27" t="n">
        <f aca="false">C736</f>
        <v>0</v>
      </c>
    </row>
    <row r="737" customFormat="false" ht="15" hidden="true" customHeight="false" outlineLevel="0" collapsed="false">
      <c r="B737" s="25" t="n">
        <v>723</v>
      </c>
      <c r="M737" s="25" t="n">
        <v>723</v>
      </c>
      <c r="N737" s="27" t="n">
        <f aca="false">C737</f>
        <v>0</v>
      </c>
    </row>
    <row r="738" customFormat="false" ht="15" hidden="true" customHeight="false" outlineLevel="0" collapsed="false">
      <c r="B738" s="25" t="n">
        <v>724</v>
      </c>
      <c r="M738" s="25" t="n">
        <v>724</v>
      </c>
      <c r="N738" s="27" t="n">
        <f aca="false">C738</f>
        <v>0</v>
      </c>
    </row>
    <row r="739" customFormat="false" ht="15" hidden="true" customHeight="false" outlineLevel="0" collapsed="false">
      <c r="B739" s="25" t="n">
        <v>725</v>
      </c>
      <c r="M739" s="25" t="n">
        <v>725</v>
      </c>
      <c r="N739" s="27" t="n">
        <f aca="false">C739</f>
        <v>0</v>
      </c>
    </row>
    <row r="740" customFormat="false" ht="15" hidden="true" customHeight="false" outlineLevel="0" collapsed="false">
      <c r="B740" s="25" t="n">
        <v>726</v>
      </c>
      <c r="M740" s="25" t="n">
        <v>726</v>
      </c>
      <c r="N740" s="27" t="n">
        <f aca="false">C740</f>
        <v>0</v>
      </c>
    </row>
    <row r="741" customFormat="false" ht="15" hidden="true" customHeight="false" outlineLevel="0" collapsed="false">
      <c r="B741" s="25" t="n">
        <v>727</v>
      </c>
      <c r="M741" s="25" t="n">
        <v>727</v>
      </c>
      <c r="N741" s="27" t="n">
        <f aca="false">C741</f>
        <v>0</v>
      </c>
    </row>
    <row r="742" customFormat="false" ht="15" hidden="true" customHeight="false" outlineLevel="0" collapsed="false">
      <c r="B742" s="25" t="n">
        <v>728</v>
      </c>
      <c r="M742" s="25" t="n">
        <v>728</v>
      </c>
      <c r="N742" s="27" t="n">
        <f aca="false">C742</f>
        <v>0</v>
      </c>
    </row>
    <row r="743" customFormat="false" ht="15" hidden="true" customHeight="false" outlineLevel="0" collapsed="false">
      <c r="B743" s="25" t="n">
        <v>729</v>
      </c>
      <c r="M743" s="25" t="n">
        <v>729</v>
      </c>
      <c r="N743" s="27" t="n">
        <f aca="false">C743</f>
        <v>0</v>
      </c>
    </row>
    <row r="744" customFormat="false" ht="15" hidden="true" customHeight="false" outlineLevel="0" collapsed="false">
      <c r="B744" s="25" t="n">
        <v>730</v>
      </c>
      <c r="M744" s="25" t="n">
        <v>730</v>
      </c>
      <c r="N744" s="27" t="n">
        <f aca="false">C744</f>
        <v>0</v>
      </c>
    </row>
    <row r="745" customFormat="false" ht="15" hidden="true" customHeight="false" outlineLevel="0" collapsed="false">
      <c r="B745" s="25" t="n">
        <v>731</v>
      </c>
      <c r="M745" s="25" t="n">
        <v>731</v>
      </c>
      <c r="N745" s="27" t="n">
        <f aca="false">C745</f>
        <v>0</v>
      </c>
    </row>
    <row r="746" customFormat="false" ht="15" hidden="true" customHeight="false" outlineLevel="0" collapsed="false">
      <c r="B746" s="25" t="n">
        <v>732</v>
      </c>
      <c r="M746" s="25" t="n">
        <v>732</v>
      </c>
      <c r="N746" s="27" t="n">
        <f aca="false">C746</f>
        <v>0</v>
      </c>
    </row>
    <row r="747" customFormat="false" ht="15" hidden="true" customHeight="false" outlineLevel="0" collapsed="false">
      <c r="B747" s="25" t="n">
        <v>733</v>
      </c>
      <c r="M747" s="25" t="n">
        <v>733</v>
      </c>
      <c r="N747" s="27" t="n">
        <f aca="false">C747</f>
        <v>0</v>
      </c>
    </row>
    <row r="748" customFormat="false" ht="15" hidden="true" customHeight="false" outlineLevel="0" collapsed="false">
      <c r="B748" s="25" t="n">
        <v>734</v>
      </c>
      <c r="M748" s="25" t="n">
        <v>734</v>
      </c>
      <c r="N748" s="27" t="n">
        <f aca="false">C748</f>
        <v>0</v>
      </c>
    </row>
    <row r="749" customFormat="false" ht="15" hidden="true" customHeight="false" outlineLevel="0" collapsed="false">
      <c r="B749" s="25" t="n">
        <v>735</v>
      </c>
      <c r="M749" s="25" t="n">
        <v>735</v>
      </c>
      <c r="N749" s="27" t="n">
        <f aca="false">C749</f>
        <v>0</v>
      </c>
    </row>
    <row r="750" customFormat="false" ht="15" hidden="true" customHeight="false" outlineLevel="0" collapsed="false">
      <c r="B750" s="25" t="n">
        <v>736</v>
      </c>
      <c r="M750" s="25" t="n">
        <v>736</v>
      </c>
      <c r="N750" s="27" t="n">
        <f aca="false">C750</f>
        <v>0</v>
      </c>
    </row>
    <row r="751" customFormat="false" ht="15" hidden="true" customHeight="false" outlineLevel="0" collapsed="false">
      <c r="B751" s="25" t="n">
        <v>737</v>
      </c>
      <c r="M751" s="25" t="n">
        <v>737</v>
      </c>
      <c r="N751" s="27" t="n">
        <f aca="false">C751</f>
        <v>0</v>
      </c>
    </row>
    <row r="752" customFormat="false" ht="15" hidden="true" customHeight="false" outlineLevel="0" collapsed="false">
      <c r="B752" s="25" t="n">
        <v>738</v>
      </c>
      <c r="M752" s="25" t="n">
        <v>738</v>
      </c>
      <c r="N752" s="27" t="n">
        <f aca="false">C752</f>
        <v>0</v>
      </c>
    </row>
    <row r="753" customFormat="false" ht="15" hidden="true" customHeight="false" outlineLevel="0" collapsed="false">
      <c r="B753" s="25" t="n">
        <v>739</v>
      </c>
      <c r="M753" s="25" t="n">
        <v>739</v>
      </c>
      <c r="N753" s="27" t="n">
        <f aca="false">C753</f>
        <v>0</v>
      </c>
    </row>
    <row r="754" customFormat="false" ht="15" hidden="true" customHeight="false" outlineLevel="0" collapsed="false">
      <c r="B754" s="25" t="n">
        <v>740</v>
      </c>
      <c r="M754" s="25" t="n">
        <v>740</v>
      </c>
      <c r="N754" s="27" t="n">
        <f aca="false">C754</f>
        <v>0</v>
      </c>
    </row>
    <row r="755" customFormat="false" ht="15" hidden="true" customHeight="false" outlineLevel="0" collapsed="false">
      <c r="B755" s="25" t="n">
        <v>741</v>
      </c>
      <c r="M755" s="25" t="n">
        <v>741</v>
      </c>
      <c r="N755" s="27" t="n">
        <f aca="false">C755</f>
        <v>0</v>
      </c>
    </row>
    <row r="756" customFormat="false" ht="15" hidden="true" customHeight="false" outlineLevel="0" collapsed="false">
      <c r="B756" s="25" t="n">
        <v>742</v>
      </c>
      <c r="M756" s="25" t="n">
        <v>742</v>
      </c>
      <c r="N756" s="27" t="n">
        <f aca="false">C756</f>
        <v>0</v>
      </c>
    </row>
    <row r="757" customFormat="false" ht="15" hidden="true" customHeight="false" outlineLevel="0" collapsed="false">
      <c r="B757" s="25" t="n">
        <v>743</v>
      </c>
      <c r="M757" s="25" t="n">
        <v>743</v>
      </c>
      <c r="N757" s="27" t="n">
        <f aca="false">C757</f>
        <v>0</v>
      </c>
    </row>
    <row r="758" customFormat="false" ht="15" hidden="true" customHeight="false" outlineLevel="0" collapsed="false">
      <c r="B758" s="25" t="n">
        <v>744</v>
      </c>
      <c r="M758" s="25" t="n">
        <v>744</v>
      </c>
      <c r="N758" s="27" t="n">
        <f aca="false">C758</f>
        <v>0</v>
      </c>
    </row>
    <row r="759" customFormat="false" ht="15" hidden="true" customHeight="false" outlineLevel="0" collapsed="false">
      <c r="B759" s="25" t="n">
        <v>745</v>
      </c>
      <c r="M759" s="25" t="n">
        <v>745</v>
      </c>
      <c r="N759" s="27" t="n">
        <f aca="false">C759</f>
        <v>0</v>
      </c>
    </row>
    <row r="760" customFormat="false" ht="15" hidden="true" customHeight="false" outlineLevel="0" collapsed="false">
      <c r="B760" s="25" t="n">
        <v>746</v>
      </c>
      <c r="M760" s="25" t="n">
        <v>746</v>
      </c>
      <c r="N760" s="27" t="n">
        <f aca="false">C760</f>
        <v>0</v>
      </c>
    </row>
    <row r="761" customFormat="false" ht="15" hidden="true" customHeight="false" outlineLevel="0" collapsed="false">
      <c r="B761" s="25" t="n">
        <v>747</v>
      </c>
      <c r="M761" s="25" t="n">
        <v>747</v>
      </c>
      <c r="N761" s="27" t="n">
        <f aca="false">C761</f>
        <v>0</v>
      </c>
    </row>
    <row r="762" customFormat="false" ht="15" hidden="true" customHeight="false" outlineLevel="0" collapsed="false">
      <c r="B762" s="25" t="n">
        <v>748</v>
      </c>
      <c r="M762" s="25" t="n">
        <v>748</v>
      </c>
      <c r="N762" s="27" t="n">
        <f aca="false">C762</f>
        <v>0</v>
      </c>
    </row>
    <row r="763" customFormat="false" ht="15" hidden="true" customHeight="false" outlineLevel="0" collapsed="false">
      <c r="B763" s="25" t="n">
        <v>749</v>
      </c>
      <c r="M763" s="25" t="n">
        <v>749</v>
      </c>
      <c r="N763" s="27" t="n">
        <f aca="false">C763</f>
        <v>0</v>
      </c>
    </row>
    <row r="764" customFormat="false" ht="15" hidden="true" customHeight="false" outlineLevel="0" collapsed="false">
      <c r="B764" s="25" t="n">
        <v>750</v>
      </c>
      <c r="M764" s="25" t="n">
        <v>750</v>
      </c>
      <c r="N764" s="27" t="n">
        <f aca="false">C764</f>
        <v>0</v>
      </c>
    </row>
    <row r="765" customFormat="false" ht="15" hidden="true" customHeight="false" outlineLevel="0" collapsed="false">
      <c r="B765" s="25" t="n">
        <v>751</v>
      </c>
      <c r="M765" s="25" t="n">
        <v>751</v>
      </c>
      <c r="N765" s="27" t="n">
        <f aca="false">C765</f>
        <v>0</v>
      </c>
    </row>
    <row r="766" customFormat="false" ht="15" hidden="true" customHeight="false" outlineLevel="0" collapsed="false">
      <c r="B766" s="25" t="n">
        <v>752</v>
      </c>
      <c r="M766" s="25" t="n">
        <v>752</v>
      </c>
      <c r="N766" s="27" t="n">
        <f aca="false">C766</f>
        <v>0</v>
      </c>
    </row>
    <row r="767" customFormat="false" ht="15" hidden="true" customHeight="false" outlineLevel="0" collapsed="false">
      <c r="B767" s="25" t="n">
        <v>753</v>
      </c>
      <c r="M767" s="25" t="n">
        <v>753</v>
      </c>
      <c r="N767" s="27" t="n">
        <f aca="false">C767</f>
        <v>0</v>
      </c>
    </row>
    <row r="768" customFormat="false" ht="15" hidden="true" customHeight="false" outlineLevel="0" collapsed="false">
      <c r="B768" s="25" t="n">
        <v>754</v>
      </c>
      <c r="M768" s="25" t="n">
        <v>754</v>
      </c>
      <c r="N768" s="27" t="n">
        <f aca="false">C768</f>
        <v>0</v>
      </c>
    </row>
    <row r="769" customFormat="false" ht="15" hidden="true" customHeight="false" outlineLevel="0" collapsed="false">
      <c r="B769" s="25" t="n">
        <v>755</v>
      </c>
      <c r="M769" s="25" t="n">
        <v>755</v>
      </c>
      <c r="N769" s="27" t="n">
        <f aca="false">C769</f>
        <v>0</v>
      </c>
    </row>
    <row r="770" customFormat="false" ht="15" hidden="true" customHeight="false" outlineLevel="0" collapsed="false">
      <c r="B770" s="25" t="n">
        <v>756</v>
      </c>
      <c r="M770" s="25" t="n">
        <v>756</v>
      </c>
      <c r="N770" s="27" t="n">
        <f aca="false">C770</f>
        <v>0</v>
      </c>
    </row>
    <row r="771" customFormat="false" ht="15" hidden="true" customHeight="false" outlineLevel="0" collapsed="false">
      <c r="B771" s="25" t="n">
        <v>757</v>
      </c>
      <c r="M771" s="25" t="n">
        <v>757</v>
      </c>
      <c r="N771" s="27" t="n">
        <f aca="false">C771</f>
        <v>0</v>
      </c>
    </row>
    <row r="772" customFormat="false" ht="15" hidden="true" customHeight="false" outlineLevel="0" collapsed="false">
      <c r="B772" s="25" t="n">
        <v>758</v>
      </c>
      <c r="M772" s="25" t="n">
        <v>758</v>
      </c>
      <c r="N772" s="27" t="n">
        <f aca="false">C772</f>
        <v>0</v>
      </c>
    </row>
    <row r="773" customFormat="false" ht="15" hidden="true" customHeight="false" outlineLevel="0" collapsed="false">
      <c r="B773" s="25" t="n">
        <v>759</v>
      </c>
      <c r="M773" s="25" t="n">
        <v>759</v>
      </c>
      <c r="N773" s="27" t="n">
        <f aca="false">C773</f>
        <v>0</v>
      </c>
    </row>
    <row r="774" customFormat="false" ht="15" hidden="true" customHeight="false" outlineLevel="0" collapsed="false">
      <c r="B774" s="25" t="n">
        <v>760</v>
      </c>
      <c r="M774" s="25" t="n">
        <v>760</v>
      </c>
      <c r="N774" s="27" t="n">
        <f aca="false">C774</f>
        <v>0</v>
      </c>
    </row>
    <row r="775" customFormat="false" ht="15" hidden="true" customHeight="false" outlineLevel="0" collapsed="false">
      <c r="B775" s="25" t="n">
        <v>761</v>
      </c>
      <c r="M775" s="25" t="n">
        <v>761</v>
      </c>
      <c r="N775" s="27" t="n">
        <f aca="false">C775</f>
        <v>0</v>
      </c>
    </row>
    <row r="776" customFormat="false" ht="15" hidden="true" customHeight="false" outlineLevel="0" collapsed="false">
      <c r="B776" s="25" t="n">
        <v>762</v>
      </c>
      <c r="M776" s="25" t="n">
        <v>762</v>
      </c>
      <c r="N776" s="27" t="n">
        <f aca="false">C776</f>
        <v>0</v>
      </c>
    </row>
    <row r="777" customFormat="false" ht="15" hidden="true" customHeight="false" outlineLevel="0" collapsed="false">
      <c r="B777" s="25" t="n">
        <v>763</v>
      </c>
      <c r="M777" s="25" t="n">
        <v>763</v>
      </c>
      <c r="N777" s="27" t="n">
        <f aca="false">C777</f>
        <v>0</v>
      </c>
    </row>
    <row r="778" customFormat="false" ht="15" hidden="true" customHeight="false" outlineLevel="0" collapsed="false">
      <c r="B778" s="25" t="n">
        <v>764</v>
      </c>
      <c r="M778" s="25" t="n">
        <v>764</v>
      </c>
      <c r="N778" s="27" t="n">
        <f aca="false">C778</f>
        <v>0</v>
      </c>
    </row>
    <row r="779" customFormat="false" ht="15" hidden="true" customHeight="false" outlineLevel="0" collapsed="false">
      <c r="B779" s="25" t="n">
        <v>765</v>
      </c>
      <c r="M779" s="25" t="n">
        <v>765</v>
      </c>
      <c r="N779" s="27" t="n">
        <f aca="false">C779</f>
        <v>0</v>
      </c>
    </row>
    <row r="780" customFormat="false" ht="15" hidden="true" customHeight="false" outlineLevel="0" collapsed="false">
      <c r="B780" s="25" t="n">
        <v>766</v>
      </c>
      <c r="M780" s="25" t="n">
        <v>766</v>
      </c>
      <c r="N780" s="27" t="n">
        <f aca="false">C780</f>
        <v>0</v>
      </c>
    </row>
    <row r="781" customFormat="false" ht="15" hidden="true" customHeight="false" outlineLevel="0" collapsed="false">
      <c r="B781" s="25" t="n">
        <v>767</v>
      </c>
      <c r="M781" s="25" t="n">
        <v>767</v>
      </c>
      <c r="N781" s="27" t="n">
        <f aca="false">C781</f>
        <v>0</v>
      </c>
    </row>
    <row r="782" customFormat="false" ht="15" hidden="true" customHeight="false" outlineLevel="0" collapsed="false">
      <c r="B782" s="25" t="n">
        <v>768</v>
      </c>
      <c r="M782" s="25" t="n">
        <v>768</v>
      </c>
      <c r="N782" s="27" t="n">
        <f aca="false">C782</f>
        <v>0</v>
      </c>
    </row>
    <row r="783" customFormat="false" ht="15" hidden="true" customHeight="false" outlineLevel="0" collapsed="false">
      <c r="B783" s="25" t="n">
        <v>769</v>
      </c>
      <c r="M783" s="25" t="n">
        <v>769</v>
      </c>
      <c r="N783" s="27" t="n">
        <f aca="false">C783</f>
        <v>0</v>
      </c>
    </row>
    <row r="784" customFormat="false" ht="15" hidden="true" customHeight="false" outlineLevel="0" collapsed="false">
      <c r="B784" s="25" t="n">
        <v>770</v>
      </c>
      <c r="M784" s="25" t="n">
        <v>770</v>
      </c>
      <c r="N784" s="27" t="n">
        <f aca="false">C784</f>
        <v>0</v>
      </c>
    </row>
    <row r="785" customFormat="false" ht="15" hidden="true" customHeight="false" outlineLevel="0" collapsed="false">
      <c r="B785" s="25" t="n">
        <v>771</v>
      </c>
      <c r="M785" s="25" t="n">
        <v>771</v>
      </c>
      <c r="N785" s="27" t="n">
        <f aca="false">C785</f>
        <v>0</v>
      </c>
    </row>
    <row r="786" customFormat="false" ht="15" hidden="true" customHeight="false" outlineLevel="0" collapsed="false">
      <c r="B786" s="25" t="n">
        <v>772</v>
      </c>
      <c r="M786" s="25" t="n">
        <v>772</v>
      </c>
      <c r="N786" s="27" t="n">
        <f aca="false">C786</f>
        <v>0</v>
      </c>
    </row>
    <row r="787" customFormat="false" ht="15" hidden="true" customHeight="false" outlineLevel="0" collapsed="false">
      <c r="B787" s="25" t="n">
        <v>773</v>
      </c>
      <c r="M787" s="25" t="n">
        <v>773</v>
      </c>
      <c r="N787" s="27" t="n">
        <f aca="false">C787</f>
        <v>0</v>
      </c>
    </row>
    <row r="788" customFormat="false" ht="15" hidden="true" customHeight="false" outlineLevel="0" collapsed="false">
      <c r="B788" s="25" t="n">
        <v>774</v>
      </c>
      <c r="M788" s="25" t="n">
        <v>774</v>
      </c>
      <c r="N788" s="27" t="n">
        <f aca="false">C788</f>
        <v>0</v>
      </c>
    </row>
    <row r="789" customFormat="false" ht="15" hidden="true" customHeight="false" outlineLevel="0" collapsed="false">
      <c r="B789" s="25" t="n">
        <v>775</v>
      </c>
      <c r="M789" s="25" t="n">
        <v>775</v>
      </c>
      <c r="N789" s="27" t="n">
        <f aca="false">C789</f>
        <v>0</v>
      </c>
    </row>
    <row r="790" customFormat="false" ht="15" hidden="true" customHeight="false" outlineLevel="0" collapsed="false">
      <c r="B790" s="25" t="n">
        <v>776</v>
      </c>
      <c r="M790" s="25" t="n">
        <v>776</v>
      </c>
      <c r="N790" s="27" t="n">
        <f aca="false">C790</f>
        <v>0</v>
      </c>
    </row>
    <row r="791" customFormat="false" ht="15" hidden="true" customHeight="false" outlineLevel="0" collapsed="false">
      <c r="B791" s="25" t="n">
        <v>777</v>
      </c>
      <c r="M791" s="25" t="n">
        <v>777</v>
      </c>
      <c r="N791" s="27" t="n">
        <f aca="false">C791</f>
        <v>0</v>
      </c>
    </row>
    <row r="792" customFormat="false" ht="15" hidden="true" customHeight="false" outlineLevel="0" collapsed="false">
      <c r="B792" s="25" t="n">
        <v>778</v>
      </c>
      <c r="M792" s="25" t="n">
        <v>778</v>
      </c>
      <c r="N792" s="27" t="n">
        <f aca="false">C792</f>
        <v>0</v>
      </c>
    </row>
    <row r="793" customFormat="false" ht="15" hidden="true" customHeight="false" outlineLevel="0" collapsed="false">
      <c r="B793" s="25" t="n">
        <v>779</v>
      </c>
      <c r="M793" s="25" t="n">
        <v>779</v>
      </c>
      <c r="N793" s="27" t="n">
        <f aca="false">C793</f>
        <v>0</v>
      </c>
    </row>
    <row r="794" customFormat="false" ht="15" hidden="true" customHeight="false" outlineLevel="0" collapsed="false">
      <c r="B794" s="25" t="n">
        <v>780</v>
      </c>
      <c r="M794" s="25" t="n">
        <v>780</v>
      </c>
      <c r="N794" s="27" t="n">
        <f aca="false">C794</f>
        <v>0</v>
      </c>
    </row>
    <row r="795" customFormat="false" ht="15" hidden="true" customHeight="false" outlineLevel="0" collapsed="false">
      <c r="B795" s="25" t="n">
        <v>781</v>
      </c>
      <c r="M795" s="25" t="n">
        <v>781</v>
      </c>
      <c r="N795" s="27" t="n">
        <f aca="false">C795</f>
        <v>0</v>
      </c>
    </row>
    <row r="796" customFormat="false" ht="15" hidden="true" customHeight="false" outlineLevel="0" collapsed="false">
      <c r="B796" s="25" t="n">
        <v>782</v>
      </c>
      <c r="M796" s="25" t="n">
        <v>782</v>
      </c>
      <c r="N796" s="27" t="n">
        <f aca="false">C796</f>
        <v>0</v>
      </c>
    </row>
    <row r="797" customFormat="false" ht="15" hidden="true" customHeight="false" outlineLevel="0" collapsed="false">
      <c r="B797" s="25" t="n">
        <v>783</v>
      </c>
      <c r="M797" s="25" t="n">
        <v>783</v>
      </c>
      <c r="N797" s="27" t="n">
        <f aca="false">C797</f>
        <v>0</v>
      </c>
    </row>
    <row r="798" customFormat="false" ht="15" hidden="true" customHeight="false" outlineLevel="0" collapsed="false">
      <c r="B798" s="25" t="n">
        <v>784</v>
      </c>
      <c r="M798" s="25" t="n">
        <v>784</v>
      </c>
      <c r="N798" s="27" t="n">
        <f aca="false">C798</f>
        <v>0</v>
      </c>
    </row>
    <row r="799" customFormat="false" ht="15" hidden="true" customHeight="false" outlineLevel="0" collapsed="false">
      <c r="B799" s="25" t="n">
        <v>785</v>
      </c>
      <c r="M799" s="25" t="n">
        <v>785</v>
      </c>
      <c r="N799" s="27" t="n">
        <f aca="false">C799</f>
        <v>0</v>
      </c>
    </row>
    <row r="800" customFormat="false" ht="15" hidden="true" customHeight="false" outlineLevel="0" collapsed="false">
      <c r="B800" s="25" t="n">
        <v>786</v>
      </c>
      <c r="M800" s="25" t="n">
        <v>786</v>
      </c>
      <c r="N800" s="27" t="n">
        <f aca="false">C800</f>
        <v>0</v>
      </c>
    </row>
    <row r="801" customFormat="false" ht="15" hidden="true" customHeight="false" outlineLevel="0" collapsed="false">
      <c r="B801" s="25" t="n">
        <v>787</v>
      </c>
      <c r="M801" s="25" t="n">
        <v>787</v>
      </c>
      <c r="N801" s="27" t="n">
        <f aca="false">C801</f>
        <v>0</v>
      </c>
    </row>
    <row r="802" customFormat="false" ht="15" hidden="true" customHeight="false" outlineLevel="0" collapsed="false">
      <c r="B802" s="25" t="n">
        <v>788</v>
      </c>
      <c r="M802" s="25" t="n">
        <v>788</v>
      </c>
      <c r="N802" s="27" t="n">
        <f aca="false">C802</f>
        <v>0</v>
      </c>
    </row>
    <row r="803" customFormat="false" ht="15" hidden="true" customHeight="false" outlineLevel="0" collapsed="false">
      <c r="B803" s="25" t="n">
        <v>789</v>
      </c>
      <c r="M803" s="25" t="n">
        <v>789</v>
      </c>
      <c r="N803" s="27" t="n">
        <f aca="false">C803</f>
        <v>0</v>
      </c>
    </row>
    <row r="804" customFormat="false" ht="15" hidden="true" customHeight="false" outlineLevel="0" collapsed="false">
      <c r="B804" s="25" t="n">
        <v>790</v>
      </c>
      <c r="M804" s="25" t="n">
        <v>790</v>
      </c>
      <c r="N804" s="27" t="n">
        <f aca="false">C804</f>
        <v>0</v>
      </c>
    </row>
    <row r="805" customFormat="false" ht="15" hidden="true" customHeight="false" outlineLevel="0" collapsed="false">
      <c r="B805" s="25" t="n">
        <v>791</v>
      </c>
      <c r="M805" s="25" t="n">
        <v>791</v>
      </c>
      <c r="N805" s="27" t="n">
        <f aca="false">C805</f>
        <v>0</v>
      </c>
    </row>
    <row r="806" customFormat="false" ht="15" hidden="true" customHeight="false" outlineLevel="0" collapsed="false">
      <c r="B806" s="25" t="n">
        <v>792</v>
      </c>
      <c r="M806" s="25" t="n">
        <v>792</v>
      </c>
      <c r="N806" s="27" t="n">
        <f aca="false">C806</f>
        <v>0</v>
      </c>
    </row>
    <row r="807" customFormat="false" ht="15" hidden="true" customHeight="false" outlineLevel="0" collapsed="false">
      <c r="B807" s="25" t="n">
        <v>793</v>
      </c>
      <c r="M807" s="25" t="n">
        <v>793</v>
      </c>
      <c r="N807" s="27" t="n">
        <f aca="false">C807</f>
        <v>0</v>
      </c>
    </row>
    <row r="808" customFormat="false" ht="15" hidden="true" customHeight="false" outlineLevel="0" collapsed="false">
      <c r="B808" s="25" t="n">
        <v>794</v>
      </c>
      <c r="M808" s="25" t="n">
        <v>794</v>
      </c>
      <c r="N808" s="27" t="n">
        <f aca="false">C808</f>
        <v>0</v>
      </c>
    </row>
    <row r="809" customFormat="false" ht="15" hidden="true" customHeight="false" outlineLevel="0" collapsed="false">
      <c r="B809" s="25" t="n">
        <v>795</v>
      </c>
      <c r="M809" s="25" t="n">
        <v>795</v>
      </c>
      <c r="N809" s="27" t="n">
        <f aca="false">C809</f>
        <v>0</v>
      </c>
    </row>
    <row r="810" customFormat="false" ht="15" hidden="true" customHeight="false" outlineLevel="0" collapsed="false">
      <c r="B810" s="25" t="n">
        <v>796</v>
      </c>
      <c r="M810" s="25" t="n">
        <v>796</v>
      </c>
      <c r="N810" s="27" t="n">
        <f aca="false">C810</f>
        <v>0</v>
      </c>
    </row>
    <row r="811" customFormat="false" ht="15" hidden="true" customHeight="false" outlineLevel="0" collapsed="false">
      <c r="B811" s="25" t="n">
        <v>797</v>
      </c>
      <c r="M811" s="25" t="n">
        <v>797</v>
      </c>
      <c r="N811" s="27" t="n">
        <f aca="false">C811</f>
        <v>0</v>
      </c>
    </row>
    <row r="812" customFormat="false" ht="15" hidden="true" customHeight="false" outlineLevel="0" collapsed="false">
      <c r="B812" s="25" t="n">
        <v>798</v>
      </c>
      <c r="M812" s="25" t="n">
        <v>798</v>
      </c>
      <c r="N812" s="27" t="n">
        <f aca="false">C812</f>
        <v>0</v>
      </c>
    </row>
    <row r="813" customFormat="false" ht="15" hidden="true" customHeight="false" outlineLevel="0" collapsed="false">
      <c r="B813" s="25" t="n">
        <v>799</v>
      </c>
      <c r="M813" s="25" t="n">
        <v>799</v>
      </c>
      <c r="N813" s="27" t="n">
        <f aca="false">C813</f>
        <v>0</v>
      </c>
    </row>
    <row r="814" customFormat="false" ht="15" hidden="true" customHeight="false" outlineLevel="0" collapsed="false">
      <c r="B814" s="25" t="n">
        <v>800</v>
      </c>
      <c r="M814" s="25" t="n">
        <v>800</v>
      </c>
      <c r="N814" s="27" t="n">
        <f aca="false">C814</f>
        <v>0</v>
      </c>
    </row>
    <row r="815" customFormat="false" ht="15" hidden="true" customHeight="false" outlineLevel="0" collapsed="false">
      <c r="B815" s="25" t="n">
        <v>801</v>
      </c>
      <c r="M815" s="25" t="n">
        <v>801</v>
      </c>
      <c r="N815" s="27" t="n">
        <f aca="false">C815</f>
        <v>0</v>
      </c>
    </row>
    <row r="816" customFormat="false" ht="15" hidden="true" customHeight="false" outlineLevel="0" collapsed="false">
      <c r="B816" s="25" t="n">
        <v>802</v>
      </c>
      <c r="M816" s="25" t="n">
        <v>802</v>
      </c>
      <c r="N816" s="27" t="n">
        <f aca="false">C816</f>
        <v>0</v>
      </c>
    </row>
    <row r="817" customFormat="false" ht="15" hidden="true" customHeight="false" outlineLevel="0" collapsed="false">
      <c r="B817" s="25" t="n">
        <v>803</v>
      </c>
      <c r="M817" s="25" t="n">
        <v>803</v>
      </c>
      <c r="N817" s="27" t="n">
        <f aca="false">C817</f>
        <v>0</v>
      </c>
    </row>
    <row r="818" customFormat="false" ht="15" hidden="true" customHeight="false" outlineLevel="0" collapsed="false">
      <c r="B818" s="25" t="n">
        <v>804</v>
      </c>
      <c r="M818" s="25" t="n">
        <v>804</v>
      </c>
      <c r="N818" s="27" t="n">
        <f aca="false">C818</f>
        <v>0</v>
      </c>
    </row>
    <row r="819" customFormat="false" ht="15" hidden="true" customHeight="false" outlineLevel="0" collapsed="false">
      <c r="B819" s="25" t="n">
        <v>805</v>
      </c>
      <c r="M819" s="25" t="n">
        <v>805</v>
      </c>
      <c r="N819" s="27" t="n">
        <f aca="false">C819</f>
        <v>0</v>
      </c>
    </row>
    <row r="820" customFormat="false" ht="15" hidden="true" customHeight="false" outlineLevel="0" collapsed="false">
      <c r="B820" s="25" t="n">
        <v>806</v>
      </c>
      <c r="M820" s="25" t="n">
        <v>806</v>
      </c>
      <c r="N820" s="27" t="n">
        <f aca="false">C820</f>
        <v>0</v>
      </c>
    </row>
    <row r="821" customFormat="false" ht="15" hidden="true" customHeight="false" outlineLevel="0" collapsed="false">
      <c r="B821" s="25" t="n">
        <v>807</v>
      </c>
      <c r="M821" s="25" t="n">
        <v>807</v>
      </c>
      <c r="N821" s="27" t="n">
        <f aca="false">C821</f>
        <v>0</v>
      </c>
    </row>
    <row r="822" customFormat="false" ht="15" hidden="true" customHeight="false" outlineLevel="0" collapsed="false">
      <c r="B822" s="25" t="n">
        <v>808</v>
      </c>
      <c r="M822" s="25" t="n">
        <v>808</v>
      </c>
      <c r="N822" s="27" t="n">
        <f aca="false">C822</f>
        <v>0</v>
      </c>
    </row>
    <row r="823" customFormat="false" ht="15" hidden="true" customHeight="false" outlineLevel="0" collapsed="false">
      <c r="B823" s="25" t="n">
        <v>809</v>
      </c>
      <c r="M823" s="25" t="n">
        <v>809</v>
      </c>
      <c r="N823" s="27" t="n">
        <f aca="false">C823</f>
        <v>0</v>
      </c>
    </row>
    <row r="824" customFormat="false" ht="15" hidden="true" customHeight="false" outlineLevel="0" collapsed="false">
      <c r="B824" s="25" t="n">
        <v>810</v>
      </c>
      <c r="M824" s="25" t="n">
        <v>810</v>
      </c>
      <c r="N824" s="27" t="n">
        <f aca="false">C824</f>
        <v>0</v>
      </c>
    </row>
    <row r="825" customFormat="false" ht="15" hidden="true" customHeight="false" outlineLevel="0" collapsed="false">
      <c r="B825" s="25" t="n">
        <v>811</v>
      </c>
      <c r="M825" s="25" t="n">
        <v>811</v>
      </c>
      <c r="N825" s="27" t="n">
        <f aca="false">C825</f>
        <v>0</v>
      </c>
    </row>
    <row r="826" customFormat="false" ht="15" hidden="true" customHeight="false" outlineLevel="0" collapsed="false">
      <c r="B826" s="25" t="n">
        <v>812</v>
      </c>
      <c r="M826" s="25" t="n">
        <v>812</v>
      </c>
      <c r="N826" s="27" t="n">
        <f aca="false">C826</f>
        <v>0</v>
      </c>
    </row>
    <row r="827" customFormat="false" ht="15" hidden="true" customHeight="false" outlineLevel="0" collapsed="false">
      <c r="B827" s="25" t="n">
        <v>813</v>
      </c>
      <c r="M827" s="25" t="n">
        <v>813</v>
      </c>
      <c r="N827" s="27" t="n">
        <f aca="false">C827</f>
        <v>0</v>
      </c>
    </row>
    <row r="828" customFormat="false" ht="15" hidden="true" customHeight="false" outlineLevel="0" collapsed="false">
      <c r="B828" s="25" t="n">
        <v>814</v>
      </c>
      <c r="M828" s="25" t="n">
        <v>814</v>
      </c>
      <c r="N828" s="27" t="n">
        <f aca="false">C828</f>
        <v>0</v>
      </c>
    </row>
    <row r="829" customFormat="false" ht="15" hidden="true" customHeight="false" outlineLevel="0" collapsed="false">
      <c r="B829" s="25" t="n">
        <v>815</v>
      </c>
      <c r="M829" s="25" t="n">
        <v>815</v>
      </c>
      <c r="N829" s="27" t="n">
        <f aca="false">C829</f>
        <v>0</v>
      </c>
    </row>
    <row r="830" customFormat="false" ht="15" hidden="true" customHeight="false" outlineLevel="0" collapsed="false">
      <c r="B830" s="25" t="n">
        <v>816</v>
      </c>
      <c r="M830" s="25" t="n">
        <v>816</v>
      </c>
      <c r="N830" s="27" t="n">
        <f aca="false">C830</f>
        <v>0</v>
      </c>
    </row>
    <row r="831" customFormat="false" ht="15" hidden="true" customHeight="false" outlineLevel="0" collapsed="false">
      <c r="B831" s="25" t="n">
        <v>817</v>
      </c>
      <c r="M831" s="25" t="n">
        <v>817</v>
      </c>
      <c r="N831" s="27" t="n">
        <f aca="false">C831</f>
        <v>0</v>
      </c>
    </row>
    <row r="832" customFormat="false" ht="15" hidden="true" customHeight="false" outlineLevel="0" collapsed="false">
      <c r="B832" s="25" t="n">
        <v>818</v>
      </c>
      <c r="M832" s="25" t="n">
        <v>818</v>
      </c>
      <c r="N832" s="27" t="n">
        <f aca="false">C832</f>
        <v>0</v>
      </c>
    </row>
    <row r="833" customFormat="false" ht="15" hidden="true" customHeight="false" outlineLevel="0" collapsed="false">
      <c r="B833" s="25" t="n">
        <v>819</v>
      </c>
      <c r="M833" s="25" t="n">
        <v>819</v>
      </c>
      <c r="N833" s="27" t="n">
        <f aca="false">C833</f>
        <v>0</v>
      </c>
    </row>
    <row r="834" customFormat="false" ht="15" hidden="true" customHeight="false" outlineLevel="0" collapsed="false">
      <c r="B834" s="25" t="n">
        <v>820</v>
      </c>
      <c r="M834" s="25" t="n">
        <v>820</v>
      </c>
      <c r="N834" s="27" t="n">
        <f aca="false">C834</f>
        <v>0</v>
      </c>
    </row>
    <row r="835" customFormat="false" ht="15" hidden="true" customHeight="false" outlineLevel="0" collapsed="false">
      <c r="B835" s="25" t="n">
        <v>821</v>
      </c>
      <c r="M835" s="25" t="n">
        <v>821</v>
      </c>
      <c r="N835" s="27" t="n">
        <f aca="false">C835</f>
        <v>0</v>
      </c>
    </row>
    <row r="836" customFormat="false" ht="15" hidden="true" customHeight="false" outlineLevel="0" collapsed="false">
      <c r="B836" s="25" t="n">
        <v>822</v>
      </c>
      <c r="M836" s="25" t="n">
        <v>822</v>
      </c>
      <c r="N836" s="27" t="n">
        <f aca="false">C836</f>
        <v>0</v>
      </c>
    </row>
    <row r="837" customFormat="false" ht="15" hidden="true" customHeight="false" outlineLevel="0" collapsed="false">
      <c r="B837" s="25" t="n">
        <v>823</v>
      </c>
      <c r="M837" s="25" t="n">
        <v>823</v>
      </c>
      <c r="N837" s="27" t="n">
        <f aca="false">C837</f>
        <v>0</v>
      </c>
    </row>
    <row r="838" customFormat="false" ht="15" hidden="true" customHeight="false" outlineLevel="0" collapsed="false">
      <c r="B838" s="25" t="n">
        <v>824</v>
      </c>
      <c r="M838" s="25" t="n">
        <v>824</v>
      </c>
      <c r="N838" s="27" t="n">
        <f aca="false">C838</f>
        <v>0</v>
      </c>
    </row>
    <row r="839" customFormat="false" ht="15" hidden="true" customHeight="false" outlineLevel="0" collapsed="false">
      <c r="B839" s="25" t="n">
        <v>825</v>
      </c>
      <c r="M839" s="25" t="n">
        <v>825</v>
      </c>
      <c r="N839" s="27" t="n">
        <f aca="false">C839</f>
        <v>0</v>
      </c>
    </row>
    <row r="840" customFormat="false" ht="15" hidden="true" customHeight="false" outlineLevel="0" collapsed="false">
      <c r="B840" s="25" t="n">
        <v>826</v>
      </c>
      <c r="M840" s="25" t="n">
        <v>826</v>
      </c>
      <c r="N840" s="27" t="n">
        <f aca="false">C840</f>
        <v>0</v>
      </c>
    </row>
    <row r="841" customFormat="false" ht="15" hidden="true" customHeight="false" outlineLevel="0" collapsed="false">
      <c r="B841" s="25" t="n">
        <v>827</v>
      </c>
      <c r="M841" s="25" t="n">
        <v>827</v>
      </c>
      <c r="N841" s="27" t="n">
        <f aca="false">C841</f>
        <v>0</v>
      </c>
    </row>
    <row r="842" customFormat="false" ht="15" hidden="true" customHeight="false" outlineLevel="0" collapsed="false">
      <c r="B842" s="25" t="n">
        <v>828</v>
      </c>
      <c r="M842" s="25" t="n">
        <v>828</v>
      </c>
      <c r="N842" s="27" t="n">
        <f aca="false">C842</f>
        <v>0</v>
      </c>
    </row>
    <row r="843" customFormat="false" ht="15" hidden="true" customHeight="false" outlineLevel="0" collapsed="false">
      <c r="B843" s="25" t="n">
        <v>829</v>
      </c>
      <c r="M843" s="25" t="n">
        <v>829</v>
      </c>
      <c r="N843" s="27" t="n">
        <f aca="false">C843</f>
        <v>0</v>
      </c>
    </row>
    <row r="844" customFormat="false" ht="15" hidden="true" customHeight="false" outlineLevel="0" collapsed="false">
      <c r="B844" s="25" t="n">
        <v>830</v>
      </c>
      <c r="M844" s="25" t="n">
        <v>830</v>
      </c>
      <c r="N844" s="27" t="n">
        <f aca="false">C844</f>
        <v>0</v>
      </c>
    </row>
    <row r="845" customFormat="false" ht="15" hidden="true" customHeight="false" outlineLevel="0" collapsed="false">
      <c r="B845" s="25" t="n">
        <v>831</v>
      </c>
      <c r="M845" s="25" t="n">
        <v>831</v>
      </c>
      <c r="N845" s="27" t="n">
        <f aca="false">C845</f>
        <v>0</v>
      </c>
    </row>
    <row r="846" customFormat="false" ht="15" hidden="true" customHeight="false" outlineLevel="0" collapsed="false">
      <c r="B846" s="25" t="n">
        <v>832</v>
      </c>
      <c r="M846" s="25" t="n">
        <v>832</v>
      </c>
      <c r="N846" s="27" t="n">
        <f aca="false">C846</f>
        <v>0</v>
      </c>
    </row>
    <row r="847" customFormat="false" ht="15" hidden="true" customHeight="false" outlineLevel="0" collapsed="false">
      <c r="B847" s="25" t="n">
        <v>833</v>
      </c>
      <c r="M847" s="25" t="n">
        <v>833</v>
      </c>
      <c r="N847" s="27" t="n">
        <f aca="false">C847</f>
        <v>0</v>
      </c>
    </row>
    <row r="848" customFormat="false" ht="15" hidden="true" customHeight="false" outlineLevel="0" collapsed="false">
      <c r="B848" s="25" t="n">
        <v>834</v>
      </c>
      <c r="M848" s="25" t="n">
        <v>834</v>
      </c>
      <c r="N848" s="27" t="n">
        <f aca="false">C848</f>
        <v>0</v>
      </c>
    </row>
    <row r="849" customFormat="false" ht="15" hidden="true" customHeight="false" outlineLevel="0" collapsed="false">
      <c r="B849" s="25" t="n">
        <v>835</v>
      </c>
      <c r="M849" s="25" t="n">
        <v>835</v>
      </c>
      <c r="N849" s="27" t="n">
        <f aca="false">C849</f>
        <v>0</v>
      </c>
    </row>
    <row r="850" customFormat="false" ht="15" hidden="true" customHeight="false" outlineLevel="0" collapsed="false">
      <c r="B850" s="25" t="n">
        <v>836</v>
      </c>
      <c r="M850" s="25" t="n">
        <v>836</v>
      </c>
      <c r="N850" s="27" t="n">
        <f aca="false">C850</f>
        <v>0</v>
      </c>
    </row>
    <row r="851" customFormat="false" ht="15" hidden="true" customHeight="false" outlineLevel="0" collapsed="false">
      <c r="B851" s="25" t="n">
        <v>837</v>
      </c>
      <c r="M851" s="25" t="n">
        <v>837</v>
      </c>
      <c r="N851" s="27" t="n">
        <f aca="false">C851</f>
        <v>0</v>
      </c>
    </row>
    <row r="852" customFormat="false" ht="15" hidden="true" customHeight="false" outlineLevel="0" collapsed="false">
      <c r="B852" s="25" t="n">
        <v>838</v>
      </c>
      <c r="M852" s="25" t="n">
        <v>838</v>
      </c>
      <c r="N852" s="27" t="n">
        <f aca="false">C852</f>
        <v>0</v>
      </c>
    </row>
    <row r="853" customFormat="false" ht="15" hidden="true" customHeight="false" outlineLevel="0" collapsed="false">
      <c r="B853" s="25" t="n">
        <v>839</v>
      </c>
      <c r="M853" s="25" t="n">
        <v>839</v>
      </c>
      <c r="N853" s="27" t="n">
        <f aca="false">C853</f>
        <v>0</v>
      </c>
    </row>
    <row r="854" customFormat="false" ht="15" hidden="true" customHeight="false" outlineLevel="0" collapsed="false">
      <c r="B854" s="25" t="n">
        <v>840</v>
      </c>
      <c r="M854" s="25" t="n">
        <v>840</v>
      </c>
      <c r="N854" s="27" t="n">
        <f aca="false">C854</f>
        <v>0</v>
      </c>
    </row>
    <row r="855" customFormat="false" ht="15" hidden="true" customHeight="false" outlineLevel="0" collapsed="false">
      <c r="B855" s="25" t="n">
        <v>841</v>
      </c>
      <c r="M855" s="25" t="n">
        <v>841</v>
      </c>
      <c r="N855" s="27" t="n">
        <f aca="false">C855</f>
        <v>0</v>
      </c>
    </row>
    <row r="856" customFormat="false" ht="15" hidden="true" customHeight="false" outlineLevel="0" collapsed="false">
      <c r="B856" s="25" t="n">
        <v>842</v>
      </c>
      <c r="M856" s="25" t="n">
        <v>842</v>
      </c>
      <c r="N856" s="27" t="n">
        <f aca="false">C856</f>
        <v>0</v>
      </c>
    </row>
    <row r="857" customFormat="false" ht="15" hidden="true" customHeight="false" outlineLevel="0" collapsed="false">
      <c r="B857" s="25" t="n">
        <v>843</v>
      </c>
      <c r="M857" s="25" t="n">
        <v>843</v>
      </c>
      <c r="N857" s="27" t="n">
        <f aca="false">C857</f>
        <v>0</v>
      </c>
    </row>
    <row r="858" customFormat="false" ht="15" hidden="true" customHeight="false" outlineLevel="0" collapsed="false">
      <c r="B858" s="25" t="n">
        <v>844</v>
      </c>
      <c r="M858" s="25" t="n">
        <v>844</v>
      </c>
      <c r="N858" s="27" t="n">
        <f aca="false">C858</f>
        <v>0</v>
      </c>
    </row>
    <row r="859" customFormat="false" ht="15" hidden="true" customHeight="false" outlineLevel="0" collapsed="false">
      <c r="B859" s="25" t="n">
        <v>845</v>
      </c>
      <c r="M859" s="25" t="n">
        <v>845</v>
      </c>
      <c r="N859" s="27" t="n">
        <f aca="false">C859</f>
        <v>0</v>
      </c>
    </row>
    <row r="860" customFormat="false" ht="15" hidden="true" customHeight="false" outlineLevel="0" collapsed="false">
      <c r="B860" s="25" t="n">
        <v>846</v>
      </c>
      <c r="M860" s="25" t="n">
        <v>846</v>
      </c>
      <c r="N860" s="27" t="n">
        <f aca="false">C860</f>
        <v>0</v>
      </c>
    </row>
    <row r="861" customFormat="false" ht="15" hidden="true" customHeight="false" outlineLevel="0" collapsed="false">
      <c r="B861" s="25" t="n">
        <v>847</v>
      </c>
      <c r="M861" s="25" t="n">
        <v>847</v>
      </c>
      <c r="N861" s="27" t="n">
        <f aca="false">C861</f>
        <v>0</v>
      </c>
    </row>
    <row r="862" customFormat="false" ht="15" hidden="true" customHeight="false" outlineLevel="0" collapsed="false">
      <c r="B862" s="25" t="n">
        <v>848</v>
      </c>
      <c r="M862" s="25" t="n">
        <v>848</v>
      </c>
      <c r="N862" s="27" t="n">
        <f aca="false">C862</f>
        <v>0</v>
      </c>
    </row>
    <row r="863" customFormat="false" ht="15" hidden="true" customHeight="false" outlineLevel="0" collapsed="false">
      <c r="B863" s="25" t="n">
        <v>849</v>
      </c>
      <c r="M863" s="25" t="n">
        <v>849</v>
      </c>
      <c r="N863" s="27" t="n">
        <f aca="false">C863</f>
        <v>0</v>
      </c>
    </row>
    <row r="864" customFormat="false" ht="15" hidden="true" customHeight="false" outlineLevel="0" collapsed="false">
      <c r="B864" s="25" t="n">
        <v>850</v>
      </c>
      <c r="M864" s="25" t="n">
        <v>850</v>
      </c>
      <c r="N864" s="27" t="n">
        <f aca="false">C864</f>
        <v>0</v>
      </c>
    </row>
    <row r="865" customFormat="false" ht="15" hidden="true" customHeight="false" outlineLevel="0" collapsed="false">
      <c r="B865" s="25" t="n">
        <v>851</v>
      </c>
      <c r="M865" s="25" t="n">
        <v>851</v>
      </c>
      <c r="N865" s="27" t="n">
        <f aca="false">C865</f>
        <v>0</v>
      </c>
    </row>
    <row r="866" customFormat="false" ht="15" hidden="true" customHeight="false" outlineLevel="0" collapsed="false">
      <c r="B866" s="25" t="n">
        <v>852</v>
      </c>
      <c r="M866" s="25" t="n">
        <v>852</v>
      </c>
      <c r="N866" s="27" t="n">
        <f aca="false">C866</f>
        <v>0</v>
      </c>
    </row>
    <row r="867" customFormat="false" ht="15" hidden="true" customHeight="false" outlineLevel="0" collapsed="false">
      <c r="B867" s="25" t="n">
        <v>853</v>
      </c>
      <c r="M867" s="25" t="n">
        <v>853</v>
      </c>
      <c r="N867" s="27" t="n">
        <f aca="false">C867</f>
        <v>0</v>
      </c>
    </row>
    <row r="868" customFormat="false" ht="15" hidden="true" customHeight="false" outlineLevel="0" collapsed="false">
      <c r="B868" s="25" t="n">
        <v>854</v>
      </c>
      <c r="M868" s="25" t="n">
        <v>854</v>
      </c>
      <c r="N868" s="27" t="n">
        <f aca="false">C868</f>
        <v>0</v>
      </c>
    </row>
    <row r="869" customFormat="false" ht="15" hidden="true" customHeight="false" outlineLevel="0" collapsed="false">
      <c r="B869" s="25" t="n">
        <v>855</v>
      </c>
      <c r="M869" s="25" t="n">
        <v>855</v>
      </c>
      <c r="N869" s="27" t="n">
        <f aca="false">C869</f>
        <v>0</v>
      </c>
    </row>
    <row r="870" customFormat="false" ht="15" hidden="true" customHeight="false" outlineLevel="0" collapsed="false">
      <c r="B870" s="25" t="n">
        <v>856</v>
      </c>
      <c r="M870" s="25" t="n">
        <v>856</v>
      </c>
      <c r="N870" s="27" t="n">
        <f aca="false">C870</f>
        <v>0</v>
      </c>
    </row>
    <row r="871" customFormat="false" ht="15" hidden="true" customHeight="false" outlineLevel="0" collapsed="false">
      <c r="B871" s="25" t="n">
        <v>857</v>
      </c>
      <c r="M871" s="25" t="n">
        <v>857</v>
      </c>
      <c r="N871" s="27" t="n">
        <f aca="false">C871</f>
        <v>0</v>
      </c>
    </row>
    <row r="872" customFormat="false" ht="15" hidden="true" customHeight="false" outlineLevel="0" collapsed="false">
      <c r="B872" s="25" t="n">
        <v>858</v>
      </c>
      <c r="M872" s="25" t="n">
        <v>858</v>
      </c>
      <c r="N872" s="27" t="n">
        <f aca="false">C872</f>
        <v>0</v>
      </c>
    </row>
    <row r="873" customFormat="false" ht="15" hidden="true" customHeight="false" outlineLevel="0" collapsed="false">
      <c r="B873" s="25" t="n">
        <v>859</v>
      </c>
      <c r="M873" s="25" t="n">
        <v>859</v>
      </c>
      <c r="N873" s="27" t="n">
        <f aca="false">C873</f>
        <v>0</v>
      </c>
    </row>
    <row r="874" customFormat="false" ht="15" hidden="true" customHeight="false" outlineLevel="0" collapsed="false">
      <c r="B874" s="25" t="n">
        <v>860</v>
      </c>
      <c r="M874" s="25" t="n">
        <v>860</v>
      </c>
      <c r="N874" s="27" t="n">
        <f aca="false">C874</f>
        <v>0</v>
      </c>
    </row>
    <row r="875" customFormat="false" ht="15" hidden="true" customHeight="false" outlineLevel="0" collapsed="false">
      <c r="B875" s="25" t="n">
        <v>861</v>
      </c>
      <c r="M875" s="25" t="n">
        <v>861</v>
      </c>
      <c r="N875" s="27" t="n">
        <f aca="false">C875</f>
        <v>0</v>
      </c>
    </row>
    <row r="876" customFormat="false" ht="15" hidden="true" customHeight="false" outlineLevel="0" collapsed="false">
      <c r="B876" s="25" t="n">
        <v>862</v>
      </c>
      <c r="M876" s="25" t="n">
        <v>862</v>
      </c>
      <c r="N876" s="27" t="n">
        <f aca="false">C876</f>
        <v>0</v>
      </c>
    </row>
    <row r="877" customFormat="false" ht="15" hidden="true" customHeight="false" outlineLevel="0" collapsed="false">
      <c r="B877" s="25" t="n">
        <v>863</v>
      </c>
      <c r="M877" s="25" t="n">
        <v>863</v>
      </c>
      <c r="N877" s="27" t="n">
        <f aca="false">C877</f>
        <v>0</v>
      </c>
    </row>
    <row r="878" customFormat="false" ht="15" hidden="true" customHeight="false" outlineLevel="0" collapsed="false">
      <c r="B878" s="25" t="n">
        <v>864</v>
      </c>
      <c r="M878" s="25" t="n">
        <v>864</v>
      </c>
      <c r="N878" s="27" t="n">
        <f aca="false">C878</f>
        <v>0</v>
      </c>
    </row>
    <row r="879" customFormat="false" ht="15" hidden="true" customHeight="false" outlineLevel="0" collapsed="false">
      <c r="B879" s="25" t="n">
        <v>865</v>
      </c>
      <c r="M879" s="25" t="n">
        <v>865</v>
      </c>
      <c r="N879" s="27" t="n">
        <f aca="false">C879</f>
        <v>0</v>
      </c>
    </row>
    <row r="880" customFormat="false" ht="15" hidden="true" customHeight="false" outlineLevel="0" collapsed="false">
      <c r="B880" s="25" t="n">
        <v>866</v>
      </c>
      <c r="M880" s="25" t="n">
        <v>866</v>
      </c>
      <c r="N880" s="27" t="n">
        <f aca="false">C880</f>
        <v>0</v>
      </c>
    </row>
    <row r="881" customFormat="false" ht="15" hidden="true" customHeight="false" outlineLevel="0" collapsed="false">
      <c r="B881" s="25" t="n">
        <v>867</v>
      </c>
      <c r="M881" s="25" t="n">
        <v>867</v>
      </c>
      <c r="N881" s="27" t="n">
        <f aca="false">C881</f>
        <v>0</v>
      </c>
    </row>
    <row r="882" customFormat="false" ht="15" hidden="true" customHeight="false" outlineLevel="0" collapsed="false">
      <c r="B882" s="25" t="n">
        <v>868</v>
      </c>
      <c r="M882" s="25" t="n">
        <v>868</v>
      </c>
      <c r="N882" s="27" t="n">
        <f aca="false">C882</f>
        <v>0</v>
      </c>
    </row>
    <row r="883" customFormat="false" ht="15" hidden="true" customHeight="false" outlineLevel="0" collapsed="false">
      <c r="B883" s="25" t="n">
        <v>869</v>
      </c>
      <c r="M883" s="25" t="n">
        <v>869</v>
      </c>
      <c r="N883" s="27" t="n">
        <f aca="false">C883</f>
        <v>0</v>
      </c>
    </row>
    <row r="884" customFormat="false" ht="15" hidden="true" customHeight="false" outlineLevel="0" collapsed="false">
      <c r="B884" s="25" t="n">
        <v>870</v>
      </c>
      <c r="M884" s="25" t="n">
        <v>870</v>
      </c>
      <c r="N884" s="27" t="n">
        <f aca="false">C884</f>
        <v>0</v>
      </c>
    </row>
    <row r="885" customFormat="false" ht="15" hidden="true" customHeight="false" outlineLevel="0" collapsed="false">
      <c r="B885" s="25" t="n">
        <v>871</v>
      </c>
      <c r="M885" s="25" t="n">
        <v>871</v>
      </c>
      <c r="N885" s="27" t="n">
        <f aca="false">C885</f>
        <v>0</v>
      </c>
    </row>
    <row r="886" customFormat="false" ht="15" hidden="true" customHeight="false" outlineLevel="0" collapsed="false">
      <c r="B886" s="25" t="n">
        <v>872</v>
      </c>
      <c r="M886" s="25" t="n">
        <v>872</v>
      </c>
      <c r="N886" s="27" t="n">
        <f aca="false">C886</f>
        <v>0</v>
      </c>
    </row>
    <row r="887" customFormat="false" ht="15" hidden="true" customHeight="false" outlineLevel="0" collapsed="false">
      <c r="B887" s="25" t="n">
        <v>873</v>
      </c>
      <c r="M887" s="25" t="n">
        <v>873</v>
      </c>
      <c r="N887" s="27" t="n">
        <f aca="false">C887</f>
        <v>0</v>
      </c>
    </row>
    <row r="888" customFormat="false" ht="15" hidden="true" customHeight="false" outlineLevel="0" collapsed="false">
      <c r="B888" s="25" t="n">
        <v>874</v>
      </c>
      <c r="M888" s="25" t="n">
        <v>874</v>
      </c>
      <c r="N888" s="27" t="n">
        <f aca="false">C888</f>
        <v>0</v>
      </c>
    </row>
    <row r="889" customFormat="false" ht="15" hidden="true" customHeight="false" outlineLevel="0" collapsed="false">
      <c r="B889" s="25" t="n">
        <v>875</v>
      </c>
      <c r="M889" s="25" t="n">
        <v>875</v>
      </c>
      <c r="N889" s="27" t="n">
        <f aca="false">C889</f>
        <v>0</v>
      </c>
    </row>
    <row r="890" customFormat="false" ht="15" hidden="true" customHeight="false" outlineLevel="0" collapsed="false">
      <c r="B890" s="25" t="n">
        <v>876</v>
      </c>
      <c r="M890" s="25" t="n">
        <v>876</v>
      </c>
      <c r="N890" s="27" t="n">
        <f aca="false">C890</f>
        <v>0</v>
      </c>
    </row>
    <row r="891" customFormat="false" ht="15" hidden="true" customHeight="false" outlineLevel="0" collapsed="false">
      <c r="B891" s="25" t="n">
        <v>877</v>
      </c>
      <c r="M891" s="25" t="n">
        <v>877</v>
      </c>
      <c r="N891" s="27" t="n">
        <f aca="false">C891</f>
        <v>0</v>
      </c>
    </row>
    <row r="892" customFormat="false" ht="15" hidden="true" customHeight="false" outlineLevel="0" collapsed="false">
      <c r="B892" s="25" t="n">
        <v>878</v>
      </c>
      <c r="M892" s="25" t="n">
        <v>878</v>
      </c>
      <c r="N892" s="27" t="n">
        <f aca="false">C892</f>
        <v>0</v>
      </c>
    </row>
    <row r="893" customFormat="false" ht="15" hidden="true" customHeight="false" outlineLevel="0" collapsed="false">
      <c r="B893" s="25" t="n">
        <v>879</v>
      </c>
      <c r="M893" s="25" t="n">
        <v>879</v>
      </c>
      <c r="N893" s="27" t="n">
        <f aca="false">C893</f>
        <v>0</v>
      </c>
    </row>
    <row r="894" customFormat="false" ht="15" hidden="true" customHeight="false" outlineLevel="0" collapsed="false">
      <c r="B894" s="25" t="n">
        <v>880</v>
      </c>
      <c r="M894" s="25" t="n">
        <v>880</v>
      </c>
      <c r="N894" s="27" t="n">
        <f aca="false">C894</f>
        <v>0</v>
      </c>
    </row>
    <row r="895" customFormat="false" ht="15" hidden="true" customHeight="false" outlineLevel="0" collapsed="false">
      <c r="B895" s="25" t="n">
        <v>881</v>
      </c>
      <c r="M895" s="25" t="n">
        <v>881</v>
      </c>
      <c r="N895" s="27" t="n">
        <f aca="false">C895</f>
        <v>0</v>
      </c>
    </row>
    <row r="896" customFormat="false" ht="15" hidden="true" customHeight="false" outlineLevel="0" collapsed="false">
      <c r="B896" s="25" t="n">
        <v>882</v>
      </c>
      <c r="M896" s="25" t="n">
        <v>882</v>
      </c>
      <c r="N896" s="27" t="n">
        <f aca="false">C896</f>
        <v>0</v>
      </c>
    </row>
    <row r="897" customFormat="false" ht="15" hidden="true" customHeight="false" outlineLevel="0" collapsed="false">
      <c r="B897" s="25" t="n">
        <v>883</v>
      </c>
      <c r="M897" s="25" t="n">
        <v>883</v>
      </c>
      <c r="N897" s="27" t="n">
        <f aca="false">C897</f>
        <v>0</v>
      </c>
    </row>
    <row r="898" customFormat="false" ht="15" hidden="true" customHeight="false" outlineLevel="0" collapsed="false">
      <c r="B898" s="25" t="n">
        <v>884</v>
      </c>
      <c r="M898" s="25" t="n">
        <v>884</v>
      </c>
      <c r="N898" s="27" t="n">
        <f aca="false">C898</f>
        <v>0</v>
      </c>
    </row>
    <row r="899" customFormat="false" ht="15" hidden="true" customHeight="false" outlineLevel="0" collapsed="false">
      <c r="B899" s="25" t="n">
        <v>885</v>
      </c>
      <c r="M899" s="25" t="n">
        <v>885</v>
      </c>
      <c r="N899" s="27" t="n">
        <f aca="false">C899</f>
        <v>0</v>
      </c>
    </row>
    <row r="900" customFormat="false" ht="15" hidden="true" customHeight="false" outlineLevel="0" collapsed="false">
      <c r="B900" s="25" t="n">
        <v>886</v>
      </c>
      <c r="M900" s="25" t="n">
        <v>886</v>
      </c>
      <c r="N900" s="27" t="n">
        <f aca="false">C900</f>
        <v>0</v>
      </c>
    </row>
    <row r="901" customFormat="false" ht="15" hidden="true" customHeight="false" outlineLevel="0" collapsed="false">
      <c r="B901" s="25" t="n">
        <v>887</v>
      </c>
      <c r="M901" s="25" t="n">
        <v>887</v>
      </c>
      <c r="N901" s="27" t="n">
        <f aca="false">C901</f>
        <v>0</v>
      </c>
    </row>
    <row r="902" customFormat="false" ht="15" hidden="true" customHeight="false" outlineLevel="0" collapsed="false">
      <c r="B902" s="25" t="n">
        <v>888</v>
      </c>
      <c r="M902" s="25" t="n">
        <v>888</v>
      </c>
      <c r="N902" s="27" t="n">
        <f aca="false">C902</f>
        <v>0</v>
      </c>
    </row>
    <row r="903" customFormat="false" ht="15" hidden="true" customHeight="false" outlineLevel="0" collapsed="false">
      <c r="B903" s="25" t="n">
        <v>889</v>
      </c>
      <c r="M903" s="25" t="n">
        <v>889</v>
      </c>
      <c r="N903" s="27" t="n">
        <f aca="false">C903</f>
        <v>0</v>
      </c>
    </row>
    <row r="904" customFormat="false" ht="15" hidden="true" customHeight="false" outlineLevel="0" collapsed="false">
      <c r="B904" s="25" t="n">
        <v>890</v>
      </c>
      <c r="M904" s="25" t="n">
        <v>890</v>
      </c>
      <c r="N904" s="27" t="n">
        <f aca="false">C904</f>
        <v>0</v>
      </c>
    </row>
    <row r="905" customFormat="false" ht="15" hidden="true" customHeight="false" outlineLevel="0" collapsed="false">
      <c r="B905" s="25" t="n">
        <v>891</v>
      </c>
      <c r="M905" s="25" t="n">
        <v>891</v>
      </c>
      <c r="N905" s="27" t="n">
        <f aca="false">C905</f>
        <v>0</v>
      </c>
    </row>
    <row r="906" customFormat="false" ht="15" hidden="true" customHeight="false" outlineLevel="0" collapsed="false">
      <c r="B906" s="25" t="n">
        <v>892</v>
      </c>
      <c r="M906" s="25" t="n">
        <v>892</v>
      </c>
      <c r="N906" s="27" t="n">
        <f aca="false">C906</f>
        <v>0</v>
      </c>
    </row>
    <row r="907" customFormat="false" ht="15" hidden="true" customHeight="false" outlineLevel="0" collapsed="false">
      <c r="B907" s="25" t="n">
        <v>893</v>
      </c>
      <c r="M907" s="25" t="n">
        <v>893</v>
      </c>
      <c r="N907" s="27" t="n">
        <f aca="false">C907</f>
        <v>0</v>
      </c>
    </row>
    <row r="908" customFormat="false" ht="15" hidden="true" customHeight="false" outlineLevel="0" collapsed="false">
      <c r="B908" s="25" t="n">
        <v>894</v>
      </c>
      <c r="M908" s="25" t="n">
        <v>894</v>
      </c>
      <c r="N908" s="27" t="n">
        <f aca="false">C908</f>
        <v>0</v>
      </c>
    </row>
    <row r="909" customFormat="false" ht="15" hidden="true" customHeight="false" outlineLevel="0" collapsed="false">
      <c r="B909" s="25" t="n">
        <v>895</v>
      </c>
      <c r="M909" s="25" t="n">
        <v>895</v>
      </c>
      <c r="N909" s="27" t="n">
        <f aca="false">C909</f>
        <v>0</v>
      </c>
    </row>
    <row r="910" customFormat="false" ht="15" hidden="true" customHeight="false" outlineLevel="0" collapsed="false">
      <c r="B910" s="25" t="n">
        <v>896</v>
      </c>
      <c r="M910" s="25" t="n">
        <v>896</v>
      </c>
      <c r="N910" s="27" t="n">
        <f aca="false">C910</f>
        <v>0</v>
      </c>
    </row>
    <row r="911" customFormat="false" ht="15" hidden="true" customHeight="false" outlineLevel="0" collapsed="false">
      <c r="B911" s="25" t="n">
        <v>897</v>
      </c>
      <c r="M911" s="25" t="n">
        <v>897</v>
      </c>
      <c r="N911" s="27" t="n">
        <f aca="false">C911</f>
        <v>0</v>
      </c>
    </row>
    <row r="912" customFormat="false" ht="15" hidden="true" customHeight="false" outlineLevel="0" collapsed="false">
      <c r="B912" s="25" t="n">
        <v>898</v>
      </c>
      <c r="M912" s="25" t="n">
        <v>898</v>
      </c>
      <c r="N912" s="27" t="n">
        <f aca="false">C912</f>
        <v>0</v>
      </c>
    </row>
    <row r="913" customFormat="false" ht="15" hidden="true" customHeight="false" outlineLevel="0" collapsed="false">
      <c r="B913" s="25" t="n">
        <v>899</v>
      </c>
      <c r="M913" s="25" t="n">
        <v>899</v>
      </c>
      <c r="N913" s="27" t="n">
        <f aca="false">C913</f>
        <v>0</v>
      </c>
    </row>
    <row r="914" customFormat="false" ht="15" hidden="true" customHeight="false" outlineLevel="0" collapsed="false">
      <c r="B914" s="25" t="n">
        <v>900</v>
      </c>
      <c r="M914" s="25" t="n">
        <v>900</v>
      </c>
      <c r="N914" s="27" t="n">
        <f aca="false">C914</f>
        <v>0</v>
      </c>
    </row>
    <row r="915" customFormat="false" ht="15" hidden="true" customHeight="false" outlineLevel="0" collapsed="false">
      <c r="B915" s="25" t="n">
        <v>901</v>
      </c>
      <c r="M915" s="25" t="n">
        <v>901</v>
      </c>
      <c r="N915" s="27" t="n">
        <f aca="false">C915</f>
        <v>0</v>
      </c>
    </row>
    <row r="916" customFormat="false" ht="15" hidden="true" customHeight="false" outlineLevel="0" collapsed="false">
      <c r="B916" s="25" t="n">
        <v>902</v>
      </c>
      <c r="M916" s="25" t="n">
        <v>902</v>
      </c>
      <c r="N916" s="27" t="n">
        <f aca="false">C916</f>
        <v>0</v>
      </c>
    </row>
    <row r="917" customFormat="false" ht="15" hidden="true" customHeight="false" outlineLevel="0" collapsed="false">
      <c r="B917" s="25" t="n">
        <v>903</v>
      </c>
      <c r="M917" s="25" t="n">
        <v>903</v>
      </c>
      <c r="N917" s="27" t="n">
        <f aca="false">C917</f>
        <v>0</v>
      </c>
    </row>
    <row r="918" customFormat="false" ht="15" hidden="true" customHeight="false" outlineLevel="0" collapsed="false">
      <c r="B918" s="25" t="n">
        <v>904</v>
      </c>
      <c r="M918" s="25" t="n">
        <v>904</v>
      </c>
      <c r="N918" s="27" t="n">
        <f aca="false">C918</f>
        <v>0</v>
      </c>
    </row>
    <row r="919" customFormat="false" ht="15" hidden="true" customHeight="false" outlineLevel="0" collapsed="false">
      <c r="B919" s="25" t="n">
        <v>905</v>
      </c>
      <c r="M919" s="25" t="n">
        <v>905</v>
      </c>
      <c r="N919" s="27" t="n">
        <f aca="false">C919</f>
        <v>0</v>
      </c>
    </row>
    <row r="920" customFormat="false" ht="15" hidden="true" customHeight="false" outlineLevel="0" collapsed="false">
      <c r="B920" s="25" t="n">
        <v>906</v>
      </c>
      <c r="M920" s="25" t="n">
        <v>906</v>
      </c>
      <c r="N920" s="27" t="n">
        <f aca="false">C920</f>
        <v>0</v>
      </c>
    </row>
    <row r="921" customFormat="false" ht="15" hidden="true" customHeight="false" outlineLevel="0" collapsed="false">
      <c r="B921" s="25" t="n">
        <v>907</v>
      </c>
      <c r="M921" s="25" t="n">
        <v>907</v>
      </c>
      <c r="N921" s="27" t="n">
        <f aca="false">C921</f>
        <v>0</v>
      </c>
    </row>
    <row r="922" customFormat="false" ht="15" hidden="true" customHeight="false" outlineLevel="0" collapsed="false">
      <c r="B922" s="25" t="n">
        <v>908</v>
      </c>
      <c r="M922" s="25" t="n">
        <v>908</v>
      </c>
      <c r="N922" s="27" t="n">
        <f aca="false">C922</f>
        <v>0</v>
      </c>
    </row>
    <row r="923" customFormat="false" ht="15" hidden="true" customHeight="false" outlineLevel="0" collapsed="false">
      <c r="B923" s="25" t="n">
        <v>909</v>
      </c>
      <c r="M923" s="25" t="n">
        <v>909</v>
      </c>
      <c r="N923" s="27" t="n">
        <f aca="false">C923</f>
        <v>0</v>
      </c>
    </row>
    <row r="924" customFormat="false" ht="15" hidden="true" customHeight="false" outlineLevel="0" collapsed="false">
      <c r="B924" s="25" t="n">
        <v>910</v>
      </c>
      <c r="M924" s="25" t="n">
        <v>910</v>
      </c>
      <c r="N924" s="27" t="n">
        <f aca="false">C924</f>
        <v>0</v>
      </c>
    </row>
    <row r="925" customFormat="false" ht="15" hidden="true" customHeight="false" outlineLevel="0" collapsed="false">
      <c r="B925" s="25" t="n">
        <v>911</v>
      </c>
      <c r="M925" s="25" t="n">
        <v>911</v>
      </c>
      <c r="N925" s="27" t="n">
        <f aca="false">C925</f>
        <v>0</v>
      </c>
    </row>
    <row r="926" customFormat="false" ht="15" hidden="true" customHeight="false" outlineLevel="0" collapsed="false">
      <c r="B926" s="25" t="n">
        <v>912</v>
      </c>
      <c r="M926" s="25" t="n">
        <v>912</v>
      </c>
      <c r="N926" s="27" t="n">
        <f aca="false">C926</f>
        <v>0</v>
      </c>
    </row>
    <row r="927" customFormat="false" ht="15" hidden="true" customHeight="false" outlineLevel="0" collapsed="false">
      <c r="B927" s="25" t="n">
        <v>913</v>
      </c>
      <c r="M927" s="25" t="n">
        <v>913</v>
      </c>
      <c r="N927" s="27" t="n">
        <f aca="false">C927</f>
        <v>0</v>
      </c>
    </row>
    <row r="928" customFormat="false" ht="15" hidden="true" customHeight="false" outlineLevel="0" collapsed="false">
      <c r="B928" s="25" t="n">
        <v>914</v>
      </c>
      <c r="M928" s="25" t="n">
        <v>914</v>
      </c>
      <c r="N928" s="27" t="n">
        <f aca="false">C928</f>
        <v>0</v>
      </c>
    </row>
    <row r="929" customFormat="false" ht="15" hidden="true" customHeight="false" outlineLevel="0" collapsed="false">
      <c r="B929" s="25" t="n">
        <v>915</v>
      </c>
      <c r="M929" s="25" t="n">
        <v>915</v>
      </c>
      <c r="N929" s="27" t="n">
        <f aca="false">C929</f>
        <v>0</v>
      </c>
    </row>
    <row r="930" customFormat="false" ht="15" hidden="true" customHeight="false" outlineLevel="0" collapsed="false">
      <c r="B930" s="25" t="n">
        <v>916</v>
      </c>
      <c r="M930" s="25" t="n">
        <v>916</v>
      </c>
      <c r="N930" s="27" t="n">
        <f aca="false">C930</f>
        <v>0</v>
      </c>
    </row>
    <row r="931" customFormat="false" ht="15" hidden="true" customHeight="false" outlineLevel="0" collapsed="false">
      <c r="B931" s="25" t="n">
        <v>917</v>
      </c>
      <c r="M931" s="25" t="n">
        <v>917</v>
      </c>
      <c r="N931" s="27" t="n">
        <f aca="false">C931</f>
        <v>0</v>
      </c>
    </row>
    <row r="932" customFormat="false" ht="15" hidden="true" customHeight="false" outlineLevel="0" collapsed="false">
      <c r="B932" s="25" t="n">
        <v>918</v>
      </c>
      <c r="M932" s="25" t="n">
        <v>918</v>
      </c>
      <c r="N932" s="27" t="n">
        <f aca="false">C932</f>
        <v>0</v>
      </c>
    </row>
    <row r="933" customFormat="false" ht="15" hidden="true" customHeight="false" outlineLevel="0" collapsed="false">
      <c r="B933" s="25" t="n">
        <v>919</v>
      </c>
      <c r="M933" s="25" t="n">
        <v>919</v>
      </c>
      <c r="N933" s="27" t="n">
        <f aca="false">C933</f>
        <v>0</v>
      </c>
    </row>
    <row r="934" customFormat="false" ht="15" hidden="true" customHeight="false" outlineLevel="0" collapsed="false">
      <c r="B934" s="25" t="n">
        <v>920</v>
      </c>
      <c r="M934" s="25" t="n">
        <v>920</v>
      </c>
      <c r="N934" s="27" t="n">
        <f aca="false">C934</f>
        <v>0</v>
      </c>
    </row>
    <row r="935" customFormat="false" ht="15" hidden="true" customHeight="false" outlineLevel="0" collapsed="false">
      <c r="B935" s="25" t="n">
        <v>921</v>
      </c>
      <c r="M935" s="25" t="n">
        <v>921</v>
      </c>
      <c r="N935" s="27" t="n">
        <f aca="false">C935</f>
        <v>0</v>
      </c>
    </row>
    <row r="936" customFormat="false" ht="15" hidden="true" customHeight="false" outlineLevel="0" collapsed="false">
      <c r="B936" s="25" t="n">
        <v>922</v>
      </c>
      <c r="M936" s="25" t="n">
        <v>922</v>
      </c>
      <c r="N936" s="27" t="n">
        <f aca="false">C936</f>
        <v>0</v>
      </c>
    </row>
    <row r="937" customFormat="false" ht="15" hidden="true" customHeight="false" outlineLevel="0" collapsed="false">
      <c r="B937" s="25" t="n">
        <v>923</v>
      </c>
      <c r="M937" s="25" t="n">
        <v>923</v>
      </c>
      <c r="N937" s="27" t="n">
        <f aca="false">C937</f>
        <v>0</v>
      </c>
    </row>
    <row r="938" customFormat="false" ht="15" hidden="true" customHeight="false" outlineLevel="0" collapsed="false">
      <c r="B938" s="25" t="n">
        <v>924</v>
      </c>
      <c r="M938" s="25" t="n">
        <v>924</v>
      </c>
      <c r="N938" s="27" t="n">
        <f aca="false">C938</f>
        <v>0</v>
      </c>
    </row>
    <row r="939" customFormat="false" ht="15" hidden="true" customHeight="false" outlineLevel="0" collapsed="false">
      <c r="B939" s="25" t="n">
        <v>925</v>
      </c>
      <c r="M939" s="25" t="n">
        <v>925</v>
      </c>
      <c r="N939" s="27" t="n">
        <f aca="false">C939</f>
        <v>0</v>
      </c>
    </row>
    <row r="940" customFormat="false" ht="15" hidden="true" customHeight="false" outlineLevel="0" collapsed="false">
      <c r="B940" s="25" t="n">
        <v>926</v>
      </c>
      <c r="M940" s="25" t="n">
        <v>926</v>
      </c>
      <c r="N940" s="27" t="n">
        <f aca="false">C940</f>
        <v>0</v>
      </c>
    </row>
    <row r="941" customFormat="false" ht="15" hidden="true" customHeight="false" outlineLevel="0" collapsed="false">
      <c r="B941" s="25" t="n">
        <v>927</v>
      </c>
      <c r="M941" s="25" t="n">
        <v>927</v>
      </c>
      <c r="N941" s="27" t="n">
        <f aca="false">C941</f>
        <v>0</v>
      </c>
    </row>
    <row r="942" customFormat="false" ht="15" hidden="true" customHeight="false" outlineLevel="0" collapsed="false">
      <c r="B942" s="25" t="n">
        <v>928</v>
      </c>
      <c r="M942" s="25" t="n">
        <v>928</v>
      </c>
      <c r="N942" s="27" t="n">
        <f aca="false">C942</f>
        <v>0</v>
      </c>
    </row>
    <row r="943" customFormat="false" ht="15" hidden="true" customHeight="false" outlineLevel="0" collapsed="false">
      <c r="B943" s="25" t="n">
        <v>929</v>
      </c>
      <c r="M943" s="25" t="n">
        <v>929</v>
      </c>
      <c r="N943" s="27" t="n">
        <f aca="false">C943</f>
        <v>0</v>
      </c>
    </row>
    <row r="944" customFormat="false" ht="15" hidden="true" customHeight="false" outlineLevel="0" collapsed="false">
      <c r="B944" s="25" t="n">
        <v>930</v>
      </c>
      <c r="M944" s="25" t="n">
        <v>930</v>
      </c>
      <c r="N944" s="27" t="n">
        <f aca="false">C944</f>
        <v>0</v>
      </c>
    </row>
    <row r="945" customFormat="false" ht="15" hidden="true" customHeight="false" outlineLevel="0" collapsed="false">
      <c r="B945" s="25" t="n">
        <v>931</v>
      </c>
      <c r="M945" s="25" t="n">
        <v>931</v>
      </c>
      <c r="N945" s="27" t="n">
        <f aca="false">C945</f>
        <v>0</v>
      </c>
    </row>
    <row r="946" customFormat="false" ht="15" hidden="true" customHeight="false" outlineLevel="0" collapsed="false">
      <c r="B946" s="25" t="n">
        <v>932</v>
      </c>
      <c r="M946" s="25" t="n">
        <v>932</v>
      </c>
      <c r="N946" s="27" t="n">
        <f aca="false">C946</f>
        <v>0</v>
      </c>
    </row>
    <row r="947" customFormat="false" ht="15" hidden="true" customHeight="false" outlineLevel="0" collapsed="false">
      <c r="B947" s="25" t="n">
        <v>933</v>
      </c>
      <c r="M947" s="25" t="n">
        <v>933</v>
      </c>
      <c r="N947" s="27" t="n">
        <f aca="false">C947</f>
        <v>0</v>
      </c>
    </row>
    <row r="948" customFormat="false" ht="15" hidden="true" customHeight="false" outlineLevel="0" collapsed="false">
      <c r="B948" s="25" t="n">
        <v>934</v>
      </c>
      <c r="M948" s="25" t="n">
        <v>934</v>
      </c>
      <c r="N948" s="27" t="n">
        <f aca="false">C948</f>
        <v>0</v>
      </c>
    </row>
    <row r="949" customFormat="false" ht="15" hidden="true" customHeight="false" outlineLevel="0" collapsed="false">
      <c r="B949" s="25" t="n">
        <v>935</v>
      </c>
      <c r="M949" s="25" t="n">
        <v>935</v>
      </c>
      <c r="N949" s="27" t="n">
        <f aca="false">C949</f>
        <v>0</v>
      </c>
    </row>
    <row r="950" customFormat="false" ht="15" hidden="true" customHeight="false" outlineLevel="0" collapsed="false">
      <c r="B950" s="25" t="n">
        <v>936</v>
      </c>
      <c r="M950" s="25" t="n">
        <v>936</v>
      </c>
      <c r="N950" s="27" t="n">
        <f aca="false">C950</f>
        <v>0</v>
      </c>
    </row>
    <row r="951" customFormat="false" ht="15" hidden="true" customHeight="false" outlineLevel="0" collapsed="false">
      <c r="B951" s="25" t="n">
        <v>937</v>
      </c>
      <c r="M951" s="25" t="n">
        <v>937</v>
      </c>
      <c r="N951" s="27" t="n">
        <f aca="false">C951</f>
        <v>0</v>
      </c>
    </row>
    <row r="952" customFormat="false" ht="15" hidden="true" customHeight="false" outlineLevel="0" collapsed="false">
      <c r="B952" s="25" t="n">
        <v>938</v>
      </c>
      <c r="M952" s="25" t="n">
        <v>938</v>
      </c>
      <c r="N952" s="27" t="n">
        <f aca="false">C952</f>
        <v>0</v>
      </c>
    </row>
    <row r="953" customFormat="false" ht="15" hidden="true" customHeight="false" outlineLevel="0" collapsed="false">
      <c r="B953" s="25" t="n">
        <v>939</v>
      </c>
      <c r="M953" s="25" t="n">
        <v>939</v>
      </c>
      <c r="N953" s="27" t="n">
        <f aca="false">C953</f>
        <v>0</v>
      </c>
    </row>
    <row r="954" customFormat="false" ht="15" hidden="true" customHeight="false" outlineLevel="0" collapsed="false">
      <c r="B954" s="25" t="n">
        <v>940</v>
      </c>
      <c r="M954" s="25" t="n">
        <v>940</v>
      </c>
      <c r="N954" s="27" t="n">
        <f aca="false">C954</f>
        <v>0</v>
      </c>
    </row>
    <row r="955" customFormat="false" ht="15" hidden="true" customHeight="false" outlineLevel="0" collapsed="false">
      <c r="B955" s="25" t="n">
        <v>941</v>
      </c>
      <c r="M955" s="25" t="n">
        <v>941</v>
      </c>
      <c r="N955" s="27" t="n">
        <f aca="false">C955</f>
        <v>0</v>
      </c>
    </row>
    <row r="956" customFormat="false" ht="15" hidden="true" customHeight="false" outlineLevel="0" collapsed="false">
      <c r="B956" s="25" t="n">
        <v>942</v>
      </c>
      <c r="M956" s="25" t="n">
        <v>942</v>
      </c>
      <c r="N956" s="27" t="n">
        <f aca="false">C956</f>
        <v>0</v>
      </c>
    </row>
    <row r="957" customFormat="false" ht="15" hidden="true" customHeight="false" outlineLevel="0" collapsed="false">
      <c r="B957" s="25" t="n">
        <v>943</v>
      </c>
      <c r="M957" s="25" t="n">
        <v>943</v>
      </c>
      <c r="N957" s="27" t="n">
        <f aca="false">C957</f>
        <v>0</v>
      </c>
    </row>
    <row r="958" customFormat="false" ht="15" hidden="true" customHeight="false" outlineLevel="0" collapsed="false">
      <c r="B958" s="25" t="n">
        <v>944</v>
      </c>
      <c r="M958" s="25" t="n">
        <v>944</v>
      </c>
      <c r="N958" s="27" t="n">
        <f aca="false">C958</f>
        <v>0</v>
      </c>
    </row>
    <row r="959" customFormat="false" ht="15" hidden="true" customHeight="false" outlineLevel="0" collapsed="false">
      <c r="B959" s="25" t="n">
        <v>945</v>
      </c>
      <c r="M959" s="25" t="n">
        <v>945</v>
      </c>
      <c r="N959" s="27" t="n">
        <f aca="false">C959</f>
        <v>0</v>
      </c>
    </row>
    <row r="960" customFormat="false" ht="15" hidden="true" customHeight="false" outlineLevel="0" collapsed="false">
      <c r="B960" s="25" t="n">
        <v>946</v>
      </c>
      <c r="M960" s="25" t="n">
        <v>946</v>
      </c>
      <c r="N960" s="27" t="n">
        <f aca="false">C960</f>
        <v>0</v>
      </c>
    </row>
    <row r="961" customFormat="false" ht="15" hidden="true" customHeight="false" outlineLevel="0" collapsed="false">
      <c r="B961" s="25" t="n">
        <v>947</v>
      </c>
      <c r="M961" s="25" t="n">
        <v>947</v>
      </c>
      <c r="N961" s="27" t="n">
        <f aca="false">C961</f>
        <v>0</v>
      </c>
    </row>
    <row r="962" customFormat="false" ht="15" hidden="true" customHeight="false" outlineLevel="0" collapsed="false">
      <c r="B962" s="25" t="n">
        <v>948</v>
      </c>
      <c r="M962" s="25" t="n">
        <v>948</v>
      </c>
      <c r="N962" s="27" t="n">
        <f aca="false">C962</f>
        <v>0</v>
      </c>
    </row>
    <row r="963" customFormat="false" ht="15" hidden="true" customHeight="false" outlineLevel="0" collapsed="false">
      <c r="B963" s="25" t="n">
        <v>949</v>
      </c>
      <c r="M963" s="25" t="n">
        <v>949</v>
      </c>
      <c r="N963" s="27" t="n">
        <f aca="false">C963</f>
        <v>0</v>
      </c>
    </row>
    <row r="964" customFormat="false" ht="15" hidden="true" customHeight="false" outlineLevel="0" collapsed="false">
      <c r="B964" s="25" t="n">
        <v>950</v>
      </c>
      <c r="M964" s="25" t="n">
        <v>950</v>
      </c>
      <c r="N964" s="27" t="n">
        <f aca="false">C964</f>
        <v>0</v>
      </c>
    </row>
    <row r="965" customFormat="false" ht="15" hidden="true" customHeight="false" outlineLevel="0" collapsed="false">
      <c r="B965" s="25" t="n">
        <v>951</v>
      </c>
      <c r="M965" s="25" t="n">
        <v>951</v>
      </c>
      <c r="N965" s="27" t="n">
        <f aca="false">C965</f>
        <v>0</v>
      </c>
    </row>
    <row r="966" customFormat="false" ht="15" hidden="true" customHeight="false" outlineLevel="0" collapsed="false">
      <c r="B966" s="25" t="n">
        <v>952</v>
      </c>
      <c r="M966" s="25" t="n">
        <v>952</v>
      </c>
      <c r="N966" s="27" t="n">
        <f aca="false">C966</f>
        <v>0</v>
      </c>
    </row>
    <row r="967" customFormat="false" ht="15" hidden="true" customHeight="false" outlineLevel="0" collapsed="false">
      <c r="B967" s="25" t="n">
        <v>953</v>
      </c>
      <c r="M967" s="25" t="n">
        <v>953</v>
      </c>
      <c r="N967" s="27" t="n">
        <f aca="false">C967</f>
        <v>0</v>
      </c>
    </row>
    <row r="968" customFormat="false" ht="15" hidden="true" customHeight="false" outlineLevel="0" collapsed="false">
      <c r="B968" s="25" t="n">
        <v>954</v>
      </c>
      <c r="M968" s="25" t="n">
        <v>954</v>
      </c>
      <c r="N968" s="27" t="n">
        <f aca="false">C968</f>
        <v>0</v>
      </c>
    </row>
    <row r="969" customFormat="false" ht="15" hidden="true" customHeight="false" outlineLevel="0" collapsed="false">
      <c r="B969" s="25" t="n">
        <v>955</v>
      </c>
      <c r="M969" s="25" t="n">
        <v>955</v>
      </c>
      <c r="N969" s="27" t="n">
        <f aca="false">C969</f>
        <v>0</v>
      </c>
    </row>
    <row r="970" customFormat="false" ht="15" hidden="true" customHeight="false" outlineLevel="0" collapsed="false">
      <c r="B970" s="25" t="n">
        <v>956</v>
      </c>
      <c r="M970" s="25" t="n">
        <v>956</v>
      </c>
      <c r="N970" s="27" t="n">
        <f aca="false">C970</f>
        <v>0</v>
      </c>
    </row>
    <row r="971" customFormat="false" ht="15" hidden="true" customHeight="false" outlineLevel="0" collapsed="false">
      <c r="B971" s="25" t="n">
        <v>957</v>
      </c>
      <c r="M971" s="25" t="n">
        <v>957</v>
      </c>
      <c r="N971" s="27" t="n">
        <f aca="false">C971</f>
        <v>0</v>
      </c>
    </row>
    <row r="972" customFormat="false" ht="15" hidden="true" customHeight="false" outlineLevel="0" collapsed="false">
      <c r="B972" s="25" t="n">
        <v>958</v>
      </c>
      <c r="M972" s="25" t="n">
        <v>958</v>
      </c>
      <c r="N972" s="27" t="n">
        <f aca="false">C972</f>
        <v>0</v>
      </c>
    </row>
    <row r="973" customFormat="false" ht="15" hidden="true" customHeight="false" outlineLevel="0" collapsed="false">
      <c r="B973" s="25" t="n">
        <v>959</v>
      </c>
      <c r="M973" s="25" t="n">
        <v>959</v>
      </c>
      <c r="N973" s="27" t="n">
        <f aca="false">C973</f>
        <v>0</v>
      </c>
    </row>
    <row r="974" customFormat="false" ht="15" hidden="true" customHeight="false" outlineLevel="0" collapsed="false">
      <c r="B974" s="25" t="n">
        <v>960</v>
      </c>
      <c r="M974" s="25" t="n">
        <v>960</v>
      </c>
      <c r="N974" s="27" t="n">
        <f aca="false">C974</f>
        <v>0</v>
      </c>
    </row>
    <row r="975" customFormat="false" ht="15" hidden="true" customHeight="false" outlineLevel="0" collapsed="false">
      <c r="B975" s="25" t="n">
        <v>961</v>
      </c>
      <c r="M975" s="25" t="n">
        <v>961</v>
      </c>
      <c r="N975" s="27" t="n">
        <f aca="false">C975</f>
        <v>0</v>
      </c>
    </row>
    <row r="976" customFormat="false" ht="15" hidden="true" customHeight="false" outlineLevel="0" collapsed="false">
      <c r="B976" s="25" t="n">
        <v>962</v>
      </c>
      <c r="M976" s="25" t="n">
        <v>962</v>
      </c>
      <c r="N976" s="27" t="n">
        <f aca="false">C976</f>
        <v>0</v>
      </c>
    </row>
    <row r="977" customFormat="false" ht="15" hidden="true" customHeight="false" outlineLevel="0" collapsed="false">
      <c r="B977" s="25" t="n">
        <v>963</v>
      </c>
      <c r="M977" s="25" t="n">
        <v>963</v>
      </c>
      <c r="N977" s="27" t="n">
        <f aca="false">C977</f>
        <v>0</v>
      </c>
    </row>
    <row r="978" customFormat="false" ht="15" hidden="true" customHeight="false" outlineLevel="0" collapsed="false">
      <c r="B978" s="25" t="n">
        <v>964</v>
      </c>
      <c r="M978" s="25" t="n">
        <v>964</v>
      </c>
      <c r="N978" s="27" t="n">
        <f aca="false">C978</f>
        <v>0</v>
      </c>
    </row>
    <row r="979" customFormat="false" ht="15" hidden="true" customHeight="false" outlineLevel="0" collapsed="false">
      <c r="B979" s="25" t="n">
        <v>965</v>
      </c>
      <c r="M979" s="25" t="n">
        <v>965</v>
      </c>
      <c r="N979" s="27" t="n">
        <f aca="false">C979</f>
        <v>0</v>
      </c>
    </row>
    <row r="980" customFormat="false" ht="15" hidden="true" customHeight="false" outlineLevel="0" collapsed="false">
      <c r="B980" s="25" t="n">
        <v>966</v>
      </c>
      <c r="M980" s="25" t="n">
        <v>966</v>
      </c>
      <c r="N980" s="27" t="n">
        <f aca="false">C980</f>
        <v>0</v>
      </c>
    </row>
    <row r="981" customFormat="false" ht="15" hidden="true" customHeight="false" outlineLevel="0" collapsed="false">
      <c r="B981" s="25" t="n">
        <v>967</v>
      </c>
      <c r="M981" s="25" t="n">
        <v>967</v>
      </c>
      <c r="N981" s="27" t="n">
        <f aca="false">C981</f>
        <v>0</v>
      </c>
    </row>
    <row r="982" customFormat="false" ht="15" hidden="true" customHeight="false" outlineLevel="0" collapsed="false">
      <c r="B982" s="25" t="n">
        <v>968</v>
      </c>
      <c r="M982" s="25" t="n">
        <v>968</v>
      </c>
      <c r="N982" s="27" t="n">
        <f aca="false">C982</f>
        <v>0</v>
      </c>
    </row>
    <row r="983" customFormat="false" ht="15" hidden="true" customHeight="false" outlineLevel="0" collapsed="false">
      <c r="B983" s="25" t="n">
        <v>969</v>
      </c>
      <c r="M983" s="25" t="n">
        <v>969</v>
      </c>
      <c r="N983" s="27" t="n">
        <f aca="false">C983</f>
        <v>0</v>
      </c>
    </row>
    <row r="984" customFormat="false" ht="15" hidden="true" customHeight="false" outlineLevel="0" collapsed="false">
      <c r="B984" s="25" t="n">
        <v>970</v>
      </c>
      <c r="M984" s="25" t="n">
        <v>970</v>
      </c>
      <c r="N984" s="27" t="n">
        <f aca="false">C984</f>
        <v>0</v>
      </c>
    </row>
    <row r="985" customFormat="false" ht="15" hidden="true" customHeight="false" outlineLevel="0" collapsed="false">
      <c r="B985" s="25" t="n">
        <v>971</v>
      </c>
      <c r="M985" s="25" t="n">
        <v>971</v>
      </c>
      <c r="N985" s="27" t="n">
        <f aca="false">C985</f>
        <v>0</v>
      </c>
    </row>
    <row r="986" customFormat="false" ht="15" hidden="true" customHeight="false" outlineLevel="0" collapsed="false">
      <c r="B986" s="25" t="n">
        <v>972</v>
      </c>
      <c r="M986" s="25" t="n">
        <v>972</v>
      </c>
      <c r="N986" s="27" t="n">
        <f aca="false">C986</f>
        <v>0</v>
      </c>
    </row>
    <row r="987" customFormat="false" ht="15" hidden="true" customHeight="false" outlineLevel="0" collapsed="false">
      <c r="B987" s="25" t="n">
        <v>973</v>
      </c>
      <c r="M987" s="25" t="n">
        <v>973</v>
      </c>
      <c r="N987" s="27" t="n">
        <f aca="false">C987</f>
        <v>0</v>
      </c>
    </row>
    <row r="988" customFormat="false" ht="15" hidden="true" customHeight="false" outlineLevel="0" collapsed="false">
      <c r="B988" s="25" t="n">
        <v>974</v>
      </c>
      <c r="M988" s="25" t="n">
        <v>974</v>
      </c>
      <c r="N988" s="27" t="n">
        <f aca="false">C988</f>
        <v>0</v>
      </c>
    </row>
    <row r="989" customFormat="false" ht="15" hidden="true" customHeight="false" outlineLevel="0" collapsed="false">
      <c r="B989" s="25" t="n">
        <v>975</v>
      </c>
      <c r="M989" s="25" t="n">
        <v>975</v>
      </c>
      <c r="N989" s="27" t="n">
        <f aca="false">C989</f>
        <v>0</v>
      </c>
    </row>
    <row r="990" customFormat="false" ht="15" hidden="true" customHeight="false" outlineLevel="0" collapsed="false">
      <c r="B990" s="25" t="n">
        <v>976</v>
      </c>
      <c r="M990" s="25" t="n">
        <v>976</v>
      </c>
      <c r="N990" s="27" t="n">
        <f aca="false">C990</f>
        <v>0</v>
      </c>
    </row>
    <row r="991" customFormat="false" ht="15" hidden="true" customHeight="false" outlineLevel="0" collapsed="false">
      <c r="B991" s="25" t="n">
        <v>977</v>
      </c>
      <c r="M991" s="25" t="n">
        <v>977</v>
      </c>
      <c r="N991" s="27" t="n">
        <f aca="false">C991</f>
        <v>0</v>
      </c>
    </row>
    <row r="992" customFormat="false" ht="15" hidden="true" customHeight="false" outlineLevel="0" collapsed="false">
      <c r="B992" s="25" t="n">
        <v>978</v>
      </c>
      <c r="M992" s="25" t="n">
        <v>978</v>
      </c>
      <c r="N992" s="27" t="n">
        <f aca="false">C992</f>
        <v>0</v>
      </c>
    </row>
    <row r="993" customFormat="false" ht="15" hidden="true" customHeight="false" outlineLevel="0" collapsed="false">
      <c r="B993" s="25" t="n">
        <v>979</v>
      </c>
      <c r="M993" s="25" t="n">
        <v>979</v>
      </c>
      <c r="N993" s="27" t="n">
        <f aca="false">C993</f>
        <v>0</v>
      </c>
    </row>
    <row r="994" customFormat="false" ht="15" hidden="true" customHeight="false" outlineLevel="0" collapsed="false">
      <c r="B994" s="25" t="n">
        <v>980</v>
      </c>
      <c r="M994" s="25" t="n">
        <v>980</v>
      </c>
      <c r="N994" s="27" t="n">
        <f aca="false">C994</f>
        <v>0</v>
      </c>
    </row>
    <row r="995" customFormat="false" ht="15" hidden="true" customHeight="false" outlineLevel="0" collapsed="false">
      <c r="B995" s="25" t="n">
        <v>981</v>
      </c>
      <c r="M995" s="25" t="n">
        <v>981</v>
      </c>
      <c r="N995" s="27" t="n">
        <f aca="false">C995</f>
        <v>0</v>
      </c>
    </row>
    <row r="996" customFormat="false" ht="15" hidden="true" customHeight="false" outlineLevel="0" collapsed="false">
      <c r="B996" s="25" t="n">
        <v>982</v>
      </c>
      <c r="M996" s="25" t="n">
        <v>982</v>
      </c>
      <c r="N996" s="27" t="n">
        <f aca="false">C996</f>
        <v>0</v>
      </c>
    </row>
    <row r="997" customFormat="false" ht="15" hidden="true" customHeight="false" outlineLevel="0" collapsed="false">
      <c r="B997" s="25" t="n">
        <v>983</v>
      </c>
      <c r="M997" s="25" t="n">
        <v>983</v>
      </c>
      <c r="N997" s="27" t="n">
        <f aca="false">C997</f>
        <v>0</v>
      </c>
    </row>
    <row r="998" customFormat="false" ht="15" hidden="true" customHeight="false" outlineLevel="0" collapsed="false">
      <c r="B998" s="25" t="n">
        <v>984</v>
      </c>
      <c r="M998" s="25" t="n">
        <v>984</v>
      </c>
      <c r="N998" s="27" t="n">
        <f aca="false">C998</f>
        <v>0</v>
      </c>
    </row>
    <row r="999" customFormat="false" ht="15" hidden="true" customHeight="false" outlineLevel="0" collapsed="false">
      <c r="B999" s="25" t="n">
        <v>985</v>
      </c>
      <c r="M999" s="25" t="n">
        <v>985</v>
      </c>
      <c r="N999" s="27" t="n">
        <f aca="false">C999</f>
        <v>0</v>
      </c>
    </row>
    <row r="1000" customFormat="false" ht="15" hidden="true" customHeight="false" outlineLevel="0" collapsed="false">
      <c r="B1000" s="25" t="n">
        <v>986</v>
      </c>
      <c r="M1000" s="25" t="n">
        <v>986</v>
      </c>
      <c r="N1000" s="27" t="n">
        <f aca="false">C1000</f>
        <v>0</v>
      </c>
    </row>
    <row r="1001" customFormat="false" ht="15" hidden="true" customHeight="false" outlineLevel="0" collapsed="false">
      <c r="B1001" s="25" t="n">
        <v>987</v>
      </c>
      <c r="M1001" s="25" t="n">
        <v>987</v>
      </c>
      <c r="N1001" s="27" t="n">
        <f aca="false">C1001</f>
        <v>0</v>
      </c>
    </row>
    <row r="1002" customFormat="false" ht="15" hidden="true" customHeight="false" outlineLevel="0" collapsed="false">
      <c r="B1002" s="25" t="n">
        <v>988</v>
      </c>
      <c r="M1002" s="25" t="n">
        <v>988</v>
      </c>
      <c r="N1002" s="27" t="n">
        <f aca="false">C1002</f>
        <v>0</v>
      </c>
    </row>
    <row r="1003" customFormat="false" ht="15" hidden="true" customHeight="false" outlineLevel="0" collapsed="false">
      <c r="B1003" s="25" t="n">
        <v>989</v>
      </c>
      <c r="M1003" s="25" t="n">
        <v>989</v>
      </c>
      <c r="N1003" s="27" t="n">
        <f aca="false">C1003</f>
        <v>0</v>
      </c>
    </row>
    <row r="1004" customFormat="false" ht="15" hidden="true" customHeight="false" outlineLevel="0" collapsed="false">
      <c r="B1004" s="25" t="n">
        <v>990</v>
      </c>
      <c r="M1004" s="25" t="n">
        <v>990</v>
      </c>
      <c r="N1004" s="27" t="n">
        <f aca="false">C1004</f>
        <v>0</v>
      </c>
    </row>
    <row r="1005" customFormat="false" ht="15" hidden="true" customHeight="false" outlineLevel="0" collapsed="false">
      <c r="B1005" s="25" t="n">
        <v>991</v>
      </c>
      <c r="M1005" s="25" t="n">
        <v>991</v>
      </c>
      <c r="N1005" s="27" t="n">
        <f aca="false">C1005</f>
        <v>0</v>
      </c>
    </row>
    <row r="1006" customFormat="false" ht="15" hidden="true" customHeight="false" outlineLevel="0" collapsed="false">
      <c r="B1006" s="25" t="n">
        <v>992</v>
      </c>
      <c r="M1006" s="25" t="n">
        <v>992</v>
      </c>
      <c r="N1006" s="27" t="n">
        <f aca="false">C1006</f>
        <v>0</v>
      </c>
    </row>
    <row r="1007" customFormat="false" ht="15" hidden="true" customHeight="false" outlineLevel="0" collapsed="false">
      <c r="B1007" s="25" t="n">
        <v>993</v>
      </c>
      <c r="M1007" s="25" t="n">
        <v>993</v>
      </c>
      <c r="N1007" s="27" t="n">
        <f aca="false">C1007</f>
        <v>0</v>
      </c>
    </row>
    <row r="1008" customFormat="false" ht="15" hidden="true" customHeight="false" outlineLevel="0" collapsed="false">
      <c r="B1008" s="25" t="n">
        <v>994</v>
      </c>
      <c r="M1008" s="25" t="n">
        <v>994</v>
      </c>
      <c r="N1008" s="27" t="n">
        <f aca="false">C1008</f>
        <v>0</v>
      </c>
    </row>
    <row r="1009" customFormat="false" ht="15" hidden="true" customHeight="false" outlineLevel="0" collapsed="false">
      <c r="B1009" s="25" t="n">
        <v>995</v>
      </c>
      <c r="M1009" s="25" t="n">
        <v>995</v>
      </c>
      <c r="N1009" s="27" t="n">
        <f aca="false">C1009</f>
        <v>0</v>
      </c>
    </row>
    <row r="1010" customFormat="false" ht="15" hidden="true" customHeight="false" outlineLevel="0" collapsed="false">
      <c r="B1010" s="25" t="n">
        <v>996</v>
      </c>
      <c r="M1010" s="25" t="n">
        <v>996</v>
      </c>
      <c r="N1010" s="27" t="n">
        <f aca="false">C1010</f>
        <v>0</v>
      </c>
    </row>
    <row r="1011" customFormat="false" ht="15" hidden="true" customHeight="false" outlineLevel="0" collapsed="false">
      <c r="B1011" s="25" t="n">
        <v>997</v>
      </c>
      <c r="M1011" s="25" t="n">
        <v>997</v>
      </c>
      <c r="N1011" s="27" t="n">
        <f aca="false">C1011</f>
        <v>0</v>
      </c>
    </row>
    <row r="1012" customFormat="false" ht="15" hidden="true" customHeight="false" outlineLevel="0" collapsed="false">
      <c r="B1012" s="25" t="n">
        <v>998</v>
      </c>
      <c r="M1012" s="25" t="n">
        <v>998</v>
      </c>
      <c r="N1012" s="27" t="n">
        <f aca="false">C1012</f>
        <v>0</v>
      </c>
    </row>
    <row r="1013" customFormat="false" ht="15" hidden="true" customHeight="false" outlineLevel="0" collapsed="false">
      <c r="B1013" s="25" t="n">
        <v>999</v>
      </c>
      <c r="M1013" s="25" t="n">
        <v>999</v>
      </c>
      <c r="N1013" s="27" t="n">
        <f aca="false">C1013</f>
        <v>0</v>
      </c>
    </row>
    <row r="1014" customFormat="false" ht="15" hidden="true" customHeight="false" outlineLevel="0" collapsed="false">
      <c r="B1014" s="25" t="n">
        <v>1000</v>
      </c>
      <c r="M1014" s="25" t="n">
        <v>1000</v>
      </c>
      <c r="N1014" s="27" t="n">
        <f aca="false">C1014</f>
        <v>0</v>
      </c>
    </row>
    <row r="1015" customFormat="false" ht="15" hidden="true" customHeight="false" outlineLevel="0" collapsed="false">
      <c r="B1015" s="25" t="n">
        <v>1001</v>
      </c>
      <c r="M1015" s="25" t="n">
        <v>1001</v>
      </c>
      <c r="N1015" s="27" t="n">
        <f aca="false">C1015</f>
        <v>0</v>
      </c>
    </row>
    <row r="1016" customFormat="false" ht="15" hidden="true" customHeight="false" outlineLevel="0" collapsed="false">
      <c r="B1016" s="25" t="n">
        <v>1002</v>
      </c>
      <c r="M1016" s="25" t="n">
        <v>1002</v>
      </c>
      <c r="N1016" s="27" t="n">
        <f aca="false">C1016</f>
        <v>0</v>
      </c>
    </row>
    <row r="1017" customFormat="false" ht="15" hidden="true" customHeight="false" outlineLevel="0" collapsed="false">
      <c r="B1017" s="25" t="n">
        <v>1003</v>
      </c>
      <c r="M1017" s="25" t="n">
        <v>1003</v>
      </c>
      <c r="N1017" s="27" t="n">
        <f aca="false">C1017</f>
        <v>0</v>
      </c>
    </row>
    <row r="1018" customFormat="false" ht="15" hidden="true" customHeight="false" outlineLevel="0" collapsed="false">
      <c r="B1018" s="25" t="n">
        <v>1004</v>
      </c>
      <c r="M1018" s="25" t="n">
        <v>1004</v>
      </c>
      <c r="N1018" s="27" t="n">
        <f aca="false">C1018</f>
        <v>0</v>
      </c>
    </row>
    <row r="1019" customFormat="false" ht="15" hidden="true" customHeight="false" outlineLevel="0" collapsed="false">
      <c r="B1019" s="25" t="n">
        <v>1005</v>
      </c>
      <c r="M1019" s="25" t="n">
        <v>1005</v>
      </c>
      <c r="N1019" s="27" t="n">
        <f aca="false">C1019</f>
        <v>0</v>
      </c>
    </row>
    <row r="1020" customFormat="false" ht="15" hidden="true" customHeight="false" outlineLevel="0" collapsed="false">
      <c r="B1020" s="25" t="n">
        <v>1006</v>
      </c>
      <c r="M1020" s="25" t="n">
        <v>1006</v>
      </c>
      <c r="N1020" s="27" t="n">
        <f aca="false">C1020</f>
        <v>0</v>
      </c>
    </row>
    <row r="1021" customFormat="false" ht="15" hidden="true" customHeight="false" outlineLevel="0" collapsed="false">
      <c r="B1021" s="25" t="n">
        <v>1007</v>
      </c>
      <c r="M1021" s="25" t="n">
        <v>1007</v>
      </c>
      <c r="N1021" s="27" t="n">
        <f aca="false">C1021</f>
        <v>0</v>
      </c>
    </row>
    <row r="1022" customFormat="false" ht="15" hidden="true" customHeight="false" outlineLevel="0" collapsed="false">
      <c r="B1022" s="25" t="n">
        <v>1008</v>
      </c>
      <c r="M1022" s="25" t="n">
        <v>1008</v>
      </c>
      <c r="N1022" s="27" t="n">
        <f aca="false">C1022</f>
        <v>0</v>
      </c>
    </row>
    <row r="1023" customFormat="false" ht="15" hidden="true" customHeight="false" outlineLevel="0" collapsed="false">
      <c r="B1023" s="25" t="n">
        <v>1009</v>
      </c>
      <c r="M1023" s="25" t="n">
        <v>1009</v>
      </c>
      <c r="N1023" s="27" t="n">
        <f aca="false">C1023</f>
        <v>0</v>
      </c>
    </row>
    <row r="1024" customFormat="false" ht="15" hidden="true" customHeight="false" outlineLevel="0" collapsed="false">
      <c r="B1024" s="25" t="n">
        <v>1010</v>
      </c>
      <c r="M1024" s="25" t="n">
        <v>1010</v>
      </c>
      <c r="N1024" s="27" t="n">
        <f aca="false">C1024</f>
        <v>0</v>
      </c>
    </row>
    <row r="1025" customFormat="false" ht="15" hidden="true" customHeight="false" outlineLevel="0" collapsed="false">
      <c r="B1025" s="25" t="n">
        <v>1011</v>
      </c>
      <c r="M1025" s="25" t="n">
        <v>1011</v>
      </c>
      <c r="N1025" s="27" t="n">
        <f aca="false">C1025</f>
        <v>0</v>
      </c>
    </row>
    <row r="1026" customFormat="false" ht="15" hidden="true" customHeight="false" outlineLevel="0" collapsed="false">
      <c r="B1026" s="25" t="n">
        <v>1012</v>
      </c>
      <c r="M1026" s="25" t="n">
        <v>1012</v>
      </c>
      <c r="N1026" s="27" t="n">
        <f aca="false">C1026</f>
        <v>0</v>
      </c>
    </row>
    <row r="1027" customFormat="false" ht="15" hidden="true" customHeight="false" outlineLevel="0" collapsed="false">
      <c r="B1027" s="25" t="n">
        <v>1013</v>
      </c>
      <c r="M1027" s="25" t="n">
        <v>1013</v>
      </c>
      <c r="N1027" s="27" t="n">
        <f aca="false">C1027</f>
        <v>0</v>
      </c>
    </row>
    <row r="1028" customFormat="false" ht="15" hidden="true" customHeight="false" outlineLevel="0" collapsed="false">
      <c r="B1028" s="25" t="n">
        <v>1014</v>
      </c>
      <c r="M1028" s="25" t="n">
        <v>1014</v>
      </c>
      <c r="N1028" s="27" t="n">
        <f aca="false">C1028</f>
        <v>0</v>
      </c>
    </row>
    <row r="1029" customFormat="false" ht="15" hidden="true" customHeight="false" outlineLevel="0" collapsed="false">
      <c r="B1029" s="25" t="n">
        <v>1015</v>
      </c>
      <c r="M1029" s="25" t="n">
        <v>1015</v>
      </c>
      <c r="N1029" s="27" t="n">
        <f aca="false">C1029</f>
        <v>0</v>
      </c>
    </row>
    <row r="1030" customFormat="false" ht="15" hidden="true" customHeight="false" outlineLevel="0" collapsed="false">
      <c r="B1030" s="25" t="n">
        <v>1016</v>
      </c>
      <c r="M1030" s="25" t="n">
        <v>1016</v>
      </c>
      <c r="N1030" s="27" t="n">
        <f aca="false">C1030</f>
        <v>0</v>
      </c>
    </row>
    <row r="1031" customFormat="false" ht="15" hidden="true" customHeight="false" outlineLevel="0" collapsed="false">
      <c r="B1031" s="25" t="n">
        <v>1017</v>
      </c>
      <c r="M1031" s="25" t="n">
        <v>1017</v>
      </c>
      <c r="N1031" s="27" t="n">
        <f aca="false">C1031</f>
        <v>0</v>
      </c>
    </row>
    <row r="1032" customFormat="false" ht="15" hidden="true" customHeight="false" outlineLevel="0" collapsed="false">
      <c r="B1032" s="25" t="n">
        <v>1018</v>
      </c>
      <c r="M1032" s="25" t="n">
        <v>1018</v>
      </c>
      <c r="N1032" s="27" t="n">
        <f aca="false">C1032</f>
        <v>0</v>
      </c>
    </row>
    <row r="1033" customFormat="false" ht="15" hidden="true" customHeight="false" outlineLevel="0" collapsed="false">
      <c r="B1033" s="25" t="n">
        <v>1019</v>
      </c>
      <c r="M1033" s="25" t="n">
        <v>1019</v>
      </c>
      <c r="N1033" s="27" t="n">
        <f aca="false">C1033</f>
        <v>0</v>
      </c>
    </row>
    <row r="1034" customFormat="false" ht="15" hidden="true" customHeight="false" outlineLevel="0" collapsed="false">
      <c r="B1034" s="25" t="n">
        <v>1020</v>
      </c>
      <c r="M1034" s="25" t="n">
        <v>1020</v>
      </c>
      <c r="N1034" s="27" t="n">
        <f aca="false">C1034</f>
        <v>0</v>
      </c>
    </row>
    <row r="1035" customFormat="false" ht="15" hidden="true" customHeight="false" outlineLevel="0" collapsed="false">
      <c r="B1035" s="25" t="n">
        <v>1021</v>
      </c>
      <c r="M1035" s="25" t="n">
        <v>1021</v>
      </c>
      <c r="N1035" s="27" t="n">
        <f aca="false">C1035</f>
        <v>0</v>
      </c>
    </row>
    <row r="1036" customFormat="false" ht="15" hidden="true" customHeight="false" outlineLevel="0" collapsed="false">
      <c r="B1036" s="25" t="n">
        <v>1022</v>
      </c>
      <c r="M1036" s="25" t="n">
        <v>1022</v>
      </c>
      <c r="N1036" s="27" t="n">
        <f aca="false">C1036</f>
        <v>0</v>
      </c>
    </row>
    <row r="1037" customFormat="false" ht="15" hidden="true" customHeight="false" outlineLevel="0" collapsed="false">
      <c r="B1037" s="25" t="n">
        <v>1023</v>
      </c>
      <c r="M1037" s="25" t="n">
        <v>1023</v>
      </c>
      <c r="N1037" s="27" t="n">
        <f aca="false">C1037</f>
        <v>0</v>
      </c>
    </row>
    <row r="1038" customFormat="false" ht="15" hidden="true" customHeight="false" outlineLevel="0" collapsed="false">
      <c r="B1038" s="25" t="n">
        <v>1024</v>
      </c>
      <c r="M1038" s="25" t="n">
        <v>1024</v>
      </c>
      <c r="N1038" s="27" t="n">
        <f aca="false">C1038</f>
        <v>0</v>
      </c>
    </row>
    <row r="1039" customFormat="false" ht="15" hidden="true" customHeight="false" outlineLevel="0" collapsed="false">
      <c r="B1039" s="25" t="n">
        <v>1025</v>
      </c>
      <c r="M1039" s="25" t="n">
        <v>1025</v>
      </c>
      <c r="N1039" s="27" t="n">
        <f aca="false">C1039</f>
        <v>0</v>
      </c>
    </row>
    <row r="1040" customFormat="false" ht="15" hidden="true" customHeight="false" outlineLevel="0" collapsed="false">
      <c r="B1040" s="25" t="n">
        <v>1026</v>
      </c>
      <c r="M1040" s="25" t="n">
        <v>1026</v>
      </c>
      <c r="N1040" s="27" t="n">
        <f aca="false">C1040</f>
        <v>0</v>
      </c>
    </row>
    <row r="1041" customFormat="false" ht="15" hidden="true" customHeight="false" outlineLevel="0" collapsed="false">
      <c r="B1041" s="25" t="n">
        <v>1027</v>
      </c>
      <c r="M1041" s="25" t="n">
        <v>1027</v>
      </c>
      <c r="N1041" s="27" t="n">
        <f aca="false">C1041</f>
        <v>0</v>
      </c>
    </row>
    <row r="1042" customFormat="false" ht="15" hidden="true" customHeight="false" outlineLevel="0" collapsed="false">
      <c r="B1042" s="25" t="n">
        <v>1028</v>
      </c>
      <c r="M1042" s="25" t="n">
        <v>1028</v>
      </c>
      <c r="N1042" s="27" t="n">
        <f aca="false">C1042</f>
        <v>0</v>
      </c>
    </row>
    <row r="1043" customFormat="false" ht="15" hidden="true" customHeight="false" outlineLevel="0" collapsed="false">
      <c r="B1043" s="25" t="n">
        <v>1029</v>
      </c>
      <c r="M1043" s="25" t="n">
        <v>1029</v>
      </c>
      <c r="N1043" s="27" t="n">
        <f aca="false">C1043</f>
        <v>0</v>
      </c>
    </row>
    <row r="1044" customFormat="false" ht="15" hidden="true" customHeight="false" outlineLevel="0" collapsed="false">
      <c r="B1044" s="25" t="n">
        <v>1030</v>
      </c>
      <c r="M1044" s="25" t="n">
        <v>1030</v>
      </c>
      <c r="N1044" s="27" t="n">
        <f aca="false">C1044</f>
        <v>0</v>
      </c>
    </row>
    <row r="1045" customFormat="false" ht="15" hidden="true" customHeight="false" outlineLevel="0" collapsed="false">
      <c r="B1045" s="25" t="n">
        <v>1031</v>
      </c>
      <c r="M1045" s="25" t="n">
        <v>1031</v>
      </c>
      <c r="N1045" s="27" t="n">
        <f aca="false">C1045</f>
        <v>0</v>
      </c>
    </row>
    <row r="1046" customFormat="false" ht="15" hidden="true" customHeight="false" outlineLevel="0" collapsed="false">
      <c r="B1046" s="25" t="n">
        <v>1032</v>
      </c>
      <c r="M1046" s="25" t="n">
        <v>1032</v>
      </c>
      <c r="N1046" s="27" t="n">
        <f aca="false">C1046</f>
        <v>0</v>
      </c>
    </row>
    <row r="1047" customFormat="false" ht="15" hidden="true" customHeight="false" outlineLevel="0" collapsed="false">
      <c r="B1047" s="25" t="n">
        <v>1033</v>
      </c>
      <c r="M1047" s="25" t="n">
        <v>1033</v>
      </c>
      <c r="N1047" s="27" t="n">
        <f aca="false">C1047</f>
        <v>0</v>
      </c>
    </row>
    <row r="1048" customFormat="false" ht="15" hidden="true" customHeight="false" outlineLevel="0" collapsed="false">
      <c r="B1048" s="25" t="n">
        <v>1034</v>
      </c>
      <c r="M1048" s="25" t="n">
        <v>1034</v>
      </c>
      <c r="N1048" s="27" t="n">
        <f aca="false">C1048</f>
        <v>0</v>
      </c>
    </row>
    <row r="1049" customFormat="false" ht="15" hidden="true" customHeight="false" outlineLevel="0" collapsed="false">
      <c r="B1049" s="25" t="n">
        <v>1035</v>
      </c>
      <c r="M1049" s="25" t="n">
        <v>1035</v>
      </c>
      <c r="N1049" s="27" t="n">
        <f aca="false">C1049</f>
        <v>0</v>
      </c>
    </row>
    <row r="1050" customFormat="false" ht="15" hidden="true" customHeight="false" outlineLevel="0" collapsed="false">
      <c r="B1050" s="25" t="n">
        <v>1036</v>
      </c>
      <c r="M1050" s="25" t="n">
        <v>1036</v>
      </c>
      <c r="N1050" s="27" t="n">
        <f aca="false">C1050</f>
        <v>0</v>
      </c>
    </row>
    <row r="1051" customFormat="false" ht="15" hidden="true" customHeight="false" outlineLevel="0" collapsed="false">
      <c r="B1051" s="25" t="n">
        <v>1037</v>
      </c>
      <c r="M1051" s="25" t="n">
        <v>1037</v>
      </c>
      <c r="N1051" s="27" t="n">
        <f aca="false">C1051</f>
        <v>0</v>
      </c>
    </row>
    <row r="1052" customFormat="false" ht="15" hidden="true" customHeight="false" outlineLevel="0" collapsed="false">
      <c r="B1052" s="25" t="n">
        <v>1038</v>
      </c>
      <c r="M1052" s="25" t="n">
        <v>1038</v>
      </c>
      <c r="N1052" s="27" t="n">
        <f aca="false">C1052</f>
        <v>0</v>
      </c>
    </row>
    <row r="1053" customFormat="false" ht="15" hidden="true" customHeight="false" outlineLevel="0" collapsed="false">
      <c r="B1053" s="25" t="n">
        <v>1039</v>
      </c>
      <c r="M1053" s="25" t="n">
        <v>1039</v>
      </c>
      <c r="N1053" s="27" t="n">
        <f aca="false">C1053</f>
        <v>0</v>
      </c>
    </row>
    <row r="1054" customFormat="false" ht="15" hidden="true" customHeight="false" outlineLevel="0" collapsed="false">
      <c r="B1054" s="25" t="n">
        <v>1040</v>
      </c>
      <c r="M1054" s="25" t="n">
        <v>1040</v>
      </c>
      <c r="N1054" s="27" t="n">
        <f aca="false">C1054</f>
        <v>0</v>
      </c>
    </row>
    <row r="1055" customFormat="false" ht="15" hidden="true" customHeight="false" outlineLevel="0" collapsed="false">
      <c r="B1055" s="25" t="n">
        <v>1041</v>
      </c>
      <c r="M1055" s="25" t="n">
        <v>1041</v>
      </c>
      <c r="N1055" s="27" t="n">
        <f aca="false">C1055</f>
        <v>0</v>
      </c>
    </row>
    <row r="1056" customFormat="false" ht="15" hidden="true" customHeight="false" outlineLevel="0" collapsed="false">
      <c r="B1056" s="25" t="n">
        <v>1042</v>
      </c>
      <c r="M1056" s="25" t="n">
        <v>1042</v>
      </c>
      <c r="N1056" s="27" t="n">
        <f aca="false">C1056</f>
        <v>0</v>
      </c>
    </row>
    <row r="1057" customFormat="false" ht="15" hidden="true" customHeight="false" outlineLevel="0" collapsed="false">
      <c r="B1057" s="25" t="n">
        <v>1043</v>
      </c>
      <c r="M1057" s="25" t="n">
        <v>1043</v>
      </c>
      <c r="N1057" s="27" t="n">
        <f aca="false">C1057</f>
        <v>0</v>
      </c>
    </row>
    <row r="1058" customFormat="false" ht="15" hidden="true" customHeight="false" outlineLevel="0" collapsed="false">
      <c r="B1058" s="25" t="n">
        <v>1044</v>
      </c>
      <c r="M1058" s="25" t="n">
        <v>1044</v>
      </c>
      <c r="N1058" s="27" t="n">
        <f aca="false">C1058</f>
        <v>0</v>
      </c>
    </row>
    <row r="1059" customFormat="false" ht="15" hidden="true" customHeight="false" outlineLevel="0" collapsed="false">
      <c r="B1059" s="25" t="n">
        <v>1045</v>
      </c>
      <c r="M1059" s="25" t="n">
        <v>1045</v>
      </c>
      <c r="N1059" s="27" t="n">
        <f aca="false">C1059</f>
        <v>0</v>
      </c>
    </row>
    <row r="1060" customFormat="false" ht="15" hidden="true" customHeight="false" outlineLevel="0" collapsed="false">
      <c r="B1060" s="25" t="n">
        <v>1046</v>
      </c>
      <c r="M1060" s="25" t="n">
        <v>1046</v>
      </c>
      <c r="N1060" s="27" t="n">
        <f aca="false">C1060</f>
        <v>0</v>
      </c>
    </row>
    <row r="1061" customFormat="false" ht="15" hidden="true" customHeight="false" outlineLevel="0" collapsed="false">
      <c r="B1061" s="25" t="n">
        <v>1047</v>
      </c>
      <c r="M1061" s="25" t="n">
        <v>1047</v>
      </c>
      <c r="N1061" s="27" t="n">
        <f aca="false">C1061</f>
        <v>0</v>
      </c>
    </row>
    <row r="1062" customFormat="false" ht="15" hidden="true" customHeight="false" outlineLevel="0" collapsed="false">
      <c r="B1062" s="25" t="n">
        <v>1048</v>
      </c>
      <c r="M1062" s="25" t="n">
        <v>1048</v>
      </c>
      <c r="N1062" s="27" t="n">
        <f aca="false">C1062</f>
        <v>0</v>
      </c>
    </row>
    <row r="1063" customFormat="false" ht="15" hidden="true" customHeight="false" outlineLevel="0" collapsed="false">
      <c r="B1063" s="25" t="n">
        <v>1049</v>
      </c>
      <c r="M1063" s="25" t="n">
        <v>1049</v>
      </c>
      <c r="N1063" s="27" t="n">
        <f aca="false">C1063</f>
        <v>0</v>
      </c>
    </row>
    <row r="1064" customFormat="false" ht="15" hidden="true" customHeight="false" outlineLevel="0" collapsed="false">
      <c r="B1064" s="25" t="n">
        <v>1050</v>
      </c>
      <c r="M1064" s="25" t="n">
        <v>1050</v>
      </c>
      <c r="N1064" s="27" t="n">
        <f aca="false">C1064</f>
        <v>0</v>
      </c>
    </row>
    <row r="1065" customFormat="false" ht="15" hidden="true" customHeight="false" outlineLevel="0" collapsed="false">
      <c r="B1065" s="25" t="n">
        <v>1051</v>
      </c>
      <c r="M1065" s="25" t="n">
        <v>1051</v>
      </c>
      <c r="N1065" s="27" t="n">
        <f aca="false">C1065</f>
        <v>0</v>
      </c>
    </row>
    <row r="1066" customFormat="false" ht="15" hidden="true" customHeight="false" outlineLevel="0" collapsed="false">
      <c r="B1066" s="25" t="n">
        <v>1052</v>
      </c>
      <c r="M1066" s="25" t="n">
        <v>1052</v>
      </c>
      <c r="N1066" s="27" t="n">
        <f aca="false">C1066</f>
        <v>0</v>
      </c>
    </row>
    <row r="1067" customFormat="false" ht="15" hidden="true" customHeight="false" outlineLevel="0" collapsed="false">
      <c r="B1067" s="25" t="n">
        <v>1053</v>
      </c>
      <c r="M1067" s="25" t="n">
        <v>1053</v>
      </c>
      <c r="N1067" s="27" t="n">
        <f aca="false">C1067</f>
        <v>0</v>
      </c>
    </row>
    <row r="1068" customFormat="false" ht="15" hidden="true" customHeight="false" outlineLevel="0" collapsed="false">
      <c r="B1068" s="25" t="n">
        <v>1054</v>
      </c>
      <c r="M1068" s="25" t="n">
        <v>1054</v>
      </c>
      <c r="N1068" s="27" t="n">
        <f aca="false">C1068</f>
        <v>0</v>
      </c>
    </row>
    <row r="1069" customFormat="false" ht="15" hidden="true" customHeight="false" outlineLevel="0" collapsed="false">
      <c r="B1069" s="25" t="n">
        <v>1055</v>
      </c>
      <c r="M1069" s="25" t="n">
        <v>1055</v>
      </c>
      <c r="N1069" s="27" t="n">
        <f aca="false">C1069</f>
        <v>0</v>
      </c>
    </row>
    <row r="1070" customFormat="false" ht="15" hidden="true" customHeight="false" outlineLevel="0" collapsed="false">
      <c r="B1070" s="25" t="n">
        <v>1056</v>
      </c>
      <c r="M1070" s="25" t="n">
        <v>1056</v>
      </c>
      <c r="N1070" s="27" t="n">
        <f aca="false">C1070</f>
        <v>0</v>
      </c>
    </row>
    <row r="1071" customFormat="false" ht="15" hidden="true" customHeight="false" outlineLevel="0" collapsed="false">
      <c r="B1071" s="25" t="n">
        <v>1057</v>
      </c>
      <c r="M1071" s="25" t="n">
        <v>1057</v>
      </c>
      <c r="N1071" s="27" t="n">
        <f aca="false">C1071</f>
        <v>0</v>
      </c>
    </row>
    <row r="1072" customFormat="false" ht="15" hidden="true" customHeight="false" outlineLevel="0" collapsed="false">
      <c r="B1072" s="25" t="n">
        <v>1058</v>
      </c>
      <c r="M1072" s="25" t="n">
        <v>1058</v>
      </c>
      <c r="N1072" s="27" t="n">
        <f aca="false">C1072</f>
        <v>0</v>
      </c>
    </row>
    <row r="1073" customFormat="false" ht="15" hidden="true" customHeight="false" outlineLevel="0" collapsed="false">
      <c r="B1073" s="25" t="n">
        <v>1059</v>
      </c>
      <c r="M1073" s="25" t="n">
        <v>1059</v>
      </c>
      <c r="N1073" s="27" t="n">
        <f aca="false">C1073</f>
        <v>0</v>
      </c>
    </row>
    <row r="1074" customFormat="false" ht="15" hidden="true" customHeight="false" outlineLevel="0" collapsed="false">
      <c r="B1074" s="25" t="n">
        <v>1060</v>
      </c>
      <c r="M1074" s="25" t="n">
        <v>1060</v>
      </c>
      <c r="N1074" s="27" t="n">
        <f aca="false">C1074</f>
        <v>0</v>
      </c>
    </row>
    <row r="1075" customFormat="false" ht="15" hidden="true" customHeight="false" outlineLevel="0" collapsed="false">
      <c r="B1075" s="25" t="n">
        <v>1061</v>
      </c>
      <c r="M1075" s="25" t="n">
        <v>1061</v>
      </c>
      <c r="N1075" s="27" t="n">
        <f aca="false">C1075</f>
        <v>0</v>
      </c>
    </row>
    <row r="1076" customFormat="false" ht="15" hidden="true" customHeight="false" outlineLevel="0" collapsed="false">
      <c r="B1076" s="25" t="n">
        <v>1062</v>
      </c>
      <c r="M1076" s="25" t="n">
        <v>1062</v>
      </c>
      <c r="N1076" s="27" t="n">
        <f aca="false">C1076</f>
        <v>0</v>
      </c>
    </row>
    <row r="1077" customFormat="false" ht="15" hidden="true" customHeight="false" outlineLevel="0" collapsed="false">
      <c r="B1077" s="25" t="n">
        <v>1063</v>
      </c>
      <c r="M1077" s="25" t="n">
        <v>1063</v>
      </c>
      <c r="N1077" s="27" t="n">
        <f aca="false">C1077</f>
        <v>0</v>
      </c>
    </row>
    <row r="1078" customFormat="false" ht="15" hidden="true" customHeight="false" outlineLevel="0" collapsed="false">
      <c r="B1078" s="25" t="n">
        <v>1064</v>
      </c>
      <c r="M1078" s="25" t="n">
        <v>1064</v>
      </c>
      <c r="N1078" s="27" t="n">
        <f aca="false">C1078</f>
        <v>0</v>
      </c>
    </row>
    <row r="1079" customFormat="false" ht="15" hidden="true" customHeight="false" outlineLevel="0" collapsed="false">
      <c r="B1079" s="25" t="n">
        <v>1065</v>
      </c>
      <c r="M1079" s="25" t="n">
        <v>1065</v>
      </c>
      <c r="N1079" s="27" t="n">
        <f aca="false">C1079</f>
        <v>0</v>
      </c>
    </row>
    <row r="1080" customFormat="false" ht="15" hidden="true" customHeight="false" outlineLevel="0" collapsed="false">
      <c r="B1080" s="25" t="n">
        <v>1066</v>
      </c>
      <c r="M1080" s="25" t="n">
        <v>1066</v>
      </c>
      <c r="N1080" s="27" t="n">
        <f aca="false">C1080</f>
        <v>0</v>
      </c>
    </row>
    <row r="1081" customFormat="false" ht="15" hidden="true" customHeight="false" outlineLevel="0" collapsed="false">
      <c r="B1081" s="25" t="n">
        <v>1067</v>
      </c>
      <c r="M1081" s="25" t="n">
        <v>1067</v>
      </c>
      <c r="N1081" s="27" t="n">
        <f aca="false">C1081</f>
        <v>0</v>
      </c>
    </row>
    <row r="1082" customFormat="false" ht="15" hidden="true" customHeight="false" outlineLevel="0" collapsed="false">
      <c r="B1082" s="25" t="n">
        <v>1068</v>
      </c>
      <c r="M1082" s="25" t="n">
        <v>1068</v>
      </c>
      <c r="N1082" s="27" t="n">
        <f aca="false">C1082</f>
        <v>0</v>
      </c>
    </row>
    <row r="1083" customFormat="false" ht="15" hidden="true" customHeight="false" outlineLevel="0" collapsed="false">
      <c r="B1083" s="25" t="n">
        <v>1069</v>
      </c>
      <c r="M1083" s="25" t="n">
        <v>1069</v>
      </c>
      <c r="N1083" s="27" t="n">
        <f aca="false">C1083</f>
        <v>0</v>
      </c>
    </row>
    <row r="1084" customFormat="false" ht="15" hidden="true" customHeight="false" outlineLevel="0" collapsed="false">
      <c r="B1084" s="25" t="n">
        <v>1070</v>
      </c>
      <c r="M1084" s="25" t="n">
        <v>1070</v>
      </c>
      <c r="N1084" s="27" t="n">
        <f aca="false">C1084</f>
        <v>0</v>
      </c>
    </row>
    <row r="1085" customFormat="false" ht="15" hidden="true" customHeight="false" outlineLevel="0" collapsed="false">
      <c r="B1085" s="25" t="n">
        <v>1071</v>
      </c>
      <c r="M1085" s="25" t="n">
        <v>1071</v>
      </c>
      <c r="N1085" s="27" t="n">
        <f aca="false">C1085</f>
        <v>0</v>
      </c>
    </row>
    <row r="1086" customFormat="false" ht="15" hidden="true" customHeight="false" outlineLevel="0" collapsed="false">
      <c r="B1086" s="25" t="n">
        <v>1072</v>
      </c>
      <c r="M1086" s="25" t="n">
        <v>1072</v>
      </c>
      <c r="N1086" s="27" t="n">
        <f aca="false">C1086</f>
        <v>0</v>
      </c>
    </row>
    <row r="1087" customFormat="false" ht="15" hidden="true" customHeight="false" outlineLevel="0" collapsed="false">
      <c r="B1087" s="25" t="n">
        <v>1073</v>
      </c>
      <c r="M1087" s="25" t="n">
        <v>1073</v>
      </c>
      <c r="N1087" s="27" t="n">
        <f aca="false">C1087</f>
        <v>0</v>
      </c>
    </row>
    <row r="1088" customFormat="false" ht="15" hidden="true" customHeight="false" outlineLevel="0" collapsed="false">
      <c r="B1088" s="25" t="n">
        <v>1074</v>
      </c>
      <c r="M1088" s="25" t="n">
        <v>1074</v>
      </c>
      <c r="N1088" s="27" t="n">
        <f aca="false">C1088</f>
        <v>0</v>
      </c>
    </row>
    <row r="1089" customFormat="false" ht="15" hidden="true" customHeight="false" outlineLevel="0" collapsed="false">
      <c r="B1089" s="25" t="n">
        <v>1075</v>
      </c>
      <c r="M1089" s="25" t="n">
        <v>1075</v>
      </c>
      <c r="N1089" s="27" t="n">
        <f aca="false">C1089</f>
        <v>0</v>
      </c>
    </row>
    <row r="1090" customFormat="false" ht="15" hidden="true" customHeight="false" outlineLevel="0" collapsed="false">
      <c r="B1090" s="25" t="n">
        <v>1076</v>
      </c>
      <c r="M1090" s="25" t="n">
        <v>1076</v>
      </c>
      <c r="N1090" s="27" t="n">
        <f aca="false">C1090</f>
        <v>0</v>
      </c>
    </row>
    <row r="1091" customFormat="false" ht="15" hidden="true" customHeight="false" outlineLevel="0" collapsed="false">
      <c r="B1091" s="25" t="n">
        <v>1077</v>
      </c>
      <c r="M1091" s="25" t="n">
        <v>1077</v>
      </c>
      <c r="N1091" s="27" t="n">
        <f aca="false">C1091</f>
        <v>0</v>
      </c>
    </row>
    <row r="1092" customFormat="false" ht="15" hidden="true" customHeight="false" outlineLevel="0" collapsed="false">
      <c r="B1092" s="25" t="n">
        <v>1078</v>
      </c>
      <c r="M1092" s="25" t="n">
        <v>1078</v>
      </c>
      <c r="N1092" s="27" t="n">
        <f aca="false">C1092</f>
        <v>0</v>
      </c>
    </row>
    <row r="1093" customFormat="false" ht="15" hidden="true" customHeight="false" outlineLevel="0" collapsed="false">
      <c r="B1093" s="25" t="n">
        <v>1079</v>
      </c>
      <c r="M1093" s="25" t="n">
        <v>1079</v>
      </c>
      <c r="N1093" s="27" t="n">
        <f aca="false">C1093</f>
        <v>0</v>
      </c>
    </row>
    <row r="1094" customFormat="false" ht="15" hidden="true" customHeight="false" outlineLevel="0" collapsed="false">
      <c r="B1094" s="25" t="n">
        <v>1080</v>
      </c>
      <c r="M1094" s="25" t="n">
        <v>1080</v>
      </c>
      <c r="N1094" s="27" t="n">
        <f aca="false">C1094</f>
        <v>0</v>
      </c>
    </row>
    <row r="1095" customFormat="false" ht="15" hidden="true" customHeight="false" outlineLevel="0" collapsed="false">
      <c r="B1095" s="25" t="n">
        <v>1081</v>
      </c>
      <c r="M1095" s="25" t="n">
        <v>1081</v>
      </c>
      <c r="N1095" s="27" t="n">
        <f aca="false">C1095</f>
        <v>0</v>
      </c>
    </row>
    <row r="1096" customFormat="false" ht="15" hidden="true" customHeight="false" outlineLevel="0" collapsed="false">
      <c r="B1096" s="25" t="n">
        <v>1082</v>
      </c>
      <c r="M1096" s="25" t="n">
        <v>1082</v>
      </c>
      <c r="N1096" s="27" t="n">
        <f aca="false">C1096</f>
        <v>0</v>
      </c>
    </row>
    <row r="1097" customFormat="false" ht="15" hidden="true" customHeight="false" outlineLevel="0" collapsed="false">
      <c r="B1097" s="25" t="n">
        <v>1083</v>
      </c>
      <c r="M1097" s="25" t="n">
        <v>1083</v>
      </c>
      <c r="N1097" s="27" t="n">
        <f aca="false">C1097</f>
        <v>0</v>
      </c>
    </row>
    <row r="1098" customFormat="false" ht="15" hidden="true" customHeight="false" outlineLevel="0" collapsed="false">
      <c r="B1098" s="25" t="n">
        <v>1084</v>
      </c>
      <c r="M1098" s="25" t="n">
        <v>1084</v>
      </c>
      <c r="N1098" s="27" t="n">
        <f aca="false">C1098</f>
        <v>0</v>
      </c>
    </row>
    <row r="1099" customFormat="false" ht="15" hidden="true" customHeight="false" outlineLevel="0" collapsed="false">
      <c r="B1099" s="25" t="n">
        <v>1085</v>
      </c>
      <c r="M1099" s="25" t="n">
        <v>1085</v>
      </c>
      <c r="N1099" s="27" t="n">
        <f aca="false">C1099</f>
        <v>0</v>
      </c>
    </row>
    <row r="1100" customFormat="false" ht="15" hidden="true" customHeight="false" outlineLevel="0" collapsed="false">
      <c r="B1100" s="25" t="n">
        <v>1086</v>
      </c>
      <c r="M1100" s="25" t="n">
        <v>1086</v>
      </c>
      <c r="N1100" s="27" t="n">
        <f aca="false">C1100</f>
        <v>0</v>
      </c>
    </row>
    <row r="1101" customFormat="false" ht="15" hidden="true" customHeight="false" outlineLevel="0" collapsed="false">
      <c r="B1101" s="25" t="n">
        <v>1087</v>
      </c>
      <c r="M1101" s="25" t="n">
        <v>1087</v>
      </c>
      <c r="N1101" s="27" t="n">
        <f aca="false">C1101</f>
        <v>0</v>
      </c>
    </row>
    <row r="1102" customFormat="false" ht="15" hidden="true" customHeight="false" outlineLevel="0" collapsed="false">
      <c r="B1102" s="25" t="n">
        <v>1088</v>
      </c>
      <c r="M1102" s="25" t="n">
        <v>1088</v>
      </c>
      <c r="N1102" s="27" t="n">
        <f aca="false">C1102</f>
        <v>0</v>
      </c>
    </row>
    <row r="1103" customFormat="false" ht="15" hidden="true" customHeight="false" outlineLevel="0" collapsed="false">
      <c r="B1103" s="25" t="n">
        <v>1089</v>
      </c>
      <c r="M1103" s="25" t="n">
        <v>1089</v>
      </c>
      <c r="N1103" s="27" t="n">
        <f aca="false">C1103</f>
        <v>0</v>
      </c>
    </row>
    <row r="1104" customFormat="false" ht="15" hidden="true" customHeight="false" outlineLevel="0" collapsed="false">
      <c r="B1104" s="25" t="n">
        <v>1090</v>
      </c>
      <c r="M1104" s="25" t="n">
        <v>1090</v>
      </c>
      <c r="N1104" s="27" t="n">
        <f aca="false">C1104</f>
        <v>0</v>
      </c>
    </row>
    <row r="1105" customFormat="false" ht="15" hidden="true" customHeight="false" outlineLevel="0" collapsed="false">
      <c r="B1105" s="25" t="n">
        <v>1091</v>
      </c>
      <c r="M1105" s="25" t="n">
        <v>1091</v>
      </c>
      <c r="N1105" s="27" t="n">
        <f aca="false">C1105</f>
        <v>0</v>
      </c>
    </row>
    <row r="1106" customFormat="false" ht="15" hidden="true" customHeight="false" outlineLevel="0" collapsed="false">
      <c r="B1106" s="25" t="n">
        <v>1092</v>
      </c>
      <c r="M1106" s="25" t="n">
        <v>1092</v>
      </c>
      <c r="N1106" s="27" t="n">
        <f aca="false">C1106</f>
        <v>0</v>
      </c>
    </row>
    <row r="1107" customFormat="false" ht="15" hidden="true" customHeight="false" outlineLevel="0" collapsed="false">
      <c r="B1107" s="25" t="n">
        <v>1093</v>
      </c>
      <c r="M1107" s="25" t="n">
        <v>1093</v>
      </c>
      <c r="N1107" s="27" t="n">
        <f aca="false">C1107</f>
        <v>0</v>
      </c>
    </row>
    <row r="1108" customFormat="false" ht="15" hidden="true" customHeight="false" outlineLevel="0" collapsed="false">
      <c r="B1108" s="25" t="n">
        <v>1094</v>
      </c>
      <c r="M1108" s="25" t="n">
        <v>1094</v>
      </c>
      <c r="N1108" s="27" t="n">
        <f aca="false">C1108</f>
        <v>0</v>
      </c>
    </row>
    <row r="1109" customFormat="false" ht="15" hidden="true" customHeight="false" outlineLevel="0" collapsed="false">
      <c r="B1109" s="25" t="n">
        <v>1095</v>
      </c>
      <c r="M1109" s="25" t="n">
        <v>1095</v>
      </c>
      <c r="N1109" s="27" t="n">
        <f aca="false">C1109</f>
        <v>0</v>
      </c>
    </row>
    <row r="1110" customFormat="false" ht="15" hidden="true" customHeight="false" outlineLevel="0" collapsed="false">
      <c r="B1110" s="25" t="n">
        <v>1096</v>
      </c>
      <c r="M1110" s="25" t="n">
        <v>1096</v>
      </c>
      <c r="N1110" s="27" t="n">
        <f aca="false">C1110</f>
        <v>0</v>
      </c>
    </row>
    <row r="1111" customFormat="false" ht="15" hidden="true" customHeight="false" outlineLevel="0" collapsed="false">
      <c r="B1111" s="25" t="n">
        <v>1097</v>
      </c>
      <c r="M1111" s="25" t="n">
        <v>1097</v>
      </c>
      <c r="N1111" s="27" t="n">
        <f aca="false">C1111</f>
        <v>0</v>
      </c>
    </row>
    <row r="1112" customFormat="false" ht="15" hidden="true" customHeight="false" outlineLevel="0" collapsed="false">
      <c r="B1112" s="25" t="n">
        <v>1098</v>
      </c>
      <c r="M1112" s="25" t="n">
        <v>1098</v>
      </c>
      <c r="N1112" s="27" t="n">
        <f aca="false">C1112</f>
        <v>0</v>
      </c>
    </row>
    <row r="1113" customFormat="false" ht="15" hidden="true" customHeight="false" outlineLevel="0" collapsed="false">
      <c r="B1113" s="25" t="n">
        <v>1099</v>
      </c>
      <c r="M1113" s="25" t="n">
        <v>1099</v>
      </c>
      <c r="N1113" s="27" t="n">
        <f aca="false">C1113</f>
        <v>0</v>
      </c>
    </row>
    <row r="1114" customFormat="false" ht="15" hidden="true" customHeight="false" outlineLevel="0" collapsed="false">
      <c r="B1114" s="25" t="n">
        <v>1100</v>
      </c>
      <c r="M1114" s="25" t="n">
        <v>1100</v>
      </c>
      <c r="N1114" s="27" t="n">
        <f aca="false">C1114</f>
        <v>0</v>
      </c>
    </row>
    <row r="1115" customFormat="false" ht="15" hidden="true" customHeight="false" outlineLevel="0" collapsed="false">
      <c r="B1115" s="25" t="n">
        <v>1101</v>
      </c>
      <c r="M1115" s="25" t="n">
        <v>1101</v>
      </c>
      <c r="N1115" s="27" t="n">
        <f aca="false">C1115</f>
        <v>0</v>
      </c>
    </row>
    <row r="1116" customFormat="false" ht="15" hidden="true" customHeight="false" outlineLevel="0" collapsed="false">
      <c r="B1116" s="25" t="n">
        <v>1102</v>
      </c>
      <c r="M1116" s="25" t="n">
        <v>1102</v>
      </c>
      <c r="N1116" s="27" t="n">
        <f aca="false">C1116</f>
        <v>0</v>
      </c>
    </row>
    <row r="1117" customFormat="false" ht="15" hidden="true" customHeight="false" outlineLevel="0" collapsed="false">
      <c r="B1117" s="25" t="n">
        <v>1103</v>
      </c>
      <c r="M1117" s="25" t="n">
        <v>1103</v>
      </c>
      <c r="N1117" s="27" t="n">
        <f aca="false">C1117</f>
        <v>0</v>
      </c>
    </row>
    <row r="1118" customFormat="false" ht="15" hidden="true" customHeight="false" outlineLevel="0" collapsed="false">
      <c r="B1118" s="25" t="n">
        <v>1104</v>
      </c>
      <c r="M1118" s="25" t="n">
        <v>1104</v>
      </c>
      <c r="N1118" s="27" t="n">
        <f aca="false">C1118</f>
        <v>0</v>
      </c>
    </row>
    <row r="1119" customFormat="false" ht="15" hidden="true" customHeight="false" outlineLevel="0" collapsed="false">
      <c r="B1119" s="25" t="n">
        <v>1105</v>
      </c>
      <c r="M1119" s="25" t="n">
        <v>1105</v>
      </c>
      <c r="N1119" s="27" t="n">
        <f aca="false">C1119</f>
        <v>0</v>
      </c>
    </row>
    <row r="1120" customFormat="false" ht="15" hidden="true" customHeight="false" outlineLevel="0" collapsed="false">
      <c r="B1120" s="25" t="n">
        <v>1106</v>
      </c>
      <c r="M1120" s="25" t="n">
        <v>1106</v>
      </c>
      <c r="N1120" s="27" t="n">
        <f aca="false">C1120</f>
        <v>0</v>
      </c>
    </row>
    <row r="1121" customFormat="false" ht="15" hidden="true" customHeight="false" outlineLevel="0" collapsed="false">
      <c r="B1121" s="25" t="n">
        <v>1107</v>
      </c>
      <c r="M1121" s="25" t="n">
        <v>1107</v>
      </c>
      <c r="N1121" s="27" t="n">
        <f aca="false">C1121</f>
        <v>0</v>
      </c>
    </row>
    <row r="1122" customFormat="false" ht="15" hidden="true" customHeight="false" outlineLevel="0" collapsed="false">
      <c r="B1122" s="25" t="n">
        <v>1108</v>
      </c>
      <c r="M1122" s="25" t="n">
        <v>1108</v>
      </c>
      <c r="N1122" s="27" t="n">
        <f aca="false">C1122</f>
        <v>0</v>
      </c>
    </row>
    <row r="1123" customFormat="false" ht="15" hidden="true" customHeight="false" outlineLevel="0" collapsed="false">
      <c r="B1123" s="25" t="n">
        <v>1109</v>
      </c>
      <c r="M1123" s="25" t="n">
        <v>1109</v>
      </c>
      <c r="N1123" s="27" t="n">
        <f aca="false">C1123</f>
        <v>0</v>
      </c>
    </row>
    <row r="1124" customFormat="false" ht="15" hidden="true" customHeight="false" outlineLevel="0" collapsed="false">
      <c r="B1124" s="25" t="n">
        <v>1110</v>
      </c>
      <c r="M1124" s="25" t="n">
        <v>1110</v>
      </c>
      <c r="N1124" s="27" t="n">
        <f aca="false">C1124</f>
        <v>0</v>
      </c>
    </row>
    <row r="1125" customFormat="false" ht="15" hidden="true" customHeight="false" outlineLevel="0" collapsed="false">
      <c r="B1125" s="25" t="n">
        <v>1111</v>
      </c>
      <c r="M1125" s="25" t="n">
        <v>1111</v>
      </c>
      <c r="N1125" s="27" t="n">
        <f aca="false">C1125</f>
        <v>0</v>
      </c>
    </row>
    <row r="1126" customFormat="false" ht="15" hidden="true" customHeight="false" outlineLevel="0" collapsed="false">
      <c r="B1126" s="25" t="n">
        <v>1112</v>
      </c>
      <c r="M1126" s="25" t="n">
        <v>1112</v>
      </c>
      <c r="N1126" s="27" t="n">
        <f aca="false">C1126</f>
        <v>0</v>
      </c>
    </row>
    <row r="1127" customFormat="false" ht="15" hidden="true" customHeight="false" outlineLevel="0" collapsed="false">
      <c r="B1127" s="25" t="n">
        <v>1113</v>
      </c>
      <c r="M1127" s="25" t="n">
        <v>1113</v>
      </c>
      <c r="N1127" s="27" t="n">
        <f aca="false">C1127</f>
        <v>0</v>
      </c>
    </row>
    <row r="1128" customFormat="false" ht="15" hidden="true" customHeight="false" outlineLevel="0" collapsed="false">
      <c r="B1128" s="25" t="n">
        <v>1114</v>
      </c>
      <c r="M1128" s="25" t="n">
        <v>1114</v>
      </c>
      <c r="N1128" s="27" t="n">
        <f aca="false">C1128</f>
        <v>0</v>
      </c>
    </row>
    <row r="1129" customFormat="false" ht="15" hidden="true" customHeight="false" outlineLevel="0" collapsed="false">
      <c r="B1129" s="25" t="n">
        <v>1115</v>
      </c>
      <c r="M1129" s="25" t="n">
        <v>1115</v>
      </c>
      <c r="N1129" s="27" t="n">
        <f aca="false">C1129</f>
        <v>0</v>
      </c>
    </row>
    <row r="1130" customFormat="false" ht="15" hidden="true" customHeight="false" outlineLevel="0" collapsed="false">
      <c r="B1130" s="25" t="n">
        <v>1116</v>
      </c>
      <c r="M1130" s="25" t="n">
        <v>1116</v>
      </c>
      <c r="N1130" s="27" t="n">
        <f aca="false">C1130</f>
        <v>0</v>
      </c>
    </row>
    <row r="1131" customFormat="false" ht="15" hidden="true" customHeight="false" outlineLevel="0" collapsed="false">
      <c r="B1131" s="25" t="n">
        <v>1117</v>
      </c>
      <c r="M1131" s="25" t="n">
        <v>1117</v>
      </c>
      <c r="N1131" s="27" t="n">
        <f aca="false">C1131</f>
        <v>0</v>
      </c>
    </row>
    <row r="1132" customFormat="false" ht="15" hidden="true" customHeight="false" outlineLevel="0" collapsed="false">
      <c r="B1132" s="25" t="n">
        <v>1118</v>
      </c>
      <c r="M1132" s="25" t="n">
        <v>1118</v>
      </c>
      <c r="N1132" s="27" t="n">
        <f aca="false">C1132</f>
        <v>0</v>
      </c>
    </row>
    <row r="1133" customFormat="false" ht="15" hidden="true" customHeight="false" outlineLevel="0" collapsed="false">
      <c r="B1133" s="25" t="n">
        <v>1119</v>
      </c>
      <c r="M1133" s="25" t="n">
        <v>1119</v>
      </c>
      <c r="N1133" s="27" t="n">
        <f aca="false">C1133</f>
        <v>0</v>
      </c>
    </row>
    <row r="1134" customFormat="false" ht="15" hidden="true" customHeight="false" outlineLevel="0" collapsed="false">
      <c r="B1134" s="25" t="n">
        <v>1120</v>
      </c>
      <c r="M1134" s="25" t="n">
        <v>1120</v>
      </c>
      <c r="N1134" s="27" t="n">
        <f aca="false">C1134</f>
        <v>0</v>
      </c>
    </row>
    <row r="1135" customFormat="false" ht="15" hidden="true" customHeight="false" outlineLevel="0" collapsed="false">
      <c r="B1135" s="25" t="n">
        <v>1121</v>
      </c>
      <c r="M1135" s="25" t="n">
        <v>1121</v>
      </c>
      <c r="N1135" s="27" t="n">
        <f aca="false">C1135</f>
        <v>0</v>
      </c>
    </row>
    <row r="1136" customFormat="false" ht="15" hidden="true" customHeight="false" outlineLevel="0" collapsed="false">
      <c r="B1136" s="25" t="n">
        <v>1122</v>
      </c>
      <c r="M1136" s="25" t="n">
        <v>1122</v>
      </c>
      <c r="N1136" s="27" t="n">
        <f aca="false">C1136</f>
        <v>0</v>
      </c>
    </row>
    <row r="1137" customFormat="false" ht="15" hidden="true" customHeight="false" outlineLevel="0" collapsed="false">
      <c r="B1137" s="25" t="n">
        <v>1123</v>
      </c>
      <c r="M1137" s="25" t="n">
        <v>1123</v>
      </c>
      <c r="N1137" s="27" t="n">
        <f aca="false">C1137</f>
        <v>0</v>
      </c>
    </row>
    <row r="1138" customFormat="false" ht="15" hidden="true" customHeight="false" outlineLevel="0" collapsed="false">
      <c r="B1138" s="25" t="n">
        <v>1124</v>
      </c>
      <c r="M1138" s="25" t="n">
        <v>1124</v>
      </c>
      <c r="N1138" s="27" t="n">
        <f aca="false">C1138</f>
        <v>0</v>
      </c>
    </row>
    <row r="1139" customFormat="false" ht="15" hidden="true" customHeight="false" outlineLevel="0" collapsed="false">
      <c r="B1139" s="25" t="n">
        <v>1125</v>
      </c>
      <c r="M1139" s="25" t="n">
        <v>1125</v>
      </c>
      <c r="N1139" s="27" t="n">
        <f aca="false">C1139</f>
        <v>0</v>
      </c>
    </row>
    <row r="1140" customFormat="false" ht="15" hidden="true" customHeight="false" outlineLevel="0" collapsed="false">
      <c r="B1140" s="25" t="n">
        <v>1126</v>
      </c>
      <c r="M1140" s="25" t="n">
        <v>1126</v>
      </c>
      <c r="N1140" s="27" t="n">
        <f aca="false">C1140</f>
        <v>0</v>
      </c>
    </row>
    <row r="1141" customFormat="false" ht="15" hidden="true" customHeight="false" outlineLevel="0" collapsed="false">
      <c r="B1141" s="25" t="n">
        <v>1127</v>
      </c>
      <c r="M1141" s="25" t="n">
        <v>1127</v>
      </c>
      <c r="N1141" s="27" t="n">
        <f aca="false">C1141</f>
        <v>0</v>
      </c>
    </row>
    <row r="1142" customFormat="false" ht="15" hidden="true" customHeight="false" outlineLevel="0" collapsed="false">
      <c r="B1142" s="25" t="n">
        <v>1128</v>
      </c>
      <c r="M1142" s="25" t="n">
        <v>1128</v>
      </c>
      <c r="N1142" s="27" t="n">
        <f aca="false">C1142</f>
        <v>0</v>
      </c>
    </row>
    <row r="1143" customFormat="false" ht="15" hidden="true" customHeight="false" outlineLevel="0" collapsed="false">
      <c r="B1143" s="25" t="n">
        <v>1129</v>
      </c>
      <c r="M1143" s="25" t="n">
        <v>1129</v>
      </c>
      <c r="N1143" s="27" t="n">
        <f aca="false">C1143</f>
        <v>0</v>
      </c>
    </row>
    <row r="1144" customFormat="false" ht="15" hidden="true" customHeight="false" outlineLevel="0" collapsed="false">
      <c r="B1144" s="25" t="n">
        <v>1130</v>
      </c>
      <c r="M1144" s="25" t="n">
        <v>1130</v>
      </c>
      <c r="N1144" s="27" t="n">
        <f aca="false">C1144</f>
        <v>0</v>
      </c>
    </row>
    <row r="1145" customFormat="false" ht="15" hidden="true" customHeight="false" outlineLevel="0" collapsed="false">
      <c r="B1145" s="25" t="n">
        <v>1131</v>
      </c>
      <c r="M1145" s="25" t="n">
        <v>1131</v>
      </c>
      <c r="N1145" s="27" t="n">
        <f aca="false">C1145</f>
        <v>0</v>
      </c>
    </row>
    <row r="1146" customFormat="false" ht="15" hidden="true" customHeight="false" outlineLevel="0" collapsed="false">
      <c r="B1146" s="25" t="n">
        <v>1132</v>
      </c>
      <c r="M1146" s="25" t="n">
        <v>1132</v>
      </c>
      <c r="N1146" s="27" t="n">
        <f aca="false">C1146</f>
        <v>0</v>
      </c>
    </row>
    <row r="1147" customFormat="false" ht="15" hidden="true" customHeight="false" outlineLevel="0" collapsed="false">
      <c r="B1147" s="25" t="n">
        <v>1133</v>
      </c>
      <c r="M1147" s="25" t="n">
        <v>1133</v>
      </c>
      <c r="N1147" s="27" t="n">
        <f aca="false">C1147</f>
        <v>0</v>
      </c>
    </row>
    <row r="1148" customFormat="false" ht="15" hidden="true" customHeight="false" outlineLevel="0" collapsed="false">
      <c r="B1148" s="25" t="n">
        <v>1134</v>
      </c>
      <c r="M1148" s="25" t="n">
        <v>1134</v>
      </c>
      <c r="N1148" s="27" t="n">
        <f aca="false">C1148</f>
        <v>0</v>
      </c>
    </row>
    <row r="1149" customFormat="false" ht="15" hidden="true" customHeight="false" outlineLevel="0" collapsed="false">
      <c r="B1149" s="25" t="n">
        <v>1135</v>
      </c>
      <c r="M1149" s="25" t="n">
        <v>1135</v>
      </c>
      <c r="N1149" s="27" t="n">
        <f aca="false">C1149</f>
        <v>0</v>
      </c>
    </row>
    <row r="1150" customFormat="false" ht="15" hidden="true" customHeight="false" outlineLevel="0" collapsed="false">
      <c r="B1150" s="25" t="n">
        <v>1136</v>
      </c>
      <c r="M1150" s="25" t="n">
        <v>1136</v>
      </c>
      <c r="N1150" s="27" t="n">
        <f aca="false">C1150</f>
        <v>0</v>
      </c>
    </row>
    <row r="1151" customFormat="false" ht="15" hidden="true" customHeight="false" outlineLevel="0" collapsed="false">
      <c r="B1151" s="25" t="n">
        <v>1137</v>
      </c>
      <c r="M1151" s="25" t="n">
        <v>1137</v>
      </c>
      <c r="N1151" s="27" t="n">
        <f aca="false">C1151</f>
        <v>0</v>
      </c>
    </row>
    <row r="1152" customFormat="false" ht="15" hidden="true" customHeight="false" outlineLevel="0" collapsed="false">
      <c r="B1152" s="25" t="n">
        <v>1138</v>
      </c>
      <c r="M1152" s="25" t="n">
        <v>1138</v>
      </c>
      <c r="N1152" s="27" t="n">
        <f aca="false">C1152</f>
        <v>0</v>
      </c>
    </row>
    <row r="1153" customFormat="false" ht="15" hidden="true" customHeight="false" outlineLevel="0" collapsed="false">
      <c r="B1153" s="25" t="n">
        <v>1139</v>
      </c>
      <c r="M1153" s="25" t="n">
        <v>1139</v>
      </c>
      <c r="N1153" s="27" t="n">
        <f aca="false">C1153</f>
        <v>0</v>
      </c>
    </row>
    <row r="1154" customFormat="false" ht="15" hidden="true" customHeight="false" outlineLevel="0" collapsed="false">
      <c r="B1154" s="25" t="n">
        <v>1140</v>
      </c>
      <c r="M1154" s="25" t="n">
        <v>1140</v>
      </c>
      <c r="N1154" s="27" t="n">
        <f aca="false">C1154</f>
        <v>0</v>
      </c>
    </row>
    <row r="1155" customFormat="false" ht="15" hidden="true" customHeight="false" outlineLevel="0" collapsed="false">
      <c r="B1155" s="25" t="n">
        <v>1141</v>
      </c>
      <c r="M1155" s="25" t="n">
        <v>1141</v>
      </c>
      <c r="N1155" s="27" t="n">
        <f aca="false">C1155</f>
        <v>0</v>
      </c>
    </row>
    <row r="1156" customFormat="false" ht="15" hidden="true" customHeight="false" outlineLevel="0" collapsed="false">
      <c r="B1156" s="25" t="n">
        <v>1142</v>
      </c>
      <c r="M1156" s="25" t="n">
        <v>1142</v>
      </c>
      <c r="N1156" s="27" t="n">
        <f aca="false">C1156</f>
        <v>0</v>
      </c>
    </row>
    <row r="1157" customFormat="false" ht="15" hidden="true" customHeight="false" outlineLevel="0" collapsed="false">
      <c r="B1157" s="25" t="n">
        <v>1143</v>
      </c>
      <c r="M1157" s="25" t="n">
        <v>1143</v>
      </c>
      <c r="N1157" s="27" t="n">
        <f aca="false">C1157</f>
        <v>0</v>
      </c>
    </row>
    <row r="1158" customFormat="false" ht="15" hidden="true" customHeight="false" outlineLevel="0" collapsed="false">
      <c r="B1158" s="25" t="n">
        <v>1144</v>
      </c>
      <c r="M1158" s="25" t="n">
        <v>1144</v>
      </c>
      <c r="N1158" s="27" t="n">
        <f aca="false">C1158</f>
        <v>0</v>
      </c>
    </row>
    <row r="1159" customFormat="false" ht="15" hidden="true" customHeight="false" outlineLevel="0" collapsed="false">
      <c r="B1159" s="25" t="n">
        <v>1145</v>
      </c>
      <c r="M1159" s="25" t="n">
        <v>1145</v>
      </c>
      <c r="N1159" s="27" t="n">
        <f aca="false">C1159</f>
        <v>0</v>
      </c>
    </row>
    <row r="1160" customFormat="false" ht="15" hidden="true" customHeight="false" outlineLevel="0" collapsed="false">
      <c r="B1160" s="25" t="n">
        <v>1146</v>
      </c>
      <c r="M1160" s="25" t="n">
        <v>1146</v>
      </c>
      <c r="N1160" s="27" t="n">
        <f aca="false">C1160</f>
        <v>0</v>
      </c>
    </row>
    <row r="1161" customFormat="false" ht="15" hidden="true" customHeight="false" outlineLevel="0" collapsed="false">
      <c r="B1161" s="25" t="n">
        <v>1147</v>
      </c>
      <c r="M1161" s="25" t="n">
        <v>1147</v>
      </c>
      <c r="N1161" s="27" t="n">
        <f aca="false">C1161</f>
        <v>0</v>
      </c>
    </row>
    <row r="1162" customFormat="false" ht="15" hidden="true" customHeight="false" outlineLevel="0" collapsed="false">
      <c r="B1162" s="25" t="n">
        <v>1148</v>
      </c>
      <c r="M1162" s="25" t="n">
        <v>1148</v>
      </c>
      <c r="N1162" s="27" t="n">
        <f aca="false">C1162</f>
        <v>0</v>
      </c>
    </row>
    <row r="1163" customFormat="false" ht="15" hidden="true" customHeight="false" outlineLevel="0" collapsed="false">
      <c r="B1163" s="25" t="n">
        <v>1149</v>
      </c>
      <c r="M1163" s="25" t="n">
        <v>1149</v>
      </c>
      <c r="N1163" s="27" t="n">
        <f aca="false">C1163</f>
        <v>0</v>
      </c>
    </row>
    <row r="1164" customFormat="false" ht="15" hidden="true" customHeight="false" outlineLevel="0" collapsed="false">
      <c r="B1164" s="25" t="n">
        <v>1150</v>
      </c>
      <c r="M1164" s="25" t="n">
        <v>1150</v>
      </c>
      <c r="N1164" s="27" t="n">
        <f aca="false">C1164</f>
        <v>0</v>
      </c>
    </row>
    <row r="1165" customFormat="false" ht="15" hidden="true" customHeight="false" outlineLevel="0" collapsed="false">
      <c r="B1165" s="25" t="n">
        <v>1151</v>
      </c>
      <c r="M1165" s="25" t="n">
        <v>1151</v>
      </c>
      <c r="N1165" s="27" t="n">
        <f aca="false">C1165</f>
        <v>0</v>
      </c>
    </row>
    <row r="1166" customFormat="false" ht="15" hidden="true" customHeight="false" outlineLevel="0" collapsed="false">
      <c r="B1166" s="25" t="n">
        <v>1152</v>
      </c>
      <c r="M1166" s="25" t="n">
        <v>1152</v>
      </c>
      <c r="N1166" s="27" t="n">
        <f aca="false">C1166</f>
        <v>0</v>
      </c>
    </row>
    <row r="1167" customFormat="false" ht="15" hidden="true" customHeight="false" outlineLevel="0" collapsed="false">
      <c r="B1167" s="25" t="n">
        <v>1153</v>
      </c>
      <c r="M1167" s="25" t="n">
        <v>1153</v>
      </c>
      <c r="N1167" s="27" t="n">
        <f aca="false">C1167</f>
        <v>0</v>
      </c>
    </row>
    <row r="1168" customFormat="false" ht="15" hidden="true" customHeight="false" outlineLevel="0" collapsed="false">
      <c r="B1168" s="25" t="n">
        <v>1154</v>
      </c>
      <c r="M1168" s="25" t="n">
        <v>1154</v>
      </c>
      <c r="N1168" s="27" t="n">
        <f aca="false">C1168</f>
        <v>0</v>
      </c>
    </row>
    <row r="1169" customFormat="false" ht="15" hidden="true" customHeight="false" outlineLevel="0" collapsed="false">
      <c r="B1169" s="25" t="n">
        <v>1155</v>
      </c>
      <c r="M1169" s="25" t="n">
        <v>1155</v>
      </c>
      <c r="N1169" s="27" t="n">
        <f aca="false">C1169</f>
        <v>0</v>
      </c>
    </row>
    <row r="1170" customFormat="false" ht="15" hidden="true" customHeight="false" outlineLevel="0" collapsed="false">
      <c r="B1170" s="25" t="n">
        <v>1156</v>
      </c>
      <c r="M1170" s="25" t="n">
        <v>1156</v>
      </c>
      <c r="N1170" s="27" t="n">
        <f aca="false">C1170</f>
        <v>0</v>
      </c>
    </row>
    <row r="1171" customFormat="false" ht="15" hidden="true" customHeight="false" outlineLevel="0" collapsed="false">
      <c r="B1171" s="25" t="n">
        <v>1157</v>
      </c>
      <c r="M1171" s="25" t="n">
        <v>1157</v>
      </c>
      <c r="N1171" s="27" t="n">
        <f aca="false">C1171</f>
        <v>0</v>
      </c>
    </row>
    <row r="1172" customFormat="false" ht="15" hidden="true" customHeight="false" outlineLevel="0" collapsed="false">
      <c r="B1172" s="25" t="n">
        <v>1158</v>
      </c>
      <c r="M1172" s="25" t="n">
        <v>1158</v>
      </c>
      <c r="N1172" s="27" t="n">
        <f aca="false">C1172</f>
        <v>0</v>
      </c>
    </row>
    <row r="1173" customFormat="false" ht="15" hidden="true" customHeight="false" outlineLevel="0" collapsed="false">
      <c r="B1173" s="25" t="n">
        <v>1159</v>
      </c>
      <c r="M1173" s="25" t="n">
        <v>1159</v>
      </c>
      <c r="N1173" s="27" t="n">
        <f aca="false">C1173</f>
        <v>0</v>
      </c>
    </row>
    <row r="1174" customFormat="false" ht="15" hidden="true" customHeight="false" outlineLevel="0" collapsed="false">
      <c r="B1174" s="25" t="n">
        <v>1160</v>
      </c>
      <c r="M1174" s="25" t="n">
        <v>1160</v>
      </c>
      <c r="N1174" s="27" t="n">
        <f aca="false">C1174</f>
        <v>0</v>
      </c>
    </row>
    <row r="1175" customFormat="false" ht="15" hidden="true" customHeight="false" outlineLevel="0" collapsed="false">
      <c r="B1175" s="25" t="n">
        <v>1161</v>
      </c>
      <c r="M1175" s="25" t="n">
        <v>1161</v>
      </c>
      <c r="N1175" s="27" t="n">
        <f aca="false">C1175</f>
        <v>0</v>
      </c>
    </row>
    <row r="1176" customFormat="false" ht="15" hidden="true" customHeight="false" outlineLevel="0" collapsed="false">
      <c r="B1176" s="25" t="n">
        <v>1162</v>
      </c>
      <c r="M1176" s="25" t="n">
        <v>1162</v>
      </c>
      <c r="N1176" s="27" t="n">
        <f aca="false">C1176</f>
        <v>0</v>
      </c>
    </row>
    <row r="1177" customFormat="false" ht="15" hidden="true" customHeight="false" outlineLevel="0" collapsed="false">
      <c r="B1177" s="25" t="n">
        <v>1163</v>
      </c>
      <c r="M1177" s="25" t="n">
        <v>1163</v>
      </c>
      <c r="N1177" s="27" t="n">
        <f aca="false">C1177</f>
        <v>0</v>
      </c>
    </row>
    <row r="1178" customFormat="false" ht="15" hidden="true" customHeight="false" outlineLevel="0" collapsed="false">
      <c r="B1178" s="25" t="n">
        <v>1164</v>
      </c>
      <c r="M1178" s="25" t="n">
        <v>1164</v>
      </c>
      <c r="N1178" s="27" t="n">
        <f aca="false">C1178</f>
        <v>0</v>
      </c>
    </row>
    <row r="1179" customFormat="false" ht="15" hidden="true" customHeight="false" outlineLevel="0" collapsed="false">
      <c r="B1179" s="25" t="n">
        <v>1165</v>
      </c>
      <c r="M1179" s="25" t="n">
        <v>1165</v>
      </c>
      <c r="N1179" s="27" t="n">
        <f aca="false">C1179</f>
        <v>0</v>
      </c>
    </row>
    <row r="1180" customFormat="false" ht="15" hidden="true" customHeight="false" outlineLevel="0" collapsed="false">
      <c r="B1180" s="25" t="n">
        <v>1166</v>
      </c>
      <c r="M1180" s="25" t="n">
        <v>1166</v>
      </c>
      <c r="N1180" s="27" t="n">
        <f aca="false">C1180</f>
        <v>0</v>
      </c>
    </row>
    <row r="1181" customFormat="false" ht="15" hidden="true" customHeight="false" outlineLevel="0" collapsed="false">
      <c r="B1181" s="25" t="n">
        <v>1167</v>
      </c>
      <c r="M1181" s="25" t="n">
        <v>1167</v>
      </c>
      <c r="N1181" s="27" t="n">
        <f aca="false">C1181</f>
        <v>0</v>
      </c>
    </row>
    <row r="1182" customFormat="false" ht="15" hidden="true" customHeight="false" outlineLevel="0" collapsed="false">
      <c r="B1182" s="25" t="n">
        <v>1168</v>
      </c>
      <c r="M1182" s="25" t="n">
        <v>1168</v>
      </c>
      <c r="N1182" s="27" t="n">
        <f aca="false">C1182</f>
        <v>0</v>
      </c>
    </row>
    <row r="1183" customFormat="false" ht="15" hidden="true" customHeight="false" outlineLevel="0" collapsed="false">
      <c r="B1183" s="25" t="n">
        <v>1169</v>
      </c>
      <c r="M1183" s="25" t="n">
        <v>1169</v>
      </c>
      <c r="N1183" s="27" t="n">
        <f aca="false">C1183</f>
        <v>0</v>
      </c>
    </row>
    <row r="1184" customFormat="false" ht="15" hidden="true" customHeight="false" outlineLevel="0" collapsed="false">
      <c r="B1184" s="25" t="n">
        <v>1170</v>
      </c>
      <c r="M1184" s="25" t="n">
        <v>1170</v>
      </c>
      <c r="N1184" s="27" t="n">
        <f aca="false">C1184</f>
        <v>0</v>
      </c>
    </row>
    <row r="1185" customFormat="false" ht="15" hidden="true" customHeight="false" outlineLevel="0" collapsed="false">
      <c r="B1185" s="25" t="n">
        <v>1171</v>
      </c>
      <c r="M1185" s="25" t="n">
        <v>1171</v>
      </c>
      <c r="N1185" s="27" t="n">
        <f aca="false">C1185</f>
        <v>0</v>
      </c>
    </row>
    <row r="1186" customFormat="false" ht="15" hidden="true" customHeight="false" outlineLevel="0" collapsed="false">
      <c r="B1186" s="25" t="n">
        <v>1172</v>
      </c>
      <c r="M1186" s="25" t="n">
        <v>1172</v>
      </c>
      <c r="N1186" s="27" t="n">
        <f aca="false">C1186</f>
        <v>0</v>
      </c>
    </row>
    <row r="1187" customFormat="false" ht="15" hidden="true" customHeight="false" outlineLevel="0" collapsed="false">
      <c r="B1187" s="25" t="n">
        <v>1173</v>
      </c>
      <c r="M1187" s="25" t="n">
        <v>1173</v>
      </c>
      <c r="N1187" s="27" t="n">
        <f aca="false">C1187</f>
        <v>0</v>
      </c>
    </row>
    <row r="1188" customFormat="false" ht="15" hidden="true" customHeight="false" outlineLevel="0" collapsed="false">
      <c r="B1188" s="25" t="n">
        <v>1174</v>
      </c>
      <c r="M1188" s="25" t="n">
        <v>1174</v>
      </c>
      <c r="N1188" s="27" t="n">
        <f aca="false">C1188</f>
        <v>0</v>
      </c>
    </row>
    <row r="1189" customFormat="false" ht="15" hidden="true" customHeight="false" outlineLevel="0" collapsed="false">
      <c r="B1189" s="25" t="n">
        <v>1175</v>
      </c>
      <c r="M1189" s="25" t="n">
        <v>1175</v>
      </c>
      <c r="N1189" s="27" t="n">
        <f aca="false">C1189</f>
        <v>0</v>
      </c>
    </row>
    <row r="1190" customFormat="false" ht="15" hidden="true" customHeight="false" outlineLevel="0" collapsed="false">
      <c r="B1190" s="25" t="n">
        <v>1176</v>
      </c>
      <c r="M1190" s="25" t="n">
        <v>1176</v>
      </c>
      <c r="N1190" s="27" t="n">
        <f aca="false">C1190</f>
        <v>0</v>
      </c>
    </row>
    <row r="1191" customFormat="false" ht="15" hidden="true" customHeight="false" outlineLevel="0" collapsed="false">
      <c r="B1191" s="25" t="n">
        <v>1177</v>
      </c>
      <c r="M1191" s="25" t="n">
        <v>1177</v>
      </c>
      <c r="N1191" s="27" t="n">
        <f aca="false">C1191</f>
        <v>0</v>
      </c>
    </row>
    <row r="1192" customFormat="false" ht="15" hidden="true" customHeight="false" outlineLevel="0" collapsed="false">
      <c r="B1192" s="25" t="n">
        <v>1178</v>
      </c>
      <c r="M1192" s="25" t="n">
        <v>1178</v>
      </c>
      <c r="N1192" s="27" t="n">
        <f aca="false">C1192</f>
        <v>0</v>
      </c>
    </row>
    <row r="1193" customFormat="false" ht="15" hidden="true" customHeight="false" outlineLevel="0" collapsed="false">
      <c r="B1193" s="25" t="n">
        <v>1179</v>
      </c>
      <c r="M1193" s="25" t="n">
        <v>1179</v>
      </c>
      <c r="N1193" s="27" t="n">
        <f aca="false">C1193</f>
        <v>0</v>
      </c>
    </row>
    <row r="1194" customFormat="false" ht="15" hidden="true" customHeight="false" outlineLevel="0" collapsed="false">
      <c r="B1194" s="25" t="n">
        <v>1180</v>
      </c>
      <c r="M1194" s="25" t="n">
        <v>1180</v>
      </c>
      <c r="N1194" s="27" t="n">
        <f aca="false">C1194</f>
        <v>0</v>
      </c>
    </row>
    <row r="1195" customFormat="false" ht="15" hidden="true" customHeight="false" outlineLevel="0" collapsed="false">
      <c r="B1195" s="25" t="n">
        <v>1181</v>
      </c>
      <c r="M1195" s="25" t="n">
        <v>1181</v>
      </c>
      <c r="N1195" s="27" t="n">
        <f aca="false">C1195</f>
        <v>0</v>
      </c>
    </row>
    <row r="1196" customFormat="false" ht="15" hidden="true" customHeight="false" outlineLevel="0" collapsed="false">
      <c r="B1196" s="25" t="n">
        <v>1182</v>
      </c>
      <c r="M1196" s="25" t="n">
        <v>1182</v>
      </c>
      <c r="N1196" s="27" t="n">
        <f aca="false">C1196</f>
        <v>0</v>
      </c>
    </row>
    <row r="1197" customFormat="false" ht="15" hidden="true" customHeight="false" outlineLevel="0" collapsed="false">
      <c r="B1197" s="25" t="n">
        <v>1183</v>
      </c>
      <c r="M1197" s="25" t="n">
        <v>1183</v>
      </c>
      <c r="N1197" s="27" t="n">
        <f aca="false">C1197</f>
        <v>0</v>
      </c>
    </row>
    <row r="1198" customFormat="false" ht="15" hidden="true" customHeight="false" outlineLevel="0" collapsed="false">
      <c r="B1198" s="25" t="n">
        <v>1184</v>
      </c>
      <c r="M1198" s="25" t="n">
        <v>1184</v>
      </c>
      <c r="N1198" s="27" t="n">
        <f aca="false">C1198</f>
        <v>0</v>
      </c>
    </row>
    <row r="1199" customFormat="false" ht="15" hidden="true" customHeight="false" outlineLevel="0" collapsed="false">
      <c r="B1199" s="25" t="n">
        <v>1185</v>
      </c>
      <c r="M1199" s="25" t="n">
        <v>1185</v>
      </c>
      <c r="N1199" s="27" t="n">
        <f aca="false">C1199</f>
        <v>0</v>
      </c>
    </row>
    <row r="1200" customFormat="false" ht="15" hidden="true" customHeight="false" outlineLevel="0" collapsed="false">
      <c r="B1200" s="25" t="n">
        <v>1186</v>
      </c>
      <c r="M1200" s="25" t="n">
        <v>1186</v>
      </c>
      <c r="N1200" s="27" t="n">
        <f aca="false">C1200</f>
        <v>0</v>
      </c>
    </row>
    <row r="1201" customFormat="false" ht="15" hidden="true" customHeight="false" outlineLevel="0" collapsed="false">
      <c r="B1201" s="25" t="n">
        <v>1187</v>
      </c>
      <c r="M1201" s="25" t="n">
        <v>1187</v>
      </c>
      <c r="N1201" s="27" t="n">
        <f aca="false">C1201</f>
        <v>0</v>
      </c>
    </row>
    <row r="1202" customFormat="false" ht="15" hidden="true" customHeight="false" outlineLevel="0" collapsed="false">
      <c r="B1202" s="25" t="n">
        <v>1188</v>
      </c>
      <c r="M1202" s="25" t="n">
        <v>1188</v>
      </c>
      <c r="N1202" s="27" t="n">
        <f aca="false">C1202</f>
        <v>0</v>
      </c>
    </row>
    <row r="1203" customFormat="false" ht="15" hidden="true" customHeight="false" outlineLevel="0" collapsed="false">
      <c r="B1203" s="25" t="n">
        <v>1189</v>
      </c>
      <c r="M1203" s="25" t="n">
        <v>1189</v>
      </c>
      <c r="N1203" s="27" t="n">
        <f aca="false">C1203</f>
        <v>0</v>
      </c>
    </row>
    <row r="1204" customFormat="false" ht="15" hidden="true" customHeight="false" outlineLevel="0" collapsed="false">
      <c r="B1204" s="25" t="n">
        <v>1190</v>
      </c>
      <c r="M1204" s="25" t="n">
        <v>1190</v>
      </c>
      <c r="N1204" s="27" t="n">
        <f aca="false">C1204</f>
        <v>0</v>
      </c>
    </row>
    <row r="1205" customFormat="false" ht="15" hidden="true" customHeight="false" outlineLevel="0" collapsed="false">
      <c r="B1205" s="25" t="n">
        <v>1191</v>
      </c>
      <c r="M1205" s="25" t="n">
        <v>1191</v>
      </c>
      <c r="N1205" s="27" t="n">
        <f aca="false">C1205</f>
        <v>0</v>
      </c>
    </row>
    <row r="1206" customFormat="false" ht="15" hidden="true" customHeight="false" outlineLevel="0" collapsed="false">
      <c r="B1206" s="25" t="n">
        <v>1192</v>
      </c>
      <c r="M1206" s="25" t="n">
        <v>1192</v>
      </c>
      <c r="N1206" s="27" t="n">
        <f aca="false">C1206</f>
        <v>0</v>
      </c>
    </row>
    <row r="1207" customFormat="false" ht="15" hidden="true" customHeight="false" outlineLevel="0" collapsed="false">
      <c r="B1207" s="25" t="n">
        <v>1193</v>
      </c>
      <c r="M1207" s="25" t="n">
        <v>1193</v>
      </c>
      <c r="N1207" s="27" t="n">
        <f aca="false">C1207</f>
        <v>0</v>
      </c>
    </row>
    <row r="1208" customFormat="false" ht="15" hidden="true" customHeight="false" outlineLevel="0" collapsed="false">
      <c r="B1208" s="25" t="n">
        <v>1194</v>
      </c>
      <c r="M1208" s="25" t="n">
        <v>1194</v>
      </c>
      <c r="N1208" s="27" t="n">
        <f aca="false">C1208</f>
        <v>0</v>
      </c>
    </row>
    <row r="1209" customFormat="false" ht="15" hidden="true" customHeight="false" outlineLevel="0" collapsed="false">
      <c r="B1209" s="25" t="n">
        <v>1195</v>
      </c>
      <c r="M1209" s="25" t="n">
        <v>1195</v>
      </c>
      <c r="N1209" s="27" t="n">
        <f aca="false">C1209</f>
        <v>0</v>
      </c>
    </row>
    <row r="1210" customFormat="false" ht="15" hidden="true" customHeight="false" outlineLevel="0" collapsed="false">
      <c r="B1210" s="25" t="n">
        <v>1196</v>
      </c>
      <c r="M1210" s="25" t="n">
        <v>1196</v>
      </c>
      <c r="N1210" s="27" t="n">
        <f aca="false">C1210</f>
        <v>0</v>
      </c>
    </row>
    <row r="1211" customFormat="false" ht="15" hidden="true" customHeight="false" outlineLevel="0" collapsed="false">
      <c r="B1211" s="25" t="n">
        <v>1197</v>
      </c>
      <c r="M1211" s="25" t="n">
        <v>1197</v>
      </c>
      <c r="N1211" s="27" t="n">
        <f aca="false">C1211</f>
        <v>0</v>
      </c>
    </row>
    <row r="1212" customFormat="false" ht="15" hidden="true" customHeight="false" outlineLevel="0" collapsed="false">
      <c r="B1212" s="25" t="n">
        <v>1198</v>
      </c>
      <c r="M1212" s="25" t="n">
        <v>1198</v>
      </c>
      <c r="N1212" s="27" t="n">
        <f aca="false">C1212</f>
        <v>0</v>
      </c>
    </row>
    <row r="1213" customFormat="false" ht="15" hidden="true" customHeight="false" outlineLevel="0" collapsed="false">
      <c r="B1213" s="25" t="n">
        <v>1199</v>
      </c>
      <c r="M1213" s="25" t="n">
        <v>1199</v>
      </c>
      <c r="N1213" s="27" t="n">
        <f aca="false">C1213</f>
        <v>0</v>
      </c>
    </row>
    <row r="1214" customFormat="false" ht="15" hidden="true" customHeight="false" outlineLevel="0" collapsed="false">
      <c r="B1214" s="25" t="n">
        <v>1200</v>
      </c>
      <c r="M1214" s="25" t="n">
        <v>1200</v>
      </c>
      <c r="N1214" s="27" t="n">
        <f aca="false">C1214</f>
        <v>0</v>
      </c>
    </row>
    <row r="1215" customFormat="false" ht="15" hidden="true" customHeight="false" outlineLevel="0" collapsed="false">
      <c r="B1215" s="25" t="n">
        <v>1201</v>
      </c>
      <c r="M1215" s="25" t="n">
        <v>1201</v>
      </c>
      <c r="N1215" s="27" t="n">
        <f aca="false">C1215</f>
        <v>0</v>
      </c>
    </row>
    <row r="1216" customFormat="false" ht="15" hidden="true" customHeight="false" outlineLevel="0" collapsed="false">
      <c r="B1216" s="25" t="n">
        <v>1202</v>
      </c>
      <c r="M1216" s="25" t="n">
        <v>1202</v>
      </c>
      <c r="N1216" s="27" t="n">
        <f aca="false">C1216</f>
        <v>0</v>
      </c>
    </row>
    <row r="1217" customFormat="false" ht="15" hidden="true" customHeight="false" outlineLevel="0" collapsed="false">
      <c r="B1217" s="25" t="n">
        <v>1203</v>
      </c>
      <c r="M1217" s="25" t="n">
        <v>1203</v>
      </c>
      <c r="N1217" s="27" t="n">
        <f aca="false">C1217</f>
        <v>0</v>
      </c>
    </row>
    <row r="1218" customFormat="false" ht="15" hidden="true" customHeight="false" outlineLevel="0" collapsed="false">
      <c r="B1218" s="25" t="n">
        <v>1204</v>
      </c>
      <c r="M1218" s="25" t="n">
        <v>1204</v>
      </c>
      <c r="N1218" s="27" t="n">
        <f aca="false">C1218</f>
        <v>0</v>
      </c>
    </row>
    <row r="1219" customFormat="false" ht="15" hidden="true" customHeight="false" outlineLevel="0" collapsed="false">
      <c r="B1219" s="25" t="n">
        <v>1205</v>
      </c>
      <c r="M1219" s="25" t="n">
        <v>1205</v>
      </c>
      <c r="N1219" s="27" t="n">
        <f aca="false">C1219</f>
        <v>0</v>
      </c>
    </row>
    <row r="1220" customFormat="false" ht="15" hidden="true" customHeight="false" outlineLevel="0" collapsed="false">
      <c r="B1220" s="25" t="n">
        <v>1206</v>
      </c>
      <c r="M1220" s="25" t="n">
        <v>1206</v>
      </c>
      <c r="N1220" s="27" t="n">
        <f aca="false">C1220</f>
        <v>0</v>
      </c>
    </row>
    <row r="1221" customFormat="false" ht="15" hidden="true" customHeight="false" outlineLevel="0" collapsed="false">
      <c r="B1221" s="25" t="n">
        <v>1207</v>
      </c>
      <c r="M1221" s="25" t="n">
        <v>1207</v>
      </c>
      <c r="N1221" s="27" t="n">
        <f aca="false">C1221</f>
        <v>0</v>
      </c>
    </row>
    <row r="1222" customFormat="false" ht="15" hidden="true" customHeight="false" outlineLevel="0" collapsed="false">
      <c r="B1222" s="25" t="n">
        <v>1208</v>
      </c>
      <c r="M1222" s="25" t="n">
        <v>1208</v>
      </c>
      <c r="N1222" s="27" t="n">
        <f aca="false">C1222</f>
        <v>0</v>
      </c>
    </row>
    <row r="1223" customFormat="false" ht="15" hidden="true" customHeight="false" outlineLevel="0" collapsed="false">
      <c r="B1223" s="25" t="n">
        <v>1209</v>
      </c>
      <c r="M1223" s="25" t="n">
        <v>1209</v>
      </c>
      <c r="N1223" s="27" t="n">
        <f aca="false">C1223</f>
        <v>0</v>
      </c>
    </row>
    <row r="1224" customFormat="false" ht="15" hidden="true" customHeight="false" outlineLevel="0" collapsed="false">
      <c r="B1224" s="25" t="n">
        <v>1210</v>
      </c>
      <c r="M1224" s="25" t="n">
        <v>1210</v>
      </c>
      <c r="N1224" s="27" t="n">
        <f aca="false">C1224</f>
        <v>0</v>
      </c>
    </row>
    <row r="1225" customFormat="false" ht="15" hidden="true" customHeight="false" outlineLevel="0" collapsed="false">
      <c r="B1225" s="25" t="n">
        <v>1211</v>
      </c>
      <c r="M1225" s="25" t="n">
        <v>1211</v>
      </c>
      <c r="N1225" s="27" t="n">
        <f aca="false">C1225</f>
        <v>0</v>
      </c>
    </row>
    <row r="1226" customFormat="false" ht="15" hidden="true" customHeight="false" outlineLevel="0" collapsed="false">
      <c r="B1226" s="25" t="n">
        <v>1212</v>
      </c>
      <c r="M1226" s="25" t="n">
        <v>1212</v>
      </c>
      <c r="N1226" s="27" t="n">
        <f aca="false">C1226</f>
        <v>0</v>
      </c>
    </row>
    <row r="1227" customFormat="false" ht="15" hidden="true" customHeight="false" outlineLevel="0" collapsed="false">
      <c r="B1227" s="25" t="n">
        <v>1213</v>
      </c>
      <c r="M1227" s="25" t="n">
        <v>1213</v>
      </c>
      <c r="N1227" s="27" t="n">
        <f aca="false">C1227</f>
        <v>0</v>
      </c>
    </row>
    <row r="1228" customFormat="false" ht="15" hidden="true" customHeight="false" outlineLevel="0" collapsed="false">
      <c r="B1228" s="25" t="n">
        <v>1214</v>
      </c>
      <c r="M1228" s="25" t="n">
        <v>1214</v>
      </c>
      <c r="N1228" s="27" t="n">
        <f aca="false">C1228</f>
        <v>0</v>
      </c>
    </row>
    <row r="1229" customFormat="false" ht="15" hidden="true" customHeight="false" outlineLevel="0" collapsed="false">
      <c r="B1229" s="25" t="n">
        <v>1215</v>
      </c>
      <c r="M1229" s="25" t="n">
        <v>1215</v>
      </c>
      <c r="N1229" s="27" t="n">
        <f aca="false">C1229</f>
        <v>0</v>
      </c>
    </row>
    <row r="1230" customFormat="false" ht="15" hidden="true" customHeight="false" outlineLevel="0" collapsed="false">
      <c r="B1230" s="25" t="n">
        <v>1216</v>
      </c>
      <c r="M1230" s="25" t="n">
        <v>1216</v>
      </c>
      <c r="N1230" s="27" t="n">
        <f aca="false">C1230</f>
        <v>0</v>
      </c>
    </row>
    <row r="1231" customFormat="false" ht="15" hidden="true" customHeight="false" outlineLevel="0" collapsed="false">
      <c r="B1231" s="25" t="n">
        <v>1217</v>
      </c>
      <c r="M1231" s="25" t="n">
        <v>1217</v>
      </c>
      <c r="N1231" s="27" t="n">
        <f aca="false">C1231</f>
        <v>0</v>
      </c>
    </row>
    <row r="1232" customFormat="false" ht="15" hidden="true" customHeight="false" outlineLevel="0" collapsed="false">
      <c r="B1232" s="25" t="n">
        <v>1218</v>
      </c>
      <c r="M1232" s="25" t="n">
        <v>1218</v>
      </c>
      <c r="N1232" s="27" t="n">
        <f aca="false">C1232</f>
        <v>0</v>
      </c>
    </row>
    <row r="1233" customFormat="false" ht="15" hidden="true" customHeight="false" outlineLevel="0" collapsed="false">
      <c r="B1233" s="25" t="n">
        <v>1219</v>
      </c>
      <c r="M1233" s="25" t="n">
        <v>1219</v>
      </c>
      <c r="N1233" s="27" t="n">
        <f aca="false">C1233</f>
        <v>0</v>
      </c>
    </row>
    <row r="1234" customFormat="false" ht="15" hidden="true" customHeight="false" outlineLevel="0" collapsed="false">
      <c r="B1234" s="25" t="n">
        <v>1220</v>
      </c>
      <c r="M1234" s="25" t="n">
        <v>1220</v>
      </c>
      <c r="N1234" s="27" t="n">
        <f aca="false">C1234</f>
        <v>0</v>
      </c>
    </row>
    <row r="1235" customFormat="false" ht="15" hidden="true" customHeight="false" outlineLevel="0" collapsed="false">
      <c r="B1235" s="25" t="n">
        <v>1221</v>
      </c>
      <c r="M1235" s="25" t="n">
        <v>1221</v>
      </c>
      <c r="N1235" s="27" t="n">
        <f aca="false">C1235</f>
        <v>0</v>
      </c>
    </row>
    <row r="1236" customFormat="false" ht="15" hidden="true" customHeight="false" outlineLevel="0" collapsed="false">
      <c r="B1236" s="25" t="n">
        <v>1222</v>
      </c>
      <c r="M1236" s="25" t="n">
        <v>1222</v>
      </c>
      <c r="N1236" s="27" t="n">
        <f aca="false">C1236</f>
        <v>0</v>
      </c>
    </row>
    <row r="1237" customFormat="false" ht="15" hidden="true" customHeight="false" outlineLevel="0" collapsed="false">
      <c r="B1237" s="25" t="n">
        <v>1223</v>
      </c>
      <c r="M1237" s="25" t="n">
        <v>1223</v>
      </c>
      <c r="N1237" s="27" t="n">
        <f aca="false">C1237</f>
        <v>0</v>
      </c>
    </row>
    <row r="1238" customFormat="false" ht="15" hidden="true" customHeight="false" outlineLevel="0" collapsed="false">
      <c r="B1238" s="25" t="n">
        <v>1224</v>
      </c>
      <c r="M1238" s="25" t="n">
        <v>1224</v>
      </c>
      <c r="N1238" s="27" t="n">
        <f aca="false">C1238</f>
        <v>0</v>
      </c>
    </row>
    <row r="1239" customFormat="false" ht="15" hidden="true" customHeight="false" outlineLevel="0" collapsed="false">
      <c r="B1239" s="25" t="n">
        <v>1225</v>
      </c>
      <c r="M1239" s="25" t="n">
        <v>1225</v>
      </c>
      <c r="N1239" s="27" t="n">
        <f aca="false">C1239</f>
        <v>0</v>
      </c>
    </row>
    <row r="1240" customFormat="false" ht="15" hidden="true" customHeight="false" outlineLevel="0" collapsed="false">
      <c r="B1240" s="25" t="n">
        <v>1226</v>
      </c>
      <c r="M1240" s="25" t="n">
        <v>1226</v>
      </c>
      <c r="N1240" s="27" t="n">
        <f aca="false">C1240</f>
        <v>0</v>
      </c>
    </row>
    <row r="1241" customFormat="false" ht="15" hidden="true" customHeight="false" outlineLevel="0" collapsed="false">
      <c r="B1241" s="25" t="n">
        <v>1227</v>
      </c>
      <c r="M1241" s="25" t="n">
        <v>1227</v>
      </c>
      <c r="N1241" s="27" t="n">
        <f aca="false">C1241</f>
        <v>0</v>
      </c>
    </row>
    <row r="1242" customFormat="false" ht="15" hidden="true" customHeight="false" outlineLevel="0" collapsed="false">
      <c r="B1242" s="25" t="n">
        <v>1228</v>
      </c>
      <c r="M1242" s="25" t="n">
        <v>1228</v>
      </c>
      <c r="N1242" s="27" t="n">
        <f aca="false">C1242</f>
        <v>0</v>
      </c>
    </row>
    <row r="1243" customFormat="false" ht="15" hidden="true" customHeight="false" outlineLevel="0" collapsed="false">
      <c r="B1243" s="25" t="n">
        <v>1229</v>
      </c>
      <c r="M1243" s="25" t="n">
        <v>1229</v>
      </c>
      <c r="N1243" s="27" t="n">
        <f aca="false">C1243</f>
        <v>0</v>
      </c>
    </row>
    <row r="1244" customFormat="false" ht="15" hidden="true" customHeight="false" outlineLevel="0" collapsed="false">
      <c r="B1244" s="25" t="n">
        <v>1230</v>
      </c>
      <c r="M1244" s="25" t="n">
        <v>1230</v>
      </c>
      <c r="N1244" s="27" t="n">
        <f aca="false">C1244</f>
        <v>0</v>
      </c>
    </row>
    <row r="1245" customFormat="false" ht="15" hidden="true" customHeight="false" outlineLevel="0" collapsed="false">
      <c r="B1245" s="25" t="n">
        <v>1231</v>
      </c>
      <c r="M1245" s="25" t="n">
        <v>1231</v>
      </c>
      <c r="N1245" s="27" t="n">
        <f aca="false">C1245</f>
        <v>0</v>
      </c>
    </row>
    <row r="1246" customFormat="false" ht="15" hidden="true" customHeight="false" outlineLevel="0" collapsed="false">
      <c r="B1246" s="25" t="n">
        <v>1232</v>
      </c>
      <c r="M1246" s="25" t="n">
        <v>1232</v>
      </c>
      <c r="N1246" s="27" t="n">
        <f aca="false">C1246</f>
        <v>0</v>
      </c>
    </row>
    <row r="1247" customFormat="false" ht="15" hidden="true" customHeight="false" outlineLevel="0" collapsed="false">
      <c r="B1247" s="25" t="n">
        <v>1233</v>
      </c>
      <c r="M1247" s="25" t="n">
        <v>1233</v>
      </c>
      <c r="N1247" s="27" t="n">
        <f aca="false">C1247</f>
        <v>0</v>
      </c>
    </row>
    <row r="1248" customFormat="false" ht="15" hidden="true" customHeight="false" outlineLevel="0" collapsed="false">
      <c r="B1248" s="25" t="n">
        <v>1234</v>
      </c>
      <c r="M1248" s="25" t="n">
        <v>1234</v>
      </c>
      <c r="N1248" s="27" t="n">
        <f aca="false">C1248</f>
        <v>0</v>
      </c>
    </row>
    <row r="1249" customFormat="false" ht="15" hidden="true" customHeight="false" outlineLevel="0" collapsed="false">
      <c r="B1249" s="25" t="n">
        <v>1235</v>
      </c>
      <c r="M1249" s="25" t="n">
        <v>1235</v>
      </c>
      <c r="N1249" s="27" t="n">
        <f aca="false">C1249</f>
        <v>0</v>
      </c>
    </row>
    <row r="1250" customFormat="false" ht="15" hidden="true" customHeight="false" outlineLevel="0" collapsed="false">
      <c r="B1250" s="25" t="n">
        <v>1236</v>
      </c>
      <c r="M1250" s="25" t="n">
        <v>1236</v>
      </c>
      <c r="N1250" s="27" t="n">
        <f aca="false">C1250</f>
        <v>0</v>
      </c>
    </row>
    <row r="1251" customFormat="false" ht="15" hidden="true" customHeight="false" outlineLevel="0" collapsed="false">
      <c r="B1251" s="25" t="n">
        <v>1237</v>
      </c>
      <c r="M1251" s="25" t="n">
        <v>1237</v>
      </c>
      <c r="N1251" s="27" t="n">
        <f aca="false">C1251</f>
        <v>0</v>
      </c>
    </row>
    <row r="1252" customFormat="false" ht="15" hidden="true" customHeight="false" outlineLevel="0" collapsed="false">
      <c r="B1252" s="25" t="n">
        <v>1238</v>
      </c>
      <c r="M1252" s="25" t="n">
        <v>1238</v>
      </c>
      <c r="N1252" s="27" t="n">
        <f aca="false">C1252</f>
        <v>0</v>
      </c>
    </row>
    <row r="1253" customFormat="false" ht="15" hidden="true" customHeight="false" outlineLevel="0" collapsed="false">
      <c r="B1253" s="25" t="n">
        <v>1239</v>
      </c>
      <c r="M1253" s="25" t="n">
        <v>1239</v>
      </c>
      <c r="N1253" s="27" t="n">
        <f aca="false">C1253</f>
        <v>0</v>
      </c>
    </row>
    <row r="1254" customFormat="false" ht="15" hidden="true" customHeight="false" outlineLevel="0" collapsed="false">
      <c r="B1254" s="25" t="n">
        <v>1240</v>
      </c>
      <c r="M1254" s="25" t="n">
        <v>1240</v>
      </c>
      <c r="N1254" s="27" t="n">
        <f aca="false">C1254</f>
        <v>0</v>
      </c>
    </row>
    <row r="1255" customFormat="false" ht="15" hidden="true" customHeight="false" outlineLevel="0" collapsed="false">
      <c r="B1255" s="25" t="n">
        <v>1241</v>
      </c>
      <c r="M1255" s="25" t="n">
        <v>1241</v>
      </c>
      <c r="N1255" s="27" t="n">
        <f aca="false">C1255</f>
        <v>0</v>
      </c>
    </row>
    <row r="1256" customFormat="false" ht="15" hidden="true" customHeight="false" outlineLevel="0" collapsed="false">
      <c r="B1256" s="25" t="n">
        <v>1242</v>
      </c>
      <c r="M1256" s="25" t="n">
        <v>1242</v>
      </c>
      <c r="N1256" s="27" t="n">
        <f aca="false">C1256</f>
        <v>0</v>
      </c>
    </row>
    <row r="1257" customFormat="false" ht="15" hidden="true" customHeight="false" outlineLevel="0" collapsed="false">
      <c r="B1257" s="25" t="n">
        <v>1243</v>
      </c>
      <c r="M1257" s="25" t="n">
        <v>1243</v>
      </c>
      <c r="N1257" s="27" t="n">
        <f aca="false">C1257</f>
        <v>0</v>
      </c>
    </row>
    <row r="1258" customFormat="false" ht="15" hidden="true" customHeight="false" outlineLevel="0" collapsed="false">
      <c r="B1258" s="25" t="n">
        <v>1244</v>
      </c>
      <c r="M1258" s="25" t="n">
        <v>1244</v>
      </c>
      <c r="N1258" s="27" t="n">
        <f aca="false">C1258</f>
        <v>0</v>
      </c>
    </row>
    <row r="1259" customFormat="false" ht="15" hidden="true" customHeight="false" outlineLevel="0" collapsed="false">
      <c r="B1259" s="25" t="n">
        <v>1245</v>
      </c>
      <c r="M1259" s="25" t="n">
        <v>1245</v>
      </c>
      <c r="N1259" s="27" t="n">
        <f aca="false">C1259</f>
        <v>0</v>
      </c>
    </row>
    <row r="1260" customFormat="false" ht="15" hidden="true" customHeight="false" outlineLevel="0" collapsed="false">
      <c r="B1260" s="25" t="n">
        <v>1246</v>
      </c>
      <c r="M1260" s="25" t="n">
        <v>1246</v>
      </c>
      <c r="N1260" s="27" t="n">
        <f aca="false">C1260</f>
        <v>0</v>
      </c>
    </row>
    <row r="1261" customFormat="false" ht="15" hidden="true" customHeight="false" outlineLevel="0" collapsed="false">
      <c r="B1261" s="25" t="n">
        <v>1247</v>
      </c>
      <c r="M1261" s="25" t="n">
        <v>1247</v>
      </c>
      <c r="N1261" s="27" t="n">
        <f aca="false">C1261</f>
        <v>0</v>
      </c>
    </row>
    <row r="1262" customFormat="false" ht="15" hidden="true" customHeight="false" outlineLevel="0" collapsed="false">
      <c r="B1262" s="25" t="n">
        <v>1248</v>
      </c>
      <c r="M1262" s="25" t="n">
        <v>1248</v>
      </c>
      <c r="N1262" s="27" t="n">
        <f aca="false">C1262</f>
        <v>0</v>
      </c>
    </row>
    <row r="1263" customFormat="false" ht="15" hidden="true" customHeight="false" outlineLevel="0" collapsed="false">
      <c r="B1263" s="25" t="n">
        <v>1249</v>
      </c>
      <c r="M1263" s="25" t="n">
        <v>1249</v>
      </c>
      <c r="N1263" s="27" t="n">
        <f aca="false">C1263</f>
        <v>0</v>
      </c>
    </row>
    <row r="1264" customFormat="false" ht="15" hidden="true" customHeight="false" outlineLevel="0" collapsed="false">
      <c r="B1264" s="25" t="n">
        <v>1250</v>
      </c>
      <c r="M1264" s="25" t="n">
        <v>1250</v>
      </c>
      <c r="N1264" s="27" t="n">
        <f aca="false">C1264</f>
        <v>0</v>
      </c>
    </row>
    <row r="1265" customFormat="false" ht="15" hidden="true" customHeight="false" outlineLevel="0" collapsed="false">
      <c r="B1265" s="25" t="n">
        <v>1251</v>
      </c>
      <c r="M1265" s="25" t="n">
        <v>1251</v>
      </c>
      <c r="N1265" s="27" t="n">
        <f aca="false">C1265</f>
        <v>0</v>
      </c>
    </row>
    <row r="1266" customFormat="false" ht="15" hidden="true" customHeight="false" outlineLevel="0" collapsed="false">
      <c r="B1266" s="25" t="n">
        <v>1252</v>
      </c>
      <c r="M1266" s="25" t="n">
        <v>1252</v>
      </c>
      <c r="N1266" s="27" t="n">
        <f aca="false">C1266</f>
        <v>0</v>
      </c>
    </row>
    <row r="1267" customFormat="false" ht="15" hidden="true" customHeight="false" outlineLevel="0" collapsed="false">
      <c r="B1267" s="25" t="n">
        <v>1253</v>
      </c>
      <c r="M1267" s="25" t="n">
        <v>1253</v>
      </c>
      <c r="N1267" s="27" t="n">
        <f aca="false">C1267</f>
        <v>0</v>
      </c>
    </row>
    <row r="1268" customFormat="false" ht="15" hidden="true" customHeight="false" outlineLevel="0" collapsed="false">
      <c r="B1268" s="25" t="n">
        <v>1254</v>
      </c>
      <c r="M1268" s="25" t="n">
        <v>1254</v>
      </c>
      <c r="N1268" s="27" t="n">
        <f aca="false">C1268</f>
        <v>0</v>
      </c>
    </row>
    <row r="1269" customFormat="false" ht="15" hidden="true" customHeight="false" outlineLevel="0" collapsed="false">
      <c r="B1269" s="25" t="n">
        <v>1255</v>
      </c>
      <c r="M1269" s="25" t="n">
        <v>1255</v>
      </c>
      <c r="N1269" s="27" t="n">
        <f aca="false">C1269</f>
        <v>0</v>
      </c>
    </row>
    <row r="1270" customFormat="false" ht="15" hidden="true" customHeight="false" outlineLevel="0" collapsed="false">
      <c r="B1270" s="25" t="n">
        <v>1256</v>
      </c>
      <c r="M1270" s="25" t="n">
        <v>1256</v>
      </c>
      <c r="N1270" s="27" t="n">
        <f aca="false">C1270</f>
        <v>0</v>
      </c>
    </row>
    <row r="1271" customFormat="false" ht="15" hidden="true" customHeight="false" outlineLevel="0" collapsed="false">
      <c r="B1271" s="25" t="n">
        <v>1257</v>
      </c>
      <c r="M1271" s="25" t="n">
        <v>1257</v>
      </c>
      <c r="N1271" s="27" t="n">
        <f aca="false">C1271</f>
        <v>0</v>
      </c>
    </row>
    <row r="1272" customFormat="false" ht="15" hidden="true" customHeight="false" outlineLevel="0" collapsed="false">
      <c r="B1272" s="25" t="n">
        <v>1258</v>
      </c>
      <c r="M1272" s="25" t="n">
        <v>1258</v>
      </c>
      <c r="N1272" s="27" t="n">
        <f aca="false">C1272</f>
        <v>0</v>
      </c>
    </row>
    <row r="1273" customFormat="false" ht="15" hidden="true" customHeight="false" outlineLevel="0" collapsed="false">
      <c r="B1273" s="25" t="n">
        <v>1259</v>
      </c>
      <c r="M1273" s="25" t="n">
        <v>1259</v>
      </c>
      <c r="N1273" s="27" t="n">
        <f aca="false">C1273</f>
        <v>0</v>
      </c>
    </row>
    <row r="1274" customFormat="false" ht="15" hidden="true" customHeight="false" outlineLevel="0" collapsed="false">
      <c r="B1274" s="25" t="n">
        <v>1260</v>
      </c>
      <c r="M1274" s="25" t="n">
        <v>1260</v>
      </c>
      <c r="N1274" s="27" t="n">
        <f aca="false">C1274</f>
        <v>0</v>
      </c>
    </row>
    <row r="1275" customFormat="false" ht="15" hidden="true" customHeight="false" outlineLevel="0" collapsed="false">
      <c r="B1275" s="25" t="n">
        <v>1261</v>
      </c>
      <c r="M1275" s="25" t="n">
        <v>1261</v>
      </c>
      <c r="N1275" s="27" t="n">
        <f aca="false">C1275</f>
        <v>0</v>
      </c>
    </row>
    <row r="1276" customFormat="false" ht="15" hidden="true" customHeight="false" outlineLevel="0" collapsed="false">
      <c r="B1276" s="25" t="n">
        <v>1262</v>
      </c>
      <c r="M1276" s="25" t="n">
        <v>1262</v>
      </c>
      <c r="N1276" s="27" t="n">
        <f aca="false">C1276</f>
        <v>0</v>
      </c>
    </row>
    <row r="1277" customFormat="false" ht="15" hidden="true" customHeight="false" outlineLevel="0" collapsed="false">
      <c r="B1277" s="25" t="n">
        <v>1263</v>
      </c>
      <c r="M1277" s="25" t="n">
        <v>1263</v>
      </c>
      <c r="N1277" s="27" t="n">
        <f aca="false">C1277</f>
        <v>0</v>
      </c>
    </row>
    <row r="1278" customFormat="false" ht="15" hidden="true" customHeight="false" outlineLevel="0" collapsed="false">
      <c r="B1278" s="25" t="n">
        <v>1264</v>
      </c>
      <c r="M1278" s="25" t="n">
        <v>1264</v>
      </c>
      <c r="N1278" s="27" t="n">
        <f aca="false">C1278</f>
        <v>0</v>
      </c>
    </row>
    <row r="1279" customFormat="false" ht="15" hidden="true" customHeight="false" outlineLevel="0" collapsed="false">
      <c r="B1279" s="25" t="n">
        <v>1265</v>
      </c>
      <c r="M1279" s="25" t="n">
        <v>1265</v>
      </c>
      <c r="N1279" s="27" t="n">
        <f aca="false">C1279</f>
        <v>0</v>
      </c>
    </row>
    <row r="1280" customFormat="false" ht="15" hidden="true" customHeight="false" outlineLevel="0" collapsed="false">
      <c r="B1280" s="25" t="n">
        <v>1266</v>
      </c>
      <c r="M1280" s="25" t="n">
        <v>1266</v>
      </c>
      <c r="N1280" s="27" t="n">
        <f aca="false">C1280</f>
        <v>0</v>
      </c>
    </row>
    <row r="1281" customFormat="false" ht="15" hidden="true" customHeight="false" outlineLevel="0" collapsed="false">
      <c r="B1281" s="25" t="n">
        <v>1267</v>
      </c>
      <c r="M1281" s="25" t="n">
        <v>1267</v>
      </c>
      <c r="N1281" s="27" t="n">
        <f aca="false">C1281</f>
        <v>0</v>
      </c>
    </row>
    <row r="1282" customFormat="false" ht="15" hidden="true" customHeight="false" outlineLevel="0" collapsed="false">
      <c r="B1282" s="25" t="n">
        <v>1268</v>
      </c>
      <c r="M1282" s="25" t="n">
        <v>1268</v>
      </c>
      <c r="N1282" s="27" t="n">
        <f aca="false">C1282</f>
        <v>0</v>
      </c>
    </row>
    <row r="1283" customFormat="false" ht="15" hidden="true" customHeight="false" outlineLevel="0" collapsed="false">
      <c r="B1283" s="25" t="n">
        <v>1269</v>
      </c>
      <c r="M1283" s="25" t="n">
        <v>1269</v>
      </c>
      <c r="N1283" s="27" t="n">
        <f aca="false">C1283</f>
        <v>0</v>
      </c>
    </row>
    <row r="1284" customFormat="false" ht="15" hidden="true" customHeight="false" outlineLevel="0" collapsed="false">
      <c r="B1284" s="25" t="n">
        <v>1270</v>
      </c>
      <c r="M1284" s="25" t="n">
        <v>1270</v>
      </c>
      <c r="N1284" s="27" t="n">
        <f aca="false">C1284</f>
        <v>0</v>
      </c>
    </row>
    <row r="1285" customFormat="false" ht="15" hidden="true" customHeight="false" outlineLevel="0" collapsed="false">
      <c r="B1285" s="25" t="n">
        <v>1271</v>
      </c>
      <c r="M1285" s="25" t="n">
        <v>1271</v>
      </c>
      <c r="N1285" s="27" t="n">
        <f aca="false">C1285</f>
        <v>0</v>
      </c>
    </row>
    <row r="1286" customFormat="false" ht="15" hidden="true" customHeight="false" outlineLevel="0" collapsed="false">
      <c r="B1286" s="25" t="n">
        <v>1272</v>
      </c>
      <c r="M1286" s="25" t="n">
        <v>1272</v>
      </c>
      <c r="N1286" s="27" t="n">
        <f aca="false">C1286</f>
        <v>0</v>
      </c>
    </row>
    <row r="1287" customFormat="false" ht="15" hidden="true" customHeight="false" outlineLevel="0" collapsed="false">
      <c r="B1287" s="25" t="n">
        <v>1273</v>
      </c>
      <c r="M1287" s="25" t="n">
        <v>1273</v>
      </c>
      <c r="N1287" s="27" t="n">
        <f aca="false">C1287</f>
        <v>0</v>
      </c>
    </row>
    <row r="1288" customFormat="false" ht="15" hidden="true" customHeight="false" outlineLevel="0" collapsed="false">
      <c r="B1288" s="25" t="n">
        <v>1274</v>
      </c>
      <c r="M1288" s="25" t="n">
        <v>1274</v>
      </c>
      <c r="N1288" s="27" t="n">
        <f aca="false">C1288</f>
        <v>0</v>
      </c>
    </row>
    <row r="1289" customFormat="false" ht="15" hidden="true" customHeight="false" outlineLevel="0" collapsed="false">
      <c r="B1289" s="25" t="n">
        <v>1275</v>
      </c>
      <c r="M1289" s="25" t="n">
        <v>1275</v>
      </c>
      <c r="N1289" s="27" t="n">
        <f aca="false">C1289</f>
        <v>0</v>
      </c>
    </row>
    <row r="1290" customFormat="false" ht="15" hidden="true" customHeight="false" outlineLevel="0" collapsed="false">
      <c r="B1290" s="25" t="n">
        <v>1276</v>
      </c>
      <c r="M1290" s="25" t="n">
        <v>1276</v>
      </c>
      <c r="N1290" s="27" t="n">
        <f aca="false">C1290</f>
        <v>0</v>
      </c>
    </row>
    <row r="1291" customFormat="false" ht="15" hidden="true" customHeight="false" outlineLevel="0" collapsed="false">
      <c r="B1291" s="25" t="n">
        <v>1277</v>
      </c>
      <c r="M1291" s="25" t="n">
        <v>1277</v>
      </c>
      <c r="N1291" s="27" t="n">
        <f aca="false">C1291</f>
        <v>0</v>
      </c>
    </row>
    <row r="1292" customFormat="false" ht="15" hidden="true" customHeight="false" outlineLevel="0" collapsed="false">
      <c r="B1292" s="25" t="n">
        <v>1278</v>
      </c>
      <c r="M1292" s="25" t="n">
        <v>1278</v>
      </c>
      <c r="N1292" s="27" t="n">
        <f aca="false">C1292</f>
        <v>0</v>
      </c>
    </row>
    <row r="1293" customFormat="false" ht="15" hidden="true" customHeight="false" outlineLevel="0" collapsed="false">
      <c r="B1293" s="25" t="n">
        <v>1279</v>
      </c>
      <c r="M1293" s="25" t="n">
        <v>1279</v>
      </c>
      <c r="N1293" s="27" t="n">
        <f aca="false">C1293</f>
        <v>0</v>
      </c>
    </row>
    <row r="1294" customFormat="false" ht="15" hidden="true" customHeight="false" outlineLevel="0" collapsed="false">
      <c r="B1294" s="25" t="n">
        <v>1280</v>
      </c>
      <c r="M1294" s="25" t="n">
        <v>1280</v>
      </c>
      <c r="N1294" s="27" t="n">
        <f aca="false">C1294</f>
        <v>0</v>
      </c>
    </row>
    <row r="1295" customFormat="false" ht="15" hidden="true" customHeight="false" outlineLevel="0" collapsed="false">
      <c r="B1295" s="25" t="n">
        <v>1281</v>
      </c>
      <c r="M1295" s="25" t="n">
        <v>1281</v>
      </c>
      <c r="N1295" s="27" t="n">
        <f aca="false">C1295</f>
        <v>0</v>
      </c>
    </row>
    <row r="1296" customFormat="false" ht="15" hidden="true" customHeight="false" outlineLevel="0" collapsed="false">
      <c r="B1296" s="25" t="n">
        <v>1282</v>
      </c>
      <c r="M1296" s="25" t="n">
        <v>1282</v>
      </c>
      <c r="N1296" s="27" t="n">
        <f aca="false">C1296</f>
        <v>0</v>
      </c>
    </row>
    <row r="1297" customFormat="false" ht="15" hidden="true" customHeight="false" outlineLevel="0" collapsed="false">
      <c r="B1297" s="25" t="n">
        <v>1283</v>
      </c>
      <c r="M1297" s="25" t="n">
        <v>1283</v>
      </c>
      <c r="N1297" s="27" t="n">
        <f aca="false">C1297</f>
        <v>0</v>
      </c>
    </row>
    <row r="1298" customFormat="false" ht="15" hidden="true" customHeight="false" outlineLevel="0" collapsed="false">
      <c r="B1298" s="25" t="n">
        <v>1284</v>
      </c>
      <c r="M1298" s="25" t="n">
        <v>1284</v>
      </c>
      <c r="N1298" s="27" t="n">
        <f aca="false">C1298</f>
        <v>0</v>
      </c>
    </row>
    <row r="1299" customFormat="false" ht="15" hidden="true" customHeight="false" outlineLevel="0" collapsed="false">
      <c r="B1299" s="25" t="n">
        <v>1285</v>
      </c>
      <c r="M1299" s="25" t="n">
        <v>1285</v>
      </c>
      <c r="N1299" s="27" t="n">
        <f aca="false">C1299</f>
        <v>0</v>
      </c>
    </row>
    <row r="1300" customFormat="false" ht="15" hidden="true" customHeight="false" outlineLevel="0" collapsed="false">
      <c r="B1300" s="25" t="n">
        <v>1286</v>
      </c>
      <c r="M1300" s="25" t="n">
        <v>1286</v>
      </c>
      <c r="N1300" s="27" t="n">
        <f aca="false">C1300</f>
        <v>0</v>
      </c>
    </row>
    <row r="1301" customFormat="false" ht="15" hidden="true" customHeight="false" outlineLevel="0" collapsed="false">
      <c r="B1301" s="25" t="n">
        <v>1287</v>
      </c>
      <c r="M1301" s="25" t="n">
        <v>1287</v>
      </c>
      <c r="N1301" s="27" t="n">
        <f aca="false">C1301</f>
        <v>0</v>
      </c>
    </row>
    <row r="1302" customFormat="false" ht="15" hidden="true" customHeight="false" outlineLevel="0" collapsed="false">
      <c r="B1302" s="25" t="n">
        <v>1288</v>
      </c>
      <c r="M1302" s="25" t="n">
        <v>1288</v>
      </c>
      <c r="N1302" s="27" t="n">
        <f aca="false">C1302</f>
        <v>0</v>
      </c>
    </row>
    <row r="1303" customFormat="false" ht="15" hidden="true" customHeight="false" outlineLevel="0" collapsed="false">
      <c r="B1303" s="25" t="n">
        <v>1289</v>
      </c>
      <c r="M1303" s="25" t="n">
        <v>1289</v>
      </c>
      <c r="N1303" s="27" t="n">
        <f aca="false">C1303</f>
        <v>0</v>
      </c>
    </row>
    <row r="1304" customFormat="false" ht="15" hidden="true" customHeight="false" outlineLevel="0" collapsed="false">
      <c r="B1304" s="25" t="n">
        <v>1290</v>
      </c>
      <c r="M1304" s="25" t="n">
        <v>1290</v>
      </c>
      <c r="N1304" s="27" t="n">
        <f aca="false">C1304</f>
        <v>0</v>
      </c>
    </row>
    <row r="1305" customFormat="false" ht="15" hidden="true" customHeight="false" outlineLevel="0" collapsed="false">
      <c r="B1305" s="25" t="n">
        <v>1291</v>
      </c>
      <c r="M1305" s="25" t="n">
        <v>1291</v>
      </c>
      <c r="N1305" s="27" t="n">
        <f aca="false">C1305</f>
        <v>0</v>
      </c>
    </row>
    <row r="1306" customFormat="false" ht="15" hidden="true" customHeight="false" outlineLevel="0" collapsed="false">
      <c r="B1306" s="25" t="n">
        <v>1292</v>
      </c>
      <c r="M1306" s="25" t="n">
        <v>1292</v>
      </c>
      <c r="N1306" s="27" t="n">
        <f aca="false">C1306</f>
        <v>0</v>
      </c>
    </row>
    <row r="1307" customFormat="false" ht="15" hidden="true" customHeight="false" outlineLevel="0" collapsed="false">
      <c r="B1307" s="25" t="n">
        <v>1293</v>
      </c>
      <c r="M1307" s="25" t="n">
        <v>1293</v>
      </c>
      <c r="N1307" s="27" t="n">
        <f aca="false">C1307</f>
        <v>0</v>
      </c>
    </row>
    <row r="1308" customFormat="false" ht="15" hidden="true" customHeight="false" outlineLevel="0" collapsed="false">
      <c r="B1308" s="25" t="n">
        <v>1294</v>
      </c>
      <c r="M1308" s="25" t="n">
        <v>1294</v>
      </c>
      <c r="N1308" s="27" t="n">
        <f aca="false">C1308</f>
        <v>0</v>
      </c>
    </row>
    <row r="1309" customFormat="false" ht="15" hidden="true" customHeight="false" outlineLevel="0" collapsed="false">
      <c r="B1309" s="25" t="n">
        <v>1295</v>
      </c>
      <c r="M1309" s="25" t="n">
        <v>1295</v>
      </c>
      <c r="N1309" s="27" t="n">
        <f aca="false">C1309</f>
        <v>0</v>
      </c>
    </row>
    <row r="1310" customFormat="false" ht="15" hidden="true" customHeight="false" outlineLevel="0" collapsed="false">
      <c r="B1310" s="25" t="n">
        <v>1296</v>
      </c>
      <c r="M1310" s="25" t="n">
        <v>1296</v>
      </c>
      <c r="N1310" s="27" t="n">
        <f aca="false">C1310</f>
        <v>0</v>
      </c>
    </row>
    <row r="1311" customFormat="false" ht="15" hidden="true" customHeight="false" outlineLevel="0" collapsed="false">
      <c r="B1311" s="25" t="n">
        <v>1297</v>
      </c>
      <c r="M1311" s="25" t="n">
        <v>1297</v>
      </c>
      <c r="N1311" s="27" t="n">
        <f aca="false">C1311</f>
        <v>0</v>
      </c>
    </row>
    <row r="1312" customFormat="false" ht="15" hidden="true" customHeight="false" outlineLevel="0" collapsed="false">
      <c r="B1312" s="25" t="n">
        <v>1298</v>
      </c>
      <c r="M1312" s="25" t="n">
        <v>1298</v>
      </c>
      <c r="N1312" s="27" t="n">
        <f aca="false">C1312</f>
        <v>0</v>
      </c>
    </row>
    <row r="1313" customFormat="false" ht="15" hidden="true" customHeight="false" outlineLevel="0" collapsed="false">
      <c r="B1313" s="25" t="n">
        <v>1299</v>
      </c>
      <c r="M1313" s="25" t="n">
        <v>1299</v>
      </c>
      <c r="N1313" s="27" t="n">
        <f aca="false">C1313</f>
        <v>0</v>
      </c>
    </row>
    <row r="1314" customFormat="false" ht="15" hidden="true" customHeight="false" outlineLevel="0" collapsed="false">
      <c r="B1314" s="25" t="n">
        <v>1300</v>
      </c>
      <c r="M1314" s="25" t="n">
        <v>1300</v>
      </c>
      <c r="N1314" s="27" t="n">
        <f aca="false">C1314</f>
        <v>0</v>
      </c>
    </row>
    <row r="1315" customFormat="false" ht="15" hidden="true" customHeight="false" outlineLevel="0" collapsed="false">
      <c r="B1315" s="25" t="n">
        <v>1301</v>
      </c>
      <c r="M1315" s="25" t="n">
        <v>1301</v>
      </c>
      <c r="N1315" s="27" t="n">
        <f aca="false">C1315</f>
        <v>0</v>
      </c>
    </row>
    <row r="1316" customFormat="false" ht="15" hidden="true" customHeight="false" outlineLevel="0" collapsed="false">
      <c r="B1316" s="25" t="n">
        <v>1302</v>
      </c>
      <c r="M1316" s="25" t="n">
        <v>1302</v>
      </c>
      <c r="N1316" s="27" t="n">
        <f aca="false">C1316</f>
        <v>0</v>
      </c>
    </row>
    <row r="1317" customFormat="false" ht="15" hidden="true" customHeight="false" outlineLevel="0" collapsed="false">
      <c r="B1317" s="25" t="n">
        <v>1303</v>
      </c>
      <c r="M1317" s="25" t="n">
        <v>1303</v>
      </c>
      <c r="N1317" s="27" t="n">
        <f aca="false">C1317</f>
        <v>0</v>
      </c>
    </row>
    <row r="1318" customFormat="false" ht="15" hidden="true" customHeight="false" outlineLevel="0" collapsed="false">
      <c r="B1318" s="25" t="n">
        <v>1304</v>
      </c>
      <c r="M1318" s="25" t="n">
        <v>1304</v>
      </c>
      <c r="N1318" s="27" t="n">
        <f aca="false">C1318</f>
        <v>0</v>
      </c>
    </row>
    <row r="1319" customFormat="false" ht="15" hidden="true" customHeight="false" outlineLevel="0" collapsed="false">
      <c r="B1319" s="25" t="n">
        <v>1305</v>
      </c>
      <c r="M1319" s="25" t="n">
        <v>1305</v>
      </c>
      <c r="N1319" s="27" t="n">
        <f aca="false">C1319</f>
        <v>0</v>
      </c>
    </row>
    <row r="1320" customFormat="false" ht="15" hidden="true" customHeight="false" outlineLevel="0" collapsed="false">
      <c r="B1320" s="25" t="n">
        <v>1306</v>
      </c>
      <c r="M1320" s="25" t="n">
        <v>1306</v>
      </c>
      <c r="N1320" s="27" t="n">
        <f aca="false">C1320</f>
        <v>0</v>
      </c>
    </row>
    <row r="1321" customFormat="false" ht="15" hidden="true" customHeight="false" outlineLevel="0" collapsed="false">
      <c r="B1321" s="25" t="n">
        <v>1307</v>
      </c>
      <c r="M1321" s="25" t="n">
        <v>1307</v>
      </c>
      <c r="N1321" s="27" t="n">
        <f aca="false">C1321</f>
        <v>0</v>
      </c>
    </row>
    <row r="1322" customFormat="false" ht="15" hidden="true" customHeight="false" outlineLevel="0" collapsed="false">
      <c r="B1322" s="25" t="n">
        <v>1308</v>
      </c>
      <c r="M1322" s="25" t="n">
        <v>1308</v>
      </c>
      <c r="N1322" s="27" t="n">
        <f aca="false">C1322</f>
        <v>0</v>
      </c>
    </row>
    <row r="1323" customFormat="false" ht="15" hidden="true" customHeight="false" outlineLevel="0" collapsed="false">
      <c r="B1323" s="25" t="n">
        <v>1309</v>
      </c>
      <c r="M1323" s="25" t="n">
        <v>1309</v>
      </c>
      <c r="N1323" s="27" t="n">
        <f aca="false">C1323</f>
        <v>0</v>
      </c>
    </row>
    <row r="1324" customFormat="false" ht="15" hidden="true" customHeight="false" outlineLevel="0" collapsed="false">
      <c r="B1324" s="25" t="n">
        <v>1310</v>
      </c>
      <c r="M1324" s="25" t="n">
        <v>1310</v>
      </c>
      <c r="N1324" s="27" t="n">
        <f aca="false">C1324</f>
        <v>0</v>
      </c>
    </row>
    <row r="1325" customFormat="false" ht="15" hidden="true" customHeight="false" outlineLevel="0" collapsed="false">
      <c r="B1325" s="25" t="n">
        <v>1311</v>
      </c>
      <c r="M1325" s="25" t="n">
        <v>1311</v>
      </c>
      <c r="N1325" s="27" t="n">
        <f aca="false">C1325</f>
        <v>0</v>
      </c>
    </row>
    <row r="1326" customFormat="false" ht="15" hidden="true" customHeight="false" outlineLevel="0" collapsed="false">
      <c r="B1326" s="25" t="n">
        <v>1312</v>
      </c>
      <c r="M1326" s="25" t="n">
        <v>1312</v>
      </c>
      <c r="N1326" s="27" t="n">
        <f aca="false">C1326</f>
        <v>0</v>
      </c>
    </row>
    <row r="1327" customFormat="false" ht="15" hidden="true" customHeight="false" outlineLevel="0" collapsed="false">
      <c r="B1327" s="25" t="n">
        <v>1313</v>
      </c>
      <c r="M1327" s="25" t="n">
        <v>1313</v>
      </c>
      <c r="N1327" s="27" t="n">
        <f aca="false">C1327</f>
        <v>0</v>
      </c>
    </row>
    <row r="1328" customFormat="false" ht="15" hidden="true" customHeight="false" outlineLevel="0" collapsed="false">
      <c r="B1328" s="25" t="n">
        <v>1314</v>
      </c>
      <c r="M1328" s="25" t="n">
        <v>1314</v>
      </c>
      <c r="N1328" s="27" t="n">
        <f aca="false">C1328</f>
        <v>0</v>
      </c>
    </row>
    <row r="1329" customFormat="false" ht="15" hidden="true" customHeight="false" outlineLevel="0" collapsed="false">
      <c r="B1329" s="25" t="n">
        <v>1315</v>
      </c>
      <c r="M1329" s="25" t="n">
        <v>1315</v>
      </c>
      <c r="N1329" s="27" t="n">
        <f aca="false">C1329</f>
        <v>0</v>
      </c>
    </row>
    <row r="1330" customFormat="false" ht="15" hidden="true" customHeight="false" outlineLevel="0" collapsed="false">
      <c r="B1330" s="25" t="n">
        <v>1316</v>
      </c>
      <c r="M1330" s="25" t="n">
        <v>1316</v>
      </c>
      <c r="N1330" s="27" t="n">
        <f aca="false">C1330</f>
        <v>0</v>
      </c>
    </row>
    <row r="1331" customFormat="false" ht="15" hidden="true" customHeight="false" outlineLevel="0" collapsed="false">
      <c r="B1331" s="25" t="n">
        <v>1317</v>
      </c>
      <c r="M1331" s="25" t="n">
        <v>1317</v>
      </c>
      <c r="N1331" s="27" t="n">
        <f aca="false">C1331</f>
        <v>0</v>
      </c>
    </row>
    <row r="1332" customFormat="false" ht="15" hidden="true" customHeight="false" outlineLevel="0" collapsed="false">
      <c r="B1332" s="25" t="n">
        <v>1318</v>
      </c>
      <c r="M1332" s="25" t="n">
        <v>1318</v>
      </c>
      <c r="N1332" s="27" t="n">
        <f aca="false">C1332</f>
        <v>0</v>
      </c>
    </row>
    <row r="1333" customFormat="false" ht="15" hidden="true" customHeight="false" outlineLevel="0" collapsed="false">
      <c r="B1333" s="25" t="n">
        <v>1319</v>
      </c>
      <c r="M1333" s="25" t="n">
        <v>1319</v>
      </c>
      <c r="N1333" s="27" t="n">
        <f aca="false">C1333</f>
        <v>0</v>
      </c>
    </row>
    <row r="1334" customFormat="false" ht="15" hidden="true" customHeight="false" outlineLevel="0" collapsed="false">
      <c r="B1334" s="25" t="n">
        <v>1320</v>
      </c>
      <c r="M1334" s="25" t="n">
        <v>1320</v>
      </c>
      <c r="N1334" s="27" t="n">
        <f aca="false">C1334</f>
        <v>0</v>
      </c>
    </row>
    <row r="1335" customFormat="false" ht="15" hidden="true" customHeight="false" outlineLevel="0" collapsed="false">
      <c r="B1335" s="25" t="n">
        <v>1321</v>
      </c>
      <c r="M1335" s="25" t="n">
        <v>1321</v>
      </c>
      <c r="N1335" s="27" t="n">
        <f aca="false">C1335</f>
        <v>0</v>
      </c>
    </row>
    <row r="1336" customFormat="false" ht="15" hidden="true" customHeight="false" outlineLevel="0" collapsed="false">
      <c r="B1336" s="25" t="n">
        <v>1322</v>
      </c>
      <c r="M1336" s="25" t="n">
        <v>1322</v>
      </c>
      <c r="N1336" s="27" t="n">
        <f aca="false">C1336</f>
        <v>0</v>
      </c>
    </row>
    <row r="1337" customFormat="false" ht="15" hidden="true" customHeight="false" outlineLevel="0" collapsed="false">
      <c r="B1337" s="25" t="n">
        <v>1323</v>
      </c>
      <c r="M1337" s="25" t="n">
        <v>1323</v>
      </c>
      <c r="N1337" s="27" t="n">
        <f aca="false">C1337</f>
        <v>0</v>
      </c>
    </row>
    <row r="1338" customFormat="false" ht="15" hidden="true" customHeight="false" outlineLevel="0" collapsed="false">
      <c r="B1338" s="25" t="n">
        <v>1324</v>
      </c>
      <c r="M1338" s="25" t="n">
        <v>1324</v>
      </c>
      <c r="N1338" s="27" t="n">
        <f aca="false">C1338</f>
        <v>0</v>
      </c>
    </row>
    <row r="1339" customFormat="false" ht="15" hidden="true" customHeight="false" outlineLevel="0" collapsed="false">
      <c r="B1339" s="25" t="n">
        <v>1325</v>
      </c>
      <c r="M1339" s="25" t="n">
        <v>1325</v>
      </c>
      <c r="N1339" s="27" t="n">
        <f aca="false">C1339</f>
        <v>0</v>
      </c>
    </row>
    <row r="1340" customFormat="false" ht="15" hidden="true" customHeight="false" outlineLevel="0" collapsed="false">
      <c r="B1340" s="25" t="n">
        <v>1326</v>
      </c>
      <c r="M1340" s="25" t="n">
        <v>1326</v>
      </c>
      <c r="N1340" s="27" t="n">
        <f aca="false">C1340</f>
        <v>0</v>
      </c>
    </row>
    <row r="1341" customFormat="false" ht="15" hidden="true" customHeight="false" outlineLevel="0" collapsed="false">
      <c r="B1341" s="25" t="n">
        <v>1327</v>
      </c>
      <c r="M1341" s="25" t="n">
        <v>1327</v>
      </c>
      <c r="N1341" s="27" t="n">
        <f aca="false">C1341</f>
        <v>0</v>
      </c>
    </row>
    <row r="1342" customFormat="false" ht="15" hidden="true" customHeight="false" outlineLevel="0" collapsed="false">
      <c r="B1342" s="25" t="n">
        <v>1328</v>
      </c>
      <c r="M1342" s="25" t="n">
        <v>1328</v>
      </c>
      <c r="N1342" s="27" t="n">
        <f aca="false">C1342</f>
        <v>0</v>
      </c>
    </row>
    <row r="1343" customFormat="false" ht="15" hidden="true" customHeight="false" outlineLevel="0" collapsed="false">
      <c r="B1343" s="25" t="n">
        <v>1329</v>
      </c>
      <c r="M1343" s="25" t="n">
        <v>1329</v>
      </c>
      <c r="N1343" s="27" t="n">
        <f aca="false">C1343</f>
        <v>0</v>
      </c>
    </row>
    <row r="1344" customFormat="false" ht="15" hidden="true" customHeight="false" outlineLevel="0" collapsed="false">
      <c r="B1344" s="25" t="n">
        <v>1330</v>
      </c>
      <c r="M1344" s="25" t="n">
        <v>1330</v>
      </c>
      <c r="N1344" s="27" t="n">
        <f aca="false">C1344</f>
        <v>0</v>
      </c>
    </row>
    <row r="1345" customFormat="false" ht="15" hidden="true" customHeight="false" outlineLevel="0" collapsed="false">
      <c r="B1345" s="25" t="n">
        <v>1331</v>
      </c>
      <c r="M1345" s="25" t="n">
        <v>1331</v>
      </c>
      <c r="N1345" s="27" t="n">
        <f aca="false">C1345</f>
        <v>0</v>
      </c>
    </row>
    <row r="1346" customFormat="false" ht="15" hidden="true" customHeight="false" outlineLevel="0" collapsed="false">
      <c r="B1346" s="25" t="n">
        <v>1332</v>
      </c>
      <c r="M1346" s="25" t="n">
        <v>1332</v>
      </c>
      <c r="N1346" s="27" t="n">
        <f aca="false">C1346</f>
        <v>0</v>
      </c>
    </row>
    <row r="1347" customFormat="false" ht="15" hidden="true" customHeight="false" outlineLevel="0" collapsed="false">
      <c r="B1347" s="25" t="n">
        <v>1333</v>
      </c>
      <c r="M1347" s="25" t="n">
        <v>1333</v>
      </c>
      <c r="N1347" s="27" t="n">
        <f aca="false">C1347</f>
        <v>0</v>
      </c>
    </row>
    <row r="1348" customFormat="false" ht="15" hidden="true" customHeight="false" outlineLevel="0" collapsed="false">
      <c r="B1348" s="25" t="n">
        <v>1334</v>
      </c>
      <c r="M1348" s="25" t="n">
        <v>1334</v>
      </c>
      <c r="N1348" s="27" t="n">
        <f aca="false">C1348</f>
        <v>0</v>
      </c>
    </row>
    <row r="1349" customFormat="false" ht="15" hidden="true" customHeight="false" outlineLevel="0" collapsed="false">
      <c r="B1349" s="25" t="n">
        <v>1335</v>
      </c>
      <c r="M1349" s="25" t="n">
        <v>1335</v>
      </c>
      <c r="N1349" s="27" t="n">
        <f aca="false">C1349</f>
        <v>0</v>
      </c>
    </row>
    <row r="1350" customFormat="false" ht="15" hidden="true" customHeight="false" outlineLevel="0" collapsed="false">
      <c r="B1350" s="25" t="n">
        <v>1336</v>
      </c>
      <c r="M1350" s="25" t="n">
        <v>1336</v>
      </c>
      <c r="N1350" s="27" t="n">
        <f aca="false">C1350</f>
        <v>0</v>
      </c>
    </row>
    <row r="1351" customFormat="false" ht="15" hidden="true" customHeight="false" outlineLevel="0" collapsed="false">
      <c r="B1351" s="25" t="n">
        <v>1337</v>
      </c>
      <c r="M1351" s="25" t="n">
        <v>1337</v>
      </c>
      <c r="N1351" s="27" t="n">
        <f aca="false">C1351</f>
        <v>0</v>
      </c>
    </row>
    <row r="1352" customFormat="false" ht="15" hidden="true" customHeight="false" outlineLevel="0" collapsed="false">
      <c r="B1352" s="25" t="n">
        <v>1338</v>
      </c>
      <c r="M1352" s="25" t="n">
        <v>1338</v>
      </c>
      <c r="N1352" s="27" t="n">
        <f aca="false">C1352</f>
        <v>0</v>
      </c>
    </row>
    <row r="1353" customFormat="false" ht="15" hidden="true" customHeight="false" outlineLevel="0" collapsed="false">
      <c r="B1353" s="25" t="n">
        <v>1339</v>
      </c>
      <c r="M1353" s="25" t="n">
        <v>1339</v>
      </c>
      <c r="N1353" s="27" t="n">
        <f aca="false">C1353</f>
        <v>0</v>
      </c>
    </row>
    <row r="1354" customFormat="false" ht="15" hidden="true" customHeight="false" outlineLevel="0" collapsed="false">
      <c r="B1354" s="25" t="n">
        <v>1340</v>
      </c>
      <c r="M1354" s="25" t="n">
        <v>1340</v>
      </c>
      <c r="N1354" s="27" t="n">
        <f aca="false">C1354</f>
        <v>0</v>
      </c>
    </row>
    <row r="1355" customFormat="false" ht="15" hidden="true" customHeight="false" outlineLevel="0" collapsed="false">
      <c r="B1355" s="25" t="n">
        <v>1341</v>
      </c>
      <c r="M1355" s="25" t="n">
        <v>1341</v>
      </c>
      <c r="N1355" s="27" t="n">
        <f aca="false">C1355</f>
        <v>0</v>
      </c>
    </row>
    <row r="1356" customFormat="false" ht="15" hidden="true" customHeight="false" outlineLevel="0" collapsed="false">
      <c r="B1356" s="25" t="n">
        <v>1342</v>
      </c>
      <c r="M1356" s="25" t="n">
        <v>1342</v>
      </c>
      <c r="N1356" s="27" t="n">
        <f aca="false">C1356</f>
        <v>0</v>
      </c>
    </row>
    <row r="1357" customFormat="false" ht="15" hidden="true" customHeight="false" outlineLevel="0" collapsed="false">
      <c r="B1357" s="25" t="n">
        <v>1343</v>
      </c>
      <c r="M1357" s="25" t="n">
        <v>1343</v>
      </c>
      <c r="N1357" s="27" t="n">
        <f aca="false">C1357</f>
        <v>0</v>
      </c>
    </row>
    <row r="1358" customFormat="false" ht="15" hidden="true" customHeight="false" outlineLevel="0" collapsed="false">
      <c r="B1358" s="25" t="n">
        <v>1344</v>
      </c>
      <c r="M1358" s="25" t="n">
        <v>1344</v>
      </c>
      <c r="N1358" s="27" t="n">
        <f aca="false">C1358</f>
        <v>0</v>
      </c>
    </row>
    <row r="1359" customFormat="false" ht="15" hidden="true" customHeight="false" outlineLevel="0" collapsed="false">
      <c r="B1359" s="25" t="n">
        <v>1345</v>
      </c>
      <c r="M1359" s="25" t="n">
        <v>1345</v>
      </c>
      <c r="N1359" s="27" t="n">
        <f aca="false">C1359</f>
        <v>0</v>
      </c>
    </row>
    <row r="1360" customFormat="false" ht="15" hidden="true" customHeight="false" outlineLevel="0" collapsed="false">
      <c r="B1360" s="25" t="n">
        <v>1346</v>
      </c>
      <c r="M1360" s="25" t="n">
        <v>1346</v>
      </c>
      <c r="N1360" s="27" t="n">
        <f aca="false">C1360</f>
        <v>0</v>
      </c>
    </row>
    <row r="1361" customFormat="false" ht="15" hidden="true" customHeight="false" outlineLevel="0" collapsed="false">
      <c r="B1361" s="25" t="n">
        <v>1347</v>
      </c>
      <c r="M1361" s="25" t="n">
        <v>1347</v>
      </c>
      <c r="N1361" s="27" t="n">
        <f aca="false">C1361</f>
        <v>0</v>
      </c>
    </row>
    <row r="1362" customFormat="false" ht="15" hidden="true" customHeight="false" outlineLevel="0" collapsed="false">
      <c r="B1362" s="25" t="n">
        <v>1348</v>
      </c>
      <c r="M1362" s="25" t="n">
        <v>1348</v>
      </c>
      <c r="N1362" s="27" t="n">
        <f aca="false">C1362</f>
        <v>0</v>
      </c>
    </row>
    <row r="1363" customFormat="false" ht="15" hidden="true" customHeight="false" outlineLevel="0" collapsed="false">
      <c r="B1363" s="25" t="n">
        <v>1349</v>
      </c>
      <c r="M1363" s="25" t="n">
        <v>1349</v>
      </c>
      <c r="N1363" s="27" t="n">
        <f aca="false">C1363</f>
        <v>0</v>
      </c>
    </row>
    <row r="1364" customFormat="false" ht="15" hidden="true" customHeight="false" outlineLevel="0" collapsed="false">
      <c r="B1364" s="25" t="n">
        <v>1350</v>
      </c>
      <c r="M1364" s="25" t="n">
        <v>1350</v>
      </c>
      <c r="N1364" s="27" t="n">
        <f aca="false">C1364</f>
        <v>0</v>
      </c>
    </row>
    <row r="1365" customFormat="false" ht="15" hidden="true" customHeight="false" outlineLevel="0" collapsed="false">
      <c r="B1365" s="25" t="n">
        <v>1351</v>
      </c>
      <c r="M1365" s="25" t="n">
        <v>1351</v>
      </c>
      <c r="N1365" s="27" t="n">
        <f aca="false">C1365</f>
        <v>0</v>
      </c>
    </row>
    <row r="1366" customFormat="false" ht="15" hidden="true" customHeight="false" outlineLevel="0" collapsed="false">
      <c r="B1366" s="25" t="n">
        <v>1352</v>
      </c>
      <c r="M1366" s="25" t="n">
        <v>1352</v>
      </c>
      <c r="N1366" s="27" t="n">
        <f aca="false">C1366</f>
        <v>0</v>
      </c>
    </row>
    <row r="1367" customFormat="false" ht="15" hidden="true" customHeight="false" outlineLevel="0" collapsed="false">
      <c r="B1367" s="25" t="n">
        <v>1353</v>
      </c>
      <c r="M1367" s="25" t="n">
        <v>1353</v>
      </c>
      <c r="N1367" s="27" t="n">
        <f aca="false">C1367</f>
        <v>0</v>
      </c>
    </row>
    <row r="1368" customFormat="false" ht="15" hidden="true" customHeight="false" outlineLevel="0" collapsed="false">
      <c r="B1368" s="25" t="n">
        <v>1354</v>
      </c>
      <c r="M1368" s="25" t="n">
        <v>1354</v>
      </c>
      <c r="N1368" s="27" t="n">
        <f aca="false">C1368</f>
        <v>0</v>
      </c>
    </row>
    <row r="1369" customFormat="false" ht="15" hidden="true" customHeight="false" outlineLevel="0" collapsed="false">
      <c r="B1369" s="25" t="n">
        <v>1355</v>
      </c>
      <c r="M1369" s="25" t="n">
        <v>1355</v>
      </c>
      <c r="N1369" s="27" t="n">
        <f aca="false">C1369</f>
        <v>0</v>
      </c>
    </row>
    <row r="1370" customFormat="false" ht="15" hidden="true" customHeight="false" outlineLevel="0" collapsed="false">
      <c r="B1370" s="25" t="n">
        <v>1356</v>
      </c>
      <c r="M1370" s="25" t="n">
        <v>1356</v>
      </c>
      <c r="N1370" s="27" t="n">
        <f aca="false">C1370</f>
        <v>0</v>
      </c>
    </row>
    <row r="1371" customFormat="false" ht="15" hidden="true" customHeight="false" outlineLevel="0" collapsed="false">
      <c r="B1371" s="25" t="n">
        <v>1357</v>
      </c>
      <c r="M1371" s="25" t="n">
        <v>1357</v>
      </c>
      <c r="N1371" s="27" t="n">
        <f aca="false">C1371</f>
        <v>0</v>
      </c>
    </row>
    <row r="1372" customFormat="false" ht="15" hidden="true" customHeight="false" outlineLevel="0" collapsed="false">
      <c r="B1372" s="25" t="n">
        <v>1358</v>
      </c>
      <c r="M1372" s="25" t="n">
        <v>1358</v>
      </c>
      <c r="N1372" s="27" t="n">
        <f aca="false">C1372</f>
        <v>0</v>
      </c>
    </row>
    <row r="1373" customFormat="false" ht="15" hidden="true" customHeight="false" outlineLevel="0" collapsed="false">
      <c r="B1373" s="25" t="n">
        <v>1359</v>
      </c>
      <c r="M1373" s="25" t="n">
        <v>1359</v>
      </c>
      <c r="N1373" s="27" t="n">
        <f aca="false">C1373</f>
        <v>0</v>
      </c>
    </row>
    <row r="1374" customFormat="false" ht="15" hidden="true" customHeight="false" outlineLevel="0" collapsed="false">
      <c r="B1374" s="25" t="n">
        <v>1360</v>
      </c>
      <c r="M1374" s="25" t="n">
        <v>1360</v>
      </c>
      <c r="N1374" s="27" t="n">
        <f aca="false">C1374</f>
        <v>0</v>
      </c>
    </row>
    <row r="1375" customFormat="false" ht="15" hidden="true" customHeight="false" outlineLevel="0" collapsed="false">
      <c r="B1375" s="25" t="n">
        <v>1361</v>
      </c>
      <c r="M1375" s="25" t="n">
        <v>1361</v>
      </c>
      <c r="N1375" s="27" t="n">
        <f aca="false">C1375</f>
        <v>0</v>
      </c>
    </row>
    <row r="1376" customFormat="false" ht="15" hidden="true" customHeight="false" outlineLevel="0" collapsed="false">
      <c r="B1376" s="25" t="n">
        <v>1362</v>
      </c>
      <c r="M1376" s="25" t="n">
        <v>1362</v>
      </c>
      <c r="N1376" s="27" t="n">
        <f aca="false">C1376</f>
        <v>0</v>
      </c>
    </row>
    <row r="1377" customFormat="false" ht="15" hidden="true" customHeight="false" outlineLevel="0" collapsed="false">
      <c r="B1377" s="25" t="n">
        <v>1363</v>
      </c>
      <c r="M1377" s="25" t="n">
        <v>1363</v>
      </c>
      <c r="N1377" s="27" t="n">
        <f aca="false">C1377</f>
        <v>0</v>
      </c>
    </row>
    <row r="1378" customFormat="false" ht="15" hidden="true" customHeight="false" outlineLevel="0" collapsed="false">
      <c r="B1378" s="25" t="n">
        <v>1364</v>
      </c>
      <c r="M1378" s="25" t="n">
        <v>1364</v>
      </c>
      <c r="N1378" s="27" t="n">
        <f aca="false">C1378</f>
        <v>0</v>
      </c>
    </row>
    <row r="1379" customFormat="false" ht="15" hidden="true" customHeight="false" outlineLevel="0" collapsed="false">
      <c r="B1379" s="25" t="n">
        <v>1365</v>
      </c>
      <c r="M1379" s="25" t="n">
        <v>1365</v>
      </c>
      <c r="N1379" s="27" t="n">
        <f aca="false">C1379</f>
        <v>0</v>
      </c>
    </row>
    <row r="1380" customFormat="false" ht="15" hidden="true" customHeight="false" outlineLevel="0" collapsed="false">
      <c r="B1380" s="25" t="n">
        <v>1366</v>
      </c>
      <c r="M1380" s="25" t="n">
        <v>1366</v>
      </c>
      <c r="N1380" s="27" t="n">
        <f aca="false">C1380</f>
        <v>0</v>
      </c>
    </row>
    <row r="1381" customFormat="false" ht="15" hidden="true" customHeight="false" outlineLevel="0" collapsed="false">
      <c r="B1381" s="25" t="n">
        <v>1367</v>
      </c>
      <c r="M1381" s="25" t="n">
        <v>1367</v>
      </c>
      <c r="N1381" s="27" t="n">
        <f aca="false">C1381</f>
        <v>0</v>
      </c>
    </row>
    <row r="1382" customFormat="false" ht="15" hidden="true" customHeight="false" outlineLevel="0" collapsed="false">
      <c r="B1382" s="25" t="n">
        <v>1368</v>
      </c>
      <c r="M1382" s="25" t="n">
        <v>1368</v>
      </c>
      <c r="N1382" s="27" t="n">
        <f aca="false">C1382</f>
        <v>0</v>
      </c>
    </row>
    <row r="1383" customFormat="false" ht="15" hidden="true" customHeight="false" outlineLevel="0" collapsed="false">
      <c r="B1383" s="25" t="n">
        <v>1369</v>
      </c>
      <c r="M1383" s="25" t="n">
        <v>1369</v>
      </c>
      <c r="N1383" s="27" t="n">
        <f aca="false">C1383</f>
        <v>0</v>
      </c>
    </row>
    <row r="1384" customFormat="false" ht="15" hidden="true" customHeight="false" outlineLevel="0" collapsed="false">
      <c r="B1384" s="25" t="n">
        <v>1370</v>
      </c>
      <c r="M1384" s="25" t="n">
        <v>1370</v>
      </c>
      <c r="N1384" s="27" t="n">
        <f aca="false">C1384</f>
        <v>0</v>
      </c>
    </row>
    <row r="1385" customFormat="false" ht="15" hidden="true" customHeight="false" outlineLevel="0" collapsed="false">
      <c r="B1385" s="25" t="n">
        <v>1371</v>
      </c>
      <c r="M1385" s="25" t="n">
        <v>1371</v>
      </c>
      <c r="N1385" s="27" t="n">
        <f aca="false">C1385</f>
        <v>0</v>
      </c>
    </row>
    <row r="1386" customFormat="false" ht="15" hidden="true" customHeight="false" outlineLevel="0" collapsed="false">
      <c r="B1386" s="25" t="n">
        <v>1372</v>
      </c>
      <c r="M1386" s="25" t="n">
        <v>1372</v>
      </c>
      <c r="N1386" s="27" t="n">
        <f aca="false">C1386</f>
        <v>0</v>
      </c>
    </row>
    <row r="1387" customFormat="false" ht="15" hidden="true" customHeight="false" outlineLevel="0" collapsed="false">
      <c r="B1387" s="25" t="n">
        <v>1373</v>
      </c>
      <c r="M1387" s="25" t="n">
        <v>1373</v>
      </c>
      <c r="N1387" s="27" t="n">
        <f aca="false">C1387</f>
        <v>0</v>
      </c>
    </row>
    <row r="1388" customFormat="false" ht="15" hidden="true" customHeight="false" outlineLevel="0" collapsed="false">
      <c r="B1388" s="25" t="n">
        <v>1374</v>
      </c>
      <c r="M1388" s="25" t="n">
        <v>1374</v>
      </c>
      <c r="N1388" s="27" t="n">
        <f aca="false">C1388</f>
        <v>0</v>
      </c>
    </row>
    <row r="1389" customFormat="false" ht="15" hidden="true" customHeight="false" outlineLevel="0" collapsed="false">
      <c r="B1389" s="25" t="n">
        <v>1375</v>
      </c>
      <c r="M1389" s="25" t="n">
        <v>1375</v>
      </c>
      <c r="N1389" s="27" t="n">
        <f aca="false">C1389</f>
        <v>0</v>
      </c>
    </row>
    <row r="1390" customFormat="false" ht="15" hidden="true" customHeight="false" outlineLevel="0" collapsed="false">
      <c r="B1390" s="25" t="n">
        <v>1376</v>
      </c>
      <c r="M1390" s="25" t="n">
        <v>1376</v>
      </c>
      <c r="N1390" s="27" t="n">
        <f aca="false">C1390</f>
        <v>0</v>
      </c>
    </row>
    <row r="1391" customFormat="false" ht="15" hidden="true" customHeight="false" outlineLevel="0" collapsed="false">
      <c r="B1391" s="25" t="n">
        <v>1377</v>
      </c>
      <c r="M1391" s="25" t="n">
        <v>1377</v>
      </c>
      <c r="N1391" s="27" t="n">
        <f aca="false">C1391</f>
        <v>0</v>
      </c>
    </row>
    <row r="1392" customFormat="false" ht="15" hidden="true" customHeight="false" outlineLevel="0" collapsed="false">
      <c r="B1392" s="25" t="n">
        <v>1378</v>
      </c>
      <c r="M1392" s="25" t="n">
        <v>1378</v>
      </c>
      <c r="N1392" s="27" t="n">
        <f aca="false">C1392</f>
        <v>0</v>
      </c>
    </row>
    <row r="1393" customFormat="false" ht="15" hidden="true" customHeight="false" outlineLevel="0" collapsed="false">
      <c r="B1393" s="25" t="n">
        <v>1379</v>
      </c>
      <c r="M1393" s="25" t="n">
        <v>1379</v>
      </c>
      <c r="N1393" s="27" t="n">
        <f aca="false">C1393</f>
        <v>0</v>
      </c>
    </row>
    <row r="1394" customFormat="false" ht="15" hidden="true" customHeight="false" outlineLevel="0" collapsed="false">
      <c r="B1394" s="25" t="n">
        <v>1380</v>
      </c>
      <c r="M1394" s="25" t="n">
        <v>1380</v>
      </c>
      <c r="N1394" s="27" t="n">
        <f aca="false">C1394</f>
        <v>0</v>
      </c>
    </row>
    <row r="1395" customFormat="false" ht="15" hidden="true" customHeight="false" outlineLevel="0" collapsed="false">
      <c r="B1395" s="25" t="n">
        <v>1381</v>
      </c>
      <c r="M1395" s="25" t="n">
        <v>1381</v>
      </c>
      <c r="N1395" s="27" t="n">
        <f aca="false">C1395</f>
        <v>0</v>
      </c>
    </row>
    <row r="1396" customFormat="false" ht="15" hidden="true" customHeight="false" outlineLevel="0" collapsed="false">
      <c r="B1396" s="25" t="n">
        <v>1382</v>
      </c>
      <c r="M1396" s="25" t="n">
        <v>1382</v>
      </c>
      <c r="N1396" s="27" t="n">
        <f aca="false">C1396</f>
        <v>0</v>
      </c>
    </row>
    <row r="1397" customFormat="false" ht="15" hidden="true" customHeight="false" outlineLevel="0" collapsed="false">
      <c r="B1397" s="25" t="n">
        <v>1383</v>
      </c>
      <c r="M1397" s="25" t="n">
        <v>1383</v>
      </c>
      <c r="N1397" s="27" t="n">
        <f aca="false">C1397</f>
        <v>0</v>
      </c>
    </row>
    <row r="1398" customFormat="false" ht="15" hidden="true" customHeight="false" outlineLevel="0" collapsed="false">
      <c r="B1398" s="25" t="n">
        <v>1384</v>
      </c>
      <c r="M1398" s="25" t="n">
        <v>1384</v>
      </c>
      <c r="N1398" s="27" t="n">
        <f aca="false">C1398</f>
        <v>0</v>
      </c>
    </row>
    <row r="1399" customFormat="false" ht="15" hidden="true" customHeight="false" outlineLevel="0" collapsed="false">
      <c r="B1399" s="25" t="n">
        <v>1385</v>
      </c>
      <c r="M1399" s="25" t="n">
        <v>1385</v>
      </c>
      <c r="N1399" s="27" t="n">
        <f aca="false">C1399</f>
        <v>0</v>
      </c>
    </row>
    <row r="1400" customFormat="false" ht="15" hidden="true" customHeight="false" outlineLevel="0" collapsed="false">
      <c r="B1400" s="25" t="n">
        <v>1386</v>
      </c>
      <c r="M1400" s="25" t="n">
        <v>1386</v>
      </c>
      <c r="N1400" s="27" t="n">
        <f aca="false">C1400</f>
        <v>0</v>
      </c>
    </row>
    <row r="1401" customFormat="false" ht="15" hidden="true" customHeight="false" outlineLevel="0" collapsed="false">
      <c r="B1401" s="25" t="n">
        <v>1387</v>
      </c>
      <c r="M1401" s="25" t="n">
        <v>1387</v>
      </c>
      <c r="N1401" s="27" t="n">
        <f aca="false">C1401</f>
        <v>0</v>
      </c>
    </row>
    <row r="1402" customFormat="false" ht="15" hidden="true" customHeight="false" outlineLevel="0" collapsed="false">
      <c r="B1402" s="25" t="n">
        <v>1388</v>
      </c>
      <c r="M1402" s="25" t="n">
        <v>1388</v>
      </c>
      <c r="N1402" s="27" t="n">
        <f aca="false">C1402</f>
        <v>0</v>
      </c>
    </row>
    <row r="1403" customFormat="false" ht="15" hidden="true" customHeight="false" outlineLevel="0" collapsed="false">
      <c r="B1403" s="25" t="n">
        <v>1389</v>
      </c>
      <c r="M1403" s="25" t="n">
        <v>1389</v>
      </c>
      <c r="N1403" s="27" t="n">
        <f aca="false">C1403</f>
        <v>0</v>
      </c>
    </row>
    <row r="1404" customFormat="false" ht="15" hidden="true" customHeight="false" outlineLevel="0" collapsed="false">
      <c r="B1404" s="25" t="n">
        <v>1390</v>
      </c>
      <c r="M1404" s="25" t="n">
        <v>1390</v>
      </c>
      <c r="N1404" s="27" t="n">
        <f aca="false">C1404</f>
        <v>0</v>
      </c>
    </row>
    <row r="1405" customFormat="false" ht="15" hidden="true" customHeight="false" outlineLevel="0" collapsed="false">
      <c r="B1405" s="25" t="n">
        <v>1391</v>
      </c>
      <c r="M1405" s="25" t="n">
        <v>1391</v>
      </c>
      <c r="N1405" s="27" t="n">
        <f aca="false">C1405</f>
        <v>0</v>
      </c>
    </row>
    <row r="1406" customFormat="false" ht="15" hidden="true" customHeight="false" outlineLevel="0" collapsed="false">
      <c r="B1406" s="25" t="n">
        <v>1392</v>
      </c>
      <c r="M1406" s="25" t="n">
        <v>1392</v>
      </c>
      <c r="N1406" s="27" t="n">
        <f aca="false">C1406</f>
        <v>0</v>
      </c>
    </row>
    <row r="1407" customFormat="false" ht="15" hidden="true" customHeight="false" outlineLevel="0" collapsed="false">
      <c r="B1407" s="25" t="n">
        <v>1393</v>
      </c>
      <c r="M1407" s="25" t="n">
        <v>1393</v>
      </c>
      <c r="N1407" s="27" t="n">
        <f aca="false">C1407</f>
        <v>0</v>
      </c>
    </row>
    <row r="1408" customFormat="false" ht="15" hidden="true" customHeight="false" outlineLevel="0" collapsed="false">
      <c r="B1408" s="25" t="n">
        <v>1394</v>
      </c>
      <c r="M1408" s="25" t="n">
        <v>1394</v>
      </c>
      <c r="N1408" s="27" t="n">
        <f aca="false">C1408</f>
        <v>0</v>
      </c>
    </row>
    <row r="1409" customFormat="false" ht="15" hidden="true" customHeight="false" outlineLevel="0" collapsed="false">
      <c r="B1409" s="25" t="n">
        <v>1395</v>
      </c>
      <c r="M1409" s="25" t="n">
        <v>1395</v>
      </c>
      <c r="N1409" s="27" t="n">
        <f aca="false">C1409</f>
        <v>0</v>
      </c>
    </row>
    <row r="1410" customFormat="false" ht="15" hidden="true" customHeight="false" outlineLevel="0" collapsed="false">
      <c r="B1410" s="25" t="n">
        <v>1396</v>
      </c>
      <c r="M1410" s="25" t="n">
        <v>1396</v>
      </c>
      <c r="N1410" s="27" t="n">
        <f aca="false">C1410</f>
        <v>0</v>
      </c>
    </row>
    <row r="1411" customFormat="false" ht="15" hidden="true" customHeight="false" outlineLevel="0" collapsed="false">
      <c r="B1411" s="25" t="n">
        <v>1397</v>
      </c>
      <c r="M1411" s="25" t="n">
        <v>1397</v>
      </c>
      <c r="N1411" s="27" t="n">
        <f aca="false">C1411</f>
        <v>0</v>
      </c>
    </row>
    <row r="1412" customFormat="false" ht="15" hidden="true" customHeight="false" outlineLevel="0" collapsed="false">
      <c r="B1412" s="25" t="n">
        <v>1398</v>
      </c>
      <c r="M1412" s="25" t="n">
        <v>1398</v>
      </c>
      <c r="N1412" s="27" t="n">
        <f aca="false">C1412</f>
        <v>0</v>
      </c>
    </row>
    <row r="1413" customFormat="false" ht="15" hidden="true" customHeight="false" outlineLevel="0" collapsed="false">
      <c r="B1413" s="25" t="n">
        <v>1399</v>
      </c>
      <c r="M1413" s="25" t="n">
        <v>1399</v>
      </c>
      <c r="N1413" s="27" t="n">
        <f aca="false">C1413</f>
        <v>0</v>
      </c>
    </row>
    <row r="1414" customFormat="false" ht="15" hidden="true" customHeight="false" outlineLevel="0" collapsed="false">
      <c r="B1414" s="25" t="n">
        <v>1400</v>
      </c>
      <c r="M1414" s="25" t="n">
        <v>1400</v>
      </c>
      <c r="N1414" s="27" t="n">
        <f aca="false">C1414</f>
        <v>0</v>
      </c>
    </row>
    <row r="1415" customFormat="false" ht="15" hidden="true" customHeight="false" outlineLevel="0" collapsed="false">
      <c r="B1415" s="25" t="n">
        <v>1401</v>
      </c>
      <c r="M1415" s="25" t="n">
        <v>1401</v>
      </c>
      <c r="N1415" s="27" t="n">
        <f aca="false">C1415</f>
        <v>0</v>
      </c>
    </row>
    <row r="1416" customFormat="false" ht="15" hidden="true" customHeight="false" outlineLevel="0" collapsed="false">
      <c r="B1416" s="25" t="n">
        <v>1402</v>
      </c>
      <c r="M1416" s="25" t="n">
        <v>1402</v>
      </c>
      <c r="N1416" s="27" t="n">
        <f aca="false">C1416</f>
        <v>0</v>
      </c>
    </row>
    <row r="1417" customFormat="false" ht="15" hidden="true" customHeight="false" outlineLevel="0" collapsed="false">
      <c r="B1417" s="25" t="n">
        <v>1403</v>
      </c>
      <c r="M1417" s="25" t="n">
        <v>1403</v>
      </c>
      <c r="N1417" s="27" t="n">
        <f aca="false">C1417</f>
        <v>0</v>
      </c>
    </row>
    <row r="1418" customFormat="false" ht="15" hidden="true" customHeight="false" outlineLevel="0" collapsed="false">
      <c r="B1418" s="25" t="n">
        <v>1404</v>
      </c>
      <c r="M1418" s="25" t="n">
        <v>1404</v>
      </c>
      <c r="N1418" s="27" t="n">
        <f aca="false">C1418</f>
        <v>0</v>
      </c>
    </row>
    <row r="1419" customFormat="false" ht="15" hidden="true" customHeight="false" outlineLevel="0" collapsed="false">
      <c r="B1419" s="25" t="n">
        <v>1405</v>
      </c>
      <c r="M1419" s="25" t="n">
        <v>1405</v>
      </c>
      <c r="N1419" s="27" t="n">
        <f aca="false">C1419</f>
        <v>0</v>
      </c>
    </row>
    <row r="1420" customFormat="false" ht="15" hidden="true" customHeight="false" outlineLevel="0" collapsed="false">
      <c r="B1420" s="25" t="n">
        <v>1406</v>
      </c>
      <c r="M1420" s="25" t="n">
        <v>1406</v>
      </c>
      <c r="N1420" s="27" t="n">
        <f aca="false">C1420</f>
        <v>0</v>
      </c>
    </row>
    <row r="1421" customFormat="false" ht="15" hidden="true" customHeight="false" outlineLevel="0" collapsed="false">
      <c r="B1421" s="25" t="n">
        <v>1407</v>
      </c>
      <c r="M1421" s="25" t="n">
        <v>1407</v>
      </c>
      <c r="N1421" s="27" t="n">
        <f aca="false">C1421</f>
        <v>0</v>
      </c>
    </row>
    <row r="1422" customFormat="false" ht="15" hidden="true" customHeight="false" outlineLevel="0" collapsed="false">
      <c r="B1422" s="25" t="n">
        <v>1408</v>
      </c>
      <c r="M1422" s="25" t="n">
        <v>1408</v>
      </c>
      <c r="N1422" s="27" t="n">
        <f aca="false">C1422</f>
        <v>0</v>
      </c>
    </row>
    <row r="1423" customFormat="false" ht="15" hidden="true" customHeight="false" outlineLevel="0" collapsed="false">
      <c r="B1423" s="25" t="n">
        <v>1409</v>
      </c>
      <c r="M1423" s="25" t="n">
        <v>1409</v>
      </c>
      <c r="N1423" s="27" t="n">
        <f aca="false">C1423</f>
        <v>0</v>
      </c>
    </row>
    <row r="1424" customFormat="false" ht="15" hidden="true" customHeight="false" outlineLevel="0" collapsed="false">
      <c r="B1424" s="25" t="n">
        <v>1410</v>
      </c>
      <c r="M1424" s="25" t="n">
        <v>1410</v>
      </c>
      <c r="N1424" s="27" t="n">
        <f aca="false">C1424</f>
        <v>0</v>
      </c>
    </row>
    <row r="1425" customFormat="false" ht="15" hidden="true" customHeight="false" outlineLevel="0" collapsed="false">
      <c r="B1425" s="25" t="n">
        <v>1411</v>
      </c>
      <c r="M1425" s="25" t="n">
        <v>1411</v>
      </c>
      <c r="N1425" s="27" t="n">
        <f aca="false">C1425</f>
        <v>0</v>
      </c>
    </row>
    <row r="1426" customFormat="false" ht="15" hidden="true" customHeight="false" outlineLevel="0" collapsed="false">
      <c r="B1426" s="25" t="n">
        <v>1412</v>
      </c>
      <c r="M1426" s="25" t="n">
        <v>1412</v>
      </c>
      <c r="N1426" s="27" t="n">
        <f aca="false">C1426</f>
        <v>0</v>
      </c>
    </row>
    <row r="1427" customFormat="false" ht="15" hidden="true" customHeight="false" outlineLevel="0" collapsed="false">
      <c r="B1427" s="25" t="n">
        <v>1413</v>
      </c>
      <c r="M1427" s="25" t="n">
        <v>1413</v>
      </c>
      <c r="N1427" s="27" t="n">
        <f aca="false">C1427</f>
        <v>0</v>
      </c>
    </row>
    <row r="1428" customFormat="false" ht="15" hidden="true" customHeight="false" outlineLevel="0" collapsed="false">
      <c r="B1428" s="25" t="n">
        <v>1414</v>
      </c>
      <c r="M1428" s="25" t="n">
        <v>1414</v>
      </c>
      <c r="N1428" s="27" t="n">
        <f aca="false">C1428</f>
        <v>0</v>
      </c>
    </row>
    <row r="1429" customFormat="false" ht="15" hidden="true" customHeight="false" outlineLevel="0" collapsed="false">
      <c r="B1429" s="25" t="n">
        <v>1415</v>
      </c>
      <c r="M1429" s="25" t="n">
        <v>1415</v>
      </c>
      <c r="N1429" s="27" t="n">
        <f aca="false">C1429</f>
        <v>0</v>
      </c>
    </row>
    <row r="1430" customFormat="false" ht="15" hidden="true" customHeight="false" outlineLevel="0" collapsed="false">
      <c r="B1430" s="25" t="n">
        <v>1416</v>
      </c>
      <c r="M1430" s="25" t="n">
        <v>1416</v>
      </c>
      <c r="N1430" s="27" t="n">
        <f aca="false">C1430</f>
        <v>0</v>
      </c>
    </row>
    <row r="1431" customFormat="false" ht="15" hidden="true" customHeight="false" outlineLevel="0" collapsed="false">
      <c r="B1431" s="25" t="n">
        <v>1417</v>
      </c>
      <c r="M1431" s="25" t="n">
        <v>1417</v>
      </c>
      <c r="N1431" s="27" t="n">
        <f aca="false">C1431</f>
        <v>0</v>
      </c>
    </row>
    <row r="1432" customFormat="false" ht="15" hidden="true" customHeight="false" outlineLevel="0" collapsed="false">
      <c r="B1432" s="25" t="n">
        <v>1418</v>
      </c>
      <c r="M1432" s="25" t="n">
        <v>1418</v>
      </c>
      <c r="N1432" s="27" t="n">
        <f aca="false">C1432</f>
        <v>0</v>
      </c>
    </row>
    <row r="1433" customFormat="false" ht="15" hidden="true" customHeight="false" outlineLevel="0" collapsed="false">
      <c r="B1433" s="25" t="n">
        <v>1419</v>
      </c>
      <c r="M1433" s="25" t="n">
        <v>1419</v>
      </c>
      <c r="N1433" s="27" t="n">
        <f aca="false">C1433</f>
        <v>0</v>
      </c>
    </row>
    <row r="1434" customFormat="false" ht="15" hidden="true" customHeight="false" outlineLevel="0" collapsed="false">
      <c r="B1434" s="25" t="n">
        <v>1420</v>
      </c>
      <c r="M1434" s="25" t="n">
        <v>1420</v>
      </c>
      <c r="N1434" s="27" t="n">
        <f aca="false">C1434</f>
        <v>0</v>
      </c>
    </row>
    <row r="1435" customFormat="false" ht="15" hidden="true" customHeight="false" outlineLevel="0" collapsed="false">
      <c r="B1435" s="25" t="n">
        <v>1421</v>
      </c>
      <c r="M1435" s="25" t="n">
        <v>1421</v>
      </c>
      <c r="N1435" s="27" t="n">
        <f aca="false">C1435</f>
        <v>0</v>
      </c>
    </row>
    <row r="1436" customFormat="false" ht="15" hidden="true" customHeight="false" outlineLevel="0" collapsed="false">
      <c r="B1436" s="25" t="n">
        <v>1422</v>
      </c>
      <c r="M1436" s="25" t="n">
        <v>1422</v>
      </c>
      <c r="N1436" s="27" t="n">
        <f aca="false">C1436</f>
        <v>0</v>
      </c>
    </row>
    <row r="1437" customFormat="false" ht="15" hidden="true" customHeight="false" outlineLevel="0" collapsed="false">
      <c r="B1437" s="25" t="n">
        <v>1423</v>
      </c>
      <c r="M1437" s="25" t="n">
        <v>1423</v>
      </c>
      <c r="N1437" s="27" t="n">
        <f aca="false">C1437</f>
        <v>0</v>
      </c>
    </row>
    <row r="1438" customFormat="false" ht="15" hidden="true" customHeight="false" outlineLevel="0" collapsed="false">
      <c r="B1438" s="25" t="n">
        <v>1424</v>
      </c>
      <c r="M1438" s="25" t="n">
        <v>1424</v>
      </c>
      <c r="N1438" s="27" t="n">
        <f aca="false">C1438</f>
        <v>0</v>
      </c>
    </row>
    <row r="1439" customFormat="false" ht="15" hidden="true" customHeight="false" outlineLevel="0" collapsed="false">
      <c r="B1439" s="25" t="n">
        <v>1425</v>
      </c>
      <c r="M1439" s="25" t="n">
        <v>1425</v>
      </c>
      <c r="N1439" s="27" t="n">
        <f aca="false">C1439</f>
        <v>0</v>
      </c>
    </row>
    <row r="1440" customFormat="false" ht="15" hidden="true" customHeight="false" outlineLevel="0" collapsed="false">
      <c r="B1440" s="25" t="n">
        <v>1426</v>
      </c>
      <c r="M1440" s="25" t="n">
        <v>1426</v>
      </c>
      <c r="N1440" s="27" t="n">
        <f aca="false">C1440</f>
        <v>0</v>
      </c>
    </row>
    <row r="1441" customFormat="false" ht="15" hidden="true" customHeight="false" outlineLevel="0" collapsed="false">
      <c r="B1441" s="25" t="n">
        <v>1427</v>
      </c>
      <c r="M1441" s="25" t="n">
        <v>1427</v>
      </c>
      <c r="N1441" s="27" t="n">
        <f aca="false">C1441</f>
        <v>0</v>
      </c>
    </row>
    <row r="1442" customFormat="false" ht="15" hidden="true" customHeight="false" outlineLevel="0" collapsed="false">
      <c r="B1442" s="25" t="n">
        <v>1428</v>
      </c>
      <c r="M1442" s="25" t="n">
        <v>1428</v>
      </c>
      <c r="N1442" s="27" t="n">
        <f aca="false">C1442</f>
        <v>0</v>
      </c>
    </row>
    <row r="1443" customFormat="false" ht="15" hidden="true" customHeight="false" outlineLevel="0" collapsed="false">
      <c r="B1443" s="25" t="n">
        <v>1429</v>
      </c>
      <c r="M1443" s="25" t="n">
        <v>1429</v>
      </c>
      <c r="N1443" s="27" t="n">
        <f aca="false">C1443</f>
        <v>0</v>
      </c>
    </row>
    <row r="1444" customFormat="false" ht="15" hidden="true" customHeight="false" outlineLevel="0" collapsed="false">
      <c r="B1444" s="25" t="n">
        <v>1430</v>
      </c>
      <c r="M1444" s="25" t="n">
        <v>1430</v>
      </c>
      <c r="N1444" s="27" t="n">
        <f aca="false">C1444</f>
        <v>0</v>
      </c>
    </row>
    <row r="1445" customFormat="false" ht="15" hidden="true" customHeight="false" outlineLevel="0" collapsed="false">
      <c r="B1445" s="25" t="n">
        <v>1431</v>
      </c>
      <c r="M1445" s="25" t="n">
        <v>1431</v>
      </c>
      <c r="N1445" s="27" t="n">
        <f aca="false">C1445</f>
        <v>0</v>
      </c>
    </row>
    <row r="1446" customFormat="false" ht="15" hidden="true" customHeight="false" outlineLevel="0" collapsed="false">
      <c r="B1446" s="25" t="n">
        <v>1432</v>
      </c>
      <c r="M1446" s="25" t="n">
        <v>1432</v>
      </c>
      <c r="N1446" s="27" t="n">
        <f aca="false">C1446</f>
        <v>0</v>
      </c>
    </row>
    <row r="1447" customFormat="false" ht="15" hidden="true" customHeight="false" outlineLevel="0" collapsed="false">
      <c r="B1447" s="25" t="n">
        <v>1433</v>
      </c>
      <c r="M1447" s="25" t="n">
        <v>1433</v>
      </c>
      <c r="N1447" s="27" t="n">
        <f aca="false">C1447</f>
        <v>0</v>
      </c>
    </row>
    <row r="1448" customFormat="false" ht="15" hidden="true" customHeight="false" outlineLevel="0" collapsed="false">
      <c r="B1448" s="25" t="n">
        <v>1434</v>
      </c>
      <c r="M1448" s="25" t="n">
        <v>1434</v>
      </c>
      <c r="N1448" s="27" t="n">
        <f aca="false">C1448</f>
        <v>0</v>
      </c>
    </row>
    <row r="1449" customFormat="false" ht="15" hidden="true" customHeight="false" outlineLevel="0" collapsed="false">
      <c r="B1449" s="25" t="n">
        <v>1435</v>
      </c>
      <c r="M1449" s="25" t="n">
        <v>1435</v>
      </c>
      <c r="N1449" s="27" t="n">
        <f aca="false">C1449</f>
        <v>0</v>
      </c>
    </row>
    <row r="1450" customFormat="false" ht="15" hidden="true" customHeight="false" outlineLevel="0" collapsed="false">
      <c r="B1450" s="25" t="n">
        <v>1436</v>
      </c>
      <c r="M1450" s="25" t="n">
        <v>1436</v>
      </c>
      <c r="N1450" s="27" t="n">
        <f aca="false">C1450</f>
        <v>0</v>
      </c>
    </row>
    <row r="1451" customFormat="false" ht="15" hidden="true" customHeight="false" outlineLevel="0" collapsed="false">
      <c r="B1451" s="25" t="n">
        <v>1437</v>
      </c>
      <c r="M1451" s="25" t="n">
        <v>1437</v>
      </c>
      <c r="N1451" s="27" t="n">
        <f aca="false">C1451</f>
        <v>0</v>
      </c>
    </row>
    <row r="1452" customFormat="false" ht="15" hidden="true" customHeight="false" outlineLevel="0" collapsed="false">
      <c r="B1452" s="25" t="n">
        <v>1438</v>
      </c>
      <c r="M1452" s="25" t="n">
        <v>1438</v>
      </c>
      <c r="N1452" s="27" t="n">
        <f aca="false">C1452</f>
        <v>0</v>
      </c>
    </row>
    <row r="1453" customFormat="false" ht="15" hidden="true" customHeight="false" outlineLevel="0" collapsed="false">
      <c r="B1453" s="25" t="n">
        <v>1439</v>
      </c>
      <c r="M1453" s="25" t="n">
        <v>1439</v>
      </c>
      <c r="N1453" s="27" t="n">
        <f aca="false">C1453</f>
        <v>0</v>
      </c>
    </row>
    <row r="1454" customFormat="false" ht="15" hidden="true" customHeight="false" outlineLevel="0" collapsed="false">
      <c r="B1454" s="25" t="n">
        <v>1440</v>
      </c>
      <c r="M1454" s="25" t="n">
        <v>1440</v>
      </c>
      <c r="N1454" s="27" t="n">
        <f aca="false">C1454</f>
        <v>0</v>
      </c>
    </row>
    <row r="1455" customFormat="false" ht="15" hidden="true" customHeight="false" outlineLevel="0" collapsed="false">
      <c r="B1455" s="25" t="n">
        <v>1441</v>
      </c>
      <c r="M1455" s="25" t="n">
        <v>1441</v>
      </c>
      <c r="N1455" s="27" t="n">
        <f aca="false">C1455</f>
        <v>0</v>
      </c>
    </row>
    <row r="1456" customFormat="false" ht="15" hidden="true" customHeight="false" outlineLevel="0" collapsed="false">
      <c r="B1456" s="25" t="n">
        <v>1442</v>
      </c>
      <c r="M1456" s="25" t="n">
        <v>1442</v>
      </c>
      <c r="N1456" s="27" t="n">
        <f aca="false">C1456</f>
        <v>0</v>
      </c>
    </row>
    <row r="1457" customFormat="false" ht="15" hidden="true" customHeight="false" outlineLevel="0" collapsed="false">
      <c r="B1457" s="25" t="n">
        <v>1443</v>
      </c>
      <c r="M1457" s="25" t="n">
        <v>1443</v>
      </c>
      <c r="N1457" s="27" t="n">
        <f aca="false">C1457</f>
        <v>0</v>
      </c>
    </row>
    <row r="1458" customFormat="false" ht="15" hidden="true" customHeight="false" outlineLevel="0" collapsed="false">
      <c r="B1458" s="25" t="n">
        <v>1444</v>
      </c>
      <c r="M1458" s="25" t="n">
        <v>1444</v>
      </c>
      <c r="N1458" s="27" t="n">
        <f aca="false">C1458</f>
        <v>0</v>
      </c>
    </row>
    <row r="1459" customFormat="false" ht="15" hidden="true" customHeight="false" outlineLevel="0" collapsed="false">
      <c r="B1459" s="25" t="n">
        <v>1445</v>
      </c>
      <c r="M1459" s="25" t="n">
        <v>1445</v>
      </c>
      <c r="N1459" s="27" t="n">
        <f aca="false">C1459</f>
        <v>0</v>
      </c>
    </row>
    <row r="1460" customFormat="false" ht="15" hidden="true" customHeight="false" outlineLevel="0" collapsed="false">
      <c r="B1460" s="25" t="n">
        <v>1446</v>
      </c>
      <c r="M1460" s="25" t="n">
        <v>1446</v>
      </c>
      <c r="N1460" s="27" t="n">
        <f aca="false">C1460</f>
        <v>0</v>
      </c>
    </row>
    <row r="1461" customFormat="false" ht="15" hidden="true" customHeight="false" outlineLevel="0" collapsed="false">
      <c r="B1461" s="25" t="n">
        <v>1447</v>
      </c>
      <c r="M1461" s="25" t="n">
        <v>1447</v>
      </c>
      <c r="N1461" s="27" t="n">
        <f aca="false">C1461</f>
        <v>0</v>
      </c>
    </row>
    <row r="1462" customFormat="false" ht="15" hidden="true" customHeight="false" outlineLevel="0" collapsed="false">
      <c r="B1462" s="25" t="n">
        <v>1448</v>
      </c>
      <c r="M1462" s="25" t="n">
        <v>1448</v>
      </c>
      <c r="N1462" s="27" t="n">
        <f aca="false">C1462</f>
        <v>0</v>
      </c>
    </row>
    <row r="1463" customFormat="false" ht="15" hidden="true" customHeight="false" outlineLevel="0" collapsed="false">
      <c r="B1463" s="25" t="n">
        <v>1449</v>
      </c>
      <c r="M1463" s="25" t="n">
        <v>1449</v>
      </c>
      <c r="N1463" s="27" t="n">
        <f aca="false">C1463</f>
        <v>0</v>
      </c>
    </row>
    <row r="1464" customFormat="false" ht="15" hidden="true" customHeight="false" outlineLevel="0" collapsed="false">
      <c r="B1464" s="25" t="n">
        <v>1450</v>
      </c>
      <c r="M1464" s="25" t="n">
        <v>1450</v>
      </c>
      <c r="N1464" s="27" t="n">
        <f aca="false">C1464</f>
        <v>0</v>
      </c>
    </row>
    <row r="1465" customFormat="false" ht="15" hidden="true" customHeight="false" outlineLevel="0" collapsed="false">
      <c r="B1465" s="25" t="n">
        <v>1451</v>
      </c>
      <c r="M1465" s="25" t="n">
        <v>1451</v>
      </c>
      <c r="N1465" s="27" t="n">
        <f aca="false">C1465</f>
        <v>0</v>
      </c>
    </row>
    <row r="1466" customFormat="false" ht="15" hidden="true" customHeight="false" outlineLevel="0" collapsed="false">
      <c r="B1466" s="25" t="n">
        <v>1452</v>
      </c>
      <c r="M1466" s="25" t="n">
        <v>1452</v>
      </c>
      <c r="N1466" s="27" t="n">
        <f aca="false">C1466</f>
        <v>0</v>
      </c>
    </row>
    <row r="1467" customFormat="false" ht="15" hidden="true" customHeight="false" outlineLevel="0" collapsed="false">
      <c r="B1467" s="25" t="n">
        <v>1453</v>
      </c>
      <c r="M1467" s="25" t="n">
        <v>1453</v>
      </c>
      <c r="N1467" s="27" t="n">
        <f aca="false">C1467</f>
        <v>0</v>
      </c>
    </row>
    <row r="1468" customFormat="false" ht="15" hidden="true" customHeight="false" outlineLevel="0" collapsed="false">
      <c r="B1468" s="25" t="n">
        <v>1454</v>
      </c>
      <c r="M1468" s="25" t="n">
        <v>1454</v>
      </c>
      <c r="N1468" s="27" t="n">
        <f aca="false">C1468</f>
        <v>0</v>
      </c>
    </row>
    <row r="1469" customFormat="false" ht="15" hidden="true" customHeight="false" outlineLevel="0" collapsed="false">
      <c r="B1469" s="25" t="n">
        <v>1455</v>
      </c>
      <c r="M1469" s="25" t="n">
        <v>1455</v>
      </c>
      <c r="N1469" s="27" t="n">
        <f aca="false">C1469</f>
        <v>0</v>
      </c>
    </row>
    <row r="1470" customFormat="false" ht="15" hidden="true" customHeight="false" outlineLevel="0" collapsed="false">
      <c r="B1470" s="25" t="n">
        <v>1456</v>
      </c>
      <c r="M1470" s="25" t="n">
        <v>1456</v>
      </c>
      <c r="N1470" s="27" t="n">
        <f aca="false">C1470</f>
        <v>0</v>
      </c>
    </row>
    <row r="1471" customFormat="false" ht="15" hidden="true" customHeight="false" outlineLevel="0" collapsed="false">
      <c r="B1471" s="25" t="n">
        <v>1457</v>
      </c>
      <c r="M1471" s="25" t="n">
        <v>1457</v>
      </c>
      <c r="N1471" s="27" t="n">
        <f aca="false">C1471</f>
        <v>0</v>
      </c>
    </row>
    <row r="1472" customFormat="false" ht="15" hidden="true" customHeight="false" outlineLevel="0" collapsed="false">
      <c r="B1472" s="25" t="n">
        <v>1458</v>
      </c>
      <c r="M1472" s="25" t="n">
        <v>1458</v>
      </c>
      <c r="N1472" s="27" t="n">
        <f aca="false">C1472</f>
        <v>0</v>
      </c>
    </row>
    <row r="1473" customFormat="false" ht="15" hidden="true" customHeight="false" outlineLevel="0" collapsed="false">
      <c r="B1473" s="25" t="n">
        <v>1459</v>
      </c>
      <c r="M1473" s="25" t="n">
        <v>1459</v>
      </c>
      <c r="N1473" s="27" t="n">
        <f aca="false">C1473</f>
        <v>0</v>
      </c>
    </row>
    <row r="1474" customFormat="false" ht="15" hidden="true" customHeight="false" outlineLevel="0" collapsed="false">
      <c r="B1474" s="25" t="n">
        <v>1460</v>
      </c>
      <c r="M1474" s="25" t="n">
        <v>1460</v>
      </c>
      <c r="N1474" s="27" t="n">
        <f aca="false">C1474</f>
        <v>0</v>
      </c>
    </row>
    <row r="1475" customFormat="false" ht="15" hidden="true" customHeight="false" outlineLevel="0" collapsed="false">
      <c r="B1475" s="25" t="n">
        <v>1461</v>
      </c>
      <c r="M1475" s="25" t="n">
        <v>1461</v>
      </c>
      <c r="N1475" s="27" t="n">
        <f aca="false">C1475</f>
        <v>0</v>
      </c>
    </row>
    <row r="1476" customFormat="false" ht="15" hidden="true" customHeight="false" outlineLevel="0" collapsed="false">
      <c r="B1476" s="25" t="n">
        <v>1462</v>
      </c>
      <c r="M1476" s="25" t="n">
        <v>1462</v>
      </c>
      <c r="N1476" s="27" t="n">
        <f aca="false">C1476</f>
        <v>0</v>
      </c>
    </row>
    <row r="1477" customFormat="false" ht="15" hidden="true" customHeight="false" outlineLevel="0" collapsed="false">
      <c r="B1477" s="25" t="n">
        <v>1463</v>
      </c>
      <c r="M1477" s="25" t="n">
        <v>1463</v>
      </c>
      <c r="N1477" s="27" t="n">
        <f aca="false">C1477</f>
        <v>0</v>
      </c>
    </row>
    <row r="1478" customFormat="false" ht="15" hidden="true" customHeight="false" outlineLevel="0" collapsed="false">
      <c r="B1478" s="25" t="n">
        <v>1464</v>
      </c>
      <c r="M1478" s="25" t="n">
        <v>1464</v>
      </c>
      <c r="N1478" s="27" t="n">
        <f aca="false">C1478</f>
        <v>0</v>
      </c>
    </row>
    <row r="1479" customFormat="false" ht="15" hidden="true" customHeight="false" outlineLevel="0" collapsed="false">
      <c r="B1479" s="25" t="n">
        <v>1465</v>
      </c>
      <c r="M1479" s="25" t="n">
        <v>1465</v>
      </c>
      <c r="N1479" s="27" t="n">
        <f aca="false">C1479</f>
        <v>0</v>
      </c>
    </row>
    <row r="1480" customFormat="false" ht="15" hidden="true" customHeight="false" outlineLevel="0" collapsed="false">
      <c r="B1480" s="25" t="n">
        <v>1466</v>
      </c>
      <c r="M1480" s="25" t="n">
        <v>1466</v>
      </c>
      <c r="N1480" s="27" t="n">
        <f aca="false">C1480</f>
        <v>0</v>
      </c>
    </row>
    <row r="1481" customFormat="false" ht="15" hidden="true" customHeight="false" outlineLevel="0" collapsed="false">
      <c r="B1481" s="25" t="n">
        <v>1467</v>
      </c>
      <c r="M1481" s="25" t="n">
        <v>1467</v>
      </c>
      <c r="N1481" s="27" t="n">
        <f aca="false">C1481</f>
        <v>0</v>
      </c>
    </row>
    <row r="1482" customFormat="false" ht="15" hidden="true" customHeight="false" outlineLevel="0" collapsed="false">
      <c r="B1482" s="25" t="n">
        <v>1468</v>
      </c>
      <c r="M1482" s="25" t="n">
        <v>1468</v>
      </c>
      <c r="N1482" s="27" t="n">
        <f aca="false">C1482</f>
        <v>0</v>
      </c>
    </row>
    <row r="1483" customFormat="false" ht="15" hidden="true" customHeight="false" outlineLevel="0" collapsed="false">
      <c r="B1483" s="25" t="n">
        <v>1469</v>
      </c>
      <c r="M1483" s="25" t="n">
        <v>1469</v>
      </c>
      <c r="N1483" s="27" t="n">
        <f aca="false">C1483</f>
        <v>0</v>
      </c>
    </row>
    <row r="1484" customFormat="false" ht="15" hidden="true" customHeight="false" outlineLevel="0" collapsed="false">
      <c r="B1484" s="25" t="n">
        <v>1470</v>
      </c>
      <c r="M1484" s="25" t="n">
        <v>1470</v>
      </c>
      <c r="N1484" s="27" t="n">
        <f aca="false">C1484</f>
        <v>0</v>
      </c>
    </row>
    <row r="1485" customFormat="false" ht="15" hidden="true" customHeight="false" outlineLevel="0" collapsed="false">
      <c r="B1485" s="25" t="n">
        <v>1471</v>
      </c>
      <c r="M1485" s="25" t="n">
        <v>1471</v>
      </c>
      <c r="N1485" s="27" t="n">
        <f aca="false">C1485</f>
        <v>0</v>
      </c>
    </row>
    <row r="1486" customFormat="false" ht="15" hidden="true" customHeight="false" outlineLevel="0" collapsed="false">
      <c r="B1486" s="25" t="n">
        <v>1472</v>
      </c>
      <c r="M1486" s="25" t="n">
        <v>1472</v>
      </c>
      <c r="N1486" s="27" t="n">
        <f aca="false">C1486</f>
        <v>0</v>
      </c>
    </row>
    <row r="1487" customFormat="false" ht="15" hidden="true" customHeight="false" outlineLevel="0" collapsed="false">
      <c r="B1487" s="25" t="n">
        <v>1473</v>
      </c>
      <c r="M1487" s="25" t="n">
        <v>1473</v>
      </c>
      <c r="N1487" s="27" t="n">
        <f aca="false">C1487</f>
        <v>0</v>
      </c>
    </row>
    <row r="1488" customFormat="false" ht="15" hidden="true" customHeight="false" outlineLevel="0" collapsed="false">
      <c r="B1488" s="25" t="n">
        <v>1474</v>
      </c>
      <c r="M1488" s="25" t="n">
        <v>1474</v>
      </c>
      <c r="N1488" s="27" t="n">
        <f aca="false">C1488</f>
        <v>0</v>
      </c>
    </row>
    <row r="1489" customFormat="false" ht="15" hidden="true" customHeight="false" outlineLevel="0" collapsed="false">
      <c r="B1489" s="25" t="n">
        <v>1475</v>
      </c>
      <c r="M1489" s="25" t="n">
        <v>1475</v>
      </c>
      <c r="N1489" s="27" t="n">
        <f aca="false">C1489</f>
        <v>0</v>
      </c>
    </row>
    <row r="1490" customFormat="false" ht="15" hidden="true" customHeight="false" outlineLevel="0" collapsed="false">
      <c r="B1490" s="25" t="n">
        <v>1476</v>
      </c>
      <c r="M1490" s="25" t="n">
        <v>1476</v>
      </c>
      <c r="N1490" s="27" t="n">
        <f aca="false">C1490</f>
        <v>0</v>
      </c>
    </row>
    <row r="1491" customFormat="false" ht="15" hidden="true" customHeight="false" outlineLevel="0" collapsed="false">
      <c r="B1491" s="25" t="n">
        <v>1477</v>
      </c>
      <c r="M1491" s="25" t="n">
        <v>1477</v>
      </c>
      <c r="N1491" s="27" t="n">
        <f aca="false">C1491</f>
        <v>0</v>
      </c>
    </row>
    <row r="1492" customFormat="false" ht="15" hidden="true" customHeight="false" outlineLevel="0" collapsed="false">
      <c r="B1492" s="25" t="n">
        <v>1478</v>
      </c>
      <c r="M1492" s="25" t="n">
        <v>1478</v>
      </c>
      <c r="N1492" s="27" t="n">
        <f aca="false">C1492</f>
        <v>0</v>
      </c>
    </row>
    <row r="1493" customFormat="false" ht="15" hidden="true" customHeight="false" outlineLevel="0" collapsed="false">
      <c r="B1493" s="25" t="n">
        <v>1479</v>
      </c>
      <c r="M1493" s="25" t="n">
        <v>1479</v>
      </c>
      <c r="N1493" s="27" t="n">
        <f aca="false">C1493</f>
        <v>0</v>
      </c>
    </row>
    <row r="1494" customFormat="false" ht="15" hidden="true" customHeight="false" outlineLevel="0" collapsed="false">
      <c r="B1494" s="25" t="n">
        <v>1480</v>
      </c>
      <c r="M1494" s="25" t="n">
        <v>1480</v>
      </c>
      <c r="N1494" s="27" t="n">
        <f aca="false">C1494</f>
        <v>0</v>
      </c>
    </row>
    <row r="1495" customFormat="false" ht="15" hidden="true" customHeight="false" outlineLevel="0" collapsed="false">
      <c r="B1495" s="25" t="n">
        <v>1481</v>
      </c>
      <c r="M1495" s="25" t="n">
        <v>1481</v>
      </c>
      <c r="N1495" s="27" t="n">
        <f aca="false">C1495</f>
        <v>0</v>
      </c>
    </row>
    <row r="1496" customFormat="false" ht="15" hidden="true" customHeight="false" outlineLevel="0" collapsed="false">
      <c r="B1496" s="25" t="n">
        <v>1482</v>
      </c>
      <c r="M1496" s="25" t="n">
        <v>1482</v>
      </c>
      <c r="N1496" s="27" t="n">
        <f aca="false">C1496</f>
        <v>0</v>
      </c>
    </row>
    <row r="1497" customFormat="false" ht="15" hidden="true" customHeight="false" outlineLevel="0" collapsed="false">
      <c r="B1497" s="25" t="n">
        <v>1483</v>
      </c>
      <c r="M1497" s="25" t="n">
        <v>1483</v>
      </c>
      <c r="N1497" s="27" t="n">
        <f aca="false">C1497</f>
        <v>0</v>
      </c>
    </row>
    <row r="1498" customFormat="false" ht="15" hidden="true" customHeight="false" outlineLevel="0" collapsed="false">
      <c r="B1498" s="25" t="n">
        <v>1484</v>
      </c>
      <c r="M1498" s="25" t="n">
        <v>1484</v>
      </c>
      <c r="N1498" s="27" t="n">
        <f aca="false">C1498</f>
        <v>0</v>
      </c>
    </row>
    <row r="1499" customFormat="false" ht="15" hidden="true" customHeight="false" outlineLevel="0" collapsed="false">
      <c r="B1499" s="25" t="n">
        <v>1485</v>
      </c>
      <c r="M1499" s="25" t="n">
        <v>1485</v>
      </c>
      <c r="N1499" s="27" t="n">
        <f aca="false">C1499</f>
        <v>0</v>
      </c>
    </row>
    <row r="1500" customFormat="false" ht="15" hidden="true" customHeight="false" outlineLevel="0" collapsed="false">
      <c r="B1500" s="25" t="n">
        <v>1486</v>
      </c>
      <c r="M1500" s="25" t="n">
        <v>1486</v>
      </c>
      <c r="N1500" s="27" t="n">
        <f aca="false">C1500</f>
        <v>0</v>
      </c>
    </row>
    <row r="1501" customFormat="false" ht="15" hidden="true" customHeight="false" outlineLevel="0" collapsed="false">
      <c r="B1501" s="25" t="n">
        <v>1487</v>
      </c>
      <c r="M1501" s="25" t="n">
        <v>1487</v>
      </c>
      <c r="N1501" s="27" t="n">
        <f aca="false">C1501</f>
        <v>0</v>
      </c>
    </row>
    <row r="1502" customFormat="false" ht="15" hidden="true" customHeight="false" outlineLevel="0" collapsed="false">
      <c r="B1502" s="25" t="n">
        <v>1488</v>
      </c>
      <c r="M1502" s="25" t="n">
        <v>1488</v>
      </c>
      <c r="N1502" s="27" t="n">
        <f aca="false">C1502</f>
        <v>0</v>
      </c>
    </row>
    <row r="1503" customFormat="false" ht="15" hidden="true" customHeight="false" outlineLevel="0" collapsed="false">
      <c r="B1503" s="25" t="n">
        <v>1489</v>
      </c>
      <c r="M1503" s="25" t="n">
        <v>1489</v>
      </c>
      <c r="N1503" s="27" t="n">
        <f aca="false">C1503</f>
        <v>0</v>
      </c>
    </row>
    <row r="1504" customFormat="false" ht="15" hidden="true" customHeight="false" outlineLevel="0" collapsed="false">
      <c r="B1504" s="25" t="n">
        <v>1490</v>
      </c>
      <c r="M1504" s="25" t="n">
        <v>1490</v>
      </c>
      <c r="N1504" s="27" t="n">
        <f aca="false">C1504</f>
        <v>0</v>
      </c>
    </row>
    <row r="1505" customFormat="false" ht="15" hidden="true" customHeight="false" outlineLevel="0" collapsed="false">
      <c r="B1505" s="25" t="n">
        <v>1491</v>
      </c>
      <c r="M1505" s="25" t="n">
        <v>1491</v>
      </c>
      <c r="N1505" s="27" t="n">
        <f aca="false">C1505</f>
        <v>0</v>
      </c>
    </row>
    <row r="1506" customFormat="false" ht="15" hidden="true" customHeight="false" outlineLevel="0" collapsed="false">
      <c r="B1506" s="25" t="n">
        <v>1492</v>
      </c>
      <c r="M1506" s="25" t="n">
        <v>1492</v>
      </c>
      <c r="N1506" s="27" t="n">
        <f aca="false">C1506</f>
        <v>0</v>
      </c>
    </row>
    <row r="1507" customFormat="false" ht="15" hidden="true" customHeight="false" outlineLevel="0" collapsed="false">
      <c r="B1507" s="25" t="n">
        <v>1493</v>
      </c>
      <c r="M1507" s="25" t="n">
        <v>1493</v>
      </c>
      <c r="N1507" s="27" t="n">
        <f aca="false">C1507</f>
        <v>0</v>
      </c>
    </row>
    <row r="1508" customFormat="false" ht="15" hidden="true" customHeight="false" outlineLevel="0" collapsed="false">
      <c r="B1508" s="25" t="n">
        <v>1494</v>
      </c>
      <c r="M1508" s="25" t="n">
        <v>1494</v>
      </c>
      <c r="N1508" s="27" t="n">
        <f aca="false">C1508</f>
        <v>0</v>
      </c>
    </row>
    <row r="1509" customFormat="false" ht="15" hidden="true" customHeight="false" outlineLevel="0" collapsed="false">
      <c r="B1509" s="25" t="n">
        <v>1495</v>
      </c>
      <c r="M1509" s="25" t="n">
        <v>1495</v>
      </c>
      <c r="N1509" s="27" t="n">
        <f aca="false">C1509</f>
        <v>0</v>
      </c>
    </row>
    <row r="1510" customFormat="false" ht="15" hidden="true" customHeight="false" outlineLevel="0" collapsed="false">
      <c r="B1510" s="25" t="n">
        <v>1496</v>
      </c>
      <c r="M1510" s="25" t="n">
        <v>1496</v>
      </c>
      <c r="N1510" s="27" t="n">
        <f aca="false">C1510</f>
        <v>0</v>
      </c>
    </row>
    <row r="1511" customFormat="false" ht="15" hidden="true" customHeight="false" outlineLevel="0" collapsed="false">
      <c r="B1511" s="25" t="n">
        <v>1497</v>
      </c>
      <c r="M1511" s="25" t="n">
        <v>1497</v>
      </c>
      <c r="N1511" s="27" t="n">
        <f aca="false">C1511</f>
        <v>0</v>
      </c>
    </row>
    <row r="1512" customFormat="false" ht="15" hidden="true" customHeight="false" outlineLevel="0" collapsed="false">
      <c r="B1512" s="25" t="n">
        <v>1498</v>
      </c>
      <c r="M1512" s="25" t="n">
        <v>1498</v>
      </c>
      <c r="N1512" s="27" t="n">
        <f aca="false">C1512</f>
        <v>0</v>
      </c>
    </row>
    <row r="1513" customFormat="false" ht="15" hidden="true" customHeight="false" outlineLevel="0" collapsed="false">
      <c r="B1513" s="25" t="n">
        <v>1499</v>
      </c>
      <c r="M1513" s="25" t="n">
        <v>1499</v>
      </c>
      <c r="N1513" s="27" t="n">
        <f aca="false">C1513</f>
        <v>0</v>
      </c>
    </row>
    <row r="1514" customFormat="false" ht="15" hidden="true" customHeight="false" outlineLevel="0" collapsed="false">
      <c r="B1514" s="25" t="n">
        <v>1500</v>
      </c>
      <c r="M1514" s="25" t="n">
        <v>1500</v>
      </c>
      <c r="N1514" s="27" t="n">
        <f aca="false">C1514</f>
        <v>0</v>
      </c>
    </row>
    <row r="1515" customFormat="false" ht="15" hidden="true" customHeight="false" outlineLevel="0" collapsed="false">
      <c r="B1515" s="25" t="n">
        <v>1501</v>
      </c>
      <c r="M1515" s="25" t="n">
        <v>1501</v>
      </c>
      <c r="N1515" s="27" t="n">
        <f aca="false">C1515</f>
        <v>0</v>
      </c>
    </row>
    <row r="1516" customFormat="false" ht="15" hidden="true" customHeight="false" outlineLevel="0" collapsed="false">
      <c r="B1516" s="25" t="n">
        <v>1502</v>
      </c>
      <c r="M1516" s="25" t="n">
        <v>1502</v>
      </c>
      <c r="N1516" s="27" t="n">
        <f aca="false">C1516</f>
        <v>0</v>
      </c>
    </row>
    <row r="1517" customFormat="false" ht="15" hidden="true" customHeight="false" outlineLevel="0" collapsed="false">
      <c r="B1517" s="25" t="n">
        <v>1503</v>
      </c>
      <c r="M1517" s="25" t="n">
        <v>1503</v>
      </c>
      <c r="N1517" s="27" t="n">
        <f aca="false">C1517</f>
        <v>0</v>
      </c>
    </row>
    <row r="1518" customFormat="false" ht="15" hidden="false" customHeight="false" outlineLevel="0" collapsed="false">
      <c r="B1518" s="25"/>
      <c r="M1518" s="25"/>
    </row>
    <row r="1520" customFormat="false" ht="17.35" hidden="false" customHeight="false" outlineLevel="0" collapsed="false">
      <c r="B1520" s="39" t="str">
        <f aca="false">CONCATENATE("Принял представитель ООО ""МКАИР"" ",C5)</f>
        <v>Принял представитель ООО "МКАИР" Чупин А.А.</v>
      </c>
      <c r="C1520" s="40"/>
      <c r="D1520" s="41"/>
      <c r="E1520" s="41"/>
      <c r="F1520" s="42"/>
      <c r="G1520" s="41"/>
      <c r="H1520" s="41"/>
      <c r="I1520" s="41"/>
      <c r="J1520" s="43" t="n">
        <f aca="false">C3</f>
        <v>45767</v>
      </c>
      <c r="M1520" s="39" t="str">
        <f aca="false">CONCATENATE("Сдал представитель ООО ""МКАИР"" ",C5)</f>
        <v>Сдал представитель ООО "МКАИР" Чупин А.А.</v>
      </c>
      <c r="N1520" s="41"/>
      <c r="O1520" s="41"/>
      <c r="P1520" s="41"/>
      <c r="Q1520" s="43" t="n">
        <f aca="false">C4</f>
        <v>45770</v>
      </c>
    </row>
    <row r="1521" customFormat="false" ht="15" hidden="false" customHeight="false" outlineLevel="0" collapsed="false">
      <c r="B1521" s="44" t="s">
        <v>7094</v>
      </c>
      <c r="C1521" s="44"/>
      <c r="F1521" s="1"/>
      <c r="M1521" s="44" t="s">
        <v>7094</v>
      </c>
    </row>
    <row r="1522" customFormat="false" ht="15" hidden="false" customHeight="false" outlineLevel="0" collapsed="false">
      <c r="F1522" s="1"/>
    </row>
    <row r="1523" customFormat="false" ht="17.35" hidden="false" customHeight="false" outlineLevel="0" collapsed="false">
      <c r="B1523" s="39" t="str">
        <f aca="false">CONCATENATE("Сдал представитель ",C7," ",C6)</f>
        <v>Сдал представитель ООО «ГАЗПРОМНЕФТЬ-ЯМАЛ» Попов Е.В.</v>
      </c>
      <c r="C1523" s="40"/>
      <c r="D1523" s="41"/>
      <c r="E1523" s="41"/>
      <c r="F1523" s="42"/>
      <c r="G1523" s="41"/>
      <c r="H1523" s="41"/>
      <c r="I1523" s="41"/>
      <c r="J1523" s="43" t="n">
        <f aca="false">J1520</f>
        <v>45767</v>
      </c>
      <c r="M1523" s="39" t="str">
        <f aca="false">CONCATENATE("Принял представитель ", C7," ",,C6)</f>
        <v>Принял представитель ООО «ГАЗПРОМНЕФТЬ-ЯМАЛ» Попов Е.В.</v>
      </c>
      <c r="N1523" s="41"/>
      <c r="O1523" s="41"/>
      <c r="P1523" s="41"/>
      <c r="Q1523" s="43" t="n">
        <f aca="false">Q1520</f>
        <v>45770</v>
      </c>
    </row>
    <row r="1524" customFormat="false" ht="15" hidden="false" customHeight="false" outlineLevel="0" collapsed="false">
      <c r="B1524" s="45" t="s">
        <v>7094</v>
      </c>
      <c r="C1524" s="45"/>
      <c r="F1524" s="1"/>
      <c r="M1524" s="45" t="s">
        <v>7094</v>
      </c>
    </row>
  </sheetData>
  <mergeCells count="8">
    <mergeCell ref="F3:G3"/>
    <mergeCell ref="H3:I3"/>
    <mergeCell ref="F5:G5"/>
    <mergeCell ref="H5:I5"/>
    <mergeCell ref="B9:K9"/>
    <mergeCell ref="M9:R9"/>
    <mergeCell ref="B10:K10"/>
    <mergeCell ref="M10:R10"/>
  </mergeCell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R420"/>
  <sheetViews>
    <sheetView showFormulas="false" showGridLines="true" showRowColHeaders="true" showZeros="true" rightToLeft="false" tabSelected="false" showOutlineSymbols="true" defaultGridColor="true" view="normal" topLeftCell="A251" colorId="64" zoomScale="55" zoomScaleNormal="55" zoomScalePageLayoutView="100" workbookViewId="0">
      <selection pane="topLeft" activeCell="A260" activeCellId="0" sqref="A260"/>
    </sheetView>
  </sheetViews>
  <sheetFormatPr defaultColWidth="9" defaultRowHeight="14.25" customHeight="true" zeroHeight="false" outlineLevelRow="0" outlineLevelCol="0"/>
  <cols>
    <col collapsed="false" customWidth="true" hidden="false" outlineLevel="0" max="1" min="1" style="27" width="5"/>
    <col collapsed="false" customWidth="true" hidden="false" outlineLevel="0" max="2" min="2" style="27" width="5.7"/>
    <col collapsed="false" customWidth="true" hidden="false" outlineLevel="0" max="3" min="3" style="27" width="10.6"/>
    <col collapsed="false" customWidth="false" hidden="false" outlineLevel="0" max="9" min="4" style="27" width="9"/>
    <col collapsed="false" customWidth="true" hidden="false" outlineLevel="0" max="11" min="10" style="27" width="10.6"/>
    <col collapsed="false" customWidth="true" hidden="false" outlineLevel="0" max="12" min="12" style="27" width="1.9"/>
    <col collapsed="false" customWidth="true" hidden="false" outlineLevel="0" max="13" min="13" style="27" width="6.4"/>
    <col collapsed="false" customWidth="true" hidden="false" outlineLevel="0" max="14" min="14" style="27" width="49.9"/>
    <col collapsed="false" customWidth="true" hidden="false" outlineLevel="0" max="15" min="15" style="27" width="8.9"/>
    <col collapsed="false" customWidth="false" hidden="false" outlineLevel="0" max="16" min="16" style="27" width="9"/>
    <col collapsed="false" customWidth="true" hidden="false" outlineLevel="0" max="17" min="17" style="27" width="10.09"/>
    <col collapsed="false" customWidth="false" hidden="false" outlineLevel="0" max="16384" min="18" style="27" width="9"/>
  </cols>
  <sheetData>
    <row r="1" customFormat="false" ht="13.8" hidden="false" customHeight="false" outlineLevel="0" collapsed="false">
      <c r="B1" s="27" t="s">
        <v>6856</v>
      </c>
      <c r="D1" s="27" t="n">
        <v>9</v>
      </c>
    </row>
    <row r="2" customFormat="false" ht="17.35" hidden="false" customHeight="false" outlineLevel="0" collapsed="false">
      <c r="B2" s="27" t="s">
        <v>6857</v>
      </c>
      <c r="F2" s="28"/>
      <c r="G2" s="29"/>
      <c r="H2" s="29"/>
      <c r="I2" s="1"/>
      <c r="J2" s="1"/>
      <c r="K2" s="1"/>
    </row>
    <row r="3" customFormat="false" ht="15" hidden="false" customHeight="false" outlineLevel="0" collapsed="false">
      <c r="B3" s="30" t="s">
        <v>6858</v>
      </c>
      <c r="C3" s="31" t="n">
        <f aca="false">VLOOKUP(D1,'Акты п-п'!$C$5:$I$57,2)</f>
        <v>45775</v>
      </c>
      <c r="F3" s="32"/>
      <c r="G3" s="32"/>
      <c r="H3" s="33"/>
      <c r="I3" s="33"/>
      <c r="J3" s="1"/>
      <c r="K3" s="1"/>
    </row>
    <row r="4" customFormat="false" ht="17.35" hidden="false" customHeight="false" outlineLevel="0" collapsed="false">
      <c r="B4" s="30" t="s">
        <v>6859</v>
      </c>
      <c r="C4" s="31" t="n">
        <f aca="false">VLOOKUP(D1,'Акты п-п'!$C$5:$I$57,3)</f>
        <v>45777</v>
      </c>
      <c r="F4" s="34"/>
      <c r="G4" s="35"/>
      <c r="H4" s="36"/>
      <c r="I4" s="1"/>
      <c r="J4" s="1"/>
      <c r="K4" s="1"/>
    </row>
    <row r="5" customFormat="false" ht="15" hidden="false" customHeight="false" outlineLevel="0" collapsed="false">
      <c r="C5" s="27" t="str">
        <f aca="false">VLOOKUP(D1,'Акты п-п'!$C$5:$I$57,5)</f>
        <v>Запевахин Т.Е.</v>
      </c>
      <c r="F5" s="32"/>
      <c r="G5" s="32"/>
      <c r="H5" s="33"/>
      <c r="I5" s="33"/>
      <c r="J5" s="1"/>
      <c r="K5" s="1"/>
    </row>
    <row r="6" customFormat="false" ht="13.8" hidden="false" customHeight="false" outlineLevel="0" collapsed="false">
      <c r="C6" s="27" t="s">
        <v>6848</v>
      </c>
    </row>
    <row r="7" customFormat="false" ht="13.8" hidden="false" customHeight="false" outlineLevel="0" collapsed="false">
      <c r="C7" s="27" t="str">
        <f aca="false">VLOOKUP(D1,'Акты п-п'!$C$5:$I$57,4)</f>
        <v>ООО "РИ-ИНВЕСТ"</v>
      </c>
    </row>
    <row r="9" customFormat="false" ht="22.5" hidden="false" customHeight="true" outlineLevel="0" collapsed="false">
      <c r="B9" s="37" t="s">
        <v>6860</v>
      </c>
      <c r="C9" s="37"/>
      <c r="D9" s="37"/>
      <c r="E9" s="37"/>
      <c r="F9" s="37"/>
      <c r="G9" s="37"/>
      <c r="H9" s="37"/>
      <c r="I9" s="37"/>
      <c r="J9" s="37"/>
      <c r="K9" s="37"/>
      <c r="M9" s="38" t="s">
        <v>6860</v>
      </c>
      <c r="N9" s="38"/>
      <c r="O9" s="38"/>
      <c r="P9" s="38"/>
      <c r="Q9" s="38"/>
      <c r="R9" s="38"/>
    </row>
    <row r="10" customFormat="false" ht="15" hidden="false" customHeight="false" outlineLevel="0" collapsed="false">
      <c r="B10" s="37" t="s">
        <v>6861</v>
      </c>
      <c r="C10" s="37"/>
      <c r="D10" s="37"/>
      <c r="E10" s="37"/>
      <c r="F10" s="37"/>
      <c r="G10" s="37"/>
      <c r="H10" s="37"/>
      <c r="I10" s="37"/>
      <c r="J10" s="37"/>
      <c r="K10" s="37"/>
      <c r="M10" s="38" t="s">
        <v>6861</v>
      </c>
      <c r="N10" s="38"/>
      <c r="O10" s="38"/>
      <c r="P10" s="38"/>
      <c r="Q10" s="38"/>
      <c r="R10" s="38"/>
    </row>
    <row r="11" customFormat="false" ht="8.25" hidden="false" customHeight="true" outlineLevel="0" collapsed="false">
      <c r="B11" s="1"/>
      <c r="C11" s="1"/>
      <c r="D11" s="1"/>
      <c r="E11" s="1"/>
      <c r="F11" s="1"/>
      <c r="G11" s="1"/>
    </row>
    <row r="12" customFormat="false" ht="15" hidden="false" customHeight="false" outlineLevel="0" collapsed="false">
      <c r="B12" s="1" t="str">
        <f aca="false">CONCATENATE("Мы, нижеподписавшиеся, представитель ",C7," , и представитель ООО «МКАИР», ")</f>
        <v>Мы, нижеподписавшиеся, представитель ООО "РИ-ИНВЕСТ" , и представитель ООО «МКАИР», </v>
      </c>
      <c r="C12" s="1"/>
      <c r="D12" s="1"/>
      <c r="E12" s="1"/>
      <c r="F12" s="1"/>
      <c r="G12" s="1"/>
      <c r="M12" s="1" t="str">
        <f aca="false">B12</f>
        <v>Мы, нижеподписавшиеся, представитель ООО "РИ-ИНВЕСТ" , и представитель ООО «МКАИР», </v>
      </c>
    </row>
    <row r="13" customFormat="false" ht="15" hidden="false" customHeight="false" outlineLevel="0" collapsed="false">
      <c r="B13" s="1" t="str">
        <f aca="false">CONCATENATE("составили настоящий акт о том, что ",TEXT(C3,"ДД.ММ.ГГГГ"), " сданы в поверку следующие средства измерений:")</f>
        <v>составили настоящий акт о том, что 28.04.2025 сданы в поверку следующие средства измерений:</v>
      </c>
      <c r="C13" s="1"/>
      <c r="D13" s="1"/>
      <c r="E13" s="1"/>
      <c r="F13" s="1"/>
      <c r="G13" s="1"/>
      <c r="M13" s="1" t="str">
        <f aca="false">CONCATENATE("составили настоящий акт о том, что ",TEXT(C4,"ДД.ММ.ГГГГ"), " выданы с поверки следующие средства измерений:")</f>
        <v>составили настоящий акт о том, что 30.04.2025 выданы с поверки следующие средства измерений:</v>
      </c>
    </row>
    <row r="14" customFormat="false" ht="15" hidden="false" customHeight="false" outlineLevel="0" collapsed="false">
      <c r="B14" s="1"/>
      <c r="C14" s="1"/>
      <c r="D14" s="1"/>
      <c r="E14" s="1"/>
      <c r="F14" s="1"/>
      <c r="G14" s="1"/>
    </row>
    <row r="15" customFormat="false" ht="15" hidden="false" customHeight="false" outlineLevel="0" collapsed="false">
      <c r="B15" s="25" t="n">
        <v>1</v>
      </c>
      <c r="C15" s="27" t="s">
        <v>9770</v>
      </c>
      <c r="D15" s="1"/>
      <c r="E15" s="1"/>
      <c r="F15" s="1"/>
      <c r="G15" s="1"/>
      <c r="M15" s="25" t="n">
        <v>1</v>
      </c>
      <c r="N15" s="27" t="str">
        <f aca="false">C15</f>
        <v>ТСП TR24 номер H9027114150</v>
      </c>
    </row>
    <row r="16" customFormat="false" ht="15" hidden="false" customHeight="false" outlineLevel="0" collapsed="false">
      <c r="B16" s="25" t="n">
        <v>2</v>
      </c>
      <c r="C16" s="27" t="s">
        <v>9771</v>
      </c>
      <c r="D16" s="1"/>
      <c r="E16" s="1"/>
      <c r="F16" s="1"/>
      <c r="G16" s="1"/>
      <c r="M16" s="25" t="n">
        <v>2</v>
      </c>
      <c r="N16" s="27" t="str">
        <f aca="false">C16</f>
        <v>ТСП TR24 номер H9025714150</v>
      </c>
    </row>
    <row r="17" customFormat="false" ht="15" hidden="false" customHeight="false" outlineLevel="0" collapsed="false">
      <c r="B17" s="25" t="n">
        <v>3</v>
      </c>
      <c r="C17" s="27" t="s">
        <v>9772</v>
      </c>
      <c r="M17" s="25" t="n">
        <v>3</v>
      </c>
      <c r="N17" s="27" t="str">
        <f aca="false">C17</f>
        <v>ТСП TR24 номер H9026B14150</v>
      </c>
    </row>
    <row r="18" customFormat="false" ht="15" hidden="false" customHeight="false" outlineLevel="0" collapsed="false">
      <c r="B18" s="25" t="n">
        <v>4</v>
      </c>
      <c r="C18" s="27" t="s">
        <v>9773</v>
      </c>
      <c r="M18" s="25" t="n">
        <v>4</v>
      </c>
      <c r="N18" s="27" t="str">
        <f aca="false">C18</f>
        <v>ТСП TR24 номер H9021514150</v>
      </c>
    </row>
    <row r="19" customFormat="false" ht="15" hidden="false" customHeight="false" outlineLevel="0" collapsed="false">
      <c r="B19" s="25" t="n">
        <v>5</v>
      </c>
      <c r="C19" s="27" t="s">
        <v>9774</v>
      </c>
      <c r="M19" s="25" t="n">
        <v>5</v>
      </c>
      <c r="N19" s="27" t="str">
        <f aca="false">C19</f>
        <v>ТСП TR24 номер H9026414150</v>
      </c>
    </row>
    <row r="20" customFormat="false" ht="15" hidden="false" customHeight="false" outlineLevel="0" collapsed="false">
      <c r="B20" s="25" t="n">
        <v>6</v>
      </c>
      <c r="C20" s="27" t="s">
        <v>9775</v>
      </c>
      <c r="M20" s="25" t="n">
        <v>6</v>
      </c>
      <c r="N20" s="27" t="str">
        <f aca="false">C20</f>
        <v>ТСП TR24 номер H9025E14150</v>
      </c>
    </row>
    <row r="21" customFormat="false" ht="15" hidden="false" customHeight="false" outlineLevel="0" collapsed="false">
      <c r="B21" s="25" t="n">
        <v>7</v>
      </c>
      <c r="C21" s="27" t="s">
        <v>9776</v>
      </c>
      <c r="M21" s="25" t="n">
        <v>7</v>
      </c>
      <c r="N21" s="27" t="str">
        <f aca="false">C21</f>
        <v>ТСП TR24 номер H9021014150</v>
      </c>
    </row>
    <row r="22" customFormat="false" ht="15" hidden="false" customHeight="false" outlineLevel="0" collapsed="false">
      <c r="B22" s="25" t="n">
        <v>8</v>
      </c>
      <c r="C22" s="27" t="s">
        <v>9777</v>
      </c>
      <c r="M22" s="25" t="n">
        <v>8</v>
      </c>
      <c r="N22" s="27" t="str">
        <f aca="false">C22</f>
        <v>ТСП TR24 номер H9021114150</v>
      </c>
    </row>
    <row r="23" customFormat="false" ht="15" hidden="false" customHeight="false" outlineLevel="0" collapsed="false">
      <c r="B23" s="25" t="n">
        <v>9</v>
      </c>
      <c r="C23" s="27" t="s">
        <v>9778</v>
      </c>
      <c r="M23" s="25" t="n">
        <v>9</v>
      </c>
      <c r="N23" s="27" t="str">
        <f aca="false">C23</f>
        <v>ТСП TR24 номер H9021714150</v>
      </c>
    </row>
    <row r="24" customFormat="false" ht="15" hidden="false" customHeight="false" outlineLevel="0" collapsed="false">
      <c r="B24" s="25" t="n">
        <v>10</v>
      </c>
      <c r="C24" s="27" t="s">
        <v>9779</v>
      </c>
      <c r="M24" s="25" t="n">
        <v>10</v>
      </c>
      <c r="N24" s="27" t="str">
        <f aca="false">C24</f>
        <v>ТСП TR24 номер M5061414150</v>
      </c>
    </row>
    <row r="25" customFormat="false" ht="15" hidden="false" customHeight="false" outlineLevel="0" collapsed="false">
      <c r="B25" s="25" t="n">
        <v>11</v>
      </c>
      <c r="C25" s="27" t="s">
        <v>9780</v>
      </c>
      <c r="M25" s="25" t="n">
        <v>11</v>
      </c>
      <c r="N25" s="27" t="str">
        <f aca="false">C25</f>
        <v>ТСП TR24 номер H9020F14150</v>
      </c>
    </row>
    <row r="26" customFormat="false" ht="15" hidden="false" customHeight="false" outlineLevel="0" collapsed="false">
      <c r="B26" s="25" t="n">
        <v>12</v>
      </c>
      <c r="C26" s="27" t="s">
        <v>9781</v>
      </c>
      <c r="M26" s="25" t="n">
        <v>12</v>
      </c>
      <c r="N26" s="27" t="str">
        <f aca="false">C26</f>
        <v>ТСП TR24 номер H9027414150</v>
      </c>
    </row>
    <row r="27" customFormat="false" ht="15" hidden="false" customHeight="false" outlineLevel="0" collapsed="false">
      <c r="B27" s="25" t="n">
        <v>13</v>
      </c>
      <c r="C27" s="27" t="s">
        <v>9782</v>
      </c>
      <c r="M27" s="25" t="n">
        <v>13</v>
      </c>
      <c r="N27" s="27" t="str">
        <f aca="false">C27</f>
        <v>ТСП TR24 номер H9026114150</v>
      </c>
    </row>
    <row r="28" customFormat="false" ht="15" hidden="false" customHeight="false" outlineLevel="0" collapsed="false">
      <c r="B28" s="25" t="n">
        <v>14</v>
      </c>
      <c r="C28" s="27" t="s">
        <v>9783</v>
      </c>
      <c r="M28" s="25" t="n">
        <v>14</v>
      </c>
      <c r="N28" s="27" t="str">
        <f aca="false">C28</f>
        <v>ТСП TR24 номер H9026614150</v>
      </c>
    </row>
    <row r="29" customFormat="false" ht="15" hidden="false" customHeight="false" outlineLevel="0" collapsed="false">
      <c r="B29" s="25" t="n">
        <v>15</v>
      </c>
      <c r="C29" s="27" t="s">
        <v>9784</v>
      </c>
      <c r="M29" s="25" t="n">
        <v>15</v>
      </c>
      <c r="N29" s="27" t="str">
        <f aca="false">C29</f>
        <v>ТСП TR24 номер H9025A14150</v>
      </c>
    </row>
    <row r="30" customFormat="false" ht="15" hidden="false" customHeight="false" outlineLevel="0" collapsed="false">
      <c r="B30" s="25" t="n">
        <v>16</v>
      </c>
      <c r="C30" s="27" t="s">
        <v>9785</v>
      </c>
      <c r="M30" s="25" t="n">
        <v>16</v>
      </c>
      <c r="N30" s="27" t="str">
        <f aca="false">C30</f>
        <v>ТСП TR24 номер H9026914150</v>
      </c>
    </row>
    <row r="31" customFormat="false" ht="15" hidden="false" customHeight="false" outlineLevel="0" collapsed="false">
      <c r="B31" s="25" t="n">
        <v>17</v>
      </c>
      <c r="C31" s="27" t="s">
        <v>9786</v>
      </c>
      <c r="M31" s="25" t="n">
        <v>17</v>
      </c>
      <c r="N31" s="27" t="str">
        <f aca="false">C31</f>
        <v>Преобразователь вторичный T32.1S номер 878468</v>
      </c>
    </row>
    <row r="32" customFormat="false" ht="15" hidden="false" customHeight="false" outlineLevel="0" collapsed="false">
      <c r="B32" s="25" t="n">
        <v>18</v>
      </c>
      <c r="C32" s="27" t="s">
        <v>9787</v>
      </c>
      <c r="M32" s="25" t="n">
        <v>18</v>
      </c>
      <c r="N32" s="27" t="str">
        <f aca="false">C32</f>
        <v>ТСП TR10-A номер 11055UJW</v>
      </c>
    </row>
    <row r="33" customFormat="false" ht="15" hidden="false" customHeight="false" outlineLevel="0" collapsed="false">
      <c r="B33" s="25" t="n">
        <v>19</v>
      </c>
      <c r="C33" s="27" t="s">
        <v>9788</v>
      </c>
      <c r="M33" s="25" t="n">
        <v>19</v>
      </c>
      <c r="N33" s="27" t="str">
        <f aca="false">C33</f>
        <v>Преобразователь вторичный T32.1S номер 878432</v>
      </c>
    </row>
    <row r="34" customFormat="false" ht="15" hidden="false" customHeight="false" outlineLevel="0" collapsed="false">
      <c r="B34" s="25" t="n">
        <v>20</v>
      </c>
      <c r="C34" s="27" t="s">
        <v>9789</v>
      </c>
      <c r="M34" s="25" t="n">
        <v>20</v>
      </c>
      <c r="N34" s="27" t="str">
        <f aca="false">C34</f>
        <v>ТСП TR10-A номер 11055UJV</v>
      </c>
    </row>
    <row r="35" customFormat="false" ht="15" hidden="false" customHeight="false" outlineLevel="0" collapsed="false">
      <c r="B35" s="25" t="n">
        <v>21</v>
      </c>
      <c r="C35" s="27" t="s">
        <v>9790</v>
      </c>
      <c r="M35" s="25" t="n">
        <v>21</v>
      </c>
      <c r="N35" s="27" t="str">
        <f aca="false">C35</f>
        <v>Преобразователь вторичный T32.1S номер 1016231</v>
      </c>
    </row>
    <row r="36" customFormat="false" ht="15" hidden="false" customHeight="false" outlineLevel="0" collapsed="false">
      <c r="B36" s="25" t="n">
        <v>22</v>
      </c>
      <c r="C36" s="27" t="s">
        <v>9791</v>
      </c>
      <c r="M36" s="25" t="n">
        <v>22</v>
      </c>
      <c r="N36" s="27" t="str">
        <f aca="false">C36</f>
        <v>ТСП TR10-A номер 11055UJU</v>
      </c>
    </row>
    <row r="37" customFormat="false" ht="15" hidden="false" customHeight="false" outlineLevel="0" collapsed="false">
      <c r="B37" s="25" t="n">
        <v>23</v>
      </c>
      <c r="C37" s="27" t="s">
        <v>9792</v>
      </c>
      <c r="M37" s="25" t="n">
        <v>23</v>
      </c>
      <c r="N37" s="27" t="str">
        <f aca="false">C37</f>
        <v>Преобразователь вторичный T32.1S номер 864796</v>
      </c>
    </row>
    <row r="38" customFormat="false" ht="15" hidden="false" customHeight="false" outlineLevel="0" collapsed="false">
      <c r="B38" s="25" t="n">
        <v>24</v>
      </c>
      <c r="C38" s="27" t="s">
        <v>9793</v>
      </c>
      <c r="M38" s="25" t="n">
        <v>24</v>
      </c>
      <c r="N38" s="27" t="str">
        <f aca="false">C38</f>
        <v>ТСП TR10-A номер 11055UJT</v>
      </c>
    </row>
    <row r="39" customFormat="false" ht="15" hidden="false" customHeight="false" outlineLevel="0" collapsed="false">
      <c r="B39" s="25" t="n">
        <v>25</v>
      </c>
      <c r="C39" s="27" t="s">
        <v>9794</v>
      </c>
      <c r="M39" s="25" t="n">
        <v>25</v>
      </c>
      <c r="N39" s="27" t="str">
        <f aca="false">C39</f>
        <v>Преобразователь измерительный 248 номер 2980575</v>
      </c>
    </row>
    <row r="40" customFormat="false" ht="15" hidden="false" customHeight="false" outlineLevel="0" collapsed="false">
      <c r="B40" s="25" t="n">
        <v>26</v>
      </c>
      <c r="C40" s="27" t="s">
        <v>9795</v>
      </c>
      <c r="M40" s="25" t="n">
        <v>26</v>
      </c>
      <c r="N40" s="27" t="str">
        <f aca="false">C40</f>
        <v>Преобразователь измерительный 248 номер 2980576</v>
      </c>
    </row>
    <row r="41" customFormat="false" ht="15" hidden="false" customHeight="false" outlineLevel="0" collapsed="false">
      <c r="B41" s="25" t="n">
        <v>27</v>
      </c>
      <c r="C41" s="27" t="s">
        <v>9796</v>
      </c>
      <c r="M41" s="25" t="n">
        <v>27</v>
      </c>
      <c r="N41" s="27" t="str">
        <f aca="false">C41</f>
        <v>Преобразователь измерительный 248 номер 2980577</v>
      </c>
    </row>
    <row r="42" customFormat="false" ht="15" hidden="false" customHeight="false" outlineLevel="0" collapsed="false">
      <c r="B42" s="25" t="n">
        <v>28</v>
      </c>
      <c r="C42" s="27" t="s">
        <v>9797</v>
      </c>
      <c r="M42" s="25" t="n">
        <v>28</v>
      </c>
      <c r="N42" s="27" t="str">
        <f aca="false">C42</f>
        <v>Преобразователь измерительный 248 номер 2980578</v>
      </c>
    </row>
    <row r="43" customFormat="false" ht="15" hidden="false" customHeight="false" outlineLevel="0" collapsed="false">
      <c r="B43" s="25" t="n">
        <v>29</v>
      </c>
      <c r="C43" s="27" t="s">
        <v>9798</v>
      </c>
      <c r="M43" s="25" t="n">
        <v>29</v>
      </c>
      <c r="N43" s="27" t="str">
        <f aca="false">C43</f>
        <v>Преобразователь измерительный 248 номер 2980579</v>
      </c>
    </row>
    <row r="44" customFormat="false" ht="15" hidden="false" customHeight="false" outlineLevel="0" collapsed="false">
      <c r="B44" s="25" t="n">
        <v>30</v>
      </c>
      <c r="C44" s="27" t="s">
        <v>9799</v>
      </c>
      <c r="M44" s="25" t="n">
        <v>30</v>
      </c>
      <c r="N44" s="27" t="str">
        <f aca="false">C44</f>
        <v>Преобразователь измерительный 248 номер 2980596</v>
      </c>
    </row>
    <row r="45" customFormat="false" ht="15" hidden="false" customHeight="false" outlineLevel="0" collapsed="false">
      <c r="B45" s="25" t="n">
        <v>31</v>
      </c>
      <c r="C45" s="27" t="s">
        <v>9800</v>
      </c>
      <c r="M45" s="25" t="n">
        <v>31</v>
      </c>
      <c r="N45" s="27" t="str">
        <f aca="false">C45</f>
        <v>Преобразователь измерительный 248 номер 2980597</v>
      </c>
    </row>
    <row r="46" customFormat="false" ht="15" hidden="false" customHeight="false" outlineLevel="0" collapsed="false">
      <c r="B46" s="25" t="n">
        <v>32</v>
      </c>
      <c r="C46" s="27" t="s">
        <v>9801</v>
      </c>
      <c r="M46" s="25" t="n">
        <v>32</v>
      </c>
      <c r="N46" s="27" t="str">
        <f aca="false">C46</f>
        <v>Преобразователь измерительный 248 номер 2980598</v>
      </c>
    </row>
    <row r="47" customFormat="false" ht="15" hidden="false" customHeight="false" outlineLevel="0" collapsed="false">
      <c r="B47" s="25" t="n">
        <v>33</v>
      </c>
      <c r="C47" s="27" t="s">
        <v>9802</v>
      </c>
      <c r="M47" s="25" t="n">
        <v>33</v>
      </c>
      <c r="N47" s="27" t="str">
        <f aca="false">C47</f>
        <v>Преобразователь измерительный 248 номер 2980589</v>
      </c>
    </row>
    <row r="48" customFormat="false" ht="15" hidden="false" customHeight="false" outlineLevel="0" collapsed="false">
      <c r="B48" s="25" t="n">
        <v>34</v>
      </c>
      <c r="C48" s="27" t="s">
        <v>9803</v>
      </c>
      <c r="M48" s="25" t="n">
        <v>34</v>
      </c>
      <c r="N48" s="27" t="str">
        <f aca="false">C48</f>
        <v>Преобразователь измерительный 248 номер 2980590</v>
      </c>
    </row>
    <row r="49" customFormat="false" ht="15" hidden="false" customHeight="false" outlineLevel="0" collapsed="false">
      <c r="B49" s="25" t="n">
        <v>35</v>
      </c>
      <c r="C49" s="27" t="s">
        <v>9804</v>
      </c>
      <c r="M49" s="25" t="n">
        <v>35</v>
      </c>
      <c r="N49" s="27" t="str">
        <f aca="false">C49</f>
        <v>Преобразователь измерительный 248 номер 2980599</v>
      </c>
    </row>
    <row r="50" customFormat="false" ht="15" hidden="false" customHeight="false" outlineLevel="0" collapsed="false">
      <c r="B50" s="25" t="n">
        <v>36</v>
      </c>
      <c r="C50" s="27" t="s">
        <v>9805</v>
      </c>
      <c r="M50" s="25" t="n">
        <v>36</v>
      </c>
      <c r="N50" s="27" t="str">
        <f aca="false">C50</f>
        <v>Преобразователь измерительный 248 номер 2980601</v>
      </c>
    </row>
    <row r="51" customFormat="false" ht="15" hidden="false" customHeight="false" outlineLevel="0" collapsed="false">
      <c r="B51" s="25" t="n">
        <v>37</v>
      </c>
      <c r="C51" s="27" t="s">
        <v>9806</v>
      </c>
      <c r="M51" s="25" t="n">
        <v>37</v>
      </c>
      <c r="N51" s="27" t="str">
        <f aca="false">C51</f>
        <v>Преобразователь измерительный 248 номер 2980602</v>
      </c>
    </row>
    <row r="52" customFormat="false" ht="15" hidden="false" customHeight="false" outlineLevel="0" collapsed="false">
      <c r="B52" s="25" t="n">
        <v>38</v>
      </c>
      <c r="C52" s="27" t="s">
        <v>9807</v>
      </c>
      <c r="M52" s="25" t="n">
        <v>38</v>
      </c>
      <c r="N52" s="27" t="str">
        <f aca="false">C52</f>
        <v>Преобразователь измерительный 248 номер 2980652</v>
      </c>
    </row>
    <row r="53" customFormat="false" ht="15" hidden="false" customHeight="false" outlineLevel="0" collapsed="false">
      <c r="B53" s="25" t="n">
        <v>39</v>
      </c>
      <c r="C53" s="27" t="s">
        <v>9808</v>
      </c>
      <c r="M53" s="25" t="n">
        <v>39</v>
      </c>
      <c r="N53" s="27" t="str">
        <f aca="false">C53</f>
        <v>Преобразователь измерительный 248 номер 2980653</v>
      </c>
    </row>
    <row r="54" customFormat="false" ht="15" hidden="false" customHeight="false" outlineLevel="0" collapsed="false">
      <c r="B54" s="25" t="n">
        <v>40</v>
      </c>
      <c r="C54" s="27" t="s">
        <v>9809</v>
      </c>
      <c r="M54" s="25" t="n">
        <v>40</v>
      </c>
      <c r="N54" s="27" t="str">
        <f aca="false">C54</f>
        <v>Преобразователь измерительный 248 номер 2980666</v>
      </c>
    </row>
    <row r="55" customFormat="false" ht="15" hidden="false" customHeight="false" outlineLevel="0" collapsed="false">
      <c r="B55" s="25" t="n">
        <v>41</v>
      </c>
      <c r="C55" s="27" t="s">
        <v>9810</v>
      </c>
      <c r="M55" s="25" t="n">
        <v>41</v>
      </c>
      <c r="N55" s="27" t="str">
        <f aca="false">C55</f>
        <v>Преобразователь измерительный 248 номер 2980667</v>
      </c>
    </row>
    <row r="56" customFormat="false" ht="15" hidden="false" customHeight="false" outlineLevel="0" collapsed="false">
      <c r="B56" s="25" t="n">
        <v>42</v>
      </c>
      <c r="C56" s="27" t="s">
        <v>9811</v>
      </c>
      <c r="M56" s="25" t="n">
        <v>42</v>
      </c>
      <c r="N56" s="27" t="str">
        <f aca="false">C56</f>
        <v>Преобразователь измерительный 248 номер 2980610</v>
      </c>
    </row>
    <row r="57" customFormat="false" ht="15" hidden="false" customHeight="false" outlineLevel="0" collapsed="false">
      <c r="B57" s="25" t="n">
        <v>43</v>
      </c>
      <c r="C57" s="27" t="s">
        <v>9812</v>
      </c>
      <c r="M57" s="25" t="n">
        <v>43</v>
      </c>
      <c r="N57" s="27" t="str">
        <f aca="false">C57</f>
        <v>Преобразователь измерительный 248 номер 2980611</v>
      </c>
    </row>
    <row r="58" customFormat="false" ht="15" hidden="false" customHeight="false" outlineLevel="0" collapsed="false">
      <c r="B58" s="25" t="n">
        <v>44</v>
      </c>
      <c r="C58" s="27" t="s">
        <v>9813</v>
      </c>
      <c r="M58" s="25" t="n">
        <v>44</v>
      </c>
      <c r="N58" s="27" t="str">
        <f aca="false">C58</f>
        <v>Преобразователь измерительный 248 номер 2980612</v>
      </c>
    </row>
    <row r="59" customFormat="false" ht="15" hidden="false" customHeight="false" outlineLevel="0" collapsed="false">
      <c r="B59" s="25" t="n">
        <v>45</v>
      </c>
      <c r="C59" s="27" t="s">
        <v>9814</v>
      </c>
      <c r="M59" s="25" t="n">
        <v>45</v>
      </c>
      <c r="N59" s="27" t="str">
        <f aca="false">C59</f>
        <v>Преобразователь измерительный 248 номер 2980613</v>
      </c>
    </row>
    <row r="60" customFormat="false" ht="15" hidden="false" customHeight="false" outlineLevel="0" collapsed="false">
      <c r="B60" s="25" t="n">
        <v>46</v>
      </c>
      <c r="C60" s="27" t="s">
        <v>9815</v>
      </c>
      <c r="M60" s="25" t="n">
        <v>46</v>
      </c>
      <c r="N60" s="27" t="str">
        <f aca="false">C60</f>
        <v>Преобразователь измерительный 248 номер 2980624</v>
      </c>
    </row>
    <row r="61" customFormat="false" ht="15" hidden="false" customHeight="false" outlineLevel="0" collapsed="false">
      <c r="B61" s="25" t="n">
        <v>47</v>
      </c>
      <c r="C61" s="27" t="s">
        <v>9816</v>
      </c>
      <c r="M61" s="25" t="n">
        <v>47</v>
      </c>
      <c r="N61" s="27" t="str">
        <f aca="false">C61</f>
        <v>Преобразователь измерительный 248 номер 2980625</v>
      </c>
    </row>
    <row r="62" customFormat="false" ht="15" hidden="false" customHeight="false" outlineLevel="0" collapsed="false">
      <c r="B62" s="25" t="n">
        <v>48</v>
      </c>
      <c r="C62" s="27" t="s">
        <v>9817</v>
      </c>
      <c r="M62" s="25" t="n">
        <v>48</v>
      </c>
      <c r="N62" s="27" t="str">
        <f aca="false">C62</f>
        <v>Преобразователь измерительный 248 номер 2980638</v>
      </c>
    </row>
    <row r="63" customFormat="false" ht="15" hidden="false" customHeight="false" outlineLevel="0" collapsed="false">
      <c r="B63" s="25" t="n">
        <v>49</v>
      </c>
      <c r="C63" s="27" t="s">
        <v>9818</v>
      </c>
      <c r="M63" s="25" t="n">
        <v>49</v>
      </c>
      <c r="N63" s="27" t="str">
        <f aca="false">C63</f>
        <v>Преобразователь измерительный 248 номер 2980639</v>
      </c>
    </row>
    <row r="64" customFormat="false" ht="15" hidden="false" customHeight="false" outlineLevel="0" collapsed="false">
      <c r="B64" s="25" t="n">
        <v>50</v>
      </c>
      <c r="C64" s="27" t="s">
        <v>9819</v>
      </c>
      <c r="M64" s="25" t="n">
        <v>50</v>
      </c>
      <c r="N64" s="27" t="str">
        <f aca="false">C64</f>
        <v>Преобразователь измерительный 248 номер 2980640</v>
      </c>
    </row>
    <row r="65" customFormat="false" ht="15" hidden="false" customHeight="false" outlineLevel="0" collapsed="false">
      <c r="B65" s="25" t="n">
        <v>51</v>
      </c>
      <c r="C65" s="27" t="s">
        <v>9820</v>
      </c>
      <c r="M65" s="25" t="n">
        <v>51</v>
      </c>
      <c r="N65" s="27" t="str">
        <f aca="false">C65</f>
        <v>Преобразователь измерительный 248 номер 2980641</v>
      </c>
    </row>
    <row r="66" customFormat="false" ht="15" hidden="false" customHeight="false" outlineLevel="0" collapsed="false">
      <c r="B66" s="25" t="n">
        <v>52</v>
      </c>
      <c r="C66" s="27" t="s">
        <v>9821</v>
      </c>
      <c r="M66" s="25" t="n">
        <v>52</v>
      </c>
      <c r="N66" s="27" t="str">
        <f aca="false">C66</f>
        <v>Преобразователь измерительный 248 номер 2980642</v>
      </c>
    </row>
    <row r="67" customFormat="false" ht="15" hidden="false" customHeight="false" outlineLevel="0" collapsed="false">
      <c r="B67" s="25" t="n">
        <v>53</v>
      </c>
      <c r="C67" s="27" t="s">
        <v>9822</v>
      </c>
      <c r="M67" s="25" t="n">
        <v>53</v>
      </c>
      <c r="N67" s="27" t="str">
        <f aca="false">C67</f>
        <v>Преобразователь измерительный 248 номер 2980643</v>
      </c>
    </row>
    <row r="68" customFormat="false" ht="15" hidden="false" customHeight="false" outlineLevel="0" collapsed="false">
      <c r="B68" s="25" t="n">
        <v>54</v>
      </c>
      <c r="C68" s="27" t="s">
        <v>9823</v>
      </c>
      <c r="M68" s="25" t="n">
        <v>54</v>
      </c>
      <c r="N68" s="27" t="str">
        <f aca="false">C68</f>
        <v>Преобразователь измерительный 248 номер 2980644</v>
      </c>
    </row>
    <row r="69" customFormat="false" ht="15" hidden="false" customHeight="false" outlineLevel="0" collapsed="false">
      <c r="B69" s="25" t="n">
        <v>55</v>
      </c>
      <c r="C69" s="27" t="s">
        <v>9824</v>
      </c>
      <c r="M69" s="25" t="n">
        <v>55</v>
      </c>
      <c r="N69" s="27" t="str">
        <f aca="false">C69</f>
        <v>Преобразователь измерительный 248 номер 2980626</v>
      </c>
    </row>
    <row r="70" customFormat="false" ht="15" hidden="false" customHeight="false" outlineLevel="0" collapsed="false">
      <c r="B70" s="25" t="n">
        <v>56</v>
      </c>
      <c r="C70" s="27" t="s">
        <v>9825</v>
      </c>
      <c r="M70" s="25" t="n">
        <v>56</v>
      </c>
      <c r="N70" s="27" t="str">
        <f aca="false">C70</f>
        <v>Преобразователь измерительный 248 номер 2980627</v>
      </c>
    </row>
    <row r="71" customFormat="false" ht="15" hidden="false" customHeight="false" outlineLevel="0" collapsed="false">
      <c r="B71" s="25" t="n">
        <v>57</v>
      </c>
      <c r="C71" s="27" t="s">
        <v>9826</v>
      </c>
      <c r="M71" s="25" t="n">
        <v>57</v>
      </c>
      <c r="N71" s="27" t="str">
        <f aca="false">C71</f>
        <v>Преобразователь измерительный 248 номер 2980628</v>
      </c>
    </row>
    <row r="72" customFormat="false" ht="15" hidden="false" customHeight="false" outlineLevel="0" collapsed="false">
      <c r="B72" s="25" t="n">
        <v>58</v>
      </c>
      <c r="C72" s="27" t="s">
        <v>9827</v>
      </c>
      <c r="M72" s="25" t="n">
        <v>58</v>
      </c>
      <c r="N72" s="27" t="str">
        <f aca="false">C72</f>
        <v>Преобразователь измерительный 248 номер 2980629</v>
      </c>
    </row>
    <row r="73" customFormat="false" ht="15" hidden="false" customHeight="false" outlineLevel="0" collapsed="false">
      <c r="B73" s="25" t="n">
        <v>59</v>
      </c>
      <c r="C73" s="27" t="s">
        <v>9828</v>
      </c>
      <c r="M73" s="25" t="n">
        <v>59</v>
      </c>
      <c r="N73" s="27" t="str">
        <f aca="false">C73</f>
        <v>Преобразователь измерительный 248 номер 2980630</v>
      </c>
    </row>
    <row r="74" customFormat="false" ht="15" hidden="false" customHeight="false" outlineLevel="0" collapsed="false">
      <c r="B74" s="25" t="n">
        <v>60</v>
      </c>
      <c r="C74" s="27" t="s">
        <v>9829</v>
      </c>
      <c r="M74" s="25" t="n">
        <v>60</v>
      </c>
      <c r="N74" s="27" t="str">
        <f aca="false">C74</f>
        <v>Преобразователь измерительный 248 номер 2980614</v>
      </c>
    </row>
    <row r="75" customFormat="false" ht="15" hidden="false" customHeight="false" outlineLevel="0" collapsed="false">
      <c r="B75" s="25" t="n">
        <v>61</v>
      </c>
      <c r="C75" s="27" t="s">
        <v>9830</v>
      </c>
      <c r="M75" s="25" t="n">
        <v>61</v>
      </c>
      <c r="N75" s="27" t="str">
        <f aca="false">C75</f>
        <v>Преобразователь измерительный 248 номер 2980615</v>
      </c>
    </row>
    <row r="76" customFormat="false" ht="15" hidden="false" customHeight="false" outlineLevel="0" collapsed="false">
      <c r="B76" s="25" t="n">
        <v>62</v>
      </c>
      <c r="C76" s="27" t="s">
        <v>9831</v>
      </c>
      <c r="M76" s="25" t="n">
        <v>62</v>
      </c>
      <c r="N76" s="27" t="str">
        <f aca="false">C76</f>
        <v>Преобразователь измерительный 248 номер 2980616</v>
      </c>
    </row>
    <row r="77" customFormat="false" ht="15" hidden="false" customHeight="false" outlineLevel="0" collapsed="false">
      <c r="B77" s="25" t="n">
        <v>63</v>
      </c>
      <c r="C77" s="27" t="s">
        <v>9832</v>
      </c>
      <c r="M77" s="25" t="n">
        <v>63</v>
      </c>
      <c r="N77" s="27" t="str">
        <f aca="false">C77</f>
        <v>Преобразователь измерительный 248 номер 2980668</v>
      </c>
    </row>
    <row r="78" customFormat="false" ht="15" hidden="false" customHeight="false" outlineLevel="0" collapsed="false">
      <c r="B78" s="25" t="n">
        <v>64</v>
      </c>
      <c r="C78" s="27" t="s">
        <v>9833</v>
      </c>
      <c r="M78" s="25" t="n">
        <v>64</v>
      </c>
      <c r="N78" s="27" t="str">
        <f aca="false">C78</f>
        <v>Преобразователь измерительный 248 номер 2980669</v>
      </c>
    </row>
    <row r="79" customFormat="false" ht="15" hidden="false" customHeight="false" outlineLevel="0" collapsed="false">
      <c r="B79" s="25" t="n">
        <v>65</v>
      </c>
      <c r="C79" s="27" t="s">
        <v>9834</v>
      </c>
      <c r="M79" s="25" t="n">
        <v>65</v>
      </c>
      <c r="N79" s="27" t="str">
        <f aca="false">C79</f>
        <v>Преобразователь измерительный 248 номер 2980670</v>
      </c>
    </row>
    <row r="80" customFormat="false" ht="15" hidden="false" customHeight="false" outlineLevel="0" collapsed="false">
      <c r="B80" s="25" t="n">
        <v>66</v>
      </c>
      <c r="C80" s="27" t="s">
        <v>9835</v>
      </c>
      <c r="M80" s="25" t="n">
        <v>66</v>
      </c>
      <c r="N80" s="27" t="str">
        <f aca="false">C80</f>
        <v>Преобразователь измерительный 248 номер 2980671</v>
      </c>
    </row>
    <row r="81" customFormat="false" ht="15" hidden="false" customHeight="false" outlineLevel="0" collapsed="false">
      <c r="B81" s="25" t="n">
        <v>67</v>
      </c>
      <c r="C81" s="27" t="s">
        <v>9836</v>
      </c>
      <c r="M81" s="25" t="n">
        <v>67</v>
      </c>
      <c r="N81" s="27" t="str">
        <f aca="false">C81</f>
        <v>Преобразователь измерительный 248 номер 2980672</v>
      </c>
    </row>
    <row r="82" customFormat="false" ht="15" hidden="false" customHeight="false" outlineLevel="0" collapsed="false">
      <c r="B82" s="25" t="n">
        <v>68</v>
      </c>
      <c r="C82" s="27" t="s">
        <v>9837</v>
      </c>
      <c r="M82" s="25" t="n">
        <v>68</v>
      </c>
      <c r="N82" s="27" t="str">
        <f aca="false">C82</f>
        <v>Преобразователь измерительный 248 номер 2980654</v>
      </c>
    </row>
    <row r="83" customFormat="false" ht="15" hidden="false" customHeight="false" outlineLevel="0" collapsed="false">
      <c r="B83" s="25" t="n">
        <v>69</v>
      </c>
      <c r="C83" s="27" t="s">
        <v>9838</v>
      </c>
      <c r="M83" s="25" t="n">
        <v>69</v>
      </c>
      <c r="N83" s="27" t="str">
        <f aca="false">C83</f>
        <v>Преобразователь измерительный 248 номер 2980655</v>
      </c>
    </row>
    <row r="84" customFormat="false" ht="15" hidden="false" customHeight="false" outlineLevel="0" collapsed="false">
      <c r="B84" s="25" t="n">
        <v>70</v>
      </c>
      <c r="C84" s="27" t="s">
        <v>9839</v>
      </c>
      <c r="M84" s="25" t="n">
        <v>70</v>
      </c>
      <c r="N84" s="27" t="str">
        <f aca="false">C84</f>
        <v>Преобразователь измерительный 248 номер 2980656</v>
      </c>
    </row>
    <row r="85" customFormat="false" ht="15" hidden="false" customHeight="false" outlineLevel="0" collapsed="false">
      <c r="B85" s="25" t="n">
        <v>71</v>
      </c>
      <c r="C85" s="27" t="s">
        <v>9840</v>
      </c>
      <c r="M85" s="25" t="n">
        <v>71</v>
      </c>
      <c r="N85" s="27" t="str">
        <f aca="false">C85</f>
        <v>Преобразователь измерительный 248 номер 2980580</v>
      </c>
    </row>
    <row r="86" customFormat="false" ht="15" hidden="false" customHeight="false" outlineLevel="0" collapsed="false">
      <c r="B86" s="25" t="n">
        <v>72</v>
      </c>
      <c r="C86" s="27" t="s">
        <v>9841</v>
      </c>
      <c r="M86" s="25" t="n">
        <v>72</v>
      </c>
      <c r="N86" s="27" t="str">
        <f aca="false">C86</f>
        <v>Преобразователь измерительный 248 номер 2980581</v>
      </c>
    </row>
    <row r="87" customFormat="false" ht="15" hidden="false" customHeight="false" outlineLevel="0" collapsed="false">
      <c r="B87" s="25" t="n">
        <v>73</v>
      </c>
      <c r="C87" s="27" t="s">
        <v>9842</v>
      </c>
      <c r="M87" s="25" t="n">
        <v>73</v>
      </c>
      <c r="N87" s="27" t="str">
        <f aca="false">C87</f>
        <v>Преобразователь измерительный 248 номер 2980657</v>
      </c>
    </row>
    <row r="88" customFormat="false" ht="15" hidden="false" customHeight="false" outlineLevel="0" collapsed="false">
      <c r="B88" s="25" t="n">
        <v>74</v>
      </c>
      <c r="C88" s="27" t="s">
        <v>9843</v>
      </c>
      <c r="M88" s="25" t="n">
        <v>74</v>
      </c>
      <c r="N88" s="27" t="str">
        <f aca="false">C88</f>
        <v>Преобразователь измерительный 248 номер 2980658</v>
      </c>
    </row>
    <row r="89" customFormat="false" ht="15" hidden="false" customHeight="false" outlineLevel="0" collapsed="false">
      <c r="B89" s="25" t="n">
        <v>75</v>
      </c>
      <c r="C89" s="27" t="s">
        <v>9844</v>
      </c>
      <c r="M89" s="25" t="n">
        <v>75</v>
      </c>
      <c r="N89" s="27" t="str">
        <f aca="false">C89</f>
        <v>Преобразователь измерительный 248 номер 2980591</v>
      </c>
    </row>
    <row r="90" customFormat="false" ht="15" hidden="false" customHeight="false" outlineLevel="0" collapsed="false">
      <c r="B90" s="25" t="n">
        <v>76</v>
      </c>
      <c r="C90" s="27" t="s">
        <v>9845</v>
      </c>
      <c r="M90" s="25" t="n">
        <v>76</v>
      </c>
      <c r="N90" s="27" t="str">
        <f aca="false">C90</f>
        <v>Преобразователь измерительный 248 номер 2980592</v>
      </c>
    </row>
    <row r="91" customFormat="false" ht="15" hidden="false" customHeight="false" outlineLevel="0" collapsed="false">
      <c r="B91" s="25" t="n">
        <v>77</v>
      </c>
      <c r="C91" s="27" t="s">
        <v>9846</v>
      </c>
      <c r="M91" s="25" t="n">
        <v>77</v>
      </c>
      <c r="N91" s="27" t="str">
        <f aca="false">C91</f>
        <v>Преобразователь измерительный 248 номер 2980593</v>
      </c>
    </row>
    <row r="92" customFormat="false" ht="15" hidden="false" customHeight="false" outlineLevel="0" collapsed="false">
      <c r="B92" s="25" t="n">
        <v>78</v>
      </c>
      <c r="C92" s="27" t="s">
        <v>9847</v>
      </c>
      <c r="M92" s="25" t="n">
        <v>78</v>
      </c>
      <c r="N92" s="27" t="str">
        <f aca="false">C92</f>
        <v>Преобразователь измерительный 248 номер 2980595</v>
      </c>
    </row>
    <row r="93" customFormat="false" ht="15" hidden="false" customHeight="false" outlineLevel="0" collapsed="false">
      <c r="B93" s="25" t="n">
        <v>79</v>
      </c>
      <c r="C93" s="27" t="s">
        <v>9848</v>
      </c>
      <c r="M93" s="25" t="n">
        <v>79</v>
      </c>
      <c r="N93" s="27" t="str">
        <f aca="false">C93</f>
        <v>Преобразователь измерительный 248 номер 2980764</v>
      </c>
    </row>
    <row r="94" customFormat="false" ht="15" hidden="false" customHeight="false" outlineLevel="0" collapsed="false">
      <c r="B94" s="25" t="n">
        <v>80</v>
      </c>
      <c r="C94" s="27" t="s">
        <v>9849</v>
      </c>
      <c r="M94" s="25" t="n">
        <v>80</v>
      </c>
      <c r="N94" s="27" t="str">
        <f aca="false">C94</f>
        <v>Преобразователь измерительный 248 номер 2980765</v>
      </c>
    </row>
    <row r="95" customFormat="false" ht="15" hidden="false" customHeight="false" outlineLevel="0" collapsed="false">
      <c r="B95" s="25" t="n">
        <v>81</v>
      </c>
      <c r="C95" s="27" t="s">
        <v>9850</v>
      </c>
      <c r="M95" s="25" t="n">
        <v>81</v>
      </c>
      <c r="N95" s="27" t="str">
        <f aca="false">C95</f>
        <v>Преобразователь вторичный T32.1S номер 877445</v>
      </c>
    </row>
    <row r="96" customFormat="false" ht="15" hidden="false" customHeight="false" outlineLevel="0" collapsed="false">
      <c r="B96" s="25" t="n">
        <v>82</v>
      </c>
      <c r="C96" s="27" t="s">
        <v>9851</v>
      </c>
      <c r="M96" s="25" t="n">
        <v>82</v>
      </c>
      <c r="N96" s="27" t="str">
        <f aca="false">C96</f>
        <v>Преобразователь вторичный T32.1S номер 879231</v>
      </c>
    </row>
    <row r="97" customFormat="false" ht="15" hidden="false" customHeight="false" outlineLevel="0" collapsed="false">
      <c r="B97" s="25" t="n">
        <v>83</v>
      </c>
      <c r="C97" s="27" t="s">
        <v>9852</v>
      </c>
      <c r="M97" s="25" t="n">
        <v>83</v>
      </c>
      <c r="N97" s="27" t="str">
        <f aca="false">C97</f>
        <v>Преобразователь вторичный T32.1S номер 885226</v>
      </c>
    </row>
    <row r="98" customFormat="false" ht="15" hidden="false" customHeight="false" outlineLevel="0" collapsed="false">
      <c r="B98" s="25" t="n">
        <v>84</v>
      </c>
      <c r="C98" s="27" t="s">
        <v>9853</v>
      </c>
      <c r="M98" s="25" t="n">
        <v>84</v>
      </c>
      <c r="N98" s="27" t="str">
        <f aca="false">C98</f>
        <v>Преобразователь вторичный T32.1S номер 885124</v>
      </c>
    </row>
    <row r="99" customFormat="false" ht="15" hidden="false" customHeight="false" outlineLevel="0" collapsed="false">
      <c r="B99" s="25" t="n">
        <v>85</v>
      </c>
      <c r="C99" s="27" t="s">
        <v>9854</v>
      </c>
      <c r="M99" s="25" t="n">
        <v>85</v>
      </c>
      <c r="N99" s="27" t="str">
        <f aca="false">C99</f>
        <v>Преобразователь вторичный T32.1S номер 884822</v>
      </c>
    </row>
    <row r="100" customFormat="false" ht="15" hidden="false" customHeight="false" outlineLevel="0" collapsed="false">
      <c r="B100" s="25" t="n">
        <v>86</v>
      </c>
      <c r="C100" s="27" t="s">
        <v>9855</v>
      </c>
      <c r="M100" s="25" t="n">
        <v>86</v>
      </c>
      <c r="N100" s="27" t="str">
        <f aca="false">C100</f>
        <v>Преобразователь вторичный T32.1S номер 885161</v>
      </c>
    </row>
    <row r="101" customFormat="false" ht="15" hidden="false" customHeight="false" outlineLevel="0" collapsed="false">
      <c r="B101" s="25" t="n">
        <v>87</v>
      </c>
      <c r="C101" s="27" t="s">
        <v>9856</v>
      </c>
      <c r="M101" s="25" t="n">
        <v>87</v>
      </c>
      <c r="N101" s="27" t="str">
        <f aca="false">C101</f>
        <v>Преобразователь вторичный T32.1S номер 884811</v>
      </c>
    </row>
    <row r="102" customFormat="false" ht="15" hidden="false" customHeight="false" outlineLevel="0" collapsed="false">
      <c r="B102" s="25" t="n">
        <v>88</v>
      </c>
      <c r="C102" s="27" t="s">
        <v>9857</v>
      </c>
      <c r="M102" s="25" t="n">
        <v>88</v>
      </c>
      <c r="N102" s="27" t="str">
        <f aca="false">C102</f>
        <v>Преобразователь вторичный T32.1S номер 886103</v>
      </c>
    </row>
    <row r="103" customFormat="false" ht="15" hidden="false" customHeight="false" outlineLevel="0" collapsed="false">
      <c r="B103" s="25" t="n">
        <v>89</v>
      </c>
      <c r="C103" s="27" t="s">
        <v>9858</v>
      </c>
      <c r="M103" s="25" t="n">
        <v>89</v>
      </c>
      <c r="N103" s="27" t="str">
        <f aca="false">C103</f>
        <v>Манометр ДА8008-Вуф номер 2789872</v>
      </c>
    </row>
    <row r="104" customFormat="false" ht="15" hidden="false" customHeight="false" outlineLevel="0" collapsed="false">
      <c r="B104" s="25" t="n">
        <v>90</v>
      </c>
      <c r="C104" s="27" t="s">
        <v>9859</v>
      </c>
      <c r="M104" s="25" t="n">
        <v>90</v>
      </c>
      <c r="N104" s="27" t="str">
        <f aca="false">C104</f>
        <v>Манометр ДА8008-Вуф номер 2789875</v>
      </c>
    </row>
    <row r="105" customFormat="false" ht="15" hidden="false" customHeight="false" outlineLevel="0" collapsed="false">
      <c r="B105" s="25" t="n">
        <v>91</v>
      </c>
      <c r="C105" s="27" t="s">
        <v>9860</v>
      </c>
      <c r="M105" s="25" t="n">
        <v>91</v>
      </c>
      <c r="N105" s="27" t="str">
        <f aca="false">C105</f>
        <v>Манометр МП3-У номер 07332</v>
      </c>
    </row>
    <row r="106" customFormat="false" ht="15" hidden="false" customHeight="false" outlineLevel="0" collapsed="false">
      <c r="B106" s="25" t="n">
        <v>92</v>
      </c>
      <c r="C106" s="27" t="s">
        <v>9861</v>
      </c>
      <c r="M106" s="25" t="n">
        <v>92</v>
      </c>
      <c r="N106" s="27" t="str">
        <f aca="false">C106</f>
        <v>Манометр МП3-У номер 07343</v>
      </c>
    </row>
    <row r="107" customFormat="false" ht="15" hidden="false" customHeight="false" outlineLevel="0" collapsed="false">
      <c r="B107" s="25" t="n">
        <v>93</v>
      </c>
      <c r="C107" s="27" t="s">
        <v>9862</v>
      </c>
      <c r="M107" s="25" t="n">
        <v>93</v>
      </c>
      <c r="N107" s="27" t="str">
        <f aca="false">C107</f>
        <v>Манометр ДМ4 номер 99005407088</v>
      </c>
    </row>
    <row r="108" customFormat="false" ht="15" hidden="false" customHeight="false" outlineLevel="0" collapsed="false">
      <c r="B108" s="25" t="n">
        <v>94</v>
      </c>
      <c r="C108" s="27" t="s">
        <v>9863</v>
      </c>
      <c r="M108" s="25" t="n">
        <v>94</v>
      </c>
      <c r="N108" s="27" t="str">
        <f aca="false">C108</f>
        <v>Манометр ТМ5 номер 085662</v>
      </c>
    </row>
    <row r="109" customFormat="false" ht="15" hidden="false" customHeight="false" outlineLevel="0" collapsed="false">
      <c r="B109" s="25" t="n">
        <v>95</v>
      </c>
      <c r="C109" s="27" t="s">
        <v>9864</v>
      </c>
      <c r="M109" s="25" t="n">
        <v>95</v>
      </c>
      <c r="N109" s="27" t="str">
        <f aca="false">C109</f>
        <v>Манометр МП3-УУ2 номер Р00655</v>
      </c>
    </row>
    <row r="110" customFormat="false" ht="15" hidden="false" customHeight="false" outlineLevel="0" collapsed="false">
      <c r="B110" s="25" t="n">
        <v>96</v>
      </c>
      <c r="C110" s="27" t="s">
        <v>9865</v>
      </c>
      <c r="M110" s="25" t="n">
        <v>96</v>
      </c>
      <c r="N110" s="27" t="str">
        <f aca="false">C110</f>
        <v>Манометр МП4-УУ2 номер Р01243</v>
      </c>
    </row>
    <row r="111" customFormat="false" ht="15" hidden="false" customHeight="false" outlineLevel="0" collapsed="false">
      <c r="B111" s="25" t="n">
        <v>97</v>
      </c>
      <c r="C111" s="27" t="s">
        <v>9866</v>
      </c>
      <c r="M111" s="25" t="n">
        <v>97</v>
      </c>
      <c r="N111" s="27" t="str">
        <f aca="false">C111</f>
        <v>Манометр МП4-УУ2 номер Р00613</v>
      </c>
    </row>
    <row r="112" customFormat="false" ht="15" hidden="false" customHeight="false" outlineLevel="0" collapsed="false">
      <c r="B112" s="25" t="n">
        <v>98</v>
      </c>
      <c r="C112" s="27" t="s">
        <v>9867</v>
      </c>
      <c r="M112" s="25" t="n">
        <v>98</v>
      </c>
      <c r="N112" s="27" t="str">
        <f aca="false">C112</f>
        <v>Манометр МП4-УУ2 номер Р00315</v>
      </c>
    </row>
    <row r="113" customFormat="false" ht="15" hidden="false" customHeight="false" outlineLevel="0" collapsed="false">
      <c r="B113" s="25" t="n">
        <v>99</v>
      </c>
      <c r="C113" s="27" t="s">
        <v>9868</v>
      </c>
      <c r="M113" s="25" t="n">
        <v>99</v>
      </c>
      <c r="N113" s="27" t="str">
        <f aca="false">C113</f>
        <v>Манометр ДМ 02-160-1-G номер Р00216</v>
      </c>
    </row>
    <row r="114" customFormat="false" ht="15" hidden="false" customHeight="false" outlineLevel="0" collapsed="false">
      <c r="B114" s="25" t="n">
        <v>100</v>
      </c>
      <c r="C114" s="27" t="s">
        <v>9869</v>
      </c>
      <c r="M114" s="25" t="n">
        <v>100</v>
      </c>
      <c r="N114" s="27" t="str">
        <f aca="false">C114</f>
        <v>Манометр 232.50.160 номер 00834</v>
      </c>
    </row>
    <row r="115" customFormat="false" ht="15" hidden="false" customHeight="false" outlineLevel="0" collapsed="false">
      <c r="B115" s="25" t="n">
        <v>101</v>
      </c>
      <c r="C115" s="27" t="s">
        <v>9870</v>
      </c>
      <c r="M115" s="25" t="n">
        <v>101</v>
      </c>
      <c r="N115" s="27" t="str">
        <f aca="false">C115</f>
        <v>Манометр 232.50.160 номер 00840</v>
      </c>
    </row>
    <row r="116" customFormat="false" ht="15" hidden="false" customHeight="false" outlineLevel="0" collapsed="false">
      <c r="B116" s="25" t="n">
        <v>102</v>
      </c>
      <c r="C116" s="27" t="s">
        <v>9871</v>
      </c>
      <c r="M116" s="25" t="n">
        <v>102</v>
      </c>
      <c r="N116" s="27" t="str">
        <f aca="false">C116</f>
        <v>Манометр 233.50.160 номер 00918</v>
      </c>
    </row>
    <row r="117" customFormat="false" ht="15" hidden="false" customHeight="false" outlineLevel="0" collapsed="false">
      <c r="B117" s="25" t="n">
        <v>103</v>
      </c>
      <c r="C117" s="27" t="s">
        <v>9872</v>
      </c>
      <c r="M117" s="25" t="n">
        <v>103</v>
      </c>
      <c r="N117" s="27" t="str">
        <f aca="false">C117</f>
        <v>Манометр МП4-УУ2 номер 00924</v>
      </c>
    </row>
    <row r="118" customFormat="false" ht="15" hidden="false" customHeight="false" outlineLevel="0" collapsed="false">
      <c r="B118" s="25" t="n">
        <v>104</v>
      </c>
      <c r="C118" s="27" t="s">
        <v>9873</v>
      </c>
      <c r="M118" s="25" t="n">
        <v>104</v>
      </c>
      <c r="N118" s="27" t="str">
        <f aca="false">C118</f>
        <v>Манометр 232.50.160 номер 00933</v>
      </c>
    </row>
    <row r="119" customFormat="false" ht="15" hidden="false" customHeight="false" outlineLevel="0" collapsed="false">
      <c r="B119" s="25" t="n">
        <v>105</v>
      </c>
      <c r="C119" s="27" t="s">
        <v>9874</v>
      </c>
      <c r="M119" s="25" t="n">
        <v>105</v>
      </c>
      <c r="N119" s="27" t="str">
        <f aca="false">C119</f>
        <v>Манометр ТМ6 номер 00948</v>
      </c>
    </row>
    <row r="120" customFormat="false" ht="15" hidden="false" customHeight="false" outlineLevel="0" collapsed="false">
      <c r="B120" s="25" t="n">
        <v>106</v>
      </c>
      <c r="C120" s="27" t="s">
        <v>9875</v>
      </c>
      <c r="M120" s="25" t="n">
        <v>106</v>
      </c>
      <c r="N120" s="27" t="str">
        <f aca="false">C120</f>
        <v>Манометр 233.50.160 номер 00961</v>
      </c>
    </row>
    <row r="121" customFormat="false" ht="15" hidden="false" customHeight="false" outlineLevel="0" collapsed="false">
      <c r="B121" s="25" t="n">
        <v>107</v>
      </c>
      <c r="C121" s="27" t="s">
        <v>9876</v>
      </c>
      <c r="M121" s="25" t="n">
        <v>107</v>
      </c>
      <c r="N121" s="27" t="str">
        <f aca="false">C121</f>
        <v>Манометр 233.50.160 номер 00963</v>
      </c>
    </row>
    <row r="122" customFormat="false" ht="15" hidden="false" customHeight="false" outlineLevel="0" collapsed="false">
      <c r="B122" s="25" t="n">
        <v>108</v>
      </c>
      <c r="C122" s="27" t="s">
        <v>9877</v>
      </c>
      <c r="M122" s="25" t="n">
        <v>108</v>
      </c>
      <c r="N122" s="27" t="str">
        <f aca="false">C122</f>
        <v>Манометр 232.50.100 номер 00971</v>
      </c>
    </row>
    <row r="123" customFormat="false" ht="15" hidden="false" customHeight="false" outlineLevel="0" collapsed="false">
      <c r="B123" s="25" t="n">
        <v>109</v>
      </c>
      <c r="C123" s="27" t="s">
        <v>9878</v>
      </c>
      <c r="M123" s="25" t="n">
        <v>109</v>
      </c>
      <c r="N123" s="27" t="str">
        <f aca="false">C123</f>
        <v>Манометр 233.30.100 номер 00982</v>
      </c>
    </row>
    <row r="124" customFormat="false" ht="15" hidden="false" customHeight="false" outlineLevel="0" collapsed="false">
      <c r="B124" s="25" t="n">
        <v>110</v>
      </c>
      <c r="C124" s="27" t="s">
        <v>9879</v>
      </c>
      <c r="M124" s="25" t="n">
        <v>110</v>
      </c>
      <c r="N124" s="27" t="str">
        <f aca="false">C124</f>
        <v>Манометр 233.30.100 номер 00983</v>
      </c>
    </row>
    <row r="125" customFormat="false" ht="15" hidden="false" customHeight="false" outlineLevel="0" collapsed="false">
      <c r="B125" s="25" t="n">
        <v>111</v>
      </c>
      <c r="C125" s="27" t="s">
        <v>9880</v>
      </c>
      <c r="M125" s="25" t="n">
        <v>111</v>
      </c>
      <c r="N125" s="27" t="str">
        <f aca="false">C125</f>
        <v>Манометр ДМ 02-100-2-G номер 00989</v>
      </c>
    </row>
    <row r="126" customFormat="false" ht="15" hidden="false" customHeight="false" outlineLevel="0" collapsed="false">
      <c r="B126" s="25" t="n">
        <v>112</v>
      </c>
      <c r="C126" s="27" t="s">
        <v>9881</v>
      </c>
      <c r="M126" s="25" t="n">
        <v>112</v>
      </c>
      <c r="N126" s="27" t="str">
        <f aca="false">C126</f>
        <v>Манометр 232.50.100 номер 00991</v>
      </c>
    </row>
    <row r="127" customFormat="false" ht="15" hidden="false" customHeight="false" outlineLevel="0" collapsed="false">
      <c r="B127" s="25" t="n">
        <v>113</v>
      </c>
      <c r="C127" s="27" t="s">
        <v>9882</v>
      </c>
      <c r="M127" s="25" t="n">
        <v>113</v>
      </c>
      <c r="N127" s="27" t="str">
        <f aca="false">C127</f>
        <v>Манометр 232.50.100 номер 00992</v>
      </c>
    </row>
    <row r="128" customFormat="false" ht="15" hidden="false" customHeight="false" outlineLevel="0" collapsed="false">
      <c r="B128" s="25" t="n">
        <v>114</v>
      </c>
      <c r="C128" s="27" t="s">
        <v>9883</v>
      </c>
      <c r="M128" s="25" t="n">
        <v>114</v>
      </c>
      <c r="N128" s="27" t="str">
        <f aca="false">C128</f>
        <v>Манометр 232.50.100 номер 00993</v>
      </c>
    </row>
    <row r="129" customFormat="false" ht="15" hidden="false" customHeight="false" outlineLevel="0" collapsed="false">
      <c r="B129" s="25" t="n">
        <v>115</v>
      </c>
      <c r="C129" s="27" t="s">
        <v>9884</v>
      </c>
      <c r="M129" s="25" t="n">
        <v>115</v>
      </c>
      <c r="N129" s="27" t="str">
        <f aca="false">C129</f>
        <v>Манометр 232.50.100 номер 00994</v>
      </c>
    </row>
    <row r="130" customFormat="false" ht="15" hidden="false" customHeight="false" outlineLevel="0" collapsed="false">
      <c r="B130" s="25" t="n">
        <v>116</v>
      </c>
      <c r="C130" s="27" t="s">
        <v>9885</v>
      </c>
      <c r="M130" s="25" t="n">
        <v>116</v>
      </c>
      <c r="N130" s="27" t="str">
        <f aca="false">C130</f>
        <v>Манометр 233.50.100 номер 00995</v>
      </c>
    </row>
    <row r="131" customFormat="false" ht="15" hidden="false" customHeight="false" outlineLevel="0" collapsed="false">
      <c r="B131" s="25" t="n">
        <v>117</v>
      </c>
      <c r="C131" s="27" t="s">
        <v>9886</v>
      </c>
      <c r="M131" s="25" t="n">
        <v>117</v>
      </c>
      <c r="N131" s="27" t="str">
        <f aca="false">C131</f>
        <v>Манометр 232.50.100 номер 00996</v>
      </c>
    </row>
    <row r="132" customFormat="false" ht="15" hidden="false" customHeight="false" outlineLevel="0" collapsed="false">
      <c r="B132" s="25" t="n">
        <v>118</v>
      </c>
      <c r="C132" s="27" t="s">
        <v>9887</v>
      </c>
      <c r="M132" s="25" t="n">
        <v>118</v>
      </c>
      <c r="N132" s="27" t="str">
        <f aca="false">C132</f>
        <v>Манометр 232.50.100 номер 00997</v>
      </c>
    </row>
    <row r="133" customFormat="false" ht="15" hidden="false" customHeight="false" outlineLevel="0" collapsed="false">
      <c r="B133" s="25" t="n">
        <v>119</v>
      </c>
      <c r="C133" s="27" t="s">
        <v>9888</v>
      </c>
      <c r="M133" s="25" t="n">
        <v>119</v>
      </c>
      <c r="N133" s="27" t="str">
        <f aca="false">C133</f>
        <v>Манометр 232.50.100 номер 00998</v>
      </c>
    </row>
    <row r="134" customFormat="false" ht="15" hidden="false" customHeight="false" outlineLevel="0" collapsed="false">
      <c r="B134" s="25" t="n">
        <v>120</v>
      </c>
      <c r="C134" s="27" t="s">
        <v>9889</v>
      </c>
      <c r="M134" s="25" t="n">
        <v>120</v>
      </c>
      <c r="N134" s="27" t="str">
        <f aca="false">C134</f>
        <v>Манометр 232.50.100 номер 00999</v>
      </c>
    </row>
    <row r="135" customFormat="false" ht="15" hidden="false" customHeight="false" outlineLevel="0" collapsed="false">
      <c r="B135" s="25" t="n">
        <v>121</v>
      </c>
      <c r="C135" s="27" t="s">
        <v>9890</v>
      </c>
      <c r="M135" s="25" t="n">
        <v>121</v>
      </c>
      <c r="N135" s="27" t="str">
        <f aca="false">C135</f>
        <v>Манометр 232.50.100 номер 01000</v>
      </c>
    </row>
    <row r="136" customFormat="false" ht="15" hidden="false" customHeight="false" outlineLevel="0" collapsed="false">
      <c r="B136" s="25" t="n">
        <v>122</v>
      </c>
      <c r="C136" s="27" t="s">
        <v>9891</v>
      </c>
      <c r="M136" s="25" t="n">
        <v>122</v>
      </c>
      <c r="N136" s="27" t="str">
        <f aca="false">C136</f>
        <v>Манометр 232.50.100 номер 01002</v>
      </c>
    </row>
    <row r="137" customFormat="false" ht="15" hidden="false" customHeight="false" outlineLevel="0" collapsed="false">
      <c r="B137" s="25" t="n">
        <v>123</v>
      </c>
      <c r="C137" s="27" t="s">
        <v>9892</v>
      </c>
      <c r="M137" s="25" t="n">
        <v>123</v>
      </c>
      <c r="N137" s="27" t="str">
        <f aca="false">C137</f>
        <v>Манометр 232.50.100 номер 01003</v>
      </c>
    </row>
    <row r="138" customFormat="false" ht="15" hidden="false" customHeight="false" outlineLevel="0" collapsed="false">
      <c r="B138" s="25" t="n">
        <v>124</v>
      </c>
      <c r="C138" s="27" t="s">
        <v>9893</v>
      </c>
      <c r="M138" s="25" t="n">
        <v>124</v>
      </c>
      <c r="N138" s="27" t="str">
        <f aca="false">C138</f>
        <v>Манометр 232.50.100 номер 01004</v>
      </c>
    </row>
    <row r="139" customFormat="false" ht="15" hidden="false" customHeight="false" outlineLevel="0" collapsed="false">
      <c r="B139" s="25" t="n">
        <v>125</v>
      </c>
      <c r="C139" s="27" t="s">
        <v>9894</v>
      </c>
      <c r="M139" s="25" t="n">
        <v>125</v>
      </c>
      <c r="N139" s="27" t="str">
        <f aca="false">C139</f>
        <v>Манометр 232.50.100 номер 01006</v>
      </c>
    </row>
    <row r="140" customFormat="false" ht="15" hidden="false" customHeight="false" outlineLevel="0" collapsed="false">
      <c r="B140" s="25" t="n">
        <v>126</v>
      </c>
      <c r="C140" s="27" t="s">
        <v>9895</v>
      </c>
      <c r="M140" s="25" t="n">
        <v>126</v>
      </c>
      <c r="N140" s="27" t="str">
        <f aca="false">C140</f>
        <v>Манометр 232.50.100 номер 01007</v>
      </c>
    </row>
    <row r="141" customFormat="false" ht="15" hidden="false" customHeight="false" outlineLevel="0" collapsed="false">
      <c r="B141" s="25" t="n">
        <v>127</v>
      </c>
      <c r="C141" s="27" t="s">
        <v>9896</v>
      </c>
      <c r="M141" s="25" t="n">
        <v>127</v>
      </c>
      <c r="N141" s="27" t="str">
        <f aca="false">C141</f>
        <v>Манометр 232.50.100 номер 01008</v>
      </c>
    </row>
    <row r="142" customFormat="false" ht="15" hidden="false" customHeight="false" outlineLevel="0" collapsed="false">
      <c r="B142" s="25" t="n">
        <v>128</v>
      </c>
      <c r="C142" s="27" t="s">
        <v>9897</v>
      </c>
      <c r="M142" s="25" t="n">
        <v>128</v>
      </c>
      <c r="N142" s="27" t="str">
        <f aca="false">C142</f>
        <v>Манометр 232.50.160 номер 01057</v>
      </c>
    </row>
    <row r="143" customFormat="false" ht="15" hidden="false" customHeight="false" outlineLevel="0" collapsed="false">
      <c r="B143" s="25" t="n">
        <v>129</v>
      </c>
      <c r="C143" s="27" t="s">
        <v>9898</v>
      </c>
      <c r="M143" s="25" t="n">
        <v>129</v>
      </c>
      <c r="N143" s="27" t="str">
        <f aca="false">C143</f>
        <v>Манометр 233.50.160 номер 01065</v>
      </c>
    </row>
    <row r="144" customFormat="false" ht="15" hidden="false" customHeight="false" outlineLevel="0" collapsed="false">
      <c r="B144" s="25" t="n">
        <v>130</v>
      </c>
      <c r="C144" s="27" t="s">
        <v>9899</v>
      </c>
      <c r="M144" s="25" t="n">
        <v>130</v>
      </c>
      <c r="N144" s="27" t="str">
        <f aca="false">C144</f>
        <v>Манометр 232.50.160 номер 01067</v>
      </c>
    </row>
    <row r="145" customFormat="false" ht="15" hidden="false" customHeight="false" outlineLevel="0" collapsed="false">
      <c r="B145" s="25" t="n">
        <v>131</v>
      </c>
      <c r="C145" s="27" t="s">
        <v>9900</v>
      </c>
      <c r="M145" s="25" t="n">
        <v>131</v>
      </c>
      <c r="N145" s="27" t="str">
        <f aca="false">C145</f>
        <v>Манометр 233.50.160 номер 01068</v>
      </c>
    </row>
    <row r="146" customFormat="false" ht="15" hidden="false" customHeight="false" outlineLevel="0" collapsed="false">
      <c r="B146" s="25" t="n">
        <v>132</v>
      </c>
      <c r="C146" s="27" t="s">
        <v>9901</v>
      </c>
      <c r="M146" s="25" t="n">
        <v>132</v>
      </c>
      <c r="N146" s="27" t="str">
        <f aca="false">C146</f>
        <v>Манометр 232.50.100 номер 01087</v>
      </c>
    </row>
    <row r="147" customFormat="false" ht="15" hidden="false" customHeight="false" outlineLevel="0" collapsed="false">
      <c r="B147" s="25" t="n">
        <v>133</v>
      </c>
      <c r="C147" s="27" t="s">
        <v>9902</v>
      </c>
      <c r="M147" s="25" t="n">
        <v>133</v>
      </c>
      <c r="N147" s="27" t="str">
        <f aca="false">C147</f>
        <v>Манометр 232.50.100 номер 01089</v>
      </c>
    </row>
    <row r="148" customFormat="false" ht="15" hidden="false" customHeight="false" outlineLevel="0" collapsed="false">
      <c r="B148" s="25" t="n">
        <v>134</v>
      </c>
      <c r="C148" s="27" t="s">
        <v>9903</v>
      </c>
      <c r="M148" s="25" t="n">
        <v>134</v>
      </c>
      <c r="N148" s="27" t="str">
        <f aca="false">C148</f>
        <v>Манометр 232.50.100 номер 01093</v>
      </c>
    </row>
    <row r="149" customFormat="false" ht="15" hidden="false" customHeight="false" outlineLevel="0" collapsed="false">
      <c r="B149" s="25" t="n">
        <v>135</v>
      </c>
      <c r="C149" s="27" t="s">
        <v>9904</v>
      </c>
      <c r="M149" s="25" t="n">
        <v>135</v>
      </c>
      <c r="N149" s="27" t="str">
        <f aca="false">C149</f>
        <v>Манометр 232.50.100 номер 01097</v>
      </c>
    </row>
    <row r="150" customFormat="false" ht="15" hidden="false" customHeight="false" outlineLevel="0" collapsed="false">
      <c r="B150" s="25" t="n">
        <v>136</v>
      </c>
      <c r="C150" s="27" t="s">
        <v>9905</v>
      </c>
      <c r="M150" s="25" t="n">
        <v>136</v>
      </c>
      <c r="N150" s="27" t="str">
        <f aca="false">C150</f>
        <v>Манометр 232.50.100 номер 01101</v>
      </c>
    </row>
    <row r="151" customFormat="false" ht="15" hidden="false" customHeight="false" outlineLevel="0" collapsed="false">
      <c r="B151" s="25" t="n">
        <v>137</v>
      </c>
      <c r="C151" s="27" t="s">
        <v>9906</v>
      </c>
      <c r="M151" s="25" t="n">
        <v>137</v>
      </c>
      <c r="N151" s="27" t="str">
        <f aca="false">C151</f>
        <v>Манометр ДМ 90-100-1-М номер 01104</v>
      </c>
    </row>
    <row r="152" customFormat="false" ht="15" hidden="false" customHeight="false" outlineLevel="0" collapsed="false">
      <c r="B152" s="25" t="n">
        <v>138</v>
      </c>
      <c r="C152" s="27" t="s">
        <v>9907</v>
      </c>
      <c r="M152" s="25" t="n">
        <v>138</v>
      </c>
      <c r="N152" s="27" t="str">
        <f aca="false">C152</f>
        <v>Манометр 232.50.160 номер 01736</v>
      </c>
    </row>
    <row r="153" customFormat="false" ht="15" hidden="false" customHeight="false" outlineLevel="0" collapsed="false">
      <c r="B153" s="25" t="n">
        <v>139</v>
      </c>
      <c r="C153" s="27" t="s">
        <v>9908</v>
      </c>
      <c r="M153" s="25" t="n">
        <v>139</v>
      </c>
      <c r="N153" s="27" t="str">
        <f aca="false">C153</f>
        <v>Преобразователь давления Метран-150TGR номер 0001220433</v>
      </c>
    </row>
    <row r="154" customFormat="false" ht="15" hidden="false" customHeight="false" outlineLevel="0" collapsed="false">
      <c r="B154" s="25" t="n">
        <v>140</v>
      </c>
      <c r="C154" s="27" t="s">
        <v>9909</v>
      </c>
      <c r="M154" s="25" t="n">
        <v>140</v>
      </c>
      <c r="N154" s="27" t="str">
        <f aca="false">C154</f>
        <v>Преобразователь давления Метран-150CD номер 1221139</v>
      </c>
    </row>
    <row r="155" customFormat="false" ht="15" hidden="false" customHeight="false" outlineLevel="0" collapsed="false">
      <c r="B155" s="25" t="n">
        <v>141</v>
      </c>
      <c r="C155" s="27" t="s">
        <v>9910</v>
      </c>
      <c r="M155" s="25" t="n">
        <v>141</v>
      </c>
      <c r="N155" s="27" t="str">
        <f aca="false">C155</f>
        <v>Преобразователь давления Rosemoun 3051CD2 номер 09917001</v>
      </c>
    </row>
    <row r="156" customFormat="false" ht="15" hidden="false" customHeight="false" outlineLevel="0" collapsed="false">
      <c r="B156" s="25" t="n">
        <v>142</v>
      </c>
      <c r="C156" s="27" t="s">
        <v>9911</v>
      </c>
      <c r="M156" s="25" t="n">
        <v>142</v>
      </c>
      <c r="N156" s="27" t="str">
        <f aca="false">C156</f>
        <v>Преобразователь давления APC-2000 номер 09228747</v>
      </c>
    </row>
    <row r="157" customFormat="false" ht="15" hidden="false" customHeight="false" outlineLevel="0" collapsed="false">
      <c r="B157" s="25" t="n">
        <v>143</v>
      </c>
      <c r="C157" s="27" t="s">
        <v>9912</v>
      </c>
      <c r="M157" s="25" t="n">
        <v>143</v>
      </c>
      <c r="N157" s="27" t="str">
        <f aca="false">C157</f>
        <v>Преобразователь давления APR-2000 номер 10220208</v>
      </c>
    </row>
    <row r="158" customFormat="false" ht="15" hidden="false" customHeight="false" outlineLevel="0" collapsed="false">
      <c r="B158" s="25" t="n">
        <v>144</v>
      </c>
      <c r="C158" s="27" t="s">
        <v>9913</v>
      </c>
      <c r="M158" s="25" t="n">
        <v>144</v>
      </c>
      <c r="N158" s="27" t="str">
        <f aca="false">C158</f>
        <v>Преобразователь давления APR-2000 номер 09228204</v>
      </c>
    </row>
    <row r="159" customFormat="false" ht="15" hidden="false" customHeight="false" outlineLevel="0" collapsed="false">
      <c r="B159" s="25" t="n">
        <v>145</v>
      </c>
      <c r="C159" s="27" t="s">
        <v>9914</v>
      </c>
      <c r="M159" s="25" t="n">
        <v>145</v>
      </c>
      <c r="N159" s="27" t="str">
        <f aca="false">C159</f>
        <v>Преобразователь давления APC-2000 номер 09228218</v>
      </c>
    </row>
    <row r="160" customFormat="false" ht="15" hidden="false" customHeight="false" outlineLevel="0" collapsed="false">
      <c r="B160" s="25" t="n">
        <v>146</v>
      </c>
      <c r="C160" s="27" t="s">
        <v>9915</v>
      </c>
      <c r="M160" s="25" t="n">
        <v>146</v>
      </c>
      <c r="N160" s="27" t="str">
        <f aca="false">C160</f>
        <v>Преобразователь давления APR-2000 номер 09228197</v>
      </c>
    </row>
    <row r="161" customFormat="false" ht="15" hidden="false" customHeight="false" outlineLevel="0" collapsed="false">
      <c r="B161" s="25" t="n">
        <v>147</v>
      </c>
      <c r="C161" s="27" t="s">
        <v>9916</v>
      </c>
      <c r="M161" s="25" t="n">
        <v>147</v>
      </c>
      <c r="N161" s="27" t="str">
        <f aca="false">C161</f>
        <v>Преобразователь давления APC-2000 номер 09228748</v>
      </c>
    </row>
    <row r="162" customFormat="false" ht="15" hidden="false" customHeight="false" outlineLevel="0" collapsed="false">
      <c r="B162" s="25" t="n">
        <v>148</v>
      </c>
      <c r="C162" s="27" t="s">
        <v>9917</v>
      </c>
      <c r="M162" s="25" t="n">
        <v>148</v>
      </c>
      <c r="N162" s="27" t="str">
        <f aca="false">C162</f>
        <v>Преобразователь давления APR-2000 номер 10222913</v>
      </c>
    </row>
    <row r="163" customFormat="false" ht="15" hidden="false" customHeight="false" outlineLevel="0" collapsed="false">
      <c r="B163" s="25" t="n">
        <v>149</v>
      </c>
      <c r="C163" s="27" t="s">
        <v>9918</v>
      </c>
      <c r="M163" s="25" t="n">
        <v>149</v>
      </c>
      <c r="N163" s="27" t="str">
        <f aca="false">C163</f>
        <v>Преобразователь давления 3051S номер 09907708</v>
      </c>
    </row>
    <row r="164" customFormat="false" ht="15" hidden="false" customHeight="false" outlineLevel="0" collapsed="false">
      <c r="B164" s="25" t="n">
        <v>150</v>
      </c>
      <c r="C164" s="27" t="s">
        <v>9919</v>
      </c>
      <c r="M164" s="25" t="n">
        <v>150</v>
      </c>
      <c r="N164" s="27" t="str">
        <f aca="false">C164</f>
        <v>Преобразователь давления 3051S номер 09907709</v>
      </c>
    </row>
    <row r="165" customFormat="false" ht="15" hidden="false" customHeight="false" outlineLevel="0" collapsed="false">
      <c r="B165" s="25" t="n">
        <v>151</v>
      </c>
      <c r="C165" s="27" t="s">
        <v>9920</v>
      </c>
      <c r="M165" s="25" t="n">
        <v>151</v>
      </c>
      <c r="N165" s="27" t="str">
        <f aca="false">C165</f>
        <v>Преобразователь давления 3051S номер 09922533</v>
      </c>
    </row>
    <row r="166" customFormat="false" ht="15" hidden="false" customHeight="false" outlineLevel="0" collapsed="false">
      <c r="B166" s="25" t="n">
        <v>152</v>
      </c>
      <c r="C166" s="27" t="s">
        <v>9921</v>
      </c>
      <c r="M166" s="25" t="n">
        <v>152</v>
      </c>
      <c r="N166" s="27" t="str">
        <f aca="false">C166</f>
        <v>Преобразователь давления 3051S номер 09922534</v>
      </c>
    </row>
    <row r="167" customFormat="false" ht="15" hidden="false" customHeight="false" outlineLevel="0" collapsed="false">
      <c r="B167" s="25" t="n">
        <v>153</v>
      </c>
      <c r="C167" s="27" t="s">
        <v>9922</v>
      </c>
      <c r="M167" s="25" t="n">
        <v>153</v>
      </c>
      <c r="N167" s="27" t="str">
        <f aca="false">C167</f>
        <v>Преобразователь давления 3051S номер 09919223</v>
      </c>
    </row>
    <row r="168" customFormat="false" ht="15" hidden="false" customHeight="false" outlineLevel="0" collapsed="false">
      <c r="B168" s="25" t="n">
        <v>154</v>
      </c>
      <c r="C168" s="27" t="s">
        <v>9923</v>
      </c>
      <c r="M168" s="25" t="n">
        <v>154</v>
      </c>
      <c r="N168" s="27" t="str">
        <f aca="false">C168</f>
        <v>Преобразователь давления 3051S номер 09919224</v>
      </c>
    </row>
    <row r="169" customFormat="false" ht="15" hidden="false" customHeight="false" outlineLevel="0" collapsed="false">
      <c r="B169" s="25" t="n">
        <v>155</v>
      </c>
      <c r="C169" s="27" t="s">
        <v>9924</v>
      </c>
      <c r="M169" s="25" t="n">
        <v>155</v>
      </c>
      <c r="N169" s="27" t="str">
        <f aca="false">C169</f>
        <v>Преобразователь давления 3051S номер 09919225</v>
      </c>
    </row>
    <row r="170" customFormat="false" ht="15" hidden="false" customHeight="false" outlineLevel="0" collapsed="false">
      <c r="B170" s="25" t="n">
        <v>156</v>
      </c>
      <c r="C170" s="27" t="s">
        <v>9925</v>
      </c>
      <c r="M170" s="25" t="n">
        <v>156</v>
      </c>
      <c r="N170" s="27" t="str">
        <f aca="false">C170</f>
        <v>Преобразователь давления 3051S номер 09919226</v>
      </c>
    </row>
    <row r="171" customFormat="false" ht="15" hidden="false" customHeight="false" outlineLevel="0" collapsed="false">
      <c r="B171" s="25" t="n">
        <v>157</v>
      </c>
      <c r="C171" s="27" t="s">
        <v>9926</v>
      </c>
      <c r="M171" s="25" t="n">
        <v>157</v>
      </c>
      <c r="N171" s="27" t="str">
        <f aca="false">C171</f>
        <v>Преобразователь давления 3051S номер 09919221</v>
      </c>
    </row>
    <row r="172" customFormat="false" ht="15" hidden="false" customHeight="false" outlineLevel="0" collapsed="false">
      <c r="B172" s="25" t="n">
        <v>158</v>
      </c>
      <c r="C172" s="27" t="s">
        <v>9927</v>
      </c>
      <c r="M172" s="25" t="n">
        <v>158</v>
      </c>
      <c r="N172" s="27" t="str">
        <f aca="false">C172</f>
        <v>Преобразователь давления 3051S номер 09919222</v>
      </c>
    </row>
    <row r="173" customFormat="false" ht="15" hidden="false" customHeight="false" outlineLevel="0" collapsed="false">
      <c r="B173" s="25" t="n">
        <v>159</v>
      </c>
      <c r="C173" s="27" t="s">
        <v>9928</v>
      </c>
      <c r="M173" s="25" t="n">
        <v>159</v>
      </c>
      <c r="N173" s="27" t="str">
        <f aca="false">C173</f>
        <v>Преобразователь давления 3051S номер 09919219</v>
      </c>
    </row>
    <row r="174" customFormat="false" ht="15" hidden="false" customHeight="false" outlineLevel="0" collapsed="false">
      <c r="B174" s="25" t="n">
        <v>160</v>
      </c>
      <c r="C174" s="27" t="s">
        <v>9929</v>
      </c>
      <c r="M174" s="25" t="n">
        <v>160</v>
      </c>
      <c r="N174" s="27" t="str">
        <f aca="false">C174</f>
        <v>Преобразователь давления 3051S номер 09919220</v>
      </c>
    </row>
    <row r="175" customFormat="false" ht="15" hidden="false" customHeight="false" outlineLevel="0" collapsed="false">
      <c r="B175" s="25" t="n">
        <v>161</v>
      </c>
      <c r="C175" s="27" t="s">
        <v>9930</v>
      </c>
      <c r="M175" s="25" t="n">
        <v>161</v>
      </c>
      <c r="N175" s="27" t="str">
        <f aca="false">C175</f>
        <v>Преобразователь давления 3051S номер 09919215</v>
      </c>
    </row>
    <row r="176" customFormat="false" ht="15" hidden="false" customHeight="false" outlineLevel="0" collapsed="false">
      <c r="B176" s="25" t="n">
        <v>162</v>
      </c>
      <c r="C176" s="27" t="s">
        <v>9931</v>
      </c>
      <c r="M176" s="25" t="n">
        <v>162</v>
      </c>
      <c r="N176" s="27" t="str">
        <f aca="false">C176</f>
        <v>Преобразователь давления 3051S номер 09919216</v>
      </c>
    </row>
    <row r="177" customFormat="false" ht="15" hidden="false" customHeight="false" outlineLevel="0" collapsed="false">
      <c r="B177" s="25" t="n">
        <v>163</v>
      </c>
      <c r="C177" s="27" t="s">
        <v>9932</v>
      </c>
      <c r="M177" s="25" t="n">
        <v>163</v>
      </c>
      <c r="N177" s="27" t="str">
        <f aca="false">C177</f>
        <v>Преобразователь давления 3051S номер 09919217</v>
      </c>
    </row>
    <row r="178" customFormat="false" ht="15" hidden="false" customHeight="false" outlineLevel="0" collapsed="false">
      <c r="B178" s="25" t="n">
        <v>164</v>
      </c>
      <c r="C178" s="27" t="s">
        <v>9933</v>
      </c>
      <c r="M178" s="25" t="n">
        <v>164</v>
      </c>
      <c r="N178" s="27" t="str">
        <f aca="false">C178</f>
        <v>Преобразователь давления 3051S номер 09919218</v>
      </c>
    </row>
    <row r="179" customFormat="false" ht="15" hidden="false" customHeight="false" outlineLevel="0" collapsed="false">
      <c r="B179" s="25" t="n">
        <v>165</v>
      </c>
      <c r="C179" s="27" t="s">
        <v>9934</v>
      </c>
      <c r="M179" s="25" t="n">
        <v>165</v>
      </c>
      <c r="N179" s="27" t="str">
        <f aca="false">C179</f>
        <v>Преобразователь давления 3051TG3 номер 9295544</v>
      </c>
    </row>
    <row r="180" customFormat="false" ht="15" hidden="false" customHeight="false" outlineLevel="0" collapsed="false">
      <c r="B180" s="25" t="n">
        <v>166</v>
      </c>
      <c r="C180" s="27" t="s">
        <v>9935</v>
      </c>
      <c r="M180" s="25" t="n">
        <v>166</v>
      </c>
      <c r="N180" s="27" t="str">
        <f aca="false">C180</f>
        <v>Преобразователь давления 3051TG3 номер 9295537</v>
      </c>
    </row>
    <row r="181" customFormat="false" ht="15" hidden="false" customHeight="false" outlineLevel="0" collapsed="false">
      <c r="B181" s="25" t="n">
        <v>167</v>
      </c>
      <c r="C181" s="27" t="s">
        <v>9936</v>
      </c>
      <c r="M181" s="25" t="n">
        <v>167</v>
      </c>
      <c r="N181" s="27" t="str">
        <f aca="false">C181</f>
        <v>Преобразователь давления 3051CD3 номер 9357668</v>
      </c>
    </row>
    <row r="182" customFormat="false" ht="15" hidden="false" customHeight="false" outlineLevel="0" collapsed="false">
      <c r="B182" s="25" t="n">
        <v>168</v>
      </c>
      <c r="C182" s="27" t="s">
        <v>9937</v>
      </c>
      <c r="M182" s="25" t="n">
        <v>168</v>
      </c>
      <c r="N182" s="27" t="str">
        <f aca="false">C182</f>
        <v>Преобразователь давления 3051TG1 номер 9295535</v>
      </c>
    </row>
    <row r="183" customFormat="false" ht="15" hidden="false" customHeight="false" outlineLevel="0" collapsed="false">
      <c r="B183" s="25" t="n">
        <v>169</v>
      </c>
      <c r="C183" s="27" t="s">
        <v>9938</v>
      </c>
      <c r="M183" s="25" t="n">
        <v>169</v>
      </c>
      <c r="N183" s="27" t="str">
        <f aca="false">C183</f>
        <v>Преобразователь давления 3051TG3 номер 9295548</v>
      </c>
    </row>
    <row r="184" customFormat="false" ht="15" hidden="false" customHeight="false" outlineLevel="0" collapsed="false">
      <c r="B184" s="25" t="n">
        <v>170</v>
      </c>
      <c r="C184" s="27" t="s">
        <v>9939</v>
      </c>
      <c r="M184" s="25" t="n">
        <v>170</v>
      </c>
      <c r="N184" s="27" t="str">
        <f aca="false">C184</f>
        <v>Преобразователь давления 3051S номер 9751680</v>
      </c>
    </row>
    <row r="185" customFormat="false" ht="15" hidden="false" customHeight="false" outlineLevel="0" collapsed="false">
      <c r="B185" s="25" t="n">
        <v>171</v>
      </c>
      <c r="C185" s="27" t="s">
        <v>9940</v>
      </c>
      <c r="M185" s="25" t="n">
        <v>171</v>
      </c>
      <c r="N185" s="27" t="str">
        <f aca="false">C185</f>
        <v>Преобразователь давления 3051S номер 9751682</v>
      </c>
    </row>
    <row r="186" customFormat="false" ht="15" hidden="false" customHeight="false" outlineLevel="0" collapsed="false">
      <c r="B186" s="25" t="n">
        <v>172</v>
      </c>
      <c r="C186" s="27" t="s">
        <v>9941</v>
      </c>
      <c r="M186" s="25" t="n">
        <v>172</v>
      </c>
      <c r="N186" s="27" t="str">
        <f aca="false">C186</f>
        <v>Преобразователь давления 3051S номер 9751681</v>
      </c>
    </row>
    <row r="187" customFormat="false" ht="15" hidden="false" customHeight="false" outlineLevel="0" collapsed="false">
      <c r="B187" s="25" t="n">
        <v>173</v>
      </c>
      <c r="C187" s="27" t="s">
        <v>9942</v>
      </c>
      <c r="M187" s="25" t="n">
        <v>173</v>
      </c>
      <c r="N187" s="27" t="str">
        <f aca="false">C187</f>
        <v>Преобразователь давления 3051S номер 9751683</v>
      </c>
    </row>
    <row r="188" customFormat="false" ht="15" hidden="false" customHeight="false" outlineLevel="0" collapsed="false">
      <c r="B188" s="25" t="n">
        <v>174</v>
      </c>
      <c r="C188" s="27" t="s">
        <v>9943</v>
      </c>
      <c r="M188" s="25" t="n">
        <v>174</v>
      </c>
      <c r="N188" s="27" t="str">
        <f aca="false">C188</f>
        <v>Преобразователь давления APR-2200 номер 9228190</v>
      </c>
    </row>
    <row r="189" customFormat="false" ht="15" hidden="false" customHeight="false" outlineLevel="0" collapsed="false">
      <c r="B189" s="25" t="n">
        <v>175</v>
      </c>
      <c r="C189" s="27" t="s">
        <v>9944</v>
      </c>
      <c r="M189" s="25" t="n">
        <v>175</v>
      </c>
      <c r="N189" s="27" t="str">
        <f aca="false">C189</f>
        <v>Преобразователь давления Cerabar Т,PMC131 номер M609CA01052</v>
      </c>
    </row>
    <row r="190" customFormat="false" ht="15" hidden="false" customHeight="false" outlineLevel="0" collapsed="false">
      <c r="B190" s="25" t="n">
        <v>176</v>
      </c>
      <c r="C190" s="27" t="s">
        <v>9945</v>
      </c>
      <c r="M190" s="25" t="n">
        <v>176</v>
      </c>
      <c r="N190" s="27" t="str">
        <f aca="false">C190</f>
        <v>Газоанализатор СГОЭС номер 27509</v>
      </c>
    </row>
    <row r="191" customFormat="false" ht="15" hidden="false" customHeight="false" outlineLevel="0" collapsed="false">
      <c r="B191" s="25" t="n">
        <v>177</v>
      </c>
      <c r="C191" s="27" t="s">
        <v>9946</v>
      </c>
      <c r="M191" s="25" t="n">
        <v>177</v>
      </c>
      <c r="N191" s="27" t="str">
        <f aca="false">C191</f>
        <v>Газоанализатор ОГС-ПГП номер 3208</v>
      </c>
    </row>
    <row r="192" customFormat="false" ht="15" hidden="false" customHeight="false" outlineLevel="0" collapsed="false">
      <c r="B192" s="25" t="n">
        <v>178</v>
      </c>
      <c r="C192" s="27" t="s">
        <v>9947</v>
      </c>
      <c r="M192" s="25" t="n">
        <v>178</v>
      </c>
      <c r="N192" s="27" t="str">
        <f aca="false">C192</f>
        <v>Газоанализатор СГОЭС номер 16868</v>
      </c>
    </row>
    <row r="193" customFormat="false" ht="15" hidden="false" customHeight="false" outlineLevel="0" collapsed="false">
      <c r="B193" s="25" t="n">
        <v>179</v>
      </c>
      <c r="C193" s="27" t="s">
        <v>9948</v>
      </c>
      <c r="M193" s="25" t="n">
        <v>179</v>
      </c>
      <c r="N193" s="27" t="str">
        <f aca="false">C193</f>
        <v>Газоанализатор PIR 3000 номер ARPK-0064</v>
      </c>
    </row>
    <row r="194" customFormat="false" ht="15" hidden="false" customHeight="false" outlineLevel="0" collapsed="false">
      <c r="B194" s="25" t="n">
        <v>180</v>
      </c>
      <c r="C194" s="27" t="s">
        <v>9949</v>
      </c>
      <c r="M194" s="25" t="n">
        <v>180</v>
      </c>
      <c r="N194" s="27" t="str">
        <f aca="false">C194</f>
        <v>Контроллер АВВ номер 205/DCS/ABB</v>
      </c>
    </row>
    <row r="195" customFormat="false" ht="15" hidden="false" customHeight="false" outlineLevel="0" collapsed="false">
      <c r="B195" s="25" t="n">
        <v>181</v>
      </c>
      <c r="C195" s="27" t="s">
        <v>9950</v>
      </c>
      <c r="M195" s="25" t="n">
        <v>181</v>
      </c>
      <c r="N195" s="27" t="str">
        <f aca="false">C195</f>
        <v>Контроллер АВВ номер 205/ESD/ABB</v>
      </c>
    </row>
    <row r="196" customFormat="false" ht="15" hidden="false" customHeight="false" outlineLevel="0" collapsed="false">
      <c r="B196" s="25" t="n">
        <v>182</v>
      </c>
      <c r="C196" s="27" t="s">
        <v>9951</v>
      </c>
      <c r="M196" s="25" t="n">
        <v>182</v>
      </c>
      <c r="N196" s="27" t="str">
        <f aca="false">C196</f>
        <v>Уровнемер VEGAFLEX81 номер 49392837</v>
      </c>
    </row>
    <row r="197" customFormat="false" ht="15" hidden="false" customHeight="false" outlineLevel="0" collapsed="false">
      <c r="B197" s="25" t="n">
        <v>183</v>
      </c>
      <c r="C197" s="27" t="s">
        <v>9952</v>
      </c>
      <c r="M197" s="25" t="n">
        <v>183</v>
      </c>
      <c r="N197" s="27" t="str">
        <f aca="false">C197</f>
        <v>Уровнемер VEGAFLEX81 номер 49392840</v>
      </c>
    </row>
    <row r="198" customFormat="false" ht="15" hidden="false" customHeight="false" outlineLevel="0" collapsed="false">
      <c r="B198" s="25" t="n">
        <v>184</v>
      </c>
      <c r="C198" s="27" t="s">
        <v>9953</v>
      </c>
      <c r="M198" s="25" t="n">
        <v>184</v>
      </c>
      <c r="N198" s="27" t="str">
        <f aca="false">C198</f>
        <v>Уровнемер Liquicap M FMI51 номер H10833010F0</v>
      </c>
    </row>
    <row r="199" customFormat="false" ht="15" hidden="false" customHeight="false" outlineLevel="0" collapsed="false">
      <c r="B199" s="25" t="n">
        <v>185</v>
      </c>
      <c r="C199" s="27" t="s">
        <v>9954</v>
      </c>
      <c r="M199" s="25" t="n">
        <v>185</v>
      </c>
      <c r="N199" s="27" t="str">
        <f aca="false">C199</f>
        <v>Уровнемер Liquicap M FMI51 номер H10834010F0</v>
      </c>
    </row>
    <row r="200" customFormat="false" ht="15" hidden="false" customHeight="false" outlineLevel="0" collapsed="false">
      <c r="B200" s="25" t="n">
        <v>186</v>
      </c>
      <c r="C200" s="27" t="s">
        <v>9955</v>
      </c>
      <c r="M200" s="25" t="n">
        <v>186</v>
      </c>
      <c r="N200" s="27" t="str">
        <f aca="false">C200</f>
        <v>Манометр 233.50.160 номер Р01751</v>
      </c>
    </row>
    <row r="201" customFormat="false" ht="15" hidden="false" customHeight="false" outlineLevel="0" collapsed="false">
      <c r="B201" s="25" t="n">
        <v>187</v>
      </c>
      <c r="C201" s="27" t="s">
        <v>9956</v>
      </c>
      <c r="M201" s="25" t="n">
        <v>187</v>
      </c>
      <c r="N201" s="27" t="str">
        <f aca="false">C201</f>
        <v>Манометр 233.50.100 номер 01757</v>
      </c>
    </row>
    <row r="202" customFormat="false" ht="15" hidden="false" customHeight="false" outlineLevel="0" collapsed="false">
      <c r="B202" s="25" t="n">
        <v>188</v>
      </c>
      <c r="C202" s="27" t="s">
        <v>9957</v>
      </c>
      <c r="M202" s="25" t="n">
        <v>188</v>
      </c>
      <c r="N202" s="27" t="str">
        <f aca="false">C202</f>
        <v>Манометр ДМ (bd) номер 01779</v>
      </c>
    </row>
    <row r="203" customFormat="false" ht="15" hidden="false" customHeight="false" outlineLevel="0" collapsed="false">
      <c r="B203" s="25" t="n">
        <v>189</v>
      </c>
      <c r="C203" s="27" t="s">
        <v>9958</v>
      </c>
      <c r="M203" s="25" t="n">
        <v>189</v>
      </c>
      <c r="N203" s="27" t="str">
        <f aca="false">C203</f>
        <v>Манометр 232.50.160 номер 01781</v>
      </c>
    </row>
    <row r="204" customFormat="false" ht="15" hidden="false" customHeight="false" outlineLevel="0" collapsed="false">
      <c r="B204" s="25" t="n">
        <v>190</v>
      </c>
      <c r="C204" s="27" t="s">
        <v>9959</v>
      </c>
      <c r="M204" s="25" t="n">
        <v>190</v>
      </c>
      <c r="N204" s="27" t="str">
        <f aca="false">C204</f>
        <v>Манометр BA4220 номер 02729</v>
      </c>
    </row>
    <row r="205" customFormat="false" ht="15" hidden="false" customHeight="false" outlineLevel="0" collapsed="false">
      <c r="B205" s="25" t="n">
        <v>191</v>
      </c>
      <c r="C205" s="27" t="s">
        <v>9960</v>
      </c>
      <c r="M205" s="25" t="n">
        <v>191</v>
      </c>
      <c r="N205" s="27" t="str">
        <f aca="false">C205</f>
        <v>Манометр 111.10.100 номер 02732</v>
      </c>
    </row>
    <row r="206" customFormat="false" ht="15" hidden="false" customHeight="false" outlineLevel="0" collapsed="false">
      <c r="B206" s="25" t="n">
        <v>192</v>
      </c>
      <c r="C206" s="27" t="s">
        <v>9961</v>
      </c>
      <c r="M206" s="25" t="n">
        <v>192</v>
      </c>
      <c r="N206" s="27" t="str">
        <f aca="false">C206</f>
        <v>Манометр 232.50.160 номер 02735</v>
      </c>
    </row>
    <row r="207" customFormat="false" ht="15" hidden="false" customHeight="false" outlineLevel="0" collapsed="false">
      <c r="B207" s="25" t="n">
        <v>193</v>
      </c>
      <c r="C207" s="27" t="s">
        <v>9962</v>
      </c>
      <c r="M207" s="25" t="n">
        <v>193</v>
      </c>
      <c r="N207" s="27" t="str">
        <f aca="false">C207</f>
        <v>Манометр 232.50.160 номер 02737</v>
      </c>
    </row>
    <row r="208" customFormat="false" ht="15" hidden="false" customHeight="false" outlineLevel="0" collapsed="false">
      <c r="B208" s="25" t="n">
        <v>194</v>
      </c>
      <c r="C208" s="27" t="s">
        <v>9963</v>
      </c>
      <c r="M208" s="25" t="n">
        <v>194</v>
      </c>
      <c r="N208" s="27" t="str">
        <f aca="false">C208</f>
        <v>Манометр 233.50.160 номер 02749</v>
      </c>
    </row>
    <row r="209" customFormat="false" ht="15" hidden="false" customHeight="false" outlineLevel="0" collapsed="false">
      <c r="B209" s="25" t="n">
        <v>195</v>
      </c>
      <c r="C209" s="27" t="s">
        <v>9964</v>
      </c>
      <c r="M209" s="25" t="n">
        <v>195</v>
      </c>
      <c r="N209" s="27" t="str">
        <f aca="false">C209</f>
        <v>Манометр 232.50.160 номер 02753</v>
      </c>
    </row>
    <row r="210" customFormat="false" ht="15" hidden="false" customHeight="false" outlineLevel="0" collapsed="false">
      <c r="B210" s="25" t="n">
        <v>196</v>
      </c>
      <c r="C210" s="27" t="s">
        <v>9965</v>
      </c>
      <c r="M210" s="25" t="n">
        <v>196</v>
      </c>
      <c r="N210" s="27" t="str">
        <f aca="false">C210</f>
        <v>Манометр 233.50.160 номер 02754</v>
      </c>
    </row>
    <row r="211" customFormat="false" ht="15" hidden="false" customHeight="false" outlineLevel="0" collapsed="false">
      <c r="B211" s="25" t="n">
        <v>197</v>
      </c>
      <c r="C211" s="27" t="s">
        <v>9966</v>
      </c>
      <c r="M211" s="25" t="n">
        <v>197</v>
      </c>
      <c r="N211" s="27" t="str">
        <f aca="false">C211</f>
        <v>Манометр 232.50.160 номер 02755</v>
      </c>
    </row>
    <row r="212" customFormat="false" ht="15" hidden="false" customHeight="false" outlineLevel="0" collapsed="false">
      <c r="B212" s="25" t="n">
        <v>198</v>
      </c>
      <c r="C212" s="27" t="s">
        <v>9967</v>
      </c>
      <c r="M212" s="25" t="n">
        <v>198</v>
      </c>
      <c r="N212" s="27" t="str">
        <f aca="false">C212</f>
        <v>Манометр 232.50.160 номер 02758</v>
      </c>
    </row>
    <row r="213" customFormat="false" ht="15" hidden="false" customHeight="false" outlineLevel="0" collapsed="false">
      <c r="B213" s="25" t="n">
        <v>199</v>
      </c>
      <c r="C213" s="27" t="s">
        <v>9968</v>
      </c>
      <c r="M213" s="25" t="n">
        <v>199</v>
      </c>
      <c r="N213" s="27" t="str">
        <f aca="false">C213</f>
        <v>Манометр МП4-УУ2 номер 02778</v>
      </c>
    </row>
    <row r="214" customFormat="false" ht="15" hidden="false" customHeight="false" outlineLevel="0" collapsed="false">
      <c r="B214" s="25" t="n">
        <v>200</v>
      </c>
      <c r="C214" s="27" t="s">
        <v>9969</v>
      </c>
      <c r="M214" s="25" t="n">
        <v>200</v>
      </c>
      <c r="N214" s="27" t="str">
        <f aca="false">C214</f>
        <v>Манометр 233.50.160 номер 03450</v>
      </c>
    </row>
    <row r="215" customFormat="false" ht="15" hidden="false" customHeight="false" outlineLevel="0" collapsed="false">
      <c r="B215" s="25" t="n">
        <v>201</v>
      </c>
      <c r="C215" s="27" t="s">
        <v>9970</v>
      </c>
      <c r="M215" s="25" t="n">
        <v>201</v>
      </c>
      <c r="N215" s="27" t="str">
        <f aca="false">C215</f>
        <v>Манометр 233.50.160 номер 03453</v>
      </c>
    </row>
    <row r="216" customFormat="false" ht="15" hidden="false" customHeight="false" outlineLevel="0" collapsed="false">
      <c r="B216" s="25" t="n">
        <v>202</v>
      </c>
      <c r="C216" s="27" t="s">
        <v>9971</v>
      </c>
      <c r="M216" s="25" t="n">
        <v>202</v>
      </c>
      <c r="N216" s="27" t="str">
        <f aca="false">C216</f>
        <v>Манометр 232.50.100 номер 03455</v>
      </c>
    </row>
    <row r="217" customFormat="false" ht="15" hidden="false" customHeight="false" outlineLevel="0" collapsed="false">
      <c r="B217" s="25" t="n">
        <v>203</v>
      </c>
      <c r="C217" s="27" t="s">
        <v>9972</v>
      </c>
      <c r="D217" s="1"/>
      <c r="E217" s="1"/>
      <c r="F217" s="1"/>
      <c r="G217" s="1"/>
      <c r="M217" s="25" t="n">
        <v>203</v>
      </c>
      <c r="N217" s="27" t="str">
        <f aca="false">C217</f>
        <v>Манометр 233.50.160 номер 03456</v>
      </c>
    </row>
    <row r="218" customFormat="false" ht="15" hidden="false" customHeight="false" outlineLevel="0" collapsed="false">
      <c r="B218" s="25" t="n">
        <v>204</v>
      </c>
      <c r="C218" s="27" t="s">
        <v>9973</v>
      </c>
      <c r="D218" s="1"/>
      <c r="E218" s="1"/>
      <c r="F218" s="1"/>
      <c r="G218" s="1"/>
      <c r="M218" s="25" t="n">
        <v>204</v>
      </c>
      <c r="N218" s="27" t="str">
        <f aca="false">C218</f>
        <v>Манометр 233.50.160 номер 03457</v>
      </c>
    </row>
    <row r="219" customFormat="false" ht="15" hidden="false" customHeight="false" outlineLevel="0" collapsed="false">
      <c r="B219" s="25" t="n">
        <v>205</v>
      </c>
      <c r="C219" s="27" t="s">
        <v>9974</v>
      </c>
      <c r="D219" s="1"/>
      <c r="E219" s="1"/>
      <c r="F219" s="1"/>
      <c r="G219" s="1"/>
      <c r="M219" s="25" t="n">
        <v>205</v>
      </c>
      <c r="N219" s="27" t="str">
        <f aca="false">C219</f>
        <v>Манометр 233.50.160 номер 03458</v>
      </c>
    </row>
    <row r="220" customFormat="false" ht="15" hidden="false" customHeight="false" outlineLevel="0" collapsed="false">
      <c r="B220" s="25" t="n">
        <v>206</v>
      </c>
      <c r="C220" s="27" t="s">
        <v>9975</v>
      </c>
      <c r="D220" s="1"/>
      <c r="E220" s="1"/>
      <c r="F220" s="1"/>
      <c r="G220" s="1"/>
      <c r="M220" s="25" t="n">
        <v>206</v>
      </c>
      <c r="N220" s="27" t="str">
        <f aca="false">C220</f>
        <v>Манометр 233.50.160 номер 03459</v>
      </c>
    </row>
    <row r="221" customFormat="false" ht="15" hidden="false" customHeight="false" outlineLevel="0" collapsed="false">
      <c r="B221" s="25" t="n">
        <v>207</v>
      </c>
      <c r="C221" s="27" t="s">
        <v>9976</v>
      </c>
      <c r="D221" s="1"/>
      <c r="E221" s="1"/>
      <c r="F221" s="1"/>
      <c r="G221" s="1"/>
      <c r="M221" s="25" t="n">
        <v>207</v>
      </c>
      <c r="N221" s="27" t="str">
        <f aca="false">C221</f>
        <v>Манометр 232.50.100 номер 03467</v>
      </c>
    </row>
    <row r="222" customFormat="false" ht="15" hidden="false" customHeight="false" outlineLevel="0" collapsed="false">
      <c r="B222" s="25" t="n">
        <v>208</v>
      </c>
      <c r="C222" s="27" t="s">
        <v>9977</v>
      </c>
      <c r="D222" s="1"/>
      <c r="E222" s="1"/>
      <c r="F222" s="1"/>
      <c r="G222" s="1"/>
      <c r="M222" s="25" t="n">
        <v>208</v>
      </c>
      <c r="N222" s="27" t="str">
        <f aca="false">C222</f>
        <v>Манометр МП4-УУ2 номер 03470</v>
      </c>
    </row>
    <row r="223" customFormat="false" ht="15" hidden="false" customHeight="false" outlineLevel="0" collapsed="false">
      <c r="B223" s="25" t="n">
        <v>209</v>
      </c>
      <c r="C223" s="27" t="s">
        <v>9978</v>
      </c>
      <c r="G223" s="1"/>
      <c r="M223" s="25" t="n">
        <v>209</v>
      </c>
      <c r="N223" s="27" t="str">
        <f aca="false">C223</f>
        <v>Манометр МП4-УУ2 номер 03477</v>
      </c>
    </row>
    <row r="224" customFormat="false" ht="15" hidden="false" customHeight="false" outlineLevel="0" collapsed="false">
      <c r="B224" s="25" t="n">
        <v>210</v>
      </c>
      <c r="C224" s="27" t="s">
        <v>9979</v>
      </c>
      <c r="G224" s="1"/>
      <c r="M224" s="25" t="n">
        <v>210</v>
      </c>
      <c r="N224" s="27" t="str">
        <f aca="false">C224</f>
        <v>Манометр 233.50.160 номер 03481</v>
      </c>
    </row>
    <row r="225" customFormat="false" ht="15" hidden="false" customHeight="false" outlineLevel="0" collapsed="false">
      <c r="B225" s="25" t="n">
        <v>211</v>
      </c>
      <c r="C225" s="27" t="s">
        <v>9980</v>
      </c>
      <c r="G225" s="1"/>
      <c r="M225" s="25" t="n">
        <v>211</v>
      </c>
      <c r="N225" s="27" t="str">
        <f aca="false">C225</f>
        <v>Манометр 233.50.160 номер 03482</v>
      </c>
    </row>
    <row r="226" customFormat="false" ht="15" hidden="false" customHeight="false" outlineLevel="0" collapsed="false">
      <c r="B226" s="25" t="n">
        <v>212</v>
      </c>
      <c r="C226" s="27" t="s">
        <v>9981</v>
      </c>
      <c r="G226" s="1"/>
      <c r="M226" s="25" t="n">
        <v>212</v>
      </c>
      <c r="N226" s="27" t="str">
        <f aca="false">C226</f>
        <v>Манометр 233.50.160 номер 03484</v>
      </c>
    </row>
    <row r="227" customFormat="false" ht="15" hidden="false" customHeight="false" outlineLevel="0" collapsed="false">
      <c r="B227" s="25" t="n">
        <v>213</v>
      </c>
      <c r="C227" s="27" t="s">
        <v>9982</v>
      </c>
      <c r="G227" s="1"/>
      <c r="M227" s="25" t="n">
        <v>213</v>
      </c>
      <c r="N227" s="27" t="str">
        <f aca="false">C227</f>
        <v>Манометр 233.50.160 номер 03485</v>
      </c>
    </row>
    <row r="228" customFormat="false" ht="15" hidden="false" customHeight="false" outlineLevel="0" collapsed="false">
      <c r="B228" s="25" t="n">
        <v>214</v>
      </c>
      <c r="C228" s="27" t="s">
        <v>9983</v>
      </c>
      <c r="G228" s="1"/>
      <c r="M228" s="25" t="n">
        <v>214</v>
      </c>
      <c r="N228" s="27" t="str">
        <f aca="false">C228</f>
        <v>Манометр 232.50.100 номер 03491</v>
      </c>
    </row>
    <row r="229" customFormat="false" ht="15" hidden="false" customHeight="false" outlineLevel="0" collapsed="false">
      <c r="B229" s="25" t="n">
        <v>215</v>
      </c>
      <c r="C229" s="27" t="s">
        <v>9984</v>
      </c>
      <c r="G229" s="1"/>
      <c r="M229" s="25" t="n">
        <v>215</v>
      </c>
      <c r="N229" s="27" t="str">
        <f aca="false">C229</f>
        <v>Манометр 232.50.100 номер 03492</v>
      </c>
    </row>
    <row r="230" customFormat="false" ht="15" hidden="false" customHeight="false" outlineLevel="0" collapsed="false">
      <c r="B230" s="25" t="n">
        <v>216</v>
      </c>
      <c r="C230" s="27" t="s">
        <v>9985</v>
      </c>
      <c r="G230" s="1"/>
      <c r="M230" s="25" t="n">
        <v>216</v>
      </c>
      <c r="N230" s="27" t="str">
        <f aca="false">C230</f>
        <v>Манометр 233.50.160 номер 03494</v>
      </c>
    </row>
    <row r="231" customFormat="false" ht="15" hidden="false" customHeight="false" outlineLevel="0" collapsed="false">
      <c r="B231" s="25" t="n">
        <v>217</v>
      </c>
      <c r="C231" s="27" t="s">
        <v>9986</v>
      </c>
      <c r="G231" s="1"/>
      <c r="M231" s="25" t="n">
        <v>217</v>
      </c>
      <c r="N231" s="27" t="str">
        <f aca="false">C231</f>
        <v>Манометр 232.50.160 номер 03498</v>
      </c>
    </row>
    <row r="232" customFormat="false" ht="15" hidden="false" customHeight="false" outlineLevel="0" collapsed="false">
      <c r="B232" s="25" t="n">
        <v>218</v>
      </c>
      <c r="C232" s="27" t="s">
        <v>9987</v>
      </c>
      <c r="G232" s="1"/>
      <c r="M232" s="25" t="n">
        <v>218</v>
      </c>
      <c r="N232" s="27" t="str">
        <f aca="false">C232</f>
        <v>Манометр 233.50.160 номер 05448</v>
      </c>
    </row>
    <row r="233" customFormat="false" ht="15" hidden="false" customHeight="false" outlineLevel="0" collapsed="false">
      <c r="B233" s="25" t="n">
        <v>219</v>
      </c>
      <c r="C233" s="27" t="s">
        <v>9988</v>
      </c>
      <c r="G233" s="1"/>
      <c r="M233" s="25" t="n">
        <v>219</v>
      </c>
      <c r="N233" s="27" t="str">
        <f aca="false">C233</f>
        <v>Манометр 232.50.160 номер 05449</v>
      </c>
    </row>
    <row r="234" customFormat="false" ht="15" hidden="false" customHeight="false" outlineLevel="0" collapsed="false">
      <c r="B234" s="25" t="n">
        <v>220</v>
      </c>
      <c r="C234" s="27" t="s">
        <v>9989</v>
      </c>
      <c r="G234" s="1"/>
      <c r="M234" s="25" t="n">
        <v>220</v>
      </c>
      <c r="N234" s="27" t="str">
        <f aca="false">C234</f>
        <v>Манометр 233.50.160 номер 05452</v>
      </c>
    </row>
    <row r="235" customFormat="false" ht="15" hidden="false" customHeight="false" outlineLevel="0" collapsed="false">
      <c r="B235" s="25" t="n">
        <v>221</v>
      </c>
      <c r="C235" s="27" t="s">
        <v>9990</v>
      </c>
      <c r="G235" s="1"/>
      <c r="M235" s="25" t="n">
        <v>221</v>
      </c>
      <c r="N235" s="27" t="str">
        <f aca="false">C235</f>
        <v>Манометр 233.50.160 номер 05489</v>
      </c>
    </row>
    <row r="236" customFormat="false" ht="15" hidden="false" customHeight="false" outlineLevel="0" collapsed="false">
      <c r="B236" s="25" t="n">
        <v>222</v>
      </c>
      <c r="C236" s="27" t="s">
        <v>9991</v>
      </c>
      <c r="G236" s="1"/>
      <c r="M236" s="25" t="n">
        <v>222</v>
      </c>
      <c r="N236" s="27" t="str">
        <f aca="false">C236</f>
        <v>Манометр 233.50.160 номер 05491</v>
      </c>
    </row>
    <row r="237" customFormat="false" ht="15" hidden="false" customHeight="false" outlineLevel="0" collapsed="false">
      <c r="B237" s="25" t="n">
        <v>223</v>
      </c>
      <c r="C237" s="27" t="s">
        <v>9992</v>
      </c>
      <c r="G237" s="1"/>
      <c r="M237" s="25" t="n">
        <v>223</v>
      </c>
      <c r="N237" s="27" t="str">
        <f aca="false">C237</f>
        <v>Манометр 232.50.160 номер 05492</v>
      </c>
    </row>
    <row r="238" customFormat="false" ht="15" hidden="false" customHeight="false" outlineLevel="0" collapsed="false">
      <c r="B238" s="25" t="n">
        <v>224</v>
      </c>
      <c r="C238" s="27" t="s">
        <v>9993</v>
      </c>
      <c r="G238" s="1"/>
      <c r="M238" s="25" t="n">
        <v>224</v>
      </c>
      <c r="N238" s="27" t="str">
        <f aca="false">C238</f>
        <v>Манометр 233.50.160 номер 05493</v>
      </c>
    </row>
    <row r="239" customFormat="false" ht="15" hidden="false" customHeight="false" outlineLevel="0" collapsed="false">
      <c r="B239" s="25" t="n">
        <v>225</v>
      </c>
      <c r="C239" s="27" t="s">
        <v>9994</v>
      </c>
      <c r="G239" s="1"/>
      <c r="M239" s="25" t="n">
        <v>225</v>
      </c>
      <c r="N239" s="27" t="str">
        <f aca="false">C239</f>
        <v>Манометр 232.50.160 номер 05575</v>
      </c>
    </row>
    <row r="240" customFormat="false" ht="15" hidden="false" customHeight="false" outlineLevel="0" collapsed="false">
      <c r="B240" s="25" t="n">
        <v>226</v>
      </c>
      <c r="C240" s="27" t="s">
        <v>9995</v>
      </c>
      <c r="G240" s="1"/>
      <c r="M240" s="25" t="n">
        <v>226</v>
      </c>
      <c r="N240" s="27" t="str">
        <f aca="false">C240</f>
        <v>Манометр 232.50.100 номер 05924</v>
      </c>
    </row>
    <row r="241" customFormat="false" ht="15" hidden="false" customHeight="false" outlineLevel="0" collapsed="false">
      <c r="B241" s="25" t="n">
        <v>227</v>
      </c>
      <c r="C241" s="27" t="s">
        <v>9996</v>
      </c>
      <c r="G241" s="1"/>
      <c r="M241" s="25" t="n">
        <v>227</v>
      </c>
      <c r="N241" s="27" t="str">
        <f aca="false">C241</f>
        <v>Манометр 233.50.100 номер 05925</v>
      </c>
    </row>
    <row r="242" customFormat="false" ht="15" hidden="false" customHeight="false" outlineLevel="0" collapsed="false">
      <c r="B242" s="25" t="n">
        <v>228</v>
      </c>
      <c r="C242" s="27" t="s">
        <v>9997</v>
      </c>
      <c r="G242" s="1"/>
      <c r="M242" s="25" t="n">
        <v>228</v>
      </c>
      <c r="N242" s="27" t="str">
        <f aca="false">C242</f>
        <v>Манометр 232.50.100 номер 05932</v>
      </c>
    </row>
    <row r="243" customFormat="false" ht="15" hidden="false" customHeight="false" outlineLevel="0" collapsed="false">
      <c r="B243" s="25" t="n">
        <v>229</v>
      </c>
      <c r="C243" s="27" t="s">
        <v>9998</v>
      </c>
      <c r="M243" s="25" t="n">
        <v>229</v>
      </c>
      <c r="N243" s="27" t="str">
        <f aca="false">C243</f>
        <v>Манометр 232.50.100 номер 05933</v>
      </c>
    </row>
    <row r="244" customFormat="false" ht="15" hidden="false" customHeight="false" outlineLevel="0" collapsed="false">
      <c r="B244" s="25" t="n">
        <v>230</v>
      </c>
      <c r="C244" s="27" t="s">
        <v>9999</v>
      </c>
      <c r="M244" s="25" t="n">
        <v>230</v>
      </c>
      <c r="N244" s="27" t="str">
        <f aca="false">C244</f>
        <v>Манометр 233.50.100 номер 05938</v>
      </c>
    </row>
    <row r="245" customFormat="false" ht="15" hidden="false" customHeight="false" outlineLevel="0" collapsed="false">
      <c r="B245" s="25" t="n">
        <v>231</v>
      </c>
      <c r="C245" s="27" t="s">
        <v>10000</v>
      </c>
      <c r="M245" s="25" t="n">
        <v>231</v>
      </c>
      <c r="N245" s="27" t="str">
        <f aca="false">C245</f>
        <v>Манометр 233.50.100 номер 05939</v>
      </c>
    </row>
    <row r="246" customFormat="false" ht="15" hidden="false" customHeight="false" outlineLevel="0" collapsed="false">
      <c r="B246" s="25" t="n">
        <v>232</v>
      </c>
      <c r="C246" s="27" t="s">
        <v>10001</v>
      </c>
      <c r="M246" s="25" t="n">
        <v>232</v>
      </c>
      <c r="N246" s="27" t="str">
        <f aca="false">C246</f>
        <v>Манометр ДМ 90-100-1-М номер 05942</v>
      </c>
    </row>
    <row r="247" customFormat="false" ht="15" hidden="false" customHeight="false" outlineLevel="0" collapsed="false">
      <c r="B247" s="25" t="n">
        <v>233</v>
      </c>
      <c r="C247" s="27" t="s">
        <v>10002</v>
      </c>
      <c r="M247" s="25" t="n">
        <v>233</v>
      </c>
      <c r="N247" s="27" t="str">
        <f aca="false">C247</f>
        <v>Манометр 233.50.160 номер 05945</v>
      </c>
    </row>
    <row r="248" customFormat="false" ht="15" hidden="false" customHeight="false" outlineLevel="0" collapsed="false">
      <c r="B248" s="25" t="n">
        <v>234</v>
      </c>
      <c r="C248" s="27" t="s">
        <v>10003</v>
      </c>
      <c r="M248" s="25" t="n">
        <v>234</v>
      </c>
      <c r="N248" s="27" t="str">
        <f aca="false">C248</f>
        <v>Манометр МП4-УУ2 номер 06144</v>
      </c>
    </row>
    <row r="249" customFormat="false" ht="15" hidden="false" customHeight="false" outlineLevel="0" collapsed="false">
      <c r="B249" s="25" t="n">
        <v>235</v>
      </c>
      <c r="C249" s="27" t="s">
        <v>10004</v>
      </c>
      <c r="M249" s="25" t="n">
        <v>235</v>
      </c>
      <c r="N249" s="27" t="str">
        <f aca="false">C249</f>
        <v>Манометр 233.50.160 номер 06192</v>
      </c>
    </row>
    <row r="250" customFormat="false" ht="15" hidden="false" customHeight="false" outlineLevel="0" collapsed="false">
      <c r="B250" s="25" t="n">
        <v>236</v>
      </c>
      <c r="C250" s="27" t="s">
        <v>10005</v>
      </c>
      <c r="M250" s="25" t="n">
        <v>236</v>
      </c>
      <c r="N250" s="27" t="str">
        <f aca="false">C250</f>
        <v>Манометр МП3-УУ2 номер 06218</v>
      </c>
    </row>
    <row r="251" customFormat="false" ht="15" hidden="false" customHeight="false" outlineLevel="0" collapsed="false">
      <c r="B251" s="25" t="n">
        <v>237</v>
      </c>
      <c r="C251" s="27" t="s">
        <v>10006</v>
      </c>
      <c r="M251" s="25" t="n">
        <v>237</v>
      </c>
      <c r="N251" s="27" t="str">
        <f aca="false">C251</f>
        <v>Манометр 232.50.160 номер 06274</v>
      </c>
    </row>
    <row r="252" customFormat="false" ht="15" hidden="false" customHeight="false" outlineLevel="0" collapsed="false">
      <c r="B252" s="25" t="n">
        <v>238</v>
      </c>
      <c r="C252" s="27" t="s">
        <v>10007</v>
      </c>
      <c r="M252" s="25" t="n">
        <v>238</v>
      </c>
      <c r="N252" s="27" t="str">
        <f aca="false">C252</f>
        <v>Манометр 232.50.100 номер 06294</v>
      </c>
    </row>
    <row r="253" customFormat="false" ht="15" hidden="false" customHeight="false" outlineLevel="0" collapsed="false">
      <c r="B253" s="25" t="n">
        <v>239</v>
      </c>
      <c r="C253" s="27" t="s">
        <v>10008</v>
      </c>
      <c r="M253" s="25" t="n">
        <v>239</v>
      </c>
      <c r="N253" s="27" t="str">
        <f aca="false">C253</f>
        <v>Манометр 733.51.100 номер 06295</v>
      </c>
    </row>
    <row r="254" customFormat="false" ht="15" hidden="false" customHeight="false" outlineLevel="0" collapsed="false">
      <c r="B254" s="25" t="n">
        <v>240</v>
      </c>
      <c r="C254" s="27" t="s">
        <v>10009</v>
      </c>
      <c r="M254" s="25" t="n">
        <v>240</v>
      </c>
      <c r="N254" s="27" t="str">
        <f aca="false">C254</f>
        <v>Манометр 733.51.100 номер 06299</v>
      </c>
    </row>
    <row r="255" customFormat="false" ht="15" hidden="false" customHeight="false" outlineLevel="0" collapsed="false">
      <c r="B255" s="25" t="n">
        <v>241</v>
      </c>
      <c r="C255" s="27" t="s">
        <v>10010</v>
      </c>
      <c r="M255" s="25" t="n">
        <v>241</v>
      </c>
      <c r="N255" s="27" t="str">
        <f aca="false">C255</f>
        <v>Манометр 232.50.100 номер 06439</v>
      </c>
    </row>
    <row r="256" customFormat="false" ht="15" hidden="false" customHeight="false" outlineLevel="0" collapsed="false">
      <c r="B256" s="25" t="n">
        <v>242</v>
      </c>
      <c r="C256" s="27" t="s">
        <v>10011</v>
      </c>
      <c r="M256" s="25" t="n">
        <v>242</v>
      </c>
      <c r="N256" s="27" t="str">
        <f aca="false">C256</f>
        <v>Контроллер ExperionPKS номер 208/13547 MSID/ESID ANTTYU08-EX11 | 0202752 MSID ANTTYU08-SM09</v>
      </c>
    </row>
    <row r="257" customFormat="false" ht="15" hidden="false" customHeight="false" outlineLevel="0" collapsed="false">
      <c r="B257" s="25" t="n">
        <v>243</v>
      </c>
      <c r="C257" s="27" t="s">
        <v>10012</v>
      </c>
      <c r="M257" s="25" t="n">
        <v>243</v>
      </c>
      <c r="N257" s="27" t="str">
        <f aca="false">C257</f>
        <v>Преобразователь давления APR-2000 номер 10222924</v>
      </c>
    </row>
    <row r="258" customFormat="false" ht="15" hidden="false" customHeight="false" outlineLevel="0" collapsed="false">
      <c r="B258" s="25" t="n">
        <v>244</v>
      </c>
      <c r="C258" s="27" t="s">
        <v>10013</v>
      </c>
      <c r="M258" s="25" t="n">
        <v>244</v>
      </c>
      <c r="N258" s="27" t="str">
        <f aca="false">C258</f>
        <v>Преобразователь давления APC-2000ALW номер 10222469</v>
      </c>
    </row>
    <row r="259" customFormat="false" ht="15" hidden="false" customHeight="false" outlineLevel="0" collapsed="false">
      <c r="B259" s="25" t="n">
        <v>245</v>
      </c>
      <c r="C259" s="27" t="s">
        <v>10014</v>
      </c>
      <c r="M259" s="25" t="n">
        <v>245</v>
      </c>
      <c r="N259" s="27" t="str">
        <f aca="false">C259</f>
        <v>Контроллер Modicon TSX Quantum номер 208/KCA/TSX</v>
      </c>
    </row>
    <row r="260" customFormat="false" ht="15" hidden="true" customHeight="false" outlineLevel="0" collapsed="false">
      <c r="B260" s="25" t="n">
        <v>246</v>
      </c>
      <c r="M260" s="25" t="n">
        <v>246</v>
      </c>
      <c r="N260" s="27" t="n">
        <f aca="false">C260</f>
        <v>0</v>
      </c>
    </row>
    <row r="261" customFormat="false" ht="15" hidden="true" customHeight="false" outlineLevel="0" collapsed="false">
      <c r="B261" s="25" t="n">
        <v>247</v>
      </c>
      <c r="M261" s="25" t="n">
        <v>247</v>
      </c>
      <c r="N261" s="27" t="n">
        <f aca="false">C261</f>
        <v>0</v>
      </c>
    </row>
    <row r="262" customFormat="false" ht="15" hidden="true" customHeight="false" outlineLevel="0" collapsed="false">
      <c r="B262" s="25" t="n">
        <v>248</v>
      </c>
      <c r="M262" s="25" t="n">
        <v>248</v>
      </c>
      <c r="N262" s="27" t="n">
        <f aca="false">C262</f>
        <v>0</v>
      </c>
    </row>
    <row r="263" customFormat="false" ht="15" hidden="true" customHeight="false" outlineLevel="0" collapsed="false">
      <c r="B263" s="25" t="n">
        <v>249</v>
      </c>
      <c r="M263" s="25" t="n">
        <v>249</v>
      </c>
      <c r="N263" s="27" t="n">
        <f aca="false">C263</f>
        <v>0</v>
      </c>
    </row>
    <row r="264" customFormat="false" ht="15" hidden="true" customHeight="false" outlineLevel="0" collapsed="false">
      <c r="B264" s="25" t="n">
        <v>250</v>
      </c>
      <c r="M264" s="25" t="n">
        <v>250</v>
      </c>
      <c r="N264" s="27" t="n">
        <f aca="false">C264</f>
        <v>0</v>
      </c>
    </row>
    <row r="265" customFormat="false" ht="15" hidden="true" customHeight="false" outlineLevel="0" collapsed="false">
      <c r="B265" s="25" t="n">
        <v>251</v>
      </c>
      <c r="M265" s="25" t="n">
        <v>251</v>
      </c>
      <c r="N265" s="27" t="n">
        <f aca="false">C265</f>
        <v>0</v>
      </c>
    </row>
    <row r="266" customFormat="false" ht="15" hidden="true" customHeight="false" outlineLevel="0" collapsed="false">
      <c r="B266" s="25" t="n">
        <v>252</v>
      </c>
      <c r="M266" s="25" t="n">
        <v>252</v>
      </c>
      <c r="N266" s="27" t="n">
        <f aca="false">C266</f>
        <v>0</v>
      </c>
    </row>
    <row r="267" customFormat="false" ht="15" hidden="true" customHeight="false" outlineLevel="0" collapsed="false">
      <c r="B267" s="25" t="n">
        <v>253</v>
      </c>
      <c r="M267" s="25" t="n">
        <v>253</v>
      </c>
      <c r="N267" s="27" t="n">
        <f aca="false">C267</f>
        <v>0</v>
      </c>
    </row>
    <row r="268" customFormat="false" ht="15" hidden="true" customHeight="false" outlineLevel="0" collapsed="false">
      <c r="B268" s="25" t="n">
        <v>254</v>
      </c>
      <c r="M268" s="25" t="n">
        <v>254</v>
      </c>
      <c r="N268" s="27" t="n">
        <f aca="false">C268</f>
        <v>0</v>
      </c>
    </row>
    <row r="269" customFormat="false" ht="15" hidden="true" customHeight="false" outlineLevel="0" collapsed="false">
      <c r="B269" s="25" t="n">
        <v>255</v>
      </c>
      <c r="M269" s="25" t="n">
        <v>255</v>
      </c>
      <c r="N269" s="27" t="n">
        <f aca="false">C269</f>
        <v>0</v>
      </c>
    </row>
    <row r="270" customFormat="false" ht="15" hidden="true" customHeight="false" outlineLevel="0" collapsed="false">
      <c r="B270" s="25" t="n">
        <v>256</v>
      </c>
      <c r="M270" s="25" t="n">
        <v>256</v>
      </c>
      <c r="N270" s="27" t="n">
        <f aca="false">C270</f>
        <v>0</v>
      </c>
    </row>
    <row r="271" customFormat="false" ht="15" hidden="true" customHeight="false" outlineLevel="0" collapsed="false">
      <c r="B271" s="25" t="n">
        <v>257</v>
      </c>
      <c r="M271" s="25" t="n">
        <v>257</v>
      </c>
      <c r="N271" s="27" t="n">
        <f aca="false">C271</f>
        <v>0</v>
      </c>
    </row>
    <row r="272" customFormat="false" ht="15" hidden="true" customHeight="false" outlineLevel="0" collapsed="false">
      <c r="B272" s="25" t="n">
        <v>258</v>
      </c>
      <c r="M272" s="25" t="n">
        <v>258</v>
      </c>
      <c r="N272" s="27" t="n">
        <f aca="false">C272</f>
        <v>0</v>
      </c>
    </row>
    <row r="273" customFormat="false" ht="15" hidden="true" customHeight="false" outlineLevel="0" collapsed="false">
      <c r="B273" s="25" t="n">
        <v>259</v>
      </c>
      <c r="M273" s="25" t="n">
        <v>259</v>
      </c>
      <c r="N273" s="27" t="n">
        <f aca="false">C273</f>
        <v>0</v>
      </c>
    </row>
    <row r="274" customFormat="false" ht="15" hidden="true" customHeight="false" outlineLevel="0" collapsed="false">
      <c r="B274" s="25" t="n">
        <v>260</v>
      </c>
      <c r="M274" s="25" t="n">
        <v>260</v>
      </c>
      <c r="N274" s="27" t="n">
        <f aca="false">C274</f>
        <v>0</v>
      </c>
    </row>
    <row r="275" customFormat="false" ht="15" hidden="true" customHeight="false" outlineLevel="0" collapsed="false">
      <c r="B275" s="25" t="n">
        <v>261</v>
      </c>
      <c r="M275" s="25" t="n">
        <v>261</v>
      </c>
      <c r="N275" s="27" t="n">
        <f aca="false">C275</f>
        <v>0</v>
      </c>
    </row>
    <row r="276" customFormat="false" ht="15" hidden="true" customHeight="false" outlineLevel="0" collapsed="false">
      <c r="B276" s="25" t="n">
        <v>262</v>
      </c>
      <c r="M276" s="25" t="n">
        <v>262</v>
      </c>
      <c r="N276" s="27" t="n">
        <f aca="false">C276</f>
        <v>0</v>
      </c>
    </row>
    <row r="277" customFormat="false" ht="15" hidden="true" customHeight="false" outlineLevel="0" collapsed="false">
      <c r="B277" s="25" t="n">
        <v>263</v>
      </c>
      <c r="M277" s="25" t="n">
        <v>263</v>
      </c>
      <c r="N277" s="27" t="n">
        <f aca="false">C277</f>
        <v>0</v>
      </c>
    </row>
    <row r="278" customFormat="false" ht="15" hidden="true" customHeight="false" outlineLevel="0" collapsed="false">
      <c r="B278" s="25" t="n">
        <v>264</v>
      </c>
      <c r="M278" s="25" t="n">
        <v>264</v>
      </c>
      <c r="N278" s="27" t="n">
        <f aca="false">C278</f>
        <v>0</v>
      </c>
    </row>
    <row r="279" customFormat="false" ht="15" hidden="true" customHeight="false" outlineLevel="0" collapsed="false">
      <c r="B279" s="25" t="n">
        <v>265</v>
      </c>
      <c r="M279" s="25" t="n">
        <v>265</v>
      </c>
      <c r="N279" s="27" t="n">
        <f aca="false">C279</f>
        <v>0</v>
      </c>
    </row>
    <row r="280" customFormat="false" ht="15" hidden="true" customHeight="false" outlineLevel="0" collapsed="false">
      <c r="B280" s="25" t="n">
        <v>266</v>
      </c>
      <c r="M280" s="25" t="n">
        <v>266</v>
      </c>
      <c r="N280" s="27" t="n">
        <f aca="false">C280</f>
        <v>0</v>
      </c>
    </row>
    <row r="281" customFormat="false" ht="15" hidden="true" customHeight="false" outlineLevel="0" collapsed="false">
      <c r="B281" s="25" t="n">
        <v>267</v>
      </c>
      <c r="M281" s="25" t="n">
        <v>267</v>
      </c>
      <c r="N281" s="27" t="n">
        <f aca="false">C281</f>
        <v>0</v>
      </c>
    </row>
    <row r="282" customFormat="false" ht="15" hidden="true" customHeight="false" outlineLevel="0" collapsed="false">
      <c r="B282" s="25" t="n">
        <v>268</v>
      </c>
      <c r="M282" s="25" t="n">
        <v>268</v>
      </c>
      <c r="N282" s="27" t="n">
        <f aca="false">C282</f>
        <v>0</v>
      </c>
    </row>
    <row r="283" customFormat="false" ht="15" hidden="true" customHeight="false" outlineLevel="0" collapsed="false">
      <c r="B283" s="25" t="n">
        <v>269</v>
      </c>
      <c r="M283" s="25" t="n">
        <v>269</v>
      </c>
      <c r="N283" s="27" t="n">
        <f aca="false">C283</f>
        <v>0</v>
      </c>
    </row>
    <row r="284" customFormat="false" ht="15" hidden="true" customHeight="false" outlineLevel="0" collapsed="false">
      <c r="B284" s="25" t="n">
        <v>270</v>
      </c>
      <c r="M284" s="25" t="n">
        <v>270</v>
      </c>
      <c r="N284" s="27" t="n">
        <f aca="false">C284</f>
        <v>0</v>
      </c>
    </row>
    <row r="285" customFormat="false" ht="15" hidden="true" customHeight="false" outlineLevel="0" collapsed="false">
      <c r="B285" s="25" t="n">
        <v>271</v>
      </c>
      <c r="M285" s="25" t="n">
        <v>271</v>
      </c>
      <c r="N285" s="27" t="n">
        <f aca="false">C285</f>
        <v>0</v>
      </c>
    </row>
    <row r="286" customFormat="false" ht="15" hidden="true" customHeight="false" outlineLevel="0" collapsed="false">
      <c r="B286" s="25" t="n">
        <v>272</v>
      </c>
      <c r="M286" s="25" t="n">
        <v>272</v>
      </c>
      <c r="N286" s="27" t="n">
        <f aca="false">C286</f>
        <v>0</v>
      </c>
    </row>
    <row r="287" customFormat="false" ht="15" hidden="true" customHeight="false" outlineLevel="0" collapsed="false">
      <c r="B287" s="25" t="n">
        <v>273</v>
      </c>
      <c r="M287" s="25" t="n">
        <v>273</v>
      </c>
      <c r="N287" s="27" t="n">
        <f aca="false">C287</f>
        <v>0</v>
      </c>
    </row>
    <row r="288" customFormat="false" ht="15" hidden="true" customHeight="false" outlineLevel="0" collapsed="false">
      <c r="B288" s="25" t="n">
        <v>274</v>
      </c>
      <c r="M288" s="25" t="n">
        <v>274</v>
      </c>
      <c r="N288" s="27" t="n">
        <f aca="false">C288</f>
        <v>0</v>
      </c>
    </row>
    <row r="289" customFormat="false" ht="15" hidden="true" customHeight="false" outlineLevel="0" collapsed="false">
      <c r="B289" s="25" t="n">
        <v>275</v>
      </c>
      <c r="M289" s="25" t="n">
        <v>275</v>
      </c>
      <c r="N289" s="27" t="n">
        <f aca="false">C289</f>
        <v>0</v>
      </c>
    </row>
    <row r="290" customFormat="false" ht="15" hidden="true" customHeight="false" outlineLevel="0" collapsed="false">
      <c r="B290" s="25" t="n">
        <v>276</v>
      </c>
      <c r="M290" s="25" t="n">
        <v>276</v>
      </c>
      <c r="N290" s="27" t="n">
        <f aca="false">C290</f>
        <v>0</v>
      </c>
    </row>
    <row r="291" customFormat="false" ht="15" hidden="true" customHeight="false" outlineLevel="0" collapsed="false">
      <c r="B291" s="25" t="n">
        <v>277</v>
      </c>
      <c r="M291" s="25" t="n">
        <v>277</v>
      </c>
      <c r="N291" s="27" t="n">
        <f aca="false">C291</f>
        <v>0</v>
      </c>
    </row>
    <row r="292" customFormat="false" ht="15" hidden="true" customHeight="false" outlineLevel="0" collapsed="false">
      <c r="B292" s="25" t="n">
        <v>278</v>
      </c>
      <c r="M292" s="25" t="n">
        <v>278</v>
      </c>
      <c r="N292" s="27" t="n">
        <f aca="false">C292</f>
        <v>0</v>
      </c>
    </row>
    <row r="293" customFormat="false" ht="15" hidden="true" customHeight="false" outlineLevel="0" collapsed="false">
      <c r="B293" s="25" t="n">
        <v>279</v>
      </c>
      <c r="M293" s="25" t="n">
        <v>279</v>
      </c>
      <c r="N293" s="27" t="n">
        <f aca="false">C293</f>
        <v>0</v>
      </c>
    </row>
    <row r="294" customFormat="false" ht="15" hidden="true" customHeight="false" outlineLevel="0" collapsed="false">
      <c r="B294" s="25" t="n">
        <v>280</v>
      </c>
      <c r="M294" s="25" t="n">
        <v>280</v>
      </c>
      <c r="N294" s="27" t="n">
        <f aca="false">C294</f>
        <v>0</v>
      </c>
    </row>
    <row r="295" customFormat="false" ht="15" hidden="true" customHeight="false" outlineLevel="0" collapsed="false">
      <c r="B295" s="25" t="n">
        <v>281</v>
      </c>
      <c r="M295" s="25" t="n">
        <v>281</v>
      </c>
      <c r="N295" s="27" t="n">
        <f aca="false">C295</f>
        <v>0</v>
      </c>
    </row>
    <row r="296" customFormat="false" ht="15" hidden="true" customHeight="false" outlineLevel="0" collapsed="false">
      <c r="B296" s="25" t="n">
        <v>282</v>
      </c>
      <c r="M296" s="25" t="n">
        <v>282</v>
      </c>
      <c r="N296" s="27" t="n">
        <f aca="false">C296</f>
        <v>0</v>
      </c>
    </row>
    <row r="297" customFormat="false" ht="15" hidden="true" customHeight="false" outlineLevel="0" collapsed="false">
      <c r="B297" s="25" t="n">
        <v>283</v>
      </c>
      <c r="M297" s="25" t="n">
        <v>283</v>
      </c>
      <c r="N297" s="27" t="n">
        <f aca="false">C297</f>
        <v>0</v>
      </c>
    </row>
    <row r="298" customFormat="false" ht="15" hidden="true" customHeight="false" outlineLevel="0" collapsed="false">
      <c r="B298" s="25" t="n">
        <v>284</v>
      </c>
      <c r="M298" s="25" t="n">
        <v>284</v>
      </c>
      <c r="N298" s="27" t="n">
        <f aca="false">C298</f>
        <v>0</v>
      </c>
    </row>
    <row r="299" customFormat="false" ht="15" hidden="true" customHeight="false" outlineLevel="0" collapsed="false">
      <c r="B299" s="25" t="n">
        <v>285</v>
      </c>
      <c r="M299" s="25" t="n">
        <v>285</v>
      </c>
      <c r="N299" s="27" t="n">
        <f aca="false">C299</f>
        <v>0</v>
      </c>
    </row>
    <row r="300" customFormat="false" ht="15" hidden="true" customHeight="false" outlineLevel="0" collapsed="false">
      <c r="B300" s="25" t="n">
        <v>286</v>
      </c>
      <c r="M300" s="25" t="n">
        <v>286</v>
      </c>
      <c r="N300" s="27" t="n">
        <f aca="false">C300</f>
        <v>0</v>
      </c>
    </row>
    <row r="301" customFormat="false" ht="15" hidden="true" customHeight="false" outlineLevel="0" collapsed="false">
      <c r="B301" s="25" t="n">
        <v>287</v>
      </c>
      <c r="M301" s="25" t="n">
        <v>287</v>
      </c>
      <c r="N301" s="27" t="n">
        <f aca="false">C301</f>
        <v>0</v>
      </c>
    </row>
    <row r="302" customFormat="false" ht="15" hidden="true" customHeight="false" outlineLevel="0" collapsed="false">
      <c r="B302" s="25" t="n">
        <v>288</v>
      </c>
      <c r="M302" s="25" t="n">
        <v>288</v>
      </c>
      <c r="N302" s="27" t="n">
        <f aca="false">C302</f>
        <v>0</v>
      </c>
    </row>
    <row r="303" customFormat="false" ht="15" hidden="true" customHeight="false" outlineLevel="0" collapsed="false">
      <c r="B303" s="25" t="n">
        <v>289</v>
      </c>
      <c r="M303" s="25" t="n">
        <v>289</v>
      </c>
      <c r="N303" s="27" t="n">
        <f aca="false">C303</f>
        <v>0</v>
      </c>
    </row>
    <row r="304" customFormat="false" ht="15" hidden="true" customHeight="false" outlineLevel="0" collapsed="false">
      <c r="B304" s="25" t="n">
        <v>290</v>
      </c>
      <c r="M304" s="25" t="n">
        <v>290</v>
      </c>
      <c r="N304" s="27" t="n">
        <f aca="false">C304</f>
        <v>0</v>
      </c>
    </row>
    <row r="305" customFormat="false" ht="15" hidden="true" customHeight="false" outlineLevel="0" collapsed="false">
      <c r="B305" s="25" t="n">
        <v>291</v>
      </c>
      <c r="M305" s="25" t="n">
        <v>291</v>
      </c>
      <c r="N305" s="27" t="n">
        <f aca="false">C305</f>
        <v>0</v>
      </c>
    </row>
    <row r="306" customFormat="false" ht="15" hidden="true" customHeight="false" outlineLevel="0" collapsed="false">
      <c r="B306" s="25" t="n">
        <v>292</v>
      </c>
      <c r="M306" s="25" t="n">
        <v>292</v>
      </c>
      <c r="N306" s="27" t="n">
        <f aca="false">C306</f>
        <v>0</v>
      </c>
    </row>
    <row r="307" customFormat="false" ht="15" hidden="true" customHeight="false" outlineLevel="0" collapsed="false">
      <c r="B307" s="25" t="n">
        <v>293</v>
      </c>
      <c r="M307" s="25" t="n">
        <v>293</v>
      </c>
      <c r="N307" s="27" t="n">
        <f aca="false">C307</f>
        <v>0</v>
      </c>
    </row>
    <row r="308" customFormat="false" ht="15" hidden="true" customHeight="false" outlineLevel="0" collapsed="false">
      <c r="B308" s="25" t="n">
        <v>294</v>
      </c>
      <c r="M308" s="25" t="n">
        <v>294</v>
      </c>
      <c r="N308" s="27" t="n">
        <f aca="false">C308</f>
        <v>0</v>
      </c>
    </row>
    <row r="309" customFormat="false" ht="15" hidden="true" customHeight="false" outlineLevel="0" collapsed="false">
      <c r="B309" s="25" t="n">
        <v>295</v>
      </c>
      <c r="M309" s="25" t="n">
        <v>295</v>
      </c>
      <c r="N309" s="27" t="n">
        <f aca="false">C309</f>
        <v>0</v>
      </c>
    </row>
    <row r="310" customFormat="false" ht="15" hidden="true" customHeight="false" outlineLevel="0" collapsed="false">
      <c r="B310" s="25" t="n">
        <v>296</v>
      </c>
      <c r="M310" s="25" t="n">
        <v>296</v>
      </c>
      <c r="N310" s="27" t="n">
        <f aca="false">C310</f>
        <v>0</v>
      </c>
    </row>
    <row r="311" customFormat="false" ht="15" hidden="true" customHeight="false" outlineLevel="0" collapsed="false">
      <c r="B311" s="25" t="n">
        <v>297</v>
      </c>
      <c r="M311" s="25" t="n">
        <v>297</v>
      </c>
      <c r="N311" s="27" t="n">
        <f aca="false">C311</f>
        <v>0</v>
      </c>
    </row>
    <row r="312" customFormat="false" ht="15" hidden="true" customHeight="false" outlineLevel="0" collapsed="false">
      <c r="B312" s="25" t="n">
        <v>298</v>
      </c>
      <c r="M312" s="25" t="n">
        <v>298</v>
      </c>
      <c r="N312" s="27" t="n">
        <f aca="false">C312</f>
        <v>0</v>
      </c>
    </row>
    <row r="313" customFormat="false" ht="15" hidden="true" customHeight="false" outlineLevel="0" collapsed="false">
      <c r="B313" s="25" t="n">
        <v>299</v>
      </c>
      <c r="M313" s="25" t="n">
        <v>299</v>
      </c>
      <c r="N313" s="27" t="n">
        <f aca="false">C313</f>
        <v>0</v>
      </c>
    </row>
    <row r="314" customFormat="false" ht="15" hidden="true" customHeight="false" outlineLevel="0" collapsed="false">
      <c r="B314" s="25" t="n">
        <v>300</v>
      </c>
      <c r="M314" s="25" t="n">
        <v>300</v>
      </c>
      <c r="N314" s="27" t="n">
        <f aca="false">C314</f>
        <v>0</v>
      </c>
    </row>
    <row r="315" customFormat="false" ht="15" hidden="true" customHeight="false" outlineLevel="0" collapsed="false">
      <c r="B315" s="25" t="n">
        <v>301</v>
      </c>
      <c r="M315" s="25" t="n">
        <v>301</v>
      </c>
      <c r="N315" s="27" t="n">
        <f aca="false">C315</f>
        <v>0</v>
      </c>
    </row>
    <row r="316" customFormat="false" ht="15" hidden="true" customHeight="false" outlineLevel="0" collapsed="false">
      <c r="B316" s="25" t="n">
        <v>302</v>
      </c>
      <c r="M316" s="25" t="n">
        <v>302</v>
      </c>
      <c r="N316" s="27" t="n">
        <f aca="false">C316</f>
        <v>0</v>
      </c>
    </row>
    <row r="317" customFormat="false" ht="15" hidden="true" customHeight="false" outlineLevel="0" collapsed="false">
      <c r="B317" s="25" t="n">
        <v>303</v>
      </c>
      <c r="M317" s="25" t="n">
        <v>303</v>
      </c>
      <c r="N317" s="27" t="n">
        <f aca="false">C317</f>
        <v>0</v>
      </c>
    </row>
    <row r="318" customFormat="false" ht="15" hidden="true" customHeight="false" outlineLevel="0" collapsed="false">
      <c r="B318" s="25" t="n">
        <v>304</v>
      </c>
      <c r="M318" s="25" t="n">
        <v>304</v>
      </c>
      <c r="N318" s="27" t="n">
        <f aca="false">C318</f>
        <v>0</v>
      </c>
    </row>
    <row r="319" customFormat="false" ht="15" hidden="true" customHeight="false" outlineLevel="0" collapsed="false">
      <c r="B319" s="25" t="n">
        <v>305</v>
      </c>
      <c r="M319" s="25" t="n">
        <v>305</v>
      </c>
      <c r="N319" s="27" t="n">
        <f aca="false">C319</f>
        <v>0</v>
      </c>
    </row>
    <row r="320" customFormat="false" ht="15" hidden="true" customHeight="false" outlineLevel="0" collapsed="false">
      <c r="B320" s="25" t="n">
        <v>306</v>
      </c>
      <c r="M320" s="25" t="n">
        <v>306</v>
      </c>
      <c r="N320" s="27" t="n">
        <f aca="false">C320</f>
        <v>0</v>
      </c>
    </row>
    <row r="321" customFormat="false" ht="15" hidden="true" customHeight="false" outlineLevel="0" collapsed="false">
      <c r="B321" s="25" t="n">
        <v>307</v>
      </c>
      <c r="M321" s="25" t="n">
        <v>307</v>
      </c>
      <c r="N321" s="27" t="n">
        <f aca="false">C321</f>
        <v>0</v>
      </c>
    </row>
    <row r="322" customFormat="false" ht="15" hidden="true" customHeight="false" outlineLevel="0" collapsed="false">
      <c r="B322" s="25" t="n">
        <v>308</v>
      </c>
      <c r="M322" s="25" t="n">
        <v>308</v>
      </c>
      <c r="N322" s="27" t="n">
        <f aca="false">C322</f>
        <v>0</v>
      </c>
    </row>
    <row r="323" customFormat="false" ht="15" hidden="true" customHeight="false" outlineLevel="0" collapsed="false">
      <c r="B323" s="25" t="n">
        <v>309</v>
      </c>
      <c r="M323" s="25" t="n">
        <v>309</v>
      </c>
      <c r="N323" s="27" t="n">
        <f aca="false">C323</f>
        <v>0</v>
      </c>
    </row>
    <row r="324" customFormat="false" ht="15" hidden="true" customHeight="false" outlineLevel="0" collapsed="false">
      <c r="B324" s="25" t="n">
        <v>310</v>
      </c>
      <c r="M324" s="25" t="n">
        <v>310</v>
      </c>
      <c r="N324" s="27" t="n">
        <f aca="false">C324</f>
        <v>0</v>
      </c>
    </row>
    <row r="325" customFormat="false" ht="15" hidden="true" customHeight="false" outlineLevel="0" collapsed="false">
      <c r="B325" s="25" t="n">
        <v>311</v>
      </c>
      <c r="M325" s="25" t="n">
        <v>311</v>
      </c>
      <c r="N325" s="27" t="n">
        <f aca="false">C325</f>
        <v>0</v>
      </c>
    </row>
    <row r="326" customFormat="false" ht="15" hidden="true" customHeight="false" outlineLevel="0" collapsed="false">
      <c r="B326" s="25" t="n">
        <v>312</v>
      </c>
      <c r="M326" s="25" t="n">
        <v>312</v>
      </c>
      <c r="N326" s="27" t="n">
        <f aca="false">C326</f>
        <v>0</v>
      </c>
    </row>
    <row r="327" customFormat="false" ht="15" hidden="true" customHeight="false" outlineLevel="0" collapsed="false">
      <c r="B327" s="25" t="n">
        <v>313</v>
      </c>
      <c r="M327" s="25" t="n">
        <v>313</v>
      </c>
      <c r="N327" s="27" t="n">
        <f aca="false">C327</f>
        <v>0</v>
      </c>
    </row>
    <row r="328" customFormat="false" ht="15" hidden="true" customHeight="false" outlineLevel="0" collapsed="false">
      <c r="B328" s="25" t="n">
        <v>314</v>
      </c>
      <c r="M328" s="25" t="n">
        <v>314</v>
      </c>
      <c r="N328" s="27" t="n">
        <f aca="false">C328</f>
        <v>0</v>
      </c>
    </row>
    <row r="329" customFormat="false" ht="15" hidden="true" customHeight="false" outlineLevel="0" collapsed="false">
      <c r="B329" s="25" t="n">
        <v>315</v>
      </c>
      <c r="M329" s="25" t="n">
        <v>315</v>
      </c>
      <c r="N329" s="27" t="n">
        <f aca="false">C329</f>
        <v>0</v>
      </c>
    </row>
    <row r="330" customFormat="false" ht="15" hidden="true" customHeight="false" outlineLevel="0" collapsed="false">
      <c r="B330" s="25" t="n">
        <v>316</v>
      </c>
      <c r="M330" s="25" t="n">
        <v>316</v>
      </c>
      <c r="N330" s="27" t="n">
        <f aca="false">C330</f>
        <v>0</v>
      </c>
    </row>
    <row r="331" customFormat="false" ht="15" hidden="true" customHeight="false" outlineLevel="0" collapsed="false">
      <c r="B331" s="25" t="n">
        <v>317</v>
      </c>
      <c r="M331" s="25" t="n">
        <v>317</v>
      </c>
      <c r="N331" s="27" t="n">
        <f aca="false">C331</f>
        <v>0</v>
      </c>
    </row>
    <row r="332" customFormat="false" ht="15" hidden="true" customHeight="false" outlineLevel="0" collapsed="false">
      <c r="B332" s="25" t="n">
        <v>318</v>
      </c>
      <c r="M332" s="25" t="n">
        <v>318</v>
      </c>
      <c r="N332" s="27" t="n">
        <f aca="false">C332</f>
        <v>0</v>
      </c>
    </row>
    <row r="333" customFormat="false" ht="15" hidden="true" customHeight="false" outlineLevel="0" collapsed="false">
      <c r="B333" s="25" t="n">
        <v>319</v>
      </c>
      <c r="M333" s="25" t="n">
        <v>319</v>
      </c>
      <c r="N333" s="27" t="n">
        <f aca="false">C333</f>
        <v>0</v>
      </c>
    </row>
    <row r="334" customFormat="false" ht="15" hidden="true" customHeight="false" outlineLevel="0" collapsed="false">
      <c r="B334" s="25" t="n">
        <v>320</v>
      </c>
      <c r="M334" s="25" t="n">
        <v>320</v>
      </c>
      <c r="N334" s="27" t="n">
        <f aca="false">C334</f>
        <v>0</v>
      </c>
    </row>
    <row r="335" customFormat="false" ht="15" hidden="true" customHeight="false" outlineLevel="0" collapsed="false">
      <c r="B335" s="25" t="n">
        <v>321</v>
      </c>
      <c r="M335" s="25" t="n">
        <v>321</v>
      </c>
      <c r="N335" s="27" t="n">
        <f aca="false">C335</f>
        <v>0</v>
      </c>
    </row>
    <row r="336" customFormat="false" ht="15" hidden="true" customHeight="false" outlineLevel="0" collapsed="false">
      <c r="B336" s="25" t="n">
        <v>322</v>
      </c>
      <c r="M336" s="25" t="n">
        <v>322</v>
      </c>
      <c r="N336" s="27" t="n">
        <f aca="false">C336</f>
        <v>0</v>
      </c>
    </row>
    <row r="337" customFormat="false" ht="15" hidden="true" customHeight="false" outlineLevel="0" collapsed="false">
      <c r="B337" s="25" t="n">
        <v>323</v>
      </c>
      <c r="M337" s="25" t="n">
        <v>323</v>
      </c>
      <c r="N337" s="27" t="n">
        <f aca="false">C337</f>
        <v>0</v>
      </c>
    </row>
    <row r="338" customFormat="false" ht="15" hidden="true" customHeight="false" outlineLevel="0" collapsed="false">
      <c r="B338" s="25" t="n">
        <v>324</v>
      </c>
      <c r="M338" s="25" t="n">
        <v>324</v>
      </c>
      <c r="N338" s="27" t="n">
        <f aca="false">C338</f>
        <v>0</v>
      </c>
    </row>
    <row r="339" customFormat="false" ht="15" hidden="true" customHeight="false" outlineLevel="0" collapsed="false">
      <c r="B339" s="25" t="n">
        <v>325</v>
      </c>
      <c r="M339" s="25" t="n">
        <v>325</v>
      </c>
      <c r="N339" s="27" t="n">
        <f aca="false">C339</f>
        <v>0</v>
      </c>
    </row>
    <row r="340" customFormat="false" ht="15" hidden="true" customHeight="false" outlineLevel="0" collapsed="false">
      <c r="B340" s="25" t="n">
        <v>326</v>
      </c>
      <c r="M340" s="25" t="n">
        <v>326</v>
      </c>
      <c r="N340" s="27" t="n">
        <f aca="false">C340</f>
        <v>0</v>
      </c>
    </row>
    <row r="341" customFormat="false" ht="15" hidden="true" customHeight="false" outlineLevel="0" collapsed="false">
      <c r="B341" s="25" t="n">
        <v>327</v>
      </c>
      <c r="M341" s="25" t="n">
        <v>327</v>
      </c>
      <c r="N341" s="27" t="n">
        <f aca="false">C341</f>
        <v>0</v>
      </c>
    </row>
    <row r="342" customFormat="false" ht="15" hidden="true" customHeight="false" outlineLevel="0" collapsed="false">
      <c r="B342" s="25" t="n">
        <v>328</v>
      </c>
      <c r="M342" s="25" t="n">
        <v>328</v>
      </c>
      <c r="N342" s="27" t="n">
        <f aca="false">C342</f>
        <v>0</v>
      </c>
    </row>
    <row r="343" customFormat="false" ht="15" hidden="true" customHeight="false" outlineLevel="0" collapsed="false">
      <c r="B343" s="25" t="n">
        <v>329</v>
      </c>
      <c r="M343" s="25" t="n">
        <v>329</v>
      </c>
      <c r="N343" s="27" t="n">
        <f aca="false">C343</f>
        <v>0</v>
      </c>
    </row>
    <row r="344" customFormat="false" ht="15" hidden="true" customHeight="false" outlineLevel="0" collapsed="false">
      <c r="B344" s="25" t="n">
        <v>330</v>
      </c>
      <c r="M344" s="25" t="n">
        <v>330</v>
      </c>
      <c r="N344" s="27" t="n">
        <f aca="false">C344</f>
        <v>0</v>
      </c>
    </row>
    <row r="345" customFormat="false" ht="15" hidden="true" customHeight="false" outlineLevel="0" collapsed="false">
      <c r="B345" s="25" t="n">
        <v>331</v>
      </c>
      <c r="M345" s="25" t="n">
        <v>331</v>
      </c>
      <c r="N345" s="27" t="n">
        <f aca="false">C345</f>
        <v>0</v>
      </c>
    </row>
    <row r="346" customFormat="false" ht="15" hidden="true" customHeight="false" outlineLevel="0" collapsed="false">
      <c r="B346" s="25" t="n">
        <v>332</v>
      </c>
      <c r="M346" s="25" t="n">
        <v>332</v>
      </c>
      <c r="N346" s="27" t="n">
        <f aca="false">C346</f>
        <v>0</v>
      </c>
    </row>
    <row r="347" customFormat="false" ht="15" hidden="true" customHeight="false" outlineLevel="0" collapsed="false">
      <c r="B347" s="25" t="n">
        <v>333</v>
      </c>
      <c r="M347" s="25" t="n">
        <v>333</v>
      </c>
      <c r="N347" s="27" t="n">
        <f aca="false">C347</f>
        <v>0</v>
      </c>
    </row>
    <row r="348" customFormat="false" ht="15" hidden="true" customHeight="false" outlineLevel="0" collapsed="false">
      <c r="B348" s="25" t="n">
        <v>334</v>
      </c>
      <c r="M348" s="25" t="n">
        <v>334</v>
      </c>
      <c r="N348" s="27" t="n">
        <f aca="false">C348</f>
        <v>0</v>
      </c>
    </row>
    <row r="349" customFormat="false" ht="15" hidden="true" customHeight="false" outlineLevel="0" collapsed="false">
      <c r="B349" s="25" t="n">
        <v>335</v>
      </c>
      <c r="M349" s="25" t="n">
        <v>335</v>
      </c>
      <c r="N349" s="27" t="n">
        <f aca="false">C349</f>
        <v>0</v>
      </c>
    </row>
    <row r="350" customFormat="false" ht="15" hidden="true" customHeight="false" outlineLevel="0" collapsed="false">
      <c r="B350" s="25" t="n">
        <v>336</v>
      </c>
      <c r="M350" s="25" t="n">
        <v>336</v>
      </c>
      <c r="N350" s="27" t="n">
        <f aca="false">C350</f>
        <v>0</v>
      </c>
    </row>
    <row r="351" customFormat="false" ht="15" hidden="true" customHeight="false" outlineLevel="0" collapsed="false">
      <c r="B351" s="25" t="n">
        <v>337</v>
      </c>
      <c r="M351" s="25" t="n">
        <v>337</v>
      </c>
      <c r="N351" s="27" t="n">
        <f aca="false">C351</f>
        <v>0</v>
      </c>
    </row>
    <row r="352" customFormat="false" ht="15" hidden="true" customHeight="false" outlineLevel="0" collapsed="false">
      <c r="B352" s="25" t="n">
        <v>338</v>
      </c>
      <c r="M352" s="25" t="n">
        <v>338</v>
      </c>
      <c r="N352" s="27" t="n">
        <f aca="false">C352</f>
        <v>0</v>
      </c>
    </row>
    <row r="353" customFormat="false" ht="15" hidden="true" customHeight="false" outlineLevel="0" collapsed="false">
      <c r="B353" s="25" t="n">
        <v>339</v>
      </c>
      <c r="M353" s="25" t="n">
        <v>339</v>
      </c>
      <c r="N353" s="27" t="n">
        <f aca="false">C353</f>
        <v>0</v>
      </c>
    </row>
    <row r="354" customFormat="false" ht="15" hidden="true" customHeight="false" outlineLevel="0" collapsed="false">
      <c r="B354" s="25" t="n">
        <v>340</v>
      </c>
      <c r="M354" s="25" t="n">
        <v>340</v>
      </c>
      <c r="N354" s="27" t="n">
        <f aca="false">C354</f>
        <v>0</v>
      </c>
    </row>
    <row r="355" customFormat="false" ht="15" hidden="true" customHeight="false" outlineLevel="0" collapsed="false">
      <c r="B355" s="25" t="n">
        <v>341</v>
      </c>
      <c r="M355" s="25" t="n">
        <v>341</v>
      </c>
      <c r="N355" s="27" t="n">
        <f aca="false">C355</f>
        <v>0</v>
      </c>
    </row>
    <row r="356" customFormat="false" ht="15" hidden="true" customHeight="false" outlineLevel="0" collapsed="false">
      <c r="B356" s="25" t="n">
        <v>342</v>
      </c>
      <c r="M356" s="25" t="n">
        <v>342</v>
      </c>
      <c r="N356" s="27" t="n">
        <f aca="false">C356</f>
        <v>0</v>
      </c>
    </row>
    <row r="357" customFormat="false" ht="15" hidden="true" customHeight="false" outlineLevel="0" collapsed="false">
      <c r="B357" s="25" t="n">
        <v>343</v>
      </c>
      <c r="M357" s="25" t="n">
        <v>343</v>
      </c>
      <c r="N357" s="27" t="n">
        <f aca="false">C357</f>
        <v>0</v>
      </c>
    </row>
    <row r="358" customFormat="false" ht="15" hidden="true" customHeight="false" outlineLevel="0" collapsed="false">
      <c r="B358" s="25" t="n">
        <v>344</v>
      </c>
      <c r="M358" s="25" t="n">
        <v>344</v>
      </c>
      <c r="N358" s="27" t="n">
        <f aca="false">C358</f>
        <v>0</v>
      </c>
    </row>
    <row r="359" customFormat="false" ht="15" hidden="true" customHeight="false" outlineLevel="0" collapsed="false">
      <c r="B359" s="25" t="n">
        <v>345</v>
      </c>
      <c r="M359" s="25" t="n">
        <v>345</v>
      </c>
      <c r="N359" s="27" t="n">
        <f aca="false">C359</f>
        <v>0</v>
      </c>
    </row>
    <row r="360" customFormat="false" ht="15" hidden="true" customHeight="false" outlineLevel="0" collapsed="false">
      <c r="B360" s="25" t="n">
        <v>346</v>
      </c>
      <c r="M360" s="25" t="n">
        <v>346</v>
      </c>
      <c r="N360" s="27" t="n">
        <f aca="false">C360</f>
        <v>0</v>
      </c>
    </row>
    <row r="361" customFormat="false" ht="15" hidden="true" customHeight="false" outlineLevel="0" collapsed="false">
      <c r="B361" s="25" t="n">
        <v>347</v>
      </c>
      <c r="M361" s="25" t="n">
        <v>347</v>
      </c>
      <c r="N361" s="27" t="n">
        <f aca="false">C361</f>
        <v>0</v>
      </c>
    </row>
    <row r="362" customFormat="false" ht="15" hidden="true" customHeight="false" outlineLevel="0" collapsed="false">
      <c r="B362" s="25" t="n">
        <v>348</v>
      </c>
      <c r="M362" s="25" t="n">
        <v>348</v>
      </c>
      <c r="N362" s="27" t="n">
        <f aca="false">C362</f>
        <v>0</v>
      </c>
    </row>
    <row r="363" customFormat="false" ht="15" hidden="true" customHeight="false" outlineLevel="0" collapsed="false">
      <c r="B363" s="25" t="n">
        <v>349</v>
      </c>
      <c r="M363" s="25" t="n">
        <v>349</v>
      </c>
      <c r="N363" s="27" t="n">
        <f aca="false">C363</f>
        <v>0</v>
      </c>
    </row>
    <row r="364" customFormat="false" ht="15" hidden="true" customHeight="false" outlineLevel="0" collapsed="false">
      <c r="B364" s="25" t="n">
        <v>350</v>
      </c>
      <c r="M364" s="25" t="n">
        <v>350</v>
      </c>
      <c r="N364" s="27" t="n">
        <f aca="false">C364</f>
        <v>0</v>
      </c>
    </row>
    <row r="365" customFormat="false" ht="15" hidden="true" customHeight="false" outlineLevel="0" collapsed="false">
      <c r="B365" s="25" t="n">
        <v>351</v>
      </c>
      <c r="M365" s="25" t="n">
        <v>351</v>
      </c>
      <c r="N365" s="27" t="n">
        <f aca="false">C365</f>
        <v>0</v>
      </c>
    </row>
    <row r="366" customFormat="false" ht="15" hidden="true" customHeight="false" outlineLevel="0" collapsed="false">
      <c r="B366" s="25" t="n">
        <v>352</v>
      </c>
      <c r="M366" s="25" t="n">
        <v>352</v>
      </c>
      <c r="N366" s="27" t="n">
        <f aca="false">C366</f>
        <v>0</v>
      </c>
    </row>
    <row r="367" customFormat="false" ht="15" hidden="true" customHeight="false" outlineLevel="0" collapsed="false">
      <c r="B367" s="25" t="n">
        <v>353</v>
      </c>
      <c r="M367" s="25" t="n">
        <v>353</v>
      </c>
      <c r="N367" s="27" t="n">
        <f aca="false">C367</f>
        <v>0</v>
      </c>
    </row>
    <row r="368" customFormat="false" ht="15" hidden="true" customHeight="false" outlineLevel="0" collapsed="false">
      <c r="B368" s="25" t="n">
        <v>354</v>
      </c>
      <c r="M368" s="25" t="n">
        <v>354</v>
      </c>
      <c r="N368" s="27" t="n">
        <f aca="false">C368</f>
        <v>0</v>
      </c>
    </row>
    <row r="369" customFormat="false" ht="15" hidden="true" customHeight="false" outlineLevel="0" collapsed="false">
      <c r="B369" s="25" t="n">
        <v>355</v>
      </c>
      <c r="M369" s="25" t="n">
        <v>355</v>
      </c>
      <c r="N369" s="27" t="n">
        <f aca="false">C369</f>
        <v>0</v>
      </c>
    </row>
    <row r="370" customFormat="false" ht="15" hidden="true" customHeight="false" outlineLevel="0" collapsed="false">
      <c r="B370" s="25" t="n">
        <v>356</v>
      </c>
      <c r="M370" s="25" t="n">
        <v>356</v>
      </c>
      <c r="N370" s="27" t="n">
        <f aca="false">C370</f>
        <v>0</v>
      </c>
    </row>
    <row r="371" customFormat="false" ht="15" hidden="true" customHeight="false" outlineLevel="0" collapsed="false">
      <c r="B371" s="25" t="n">
        <v>357</v>
      </c>
      <c r="M371" s="25" t="n">
        <v>357</v>
      </c>
      <c r="N371" s="27" t="n">
        <f aca="false">C371</f>
        <v>0</v>
      </c>
    </row>
    <row r="372" customFormat="false" ht="15" hidden="true" customHeight="false" outlineLevel="0" collapsed="false">
      <c r="B372" s="25" t="n">
        <v>358</v>
      </c>
      <c r="M372" s="25" t="n">
        <v>358</v>
      </c>
      <c r="N372" s="27" t="n">
        <f aca="false">C372</f>
        <v>0</v>
      </c>
    </row>
    <row r="373" customFormat="false" ht="15" hidden="true" customHeight="false" outlineLevel="0" collapsed="false">
      <c r="B373" s="25" t="n">
        <v>359</v>
      </c>
      <c r="M373" s="25" t="n">
        <v>359</v>
      </c>
      <c r="N373" s="27" t="n">
        <f aca="false">C373</f>
        <v>0</v>
      </c>
    </row>
    <row r="374" customFormat="false" ht="15" hidden="true" customHeight="false" outlineLevel="0" collapsed="false">
      <c r="B374" s="25" t="n">
        <v>360</v>
      </c>
      <c r="M374" s="25" t="n">
        <v>360</v>
      </c>
      <c r="N374" s="27" t="n">
        <f aca="false">C374</f>
        <v>0</v>
      </c>
    </row>
    <row r="375" customFormat="false" ht="15" hidden="true" customHeight="false" outlineLevel="0" collapsed="false">
      <c r="B375" s="25" t="n">
        <v>361</v>
      </c>
      <c r="M375" s="25" t="n">
        <v>361</v>
      </c>
      <c r="N375" s="27" t="n">
        <f aca="false">C375</f>
        <v>0</v>
      </c>
    </row>
    <row r="376" customFormat="false" ht="15" hidden="true" customHeight="false" outlineLevel="0" collapsed="false">
      <c r="B376" s="25" t="n">
        <v>362</v>
      </c>
      <c r="M376" s="25" t="n">
        <v>362</v>
      </c>
      <c r="N376" s="27" t="n">
        <f aca="false">C376</f>
        <v>0</v>
      </c>
    </row>
    <row r="377" customFormat="false" ht="15" hidden="true" customHeight="false" outlineLevel="0" collapsed="false">
      <c r="B377" s="25" t="n">
        <v>363</v>
      </c>
      <c r="M377" s="25" t="n">
        <v>363</v>
      </c>
      <c r="N377" s="27" t="n">
        <f aca="false">C377</f>
        <v>0</v>
      </c>
    </row>
    <row r="378" customFormat="false" ht="15" hidden="true" customHeight="false" outlineLevel="0" collapsed="false">
      <c r="B378" s="25" t="n">
        <v>364</v>
      </c>
      <c r="M378" s="25" t="n">
        <v>364</v>
      </c>
      <c r="N378" s="27" t="n">
        <f aca="false">C378</f>
        <v>0</v>
      </c>
    </row>
    <row r="379" customFormat="false" ht="15" hidden="true" customHeight="false" outlineLevel="0" collapsed="false">
      <c r="B379" s="25" t="n">
        <v>365</v>
      </c>
      <c r="M379" s="25" t="n">
        <v>365</v>
      </c>
      <c r="N379" s="27" t="n">
        <f aca="false">C379</f>
        <v>0</v>
      </c>
    </row>
    <row r="380" customFormat="false" ht="15" hidden="true" customHeight="false" outlineLevel="0" collapsed="false">
      <c r="B380" s="25" t="n">
        <v>366</v>
      </c>
      <c r="M380" s="25" t="n">
        <v>366</v>
      </c>
      <c r="N380" s="27" t="n">
        <f aca="false">C380</f>
        <v>0</v>
      </c>
    </row>
    <row r="381" customFormat="false" ht="15" hidden="true" customHeight="false" outlineLevel="0" collapsed="false">
      <c r="B381" s="25" t="n">
        <v>367</v>
      </c>
      <c r="M381" s="25" t="n">
        <v>367</v>
      </c>
      <c r="N381" s="27" t="n">
        <f aca="false">C381</f>
        <v>0</v>
      </c>
    </row>
    <row r="382" customFormat="false" ht="15" hidden="true" customHeight="false" outlineLevel="0" collapsed="false">
      <c r="B382" s="25" t="n">
        <v>368</v>
      </c>
      <c r="M382" s="25" t="n">
        <v>368</v>
      </c>
      <c r="N382" s="27" t="n">
        <f aca="false">C382</f>
        <v>0</v>
      </c>
    </row>
    <row r="383" customFormat="false" ht="15" hidden="true" customHeight="false" outlineLevel="0" collapsed="false">
      <c r="B383" s="25" t="n">
        <v>369</v>
      </c>
      <c r="M383" s="25" t="n">
        <v>369</v>
      </c>
      <c r="N383" s="27" t="n">
        <f aca="false">C383</f>
        <v>0</v>
      </c>
    </row>
    <row r="384" customFormat="false" ht="15" hidden="true" customHeight="false" outlineLevel="0" collapsed="false">
      <c r="B384" s="25" t="n">
        <v>370</v>
      </c>
      <c r="M384" s="25" t="n">
        <v>370</v>
      </c>
      <c r="N384" s="27" t="n">
        <f aca="false">C384</f>
        <v>0</v>
      </c>
    </row>
    <row r="385" customFormat="false" ht="15" hidden="true" customHeight="false" outlineLevel="0" collapsed="false">
      <c r="B385" s="25" t="n">
        <v>371</v>
      </c>
      <c r="M385" s="25" t="n">
        <v>371</v>
      </c>
      <c r="N385" s="27" t="n">
        <f aca="false">C385</f>
        <v>0</v>
      </c>
    </row>
    <row r="386" customFormat="false" ht="15" hidden="true" customHeight="false" outlineLevel="0" collapsed="false">
      <c r="B386" s="25" t="n">
        <v>372</v>
      </c>
      <c r="M386" s="25" t="n">
        <v>372</v>
      </c>
      <c r="N386" s="27" t="n">
        <f aca="false">C386</f>
        <v>0</v>
      </c>
    </row>
    <row r="387" customFormat="false" ht="15" hidden="true" customHeight="false" outlineLevel="0" collapsed="false">
      <c r="B387" s="25" t="n">
        <v>373</v>
      </c>
      <c r="M387" s="25" t="n">
        <v>373</v>
      </c>
      <c r="N387" s="27" t="n">
        <f aca="false">C387</f>
        <v>0</v>
      </c>
    </row>
    <row r="388" customFormat="false" ht="15" hidden="true" customHeight="false" outlineLevel="0" collapsed="false">
      <c r="B388" s="25" t="n">
        <v>374</v>
      </c>
      <c r="M388" s="25" t="n">
        <v>374</v>
      </c>
      <c r="N388" s="27" t="n">
        <f aca="false">C388</f>
        <v>0</v>
      </c>
    </row>
    <row r="389" customFormat="false" ht="15" hidden="true" customHeight="false" outlineLevel="0" collapsed="false">
      <c r="B389" s="25" t="n">
        <v>375</v>
      </c>
      <c r="M389" s="25" t="n">
        <v>375</v>
      </c>
      <c r="N389" s="27" t="n">
        <f aca="false">C389</f>
        <v>0</v>
      </c>
    </row>
    <row r="390" customFormat="false" ht="15" hidden="true" customHeight="false" outlineLevel="0" collapsed="false">
      <c r="B390" s="25" t="n">
        <v>376</v>
      </c>
      <c r="M390" s="25" t="n">
        <v>376</v>
      </c>
      <c r="N390" s="27" t="n">
        <f aca="false">C390</f>
        <v>0</v>
      </c>
    </row>
    <row r="391" customFormat="false" ht="15" hidden="true" customHeight="false" outlineLevel="0" collapsed="false">
      <c r="B391" s="25" t="n">
        <v>377</v>
      </c>
      <c r="M391" s="25" t="n">
        <v>377</v>
      </c>
      <c r="N391" s="27" t="n">
        <f aca="false">C391</f>
        <v>0</v>
      </c>
    </row>
    <row r="392" customFormat="false" ht="15" hidden="true" customHeight="false" outlineLevel="0" collapsed="false">
      <c r="B392" s="25" t="n">
        <v>378</v>
      </c>
      <c r="M392" s="25" t="n">
        <v>378</v>
      </c>
      <c r="N392" s="27" t="n">
        <f aca="false">C392</f>
        <v>0</v>
      </c>
    </row>
    <row r="393" customFormat="false" ht="15" hidden="true" customHeight="false" outlineLevel="0" collapsed="false">
      <c r="B393" s="25" t="n">
        <v>379</v>
      </c>
      <c r="M393" s="25" t="n">
        <v>379</v>
      </c>
      <c r="N393" s="27" t="n">
        <f aca="false">C393</f>
        <v>0</v>
      </c>
    </row>
    <row r="394" customFormat="false" ht="15" hidden="true" customHeight="false" outlineLevel="0" collapsed="false">
      <c r="B394" s="25" t="n">
        <v>380</v>
      </c>
      <c r="M394" s="25" t="n">
        <v>380</v>
      </c>
      <c r="N394" s="27" t="n">
        <f aca="false">C394</f>
        <v>0</v>
      </c>
    </row>
    <row r="395" customFormat="false" ht="15" hidden="true" customHeight="false" outlineLevel="0" collapsed="false">
      <c r="B395" s="25" t="n">
        <v>381</v>
      </c>
      <c r="M395" s="25" t="n">
        <v>381</v>
      </c>
      <c r="N395" s="27" t="n">
        <f aca="false">C395</f>
        <v>0</v>
      </c>
    </row>
    <row r="396" customFormat="false" ht="15" hidden="true" customHeight="false" outlineLevel="0" collapsed="false">
      <c r="B396" s="25" t="n">
        <v>382</v>
      </c>
      <c r="M396" s="25" t="n">
        <v>382</v>
      </c>
      <c r="N396" s="27" t="n">
        <f aca="false">C396</f>
        <v>0</v>
      </c>
    </row>
    <row r="397" customFormat="false" ht="15" hidden="true" customHeight="false" outlineLevel="0" collapsed="false">
      <c r="B397" s="25" t="n">
        <v>383</v>
      </c>
      <c r="M397" s="25" t="n">
        <v>383</v>
      </c>
      <c r="N397" s="27" t="n">
        <f aca="false">C397</f>
        <v>0</v>
      </c>
    </row>
    <row r="398" customFormat="false" ht="15" hidden="true" customHeight="false" outlineLevel="0" collapsed="false">
      <c r="B398" s="25" t="n">
        <v>384</v>
      </c>
      <c r="M398" s="25" t="n">
        <v>384</v>
      </c>
      <c r="N398" s="27" t="n">
        <f aca="false">C398</f>
        <v>0</v>
      </c>
    </row>
    <row r="399" customFormat="false" ht="15" hidden="true" customHeight="false" outlineLevel="0" collapsed="false">
      <c r="B399" s="25" t="n">
        <v>385</v>
      </c>
      <c r="M399" s="25" t="n">
        <v>385</v>
      </c>
      <c r="N399" s="27" t="n">
        <f aca="false">C399</f>
        <v>0</v>
      </c>
    </row>
    <row r="400" customFormat="false" ht="15" hidden="true" customHeight="false" outlineLevel="0" collapsed="false">
      <c r="B400" s="25" t="n">
        <v>386</v>
      </c>
      <c r="M400" s="25" t="n">
        <v>386</v>
      </c>
      <c r="N400" s="27" t="n">
        <f aca="false">C400</f>
        <v>0</v>
      </c>
    </row>
    <row r="401" customFormat="false" ht="15" hidden="true" customHeight="false" outlineLevel="0" collapsed="false">
      <c r="B401" s="25" t="n">
        <v>387</v>
      </c>
      <c r="M401" s="25" t="n">
        <v>387</v>
      </c>
      <c r="N401" s="27" t="n">
        <f aca="false">C401</f>
        <v>0</v>
      </c>
    </row>
    <row r="402" customFormat="false" ht="15" hidden="true" customHeight="false" outlineLevel="0" collapsed="false">
      <c r="B402" s="25" t="n">
        <v>388</v>
      </c>
      <c r="M402" s="25" t="n">
        <v>388</v>
      </c>
      <c r="N402" s="27" t="n">
        <f aca="false">C402</f>
        <v>0</v>
      </c>
    </row>
    <row r="403" customFormat="false" ht="15" hidden="true" customHeight="false" outlineLevel="0" collapsed="false">
      <c r="B403" s="25" t="n">
        <v>389</v>
      </c>
      <c r="M403" s="25" t="n">
        <v>389</v>
      </c>
      <c r="N403" s="27" t="n">
        <f aca="false">C403</f>
        <v>0</v>
      </c>
    </row>
    <row r="404" customFormat="false" ht="15" hidden="true" customHeight="false" outlineLevel="0" collapsed="false">
      <c r="B404" s="25" t="n">
        <v>390</v>
      </c>
      <c r="M404" s="25" t="n">
        <v>390</v>
      </c>
      <c r="N404" s="27" t="n">
        <f aca="false">C404</f>
        <v>0</v>
      </c>
    </row>
    <row r="405" customFormat="false" ht="15" hidden="true" customHeight="false" outlineLevel="0" collapsed="false">
      <c r="B405" s="25" t="n">
        <v>391</v>
      </c>
      <c r="M405" s="25" t="n">
        <v>391</v>
      </c>
      <c r="N405" s="27" t="n">
        <f aca="false">C405</f>
        <v>0</v>
      </c>
    </row>
    <row r="406" customFormat="false" ht="15" hidden="true" customHeight="false" outlineLevel="0" collapsed="false">
      <c r="B406" s="25" t="n">
        <v>392</v>
      </c>
      <c r="M406" s="25" t="n">
        <v>392</v>
      </c>
      <c r="N406" s="27" t="n">
        <f aca="false">C406</f>
        <v>0</v>
      </c>
    </row>
    <row r="407" customFormat="false" ht="15" hidden="true" customHeight="false" outlineLevel="0" collapsed="false">
      <c r="B407" s="25" t="n">
        <v>393</v>
      </c>
      <c r="M407" s="25" t="n">
        <v>393</v>
      </c>
      <c r="N407" s="27" t="n">
        <f aca="false">C407</f>
        <v>0</v>
      </c>
    </row>
    <row r="408" customFormat="false" ht="15" hidden="true" customHeight="false" outlineLevel="0" collapsed="false">
      <c r="B408" s="25" t="n">
        <v>394</v>
      </c>
      <c r="M408" s="25" t="n">
        <v>394</v>
      </c>
      <c r="N408" s="27" t="n">
        <f aca="false">C408</f>
        <v>0</v>
      </c>
    </row>
    <row r="409" customFormat="false" ht="15" hidden="true" customHeight="false" outlineLevel="0" collapsed="false">
      <c r="B409" s="25" t="n">
        <v>395</v>
      </c>
      <c r="M409" s="25" t="n">
        <v>395</v>
      </c>
      <c r="N409" s="27" t="n">
        <f aca="false">C409</f>
        <v>0</v>
      </c>
    </row>
    <row r="410" customFormat="false" ht="15" hidden="true" customHeight="false" outlineLevel="0" collapsed="false">
      <c r="B410" s="25" t="n">
        <v>396</v>
      </c>
      <c r="M410" s="25" t="n">
        <v>396</v>
      </c>
      <c r="N410" s="27" t="n">
        <f aca="false">C410</f>
        <v>0</v>
      </c>
    </row>
    <row r="411" customFormat="false" ht="15" hidden="true" customHeight="false" outlineLevel="0" collapsed="false">
      <c r="B411" s="25" t="n">
        <v>397</v>
      </c>
      <c r="M411" s="25" t="n">
        <v>397</v>
      </c>
      <c r="N411" s="27" t="n">
        <f aca="false">C411</f>
        <v>0</v>
      </c>
    </row>
    <row r="412" customFormat="false" ht="15" hidden="true" customHeight="false" outlineLevel="0" collapsed="false">
      <c r="B412" s="25" t="n">
        <v>398</v>
      </c>
      <c r="M412" s="25" t="n">
        <v>398</v>
      </c>
      <c r="N412" s="27" t="n">
        <f aca="false">C412</f>
        <v>0</v>
      </c>
    </row>
    <row r="413" customFormat="false" ht="15" hidden="true" customHeight="false" outlineLevel="0" collapsed="false">
      <c r="B413" s="25" t="n">
        <v>399</v>
      </c>
      <c r="M413" s="25" t="n">
        <v>399</v>
      </c>
      <c r="N413" s="27" t="n">
        <f aca="false">C413</f>
        <v>0</v>
      </c>
    </row>
    <row r="414" customFormat="false" ht="15" hidden="true" customHeight="false" outlineLevel="0" collapsed="false">
      <c r="B414" s="25" t="n">
        <v>400</v>
      </c>
      <c r="M414" s="25" t="n">
        <v>400</v>
      </c>
      <c r="N414" s="27" t="n">
        <f aca="false">C414</f>
        <v>0</v>
      </c>
    </row>
    <row r="416" customFormat="false" ht="17.35" hidden="false" customHeight="false" outlineLevel="0" collapsed="false">
      <c r="B416" s="39" t="str">
        <f aca="false">CONCATENATE("Принял представитель ООО ""МКАИР"" ",C5)</f>
        <v>Принял представитель ООО "МКАИР" Запевахин Т.Е.</v>
      </c>
      <c r="C416" s="40"/>
      <c r="D416" s="41"/>
      <c r="E416" s="41"/>
      <c r="F416" s="42"/>
      <c r="G416" s="41"/>
      <c r="H416" s="41"/>
      <c r="I416" s="41"/>
      <c r="J416" s="43" t="n">
        <f aca="false">C3</f>
        <v>45775</v>
      </c>
      <c r="M416" s="39" t="str">
        <f aca="false">CONCATENATE("Сдал представитель ООО ""МКАИР"" ",C5)</f>
        <v>Сдал представитель ООО "МКАИР" Запевахин Т.Е.</v>
      </c>
      <c r="N416" s="41"/>
      <c r="O416" s="41"/>
      <c r="P416" s="41"/>
      <c r="Q416" s="43" t="n">
        <f aca="false">C4</f>
        <v>45777</v>
      </c>
    </row>
    <row r="417" customFormat="false" ht="15" hidden="false" customHeight="false" outlineLevel="0" collapsed="false">
      <c r="B417" s="44" t="s">
        <v>7094</v>
      </c>
      <c r="C417" s="44"/>
      <c r="F417" s="1"/>
      <c r="M417" s="44" t="s">
        <v>7094</v>
      </c>
    </row>
    <row r="418" customFormat="false" ht="15" hidden="false" customHeight="false" outlineLevel="0" collapsed="false">
      <c r="F418" s="1"/>
    </row>
    <row r="419" customFormat="false" ht="17.35" hidden="false" customHeight="false" outlineLevel="0" collapsed="false">
      <c r="B419" s="39" t="str">
        <f aca="false">CONCATENATE("Сдал представитель ",C7," ",C6)</f>
        <v>Сдал представитель ООО "РИ-ИНВЕСТ" Астахов Е.А.</v>
      </c>
      <c r="C419" s="40"/>
      <c r="D419" s="41"/>
      <c r="E419" s="41"/>
      <c r="F419" s="42"/>
      <c r="G419" s="41"/>
      <c r="H419" s="41"/>
      <c r="I419" s="41"/>
      <c r="J419" s="43" t="n">
        <f aca="false">J416</f>
        <v>45775</v>
      </c>
      <c r="M419" s="39" t="str">
        <f aca="false">CONCATENATE("Принял представитель ", C7," ",,C6)</f>
        <v>Принял представитель ООО "РИ-ИНВЕСТ" Астахов Е.А.</v>
      </c>
      <c r="N419" s="41"/>
      <c r="O419" s="41"/>
      <c r="P419" s="41"/>
      <c r="Q419" s="43" t="n">
        <f aca="false">Q416</f>
        <v>45777</v>
      </c>
    </row>
    <row r="420" customFormat="false" ht="15" hidden="false" customHeight="false" outlineLevel="0" collapsed="false">
      <c r="B420" s="45" t="s">
        <v>7094</v>
      </c>
      <c r="C420" s="45"/>
      <c r="F420" s="1"/>
      <c r="M420" s="45" t="s">
        <v>7094</v>
      </c>
    </row>
  </sheetData>
  <mergeCells count="8">
    <mergeCell ref="F3:G3"/>
    <mergeCell ref="H3:I3"/>
    <mergeCell ref="F5:G5"/>
    <mergeCell ref="H5:I5"/>
    <mergeCell ref="B9:K9"/>
    <mergeCell ref="M9:R9"/>
    <mergeCell ref="B10:K10"/>
    <mergeCell ref="M10:R10"/>
  </mergeCell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R420"/>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J17" activeCellId="0" sqref="J17"/>
    </sheetView>
  </sheetViews>
  <sheetFormatPr defaultColWidth="9" defaultRowHeight="14.25" customHeight="true" zeroHeight="false" outlineLevelRow="0" outlineLevelCol="0"/>
  <cols>
    <col collapsed="false" customWidth="true" hidden="false" outlineLevel="0" max="1" min="1" style="27" width="5"/>
    <col collapsed="false" customWidth="true" hidden="false" outlineLevel="0" max="2" min="2" style="27" width="5.7"/>
    <col collapsed="false" customWidth="true" hidden="false" outlineLevel="0" max="3" min="3" style="27" width="10.6"/>
    <col collapsed="false" customWidth="false" hidden="false" outlineLevel="0" max="9" min="4" style="27" width="9"/>
    <col collapsed="false" customWidth="true" hidden="false" outlineLevel="0" max="11" min="10" style="27" width="10.6"/>
    <col collapsed="false" customWidth="true" hidden="false" outlineLevel="0" max="12" min="12" style="27" width="1.9"/>
    <col collapsed="false" customWidth="true" hidden="false" outlineLevel="0" max="13" min="13" style="27" width="6.4"/>
    <col collapsed="false" customWidth="true" hidden="false" outlineLevel="0" max="14" min="14" style="27" width="49.9"/>
    <col collapsed="false" customWidth="true" hidden="false" outlineLevel="0" max="15" min="15" style="27" width="8.9"/>
    <col collapsed="false" customWidth="false" hidden="false" outlineLevel="0" max="16" min="16" style="27" width="9"/>
    <col collapsed="false" customWidth="true" hidden="false" outlineLevel="0" max="17" min="17" style="27" width="10.09"/>
    <col collapsed="false" customWidth="false" hidden="false" outlineLevel="0" max="16384" min="18" style="27" width="9"/>
  </cols>
  <sheetData>
    <row r="1" customFormat="false" ht="13.8" hidden="false" customHeight="false" outlineLevel="0" collapsed="false">
      <c r="B1" s="27" t="s">
        <v>6856</v>
      </c>
      <c r="D1" s="27" t="n">
        <v>10</v>
      </c>
    </row>
    <row r="2" customFormat="false" ht="17.35" hidden="false" customHeight="false" outlineLevel="0" collapsed="false">
      <c r="B2" s="27" t="s">
        <v>6857</v>
      </c>
      <c r="F2" s="28"/>
      <c r="G2" s="29"/>
      <c r="H2" s="29"/>
      <c r="I2" s="1"/>
      <c r="J2" s="1"/>
      <c r="K2" s="1"/>
    </row>
    <row r="3" customFormat="false" ht="15" hidden="false" customHeight="false" outlineLevel="0" collapsed="false">
      <c r="B3" s="30" t="s">
        <v>6858</v>
      </c>
      <c r="C3" s="31" t="n">
        <f aca="false">VLOOKUP(D1,'Акты п-п'!$C$5:$I$57,2)</f>
        <v>45776</v>
      </c>
      <c r="F3" s="32"/>
      <c r="G3" s="32"/>
      <c r="H3" s="33"/>
      <c r="I3" s="33"/>
      <c r="J3" s="1"/>
      <c r="K3" s="1"/>
    </row>
    <row r="4" customFormat="false" ht="17.35" hidden="false" customHeight="false" outlineLevel="0" collapsed="false">
      <c r="B4" s="30" t="s">
        <v>6859</v>
      </c>
      <c r="C4" s="31" t="n">
        <f aca="false">VLOOKUP(D1,'Акты п-п'!$C$5:$I$57,3)</f>
        <v>45777</v>
      </c>
      <c r="F4" s="34"/>
      <c r="G4" s="35"/>
      <c r="H4" s="36"/>
      <c r="I4" s="1"/>
      <c r="J4" s="1"/>
      <c r="K4" s="1"/>
    </row>
    <row r="5" customFormat="false" ht="15" hidden="false" customHeight="false" outlineLevel="0" collapsed="false">
      <c r="C5" s="27" t="str">
        <f aca="false">VLOOKUP(D1,'Акты п-п'!$C$5:$I$57,5)</f>
        <v>Кадыков П.Ю.</v>
      </c>
      <c r="F5" s="32"/>
      <c r="G5" s="32"/>
      <c r="H5" s="33"/>
      <c r="I5" s="33"/>
      <c r="J5" s="1"/>
      <c r="K5" s="1"/>
    </row>
    <row r="6" customFormat="false" ht="13.8" hidden="false" customHeight="false" outlineLevel="0" collapsed="false">
      <c r="C6" s="27" t="str">
        <f aca="false">VLOOKUP(D1,'Акты п-п'!$C$5:$I$57,7)</f>
        <v>Попов Е.В.</v>
      </c>
    </row>
    <row r="7" customFormat="false" ht="13.8" hidden="false" customHeight="false" outlineLevel="0" collapsed="false">
      <c r="C7" s="27" t="str">
        <f aca="false">VLOOKUP(D1,'Акты п-п'!$C$5:$I$57,4)</f>
        <v>ООО «ГАЗПРОМНЕФТЬ-ЯМАЛ»</v>
      </c>
    </row>
    <row r="9" customFormat="false" ht="22.5" hidden="false" customHeight="true" outlineLevel="0" collapsed="false">
      <c r="B9" s="37" t="s">
        <v>6860</v>
      </c>
      <c r="C9" s="37"/>
      <c r="D9" s="37"/>
      <c r="E9" s="37"/>
      <c r="F9" s="37"/>
      <c r="G9" s="37"/>
      <c r="H9" s="37"/>
      <c r="I9" s="37"/>
      <c r="J9" s="37"/>
      <c r="K9" s="37"/>
      <c r="M9" s="38" t="s">
        <v>6860</v>
      </c>
      <c r="N9" s="38"/>
      <c r="O9" s="38"/>
      <c r="P9" s="38"/>
      <c r="Q9" s="38"/>
      <c r="R9" s="38"/>
    </row>
    <row r="10" customFormat="false" ht="15" hidden="false" customHeight="false" outlineLevel="0" collapsed="false">
      <c r="B10" s="37" t="s">
        <v>6861</v>
      </c>
      <c r="C10" s="37"/>
      <c r="D10" s="37"/>
      <c r="E10" s="37"/>
      <c r="F10" s="37"/>
      <c r="G10" s="37"/>
      <c r="H10" s="37"/>
      <c r="I10" s="37"/>
      <c r="J10" s="37"/>
      <c r="K10" s="37"/>
      <c r="M10" s="38" t="s">
        <v>6861</v>
      </c>
      <c r="N10" s="38"/>
      <c r="O10" s="38"/>
      <c r="P10" s="38"/>
      <c r="Q10" s="38"/>
      <c r="R10" s="38"/>
    </row>
    <row r="11" customFormat="false" ht="8.25" hidden="false" customHeight="true" outlineLevel="0" collapsed="false">
      <c r="B11" s="1"/>
      <c r="C11" s="1"/>
      <c r="D11" s="1"/>
      <c r="E11" s="1"/>
      <c r="F11" s="1"/>
      <c r="G11" s="1"/>
    </row>
    <row r="12" customFormat="false" ht="15" hidden="false" customHeight="false" outlineLevel="0" collapsed="false">
      <c r="B12" s="1" t="str">
        <f aca="false">CONCATENATE("Мы, нижеподписавшиеся, представитель ",C7," , и представитель ООО «МКАИР», ")</f>
        <v>Мы, нижеподписавшиеся, представитель ООО «ГАЗПРОМНЕФТЬ-ЯМАЛ» , и представитель ООО «МКАИР», </v>
      </c>
      <c r="C12" s="1"/>
      <c r="D12" s="1"/>
      <c r="E12" s="1"/>
      <c r="F12" s="1"/>
      <c r="G12" s="1"/>
      <c r="M12" s="1" t="str">
        <f aca="false">B12</f>
        <v>Мы, нижеподписавшиеся, представитель ООО «ГАЗПРОМНЕФТЬ-ЯМАЛ» , и представитель ООО «МКАИР», </v>
      </c>
    </row>
    <row r="13" customFormat="false" ht="15" hidden="false" customHeight="false" outlineLevel="0" collapsed="false">
      <c r="B13" s="1" t="str">
        <f aca="false">CONCATENATE("составили настоящий акт о том, что ",TEXT(C3,"ДД.ММ.ГГГГ"), " сданы в поверку следующие средства измерений:")</f>
        <v>составили настоящий акт о том, что 29.04.2025 сданы в поверку следующие средства измерений:</v>
      </c>
      <c r="C13" s="1"/>
      <c r="D13" s="1"/>
      <c r="E13" s="1"/>
      <c r="F13" s="1"/>
      <c r="G13" s="1"/>
      <c r="M13" s="1" t="str">
        <f aca="false">CONCATENATE("составили настоящий акт о том, что ",TEXT(C4,"ДД.ММ.ГГГГ"), " выданы с поверки следующие средства измерений:")</f>
        <v>составили настоящий акт о том, что 30.04.2025 выданы с поверки следующие средства измерений:</v>
      </c>
    </row>
    <row r="14" customFormat="false" ht="15" hidden="false" customHeight="false" outlineLevel="0" collapsed="false">
      <c r="B14" s="1"/>
      <c r="C14" s="1"/>
      <c r="D14" s="1"/>
      <c r="E14" s="1"/>
      <c r="F14" s="1"/>
      <c r="G14" s="1"/>
    </row>
    <row r="15" customFormat="false" ht="15" hidden="false" customHeight="false" outlineLevel="0" collapsed="false">
      <c r="B15" s="25" t="n">
        <v>1</v>
      </c>
      <c r="C15" s="27" t="s">
        <v>10015</v>
      </c>
      <c r="D15" s="1"/>
      <c r="E15" s="1"/>
      <c r="F15" s="1"/>
      <c r="G15" s="1"/>
      <c r="M15" s="25" t="n">
        <v>1</v>
      </c>
      <c r="N15" s="27" t="str">
        <f aca="false">C15</f>
        <v>Газоанализатор ТГА мод. PIRECL 21М номер 1411045</v>
      </c>
    </row>
    <row r="16" customFormat="false" ht="15" hidden="false" customHeight="false" outlineLevel="0" collapsed="false">
      <c r="B16" s="25" t="n">
        <v>2</v>
      </c>
      <c r="C16" s="27" t="s">
        <v>10016</v>
      </c>
      <c r="D16" s="1"/>
      <c r="E16" s="1"/>
      <c r="F16" s="1"/>
      <c r="G16" s="1"/>
      <c r="M16" s="25" t="n">
        <v>2</v>
      </c>
      <c r="N16" s="27" t="str">
        <f aca="false">C16</f>
        <v>Газоанализатор ТГА мод. PIRECL 21М номер 1411040</v>
      </c>
    </row>
    <row r="17" customFormat="false" ht="15" hidden="false" customHeight="false" outlineLevel="0" collapsed="false">
      <c r="B17" s="25" t="n">
        <v>3</v>
      </c>
      <c r="C17" s="27" t="s">
        <v>10017</v>
      </c>
      <c r="M17" s="25" t="n">
        <v>3</v>
      </c>
      <c r="N17" s="27" t="str">
        <f aca="false">C17</f>
        <v>Газоанализатор ТГА мод. PIRECL 21М номер 1411048</v>
      </c>
    </row>
    <row r="18" customFormat="false" ht="15" hidden="false" customHeight="false" outlineLevel="0" collapsed="false">
      <c r="B18" s="25" t="n">
        <v>4</v>
      </c>
      <c r="C18" s="27" t="s">
        <v>10018</v>
      </c>
      <c r="M18" s="25" t="n">
        <v>4</v>
      </c>
      <c r="N18" s="27" t="str">
        <f aca="false">C18</f>
        <v>Газоанализатор ТГА мод. PIRECL 21М номер 1507066</v>
      </c>
    </row>
    <row r="19" customFormat="false" ht="15" hidden="false" customHeight="false" outlineLevel="0" collapsed="false">
      <c r="B19" s="25" t="n">
        <v>5</v>
      </c>
      <c r="C19" s="27" t="s">
        <v>10019</v>
      </c>
      <c r="M19" s="25" t="n">
        <v>5</v>
      </c>
      <c r="N19" s="27" t="str">
        <f aca="false">C19</f>
        <v>Газоанализатор ТГА мод. PIRECL 21М номер 1507089</v>
      </c>
    </row>
    <row r="20" customFormat="false" ht="15" hidden="false" customHeight="false" outlineLevel="0" collapsed="false">
      <c r="B20" s="25" t="n">
        <v>6</v>
      </c>
      <c r="C20" s="27" t="s">
        <v>10020</v>
      </c>
      <c r="M20" s="25" t="n">
        <v>6</v>
      </c>
      <c r="N20" s="27" t="str">
        <f aca="false">C20</f>
        <v>Газоанализатор ТГА мод. PIRECL 21М номер 1507090</v>
      </c>
    </row>
    <row r="21" customFormat="false" ht="15" hidden="false" customHeight="false" outlineLevel="0" collapsed="false">
      <c r="B21" s="25" t="n">
        <v>7</v>
      </c>
      <c r="C21" s="27" t="s">
        <v>10021</v>
      </c>
      <c r="M21" s="25" t="n">
        <v>7</v>
      </c>
      <c r="N21" s="27" t="str">
        <f aca="false">C21</f>
        <v>Газоанализатор ТГА мод. PIRECL 21М номер 1507100</v>
      </c>
    </row>
    <row r="22" customFormat="false" ht="15" hidden="true" customHeight="false" outlineLevel="0" collapsed="false">
      <c r="B22" s="25" t="n">
        <v>8</v>
      </c>
      <c r="M22" s="25" t="n">
        <v>8</v>
      </c>
      <c r="N22" s="27" t="n">
        <f aca="false">C22</f>
        <v>0</v>
      </c>
    </row>
    <row r="23" customFormat="false" ht="15" hidden="true" customHeight="false" outlineLevel="0" collapsed="false">
      <c r="B23" s="25" t="n">
        <v>9</v>
      </c>
      <c r="M23" s="25" t="n">
        <v>9</v>
      </c>
      <c r="N23" s="27" t="n">
        <f aca="false">C23</f>
        <v>0</v>
      </c>
    </row>
    <row r="24" customFormat="false" ht="15" hidden="true" customHeight="false" outlineLevel="0" collapsed="false">
      <c r="B24" s="25" t="n">
        <v>10</v>
      </c>
      <c r="M24" s="25" t="n">
        <v>10</v>
      </c>
      <c r="N24" s="27" t="n">
        <f aca="false">C24</f>
        <v>0</v>
      </c>
    </row>
    <row r="25" customFormat="false" ht="15" hidden="true" customHeight="false" outlineLevel="0" collapsed="false">
      <c r="B25" s="25" t="n">
        <v>11</v>
      </c>
      <c r="M25" s="25" t="n">
        <v>11</v>
      </c>
      <c r="N25" s="27" t="n">
        <f aca="false">C25</f>
        <v>0</v>
      </c>
    </row>
    <row r="26" customFormat="false" ht="15" hidden="true" customHeight="false" outlineLevel="0" collapsed="false">
      <c r="B26" s="25" t="n">
        <v>12</v>
      </c>
      <c r="M26" s="25" t="n">
        <v>12</v>
      </c>
      <c r="N26" s="27" t="n">
        <f aca="false">C26</f>
        <v>0</v>
      </c>
    </row>
    <row r="27" customFormat="false" ht="15" hidden="true" customHeight="false" outlineLevel="0" collapsed="false">
      <c r="B27" s="25" t="n">
        <v>13</v>
      </c>
      <c r="M27" s="25" t="n">
        <v>13</v>
      </c>
      <c r="N27" s="27" t="n">
        <f aca="false">C27</f>
        <v>0</v>
      </c>
    </row>
    <row r="28" customFormat="false" ht="15" hidden="true" customHeight="false" outlineLevel="0" collapsed="false">
      <c r="B28" s="25" t="n">
        <v>14</v>
      </c>
      <c r="M28" s="25" t="n">
        <v>14</v>
      </c>
      <c r="N28" s="27" t="n">
        <f aca="false">C28</f>
        <v>0</v>
      </c>
    </row>
    <row r="29" customFormat="false" ht="15" hidden="true" customHeight="false" outlineLevel="0" collapsed="false">
      <c r="B29" s="25" t="n">
        <v>15</v>
      </c>
      <c r="M29" s="25" t="n">
        <v>15</v>
      </c>
      <c r="N29" s="27" t="n">
        <f aca="false">C29</f>
        <v>0</v>
      </c>
    </row>
    <row r="30" customFormat="false" ht="15" hidden="true" customHeight="false" outlineLevel="0" collapsed="false">
      <c r="B30" s="25" t="n">
        <v>16</v>
      </c>
      <c r="M30" s="25" t="n">
        <v>16</v>
      </c>
      <c r="N30" s="27" t="n">
        <f aca="false">C30</f>
        <v>0</v>
      </c>
    </row>
    <row r="31" customFormat="false" ht="15" hidden="true" customHeight="false" outlineLevel="0" collapsed="false">
      <c r="B31" s="25" t="n">
        <v>17</v>
      </c>
      <c r="M31" s="25" t="n">
        <v>17</v>
      </c>
      <c r="N31" s="27" t="n">
        <f aca="false">C31</f>
        <v>0</v>
      </c>
    </row>
    <row r="32" customFormat="false" ht="15" hidden="true" customHeight="false" outlineLevel="0" collapsed="false">
      <c r="B32" s="25" t="n">
        <v>18</v>
      </c>
      <c r="M32" s="25" t="n">
        <v>18</v>
      </c>
      <c r="N32" s="27" t="n">
        <f aca="false">C32</f>
        <v>0</v>
      </c>
    </row>
    <row r="33" customFormat="false" ht="15" hidden="true" customHeight="false" outlineLevel="0" collapsed="false">
      <c r="B33" s="25" t="n">
        <v>19</v>
      </c>
      <c r="M33" s="25" t="n">
        <v>19</v>
      </c>
      <c r="N33" s="27" t="n">
        <f aca="false">C33</f>
        <v>0</v>
      </c>
    </row>
    <row r="34" customFormat="false" ht="15" hidden="true" customHeight="false" outlineLevel="0" collapsed="false">
      <c r="B34" s="25" t="n">
        <v>20</v>
      </c>
      <c r="M34" s="25" t="n">
        <v>20</v>
      </c>
      <c r="N34" s="27" t="n">
        <f aca="false">C34</f>
        <v>0</v>
      </c>
    </row>
    <row r="35" customFormat="false" ht="15" hidden="true" customHeight="false" outlineLevel="0" collapsed="false">
      <c r="B35" s="25" t="n">
        <v>21</v>
      </c>
      <c r="M35" s="25" t="n">
        <v>21</v>
      </c>
      <c r="N35" s="27" t="n">
        <f aca="false">C35</f>
        <v>0</v>
      </c>
    </row>
    <row r="36" customFormat="false" ht="15" hidden="true" customHeight="false" outlineLevel="0" collapsed="false">
      <c r="B36" s="25" t="n">
        <v>22</v>
      </c>
      <c r="M36" s="25" t="n">
        <v>22</v>
      </c>
      <c r="N36" s="27" t="n">
        <f aca="false">C36</f>
        <v>0</v>
      </c>
    </row>
    <row r="37" customFormat="false" ht="15" hidden="true" customHeight="false" outlineLevel="0" collapsed="false">
      <c r="B37" s="25" t="n">
        <v>23</v>
      </c>
      <c r="M37" s="25" t="n">
        <v>23</v>
      </c>
      <c r="N37" s="27" t="n">
        <f aca="false">C37</f>
        <v>0</v>
      </c>
    </row>
    <row r="38" customFormat="false" ht="15" hidden="true" customHeight="false" outlineLevel="0" collapsed="false">
      <c r="B38" s="25" t="n">
        <v>24</v>
      </c>
      <c r="M38" s="25" t="n">
        <v>24</v>
      </c>
      <c r="N38" s="27" t="n">
        <f aca="false">C38</f>
        <v>0</v>
      </c>
    </row>
    <row r="39" customFormat="false" ht="15" hidden="true" customHeight="false" outlineLevel="0" collapsed="false">
      <c r="B39" s="25" t="n">
        <v>25</v>
      </c>
      <c r="M39" s="25" t="n">
        <v>25</v>
      </c>
      <c r="N39" s="27" t="n">
        <f aca="false">C39</f>
        <v>0</v>
      </c>
    </row>
    <row r="40" customFormat="false" ht="15" hidden="true" customHeight="false" outlineLevel="0" collapsed="false">
      <c r="B40" s="25" t="n">
        <v>26</v>
      </c>
      <c r="M40" s="25" t="n">
        <v>26</v>
      </c>
      <c r="N40" s="27" t="n">
        <f aca="false">C40</f>
        <v>0</v>
      </c>
    </row>
    <row r="41" customFormat="false" ht="15" hidden="true" customHeight="false" outlineLevel="0" collapsed="false">
      <c r="B41" s="25" t="n">
        <v>27</v>
      </c>
      <c r="M41" s="25" t="n">
        <v>27</v>
      </c>
      <c r="N41" s="27" t="n">
        <f aca="false">C41</f>
        <v>0</v>
      </c>
    </row>
    <row r="42" customFormat="false" ht="15" hidden="true" customHeight="false" outlineLevel="0" collapsed="false">
      <c r="B42" s="25" t="n">
        <v>28</v>
      </c>
      <c r="M42" s="25" t="n">
        <v>28</v>
      </c>
      <c r="N42" s="27" t="n">
        <f aca="false">C42</f>
        <v>0</v>
      </c>
    </row>
    <row r="43" customFormat="false" ht="15" hidden="true" customHeight="false" outlineLevel="0" collapsed="false">
      <c r="B43" s="25" t="n">
        <v>29</v>
      </c>
      <c r="M43" s="25" t="n">
        <v>29</v>
      </c>
      <c r="N43" s="27" t="n">
        <f aca="false">C43</f>
        <v>0</v>
      </c>
    </row>
    <row r="44" customFormat="false" ht="15" hidden="true" customHeight="false" outlineLevel="0" collapsed="false">
      <c r="B44" s="25" t="n">
        <v>30</v>
      </c>
      <c r="M44" s="25" t="n">
        <v>30</v>
      </c>
      <c r="N44" s="27" t="n">
        <f aca="false">C44</f>
        <v>0</v>
      </c>
    </row>
    <row r="45" customFormat="false" ht="15" hidden="true" customHeight="false" outlineLevel="0" collapsed="false">
      <c r="B45" s="25" t="n">
        <v>31</v>
      </c>
      <c r="M45" s="25" t="n">
        <v>31</v>
      </c>
      <c r="N45" s="27" t="n">
        <f aca="false">C45</f>
        <v>0</v>
      </c>
    </row>
    <row r="46" customFormat="false" ht="15" hidden="true" customHeight="false" outlineLevel="0" collapsed="false">
      <c r="B46" s="25" t="n">
        <v>32</v>
      </c>
      <c r="M46" s="25" t="n">
        <v>32</v>
      </c>
      <c r="N46" s="27" t="n">
        <f aca="false">C46</f>
        <v>0</v>
      </c>
    </row>
    <row r="47" customFormat="false" ht="15" hidden="true" customHeight="false" outlineLevel="0" collapsed="false">
      <c r="B47" s="25" t="n">
        <v>33</v>
      </c>
      <c r="M47" s="25" t="n">
        <v>33</v>
      </c>
      <c r="N47" s="27" t="n">
        <f aca="false">C47</f>
        <v>0</v>
      </c>
    </row>
    <row r="48" customFormat="false" ht="15" hidden="true" customHeight="false" outlineLevel="0" collapsed="false">
      <c r="B48" s="25" t="n">
        <v>34</v>
      </c>
      <c r="M48" s="25" t="n">
        <v>34</v>
      </c>
      <c r="N48" s="27" t="n">
        <f aca="false">C48</f>
        <v>0</v>
      </c>
    </row>
    <row r="49" customFormat="false" ht="15" hidden="true" customHeight="false" outlineLevel="0" collapsed="false">
      <c r="B49" s="25" t="n">
        <v>35</v>
      </c>
      <c r="M49" s="25" t="n">
        <v>35</v>
      </c>
      <c r="N49" s="27" t="n">
        <f aca="false">C49</f>
        <v>0</v>
      </c>
    </row>
    <row r="50" customFormat="false" ht="15" hidden="true" customHeight="false" outlineLevel="0" collapsed="false">
      <c r="B50" s="25" t="n">
        <v>36</v>
      </c>
      <c r="M50" s="25" t="n">
        <v>36</v>
      </c>
      <c r="N50" s="27" t="n">
        <f aca="false">C50</f>
        <v>0</v>
      </c>
    </row>
    <row r="51" customFormat="false" ht="15" hidden="true" customHeight="false" outlineLevel="0" collapsed="false">
      <c r="B51" s="25" t="n">
        <v>37</v>
      </c>
      <c r="M51" s="25" t="n">
        <v>37</v>
      </c>
      <c r="N51" s="27" t="n">
        <f aca="false">C51</f>
        <v>0</v>
      </c>
    </row>
    <row r="52" customFormat="false" ht="15" hidden="true" customHeight="false" outlineLevel="0" collapsed="false">
      <c r="B52" s="25" t="n">
        <v>38</v>
      </c>
      <c r="M52" s="25" t="n">
        <v>38</v>
      </c>
      <c r="N52" s="27" t="n">
        <f aca="false">C52</f>
        <v>0</v>
      </c>
    </row>
    <row r="53" customFormat="false" ht="15" hidden="true" customHeight="false" outlineLevel="0" collapsed="false">
      <c r="B53" s="25" t="n">
        <v>39</v>
      </c>
      <c r="M53" s="25" t="n">
        <v>39</v>
      </c>
      <c r="N53" s="27" t="n">
        <f aca="false">C53</f>
        <v>0</v>
      </c>
    </row>
    <row r="54" customFormat="false" ht="15" hidden="true" customHeight="false" outlineLevel="0" collapsed="false">
      <c r="B54" s="25" t="n">
        <v>40</v>
      </c>
      <c r="M54" s="25" t="n">
        <v>40</v>
      </c>
      <c r="N54" s="27" t="n">
        <f aca="false">C54</f>
        <v>0</v>
      </c>
    </row>
    <row r="55" customFormat="false" ht="15" hidden="true" customHeight="false" outlineLevel="0" collapsed="false">
      <c r="B55" s="25" t="n">
        <v>41</v>
      </c>
      <c r="M55" s="25" t="n">
        <v>41</v>
      </c>
      <c r="N55" s="27" t="n">
        <f aca="false">C55</f>
        <v>0</v>
      </c>
    </row>
    <row r="56" customFormat="false" ht="15" hidden="true" customHeight="false" outlineLevel="0" collapsed="false">
      <c r="B56" s="25" t="n">
        <v>42</v>
      </c>
      <c r="M56" s="25" t="n">
        <v>42</v>
      </c>
      <c r="N56" s="27" t="n">
        <f aca="false">C56</f>
        <v>0</v>
      </c>
    </row>
    <row r="57" customFormat="false" ht="15" hidden="true" customHeight="false" outlineLevel="0" collapsed="false">
      <c r="B57" s="25" t="n">
        <v>43</v>
      </c>
      <c r="M57" s="25" t="n">
        <v>43</v>
      </c>
      <c r="N57" s="27" t="n">
        <f aca="false">C57</f>
        <v>0</v>
      </c>
    </row>
    <row r="58" customFormat="false" ht="15" hidden="true" customHeight="false" outlineLevel="0" collapsed="false">
      <c r="B58" s="25" t="n">
        <v>44</v>
      </c>
      <c r="M58" s="25" t="n">
        <v>44</v>
      </c>
      <c r="N58" s="27" t="n">
        <f aca="false">C58</f>
        <v>0</v>
      </c>
    </row>
    <row r="59" customFormat="false" ht="15" hidden="true" customHeight="false" outlineLevel="0" collapsed="false">
      <c r="B59" s="25" t="n">
        <v>45</v>
      </c>
      <c r="M59" s="25" t="n">
        <v>45</v>
      </c>
      <c r="N59" s="27" t="n">
        <f aca="false">C59</f>
        <v>0</v>
      </c>
    </row>
    <row r="60" customFormat="false" ht="15" hidden="true" customHeight="false" outlineLevel="0" collapsed="false">
      <c r="B60" s="25" t="n">
        <v>46</v>
      </c>
      <c r="M60" s="25" t="n">
        <v>46</v>
      </c>
      <c r="N60" s="27" t="n">
        <f aca="false">C60</f>
        <v>0</v>
      </c>
    </row>
    <row r="61" customFormat="false" ht="15" hidden="true" customHeight="false" outlineLevel="0" collapsed="false">
      <c r="B61" s="25" t="n">
        <v>47</v>
      </c>
      <c r="M61" s="25" t="n">
        <v>47</v>
      </c>
      <c r="N61" s="27" t="n">
        <f aca="false">C61</f>
        <v>0</v>
      </c>
    </row>
    <row r="62" customFormat="false" ht="15" hidden="true" customHeight="false" outlineLevel="0" collapsed="false">
      <c r="B62" s="25" t="n">
        <v>48</v>
      </c>
      <c r="M62" s="25" t="n">
        <v>48</v>
      </c>
      <c r="N62" s="27" t="n">
        <f aca="false">C62</f>
        <v>0</v>
      </c>
    </row>
    <row r="63" customFormat="false" ht="15" hidden="true" customHeight="false" outlineLevel="0" collapsed="false">
      <c r="B63" s="25" t="n">
        <v>49</v>
      </c>
      <c r="M63" s="25" t="n">
        <v>49</v>
      </c>
      <c r="N63" s="27" t="n">
        <f aca="false">C63</f>
        <v>0</v>
      </c>
    </row>
    <row r="64" customFormat="false" ht="15" hidden="true" customHeight="false" outlineLevel="0" collapsed="false">
      <c r="B64" s="25" t="n">
        <v>50</v>
      </c>
      <c r="M64" s="25" t="n">
        <v>50</v>
      </c>
      <c r="N64" s="27" t="n">
        <f aca="false">C64</f>
        <v>0</v>
      </c>
    </row>
    <row r="65" customFormat="false" ht="15" hidden="true" customHeight="false" outlineLevel="0" collapsed="false">
      <c r="B65" s="25" t="n">
        <v>51</v>
      </c>
      <c r="M65" s="25" t="n">
        <v>51</v>
      </c>
      <c r="N65" s="27" t="n">
        <f aca="false">C65</f>
        <v>0</v>
      </c>
    </row>
    <row r="66" customFormat="false" ht="15" hidden="true" customHeight="false" outlineLevel="0" collapsed="false">
      <c r="B66" s="25" t="n">
        <v>52</v>
      </c>
      <c r="M66" s="25" t="n">
        <v>52</v>
      </c>
      <c r="N66" s="27" t="n">
        <f aca="false">C66</f>
        <v>0</v>
      </c>
    </row>
    <row r="67" customFormat="false" ht="15" hidden="true" customHeight="false" outlineLevel="0" collapsed="false">
      <c r="B67" s="25" t="n">
        <v>53</v>
      </c>
      <c r="M67" s="25" t="n">
        <v>53</v>
      </c>
      <c r="N67" s="27" t="n">
        <f aca="false">C67</f>
        <v>0</v>
      </c>
    </row>
    <row r="68" customFormat="false" ht="15" hidden="true" customHeight="false" outlineLevel="0" collapsed="false">
      <c r="B68" s="25" t="n">
        <v>54</v>
      </c>
      <c r="M68" s="25" t="n">
        <v>54</v>
      </c>
      <c r="N68" s="27" t="n">
        <f aca="false">C68</f>
        <v>0</v>
      </c>
    </row>
    <row r="69" customFormat="false" ht="15" hidden="true" customHeight="false" outlineLevel="0" collapsed="false">
      <c r="B69" s="25" t="n">
        <v>55</v>
      </c>
      <c r="M69" s="25" t="n">
        <v>55</v>
      </c>
      <c r="N69" s="27" t="n">
        <f aca="false">C69</f>
        <v>0</v>
      </c>
    </row>
    <row r="70" customFormat="false" ht="15" hidden="true" customHeight="false" outlineLevel="0" collapsed="false">
      <c r="B70" s="25" t="n">
        <v>56</v>
      </c>
      <c r="M70" s="25" t="n">
        <v>56</v>
      </c>
      <c r="N70" s="27" t="n">
        <f aca="false">C70</f>
        <v>0</v>
      </c>
    </row>
    <row r="71" customFormat="false" ht="15" hidden="true" customHeight="false" outlineLevel="0" collapsed="false">
      <c r="B71" s="25" t="n">
        <v>57</v>
      </c>
      <c r="M71" s="25" t="n">
        <v>57</v>
      </c>
      <c r="N71" s="27" t="n">
        <f aca="false">C71</f>
        <v>0</v>
      </c>
    </row>
    <row r="72" customFormat="false" ht="15" hidden="true" customHeight="false" outlineLevel="0" collapsed="false">
      <c r="B72" s="25" t="n">
        <v>58</v>
      </c>
      <c r="M72" s="25" t="n">
        <v>58</v>
      </c>
      <c r="N72" s="27" t="n">
        <f aca="false">C72</f>
        <v>0</v>
      </c>
    </row>
    <row r="73" customFormat="false" ht="15" hidden="true" customHeight="false" outlineLevel="0" collapsed="false">
      <c r="B73" s="25" t="n">
        <v>59</v>
      </c>
      <c r="M73" s="25" t="n">
        <v>59</v>
      </c>
      <c r="N73" s="27" t="n">
        <f aca="false">C73</f>
        <v>0</v>
      </c>
    </row>
    <row r="74" customFormat="false" ht="15" hidden="true" customHeight="false" outlineLevel="0" collapsed="false">
      <c r="B74" s="25" t="n">
        <v>60</v>
      </c>
      <c r="M74" s="25" t="n">
        <v>60</v>
      </c>
      <c r="N74" s="27" t="n">
        <f aca="false">C74</f>
        <v>0</v>
      </c>
    </row>
    <row r="75" customFormat="false" ht="15" hidden="true" customHeight="false" outlineLevel="0" collapsed="false">
      <c r="B75" s="25" t="n">
        <v>61</v>
      </c>
      <c r="M75" s="25" t="n">
        <v>61</v>
      </c>
      <c r="N75" s="27" t="n">
        <f aca="false">C75</f>
        <v>0</v>
      </c>
    </row>
    <row r="76" customFormat="false" ht="15" hidden="true" customHeight="false" outlineLevel="0" collapsed="false">
      <c r="B76" s="25" t="n">
        <v>62</v>
      </c>
      <c r="M76" s="25" t="n">
        <v>62</v>
      </c>
      <c r="N76" s="27" t="n">
        <f aca="false">C76</f>
        <v>0</v>
      </c>
    </row>
    <row r="77" customFormat="false" ht="15" hidden="true" customHeight="false" outlineLevel="0" collapsed="false">
      <c r="B77" s="25" t="n">
        <v>63</v>
      </c>
      <c r="M77" s="25" t="n">
        <v>63</v>
      </c>
      <c r="N77" s="27" t="n">
        <f aca="false">C77</f>
        <v>0</v>
      </c>
    </row>
    <row r="78" customFormat="false" ht="15" hidden="true" customHeight="false" outlineLevel="0" collapsed="false">
      <c r="B78" s="25" t="n">
        <v>64</v>
      </c>
      <c r="M78" s="25" t="n">
        <v>64</v>
      </c>
      <c r="N78" s="27" t="n">
        <f aca="false">C78</f>
        <v>0</v>
      </c>
    </row>
    <row r="79" customFormat="false" ht="15" hidden="true" customHeight="false" outlineLevel="0" collapsed="false">
      <c r="B79" s="25" t="n">
        <v>65</v>
      </c>
      <c r="M79" s="25" t="n">
        <v>65</v>
      </c>
      <c r="N79" s="27" t="n">
        <f aca="false">C79</f>
        <v>0</v>
      </c>
    </row>
    <row r="80" customFormat="false" ht="15" hidden="true" customHeight="false" outlineLevel="0" collapsed="false">
      <c r="B80" s="25" t="n">
        <v>66</v>
      </c>
      <c r="M80" s="25" t="n">
        <v>66</v>
      </c>
      <c r="N80" s="27" t="n">
        <f aca="false">C80</f>
        <v>0</v>
      </c>
    </row>
    <row r="81" customFormat="false" ht="15" hidden="true" customHeight="false" outlineLevel="0" collapsed="false">
      <c r="B81" s="25" t="n">
        <v>67</v>
      </c>
      <c r="M81" s="25" t="n">
        <v>67</v>
      </c>
      <c r="N81" s="27" t="n">
        <f aca="false">C81</f>
        <v>0</v>
      </c>
    </row>
    <row r="82" customFormat="false" ht="15" hidden="true" customHeight="false" outlineLevel="0" collapsed="false">
      <c r="B82" s="25" t="n">
        <v>68</v>
      </c>
      <c r="M82" s="25" t="n">
        <v>68</v>
      </c>
      <c r="N82" s="27" t="n">
        <f aca="false">C82</f>
        <v>0</v>
      </c>
    </row>
    <row r="83" customFormat="false" ht="15" hidden="true" customHeight="false" outlineLevel="0" collapsed="false">
      <c r="B83" s="25" t="n">
        <v>69</v>
      </c>
      <c r="M83" s="25" t="n">
        <v>69</v>
      </c>
      <c r="N83" s="27" t="n">
        <f aca="false">C83</f>
        <v>0</v>
      </c>
    </row>
    <row r="84" customFormat="false" ht="15" hidden="true" customHeight="false" outlineLevel="0" collapsed="false">
      <c r="B84" s="25" t="n">
        <v>70</v>
      </c>
      <c r="M84" s="25" t="n">
        <v>70</v>
      </c>
      <c r="N84" s="27" t="n">
        <f aca="false">C84</f>
        <v>0</v>
      </c>
    </row>
    <row r="85" customFormat="false" ht="15" hidden="true" customHeight="false" outlineLevel="0" collapsed="false">
      <c r="B85" s="25" t="n">
        <v>71</v>
      </c>
      <c r="M85" s="25" t="n">
        <v>71</v>
      </c>
      <c r="N85" s="27" t="n">
        <f aca="false">C85</f>
        <v>0</v>
      </c>
    </row>
    <row r="86" customFormat="false" ht="15" hidden="true" customHeight="false" outlineLevel="0" collapsed="false">
      <c r="B86" s="25" t="n">
        <v>72</v>
      </c>
      <c r="M86" s="25" t="n">
        <v>72</v>
      </c>
      <c r="N86" s="27" t="n">
        <f aca="false">C86</f>
        <v>0</v>
      </c>
    </row>
    <row r="87" customFormat="false" ht="15" hidden="true" customHeight="false" outlineLevel="0" collapsed="false">
      <c r="B87" s="25" t="n">
        <v>73</v>
      </c>
      <c r="M87" s="25" t="n">
        <v>73</v>
      </c>
      <c r="N87" s="27" t="n">
        <f aca="false">C87</f>
        <v>0</v>
      </c>
    </row>
    <row r="88" customFormat="false" ht="15" hidden="true" customHeight="false" outlineLevel="0" collapsed="false">
      <c r="B88" s="25" t="n">
        <v>74</v>
      </c>
      <c r="M88" s="25" t="n">
        <v>74</v>
      </c>
      <c r="N88" s="27" t="n">
        <f aca="false">C88</f>
        <v>0</v>
      </c>
    </row>
    <row r="89" customFormat="false" ht="15" hidden="true" customHeight="false" outlineLevel="0" collapsed="false">
      <c r="B89" s="25" t="n">
        <v>75</v>
      </c>
      <c r="M89" s="25" t="n">
        <v>75</v>
      </c>
      <c r="N89" s="27" t="n">
        <f aca="false">C89</f>
        <v>0</v>
      </c>
    </row>
    <row r="90" customFormat="false" ht="15" hidden="true" customHeight="false" outlineLevel="0" collapsed="false">
      <c r="B90" s="25" t="n">
        <v>76</v>
      </c>
      <c r="M90" s="25" t="n">
        <v>76</v>
      </c>
      <c r="N90" s="27" t="n">
        <f aca="false">C90</f>
        <v>0</v>
      </c>
    </row>
    <row r="91" customFormat="false" ht="15" hidden="true" customHeight="false" outlineLevel="0" collapsed="false">
      <c r="B91" s="25" t="n">
        <v>77</v>
      </c>
      <c r="M91" s="25" t="n">
        <v>77</v>
      </c>
      <c r="N91" s="27" t="n">
        <f aca="false">C91</f>
        <v>0</v>
      </c>
    </row>
    <row r="92" customFormat="false" ht="15" hidden="true" customHeight="false" outlineLevel="0" collapsed="false">
      <c r="B92" s="25" t="n">
        <v>78</v>
      </c>
      <c r="M92" s="25" t="n">
        <v>78</v>
      </c>
      <c r="N92" s="27" t="n">
        <f aca="false">C92</f>
        <v>0</v>
      </c>
    </row>
    <row r="93" customFormat="false" ht="15" hidden="true" customHeight="false" outlineLevel="0" collapsed="false">
      <c r="B93" s="25" t="n">
        <v>79</v>
      </c>
      <c r="M93" s="25" t="n">
        <v>79</v>
      </c>
      <c r="N93" s="27" t="n">
        <f aca="false">C93</f>
        <v>0</v>
      </c>
    </row>
    <row r="94" customFormat="false" ht="15" hidden="true" customHeight="false" outlineLevel="0" collapsed="false">
      <c r="B94" s="25" t="n">
        <v>80</v>
      </c>
      <c r="M94" s="25" t="n">
        <v>80</v>
      </c>
      <c r="N94" s="27" t="n">
        <f aca="false">C94</f>
        <v>0</v>
      </c>
    </row>
    <row r="95" customFormat="false" ht="15" hidden="true" customHeight="false" outlineLevel="0" collapsed="false">
      <c r="B95" s="25" t="n">
        <v>81</v>
      </c>
      <c r="M95" s="25" t="n">
        <v>81</v>
      </c>
      <c r="N95" s="27" t="n">
        <f aca="false">C95</f>
        <v>0</v>
      </c>
    </row>
    <row r="96" customFormat="false" ht="15" hidden="true" customHeight="false" outlineLevel="0" collapsed="false">
      <c r="B96" s="25" t="n">
        <v>82</v>
      </c>
      <c r="M96" s="25" t="n">
        <v>82</v>
      </c>
      <c r="N96" s="27" t="n">
        <f aca="false">C96</f>
        <v>0</v>
      </c>
    </row>
    <row r="97" customFormat="false" ht="15" hidden="true" customHeight="false" outlineLevel="0" collapsed="false">
      <c r="B97" s="25" t="n">
        <v>83</v>
      </c>
      <c r="M97" s="25" t="n">
        <v>83</v>
      </c>
      <c r="N97" s="27" t="n">
        <f aca="false">C97</f>
        <v>0</v>
      </c>
    </row>
    <row r="98" customFormat="false" ht="15" hidden="true" customHeight="false" outlineLevel="0" collapsed="false">
      <c r="B98" s="25" t="n">
        <v>84</v>
      </c>
      <c r="M98" s="25" t="n">
        <v>84</v>
      </c>
      <c r="N98" s="27" t="n">
        <f aca="false">C98</f>
        <v>0</v>
      </c>
    </row>
    <row r="99" customFormat="false" ht="15" hidden="true" customHeight="false" outlineLevel="0" collapsed="false">
      <c r="B99" s="25" t="n">
        <v>85</v>
      </c>
      <c r="M99" s="25" t="n">
        <v>85</v>
      </c>
      <c r="N99" s="27" t="n">
        <f aca="false">C99</f>
        <v>0</v>
      </c>
    </row>
    <row r="100" customFormat="false" ht="15" hidden="true" customHeight="false" outlineLevel="0" collapsed="false">
      <c r="B100" s="25" t="n">
        <v>86</v>
      </c>
      <c r="M100" s="25" t="n">
        <v>86</v>
      </c>
      <c r="N100" s="27" t="n">
        <f aca="false">C100</f>
        <v>0</v>
      </c>
    </row>
    <row r="101" customFormat="false" ht="15" hidden="true" customHeight="false" outlineLevel="0" collapsed="false">
      <c r="B101" s="25" t="n">
        <v>87</v>
      </c>
      <c r="M101" s="25" t="n">
        <v>87</v>
      </c>
      <c r="N101" s="27" t="n">
        <f aca="false">C101</f>
        <v>0</v>
      </c>
    </row>
    <row r="102" customFormat="false" ht="15" hidden="true" customHeight="false" outlineLevel="0" collapsed="false">
      <c r="B102" s="25" t="n">
        <v>88</v>
      </c>
      <c r="M102" s="25" t="n">
        <v>88</v>
      </c>
      <c r="N102" s="27" t="n">
        <f aca="false">C102</f>
        <v>0</v>
      </c>
    </row>
    <row r="103" customFormat="false" ht="15" hidden="true" customHeight="false" outlineLevel="0" collapsed="false">
      <c r="B103" s="25" t="n">
        <v>89</v>
      </c>
      <c r="M103" s="25" t="n">
        <v>89</v>
      </c>
      <c r="N103" s="27" t="n">
        <f aca="false">C103</f>
        <v>0</v>
      </c>
    </row>
    <row r="104" customFormat="false" ht="15" hidden="true" customHeight="false" outlineLevel="0" collapsed="false">
      <c r="B104" s="25" t="n">
        <v>90</v>
      </c>
      <c r="M104" s="25" t="n">
        <v>90</v>
      </c>
      <c r="N104" s="27" t="n">
        <f aca="false">C104</f>
        <v>0</v>
      </c>
    </row>
    <row r="105" customFormat="false" ht="15" hidden="true" customHeight="false" outlineLevel="0" collapsed="false">
      <c r="B105" s="25" t="n">
        <v>91</v>
      </c>
      <c r="M105" s="25" t="n">
        <v>91</v>
      </c>
      <c r="N105" s="27" t="n">
        <f aca="false">C105</f>
        <v>0</v>
      </c>
    </row>
    <row r="106" customFormat="false" ht="15" hidden="true" customHeight="false" outlineLevel="0" collapsed="false">
      <c r="B106" s="25" t="n">
        <v>92</v>
      </c>
      <c r="M106" s="25" t="n">
        <v>92</v>
      </c>
      <c r="N106" s="27" t="n">
        <f aca="false">C106</f>
        <v>0</v>
      </c>
    </row>
    <row r="107" customFormat="false" ht="15" hidden="true" customHeight="false" outlineLevel="0" collapsed="false">
      <c r="B107" s="25" t="n">
        <v>93</v>
      </c>
      <c r="M107" s="25" t="n">
        <v>93</v>
      </c>
      <c r="N107" s="27" t="n">
        <f aca="false">C107</f>
        <v>0</v>
      </c>
    </row>
    <row r="108" customFormat="false" ht="15" hidden="true" customHeight="false" outlineLevel="0" collapsed="false">
      <c r="B108" s="25" t="n">
        <v>94</v>
      </c>
      <c r="M108" s="25" t="n">
        <v>94</v>
      </c>
      <c r="N108" s="27" t="n">
        <f aca="false">C108</f>
        <v>0</v>
      </c>
    </row>
    <row r="109" customFormat="false" ht="15" hidden="true" customHeight="false" outlineLevel="0" collapsed="false">
      <c r="B109" s="25" t="n">
        <v>95</v>
      </c>
      <c r="M109" s="25" t="n">
        <v>95</v>
      </c>
      <c r="N109" s="27" t="n">
        <f aca="false">C109</f>
        <v>0</v>
      </c>
    </row>
    <row r="110" customFormat="false" ht="15" hidden="true" customHeight="false" outlineLevel="0" collapsed="false">
      <c r="B110" s="25" t="n">
        <v>96</v>
      </c>
      <c r="M110" s="25" t="n">
        <v>96</v>
      </c>
      <c r="N110" s="27" t="n">
        <f aca="false">C110</f>
        <v>0</v>
      </c>
    </row>
    <row r="111" customFormat="false" ht="15" hidden="true" customHeight="false" outlineLevel="0" collapsed="false">
      <c r="B111" s="25" t="n">
        <v>97</v>
      </c>
      <c r="M111" s="25" t="n">
        <v>97</v>
      </c>
      <c r="N111" s="27" t="n">
        <f aca="false">C111</f>
        <v>0</v>
      </c>
    </row>
    <row r="112" customFormat="false" ht="15" hidden="true" customHeight="false" outlineLevel="0" collapsed="false">
      <c r="B112" s="25" t="n">
        <v>98</v>
      </c>
      <c r="M112" s="25" t="n">
        <v>98</v>
      </c>
      <c r="N112" s="27" t="n">
        <f aca="false">C112</f>
        <v>0</v>
      </c>
    </row>
    <row r="113" customFormat="false" ht="15" hidden="true" customHeight="false" outlineLevel="0" collapsed="false">
      <c r="B113" s="25" t="n">
        <v>99</v>
      </c>
      <c r="M113" s="25" t="n">
        <v>99</v>
      </c>
      <c r="N113" s="27" t="n">
        <f aca="false">C113</f>
        <v>0</v>
      </c>
    </row>
    <row r="114" customFormat="false" ht="15" hidden="true" customHeight="false" outlineLevel="0" collapsed="false">
      <c r="B114" s="25" t="n">
        <v>100</v>
      </c>
      <c r="M114" s="25" t="n">
        <v>100</v>
      </c>
      <c r="N114" s="27" t="n">
        <f aca="false">C114</f>
        <v>0</v>
      </c>
    </row>
    <row r="115" customFormat="false" ht="15" hidden="true" customHeight="false" outlineLevel="0" collapsed="false">
      <c r="B115" s="25" t="n">
        <v>101</v>
      </c>
      <c r="M115" s="25" t="n">
        <v>101</v>
      </c>
      <c r="N115" s="27" t="n">
        <f aca="false">C115</f>
        <v>0</v>
      </c>
    </row>
    <row r="116" customFormat="false" ht="15" hidden="true" customHeight="false" outlineLevel="0" collapsed="false">
      <c r="B116" s="25" t="n">
        <v>102</v>
      </c>
      <c r="M116" s="25" t="n">
        <v>102</v>
      </c>
      <c r="N116" s="27" t="n">
        <f aca="false">C116</f>
        <v>0</v>
      </c>
    </row>
    <row r="117" customFormat="false" ht="15" hidden="true" customHeight="false" outlineLevel="0" collapsed="false">
      <c r="B117" s="25" t="n">
        <v>103</v>
      </c>
      <c r="M117" s="25" t="n">
        <v>103</v>
      </c>
      <c r="N117" s="27" t="n">
        <f aca="false">C117</f>
        <v>0</v>
      </c>
    </row>
    <row r="118" customFormat="false" ht="15" hidden="true" customHeight="false" outlineLevel="0" collapsed="false">
      <c r="B118" s="25" t="n">
        <v>104</v>
      </c>
      <c r="M118" s="25" t="n">
        <v>104</v>
      </c>
      <c r="N118" s="27" t="n">
        <f aca="false">C118</f>
        <v>0</v>
      </c>
    </row>
    <row r="119" customFormat="false" ht="15" hidden="true" customHeight="false" outlineLevel="0" collapsed="false">
      <c r="B119" s="25" t="n">
        <v>105</v>
      </c>
      <c r="M119" s="25" t="n">
        <v>105</v>
      </c>
      <c r="N119" s="27" t="n">
        <f aca="false">C119</f>
        <v>0</v>
      </c>
    </row>
    <row r="120" customFormat="false" ht="15" hidden="true" customHeight="false" outlineLevel="0" collapsed="false">
      <c r="B120" s="25" t="n">
        <v>106</v>
      </c>
      <c r="M120" s="25" t="n">
        <v>106</v>
      </c>
      <c r="N120" s="27" t="n">
        <f aca="false">C120</f>
        <v>0</v>
      </c>
    </row>
    <row r="121" customFormat="false" ht="15" hidden="true" customHeight="false" outlineLevel="0" collapsed="false">
      <c r="B121" s="25" t="n">
        <v>107</v>
      </c>
      <c r="M121" s="25" t="n">
        <v>107</v>
      </c>
      <c r="N121" s="27" t="n">
        <f aca="false">C121</f>
        <v>0</v>
      </c>
    </row>
    <row r="122" customFormat="false" ht="15" hidden="true" customHeight="false" outlineLevel="0" collapsed="false">
      <c r="B122" s="25" t="n">
        <v>108</v>
      </c>
      <c r="M122" s="25" t="n">
        <v>108</v>
      </c>
      <c r="N122" s="27" t="n">
        <f aca="false">C122</f>
        <v>0</v>
      </c>
    </row>
    <row r="123" customFormat="false" ht="15" hidden="true" customHeight="false" outlineLevel="0" collapsed="false">
      <c r="B123" s="25" t="n">
        <v>109</v>
      </c>
      <c r="M123" s="25" t="n">
        <v>109</v>
      </c>
      <c r="N123" s="27" t="n">
        <f aca="false">C123</f>
        <v>0</v>
      </c>
    </row>
    <row r="124" customFormat="false" ht="15" hidden="true" customHeight="false" outlineLevel="0" collapsed="false">
      <c r="B124" s="25" t="n">
        <v>110</v>
      </c>
      <c r="M124" s="25" t="n">
        <v>110</v>
      </c>
      <c r="N124" s="27" t="n">
        <f aca="false">C124</f>
        <v>0</v>
      </c>
    </row>
    <row r="125" customFormat="false" ht="15" hidden="true" customHeight="false" outlineLevel="0" collapsed="false">
      <c r="B125" s="25" t="n">
        <v>111</v>
      </c>
      <c r="M125" s="25" t="n">
        <v>111</v>
      </c>
      <c r="N125" s="27" t="n">
        <f aca="false">C125</f>
        <v>0</v>
      </c>
    </row>
    <row r="126" customFormat="false" ht="15" hidden="true" customHeight="false" outlineLevel="0" collapsed="false">
      <c r="B126" s="25" t="n">
        <v>112</v>
      </c>
      <c r="M126" s="25" t="n">
        <v>112</v>
      </c>
      <c r="N126" s="27" t="n">
        <f aca="false">C126</f>
        <v>0</v>
      </c>
    </row>
    <row r="127" customFormat="false" ht="15" hidden="true" customHeight="false" outlineLevel="0" collapsed="false">
      <c r="B127" s="25" t="n">
        <v>113</v>
      </c>
      <c r="M127" s="25" t="n">
        <v>113</v>
      </c>
      <c r="N127" s="27" t="n">
        <f aca="false">C127</f>
        <v>0</v>
      </c>
    </row>
    <row r="128" customFormat="false" ht="15" hidden="true" customHeight="false" outlineLevel="0" collapsed="false">
      <c r="B128" s="25" t="n">
        <v>114</v>
      </c>
      <c r="M128" s="25" t="n">
        <v>114</v>
      </c>
      <c r="N128" s="27" t="n">
        <f aca="false">C128</f>
        <v>0</v>
      </c>
    </row>
    <row r="129" customFormat="false" ht="15" hidden="true" customHeight="false" outlineLevel="0" collapsed="false">
      <c r="B129" s="25" t="n">
        <v>115</v>
      </c>
      <c r="M129" s="25" t="n">
        <v>115</v>
      </c>
      <c r="N129" s="27" t="n">
        <f aca="false">C129</f>
        <v>0</v>
      </c>
    </row>
    <row r="130" customFormat="false" ht="15" hidden="true" customHeight="false" outlineLevel="0" collapsed="false">
      <c r="B130" s="25" t="n">
        <v>116</v>
      </c>
      <c r="M130" s="25" t="n">
        <v>116</v>
      </c>
      <c r="N130" s="27" t="n">
        <f aca="false">C130</f>
        <v>0</v>
      </c>
    </row>
    <row r="131" customFormat="false" ht="15" hidden="true" customHeight="false" outlineLevel="0" collapsed="false">
      <c r="B131" s="25" t="n">
        <v>117</v>
      </c>
      <c r="M131" s="25" t="n">
        <v>117</v>
      </c>
      <c r="N131" s="27" t="n">
        <f aca="false">C131</f>
        <v>0</v>
      </c>
    </row>
    <row r="132" customFormat="false" ht="15" hidden="true" customHeight="false" outlineLevel="0" collapsed="false">
      <c r="B132" s="25" t="n">
        <v>118</v>
      </c>
      <c r="M132" s="25" t="n">
        <v>118</v>
      </c>
      <c r="N132" s="27" t="n">
        <f aca="false">C132</f>
        <v>0</v>
      </c>
    </row>
    <row r="133" customFormat="false" ht="15" hidden="true" customHeight="false" outlineLevel="0" collapsed="false">
      <c r="B133" s="25" t="n">
        <v>119</v>
      </c>
      <c r="M133" s="25" t="n">
        <v>119</v>
      </c>
      <c r="N133" s="27" t="n">
        <f aca="false">C133</f>
        <v>0</v>
      </c>
    </row>
    <row r="134" customFormat="false" ht="15" hidden="true" customHeight="false" outlineLevel="0" collapsed="false">
      <c r="B134" s="25" t="n">
        <v>120</v>
      </c>
      <c r="M134" s="25" t="n">
        <v>120</v>
      </c>
      <c r="N134" s="27" t="n">
        <f aca="false">C134</f>
        <v>0</v>
      </c>
    </row>
    <row r="135" customFormat="false" ht="15" hidden="true" customHeight="false" outlineLevel="0" collapsed="false">
      <c r="B135" s="25" t="n">
        <v>121</v>
      </c>
      <c r="M135" s="25" t="n">
        <v>121</v>
      </c>
      <c r="N135" s="27" t="n">
        <f aca="false">C135</f>
        <v>0</v>
      </c>
    </row>
    <row r="136" customFormat="false" ht="15" hidden="true" customHeight="false" outlineLevel="0" collapsed="false">
      <c r="B136" s="25" t="n">
        <v>122</v>
      </c>
      <c r="M136" s="25" t="n">
        <v>122</v>
      </c>
      <c r="N136" s="27" t="n">
        <f aca="false">C136</f>
        <v>0</v>
      </c>
    </row>
    <row r="137" customFormat="false" ht="15" hidden="true" customHeight="false" outlineLevel="0" collapsed="false">
      <c r="B137" s="25" t="n">
        <v>123</v>
      </c>
      <c r="M137" s="25" t="n">
        <v>123</v>
      </c>
      <c r="N137" s="27" t="n">
        <f aca="false">C137</f>
        <v>0</v>
      </c>
    </row>
    <row r="138" customFormat="false" ht="15" hidden="true" customHeight="false" outlineLevel="0" collapsed="false">
      <c r="B138" s="25" t="n">
        <v>124</v>
      </c>
      <c r="M138" s="25" t="n">
        <v>124</v>
      </c>
      <c r="N138" s="27" t="n">
        <f aca="false">C138</f>
        <v>0</v>
      </c>
    </row>
    <row r="139" customFormat="false" ht="15" hidden="true" customHeight="false" outlineLevel="0" collapsed="false">
      <c r="B139" s="25" t="n">
        <v>125</v>
      </c>
      <c r="M139" s="25" t="n">
        <v>125</v>
      </c>
      <c r="N139" s="27" t="n">
        <f aca="false">C139</f>
        <v>0</v>
      </c>
    </row>
    <row r="140" customFormat="false" ht="15" hidden="true" customHeight="false" outlineLevel="0" collapsed="false">
      <c r="B140" s="25" t="n">
        <v>126</v>
      </c>
      <c r="M140" s="25" t="n">
        <v>126</v>
      </c>
      <c r="N140" s="27" t="n">
        <f aca="false">C140</f>
        <v>0</v>
      </c>
    </row>
    <row r="141" customFormat="false" ht="15" hidden="true" customHeight="false" outlineLevel="0" collapsed="false">
      <c r="B141" s="25" t="n">
        <v>127</v>
      </c>
      <c r="M141" s="25" t="n">
        <v>127</v>
      </c>
      <c r="N141" s="27" t="n">
        <f aca="false">C141</f>
        <v>0</v>
      </c>
    </row>
    <row r="142" customFormat="false" ht="15" hidden="true" customHeight="false" outlineLevel="0" collapsed="false">
      <c r="B142" s="25" t="n">
        <v>128</v>
      </c>
      <c r="M142" s="25" t="n">
        <v>128</v>
      </c>
      <c r="N142" s="27" t="n">
        <f aca="false">C142</f>
        <v>0</v>
      </c>
    </row>
    <row r="143" customFormat="false" ht="15" hidden="true" customHeight="false" outlineLevel="0" collapsed="false">
      <c r="B143" s="25" t="n">
        <v>129</v>
      </c>
      <c r="M143" s="25" t="n">
        <v>129</v>
      </c>
      <c r="N143" s="27" t="n">
        <f aca="false">C143</f>
        <v>0</v>
      </c>
    </row>
    <row r="144" customFormat="false" ht="15" hidden="true" customHeight="false" outlineLevel="0" collapsed="false">
      <c r="B144" s="25" t="n">
        <v>130</v>
      </c>
      <c r="M144" s="25" t="n">
        <v>130</v>
      </c>
      <c r="N144" s="27" t="n">
        <f aca="false">C144</f>
        <v>0</v>
      </c>
    </row>
    <row r="145" customFormat="false" ht="15" hidden="true" customHeight="false" outlineLevel="0" collapsed="false">
      <c r="B145" s="25" t="n">
        <v>131</v>
      </c>
      <c r="M145" s="25" t="n">
        <v>131</v>
      </c>
      <c r="N145" s="27" t="n">
        <f aca="false">C145</f>
        <v>0</v>
      </c>
    </row>
    <row r="146" customFormat="false" ht="15" hidden="true" customHeight="false" outlineLevel="0" collapsed="false">
      <c r="B146" s="25" t="n">
        <v>132</v>
      </c>
      <c r="M146" s="25" t="n">
        <v>132</v>
      </c>
      <c r="N146" s="27" t="n">
        <f aca="false">C146</f>
        <v>0</v>
      </c>
    </row>
    <row r="147" customFormat="false" ht="15" hidden="true" customHeight="false" outlineLevel="0" collapsed="false">
      <c r="B147" s="25" t="n">
        <v>133</v>
      </c>
      <c r="M147" s="25" t="n">
        <v>133</v>
      </c>
      <c r="N147" s="27" t="n">
        <f aca="false">C147</f>
        <v>0</v>
      </c>
    </row>
    <row r="148" customFormat="false" ht="15" hidden="true" customHeight="false" outlineLevel="0" collapsed="false">
      <c r="B148" s="25" t="n">
        <v>134</v>
      </c>
      <c r="M148" s="25" t="n">
        <v>134</v>
      </c>
      <c r="N148" s="27" t="n">
        <f aca="false">C148</f>
        <v>0</v>
      </c>
    </row>
    <row r="149" customFormat="false" ht="15" hidden="true" customHeight="false" outlineLevel="0" collapsed="false">
      <c r="B149" s="25" t="n">
        <v>135</v>
      </c>
      <c r="M149" s="25" t="n">
        <v>135</v>
      </c>
      <c r="N149" s="27" t="n">
        <f aca="false">C149</f>
        <v>0</v>
      </c>
    </row>
    <row r="150" customFormat="false" ht="15" hidden="true" customHeight="false" outlineLevel="0" collapsed="false">
      <c r="B150" s="25" t="n">
        <v>136</v>
      </c>
      <c r="M150" s="25" t="n">
        <v>136</v>
      </c>
      <c r="N150" s="27" t="n">
        <f aca="false">C150</f>
        <v>0</v>
      </c>
    </row>
    <row r="151" customFormat="false" ht="15" hidden="true" customHeight="false" outlineLevel="0" collapsed="false">
      <c r="B151" s="25" t="n">
        <v>137</v>
      </c>
      <c r="M151" s="25" t="n">
        <v>137</v>
      </c>
      <c r="N151" s="27" t="n">
        <f aca="false">C151</f>
        <v>0</v>
      </c>
    </row>
    <row r="152" customFormat="false" ht="15" hidden="true" customHeight="false" outlineLevel="0" collapsed="false">
      <c r="B152" s="25" t="n">
        <v>138</v>
      </c>
      <c r="M152" s="25" t="n">
        <v>138</v>
      </c>
      <c r="N152" s="27" t="n">
        <f aca="false">C152</f>
        <v>0</v>
      </c>
    </row>
    <row r="153" customFormat="false" ht="15" hidden="true" customHeight="false" outlineLevel="0" collapsed="false">
      <c r="B153" s="25" t="n">
        <v>139</v>
      </c>
      <c r="M153" s="25" t="n">
        <v>139</v>
      </c>
      <c r="N153" s="27" t="n">
        <f aca="false">C153</f>
        <v>0</v>
      </c>
    </row>
    <row r="154" customFormat="false" ht="15" hidden="true" customHeight="false" outlineLevel="0" collapsed="false">
      <c r="B154" s="25" t="n">
        <v>140</v>
      </c>
      <c r="M154" s="25" t="n">
        <v>140</v>
      </c>
      <c r="N154" s="27" t="n">
        <f aca="false">C154</f>
        <v>0</v>
      </c>
    </row>
    <row r="155" customFormat="false" ht="15" hidden="true" customHeight="false" outlineLevel="0" collapsed="false">
      <c r="B155" s="25" t="n">
        <v>141</v>
      </c>
      <c r="M155" s="25" t="n">
        <v>141</v>
      </c>
      <c r="N155" s="27" t="n">
        <f aca="false">C155</f>
        <v>0</v>
      </c>
    </row>
    <row r="156" customFormat="false" ht="15" hidden="true" customHeight="false" outlineLevel="0" collapsed="false">
      <c r="B156" s="25" t="n">
        <v>142</v>
      </c>
      <c r="M156" s="25" t="n">
        <v>142</v>
      </c>
      <c r="N156" s="27" t="n">
        <f aca="false">C156</f>
        <v>0</v>
      </c>
    </row>
    <row r="157" customFormat="false" ht="15" hidden="true" customHeight="false" outlineLevel="0" collapsed="false">
      <c r="B157" s="25" t="n">
        <v>143</v>
      </c>
      <c r="M157" s="25" t="n">
        <v>143</v>
      </c>
      <c r="N157" s="27" t="n">
        <f aca="false">C157</f>
        <v>0</v>
      </c>
    </row>
    <row r="158" customFormat="false" ht="15" hidden="true" customHeight="false" outlineLevel="0" collapsed="false">
      <c r="B158" s="25" t="n">
        <v>144</v>
      </c>
      <c r="M158" s="25" t="n">
        <v>144</v>
      </c>
      <c r="N158" s="27" t="n">
        <f aca="false">C158</f>
        <v>0</v>
      </c>
    </row>
    <row r="159" customFormat="false" ht="15" hidden="true" customHeight="false" outlineLevel="0" collapsed="false">
      <c r="B159" s="25" t="n">
        <v>145</v>
      </c>
      <c r="M159" s="25" t="n">
        <v>145</v>
      </c>
      <c r="N159" s="27" t="n">
        <f aca="false">C159</f>
        <v>0</v>
      </c>
    </row>
    <row r="160" customFormat="false" ht="15" hidden="true" customHeight="false" outlineLevel="0" collapsed="false">
      <c r="B160" s="25" t="n">
        <v>146</v>
      </c>
      <c r="M160" s="25" t="n">
        <v>146</v>
      </c>
      <c r="N160" s="27" t="n">
        <f aca="false">C160</f>
        <v>0</v>
      </c>
    </row>
    <row r="161" customFormat="false" ht="15" hidden="true" customHeight="false" outlineLevel="0" collapsed="false">
      <c r="B161" s="25" t="n">
        <v>147</v>
      </c>
      <c r="M161" s="25" t="n">
        <v>147</v>
      </c>
      <c r="N161" s="27" t="n">
        <f aca="false">C161</f>
        <v>0</v>
      </c>
    </row>
    <row r="162" customFormat="false" ht="15" hidden="true" customHeight="false" outlineLevel="0" collapsed="false">
      <c r="B162" s="25" t="n">
        <v>148</v>
      </c>
      <c r="M162" s="25" t="n">
        <v>148</v>
      </c>
      <c r="N162" s="27" t="n">
        <f aca="false">C162</f>
        <v>0</v>
      </c>
    </row>
    <row r="163" customFormat="false" ht="15" hidden="true" customHeight="false" outlineLevel="0" collapsed="false">
      <c r="B163" s="25" t="n">
        <v>149</v>
      </c>
      <c r="M163" s="25" t="n">
        <v>149</v>
      </c>
      <c r="N163" s="27" t="n">
        <f aca="false">C163</f>
        <v>0</v>
      </c>
    </row>
    <row r="164" customFormat="false" ht="15" hidden="true" customHeight="false" outlineLevel="0" collapsed="false">
      <c r="B164" s="25" t="n">
        <v>150</v>
      </c>
      <c r="M164" s="25" t="n">
        <v>150</v>
      </c>
      <c r="N164" s="27" t="n">
        <f aca="false">C164</f>
        <v>0</v>
      </c>
    </row>
    <row r="165" customFormat="false" ht="15" hidden="true" customHeight="false" outlineLevel="0" collapsed="false">
      <c r="B165" s="25" t="n">
        <v>151</v>
      </c>
      <c r="M165" s="25" t="n">
        <v>151</v>
      </c>
      <c r="N165" s="27" t="n">
        <f aca="false">C165</f>
        <v>0</v>
      </c>
    </row>
    <row r="166" customFormat="false" ht="15" hidden="true" customHeight="false" outlineLevel="0" collapsed="false">
      <c r="B166" s="25" t="n">
        <v>152</v>
      </c>
      <c r="M166" s="25" t="n">
        <v>152</v>
      </c>
      <c r="N166" s="27" t="n">
        <f aca="false">C166</f>
        <v>0</v>
      </c>
    </row>
    <row r="167" customFormat="false" ht="15" hidden="true" customHeight="false" outlineLevel="0" collapsed="false">
      <c r="B167" s="25" t="n">
        <v>153</v>
      </c>
      <c r="M167" s="25" t="n">
        <v>153</v>
      </c>
      <c r="N167" s="27" t="n">
        <f aca="false">C167</f>
        <v>0</v>
      </c>
    </row>
    <row r="168" customFormat="false" ht="15" hidden="true" customHeight="false" outlineLevel="0" collapsed="false">
      <c r="B168" s="25" t="n">
        <v>154</v>
      </c>
      <c r="M168" s="25" t="n">
        <v>154</v>
      </c>
      <c r="N168" s="27" t="n">
        <f aca="false">C168</f>
        <v>0</v>
      </c>
    </row>
    <row r="169" customFormat="false" ht="15" hidden="true" customHeight="false" outlineLevel="0" collapsed="false">
      <c r="B169" s="25" t="n">
        <v>155</v>
      </c>
      <c r="M169" s="25" t="n">
        <v>155</v>
      </c>
      <c r="N169" s="27" t="n">
        <f aca="false">C169</f>
        <v>0</v>
      </c>
    </row>
    <row r="170" customFormat="false" ht="15" hidden="true" customHeight="false" outlineLevel="0" collapsed="false">
      <c r="B170" s="25" t="n">
        <v>156</v>
      </c>
      <c r="M170" s="25" t="n">
        <v>156</v>
      </c>
      <c r="N170" s="27" t="n">
        <f aca="false">C170</f>
        <v>0</v>
      </c>
    </row>
    <row r="171" customFormat="false" ht="15" hidden="true" customHeight="false" outlineLevel="0" collapsed="false">
      <c r="B171" s="25" t="n">
        <v>157</v>
      </c>
      <c r="M171" s="25" t="n">
        <v>157</v>
      </c>
      <c r="N171" s="27" t="n">
        <f aca="false">C171</f>
        <v>0</v>
      </c>
    </row>
    <row r="172" customFormat="false" ht="15" hidden="true" customHeight="false" outlineLevel="0" collapsed="false">
      <c r="B172" s="25" t="n">
        <v>158</v>
      </c>
      <c r="M172" s="25" t="n">
        <v>158</v>
      </c>
      <c r="N172" s="27" t="n">
        <f aca="false">C172</f>
        <v>0</v>
      </c>
    </row>
    <row r="173" customFormat="false" ht="15" hidden="true" customHeight="false" outlineLevel="0" collapsed="false">
      <c r="B173" s="25" t="n">
        <v>159</v>
      </c>
      <c r="M173" s="25" t="n">
        <v>159</v>
      </c>
      <c r="N173" s="27" t="n">
        <f aca="false">C173</f>
        <v>0</v>
      </c>
    </row>
    <row r="174" customFormat="false" ht="15" hidden="true" customHeight="false" outlineLevel="0" collapsed="false">
      <c r="B174" s="25" t="n">
        <v>160</v>
      </c>
      <c r="M174" s="25" t="n">
        <v>160</v>
      </c>
      <c r="N174" s="27" t="n">
        <f aca="false">C174</f>
        <v>0</v>
      </c>
    </row>
    <row r="175" customFormat="false" ht="15" hidden="true" customHeight="false" outlineLevel="0" collapsed="false">
      <c r="B175" s="25" t="n">
        <v>161</v>
      </c>
      <c r="M175" s="25" t="n">
        <v>161</v>
      </c>
      <c r="N175" s="27" t="n">
        <f aca="false">C175</f>
        <v>0</v>
      </c>
    </row>
    <row r="176" customFormat="false" ht="15" hidden="true" customHeight="false" outlineLevel="0" collapsed="false">
      <c r="B176" s="25" t="n">
        <v>162</v>
      </c>
      <c r="M176" s="25" t="n">
        <v>162</v>
      </c>
      <c r="N176" s="27" t="n">
        <f aca="false">C176</f>
        <v>0</v>
      </c>
    </row>
    <row r="177" customFormat="false" ht="15" hidden="true" customHeight="false" outlineLevel="0" collapsed="false">
      <c r="B177" s="25" t="n">
        <v>163</v>
      </c>
      <c r="M177" s="25" t="n">
        <v>163</v>
      </c>
      <c r="N177" s="27" t="n">
        <f aca="false">C177</f>
        <v>0</v>
      </c>
    </row>
    <row r="178" customFormat="false" ht="15" hidden="true" customHeight="false" outlineLevel="0" collapsed="false">
      <c r="B178" s="25" t="n">
        <v>164</v>
      </c>
      <c r="M178" s="25" t="n">
        <v>164</v>
      </c>
      <c r="N178" s="27" t="n">
        <f aca="false">C178</f>
        <v>0</v>
      </c>
    </row>
    <row r="179" customFormat="false" ht="15" hidden="true" customHeight="false" outlineLevel="0" collapsed="false">
      <c r="B179" s="25" t="n">
        <v>165</v>
      </c>
      <c r="M179" s="25" t="n">
        <v>165</v>
      </c>
      <c r="N179" s="27" t="n">
        <f aca="false">C179</f>
        <v>0</v>
      </c>
    </row>
    <row r="180" customFormat="false" ht="15" hidden="true" customHeight="false" outlineLevel="0" collapsed="false">
      <c r="B180" s="25" t="n">
        <v>166</v>
      </c>
      <c r="M180" s="25" t="n">
        <v>166</v>
      </c>
      <c r="N180" s="27" t="n">
        <f aca="false">C180</f>
        <v>0</v>
      </c>
    </row>
    <row r="181" customFormat="false" ht="15" hidden="true" customHeight="false" outlineLevel="0" collapsed="false">
      <c r="B181" s="25" t="n">
        <v>167</v>
      </c>
      <c r="M181" s="25" t="n">
        <v>167</v>
      </c>
      <c r="N181" s="27" t="n">
        <f aca="false">C181</f>
        <v>0</v>
      </c>
    </row>
    <row r="182" customFormat="false" ht="15" hidden="true" customHeight="false" outlineLevel="0" collapsed="false">
      <c r="B182" s="25" t="n">
        <v>168</v>
      </c>
      <c r="M182" s="25" t="n">
        <v>168</v>
      </c>
      <c r="N182" s="27" t="n">
        <f aca="false">C182</f>
        <v>0</v>
      </c>
    </row>
    <row r="183" customFormat="false" ht="15" hidden="true" customHeight="false" outlineLevel="0" collapsed="false">
      <c r="B183" s="25" t="n">
        <v>169</v>
      </c>
      <c r="M183" s="25" t="n">
        <v>169</v>
      </c>
      <c r="N183" s="27" t="n">
        <f aca="false">C183</f>
        <v>0</v>
      </c>
    </row>
    <row r="184" customFormat="false" ht="15" hidden="true" customHeight="false" outlineLevel="0" collapsed="false">
      <c r="B184" s="25" t="n">
        <v>170</v>
      </c>
      <c r="M184" s="25" t="n">
        <v>170</v>
      </c>
      <c r="N184" s="27" t="n">
        <f aca="false">C184</f>
        <v>0</v>
      </c>
    </row>
    <row r="185" customFormat="false" ht="15" hidden="true" customHeight="false" outlineLevel="0" collapsed="false">
      <c r="B185" s="25" t="n">
        <v>171</v>
      </c>
      <c r="M185" s="25" t="n">
        <v>171</v>
      </c>
      <c r="N185" s="27" t="n">
        <f aca="false">C185</f>
        <v>0</v>
      </c>
    </row>
    <row r="186" customFormat="false" ht="15" hidden="true" customHeight="false" outlineLevel="0" collapsed="false">
      <c r="B186" s="25" t="n">
        <v>172</v>
      </c>
      <c r="M186" s="25" t="n">
        <v>172</v>
      </c>
      <c r="N186" s="27" t="n">
        <f aca="false">C186</f>
        <v>0</v>
      </c>
    </row>
    <row r="187" customFormat="false" ht="15" hidden="true" customHeight="false" outlineLevel="0" collapsed="false">
      <c r="B187" s="25" t="n">
        <v>173</v>
      </c>
      <c r="M187" s="25" t="n">
        <v>173</v>
      </c>
      <c r="N187" s="27" t="n">
        <f aca="false">C187</f>
        <v>0</v>
      </c>
    </row>
    <row r="188" customFormat="false" ht="15" hidden="true" customHeight="false" outlineLevel="0" collapsed="false">
      <c r="B188" s="25" t="n">
        <v>174</v>
      </c>
      <c r="M188" s="25" t="n">
        <v>174</v>
      </c>
      <c r="N188" s="27" t="n">
        <f aca="false">C188</f>
        <v>0</v>
      </c>
    </row>
    <row r="189" customFormat="false" ht="15" hidden="true" customHeight="false" outlineLevel="0" collapsed="false">
      <c r="B189" s="25" t="n">
        <v>175</v>
      </c>
      <c r="M189" s="25" t="n">
        <v>175</v>
      </c>
      <c r="N189" s="27" t="n">
        <f aca="false">C189</f>
        <v>0</v>
      </c>
    </row>
    <row r="190" customFormat="false" ht="15" hidden="true" customHeight="false" outlineLevel="0" collapsed="false">
      <c r="B190" s="25" t="n">
        <v>176</v>
      </c>
      <c r="M190" s="25" t="n">
        <v>176</v>
      </c>
      <c r="N190" s="27" t="n">
        <f aca="false">C190</f>
        <v>0</v>
      </c>
    </row>
    <row r="191" customFormat="false" ht="15" hidden="true" customHeight="false" outlineLevel="0" collapsed="false">
      <c r="B191" s="25" t="n">
        <v>177</v>
      </c>
      <c r="M191" s="25" t="n">
        <v>177</v>
      </c>
      <c r="N191" s="27" t="n">
        <f aca="false">C191</f>
        <v>0</v>
      </c>
    </row>
    <row r="192" customFormat="false" ht="15" hidden="true" customHeight="false" outlineLevel="0" collapsed="false">
      <c r="B192" s="25" t="n">
        <v>178</v>
      </c>
      <c r="M192" s="25" t="n">
        <v>178</v>
      </c>
      <c r="N192" s="27" t="n">
        <f aca="false">C192</f>
        <v>0</v>
      </c>
    </row>
    <row r="193" customFormat="false" ht="15" hidden="true" customHeight="false" outlineLevel="0" collapsed="false">
      <c r="B193" s="25" t="n">
        <v>179</v>
      </c>
      <c r="M193" s="25" t="n">
        <v>179</v>
      </c>
      <c r="N193" s="27" t="n">
        <f aca="false">C193</f>
        <v>0</v>
      </c>
    </row>
    <row r="194" customFormat="false" ht="15" hidden="true" customHeight="false" outlineLevel="0" collapsed="false">
      <c r="B194" s="25" t="n">
        <v>180</v>
      </c>
      <c r="M194" s="25" t="n">
        <v>180</v>
      </c>
      <c r="N194" s="27" t="n">
        <f aca="false">C194</f>
        <v>0</v>
      </c>
    </row>
    <row r="195" customFormat="false" ht="15" hidden="true" customHeight="false" outlineLevel="0" collapsed="false">
      <c r="B195" s="25" t="n">
        <v>181</v>
      </c>
      <c r="M195" s="25" t="n">
        <v>181</v>
      </c>
      <c r="N195" s="27" t="n">
        <f aca="false">C195</f>
        <v>0</v>
      </c>
    </row>
    <row r="196" customFormat="false" ht="15" hidden="true" customHeight="false" outlineLevel="0" collapsed="false">
      <c r="B196" s="25" t="n">
        <v>182</v>
      </c>
      <c r="M196" s="25" t="n">
        <v>182</v>
      </c>
      <c r="N196" s="27" t="n">
        <f aca="false">C196</f>
        <v>0</v>
      </c>
    </row>
    <row r="197" customFormat="false" ht="15" hidden="true" customHeight="false" outlineLevel="0" collapsed="false">
      <c r="B197" s="25" t="n">
        <v>183</v>
      </c>
      <c r="M197" s="25" t="n">
        <v>183</v>
      </c>
      <c r="N197" s="27" t="n">
        <f aca="false">C197</f>
        <v>0</v>
      </c>
    </row>
    <row r="198" customFormat="false" ht="15" hidden="true" customHeight="false" outlineLevel="0" collapsed="false">
      <c r="B198" s="25" t="n">
        <v>184</v>
      </c>
      <c r="M198" s="25" t="n">
        <v>184</v>
      </c>
      <c r="N198" s="27" t="n">
        <f aca="false">C198</f>
        <v>0</v>
      </c>
    </row>
    <row r="199" customFormat="false" ht="15" hidden="true" customHeight="false" outlineLevel="0" collapsed="false">
      <c r="B199" s="25" t="n">
        <v>185</v>
      </c>
      <c r="M199" s="25" t="n">
        <v>185</v>
      </c>
      <c r="N199" s="27" t="n">
        <f aca="false">C199</f>
        <v>0</v>
      </c>
    </row>
    <row r="200" customFormat="false" ht="15" hidden="true" customHeight="false" outlineLevel="0" collapsed="false">
      <c r="B200" s="25" t="n">
        <v>186</v>
      </c>
      <c r="M200" s="25" t="n">
        <v>186</v>
      </c>
      <c r="N200" s="27" t="n">
        <f aca="false">C200</f>
        <v>0</v>
      </c>
    </row>
    <row r="201" customFormat="false" ht="15" hidden="true" customHeight="false" outlineLevel="0" collapsed="false">
      <c r="B201" s="25" t="n">
        <v>187</v>
      </c>
      <c r="M201" s="25" t="n">
        <v>187</v>
      </c>
      <c r="N201" s="27" t="n">
        <f aca="false">C201</f>
        <v>0</v>
      </c>
    </row>
    <row r="202" customFormat="false" ht="15" hidden="true" customHeight="false" outlineLevel="0" collapsed="false">
      <c r="B202" s="25" t="n">
        <v>188</v>
      </c>
      <c r="M202" s="25" t="n">
        <v>188</v>
      </c>
      <c r="N202" s="27" t="n">
        <f aca="false">C202</f>
        <v>0</v>
      </c>
    </row>
    <row r="203" customFormat="false" ht="15" hidden="true" customHeight="false" outlineLevel="0" collapsed="false">
      <c r="B203" s="25" t="n">
        <v>189</v>
      </c>
      <c r="M203" s="25" t="n">
        <v>189</v>
      </c>
      <c r="N203" s="27" t="n">
        <f aca="false">C203</f>
        <v>0</v>
      </c>
    </row>
    <row r="204" customFormat="false" ht="15" hidden="true" customHeight="false" outlineLevel="0" collapsed="false">
      <c r="B204" s="25" t="n">
        <v>190</v>
      </c>
      <c r="M204" s="25" t="n">
        <v>190</v>
      </c>
      <c r="N204" s="27" t="n">
        <f aca="false">C204</f>
        <v>0</v>
      </c>
    </row>
    <row r="205" customFormat="false" ht="15" hidden="true" customHeight="false" outlineLevel="0" collapsed="false">
      <c r="B205" s="25" t="n">
        <v>191</v>
      </c>
      <c r="M205" s="25" t="n">
        <v>191</v>
      </c>
      <c r="N205" s="27" t="n">
        <f aca="false">C205</f>
        <v>0</v>
      </c>
    </row>
    <row r="206" customFormat="false" ht="15" hidden="true" customHeight="false" outlineLevel="0" collapsed="false">
      <c r="B206" s="25" t="n">
        <v>192</v>
      </c>
      <c r="M206" s="25" t="n">
        <v>192</v>
      </c>
      <c r="N206" s="27" t="n">
        <f aca="false">C206</f>
        <v>0</v>
      </c>
    </row>
    <row r="207" customFormat="false" ht="15" hidden="true" customHeight="false" outlineLevel="0" collapsed="false">
      <c r="B207" s="25" t="n">
        <v>193</v>
      </c>
      <c r="M207" s="25" t="n">
        <v>193</v>
      </c>
      <c r="N207" s="27" t="n">
        <f aca="false">C207</f>
        <v>0</v>
      </c>
    </row>
    <row r="208" customFormat="false" ht="15" hidden="true" customHeight="false" outlineLevel="0" collapsed="false">
      <c r="B208" s="25" t="n">
        <v>194</v>
      </c>
      <c r="M208" s="25" t="n">
        <v>194</v>
      </c>
      <c r="N208" s="27" t="n">
        <f aca="false">C208</f>
        <v>0</v>
      </c>
    </row>
    <row r="209" customFormat="false" ht="15" hidden="true" customHeight="false" outlineLevel="0" collapsed="false">
      <c r="B209" s="25" t="n">
        <v>195</v>
      </c>
      <c r="M209" s="25" t="n">
        <v>195</v>
      </c>
      <c r="N209" s="27" t="n">
        <f aca="false">C209</f>
        <v>0</v>
      </c>
    </row>
    <row r="210" customFormat="false" ht="15" hidden="true" customHeight="false" outlineLevel="0" collapsed="false">
      <c r="B210" s="25" t="n">
        <v>196</v>
      </c>
      <c r="M210" s="25" t="n">
        <v>196</v>
      </c>
      <c r="N210" s="27" t="n">
        <f aca="false">C210</f>
        <v>0</v>
      </c>
    </row>
    <row r="211" customFormat="false" ht="15" hidden="true" customHeight="false" outlineLevel="0" collapsed="false">
      <c r="B211" s="25" t="n">
        <v>197</v>
      </c>
      <c r="M211" s="25" t="n">
        <v>197</v>
      </c>
      <c r="N211" s="27" t="n">
        <f aca="false">C211</f>
        <v>0</v>
      </c>
    </row>
    <row r="212" customFormat="false" ht="15" hidden="true" customHeight="false" outlineLevel="0" collapsed="false">
      <c r="B212" s="25" t="n">
        <v>198</v>
      </c>
      <c r="M212" s="25" t="n">
        <v>198</v>
      </c>
      <c r="N212" s="27" t="n">
        <f aca="false">C212</f>
        <v>0</v>
      </c>
    </row>
    <row r="213" customFormat="false" ht="15" hidden="true" customHeight="false" outlineLevel="0" collapsed="false">
      <c r="B213" s="25" t="n">
        <v>199</v>
      </c>
      <c r="M213" s="25" t="n">
        <v>199</v>
      </c>
      <c r="N213" s="27" t="n">
        <f aca="false">C213</f>
        <v>0</v>
      </c>
    </row>
    <row r="214" customFormat="false" ht="15" hidden="true" customHeight="false" outlineLevel="0" collapsed="false">
      <c r="B214" s="25" t="n">
        <v>200</v>
      </c>
      <c r="M214" s="25" t="n">
        <v>200</v>
      </c>
      <c r="N214" s="27" t="n">
        <f aca="false">C214</f>
        <v>0</v>
      </c>
    </row>
    <row r="215" customFormat="false" ht="15" hidden="true" customHeight="false" outlineLevel="0" collapsed="false">
      <c r="B215" s="25" t="n">
        <v>201</v>
      </c>
      <c r="M215" s="25" t="n">
        <v>201</v>
      </c>
      <c r="N215" s="27" t="n">
        <f aca="false">C215</f>
        <v>0</v>
      </c>
    </row>
    <row r="216" customFormat="false" ht="15" hidden="true" customHeight="false" outlineLevel="0" collapsed="false">
      <c r="B216" s="25" t="n">
        <v>202</v>
      </c>
      <c r="M216" s="25" t="n">
        <v>202</v>
      </c>
      <c r="N216" s="27" t="n">
        <f aca="false">C216</f>
        <v>0</v>
      </c>
    </row>
    <row r="217" customFormat="false" ht="15" hidden="true" customHeight="false" outlineLevel="0" collapsed="false">
      <c r="B217" s="25" t="n">
        <v>203</v>
      </c>
      <c r="D217" s="1"/>
      <c r="E217" s="1"/>
      <c r="F217" s="1"/>
      <c r="G217" s="1"/>
      <c r="M217" s="25" t="n">
        <v>203</v>
      </c>
      <c r="N217" s="27" t="n">
        <f aca="false">C217</f>
        <v>0</v>
      </c>
    </row>
    <row r="218" customFormat="false" ht="15" hidden="true" customHeight="false" outlineLevel="0" collapsed="false">
      <c r="B218" s="25" t="n">
        <v>204</v>
      </c>
      <c r="D218" s="1"/>
      <c r="E218" s="1"/>
      <c r="F218" s="1"/>
      <c r="G218" s="1"/>
      <c r="M218" s="25" t="n">
        <v>204</v>
      </c>
      <c r="N218" s="27" t="n">
        <f aca="false">C218</f>
        <v>0</v>
      </c>
    </row>
    <row r="219" customFormat="false" ht="15" hidden="true" customHeight="false" outlineLevel="0" collapsed="false">
      <c r="B219" s="25" t="n">
        <v>205</v>
      </c>
      <c r="D219" s="1"/>
      <c r="E219" s="1"/>
      <c r="F219" s="1"/>
      <c r="G219" s="1"/>
      <c r="M219" s="25" t="n">
        <v>205</v>
      </c>
      <c r="N219" s="27" t="n">
        <f aca="false">C219</f>
        <v>0</v>
      </c>
    </row>
    <row r="220" customFormat="false" ht="15" hidden="true" customHeight="false" outlineLevel="0" collapsed="false">
      <c r="B220" s="25" t="n">
        <v>206</v>
      </c>
      <c r="D220" s="1"/>
      <c r="E220" s="1"/>
      <c r="F220" s="1"/>
      <c r="G220" s="1"/>
      <c r="M220" s="25" t="n">
        <v>206</v>
      </c>
      <c r="N220" s="27" t="n">
        <f aca="false">C220</f>
        <v>0</v>
      </c>
    </row>
    <row r="221" customFormat="false" ht="15" hidden="true" customHeight="false" outlineLevel="0" collapsed="false">
      <c r="B221" s="25" t="n">
        <v>207</v>
      </c>
      <c r="D221" s="1"/>
      <c r="E221" s="1"/>
      <c r="F221" s="1"/>
      <c r="G221" s="1"/>
      <c r="M221" s="25" t="n">
        <v>207</v>
      </c>
      <c r="N221" s="27" t="n">
        <f aca="false">C221</f>
        <v>0</v>
      </c>
    </row>
    <row r="222" customFormat="false" ht="15" hidden="true" customHeight="false" outlineLevel="0" collapsed="false">
      <c r="B222" s="25" t="n">
        <v>208</v>
      </c>
      <c r="D222" s="1"/>
      <c r="E222" s="1"/>
      <c r="F222" s="1"/>
      <c r="G222" s="1"/>
      <c r="M222" s="25" t="n">
        <v>208</v>
      </c>
      <c r="N222" s="27" t="n">
        <f aca="false">C222</f>
        <v>0</v>
      </c>
    </row>
    <row r="223" customFormat="false" ht="15" hidden="true" customHeight="false" outlineLevel="0" collapsed="false">
      <c r="B223" s="25" t="n">
        <v>209</v>
      </c>
      <c r="G223" s="1"/>
      <c r="M223" s="25" t="n">
        <v>209</v>
      </c>
      <c r="N223" s="27" t="n">
        <f aca="false">C223</f>
        <v>0</v>
      </c>
    </row>
    <row r="224" customFormat="false" ht="15" hidden="true" customHeight="false" outlineLevel="0" collapsed="false">
      <c r="B224" s="25" t="n">
        <v>210</v>
      </c>
      <c r="G224" s="1"/>
      <c r="M224" s="25" t="n">
        <v>210</v>
      </c>
      <c r="N224" s="27" t="n">
        <f aca="false">C224</f>
        <v>0</v>
      </c>
    </row>
    <row r="225" customFormat="false" ht="15" hidden="true" customHeight="false" outlineLevel="0" collapsed="false">
      <c r="B225" s="25" t="n">
        <v>211</v>
      </c>
      <c r="G225" s="1"/>
      <c r="M225" s="25" t="n">
        <v>211</v>
      </c>
      <c r="N225" s="27" t="n">
        <f aca="false">C225</f>
        <v>0</v>
      </c>
    </row>
    <row r="226" customFormat="false" ht="15" hidden="true" customHeight="false" outlineLevel="0" collapsed="false">
      <c r="B226" s="25" t="n">
        <v>212</v>
      </c>
      <c r="G226" s="1"/>
      <c r="M226" s="25" t="n">
        <v>212</v>
      </c>
      <c r="N226" s="27" t="n">
        <f aca="false">C226</f>
        <v>0</v>
      </c>
    </row>
    <row r="227" customFormat="false" ht="15" hidden="true" customHeight="false" outlineLevel="0" collapsed="false">
      <c r="B227" s="25" t="n">
        <v>213</v>
      </c>
      <c r="G227" s="1"/>
      <c r="M227" s="25" t="n">
        <v>213</v>
      </c>
      <c r="N227" s="27" t="n">
        <f aca="false">C227</f>
        <v>0</v>
      </c>
    </row>
    <row r="228" customFormat="false" ht="15" hidden="true" customHeight="false" outlineLevel="0" collapsed="false">
      <c r="B228" s="25" t="n">
        <v>214</v>
      </c>
      <c r="G228" s="1"/>
      <c r="M228" s="25" t="n">
        <v>214</v>
      </c>
      <c r="N228" s="27" t="n">
        <f aca="false">C228</f>
        <v>0</v>
      </c>
    </row>
    <row r="229" customFormat="false" ht="15" hidden="true" customHeight="false" outlineLevel="0" collapsed="false">
      <c r="B229" s="25" t="n">
        <v>215</v>
      </c>
      <c r="G229" s="1"/>
      <c r="M229" s="25" t="n">
        <v>215</v>
      </c>
      <c r="N229" s="27" t="n">
        <f aca="false">C229</f>
        <v>0</v>
      </c>
    </row>
    <row r="230" customFormat="false" ht="15" hidden="true" customHeight="false" outlineLevel="0" collapsed="false">
      <c r="B230" s="25" t="n">
        <v>216</v>
      </c>
      <c r="G230" s="1"/>
      <c r="M230" s="25" t="n">
        <v>216</v>
      </c>
      <c r="N230" s="27" t="n">
        <f aca="false">C230</f>
        <v>0</v>
      </c>
    </row>
    <row r="231" customFormat="false" ht="15" hidden="true" customHeight="false" outlineLevel="0" collapsed="false">
      <c r="B231" s="25" t="n">
        <v>217</v>
      </c>
      <c r="G231" s="1"/>
      <c r="M231" s="25" t="n">
        <v>217</v>
      </c>
      <c r="N231" s="27" t="n">
        <f aca="false">C231</f>
        <v>0</v>
      </c>
    </row>
    <row r="232" customFormat="false" ht="15" hidden="true" customHeight="false" outlineLevel="0" collapsed="false">
      <c r="B232" s="25" t="n">
        <v>218</v>
      </c>
      <c r="G232" s="1"/>
      <c r="M232" s="25" t="n">
        <v>218</v>
      </c>
      <c r="N232" s="27" t="n">
        <f aca="false">C232</f>
        <v>0</v>
      </c>
    </row>
    <row r="233" customFormat="false" ht="15" hidden="true" customHeight="false" outlineLevel="0" collapsed="false">
      <c r="B233" s="25" t="n">
        <v>219</v>
      </c>
      <c r="G233" s="1"/>
      <c r="M233" s="25" t="n">
        <v>219</v>
      </c>
      <c r="N233" s="27" t="n">
        <f aca="false">C233</f>
        <v>0</v>
      </c>
    </row>
    <row r="234" customFormat="false" ht="15" hidden="true" customHeight="false" outlineLevel="0" collapsed="false">
      <c r="B234" s="25" t="n">
        <v>220</v>
      </c>
      <c r="G234" s="1"/>
      <c r="M234" s="25" t="n">
        <v>220</v>
      </c>
      <c r="N234" s="27" t="n">
        <f aca="false">C234</f>
        <v>0</v>
      </c>
    </row>
    <row r="235" customFormat="false" ht="15" hidden="true" customHeight="false" outlineLevel="0" collapsed="false">
      <c r="B235" s="25" t="n">
        <v>221</v>
      </c>
      <c r="G235" s="1"/>
      <c r="M235" s="25" t="n">
        <v>221</v>
      </c>
      <c r="N235" s="27" t="n">
        <f aca="false">C235</f>
        <v>0</v>
      </c>
    </row>
    <row r="236" customFormat="false" ht="15" hidden="true" customHeight="false" outlineLevel="0" collapsed="false">
      <c r="B236" s="25" t="n">
        <v>222</v>
      </c>
      <c r="G236" s="1"/>
      <c r="M236" s="25" t="n">
        <v>222</v>
      </c>
      <c r="N236" s="27" t="n">
        <f aca="false">C236</f>
        <v>0</v>
      </c>
    </row>
    <row r="237" customFormat="false" ht="15" hidden="true" customHeight="false" outlineLevel="0" collapsed="false">
      <c r="B237" s="25" t="n">
        <v>223</v>
      </c>
      <c r="G237" s="1"/>
      <c r="M237" s="25" t="n">
        <v>223</v>
      </c>
      <c r="N237" s="27" t="n">
        <f aca="false">C237</f>
        <v>0</v>
      </c>
    </row>
    <row r="238" customFormat="false" ht="15" hidden="true" customHeight="false" outlineLevel="0" collapsed="false">
      <c r="B238" s="25" t="n">
        <v>224</v>
      </c>
      <c r="G238" s="1"/>
      <c r="M238" s="25" t="n">
        <v>224</v>
      </c>
      <c r="N238" s="27" t="n">
        <f aca="false">C238</f>
        <v>0</v>
      </c>
    </row>
    <row r="239" customFormat="false" ht="15" hidden="true" customHeight="false" outlineLevel="0" collapsed="false">
      <c r="B239" s="25" t="n">
        <v>225</v>
      </c>
      <c r="G239" s="1"/>
      <c r="M239" s="25" t="n">
        <v>225</v>
      </c>
      <c r="N239" s="27" t="n">
        <f aca="false">C239</f>
        <v>0</v>
      </c>
    </row>
    <row r="240" customFormat="false" ht="15" hidden="true" customHeight="false" outlineLevel="0" collapsed="false">
      <c r="B240" s="25" t="n">
        <v>226</v>
      </c>
      <c r="G240" s="1"/>
      <c r="M240" s="25" t="n">
        <v>226</v>
      </c>
      <c r="N240" s="27" t="n">
        <f aca="false">C240</f>
        <v>0</v>
      </c>
    </row>
    <row r="241" customFormat="false" ht="15" hidden="true" customHeight="false" outlineLevel="0" collapsed="false">
      <c r="B241" s="25" t="n">
        <v>227</v>
      </c>
      <c r="G241" s="1"/>
      <c r="M241" s="25" t="n">
        <v>227</v>
      </c>
      <c r="N241" s="27" t="n">
        <f aca="false">C241</f>
        <v>0</v>
      </c>
    </row>
    <row r="242" customFormat="false" ht="15" hidden="true" customHeight="false" outlineLevel="0" collapsed="false">
      <c r="B242" s="25" t="n">
        <v>228</v>
      </c>
      <c r="G242" s="1"/>
      <c r="M242" s="25" t="n">
        <v>228</v>
      </c>
      <c r="N242" s="27" t="n">
        <f aca="false">C242</f>
        <v>0</v>
      </c>
    </row>
    <row r="243" customFormat="false" ht="15" hidden="true" customHeight="false" outlineLevel="0" collapsed="false">
      <c r="B243" s="25" t="n">
        <v>229</v>
      </c>
      <c r="M243" s="25" t="n">
        <v>229</v>
      </c>
      <c r="N243" s="27" t="n">
        <f aca="false">C243</f>
        <v>0</v>
      </c>
    </row>
    <row r="244" customFormat="false" ht="15" hidden="true" customHeight="false" outlineLevel="0" collapsed="false">
      <c r="B244" s="25" t="n">
        <v>230</v>
      </c>
      <c r="M244" s="25" t="n">
        <v>230</v>
      </c>
      <c r="N244" s="27" t="n">
        <f aca="false">C244</f>
        <v>0</v>
      </c>
    </row>
    <row r="245" customFormat="false" ht="15" hidden="true" customHeight="false" outlineLevel="0" collapsed="false">
      <c r="B245" s="25" t="n">
        <v>231</v>
      </c>
      <c r="M245" s="25" t="n">
        <v>231</v>
      </c>
      <c r="N245" s="27" t="n">
        <f aca="false">C245</f>
        <v>0</v>
      </c>
    </row>
    <row r="246" customFormat="false" ht="15" hidden="true" customHeight="false" outlineLevel="0" collapsed="false">
      <c r="B246" s="25" t="n">
        <v>232</v>
      </c>
      <c r="M246" s="25" t="n">
        <v>232</v>
      </c>
      <c r="N246" s="27" t="n">
        <f aca="false">C246</f>
        <v>0</v>
      </c>
    </row>
    <row r="247" customFormat="false" ht="15" hidden="true" customHeight="false" outlineLevel="0" collapsed="false">
      <c r="B247" s="25" t="n">
        <v>233</v>
      </c>
      <c r="M247" s="25" t="n">
        <v>233</v>
      </c>
      <c r="N247" s="27" t="n">
        <f aca="false">C247</f>
        <v>0</v>
      </c>
    </row>
    <row r="248" customFormat="false" ht="15" hidden="true" customHeight="false" outlineLevel="0" collapsed="false">
      <c r="B248" s="25" t="n">
        <v>234</v>
      </c>
      <c r="M248" s="25" t="n">
        <v>234</v>
      </c>
      <c r="N248" s="27" t="n">
        <f aca="false">C248</f>
        <v>0</v>
      </c>
    </row>
    <row r="249" customFormat="false" ht="15" hidden="true" customHeight="false" outlineLevel="0" collapsed="false">
      <c r="B249" s="25" t="n">
        <v>235</v>
      </c>
      <c r="M249" s="25" t="n">
        <v>235</v>
      </c>
      <c r="N249" s="27" t="n">
        <f aca="false">C249</f>
        <v>0</v>
      </c>
    </row>
    <row r="250" customFormat="false" ht="15" hidden="true" customHeight="false" outlineLevel="0" collapsed="false">
      <c r="B250" s="25" t="n">
        <v>236</v>
      </c>
      <c r="M250" s="25" t="n">
        <v>236</v>
      </c>
      <c r="N250" s="27" t="n">
        <f aca="false">C250</f>
        <v>0</v>
      </c>
    </row>
    <row r="251" customFormat="false" ht="15" hidden="true" customHeight="false" outlineLevel="0" collapsed="false">
      <c r="B251" s="25" t="n">
        <v>237</v>
      </c>
      <c r="M251" s="25" t="n">
        <v>237</v>
      </c>
      <c r="N251" s="27" t="n">
        <f aca="false">C251</f>
        <v>0</v>
      </c>
    </row>
    <row r="252" customFormat="false" ht="15" hidden="true" customHeight="false" outlineLevel="0" collapsed="false">
      <c r="B252" s="25" t="n">
        <v>238</v>
      </c>
      <c r="M252" s="25" t="n">
        <v>238</v>
      </c>
      <c r="N252" s="27" t="n">
        <f aca="false">C252</f>
        <v>0</v>
      </c>
    </row>
    <row r="253" customFormat="false" ht="15" hidden="true" customHeight="false" outlineLevel="0" collapsed="false">
      <c r="B253" s="25" t="n">
        <v>239</v>
      </c>
      <c r="M253" s="25" t="n">
        <v>239</v>
      </c>
      <c r="N253" s="27" t="n">
        <f aca="false">C253</f>
        <v>0</v>
      </c>
    </row>
    <row r="254" customFormat="false" ht="15" hidden="true" customHeight="false" outlineLevel="0" collapsed="false">
      <c r="B254" s="25" t="n">
        <v>240</v>
      </c>
      <c r="M254" s="25" t="n">
        <v>240</v>
      </c>
      <c r="N254" s="27" t="n">
        <f aca="false">C254</f>
        <v>0</v>
      </c>
    </row>
    <row r="255" customFormat="false" ht="15" hidden="true" customHeight="false" outlineLevel="0" collapsed="false">
      <c r="B255" s="25" t="n">
        <v>241</v>
      </c>
      <c r="M255" s="25" t="n">
        <v>241</v>
      </c>
      <c r="N255" s="27" t="n">
        <f aca="false">C255</f>
        <v>0</v>
      </c>
    </row>
    <row r="256" customFormat="false" ht="15" hidden="true" customHeight="false" outlineLevel="0" collapsed="false">
      <c r="B256" s="25" t="n">
        <v>242</v>
      </c>
      <c r="M256" s="25" t="n">
        <v>242</v>
      </c>
      <c r="N256" s="27" t="n">
        <f aca="false">C256</f>
        <v>0</v>
      </c>
    </row>
    <row r="257" customFormat="false" ht="15" hidden="true" customHeight="false" outlineLevel="0" collapsed="false">
      <c r="B257" s="25" t="n">
        <v>243</v>
      </c>
      <c r="M257" s="25" t="n">
        <v>243</v>
      </c>
      <c r="N257" s="27" t="n">
        <f aca="false">C257</f>
        <v>0</v>
      </c>
    </row>
    <row r="258" customFormat="false" ht="15" hidden="true" customHeight="false" outlineLevel="0" collapsed="false">
      <c r="B258" s="25" t="n">
        <v>244</v>
      </c>
      <c r="M258" s="25" t="n">
        <v>244</v>
      </c>
      <c r="N258" s="27" t="n">
        <f aca="false">C258</f>
        <v>0</v>
      </c>
    </row>
    <row r="259" customFormat="false" ht="15" hidden="true" customHeight="false" outlineLevel="0" collapsed="false">
      <c r="B259" s="25" t="n">
        <v>245</v>
      </c>
      <c r="M259" s="25" t="n">
        <v>245</v>
      </c>
      <c r="N259" s="27" t="n">
        <f aca="false">C259</f>
        <v>0</v>
      </c>
    </row>
    <row r="260" customFormat="false" ht="15" hidden="true" customHeight="false" outlineLevel="0" collapsed="false">
      <c r="B260" s="25" t="n">
        <v>246</v>
      </c>
      <c r="M260" s="25" t="n">
        <v>246</v>
      </c>
      <c r="N260" s="27" t="n">
        <f aca="false">C260</f>
        <v>0</v>
      </c>
    </row>
    <row r="261" customFormat="false" ht="15" hidden="true" customHeight="false" outlineLevel="0" collapsed="false">
      <c r="B261" s="25" t="n">
        <v>247</v>
      </c>
      <c r="M261" s="25" t="n">
        <v>247</v>
      </c>
      <c r="N261" s="27" t="n">
        <f aca="false">C261</f>
        <v>0</v>
      </c>
    </row>
    <row r="262" customFormat="false" ht="15" hidden="true" customHeight="false" outlineLevel="0" collapsed="false">
      <c r="B262" s="25" t="n">
        <v>248</v>
      </c>
      <c r="M262" s="25" t="n">
        <v>248</v>
      </c>
      <c r="N262" s="27" t="n">
        <f aca="false">C262</f>
        <v>0</v>
      </c>
    </row>
    <row r="263" customFormat="false" ht="15" hidden="true" customHeight="false" outlineLevel="0" collapsed="false">
      <c r="B263" s="25" t="n">
        <v>249</v>
      </c>
      <c r="M263" s="25" t="n">
        <v>249</v>
      </c>
      <c r="N263" s="27" t="n">
        <f aca="false">C263</f>
        <v>0</v>
      </c>
    </row>
    <row r="264" customFormat="false" ht="15" hidden="true" customHeight="false" outlineLevel="0" collapsed="false">
      <c r="B264" s="25" t="n">
        <v>250</v>
      </c>
      <c r="M264" s="25" t="n">
        <v>250</v>
      </c>
      <c r="N264" s="27" t="n">
        <f aca="false">C264</f>
        <v>0</v>
      </c>
    </row>
    <row r="265" customFormat="false" ht="15" hidden="true" customHeight="false" outlineLevel="0" collapsed="false">
      <c r="B265" s="25" t="n">
        <v>251</v>
      </c>
      <c r="M265" s="25" t="n">
        <v>251</v>
      </c>
      <c r="N265" s="27" t="n">
        <f aca="false">C265</f>
        <v>0</v>
      </c>
    </row>
    <row r="266" customFormat="false" ht="15" hidden="true" customHeight="false" outlineLevel="0" collapsed="false">
      <c r="B266" s="25" t="n">
        <v>252</v>
      </c>
      <c r="M266" s="25" t="n">
        <v>252</v>
      </c>
      <c r="N266" s="27" t="n">
        <f aca="false">C266</f>
        <v>0</v>
      </c>
    </row>
    <row r="267" customFormat="false" ht="15" hidden="true" customHeight="false" outlineLevel="0" collapsed="false">
      <c r="B267" s="25" t="n">
        <v>253</v>
      </c>
      <c r="M267" s="25" t="n">
        <v>253</v>
      </c>
      <c r="N267" s="27" t="n">
        <f aca="false">C267</f>
        <v>0</v>
      </c>
    </row>
    <row r="268" customFormat="false" ht="15" hidden="true" customHeight="false" outlineLevel="0" collapsed="false">
      <c r="B268" s="25" t="n">
        <v>254</v>
      </c>
      <c r="M268" s="25" t="n">
        <v>254</v>
      </c>
      <c r="N268" s="27" t="n">
        <f aca="false">C268</f>
        <v>0</v>
      </c>
    </row>
    <row r="269" customFormat="false" ht="15" hidden="true" customHeight="false" outlineLevel="0" collapsed="false">
      <c r="B269" s="25" t="n">
        <v>255</v>
      </c>
      <c r="M269" s="25" t="n">
        <v>255</v>
      </c>
      <c r="N269" s="27" t="n">
        <f aca="false">C269</f>
        <v>0</v>
      </c>
    </row>
    <row r="270" customFormat="false" ht="15" hidden="true" customHeight="false" outlineLevel="0" collapsed="false">
      <c r="B270" s="25" t="n">
        <v>256</v>
      </c>
      <c r="M270" s="25" t="n">
        <v>256</v>
      </c>
      <c r="N270" s="27" t="n">
        <f aca="false">C270</f>
        <v>0</v>
      </c>
    </row>
    <row r="271" customFormat="false" ht="15" hidden="true" customHeight="false" outlineLevel="0" collapsed="false">
      <c r="B271" s="25" t="n">
        <v>257</v>
      </c>
      <c r="M271" s="25" t="n">
        <v>257</v>
      </c>
      <c r="N271" s="27" t="n">
        <f aca="false">C271</f>
        <v>0</v>
      </c>
    </row>
    <row r="272" customFormat="false" ht="15" hidden="true" customHeight="false" outlineLevel="0" collapsed="false">
      <c r="B272" s="25" t="n">
        <v>258</v>
      </c>
      <c r="M272" s="25" t="n">
        <v>258</v>
      </c>
      <c r="N272" s="27" t="n">
        <f aca="false">C272</f>
        <v>0</v>
      </c>
    </row>
    <row r="273" customFormat="false" ht="15" hidden="true" customHeight="false" outlineLevel="0" collapsed="false">
      <c r="B273" s="25" t="n">
        <v>259</v>
      </c>
      <c r="M273" s="25" t="n">
        <v>259</v>
      </c>
      <c r="N273" s="27" t="n">
        <f aca="false">C273</f>
        <v>0</v>
      </c>
    </row>
    <row r="274" customFormat="false" ht="15" hidden="true" customHeight="false" outlineLevel="0" collapsed="false">
      <c r="B274" s="25" t="n">
        <v>260</v>
      </c>
      <c r="M274" s="25" t="n">
        <v>260</v>
      </c>
      <c r="N274" s="27" t="n">
        <f aca="false">C274</f>
        <v>0</v>
      </c>
    </row>
    <row r="275" customFormat="false" ht="15" hidden="true" customHeight="false" outlineLevel="0" collapsed="false">
      <c r="B275" s="25" t="n">
        <v>261</v>
      </c>
      <c r="M275" s="25" t="n">
        <v>261</v>
      </c>
      <c r="N275" s="27" t="n">
        <f aca="false">C275</f>
        <v>0</v>
      </c>
    </row>
    <row r="276" customFormat="false" ht="15" hidden="true" customHeight="false" outlineLevel="0" collapsed="false">
      <c r="B276" s="25" t="n">
        <v>262</v>
      </c>
      <c r="M276" s="25" t="n">
        <v>262</v>
      </c>
      <c r="N276" s="27" t="n">
        <f aca="false">C276</f>
        <v>0</v>
      </c>
    </row>
    <row r="277" customFormat="false" ht="15" hidden="true" customHeight="false" outlineLevel="0" collapsed="false">
      <c r="B277" s="25" t="n">
        <v>263</v>
      </c>
      <c r="M277" s="25" t="n">
        <v>263</v>
      </c>
      <c r="N277" s="27" t="n">
        <f aca="false">C277</f>
        <v>0</v>
      </c>
    </row>
    <row r="278" customFormat="false" ht="15" hidden="true" customHeight="false" outlineLevel="0" collapsed="false">
      <c r="B278" s="25" t="n">
        <v>264</v>
      </c>
      <c r="M278" s="25" t="n">
        <v>264</v>
      </c>
      <c r="N278" s="27" t="n">
        <f aca="false">C278</f>
        <v>0</v>
      </c>
    </row>
    <row r="279" customFormat="false" ht="15" hidden="true" customHeight="false" outlineLevel="0" collapsed="false">
      <c r="B279" s="25" t="n">
        <v>265</v>
      </c>
      <c r="M279" s="25" t="n">
        <v>265</v>
      </c>
      <c r="N279" s="27" t="n">
        <f aca="false">C279</f>
        <v>0</v>
      </c>
    </row>
    <row r="280" customFormat="false" ht="15" hidden="true" customHeight="false" outlineLevel="0" collapsed="false">
      <c r="B280" s="25" t="n">
        <v>266</v>
      </c>
      <c r="M280" s="25" t="n">
        <v>266</v>
      </c>
      <c r="N280" s="27" t="n">
        <f aca="false">C280</f>
        <v>0</v>
      </c>
    </row>
    <row r="281" customFormat="false" ht="15" hidden="true" customHeight="false" outlineLevel="0" collapsed="false">
      <c r="B281" s="25" t="n">
        <v>267</v>
      </c>
      <c r="M281" s="25" t="n">
        <v>267</v>
      </c>
      <c r="N281" s="27" t="n">
        <f aca="false">C281</f>
        <v>0</v>
      </c>
    </row>
    <row r="282" customFormat="false" ht="15" hidden="true" customHeight="false" outlineLevel="0" collapsed="false">
      <c r="B282" s="25" t="n">
        <v>268</v>
      </c>
      <c r="M282" s="25" t="n">
        <v>268</v>
      </c>
      <c r="N282" s="27" t="n">
        <f aca="false">C282</f>
        <v>0</v>
      </c>
    </row>
    <row r="283" customFormat="false" ht="15" hidden="true" customHeight="false" outlineLevel="0" collapsed="false">
      <c r="B283" s="25" t="n">
        <v>269</v>
      </c>
      <c r="M283" s="25" t="n">
        <v>269</v>
      </c>
      <c r="N283" s="27" t="n">
        <f aca="false">C283</f>
        <v>0</v>
      </c>
    </row>
    <row r="284" customFormat="false" ht="15" hidden="true" customHeight="false" outlineLevel="0" collapsed="false">
      <c r="B284" s="25" t="n">
        <v>270</v>
      </c>
      <c r="M284" s="25" t="n">
        <v>270</v>
      </c>
      <c r="N284" s="27" t="n">
        <f aca="false">C284</f>
        <v>0</v>
      </c>
    </row>
    <row r="285" customFormat="false" ht="15" hidden="true" customHeight="false" outlineLevel="0" collapsed="false">
      <c r="B285" s="25" t="n">
        <v>271</v>
      </c>
      <c r="M285" s="25" t="n">
        <v>271</v>
      </c>
      <c r="N285" s="27" t="n">
        <f aca="false">C285</f>
        <v>0</v>
      </c>
    </row>
    <row r="286" customFormat="false" ht="15" hidden="true" customHeight="false" outlineLevel="0" collapsed="false">
      <c r="B286" s="25" t="n">
        <v>272</v>
      </c>
      <c r="M286" s="25" t="n">
        <v>272</v>
      </c>
      <c r="N286" s="27" t="n">
        <f aca="false">C286</f>
        <v>0</v>
      </c>
    </row>
    <row r="287" customFormat="false" ht="15" hidden="true" customHeight="false" outlineLevel="0" collapsed="false">
      <c r="B287" s="25" t="n">
        <v>273</v>
      </c>
      <c r="M287" s="25" t="n">
        <v>273</v>
      </c>
      <c r="N287" s="27" t="n">
        <f aca="false">C287</f>
        <v>0</v>
      </c>
    </row>
    <row r="288" customFormat="false" ht="15" hidden="true" customHeight="false" outlineLevel="0" collapsed="false">
      <c r="B288" s="25" t="n">
        <v>274</v>
      </c>
      <c r="M288" s="25" t="n">
        <v>274</v>
      </c>
      <c r="N288" s="27" t="n">
        <f aca="false">C288</f>
        <v>0</v>
      </c>
    </row>
    <row r="289" customFormat="false" ht="15" hidden="true" customHeight="false" outlineLevel="0" collapsed="false">
      <c r="B289" s="25" t="n">
        <v>275</v>
      </c>
      <c r="M289" s="25" t="n">
        <v>275</v>
      </c>
      <c r="N289" s="27" t="n">
        <f aca="false">C289</f>
        <v>0</v>
      </c>
    </row>
    <row r="290" customFormat="false" ht="15" hidden="true" customHeight="false" outlineLevel="0" collapsed="false">
      <c r="B290" s="25" t="n">
        <v>276</v>
      </c>
      <c r="M290" s="25" t="n">
        <v>276</v>
      </c>
      <c r="N290" s="27" t="n">
        <f aca="false">C290</f>
        <v>0</v>
      </c>
    </row>
    <row r="291" customFormat="false" ht="15" hidden="true" customHeight="false" outlineLevel="0" collapsed="false">
      <c r="B291" s="25" t="n">
        <v>277</v>
      </c>
      <c r="M291" s="25" t="n">
        <v>277</v>
      </c>
      <c r="N291" s="27" t="n">
        <f aca="false">C291</f>
        <v>0</v>
      </c>
    </row>
    <row r="292" customFormat="false" ht="15" hidden="true" customHeight="false" outlineLevel="0" collapsed="false">
      <c r="B292" s="25" t="n">
        <v>278</v>
      </c>
      <c r="M292" s="25" t="n">
        <v>278</v>
      </c>
      <c r="N292" s="27" t="n">
        <f aca="false">C292</f>
        <v>0</v>
      </c>
    </row>
    <row r="293" customFormat="false" ht="15" hidden="true" customHeight="false" outlineLevel="0" collapsed="false">
      <c r="B293" s="25" t="n">
        <v>279</v>
      </c>
      <c r="M293" s="25" t="n">
        <v>279</v>
      </c>
      <c r="N293" s="27" t="n">
        <f aca="false">C293</f>
        <v>0</v>
      </c>
    </row>
    <row r="294" customFormat="false" ht="15" hidden="true" customHeight="false" outlineLevel="0" collapsed="false">
      <c r="B294" s="25" t="n">
        <v>280</v>
      </c>
      <c r="M294" s="25" t="n">
        <v>280</v>
      </c>
      <c r="N294" s="27" t="n">
        <f aca="false">C294</f>
        <v>0</v>
      </c>
    </row>
    <row r="295" customFormat="false" ht="15" hidden="true" customHeight="false" outlineLevel="0" collapsed="false">
      <c r="B295" s="25" t="n">
        <v>281</v>
      </c>
      <c r="M295" s="25" t="n">
        <v>281</v>
      </c>
      <c r="N295" s="27" t="n">
        <f aca="false">C295</f>
        <v>0</v>
      </c>
    </row>
    <row r="296" customFormat="false" ht="15" hidden="true" customHeight="false" outlineLevel="0" collapsed="false">
      <c r="B296" s="25" t="n">
        <v>282</v>
      </c>
      <c r="M296" s="25" t="n">
        <v>282</v>
      </c>
      <c r="N296" s="27" t="n">
        <f aca="false">C296</f>
        <v>0</v>
      </c>
    </row>
    <row r="297" customFormat="false" ht="15" hidden="true" customHeight="false" outlineLevel="0" collapsed="false">
      <c r="B297" s="25" t="n">
        <v>283</v>
      </c>
      <c r="M297" s="25" t="n">
        <v>283</v>
      </c>
      <c r="N297" s="27" t="n">
        <f aca="false">C297</f>
        <v>0</v>
      </c>
    </row>
    <row r="298" customFormat="false" ht="15" hidden="true" customHeight="false" outlineLevel="0" collapsed="false">
      <c r="B298" s="25" t="n">
        <v>284</v>
      </c>
      <c r="M298" s="25" t="n">
        <v>284</v>
      </c>
      <c r="N298" s="27" t="n">
        <f aca="false">C298</f>
        <v>0</v>
      </c>
    </row>
    <row r="299" customFormat="false" ht="15" hidden="true" customHeight="false" outlineLevel="0" collapsed="false">
      <c r="B299" s="25" t="n">
        <v>285</v>
      </c>
      <c r="M299" s="25" t="n">
        <v>285</v>
      </c>
      <c r="N299" s="27" t="n">
        <f aca="false">C299</f>
        <v>0</v>
      </c>
    </row>
    <row r="300" customFormat="false" ht="15" hidden="true" customHeight="false" outlineLevel="0" collapsed="false">
      <c r="B300" s="25" t="n">
        <v>286</v>
      </c>
      <c r="M300" s="25" t="n">
        <v>286</v>
      </c>
      <c r="N300" s="27" t="n">
        <f aca="false">C300</f>
        <v>0</v>
      </c>
    </row>
    <row r="301" customFormat="false" ht="15" hidden="true" customHeight="false" outlineLevel="0" collapsed="false">
      <c r="B301" s="25" t="n">
        <v>287</v>
      </c>
      <c r="M301" s="25" t="n">
        <v>287</v>
      </c>
      <c r="N301" s="27" t="n">
        <f aca="false">C301</f>
        <v>0</v>
      </c>
    </row>
    <row r="302" customFormat="false" ht="15" hidden="true" customHeight="false" outlineLevel="0" collapsed="false">
      <c r="B302" s="25" t="n">
        <v>288</v>
      </c>
      <c r="M302" s="25" t="n">
        <v>288</v>
      </c>
      <c r="N302" s="27" t="n">
        <f aca="false">C302</f>
        <v>0</v>
      </c>
    </row>
    <row r="303" customFormat="false" ht="15" hidden="true" customHeight="false" outlineLevel="0" collapsed="false">
      <c r="B303" s="25" t="n">
        <v>289</v>
      </c>
      <c r="M303" s="25" t="n">
        <v>289</v>
      </c>
      <c r="N303" s="27" t="n">
        <f aca="false">C303</f>
        <v>0</v>
      </c>
    </row>
    <row r="304" customFormat="false" ht="15" hidden="true" customHeight="false" outlineLevel="0" collapsed="false">
      <c r="B304" s="25" t="n">
        <v>290</v>
      </c>
      <c r="M304" s="25" t="n">
        <v>290</v>
      </c>
      <c r="N304" s="27" t="n">
        <f aca="false">C304</f>
        <v>0</v>
      </c>
    </row>
    <row r="305" customFormat="false" ht="15" hidden="true" customHeight="false" outlineLevel="0" collapsed="false">
      <c r="B305" s="25" t="n">
        <v>291</v>
      </c>
      <c r="M305" s="25" t="n">
        <v>291</v>
      </c>
      <c r="N305" s="27" t="n">
        <f aca="false">C305</f>
        <v>0</v>
      </c>
    </row>
    <row r="306" customFormat="false" ht="15" hidden="true" customHeight="false" outlineLevel="0" collapsed="false">
      <c r="B306" s="25" t="n">
        <v>292</v>
      </c>
      <c r="M306" s="25" t="n">
        <v>292</v>
      </c>
      <c r="N306" s="27" t="n">
        <f aca="false">C306</f>
        <v>0</v>
      </c>
    </row>
    <row r="307" customFormat="false" ht="15" hidden="true" customHeight="false" outlineLevel="0" collapsed="false">
      <c r="B307" s="25" t="n">
        <v>293</v>
      </c>
      <c r="M307" s="25" t="n">
        <v>293</v>
      </c>
      <c r="N307" s="27" t="n">
        <f aca="false">C307</f>
        <v>0</v>
      </c>
    </row>
    <row r="308" customFormat="false" ht="15" hidden="true" customHeight="false" outlineLevel="0" collapsed="false">
      <c r="B308" s="25" t="n">
        <v>294</v>
      </c>
      <c r="M308" s="25" t="n">
        <v>294</v>
      </c>
      <c r="N308" s="27" t="n">
        <f aca="false">C308</f>
        <v>0</v>
      </c>
    </row>
    <row r="309" customFormat="false" ht="15" hidden="true" customHeight="false" outlineLevel="0" collapsed="false">
      <c r="B309" s="25" t="n">
        <v>295</v>
      </c>
      <c r="M309" s="25" t="n">
        <v>295</v>
      </c>
      <c r="N309" s="27" t="n">
        <f aca="false">C309</f>
        <v>0</v>
      </c>
    </row>
    <row r="310" customFormat="false" ht="15" hidden="true" customHeight="false" outlineLevel="0" collapsed="false">
      <c r="B310" s="25" t="n">
        <v>296</v>
      </c>
      <c r="M310" s="25" t="n">
        <v>296</v>
      </c>
      <c r="N310" s="27" t="n">
        <f aca="false">C310</f>
        <v>0</v>
      </c>
    </row>
    <row r="311" customFormat="false" ht="15" hidden="true" customHeight="false" outlineLevel="0" collapsed="false">
      <c r="B311" s="25" t="n">
        <v>297</v>
      </c>
      <c r="M311" s="25" t="n">
        <v>297</v>
      </c>
      <c r="N311" s="27" t="n">
        <f aca="false">C311</f>
        <v>0</v>
      </c>
    </row>
    <row r="312" customFormat="false" ht="15" hidden="true" customHeight="false" outlineLevel="0" collapsed="false">
      <c r="B312" s="25" t="n">
        <v>298</v>
      </c>
      <c r="M312" s="25" t="n">
        <v>298</v>
      </c>
      <c r="N312" s="27" t="n">
        <f aca="false">C312</f>
        <v>0</v>
      </c>
    </row>
    <row r="313" customFormat="false" ht="15" hidden="true" customHeight="false" outlineLevel="0" collapsed="false">
      <c r="B313" s="25" t="n">
        <v>299</v>
      </c>
      <c r="M313" s="25" t="n">
        <v>299</v>
      </c>
      <c r="N313" s="27" t="n">
        <f aca="false">C313</f>
        <v>0</v>
      </c>
    </row>
    <row r="314" customFormat="false" ht="15" hidden="true" customHeight="false" outlineLevel="0" collapsed="false">
      <c r="B314" s="25" t="n">
        <v>300</v>
      </c>
      <c r="M314" s="25" t="n">
        <v>300</v>
      </c>
      <c r="N314" s="27" t="n">
        <f aca="false">C314</f>
        <v>0</v>
      </c>
    </row>
    <row r="315" customFormat="false" ht="15" hidden="true" customHeight="false" outlineLevel="0" collapsed="false">
      <c r="B315" s="25" t="n">
        <v>301</v>
      </c>
      <c r="M315" s="25" t="n">
        <v>301</v>
      </c>
      <c r="N315" s="27" t="n">
        <f aca="false">C315</f>
        <v>0</v>
      </c>
    </row>
    <row r="316" customFormat="false" ht="15" hidden="true" customHeight="false" outlineLevel="0" collapsed="false">
      <c r="B316" s="25" t="n">
        <v>302</v>
      </c>
      <c r="M316" s="25" t="n">
        <v>302</v>
      </c>
      <c r="N316" s="27" t="n">
        <f aca="false">C316</f>
        <v>0</v>
      </c>
    </row>
    <row r="317" customFormat="false" ht="15" hidden="true" customHeight="false" outlineLevel="0" collapsed="false">
      <c r="B317" s="25" t="n">
        <v>303</v>
      </c>
      <c r="M317" s="25" t="n">
        <v>303</v>
      </c>
      <c r="N317" s="27" t="n">
        <f aca="false">C317</f>
        <v>0</v>
      </c>
    </row>
    <row r="318" customFormat="false" ht="15" hidden="true" customHeight="false" outlineLevel="0" collapsed="false">
      <c r="B318" s="25" t="n">
        <v>304</v>
      </c>
      <c r="M318" s="25" t="n">
        <v>304</v>
      </c>
      <c r="N318" s="27" t="n">
        <f aca="false">C318</f>
        <v>0</v>
      </c>
    </row>
    <row r="319" customFormat="false" ht="15" hidden="true" customHeight="false" outlineLevel="0" collapsed="false">
      <c r="B319" s="25" t="n">
        <v>305</v>
      </c>
      <c r="M319" s="25" t="n">
        <v>305</v>
      </c>
      <c r="N319" s="27" t="n">
        <f aca="false">C319</f>
        <v>0</v>
      </c>
    </row>
    <row r="320" customFormat="false" ht="15" hidden="true" customHeight="false" outlineLevel="0" collapsed="false">
      <c r="B320" s="25" t="n">
        <v>306</v>
      </c>
      <c r="M320" s="25" t="n">
        <v>306</v>
      </c>
      <c r="N320" s="27" t="n">
        <f aca="false">C320</f>
        <v>0</v>
      </c>
    </row>
    <row r="321" customFormat="false" ht="15" hidden="true" customHeight="false" outlineLevel="0" collapsed="false">
      <c r="B321" s="25" t="n">
        <v>307</v>
      </c>
      <c r="M321" s="25" t="n">
        <v>307</v>
      </c>
      <c r="N321" s="27" t="n">
        <f aca="false">C321</f>
        <v>0</v>
      </c>
    </row>
    <row r="322" customFormat="false" ht="15" hidden="true" customHeight="false" outlineLevel="0" collapsed="false">
      <c r="B322" s="25" t="n">
        <v>308</v>
      </c>
      <c r="M322" s="25" t="n">
        <v>308</v>
      </c>
      <c r="N322" s="27" t="n">
        <f aca="false">C322</f>
        <v>0</v>
      </c>
    </row>
    <row r="323" customFormat="false" ht="15" hidden="true" customHeight="false" outlineLevel="0" collapsed="false">
      <c r="B323" s="25" t="n">
        <v>309</v>
      </c>
      <c r="M323" s="25" t="n">
        <v>309</v>
      </c>
      <c r="N323" s="27" t="n">
        <f aca="false">C323</f>
        <v>0</v>
      </c>
    </row>
    <row r="324" customFormat="false" ht="15" hidden="true" customHeight="false" outlineLevel="0" collapsed="false">
      <c r="B324" s="25" t="n">
        <v>310</v>
      </c>
      <c r="M324" s="25" t="n">
        <v>310</v>
      </c>
      <c r="N324" s="27" t="n">
        <f aca="false">C324</f>
        <v>0</v>
      </c>
    </row>
    <row r="325" customFormat="false" ht="15" hidden="true" customHeight="false" outlineLevel="0" collapsed="false">
      <c r="B325" s="25" t="n">
        <v>311</v>
      </c>
      <c r="M325" s="25" t="n">
        <v>311</v>
      </c>
      <c r="N325" s="27" t="n">
        <f aca="false">C325</f>
        <v>0</v>
      </c>
    </row>
    <row r="326" customFormat="false" ht="15" hidden="true" customHeight="false" outlineLevel="0" collapsed="false">
      <c r="B326" s="25" t="n">
        <v>312</v>
      </c>
      <c r="M326" s="25" t="n">
        <v>312</v>
      </c>
      <c r="N326" s="27" t="n">
        <f aca="false">C326</f>
        <v>0</v>
      </c>
    </row>
    <row r="327" customFormat="false" ht="15" hidden="true" customHeight="false" outlineLevel="0" collapsed="false">
      <c r="B327" s="25" t="n">
        <v>313</v>
      </c>
      <c r="M327" s="25" t="n">
        <v>313</v>
      </c>
      <c r="N327" s="27" t="n">
        <f aca="false">C327</f>
        <v>0</v>
      </c>
    </row>
    <row r="328" customFormat="false" ht="15" hidden="true" customHeight="false" outlineLevel="0" collapsed="false">
      <c r="B328" s="25" t="n">
        <v>314</v>
      </c>
      <c r="M328" s="25" t="n">
        <v>314</v>
      </c>
      <c r="N328" s="27" t="n">
        <f aca="false">C328</f>
        <v>0</v>
      </c>
    </row>
    <row r="329" customFormat="false" ht="15" hidden="true" customHeight="false" outlineLevel="0" collapsed="false">
      <c r="B329" s="25" t="n">
        <v>315</v>
      </c>
      <c r="M329" s="25" t="n">
        <v>315</v>
      </c>
      <c r="N329" s="27" t="n">
        <f aca="false">C329</f>
        <v>0</v>
      </c>
    </row>
    <row r="330" customFormat="false" ht="15" hidden="true" customHeight="false" outlineLevel="0" collapsed="false">
      <c r="B330" s="25" t="n">
        <v>316</v>
      </c>
      <c r="M330" s="25" t="n">
        <v>316</v>
      </c>
      <c r="N330" s="27" t="n">
        <f aca="false">C330</f>
        <v>0</v>
      </c>
    </row>
    <row r="331" customFormat="false" ht="15" hidden="true" customHeight="false" outlineLevel="0" collapsed="false">
      <c r="B331" s="25" t="n">
        <v>317</v>
      </c>
      <c r="M331" s="25" t="n">
        <v>317</v>
      </c>
      <c r="N331" s="27" t="n">
        <f aca="false">C331</f>
        <v>0</v>
      </c>
    </row>
    <row r="332" customFormat="false" ht="15" hidden="true" customHeight="false" outlineLevel="0" collapsed="false">
      <c r="B332" s="25" t="n">
        <v>318</v>
      </c>
      <c r="M332" s="25" t="n">
        <v>318</v>
      </c>
      <c r="N332" s="27" t="n">
        <f aca="false">C332</f>
        <v>0</v>
      </c>
    </row>
    <row r="333" customFormat="false" ht="15" hidden="true" customHeight="false" outlineLevel="0" collapsed="false">
      <c r="B333" s="25" t="n">
        <v>319</v>
      </c>
      <c r="M333" s="25" t="n">
        <v>319</v>
      </c>
      <c r="N333" s="27" t="n">
        <f aca="false">C333</f>
        <v>0</v>
      </c>
    </row>
    <row r="334" customFormat="false" ht="15" hidden="true" customHeight="false" outlineLevel="0" collapsed="false">
      <c r="B334" s="25" t="n">
        <v>320</v>
      </c>
      <c r="M334" s="25" t="n">
        <v>320</v>
      </c>
      <c r="N334" s="27" t="n">
        <f aca="false">C334</f>
        <v>0</v>
      </c>
    </row>
    <row r="335" customFormat="false" ht="15" hidden="true" customHeight="false" outlineLevel="0" collapsed="false">
      <c r="B335" s="25" t="n">
        <v>321</v>
      </c>
      <c r="M335" s="25" t="n">
        <v>321</v>
      </c>
      <c r="N335" s="27" t="n">
        <f aca="false">C335</f>
        <v>0</v>
      </c>
    </row>
    <row r="336" customFormat="false" ht="15" hidden="true" customHeight="false" outlineLevel="0" collapsed="false">
      <c r="B336" s="25" t="n">
        <v>322</v>
      </c>
      <c r="M336" s="25" t="n">
        <v>322</v>
      </c>
      <c r="N336" s="27" t="n">
        <f aca="false">C336</f>
        <v>0</v>
      </c>
    </row>
    <row r="337" customFormat="false" ht="15" hidden="true" customHeight="false" outlineLevel="0" collapsed="false">
      <c r="B337" s="25" t="n">
        <v>323</v>
      </c>
      <c r="M337" s="25" t="n">
        <v>323</v>
      </c>
      <c r="N337" s="27" t="n">
        <f aca="false">C337</f>
        <v>0</v>
      </c>
    </row>
    <row r="338" customFormat="false" ht="15" hidden="true" customHeight="false" outlineLevel="0" collapsed="false">
      <c r="B338" s="25" t="n">
        <v>324</v>
      </c>
      <c r="M338" s="25" t="n">
        <v>324</v>
      </c>
      <c r="N338" s="27" t="n">
        <f aca="false">C338</f>
        <v>0</v>
      </c>
    </row>
    <row r="339" customFormat="false" ht="15" hidden="true" customHeight="false" outlineLevel="0" collapsed="false">
      <c r="B339" s="25" t="n">
        <v>325</v>
      </c>
      <c r="M339" s="25" t="n">
        <v>325</v>
      </c>
      <c r="N339" s="27" t="n">
        <f aca="false">C339</f>
        <v>0</v>
      </c>
    </row>
    <row r="340" customFormat="false" ht="15" hidden="true" customHeight="false" outlineLevel="0" collapsed="false">
      <c r="B340" s="25" t="n">
        <v>326</v>
      </c>
      <c r="M340" s="25" t="n">
        <v>326</v>
      </c>
      <c r="N340" s="27" t="n">
        <f aca="false">C340</f>
        <v>0</v>
      </c>
    </row>
    <row r="341" customFormat="false" ht="15" hidden="true" customHeight="false" outlineLevel="0" collapsed="false">
      <c r="B341" s="25" t="n">
        <v>327</v>
      </c>
      <c r="M341" s="25" t="n">
        <v>327</v>
      </c>
      <c r="N341" s="27" t="n">
        <f aca="false">C341</f>
        <v>0</v>
      </c>
    </row>
    <row r="342" customFormat="false" ht="15" hidden="true" customHeight="false" outlineLevel="0" collapsed="false">
      <c r="B342" s="25" t="n">
        <v>328</v>
      </c>
      <c r="M342" s="25" t="n">
        <v>328</v>
      </c>
      <c r="N342" s="27" t="n">
        <f aca="false">C342</f>
        <v>0</v>
      </c>
    </row>
    <row r="343" customFormat="false" ht="15" hidden="true" customHeight="false" outlineLevel="0" collapsed="false">
      <c r="B343" s="25" t="n">
        <v>329</v>
      </c>
      <c r="M343" s="25" t="n">
        <v>329</v>
      </c>
      <c r="N343" s="27" t="n">
        <f aca="false">C343</f>
        <v>0</v>
      </c>
    </row>
    <row r="344" customFormat="false" ht="15" hidden="true" customHeight="false" outlineLevel="0" collapsed="false">
      <c r="B344" s="25" t="n">
        <v>330</v>
      </c>
      <c r="M344" s="25" t="n">
        <v>330</v>
      </c>
      <c r="N344" s="27" t="n">
        <f aca="false">C344</f>
        <v>0</v>
      </c>
    </row>
    <row r="345" customFormat="false" ht="15" hidden="true" customHeight="false" outlineLevel="0" collapsed="false">
      <c r="B345" s="25" t="n">
        <v>331</v>
      </c>
      <c r="M345" s="25" t="n">
        <v>331</v>
      </c>
      <c r="N345" s="27" t="n">
        <f aca="false">C345</f>
        <v>0</v>
      </c>
    </row>
    <row r="346" customFormat="false" ht="15" hidden="true" customHeight="false" outlineLevel="0" collapsed="false">
      <c r="B346" s="25" t="n">
        <v>332</v>
      </c>
      <c r="M346" s="25" t="n">
        <v>332</v>
      </c>
      <c r="N346" s="27" t="n">
        <f aca="false">C346</f>
        <v>0</v>
      </c>
    </row>
    <row r="347" customFormat="false" ht="15" hidden="true" customHeight="false" outlineLevel="0" collapsed="false">
      <c r="B347" s="25" t="n">
        <v>333</v>
      </c>
      <c r="M347" s="25" t="n">
        <v>333</v>
      </c>
      <c r="N347" s="27" t="n">
        <f aca="false">C347</f>
        <v>0</v>
      </c>
    </row>
    <row r="348" customFormat="false" ht="15" hidden="true" customHeight="false" outlineLevel="0" collapsed="false">
      <c r="B348" s="25" t="n">
        <v>334</v>
      </c>
      <c r="M348" s="25" t="n">
        <v>334</v>
      </c>
      <c r="N348" s="27" t="n">
        <f aca="false">C348</f>
        <v>0</v>
      </c>
    </row>
    <row r="349" customFormat="false" ht="15" hidden="true" customHeight="false" outlineLevel="0" collapsed="false">
      <c r="B349" s="25" t="n">
        <v>335</v>
      </c>
      <c r="M349" s="25" t="n">
        <v>335</v>
      </c>
      <c r="N349" s="27" t="n">
        <f aca="false">C349</f>
        <v>0</v>
      </c>
    </row>
    <row r="350" customFormat="false" ht="15" hidden="true" customHeight="false" outlineLevel="0" collapsed="false">
      <c r="B350" s="25" t="n">
        <v>336</v>
      </c>
      <c r="M350" s="25" t="n">
        <v>336</v>
      </c>
      <c r="N350" s="27" t="n">
        <f aca="false">C350</f>
        <v>0</v>
      </c>
    </row>
    <row r="351" customFormat="false" ht="15" hidden="true" customHeight="false" outlineLevel="0" collapsed="false">
      <c r="B351" s="25" t="n">
        <v>337</v>
      </c>
      <c r="M351" s="25" t="n">
        <v>337</v>
      </c>
      <c r="N351" s="27" t="n">
        <f aca="false">C351</f>
        <v>0</v>
      </c>
    </row>
    <row r="352" customFormat="false" ht="15" hidden="true" customHeight="false" outlineLevel="0" collapsed="false">
      <c r="B352" s="25" t="n">
        <v>338</v>
      </c>
      <c r="M352" s="25" t="n">
        <v>338</v>
      </c>
      <c r="N352" s="27" t="n">
        <f aca="false">C352</f>
        <v>0</v>
      </c>
    </row>
    <row r="353" customFormat="false" ht="15" hidden="true" customHeight="false" outlineLevel="0" collapsed="false">
      <c r="B353" s="25" t="n">
        <v>339</v>
      </c>
      <c r="M353" s="25" t="n">
        <v>339</v>
      </c>
      <c r="N353" s="27" t="n">
        <f aca="false">C353</f>
        <v>0</v>
      </c>
    </row>
    <row r="354" customFormat="false" ht="15" hidden="true" customHeight="false" outlineLevel="0" collapsed="false">
      <c r="B354" s="25" t="n">
        <v>340</v>
      </c>
      <c r="M354" s="25" t="n">
        <v>340</v>
      </c>
      <c r="N354" s="27" t="n">
        <f aca="false">C354</f>
        <v>0</v>
      </c>
    </row>
    <row r="355" customFormat="false" ht="15" hidden="true" customHeight="false" outlineLevel="0" collapsed="false">
      <c r="B355" s="25" t="n">
        <v>341</v>
      </c>
      <c r="M355" s="25" t="n">
        <v>341</v>
      </c>
      <c r="N355" s="27" t="n">
        <f aca="false">C355</f>
        <v>0</v>
      </c>
    </row>
    <row r="356" customFormat="false" ht="15" hidden="true" customHeight="false" outlineLevel="0" collapsed="false">
      <c r="B356" s="25" t="n">
        <v>342</v>
      </c>
      <c r="M356" s="25" t="n">
        <v>342</v>
      </c>
      <c r="N356" s="27" t="n">
        <f aca="false">C356</f>
        <v>0</v>
      </c>
    </row>
    <row r="357" customFormat="false" ht="15" hidden="true" customHeight="false" outlineLevel="0" collapsed="false">
      <c r="B357" s="25" t="n">
        <v>343</v>
      </c>
      <c r="M357" s="25" t="n">
        <v>343</v>
      </c>
      <c r="N357" s="27" t="n">
        <f aca="false">C357</f>
        <v>0</v>
      </c>
    </row>
    <row r="358" customFormat="false" ht="15" hidden="true" customHeight="false" outlineLevel="0" collapsed="false">
      <c r="B358" s="25" t="n">
        <v>344</v>
      </c>
      <c r="M358" s="25" t="n">
        <v>344</v>
      </c>
      <c r="N358" s="27" t="n">
        <f aca="false">C358</f>
        <v>0</v>
      </c>
    </row>
    <row r="359" customFormat="false" ht="15" hidden="true" customHeight="false" outlineLevel="0" collapsed="false">
      <c r="B359" s="25" t="n">
        <v>345</v>
      </c>
      <c r="M359" s="25" t="n">
        <v>345</v>
      </c>
      <c r="N359" s="27" t="n">
        <f aca="false">C359</f>
        <v>0</v>
      </c>
    </row>
    <row r="360" customFormat="false" ht="15" hidden="true" customHeight="false" outlineLevel="0" collapsed="false">
      <c r="B360" s="25" t="n">
        <v>346</v>
      </c>
      <c r="M360" s="25" t="n">
        <v>346</v>
      </c>
      <c r="N360" s="27" t="n">
        <f aca="false">C360</f>
        <v>0</v>
      </c>
    </row>
    <row r="361" customFormat="false" ht="15" hidden="true" customHeight="false" outlineLevel="0" collapsed="false">
      <c r="B361" s="25" t="n">
        <v>347</v>
      </c>
      <c r="M361" s="25" t="n">
        <v>347</v>
      </c>
      <c r="N361" s="27" t="n">
        <f aca="false">C361</f>
        <v>0</v>
      </c>
    </row>
    <row r="362" customFormat="false" ht="15" hidden="true" customHeight="false" outlineLevel="0" collapsed="false">
      <c r="B362" s="25" t="n">
        <v>348</v>
      </c>
      <c r="M362" s="25" t="n">
        <v>348</v>
      </c>
      <c r="N362" s="27" t="n">
        <f aca="false">C362</f>
        <v>0</v>
      </c>
    </row>
    <row r="363" customFormat="false" ht="15" hidden="true" customHeight="false" outlineLevel="0" collapsed="false">
      <c r="B363" s="25" t="n">
        <v>349</v>
      </c>
      <c r="M363" s="25" t="n">
        <v>349</v>
      </c>
      <c r="N363" s="27" t="n">
        <f aca="false">C363</f>
        <v>0</v>
      </c>
    </row>
    <row r="364" customFormat="false" ht="15" hidden="true" customHeight="false" outlineLevel="0" collapsed="false">
      <c r="B364" s="25" t="n">
        <v>350</v>
      </c>
      <c r="M364" s="25" t="n">
        <v>350</v>
      </c>
      <c r="N364" s="27" t="n">
        <f aca="false">C364</f>
        <v>0</v>
      </c>
    </row>
    <row r="365" customFormat="false" ht="15" hidden="true" customHeight="false" outlineLevel="0" collapsed="false">
      <c r="B365" s="25" t="n">
        <v>351</v>
      </c>
      <c r="M365" s="25" t="n">
        <v>351</v>
      </c>
      <c r="N365" s="27" t="n">
        <f aca="false">C365</f>
        <v>0</v>
      </c>
    </row>
    <row r="366" customFormat="false" ht="15" hidden="true" customHeight="false" outlineLevel="0" collapsed="false">
      <c r="B366" s="25" t="n">
        <v>352</v>
      </c>
      <c r="M366" s="25" t="n">
        <v>352</v>
      </c>
      <c r="N366" s="27" t="n">
        <f aca="false">C366</f>
        <v>0</v>
      </c>
    </row>
    <row r="367" customFormat="false" ht="15" hidden="true" customHeight="false" outlineLevel="0" collapsed="false">
      <c r="B367" s="25" t="n">
        <v>353</v>
      </c>
      <c r="M367" s="25" t="n">
        <v>353</v>
      </c>
      <c r="N367" s="27" t="n">
        <f aca="false">C367</f>
        <v>0</v>
      </c>
    </row>
    <row r="368" customFormat="false" ht="15" hidden="true" customHeight="false" outlineLevel="0" collapsed="false">
      <c r="B368" s="25" t="n">
        <v>354</v>
      </c>
      <c r="M368" s="25" t="n">
        <v>354</v>
      </c>
      <c r="N368" s="27" t="n">
        <f aca="false">C368</f>
        <v>0</v>
      </c>
    </row>
    <row r="369" customFormat="false" ht="15" hidden="true" customHeight="false" outlineLevel="0" collapsed="false">
      <c r="B369" s="25" t="n">
        <v>355</v>
      </c>
      <c r="M369" s="25" t="n">
        <v>355</v>
      </c>
      <c r="N369" s="27" t="n">
        <f aca="false">C369</f>
        <v>0</v>
      </c>
    </row>
    <row r="370" customFormat="false" ht="15" hidden="true" customHeight="false" outlineLevel="0" collapsed="false">
      <c r="B370" s="25" t="n">
        <v>356</v>
      </c>
      <c r="M370" s="25" t="n">
        <v>356</v>
      </c>
      <c r="N370" s="27" t="n">
        <f aca="false">C370</f>
        <v>0</v>
      </c>
    </row>
    <row r="371" customFormat="false" ht="15" hidden="true" customHeight="false" outlineLevel="0" collapsed="false">
      <c r="B371" s="25" t="n">
        <v>357</v>
      </c>
      <c r="M371" s="25" t="n">
        <v>357</v>
      </c>
      <c r="N371" s="27" t="n">
        <f aca="false">C371</f>
        <v>0</v>
      </c>
    </row>
    <row r="372" customFormat="false" ht="15" hidden="true" customHeight="false" outlineLevel="0" collapsed="false">
      <c r="B372" s="25" t="n">
        <v>358</v>
      </c>
      <c r="M372" s="25" t="n">
        <v>358</v>
      </c>
      <c r="N372" s="27" t="n">
        <f aca="false">C372</f>
        <v>0</v>
      </c>
    </row>
    <row r="373" customFormat="false" ht="15" hidden="true" customHeight="false" outlineLevel="0" collapsed="false">
      <c r="B373" s="25" t="n">
        <v>359</v>
      </c>
      <c r="M373" s="25" t="n">
        <v>359</v>
      </c>
      <c r="N373" s="27" t="n">
        <f aca="false">C373</f>
        <v>0</v>
      </c>
    </row>
    <row r="374" customFormat="false" ht="15" hidden="true" customHeight="false" outlineLevel="0" collapsed="false">
      <c r="B374" s="25" t="n">
        <v>360</v>
      </c>
      <c r="M374" s="25" t="n">
        <v>360</v>
      </c>
      <c r="N374" s="27" t="n">
        <f aca="false">C374</f>
        <v>0</v>
      </c>
    </row>
    <row r="375" customFormat="false" ht="15" hidden="true" customHeight="false" outlineLevel="0" collapsed="false">
      <c r="B375" s="25" t="n">
        <v>361</v>
      </c>
      <c r="M375" s="25" t="n">
        <v>361</v>
      </c>
      <c r="N375" s="27" t="n">
        <f aca="false">C375</f>
        <v>0</v>
      </c>
    </row>
    <row r="376" customFormat="false" ht="15" hidden="true" customHeight="false" outlineLevel="0" collapsed="false">
      <c r="B376" s="25" t="n">
        <v>362</v>
      </c>
      <c r="M376" s="25" t="n">
        <v>362</v>
      </c>
      <c r="N376" s="27" t="n">
        <f aca="false">C376</f>
        <v>0</v>
      </c>
    </row>
    <row r="377" customFormat="false" ht="15" hidden="true" customHeight="false" outlineLevel="0" collapsed="false">
      <c r="B377" s="25" t="n">
        <v>363</v>
      </c>
      <c r="M377" s="25" t="n">
        <v>363</v>
      </c>
      <c r="N377" s="27" t="n">
        <f aca="false">C377</f>
        <v>0</v>
      </c>
    </row>
    <row r="378" customFormat="false" ht="15" hidden="true" customHeight="false" outlineLevel="0" collapsed="false">
      <c r="B378" s="25" t="n">
        <v>364</v>
      </c>
      <c r="M378" s="25" t="n">
        <v>364</v>
      </c>
      <c r="N378" s="27" t="n">
        <f aca="false">C378</f>
        <v>0</v>
      </c>
    </row>
    <row r="379" customFormat="false" ht="15" hidden="true" customHeight="false" outlineLevel="0" collapsed="false">
      <c r="B379" s="25" t="n">
        <v>365</v>
      </c>
      <c r="M379" s="25" t="n">
        <v>365</v>
      </c>
      <c r="N379" s="27" t="n">
        <f aca="false">C379</f>
        <v>0</v>
      </c>
    </row>
    <row r="380" customFormat="false" ht="15" hidden="true" customHeight="false" outlineLevel="0" collapsed="false">
      <c r="B380" s="25" t="n">
        <v>366</v>
      </c>
      <c r="M380" s="25" t="n">
        <v>366</v>
      </c>
      <c r="N380" s="27" t="n">
        <f aca="false">C380</f>
        <v>0</v>
      </c>
    </row>
    <row r="381" customFormat="false" ht="15" hidden="true" customHeight="false" outlineLevel="0" collapsed="false">
      <c r="B381" s="25" t="n">
        <v>367</v>
      </c>
      <c r="M381" s="25" t="n">
        <v>367</v>
      </c>
      <c r="N381" s="27" t="n">
        <f aca="false">C381</f>
        <v>0</v>
      </c>
    </row>
    <row r="382" customFormat="false" ht="15" hidden="true" customHeight="false" outlineLevel="0" collapsed="false">
      <c r="B382" s="25" t="n">
        <v>368</v>
      </c>
      <c r="M382" s="25" t="n">
        <v>368</v>
      </c>
      <c r="N382" s="27" t="n">
        <f aca="false">C382</f>
        <v>0</v>
      </c>
    </row>
    <row r="383" customFormat="false" ht="15" hidden="true" customHeight="false" outlineLevel="0" collapsed="false">
      <c r="B383" s="25" t="n">
        <v>369</v>
      </c>
      <c r="M383" s="25" t="n">
        <v>369</v>
      </c>
      <c r="N383" s="27" t="n">
        <f aca="false">C383</f>
        <v>0</v>
      </c>
    </row>
    <row r="384" customFormat="false" ht="15" hidden="true" customHeight="false" outlineLevel="0" collapsed="false">
      <c r="B384" s="25" t="n">
        <v>370</v>
      </c>
      <c r="M384" s="25" t="n">
        <v>370</v>
      </c>
      <c r="N384" s="27" t="n">
        <f aca="false">C384</f>
        <v>0</v>
      </c>
    </row>
    <row r="385" customFormat="false" ht="15" hidden="true" customHeight="false" outlineLevel="0" collapsed="false">
      <c r="B385" s="25" t="n">
        <v>371</v>
      </c>
      <c r="M385" s="25" t="n">
        <v>371</v>
      </c>
      <c r="N385" s="27" t="n">
        <f aca="false">C385</f>
        <v>0</v>
      </c>
    </row>
    <row r="386" customFormat="false" ht="15" hidden="true" customHeight="false" outlineLevel="0" collapsed="false">
      <c r="B386" s="25" t="n">
        <v>372</v>
      </c>
      <c r="M386" s="25" t="n">
        <v>372</v>
      </c>
      <c r="N386" s="27" t="n">
        <f aca="false">C386</f>
        <v>0</v>
      </c>
    </row>
    <row r="387" customFormat="false" ht="15" hidden="true" customHeight="false" outlineLevel="0" collapsed="false">
      <c r="B387" s="25" t="n">
        <v>373</v>
      </c>
      <c r="M387" s="25" t="n">
        <v>373</v>
      </c>
      <c r="N387" s="27" t="n">
        <f aca="false">C387</f>
        <v>0</v>
      </c>
    </row>
    <row r="388" customFormat="false" ht="15" hidden="true" customHeight="false" outlineLevel="0" collapsed="false">
      <c r="B388" s="25" t="n">
        <v>374</v>
      </c>
      <c r="M388" s="25" t="n">
        <v>374</v>
      </c>
      <c r="N388" s="27" t="n">
        <f aca="false">C388</f>
        <v>0</v>
      </c>
    </row>
    <row r="389" customFormat="false" ht="15" hidden="true" customHeight="false" outlineLevel="0" collapsed="false">
      <c r="B389" s="25" t="n">
        <v>375</v>
      </c>
      <c r="M389" s="25" t="n">
        <v>375</v>
      </c>
      <c r="N389" s="27" t="n">
        <f aca="false">C389</f>
        <v>0</v>
      </c>
    </row>
    <row r="390" customFormat="false" ht="15" hidden="true" customHeight="false" outlineLevel="0" collapsed="false">
      <c r="B390" s="25" t="n">
        <v>376</v>
      </c>
      <c r="M390" s="25" t="n">
        <v>376</v>
      </c>
      <c r="N390" s="27" t="n">
        <f aca="false">C390</f>
        <v>0</v>
      </c>
    </row>
    <row r="391" customFormat="false" ht="15" hidden="true" customHeight="false" outlineLevel="0" collapsed="false">
      <c r="B391" s="25" t="n">
        <v>377</v>
      </c>
      <c r="M391" s="25" t="n">
        <v>377</v>
      </c>
      <c r="N391" s="27" t="n">
        <f aca="false">C391</f>
        <v>0</v>
      </c>
    </row>
    <row r="392" customFormat="false" ht="15" hidden="true" customHeight="false" outlineLevel="0" collapsed="false">
      <c r="B392" s="25" t="n">
        <v>378</v>
      </c>
      <c r="M392" s="25" t="n">
        <v>378</v>
      </c>
      <c r="N392" s="27" t="n">
        <f aca="false">C392</f>
        <v>0</v>
      </c>
    </row>
    <row r="393" customFormat="false" ht="15" hidden="true" customHeight="false" outlineLevel="0" collapsed="false">
      <c r="B393" s="25" t="n">
        <v>379</v>
      </c>
      <c r="M393" s="25" t="n">
        <v>379</v>
      </c>
      <c r="N393" s="27" t="n">
        <f aca="false">C393</f>
        <v>0</v>
      </c>
    </row>
    <row r="394" customFormat="false" ht="15" hidden="true" customHeight="false" outlineLevel="0" collapsed="false">
      <c r="B394" s="25" t="n">
        <v>380</v>
      </c>
      <c r="M394" s="25" t="n">
        <v>380</v>
      </c>
      <c r="N394" s="27" t="n">
        <f aca="false">C394</f>
        <v>0</v>
      </c>
    </row>
    <row r="395" customFormat="false" ht="15" hidden="true" customHeight="false" outlineLevel="0" collapsed="false">
      <c r="B395" s="25" t="n">
        <v>381</v>
      </c>
      <c r="M395" s="25" t="n">
        <v>381</v>
      </c>
      <c r="N395" s="27" t="n">
        <f aca="false">C395</f>
        <v>0</v>
      </c>
    </row>
    <row r="396" customFormat="false" ht="15" hidden="true" customHeight="false" outlineLevel="0" collapsed="false">
      <c r="B396" s="25" t="n">
        <v>382</v>
      </c>
      <c r="M396" s="25" t="n">
        <v>382</v>
      </c>
      <c r="N396" s="27" t="n">
        <f aca="false">C396</f>
        <v>0</v>
      </c>
    </row>
    <row r="397" customFormat="false" ht="15" hidden="true" customHeight="false" outlineLevel="0" collapsed="false">
      <c r="B397" s="25" t="n">
        <v>383</v>
      </c>
      <c r="M397" s="25" t="n">
        <v>383</v>
      </c>
      <c r="N397" s="27" t="n">
        <f aca="false">C397</f>
        <v>0</v>
      </c>
    </row>
    <row r="398" customFormat="false" ht="15" hidden="true" customHeight="false" outlineLevel="0" collapsed="false">
      <c r="B398" s="25" t="n">
        <v>384</v>
      </c>
      <c r="M398" s="25" t="n">
        <v>384</v>
      </c>
      <c r="N398" s="27" t="n">
        <f aca="false">C398</f>
        <v>0</v>
      </c>
    </row>
    <row r="399" customFormat="false" ht="15" hidden="true" customHeight="false" outlineLevel="0" collapsed="false">
      <c r="B399" s="25" t="n">
        <v>385</v>
      </c>
      <c r="M399" s="25" t="n">
        <v>385</v>
      </c>
      <c r="N399" s="27" t="n">
        <f aca="false">C399</f>
        <v>0</v>
      </c>
    </row>
    <row r="400" customFormat="false" ht="15" hidden="true" customHeight="false" outlineLevel="0" collapsed="false">
      <c r="B400" s="25" t="n">
        <v>386</v>
      </c>
      <c r="M400" s="25" t="n">
        <v>386</v>
      </c>
      <c r="N400" s="27" t="n">
        <f aca="false">C400</f>
        <v>0</v>
      </c>
    </row>
    <row r="401" customFormat="false" ht="15" hidden="true" customHeight="false" outlineLevel="0" collapsed="false">
      <c r="B401" s="25" t="n">
        <v>387</v>
      </c>
      <c r="M401" s="25" t="n">
        <v>387</v>
      </c>
      <c r="N401" s="27" t="n">
        <f aca="false">C401</f>
        <v>0</v>
      </c>
    </row>
    <row r="402" customFormat="false" ht="15" hidden="true" customHeight="false" outlineLevel="0" collapsed="false">
      <c r="B402" s="25" t="n">
        <v>388</v>
      </c>
      <c r="M402" s="25" t="n">
        <v>388</v>
      </c>
      <c r="N402" s="27" t="n">
        <f aca="false">C402</f>
        <v>0</v>
      </c>
    </row>
    <row r="403" customFormat="false" ht="15" hidden="true" customHeight="false" outlineLevel="0" collapsed="false">
      <c r="B403" s="25" t="n">
        <v>389</v>
      </c>
      <c r="M403" s="25" t="n">
        <v>389</v>
      </c>
      <c r="N403" s="27" t="n">
        <f aca="false">C403</f>
        <v>0</v>
      </c>
    </row>
    <row r="404" customFormat="false" ht="15" hidden="true" customHeight="false" outlineLevel="0" collapsed="false">
      <c r="B404" s="25" t="n">
        <v>390</v>
      </c>
      <c r="M404" s="25" t="n">
        <v>390</v>
      </c>
      <c r="N404" s="27" t="n">
        <f aca="false">C404</f>
        <v>0</v>
      </c>
    </row>
    <row r="405" customFormat="false" ht="15" hidden="true" customHeight="false" outlineLevel="0" collapsed="false">
      <c r="B405" s="25" t="n">
        <v>391</v>
      </c>
      <c r="M405" s="25" t="n">
        <v>391</v>
      </c>
      <c r="N405" s="27" t="n">
        <f aca="false">C405</f>
        <v>0</v>
      </c>
    </row>
    <row r="406" customFormat="false" ht="15" hidden="true" customHeight="false" outlineLevel="0" collapsed="false">
      <c r="B406" s="25" t="n">
        <v>392</v>
      </c>
      <c r="M406" s="25" t="n">
        <v>392</v>
      </c>
      <c r="N406" s="27" t="n">
        <f aca="false">C406</f>
        <v>0</v>
      </c>
    </row>
    <row r="407" customFormat="false" ht="15" hidden="true" customHeight="false" outlineLevel="0" collapsed="false">
      <c r="B407" s="25" t="n">
        <v>393</v>
      </c>
      <c r="M407" s="25" t="n">
        <v>393</v>
      </c>
      <c r="N407" s="27" t="n">
        <f aca="false">C407</f>
        <v>0</v>
      </c>
    </row>
    <row r="408" customFormat="false" ht="15" hidden="true" customHeight="false" outlineLevel="0" collapsed="false">
      <c r="B408" s="25" t="n">
        <v>394</v>
      </c>
      <c r="M408" s="25" t="n">
        <v>394</v>
      </c>
      <c r="N408" s="27" t="n">
        <f aca="false">C408</f>
        <v>0</v>
      </c>
    </row>
    <row r="409" customFormat="false" ht="15" hidden="true" customHeight="false" outlineLevel="0" collapsed="false">
      <c r="B409" s="25" t="n">
        <v>395</v>
      </c>
      <c r="M409" s="25" t="n">
        <v>395</v>
      </c>
      <c r="N409" s="27" t="n">
        <f aca="false">C409</f>
        <v>0</v>
      </c>
    </row>
    <row r="410" customFormat="false" ht="15" hidden="true" customHeight="false" outlineLevel="0" collapsed="false">
      <c r="B410" s="25" t="n">
        <v>396</v>
      </c>
      <c r="M410" s="25" t="n">
        <v>396</v>
      </c>
      <c r="N410" s="27" t="n">
        <f aca="false">C410</f>
        <v>0</v>
      </c>
    </row>
    <row r="411" customFormat="false" ht="15" hidden="true" customHeight="false" outlineLevel="0" collapsed="false">
      <c r="B411" s="25" t="n">
        <v>397</v>
      </c>
      <c r="M411" s="25" t="n">
        <v>397</v>
      </c>
      <c r="N411" s="27" t="n">
        <f aca="false">C411</f>
        <v>0</v>
      </c>
    </row>
    <row r="412" customFormat="false" ht="15" hidden="true" customHeight="false" outlineLevel="0" collapsed="false">
      <c r="B412" s="25" t="n">
        <v>398</v>
      </c>
      <c r="M412" s="25" t="n">
        <v>398</v>
      </c>
      <c r="N412" s="27" t="n">
        <f aca="false">C412</f>
        <v>0</v>
      </c>
    </row>
    <row r="413" customFormat="false" ht="15" hidden="true" customHeight="false" outlineLevel="0" collapsed="false">
      <c r="B413" s="25" t="n">
        <v>399</v>
      </c>
      <c r="M413" s="25" t="n">
        <v>399</v>
      </c>
      <c r="N413" s="27" t="n">
        <f aca="false">C413</f>
        <v>0</v>
      </c>
    </row>
    <row r="414" customFormat="false" ht="15" hidden="true" customHeight="false" outlineLevel="0" collapsed="false">
      <c r="B414" s="25" t="n">
        <v>400</v>
      </c>
      <c r="M414" s="25" t="n">
        <v>400</v>
      </c>
      <c r="N414" s="27" t="n">
        <f aca="false">C414</f>
        <v>0</v>
      </c>
    </row>
    <row r="416" customFormat="false" ht="17.35" hidden="false" customHeight="false" outlineLevel="0" collapsed="false">
      <c r="B416" s="39" t="str">
        <f aca="false">CONCATENATE("Принял представитель ООО ""МКАИР"" ",C5)</f>
        <v>Принял представитель ООО "МКАИР" Кадыков П.Ю.</v>
      </c>
      <c r="C416" s="40"/>
      <c r="D416" s="41"/>
      <c r="E416" s="41"/>
      <c r="F416" s="42"/>
      <c r="G416" s="41"/>
      <c r="H416" s="41"/>
      <c r="I416" s="41"/>
      <c r="J416" s="43" t="n">
        <f aca="false">C3</f>
        <v>45776</v>
      </c>
      <c r="M416" s="39" t="str">
        <f aca="false">CONCATENATE("Сдал представитель ООО ""МКАИР"" ",C5)</f>
        <v>Сдал представитель ООО "МКАИР" Кадыков П.Ю.</v>
      </c>
      <c r="N416" s="41"/>
      <c r="O416" s="41"/>
      <c r="P416" s="41"/>
      <c r="Q416" s="43" t="n">
        <f aca="false">C4</f>
        <v>45777</v>
      </c>
    </row>
    <row r="417" customFormat="false" ht="15" hidden="false" customHeight="false" outlineLevel="0" collapsed="false">
      <c r="B417" s="44" t="s">
        <v>7094</v>
      </c>
      <c r="C417" s="44"/>
      <c r="F417" s="1"/>
      <c r="M417" s="44" t="s">
        <v>7094</v>
      </c>
    </row>
    <row r="418" customFormat="false" ht="15" hidden="false" customHeight="false" outlineLevel="0" collapsed="false">
      <c r="F418" s="1"/>
    </row>
    <row r="419" customFormat="false" ht="17.35" hidden="false" customHeight="false" outlineLevel="0" collapsed="false">
      <c r="B419" s="39" t="str">
        <f aca="false">CONCATENATE("Сдал представитель ",C7," ",C6)</f>
        <v>Сдал представитель ООО «ГАЗПРОМНЕФТЬ-ЯМАЛ» Попов Е.В.</v>
      </c>
      <c r="C419" s="40"/>
      <c r="D419" s="41"/>
      <c r="E419" s="41"/>
      <c r="F419" s="42"/>
      <c r="G419" s="41"/>
      <c r="H419" s="41"/>
      <c r="I419" s="41"/>
      <c r="J419" s="43" t="n">
        <f aca="false">J416</f>
        <v>45776</v>
      </c>
      <c r="M419" s="39" t="str">
        <f aca="false">CONCATENATE("Принял представитель ", C7," ",,C6)</f>
        <v>Принял представитель ООО «ГАЗПРОМНЕФТЬ-ЯМАЛ» Попов Е.В.</v>
      </c>
      <c r="N419" s="41"/>
      <c r="O419" s="41"/>
      <c r="P419" s="41"/>
      <c r="Q419" s="43" t="n">
        <f aca="false">Q416</f>
        <v>45777</v>
      </c>
    </row>
    <row r="420" customFormat="false" ht="15" hidden="false" customHeight="false" outlineLevel="0" collapsed="false">
      <c r="B420" s="45" t="s">
        <v>7094</v>
      </c>
      <c r="C420" s="45"/>
      <c r="F420" s="1"/>
      <c r="M420" s="45" t="s">
        <v>7094</v>
      </c>
    </row>
  </sheetData>
  <mergeCells count="8">
    <mergeCell ref="F3:G3"/>
    <mergeCell ref="H3:I3"/>
    <mergeCell ref="F5:G5"/>
    <mergeCell ref="H5:I5"/>
    <mergeCell ref="B9:K9"/>
    <mergeCell ref="M9:R9"/>
    <mergeCell ref="B10:K10"/>
    <mergeCell ref="M10:R10"/>
  </mergeCell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5" activeCellId="0" sqref="D5"/>
    </sheetView>
  </sheetViews>
  <sheetFormatPr defaultColWidth="8.55078125" defaultRowHeight="15" customHeight="true" zeroHeight="false" outlineLevelRow="0" outlineLevelCol="0"/>
  <cols>
    <col collapsed="false" customWidth="true" hidden="false" outlineLevel="0" max="4" min="4" style="1" width="16.6"/>
    <col collapsed="false" customWidth="true" hidden="false" outlineLevel="0" max="5" min="5" style="1" width="12.2"/>
  </cols>
  <sheetData>
    <row r="3" customFormat="false" ht="15" hidden="false" customHeight="false" outlineLevel="0" collapsed="false">
      <c r="B3" s="1" t="s">
        <v>10022</v>
      </c>
      <c r="C3" s="1" t="s">
        <v>10023</v>
      </c>
      <c r="D3" s="1" t="s">
        <v>10024</v>
      </c>
      <c r="E3" s="1" t="s">
        <v>10025</v>
      </c>
    </row>
    <row r="4" customFormat="false" ht="15" hidden="false" customHeight="false" outlineLevel="0" collapsed="false">
      <c r="B4" s="1" t="n">
        <v>1</v>
      </c>
      <c r="C4" s="1" t="n">
        <v>2025</v>
      </c>
      <c r="D4" s="1" t="n">
        <f aca="false">COUNTA(поверки!B:B)-3</f>
        <v>3170</v>
      </c>
      <c r="E4" s="46" t="n">
        <v>541</v>
      </c>
    </row>
    <row r="5" customFormat="false" ht="15" hidden="false" customHeight="false" outlineLevel="0" collapsed="false">
      <c r="B5" s="1" t="n">
        <v>2</v>
      </c>
      <c r="C5" s="1" t="n">
        <v>2025</v>
      </c>
      <c r="D5" s="1" t="n">
        <f aca="false">COUNTA(поверки!B:B)-3</f>
        <v>3170</v>
      </c>
      <c r="E5" s="46" t="n">
        <v>1495</v>
      </c>
    </row>
    <row r="6" customFormat="false" ht="15" hidden="false" customHeight="false" outlineLevel="0" collapsed="false">
      <c r="B6" s="1" t="n">
        <v>3</v>
      </c>
      <c r="C6" s="1" t="n">
        <v>2025</v>
      </c>
      <c r="D6" s="1" t="n">
        <f aca="false">COUNTA(поверки!B:B)-3</f>
        <v>3170</v>
      </c>
      <c r="E6" s="46"/>
    </row>
    <row r="7" customFormat="false" ht="15" hidden="false" customHeight="false" outlineLevel="0" collapsed="false">
      <c r="B7" s="1" t="n">
        <v>4</v>
      </c>
      <c r="C7" s="1" t="n">
        <v>2025</v>
      </c>
      <c r="D7" s="1" t="n">
        <f aca="false">COUNTA(поверки!B:B)-3</f>
        <v>3170</v>
      </c>
      <c r="E7" s="46"/>
    </row>
    <row r="8" customFormat="false" ht="15" hidden="false" customHeight="false" outlineLevel="0" collapsed="false">
      <c r="B8" s="1" t="n">
        <v>5</v>
      </c>
      <c r="C8" s="1" t="n">
        <v>2025</v>
      </c>
      <c r="D8" s="1" t="n">
        <f aca="false">COUNTA(поверки!B:B)-3</f>
        <v>3170</v>
      </c>
      <c r="E8" s="46"/>
    </row>
    <row r="9" customFormat="false" ht="15" hidden="false" customHeight="false" outlineLevel="0" collapsed="false">
      <c r="B9" s="1" t="n">
        <v>6</v>
      </c>
      <c r="C9" s="1" t="n">
        <v>2025</v>
      </c>
      <c r="D9" s="1" t="n">
        <f aca="false">COUNTA(поверки!B:B)-3</f>
        <v>3170</v>
      </c>
      <c r="E9" s="46"/>
    </row>
    <row r="10" customFormat="false" ht="15" hidden="false" customHeight="false" outlineLevel="0" collapsed="false">
      <c r="B10" s="1" t="n">
        <v>7</v>
      </c>
      <c r="C10" s="1" t="n">
        <v>2025</v>
      </c>
      <c r="D10" s="1" t="n">
        <f aca="false">COUNTA(поверки!B:B)-3</f>
        <v>3170</v>
      </c>
      <c r="E10" s="46"/>
    </row>
    <row r="11" customFormat="false" ht="15" hidden="false" customHeight="false" outlineLevel="0" collapsed="false">
      <c r="B11" s="1" t="n">
        <v>8</v>
      </c>
      <c r="C11" s="1" t="n">
        <v>2025</v>
      </c>
      <c r="D11" s="1" t="n">
        <f aca="false">COUNTA(поверки!B:B)-3</f>
        <v>3170</v>
      </c>
      <c r="E11" s="46"/>
    </row>
    <row r="12" customFormat="false" ht="15" hidden="false" customHeight="false" outlineLevel="0" collapsed="false">
      <c r="B12" s="1" t="n">
        <v>9</v>
      </c>
      <c r="C12" s="1" t="n">
        <v>2025</v>
      </c>
      <c r="D12" s="1" t="n">
        <f aca="false">COUNTA(поверки!B:B)-3</f>
        <v>3170</v>
      </c>
      <c r="E12" s="46"/>
    </row>
    <row r="13" customFormat="false" ht="15" hidden="false" customHeight="false" outlineLevel="0" collapsed="false">
      <c r="B13" s="1" t="n">
        <v>10</v>
      </c>
      <c r="C13" s="1" t="n">
        <v>2025</v>
      </c>
      <c r="D13" s="1" t="n">
        <f aca="false">COUNTA(поверки!B:B)-3</f>
        <v>3170</v>
      </c>
      <c r="E13" s="46"/>
    </row>
    <row r="14" customFormat="false" ht="15" hidden="false" customHeight="false" outlineLevel="0" collapsed="false">
      <c r="B14" s="1" t="n">
        <v>11</v>
      </c>
      <c r="C14" s="1" t="n">
        <v>2025</v>
      </c>
      <c r="D14" s="1" t="n">
        <f aca="false">COUNTA(поверки!B:B)-3</f>
        <v>3170</v>
      </c>
      <c r="E14" s="46"/>
    </row>
    <row r="15" customFormat="false" ht="15" hidden="false" customHeight="false" outlineLevel="0" collapsed="false">
      <c r="B15" s="1" t="n">
        <v>12</v>
      </c>
      <c r="C15" s="1" t="n">
        <v>2025</v>
      </c>
      <c r="D15" s="1" t="n">
        <f aca="false">COUNTA(поверки!B:B)-3</f>
        <v>3170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3" activeCellId="0" sqref="F13"/>
    </sheetView>
  </sheetViews>
  <sheetFormatPr defaultColWidth="8.55078125" defaultRowHeight="15" customHeight="true" zeroHeight="false" outlineLevelRow="0" outlineLevelCol="0"/>
  <cols>
    <col collapsed="false" customWidth="true" hidden="false" outlineLevel="0" max="4" min="4" style="1" width="9.7"/>
  </cols>
  <sheetData>
    <row r="9" customFormat="false" ht="15" hidden="false" customHeight="false" outlineLevel="0" collapsed="false">
      <c r="D9" s="1" t="e">
        <f aca="false">INDEX(#REF!,7,3)</f>
        <v>#REF!</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M344"/>
  <sheetViews>
    <sheetView showFormulas="false" showGridLines="true" showRowColHeaders="true" showZeros="true" rightToLeft="false" tabSelected="false" showOutlineSymbols="true" defaultGridColor="true" view="normal" topLeftCell="A23" colorId="64" zoomScale="100" zoomScaleNormal="100" zoomScalePageLayoutView="100" workbookViewId="0">
      <selection pane="topLeft" activeCell="L40" activeCellId="0" sqref="L40"/>
    </sheetView>
  </sheetViews>
  <sheetFormatPr defaultColWidth="9" defaultRowHeight="15" customHeight="true" zeroHeight="false" outlineLevelRow="0" outlineLevelCol="0"/>
  <cols>
    <col collapsed="false" customWidth="false" hidden="false" outlineLevel="0" max="7" min="1" style="1" width="9"/>
    <col collapsed="false" customWidth="true" hidden="false" outlineLevel="0" max="8" min="8" style="1" width="9.7"/>
    <col collapsed="false" customWidth="false" hidden="false" outlineLevel="0" max="11" min="9" style="1" width="9"/>
    <col collapsed="false" customWidth="true" hidden="false" outlineLevel="0" max="12" min="12" style="1" width="49.9"/>
    <col collapsed="false" customWidth="false" hidden="false" outlineLevel="0" max="16384" min="13" style="1" width="9"/>
  </cols>
  <sheetData>
    <row r="3" customFormat="false" ht="15" hidden="false" customHeight="false" outlineLevel="0" collapsed="false">
      <c r="K3" s="6" t="s">
        <v>10026</v>
      </c>
      <c r="L3" s="6" t="s">
        <v>10027</v>
      </c>
      <c r="M3" s="6" t="s">
        <v>6846</v>
      </c>
    </row>
    <row r="4" customFormat="false" ht="15" hidden="false" customHeight="false" outlineLevel="0" collapsed="false">
      <c r="F4" s="47"/>
      <c r="K4" s="1" t="s">
        <v>828</v>
      </c>
      <c r="L4" s="1" t="s">
        <v>10028</v>
      </c>
    </row>
    <row r="5" customFormat="false" ht="15" hidden="false" customHeight="false" outlineLevel="0" collapsed="false">
      <c r="F5" s="48"/>
      <c r="K5" s="1" t="s">
        <v>291</v>
      </c>
      <c r="L5" s="1" t="s">
        <v>10028</v>
      </c>
    </row>
    <row r="6" customFormat="false" ht="15" hidden="false" customHeight="false" outlineLevel="0" collapsed="false">
      <c r="F6" s="48"/>
      <c r="K6" s="1" t="s">
        <v>323</v>
      </c>
      <c r="L6" s="1" t="s">
        <v>10028</v>
      </c>
    </row>
    <row r="7" customFormat="false" ht="15" hidden="false" customHeight="false" outlineLevel="0" collapsed="false">
      <c r="F7" s="48"/>
      <c r="K7" s="1" t="s">
        <v>724</v>
      </c>
      <c r="L7" s="1" t="s">
        <v>10028</v>
      </c>
    </row>
    <row r="8" customFormat="false" ht="15" hidden="false" customHeight="false" outlineLevel="0" collapsed="false">
      <c r="F8" s="48"/>
      <c r="K8" s="1" t="s">
        <v>10029</v>
      </c>
      <c r="L8" s="1" t="s">
        <v>10028</v>
      </c>
    </row>
    <row r="9" customFormat="false" ht="15" hidden="false" customHeight="false" outlineLevel="0" collapsed="false">
      <c r="F9" s="49"/>
      <c r="K9" s="1" t="s">
        <v>10030</v>
      </c>
      <c r="L9" s="1" t="s">
        <v>10028</v>
      </c>
    </row>
    <row r="10" customFormat="false" ht="15" hidden="false" customHeight="false" outlineLevel="0" collapsed="false">
      <c r="F10" s="49"/>
      <c r="K10" s="1" t="s">
        <v>297</v>
      </c>
      <c r="L10" s="1" t="s">
        <v>10028</v>
      </c>
    </row>
    <row r="11" customFormat="false" ht="15" hidden="false" customHeight="false" outlineLevel="0" collapsed="false">
      <c r="F11" s="48"/>
      <c r="K11" s="1" t="s">
        <v>428</v>
      </c>
      <c r="L11" s="1" t="s">
        <v>10028</v>
      </c>
    </row>
    <row r="12" customFormat="false" ht="15" hidden="false" customHeight="false" outlineLevel="0" collapsed="false">
      <c r="F12" s="48"/>
      <c r="K12" s="1" t="s">
        <v>401</v>
      </c>
      <c r="L12" s="1" t="s">
        <v>10028</v>
      </c>
    </row>
    <row r="13" customFormat="false" ht="15" hidden="false" customHeight="false" outlineLevel="0" collapsed="false">
      <c r="F13" s="49"/>
      <c r="K13" s="1" t="s">
        <v>317</v>
      </c>
      <c r="L13" s="1" t="s">
        <v>10028</v>
      </c>
    </row>
    <row r="14" customFormat="false" ht="15" hidden="false" customHeight="false" outlineLevel="0" collapsed="false">
      <c r="F14" s="48"/>
      <c r="K14" s="1" t="s">
        <v>2307</v>
      </c>
      <c r="L14" s="1" t="s">
        <v>10028</v>
      </c>
    </row>
    <row r="15" customFormat="false" ht="15" hidden="false" customHeight="false" outlineLevel="0" collapsed="false">
      <c r="F15" s="49"/>
      <c r="K15" s="1" t="s">
        <v>329</v>
      </c>
      <c r="L15" s="1" t="s">
        <v>10028</v>
      </c>
    </row>
    <row r="16" customFormat="false" ht="15" hidden="false" customHeight="false" outlineLevel="0" collapsed="false">
      <c r="F16" s="48"/>
      <c r="K16" s="1" t="s">
        <v>393</v>
      </c>
      <c r="L16" s="1" t="s">
        <v>10028</v>
      </c>
    </row>
    <row r="17" customFormat="false" ht="15" hidden="false" customHeight="false" outlineLevel="0" collapsed="false">
      <c r="F17" s="48"/>
      <c r="K17" s="1" t="s">
        <v>795</v>
      </c>
      <c r="L17" s="1" t="s">
        <v>10028</v>
      </c>
    </row>
    <row r="18" customFormat="false" ht="15" hidden="false" customHeight="false" outlineLevel="0" collapsed="false">
      <c r="F18" s="48"/>
      <c r="K18" s="1" t="s">
        <v>2257</v>
      </c>
      <c r="L18" s="1" t="s">
        <v>10028</v>
      </c>
    </row>
    <row r="19" customFormat="false" ht="15" hidden="false" customHeight="false" outlineLevel="0" collapsed="false">
      <c r="F19" s="49"/>
      <c r="K19" s="1" t="s">
        <v>307</v>
      </c>
      <c r="L19" s="1" t="s">
        <v>10028</v>
      </c>
    </row>
    <row r="20" customFormat="false" ht="15" hidden="false" customHeight="false" outlineLevel="0" collapsed="false">
      <c r="F20" s="48"/>
      <c r="K20" s="1" t="s">
        <v>387</v>
      </c>
      <c r="L20" s="1" t="s">
        <v>10028</v>
      </c>
    </row>
    <row r="21" customFormat="false" ht="15" hidden="false" customHeight="false" outlineLevel="0" collapsed="false">
      <c r="F21" s="49"/>
      <c r="K21" s="1" t="s">
        <v>5692</v>
      </c>
      <c r="L21" s="1" t="s">
        <v>10028</v>
      </c>
    </row>
    <row r="22" customFormat="false" ht="15" hidden="false" customHeight="false" outlineLevel="0" collapsed="false">
      <c r="F22" s="48"/>
      <c r="K22" s="1" t="s">
        <v>10031</v>
      </c>
      <c r="L22" s="1" t="s">
        <v>10028</v>
      </c>
    </row>
    <row r="23" customFormat="false" ht="15" hidden="false" customHeight="false" outlineLevel="0" collapsed="false">
      <c r="F23" s="48"/>
      <c r="K23" s="1" t="s">
        <v>216</v>
      </c>
      <c r="L23" s="1" t="s">
        <v>10032</v>
      </c>
    </row>
    <row r="24" customFormat="false" ht="15" hidden="false" customHeight="false" outlineLevel="0" collapsed="false">
      <c r="F24" s="48"/>
      <c r="K24" s="1" t="s">
        <v>10033</v>
      </c>
      <c r="L24" s="1" t="s">
        <v>10032</v>
      </c>
    </row>
    <row r="25" customFormat="false" ht="15" hidden="false" customHeight="false" outlineLevel="0" collapsed="false">
      <c r="F25" s="49"/>
      <c r="K25" s="1" t="s">
        <v>10034</v>
      </c>
      <c r="L25" s="1" t="s">
        <v>10035</v>
      </c>
    </row>
    <row r="26" customFormat="false" ht="15" hidden="false" customHeight="false" outlineLevel="0" collapsed="false">
      <c r="F26" s="49"/>
      <c r="K26" s="1" t="s">
        <v>694</v>
      </c>
      <c r="L26" s="1" t="s">
        <v>10028</v>
      </c>
    </row>
    <row r="27" customFormat="false" ht="15" hidden="false" customHeight="false" outlineLevel="0" collapsed="false">
      <c r="F27" s="48"/>
      <c r="K27" s="1" t="s">
        <v>3103</v>
      </c>
      <c r="L27" s="1" t="s">
        <v>10036</v>
      </c>
    </row>
    <row r="28" customFormat="false" ht="15" hidden="false" customHeight="false" outlineLevel="0" collapsed="false">
      <c r="F28" s="49"/>
      <c r="K28" s="1" t="s">
        <v>67</v>
      </c>
      <c r="L28" s="1" t="s">
        <v>10036</v>
      </c>
    </row>
    <row r="29" customFormat="false" ht="15" hidden="false" customHeight="false" outlineLevel="0" collapsed="false">
      <c r="F29" s="49"/>
      <c r="K29" s="1" t="s">
        <v>1711</v>
      </c>
      <c r="L29" s="1" t="s">
        <v>10036</v>
      </c>
    </row>
    <row r="30" customFormat="false" ht="15" hidden="false" customHeight="false" outlineLevel="0" collapsed="false">
      <c r="F30" s="48"/>
      <c r="K30" s="1" t="s">
        <v>3242</v>
      </c>
      <c r="L30" s="1" t="s">
        <v>10037</v>
      </c>
    </row>
    <row r="31" customFormat="false" ht="15" hidden="false" customHeight="false" outlineLevel="0" collapsed="false">
      <c r="F31" s="49"/>
      <c r="K31" s="1" t="s">
        <v>98</v>
      </c>
      <c r="L31" s="1" t="s">
        <v>10038</v>
      </c>
    </row>
    <row r="32" customFormat="false" ht="15" hidden="false" customHeight="false" outlineLevel="0" collapsed="false">
      <c r="F32" s="48"/>
      <c r="K32" s="1" t="s">
        <v>2607</v>
      </c>
      <c r="L32" s="1" t="s">
        <v>10037</v>
      </c>
    </row>
    <row r="33" customFormat="false" ht="15" hidden="false" customHeight="false" outlineLevel="0" collapsed="false">
      <c r="F33" s="48"/>
      <c r="K33" s="1" t="s">
        <v>2567</v>
      </c>
      <c r="L33" s="1" t="s">
        <v>10039</v>
      </c>
    </row>
    <row r="34" customFormat="false" ht="15" hidden="false" customHeight="false" outlineLevel="0" collapsed="false">
      <c r="F34" s="48"/>
      <c r="K34" s="1" t="s">
        <v>1973</v>
      </c>
      <c r="L34" s="1" t="s">
        <v>10028</v>
      </c>
    </row>
    <row r="35" customFormat="false" ht="15" hidden="false" customHeight="false" outlineLevel="0" collapsed="false">
      <c r="F35" s="49"/>
      <c r="K35" s="1" t="s">
        <v>2220</v>
      </c>
      <c r="L35" s="1" t="s">
        <v>10028</v>
      </c>
    </row>
    <row r="36" customFormat="false" ht="15" hidden="false" customHeight="false" outlineLevel="0" collapsed="false">
      <c r="F36" s="49"/>
      <c r="K36" s="1" t="s">
        <v>2675</v>
      </c>
      <c r="L36" s="1" t="s">
        <v>10028</v>
      </c>
    </row>
    <row r="37" customFormat="false" ht="15" hidden="false" customHeight="false" outlineLevel="0" collapsed="false">
      <c r="F37" s="49"/>
      <c r="K37" s="1" t="s">
        <v>397</v>
      </c>
      <c r="L37" s="1" t="s">
        <v>10028</v>
      </c>
    </row>
    <row r="38" customFormat="false" ht="15" hidden="false" customHeight="false" outlineLevel="0" collapsed="false">
      <c r="F38" s="49"/>
      <c r="K38" s="1" t="s">
        <v>10040</v>
      </c>
      <c r="L38" s="1" t="s">
        <v>10028</v>
      </c>
    </row>
    <row r="39" customFormat="false" ht="15" hidden="false" customHeight="false" outlineLevel="0" collapsed="false">
      <c r="F39" s="49"/>
      <c r="K39" s="1" t="s">
        <v>10041</v>
      </c>
      <c r="L39" s="1" t="s">
        <v>10028</v>
      </c>
    </row>
    <row r="40" customFormat="false" ht="15" hidden="false" customHeight="false" outlineLevel="0" collapsed="false">
      <c r="F40" s="49"/>
      <c r="K40" s="1" t="s">
        <v>10042</v>
      </c>
      <c r="L40" s="1" t="s">
        <v>10043</v>
      </c>
    </row>
    <row r="41" customFormat="false" ht="15" hidden="false" customHeight="false" outlineLevel="0" collapsed="false">
      <c r="F41" s="49"/>
      <c r="K41" s="1" t="s">
        <v>199</v>
      </c>
      <c r="L41" s="1" t="s">
        <v>10032</v>
      </c>
    </row>
    <row r="42" customFormat="false" ht="15" hidden="false" customHeight="false" outlineLevel="0" collapsed="false">
      <c r="F42" s="49"/>
      <c r="K42" s="1" t="s">
        <v>207</v>
      </c>
      <c r="L42" s="1" t="s">
        <v>10032</v>
      </c>
    </row>
    <row r="43" customFormat="false" ht="15" hidden="false" customHeight="false" outlineLevel="0" collapsed="false">
      <c r="F43" s="48"/>
      <c r="K43" s="1" t="s">
        <v>10044</v>
      </c>
      <c r="L43" s="1" t="s">
        <v>10035</v>
      </c>
    </row>
    <row r="44" customFormat="false" ht="15" hidden="false" customHeight="false" outlineLevel="0" collapsed="false">
      <c r="F44" s="48"/>
      <c r="K44" s="1" t="s">
        <v>2103</v>
      </c>
      <c r="L44" s="1" t="s">
        <v>10036</v>
      </c>
    </row>
    <row r="45" customFormat="false" ht="15" hidden="false" customHeight="false" outlineLevel="0" collapsed="false">
      <c r="F45" s="48"/>
      <c r="K45" s="1" t="s">
        <v>2066</v>
      </c>
      <c r="L45" s="1" t="s">
        <v>10035</v>
      </c>
    </row>
    <row r="46" customFormat="false" ht="15" hidden="false" customHeight="false" outlineLevel="0" collapsed="false">
      <c r="F46" s="48"/>
      <c r="K46" s="1" t="s">
        <v>114</v>
      </c>
      <c r="L46" s="1" t="s">
        <v>10037</v>
      </c>
    </row>
    <row r="47" customFormat="false" ht="15" hidden="false" customHeight="false" outlineLevel="0" collapsed="false">
      <c r="F47" s="48"/>
      <c r="K47" s="1" t="s">
        <v>118</v>
      </c>
      <c r="L47" s="1" t="s">
        <v>10039</v>
      </c>
    </row>
    <row r="48" customFormat="false" ht="15" hidden="false" customHeight="false" outlineLevel="0" collapsed="false">
      <c r="F48" s="48"/>
      <c r="K48" s="1" t="s">
        <v>146</v>
      </c>
      <c r="L48" s="1" t="s">
        <v>10037</v>
      </c>
    </row>
    <row r="49" customFormat="false" ht="15" hidden="false" customHeight="false" outlineLevel="0" collapsed="false">
      <c r="F49" s="48"/>
      <c r="K49" s="1" t="s">
        <v>3090</v>
      </c>
      <c r="L49" s="1" t="s">
        <v>10036</v>
      </c>
    </row>
    <row r="50" customFormat="false" ht="15" hidden="false" customHeight="false" outlineLevel="0" collapsed="false">
      <c r="F50" s="48"/>
      <c r="K50" s="1" t="s">
        <v>10045</v>
      </c>
      <c r="L50" s="1" t="s">
        <v>10037</v>
      </c>
    </row>
    <row r="51" customFormat="false" ht="15" hidden="false" customHeight="false" outlineLevel="0" collapsed="false">
      <c r="F51" s="48"/>
      <c r="K51" s="1" t="s">
        <v>1068</v>
      </c>
      <c r="L51" s="1" t="s">
        <v>10028</v>
      </c>
    </row>
    <row r="52" customFormat="false" ht="15" hidden="false" customHeight="false" outlineLevel="0" collapsed="false">
      <c r="F52" s="48"/>
      <c r="K52" s="1" t="s">
        <v>1753</v>
      </c>
      <c r="L52" s="1" t="s">
        <v>10028</v>
      </c>
    </row>
    <row r="53" customFormat="false" ht="15" hidden="false" customHeight="false" outlineLevel="0" collapsed="false">
      <c r="F53" s="48"/>
      <c r="K53" s="1" t="s">
        <v>10046</v>
      </c>
      <c r="L53" s="1" t="s">
        <v>10028</v>
      </c>
    </row>
    <row r="54" customFormat="false" ht="15" hidden="false" customHeight="false" outlineLevel="0" collapsed="false">
      <c r="F54" s="48"/>
      <c r="K54" s="1" t="s">
        <v>2496</v>
      </c>
      <c r="L54" s="1" t="s">
        <v>10028</v>
      </c>
    </row>
    <row r="55" customFormat="false" ht="15" hidden="false" customHeight="false" outlineLevel="0" collapsed="false">
      <c r="F55" s="48"/>
      <c r="K55" s="1" t="s">
        <v>2095</v>
      </c>
      <c r="L55" s="1" t="s">
        <v>10032</v>
      </c>
    </row>
    <row r="56" customFormat="false" ht="15" hidden="false" customHeight="false" outlineLevel="0" collapsed="false">
      <c r="F56" s="48"/>
      <c r="K56" s="1" t="s">
        <v>231</v>
      </c>
      <c r="L56" s="1" t="s">
        <v>10032</v>
      </c>
    </row>
    <row r="57" customFormat="false" ht="15" hidden="false" customHeight="false" outlineLevel="0" collapsed="false">
      <c r="F57" s="48"/>
      <c r="K57" s="1" t="s">
        <v>62</v>
      </c>
      <c r="L57" s="1" t="s">
        <v>10032</v>
      </c>
    </row>
    <row r="58" customFormat="false" ht="15" hidden="false" customHeight="false" outlineLevel="0" collapsed="false">
      <c r="F58" s="48"/>
      <c r="K58" s="1" t="s">
        <v>5800</v>
      </c>
      <c r="L58" s="1" t="s">
        <v>10032</v>
      </c>
    </row>
    <row r="59" customFormat="false" ht="15" hidden="false" customHeight="false" outlineLevel="0" collapsed="false">
      <c r="F59" s="48"/>
      <c r="K59" s="1" t="s">
        <v>3016</v>
      </c>
      <c r="L59" s="1" t="s">
        <v>10039</v>
      </c>
    </row>
    <row r="60" customFormat="false" ht="15" hidden="false" customHeight="false" outlineLevel="0" collapsed="false">
      <c r="F60" s="48"/>
      <c r="K60" s="1" t="s">
        <v>85</v>
      </c>
      <c r="L60" s="1" t="s">
        <v>10036</v>
      </c>
    </row>
    <row r="61" customFormat="false" ht="15" hidden="false" customHeight="false" outlineLevel="0" collapsed="false">
      <c r="F61" s="48"/>
      <c r="K61" s="1" t="s">
        <v>3136</v>
      </c>
      <c r="L61" s="1" t="s">
        <v>10039</v>
      </c>
    </row>
    <row r="62" customFormat="false" ht="15" hidden="false" customHeight="false" outlineLevel="0" collapsed="false">
      <c r="F62" s="48"/>
      <c r="K62" s="1" t="s">
        <v>102</v>
      </c>
      <c r="L62" s="1" t="s">
        <v>10039</v>
      </c>
    </row>
    <row r="63" customFormat="false" ht="15" hidden="false" customHeight="false" outlineLevel="0" collapsed="false">
      <c r="F63" s="48"/>
      <c r="K63" s="1" t="s">
        <v>10047</v>
      </c>
      <c r="L63" s="1" t="s">
        <v>10039</v>
      </c>
    </row>
    <row r="64" customFormat="false" ht="15" hidden="false" customHeight="false" outlineLevel="0" collapsed="false">
      <c r="F64" s="48"/>
      <c r="K64" s="1" t="s">
        <v>476</v>
      </c>
      <c r="L64" s="1" t="s">
        <v>10028</v>
      </c>
    </row>
    <row r="65" customFormat="false" ht="15" hidden="false" customHeight="false" outlineLevel="0" collapsed="false">
      <c r="F65" s="48"/>
      <c r="K65" s="1" t="s">
        <v>363</v>
      </c>
      <c r="L65" s="1" t="s">
        <v>10028</v>
      </c>
    </row>
    <row r="66" customFormat="false" ht="15" hidden="false" customHeight="false" outlineLevel="0" collapsed="false">
      <c r="F66" s="48"/>
      <c r="K66" s="1" t="s">
        <v>239</v>
      </c>
      <c r="L66" s="1" t="s">
        <v>10032</v>
      </c>
    </row>
    <row r="67" customFormat="false" ht="15" hidden="false" customHeight="false" outlineLevel="0" collapsed="false">
      <c r="F67" s="48"/>
      <c r="K67" s="1" t="s">
        <v>2153</v>
      </c>
      <c r="L67" s="1" t="s">
        <v>10032</v>
      </c>
    </row>
    <row r="68" customFormat="false" ht="15" hidden="false" customHeight="false" outlineLevel="0" collapsed="false">
      <c r="F68" s="48"/>
      <c r="K68" s="1" t="s">
        <v>158</v>
      </c>
      <c r="L68" s="1" t="s">
        <v>10039</v>
      </c>
    </row>
    <row r="69" customFormat="false" ht="15" hidden="false" customHeight="false" outlineLevel="0" collapsed="false">
      <c r="F69" s="48"/>
      <c r="K69" s="1" t="s">
        <v>3013</v>
      </c>
      <c r="L69" s="1" t="s">
        <v>10039</v>
      </c>
    </row>
    <row r="70" customFormat="false" ht="15" hidden="false" customHeight="false" outlineLevel="0" collapsed="false">
      <c r="F70" s="48"/>
      <c r="K70" s="1" t="s">
        <v>266</v>
      </c>
      <c r="L70" s="1" t="s">
        <v>10032</v>
      </c>
    </row>
    <row r="71" customFormat="false" ht="15" hidden="false" customHeight="false" outlineLevel="0" collapsed="false">
      <c r="F71" s="48"/>
      <c r="K71" s="1" t="s">
        <v>2777</v>
      </c>
      <c r="L71" s="1" t="s">
        <v>10032</v>
      </c>
    </row>
    <row r="72" customFormat="false" ht="15" hidden="false" customHeight="false" outlineLevel="0" collapsed="false">
      <c r="F72" s="48"/>
      <c r="K72" s="1" t="s">
        <v>688</v>
      </c>
      <c r="L72" s="1" t="s">
        <v>10035</v>
      </c>
    </row>
    <row r="73" customFormat="false" ht="15" hidden="false" customHeight="false" outlineLevel="0" collapsed="false">
      <c r="F73" s="48"/>
      <c r="K73" s="1" t="s">
        <v>2611</v>
      </c>
      <c r="L73" s="1" t="s">
        <v>10036</v>
      </c>
    </row>
    <row r="74" customFormat="false" ht="15" hidden="false" customHeight="false" outlineLevel="0" collapsed="false">
      <c r="F74" s="48"/>
      <c r="K74" s="1" t="s">
        <v>286</v>
      </c>
      <c r="L74" s="1" t="s">
        <v>10048</v>
      </c>
    </row>
    <row r="75" customFormat="false" ht="15" hidden="false" customHeight="false" outlineLevel="0" collapsed="false">
      <c r="F75" s="48"/>
      <c r="K75" s="1" t="s">
        <v>10049</v>
      </c>
      <c r="L75" s="1" t="s">
        <v>10032</v>
      </c>
    </row>
    <row r="76" customFormat="false" ht="15" hidden="false" customHeight="false" outlineLevel="0" collapsed="false">
      <c r="F76" s="48"/>
      <c r="K76" s="1" t="s">
        <v>10050</v>
      </c>
      <c r="L76" s="1" t="s">
        <v>10032</v>
      </c>
    </row>
    <row r="77" customFormat="false" ht="15" hidden="false" customHeight="false" outlineLevel="0" collapsed="false">
      <c r="F77" s="48"/>
      <c r="K77" s="1" t="s">
        <v>3436</v>
      </c>
      <c r="L77" s="1" t="s">
        <v>10037</v>
      </c>
    </row>
    <row r="78" customFormat="false" ht="15" hidden="false" customHeight="false" outlineLevel="0" collapsed="false">
      <c r="F78" s="48"/>
      <c r="K78" s="1" t="s">
        <v>1663</v>
      </c>
      <c r="L78" s="1" t="s">
        <v>10039</v>
      </c>
    </row>
    <row r="79" customFormat="false" ht="15" hidden="false" customHeight="false" outlineLevel="0" collapsed="false">
      <c r="F79" s="48"/>
      <c r="K79" s="1" t="s">
        <v>3009</v>
      </c>
      <c r="L79" s="1" t="s">
        <v>10039</v>
      </c>
    </row>
    <row r="80" customFormat="false" ht="15" hidden="false" customHeight="false" outlineLevel="0" collapsed="false">
      <c r="F80" s="48"/>
      <c r="K80" s="1" t="s">
        <v>10051</v>
      </c>
      <c r="L80" s="1" t="s">
        <v>10028</v>
      </c>
    </row>
    <row r="81" customFormat="false" ht="15" hidden="false" customHeight="false" outlineLevel="0" collapsed="false">
      <c r="F81" s="48"/>
      <c r="K81" s="1" t="s">
        <v>10052</v>
      </c>
      <c r="L81" s="1" t="s">
        <v>10028</v>
      </c>
    </row>
    <row r="82" customFormat="false" ht="15" hidden="false" customHeight="false" outlineLevel="0" collapsed="false">
      <c r="F82" s="48"/>
      <c r="K82" s="1" t="s">
        <v>10053</v>
      </c>
      <c r="L82" s="1" t="s">
        <v>10028</v>
      </c>
    </row>
    <row r="83" customFormat="false" ht="15" hidden="false" customHeight="false" outlineLevel="0" collapsed="false">
      <c r="F83" s="48"/>
      <c r="K83" s="1" t="s">
        <v>6156</v>
      </c>
      <c r="L83" s="1" t="s">
        <v>10032</v>
      </c>
    </row>
    <row r="84" customFormat="false" ht="15" hidden="false" customHeight="false" outlineLevel="0" collapsed="false">
      <c r="F84" s="48"/>
      <c r="K84" s="1" t="s">
        <v>5884</v>
      </c>
      <c r="L84" s="1" t="s">
        <v>10032</v>
      </c>
    </row>
    <row r="85" customFormat="false" ht="15" hidden="false" customHeight="false" outlineLevel="0" collapsed="false">
      <c r="F85" s="48"/>
      <c r="K85" s="1" t="s">
        <v>271</v>
      </c>
      <c r="L85" s="1" t="s">
        <v>10048</v>
      </c>
    </row>
    <row r="86" customFormat="false" ht="15" hidden="false" customHeight="false" outlineLevel="0" collapsed="false">
      <c r="F86" s="48"/>
      <c r="K86" s="1" t="s">
        <v>10054</v>
      </c>
      <c r="L86" s="1" t="s">
        <v>10028</v>
      </c>
    </row>
    <row r="87" customFormat="false" ht="15" hidden="false" customHeight="false" outlineLevel="0" collapsed="false">
      <c r="F87" s="48"/>
      <c r="K87" s="1" t="s">
        <v>282</v>
      </c>
      <c r="L87" s="1" t="s">
        <v>10048</v>
      </c>
    </row>
    <row r="88" customFormat="false" ht="15" hidden="false" customHeight="false" outlineLevel="0" collapsed="false">
      <c r="F88" s="48"/>
      <c r="K88" s="1" t="s">
        <v>1761</v>
      </c>
      <c r="L88" s="1" t="s">
        <v>10028</v>
      </c>
    </row>
    <row r="89" customFormat="false" ht="15" hidden="false" customHeight="false" outlineLevel="0" collapsed="false">
      <c r="F89" s="48"/>
      <c r="K89" s="1" t="s">
        <v>10055</v>
      </c>
      <c r="L89" s="1" t="s">
        <v>10028</v>
      </c>
    </row>
    <row r="90" customFormat="false" ht="15" hidden="false" customHeight="false" outlineLevel="0" collapsed="false">
      <c r="F90" s="48"/>
      <c r="K90" s="1" t="s">
        <v>6706</v>
      </c>
      <c r="L90" s="1" t="s">
        <v>10028</v>
      </c>
    </row>
    <row r="91" customFormat="false" ht="15" hidden="false" customHeight="false" outlineLevel="0" collapsed="false">
      <c r="F91" s="48"/>
      <c r="K91" s="1" t="s">
        <v>1800</v>
      </c>
      <c r="L91" s="1" t="s">
        <v>10028</v>
      </c>
    </row>
    <row r="92" customFormat="false" ht="15" hidden="false" customHeight="false" outlineLevel="0" collapsed="false">
      <c r="F92" s="48"/>
      <c r="K92" s="1" t="s">
        <v>2118</v>
      </c>
      <c r="L92" s="1" t="s">
        <v>10032</v>
      </c>
    </row>
    <row r="93" customFormat="false" ht="15" hidden="false" customHeight="false" outlineLevel="0" collapsed="false">
      <c r="F93" s="48"/>
      <c r="K93" s="1" t="s">
        <v>5303</v>
      </c>
      <c r="L93" s="1" t="s">
        <v>10043</v>
      </c>
    </row>
    <row r="94" customFormat="false" ht="15" hidden="false" customHeight="false" outlineLevel="0" collapsed="false">
      <c r="F94" s="48"/>
      <c r="K94" s="1" t="s">
        <v>4425</v>
      </c>
      <c r="L94" s="1" t="s">
        <v>10039</v>
      </c>
    </row>
    <row r="95" customFormat="false" ht="15" hidden="false" customHeight="false" outlineLevel="0" collapsed="false">
      <c r="F95" s="48"/>
      <c r="K95" s="1" t="s">
        <v>10056</v>
      </c>
      <c r="L95" s="1" t="s">
        <v>10039</v>
      </c>
    </row>
    <row r="96" customFormat="false" ht="15" hidden="false" customHeight="false" outlineLevel="0" collapsed="false">
      <c r="F96" s="48"/>
      <c r="K96" s="1" t="s">
        <v>10057</v>
      </c>
      <c r="L96" s="1" t="s">
        <v>10035</v>
      </c>
    </row>
    <row r="97" customFormat="false" ht="15" hidden="false" customHeight="false" outlineLevel="0" collapsed="false">
      <c r="F97" s="48"/>
      <c r="K97" s="1" t="s">
        <v>4415</v>
      </c>
      <c r="L97" s="1" t="s">
        <v>10036</v>
      </c>
    </row>
    <row r="98" customFormat="false" ht="15" hidden="false" customHeight="false" outlineLevel="0" collapsed="false">
      <c r="F98" s="48"/>
      <c r="K98" s="1" t="s">
        <v>2689</v>
      </c>
      <c r="L98" s="1" t="s">
        <v>10028</v>
      </c>
    </row>
    <row r="99" customFormat="false" ht="15" hidden="false" customHeight="false" outlineLevel="0" collapsed="false">
      <c r="F99" s="48"/>
      <c r="K99" s="1" t="s">
        <v>10058</v>
      </c>
      <c r="L99" s="1" t="s">
        <v>10028</v>
      </c>
    </row>
    <row r="100" customFormat="false" ht="15" hidden="false" customHeight="false" outlineLevel="0" collapsed="false">
      <c r="F100" s="48"/>
      <c r="K100" s="1" t="s">
        <v>10059</v>
      </c>
      <c r="L100" s="1" t="s">
        <v>10028</v>
      </c>
    </row>
    <row r="101" customFormat="false" ht="15" hidden="false" customHeight="false" outlineLevel="0" collapsed="false">
      <c r="F101" s="48"/>
      <c r="K101" s="1" t="s">
        <v>39</v>
      </c>
      <c r="L101" s="1" t="s">
        <v>10043</v>
      </c>
    </row>
    <row r="102" customFormat="false" ht="15" hidden="false" customHeight="false" outlineLevel="0" collapsed="false">
      <c r="F102" s="48"/>
      <c r="K102" s="1" t="s">
        <v>6673</v>
      </c>
      <c r="L102" s="1" t="s">
        <v>10060</v>
      </c>
    </row>
    <row r="103" customFormat="false" ht="15" hidden="false" customHeight="false" outlineLevel="0" collapsed="false">
      <c r="F103" s="48"/>
      <c r="K103" s="1" t="s">
        <v>10061</v>
      </c>
      <c r="L103" s="1" t="s">
        <v>10028</v>
      </c>
    </row>
    <row r="104" customFormat="false" ht="15" hidden="false" customHeight="false" outlineLevel="0" collapsed="false">
      <c r="F104" s="48"/>
      <c r="K104" s="1" t="s">
        <v>10062</v>
      </c>
      <c r="L104" s="1" t="s">
        <v>10032</v>
      </c>
    </row>
    <row r="105" customFormat="false" ht="15" hidden="false" customHeight="false" outlineLevel="0" collapsed="false">
      <c r="F105" s="48"/>
      <c r="K105" s="1" t="s">
        <v>10063</v>
      </c>
      <c r="L105" s="1" t="s">
        <v>10032</v>
      </c>
    </row>
    <row r="106" customFormat="false" ht="15" hidden="false" customHeight="false" outlineLevel="0" collapsed="false">
      <c r="F106" s="48"/>
      <c r="K106" s="1" t="s">
        <v>6670</v>
      </c>
      <c r="L106" s="1" t="s">
        <v>10060</v>
      </c>
    </row>
    <row r="107" customFormat="false" ht="15" hidden="false" customHeight="false" outlineLevel="0" collapsed="false">
      <c r="F107" s="48"/>
      <c r="K107" s="1" t="s">
        <v>6679</v>
      </c>
      <c r="L107" s="1" t="s">
        <v>10060</v>
      </c>
    </row>
    <row r="108" customFormat="false" ht="15" hidden="false" customHeight="false" outlineLevel="0" collapsed="false">
      <c r="F108" s="48"/>
      <c r="K108" s="1" t="s">
        <v>10064</v>
      </c>
      <c r="L108" s="1" t="s">
        <v>10028</v>
      </c>
    </row>
    <row r="109" customFormat="false" ht="15" hidden="false" customHeight="false" outlineLevel="0" collapsed="false">
      <c r="F109" s="48"/>
      <c r="K109" s="1" t="s">
        <v>10065</v>
      </c>
      <c r="L109" s="1" t="s">
        <v>10028</v>
      </c>
    </row>
    <row r="110" customFormat="false" ht="15" hidden="false" customHeight="false" outlineLevel="0" collapsed="false">
      <c r="F110" s="48"/>
      <c r="K110" s="1" t="s">
        <v>10066</v>
      </c>
      <c r="L110" s="1" t="s">
        <v>10028</v>
      </c>
    </row>
    <row r="111" customFormat="false" ht="15" hidden="false" customHeight="false" outlineLevel="0" collapsed="false">
      <c r="F111" s="48"/>
      <c r="K111" s="1" t="s">
        <v>1633</v>
      </c>
      <c r="L111" s="1" t="s">
        <v>10060</v>
      </c>
    </row>
    <row r="112" s="6" customFormat="true" ht="15" hidden="false" customHeight="false" outlineLevel="0" collapsed="false">
      <c r="A112" s="1"/>
      <c r="B112" s="1"/>
      <c r="C112" s="1"/>
      <c r="D112" s="1"/>
      <c r="E112" s="1"/>
      <c r="F112" s="1"/>
      <c r="G112" s="1"/>
      <c r="H112" s="1"/>
      <c r="I112" s="1"/>
      <c r="J112" s="1"/>
      <c r="K112" s="22" t="s">
        <v>10067</v>
      </c>
      <c r="L112" s="6" t="s">
        <v>10043</v>
      </c>
    </row>
    <row r="113" s="6" customFormat="true" ht="15" hidden="false" customHeight="false" outlineLevel="0" collapsed="false">
      <c r="A113" s="1"/>
      <c r="B113" s="1"/>
      <c r="C113" s="1"/>
      <c r="D113" s="1"/>
      <c r="E113" s="1"/>
      <c r="F113" s="1"/>
      <c r="G113" s="1"/>
      <c r="H113" s="1"/>
      <c r="I113" s="1"/>
      <c r="J113" s="1"/>
      <c r="K113" s="50" t="s">
        <v>10068</v>
      </c>
      <c r="L113" s="6" t="s">
        <v>10037</v>
      </c>
    </row>
    <row r="114" s="6" customFormat="true" ht="15" hidden="false" customHeight="false" outlineLevel="0" collapsed="false">
      <c r="A114" s="1"/>
      <c r="B114" s="1"/>
      <c r="C114" s="1"/>
      <c r="D114" s="1"/>
      <c r="E114" s="1"/>
      <c r="F114" s="1"/>
      <c r="G114" s="1"/>
      <c r="H114" s="1"/>
      <c r="I114" s="1"/>
      <c r="J114" s="1"/>
      <c r="K114" s="50" t="s">
        <v>1716</v>
      </c>
      <c r="L114" s="6" t="s">
        <v>10037</v>
      </c>
    </row>
    <row r="115" s="6" customFormat="true" ht="15" hidden="false" customHeight="false" outlineLevel="0" collapsed="false">
      <c r="A115" s="1"/>
      <c r="B115" s="1"/>
      <c r="C115" s="1"/>
      <c r="D115" s="1"/>
      <c r="E115" s="1"/>
      <c r="F115" s="1"/>
      <c r="G115" s="1"/>
      <c r="H115" s="1"/>
      <c r="I115" s="1"/>
      <c r="J115" s="1"/>
      <c r="K115" s="50" t="s">
        <v>128</v>
      </c>
      <c r="L115" s="6" t="s">
        <v>10039</v>
      </c>
    </row>
    <row r="116" s="6" customFormat="true" ht="15" hidden="false" customHeight="false" outlineLevel="0" collapsed="false">
      <c r="A116" s="1"/>
      <c r="B116" s="1"/>
      <c r="C116" s="1"/>
      <c r="D116" s="1"/>
      <c r="E116" s="1"/>
      <c r="F116" s="1"/>
      <c r="G116" s="1"/>
      <c r="H116" s="1"/>
      <c r="I116" s="1"/>
      <c r="J116" s="1"/>
      <c r="K116" s="50" t="s">
        <v>3127</v>
      </c>
      <c r="L116" s="6" t="s">
        <v>10039</v>
      </c>
    </row>
    <row r="117" s="6" customFormat="true" ht="15" hidden="false" customHeight="false" outlineLevel="0" collapsed="false">
      <c r="A117" s="1"/>
      <c r="B117" s="1"/>
      <c r="C117" s="1"/>
      <c r="D117" s="1"/>
      <c r="E117" s="1"/>
      <c r="F117" s="1"/>
      <c r="G117" s="1"/>
      <c r="H117" s="1"/>
      <c r="I117" s="1"/>
      <c r="J117" s="1"/>
      <c r="K117" s="50" t="s">
        <v>131</v>
      </c>
      <c r="L117" s="6" t="s">
        <v>10037</v>
      </c>
    </row>
    <row r="118" s="6" customFormat="true" ht="15" hidden="false" customHeight="false" outlineLevel="0" collapsed="false">
      <c r="A118" s="1"/>
      <c r="B118" s="1"/>
      <c r="C118" s="1"/>
      <c r="D118" s="1"/>
      <c r="E118" s="1"/>
      <c r="F118" s="1"/>
      <c r="G118" s="1"/>
      <c r="H118" s="1"/>
      <c r="I118" s="1"/>
      <c r="J118" s="1"/>
      <c r="K118" s="50" t="s">
        <v>10069</v>
      </c>
      <c r="L118" s="6" t="s">
        <v>10039</v>
      </c>
    </row>
    <row r="119" s="6" customFormat="true" ht="15" hidden="false" customHeight="false" outlineLevel="0" collapsed="false">
      <c r="A119" s="1"/>
      <c r="B119" s="1"/>
      <c r="C119" s="1"/>
      <c r="D119" s="1"/>
      <c r="E119" s="1"/>
      <c r="F119" s="1"/>
      <c r="G119" s="1"/>
      <c r="H119" s="1"/>
      <c r="I119" s="1"/>
      <c r="J119" s="1"/>
      <c r="K119" s="50" t="s">
        <v>10070</v>
      </c>
      <c r="L119" s="6" t="s">
        <v>10039</v>
      </c>
    </row>
    <row r="120" s="6" customFormat="true" ht="15" hidden="false" customHeight="false" outlineLevel="0" collapsed="false">
      <c r="A120" s="1"/>
      <c r="B120" s="1"/>
      <c r="C120" s="1"/>
      <c r="D120" s="1"/>
      <c r="E120" s="1"/>
      <c r="F120" s="1"/>
      <c r="G120" s="1"/>
      <c r="H120" s="1"/>
      <c r="I120" s="1"/>
      <c r="J120" s="1"/>
      <c r="K120" s="50" t="s">
        <v>10071</v>
      </c>
      <c r="L120" s="6" t="s">
        <v>10048</v>
      </c>
    </row>
    <row r="121" s="6" customFormat="true" ht="15" hidden="false" customHeight="false" outlineLevel="0" collapsed="false">
      <c r="A121" s="1"/>
      <c r="B121" s="1"/>
      <c r="C121" s="1"/>
      <c r="D121" s="1"/>
      <c r="E121" s="1"/>
      <c r="F121" s="1"/>
      <c r="G121" s="1"/>
      <c r="H121" s="1"/>
      <c r="I121" s="1"/>
      <c r="J121" s="1"/>
      <c r="K121" s="50" t="s">
        <v>3253</v>
      </c>
      <c r="L121" s="6" t="s">
        <v>10035</v>
      </c>
    </row>
    <row r="122" s="6" customFormat="true" ht="15" hidden="false" customHeight="false" outlineLevel="0" collapsed="false">
      <c r="A122" s="1"/>
      <c r="B122" s="1"/>
      <c r="C122" s="1"/>
      <c r="D122" s="1"/>
      <c r="E122" s="1"/>
      <c r="F122" s="1"/>
      <c r="G122" s="1"/>
      <c r="H122" s="1"/>
      <c r="I122" s="1"/>
      <c r="J122" s="1"/>
      <c r="K122" s="50" t="s">
        <v>10072</v>
      </c>
      <c r="L122" s="6" t="s">
        <v>10039</v>
      </c>
    </row>
    <row r="123" s="6" customFormat="true" ht="15" hidden="false" customHeight="false" outlineLevel="0" collapsed="false">
      <c r="A123" s="1"/>
      <c r="B123" s="1"/>
      <c r="C123" s="1"/>
      <c r="D123" s="1"/>
      <c r="E123" s="1"/>
      <c r="F123" s="1"/>
      <c r="G123" s="1"/>
      <c r="H123" s="1"/>
      <c r="I123" s="1"/>
      <c r="J123" s="1"/>
      <c r="K123" s="50" t="s">
        <v>2912</v>
      </c>
      <c r="L123" s="6" t="s">
        <v>10032</v>
      </c>
    </row>
    <row r="124" s="6" customFormat="true" ht="15" hidden="false" customHeight="false" outlineLevel="0" collapsed="false">
      <c r="A124" s="1"/>
      <c r="B124" s="1"/>
      <c r="C124" s="1"/>
      <c r="D124" s="1"/>
      <c r="E124" s="1"/>
      <c r="F124" s="1"/>
      <c r="G124" s="1"/>
      <c r="H124" s="1"/>
      <c r="I124" s="1"/>
      <c r="J124" s="1"/>
      <c r="K124" s="50" t="s">
        <v>10073</v>
      </c>
      <c r="L124" s="6" t="s">
        <v>10032</v>
      </c>
    </row>
    <row r="125" s="6" customFormat="true" ht="15" hidden="false" customHeight="false" outlineLevel="0" collapsed="false">
      <c r="A125" s="1"/>
      <c r="B125" s="1"/>
      <c r="C125" s="1"/>
      <c r="D125" s="1"/>
      <c r="E125" s="1"/>
      <c r="F125" s="1"/>
      <c r="G125" s="1"/>
      <c r="H125" s="1"/>
      <c r="I125" s="1"/>
      <c r="J125" s="1"/>
      <c r="K125" s="50" t="s">
        <v>10074</v>
      </c>
      <c r="L125" s="6" t="s">
        <v>10028</v>
      </c>
    </row>
    <row r="126" s="6" customFormat="true" ht="15" hidden="false" customHeight="false" outlineLevel="0" collapsed="false">
      <c r="A126" s="1"/>
      <c r="B126" s="1"/>
      <c r="C126" s="1"/>
      <c r="D126" s="1"/>
      <c r="E126" s="1"/>
      <c r="F126" s="1"/>
      <c r="G126" s="1"/>
      <c r="H126" s="1"/>
      <c r="I126" s="1"/>
      <c r="J126" s="1"/>
      <c r="K126" s="50" t="s">
        <v>10075</v>
      </c>
      <c r="L126" s="6" t="s">
        <v>10036</v>
      </c>
    </row>
    <row r="127" s="6" customFormat="true" ht="15" hidden="false" customHeight="false" outlineLevel="0" collapsed="false">
      <c r="A127" s="1"/>
      <c r="B127" s="1"/>
      <c r="C127" s="1"/>
      <c r="D127" s="1"/>
      <c r="E127" s="1"/>
      <c r="F127" s="1"/>
      <c r="G127" s="1"/>
      <c r="H127" s="1"/>
      <c r="I127" s="1"/>
      <c r="J127" s="1"/>
      <c r="K127" s="50" t="s">
        <v>10076</v>
      </c>
      <c r="L127" s="6" t="s">
        <v>10039</v>
      </c>
    </row>
    <row r="128" s="6" customFormat="true" ht="15" hidden="false" customHeight="false" outlineLevel="0" collapsed="false">
      <c r="A128" s="1"/>
      <c r="B128" s="1"/>
      <c r="C128" s="1"/>
      <c r="D128" s="1"/>
      <c r="E128" s="1"/>
      <c r="F128" s="1"/>
      <c r="G128" s="1"/>
      <c r="H128" s="1"/>
      <c r="I128" s="1"/>
      <c r="J128" s="1"/>
      <c r="K128" s="50" t="s">
        <v>10077</v>
      </c>
      <c r="L128" s="6" t="s">
        <v>10039</v>
      </c>
    </row>
    <row r="129" s="6" customFormat="true" ht="15" hidden="false" customHeight="false" outlineLevel="0" collapsed="false">
      <c r="A129" s="1"/>
      <c r="B129" s="1"/>
      <c r="C129" s="1"/>
      <c r="D129" s="1"/>
      <c r="E129" s="1"/>
      <c r="F129" s="1"/>
      <c r="G129" s="1"/>
      <c r="H129" s="1"/>
      <c r="I129" s="1"/>
      <c r="J129" s="1"/>
      <c r="K129" s="50" t="s">
        <v>10078</v>
      </c>
      <c r="L129" s="6" t="s">
        <v>10028</v>
      </c>
    </row>
    <row r="130" s="6" customFormat="true" ht="15" hidden="false" customHeight="false" outlineLevel="0" collapsed="false">
      <c r="A130" s="1"/>
      <c r="B130" s="1"/>
      <c r="C130" s="1"/>
      <c r="D130" s="1"/>
      <c r="E130" s="1"/>
      <c r="F130" s="1"/>
      <c r="G130" s="1"/>
      <c r="H130" s="1"/>
      <c r="I130" s="1"/>
      <c r="J130" s="1"/>
      <c r="K130" s="50" t="s">
        <v>2761</v>
      </c>
      <c r="L130" s="6" t="s">
        <v>10032</v>
      </c>
    </row>
    <row r="131" s="6" customFormat="true" ht="15" hidden="false" customHeight="false" outlineLevel="0" collapsed="false">
      <c r="A131" s="1"/>
      <c r="B131" s="1"/>
      <c r="C131" s="1"/>
      <c r="D131" s="1"/>
      <c r="E131" s="1"/>
      <c r="F131" s="1"/>
      <c r="G131" s="1"/>
      <c r="H131" s="1"/>
      <c r="I131" s="1"/>
      <c r="J131" s="1"/>
      <c r="K131" s="50" t="s">
        <v>10079</v>
      </c>
      <c r="L131" s="6" t="s">
        <v>10032</v>
      </c>
    </row>
    <row r="132" s="6" customFormat="true" ht="15" hidden="false" customHeight="false" outlineLevel="0" collapsed="false">
      <c r="A132" s="1"/>
      <c r="B132" s="1"/>
      <c r="C132" s="1"/>
      <c r="D132" s="1"/>
      <c r="E132" s="1"/>
      <c r="F132" s="1"/>
      <c r="G132" s="1"/>
      <c r="H132" s="1"/>
      <c r="I132" s="1"/>
      <c r="J132" s="1"/>
      <c r="K132" s="50" t="s">
        <v>2078</v>
      </c>
      <c r="L132" s="6" t="s">
        <v>10032</v>
      </c>
    </row>
    <row r="133" s="6" customFormat="true" ht="15" hidden="false" customHeight="false" outlineLevel="0" collapsed="false">
      <c r="A133" s="1"/>
      <c r="B133" s="1"/>
      <c r="C133" s="1"/>
      <c r="D133" s="1"/>
      <c r="E133" s="1"/>
      <c r="F133" s="1"/>
      <c r="G133" s="1"/>
      <c r="H133" s="1"/>
      <c r="I133" s="1"/>
      <c r="J133" s="1"/>
      <c r="K133" s="50" t="s">
        <v>248</v>
      </c>
      <c r="L133" s="6" t="s">
        <v>10032</v>
      </c>
    </row>
    <row r="134" s="6" customFormat="true" ht="15" hidden="false" customHeight="false" outlineLevel="0" collapsed="false">
      <c r="A134" s="1"/>
      <c r="B134" s="1"/>
      <c r="C134" s="1"/>
      <c r="D134" s="1"/>
      <c r="E134" s="1"/>
      <c r="F134" s="1"/>
      <c r="G134" s="1"/>
      <c r="H134" s="1"/>
      <c r="I134" s="1"/>
      <c r="J134" s="1"/>
      <c r="K134" s="50" t="s">
        <v>10080</v>
      </c>
      <c r="L134" s="6" t="s">
        <v>10035</v>
      </c>
    </row>
    <row r="135" s="6" customFormat="true" ht="15" hidden="false" customHeight="false" outlineLevel="0" collapsed="false">
      <c r="A135" s="1"/>
      <c r="B135" s="1"/>
      <c r="C135" s="1"/>
      <c r="D135" s="1"/>
      <c r="E135" s="1"/>
      <c r="F135" s="1"/>
      <c r="G135" s="1"/>
      <c r="H135" s="1"/>
      <c r="I135" s="1"/>
      <c r="J135" s="1"/>
      <c r="K135" s="50" t="s">
        <v>10081</v>
      </c>
      <c r="L135" s="6" t="s">
        <v>10032</v>
      </c>
    </row>
    <row r="136" s="6" customFormat="true" ht="15" hidden="false" customHeight="false" outlineLevel="0" collapsed="false">
      <c r="A136" s="1"/>
      <c r="B136" s="1"/>
      <c r="C136" s="1"/>
      <c r="D136" s="1"/>
      <c r="E136" s="1"/>
      <c r="F136" s="1"/>
      <c r="G136" s="1"/>
      <c r="H136" s="1"/>
      <c r="I136" s="1"/>
      <c r="J136" s="1"/>
      <c r="K136" s="50" t="s">
        <v>10082</v>
      </c>
      <c r="L136" s="6" t="s">
        <v>10032</v>
      </c>
    </row>
    <row r="137" s="6" customFormat="true" ht="15" hidden="false" customHeight="false" outlineLevel="0" collapsed="false">
      <c r="A137" s="1"/>
      <c r="B137" s="1"/>
      <c r="C137" s="1"/>
      <c r="D137" s="1"/>
      <c r="E137" s="1"/>
      <c r="F137" s="1"/>
      <c r="G137" s="1"/>
      <c r="H137" s="1"/>
      <c r="I137" s="1"/>
      <c r="J137" s="1"/>
      <c r="K137" s="50" t="s">
        <v>257</v>
      </c>
      <c r="L137" s="6" t="s">
        <v>10032</v>
      </c>
    </row>
    <row r="138" s="6" customFormat="true" ht="15" hidden="false" customHeight="false" outlineLevel="0" collapsed="false">
      <c r="A138" s="1"/>
      <c r="B138" s="1"/>
      <c r="C138" s="1"/>
      <c r="D138" s="1"/>
      <c r="E138" s="1"/>
      <c r="F138" s="1"/>
      <c r="G138" s="1"/>
      <c r="H138" s="1"/>
      <c r="I138" s="1"/>
      <c r="J138" s="1"/>
      <c r="K138" s="50" t="s">
        <v>5957</v>
      </c>
      <c r="L138" s="6" t="s">
        <v>10048</v>
      </c>
    </row>
    <row r="139" s="6" customFormat="true" ht="15" hidden="false" customHeight="false" outlineLevel="0" collapsed="false">
      <c r="A139" s="1"/>
      <c r="B139" s="1"/>
      <c r="C139" s="1"/>
      <c r="D139" s="1"/>
      <c r="E139" s="1"/>
      <c r="F139" s="1"/>
      <c r="G139" s="1"/>
      <c r="H139" s="1"/>
      <c r="I139" s="1"/>
      <c r="J139" s="1"/>
      <c r="K139" s="50" t="s">
        <v>10083</v>
      </c>
      <c r="L139" s="6" t="s">
        <v>10039</v>
      </c>
    </row>
    <row r="140" s="6" customFormat="true" ht="15" hidden="false" customHeight="false" outlineLevel="0" collapsed="false">
      <c r="A140" s="1"/>
      <c r="B140" s="1"/>
      <c r="C140" s="1"/>
      <c r="D140" s="1"/>
      <c r="E140" s="1"/>
      <c r="F140" s="1"/>
      <c r="G140" s="1"/>
      <c r="H140" s="1"/>
      <c r="I140" s="1"/>
      <c r="J140" s="1"/>
      <c r="K140" s="50" t="s">
        <v>71</v>
      </c>
      <c r="L140" s="6" t="s">
        <v>10036</v>
      </c>
    </row>
    <row r="141" s="6" customFormat="true" ht="15" hidden="false" customHeight="false" outlineLevel="0" collapsed="false">
      <c r="A141" s="1"/>
      <c r="B141" s="1"/>
      <c r="C141" s="1"/>
      <c r="D141" s="1"/>
      <c r="E141" s="1"/>
      <c r="F141" s="1"/>
      <c r="G141" s="1"/>
      <c r="H141" s="1"/>
      <c r="I141" s="1"/>
      <c r="J141" s="1"/>
      <c r="K141" s="50" t="s">
        <v>10084</v>
      </c>
      <c r="L141" s="6" t="s">
        <v>10039</v>
      </c>
    </row>
    <row r="142" s="6" customFormat="true" ht="15" hidden="false" customHeight="false" outlineLevel="0" collapsed="false">
      <c r="A142" s="1"/>
      <c r="B142" s="1"/>
      <c r="C142" s="1"/>
      <c r="D142" s="1"/>
      <c r="E142" s="1"/>
      <c r="F142" s="1"/>
      <c r="G142" s="1"/>
      <c r="H142" s="1"/>
      <c r="I142" s="1"/>
      <c r="J142" s="1"/>
      <c r="K142" s="50" t="s">
        <v>5880</v>
      </c>
      <c r="L142" s="6" t="s">
        <v>10032</v>
      </c>
    </row>
    <row r="143" s="6" customFormat="true" ht="15" hidden="false" customHeight="false" outlineLevel="0" collapsed="false">
      <c r="A143" s="1"/>
      <c r="B143" s="1"/>
      <c r="C143" s="1"/>
      <c r="D143" s="1"/>
      <c r="E143" s="1"/>
      <c r="F143" s="1"/>
      <c r="G143" s="1"/>
      <c r="H143" s="1"/>
      <c r="I143" s="1"/>
      <c r="J143" s="1"/>
      <c r="K143" s="50" t="s">
        <v>10085</v>
      </c>
      <c r="L143" s="6" t="s">
        <v>10032</v>
      </c>
    </row>
    <row r="144" s="6" customFormat="true" ht="15" hidden="false" customHeight="false" outlineLevel="0" collapsed="false">
      <c r="A144" s="1"/>
      <c r="B144" s="1"/>
      <c r="C144" s="1"/>
      <c r="D144" s="1"/>
      <c r="E144" s="1"/>
      <c r="F144" s="1"/>
      <c r="G144" s="1"/>
      <c r="H144" s="1"/>
      <c r="I144" s="1"/>
      <c r="J144" s="1"/>
      <c r="K144" s="50" t="s">
        <v>149</v>
      </c>
      <c r="L144" s="6" t="s">
        <v>10039</v>
      </c>
    </row>
    <row r="145" s="6" customFormat="true" ht="15" hidden="false" customHeight="false" outlineLevel="0" collapsed="false">
      <c r="A145" s="1"/>
      <c r="B145" s="1"/>
      <c r="C145" s="1"/>
      <c r="D145" s="1"/>
      <c r="E145" s="1"/>
      <c r="F145" s="1"/>
      <c r="G145" s="1"/>
      <c r="H145" s="1"/>
      <c r="I145" s="1"/>
      <c r="J145" s="1"/>
      <c r="K145" s="50" t="s">
        <v>10086</v>
      </c>
      <c r="L145" s="6" t="s">
        <v>10037</v>
      </c>
    </row>
    <row r="146" s="6" customFormat="true" ht="15" hidden="false" customHeight="false" outlineLevel="0" collapsed="false">
      <c r="A146" s="1"/>
      <c r="B146" s="1"/>
      <c r="C146" s="1"/>
      <c r="D146" s="1"/>
      <c r="E146" s="1"/>
      <c r="F146" s="1"/>
      <c r="G146" s="1"/>
      <c r="H146" s="1"/>
      <c r="I146" s="1"/>
      <c r="J146" s="1"/>
      <c r="K146" s="50" t="s">
        <v>10087</v>
      </c>
      <c r="L146" s="6" t="s">
        <v>10036</v>
      </c>
    </row>
    <row r="147" s="6" customFormat="true" ht="15" hidden="false" customHeight="false" outlineLevel="0" collapsed="false">
      <c r="A147" s="1"/>
      <c r="B147" s="1"/>
      <c r="C147" s="1"/>
      <c r="D147" s="1"/>
      <c r="E147" s="1"/>
      <c r="F147" s="1"/>
      <c r="G147" s="1"/>
      <c r="H147" s="1"/>
      <c r="I147" s="1"/>
      <c r="J147" s="1"/>
      <c r="K147" s="50" t="s">
        <v>5716</v>
      </c>
      <c r="L147" s="6" t="s">
        <v>10043</v>
      </c>
    </row>
    <row r="148" s="6" customFormat="true" ht="15" hidden="false" customHeight="false" outlineLevel="0" collapsed="false">
      <c r="A148" s="1"/>
      <c r="B148" s="1"/>
      <c r="C148" s="1"/>
      <c r="D148" s="1"/>
      <c r="E148" s="1"/>
      <c r="F148" s="1"/>
      <c r="G148" s="1"/>
      <c r="H148" s="1"/>
      <c r="I148" s="1"/>
      <c r="J148" s="1"/>
      <c r="K148" s="50" t="s">
        <v>3124</v>
      </c>
      <c r="L148" s="6" t="s">
        <v>10038</v>
      </c>
    </row>
    <row r="149" s="6" customFormat="true" ht="15" hidden="false" customHeight="false" outlineLevel="0" collapsed="false">
      <c r="A149" s="1"/>
      <c r="B149" s="1"/>
      <c r="C149" s="1"/>
      <c r="D149" s="1"/>
      <c r="E149" s="1"/>
      <c r="F149" s="1"/>
      <c r="G149" s="1"/>
      <c r="H149" s="1"/>
      <c r="I149" s="1"/>
      <c r="J149" s="1"/>
      <c r="K149" s="50" t="s">
        <v>4903</v>
      </c>
      <c r="L149" s="6" t="s">
        <v>10036</v>
      </c>
    </row>
    <row r="150" s="6" customFormat="true" ht="15" hidden="false" customHeight="false" outlineLevel="0" collapsed="false">
      <c r="A150" s="1"/>
      <c r="B150" s="1"/>
      <c r="C150" s="1"/>
      <c r="D150" s="1"/>
      <c r="E150" s="1"/>
      <c r="F150" s="1"/>
      <c r="G150" s="1"/>
      <c r="H150" s="1"/>
      <c r="I150" s="1"/>
      <c r="J150" s="1"/>
      <c r="K150" s="50" t="s">
        <v>10088</v>
      </c>
      <c r="L150" s="6" t="s">
        <v>10036</v>
      </c>
    </row>
    <row r="151" s="6" customFormat="true" ht="15" hidden="false" customHeight="false" outlineLevel="0" collapsed="false">
      <c r="A151" s="1"/>
      <c r="B151" s="1"/>
      <c r="C151" s="1"/>
      <c r="D151" s="1"/>
      <c r="E151" s="1"/>
      <c r="F151" s="1"/>
      <c r="G151" s="1"/>
      <c r="H151" s="1"/>
      <c r="I151" s="1"/>
      <c r="J151" s="1"/>
      <c r="K151" s="50" t="s">
        <v>10089</v>
      </c>
      <c r="L151" s="6" t="s">
        <v>10048</v>
      </c>
    </row>
    <row r="152" s="6" customFormat="true" ht="15" hidden="false" customHeight="false" outlineLevel="0" collapsed="false">
      <c r="A152" s="1"/>
      <c r="B152" s="1"/>
      <c r="C152" s="1"/>
      <c r="D152" s="1"/>
      <c r="E152" s="1"/>
      <c r="F152" s="1"/>
      <c r="G152" s="1"/>
      <c r="H152" s="1"/>
      <c r="I152" s="1"/>
      <c r="J152" s="1"/>
      <c r="K152" s="50" t="s">
        <v>10090</v>
      </c>
      <c r="L152" s="6" t="s">
        <v>10048</v>
      </c>
    </row>
    <row r="153" s="6" customFormat="true" ht="15" hidden="false" customHeight="false" outlineLevel="0" collapsed="false">
      <c r="A153" s="1"/>
      <c r="B153" s="1"/>
      <c r="C153" s="1"/>
      <c r="D153" s="1"/>
      <c r="E153" s="1"/>
      <c r="F153" s="1"/>
      <c r="G153" s="1"/>
      <c r="H153" s="1"/>
      <c r="I153" s="1"/>
      <c r="J153" s="1"/>
      <c r="K153" s="50" t="s">
        <v>10091</v>
      </c>
      <c r="L153" s="6" t="s">
        <v>10028</v>
      </c>
    </row>
    <row r="154" s="6" customFormat="true" ht="15" hidden="false" customHeight="false" outlineLevel="0" collapsed="false">
      <c r="A154" s="1"/>
      <c r="B154" s="1"/>
      <c r="C154" s="1"/>
      <c r="D154" s="1"/>
      <c r="E154" s="1"/>
      <c r="F154" s="1"/>
      <c r="G154" s="1"/>
      <c r="H154" s="1"/>
      <c r="I154" s="1"/>
      <c r="J154" s="1"/>
      <c r="K154" s="50" t="s">
        <v>10092</v>
      </c>
      <c r="L154" s="6" t="s">
        <v>10028</v>
      </c>
    </row>
    <row r="155" s="6" customFormat="true" ht="15" hidden="false" customHeight="false" outlineLevel="0" collapsed="false">
      <c r="A155" s="1"/>
      <c r="B155" s="1"/>
      <c r="C155" s="1"/>
      <c r="D155" s="1"/>
      <c r="E155" s="1"/>
      <c r="F155" s="1"/>
      <c r="G155" s="1"/>
      <c r="H155" s="1"/>
      <c r="I155" s="1"/>
      <c r="J155" s="1"/>
      <c r="K155" s="50" t="s">
        <v>10093</v>
      </c>
      <c r="L155" s="6" t="s">
        <v>10028</v>
      </c>
    </row>
    <row r="156" s="6" customFormat="true" ht="15" hidden="false" customHeight="false" outlineLevel="0" collapsed="false">
      <c r="A156" s="1"/>
      <c r="B156" s="1"/>
      <c r="C156" s="1"/>
      <c r="D156" s="1"/>
      <c r="E156" s="1"/>
      <c r="F156" s="1"/>
      <c r="G156" s="1"/>
      <c r="H156" s="1"/>
      <c r="I156" s="1"/>
      <c r="J156" s="1"/>
      <c r="K156" s="50" t="s">
        <v>10094</v>
      </c>
      <c r="L156" s="6" t="s">
        <v>10039</v>
      </c>
    </row>
    <row r="157" s="6" customFormat="true" ht="15" hidden="false" customHeight="false" outlineLevel="0" collapsed="false">
      <c r="A157" s="1"/>
      <c r="B157" s="1"/>
      <c r="C157" s="1"/>
      <c r="D157" s="1"/>
      <c r="E157" s="1"/>
      <c r="F157" s="1"/>
      <c r="G157" s="1"/>
      <c r="H157" s="1"/>
      <c r="I157" s="1"/>
      <c r="J157" s="1"/>
      <c r="K157" s="50" t="s">
        <v>10095</v>
      </c>
      <c r="L157" s="6" t="s">
        <v>10028</v>
      </c>
    </row>
    <row r="158" s="6" customFormat="true" ht="15" hidden="false" customHeight="false" outlineLevel="0" collapsed="false">
      <c r="A158" s="1"/>
      <c r="B158" s="1"/>
      <c r="C158" s="1"/>
      <c r="D158" s="1"/>
      <c r="E158" s="1"/>
      <c r="F158" s="1"/>
      <c r="G158" s="1"/>
      <c r="H158" s="1"/>
      <c r="I158" s="1"/>
      <c r="J158" s="51"/>
      <c r="K158" s="6" t="s">
        <v>4515</v>
      </c>
      <c r="L158" s="17" t="s">
        <v>10096</v>
      </c>
    </row>
    <row r="159" customFormat="false" ht="15" hidden="false" customHeight="false" outlineLevel="0" collapsed="false">
      <c r="K159" s="1" t="s">
        <v>10097</v>
      </c>
      <c r="L159" s="1" t="s">
        <v>10028</v>
      </c>
    </row>
    <row r="160" customFormat="false" ht="15" hidden="false" customHeight="false" outlineLevel="0" collapsed="false">
      <c r="K160" s="1" t="s">
        <v>1958</v>
      </c>
      <c r="L160" s="1" t="s">
        <v>10028</v>
      </c>
    </row>
    <row r="161" customFormat="false" ht="15" hidden="false" customHeight="false" outlineLevel="0" collapsed="false">
      <c r="K161" s="1" t="s">
        <v>5720</v>
      </c>
      <c r="L161" s="1" t="s">
        <v>10043</v>
      </c>
    </row>
    <row r="162" customFormat="false" ht="15" hidden="false" customHeight="false" outlineLevel="0" collapsed="false">
      <c r="K162" s="1" t="s">
        <v>32</v>
      </c>
      <c r="L162" s="1" t="s">
        <v>10043</v>
      </c>
    </row>
    <row r="163" customFormat="false" ht="15" hidden="false" customHeight="false" outlineLevel="0" collapsed="false">
      <c r="K163" s="1" t="s">
        <v>6683</v>
      </c>
      <c r="L163" s="1" t="s">
        <v>10043</v>
      </c>
    </row>
    <row r="164" customFormat="false" ht="15" hidden="false" customHeight="false" outlineLevel="0" collapsed="false">
      <c r="K164" s="1" t="s">
        <v>2199</v>
      </c>
      <c r="L164" s="1" t="s">
        <v>10060</v>
      </c>
    </row>
    <row r="165" customFormat="false" ht="15" hidden="false" customHeight="false" outlineLevel="0" collapsed="false">
      <c r="K165" s="1" t="s">
        <v>10098</v>
      </c>
      <c r="L165" s="1" t="s">
        <v>10036</v>
      </c>
    </row>
    <row r="166" customFormat="false" ht="15" hidden="false" customHeight="false" outlineLevel="0" collapsed="false">
      <c r="K166" s="1" t="s">
        <v>10099</v>
      </c>
      <c r="L166" s="1" t="s">
        <v>10039</v>
      </c>
    </row>
    <row r="167" customFormat="false" ht="15" hidden="false" customHeight="false" outlineLevel="0" collapsed="false">
      <c r="K167" s="1" t="s">
        <v>10100</v>
      </c>
      <c r="L167" s="1" t="s">
        <v>10060</v>
      </c>
    </row>
    <row r="168" customFormat="false" ht="15" hidden="false" customHeight="false" outlineLevel="0" collapsed="false">
      <c r="K168" s="1" t="s">
        <v>10101</v>
      </c>
      <c r="L168" s="1" t="s">
        <v>10060</v>
      </c>
    </row>
    <row r="169" customFormat="false" ht="15" hidden="false" customHeight="false" outlineLevel="0" collapsed="false">
      <c r="K169" s="1" t="s">
        <v>10102</v>
      </c>
      <c r="L169" s="1" t="s">
        <v>10060</v>
      </c>
    </row>
    <row r="170" customFormat="false" ht="15" hidden="false" customHeight="false" outlineLevel="0" collapsed="false">
      <c r="K170" s="1" t="s">
        <v>10103</v>
      </c>
      <c r="L170" s="1" t="s">
        <v>10032</v>
      </c>
    </row>
    <row r="171" customFormat="false" ht="15" hidden="false" customHeight="false" outlineLevel="0" collapsed="false">
      <c r="K171" s="1" t="s">
        <v>10104</v>
      </c>
      <c r="L171" s="1" t="s">
        <v>10043</v>
      </c>
    </row>
    <row r="172" customFormat="false" ht="15" hidden="false" customHeight="false" outlineLevel="0" collapsed="false">
      <c r="K172" s="1" t="s">
        <v>10105</v>
      </c>
      <c r="L172" s="1" t="s">
        <v>10036</v>
      </c>
    </row>
    <row r="173" customFormat="false" ht="15" hidden="false" customHeight="false" outlineLevel="0" collapsed="false">
      <c r="K173" s="1" t="s">
        <v>10106</v>
      </c>
      <c r="L173" s="1" t="s">
        <v>10039</v>
      </c>
    </row>
    <row r="174" customFormat="false" ht="15" hidden="false" customHeight="false" outlineLevel="0" collapsed="false">
      <c r="K174" s="1" t="s">
        <v>10107</v>
      </c>
      <c r="L174" s="1" t="s">
        <v>10039</v>
      </c>
    </row>
    <row r="175" customFormat="false" ht="15" hidden="false" customHeight="false" outlineLevel="0" collapsed="false">
      <c r="K175" s="1" t="s">
        <v>10108</v>
      </c>
      <c r="L175" s="1" t="s">
        <v>10039</v>
      </c>
    </row>
    <row r="176" customFormat="false" ht="15" hidden="false" customHeight="false" outlineLevel="0" collapsed="false">
      <c r="K176" s="1" t="s">
        <v>3160</v>
      </c>
      <c r="L176" s="1" t="s">
        <v>10037</v>
      </c>
    </row>
    <row r="177" customFormat="false" ht="15" hidden="false" customHeight="false" outlineLevel="0" collapsed="false">
      <c r="K177" s="1" t="s">
        <v>10109</v>
      </c>
      <c r="L177" s="1" t="s">
        <v>10028</v>
      </c>
    </row>
    <row r="178" customFormat="false" ht="15" hidden="false" customHeight="false" outlineLevel="0" collapsed="false">
      <c r="K178" s="1" t="s">
        <v>10110</v>
      </c>
      <c r="L178" s="1" t="s">
        <v>10028</v>
      </c>
    </row>
    <row r="179" customFormat="false" ht="15" hidden="false" customHeight="false" outlineLevel="0" collapsed="false">
      <c r="K179" s="1" t="s">
        <v>10111</v>
      </c>
      <c r="L179" s="1" t="s">
        <v>10060</v>
      </c>
    </row>
    <row r="180" customFormat="false" ht="15" hidden="false" customHeight="false" outlineLevel="0" collapsed="false">
      <c r="K180" s="1" t="s">
        <v>10112</v>
      </c>
      <c r="L180" s="1" t="s">
        <v>10035</v>
      </c>
    </row>
    <row r="181" customFormat="false" ht="15" hidden="false" customHeight="false" outlineLevel="0" collapsed="false">
      <c r="K181" s="1" t="s">
        <v>10113</v>
      </c>
      <c r="L181" s="1" t="s">
        <v>10032</v>
      </c>
    </row>
    <row r="182" customFormat="false" ht="15" hidden="false" customHeight="false" outlineLevel="0" collapsed="false">
      <c r="K182" s="1" t="s">
        <v>10114</v>
      </c>
      <c r="L182" s="1" t="s">
        <v>10032</v>
      </c>
    </row>
    <row r="183" customFormat="false" ht="15" hidden="false" customHeight="false" outlineLevel="0" collapsed="false">
      <c r="K183" s="1" t="s">
        <v>10115</v>
      </c>
      <c r="L183" s="1" t="s">
        <v>10028</v>
      </c>
    </row>
    <row r="184" customFormat="false" ht="15" hidden="false" customHeight="false" outlineLevel="0" collapsed="false">
      <c r="K184" s="1" t="s">
        <v>1022</v>
      </c>
      <c r="L184" s="1" t="s">
        <v>10028</v>
      </c>
    </row>
    <row r="185" customFormat="false" ht="15" hidden="false" customHeight="false" outlineLevel="0" collapsed="false">
      <c r="K185" s="1" t="s">
        <v>10116</v>
      </c>
      <c r="L185" s="1" t="s">
        <v>10028</v>
      </c>
    </row>
    <row r="186" customFormat="false" ht="15" hidden="false" customHeight="false" outlineLevel="0" collapsed="false">
      <c r="K186" s="1" t="s">
        <v>10117</v>
      </c>
      <c r="L186" s="1" t="s">
        <v>10028</v>
      </c>
    </row>
    <row r="187" s="6" customFormat="true" ht="15" hidden="false" customHeight="false" outlineLevel="0" collapsed="false">
      <c r="A187" s="1"/>
      <c r="B187" s="1"/>
      <c r="C187" s="1"/>
      <c r="D187" s="1"/>
      <c r="E187" s="1"/>
      <c r="F187" s="1"/>
      <c r="G187" s="1"/>
      <c r="H187" s="1"/>
      <c r="I187" s="1"/>
      <c r="J187" s="1"/>
      <c r="K187" s="52" t="s">
        <v>10118</v>
      </c>
      <c r="L187" s="6" t="s">
        <v>10032</v>
      </c>
    </row>
    <row r="188" s="6" customFormat="true" ht="15" hidden="false" customHeight="false" outlineLevel="0" collapsed="false">
      <c r="A188" s="1"/>
      <c r="B188" s="1"/>
      <c r="C188" s="1"/>
      <c r="D188" s="1"/>
      <c r="E188" s="1"/>
      <c r="F188" s="1"/>
      <c r="G188" s="1"/>
      <c r="H188" s="1"/>
      <c r="I188" s="1"/>
      <c r="J188" s="1"/>
      <c r="K188" s="52" t="s">
        <v>10119</v>
      </c>
      <c r="L188" s="6" t="s">
        <v>10028</v>
      </c>
    </row>
    <row r="189" s="6" customFormat="true" ht="15" hidden="false" customHeight="false" outlineLevel="0" collapsed="false">
      <c r="A189" s="1"/>
      <c r="B189" s="1"/>
      <c r="C189" s="1"/>
      <c r="D189" s="1"/>
      <c r="E189" s="1"/>
      <c r="F189" s="1"/>
      <c r="G189" s="1"/>
      <c r="H189" s="1"/>
      <c r="I189" s="1"/>
      <c r="J189" s="1"/>
      <c r="K189" s="52" t="s">
        <v>10120</v>
      </c>
      <c r="L189" s="6" t="s">
        <v>10060</v>
      </c>
    </row>
    <row r="190" s="6" customFormat="true" ht="15" hidden="false" customHeight="false" outlineLevel="0" collapsed="false">
      <c r="A190" s="1"/>
      <c r="B190" s="1"/>
      <c r="C190" s="1"/>
      <c r="D190" s="1"/>
      <c r="E190" s="1"/>
      <c r="F190" s="1"/>
      <c r="G190" s="1"/>
      <c r="H190" s="1"/>
      <c r="I190" s="1"/>
      <c r="J190" s="1"/>
      <c r="K190" s="52" t="s">
        <v>4585</v>
      </c>
      <c r="L190" s="6" t="s">
        <v>10035</v>
      </c>
    </row>
    <row r="191" s="6" customFormat="true" ht="15" hidden="false" customHeight="false" outlineLevel="0" collapsed="false">
      <c r="A191" s="1"/>
      <c r="B191" s="1"/>
      <c r="C191" s="1"/>
      <c r="D191" s="1"/>
      <c r="E191" s="1"/>
      <c r="F191" s="1"/>
      <c r="G191" s="1"/>
      <c r="H191" s="1"/>
      <c r="I191" s="1"/>
      <c r="J191" s="1"/>
      <c r="K191" s="52" t="s">
        <v>10121</v>
      </c>
      <c r="L191" s="6" t="s">
        <v>10039</v>
      </c>
    </row>
    <row r="192" s="6" customFormat="true" ht="15" hidden="false" customHeight="false" outlineLevel="0" collapsed="false">
      <c r="A192" s="1"/>
      <c r="B192" s="1"/>
      <c r="C192" s="1"/>
      <c r="D192" s="1"/>
      <c r="E192" s="1"/>
      <c r="F192" s="1"/>
      <c r="G192" s="1"/>
      <c r="H192" s="1"/>
      <c r="I192" s="1"/>
      <c r="J192" s="1"/>
      <c r="K192" s="52" t="s">
        <v>3472</v>
      </c>
      <c r="L192" s="6" t="s">
        <v>10028</v>
      </c>
    </row>
    <row r="193" s="6" customFormat="true" ht="15" hidden="false" customHeight="false" outlineLevel="0" collapsed="false">
      <c r="A193" s="1"/>
      <c r="B193" s="1"/>
      <c r="C193" s="1"/>
      <c r="D193" s="1"/>
      <c r="E193" s="1"/>
      <c r="F193" s="1"/>
      <c r="G193" s="1"/>
      <c r="H193" s="1"/>
      <c r="I193" s="1"/>
      <c r="J193" s="1"/>
      <c r="K193" s="52" t="s">
        <v>10122</v>
      </c>
      <c r="L193" s="6" t="s">
        <v>10039</v>
      </c>
    </row>
    <row r="194" s="6" customFormat="true" ht="15" hidden="false" customHeight="false" outlineLevel="0" collapsed="false">
      <c r="A194" s="1"/>
      <c r="B194" s="1"/>
      <c r="C194" s="1"/>
      <c r="D194" s="1"/>
      <c r="E194" s="1"/>
      <c r="F194" s="1"/>
      <c r="G194" s="1"/>
      <c r="H194" s="1"/>
      <c r="I194" s="1"/>
      <c r="J194" s="1"/>
      <c r="K194" s="52" t="s">
        <v>10123</v>
      </c>
      <c r="L194" s="6" t="s">
        <v>10037</v>
      </c>
    </row>
    <row r="195" s="6" customFormat="true" ht="15" hidden="false" customHeight="false" outlineLevel="0" collapsed="false">
      <c r="A195" s="1"/>
      <c r="B195" s="1"/>
      <c r="C195" s="1"/>
      <c r="D195" s="1"/>
      <c r="E195" s="1"/>
      <c r="F195" s="1"/>
      <c r="G195" s="1"/>
      <c r="H195" s="1"/>
      <c r="I195" s="1"/>
      <c r="J195" s="1"/>
      <c r="K195" s="52" t="s">
        <v>10124</v>
      </c>
      <c r="L195" s="6" t="s">
        <v>10032</v>
      </c>
    </row>
    <row r="196" s="6" customFormat="true" ht="15" hidden="false" customHeight="false" outlineLevel="0" collapsed="false">
      <c r="A196" s="1"/>
      <c r="B196" s="1"/>
      <c r="C196" s="1"/>
      <c r="D196" s="1"/>
      <c r="E196" s="1"/>
      <c r="F196" s="1"/>
      <c r="G196" s="1"/>
      <c r="H196" s="1"/>
      <c r="I196" s="1"/>
      <c r="J196" s="1"/>
      <c r="K196" s="52" t="s">
        <v>10125</v>
      </c>
      <c r="L196" s="6" t="s">
        <v>10060</v>
      </c>
    </row>
    <row r="197" s="6" customFormat="true" ht="15" hidden="false" customHeight="false" outlineLevel="0" collapsed="false">
      <c r="A197" s="1"/>
      <c r="B197" s="1"/>
      <c r="C197" s="1"/>
      <c r="D197" s="1"/>
      <c r="E197" s="1"/>
      <c r="F197" s="1"/>
      <c r="G197" s="1"/>
      <c r="H197" s="1"/>
      <c r="I197" s="1"/>
      <c r="J197" s="1"/>
      <c r="K197" s="52" t="s">
        <v>10126</v>
      </c>
      <c r="L197" s="6" t="s">
        <v>10036</v>
      </c>
    </row>
    <row r="198" s="6" customFormat="true" ht="15" hidden="false" customHeight="false" outlineLevel="0" collapsed="false">
      <c r="A198" s="1"/>
      <c r="B198" s="1"/>
      <c r="C198" s="1"/>
      <c r="D198" s="1"/>
      <c r="E198" s="1"/>
      <c r="F198" s="1"/>
      <c r="G198" s="1"/>
      <c r="H198" s="1"/>
      <c r="I198" s="1"/>
      <c r="J198" s="1"/>
      <c r="K198" s="52" t="s">
        <v>10127</v>
      </c>
      <c r="L198" s="6" t="s">
        <v>10039</v>
      </c>
    </row>
    <row r="199" s="6" customFormat="true" ht="15" hidden="false" customHeight="false" outlineLevel="0" collapsed="false">
      <c r="A199" s="1"/>
      <c r="B199" s="1"/>
      <c r="C199" s="1"/>
      <c r="D199" s="1"/>
      <c r="E199" s="1"/>
      <c r="F199" s="1"/>
      <c r="G199" s="1"/>
      <c r="H199" s="1"/>
      <c r="I199" s="1"/>
      <c r="J199" s="1"/>
      <c r="K199" s="52" t="s">
        <v>10128</v>
      </c>
      <c r="L199" s="6" t="s">
        <v>10060</v>
      </c>
    </row>
    <row r="200" s="6" customFormat="true" ht="15" hidden="false" customHeight="false" outlineLevel="0" collapsed="false">
      <c r="A200" s="1"/>
      <c r="B200" s="1"/>
      <c r="C200" s="1"/>
      <c r="D200" s="1"/>
      <c r="E200" s="1"/>
      <c r="F200" s="1"/>
      <c r="G200" s="1"/>
      <c r="H200" s="1"/>
      <c r="I200" s="1"/>
      <c r="J200" s="1"/>
      <c r="K200" s="52" t="s">
        <v>10129</v>
      </c>
      <c r="L200" s="6" t="s">
        <v>10028</v>
      </c>
    </row>
    <row r="201" s="6" customFormat="true" ht="15" hidden="false" customHeight="false" outlineLevel="0" collapsed="false">
      <c r="A201" s="1"/>
      <c r="B201" s="1"/>
      <c r="C201" s="1"/>
      <c r="D201" s="1"/>
      <c r="E201" s="1"/>
      <c r="F201" s="1"/>
      <c r="G201" s="1"/>
      <c r="H201" s="1"/>
      <c r="I201" s="1"/>
      <c r="J201" s="1"/>
      <c r="K201" s="52" t="s">
        <v>10130</v>
      </c>
      <c r="L201" s="6" t="s">
        <v>10028</v>
      </c>
    </row>
    <row r="202" s="6" customFormat="true" ht="15" hidden="false" customHeight="false" outlineLevel="0" collapsed="false">
      <c r="A202" s="1"/>
      <c r="B202" s="1"/>
      <c r="C202" s="1"/>
      <c r="D202" s="1"/>
      <c r="E202" s="1"/>
      <c r="F202" s="1"/>
      <c r="G202" s="1"/>
      <c r="H202" s="1"/>
      <c r="I202" s="1"/>
      <c r="J202" s="1"/>
      <c r="K202" s="52" t="s">
        <v>10131</v>
      </c>
      <c r="L202" s="6" t="s">
        <v>10048</v>
      </c>
    </row>
    <row r="203" s="6" customFormat="true" ht="15" hidden="false" customHeight="false" outlineLevel="0" collapsed="false">
      <c r="A203" s="1"/>
      <c r="B203" s="1"/>
      <c r="C203" s="1"/>
      <c r="D203" s="1"/>
      <c r="E203" s="1"/>
      <c r="F203" s="1"/>
      <c r="G203" s="1"/>
      <c r="H203" s="1"/>
      <c r="I203" s="1"/>
      <c r="J203" s="1"/>
      <c r="K203" s="52" t="s">
        <v>10132</v>
      </c>
      <c r="L203" s="6" t="s">
        <v>10048</v>
      </c>
    </row>
    <row r="204" s="6" customFormat="true" ht="15" hidden="false" customHeight="false" outlineLevel="0" collapsed="false">
      <c r="A204" s="1"/>
      <c r="B204" s="1"/>
      <c r="C204" s="1"/>
      <c r="D204" s="1"/>
      <c r="E204" s="1"/>
      <c r="F204" s="1"/>
      <c r="G204" s="1"/>
      <c r="H204" s="1"/>
      <c r="I204" s="1"/>
      <c r="J204" s="1"/>
      <c r="K204" s="52" t="s">
        <v>10133</v>
      </c>
      <c r="L204" s="6" t="s">
        <v>10043</v>
      </c>
    </row>
    <row r="205" s="6" customFormat="true" ht="15" hidden="false" customHeight="false" outlineLevel="0" collapsed="false">
      <c r="A205" s="1"/>
      <c r="B205" s="1"/>
      <c r="C205" s="1"/>
      <c r="D205" s="1"/>
      <c r="E205" s="1"/>
      <c r="F205" s="1"/>
      <c r="G205" s="1"/>
      <c r="H205" s="1"/>
      <c r="I205" s="1"/>
      <c r="J205" s="1"/>
      <c r="K205" s="52" t="s">
        <v>10134</v>
      </c>
      <c r="L205" s="6" t="s">
        <v>10028</v>
      </c>
    </row>
    <row r="206" s="6" customFormat="true" ht="15" hidden="false" customHeight="false" outlineLevel="0" collapsed="false">
      <c r="A206" s="1"/>
      <c r="B206" s="1"/>
      <c r="C206" s="1"/>
      <c r="D206" s="1"/>
      <c r="E206" s="1"/>
      <c r="F206" s="1"/>
      <c r="G206" s="1"/>
      <c r="H206" s="1"/>
      <c r="I206" s="1"/>
      <c r="J206" s="1"/>
      <c r="K206" s="52" t="s">
        <v>10135</v>
      </c>
      <c r="L206" s="6" t="s">
        <v>10039</v>
      </c>
    </row>
    <row r="207" s="6" customFormat="true" ht="15" hidden="false" customHeight="false" outlineLevel="0" collapsed="false">
      <c r="A207" s="1"/>
      <c r="B207" s="1"/>
      <c r="C207" s="1"/>
      <c r="D207" s="1"/>
      <c r="E207" s="1"/>
      <c r="F207" s="1"/>
      <c r="G207" s="1"/>
      <c r="H207" s="1"/>
      <c r="I207" s="1"/>
      <c r="J207" s="1"/>
      <c r="K207" s="52" t="s">
        <v>10136</v>
      </c>
      <c r="L207" s="6" t="s">
        <v>10137</v>
      </c>
    </row>
    <row r="208" s="6" customFormat="true" ht="15" hidden="false" customHeight="false" outlineLevel="0" collapsed="false">
      <c r="A208" s="1"/>
      <c r="B208" s="1"/>
      <c r="C208" s="1"/>
      <c r="D208" s="1"/>
      <c r="E208" s="1"/>
      <c r="F208" s="1"/>
      <c r="G208" s="1"/>
      <c r="H208" s="1"/>
      <c r="I208" s="1"/>
      <c r="J208" s="1"/>
      <c r="K208" s="52" t="s">
        <v>10138</v>
      </c>
      <c r="L208" s="6" t="s">
        <v>10043</v>
      </c>
    </row>
    <row r="209" s="6" customFormat="true" ht="15" hidden="false" customHeight="false" outlineLevel="0" collapsed="false">
      <c r="A209" s="1"/>
      <c r="B209" s="1"/>
      <c r="C209" s="1"/>
      <c r="D209" s="1"/>
      <c r="E209" s="1"/>
      <c r="F209" s="1"/>
      <c r="G209" s="1"/>
      <c r="H209" s="1"/>
      <c r="I209" s="1"/>
      <c r="J209" s="1"/>
      <c r="K209" s="52" t="s">
        <v>10139</v>
      </c>
      <c r="L209" s="6" t="s">
        <v>10043</v>
      </c>
    </row>
    <row r="210" s="6" customFormat="true" ht="15" hidden="false" customHeight="false" outlineLevel="0" collapsed="false">
      <c r="A210" s="1"/>
      <c r="B210" s="1"/>
      <c r="C210" s="1"/>
      <c r="D210" s="1"/>
      <c r="E210" s="1"/>
      <c r="F210" s="1"/>
      <c r="G210" s="1"/>
      <c r="H210" s="1"/>
      <c r="I210" s="1"/>
      <c r="J210" s="1"/>
      <c r="K210" s="52" t="s">
        <v>484</v>
      </c>
      <c r="L210" s="6" t="s">
        <v>10028</v>
      </c>
    </row>
    <row r="211" s="6" customFormat="true" ht="15" hidden="false" customHeight="false" outlineLevel="0" collapsed="false">
      <c r="A211" s="1"/>
      <c r="B211" s="1"/>
      <c r="C211" s="1"/>
      <c r="D211" s="1"/>
      <c r="E211" s="1"/>
      <c r="F211" s="1"/>
      <c r="G211" s="1"/>
      <c r="H211" s="1"/>
      <c r="I211" s="1"/>
      <c r="J211" s="1"/>
      <c r="K211" s="52" t="s">
        <v>10140</v>
      </c>
      <c r="L211" s="6" t="s">
        <v>10032</v>
      </c>
    </row>
    <row r="212" s="6" customFormat="true" ht="15" hidden="false" customHeight="false" outlineLevel="0" collapsed="false">
      <c r="A212" s="1"/>
      <c r="B212" s="1"/>
      <c r="C212" s="1"/>
      <c r="D212" s="1"/>
      <c r="E212" s="1"/>
      <c r="F212" s="1"/>
      <c r="G212" s="1"/>
      <c r="H212" s="1"/>
      <c r="I212" s="1"/>
      <c r="J212" s="1"/>
      <c r="K212" s="52" t="s">
        <v>10141</v>
      </c>
      <c r="L212" s="6" t="s">
        <v>10028</v>
      </c>
    </row>
    <row r="213" customFormat="false" ht="15" hidden="false" customHeight="false" outlineLevel="0" collapsed="false">
      <c r="K213" s="1" t="s">
        <v>10142</v>
      </c>
      <c r="L213" s="1" t="s">
        <v>10036</v>
      </c>
    </row>
    <row r="214" customFormat="false" ht="15" hidden="false" customHeight="false" outlineLevel="0" collapsed="false">
      <c r="K214" s="1" t="s">
        <v>2109</v>
      </c>
      <c r="L214" s="1" t="s">
        <v>10036</v>
      </c>
    </row>
    <row r="215" s="6" customFormat="true" ht="17.9" hidden="false" customHeight="false" outlineLevel="0" collapsed="false">
      <c r="A215" s="1"/>
      <c r="B215" s="1"/>
      <c r="C215" s="1"/>
      <c r="D215" s="1"/>
      <c r="E215" s="1"/>
      <c r="F215" s="1"/>
      <c r="G215" s="1"/>
      <c r="H215" s="1"/>
      <c r="I215" s="1"/>
      <c r="J215" s="1"/>
      <c r="K215" s="1" t="s">
        <v>10143</v>
      </c>
      <c r="L215" s="53" t="s">
        <v>10144</v>
      </c>
    </row>
    <row r="216" s="6" customFormat="true" ht="17.9" hidden="false" customHeight="false" outlineLevel="0" collapsed="false">
      <c r="A216" s="1"/>
      <c r="B216" s="1"/>
      <c r="C216" s="1"/>
      <c r="D216" s="1"/>
      <c r="E216" s="1"/>
      <c r="F216" s="1"/>
      <c r="G216" s="1"/>
      <c r="H216" s="1"/>
      <c r="I216" s="1"/>
      <c r="J216" s="1"/>
      <c r="K216" s="1" t="s">
        <v>10145</v>
      </c>
      <c r="L216" s="53" t="s">
        <v>10146</v>
      </c>
    </row>
    <row r="217" s="6" customFormat="true" ht="16.4" hidden="false" customHeight="false" outlineLevel="0" collapsed="false">
      <c r="A217" s="1"/>
      <c r="B217" s="1"/>
      <c r="C217" s="1"/>
      <c r="D217" s="1"/>
      <c r="E217" s="1"/>
      <c r="F217" s="1"/>
      <c r="G217" s="1"/>
      <c r="H217" s="1"/>
      <c r="I217" s="1"/>
      <c r="J217" s="1"/>
      <c r="K217" s="1" t="s">
        <v>10147</v>
      </c>
      <c r="L217" s="54" t="s">
        <v>10028</v>
      </c>
    </row>
    <row r="218" s="6" customFormat="true" ht="16.4" hidden="false" customHeight="false" outlineLevel="0" collapsed="false">
      <c r="A218" s="1"/>
      <c r="B218" s="1"/>
      <c r="C218" s="1"/>
      <c r="D218" s="1"/>
      <c r="E218" s="1"/>
      <c r="F218" s="1"/>
      <c r="G218" s="1"/>
      <c r="H218" s="1"/>
      <c r="I218" s="1"/>
      <c r="J218" s="1"/>
      <c r="K218" s="1" t="s">
        <v>10148</v>
      </c>
      <c r="L218" s="54" t="s">
        <v>10048</v>
      </c>
    </row>
    <row r="219" customFormat="false" ht="15" hidden="false" customHeight="false" outlineLevel="0" collapsed="false">
      <c r="K219" s="1" t="s">
        <v>10149</v>
      </c>
      <c r="L219" s="1" t="s">
        <v>10150</v>
      </c>
    </row>
    <row r="220" s="6" customFormat="true" ht="16.4" hidden="false" customHeight="false" outlineLevel="0" collapsed="false">
      <c r="A220" s="1"/>
      <c r="B220" s="1"/>
      <c r="C220" s="1"/>
      <c r="D220" s="1"/>
      <c r="E220" s="1"/>
      <c r="F220" s="1"/>
      <c r="G220" s="1"/>
      <c r="H220" s="1"/>
      <c r="I220" s="1"/>
      <c r="J220" s="1"/>
      <c r="K220" s="1" t="s">
        <v>10151</v>
      </c>
      <c r="L220" s="54" t="s">
        <v>10152</v>
      </c>
    </row>
    <row r="221" customFormat="false" ht="15" hidden="false" customHeight="false" outlineLevel="0" collapsed="false">
      <c r="K221" s="1" t="s">
        <v>10153</v>
      </c>
      <c r="L221" s="1" t="s">
        <v>10154</v>
      </c>
    </row>
    <row r="222" s="6" customFormat="true" ht="16.4" hidden="false" customHeight="false" outlineLevel="0" collapsed="false">
      <c r="A222" s="1"/>
      <c r="B222" s="1"/>
      <c r="C222" s="1"/>
      <c r="D222" s="1"/>
      <c r="E222" s="1"/>
      <c r="F222" s="1"/>
      <c r="G222" s="1"/>
      <c r="H222" s="1"/>
      <c r="I222" s="1"/>
      <c r="J222" s="1"/>
      <c r="K222" s="1" t="s">
        <v>5742</v>
      </c>
      <c r="L222" s="54" t="s">
        <v>10032</v>
      </c>
    </row>
    <row r="223" s="6" customFormat="true" ht="16.4" hidden="false" customHeight="false" outlineLevel="0" collapsed="false">
      <c r="A223" s="1"/>
      <c r="B223" s="1"/>
      <c r="C223" s="1"/>
      <c r="D223" s="1"/>
      <c r="E223" s="1"/>
      <c r="F223" s="1"/>
      <c r="G223" s="1"/>
      <c r="H223" s="1"/>
      <c r="I223" s="1"/>
      <c r="J223" s="1"/>
      <c r="K223" s="6" t="s">
        <v>10155</v>
      </c>
      <c r="L223" s="54" t="s">
        <v>10156</v>
      </c>
    </row>
    <row r="224" s="6" customFormat="true" ht="16.4" hidden="false" customHeight="false" outlineLevel="0" collapsed="false">
      <c r="A224" s="1"/>
      <c r="B224" s="1"/>
      <c r="C224" s="1"/>
      <c r="D224" s="1"/>
      <c r="E224" s="1"/>
      <c r="F224" s="1"/>
      <c r="G224" s="1"/>
      <c r="H224" s="1"/>
      <c r="I224" s="1"/>
      <c r="J224" s="1"/>
      <c r="K224" s="1" t="s">
        <v>10157</v>
      </c>
      <c r="L224" s="54" t="s">
        <v>10158</v>
      </c>
    </row>
    <row r="225" customFormat="false" ht="15" hidden="false" customHeight="false" outlineLevel="0" collapsed="false">
      <c r="K225" s="1" t="s">
        <v>10159</v>
      </c>
      <c r="L225" s="1" t="s">
        <v>10032</v>
      </c>
    </row>
    <row r="226" s="6" customFormat="true" ht="16.4" hidden="false" customHeight="false" outlineLevel="0" collapsed="false">
      <c r="A226" s="1"/>
      <c r="B226" s="1"/>
      <c r="C226" s="1"/>
      <c r="D226" s="1"/>
      <c r="E226" s="1"/>
      <c r="F226" s="1"/>
      <c r="G226" s="1"/>
      <c r="H226" s="1"/>
      <c r="I226" s="1"/>
      <c r="J226" s="1"/>
      <c r="K226" s="1" t="s">
        <v>10160</v>
      </c>
      <c r="L226" s="54" t="s">
        <v>10028</v>
      </c>
    </row>
    <row r="227" customFormat="false" ht="15" hidden="false" customHeight="false" outlineLevel="0" collapsed="false">
      <c r="K227" s="1" t="s">
        <v>10161</v>
      </c>
      <c r="L227" s="1" t="s">
        <v>10043</v>
      </c>
    </row>
    <row r="228" s="6" customFormat="true" ht="16.4" hidden="false" customHeight="false" outlineLevel="0" collapsed="false">
      <c r="A228" s="1"/>
      <c r="B228" s="1"/>
      <c r="C228" s="1"/>
      <c r="D228" s="1"/>
      <c r="E228" s="1"/>
      <c r="F228" s="1"/>
      <c r="G228" s="1"/>
      <c r="H228" s="1"/>
      <c r="I228" s="1"/>
      <c r="J228" s="1"/>
      <c r="K228" s="1" t="s">
        <v>10162</v>
      </c>
      <c r="L228" s="54" t="s">
        <v>10156</v>
      </c>
    </row>
    <row r="229" s="6" customFormat="true" ht="16.4" hidden="false" customHeight="false" outlineLevel="0" collapsed="false">
      <c r="A229" s="1"/>
      <c r="B229" s="1"/>
      <c r="C229" s="1"/>
      <c r="D229" s="1"/>
      <c r="E229" s="1"/>
      <c r="F229" s="1"/>
      <c r="G229" s="1"/>
      <c r="H229" s="1"/>
      <c r="I229" s="1"/>
      <c r="J229" s="1"/>
      <c r="K229" s="1" t="s">
        <v>10163</v>
      </c>
      <c r="L229" s="54" t="s">
        <v>10028</v>
      </c>
    </row>
    <row r="230" s="6" customFormat="true" ht="16.4" hidden="false" customHeight="false" outlineLevel="0" collapsed="false">
      <c r="A230" s="1"/>
      <c r="B230" s="1"/>
      <c r="C230" s="1"/>
      <c r="D230" s="1"/>
      <c r="E230" s="1"/>
      <c r="F230" s="1"/>
      <c r="G230" s="1"/>
      <c r="H230" s="1"/>
      <c r="I230" s="1"/>
      <c r="J230" s="1"/>
      <c r="K230" s="1" t="s">
        <v>10164</v>
      </c>
      <c r="L230" s="54" t="s">
        <v>10028</v>
      </c>
    </row>
    <row r="231" customFormat="false" ht="15" hidden="false" customHeight="false" outlineLevel="0" collapsed="false">
      <c r="K231" s="1" t="s">
        <v>10165</v>
      </c>
      <c r="L231" s="1" t="s">
        <v>10166</v>
      </c>
    </row>
    <row r="232" customFormat="false" ht="15" hidden="false" customHeight="false" outlineLevel="0" collapsed="false">
      <c r="K232" s="1" t="s">
        <v>10167</v>
      </c>
      <c r="L232" s="1" t="s">
        <v>10168</v>
      </c>
    </row>
    <row r="233" customFormat="false" ht="15" hidden="false" customHeight="false" outlineLevel="0" collapsed="false">
      <c r="K233" s="1" t="s">
        <v>10169</v>
      </c>
      <c r="L233" s="1" t="s">
        <v>10035</v>
      </c>
    </row>
    <row r="234" s="6" customFormat="true" ht="16.4" hidden="false" customHeight="false" outlineLevel="0" collapsed="false">
      <c r="A234" s="1"/>
      <c r="B234" s="1"/>
      <c r="C234" s="1"/>
      <c r="D234" s="1"/>
      <c r="E234" s="1"/>
      <c r="F234" s="1"/>
      <c r="G234" s="1"/>
      <c r="H234" s="1"/>
      <c r="I234" s="1"/>
      <c r="J234" s="1"/>
      <c r="K234" s="1" t="s">
        <v>10170</v>
      </c>
      <c r="L234" s="54" t="s">
        <v>10032</v>
      </c>
    </row>
    <row r="235" customFormat="false" ht="15" hidden="false" customHeight="false" outlineLevel="0" collapsed="false">
      <c r="K235" s="1" t="s">
        <v>10171</v>
      </c>
      <c r="L235" s="1" t="s">
        <v>10037</v>
      </c>
    </row>
    <row r="236" customFormat="false" ht="15" hidden="false" customHeight="false" outlineLevel="0" collapsed="false">
      <c r="K236" s="1" t="s">
        <v>10172</v>
      </c>
      <c r="L236" s="1" t="s">
        <v>10037</v>
      </c>
    </row>
    <row r="237" customFormat="false" ht="15" hidden="false" customHeight="false" outlineLevel="0" collapsed="false">
      <c r="K237" s="1" t="s">
        <v>10173</v>
      </c>
      <c r="L237" s="1" t="s">
        <v>10174</v>
      </c>
    </row>
    <row r="238" customFormat="false" ht="15" hidden="false" customHeight="false" outlineLevel="0" collapsed="false">
      <c r="K238" s="1" t="s">
        <v>10175</v>
      </c>
      <c r="L238" s="1" t="s">
        <v>10035</v>
      </c>
    </row>
    <row r="239" customFormat="false" ht="15" hidden="false" customHeight="false" outlineLevel="0" collapsed="false">
      <c r="K239" s="1" t="s">
        <v>10176</v>
      </c>
      <c r="L239" s="1" t="s">
        <v>10177</v>
      </c>
    </row>
    <row r="240" customFormat="false" ht="15" hidden="false" customHeight="false" outlineLevel="0" collapsed="false">
      <c r="K240" s="1" t="s">
        <v>10178</v>
      </c>
      <c r="L240" s="1" t="s">
        <v>10179</v>
      </c>
    </row>
    <row r="241" s="6" customFormat="true" ht="17.9" hidden="false" customHeight="false" outlineLevel="0" collapsed="false">
      <c r="A241" s="1"/>
      <c r="B241" s="1"/>
      <c r="C241" s="1"/>
      <c r="D241" s="1"/>
      <c r="E241" s="1"/>
      <c r="F241" s="1"/>
      <c r="G241" s="1"/>
      <c r="H241" s="1"/>
      <c r="I241" s="1"/>
      <c r="J241" s="1"/>
      <c r="K241" s="1" t="s">
        <v>10180</v>
      </c>
      <c r="L241" s="53" t="s">
        <v>10174</v>
      </c>
    </row>
    <row r="242" customFormat="false" ht="15" hidden="false" customHeight="false" outlineLevel="0" collapsed="false">
      <c r="K242" s="1" t="s">
        <v>10181</v>
      </c>
      <c r="L242" s="1" t="s">
        <v>10182</v>
      </c>
    </row>
    <row r="243" s="6" customFormat="true" ht="17.9" hidden="false" customHeight="false" outlineLevel="0" collapsed="false">
      <c r="A243" s="1"/>
      <c r="B243" s="1"/>
      <c r="C243" s="1"/>
      <c r="D243" s="1"/>
      <c r="E243" s="1"/>
      <c r="F243" s="1"/>
      <c r="G243" s="1"/>
      <c r="H243" s="1"/>
      <c r="I243" s="1"/>
      <c r="J243" s="1"/>
      <c r="K243" s="1" t="s">
        <v>10183</v>
      </c>
      <c r="L243" s="53" t="s">
        <v>10032</v>
      </c>
    </row>
    <row r="244" s="6" customFormat="true" ht="17.9" hidden="false" customHeight="false" outlineLevel="0" collapsed="false">
      <c r="A244" s="1"/>
      <c r="B244" s="1"/>
      <c r="C244" s="1"/>
      <c r="D244" s="1"/>
      <c r="E244" s="1"/>
      <c r="F244" s="1"/>
      <c r="G244" s="1"/>
      <c r="H244" s="1"/>
      <c r="I244" s="1"/>
      <c r="J244" s="1"/>
      <c r="K244" s="1" t="s">
        <v>10184</v>
      </c>
      <c r="L244" s="53" t="s">
        <v>10032</v>
      </c>
    </row>
    <row r="245" customFormat="false" ht="15" hidden="false" customHeight="false" outlineLevel="0" collapsed="false">
      <c r="K245" s="1" t="s">
        <v>10185</v>
      </c>
      <c r="L245" s="1" t="s">
        <v>10036</v>
      </c>
    </row>
    <row r="246" s="6" customFormat="true" ht="17.9" hidden="false" customHeight="false" outlineLevel="0" collapsed="false">
      <c r="A246" s="1"/>
      <c r="B246" s="1"/>
      <c r="C246" s="1"/>
      <c r="D246" s="1"/>
      <c r="E246" s="1"/>
      <c r="F246" s="1"/>
      <c r="G246" s="1"/>
      <c r="H246" s="1"/>
      <c r="I246" s="1"/>
      <c r="J246" s="1"/>
      <c r="K246" s="1" t="s">
        <v>10186</v>
      </c>
      <c r="L246" s="53" t="s">
        <v>10174</v>
      </c>
    </row>
    <row r="247" customFormat="false" ht="15" hidden="false" customHeight="false" outlineLevel="0" collapsed="false">
      <c r="K247" s="1" t="s">
        <v>10187</v>
      </c>
      <c r="L247" s="1" t="s">
        <v>10039</v>
      </c>
    </row>
    <row r="248" customFormat="false" ht="15" hidden="false" customHeight="false" outlineLevel="0" collapsed="false">
      <c r="K248" s="1" t="s">
        <v>10188</v>
      </c>
      <c r="L248" s="1" t="s">
        <v>10043</v>
      </c>
    </row>
    <row r="249" customFormat="false" ht="15" hidden="false" customHeight="false" outlineLevel="0" collapsed="false">
      <c r="K249" s="1" t="s">
        <v>10189</v>
      </c>
      <c r="L249" s="1" t="s">
        <v>10190</v>
      </c>
    </row>
    <row r="250" customFormat="false" ht="15" hidden="false" customHeight="false" outlineLevel="0" collapsed="false">
      <c r="K250" s="1" t="s">
        <v>2916</v>
      </c>
      <c r="L250" s="1" t="s">
        <v>10156</v>
      </c>
    </row>
    <row r="251" customFormat="false" ht="15" hidden="false" customHeight="false" outlineLevel="0" collapsed="false">
      <c r="K251" s="1" t="s">
        <v>10191</v>
      </c>
      <c r="L251" s="1" t="s">
        <v>10154</v>
      </c>
    </row>
    <row r="252" customFormat="false" ht="15" hidden="false" customHeight="false" outlineLevel="0" collapsed="false">
      <c r="K252" s="1" t="s">
        <v>10192</v>
      </c>
      <c r="L252" s="1" t="s">
        <v>10039</v>
      </c>
    </row>
    <row r="253" customFormat="false" ht="15" hidden="false" customHeight="false" outlineLevel="0" collapsed="false">
      <c r="K253" s="1" t="s">
        <v>10193</v>
      </c>
      <c r="L253" s="1" t="s">
        <v>10060</v>
      </c>
    </row>
    <row r="254" customFormat="false" ht="15" hidden="false" customHeight="false" outlineLevel="0" collapsed="false">
      <c r="K254" s="1" t="s">
        <v>10194</v>
      </c>
      <c r="L254" s="1" t="s">
        <v>10028</v>
      </c>
    </row>
    <row r="255" customFormat="false" ht="15" hidden="false" customHeight="false" outlineLevel="0" collapsed="false">
      <c r="K255" s="1" t="s">
        <v>10195</v>
      </c>
      <c r="L255" s="1" t="s">
        <v>10028</v>
      </c>
    </row>
    <row r="256" customFormat="false" ht="15" hidden="false" customHeight="false" outlineLevel="0" collapsed="false">
      <c r="K256" s="1" t="s">
        <v>6841</v>
      </c>
      <c r="L256" s="1" t="s">
        <v>10043</v>
      </c>
    </row>
    <row r="257" customFormat="false" ht="15" hidden="false" customHeight="false" outlineLevel="0" collapsed="false">
      <c r="K257" s="1" t="s">
        <v>10196</v>
      </c>
      <c r="L257" s="1" t="s">
        <v>10060</v>
      </c>
    </row>
    <row r="258" s="6" customFormat="true" ht="15" hidden="false" customHeight="false" outlineLevel="0" collapsed="false">
      <c r="A258" s="1"/>
      <c r="B258" s="1"/>
      <c r="C258" s="1"/>
      <c r="D258" s="1"/>
      <c r="E258" s="1"/>
      <c r="F258" s="1"/>
      <c r="G258" s="1"/>
      <c r="H258" s="1"/>
      <c r="I258" s="1"/>
      <c r="J258" s="1"/>
      <c r="K258" s="1" t="s">
        <v>10197</v>
      </c>
      <c r="L258" s="55" t="s">
        <v>10177</v>
      </c>
    </row>
    <row r="259" s="6" customFormat="true" ht="17.9" hidden="false" customHeight="false" outlineLevel="0" collapsed="false">
      <c r="A259" s="1"/>
      <c r="B259" s="1"/>
      <c r="C259" s="1"/>
      <c r="D259" s="1"/>
      <c r="E259" s="1"/>
      <c r="F259" s="1"/>
      <c r="G259" s="1"/>
      <c r="H259" s="1"/>
      <c r="I259" s="1"/>
      <c r="J259" s="1"/>
      <c r="K259" s="1" t="s">
        <v>10198</v>
      </c>
      <c r="L259" s="53" t="s">
        <v>10032</v>
      </c>
    </row>
    <row r="260" customFormat="false" ht="15" hidden="false" customHeight="false" outlineLevel="0" collapsed="false">
      <c r="K260" s="1" t="s">
        <v>10199</v>
      </c>
      <c r="L260" s="1" t="s">
        <v>10150</v>
      </c>
    </row>
    <row r="261" customFormat="false" ht="15" hidden="false" customHeight="false" outlineLevel="0" collapsed="false">
      <c r="K261" s="1" t="s">
        <v>3464</v>
      </c>
      <c r="L261" s="1" t="s">
        <v>10035</v>
      </c>
    </row>
    <row r="262" customFormat="false" ht="15" hidden="false" customHeight="false" outlineLevel="0" collapsed="false">
      <c r="K262" s="1" t="s">
        <v>2072</v>
      </c>
      <c r="L262" s="1" t="s">
        <v>10060</v>
      </c>
    </row>
    <row r="263" customFormat="false" ht="15" hidden="false" customHeight="false" outlineLevel="0" collapsed="false">
      <c r="K263" s="1" t="s">
        <v>10200</v>
      </c>
      <c r="L263" s="1" t="s">
        <v>10168</v>
      </c>
    </row>
    <row r="264" customFormat="false" ht="15" hidden="false" customHeight="false" outlineLevel="0" collapsed="false">
      <c r="K264" s="1" t="s">
        <v>10201</v>
      </c>
      <c r="L264" s="1" t="s">
        <v>10202</v>
      </c>
    </row>
    <row r="265" customFormat="false" ht="15" hidden="false" customHeight="false" outlineLevel="0" collapsed="false">
      <c r="K265" s="1" t="s">
        <v>10203</v>
      </c>
      <c r="L265" s="1" t="s">
        <v>10204</v>
      </c>
    </row>
    <row r="266" customFormat="false" ht="15" hidden="false" customHeight="false" outlineLevel="0" collapsed="false">
      <c r="K266" s="1" t="s">
        <v>10205</v>
      </c>
      <c r="L266" s="1" t="s">
        <v>10174</v>
      </c>
    </row>
    <row r="267" customFormat="false" ht="15" hidden="false" customHeight="false" outlineLevel="0" collapsed="false">
      <c r="K267" s="1" t="s">
        <v>10206</v>
      </c>
      <c r="L267" s="1" t="s">
        <v>10032</v>
      </c>
    </row>
    <row r="268" customFormat="false" ht="15" hidden="false" customHeight="false" outlineLevel="0" collapsed="false">
      <c r="K268" s="1" t="s">
        <v>192</v>
      </c>
      <c r="L268" s="1" t="s">
        <v>10207</v>
      </c>
    </row>
    <row r="269" customFormat="false" ht="15" hidden="false" customHeight="false" outlineLevel="0" collapsed="false">
      <c r="K269" s="1" t="s">
        <v>3164</v>
      </c>
      <c r="L269" s="1" t="s">
        <v>10202</v>
      </c>
    </row>
    <row r="270" customFormat="false" ht="15" hidden="false" customHeight="false" outlineLevel="0" collapsed="false">
      <c r="K270" s="1" t="s">
        <v>10208</v>
      </c>
      <c r="L270" s="1" t="s">
        <v>10028</v>
      </c>
    </row>
    <row r="271" customFormat="false" ht="15" hidden="false" customHeight="false" outlineLevel="0" collapsed="false">
      <c r="K271" s="1" t="s">
        <v>10209</v>
      </c>
      <c r="L271" s="1" t="s">
        <v>10028</v>
      </c>
    </row>
    <row r="272" customFormat="false" ht="15" hidden="false" customHeight="false" outlineLevel="0" collapsed="false">
      <c r="K272" s="1" t="s">
        <v>480</v>
      </c>
      <c r="L272" s="1" t="s">
        <v>10028</v>
      </c>
    </row>
    <row r="273" customFormat="false" ht="15" hidden="false" customHeight="false" outlineLevel="0" collapsed="false">
      <c r="K273" s="1" t="s">
        <v>10210</v>
      </c>
      <c r="L273" s="1" t="s">
        <v>10174</v>
      </c>
    </row>
    <row r="274" customFormat="false" ht="15" hidden="false" customHeight="false" outlineLevel="0" collapsed="false">
      <c r="K274" s="1" t="s">
        <v>10211</v>
      </c>
      <c r="L274" s="1" t="s">
        <v>10174</v>
      </c>
    </row>
    <row r="275" customFormat="false" ht="15" hidden="false" customHeight="false" outlineLevel="0" collapsed="false">
      <c r="K275" s="1" t="s">
        <v>10212</v>
      </c>
      <c r="L275" s="1" t="s">
        <v>10156</v>
      </c>
    </row>
    <row r="276" customFormat="false" ht="15" hidden="false" customHeight="false" outlineLevel="0" collapsed="false">
      <c r="K276" s="1" t="s">
        <v>10213</v>
      </c>
      <c r="L276" s="1" t="s">
        <v>10028</v>
      </c>
    </row>
    <row r="277" customFormat="false" ht="15" hidden="false" customHeight="false" outlineLevel="0" collapsed="false">
      <c r="K277" s="1" t="s">
        <v>10214</v>
      </c>
      <c r="L277" s="1" t="s">
        <v>10028</v>
      </c>
    </row>
    <row r="278" customFormat="false" ht="15" hidden="false" customHeight="false" outlineLevel="0" collapsed="false">
      <c r="K278" s="1" t="s">
        <v>2400</v>
      </c>
      <c r="L278" s="1" t="s">
        <v>10060</v>
      </c>
    </row>
    <row r="279" customFormat="false" ht="15" hidden="false" customHeight="false" outlineLevel="0" collapsed="false">
      <c r="K279" s="1" t="s">
        <v>10215</v>
      </c>
      <c r="L279" s="1" t="s">
        <v>10216</v>
      </c>
    </row>
    <row r="280" customFormat="false" ht="15" hidden="false" customHeight="false" outlineLevel="0" collapsed="false">
      <c r="K280" s="1" t="s">
        <v>10217</v>
      </c>
      <c r="L280" s="1" t="s">
        <v>10028</v>
      </c>
    </row>
    <row r="281" customFormat="false" ht="15" hidden="false" customHeight="false" outlineLevel="0" collapsed="false">
      <c r="K281" s="1" t="s">
        <v>10218</v>
      </c>
      <c r="L281" s="1" t="s">
        <v>10048</v>
      </c>
    </row>
    <row r="282" customFormat="false" ht="15" hidden="false" customHeight="false" outlineLevel="0" collapsed="false">
      <c r="K282" s="1" t="s">
        <v>10219</v>
      </c>
      <c r="L282" s="1" t="s">
        <v>10048</v>
      </c>
    </row>
    <row r="283" customFormat="false" ht="15" hidden="false" customHeight="false" outlineLevel="0" collapsed="false">
      <c r="K283" s="1" t="s">
        <v>10220</v>
      </c>
      <c r="L283" s="1" t="s">
        <v>10156</v>
      </c>
    </row>
    <row r="284" customFormat="false" ht="15" hidden="false" customHeight="false" outlineLevel="0" collapsed="false">
      <c r="K284" s="1" t="s">
        <v>10221</v>
      </c>
      <c r="L284" s="1" t="s">
        <v>10222</v>
      </c>
    </row>
    <row r="285" customFormat="false" ht="15" hidden="false" customHeight="false" outlineLevel="0" collapsed="false">
      <c r="K285" s="1" t="s">
        <v>10223</v>
      </c>
      <c r="L285" s="1" t="s">
        <v>10224</v>
      </c>
    </row>
    <row r="286" customFormat="false" ht="15" hidden="false" customHeight="false" outlineLevel="0" collapsed="false">
      <c r="K286" s="1" t="s">
        <v>10225</v>
      </c>
      <c r="L286" s="1" t="s">
        <v>10226</v>
      </c>
    </row>
    <row r="287" customFormat="false" ht="15" hidden="false" customHeight="false" outlineLevel="0" collapsed="false">
      <c r="K287" s="1" t="s">
        <v>10227</v>
      </c>
      <c r="L287" s="1" t="s">
        <v>10228</v>
      </c>
    </row>
    <row r="288" customFormat="false" ht="15" hidden="false" customHeight="false" outlineLevel="0" collapsed="false">
      <c r="K288" s="1" t="s">
        <v>3508</v>
      </c>
      <c r="L288" s="1" t="s">
        <v>10229</v>
      </c>
    </row>
    <row r="289" customFormat="false" ht="15" hidden="false" customHeight="false" outlineLevel="0" collapsed="false">
      <c r="K289" s="1" t="s">
        <v>3478</v>
      </c>
      <c r="L289" s="1" t="s">
        <v>10229</v>
      </c>
    </row>
    <row r="290" s="6" customFormat="true" ht="15" hidden="false" customHeight="false" outlineLevel="0" collapsed="false">
      <c r="A290" s="1"/>
      <c r="B290" s="1"/>
      <c r="C290" s="1"/>
      <c r="D290" s="1"/>
      <c r="E290" s="1"/>
      <c r="F290" s="1"/>
      <c r="G290" s="1"/>
      <c r="H290" s="1"/>
      <c r="I290" s="1"/>
      <c r="J290" s="1"/>
      <c r="K290" s="6" t="s">
        <v>1130</v>
      </c>
      <c r="L290" s="6" t="s">
        <v>10028</v>
      </c>
    </row>
    <row r="291" customFormat="false" ht="15" hidden="false" customHeight="false" outlineLevel="0" collapsed="false">
      <c r="K291" s="1" t="s">
        <v>10230</v>
      </c>
      <c r="L291" s="1" t="s">
        <v>10231</v>
      </c>
    </row>
    <row r="292" customFormat="false" ht="15" hidden="false" customHeight="false" outlineLevel="0" collapsed="false">
      <c r="K292" s="1" t="s">
        <v>10232</v>
      </c>
      <c r="L292" s="1" t="s">
        <v>10233</v>
      </c>
    </row>
    <row r="293" customFormat="false" ht="15" hidden="false" customHeight="false" outlineLevel="0" collapsed="false">
      <c r="K293" s="1" t="s">
        <v>10234</v>
      </c>
      <c r="L293" s="1" t="s">
        <v>10235</v>
      </c>
    </row>
    <row r="294" customFormat="false" ht="15" hidden="false" customHeight="false" outlineLevel="0" collapsed="false">
      <c r="K294" s="1" t="s">
        <v>10236</v>
      </c>
      <c r="L294" s="1" t="s">
        <v>10028</v>
      </c>
    </row>
    <row r="295" customFormat="false" ht="15" hidden="false" customHeight="false" outlineLevel="0" collapsed="false">
      <c r="K295" s="1" t="s">
        <v>960</v>
      </c>
      <c r="L295" s="1" t="s">
        <v>10028</v>
      </c>
    </row>
    <row r="296" customFormat="false" ht="15" hidden="false" customHeight="false" outlineLevel="0" collapsed="false">
      <c r="K296" s="1" t="s">
        <v>10237</v>
      </c>
      <c r="L296" s="1" t="s">
        <v>10238</v>
      </c>
    </row>
    <row r="297" customFormat="false" ht="15" hidden="false" customHeight="false" outlineLevel="0" collapsed="false">
      <c r="K297" s="1" t="s">
        <v>10239</v>
      </c>
      <c r="L297" s="1" t="s">
        <v>10240</v>
      </c>
    </row>
    <row r="298" customFormat="false" ht="15" hidden="false" customHeight="false" outlineLevel="0" collapsed="false">
      <c r="K298" s="1" t="s">
        <v>10241</v>
      </c>
      <c r="L298" s="1" t="s">
        <v>10242</v>
      </c>
    </row>
    <row r="299" customFormat="false" ht="15" hidden="false" customHeight="false" outlineLevel="0" collapsed="false">
      <c r="K299" s="1" t="s">
        <v>10243</v>
      </c>
      <c r="L299" s="1" t="s">
        <v>10244</v>
      </c>
    </row>
    <row r="300" customFormat="false" ht="15" hidden="false" customHeight="false" outlineLevel="0" collapsed="false">
      <c r="K300" s="1" t="s">
        <v>10245</v>
      </c>
      <c r="L300" s="1" t="s">
        <v>10048</v>
      </c>
    </row>
    <row r="301" customFormat="false" ht="15" hidden="false" customHeight="false" outlineLevel="0" collapsed="false">
      <c r="K301" s="1" t="s">
        <v>10246</v>
      </c>
      <c r="L301" s="1" t="s">
        <v>10060</v>
      </c>
    </row>
    <row r="302" customFormat="false" ht="15" hidden="false" customHeight="false" outlineLevel="0" collapsed="false">
      <c r="K302" s="1" t="s">
        <v>10247</v>
      </c>
      <c r="L302" s="1" t="s">
        <v>10248</v>
      </c>
    </row>
    <row r="303" customFormat="false" ht="15" hidden="false" customHeight="false" outlineLevel="0" collapsed="false">
      <c r="K303" s="1" t="s">
        <v>10249</v>
      </c>
      <c r="L303" s="1" t="s">
        <v>10250</v>
      </c>
    </row>
    <row r="304" customFormat="false" ht="15" hidden="false" customHeight="false" outlineLevel="0" collapsed="false">
      <c r="K304" s="1" t="s">
        <v>10251</v>
      </c>
      <c r="L304" s="1" t="s">
        <v>10252</v>
      </c>
    </row>
    <row r="305" customFormat="false" ht="15" hidden="false" customHeight="false" outlineLevel="0" collapsed="false">
      <c r="K305" s="1" t="s">
        <v>10253</v>
      </c>
      <c r="L305" s="1" t="s">
        <v>10254</v>
      </c>
    </row>
    <row r="306" customFormat="false" ht="15" hidden="false" customHeight="false" outlineLevel="0" collapsed="false">
      <c r="K306" s="1" t="s">
        <v>10255</v>
      </c>
      <c r="L306" s="1" t="s">
        <v>10256</v>
      </c>
    </row>
    <row r="307" customFormat="false" ht="15" hidden="false" customHeight="false" outlineLevel="0" collapsed="false">
      <c r="K307" s="1" t="s">
        <v>10257</v>
      </c>
      <c r="L307" s="1" t="s">
        <v>10258</v>
      </c>
    </row>
    <row r="308" customFormat="false" ht="15" hidden="false" customHeight="false" outlineLevel="0" collapsed="false">
      <c r="K308" s="1" t="s">
        <v>49</v>
      </c>
      <c r="L308" s="1" t="s">
        <v>10259</v>
      </c>
    </row>
    <row r="309" customFormat="false" ht="15" hidden="false" customHeight="false" outlineLevel="0" collapsed="false">
      <c r="K309" s="1" t="s">
        <v>3975</v>
      </c>
      <c r="L309" s="1" t="s">
        <v>3978</v>
      </c>
    </row>
    <row r="310" customFormat="false" ht="15" hidden="false" customHeight="false" outlineLevel="0" collapsed="false">
      <c r="K310" s="1" t="s">
        <v>10260</v>
      </c>
      <c r="L310" s="1" t="s">
        <v>10261</v>
      </c>
    </row>
    <row r="311" customFormat="false" ht="15" hidden="false" customHeight="false" outlineLevel="0" collapsed="false">
      <c r="K311" s="1" t="s">
        <v>54</v>
      </c>
      <c r="L311" s="1" t="s">
        <v>10262</v>
      </c>
    </row>
    <row r="312" customFormat="false" ht="15" hidden="false" customHeight="false" outlineLevel="0" collapsed="false">
      <c r="K312" s="1" t="s">
        <v>10263</v>
      </c>
      <c r="L312" s="1" t="s">
        <v>10190</v>
      </c>
    </row>
    <row r="313" customFormat="false" ht="15" hidden="false" customHeight="false" outlineLevel="0" collapsed="false">
      <c r="K313" s="1" t="s">
        <v>10264</v>
      </c>
      <c r="L313" s="1" t="s">
        <v>10048</v>
      </c>
    </row>
    <row r="314" customFormat="false" ht="15" hidden="false" customHeight="false" outlineLevel="0" collapsed="false">
      <c r="K314" s="1" t="s">
        <v>10265</v>
      </c>
      <c r="L314" s="1" t="s">
        <v>10048</v>
      </c>
    </row>
    <row r="315" customFormat="false" ht="15" hidden="false" customHeight="false" outlineLevel="0" collapsed="false">
      <c r="K315" s="1" t="s">
        <v>1823</v>
      </c>
      <c r="L315" s="1" t="s">
        <v>10048</v>
      </c>
    </row>
    <row r="316" customFormat="false" ht="15" hidden="false" customHeight="false" outlineLevel="0" collapsed="false">
      <c r="K316" s="1" t="s">
        <v>10266</v>
      </c>
      <c r="L316" s="1" t="s">
        <v>10028</v>
      </c>
    </row>
    <row r="317" customFormat="false" ht="15" hidden="false" customHeight="false" outlineLevel="0" collapsed="false">
      <c r="K317" s="1" t="s">
        <v>10267</v>
      </c>
      <c r="L317" s="1" t="s">
        <v>10028</v>
      </c>
    </row>
    <row r="318" customFormat="false" ht="15" hidden="false" customHeight="false" outlineLevel="0" collapsed="false">
      <c r="K318" s="1" t="s">
        <v>2183</v>
      </c>
      <c r="L318" s="1" t="s">
        <v>10268</v>
      </c>
    </row>
    <row r="319" customFormat="false" ht="15" hidden="false" customHeight="false" outlineLevel="0" collapsed="false">
      <c r="K319" s="1" t="s">
        <v>10269</v>
      </c>
      <c r="L319" s="1" t="s">
        <v>10270</v>
      </c>
    </row>
    <row r="320" customFormat="false" ht="15" hidden="false" customHeight="false" outlineLevel="0" collapsed="false">
      <c r="K320" s="1" t="s">
        <v>10271</v>
      </c>
      <c r="L320" s="1" t="s">
        <v>10272</v>
      </c>
    </row>
    <row r="321" customFormat="false" ht="15" hidden="false" customHeight="false" outlineLevel="0" collapsed="false">
      <c r="K321" s="1" t="s">
        <v>10273</v>
      </c>
      <c r="L321" s="1" t="s">
        <v>10274</v>
      </c>
    </row>
    <row r="322" customFormat="false" ht="15" hidden="false" customHeight="false" outlineLevel="0" collapsed="false">
      <c r="K322" s="1" t="s">
        <v>10275</v>
      </c>
      <c r="L322" s="1" t="s">
        <v>10233</v>
      </c>
    </row>
    <row r="323" customFormat="false" ht="15" hidden="false" customHeight="false" outlineLevel="0" collapsed="false">
      <c r="K323" s="1" t="s">
        <v>10276</v>
      </c>
      <c r="L323" s="1" t="s">
        <v>10035</v>
      </c>
    </row>
    <row r="324" s="6" customFormat="true" ht="15" hidden="false" customHeight="false" outlineLevel="0" collapsed="false">
      <c r="A324" s="1"/>
      <c r="B324" s="1"/>
      <c r="C324" s="1"/>
      <c r="D324" s="1"/>
      <c r="E324" s="1"/>
      <c r="F324" s="1"/>
      <c r="G324" s="1"/>
      <c r="H324" s="1"/>
      <c r="I324" s="1"/>
      <c r="J324" s="1"/>
      <c r="K324" s="6" t="s">
        <v>2205</v>
      </c>
      <c r="L324" s="6" t="s">
        <v>10277</v>
      </c>
    </row>
    <row r="325" s="6" customFormat="true" ht="15" hidden="false" customHeight="false" outlineLevel="0" collapsed="false">
      <c r="A325" s="1"/>
      <c r="B325" s="1"/>
      <c r="C325" s="1"/>
      <c r="D325" s="1"/>
      <c r="E325" s="1"/>
      <c r="F325" s="1"/>
      <c r="G325" s="1"/>
      <c r="H325" s="1"/>
      <c r="I325" s="1"/>
      <c r="J325" s="1"/>
      <c r="K325" s="6" t="s">
        <v>10278</v>
      </c>
      <c r="L325" s="6" t="s">
        <v>10279</v>
      </c>
    </row>
    <row r="326" customFormat="false" ht="15" hidden="false" customHeight="false" outlineLevel="0" collapsed="false">
      <c r="K326" s="1" t="s">
        <v>10280</v>
      </c>
      <c r="L326" s="1" t="s">
        <v>10281</v>
      </c>
    </row>
    <row r="327" customFormat="false" ht="15" hidden="false" customHeight="false" outlineLevel="0" collapsed="false">
      <c r="K327" s="1" t="s">
        <v>10282</v>
      </c>
      <c r="L327" s="1" t="s">
        <v>10168</v>
      </c>
    </row>
    <row r="328" customFormat="false" ht="15" hidden="false" customHeight="false" outlineLevel="0" collapsed="false">
      <c r="K328" s="1" t="s">
        <v>10283</v>
      </c>
      <c r="L328" s="1" t="s">
        <v>10284</v>
      </c>
    </row>
    <row r="329" customFormat="false" ht="15" hidden="false" customHeight="false" outlineLevel="0" collapsed="false">
      <c r="K329" s="1" t="s">
        <v>10285</v>
      </c>
      <c r="L329" s="1" t="s">
        <v>10286</v>
      </c>
    </row>
    <row r="330" customFormat="false" ht="15" hidden="false" customHeight="false" outlineLevel="0" collapsed="false">
      <c r="K330" s="1" t="s">
        <v>10287</v>
      </c>
      <c r="L330" s="1" t="s">
        <v>10028</v>
      </c>
    </row>
    <row r="331" customFormat="false" ht="15" hidden="false" customHeight="false" outlineLevel="0" collapsed="false">
      <c r="K331" s="1" t="s">
        <v>10288</v>
      </c>
      <c r="L331" s="1" t="s">
        <v>10028</v>
      </c>
    </row>
    <row r="332" s="6" customFormat="true" ht="15" hidden="false" customHeight="false" outlineLevel="0" collapsed="false">
      <c r="A332" s="1"/>
      <c r="B332" s="1"/>
      <c r="C332" s="1"/>
      <c r="D332" s="1"/>
      <c r="E332" s="1"/>
      <c r="F332" s="1"/>
      <c r="G332" s="1"/>
      <c r="H332" s="1"/>
      <c r="I332" s="1"/>
      <c r="J332" s="3" t="n">
        <v>45748</v>
      </c>
      <c r="K332" s="6" t="s">
        <v>94</v>
      </c>
      <c r="L332" s="6" t="s">
        <v>10036</v>
      </c>
    </row>
    <row r="333" customFormat="false" ht="15" hidden="false" customHeight="false" outlineLevel="0" collapsed="false">
      <c r="K333" s="1" t="s">
        <v>1964</v>
      </c>
      <c r="L333" s="1" t="s">
        <v>10028</v>
      </c>
    </row>
    <row r="334" customFormat="false" ht="15" hidden="false" customHeight="false" outlineLevel="0" collapsed="false">
      <c r="K334" s="1" t="s">
        <v>2362</v>
      </c>
      <c r="L334" s="1" t="s">
        <v>10289</v>
      </c>
    </row>
    <row r="335" customFormat="false" ht="15" hidden="false" customHeight="false" outlineLevel="0" collapsed="false">
      <c r="K335" s="1" t="s">
        <v>3232</v>
      </c>
      <c r="L335" s="1" t="s">
        <v>10290</v>
      </c>
    </row>
    <row r="336" customFormat="false" ht="15" hidden="false" customHeight="false" outlineLevel="0" collapsed="false">
      <c r="K336" s="1" t="s">
        <v>3259</v>
      </c>
      <c r="L336" s="1" t="s">
        <v>10060</v>
      </c>
      <c r="M336" s="1" t="s">
        <v>10291</v>
      </c>
    </row>
    <row r="337" customFormat="false" ht="15" hidden="false" customHeight="false" outlineLevel="0" collapsed="false">
      <c r="K337" s="1" t="s">
        <v>3533</v>
      </c>
      <c r="L337" s="1" t="s">
        <v>10292</v>
      </c>
    </row>
    <row r="338" customFormat="false" ht="15" hidden="false" customHeight="false" outlineLevel="0" collapsed="false">
      <c r="K338" s="1" t="s">
        <v>3612</v>
      </c>
      <c r="L338" s="1" t="s">
        <v>10028</v>
      </c>
    </row>
    <row r="339" customFormat="false" ht="15" hidden="false" customHeight="false" outlineLevel="0" collapsed="false">
      <c r="K339" s="1" t="s">
        <v>4909</v>
      </c>
      <c r="L339" s="1" t="s">
        <v>10293</v>
      </c>
    </row>
    <row r="340" customFormat="false" ht="15" hidden="false" customHeight="false" outlineLevel="0" collapsed="false">
      <c r="K340" s="1" t="s">
        <v>5124</v>
      </c>
      <c r="L340" s="1" t="s">
        <v>10037</v>
      </c>
    </row>
    <row r="341" s="6" customFormat="true" ht="15" hidden="false" customHeight="false" outlineLevel="0" collapsed="false">
      <c r="A341" s="1"/>
      <c r="B341" s="1"/>
      <c r="C341" s="1"/>
      <c r="D341" s="1"/>
      <c r="E341" s="1"/>
      <c r="F341" s="1"/>
      <c r="G341" s="1"/>
      <c r="H341" s="1"/>
      <c r="I341" s="1"/>
      <c r="J341" s="1"/>
      <c r="K341" s="22" t="s">
        <v>5678</v>
      </c>
      <c r="L341" s="6" t="s">
        <v>10294</v>
      </c>
      <c r="M341" s="6" t="s">
        <v>10291</v>
      </c>
    </row>
    <row r="342" s="6" customFormat="true" ht="15" hidden="false" customHeight="false" outlineLevel="0" collapsed="false">
      <c r="A342" s="1"/>
      <c r="B342" s="1"/>
      <c r="C342" s="1"/>
      <c r="D342" s="1"/>
      <c r="E342" s="1"/>
      <c r="F342" s="1"/>
      <c r="G342" s="1"/>
      <c r="H342" s="1"/>
      <c r="I342" s="1"/>
      <c r="J342" s="1"/>
      <c r="K342" s="22" t="s">
        <v>5806</v>
      </c>
      <c r="L342" s="6" t="s">
        <v>10156</v>
      </c>
    </row>
    <row r="343" s="6" customFormat="true" ht="15" hidden="false" customHeight="false" outlineLevel="0" collapsed="false">
      <c r="A343" s="1"/>
      <c r="B343" s="1"/>
      <c r="C343" s="1"/>
      <c r="D343" s="1"/>
      <c r="E343" s="1"/>
      <c r="F343" s="1"/>
      <c r="G343" s="1"/>
      <c r="H343" s="1"/>
      <c r="I343" s="1"/>
      <c r="J343" s="1"/>
      <c r="K343" s="22" t="s">
        <v>5946</v>
      </c>
      <c r="L343" s="6" t="s">
        <v>10295</v>
      </c>
    </row>
    <row r="344" s="6" customFormat="true" ht="15" hidden="false" customHeight="false" outlineLevel="0" collapsed="false">
      <c r="A344" s="1"/>
      <c r="B344" s="1"/>
      <c r="C344" s="1"/>
      <c r="D344" s="1"/>
      <c r="E344" s="1"/>
      <c r="F344" s="1"/>
      <c r="G344" s="1"/>
      <c r="H344" s="1"/>
      <c r="I344" s="1"/>
      <c r="J344" s="1"/>
      <c r="K344" s="22" t="s">
        <v>6595</v>
      </c>
      <c r="L344" s="6" t="s">
        <v>10032</v>
      </c>
      <c r="M344" s="6" t="s">
        <v>10291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Q35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703125" defaultRowHeight="15" customHeight="true" zeroHeight="false" outlineLevelRow="0" outlineLevelCol="0"/>
  <cols>
    <col collapsed="false" customWidth="false" hidden="false" outlineLevel="0" max="1" min="1" style="1" width="8.7"/>
    <col collapsed="false" customWidth="true" hidden="false" outlineLevel="0" max="2" min="2" style="1" width="15.7"/>
    <col collapsed="false" customWidth="true" hidden="false" outlineLevel="0" max="3" min="3" style="1" width="25.9"/>
    <col collapsed="false" customWidth="true" hidden="false" outlineLevel="0" max="4" min="4" style="1" width="16.6"/>
    <col collapsed="false" customWidth="true" hidden="false" outlineLevel="0" max="5" min="5" style="1" width="19.09"/>
    <col collapsed="false" customWidth="true" hidden="false" outlineLevel="0" max="6" min="6" style="1" width="31.9"/>
    <col collapsed="false" customWidth="true" hidden="false" outlineLevel="0" max="7" min="7" style="1" width="14.09"/>
    <col collapsed="false" customWidth="true" hidden="false" outlineLevel="0" max="8" min="8" style="1" width="12.51"/>
    <col collapsed="false" customWidth="false" hidden="false" outlineLevel="0" max="11" min="9" style="1" width="8.7"/>
    <col collapsed="false" customWidth="true" hidden="false" outlineLevel="0" max="12" min="12" style="1" width="14.7"/>
    <col collapsed="false" customWidth="false" hidden="false" outlineLevel="0" max="13" min="13" style="1" width="8.7"/>
    <col collapsed="false" customWidth="true" hidden="false" outlineLevel="0" max="14" min="14" style="1" width="31.7"/>
    <col collapsed="false" customWidth="true" hidden="false" outlineLevel="0" max="15" min="15" style="1" width="10.5"/>
    <col collapsed="false" customWidth="true" hidden="false" outlineLevel="0" max="16" min="16" style="1" width="13.7"/>
    <col collapsed="false" customWidth="true" hidden="false" outlineLevel="0" max="17" min="17" style="1" width="12.7"/>
    <col collapsed="false" customWidth="true" hidden="false" outlineLevel="0" max="18" min="18" style="1" width="13.4"/>
    <col collapsed="false" customWidth="true" hidden="false" outlineLevel="0" max="19" min="19" style="1" width="16.9"/>
    <col collapsed="false" customWidth="true" hidden="false" outlineLevel="0" max="20" min="20" style="1" width="13.2"/>
    <col collapsed="false" customWidth="true" hidden="false" outlineLevel="0" max="21" min="21" style="1" width="12.7"/>
    <col collapsed="false" customWidth="true" hidden="false" outlineLevel="0" max="22" min="22" style="1" width="15.7"/>
    <col collapsed="false" customWidth="true" hidden="false" outlineLevel="0" max="23" min="23" style="1" width="30.2"/>
    <col collapsed="false" customWidth="true" hidden="false" outlineLevel="0" max="24" min="24" style="1" width="26.2"/>
    <col collapsed="false" customWidth="true" hidden="false" outlineLevel="0" max="25" min="25" style="1" width="17.7"/>
    <col collapsed="false" customWidth="true" hidden="false" outlineLevel="0" max="26" min="26" style="1" width="24.2"/>
    <col collapsed="false" customWidth="true" hidden="false" outlineLevel="0" max="27" min="27" style="1" width="24.7"/>
    <col collapsed="false" customWidth="true" hidden="false" outlineLevel="0" max="28" min="28" style="1" width="12.51"/>
    <col collapsed="false" customWidth="false" hidden="false" outlineLevel="0" max="29" min="29" style="1" width="8.7"/>
    <col collapsed="false" customWidth="true" hidden="false" outlineLevel="0" max="30" min="30" style="1" width="32.4"/>
    <col collapsed="false" customWidth="true" hidden="false" outlineLevel="0" max="31" min="31" style="1" width="38.1"/>
    <col collapsed="false" customWidth="true" hidden="false" outlineLevel="0" max="32" min="32" style="1" width="32.9"/>
    <col collapsed="false" customWidth="true" hidden="false" outlineLevel="0" max="33" min="33" style="1" width="22.9"/>
    <col collapsed="false" customWidth="true" hidden="false" outlineLevel="0" max="34" min="34" style="1" width="16.2"/>
    <col collapsed="false" customWidth="true" hidden="false" outlineLevel="0" max="35" min="35" style="1" width="11.9"/>
    <col collapsed="false" customWidth="true" hidden="false" outlineLevel="0" max="36" min="36" style="1" width="26.2"/>
    <col collapsed="false" customWidth="true" hidden="false" outlineLevel="0" max="37" min="37" style="1" width="10.2"/>
    <col collapsed="false" customWidth="true" hidden="false" outlineLevel="0" max="38" min="38" style="1" width="21.9"/>
    <col collapsed="false" customWidth="true" hidden="false" outlineLevel="0" max="39" min="39" style="1" width="13"/>
    <col collapsed="false" customWidth="true" hidden="false" outlineLevel="0" max="40" min="40" style="1" width="10.2"/>
    <col collapsed="false" customWidth="true" hidden="false" outlineLevel="0" max="41" min="41" style="1" width="11.09"/>
    <col collapsed="false" customWidth="true" hidden="false" outlineLevel="0" max="42" min="42" style="1" width="17.6"/>
    <col collapsed="false" customWidth="false" hidden="false" outlineLevel="0" max="16384" min="43" style="1" width="8.7"/>
  </cols>
  <sheetData>
    <row r="2" customFormat="false" ht="15" hidden="false" customHeight="false" outlineLevel="0" collapsed="false">
      <c r="B2" s="1" t="n">
        <v>1</v>
      </c>
      <c r="C2" s="1" t="n">
        <v>2</v>
      </c>
      <c r="D2" s="1" t="n">
        <v>3</v>
      </c>
      <c r="E2" s="1" t="n">
        <v>4</v>
      </c>
      <c r="F2" s="1" t="n">
        <v>5</v>
      </c>
      <c r="G2" s="1" t="n">
        <v>6</v>
      </c>
      <c r="H2" s="1" t="n">
        <v>7</v>
      </c>
      <c r="I2" s="1" t="n">
        <v>8</v>
      </c>
      <c r="J2" s="1" t="n">
        <v>9</v>
      </c>
      <c r="K2" s="1" t="n">
        <v>10</v>
      </c>
      <c r="L2" s="1" t="n">
        <v>11</v>
      </c>
      <c r="M2" s="1" t="n">
        <v>12</v>
      </c>
      <c r="N2" s="1" t="n">
        <v>13</v>
      </c>
      <c r="O2" s="1" t="n">
        <v>14</v>
      </c>
      <c r="P2" s="1" t="n">
        <v>15</v>
      </c>
      <c r="Q2" s="1" t="n">
        <v>16</v>
      </c>
      <c r="R2" s="1" t="n">
        <v>17</v>
      </c>
      <c r="S2" s="1" t="n">
        <v>18</v>
      </c>
      <c r="T2" s="1" t="n">
        <v>19</v>
      </c>
      <c r="U2" s="1" t="n">
        <v>20</v>
      </c>
      <c r="V2" s="1" t="n">
        <v>21</v>
      </c>
      <c r="W2" s="1" t="n">
        <v>22</v>
      </c>
      <c r="X2" s="1" t="n">
        <v>23</v>
      </c>
      <c r="Y2" s="1" t="n">
        <v>24</v>
      </c>
      <c r="Z2" s="1" t="n">
        <v>25</v>
      </c>
      <c r="AA2" s="1" t="n">
        <v>26</v>
      </c>
      <c r="AB2" s="1" t="n">
        <v>27</v>
      </c>
      <c r="AC2" s="1" t="n">
        <v>28</v>
      </c>
      <c r="AD2" s="1" t="n">
        <v>29</v>
      </c>
      <c r="AE2" s="1" t="n">
        <v>30</v>
      </c>
      <c r="AF2" s="1" t="n">
        <v>31</v>
      </c>
      <c r="AG2" s="1" t="n">
        <v>32</v>
      </c>
      <c r="AH2" s="1" t="n">
        <v>33</v>
      </c>
      <c r="AI2" s="1" t="n">
        <v>34</v>
      </c>
      <c r="AJ2" s="1" t="n">
        <v>35</v>
      </c>
      <c r="AK2" s="1" t="n">
        <v>36</v>
      </c>
    </row>
    <row r="3" customFormat="false" ht="31.3" hidden="false" customHeight="false" outlineLevel="0" collapsed="false">
      <c r="A3" s="56"/>
      <c r="B3" s="57" t="s">
        <v>10296</v>
      </c>
      <c r="C3" s="56" t="s">
        <v>10297</v>
      </c>
      <c r="D3" s="56" t="s">
        <v>10298</v>
      </c>
      <c r="E3" s="56" t="s">
        <v>10299</v>
      </c>
      <c r="F3" s="56" t="s">
        <v>10300</v>
      </c>
      <c r="G3" s="58" t="s">
        <v>10301</v>
      </c>
      <c r="H3" s="56" t="s">
        <v>10302</v>
      </c>
      <c r="I3" s="58" t="s">
        <v>10303</v>
      </c>
      <c r="J3" s="57" t="s">
        <v>10304</v>
      </c>
      <c r="K3" s="57" t="s">
        <v>10305</v>
      </c>
      <c r="L3" s="57" t="s">
        <v>10306</v>
      </c>
      <c r="M3" s="57" t="s">
        <v>11</v>
      </c>
      <c r="N3" s="57" t="s">
        <v>10307</v>
      </c>
      <c r="O3" s="57" t="s">
        <v>10308</v>
      </c>
      <c r="P3" s="57" t="s">
        <v>10309</v>
      </c>
      <c r="Q3" s="57" t="s">
        <v>10310</v>
      </c>
      <c r="R3" s="57" t="s">
        <v>6</v>
      </c>
      <c r="S3" s="59" t="s">
        <v>9</v>
      </c>
      <c r="T3" s="60" t="s">
        <v>10311</v>
      </c>
      <c r="U3" s="56" t="s">
        <v>10312</v>
      </c>
      <c r="V3" s="56" t="s">
        <v>10313</v>
      </c>
      <c r="W3" s="56" t="s">
        <v>10314</v>
      </c>
      <c r="X3" s="61" t="s">
        <v>10315</v>
      </c>
      <c r="Y3" s="61" t="s">
        <v>10316</v>
      </c>
      <c r="Z3" s="57" t="s">
        <v>10317</v>
      </c>
      <c r="AA3" s="62" t="s">
        <v>10318</v>
      </c>
      <c r="AB3" s="57" t="s">
        <v>10319</v>
      </c>
      <c r="AC3" s="57" t="s">
        <v>10320</v>
      </c>
      <c r="AD3" s="57" t="s">
        <v>10321</v>
      </c>
      <c r="AE3" s="57" t="s">
        <v>10322</v>
      </c>
      <c r="AF3" s="57" t="s">
        <v>10323</v>
      </c>
      <c r="AG3" s="57" t="s">
        <v>10324</v>
      </c>
      <c r="AH3" s="57" t="s">
        <v>10325</v>
      </c>
      <c r="AI3" s="57" t="s">
        <v>10326</v>
      </c>
      <c r="AJ3" s="57" t="s">
        <v>20</v>
      </c>
      <c r="AK3" s="57" t="s">
        <v>10327</v>
      </c>
      <c r="AL3" s="57" t="s">
        <v>10328</v>
      </c>
      <c r="AM3" s="57" t="s">
        <v>10329</v>
      </c>
      <c r="AN3" s="57" t="s">
        <v>10330</v>
      </c>
      <c r="AO3" s="57" t="s">
        <v>10331</v>
      </c>
      <c r="AP3" s="57" t="s">
        <v>10332</v>
      </c>
      <c r="AQ3" s="57" t="s">
        <v>10333</v>
      </c>
    </row>
    <row r="4" customFormat="false" ht="34.3" hidden="false" customHeight="false" outlineLevel="0" collapsed="false">
      <c r="A4" s="63"/>
      <c r="B4" s="1" t="str">
        <f aca="false">поверители!$E4</f>
        <v>170702660</v>
      </c>
      <c r="C4" s="64" t="s">
        <v>10089</v>
      </c>
      <c r="D4" s="63"/>
      <c r="E4" s="65" t="s">
        <v>10334</v>
      </c>
      <c r="F4" s="63"/>
      <c r="G4" s="63" t="s">
        <v>10335</v>
      </c>
      <c r="H4" s="66" t="s">
        <v>10336</v>
      </c>
      <c r="I4" s="67" t="s">
        <v>10337</v>
      </c>
      <c r="J4" s="68"/>
      <c r="K4" s="68"/>
      <c r="L4" s="69"/>
      <c r="M4" s="68"/>
      <c r="N4" s="68"/>
      <c r="O4" s="70" t="s">
        <v>10335</v>
      </c>
      <c r="P4" s="71"/>
      <c r="Q4" s="70" t="s">
        <v>10338</v>
      </c>
      <c r="R4" s="72" t="s">
        <v>10339</v>
      </c>
      <c r="S4" s="73" t="n">
        <v>45106</v>
      </c>
      <c r="T4" s="74" t="n">
        <v>46201</v>
      </c>
      <c r="U4" s="75" t="s">
        <v>10340</v>
      </c>
      <c r="V4" s="75" t="s">
        <v>10341</v>
      </c>
      <c r="W4" s="76"/>
      <c r="X4" s="70" t="s">
        <v>10335</v>
      </c>
      <c r="Y4" s="70" t="s">
        <v>10342</v>
      </c>
      <c r="Z4" s="77" t="s">
        <v>10343</v>
      </c>
      <c r="AA4" s="68"/>
      <c r="AB4" s="68"/>
      <c r="AC4" s="68"/>
      <c r="AD4" s="68"/>
      <c r="AE4" s="78" t="s">
        <v>10344</v>
      </c>
      <c r="AF4" s="68"/>
      <c r="AG4" s="68"/>
      <c r="AH4" s="68"/>
      <c r="AI4" s="67" t="s">
        <v>10345</v>
      </c>
      <c r="AJ4" s="79" t="s">
        <v>10346</v>
      </c>
      <c r="AK4" s="68"/>
      <c r="AL4" s="68"/>
      <c r="AM4" s="68"/>
      <c r="AN4" s="63" t="s">
        <v>10347</v>
      </c>
      <c r="AO4" s="63" t="s">
        <v>10348</v>
      </c>
      <c r="AP4" s="67" t="s">
        <v>10349</v>
      </c>
      <c r="AQ4" s="68"/>
    </row>
    <row r="5" customFormat="false" ht="34.3" hidden="false" customHeight="false" outlineLevel="0" collapsed="false">
      <c r="B5" s="1" t="str">
        <f aca="false">поверители!$E5</f>
        <v>170702643</v>
      </c>
      <c r="C5" s="64" t="s">
        <v>10089</v>
      </c>
      <c r="D5" s="63"/>
      <c r="E5" s="65" t="s">
        <v>10350</v>
      </c>
      <c r="F5" s="63"/>
      <c r="G5" s="63" t="s">
        <v>10335</v>
      </c>
      <c r="H5" s="66" t="s">
        <v>10336</v>
      </c>
      <c r="I5" s="67" t="s">
        <v>10337</v>
      </c>
      <c r="J5" s="68"/>
      <c r="K5" s="68"/>
      <c r="L5" s="69"/>
      <c r="M5" s="68"/>
      <c r="N5" s="68"/>
      <c r="O5" s="70" t="s">
        <v>10335</v>
      </c>
      <c r="P5" s="71"/>
      <c r="Q5" s="70" t="s">
        <v>10338</v>
      </c>
      <c r="R5" s="72" t="s">
        <v>10339</v>
      </c>
      <c r="S5" s="73" t="n">
        <v>45106</v>
      </c>
      <c r="T5" s="74" t="n">
        <v>46201</v>
      </c>
      <c r="U5" s="75" t="s">
        <v>10340</v>
      </c>
      <c r="V5" s="75" t="s">
        <v>10341</v>
      </c>
      <c r="W5" s="76"/>
      <c r="X5" s="70" t="s">
        <v>10335</v>
      </c>
      <c r="Y5" s="70" t="s">
        <v>10342</v>
      </c>
      <c r="Z5" s="77" t="s">
        <v>10343</v>
      </c>
      <c r="AA5" s="68"/>
      <c r="AB5" s="68"/>
      <c r="AC5" s="68"/>
      <c r="AD5" s="68"/>
      <c r="AE5" s="78" t="s">
        <v>10344</v>
      </c>
      <c r="AF5" s="68"/>
      <c r="AG5" s="68"/>
      <c r="AH5" s="68"/>
      <c r="AI5" s="67" t="s">
        <v>10345</v>
      </c>
      <c r="AJ5" s="79" t="s">
        <v>10346</v>
      </c>
      <c r="AK5" s="68"/>
      <c r="AL5" s="68"/>
      <c r="AM5" s="68"/>
      <c r="AN5" s="63" t="s">
        <v>10347</v>
      </c>
      <c r="AO5" s="63" t="s">
        <v>10348</v>
      </c>
      <c r="AP5" s="67" t="s">
        <v>10349</v>
      </c>
      <c r="AQ5" s="68"/>
    </row>
    <row r="6" customFormat="false" ht="34.3" hidden="false" customHeight="false" outlineLevel="0" collapsed="false">
      <c r="B6" s="1" t="str">
        <f aca="false">поверители!$E6</f>
        <v>170702646</v>
      </c>
      <c r="C6" s="64" t="s">
        <v>10089</v>
      </c>
      <c r="D6" s="63"/>
      <c r="E6" s="65" t="s">
        <v>10351</v>
      </c>
      <c r="F6" s="63"/>
      <c r="G6" s="63" t="s">
        <v>10335</v>
      </c>
      <c r="H6" s="66" t="s">
        <v>10336</v>
      </c>
      <c r="I6" s="67" t="s">
        <v>10337</v>
      </c>
      <c r="J6" s="68"/>
      <c r="K6" s="68"/>
      <c r="L6" s="69"/>
      <c r="M6" s="68"/>
      <c r="N6" s="68"/>
      <c r="O6" s="70" t="s">
        <v>10335</v>
      </c>
      <c r="P6" s="71"/>
      <c r="Q6" s="70" t="s">
        <v>10338</v>
      </c>
      <c r="R6" s="72" t="s">
        <v>10339</v>
      </c>
      <c r="S6" s="73" t="n">
        <v>45106</v>
      </c>
      <c r="T6" s="74" t="n">
        <v>46201</v>
      </c>
      <c r="U6" s="75" t="s">
        <v>10340</v>
      </c>
      <c r="V6" s="75" t="s">
        <v>10341</v>
      </c>
      <c r="W6" s="76"/>
      <c r="X6" s="70" t="s">
        <v>10335</v>
      </c>
      <c r="Y6" s="70" t="s">
        <v>10342</v>
      </c>
      <c r="Z6" s="77" t="s">
        <v>10343</v>
      </c>
      <c r="AA6" s="68"/>
      <c r="AB6" s="68"/>
      <c r="AC6" s="68"/>
      <c r="AD6" s="68"/>
      <c r="AE6" s="78" t="s">
        <v>10344</v>
      </c>
      <c r="AF6" s="68"/>
      <c r="AG6" s="68"/>
      <c r="AH6" s="68"/>
      <c r="AI6" s="67" t="s">
        <v>10345</v>
      </c>
      <c r="AJ6" s="79" t="s">
        <v>10346</v>
      </c>
      <c r="AK6" s="68"/>
      <c r="AL6" s="68"/>
      <c r="AM6" s="68"/>
      <c r="AN6" s="63" t="s">
        <v>10347</v>
      </c>
      <c r="AO6" s="63" t="s">
        <v>10348</v>
      </c>
      <c r="AP6" s="67" t="s">
        <v>10349</v>
      </c>
      <c r="AQ6" s="68"/>
    </row>
    <row r="7" customFormat="false" ht="34.3" hidden="false" customHeight="false" outlineLevel="0" collapsed="false">
      <c r="B7" s="1" t="str">
        <f aca="false">поверители!$E7</f>
        <v>170702667</v>
      </c>
      <c r="C7" s="64" t="s">
        <v>10089</v>
      </c>
      <c r="D7" s="63"/>
      <c r="E7" s="65" t="s">
        <v>10352</v>
      </c>
      <c r="F7" s="63"/>
      <c r="G7" s="63" t="s">
        <v>10335</v>
      </c>
      <c r="H7" s="66" t="s">
        <v>10336</v>
      </c>
      <c r="I7" s="67" t="s">
        <v>10337</v>
      </c>
      <c r="J7" s="68"/>
      <c r="K7" s="68"/>
      <c r="L7" s="69"/>
      <c r="M7" s="68"/>
      <c r="N7" s="68"/>
      <c r="O7" s="70" t="s">
        <v>10335</v>
      </c>
      <c r="P7" s="71"/>
      <c r="Q7" s="70" t="s">
        <v>10338</v>
      </c>
      <c r="R7" s="72" t="s">
        <v>10339</v>
      </c>
      <c r="S7" s="73" t="n">
        <v>45106</v>
      </c>
      <c r="T7" s="74" t="n">
        <v>46201</v>
      </c>
      <c r="U7" s="75" t="s">
        <v>10340</v>
      </c>
      <c r="V7" s="75" t="s">
        <v>10341</v>
      </c>
      <c r="W7" s="76"/>
      <c r="X7" s="70" t="s">
        <v>10335</v>
      </c>
      <c r="Y7" s="70" t="s">
        <v>10342</v>
      </c>
      <c r="Z7" s="77" t="s">
        <v>10343</v>
      </c>
      <c r="AA7" s="68"/>
      <c r="AB7" s="68"/>
      <c r="AC7" s="68"/>
      <c r="AD7" s="68"/>
      <c r="AE7" s="78" t="s">
        <v>10344</v>
      </c>
      <c r="AF7" s="68"/>
      <c r="AG7" s="68"/>
      <c r="AH7" s="68"/>
      <c r="AI7" s="67" t="s">
        <v>10353</v>
      </c>
      <c r="AJ7" s="79" t="s">
        <v>10346</v>
      </c>
      <c r="AK7" s="68"/>
      <c r="AL7" s="68"/>
      <c r="AM7" s="68"/>
      <c r="AN7" s="63" t="s">
        <v>10347</v>
      </c>
      <c r="AO7" s="63" t="s">
        <v>10348</v>
      </c>
      <c r="AP7" s="67" t="s">
        <v>10349</v>
      </c>
      <c r="AQ7" s="68"/>
    </row>
    <row r="8" customFormat="false" ht="34.3" hidden="false" customHeight="false" outlineLevel="0" collapsed="false">
      <c r="B8" s="1" t="str">
        <f aca="false">поверители!$E8</f>
        <v>170702663</v>
      </c>
      <c r="C8" s="64" t="s">
        <v>10089</v>
      </c>
      <c r="D8" s="63"/>
      <c r="E8" s="65" t="s">
        <v>10354</v>
      </c>
      <c r="F8" s="63"/>
      <c r="G8" s="63" t="s">
        <v>10335</v>
      </c>
      <c r="H8" s="66" t="s">
        <v>10336</v>
      </c>
      <c r="I8" s="67" t="s">
        <v>10337</v>
      </c>
      <c r="J8" s="68"/>
      <c r="K8" s="68"/>
      <c r="L8" s="69"/>
      <c r="M8" s="68"/>
      <c r="N8" s="68"/>
      <c r="O8" s="70" t="s">
        <v>10335</v>
      </c>
      <c r="P8" s="71"/>
      <c r="Q8" s="70" t="s">
        <v>10338</v>
      </c>
      <c r="R8" s="72" t="s">
        <v>10339</v>
      </c>
      <c r="S8" s="73" t="n">
        <v>45106</v>
      </c>
      <c r="T8" s="74" t="n">
        <v>46201</v>
      </c>
      <c r="U8" s="75" t="s">
        <v>10340</v>
      </c>
      <c r="V8" s="75" t="s">
        <v>10341</v>
      </c>
      <c r="W8" s="76"/>
      <c r="X8" s="70" t="s">
        <v>10335</v>
      </c>
      <c r="Y8" s="70" t="s">
        <v>10342</v>
      </c>
      <c r="Z8" s="77" t="s">
        <v>10343</v>
      </c>
      <c r="AA8" s="68"/>
      <c r="AB8" s="68"/>
      <c r="AC8" s="68"/>
      <c r="AD8" s="68"/>
      <c r="AE8" s="78" t="s">
        <v>10344</v>
      </c>
      <c r="AF8" s="68"/>
      <c r="AG8" s="68"/>
      <c r="AH8" s="68"/>
      <c r="AI8" s="67" t="s">
        <v>10345</v>
      </c>
      <c r="AJ8" s="79" t="s">
        <v>10346</v>
      </c>
      <c r="AK8" s="68"/>
      <c r="AL8" s="68"/>
      <c r="AM8" s="68"/>
      <c r="AN8" s="63" t="s">
        <v>10347</v>
      </c>
      <c r="AO8" s="63" t="s">
        <v>10348</v>
      </c>
      <c r="AP8" s="67" t="s">
        <v>10349</v>
      </c>
      <c r="AQ8" s="68"/>
    </row>
    <row r="9" customFormat="false" ht="34.3" hidden="false" customHeight="false" outlineLevel="0" collapsed="false">
      <c r="B9" s="1" t="str">
        <f aca="false">поверители!$E9</f>
        <v>170702659</v>
      </c>
      <c r="C9" s="64" t="s">
        <v>10089</v>
      </c>
      <c r="D9" s="63"/>
      <c r="E9" s="65" t="s">
        <v>10355</v>
      </c>
      <c r="F9" s="63"/>
      <c r="G9" s="63" t="s">
        <v>10335</v>
      </c>
      <c r="H9" s="66" t="s">
        <v>10336</v>
      </c>
      <c r="I9" s="67" t="s">
        <v>10337</v>
      </c>
      <c r="J9" s="76"/>
      <c r="K9" s="76"/>
      <c r="L9" s="76"/>
      <c r="M9" s="76"/>
      <c r="N9" s="76"/>
      <c r="O9" s="70" t="s">
        <v>10335</v>
      </c>
      <c r="P9" s="71"/>
      <c r="Q9" s="70" t="s">
        <v>10338</v>
      </c>
      <c r="R9" s="72" t="s">
        <v>10339</v>
      </c>
      <c r="S9" s="73" t="n">
        <v>45106</v>
      </c>
      <c r="T9" s="74" t="n">
        <v>46201</v>
      </c>
      <c r="U9" s="75" t="s">
        <v>10340</v>
      </c>
      <c r="V9" s="75" t="s">
        <v>10341</v>
      </c>
      <c r="W9" s="76"/>
      <c r="X9" s="70" t="s">
        <v>10335</v>
      </c>
      <c r="Y9" s="70" t="s">
        <v>10342</v>
      </c>
      <c r="Z9" s="77" t="s">
        <v>10343</v>
      </c>
      <c r="AA9" s="76"/>
      <c r="AB9" s="76"/>
      <c r="AC9" s="76"/>
      <c r="AD9" s="76"/>
      <c r="AE9" s="78" t="s">
        <v>10344</v>
      </c>
      <c r="AF9" s="76"/>
      <c r="AG9" s="76"/>
      <c r="AH9" s="76"/>
      <c r="AI9" s="67" t="s">
        <v>10345</v>
      </c>
      <c r="AJ9" s="79" t="s">
        <v>10346</v>
      </c>
      <c r="AK9" s="76"/>
      <c r="AL9" s="76"/>
      <c r="AM9" s="76"/>
      <c r="AN9" s="63" t="s">
        <v>10347</v>
      </c>
      <c r="AO9" s="63" t="s">
        <v>10348</v>
      </c>
      <c r="AP9" s="67" t="s">
        <v>10349</v>
      </c>
      <c r="AQ9" s="76"/>
    </row>
    <row r="10" customFormat="false" ht="34.3" hidden="false" customHeight="false" outlineLevel="0" collapsed="false">
      <c r="B10" s="1" t="str">
        <f aca="false">поверители!$E10</f>
        <v>170702662</v>
      </c>
      <c r="C10" s="64" t="s">
        <v>10089</v>
      </c>
      <c r="D10" s="63"/>
      <c r="E10" s="65" t="s">
        <v>10356</v>
      </c>
      <c r="F10" s="63"/>
      <c r="G10" s="63" t="s">
        <v>10335</v>
      </c>
      <c r="H10" s="66" t="s">
        <v>10336</v>
      </c>
      <c r="I10" s="67" t="s">
        <v>10337</v>
      </c>
      <c r="J10" s="76"/>
      <c r="K10" s="76"/>
      <c r="L10" s="76"/>
      <c r="M10" s="76"/>
      <c r="N10" s="76"/>
      <c r="O10" s="70" t="s">
        <v>10335</v>
      </c>
      <c r="P10" s="71"/>
      <c r="Q10" s="70" t="s">
        <v>10338</v>
      </c>
      <c r="R10" s="72" t="s">
        <v>10339</v>
      </c>
      <c r="S10" s="73" t="n">
        <v>45106</v>
      </c>
      <c r="T10" s="74" t="n">
        <v>46201</v>
      </c>
      <c r="U10" s="75" t="s">
        <v>10340</v>
      </c>
      <c r="V10" s="75" t="s">
        <v>10341</v>
      </c>
      <c r="W10" s="76"/>
      <c r="X10" s="70" t="s">
        <v>10335</v>
      </c>
      <c r="Y10" s="70" t="s">
        <v>10342</v>
      </c>
      <c r="Z10" s="77" t="s">
        <v>10343</v>
      </c>
      <c r="AA10" s="76"/>
      <c r="AB10" s="76"/>
      <c r="AC10" s="76"/>
      <c r="AD10" s="76"/>
      <c r="AE10" s="78" t="s">
        <v>10344</v>
      </c>
      <c r="AF10" s="76"/>
      <c r="AG10" s="76"/>
      <c r="AH10" s="76"/>
      <c r="AI10" s="67" t="s">
        <v>10345</v>
      </c>
      <c r="AJ10" s="79" t="s">
        <v>10346</v>
      </c>
      <c r="AK10" s="76"/>
      <c r="AL10" s="76"/>
      <c r="AM10" s="76"/>
      <c r="AN10" s="63" t="s">
        <v>10347</v>
      </c>
      <c r="AO10" s="63" t="s">
        <v>10348</v>
      </c>
      <c r="AP10" s="67" t="s">
        <v>10349</v>
      </c>
      <c r="AQ10" s="76"/>
    </row>
    <row r="11" customFormat="false" ht="34.3" hidden="false" customHeight="false" outlineLevel="0" collapsed="false">
      <c r="B11" s="1" t="str">
        <f aca="false">поверители!$E11</f>
        <v>170702656</v>
      </c>
      <c r="C11" s="64" t="s">
        <v>10089</v>
      </c>
      <c r="D11" s="63"/>
      <c r="E11" s="65" t="s">
        <v>10357</v>
      </c>
      <c r="F11" s="63"/>
      <c r="G11" s="63" t="s">
        <v>10335</v>
      </c>
      <c r="H11" s="66" t="s">
        <v>10336</v>
      </c>
      <c r="I11" s="67" t="s">
        <v>10337</v>
      </c>
      <c r="J11" s="76"/>
      <c r="K11" s="76"/>
      <c r="L11" s="76"/>
      <c r="M11" s="76"/>
      <c r="N11" s="76"/>
      <c r="O11" s="70" t="s">
        <v>10335</v>
      </c>
      <c r="P11" s="71"/>
      <c r="Q11" s="70" t="s">
        <v>10338</v>
      </c>
      <c r="R11" s="72" t="s">
        <v>10339</v>
      </c>
      <c r="S11" s="73" t="n">
        <v>45106</v>
      </c>
      <c r="T11" s="74" t="n">
        <v>46201</v>
      </c>
      <c r="U11" s="75" t="s">
        <v>10340</v>
      </c>
      <c r="V11" s="75" t="s">
        <v>10341</v>
      </c>
      <c r="W11" s="76"/>
      <c r="X11" s="70" t="s">
        <v>10335</v>
      </c>
      <c r="Y11" s="70" t="s">
        <v>10342</v>
      </c>
      <c r="Z11" s="77" t="s">
        <v>10343</v>
      </c>
      <c r="AA11" s="76"/>
      <c r="AB11" s="76"/>
      <c r="AC11" s="76"/>
      <c r="AD11" s="76"/>
      <c r="AE11" s="78" t="s">
        <v>10344</v>
      </c>
      <c r="AF11" s="76"/>
      <c r="AG11" s="76"/>
      <c r="AH11" s="76"/>
      <c r="AI11" s="67" t="s">
        <v>10345</v>
      </c>
      <c r="AJ11" s="79" t="s">
        <v>10346</v>
      </c>
      <c r="AK11" s="76"/>
      <c r="AL11" s="76"/>
      <c r="AM11" s="76"/>
      <c r="AN11" s="63" t="s">
        <v>10347</v>
      </c>
      <c r="AO11" s="63" t="s">
        <v>10348</v>
      </c>
      <c r="AP11" s="67" t="s">
        <v>10349</v>
      </c>
      <c r="AQ11" s="76"/>
    </row>
    <row r="12" customFormat="false" ht="34.3" hidden="false" customHeight="false" outlineLevel="0" collapsed="false">
      <c r="B12" s="1" t="str">
        <f aca="false">поверители!$E12</f>
        <v>170702657</v>
      </c>
      <c r="C12" s="64" t="s">
        <v>10089</v>
      </c>
      <c r="D12" s="63"/>
      <c r="E12" s="65" t="s">
        <v>10358</v>
      </c>
      <c r="F12" s="63"/>
      <c r="G12" s="63" t="s">
        <v>10335</v>
      </c>
      <c r="H12" s="66" t="s">
        <v>10336</v>
      </c>
      <c r="I12" s="67" t="s">
        <v>10337</v>
      </c>
      <c r="J12" s="76"/>
      <c r="K12" s="76"/>
      <c r="L12" s="76"/>
      <c r="M12" s="76"/>
      <c r="N12" s="76"/>
      <c r="O12" s="70" t="s">
        <v>10335</v>
      </c>
      <c r="P12" s="71"/>
      <c r="Q12" s="70" t="s">
        <v>10338</v>
      </c>
      <c r="R12" s="72" t="s">
        <v>10339</v>
      </c>
      <c r="S12" s="73" t="n">
        <v>45106</v>
      </c>
      <c r="T12" s="74" t="n">
        <v>46201</v>
      </c>
      <c r="U12" s="75" t="s">
        <v>10340</v>
      </c>
      <c r="V12" s="75" t="s">
        <v>10341</v>
      </c>
      <c r="W12" s="76"/>
      <c r="X12" s="70" t="s">
        <v>10335</v>
      </c>
      <c r="Y12" s="70" t="s">
        <v>10342</v>
      </c>
      <c r="Z12" s="77" t="s">
        <v>10343</v>
      </c>
      <c r="AA12" s="76"/>
      <c r="AB12" s="76"/>
      <c r="AC12" s="76"/>
      <c r="AD12" s="76"/>
      <c r="AE12" s="78" t="s">
        <v>10344</v>
      </c>
      <c r="AF12" s="76"/>
      <c r="AG12" s="76"/>
      <c r="AH12" s="76"/>
      <c r="AI12" s="67" t="s">
        <v>10345</v>
      </c>
      <c r="AJ12" s="79" t="s">
        <v>10346</v>
      </c>
      <c r="AK12" s="76"/>
      <c r="AL12" s="76"/>
      <c r="AM12" s="76"/>
      <c r="AN12" s="63" t="s">
        <v>10347</v>
      </c>
      <c r="AO12" s="63" t="s">
        <v>10348</v>
      </c>
      <c r="AP12" s="67" t="s">
        <v>10349</v>
      </c>
      <c r="AQ12" s="76"/>
    </row>
    <row r="13" customFormat="false" ht="34.3" hidden="false" customHeight="false" outlineLevel="0" collapsed="false">
      <c r="B13" s="1" t="str">
        <f aca="false">поверители!$E13</f>
        <v>170702651</v>
      </c>
      <c r="C13" s="64" t="s">
        <v>10089</v>
      </c>
      <c r="D13" s="63"/>
      <c r="E13" s="65" t="s">
        <v>10359</v>
      </c>
      <c r="F13" s="63"/>
      <c r="G13" s="63" t="s">
        <v>10335</v>
      </c>
      <c r="H13" s="66" t="s">
        <v>10336</v>
      </c>
      <c r="I13" s="67" t="s">
        <v>10337</v>
      </c>
      <c r="J13" s="76"/>
      <c r="K13" s="76"/>
      <c r="L13" s="76"/>
      <c r="M13" s="76"/>
      <c r="N13" s="76"/>
      <c r="O13" s="70" t="s">
        <v>10335</v>
      </c>
      <c r="P13" s="71"/>
      <c r="Q13" s="70" t="s">
        <v>10338</v>
      </c>
      <c r="R13" s="72" t="s">
        <v>10339</v>
      </c>
      <c r="S13" s="73" t="n">
        <v>45106</v>
      </c>
      <c r="T13" s="74" t="n">
        <v>46201</v>
      </c>
      <c r="U13" s="75" t="s">
        <v>10340</v>
      </c>
      <c r="V13" s="75" t="s">
        <v>10341</v>
      </c>
      <c r="W13" s="76"/>
      <c r="X13" s="70" t="s">
        <v>10335</v>
      </c>
      <c r="Y13" s="70" t="s">
        <v>10342</v>
      </c>
      <c r="Z13" s="77" t="s">
        <v>10343</v>
      </c>
      <c r="AA13" s="76"/>
      <c r="AB13" s="76"/>
      <c r="AC13" s="76"/>
      <c r="AD13" s="76"/>
      <c r="AE13" s="78" t="s">
        <v>10344</v>
      </c>
      <c r="AF13" s="76"/>
      <c r="AG13" s="76"/>
      <c r="AH13" s="76"/>
      <c r="AI13" s="67" t="s">
        <v>10345</v>
      </c>
      <c r="AJ13" s="79" t="s">
        <v>10346</v>
      </c>
      <c r="AK13" s="76"/>
      <c r="AL13" s="76"/>
      <c r="AM13" s="76"/>
      <c r="AN13" s="63" t="s">
        <v>10347</v>
      </c>
      <c r="AO13" s="63" t="s">
        <v>10348</v>
      </c>
      <c r="AP13" s="67" t="s">
        <v>10349</v>
      </c>
      <c r="AQ13" s="76"/>
    </row>
    <row r="14" customFormat="false" ht="34.3" hidden="false" customHeight="false" outlineLevel="0" collapsed="false">
      <c r="B14" s="1" t="str">
        <f aca="false">поверители!$E14</f>
        <v>170702655</v>
      </c>
      <c r="C14" s="64" t="s">
        <v>10089</v>
      </c>
      <c r="D14" s="63"/>
      <c r="E14" s="65" t="s">
        <v>10360</v>
      </c>
      <c r="F14" s="63"/>
      <c r="G14" s="63" t="s">
        <v>10335</v>
      </c>
      <c r="H14" s="66" t="s">
        <v>10336</v>
      </c>
      <c r="I14" s="67" t="s">
        <v>10337</v>
      </c>
      <c r="J14" s="76"/>
      <c r="K14" s="76"/>
      <c r="L14" s="76"/>
      <c r="M14" s="76"/>
      <c r="N14" s="76"/>
      <c r="O14" s="70" t="s">
        <v>10335</v>
      </c>
      <c r="P14" s="71"/>
      <c r="Q14" s="70" t="s">
        <v>10338</v>
      </c>
      <c r="R14" s="72" t="s">
        <v>10339</v>
      </c>
      <c r="S14" s="73" t="n">
        <v>45106</v>
      </c>
      <c r="T14" s="74" t="n">
        <v>46201</v>
      </c>
      <c r="U14" s="75" t="s">
        <v>10340</v>
      </c>
      <c r="V14" s="75" t="s">
        <v>10341</v>
      </c>
      <c r="W14" s="76"/>
      <c r="X14" s="70" t="s">
        <v>10335</v>
      </c>
      <c r="Y14" s="70" t="s">
        <v>10342</v>
      </c>
      <c r="Z14" s="77" t="s">
        <v>10343</v>
      </c>
      <c r="AA14" s="76"/>
      <c r="AB14" s="76"/>
      <c r="AC14" s="76"/>
      <c r="AD14" s="76"/>
      <c r="AE14" s="78" t="s">
        <v>10344</v>
      </c>
      <c r="AF14" s="76"/>
      <c r="AG14" s="76"/>
      <c r="AH14" s="76"/>
      <c r="AI14" s="67" t="s">
        <v>10345</v>
      </c>
      <c r="AJ14" s="79" t="s">
        <v>10346</v>
      </c>
      <c r="AK14" s="76"/>
      <c r="AL14" s="76"/>
      <c r="AM14" s="76"/>
      <c r="AN14" s="63" t="s">
        <v>10347</v>
      </c>
      <c r="AO14" s="63" t="s">
        <v>10348</v>
      </c>
      <c r="AP14" s="67" t="s">
        <v>10349</v>
      </c>
      <c r="AQ14" s="76"/>
    </row>
    <row r="15" customFormat="false" ht="31.3" hidden="false" customHeight="false" outlineLevel="0" collapsed="false">
      <c r="B15" s="1" t="str">
        <f aca="false">поверители!$E15</f>
        <v>1104Y61T</v>
      </c>
      <c r="C15" s="64" t="s">
        <v>286</v>
      </c>
      <c r="D15" s="63"/>
      <c r="E15" s="65" t="s">
        <v>10361</v>
      </c>
      <c r="F15" s="63"/>
      <c r="G15" s="63" t="s">
        <v>10335</v>
      </c>
      <c r="H15" s="80" t="s">
        <v>10362</v>
      </c>
      <c r="I15" s="67" t="s">
        <v>10363</v>
      </c>
      <c r="J15" s="76"/>
      <c r="K15" s="76"/>
      <c r="L15" s="76"/>
      <c r="M15" s="76"/>
      <c r="N15" s="76"/>
      <c r="O15" s="70" t="s">
        <v>10335</v>
      </c>
      <c r="P15" s="71"/>
      <c r="Q15" s="70" t="s">
        <v>10338</v>
      </c>
      <c r="R15" s="72" t="s">
        <v>10339</v>
      </c>
      <c r="S15" s="73" t="n">
        <v>45106</v>
      </c>
      <c r="T15" s="74" t="n">
        <v>46201</v>
      </c>
      <c r="U15" s="75" t="s">
        <v>10340</v>
      </c>
      <c r="V15" s="75" t="s">
        <v>10341</v>
      </c>
      <c r="W15" s="76"/>
      <c r="X15" s="70" t="s">
        <v>10335</v>
      </c>
      <c r="Y15" s="70" t="s">
        <v>10342</v>
      </c>
      <c r="Z15" s="63" t="s">
        <v>10364</v>
      </c>
      <c r="AA15" s="76"/>
      <c r="AB15" s="76"/>
      <c r="AC15" s="76"/>
      <c r="AD15" s="76"/>
      <c r="AE15" s="78" t="s">
        <v>10344</v>
      </c>
      <c r="AF15" s="76"/>
      <c r="AG15" s="76"/>
      <c r="AH15" s="76"/>
      <c r="AI15" s="67" t="s">
        <v>10365</v>
      </c>
      <c r="AJ15" s="79" t="s">
        <v>10346</v>
      </c>
      <c r="AK15" s="76"/>
      <c r="AL15" s="76"/>
      <c r="AM15" s="76"/>
      <c r="AN15" s="63" t="s">
        <v>10347</v>
      </c>
      <c r="AO15" s="63" t="s">
        <v>10348</v>
      </c>
      <c r="AP15" s="67" t="s">
        <v>10349</v>
      </c>
      <c r="AQ15" s="76"/>
    </row>
    <row r="16" customFormat="false" ht="31.3" hidden="false" customHeight="false" outlineLevel="0" collapsed="false">
      <c r="B16" s="1" t="str">
        <f aca="false">поверители!$E16</f>
        <v>1104YBJE</v>
      </c>
      <c r="C16" s="64" t="s">
        <v>286</v>
      </c>
      <c r="D16" s="63"/>
      <c r="E16" s="65" t="s">
        <v>10366</v>
      </c>
      <c r="F16" s="63"/>
      <c r="G16" s="63" t="s">
        <v>10335</v>
      </c>
      <c r="H16" s="80" t="s">
        <v>10362</v>
      </c>
      <c r="I16" s="67" t="s">
        <v>10363</v>
      </c>
      <c r="J16" s="76"/>
      <c r="K16" s="76"/>
      <c r="L16" s="76"/>
      <c r="M16" s="76"/>
      <c r="N16" s="76"/>
      <c r="O16" s="70" t="s">
        <v>10335</v>
      </c>
      <c r="P16" s="71"/>
      <c r="Q16" s="70" t="s">
        <v>10338</v>
      </c>
      <c r="R16" s="72" t="s">
        <v>10339</v>
      </c>
      <c r="S16" s="73" t="n">
        <v>45106</v>
      </c>
      <c r="T16" s="74" t="n">
        <v>46201</v>
      </c>
      <c r="U16" s="75" t="s">
        <v>10340</v>
      </c>
      <c r="V16" s="75" t="s">
        <v>10341</v>
      </c>
      <c r="W16" s="76"/>
      <c r="X16" s="70" t="s">
        <v>10335</v>
      </c>
      <c r="Y16" s="70" t="s">
        <v>10342</v>
      </c>
      <c r="Z16" s="63" t="s">
        <v>10364</v>
      </c>
      <c r="AA16" s="76"/>
      <c r="AB16" s="76"/>
      <c r="AC16" s="76"/>
      <c r="AD16" s="76"/>
      <c r="AE16" s="78" t="s">
        <v>10344</v>
      </c>
      <c r="AF16" s="76"/>
      <c r="AG16" s="76"/>
      <c r="AH16" s="76"/>
      <c r="AI16" s="67" t="s">
        <v>10365</v>
      </c>
      <c r="AJ16" s="79" t="s">
        <v>10346</v>
      </c>
      <c r="AK16" s="76"/>
      <c r="AL16" s="76"/>
      <c r="AM16" s="76"/>
      <c r="AN16" s="63" t="s">
        <v>10347</v>
      </c>
      <c r="AO16" s="63" t="s">
        <v>10348</v>
      </c>
      <c r="AP16" s="67" t="s">
        <v>10349</v>
      </c>
      <c r="AQ16" s="76"/>
    </row>
    <row r="17" customFormat="false" ht="31.3" hidden="false" customHeight="false" outlineLevel="0" collapsed="false">
      <c r="B17" s="1" t="str">
        <f aca="false">поверители!$E17</f>
        <v>11048S7X</v>
      </c>
      <c r="C17" s="64" t="s">
        <v>10090</v>
      </c>
      <c r="D17" s="63"/>
      <c r="E17" s="80" t="s">
        <v>10367</v>
      </c>
      <c r="F17" s="63"/>
      <c r="G17" s="63" t="s">
        <v>10335</v>
      </c>
      <c r="H17" s="77" t="s">
        <v>10368</v>
      </c>
      <c r="I17" s="67" t="s">
        <v>10369</v>
      </c>
      <c r="J17" s="76"/>
      <c r="K17" s="76"/>
      <c r="L17" s="76"/>
      <c r="M17" s="76"/>
      <c r="N17" s="76"/>
      <c r="O17" s="70" t="s">
        <v>10335</v>
      </c>
      <c r="P17" s="71"/>
      <c r="Q17" s="70" t="s">
        <v>10338</v>
      </c>
      <c r="R17" s="72" t="s">
        <v>10339</v>
      </c>
      <c r="S17" s="73" t="n">
        <v>45106</v>
      </c>
      <c r="T17" s="74" t="n">
        <v>45836</v>
      </c>
      <c r="U17" s="75" t="s">
        <v>10340</v>
      </c>
      <c r="V17" s="75" t="s">
        <v>10341</v>
      </c>
      <c r="W17" s="76"/>
      <c r="X17" s="70" t="s">
        <v>10335</v>
      </c>
      <c r="Y17" s="70" t="s">
        <v>10342</v>
      </c>
      <c r="Z17" s="63" t="s">
        <v>10370</v>
      </c>
      <c r="AA17" s="76"/>
      <c r="AB17" s="76"/>
      <c r="AC17" s="76"/>
      <c r="AD17" s="76"/>
      <c r="AE17" s="78" t="s">
        <v>10344</v>
      </c>
      <c r="AF17" s="76"/>
      <c r="AG17" s="76"/>
      <c r="AH17" s="76"/>
      <c r="AI17" s="67" t="s">
        <v>10345</v>
      </c>
      <c r="AJ17" s="79" t="s">
        <v>10346</v>
      </c>
      <c r="AK17" s="76"/>
      <c r="AL17" s="76"/>
      <c r="AM17" s="76"/>
      <c r="AN17" s="63" t="s">
        <v>10347</v>
      </c>
      <c r="AO17" s="63" t="s">
        <v>10348</v>
      </c>
      <c r="AP17" s="67" t="s">
        <v>10349</v>
      </c>
      <c r="AQ17" s="76"/>
    </row>
    <row r="18" customFormat="false" ht="31.3" hidden="false" customHeight="false" outlineLevel="0" collapsed="false">
      <c r="B18" s="1" t="str">
        <f aca="false">поверители!$E18</f>
        <v>1104Y61U</v>
      </c>
      <c r="C18" s="64" t="s">
        <v>286</v>
      </c>
      <c r="D18" s="63"/>
      <c r="E18" s="65" t="s">
        <v>10371</v>
      </c>
      <c r="F18" s="63"/>
      <c r="G18" s="63" t="s">
        <v>10335</v>
      </c>
      <c r="H18" s="80" t="s">
        <v>10362</v>
      </c>
      <c r="I18" s="67" t="s">
        <v>10363</v>
      </c>
      <c r="J18" s="76"/>
      <c r="K18" s="76"/>
      <c r="L18" s="76"/>
      <c r="M18" s="76"/>
      <c r="N18" s="76"/>
      <c r="O18" s="70" t="s">
        <v>10335</v>
      </c>
      <c r="P18" s="71"/>
      <c r="Q18" s="70" t="s">
        <v>10338</v>
      </c>
      <c r="R18" s="72" t="s">
        <v>10339</v>
      </c>
      <c r="S18" s="73" t="n">
        <v>45106</v>
      </c>
      <c r="T18" s="74" t="n">
        <v>46201</v>
      </c>
      <c r="U18" s="75" t="s">
        <v>10340</v>
      </c>
      <c r="V18" s="75" t="s">
        <v>10341</v>
      </c>
      <c r="W18" s="76"/>
      <c r="X18" s="70" t="s">
        <v>10335</v>
      </c>
      <c r="Y18" s="70" t="s">
        <v>10342</v>
      </c>
      <c r="Z18" s="63" t="s">
        <v>10364</v>
      </c>
      <c r="AA18" s="76"/>
      <c r="AB18" s="76"/>
      <c r="AC18" s="76"/>
      <c r="AD18" s="76"/>
      <c r="AE18" s="78" t="s">
        <v>10344</v>
      </c>
      <c r="AF18" s="76"/>
      <c r="AG18" s="76"/>
      <c r="AH18" s="76"/>
      <c r="AI18" s="67" t="s">
        <v>10365</v>
      </c>
      <c r="AJ18" s="79" t="s">
        <v>42</v>
      </c>
      <c r="AK18" s="76"/>
      <c r="AL18" s="76"/>
      <c r="AM18" s="76"/>
      <c r="AN18" s="63" t="s">
        <v>10347</v>
      </c>
      <c r="AO18" s="63" t="s">
        <v>10348</v>
      </c>
      <c r="AP18" s="67" t="s">
        <v>10349</v>
      </c>
      <c r="AQ18" s="76"/>
    </row>
    <row r="19" customFormat="false" ht="31.3" hidden="false" customHeight="false" outlineLevel="0" collapsed="false">
      <c r="B19" s="1" t="str">
        <f aca="false">поверители!$E19</f>
        <v>1104YBJF</v>
      </c>
      <c r="C19" s="64" t="s">
        <v>286</v>
      </c>
      <c r="D19" s="63"/>
      <c r="E19" s="65" t="s">
        <v>10372</v>
      </c>
      <c r="F19" s="63"/>
      <c r="G19" s="63" t="s">
        <v>10335</v>
      </c>
      <c r="H19" s="80" t="s">
        <v>10362</v>
      </c>
      <c r="I19" s="67" t="s">
        <v>10363</v>
      </c>
      <c r="J19" s="76"/>
      <c r="K19" s="76"/>
      <c r="L19" s="76"/>
      <c r="M19" s="76"/>
      <c r="N19" s="76"/>
      <c r="O19" s="70" t="s">
        <v>10335</v>
      </c>
      <c r="P19" s="71"/>
      <c r="Q19" s="70" t="s">
        <v>10338</v>
      </c>
      <c r="R19" s="72" t="s">
        <v>10339</v>
      </c>
      <c r="S19" s="73" t="n">
        <v>45106</v>
      </c>
      <c r="T19" s="74" t="n">
        <v>46201</v>
      </c>
      <c r="U19" s="75" t="s">
        <v>10340</v>
      </c>
      <c r="V19" s="75" t="s">
        <v>10341</v>
      </c>
      <c r="W19" s="76"/>
      <c r="X19" s="70" t="s">
        <v>10335</v>
      </c>
      <c r="Y19" s="70" t="s">
        <v>10342</v>
      </c>
      <c r="Z19" s="63" t="s">
        <v>10364</v>
      </c>
      <c r="AA19" s="76"/>
      <c r="AB19" s="76"/>
      <c r="AC19" s="76"/>
      <c r="AD19" s="76"/>
      <c r="AE19" s="78" t="s">
        <v>10344</v>
      </c>
      <c r="AF19" s="76"/>
      <c r="AG19" s="76"/>
      <c r="AH19" s="76"/>
      <c r="AI19" s="67" t="s">
        <v>10365</v>
      </c>
      <c r="AJ19" s="79" t="s">
        <v>42</v>
      </c>
      <c r="AK19" s="76"/>
      <c r="AL19" s="76"/>
      <c r="AM19" s="76"/>
      <c r="AN19" s="63" t="s">
        <v>10347</v>
      </c>
      <c r="AO19" s="63" t="s">
        <v>10348</v>
      </c>
      <c r="AP19" s="67" t="s">
        <v>10349</v>
      </c>
      <c r="AQ19" s="76"/>
    </row>
    <row r="20" customFormat="false" ht="31.3" hidden="false" customHeight="false" outlineLevel="0" collapsed="false">
      <c r="B20" s="1" t="str">
        <f aca="false">поверители!$E20</f>
        <v>110729PZ</v>
      </c>
      <c r="C20" s="64" t="s">
        <v>286</v>
      </c>
      <c r="D20" s="63"/>
      <c r="E20" s="67" t="s">
        <v>10373</v>
      </c>
      <c r="F20" s="63"/>
      <c r="G20" s="63" t="s">
        <v>10335</v>
      </c>
      <c r="H20" s="77" t="s">
        <v>10368</v>
      </c>
      <c r="I20" s="67" t="s">
        <v>10374</v>
      </c>
      <c r="J20" s="76"/>
      <c r="K20" s="76"/>
      <c r="L20" s="76"/>
      <c r="M20" s="76"/>
      <c r="N20" s="76"/>
      <c r="O20" s="70" t="s">
        <v>10335</v>
      </c>
      <c r="P20" s="71"/>
      <c r="Q20" s="70" t="s">
        <v>10338</v>
      </c>
      <c r="R20" s="72" t="s">
        <v>10339</v>
      </c>
      <c r="S20" s="73" t="n">
        <v>45106</v>
      </c>
      <c r="T20" s="74" t="n">
        <v>46201</v>
      </c>
      <c r="U20" s="75" t="s">
        <v>10340</v>
      </c>
      <c r="V20" s="75" t="s">
        <v>10341</v>
      </c>
      <c r="W20" s="76"/>
      <c r="X20" s="70" t="s">
        <v>10335</v>
      </c>
      <c r="Y20" s="70" t="s">
        <v>10342</v>
      </c>
      <c r="Z20" s="63" t="s">
        <v>10364</v>
      </c>
      <c r="AA20" s="76"/>
      <c r="AB20" s="76"/>
      <c r="AC20" s="76"/>
      <c r="AD20" s="76"/>
      <c r="AE20" s="78" t="s">
        <v>10344</v>
      </c>
      <c r="AF20" s="76"/>
      <c r="AG20" s="76"/>
      <c r="AH20" s="76"/>
      <c r="AI20" s="67" t="s">
        <v>10375</v>
      </c>
      <c r="AJ20" s="79" t="s">
        <v>42</v>
      </c>
      <c r="AK20" s="76"/>
      <c r="AL20" s="76"/>
      <c r="AM20" s="76"/>
      <c r="AN20" s="63" t="s">
        <v>10347</v>
      </c>
      <c r="AO20" s="63" t="s">
        <v>10348</v>
      </c>
      <c r="AP20" s="67" t="s">
        <v>10349</v>
      </c>
      <c r="AQ20" s="76"/>
    </row>
    <row r="21" customFormat="false" ht="31.3" hidden="false" customHeight="false" outlineLevel="0" collapsed="false">
      <c r="B21" s="1" t="str">
        <f aca="false">поверители!$E21</f>
        <v>11069S3C</v>
      </c>
      <c r="C21" s="64" t="s">
        <v>286</v>
      </c>
      <c r="D21" s="63"/>
      <c r="E21" s="65" t="s">
        <v>10376</v>
      </c>
      <c r="F21" s="63"/>
      <c r="G21" s="63" t="s">
        <v>10335</v>
      </c>
      <c r="H21" s="77" t="s">
        <v>10368</v>
      </c>
      <c r="I21" s="67" t="s">
        <v>10374</v>
      </c>
      <c r="J21" s="76"/>
      <c r="K21" s="76"/>
      <c r="L21" s="76"/>
      <c r="M21" s="76"/>
      <c r="N21" s="76"/>
      <c r="O21" s="70" t="s">
        <v>10335</v>
      </c>
      <c r="P21" s="71"/>
      <c r="Q21" s="70" t="s">
        <v>10338</v>
      </c>
      <c r="R21" s="72" t="s">
        <v>10339</v>
      </c>
      <c r="S21" s="73" t="n">
        <v>45106</v>
      </c>
      <c r="T21" s="74" t="n">
        <v>46201</v>
      </c>
      <c r="U21" s="75" t="s">
        <v>10340</v>
      </c>
      <c r="V21" s="75" t="s">
        <v>10341</v>
      </c>
      <c r="W21" s="76"/>
      <c r="X21" s="70" t="s">
        <v>10335</v>
      </c>
      <c r="Y21" s="70" t="s">
        <v>10342</v>
      </c>
      <c r="Z21" s="63" t="s">
        <v>10364</v>
      </c>
      <c r="AA21" s="76"/>
      <c r="AB21" s="76"/>
      <c r="AC21" s="76"/>
      <c r="AD21" s="76"/>
      <c r="AE21" s="78" t="s">
        <v>10344</v>
      </c>
      <c r="AF21" s="76"/>
      <c r="AG21" s="76"/>
      <c r="AH21" s="76"/>
      <c r="AI21" s="67" t="s">
        <v>10377</v>
      </c>
      <c r="AJ21" s="79" t="s">
        <v>42</v>
      </c>
      <c r="AK21" s="76"/>
      <c r="AL21" s="76"/>
      <c r="AM21" s="76"/>
      <c r="AN21" s="63" t="s">
        <v>10347</v>
      </c>
      <c r="AO21" s="63" t="s">
        <v>10348</v>
      </c>
      <c r="AP21" s="67" t="s">
        <v>10349</v>
      </c>
      <c r="AQ21" s="76"/>
    </row>
    <row r="22" customFormat="false" ht="31.3" hidden="false" customHeight="false" outlineLevel="0" collapsed="false">
      <c r="B22" s="1" t="str">
        <f aca="false">поверители!$E22</f>
        <v>11069S3D</v>
      </c>
      <c r="C22" s="64" t="s">
        <v>286</v>
      </c>
      <c r="D22" s="63"/>
      <c r="E22" s="65" t="s">
        <v>10378</v>
      </c>
      <c r="F22" s="63"/>
      <c r="G22" s="63" t="s">
        <v>10335</v>
      </c>
      <c r="H22" s="77" t="s">
        <v>10368</v>
      </c>
      <c r="I22" s="67" t="s">
        <v>10374</v>
      </c>
      <c r="J22" s="76"/>
      <c r="K22" s="76"/>
      <c r="L22" s="76"/>
      <c r="M22" s="76"/>
      <c r="N22" s="76"/>
      <c r="O22" s="70" t="s">
        <v>10335</v>
      </c>
      <c r="P22" s="71"/>
      <c r="Q22" s="70" t="s">
        <v>10338</v>
      </c>
      <c r="R22" s="72" t="s">
        <v>10339</v>
      </c>
      <c r="S22" s="73" t="n">
        <v>45106</v>
      </c>
      <c r="T22" s="74" t="n">
        <v>46201</v>
      </c>
      <c r="U22" s="75" t="s">
        <v>10340</v>
      </c>
      <c r="V22" s="75" t="s">
        <v>10341</v>
      </c>
      <c r="W22" s="76"/>
      <c r="X22" s="70" t="s">
        <v>10335</v>
      </c>
      <c r="Y22" s="70" t="s">
        <v>10342</v>
      </c>
      <c r="Z22" s="63" t="s">
        <v>10364</v>
      </c>
      <c r="AA22" s="76"/>
      <c r="AB22" s="76"/>
      <c r="AC22" s="76"/>
      <c r="AD22" s="76"/>
      <c r="AE22" s="78" t="s">
        <v>10344</v>
      </c>
      <c r="AF22" s="76"/>
      <c r="AG22" s="76"/>
      <c r="AH22" s="76"/>
      <c r="AI22" s="67" t="s">
        <v>10377</v>
      </c>
      <c r="AJ22" s="79" t="s">
        <v>42</v>
      </c>
      <c r="AK22" s="76"/>
      <c r="AL22" s="76"/>
      <c r="AM22" s="76"/>
      <c r="AN22" s="63" t="s">
        <v>10347</v>
      </c>
      <c r="AO22" s="63" t="s">
        <v>10348</v>
      </c>
      <c r="AP22" s="67" t="s">
        <v>10349</v>
      </c>
      <c r="AQ22" s="76"/>
    </row>
    <row r="23" customFormat="false" ht="31.3" hidden="false" customHeight="false" outlineLevel="0" collapsed="false">
      <c r="B23" s="1" t="str">
        <f aca="false">поверители!$E23</f>
        <v>1109KORA</v>
      </c>
      <c r="C23" s="64" t="s">
        <v>286</v>
      </c>
      <c r="D23" s="63"/>
      <c r="E23" s="65" t="s">
        <v>10379</v>
      </c>
      <c r="F23" s="63"/>
      <c r="G23" s="63" t="s">
        <v>10335</v>
      </c>
      <c r="H23" s="77" t="s">
        <v>10368</v>
      </c>
      <c r="I23" s="67" t="s">
        <v>10374</v>
      </c>
      <c r="J23" s="76"/>
      <c r="K23" s="76"/>
      <c r="L23" s="76"/>
      <c r="M23" s="76"/>
      <c r="N23" s="76"/>
      <c r="O23" s="70" t="s">
        <v>10335</v>
      </c>
      <c r="P23" s="71"/>
      <c r="Q23" s="70" t="s">
        <v>10338</v>
      </c>
      <c r="R23" s="72" t="s">
        <v>10339</v>
      </c>
      <c r="S23" s="73" t="n">
        <v>45106</v>
      </c>
      <c r="T23" s="74" t="n">
        <v>46201</v>
      </c>
      <c r="U23" s="75" t="s">
        <v>10340</v>
      </c>
      <c r="V23" s="75" t="s">
        <v>10341</v>
      </c>
      <c r="W23" s="76"/>
      <c r="X23" s="70" t="s">
        <v>10335</v>
      </c>
      <c r="Y23" s="70" t="s">
        <v>10342</v>
      </c>
      <c r="Z23" s="63" t="s">
        <v>10364</v>
      </c>
      <c r="AA23" s="76"/>
      <c r="AB23" s="76"/>
      <c r="AC23" s="76"/>
      <c r="AD23" s="76"/>
      <c r="AE23" s="78" t="s">
        <v>10380</v>
      </c>
      <c r="AF23" s="76"/>
      <c r="AG23" s="76"/>
      <c r="AH23" s="76"/>
      <c r="AI23" s="67" t="s">
        <v>10381</v>
      </c>
      <c r="AJ23" s="79" t="s">
        <v>42</v>
      </c>
      <c r="AK23" s="76"/>
      <c r="AL23" s="76"/>
      <c r="AM23" s="76"/>
      <c r="AN23" s="63" t="s">
        <v>10347</v>
      </c>
      <c r="AO23" s="63" t="s">
        <v>10348</v>
      </c>
      <c r="AP23" s="67" t="s">
        <v>10349</v>
      </c>
      <c r="AQ23" s="76"/>
    </row>
    <row r="24" customFormat="false" ht="31.3" hidden="false" customHeight="false" outlineLevel="0" collapsed="false">
      <c r="B24" s="1" t="str">
        <f aca="false">поверители!$E24</f>
        <v>1106UH5H</v>
      </c>
      <c r="C24" s="64" t="s">
        <v>286</v>
      </c>
      <c r="D24" s="63"/>
      <c r="E24" s="65" t="s">
        <v>10382</v>
      </c>
      <c r="F24" s="63"/>
      <c r="G24" s="63" t="s">
        <v>10335</v>
      </c>
      <c r="H24" s="77" t="s">
        <v>10368</v>
      </c>
      <c r="I24" s="67" t="s">
        <v>10374</v>
      </c>
      <c r="J24" s="76"/>
      <c r="K24" s="76"/>
      <c r="L24" s="76"/>
      <c r="M24" s="76"/>
      <c r="N24" s="76"/>
      <c r="O24" s="70" t="s">
        <v>10335</v>
      </c>
      <c r="P24" s="71"/>
      <c r="Q24" s="70" t="s">
        <v>10338</v>
      </c>
      <c r="R24" s="72" t="s">
        <v>10339</v>
      </c>
      <c r="S24" s="73" t="n">
        <v>45106</v>
      </c>
      <c r="T24" s="74" t="n">
        <v>46201</v>
      </c>
      <c r="U24" s="75" t="s">
        <v>10340</v>
      </c>
      <c r="V24" s="75" t="s">
        <v>10341</v>
      </c>
      <c r="W24" s="76"/>
      <c r="X24" s="70" t="s">
        <v>10335</v>
      </c>
      <c r="Y24" s="70" t="s">
        <v>10342</v>
      </c>
      <c r="Z24" s="63" t="s">
        <v>10364</v>
      </c>
      <c r="AA24" s="76"/>
      <c r="AB24" s="76"/>
      <c r="AC24" s="76"/>
      <c r="AD24" s="76"/>
      <c r="AE24" s="78" t="s">
        <v>10380</v>
      </c>
      <c r="AF24" s="76"/>
      <c r="AG24" s="76"/>
      <c r="AH24" s="76"/>
      <c r="AI24" s="67" t="s">
        <v>10381</v>
      </c>
      <c r="AJ24" s="79" t="s">
        <v>42</v>
      </c>
      <c r="AK24" s="76"/>
      <c r="AL24" s="76"/>
      <c r="AM24" s="76"/>
      <c r="AN24" s="63" t="s">
        <v>10347</v>
      </c>
      <c r="AO24" s="63" t="s">
        <v>10348</v>
      </c>
      <c r="AP24" s="67" t="s">
        <v>10349</v>
      </c>
      <c r="AQ24" s="76"/>
    </row>
    <row r="25" customFormat="false" ht="31.3" hidden="false" customHeight="false" outlineLevel="0" collapsed="false">
      <c r="B25" s="1" t="str">
        <f aca="false">поверители!$E25</f>
        <v>1106UH5G</v>
      </c>
      <c r="C25" s="64" t="s">
        <v>286</v>
      </c>
      <c r="D25" s="63"/>
      <c r="E25" s="65" t="s">
        <v>10383</v>
      </c>
      <c r="F25" s="63"/>
      <c r="G25" s="63" t="s">
        <v>10335</v>
      </c>
      <c r="H25" s="77" t="s">
        <v>10368</v>
      </c>
      <c r="I25" s="67" t="s">
        <v>10374</v>
      </c>
      <c r="J25" s="76"/>
      <c r="K25" s="76"/>
      <c r="L25" s="76"/>
      <c r="M25" s="76"/>
      <c r="N25" s="76"/>
      <c r="O25" s="70" t="s">
        <v>10335</v>
      </c>
      <c r="P25" s="71"/>
      <c r="Q25" s="70" t="s">
        <v>10338</v>
      </c>
      <c r="R25" s="72" t="s">
        <v>10339</v>
      </c>
      <c r="S25" s="73" t="n">
        <v>45106</v>
      </c>
      <c r="T25" s="74" t="n">
        <v>46201</v>
      </c>
      <c r="U25" s="75" t="s">
        <v>10340</v>
      </c>
      <c r="V25" s="75" t="s">
        <v>10341</v>
      </c>
      <c r="W25" s="76"/>
      <c r="X25" s="70" t="s">
        <v>10335</v>
      </c>
      <c r="Y25" s="70" t="s">
        <v>10342</v>
      </c>
      <c r="Z25" s="63" t="s">
        <v>10364</v>
      </c>
      <c r="AA25" s="76"/>
      <c r="AB25" s="76"/>
      <c r="AC25" s="76"/>
      <c r="AD25" s="76"/>
      <c r="AE25" s="78" t="s">
        <v>10380</v>
      </c>
      <c r="AF25" s="76"/>
      <c r="AG25" s="76"/>
      <c r="AH25" s="76"/>
      <c r="AI25" s="67" t="s">
        <v>10381</v>
      </c>
      <c r="AJ25" s="79" t="s">
        <v>42</v>
      </c>
      <c r="AK25" s="76"/>
      <c r="AL25" s="76"/>
      <c r="AM25" s="76"/>
      <c r="AN25" s="63" t="s">
        <v>10347</v>
      </c>
      <c r="AO25" s="63" t="s">
        <v>10348</v>
      </c>
      <c r="AP25" s="67" t="s">
        <v>10349</v>
      </c>
      <c r="AQ25" s="76"/>
    </row>
    <row r="26" customFormat="false" ht="31.3" hidden="false" customHeight="false" outlineLevel="0" collapsed="false">
      <c r="B26" s="1" t="str">
        <f aca="false">поверители!$E26</f>
        <v>1106UH5I</v>
      </c>
      <c r="C26" s="64" t="s">
        <v>286</v>
      </c>
      <c r="D26" s="63"/>
      <c r="E26" s="65" t="s">
        <v>10384</v>
      </c>
      <c r="F26" s="63"/>
      <c r="G26" s="63" t="s">
        <v>10335</v>
      </c>
      <c r="H26" s="77" t="s">
        <v>10368</v>
      </c>
      <c r="I26" s="67" t="s">
        <v>10374</v>
      </c>
      <c r="J26" s="76"/>
      <c r="K26" s="76"/>
      <c r="L26" s="76"/>
      <c r="M26" s="76"/>
      <c r="N26" s="76"/>
      <c r="O26" s="70" t="s">
        <v>10335</v>
      </c>
      <c r="P26" s="71"/>
      <c r="Q26" s="70" t="s">
        <v>10338</v>
      </c>
      <c r="R26" s="72" t="s">
        <v>10339</v>
      </c>
      <c r="S26" s="73" t="n">
        <v>45106</v>
      </c>
      <c r="T26" s="74" t="n">
        <v>46201</v>
      </c>
      <c r="U26" s="75" t="s">
        <v>10340</v>
      </c>
      <c r="V26" s="75" t="s">
        <v>10341</v>
      </c>
      <c r="W26" s="76"/>
      <c r="X26" s="70" t="s">
        <v>10335</v>
      </c>
      <c r="Y26" s="70" t="s">
        <v>10342</v>
      </c>
      <c r="Z26" s="63" t="s">
        <v>10364</v>
      </c>
      <c r="AA26" s="76"/>
      <c r="AB26" s="76"/>
      <c r="AC26" s="76"/>
      <c r="AD26" s="76"/>
      <c r="AE26" s="78" t="s">
        <v>10380</v>
      </c>
      <c r="AF26" s="76"/>
      <c r="AG26" s="76"/>
      <c r="AH26" s="76"/>
      <c r="AI26" s="67" t="s">
        <v>10381</v>
      </c>
      <c r="AJ26" s="79" t="s">
        <v>42</v>
      </c>
      <c r="AK26" s="76"/>
      <c r="AL26" s="76"/>
      <c r="AM26" s="76"/>
      <c r="AN26" s="63" t="s">
        <v>10347</v>
      </c>
      <c r="AO26" s="63" t="s">
        <v>10348</v>
      </c>
      <c r="AP26" s="67" t="s">
        <v>10349</v>
      </c>
      <c r="AQ26" s="76"/>
    </row>
    <row r="27" customFormat="false" ht="31.3" hidden="false" customHeight="false" outlineLevel="0" collapsed="false">
      <c r="B27" s="1" t="str">
        <f aca="false">поверители!$E27</f>
        <v>11068DL7</v>
      </c>
      <c r="C27" s="64" t="s">
        <v>286</v>
      </c>
      <c r="D27" s="63"/>
      <c r="E27" s="65" t="s">
        <v>10385</v>
      </c>
      <c r="F27" s="63"/>
      <c r="G27" s="63" t="s">
        <v>10335</v>
      </c>
      <c r="H27" s="77" t="s">
        <v>10368</v>
      </c>
      <c r="I27" s="67" t="s">
        <v>10374</v>
      </c>
      <c r="J27" s="76"/>
      <c r="K27" s="76"/>
      <c r="L27" s="76"/>
      <c r="M27" s="76"/>
      <c r="N27" s="76"/>
      <c r="O27" s="70" t="s">
        <v>10335</v>
      </c>
      <c r="P27" s="71"/>
      <c r="Q27" s="70" t="s">
        <v>10338</v>
      </c>
      <c r="R27" s="72" t="s">
        <v>10339</v>
      </c>
      <c r="S27" s="73" t="n">
        <v>45106</v>
      </c>
      <c r="T27" s="74" t="n">
        <v>46201</v>
      </c>
      <c r="U27" s="75" t="s">
        <v>10340</v>
      </c>
      <c r="V27" s="75" t="s">
        <v>10341</v>
      </c>
      <c r="W27" s="76"/>
      <c r="X27" s="70" t="s">
        <v>10335</v>
      </c>
      <c r="Y27" s="70" t="s">
        <v>10342</v>
      </c>
      <c r="Z27" s="63" t="s">
        <v>10364</v>
      </c>
      <c r="AA27" s="76"/>
      <c r="AB27" s="76"/>
      <c r="AC27" s="76"/>
      <c r="AD27" s="76"/>
      <c r="AE27" s="78" t="s">
        <v>10344</v>
      </c>
      <c r="AF27" s="76"/>
      <c r="AG27" s="76"/>
      <c r="AH27" s="76"/>
      <c r="AI27" s="67" t="s">
        <v>10365</v>
      </c>
      <c r="AJ27" s="79" t="s">
        <v>42</v>
      </c>
      <c r="AK27" s="76"/>
      <c r="AL27" s="76"/>
      <c r="AM27" s="76"/>
      <c r="AN27" s="63" t="s">
        <v>10347</v>
      </c>
      <c r="AO27" s="63" t="s">
        <v>10348</v>
      </c>
      <c r="AP27" s="67" t="s">
        <v>10349</v>
      </c>
      <c r="AQ27" s="76"/>
    </row>
    <row r="28" customFormat="false" ht="31.3" hidden="false" customHeight="false" outlineLevel="0" collapsed="false">
      <c r="B28" s="1" t="str">
        <f aca="false">поверители!$E28</f>
        <v>11068DL6</v>
      </c>
      <c r="C28" s="64" t="s">
        <v>286</v>
      </c>
      <c r="D28" s="63"/>
      <c r="E28" s="65" t="s">
        <v>10386</v>
      </c>
      <c r="F28" s="63"/>
      <c r="G28" s="63" t="s">
        <v>10335</v>
      </c>
      <c r="H28" s="77" t="s">
        <v>10368</v>
      </c>
      <c r="I28" s="67" t="s">
        <v>10374</v>
      </c>
      <c r="J28" s="76"/>
      <c r="K28" s="76"/>
      <c r="L28" s="76"/>
      <c r="M28" s="76"/>
      <c r="N28" s="76"/>
      <c r="O28" s="70" t="s">
        <v>10335</v>
      </c>
      <c r="P28" s="71"/>
      <c r="Q28" s="70" t="s">
        <v>10338</v>
      </c>
      <c r="R28" s="72" t="s">
        <v>10339</v>
      </c>
      <c r="S28" s="73" t="n">
        <v>45106</v>
      </c>
      <c r="T28" s="74" t="n">
        <v>46201</v>
      </c>
      <c r="U28" s="75" t="s">
        <v>10340</v>
      </c>
      <c r="V28" s="75" t="s">
        <v>10341</v>
      </c>
      <c r="W28" s="76"/>
      <c r="X28" s="70" t="s">
        <v>10335</v>
      </c>
      <c r="Y28" s="70" t="s">
        <v>10342</v>
      </c>
      <c r="Z28" s="63" t="s">
        <v>10364</v>
      </c>
      <c r="AA28" s="76"/>
      <c r="AB28" s="76"/>
      <c r="AC28" s="76"/>
      <c r="AD28" s="76"/>
      <c r="AE28" s="78" t="s">
        <v>10344</v>
      </c>
      <c r="AF28" s="76"/>
      <c r="AG28" s="76"/>
      <c r="AH28" s="76"/>
      <c r="AI28" s="67" t="s">
        <v>10365</v>
      </c>
      <c r="AJ28" s="79" t="s">
        <v>42</v>
      </c>
      <c r="AK28" s="76"/>
      <c r="AL28" s="76"/>
      <c r="AM28" s="76"/>
      <c r="AN28" s="63" t="s">
        <v>10347</v>
      </c>
      <c r="AO28" s="63" t="s">
        <v>10348</v>
      </c>
      <c r="AP28" s="67" t="s">
        <v>10349</v>
      </c>
      <c r="AQ28" s="76"/>
    </row>
    <row r="29" customFormat="false" ht="31.3" hidden="false" customHeight="false" outlineLevel="0" collapsed="false">
      <c r="B29" s="1" t="str">
        <f aca="false">поверители!$E29</f>
        <v>1106B8HZ</v>
      </c>
      <c r="C29" s="64" t="s">
        <v>286</v>
      </c>
      <c r="D29" s="63"/>
      <c r="E29" s="65" t="s">
        <v>10387</v>
      </c>
      <c r="F29" s="63"/>
      <c r="G29" s="63" t="s">
        <v>10335</v>
      </c>
      <c r="H29" s="77" t="s">
        <v>10368</v>
      </c>
      <c r="I29" s="67" t="s">
        <v>10374</v>
      </c>
      <c r="J29" s="76"/>
      <c r="K29" s="76"/>
      <c r="L29" s="76"/>
      <c r="M29" s="76"/>
      <c r="N29" s="76"/>
      <c r="O29" s="70" t="s">
        <v>10335</v>
      </c>
      <c r="P29" s="71"/>
      <c r="Q29" s="70" t="s">
        <v>10338</v>
      </c>
      <c r="R29" s="72" t="s">
        <v>10339</v>
      </c>
      <c r="S29" s="73" t="n">
        <v>45106</v>
      </c>
      <c r="T29" s="74" t="n">
        <v>46201</v>
      </c>
      <c r="U29" s="75" t="s">
        <v>10340</v>
      </c>
      <c r="V29" s="75" t="s">
        <v>10341</v>
      </c>
      <c r="W29" s="76"/>
      <c r="X29" s="70" t="s">
        <v>10335</v>
      </c>
      <c r="Y29" s="70" t="s">
        <v>10342</v>
      </c>
      <c r="Z29" s="63" t="s">
        <v>10364</v>
      </c>
      <c r="AA29" s="76"/>
      <c r="AB29" s="76"/>
      <c r="AC29" s="76"/>
      <c r="AD29" s="76"/>
      <c r="AE29" s="78" t="s">
        <v>10344</v>
      </c>
      <c r="AF29" s="76"/>
      <c r="AG29" s="76"/>
      <c r="AH29" s="76"/>
      <c r="AI29" s="67" t="s">
        <v>10365</v>
      </c>
      <c r="AJ29" s="79" t="s">
        <v>42</v>
      </c>
      <c r="AK29" s="76"/>
      <c r="AL29" s="76"/>
      <c r="AM29" s="76"/>
      <c r="AN29" s="63" t="s">
        <v>10347</v>
      </c>
      <c r="AO29" s="63" t="s">
        <v>10348</v>
      </c>
      <c r="AP29" s="67" t="s">
        <v>10349</v>
      </c>
      <c r="AQ29" s="76"/>
    </row>
    <row r="30" customFormat="false" ht="31.3" hidden="false" customHeight="false" outlineLevel="0" collapsed="false">
      <c r="B30" s="1" t="str">
        <f aca="false">поверители!$E30</f>
        <v>11068DL5</v>
      </c>
      <c r="C30" s="64" t="s">
        <v>286</v>
      </c>
      <c r="D30" s="63"/>
      <c r="E30" s="65" t="s">
        <v>10388</v>
      </c>
      <c r="F30" s="63"/>
      <c r="G30" s="63" t="s">
        <v>10335</v>
      </c>
      <c r="H30" s="77" t="s">
        <v>10368</v>
      </c>
      <c r="I30" s="67" t="s">
        <v>10374</v>
      </c>
      <c r="J30" s="68"/>
      <c r="K30" s="68"/>
      <c r="L30" s="69"/>
      <c r="M30" s="68"/>
      <c r="N30" s="68"/>
      <c r="O30" s="70" t="s">
        <v>10335</v>
      </c>
      <c r="P30" s="71"/>
      <c r="Q30" s="70" t="s">
        <v>10338</v>
      </c>
      <c r="R30" s="72" t="s">
        <v>10339</v>
      </c>
      <c r="S30" s="73" t="n">
        <v>45106</v>
      </c>
      <c r="T30" s="74" t="n">
        <v>46201</v>
      </c>
      <c r="U30" s="75" t="s">
        <v>10340</v>
      </c>
      <c r="V30" s="75" t="s">
        <v>10341</v>
      </c>
      <c r="W30" s="76"/>
      <c r="X30" s="70" t="s">
        <v>10335</v>
      </c>
      <c r="Y30" s="70" t="s">
        <v>10342</v>
      </c>
      <c r="Z30" s="63" t="s">
        <v>10364</v>
      </c>
      <c r="AA30" s="68"/>
      <c r="AB30" s="68"/>
      <c r="AC30" s="68"/>
      <c r="AD30" s="68"/>
      <c r="AE30" s="78" t="s">
        <v>10344</v>
      </c>
      <c r="AF30" s="68"/>
      <c r="AG30" s="68"/>
      <c r="AH30" s="68"/>
      <c r="AI30" s="67" t="s">
        <v>10365</v>
      </c>
      <c r="AJ30" s="79" t="s">
        <v>42</v>
      </c>
      <c r="AK30" s="68"/>
      <c r="AL30" s="68"/>
      <c r="AM30" s="68"/>
      <c r="AN30" s="63" t="s">
        <v>10347</v>
      </c>
      <c r="AO30" s="63" t="s">
        <v>10348</v>
      </c>
      <c r="AP30" s="67" t="s">
        <v>10349</v>
      </c>
      <c r="AQ30" s="68"/>
    </row>
    <row r="31" customFormat="false" ht="31.3" hidden="false" customHeight="false" outlineLevel="0" collapsed="false">
      <c r="B31" s="1" t="str">
        <f aca="false">поверители!$E31</f>
        <v>1109JW1X</v>
      </c>
      <c r="C31" s="64" t="s">
        <v>286</v>
      </c>
      <c r="D31" s="63"/>
      <c r="E31" s="65" t="s">
        <v>10389</v>
      </c>
      <c r="F31" s="63"/>
      <c r="G31" s="63" t="s">
        <v>10335</v>
      </c>
      <c r="H31" s="80" t="s">
        <v>10362</v>
      </c>
      <c r="I31" s="67" t="s">
        <v>10374</v>
      </c>
      <c r="J31" s="68"/>
      <c r="K31" s="68"/>
      <c r="L31" s="69"/>
      <c r="M31" s="68"/>
      <c r="N31" s="68"/>
      <c r="O31" s="70" t="s">
        <v>10335</v>
      </c>
      <c r="P31" s="71"/>
      <c r="Q31" s="70" t="s">
        <v>10338</v>
      </c>
      <c r="R31" s="72" t="s">
        <v>10339</v>
      </c>
      <c r="S31" s="73" t="n">
        <v>45106</v>
      </c>
      <c r="T31" s="74" t="n">
        <v>46201</v>
      </c>
      <c r="U31" s="75" t="s">
        <v>10340</v>
      </c>
      <c r="V31" s="75" t="s">
        <v>10341</v>
      </c>
      <c r="W31" s="76"/>
      <c r="X31" s="70" t="s">
        <v>10335</v>
      </c>
      <c r="Y31" s="70" t="s">
        <v>10342</v>
      </c>
      <c r="Z31" s="63" t="s">
        <v>10364</v>
      </c>
      <c r="AA31" s="68"/>
      <c r="AB31" s="68"/>
      <c r="AC31" s="68"/>
      <c r="AD31" s="68"/>
      <c r="AE31" s="78" t="s">
        <v>10344</v>
      </c>
      <c r="AF31" s="68"/>
      <c r="AG31" s="68"/>
      <c r="AH31" s="68"/>
      <c r="AI31" s="67" t="s">
        <v>10365</v>
      </c>
      <c r="AJ31" s="79" t="s">
        <v>42</v>
      </c>
      <c r="AK31" s="68"/>
      <c r="AL31" s="68"/>
      <c r="AM31" s="68"/>
      <c r="AN31" s="63" t="s">
        <v>10347</v>
      </c>
      <c r="AO31" s="63" t="s">
        <v>10348</v>
      </c>
      <c r="AP31" s="67" t="s">
        <v>10349</v>
      </c>
      <c r="AQ31" s="68"/>
    </row>
    <row r="32" customFormat="false" ht="17.9" hidden="false" customHeight="false" outlineLevel="0" collapsed="false">
      <c r="B32" s="1" t="str">
        <f aca="false">поверители!$E32</f>
        <v>1405 B 0110</v>
      </c>
      <c r="C32" s="64" t="s">
        <v>5957</v>
      </c>
      <c r="D32" s="63"/>
      <c r="E32" s="65" t="s">
        <v>5958</v>
      </c>
      <c r="F32" s="63"/>
      <c r="G32" s="63" t="s">
        <v>10335</v>
      </c>
      <c r="H32" s="80" t="s">
        <v>5960</v>
      </c>
      <c r="I32" s="67" t="s">
        <v>10374</v>
      </c>
      <c r="J32" s="68"/>
      <c r="K32" s="68"/>
      <c r="L32" s="69"/>
      <c r="M32" s="68"/>
      <c r="N32" s="68"/>
      <c r="O32" s="70" t="s">
        <v>10335</v>
      </c>
      <c r="P32" s="71"/>
      <c r="Q32" s="70" t="s">
        <v>10338</v>
      </c>
      <c r="R32" s="72" t="s">
        <v>10339</v>
      </c>
      <c r="S32" s="73" t="n">
        <v>45106</v>
      </c>
      <c r="T32" s="74" t="n">
        <v>45836</v>
      </c>
      <c r="U32" s="75" t="s">
        <v>10340</v>
      </c>
      <c r="V32" s="75" t="s">
        <v>10341</v>
      </c>
      <c r="W32" s="76"/>
      <c r="X32" s="70" t="s">
        <v>10335</v>
      </c>
      <c r="Y32" s="70" t="s">
        <v>10342</v>
      </c>
      <c r="Z32" s="72" t="s">
        <v>10390</v>
      </c>
      <c r="AA32" s="68"/>
      <c r="AB32" s="68"/>
      <c r="AC32" s="68"/>
      <c r="AD32" s="68"/>
      <c r="AE32" s="78" t="s">
        <v>10344</v>
      </c>
      <c r="AF32" s="68"/>
      <c r="AG32" s="68"/>
      <c r="AH32" s="68"/>
      <c r="AI32" s="67" t="s">
        <v>10345</v>
      </c>
      <c r="AJ32" s="79" t="s">
        <v>42</v>
      </c>
      <c r="AK32" s="68"/>
      <c r="AL32" s="68"/>
      <c r="AM32" s="68"/>
      <c r="AN32" s="63" t="s">
        <v>10347</v>
      </c>
      <c r="AO32" s="63" t="s">
        <v>10348</v>
      </c>
      <c r="AP32" s="67" t="s">
        <v>10349</v>
      </c>
      <c r="AQ32" s="68"/>
    </row>
    <row r="33" customFormat="false" ht="31.3" hidden="false" customHeight="false" outlineLevel="0" collapsed="false">
      <c r="B33" s="1" t="str">
        <f aca="false">поверители!$E33</f>
        <v>1109JW1Z</v>
      </c>
      <c r="C33" s="64" t="s">
        <v>286</v>
      </c>
      <c r="D33" s="63"/>
      <c r="E33" s="67" t="s">
        <v>10391</v>
      </c>
      <c r="F33" s="63"/>
      <c r="G33" s="63" t="s">
        <v>10335</v>
      </c>
      <c r="H33" s="80" t="s">
        <v>10362</v>
      </c>
      <c r="I33" s="67" t="s">
        <v>10374</v>
      </c>
      <c r="J33" s="68"/>
      <c r="K33" s="68"/>
      <c r="L33" s="69"/>
      <c r="M33" s="68"/>
      <c r="N33" s="68"/>
      <c r="O33" s="70" t="s">
        <v>10335</v>
      </c>
      <c r="P33" s="71"/>
      <c r="Q33" s="70" t="s">
        <v>10338</v>
      </c>
      <c r="R33" s="72" t="s">
        <v>10339</v>
      </c>
      <c r="S33" s="73" t="n">
        <v>45106</v>
      </c>
      <c r="T33" s="74" t="n">
        <v>46201</v>
      </c>
      <c r="U33" s="75" t="s">
        <v>10340</v>
      </c>
      <c r="V33" s="75" t="s">
        <v>10341</v>
      </c>
      <c r="W33" s="76"/>
      <c r="X33" s="70" t="s">
        <v>10335</v>
      </c>
      <c r="Y33" s="70" t="s">
        <v>10342</v>
      </c>
      <c r="Z33" s="63" t="s">
        <v>10364</v>
      </c>
      <c r="AA33" s="68"/>
      <c r="AB33" s="68"/>
      <c r="AC33" s="68"/>
      <c r="AD33" s="68"/>
      <c r="AE33" s="78" t="s">
        <v>10344</v>
      </c>
      <c r="AF33" s="68"/>
      <c r="AG33" s="68"/>
      <c r="AH33" s="68"/>
      <c r="AI33" s="67" t="s">
        <v>10345</v>
      </c>
      <c r="AJ33" s="79" t="s">
        <v>42</v>
      </c>
      <c r="AK33" s="68"/>
      <c r="AL33" s="68"/>
      <c r="AM33" s="68"/>
      <c r="AN33" s="63" t="s">
        <v>10347</v>
      </c>
      <c r="AO33" s="63" t="s">
        <v>10348</v>
      </c>
      <c r="AP33" s="67" t="s">
        <v>10349</v>
      </c>
      <c r="AQ33" s="68"/>
    </row>
    <row r="34" customFormat="false" ht="34.3" hidden="false" customHeight="false" outlineLevel="0" collapsed="false">
      <c r="B34" s="1" t="str">
        <f aca="false">поверители!$E34</f>
        <v>161201271</v>
      </c>
      <c r="C34" s="64" t="s">
        <v>10089</v>
      </c>
      <c r="D34" s="63"/>
      <c r="E34" s="65" t="s">
        <v>10392</v>
      </c>
      <c r="F34" s="63"/>
      <c r="G34" s="63" t="s">
        <v>10335</v>
      </c>
      <c r="H34" s="66" t="s">
        <v>10336</v>
      </c>
      <c r="I34" s="67" t="s">
        <v>10337</v>
      </c>
      <c r="J34" s="68"/>
      <c r="K34" s="68"/>
      <c r="L34" s="69"/>
      <c r="M34" s="68"/>
      <c r="N34" s="68"/>
      <c r="O34" s="70" t="s">
        <v>10335</v>
      </c>
      <c r="P34" s="71"/>
      <c r="Q34" s="70" t="s">
        <v>10338</v>
      </c>
      <c r="R34" s="72" t="s">
        <v>10339</v>
      </c>
      <c r="S34" s="73" t="n">
        <v>45106</v>
      </c>
      <c r="T34" s="74" t="n">
        <v>46201</v>
      </c>
      <c r="U34" s="75" t="s">
        <v>10340</v>
      </c>
      <c r="V34" s="75" t="s">
        <v>10341</v>
      </c>
      <c r="W34" s="76"/>
      <c r="X34" s="70" t="s">
        <v>10335</v>
      </c>
      <c r="Y34" s="70" t="s">
        <v>10342</v>
      </c>
      <c r="Z34" s="77" t="s">
        <v>10343</v>
      </c>
      <c r="AA34" s="68"/>
      <c r="AB34" s="68"/>
      <c r="AC34" s="68"/>
      <c r="AD34" s="68"/>
      <c r="AE34" s="78" t="s">
        <v>10344</v>
      </c>
      <c r="AF34" s="68"/>
      <c r="AG34" s="68"/>
      <c r="AH34" s="68"/>
      <c r="AI34" s="67" t="s">
        <v>10353</v>
      </c>
      <c r="AJ34" s="79" t="s">
        <v>42</v>
      </c>
      <c r="AK34" s="68"/>
      <c r="AL34" s="68"/>
      <c r="AM34" s="68"/>
      <c r="AN34" s="63" t="s">
        <v>10347</v>
      </c>
      <c r="AO34" s="63" t="s">
        <v>10348</v>
      </c>
      <c r="AP34" s="67" t="s">
        <v>10349</v>
      </c>
      <c r="AQ34" s="68"/>
    </row>
    <row r="35" customFormat="false" ht="15" hidden="false" customHeight="false" outlineLevel="0" collapsed="false">
      <c r="B35" s="1" t="str">
        <f aca="false">поверители!$E35</f>
        <v>1107235762-20</v>
      </c>
      <c r="C35" s="64" t="s">
        <v>286</v>
      </c>
      <c r="D35" s="63"/>
      <c r="E35" s="67" t="s">
        <v>10393</v>
      </c>
      <c r="F35" s="63"/>
      <c r="G35" s="63" t="s">
        <v>10335</v>
      </c>
      <c r="H35" s="81" t="s">
        <v>10394</v>
      </c>
      <c r="I35" s="67" t="s">
        <v>10374</v>
      </c>
      <c r="J35" s="68"/>
      <c r="K35" s="68"/>
      <c r="L35" s="69"/>
      <c r="M35" s="68"/>
      <c r="N35" s="68"/>
      <c r="O35" s="70" t="s">
        <v>10335</v>
      </c>
      <c r="P35" s="71"/>
      <c r="Q35" s="70" t="s">
        <v>10338</v>
      </c>
      <c r="R35" s="72" t="s">
        <v>10339</v>
      </c>
      <c r="S35" s="73" t="n">
        <v>45112</v>
      </c>
      <c r="T35" s="74" t="n">
        <v>46207</v>
      </c>
      <c r="U35" s="75" t="s">
        <v>10340</v>
      </c>
      <c r="V35" s="75" t="s">
        <v>10341</v>
      </c>
      <c r="W35" s="76"/>
      <c r="X35" s="70" t="s">
        <v>10335</v>
      </c>
      <c r="Y35" s="70" t="s">
        <v>10342</v>
      </c>
      <c r="Z35" s="63" t="s">
        <v>10364</v>
      </c>
      <c r="AA35" s="68"/>
      <c r="AB35" s="68"/>
      <c r="AC35" s="68"/>
      <c r="AD35" s="68"/>
      <c r="AE35" s="78" t="s">
        <v>10344</v>
      </c>
      <c r="AF35" s="68"/>
      <c r="AG35" s="68"/>
      <c r="AH35" s="68"/>
      <c r="AI35" s="67" t="s">
        <v>10345</v>
      </c>
      <c r="AJ35" s="79" t="s">
        <v>10346</v>
      </c>
      <c r="AK35" s="68"/>
      <c r="AL35" s="68"/>
      <c r="AM35" s="68"/>
      <c r="AN35" s="63" t="s">
        <v>10395</v>
      </c>
      <c r="AO35" s="63" t="s">
        <v>10396</v>
      </c>
      <c r="AP35" s="67" t="s">
        <v>10397</v>
      </c>
      <c r="AQ35" s="68"/>
    </row>
    <row r="36" customFormat="false" ht="15" hidden="false" customHeight="false" outlineLevel="0" collapsed="false">
      <c r="B36" s="1" t="str">
        <f aca="false">поверители!$E36</f>
        <v>1107235762-21</v>
      </c>
      <c r="C36" s="64" t="s">
        <v>286</v>
      </c>
      <c r="D36" s="63"/>
      <c r="E36" s="67" t="s">
        <v>10398</v>
      </c>
      <c r="F36" s="63"/>
      <c r="G36" s="63" t="s">
        <v>10335</v>
      </c>
      <c r="H36" s="81" t="s">
        <v>10394</v>
      </c>
      <c r="I36" s="67" t="s">
        <v>10374</v>
      </c>
      <c r="J36" s="68"/>
      <c r="K36" s="68"/>
      <c r="L36" s="69"/>
      <c r="M36" s="68"/>
      <c r="N36" s="68"/>
      <c r="O36" s="70" t="s">
        <v>10335</v>
      </c>
      <c r="P36" s="71"/>
      <c r="Q36" s="70" t="s">
        <v>10338</v>
      </c>
      <c r="R36" s="72" t="s">
        <v>10339</v>
      </c>
      <c r="S36" s="73" t="n">
        <v>45112</v>
      </c>
      <c r="T36" s="74" t="n">
        <v>46207</v>
      </c>
      <c r="U36" s="75" t="s">
        <v>10340</v>
      </c>
      <c r="V36" s="75" t="s">
        <v>10341</v>
      </c>
      <c r="W36" s="76"/>
      <c r="X36" s="70" t="s">
        <v>10335</v>
      </c>
      <c r="Y36" s="70" t="s">
        <v>10342</v>
      </c>
      <c r="Z36" s="63" t="s">
        <v>10364</v>
      </c>
      <c r="AA36" s="68"/>
      <c r="AB36" s="68"/>
      <c r="AC36" s="68"/>
      <c r="AD36" s="68"/>
      <c r="AE36" s="78" t="s">
        <v>10344</v>
      </c>
      <c r="AF36" s="68"/>
      <c r="AG36" s="68"/>
      <c r="AH36" s="68"/>
      <c r="AI36" s="67" t="s">
        <v>10345</v>
      </c>
      <c r="AJ36" s="79" t="s">
        <v>10346</v>
      </c>
      <c r="AK36" s="68"/>
      <c r="AL36" s="68"/>
      <c r="AM36" s="68"/>
      <c r="AN36" s="63" t="s">
        <v>10395</v>
      </c>
      <c r="AO36" s="63" t="s">
        <v>10396</v>
      </c>
      <c r="AP36" s="67" t="s">
        <v>10397</v>
      </c>
      <c r="AQ36" s="68"/>
    </row>
    <row r="37" customFormat="false" ht="15" hidden="false" customHeight="false" outlineLevel="0" collapsed="false">
      <c r="B37" s="1" t="str">
        <f aca="false">поверители!$E37</f>
        <v>1107235762-22</v>
      </c>
      <c r="C37" s="64" t="s">
        <v>286</v>
      </c>
      <c r="D37" s="63"/>
      <c r="E37" s="67" t="s">
        <v>10399</v>
      </c>
      <c r="F37" s="63"/>
      <c r="G37" s="63" t="s">
        <v>10335</v>
      </c>
      <c r="H37" s="81" t="s">
        <v>10394</v>
      </c>
      <c r="I37" s="67" t="s">
        <v>10374</v>
      </c>
      <c r="J37" s="68"/>
      <c r="K37" s="68"/>
      <c r="L37" s="69"/>
      <c r="M37" s="68"/>
      <c r="N37" s="68"/>
      <c r="O37" s="70" t="s">
        <v>10335</v>
      </c>
      <c r="P37" s="71"/>
      <c r="Q37" s="70" t="s">
        <v>10338</v>
      </c>
      <c r="R37" s="72" t="s">
        <v>10339</v>
      </c>
      <c r="S37" s="73" t="n">
        <v>45112</v>
      </c>
      <c r="T37" s="74" t="n">
        <v>46207</v>
      </c>
      <c r="U37" s="75" t="s">
        <v>10340</v>
      </c>
      <c r="V37" s="75" t="s">
        <v>10341</v>
      </c>
      <c r="W37" s="76"/>
      <c r="X37" s="70" t="s">
        <v>10335</v>
      </c>
      <c r="Y37" s="70" t="s">
        <v>10342</v>
      </c>
      <c r="Z37" s="63" t="s">
        <v>10364</v>
      </c>
      <c r="AA37" s="68"/>
      <c r="AB37" s="68"/>
      <c r="AC37" s="68"/>
      <c r="AD37" s="68"/>
      <c r="AE37" s="78" t="s">
        <v>10344</v>
      </c>
      <c r="AF37" s="68"/>
      <c r="AG37" s="68"/>
      <c r="AH37" s="68"/>
      <c r="AI37" s="67" t="s">
        <v>10345</v>
      </c>
      <c r="AJ37" s="79" t="s">
        <v>10346</v>
      </c>
      <c r="AK37" s="68"/>
      <c r="AL37" s="68"/>
      <c r="AM37" s="68"/>
      <c r="AN37" s="63" t="s">
        <v>10395</v>
      </c>
      <c r="AO37" s="63" t="s">
        <v>10396</v>
      </c>
      <c r="AP37" s="67" t="s">
        <v>10397</v>
      </c>
      <c r="AQ37" s="68"/>
    </row>
    <row r="38" customFormat="false" ht="15" hidden="false" customHeight="false" outlineLevel="0" collapsed="false">
      <c r="B38" s="1" t="str">
        <f aca="false">поверители!$E38</f>
        <v>1107235762-23</v>
      </c>
      <c r="C38" s="64" t="s">
        <v>286</v>
      </c>
      <c r="D38" s="63"/>
      <c r="E38" s="67" t="s">
        <v>10400</v>
      </c>
      <c r="F38" s="63"/>
      <c r="G38" s="63" t="s">
        <v>10335</v>
      </c>
      <c r="H38" s="81" t="s">
        <v>10394</v>
      </c>
      <c r="I38" s="67" t="s">
        <v>10374</v>
      </c>
      <c r="J38" s="68"/>
      <c r="K38" s="68"/>
      <c r="L38" s="69"/>
      <c r="M38" s="68"/>
      <c r="N38" s="68"/>
      <c r="O38" s="70" t="s">
        <v>10335</v>
      </c>
      <c r="P38" s="71"/>
      <c r="Q38" s="70" t="s">
        <v>10338</v>
      </c>
      <c r="R38" s="72" t="s">
        <v>10339</v>
      </c>
      <c r="S38" s="73" t="n">
        <v>45112</v>
      </c>
      <c r="T38" s="74" t="n">
        <v>46207</v>
      </c>
      <c r="U38" s="75" t="s">
        <v>10340</v>
      </c>
      <c r="V38" s="75" t="s">
        <v>10341</v>
      </c>
      <c r="W38" s="76"/>
      <c r="X38" s="70" t="s">
        <v>10335</v>
      </c>
      <c r="Y38" s="70" t="s">
        <v>10342</v>
      </c>
      <c r="Z38" s="63" t="s">
        <v>10364</v>
      </c>
      <c r="AA38" s="68"/>
      <c r="AB38" s="68"/>
      <c r="AC38" s="68"/>
      <c r="AD38" s="68"/>
      <c r="AE38" s="78" t="s">
        <v>10344</v>
      </c>
      <c r="AF38" s="68"/>
      <c r="AG38" s="68"/>
      <c r="AH38" s="68"/>
      <c r="AI38" s="67" t="s">
        <v>10345</v>
      </c>
      <c r="AJ38" s="79" t="s">
        <v>10346</v>
      </c>
      <c r="AK38" s="68"/>
      <c r="AL38" s="68"/>
      <c r="AM38" s="68"/>
      <c r="AN38" s="63" t="s">
        <v>10395</v>
      </c>
      <c r="AO38" s="63" t="s">
        <v>10396</v>
      </c>
      <c r="AP38" s="67" t="s">
        <v>10397</v>
      </c>
      <c r="AQ38" s="68"/>
    </row>
    <row r="39" customFormat="false" ht="15" hidden="false" customHeight="false" outlineLevel="0" collapsed="false">
      <c r="B39" s="1" t="str">
        <f aca="false">поверители!$E39</f>
        <v>1107235762-24</v>
      </c>
      <c r="C39" s="64" t="s">
        <v>286</v>
      </c>
      <c r="D39" s="63"/>
      <c r="E39" s="67" t="s">
        <v>10401</v>
      </c>
      <c r="F39" s="63"/>
      <c r="G39" s="63" t="s">
        <v>10335</v>
      </c>
      <c r="H39" s="81" t="s">
        <v>10394</v>
      </c>
      <c r="I39" s="67" t="s">
        <v>10374</v>
      </c>
      <c r="J39" s="68"/>
      <c r="K39" s="68"/>
      <c r="L39" s="69"/>
      <c r="M39" s="68"/>
      <c r="N39" s="68"/>
      <c r="O39" s="70" t="s">
        <v>10335</v>
      </c>
      <c r="P39" s="71"/>
      <c r="Q39" s="70" t="s">
        <v>10338</v>
      </c>
      <c r="R39" s="72" t="s">
        <v>10339</v>
      </c>
      <c r="S39" s="73" t="n">
        <v>45112</v>
      </c>
      <c r="T39" s="74" t="n">
        <v>46207</v>
      </c>
      <c r="U39" s="75" t="s">
        <v>10340</v>
      </c>
      <c r="V39" s="75" t="s">
        <v>10341</v>
      </c>
      <c r="W39" s="76"/>
      <c r="X39" s="70" t="s">
        <v>10335</v>
      </c>
      <c r="Y39" s="70" t="s">
        <v>10342</v>
      </c>
      <c r="Z39" s="63" t="s">
        <v>10364</v>
      </c>
      <c r="AA39" s="68"/>
      <c r="AB39" s="68"/>
      <c r="AC39" s="68"/>
      <c r="AD39" s="68"/>
      <c r="AE39" s="78" t="s">
        <v>10344</v>
      </c>
      <c r="AF39" s="68"/>
      <c r="AG39" s="68"/>
      <c r="AH39" s="68"/>
      <c r="AI39" s="67" t="s">
        <v>10345</v>
      </c>
      <c r="AJ39" s="79" t="s">
        <v>10346</v>
      </c>
      <c r="AK39" s="68"/>
      <c r="AL39" s="68"/>
      <c r="AM39" s="68"/>
      <c r="AN39" s="63" t="s">
        <v>10395</v>
      </c>
      <c r="AO39" s="63" t="s">
        <v>10396</v>
      </c>
      <c r="AP39" s="67" t="s">
        <v>10397</v>
      </c>
      <c r="AQ39" s="68"/>
    </row>
    <row r="40" customFormat="false" ht="15" hidden="false" customHeight="false" outlineLevel="0" collapsed="false">
      <c r="B40" s="1" t="str">
        <f aca="false">поверители!$E40</f>
        <v>1107373807-1</v>
      </c>
      <c r="C40" s="64" t="s">
        <v>286</v>
      </c>
      <c r="D40" s="63"/>
      <c r="E40" s="67" t="s">
        <v>10402</v>
      </c>
      <c r="F40" s="63"/>
      <c r="G40" s="63" t="s">
        <v>10335</v>
      </c>
      <c r="H40" s="81" t="s">
        <v>10394</v>
      </c>
      <c r="I40" s="67" t="s">
        <v>10374</v>
      </c>
      <c r="J40" s="68"/>
      <c r="K40" s="68"/>
      <c r="L40" s="69"/>
      <c r="M40" s="68"/>
      <c r="N40" s="68"/>
      <c r="O40" s="70" t="s">
        <v>10335</v>
      </c>
      <c r="P40" s="71"/>
      <c r="Q40" s="70" t="s">
        <v>10338</v>
      </c>
      <c r="R40" s="72" t="s">
        <v>10339</v>
      </c>
      <c r="S40" s="73" t="n">
        <v>45112</v>
      </c>
      <c r="T40" s="74" t="n">
        <v>46207</v>
      </c>
      <c r="U40" s="75" t="s">
        <v>10340</v>
      </c>
      <c r="V40" s="75" t="s">
        <v>10341</v>
      </c>
      <c r="W40" s="76"/>
      <c r="X40" s="70" t="s">
        <v>10335</v>
      </c>
      <c r="Y40" s="70" t="s">
        <v>10342</v>
      </c>
      <c r="Z40" s="63" t="s">
        <v>10364</v>
      </c>
      <c r="AA40" s="68"/>
      <c r="AB40" s="68"/>
      <c r="AC40" s="68"/>
      <c r="AD40" s="68"/>
      <c r="AE40" s="78" t="s">
        <v>10344</v>
      </c>
      <c r="AF40" s="68"/>
      <c r="AG40" s="68"/>
      <c r="AH40" s="68"/>
      <c r="AI40" s="67" t="s">
        <v>10345</v>
      </c>
      <c r="AJ40" s="79" t="s">
        <v>10346</v>
      </c>
      <c r="AK40" s="68"/>
      <c r="AL40" s="68"/>
      <c r="AM40" s="68"/>
      <c r="AN40" s="63" t="s">
        <v>10395</v>
      </c>
      <c r="AO40" s="63" t="s">
        <v>10396</v>
      </c>
      <c r="AP40" s="67" t="s">
        <v>10397</v>
      </c>
      <c r="AQ40" s="68"/>
    </row>
    <row r="41" customFormat="false" ht="15" hidden="false" customHeight="false" outlineLevel="0" collapsed="false">
      <c r="B41" s="1" t="str">
        <f aca="false">поверители!$E41</f>
        <v>1107235765-1</v>
      </c>
      <c r="C41" s="64" t="s">
        <v>286</v>
      </c>
      <c r="D41" s="63"/>
      <c r="E41" s="67" t="s">
        <v>10403</v>
      </c>
      <c r="F41" s="63"/>
      <c r="G41" s="63" t="s">
        <v>10335</v>
      </c>
      <c r="H41" s="81" t="s">
        <v>10394</v>
      </c>
      <c r="I41" s="67" t="s">
        <v>10374</v>
      </c>
      <c r="J41" s="68"/>
      <c r="K41" s="68"/>
      <c r="L41" s="69"/>
      <c r="M41" s="68"/>
      <c r="N41" s="68"/>
      <c r="O41" s="70" t="s">
        <v>10335</v>
      </c>
      <c r="P41" s="71"/>
      <c r="Q41" s="70" t="s">
        <v>10338</v>
      </c>
      <c r="R41" s="72" t="s">
        <v>10339</v>
      </c>
      <c r="S41" s="73" t="n">
        <v>45112</v>
      </c>
      <c r="T41" s="74" t="n">
        <v>46207</v>
      </c>
      <c r="U41" s="75" t="s">
        <v>10340</v>
      </c>
      <c r="V41" s="75" t="s">
        <v>10341</v>
      </c>
      <c r="W41" s="76"/>
      <c r="X41" s="70" t="s">
        <v>10335</v>
      </c>
      <c r="Y41" s="70" t="s">
        <v>10342</v>
      </c>
      <c r="Z41" s="63" t="s">
        <v>10364</v>
      </c>
      <c r="AA41" s="68"/>
      <c r="AB41" s="68"/>
      <c r="AC41" s="68"/>
      <c r="AD41" s="68"/>
      <c r="AE41" s="78" t="s">
        <v>10344</v>
      </c>
      <c r="AF41" s="68"/>
      <c r="AG41" s="68"/>
      <c r="AH41" s="68"/>
      <c r="AI41" s="67" t="s">
        <v>10345</v>
      </c>
      <c r="AJ41" s="79" t="s">
        <v>10346</v>
      </c>
      <c r="AK41" s="68"/>
      <c r="AL41" s="68"/>
      <c r="AM41" s="68"/>
      <c r="AN41" s="63" t="s">
        <v>10395</v>
      </c>
      <c r="AO41" s="63" t="s">
        <v>10396</v>
      </c>
      <c r="AP41" s="67" t="s">
        <v>10397</v>
      </c>
      <c r="AQ41" s="68"/>
    </row>
    <row r="42" customFormat="false" ht="15" hidden="false" customHeight="false" outlineLevel="0" collapsed="false">
      <c r="B42" s="1" t="str">
        <f aca="false">поверители!$E42</f>
        <v>1107235765-2</v>
      </c>
      <c r="C42" s="64" t="s">
        <v>286</v>
      </c>
      <c r="D42" s="63"/>
      <c r="E42" s="67" t="s">
        <v>10404</v>
      </c>
      <c r="F42" s="63"/>
      <c r="G42" s="63" t="s">
        <v>10335</v>
      </c>
      <c r="H42" s="81" t="s">
        <v>10394</v>
      </c>
      <c r="I42" s="67" t="s">
        <v>10374</v>
      </c>
      <c r="J42" s="68"/>
      <c r="K42" s="68"/>
      <c r="L42" s="69"/>
      <c r="M42" s="68"/>
      <c r="N42" s="68"/>
      <c r="O42" s="70" t="s">
        <v>10335</v>
      </c>
      <c r="P42" s="71"/>
      <c r="Q42" s="70" t="s">
        <v>10338</v>
      </c>
      <c r="R42" s="72" t="s">
        <v>10339</v>
      </c>
      <c r="S42" s="73" t="n">
        <v>45112</v>
      </c>
      <c r="T42" s="74" t="n">
        <v>46207</v>
      </c>
      <c r="U42" s="75" t="s">
        <v>10340</v>
      </c>
      <c r="V42" s="75" t="s">
        <v>10341</v>
      </c>
      <c r="W42" s="76"/>
      <c r="X42" s="70" t="s">
        <v>10335</v>
      </c>
      <c r="Y42" s="70" t="s">
        <v>10342</v>
      </c>
      <c r="Z42" s="63" t="s">
        <v>10364</v>
      </c>
      <c r="AA42" s="68"/>
      <c r="AB42" s="68"/>
      <c r="AC42" s="68"/>
      <c r="AD42" s="68"/>
      <c r="AE42" s="78" t="s">
        <v>10344</v>
      </c>
      <c r="AF42" s="68"/>
      <c r="AG42" s="68"/>
      <c r="AH42" s="68"/>
      <c r="AI42" s="67" t="s">
        <v>10345</v>
      </c>
      <c r="AJ42" s="79" t="s">
        <v>10346</v>
      </c>
      <c r="AK42" s="68"/>
      <c r="AL42" s="68"/>
      <c r="AM42" s="68"/>
      <c r="AN42" s="63" t="s">
        <v>10395</v>
      </c>
      <c r="AO42" s="63" t="s">
        <v>10396</v>
      </c>
      <c r="AP42" s="67" t="s">
        <v>10397</v>
      </c>
      <c r="AQ42" s="68"/>
    </row>
    <row r="43" customFormat="false" ht="15" hidden="false" customHeight="false" outlineLevel="0" collapsed="false">
      <c r="B43" s="1" t="str">
        <f aca="false">поверители!$E43</f>
        <v>1107235765-3</v>
      </c>
      <c r="C43" s="64" t="s">
        <v>286</v>
      </c>
      <c r="D43" s="63"/>
      <c r="E43" s="67" t="s">
        <v>10405</v>
      </c>
      <c r="F43" s="63"/>
      <c r="G43" s="63" t="s">
        <v>10335</v>
      </c>
      <c r="H43" s="81" t="s">
        <v>10394</v>
      </c>
      <c r="I43" s="67" t="s">
        <v>10374</v>
      </c>
      <c r="J43" s="68"/>
      <c r="K43" s="68"/>
      <c r="L43" s="69"/>
      <c r="M43" s="68"/>
      <c r="N43" s="68"/>
      <c r="O43" s="70" t="s">
        <v>10335</v>
      </c>
      <c r="P43" s="71"/>
      <c r="Q43" s="70" t="s">
        <v>10338</v>
      </c>
      <c r="R43" s="72" t="s">
        <v>10339</v>
      </c>
      <c r="S43" s="73" t="n">
        <v>45112</v>
      </c>
      <c r="T43" s="74" t="n">
        <v>46207</v>
      </c>
      <c r="U43" s="75" t="s">
        <v>10340</v>
      </c>
      <c r="V43" s="75" t="s">
        <v>10341</v>
      </c>
      <c r="W43" s="76"/>
      <c r="X43" s="70" t="s">
        <v>10335</v>
      </c>
      <c r="Y43" s="70" t="s">
        <v>10342</v>
      </c>
      <c r="Z43" s="63" t="s">
        <v>10364</v>
      </c>
      <c r="AA43" s="68"/>
      <c r="AB43" s="68"/>
      <c r="AC43" s="68"/>
      <c r="AD43" s="68"/>
      <c r="AE43" s="78" t="s">
        <v>10344</v>
      </c>
      <c r="AF43" s="68"/>
      <c r="AG43" s="68"/>
      <c r="AH43" s="68"/>
      <c r="AI43" s="67" t="s">
        <v>10345</v>
      </c>
      <c r="AJ43" s="79" t="s">
        <v>10346</v>
      </c>
      <c r="AK43" s="68"/>
      <c r="AL43" s="68"/>
      <c r="AM43" s="68"/>
      <c r="AN43" s="63" t="s">
        <v>10395</v>
      </c>
      <c r="AO43" s="63" t="s">
        <v>10396</v>
      </c>
      <c r="AP43" s="67" t="s">
        <v>10397</v>
      </c>
      <c r="AQ43" s="68"/>
    </row>
    <row r="44" customFormat="false" ht="15" hidden="false" customHeight="false" outlineLevel="0" collapsed="false">
      <c r="B44" s="1" t="str">
        <f aca="false">поверители!$E44</f>
        <v>1107235762-25</v>
      </c>
      <c r="C44" s="64" t="s">
        <v>286</v>
      </c>
      <c r="D44" s="63"/>
      <c r="E44" s="67" t="s">
        <v>10406</v>
      </c>
      <c r="F44" s="63"/>
      <c r="G44" s="63" t="s">
        <v>10335</v>
      </c>
      <c r="H44" s="81" t="s">
        <v>10394</v>
      </c>
      <c r="I44" s="67" t="s">
        <v>10374</v>
      </c>
      <c r="J44" s="68"/>
      <c r="K44" s="68"/>
      <c r="L44" s="69"/>
      <c r="M44" s="68"/>
      <c r="N44" s="68"/>
      <c r="O44" s="70" t="s">
        <v>10335</v>
      </c>
      <c r="P44" s="71"/>
      <c r="Q44" s="70" t="s">
        <v>10338</v>
      </c>
      <c r="R44" s="72" t="s">
        <v>10339</v>
      </c>
      <c r="S44" s="73" t="n">
        <v>45112</v>
      </c>
      <c r="T44" s="74" t="n">
        <v>46207</v>
      </c>
      <c r="U44" s="75" t="s">
        <v>10340</v>
      </c>
      <c r="V44" s="75" t="s">
        <v>10341</v>
      </c>
      <c r="W44" s="76"/>
      <c r="X44" s="70" t="s">
        <v>10335</v>
      </c>
      <c r="Y44" s="70" t="s">
        <v>10342</v>
      </c>
      <c r="Z44" s="63" t="s">
        <v>10364</v>
      </c>
      <c r="AA44" s="68"/>
      <c r="AB44" s="68"/>
      <c r="AC44" s="68"/>
      <c r="AD44" s="68"/>
      <c r="AE44" s="78" t="s">
        <v>10344</v>
      </c>
      <c r="AF44" s="68"/>
      <c r="AG44" s="68"/>
      <c r="AH44" s="68"/>
      <c r="AI44" s="67" t="s">
        <v>10345</v>
      </c>
      <c r="AJ44" s="79" t="s">
        <v>10346</v>
      </c>
      <c r="AK44" s="68"/>
      <c r="AL44" s="68"/>
      <c r="AM44" s="68"/>
      <c r="AN44" s="63" t="s">
        <v>10395</v>
      </c>
      <c r="AO44" s="63" t="s">
        <v>10396</v>
      </c>
      <c r="AP44" s="67" t="s">
        <v>10397</v>
      </c>
      <c r="AQ44" s="68"/>
    </row>
    <row r="45" customFormat="false" ht="15" hidden="false" customHeight="false" outlineLevel="0" collapsed="false">
      <c r="B45" s="1" t="str">
        <f aca="false">поверители!$E45</f>
        <v>1106083288</v>
      </c>
      <c r="C45" s="64" t="s">
        <v>286</v>
      </c>
      <c r="D45" s="63"/>
      <c r="E45" s="67" t="s">
        <v>10407</v>
      </c>
      <c r="F45" s="63"/>
      <c r="G45" s="63" t="s">
        <v>10335</v>
      </c>
      <c r="H45" s="81" t="s">
        <v>10394</v>
      </c>
      <c r="I45" s="67" t="s">
        <v>10374</v>
      </c>
      <c r="J45" s="68"/>
      <c r="K45" s="68"/>
      <c r="L45" s="69"/>
      <c r="M45" s="68"/>
      <c r="N45" s="68"/>
      <c r="O45" s="70" t="s">
        <v>10335</v>
      </c>
      <c r="P45" s="71"/>
      <c r="Q45" s="70" t="s">
        <v>10338</v>
      </c>
      <c r="R45" s="72" t="s">
        <v>10339</v>
      </c>
      <c r="S45" s="73" t="n">
        <v>45112</v>
      </c>
      <c r="T45" s="74" t="n">
        <v>46207</v>
      </c>
      <c r="U45" s="75" t="s">
        <v>10340</v>
      </c>
      <c r="V45" s="75" t="s">
        <v>10341</v>
      </c>
      <c r="W45" s="76"/>
      <c r="X45" s="70" t="s">
        <v>10335</v>
      </c>
      <c r="Y45" s="70" t="s">
        <v>10342</v>
      </c>
      <c r="Z45" s="63" t="s">
        <v>10364</v>
      </c>
      <c r="AA45" s="68"/>
      <c r="AB45" s="68"/>
      <c r="AC45" s="68"/>
      <c r="AD45" s="68"/>
      <c r="AE45" s="78" t="s">
        <v>10344</v>
      </c>
      <c r="AF45" s="68"/>
      <c r="AG45" s="68"/>
      <c r="AH45" s="68"/>
      <c r="AI45" s="67" t="s">
        <v>10345</v>
      </c>
      <c r="AJ45" s="79" t="s">
        <v>10346</v>
      </c>
      <c r="AK45" s="68"/>
      <c r="AL45" s="68"/>
      <c r="AM45" s="68"/>
      <c r="AN45" s="63" t="s">
        <v>10395</v>
      </c>
      <c r="AO45" s="63" t="s">
        <v>10396</v>
      </c>
      <c r="AP45" s="67" t="s">
        <v>10397</v>
      </c>
      <c r="AQ45" s="68"/>
    </row>
    <row r="46" customFormat="false" ht="15" hidden="false" customHeight="false" outlineLevel="0" collapsed="false">
      <c r="B46" s="1" t="str">
        <f aca="false">поверители!$E46</f>
        <v>1106097149</v>
      </c>
      <c r="C46" s="64" t="s">
        <v>286</v>
      </c>
      <c r="D46" s="63"/>
      <c r="E46" s="67" t="s">
        <v>10408</v>
      </c>
      <c r="F46" s="63"/>
      <c r="G46" s="63" t="s">
        <v>10335</v>
      </c>
      <c r="H46" s="81" t="s">
        <v>10394</v>
      </c>
      <c r="I46" s="67" t="s">
        <v>10374</v>
      </c>
      <c r="J46" s="68"/>
      <c r="K46" s="68"/>
      <c r="L46" s="69"/>
      <c r="M46" s="68"/>
      <c r="N46" s="68"/>
      <c r="O46" s="70" t="s">
        <v>10335</v>
      </c>
      <c r="P46" s="71"/>
      <c r="Q46" s="70" t="s">
        <v>10338</v>
      </c>
      <c r="R46" s="72" t="s">
        <v>10339</v>
      </c>
      <c r="S46" s="73" t="n">
        <v>45112</v>
      </c>
      <c r="T46" s="74" t="n">
        <v>46207</v>
      </c>
      <c r="U46" s="75" t="s">
        <v>10340</v>
      </c>
      <c r="V46" s="75" t="s">
        <v>10341</v>
      </c>
      <c r="W46" s="76"/>
      <c r="X46" s="70" t="s">
        <v>10335</v>
      </c>
      <c r="Y46" s="70" t="s">
        <v>10342</v>
      </c>
      <c r="Z46" s="63" t="s">
        <v>10364</v>
      </c>
      <c r="AA46" s="68"/>
      <c r="AB46" s="68"/>
      <c r="AC46" s="68"/>
      <c r="AD46" s="68"/>
      <c r="AE46" s="78" t="s">
        <v>10344</v>
      </c>
      <c r="AF46" s="68"/>
      <c r="AG46" s="68"/>
      <c r="AH46" s="68"/>
      <c r="AI46" s="67" t="s">
        <v>10345</v>
      </c>
      <c r="AJ46" s="79" t="s">
        <v>10346</v>
      </c>
      <c r="AK46" s="68"/>
      <c r="AL46" s="68"/>
      <c r="AM46" s="68"/>
      <c r="AN46" s="63" t="s">
        <v>10395</v>
      </c>
      <c r="AO46" s="63" t="s">
        <v>10396</v>
      </c>
      <c r="AP46" s="67" t="s">
        <v>10397</v>
      </c>
      <c r="AQ46" s="68"/>
    </row>
    <row r="47" customFormat="false" ht="15" hidden="false" customHeight="false" outlineLevel="0" collapsed="false">
      <c r="B47" s="1" t="str">
        <f aca="false">поверители!$E47</f>
        <v>1107373807-2</v>
      </c>
      <c r="C47" s="64" t="s">
        <v>286</v>
      </c>
      <c r="D47" s="63"/>
      <c r="E47" s="67" t="s">
        <v>10409</v>
      </c>
      <c r="F47" s="63"/>
      <c r="G47" s="63" t="s">
        <v>10335</v>
      </c>
      <c r="H47" s="81" t="s">
        <v>10394</v>
      </c>
      <c r="I47" s="67" t="s">
        <v>10374</v>
      </c>
      <c r="J47" s="68"/>
      <c r="K47" s="68"/>
      <c r="L47" s="68"/>
      <c r="M47" s="68"/>
      <c r="N47" s="68"/>
      <c r="O47" s="70" t="s">
        <v>10335</v>
      </c>
      <c r="P47" s="71"/>
      <c r="Q47" s="70" t="s">
        <v>10338</v>
      </c>
      <c r="R47" s="72" t="s">
        <v>10339</v>
      </c>
      <c r="S47" s="73" t="n">
        <v>45112</v>
      </c>
      <c r="T47" s="74" t="n">
        <v>46207</v>
      </c>
      <c r="U47" s="75" t="s">
        <v>10340</v>
      </c>
      <c r="V47" s="75" t="s">
        <v>10341</v>
      </c>
      <c r="W47" s="76"/>
      <c r="X47" s="70" t="s">
        <v>10335</v>
      </c>
      <c r="Y47" s="70" t="s">
        <v>10342</v>
      </c>
      <c r="Z47" s="63" t="s">
        <v>10364</v>
      </c>
      <c r="AA47" s="68"/>
      <c r="AB47" s="68"/>
      <c r="AC47" s="68"/>
      <c r="AD47" s="68"/>
      <c r="AE47" s="78" t="s">
        <v>10344</v>
      </c>
      <c r="AF47" s="68"/>
      <c r="AG47" s="68"/>
      <c r="AH47" s="68"/>
      <c r="AI47" s="67" t="s">
        <v>10345</v>
      </c>
      <c r="AJ47" s="79" t="s">
        <v>10346</v>
      </c>
      <c r="AK47" s="68"/>
      <c r="AL47" s="68"/>
      <c r="AM47" s="68"/>
      <c r="AN47" s="63" t="s">
        <v>10395</v>
      </c>
      <c r="AO47" s="63" t="s">
        <v>10396</v>
      </c>
      <c r="AP47" s="67" t="s">
        <v>10397</v>
      </c>
      <c r="AQ47" s="68"/>
    </row>
    <row r="48" customFormat="false" ht="15" hidden="false" customHeight="false" outlineLevel="0" collapsed="false">
      <c r="B48" s="1" t="str">
        <f aca="false">поверители!$E48</f>
        <v>1107235762-26</v>
      </c>
      <c r="C48" s="64" t="s">
        <v>286</v>
      </c>
      <c r="D48" s="63"/>
      <c r="E48" s="67" t="s">
        <v>10410</v>
      </c>
      <c r="F48" s="63"/>
      <c r="G48" s="63" t="s">
        <v>10335</v>
      </c>
      <c r="H48" s="81" t="s">
        <v>10394</v>
      </c>
      <c r="I48" s="67" t="s">
        <v>10374</v>
      </c>
      <c r="J48" s="68"/>
      <c r="K48" s="68"/>
      <c r="L48" s="69"/>
      <c r="M48" s="68"/>
      <c r="N48" s="68"/>
      <c r="O48" s="70" t="s">
        <v>10335</v>
      </c>
      <c r="P48" s="71"/>
      <c r="Q48" s="70" t="s">
        <v>10338</v>
      </c>
      <c r="R48" s="72" t="s">
        <v>10339</v>
      </c>
      <c r="S48" s="73" t="n">
        <v>45112</v>
      </c>
      <c r="T48" s="74" t="n">
        <v>46207</v>
      </c>
      <c r="U48" s="75" t="s">
        <v>10340</v>
      </c>
      <c r="V48" s="75" t="s">
        <v>10341</v>
      </c>
      <c r="W48" s="76"/>
      <c r="X48" s="70" t="s">
        <v>10335</v>
      </c>
      <c r="Y48" s="70" t="s">
        <v>10342</v>
      </c>
      <c r="Z48" s="63" t="s">
        <v>10364</v>
      </c>
      <c r="AA48" s="68"/>
      <c r="AB48" s="68"/>
      <c r="AC48" s="68"/>
      <c r="AD48" s="68"/>
      <c r="AE48" s="78" t="s">
        <v>10344</v>
      </c>
      <c r="AF48" s="68"/>
      <c r="AG48" s="68"/>
      <c r="AH48" s="68"/>
      <c r="AI48" s="67" t="s">
        <v>10345</v>
      </c>
      <c r="AJ48" s="79" t="s">
        <v>10346</v>
      </c>
      <c r="AK48" s="68"/>
      <c r="AL48" s="68"/>
      <c r="AM48" s="68"/>
      <c r="AN48" s="63" t="s">
        <v>10395</v>
      </c>
      <c r="AO48" s="63" t="s">
        <v>10396</v>
      </c>
      <c r="AP48" s="67" t="s">
        <v>10397</v>
      </c>
      <c r="AQ48" s="68"/>
    </row>
    <row r="49" customFormat="false" ht="15" hidden="false" customHeight="false" outlineLevel="0" collapsed="false">
      <c r="B49" s="1" t="str">
        <f aca="false">поверители!$E49</f>
        <v>1107235765-4</v>
      </c>
      <c r="C49" s="64" t="s">
        <v>286</v>
      </c>
      <c r="D49" s="63"/>
      <c r="E49" s="67" t="s">
        <v>10411</v>
      </c>
      <c r="F49" s="63"/>
      <c r="G49" s="63" t="s">
        <v>10335</v>
      </c>
      <c r="H49" s="81" t="s">
        <v>10394</v>
      </c>
      <c r="I49" s="67" t="s">
        <v>10374</v>
      </c>
      <c r="J49" s="68"/>
      <c r="K49" s="68"/>
      <c r="L49" s="68"/>
      <c r="M49" s="68"/>
      <c r="N49" s="68"/>
      <c r="O49" s="70" t="s">
        <v>10335</v>
      </c>
      <c r="P49" s="71"/>
      <c r="Q49" s="70" t="s">
        <v>10338</v>
      </c>
      <c r="R49" s="72" t="s">
        <v>10339</v>
      </c>
      <c r="S49" s="73" t="n">
        <v>45112</v>
      </c>
      <c r="T49" s="74" t="n">
        <v>46207</v>
      </c>
      <c r="U49" s="75" t="s">
        <v>10340</v>
      </c>
      <c r="V49" s="75" t="s">
        <v>10341</v>
      </c>
      <c r="W49" s="76"/>
      <c r="X49" s="70" t="s">
        <v>10335</v>
      </c>
      <c r="Y49" s="70" t="s">
        <v>10342</v>
      </c>
      <c r="Z49" s="63" t="s">
        <v>10364</v>
      </c>
      <c r="AA49" s="68"/>
      <c r="AB49" s="68"/>
      <c r="AC49" s="68"/>
      <c r="AD49" s="68"/>
      <c r="AE49" s="78" t="s">
        <v>10344</v>
      </c>
      <c r="AF49" s="68"/>
      <c r="AG49" s="68"/>
      <c r="AH49" s="68"/>
      <c r="AI49" s="67" t="s">
        <v>10345</v>
      </c>
      <c r="AJ49" s="79" t="s">
        <v>10346</v>
      </c>
      <c r="AK49" s="68"/>
      <c r="AL49" s="68"/>
      <c r="AM49" s="68"/>
      <c r="AN49" s="63" t="s">
        <v>10395</v>
      </c>
      <c r="AO49" s="63" t="s">
        <v>10396</v>
      </c>
      <c r="AP49" s="67" t="s">
        <v>10397</v>
      </c>
      <c r="AQ49" s="68"/>
    </row>
    <row r="50" customFormat="false" ht="15" hidden="false" customHeight="false" outlineLevel="0" collapsed="false">
      <c r="B50" s="1" t="str">
        <f aca="false">поверители!$E50</f>
        <v>1107235765-5</v>
      </c>
      <c r="C50" s="64" t="s">
        <v>286</v>
      </c>
      <c r="D50" s="63"/>
      <c r="E50" s="67" t="s">
        <v>10412</v>
      </c>
      <c r="F50" s="63"/>
      <c r="G50" s="63" t="s">
        <v>10335</v>
      </c>
      <c r="H50" s="81" t="s">
        <v>10394</v>
      </c>
      <c r="I50" s="67" t="s">
        <v>10374</v>
      </c>
      <c r="J50" s="68"/>
      <c r="K50" s="68"/>
      <c r="L50" s="69"/>
      <c r="M50" s="68"/>
      <c r="N50" s="68"/>
      <c r="O50" s="70" t="s">
        <v>10335</v>
      </c>
      <c r="P50" s="71"/>
      <c r="Q50" s="70" t="s">
        <v>10338</v>
      </c>
      <c r="R50" s="72" t="s">
        <v>10339</v>
      </c>
      <c r="S50" s="73" t="n">
        <v>45112</v>
      </c>
      <c r="T50" s="74" t="n">
        <v>46207</v>
      </c>
      <c r="U50" s="75" t="s">
        <v>10340</v>
      </c>
      <c r="V50" s="75" t="s">
        <v>10341</v>
      </c>
      <c r="W50" s="76"/>
      <c r="X50" s="70" t="s">
        <v>10335</v>
      </c>
      <c r="Y50" s="70" t="s">
        <v>10342</v>
      </c>
      <c r="Z50" s="63" t="s">
        <v>10364</v>
      </c>
      <c r="AA50" s="68"/>
      <c r="AB50" s="68"/>
      <c r="AC50" s="68"/>
      <c r="AD50" s="68"/>
      <c r="AE50" s="78" t="s">
        <v>10344</v>
      </c>
      <c r="AF50" s="68"/>
      <c r="AG50" s="68"/>
      <c r="AH50" s="68"/>
      <c r="AI50" s="67" t="s">
        <v>10345</v>
      </c>
      <c r="AJ50" s="79" t="s">
        <v>10346</v>
      </c>
      <c r="AK50" s="68"/>
      <c r="AL50" s="68"/>
      <c r="AM50" s="68"/>
      <c r="AN50" s="63" t="s">
        <v>10395</v>
      </c>
      <c r="AO50" s="63" t="s">
        <v>10396</v>
      </c>
      <c r="AP50" s="67" t="s">
        <v>10397</v>
      </c>
      <c r="AQ50" s="68"/>
    </row>
    <row r="51" customFormat="false" ht="15" hidden="false" customHeight="false" outlineLevel="0" collapsed="false">
      <c r="B51" s="1" t="str">
        <f aca="false">поверители!$E51</f>
        <v>11071HK6</v>
      </c>
      <c r="C51" s="64" t="s">
        <v>286</v>
      </c>
      <c r="D51" s="63"/>
      <c r="E51" s="67" t="s">
        <v>10413</v>
      </c>
      <c r="F51" s="63"/>
      <c r="G51" s="63" t="s">
        <v>10335</v>
      </c>
      <c r="H51" s="81" t="s">
        <v>10414</v>
      </c>
      <c r="I51" s="67" t="s">
        <v>10374</v>
      </c>
      <c r="J51" s="68"/>
      <c r="K51" s="68"/>
      <c r="L51" s="69"/>
      <c r="M51" s="68"/>
      <c r="N51" s="68"/>
      <c r="O51" s="70" t="s">
        <v>10335</v>
      </c>
      <c r="P51" s="71"/>
      <c r="Q51" s="70" t="s">
        <v>10338</v>
      </c>
      <c r="R51" s="72" t="s">
        <v>10339</v>
      </c>
      <c r="S51" s="73" t="n">
        <v>45112</v>
      </c>
      <c r="T51" s="74" t="n">
        <v>46207</v>
      </c>
      <c r="U51" s="75" t="s">
        <v>10340</v>
      </c>
      <c r="V51" s="75" t="s">
        <v>10341</v>
      </c>
      <c r="W51" s="76"/>
      <c r="X51" s="70" t="s">
        <v>10335</v>
      </c>
      <c r="Y51" s="70" t="s">
        <v>10342</v>
      </c>
      <c r="Z51" s="63" t="s">
        <v>10364</v>
      </c>
      <c r="AA51" s="68"/>
      <c r="AB51" s="68"/>
      <c r="AC51" s="68"/>
      <c r="AD51" s="68"/>
      <c r="AE51" s="78" t="s">
        <v>10344</v>
      </c>
      <c r="AF51" s="68"/>
      <c r="AG51" s="68"/>
      <c r="AH51" s="68"/>
      <c r="AI51" s="67" t="s">
        <v>10365</v>
      </c>
      <c r="AJ51" s="79" t="s">
        <v>10346</v>
      </c>
      <c r="AK51" s="68"/>
      <c r="AL51" s="68"/>
      <c r="AM51" s="68"/>
      <c r="AN51" s="63" t="s">
        <v>10395</v>
      </c>
      <c r="AO51" s="63" t="s">
        <v>10396</v>
      </c>
      <c r="AP51" s="67" t="s">
        <v>10397</v>
      </c>
      <c r="AQ51" s="68"/>
    </row>
    <row r="52" customFormat="false" ht="15" hidden="false" customHeight="false" outlineLevel="0" collapsed="false">
      <c r="B52" s="1" t="str">
        <f aca="false">поверители!$E52</f>
        <v>11071HK8</v>
      </c>
      <c r="C52" s="64" t="s">
        <v>286</v>
      </c>
      <c r="D52" s="63"/>
      <c r="E52" s="67" t="s">
        <v>10415</v>
      </c>
      <c r="F52" s="63"/>
      <c r="G52" s="63" t="s">
        <v>10335</v>
      </c>
      <c r="H52" s="81" t="s">
        <v>10414</v>
      </c>
      <c r="I52" s="67" t="s">
        <v>10374</v>
      </c>
      <c r="J52" s="68"/>
      <c r="K52" s="68"/>
      <c r="L52" s="69"/>
      <c r="M52" s="68"/>
      <c r="N52" s="68"/>
      <c r="O52" s="70" t="s">
        <v>10335</v>
      </c>
      <c r="P52" s="71"/>
      <c r="Q52" s="70" t="s">
        <v>10338</v>
      </c>
      <c r="R52" s="72" t="s">
        <v>10339</v>
      </c>
      <c r="S52" s="73" t="n">
        <v>45112</v>
      </c>
      <c r="T52" s="74" t="n">
        <v>46207</v>
      </c>
      <c r="U52" s="75" t="s">
        <v>10340</v>
      </c>
      <c r="V52" s="75" t="s">
        <v>10341</v>
      </c>
      <c r="W52" s="76"/>
      <c r="X52" s="70" t="s">
        <v>10335</v>
      </c>
      <c r="Y52" s="70" t="s">
        <v>10342</v>
      </c>
      <c r="Z52" s="63" t="s">
        <v>10364</v>
      </c>
      <c r="AA52" s="68"/>
      <c r="AB52" s="68"/>
      <c r="AC52" s="68"/>
      <c r="AD52" s="68"/>
      <c r="AE52" s="78" t="s">
        <v>10344</v>
      </c>
      <c r="AF52" s="68"/>
      <c r="AG52" s="68"/>
      <c r="AH52" s="68"/>
      <c r="AI52" s="67" t="s">
        <v>10365</v>
      </c>
      <c r="AJ52" s="79" t="s">
        <v>10346</v>
      </c>
      <c r="AK52" s="68"/>
      <c r="AL52" s="68"/>
      <c r="AM52" s="68"/>
      <c r="AN52" s="63" t="s">
        <v>10395</v>
      </c>
      <c r="AO52" s="63" t="s">
        <v>10396</v>
      </c>
      <c r="AP52" s="67" t="s">
        <v>10397</v>
      </c>
      <c r="AQ52" s="68"/>
    </row>
    <row r="53" customFormat="false" ht="15" hidden="false" customHeight="false" outlineLevel="0" collapsed="false">
      <c r="B53" s="1" t="str">
        <f aca="false">поверители!$E53</f>
        <v>1104Y61Y</v>
      </c>
      <c r="C53" s="64" t="s">
        <v>286</v>
      </c>
      <c r="D53" s="63"/>
      <c r="E53" s="67" t="s">
        <v>10416</v>
      </c>
      <c r="F53" s="63"/>
      <c r="G53" s="63" t="s">
        <v>10335</v>
      </c>
      <c r="H53" s="81" t="s">
        <v>10394</v>
      </c>
      <c r="I53" s="67" t="s">
        <v>10374</v>
      </c>
      <c r="J53" s="68"/>
      <c r="K53" s="68"/>
      <c r="L53" s="69"/>
      <c r="M53" s="68"/>
      <c r="N53" s="68"/>
      <c r="O53" s="70" t="s">
        <v>10335</v>
      </c>
      <c r="P53" s="71"/>
      <c r="Q53" s="70" t="s">
        <v>10338</v>
      </c>
      <c r="R53" s="72" t="s">
        <v>10339</v>
      </c>
      <c r="S53" s="73" t="n">
        <v>45112</v>
      </c>
      <c r="T53" s="74" t="n">
        <v>46207</v>
      </c>
      <c r="U53" s="75" t="s">
        <v>10340</v>
      </c>
      <c r="V53" s="75" t="s">
        <v>10341</v>
      </c>
      <c r="W53" s="76"/>
      <c r="X53" s="70" t="s">
        <v>10335</v>
      </c>
      <c r="Y53" s="70" t="s">
        <v>10342</v>
      </c>
      <c r="Z53" s="63" t="s">
        <v>10364</v>
      </c>
      <c r="AA53" s="68"/>
      <c r="AB53" s="68"/>
      <c r="AC53" s="68"/>
      <c r="AD53" s="68"/>
      <c r="AE53" s="78" t="s">
        <v>10344</v>
      </c>
      <c r="AF53" s="68"/>
      <c r="AG53" s="68"/>
      <c r="AH53" s="68"/>
      <c r="AI53" s="67" t="s">
        <v>10365</v>
      </c>
      <c r="AJ53" s="79" t="s">
        <v>10346</v>
      </c>
      <c r="AK53" s="68"/>
      <c r="AL53" s="68"/>
      <c r="AM53" s="68"/>
      <c r="AN53" s="63" t="s">
        <v>10395</v>
      </c>
      <c r="AO53" s="63" t="s">
        <v>10396</v>
      </c>
      <c r="AP53" s="67" t="s">
        <v>10397</v>
      </c>
      <c r="AQ53" s="68"/>
    </row>
    <row r="54" customFormat="false" ht="15" hidden="false" customHeight="false" outlineLevel="0" collapsed="false">
      <c r="B54" s="1" t="str">
        <f aca="false">поверители!$E54</f>
        <v>11071HKA</v>
      </c>
      <c r="C54" s="64" t="s">
        <v>286</v>
      </c>
      <c r="D54" s="63"/>
      <c r="E54" s="67" t="s">
        <v>10417</v>
      </c>
      <c r="F54" s="63"/>
      <c r="G54" s="63" t="s">
        <v>10335</v>
      </c>
      <c r="H54" s="81" t="s">
        <v>10414</v>
      </c>
      <c r="I54" s="67" t="s">
        <v>10374</v>
      </c>
      <c r="J54" s="68"/>
      <c r="K54" s="68"/>
      <c r="L54" s="69"/>
      <c r="M54" s="68"/>
      <c r="N54" s="68"/>
      <c r="O54" s="70" t="s">
        <v>10335</v>
      </c>
      <c r="P54" s="71"/>
      <c r="Q54" s="70" t="s">
        <v>10338</v>
      </c>
      <c r="R54" s="72" t="s">
        <v>10339</v>
      </c>
      <c r="S54" s="73" t="n">
        <v>45112</v>
      </c>
      <c r="T54" s="74" t="n">
        <v>46207</v>
      </c>
      <c r="U54" s="75" t="s">
        <v>10340</v>
      </c>
      <c r="V54" s="75" t="s">
        <v>10341</v>
      </c>
      <c r="W54" s="76"/>
      <c r="X54" s="70" t="s">
        <v>10335</v>
      </c>
      <c r="Y54" s="70" t="s">
        <v>10342</v>
      </c>
      <c r="Z54" s="63" t="s">
        <v>10364</v>
      </c>
      <c r="AA54" s="68"/>
      <c r="AB54" s="68"/>
      <c r="AC54" s="68"/>
      <c r="AD54" s="68"/>
      <c r="AE54" s="78" t="s">
        <v>10344</v>
      </c>
      <c r="AF54" s="68"/>
      <c r="AG54" s="68"/>
      <c r="AH54" s="68"/>
      <c r="AI54" s="67" t="s">
        <v>10365</v>
      </c>
      <c r="AJ54" s="79" t="s">
        <v>10346</v>
      </c>
      <c r="AK54" s="68"/>
      <c r="AL54" s="68"/>
      <c r="AM54" s="68"/>
      <c r="AN54" s="63" t="s">
        <v>10395</v>
      </c>
      <c r="AO54" s="63" t="s">
        <v>10396</v>
      </c>
      <c r="AP54" s="67" t="s">
        <v>10397</v>
      </c>
      <c r="AQ54" s="68"/>
    </row>
    <row r="55" customFormat="false" ht="15" hidden="false" customHeight="false" outlineLevel="0" collapsed="false">
      <c r="B55" s="1" t="str">
        <f aca="false">поверители!$E55</f>
        <v>1106083288-1</v>
      </c>
      <c r="C55" s="64" t="s">
        <v>286</v>
      </c>
      <c r="D55" s="63"/>
      <c r="E55" s="67" t="s">
        <v>10418</v>
      </c>
      <c r="F55" s="63"/>
      <c r="G55" s="63" t="s">
        <v>10335</v>
      </c>
      <c r="H55" s="81" t="s">
        <v>10394</v>
      </c>
      <c r="I55" s="67" t="s">
        <v>10374</v>
      </c>
      <c r="J55" s="68"/>
      <c r="K55" s="68"/>
      <c r="L55" s="69"/>
      <c r="M55" s="68"/>
      <c r="N55" s="68"/>
      <c r="O55" s="70" t="s">
        <v>10335</v>
      </c>
      <c r="P55" s="71"/>
      <c r="Q55" s="70" t="s">
        <v>10338</v>
      </c>
      <c r="R55" s="72" t="s">
        <v>10339</v>
      </c>
      <c r="S55" s="73" t="n">
        <v>45112</v>
      </c>
      <c r="T55" s="74" t="n">
        <v>46207</v>
      </c>
      <c r="U55" s="75" t="s">
        <v>10340</v>
      </c>
      <c r="V55" s="75" t="s">
        <v>10341</v>
      </c>
      <c r="W55" s="76"/>
      <c r="X55" s="70" t="s">
        <v>10335</v>
      </c>
      <c r="Y55" s="70" t="s">
        <v>10342</v>
      </c>
      <c r="Z55" s="63" t="s">
        <v>10364</v>
      </c>
      <c r="AA55" s="68"/>
      <c r="AB55" s="68"/>
      <c r="AC55" s="68"/>
      <c r="AD55" s="68"/>
      <c r="AE55" s="78" t="s">
        <v>10344</v>
      </c>
      <c r="AF55" s="68"/>
      <c r="AG55" s="68"/>
      <c r="AH55" s="68"/>
      <c r="AI55" s="67" t="s">
        <v>10345</v>
      </c>
      <c r="AJ55" s="79" t="s">
        <v>42</v>
      </c>
      <c r="AK55" s="68"/>
      <c r="AL55" s="68"/>
      <c r="AM55" s="68"/>
      <c r="AN55" s="63" t="s">
        <v>10395</v>
      </c>
      <c r="AO55" s="63" t="s">
        <v>10396</v>
      </c>
      <c r="AP55" s="67" t="s">
        <v>10397</v>
      </c>
      <c r="AQ55" s="68"/>
    </row>
    <row r="56" customFormat="false" ht="15" hidden="false" customHeight="false" outlineLevel="0" collapsed="false">
      <c r="B56" s="1" t="str">
        <f aca="false">поверители!$E56</f>
        <v>1106083288-2</v>
      </c>
      <c r="C56" s="64" t="s">
        <v>286</v>
      </c>
      <c r="D56" s="63"/>
      <c r="E56" s="67" t="s">
        <v>10419</v>
      </c>
      <c r="F56" s="63"/>
      <c r="G56" s="63" t="s">
        <v>10335</v>
      </c>
      <c r="H56" s="81" t="s">
        <v>10394</v>
      </c>
      <c r="I56" s="67" t="s">
        <v>10374</v>
      </c>
      <c r="J56" s="76"/>
      <c r="K56" s="76"/>
      <c r="L56" s="76"/>
      <c r="M56" s="76"/>
      <c r="N56" s="76"/>
      <c r="O56" s="70" t="s">
        <v>10335</v>
      </c>
      <c r="P56" s="71"/>
      <c r="Q56" s="70" t="s">
        <v>10338</v>
      </c>
      <c r="R56" s="72" t="s">
        <v>10339</v>
      </c>
      <c r="S56" s="73" t="n">
        <v>45112</v>
      </c>
      <c r="T56" s="74" t="n">
        <v>46207</v>
      </c>
      <c r="U56" s="75" t="s">
        <v>10340</v>
      </c>
      <c r="V56" s="75" t="s">
        <v>10341</v>
      </c>
      <c r="W56" s="76"/>
      <c r="X56" s="70" t="s">
        <v>10335</v>
      </c>
      <c r="Y56" s="70" t="s">
        <v>10342</v>
      </c>
      <c r="Z56" s="63" t="s">
        <v>10364</v>
      </c>
      <c r="AA56" s="76"/>
      <c r="AB56" s="76"/>
      <c r="AC56" s="76"/>
      <c r="AD56" s="76"/>
      <c r="AE56" s="78" t="s">
        <v>10344</v>
      </c>
      <c r="AF56" s="76"/>
      <c r="AG56" s="76"/>
      <c r="AH56" s="76"/>
      <c r="AI56" s="67" t="s">
        <v>10345</v>
      </c>
      <c r="AJ56" s="79" t="s">
        <v>42</v>
      </c>
      <c r="AK56" s="76"/>
      <c r="AL56" s="76"/>
      <c r="AM56" s="76"/>
      <c r="AN56" s="63" t="s">
        <v>10395</v>
      </c>
      <c r="AO56" s="63" t="s">
        <v>10396</v>
      </c>
      <c r="AP56" s="67" t="s">
        <v>10397</v>
      </c>
      <c r="AQ56" s="76"/>
    </row>
    <row r="57" customFormat="false" ht="15" hidden="false" customHeight="false" outlineLevel="0" collapsed="false">
      <c r="B57" s="1" t="str">
        <f aca="false">поверители!$E57</f>
        <v>1107373807-2</v>
      </c>
      <c r="C57" s="64" t="s">
        <v>286</v>
      </c>
      <c r="D57" s="63"/>
      <c r="E57" s="67" t="s">
        <v>10409</v>
      </c>
      <c r="F57" s="63"/>
      <c r="G57" s="63" t="s">
        <v>10335</v>
      </c>
      <c r="H57" s="81" t="s">
        <v>10394</v>
      </c>
      <c r="I57" s="67" t="s">
        <v>10374</v>
      </c>
      <c r="J57" s="76"/>
      <c r="K57" s="76"/>
      <c r="L57" s="76"/>
      <c r="M57" s="76"/>
      <c r="N57" s="76"/>
      <c r="O57" s="70" t="s">
        <v>10335</v>
      </c>
      <c r="P57" s="71"/>
      <c r="Q57" s="70" t="s">
        <v>10338</v>
      </c>
      <c r="R57" s="72" t="s">
        <v>10339</v>
      </c>
      <c r="S57" s="73" t="n">
        <v>45112</v>
      </c>
      <c r="T57" s="74" t="n">
        <v>46207</v>
      </c>
      <c r="U57" s="75" t="s">
        <v>10340</v>
      </c>
      <c r="V57" s="75" t="s">
        <v>10341</v>
      </c>
      <c r="W57" s="76"/>
      <c r="X57" s="70" t="s">
        <v>10335</v>
      </c>
      <c r="Y57" s="70" t="s">
        <v>10342</v>
      </c>
      <c r="Z57" s="63" t="s">
        <v>10364</v>
      </c>
      <c r="AA57" s="76"/>
      <c r="AB57" s="76"/>
      <c r="AC57" s="76"/>
      <c r="AD57" s="76"/>
      <c r="AE57" s="78" t="s">
        <v>10344</v>
      </c>
      <c r="AF57" s="76"/>
      <c r="AG57" s="76"/>
      <c r="AH57" s="76"/>
      <c r="AI57" s="67" t="s">
        <v>10345</v>
      </c>
      <c r="AJ57" s="79" t="s">
        <v>42</v>
      </c>
      <c r="AK57" s="76"/>
      <c r="AL57" s="76"/>
      <c r="AM57" s="76"/>
      <c r="AN57" s="63" t="s">
        <v>10395</v>
      </c>
      <c r="AO57" s="63" t="s">
        <v>10396</v>
      </c>
      <c r="AP57" s="67" t="s">
        <v>10397</v>
      </c>
      <c r="AQ57" s="76"/>
    </row>
    <row r="58" customFormat="false" ht="15" hidden="false" customHeight="false" outlineLevel="0" collapsed="false">
      <c r="B58" s="1" t="str">
        <f aca="false">поверители!$E58</f>
        <v>1106097149-1</v>
      </c>
      <c r="C58" s="64" t="s">
        <v>286</v>
      </c>
      <c r="D58" s="63"/>
      <c r="E58" s="67" t="s">
        <v>10420</v>
      </c>
      <c r="F58" s="63"/>
      <c r="G58" s="63" t="s">
        <v>10335</v>
      </c>
      <c r="H58" s="81" t="s">
        <v>10394</v>
      </c>
      <c r="I58" s="67" t="s">
        <v>10374</v>
      </c>
      <c r="J58" s="76"/>
      <c r="K58" s="76"/>
      <c r="L58" s="76"/>
      <c r="M58" s="76"/>
      <c r="N58" s="76"/>
      <c r="O58" s="70" t="s">
        <v>10335</v>
      </c>
      <c r="P58" s="71"/>
      <c r="Q58" s="70" t="s">
        <v>10338</v>
      </c>
      <c r="R58" s="72" t="s">
        <v>10339</v>
      </c>
      <c r="S58" s="73" t="n">
        <v>45112</v>
      </c>
      <c r="T58" s="74" t="n">
        <v>46207</v>
      </c>
      <c r="U58" s="75" t="s">
        <v>10340</v>
      </c>
      <c r="V58" s="75" t="s">
        <v>10341</v>
      </c>
      <c r="W58" s="76"/>
      <c r="X58" s="70" t="s">
        <v>10335</v>
      </c>
      <c r="Y58" s="70" t="s">
        <v>10342</v>
      </c>
      <c r="Z58" s="63" t="s">
        <v>10364</v>
      </c>
      <c r="AA58" s="76"/>
      <c r="AB58" s="76"/>
      <c r="AC58" s="76"/>
      <c r="AD58" s="76"/>
      <c r="AE58" s="78" t="s">
        <v>10344</v>
      </c>
      <c r="AF58" s="76"/>
      <c r="AG58" s="76"/>
      <c r="AH58" s="76"/>
      <c r="AI58" s="67" t="s">
        <v>10345</v>
      </c>
      <c r="AJ58" s="79" t="s">
        <v>42</v>
      </c>
      <c r="AK58" s="76"/>
      <c r="AL58" s="76"/>
      <c r="AM58" s="76"/>
      <c r="AN58" s="63" t="s">
        <v>10395</v>
      </c>
      <c r="AO58" s="63" t="s">
        <v>10396</v>
      </c>
      <c r="AP58" s="67" t="s">
        <v>10397</v>
      </c>
      <c r="AQ58" s="76"/>
    </row>
    <row r="59" customFormat="false" ht="15" hidden="false" customHeight="false" outlineLevel="0" collapsed="false">
      <c r="B59" s="1" t="str">
        <f aca="false">поверители!$E59</f>
        <v>1106097149-2</v>
      </c>
      <c r="C59" s="64" t="s">
        <v>286</v>
      </c>
      <c r="D59" s="63"/>
      <c r="E59" s="67" t="s">
        <v>10421</v>
      </c>
      <c r="F59" s="63"/>
      <c r="G59" s="63" t="s">
        <v>10335</v>
      </c>
      <c r="H59" s="81" t="s">
        <v>10394</v>
      </c>
      <c r="I59" s="67" t="s">
        <v>10374</v>
      </c>
      <c r="J59" s="76"/>
      <c r="K59" s="76"/>
      <c r="L59" s="76"/>
      <c r="M59" s="76"/>
      <c r="N59" s="76"/>
      <c r="O59" s="70" t="s">
        <v>10335</v>
      </c>
      <c r="P59" s="71"/>
      <c r="Q59" s="70" t="s">
        <v>10338</v>
      </c>
      <c r="R59" s="72" t="s">
        <v>10339</v>
      </c>
      <c r="S59" s="73" t="n">
        <v>45112</v>
      </c>
      <c r="T59" s="74" t="n">
        <v>46207</v>
      </c>
      <c r="U59" s="75" t="s">
        <v>10340</v>
      </c>
      <c r="V59" s="75" t="s">
        <v>10341</v>
      </c>
      <c r="W59" s="76"/>
      <c r="X59" s="70" t="s">
        <v>10335</v>
      </c>
      <c r="Y59" s="70" t="s">
        <v>10342</v>
      </c>
      <c r="Z59" s="63" t="s">
        <v>10364</v>
      </c>
      <c r="AA59" s="76"/>
      <c r="AB59" s="76"/>
      <c r="AC59" s="76"/>
      <c r="AD59" s="76"/>
      <c r="AE59" s="78" t="s">
        <v>10344</v>
      </c>
      <c r="AF59" s="76"/>
      <c r="AG59" s="76"/>
      <c r="AH59" s="76"/>
      <c r="AI59" s="67" t="s">
        <v>10345</v>
      </c>
      <c r="AJ59" s="79" t="s">
        <v>42</v>
      </c>
      <c r="AK59" s="76"/>
      <c r="AL59" s="76"/>
      <c r="AM59" s="76"/>
      <c r="AN59" s="63" t="s">
        <v>10395</v>
      </c>
      <c r="AO59" s="63" t="s">
        <v>10396</v>
      </c>
      <c r="AP59" s="67" t="s">
        <v>10397</v>
      </c>
      <c r="AQ59" s="76"/>
    </row>
    <row r="60" customFormat="false" ht="15" hidden="false" customHeight="false" outlineLevel="0" collapsed="false">
      <c r="B60" s="1" t="str">
        <f aca="false">поверители!$E60</f>
        <v>459577635</v>
      </c>
      <c r="C60" s="64" t="s">
        <v>282</v>
      </c>
      <c r="D60" s="63"/>
      <c r="E60" s="67" t="s">
        <v>10422</v>
      </c>
      <c r="F60" s="63"/>
      <c r="G60" s="63" t="s">
        <v>10335</v>
      </c>
      <c r="H60" s="63" t="s">
        <v>285</v>
      </c>
      <c r="I60" s="67" t="s">
        <v>10374</v>
      </c>
      <c r="J60" s="76"/>
      <c r="K60" s="76"/>
      <c r="L60" s="76"/>
      <c r="M60" s="76"/>
      <c r="N60" s="76"/>
      <c r="O60" s="70" t="s">
        <v>10335</v>
      </c>
      <c r="P60" s="71"/>
      <c r="Q60" s="70" t="s">
        <v>10338</v>
      </c>
      <c r="R60" s="72" t="s">
        <v>10339</v>
      </c>
      <c r="S60" s="73" t="n">
        <v>45112</v>
      </c>
      <c r="T60" s="74" t="n">
        <v>46207</v>
      </c>
      <c r="U60" s="75" t="s">
        <v>10340</v>
      </c>
      <c r="V60" s="75" t="s">
        <v>10341</v>
      </c>
      <c r="W60" s="76"/>
      <c r="X60" s="70" t="s">
        <v>10335</v>
      </c>
      <c r="Y60" s="70" t="s">
        <v>10342</v>
      </c>
      <c r="Z60" s="64" t="s">
        <v>10423</v>
      </c>
      <c r="AA60" s="76"/>
      <c r="AB60" s="76"/>
      <c r="AC60" s="76"/>
      <c r="AD60" s="76"/>
      <c r="AE60" s="78" t="s">
        <v>10344</v>
      </c>
      <c r="AF60" s="76"/>
      <c r="AG60" s="76"/>
      <c r="AH60" s="76"/>
      <c r="AI60" s="67" t="s">
        <v>10365</v>
      </c>
      <c r="AJ60" s="79" t="s">
        <v>42</v>
      </c>
      <c r="AK60" s="76"/>
      <c r="AL60" s="76"/>
      <c r="AM60" s="76"/>
      <c r="AN60" s="63" t="s">
        <v>10395</v>
      </c>
      <c r="AO60" s="63" t="s">
        <v>10396</v>
      </c>
      <c r="AP60" s="67" t="s">
        <v>10397</v>
      </c>
      <c r="AQ60" s="76"/>
    </row>
    <row r="61" customFormat="false" ht="15" hidden="false" customHeight="false" outlineLevel="0" collapsed="false">
      <c r="B61" s="1" t="str">
        <f aca="false">поверители!$E61</f>
        <v>06285</v>
      </c>
      <c r="C61" s="64" t="s">
        <v>282</v>
      </c>
      <c r="D61" s="63"/>
      <c r="E61" s="67" t="s">
        <v>10424</v>
      </c>
      <c r="F61" s="63"/>
      <c r="G61" s="63" t="s">
        <v>10335</v>
      </c>
      <c r="H61" s="63" t="s">
        <v>285</v>
      </c>
      <c r="I61" s="67" t="s">
        <v>10374</v>
      </c>
      <c r="J61" s="76"/>
      <c r="K61" s="76"/>
      <c r="L61" s="76"/>
      <c r="M61" s="76"/>
      <c r="N61" s="76"/>
      <c r="O61" s="70" t="s">
        <v>10335</v>
      </c>
      <c r="P61" s="71"/>
      <c r="Q61" s="70" t="s">
        <v>10338</v>
      </c>
      <c r="R61" s="72" t="s">
        <v>10339</v>
      </c>
      <c r="S61" s="73" t="n">
        <v>45112</v>
      </c>
      <c r="T61" s="74" t="n">
        <v>46207</v>
      </c>
      <c r="U61" s="75" t="s">
        <v>10340</v>
      </c>
      <c r="V61" s="75" t="s">
        <v>10341</v>
      </c>
      <c r="W61" s="76"/>
      <c r="X61" s="70" t="s">
        <v>10335</v>
      </c>
      <c r="Y61" s="70" t="s">
        <v>10342</v>
      </c>
      <c r="Z61" s="64" t="s">
        <v>10423</v>
      </c>
      <c r="AA61" s="76"/>
      <c r="AB61" s="76"/>
      <c r="AC61" s="76"/>
      <c r="AD61" s="76"/>
      <c r="AE61" s="78" t="s">
        <v>10344</v>
      </c>
      <c r="AF61" s="76"/>
      <c r="AG61" s="76"/>
      <c r="AH61" s="76"/>
      <c r="AI61" s="67" t="s">
        <v>10345</v>
      </c>
      <c r="AJ61" s="79" t="s">
        <v>42</v>
      </c>
      <c r="AK61" s="76"/>
      <c r="AL61" s="76"/>
      <c r="AM61" s="76"/>
      <c r="AN61" s="63" t="s">
        <v>10395</v>
      </c>
      <c r="AO61" s="63" t="s">
        <v>10396</v>
      </c>
      <c r="AP61" s="67" t="s">
        <v>10397</v>
      </c>
      <c r="AQ61" s="76"/>
    </row>
    <row r="62" customFormat="false" ht="15" hidden="false" customHeight="false" outlineLevel="0" collapsed="false">
      <c r="B62" s="1" t="str">
        <f aca="false">поверители!$E62</f>
        <v>06286</v>
      </c>
      <c r="C62" s="64" t="s">
        <v>282</v>
      </c>
      <c r="D62" s="63"/>
      <c r="E62" s="67" t="s">
        <v>10425</v>
      </c>
      <c r="F62" s="63"/>
      <c r="G62" s="63" t="s">
        <v>10335</v>
      </c>
      <c r="H62" s="63" t="s">
        <v>285</v>
      </c>
      <c r="I62" s="67" t="s">
        <v>10374</v>
      </c>
      <c r="J62" s="76"/>
      <c r="K62" s="76"/>
      <c r="L62" s="76"/>
      <c r="M62" s="76"/>
      <c r="N62" s="76"/>
      <c r="O62" s="70" t="s">
        <v>10335</v>
      </c>
      <c r="P62" s="71"/>
      <c r="Q62" s="70" t="s">
        <v>10338</v>
      </c>
      <c r="R62" s="72" t="s">
        <v>10339</v>
      </c>
      <c r="S62" s="73" t="n">
        <v>45112</v>
      </c>
      <c r="T62" s="74" t="n">
        <v>46207</v>
      </c>
      <c r="U62" s="75" t="s">
        <v>10340</v>
      </c>
      <c r="V62" s="75" t="s">
        <v>10341</v>
      </c>
      <c r="W62" s="76"/>
      <c r="X62" s="70" t="s">
        <v>10335</v>
      </c>
      <c r="Y62" s="70" t="s">
        <v>10342</v>
      </c>
      <c r="Z62" s="64" t="s">
        <v>10423</v>
      </c>
      <c r="AA62" s="76"/>
      <c r="AB62" s="76"/>
      <c r="AC62" s="76"/>
      <c r="AD62" s="76"/>
      <c r="AE62" s="78" t="s">
        <v>10344</v>
      </c>
      <c r="AF62" s="76"/>
      <c r="AG62" s="76"/>
      <c r="AH62" s="76"/>
      <c r="AI62" s="67" t="s">
        <v>10345</v>
      </c>
      <c r="AJ62" s="79" t="s">
        <v>42</v>
      </c>
      <c r="AK62" s="76"/>
      <c r="AL62" s="76"/>
      <c r="AM62" s="76"/>
      <c r="AN62" s="63" t="s">
        <v>10395</v>
      </c>
      <c r="AO62" s="63" t="s">
        <v>10396</v>
      </c>
      <c r="AP62" s="67" t="s">
        <v>10397</v>
      </c>
      <c r="AQ62" s="76"/>
    </row>
    <row r="63" customFormat="false" ht="15" hidden="false" customHeight="false" outlineLevel="0" collapsed="false">
      <c r="B63" s="1" t="str">
        <f aca="false">поверители!$E63</f>
        <v>06287</v>
      </c>
      <c r="C63" s="64" t="s">
        <v>282</v>
      </c>
      <c r="D63" s="63"/>
      <c r="E63" s="67" t="s">
        <v>10426</v>
      </c>
      <c r="F63" s="63"/>
      <c r="G63" s="63" t="s">
        <v>10335</v>
      </c>
      <c r="H63" s="63" t="s">
        <v>285</v>
      </c>
      <c r="I63" s="67" t="s">
        <v>10374</v>
      </c>
      <c r="J63" s="76"/>
      <c r="K63" s="76"/>
      <c r="L63" s="76"/>
      <c r="M63" s="76"/>
      <c r="N63" s="76"/>
      <c r="O63" s="70" t="s">
        <v>10335</v>
      </c>
      <c r="P63" s="71"/>
      <c r="Q63" s="70" t="s">
        <v>10338</v>
      </c>
      <c r="R63" s="72" t="s">
        <v>10339</v>
      </c>
      <c r="S63" s="73" t="n">
        <v>45112</v>
      </c>
      <c r="T63" s="74" t="n">
        <v>46207</v>
      </c>
      <c r="U63" s="75" t="s">
        <v>10340</v>
      </c>
      <c r="V63" s="75" t="s">
        <v>10341</v>
      </c>
      <c r="W63" s="76"/>
      <c r="X63" s="70" t="s">
        <v>10335</v>
      </c>
      <c r="Y63" s="70" t="s">
        <v>10342</v>
      </c>
      <c r="Z63" s="64" t="s">
        <v>10423</v>
      </c>
      <c r="AA63" s="76"/>
      <c r="AB63" s="76"/>
      <c r="AC63" s="76"/>
      <c r="AD63" s="76"/>
      <c r="AE63" s="78" t="s">
        <v>10344</v>
      </c>
      <c r="AF63" s="76"/>
      <c r="AG63" s="76"/>
      <c r="AH63" s="76"/>
      <c r="AI63" s="67" t="s">
        <v>10345</v>
      </c>
      <c r="AJ63" s="79" t="s">
        <v>42</v>
      </c>
      <c r="AK63" s="76"/>
      <c r="AL63" s="76"/>
      <c r="AM63" s="76"/>
      <c r="AN63" s="63" t="s">
        <v>10395</v>
      </c>
      <c r="AO63" s="63" t="s">
        <v>10396</v>
      </c>
      <c r="AP63" s="67" t="s">
        <v>10397</v>
      </c>
      <c r="AQ63" s="76"/>
    </row>
    <row r="64" customFormat="false" ht="15" hidden="false" customHeight="false" outlineLevel="0" collapsed="false">
      <c r="B64" s="1" t="str">
        <f aca="false">поверители!$E64</f>
        <v>06288</v>
      </c>
      <c r="C64" s="64" t="s">
        <v>282</v>
      </c>
      <c r="D64" s="63"/>
      <c r="E64" s="67" t="s">
        <v>10427</v>
      </c>
      <c r="F64" s="63"/>
      <c r="G64" s="63" t="s">
        <v>10335</v>
      </c>
      <c r="H64" s="63" t="s">
        <v>285</v>
      </c>
      <c r="I64" s="67" t="s">
        <v>10374</v>
      </c>
      <c r="J64" s="76"/>
      <c r="K64" s="76"/>
      <c r="L64" s="76"/>
      <c r="M64" s="76"/>
      <c r="N64" s="76"/>
      <c r="O64" s="70" t="s">
        <v>10335</v>
      </c>
      <c r="P64" s="71"/>
      <c r="Q64" s="70" t="s">
        <v>10338</v>
      </c>
      <c r="R64" s="72" t="s">
        <v>10339</v>
      </c>
      <c r="S64" s="73" t="n">
        <v>45112</v>
      </c>
      <c r="T64" s="74" t="n">
        <v>46207</v>
      </c>
      <c r="U64" s="75" t="s">
        <v>10340</v>
      </c>
      <c r="V64" s="75" t="s">
        <v>10341</v>
      </c>
      <c r="W64" s="76"/>
      <c r="X64" s="70" t="s">
        <v>10335</v>
      </c>
      <c r="Y64" s="70" t="s">
        <v>10342</v>
      </c>
      <c r="Z64" s="64" t="s">
        <v>10423</v>
      </c>
      <c r="AA64" s="76"/>
      <c r="AB64" s="76"/>
      <c r="AC64" s="76"/>
      <c r="AD64" s="76"/>
      <c r="AE64" s="78" t="s">
        <v>10344</v>
      </c>
      <c r="AF64" s="76"/>
      <c r="AG64" s="76"/>
      <c r="AH64" s="76"/>
      <c r="AI64" s="67" t="s">
        <v>10345</v>
      </c>
      <c r="AJ64" s="79" t="s">
        <v>42</v>
      </c>
      <c r="AK64" s="76"/>
      <c r="AL64" s="76"/>
      <c r="AM64" s="76"/>
      <c r="AN64" s="63" t="s">
        <v>10395</v>
      </c>
      <c r="AO64" s="63" t="s">
        <v>10396</v>
      </c>
      <c r="AP64" s="67" t="s">
        <v>10397</v>
      </c>
      <c r="AQ64" s="76"/>
    </row>
    <row r="65" customFormat="false" ht="15" hidden="false" customHeight="false" outlineLevel="0" collapsed="false">
      <c r="B65" s="1" t="str">
        <f aca="false">поверители!$E65</f>
        <v>06289</v>
      </c>
      <c r="C65" s="64" t="s">
        <v>282</v>
      </c>
      <c r="D65" s="63"/>
      <c r="E65" s="67" t="s">
        <v>10428</v>
      </c>
      <c r="F65" s="63"/>
      <c r="G65" s="63" t="s">
        <v>10335</v>
      </c>
      <c r="H65" s="63" t="s">
        <v>285</v>
      </c>
      <c r="I65" s="67" t="s">
        <v>10374</v>
      </c>
      <c r="J65" s="76"/>
      <c r="K65" s="76"/>
      <c r="L65" s="76"/>
      <c r="M65" s="76"/>
      <c r="N65" s="76"/>
      <c r="O65" s="70" t="s">
        <v>10335</v>
      </c>
      <c r="P65" s="71"/>
      <c r="Q65" s="70" t="s">
        <v>10338</v>
      </c>
      <c r="R65" s="72" t="s">
        <v>10339</v>
      </c>
      <c r="S65" s="73" t="n">
        <v>45112</v>
      </c>
      <c r="T65" s="74" t="n">
        <v>46207</v>
      </c>
      <c r="U65" s="75" t="s">
        <v>10340</v>
      </c>
      <c r="V65" s="75" t="s">
        <v>10341</v>
      </c>
      <c r="W65" s="76"/>
      <c r="X65" s="70" t="s">
        <v>10335</v>
      </c>
      <c r="Y65" s="70" t="s">
        <v>10342</v>
      </c>
      <c r="Z65" s="64" t="s">
        <v>10423</v>
      </c>
      <c r="AA65" s="76"/>
      <c r="AB65" s="76"/>
      <c r="AC65" s="76"/>
      <c r="AD65" s="76"/>
      <c r="AE65" s="78" t="s">
        <v>10344</v>
      </c>
      <c r="AF65" s="76"/>
      <c r="AG65" s="76"/>
      <c r="AH65" s="76"/>
      <c r="AI65" s="67" t="s">
        <v>10345</v>
      </c>
      <c r="AJ65" s="79" t="s">
        <v>42</v>
      </c>
      <c r="AK65" s="76"/>
      <c r="AL65" s="76"/>
      <c r="AM65" s="76"/>
      <c r="AN65" s="63" t="s">
        <v>10395</v>
      </c>
      <c r="AO65" s="63" t="s">
        <v>10396</v>
      </c>
      <c r="AP65" s="67" t="s">
        <v>10397</v>
      </c>
      <c r="AQ65" s="76"/>
    </row>
    <row r="66" customFormat="false" ht="15" hidden="false" customHeight="false" outlineLevel="0" collapsed="false">
      <c r="B66" s="1" t="str">
        <f aca="false">поверители!$E66</f>
        <v>06290</v>
      </c>
      <c r="C66" s="64" t="s">
        <v>282</v>
      </c>
      <c r="D66" s="63"/>
      <c r="E66" s="67" t="s">
        <v>10429</v>
      </c>
      <c r="F66" s="63"/>
      <c r="G66" s="63" t="s">
        <v>10335</v>
      </c>
      <c r="H66" s="63" t="s">
        <v>285</v>
      </c>
      <c r="I66" s="67" t="s">
        <v>10374</v>
      </c>
      <c r="J66" s="76"/>
      <c r="K66" s="76"/>
      <c r="L66" s="76"/>
      <c r="M66" s="76"/>
      <c r="N66" s="76"/>
      <c r="O66" s="70" t="s">
        <v>10335</v>
      </c>
      <c r="P66" s="71"/>
      <c r="Q66" s="70" t="s">
        <v>10338</v>
      </c>
      <c r="R66" s="72" t="s">
        <v>10339</v>
      </c>
      <c r="S66" s="73" t="n">
        <v>45112</v>
      </c>
      <c r="T66" s="74" t="n">
        <v>46207</v>
      </c>
      <c r="U66" s="75" t="s">
        <v>10340</v>
      </c>
      <c r="V66" s="75" t="s">
        <v>10341</v>
      </c>
      <c r="W66" s="76"/>
      <c r="X66" s="70" t="s">
        <v>10335</v>
      </c>
      <c r="Y66" s="70" t="s">
        <v>10342</v>
      </c>
      <c r="Z66" s="64" t="s">
        <v>10423</v>
      </c>
      <c r="AA66" s="76"/>
      <c r="AB66" s="76"/>
      <c r="AC66" s="76"/>
      <c r="AD66" s="76"/>
      <c r="AE66" s="78" t="s">
        <v>10344</v>
      </c>
      <c r="AF66" s="76"/>
      <c r="AG66" s="76"/>
      <c r="AH66" s="76"/>
      <c r="AI66" s="67" t="s">
        <v>10345</v>
      </c>
      <c r="AJ66" s="79" t="s">
        <v>42</v>
      </c>
      <c r="AK66" s="76"/>
      <c r="AL66" s="76"/>
      <c r="AM66" s="76"/>
      <c r="AN66" s="63" t="s">
        <v>10395</v>
      </c>
      <c r="AO66" s="63" t="s">
        <v>10396</v>
      </c>
      <c r="AP66" s="67" t="s">
        <v>10397</v>
      </c>
      <c r="AQ66" s="76"/>
    </row>
    <row r="67" customFormat="false" ht="15" hidden="false" customHeight="false" outlineLevel="0" collapsed="false">
      <c r="B67" s="1" t="str">
        <f aca="false">поверители!$E67</f>
        <v>1107X39Y</v>
      </c>
      <c r="C67" s="64" t="s">
        <v>286</v>
      </c>
      <c r="D67" s="63"/>
      <c r="E67" s="82" t="s">
        <v>10430</v>
      </c>
      <c r="F67" s="63"/>
      <c r="G67" s="63" t="s">
        <v>10335</v>
      </c>
      <c r="H67" s="81" t="s">
        <v>10431</v>
      </c>
      <c r="I67" s="67" t="s">
        <v>10374</v>
      </c>
      <c r="J67" s="76"/>
      <c r="K67" s="76"/>
      <c r="L67" s="76"/>
      <c r="M67" s="76"/>
      <c r="N67" s="76"/>
      <c r="O67" s="70" t="s">
        <v>10335</v>
      </c>
      <c r="P67" s="71"/>
      <c r="Q67" s="70" t="s">
        <v>10338</v>
      </c>
      <c r="R67" s="72" t="s">
        <v>10339</v>
      </c>
      <c r="S67" s="73" t="n">
        <v>45112</v>
      </c>
      <c r="T67" s="74" t="n">
        <v>46207</v>
      </c>
      <c r="U67" s="75" t="s">
        <v>10340</v>
      </c>
      <c r="V67" s="75" t="s">
        <v>10341</v>
      </c>
      <c r="W67" s="76"/>
      <c r="X67" s="70" t="s">
        <v>10335</v>
      </c>
      <c r="Y67" s="70" t="s">
        <v>10342</v>
      </c>
      <c r="Z67" s="63" t="s">
        <v>10364</v>
      </c>
      <c r="AA67" s="76"/>
      <c r="AB67" s="76"/>
      <c r="AC67" s="76"/>
      <c r="AD67" s="76"/>
      <c r="AE67" s="78" t="s">
        <v>10380</v>
      </c>
      <c r="AF67" s="76"/>
      <c r="AG67" s="76"/>
      <c r="AH67" s="76"/>
      <c r="AI67" s="67" t="s">
        <v>10432</v>
      </c>
      <c r="AJ67" s="79" t="s">
        <v>42</v>
      </c>
      <c r="AK67" s="76"/>
      <c r="AL67" s="76"/>
      <c r="AM67" s="76"/>
      <c r="AN67" s="63" t="s">
        <v>10395</v>
      </c>
      <c r="AO67" s="63" t="s">
        <v>10396</v>
      </c>
      <c r="AP67" s="67" t="s">
        <v>10397</v>
      </c>
      <c r="AQ67" s="76"/>
    </row>
    <row r="68" customFormat="false" ht="15" hidden="false" customHeight="false" outlineLevel="0" collapsed="false">
      <c r="B68" s="1" t="str">
        <f aca="false">поверители!$E68</f>
        <v>1107X3A0</v>
      </c>
      <c r="C68" s="64" t="s">
        <v>286</v>
      </c>
      <c r="D68" s="63"/>
      <c r="E68" s="82" t="s">
        <v>10433</v>
      </c>
      <c r="F68" s="63"/>
      <c r="G68" s="63" t="s">
        <v>10335</v>
      </c>
      <c r="H68" s="81" t="s">
        <v>10431</v>
      </c>
      <c r="I68" s="67" t="s">
        <v>10374</v>
      </c>
      <c r="J68" s="76"/>
      <c r="K68" s="76"/>
      <c r="L68" s="76"/>
      <c r="M68" s="76"/>
      <c r="N68" s="76"/>
      <c r="O68" s="70" t="s">
        <v>10335</v>
      </c>
      <c r="P68" s="71"/>
      <c r="Q68" s="70" t="s">
        <v>10338</v>
      </c>
      <c r="R68" s="72" t="s">
        <v>10339</v>
      </c>
      <c r="S68" s="73" t="n">
        <v>45112</v>
      </c>
      <c r="T68" s="74" t="n">
        <v>46207</v>
      </c>
      <c r="U68" s="75" t="s">
        <v>10340</v>
      </c>
      <c r="V68" s="75" t="s">
        <v>10341</v>
      </c>
      <c r="W68" s="76"/>
      <c r="X68" s="70" t="s">
        <v>10335</v>
      </c>
      <c r="Y68" s="70" t="s">
        <v>10342</v>
      </c>
      <c r="Z68" s="63" t="s">
        <v>10364</v>
      </c>
      <c r="AA68" s="76"/>
      <c r="AB68" s="76"/>
      <c r="AC68" s="76"/>
      <c r="AD68" s="76"/>
      <c r="AE68" s="78" t="s">
        <v>10380</v>
      </c>
      <c r="AF68" s="76"/>
      <c r="AG68" s="76"/>
      <c r="AH68" s="76"/>
      <c r="AI68" s="67" t="s">
        <v>10432</v>
      </c>
      <c r="AJ68" s="79" t="s">
        <v>42</v>
      </c>
      <c r="AK68" s="76"/>
      <c r="AL68" s="76"/>
      <c r="AM68" s="76"/>
      <c r="AN68" s="63" t="s">
        <v>10395</v>
      </c>
      <c r="AO68" s="63" t="s">
        <v>10396</v>
      </c>
      <c r="AP68" s="67" t="s">
        <v>10397</v>
      </c>
      <c r="AQ68" s="76"/>
    </row>
    <row r="69" customFormat="false" ht="15" hidden="false" customHeight="false" outlineLevel="0" collapsed="false">
      <c r="B69" s="1" t="str">
        <f aca="false">поверители!$E69</f>
        <v>1107X3A2</v>
      </c>
      <c r="C69" s="64" t="s">
        <v>286</v>
      </c>
      <c r="D69" s="63"/>
      <c r="E69" s="82" t="s">
        <v>10434</v>
      </c>
      <c r="F69" s="63"/>
      <c r="G69" s="63" t="s">
        <v>10335</v>
      </c>
      <c r="H69" s="81" t="s">
        <v>10431</v>
      </c>
      <c r="I69" s="67" t="s">
        <v>10374</v>
      </c>
      <c r="J69" s="76"/>
      <c r="K69" s="76"/>
      <c r="L69" s="76"/>
      <c r="M69" s="76"/>
      <c r="N69" s="76"/>
      <c r="O69" s="70" t="s">
        <v>10335</v>
      </c>
      <c r="P69" s="71"/>
      <c r="Q69" s="70" t="s">
        <v>10338</v>
      </c>
      <c r="R69" s="72" t="s">
        <v>10339</v>
      </c>
      <c r="S69" s="73" t="n">
        <v>45112</v>
      </c>
      <c r="T69" s="74" t="n">
        <v>46207</v>
      </c>
      <c r="U69" s="75" t="s">
        <v>10340</v>
      </c>
      <c r="V69" s="75" t="s">
        <v>10341</v>
      </c>
      <c r="W69" s="76"/>
      <c r="X69" s="70" t="s">
        <v>10335</v>
      </c>
      <c r="Y69" s="70" t="s">
        <v>10342</v>
      </c>
      <c r="Z69" s="63" t="s">
        <v>10364</v>
      </c>
      <c r="AA69" s="76"/>
      <c r="AB69" s="76"/>
      <c r="AC69" s="76"/>
      <c r="AD69" s="76"/>
      <c r="AE69" s="78" t="s">
        <v>10380</v>
      </c>
      <c r="AF69" s="76"/>
      <c r="AG69" s="76"/>
      <c r="AH69" s="76"/>
      <c r="AI69" s="67" t="s">
        <v>10432</v>
      </c>
      <c r="AJ69" s="79" t="s">
        <v>42</v>
      </c>
      <c r="AK69" s="76"/>
      <c r="AL69" s="76"/>
      <c r="AM69" s="76"/>
      <c r="AN69" s="63" t="s">
        <v>10395</v>
      </c>
      <c r="AO69" s="63" t="s">
        <v>10396</v>
      </c>
      <c r="AP69" s="67" t="s">
        <v>10397</v>
      </c>
      <c r="AQ69" s="76"/>
    </row>
    <row r="70" customFormat="false" ht="15" hidden="false" customHeight="false" outlineLevel="0" collapsed="false">
      <c r="B70" s="1" t="str">
        <f aca="false">поверители!$E70</f>
        <v>1108J2XP</v>
      </c>
      <c r="C70" s="64" t="s">
        <v>286</v>
      </c>
      <c r="D70" s="63"/>
      <c r="E70" s="82" t="s">
        <v>10435</v>
      </c>
      <c r="F70" s="63"/>
      <c r="G70" s="63" t="s">
        <v>10335</v>
      </c>
      <c r="H70" s="81" t="s">
        <v>10436</v>
      </c>
      <c r="I70" s="67" t="s">
        <v>10374</v>
      </c>
      <c r="J70" s="76"/>
      <c r="K70" s="76"/>
      <c r="L70" s="76"/>
      <c r="M70" s="76"/>
      <c r="N70" s="76"/>
      <c r="O70" s="70" t="s">
        <v>10335</v>
      </c>
      <c r="P70" s="71"/>
      <c r="Q70" s="70" t="s">
        <v>10338</v>
      </c>
      <c r="R70" s="72" t="s">
        <v>10339</v>
      </c>
      <c r="S70" s="73" t="n">
        <v>45112</v>
      </c>
      <c r="T70" s="74" t="n">
        <v>46207</v>
      </c>
      <c r="U70" s="75" t="s">
        <v>10340</v>
      </c>
      <c r="V70" s="75" t="s">
        <v>10341</v>
      </c>
      <c r="W70" s="76"/>
      <c r="X70" s="70" t="s">
        <v>10335</v>
      </c>
      <c r="Y70" s="70" t="s">
        <v>10342</v>
      </c>
      <c r="Z70" s="63" t="s">
        <v>10364</v>
      </c>
      <c r="AA70" s="76"/>
      <c r="AB70" s="76"/>
      <c r="AC70" s="76"/>
      <c r="AD70" s="76"/>
      <c r="AE70" s="78" t="s">
        <v>10380</v>
      </c>
      <c r="AF70" s="76"/>
      <c r="AG70" s="76"/>
      <c r="AH70" s="76"/>
      <c r="AI70" s="67" t="s">
        <v>10432</v>
      </c>
      <c r="AJ70" s="79" t="s">
        <v>42</v>
      </c>
      <c r="AK70" s="76"/>
      <c r="AL70" s="76"/>
      <c r="AM70" s="76"/>
      <c r="AN70" s="63" t="s">
        <v>10395</v>
      </c>
      <c r="AO70" s="63" t="s">
        <v>10396</v>
      </c>
      <c r="AP70" s="67" t="s">
        <v>10397</v>
      </c>
      <c r="AQ70" s="76"/>
    </row>
    <row r="71" customFormat="false" ht="15" hidden="false" customHeight="false" outlineLevel="0" collapsed="false">
      <c r="B71" s="1" t="str">
        <f aca="false">поверители!$E71</f>
        <v>1108J2XO</v>
      </c>
      <c r="C71" s="64" t="s">
        <v>286</v>
      </c>
      <c r="D71" s="63"/>
      <c r="E71" s="82" t="s">
        <v>10437</v>
      </c>
      <c r="F71" s="63"/>
      <c r="G71" s="63" t="s">
        <v>10335</v>
      </c>
      <c r="H71" s="81" t="s">
        <v>10436</v>
      </c>
      <c r="I71" s="67" t="s">
        <v>10374</v>
      </c>
      <c r="J71" s="76"/>
      <c r="K71" s="76"/>
      <c r="L71" s="76"/>
      <c r="M71" s="76"/>
      <c r="N71" s="76"/>
      <c r="O71" s="70" t="s">
        <v>10335</v>
      </c>
      <c r="P71" s="71"/>
      <c r="Q71" s="70" t="s">
        <v>10338</v>
      </c>
      <c r="R71" s="72" t="s">
        <v>10339</v>
      </c>
      <c r="S71" s="73" t="n">
        <v>45112</v>
      </c>
      <c r="T71" s="74" t="n">
        <v>46207</v>
      </c>
      <c r="U71" s="75" t="s">
        <v>10340</v>
      </c>
      <c r="V71" s="75" t="s">
        <v>10341</v>
      </c>
      <c r="W71" s="76"/>
      <c r="X71" s="70" t="s">
        <v>10335</v>
      </c>
      <c r="Y71" s="70" t="s">
        <v>10342</v>
      </c>
      <c r="Z71" s="63" t="s">
        <v>10364</v>
      </c>
      <c r="AA71" s="76"/>
      <c r="AB71" s="76"/>
      <c r="AC71" s="76"/>
      <c r="AD71" s="76"/>
      <c r="AE71" s="78" t="s">
        <v>10380</v>
      </c>
      <c r="AF71" s="76"/>
      <c r="AG71" s="76"/>
      <c r="AH71" s="76"/>
      <c r="AI71" s="67" t="s">
        <v>10432</v>
      </c>
      <c r="AJ71" s="79" t="s">
        <v>42</v>
      </c>
      <c r="AK71" s="76"/>
      <c r="AL71" s="76"/>
      <c r="AM71" s="76"/>
      <c r="AN71" s="63" t="s">
        <v>10395</v>
      </c>
      <c r="AO71" s="63" t="s">
        <v>10396</v>
      </c>
      <c r="AP71" s="67" t="s">
        <v>10397</v>
      </c>
      <c r="AQ71" s="76"/>
    </row>
    <row r="72" customFormat="false" ht="15" hidden="false" customHeight="false" outlineLevel="0" collapsed="false">
      <c r="B72" s="1" t="str">
        <f aca="false">поверители!$E72</f>
        <v>11068OHY</v>
      </c>
      <c r="C72" s="64" t="s">
        <v>286</v>
      </c>
      <c r="D72" s="63"/>
      <c r="E72" s="67" t="s">
        <v>10438</v>
      </c>
      <c r="F72" s="63"/>
      <c r="G72" s="63" t="s">
        <v>10335</v>
      </c>
      <c r="H72" s="81" t="s">
        <v>10414</v>
      </c>
      <c r="I72" s="67" t="s">
        <v>10374</v>
      </c>
      <c r="J72" s="76"/>
      <c r="K72" s="76"/>
      <c r="L72" s="76"/>
      <c r="M72" s="76"/>
      <c r="N72" s="76"/>
      <c r="O72" s="70" t="s">
        <v>10335</v>
      </c>
      <c r="P72" s="71"/>
      <c r="Q72" s="70" t="s">
        <v>10338</v>
      </c>
      <c r="R72" s="72" t="s">
        <v>10339</v>
      </c>
      <c r="S72" s="73" t="n">
        <v>45112</v>
      </c>
      <c r="T72" s="74" t="n">
        <v>46207</v>
      </c>
      <c r="U72" s="75" t="s">
        <v>10340</v>
      </c>
      <c r="V72" s="75" t="s">
        <v>10341</v>
      </c>
      <c r="W72" s="76"/>
      <c r="X72" s="70" t="s">
        <v>10335</v>
      </c>
      <c r="Y72" s="70" t="s">
        <v>10342</v>
      </c>
      <c r="Z72" s="63" t="s">
        <v>10364</v>
      </c>
      <c r="AA72" s="76"/>
      <c r="AB72" s="76"/>
      <c r="AC72" s="76"/>
      <c r="AD72" s="76"/>
      <c r="AE72" s="78" t="s">
        <v>10344</v>
      </c>
      <c r="AF72" s="76"/>
      <c r="AG72" s="76"/>
      <c r="AH72" s="76"/>
      <c r="AI72" s="67" t="s">
        <v>10439</v>
      </c>
      <c r="AJ72" s="79" t="s">
        <v>42</v>
      </c>
      <c r="AK72" s="76"/>
      <c r="AL72" s="76"/>
      <c r="AM72" s="76"/>
      <c r="AN72" s="63" t="s">
        <v>10395</v>
      </c>
      <c r="AO72" s="63" t="s">
        <v>10396</v>
      </c>
      <c r="AP72" s="67" t="s">
        <v>10397</v>
      </c>
      <c r="AQ72" s="76"/>
    </row>
    <row r="73" customFormat="false" ht="15" hidden="false" customHeight="false" outlineLevel="0" collapsed="false">
      <c r="B73" s="1" t="str">
        <f aca="false">поверители!$E73</f>
        <v>11069S3A</v>
      </c>
      <c r="C73" s="64" t="s">
        <v>286</v>
      </c>
      <c r="D73" s="63"/>
      <c r="E73" s="82" t="s">
        <v>10440</v>
      </c>
      <c r="F73" s="63"/>
      <c r="G73" s="63" t="s">
        <v>10335</v>
      </c>
      <c r="H73" s="81" t="s">
        <v>10394</v>
      </c>
      <c r="I73" s="67" t="s">
        <v>10374</v>
      </c>
      <c r="J73" s="76"/>
      <c r="K73" s="76"/>
      <c r="L73" s="76"/>
      <c r="M73" s="76"/>
      <c r="N73" s="76"/>
      <c r="O73" s="70" t="s">
        <v>10335</v>
      </c>
      <c r="P73" s="71"/>
      <c r="Q73" s="70" t="s">
        <v>10338</v>
      </c>
      <c r="R73" s="72" t="s">
        <v>10339</v>
      </c>
      <c r="S73" s="73" t="n">
        <v>45112</v>
      </c>
      <c r="T73" s="74" t="n">
        <v>46207</v>
      </c>
      <c r="U73" s="75" t="s">
        <v>10340</v>
      </c>
      <c r="V73" s="75" t="s">
        <v>10341</v>
      </c>
      <c r="W73" s="76"/>
      <c r="X73" s="70" t="s">
        <v>10335</v>
      </c>
      <c r="Y73" s="70" t="s">
        <v>10342</v>
      </c>
      <c r="Z73" s="63" t="s">
        <v>10364</v>
      </c>
      <c r="AA73" s="76"/>
      <c r="AB73" s="76"/>
      <c r="AC73" s="76"/>
      <c r="AD73" s="76"/>
      <c r="AE73" s="78" t="s">
        <v>10344</v>
      </c>
      <c r="AF73" s="76"/>
      <c r="AG73" s="76"/>
      <c r="AH73" s="76"/>
      <c r="AI73" s="67" t="s">
        <v>10377</v>
      </c>
      <c r="AJ73" s="79" t="s">
        <v>42</v>
      </c>
      <c r="AK73" s="76"/>
      <c r="AL73" s="76"/>
      <c r="AM73" s="76"/>
      <c r="AN73" s="63" t="s">
        <v>10395</v>
      </c>
      <c r="AO73" s="63" t="s">
        <v>10396</v>
      </c>
      <c r="AP73" s="67" t="s">
        <v>10397</v>
      </c>
      <c r="AQ73" s="76"/>
    </row>
    <row r="74" customFormat="false" ht="15" hidden="false" customHeight="false" outlineLevel="0" collapsed="false">
      <c r="B74" s="1" t="str">
        <f aca="false">поверители!$E74</f>
        <v>1107264X</v>
      </c>
      <c r="C74" s="64" t="s">
        <v>286</v>
      </c>
      <c r="D74" s="63"/>
      <c r="E74" s="82" t="s">
        <v>10441</v>
      </c>
      <c r="F74" s="63"/>
      <c r="G74" s="63" t="s">
        <v>10335</v>
      </c>
      <c r="H74" s="81" t="s">
        <v>10414</v>
      </c>
      <c r="I74" s="67" t="s">
        <v>10374</v>
      </c>
      <c r="J74" s="76"/>
      <c r="K74" s="76"/>
      <c r="L74" s="76"/>
      <c r="M74" s="76"/>
      <c r="N74" s="76"/>
      <c r="O74" s="70" t="s">
        <v>10335</v>
      </c>
      <c r="P74" s="71"/>
      <c r="Q74" s="70" t="s">
        <v>10338</v>
      </c>
      <c r="R74" s="72" t="s">
        <v>10339</v>
      </c>
      <c r="S74" s="73" t="n">
        <v>45112</v>
      </c>
      <c r="T74" s="74" t="n">
        <v>46207</v>
      </c>
      <c r="U74" s="75" t="s">
        <v>10340</v>
      </c>
      <c r="V74" s="75" t="s">
        <v>10341</v>
      </c>
      <c r="W74" s="76"/>
      <c r="X74" s="70" t="s">
        <v>10335</v>
      </c>
      <c r="Y74" s="70" t="s">
        <v>10342</v>
      </c>
      <c r="Z74" s="63" t="s">
        <v>10364</v>
      </c>
      <c r="AA74" s="76"/>
      <c r="AB74" s="76"/>
      <c r="AC74" s="76"/>
      <c r="AD74" s="76"/>
      <c r="AE74" s="78" t="s">
        <v>10344</v>
      </c>
      <c r="AF74" s="76"/>
      <c r="AG74" s="76"/>
      <c r="AH74" s="76"/>
      <c r="AI74" s="67" t="s">
        <v>10375</v>
      </c>
      <c r="AJ74" s="79" t="s">
        <v>42</v>
      </c>
      <c r="AK74" s="76"/>
      <c r="AL74" s="76"/>
      <c r="AM74" s="76"/>
      <c r="AN74" s="63" t="s">
        <v>10395</v>
      </c>
      <c r="AO74" s="63" t="s">
        <v>10396</v>
      </c>
      <c r="AP74" s="67" t="s">
        <v>10397</v>
      </c>
      <c r="AQ74" s="76"/>
    </row>
    <row r="75" customFormat="false" ht="15" hidden="false" customHeight="false" outlineLevel="0" collapsed="false">
      <c r="B75" s="1" t="str">
        <f aca="false">поверители!$E75</f>
        <v>110726BK</v>
      </c>
      <c r="C75" s="64" t="s">
        <v>286</v>
      </c>
      <c r="D75" s="63"/>
      <c r="E75" s="67" t="s">
        <v>10442</v>
      </c>
      <c r="F75" s="63"/>
      <c r="G75" s="63" t="s">
        <v>10335</v>
      </c>
      <c r="H75" s="81" t="s">
        <v>10443</v>
      </c>
      <c r="I75" s="67" t="s">
        <v>10374</v>
      </c>
      <c r="J75" s="76"/>
      <c r="K75" s="76"/>
      <c r="L75" s="76"/>
      <c r="M75" s="76"/>
      <c r="N75" s="76"/>
      <c r="O75" s="70" t="s">
        <v>10335</v>
      </c>
      <c r="P75" s="71"/>
      <c r="Q75" s="70" t="s">
        <v>10338</v>
      </c>
      <c r="R75" s="72" t="s">
        <v>10339</v>
      </c>
      <c r="S75" s="74" t="n">
        <v>45119</v>
      </c>
      <c r="T75" s="74" t="n">
        <v>46214</v>
      </c>
      <c r="U75" s="75" t="s">
        <v>10340</v>
      </c>
      <c r="V75" s="75" t="s">
        <v>10341</v>
      </c>
      <c r="W75" s="76"/>
      <c r="X75" s="70" t="s">
        <v>10335</v>
      </c>
      <c r="Y75" s="70" t="s">
        <v>10342</v>
      </c>
      <c r="Z75" s="63" t="s">
        <v>10364</v>
      </c>
      <c r="AA75" s="76"/>
      <c r="AB75" s="76"/>
      <c r="AC75" s="76"/>
      <c r="AD75" s="76"/>
      <c r="AE75" s="78" t="s">
        <v>10344</v>
      </c>
      <c r="AF75" s="76"/>
      <c r="AG75" s="76"/>
      <c r="AH75" s="76"/>
      <c r="AI75" s="67" t="s">
        <v>10375</v>
      </c>
      <c r="AJ75" s="79" t="s">
        <v>10346</v>
      </c>
      <c r="AK75" s="76"/>
      <c r="AL75" s="76"/>
      <c r="AM75" s="76"/>
      <c r="AN75" s="63" t="s">
        <v>10395</v>
      </c>
      <c r="AO75" s="63" t="s">
        <v>10444</v>
      </c>
      <c r="AP75" s="67" t="s">
        <v>10445</v>
      </c>
      <c r="AQ75" s="76"/>
    </row>
    <row r="76" customFormat="false" ht="15" hidden="false" customHeight="false" outlineLevel="0" collapsed="false">
      <c r="B76" s="1" t="str">
        <f aca="false">поверители!$E76</f>
        <v>03393</v>
      </c>
      <c r="C76" s="64" t="s">
        <v>282</v>
      </c>
      <c r="D76" s="63"/>
      <c r="E76" s="81" t="s">
        <v>10446</v>
      </c>
      <c r="F76" s="63"/>
      <c r="G76" s="63" t="s">
        <v>10335</v>
      </c>
      <c r="H76" s="63" t="s">
        <v>285</v>
      </c>
      <c r="I76" s="67" t="n">
        <v>2017</v>
      </c>
      <c r="J76" s="76"/>
      <c r="K76" s="76"/>
      <c r="L76" s="76"/>
      <c r="M76" s="76"/>
      <c r="N76" s="76"/>
      <c r="O76" s="70" t="s">
        <v>10335</v>
      </c>
      <c r="P76" s="71"/>
      <c r="Q76" s="70" t="s">
        <v>10338</v>
      </c>
      <c r="R76" s="72" t="s">
        <v>10339</v>
      </c>
      <c r="S76" s="74" t="n">
        <v>45119</v>
      </c>
      <c r="T76" s="74" t="n">
        <v>46214</v>
      </c>
      <c r="U76" s="75" t="s">
        <v>10340</v>
      </c>
      <c r="V76" s="75" t="s">
        <v>10341</v>
      </c>
      <c r="W76" s="76"/>
      <c r="X76" s="70" t="s">
        <v>10335</v>
      </c>
      <c r="Y76" s="70" t="s">
        <v>10342</v>
      </c>
      <c r="Z76" s="64" t="s">
        <v>10423</v>
      </c>
      <c r="AA76" s="76"/>
      <c r="AB76" s="76"/>
      <c r="AC76" s="76"/>
      <c r="AD76" s="76"/>
      <c r="AE76" s="78" t="s">
        <v>10344</v>
      </c>
      <c r="AF76" s="76"/>
      <c r="AG76" s="76"/>
      <c r="AH76" s="76"/>
      <c r="AI76" s="67" t="s">
        <v>10345</v>
      </c>
      <c r="AJ76" s="79" t="s">
        <v>10346</v>
      </c>
      <c r="AK76" s="76"/>
      <c r="AL76" s="76"/>
      <c r="AM76" s="76"/>
      <c r="AN76" s="63" t="s">
        <v>10395</v>
      </c>
      <c r="AO76" s="63" t="s">
        <v>10444</v>
      </c>
      <c r="AP76" s="67" t="s">
        <v>10445</v>
      </c>
      <c r="AQ76" s="76"/>
    </row>
    <row r="77" customFormat="false" ht="15" hidden="false" customHeight="false" outlineLevel="0" collapsed="false">
      <c r="B77" s="1" t="str">
        <f aca="false">поверители!$E77</f>
        <v>03394</v>
      </c>
      <c r="C77" s="64" t="s">
        <v>282</v>
      </c>
      <c r="D77" s="63"/>
      <c r="E77" s="81" t="s">
        <v>10447</v>
      </c>
      <c r="F77" s="63"/>
      <c r="G77" s="63" t="s">
        <v>10335</v>
      </c>
      <c r="H77" s="63" t="s">
        <v>285</v>
      </c>
      <c r="I77" s="67" t="n">
        <v>2017</v>
      </c>
      <c r="J77" s="76"/>
      <c r="K77" s="76"/>
      <c r="L77" s="76"/>
      <c r="M77" s="76"/>
      <c r="N77" s="76"/>
      <c r="O77" s="70" t="s">
        <v>10335</v>
      </c>
      <c r="P77" s="71"/>
      <c r="Q77" s="70" t="s">
        <v>10338</v>
      </c>
      <c r="R77" s="72" t="s">
        <v>10339</v>
      </c>
      <c r="S77" s="74" t="n">
        <v>45119</v>
      </c>
      <c r="T77" s="74" t="n">
        <v>45849</v>
      </c>
      <c r="U77" s="75" t="s">
        <v>10340</v>
      </c>
      <c r="V77" s="75" t="s">
        <v>10341</v>
      </c>
      <c r="W77" s="76"/>
      <c r="X77" s="70" t="s">
        <v>10335</v>
      </c>
      <c r="Y77" s="70" t="s">
        <v>10342</v>
      </c>
      <c r="Z77" s="64" t="s">
        <v>10423</v>
      </c>
      <c r="AA77" s="76"/>
      <c r="AB77" s="76"/>
      <c r="AC77" s="76"/>
      <c r="AD77" s="76"/>
      <c r="AE77" s="78" t="s">
        <v>10344</v>
      </c>
      <c r="AF77" s="76"/>
      <c r="AG77" s="76"/>
      <c r="AH77" s="76"/>
      <c r="AI77" s="67" t="s">
        <v>10353</v>
      </c>
      <c r="AJ77" s="79" t="s">
        <v>10346</v>
      </c>
      <c r="AK77" s="76"/>
      <c r="AL77" s="76"/>
      <c r="AM77" s="76"/>
      <c r="AN77" s="63" t="s">
        <v>10395</v>
      </c>
      <c r="AO77" s="63" t="s">
        <v>10444</v>
      </c>
      <c r="AP77" s="67" t="s">
        <v>10445</v>
      </c>
      <c r="AQ77" s="76"/>
    </row>
    <row r="78" customFormat="false" ht="15" hidden="false" customHeight="false" outlineLevel="0" collapsed="false">
      <c r="B78" s="1" t="str">
        <f aca="false">поверители!$E78</f>
        <v>03395</v>
      </c>
      <c r="C78" s="64" t="s">
        <v>282</v>
      </c>
      <c r="D78" s="63"/>
      <c r="E78" s="81" t="s">
        <v>10448</v>
      </c>
      <c r="F78" s="63"/>
      <c r="G78" s="63" t="s">
        <v>10335</v>
      </c>
      <c r="H78" s="63" t="s">
        <v>10449</v>
      </c>
      <c r="I78" s="67" t="n">
        <v>2017</v>
      </c>
      <c r="J78" s="76"/>
      <c r="K78" s="76"/>
      <c r="L78" s="76"/>
      <c r="M78" s="76"/>
      <c r="N78" s="76"/>
      <c r="O78" s="70" t="s">
        <v>10335</v>
      </c>
      <c r="P78" s="71"/>
      <c r="Q78" s="70" t="s">
        <v>10338</v>
      </c>
      <c r="R78" s="72" t="s">
        <v>10339</v>
      </c>
      <c r="S78" s="74" t="n">
        <v>45119</v>
      </c>
      <c r="T78" s="74" t="n">
        <v>45849</v>
      </c>
      <c r="U78" s="75" t="s">
        <v>10340</v>
      </c>
      <c r="V78" s="75" t="s">
        <v>10341</v>
      </c>
      <c r="W78" s="76"/>
      <c r="X78" s="70" t="s">
        <v>10335</v>
      </c>
      <c r="Y78" s="70" t="s">
        <v>10342</v>
      </c>
      <c r="Z78" s="64" t="s">
        <v>10423</v>
      </c>
      <c r="AA78" s="76"/>
      <c r="AB78" s="76"/>
      <c r="AC78" s="76"/>
      <c r="AD78" s="76"/>
      <c r="AE78" s="78" t="s">
        <v>10344</v>
      </c>
      <c r="AF78" s="76"/>
      <c r="AG78" s="76"/>
      <c r="AH78" s="76"/>
      <c r="AI78" s="67" t="s">
        <v>10353</v>
      </c>
      <c r="AJ78" s="79" t="s">
        <v>10346</v>
      </c>
      <c r="AK78" s="76"/>
      <c r="AL78" s="76"/>
      <c r="AM78" s="76"/>
      <c r="AN78" s="63" t="s">
        <v>10395</v>
      </c>
      <c r="AO78" s="63" t="s">
        <v>10444</v>
      </c>
      <c r="AP78" s="67" t="s">
        <v>10445</v>
      </c>
      <c r="AQ78" s="76"/>
    </row>
    <row r="79" customFormat="false" ht="15" hidden="false" customHeight="false" outlineLevel="0" collapsed="false">
      <c r="B79" s="1" t="str">
        <f aca="false">поверители!$E79</f>
        <v>03396</v>
      </c>
      <c r="C79" s="64" t="s">
        <v>282</v>
      </c>
      <c r="D79" s="63"/>
      <c r="E79" s="81" t="s">
        <v>10450</v>
      </c>
      <c r="F79" s="63"/>
      <c r="G79" s="63" t="s">
        <v>10335</v>
      </c>
      <c r="H79" s="63" t="s">
        <v>10449</v>
      </c>
      <c r="I79" s="67" t="n">
        <v>2017</v>
      </c>
      <c r="J79" s="76"/>
      <c r="K79" s="76"/>
      <c r="L79" s="76"/>
      <c r="M79" s="76"/>
      <c r="N79" s="76"/>
      <c r="O79" s="70" t="s">
        <v>10335</v>
      </c>
      <c r="P79" s="71"/>
      <c r="Q79" s="70" t="s">
        <v>10338</v>
      </c>
      <c r="R79" s="72" t="s">
        <v>10339</v>
      </c>
      <c r="S79" s="74" t="n">
        <v>45119</v>
      </c>
      <c r="T79" s="74" t="n">
        <v>45849</v>
      </c>
      <c r="U79" s="75" t="s">
        <v>10340</v>
      </c>
      <c r="V79" s="75" t="s">
        <v>10341</v>
      </c>
      <c r="W79" s="76"/>
      <c r="X79" s="70" t="s">
        <v>10335</v>
      </c>
      <c r="Y79" s="70" t="s">
        <v>10342</v>
      </c>
      <c r="Z79" s="64" t="s">
        <v>10423</v>
      </c>
      <c r="AA79" s="76"/>
      <c r="AB79" s="76"/>
      <c r="AC79" s="76"/>
      <c r="AD79" s="76"/>
      <c r="AE79" s="78" t="s">
        <v>10344</v>
      </c>
      <c r="AF79" s="76"/>
      <c r="AG79" s="76"/>
      <c r="AH79" s="76"/>
      <c r="AI79" s="67" t="s">
        <v>10353</v>
      </c>
      <c r="AJ79" s="79" t="s">
        <v>10346</v>
      </c>
      <c r="AK79" s="76"/>
      <c r="AL79" s="76"/>
      <c r="AM79" s="76"/>
      <c r="AN79" s="63" t="s">
        <v>10395</v>
      </c>
      <c r="AO79" s="63" t="s">
        <v>10444</v>
      </c>
      <c r="AP79" s="67" t="s">
        <v>10445</v>
      </c>
      <c r="AQ79" s="76"/>
    </row>
    <row r="80" customFormat="false" ht="15" hidden="false" customHeight="false" outlineLevel="0" collapsed="false">
      <c r="B80" s="1" t="str">
        <f aca="false">поверители!$E80</f>
        <v>03397</v>
      </c>
      <c r="C80" s="64" t="s">
        <v>282</v>
      </c>
      <c r="D80" s="63"/>
      <c r="E80" s="81" t="s">
        <v>10451</v>
      </c>
      <c r="F80" s="63"/>
      <c r="G80" s="63" t="s">
        <v>10335</v>
      </c>
      <c r="H80" s="63" t="s">
        <v>10449</v>
      </c>
      <c r="I80" s="67" t="n">
        <v>2017</v>
      </c>
      <c r="J80" s="76"/>
      <c r="K80" s="76"/>
      <c r="L80" s="76"/>
      <c r="M80" s="76"/>
      <c r="N80" s="76"/>
      <c r="O80" s="70" t="s">
        <v>10335</v>
      </c>
      <c r="P80" s="71"/>
      <c r="Q80" s="70" t="s">
        <v>10338</v>
      </c>
      <c r="R80" s="72" t="s">
        <v>10339</v>
      </c>
      <c r="S80" s="74" t="n">
        <v>45119</v>
      </c>
      <c r="T80" s="74" t="n">
        <v>45849</v>
      </c>
      <c r="U80" s="75" t="s">
        <v>10340</v>
      </c>
      <c r="V80" s="75" t="s">
        <v>10341</v>
      </c>
      <c r="W80" s="76"/>
      <c r="X80" s="70" t="s">
        <v>10335</v>
      </c>
      <c r="Y80" s="70" t="s">
        <v>10342</v>
      </c>
      <c r="Z80" s="64" t="s">
        <v>10423</v>
      </c>
      <c r="AA80" s="76"/>
      <c r="AB80" s="76"/>
      <c r="AC80" s="76"/>
      <c r="AD80" s="76"/>
      <c r="AE80" s="78" t="s">
        <v>10344</v>
      </c>
      <c r="AF80" s="76"/>
      <c r="AG80" s="76"/>
      <c r="AH80" s="76"/>
      <c r="AI80" s="67" t="s">
        <v>10353</v>
      </c>
      <c r="AJ80" s="79" t="s">
        <v>10346</v>
      </c>
      <c r="AK80" s="76"/>
      <c r="AL80" s="76"/>
      <c r="AM80" s="76"/>
      <c r="AN80" s="63" t="s">
        <v>10395</v>
      </c>
      <c r="AO80" s="63" t="s">
        <v>10444</v>
      </c>
      <c r="AP80" s="67" t="s">
        <v>10445</v>
      </c>
      <c r="AQ80" s="76"/>
    </row>
    <row r="81" customFormat="false" ht="15" hidden="false" customHeight="false" outlineLevel="0" collapsed="false">
      <c r="B81" s="1" t="str">
        <f aca="false">поверители!$E81</f>
        <v>03602</v>
      </c>
      <c r="C81" s="64" t="s">
        <v>282</v>
      </c>
      <c r="D81" s="63"/>
      <c r="E81" s="67" t="s">
        <v>10452</v>
      </c>
      <c r="F81" s="63"/>
      <c r="G81" s="63" t="s">
        <v>10335</v>
      </c>
      <c r="H81" s="63" t="s">
        <v>10449</v>
      </c>
      <c r="I81" s="67" t="s">
        <v>10453</v>
      </c>
      <c r="J81" s="76"/>
      <c r="K81" s="76"/>
      <c r="L81" s="76"/>
      <c r="M81" s="76"/>
      <c r="N81" s="76"/>
      <c r="O81" s="70" t="s">
        <v>10335</v>
      </c>
      <c r="P81" s="71"/>
      <c r="Q81" s="70" t="s">
        <v>10338</v>
      </c>
      <c r="R81" s="72" t="s">
        <v>10339</v>
      </c>
      <c r="S81" s="74" t="n">
        <v>45119</v>
      </c>
      <c r="T81" s="74" t="n">
        <v>45849</v>
      </c>
      <c r="U81" s="75" t="s">
        <v>10340</v>
      </c>
      <c r="V81" s="75" t="s">
        <v>10341</v>
      </c>
      <c r="W81" s="76"/>
      <c r="X81" s="70" t="s">
        <v>10335</v>
      </c>
      <c r="Y81" s="70" t="s">
        <v>10342</v>
      </c>
      <c r="Z81" s="64" t="s">
        <v>10423</v>
      </c>
      <c r="AA81" s="76"/>
      <c r="AB81" s="76"/>
      <c r="AC81" s="76"/>
      <c r="AD81" s="76"/>
      <c r="AE81" s="78" t="s">
        <v>10344</v>
      </c>
      <c r="AF81" s="76"/>
      <c r="AG81" s="76"/>
      <c r="AH81" s="76"/>
      <c r="AI81" s="67" t="s">
        <v>10353</v>
      </c>
      <c r="AJ81" s="79" t="s">
        <v>10346</v>
      </c>
      <c r="AK81" s="76"/>
      <c r="AL81" s="76"/>
      <c r="AM81" s="76"/>
      <c r="AN81" s="63" t="s">
        <v>10395</v>
      </c>
      <c r="AO81" s="63" t="s">
        <v>10444</v>
      </c>
      <c r="AP81" s="67" t="s">
        <v>10445</v>
      </c>
      <c r="AQ81" s="76"/>
    </row>
    <row r="82" customFormat="false" ht="15" hidden="false" customHeight="false" outlineLevel="0" collapsed="false">
      <c r="B82" s="1" t="str">
        <f aca="false">поверители!$E82</f>
        <v>03603</v>
      </c>
      <c r="C82" s="64" t="s">
        <v>282</v>
      </c>
      <c r="D82" s="63"/>
      <c r="E82" s="67" t="s">
        <v>10454</v>
      </c>
      <c r="F82" s="63"/>
      <c r="G82" s="63" t="s">
        <v>10335</v>
      </c>
      <c r="H82" s="63" t="s">
        <v>10449</v>
      </c>
      <c r="I82" s="67" t="s">
        <v>10453</v>
      </c>
      <c r="J82" s="76"/>
      <c r="K82" s="76"/>
      <c r="L82" s="76"/>
      <c r="M82" s="76"/>
      <c r="N82" s="76"/>
      <c r="O82" s="70" t="s">
        <v>10335</v>
      </c>
      <c r="P82" s="71"/>
      <c r="Q82" s="70" t="s">
        <v>10338</v>
      </c>
      <c r="R82" s="72" t="s">
        <v>10339</v>
      </c>
      <c r="S82" s="74" t="n">
        <v>45119</v>
      </c>
      <c r="T82" s="74" t="n">
        <v>45849</v>
      </c>
      <c r="U82" s="75" t="s">
        <v>10340</v>
      </c>
      <c r="V82" s="75" t="s">
        <v>10341</v>
      </c>
      <c r="W82" s="76"/>
      <c r="X82" s="70" t="s">
        <v>10335</v>
      </c>
      <c r="Y82" s="70" t="s">
        <v>10342</v>
      </c>
      <c r="Z82" s="64" t="s">
        <v>10423</v>
      </c>
      <c r="AA82" s="76"/>
      <c r="AB82" s="76"/>
      <c r="AC82" s="76"/>
      <c r="AD82" s="76"/>
      <c r="AE82" s="78" t="s">
        <v>10344</v>
      </c>
      <c r="AF82" s="76"/>
      <c r="AG82" s="76"/>
      <c r="AH82" s="76"/>
      <c r="AI82" s="67" t="s">
        <v>10353</v>
      </c>
      <c r="AJ82" s="79" t="s">
        <v>10346</v>
      </c>
      <c r="AK82" s="76"/>
      <c r="AL82" s="76"/>
      <c r="AM82" s="76"/>
      <c r="AN82" s="63" t="s">
        <v>10395</v>
      </c>
      <c r="AO82" s="63" t="s">
        <v>10444</v>
      </c>
      <c r="AP82" s="67" t="s">
        <v>10445</v>
      </c>
      <c r="AQ82" s="76"/>
    </row>
    <row r="83" customFormat="false" ht="15" hidden="false" customHeight="false" outlineLevel="0" collapsed="false">
      <c r="B83" s="1" t="str">
        <f aca="false">поверители!$E83</f>
        <v>03604</v>
      </c>
      <c r="C83" s="64" t="s">
        <v>282</v>
      </c>
      <c r="D83" s="63"/>
      <c r="E83" s="67" t="s">
        <v>10455</v>
      </c>
      <c r="F83" s="63"/>
      <c r="G83" s="63" t="s">
        <v>10335</v>
      </c>
      <c r="H83" s="63" t="s">
        <v>10449</v>
      </c>
      <c r="I83" s="67" t="s">
        <v>10453</v>
      </c>
      <c r="J83" s="76"/>
      <c r="K83" s="76"/>
      <c r="L83" s="76"/>
      <c r="M83" s="76"/>
      <c r="N83" s="76"/>
      <c r="O83" s="70" t="s">
        <v>10335</v>
      </c>
      <c r="P83" s="71"/>
      <c r="Q83" s="70" t="s">
        <v>10338</v>
      </c>
      <c r="R83" s="72" t="s">
        <v>10339</v>
      </c>
      <c r="S83" s="74" t="n">
        <v>45119</v>
      </c>
      <c r="T83" s="74" t="n">
        <v>45849</v>
      </c>
      <c r="U83" s="75" t="s">
        <v>10340</v>
      </c>
      <c r="V83" s="75" t="s">
        <v>10341</v>
      </c>
      <c r="W83" s="76"/>
      <c r="X83" s="70" t="s">
        <v>10335</v>
      </c>
      <c r="Y83" s="70" t="s">
        <v>10342</v>
      </c>
      <c r="Z83" s="64" t="s">
        <v>10423</v>
      </c>
      <c r="AA83" s="76"/>
      <c r="AB83" s="76"/>
      <c r="AC83" s="76"/>
      <c r="AD83" s="76"/>
      <c r="AE83" s="78" t="s">
        <v>10344</v>
      </c>
      <c r="AF83" s="76"/>
      <c r="AG83" s="76"/>
      <c r="AH83" s="76"/>
      <c r="AI83" s="67" t="s">
        <v>10353</v>
      </c>
      <c r="AJ83" s="79" t="s">
        <v>10346</v>
      </c>
      <c r="AK83" s="76"/>
      <c r="AL83" s="76"/>
      <c r="AM83" s="76"/>
      <c r="AN83" s="63" t="s">
        <v>10395</v>
      </c>
      <c r="AO83" s="63" t="s">
        <v>10444</v>
      </c>
      <c r="AP83" s="67" t="s">
        <v>10445</v>
      </c>
      <c r="AQ83" s="76"/>
    </row>
    <row r="84" customFormat="false" ht="15" hidden="false" customHeight="false" outlineLevel="0" collapsed="false">
      <c r="B84" s="1" t="str">
        <f aca="false">поверители!$E84</f>
        <v>03605</v>
      </c>
      <c r="C84" s="64" t="s">
        <v>282</v>
      </c>
      <c r="D84" s="63"/>
      <c r="E84" s="67" t="s">
        <v>10456</v>
      </c>
      <c r="F84" s="63"/>
      <c r="G84" s="63" t="s">
        <v>10335</v>
      </c>
      <c r="H84" s="63" t="s">
        <v>10449</v>
      </c>
      <c r="I84" s="67" t="s">
        <v>10453</v>
      </c>
      <c r="J84" s="76"/>
      <c r="K84" s="76"/>
      <c r="L84" s="76"/>
      <c r="M84" s="76"/>
      <c r="N84" s="76"/>
      <c r="O84" s="70" t="s">
        <v>10335</v>
      </c>
      <c r="P84" s="71"/>
      <c r="Q84" s="70" t="s">
        <v>10338</v>
      </c>
      <c r="R84" s="72" t="s">
        <v>10339</v>
      </c>
      <c r="S84" s="74" t="n">
        <v>45119</v>
      </c>
      <c r="T84" s="74" t="n">
        <v>45849</v>
      </c>
      <c r="U84" s="75" t="s">
        <v>10340</v>
      </c>
      <c r="V84" s="75" t="s">
        <v>10341</v>
      </c>
      <c r="W84" s="76"/>
      <c r="X84" s="70" t="s">
        <v>10335</v>
      </c>
      <c r="Y84" s="70" t="s">
        <v>10342</v>
      </c>
      <c r="Z84" s="64" t="s">
        <v>10423</v>
      </c>
      <c r="AA84" s="76"/>
      <c r="AB84" s="76"/>
      <c r="AC84" s="76"/>
      <c r="AD84" s="76"/>
      <c r="AE84" s="78" t="s">
        <v>10344</v>
      </c>
      <c r="AF84" s="76"/>
      <c r="AG84" s="76"/>
      <c r="AH84" s="76"/>
      <c r="AI84" s="67" t="s">
        <v>10353</v>
      </c>
      <c r="AJ84" s="79" t="s">
        <v>10346</v>
      </c>
      <c r="AK84" s="76"/>
      <c r="AL84" s="76"/>
      <c r="AM84" s="76"/>
      <c r="AN84" s="63" t="s">
        <v>10395</v>
      </c>
      <c r="AO84" s="63" t="s">
        <v>10444</v>
      </c>
      <c r="AP84" s="67" t="s">
        <v>10445</v>
      </c>
      <c r="AQ84" s="76"/>
    </row>
    <row r="85" customFormat="false" ht="15" hidden="false" customHeight="false" outlineLevel="0" collapsed="false">
      <c r="B85" s="1" t="str">
        <f aca="false">поверители!$E85</f>
        <v>03915</v>
      </c>
      <c r="C85" s="64" t="s">
        <v>282</v>
      </c>
      <c r="D85" s="63"/>
      <c r="E85" s="81" t="s">
        <v>10457</v>
      </c>
      <c r="F85" s="63"/>
      <c r="G85" s="63" t="s">
        <v>10335</v>
      </c>
      <c r="H85" s="63" t="s">
        <v>285</v>
      </c>
      <c r="I85" s="67" t="s">
        <v>10458</v>
      </c>
      <c r="J85" s="76"/>
      <c r="K85" s="76"/>
      <c r="L85" s="76"/>
      <c r="M85" s="76"/>
      <c r="N85" s="76"/>
      <c r="O85" s="70" t="s">
        <v>10335</v>
      </c>
      <c r="P85" s="71"/>
      <c r="Q85" s="70" t="s">
        <v>10338</v>
      </c>
      <c r="R85" s="72" t="s">
        <v>10339</v>
      </c>
      <c r="S85" s="74" t="n">
        <v>45119</v>
      </c>
      <c r="T85" s="74" t="n">
        <v>46214</v>
      </c>
      <c r="U85" s="75" t="s">
        <v>10340</v>
      </c>
      <c r="V85" s="75" t="s">
        <v>10341</v>
      </c>
      <c r="W85" s="76"/>
      <c r="X85" s="70" t="s">
        <v>10335</v>
      </c>
      <c r="Y85" s="70" t="s">
        <v>10342</v>
      </c>
      <c r="Z85" s="64" t="s">
        <v>10423</v>
      </c>
      <c r="AA85" s="76"/>
      <c r="AB85" s="76"/>
      <c r="AC85" s="76"/>
      <c r="AD85" s="76"/>
      <c r="AE85" s="78" t="s">
        <v>10344</v>
      </c>
      <c r="AF85" s="76"/>
      <c r="AG85" s="76"/>
      <c r="AH85" s="76"/>
      <c r="AI85" s="67" t="s">
        <v>10345</v>
      </c>
      <c r="AJ85" s="79" t="s">
        <v>42</v>
      </c>
      <c r="AK85" s="76"/>
      <c r="AL85" s="76"/>
      <c r="AM85" s="76"/>
      <c r="AN85" s="63" t="s">
        <v>10395</v>
      </c>
      <c r="AO85" s="63" t="s">
        <v>10444</v>
      </c>
      <c r="AP85" s="67" t="s">
        <v>10445</v>
      </c>
      <c r="AQ85" s="76"/>
    </row>
    <row r="86" customFormat="false" ht="15" hidden="false" customHeight="false" outlineLevel="0" collapsed="false">
      <c r="B86" s="1" t="str">
        <f aca="false">поверители!$E86</f>
        <v>03919</v>
      </c>
      <c r="C86" s="64" t="s">
        <v>282</v>
      </c>
      <c r="D86" s="63"/>
      <c r="E86" s="81" t="s">
        <v>10459</v>
      </c>
      <c r="F86" s="63"/>
      <c r="G86" s="63" t="s">
        <v>10335</v>
      </c>
      <c r="H86" s="63" t="s">
        <v>10460</v>
      </c>
      <c r="I86" s="67" t="s">
        <v>10458</v>
      </c>
      <c r="J86" s="76"/>
      <c r="K86" s="76"/>
      <c r="L86" s="76"/>
      <c r="M86" s="76"/>
      <c r="N86" s="76"/>
      <c r="O86" s="70" t="s">
        <v>10335</v>
      </c>
      <c r="P86" s="71"/>
      <c r="Q86" s="70" t="s">
        <v>10338</v>
      </c>
      <c r="R86" s="72" t="s">
        <v>10339</v>
      </c>
      <c r="S86" s="74" t="n">
        <v>45119</v>
      </c>
      <c r="T86" s="74" t="n">
        <v>46214</v>
      </c>
      <c r="U86" s="75" t="s">
        <v>10340</v>
      </c>
      <c r="V86" s="75" t="s">
        <v>10341</v>
      </c>
      <c r="W86" s="76"/>
      <c r="X86" s="70" t="s">
        <v>10335</v>
      </c>
      <c r="Y86" s="70" t="s">
        <v>10342</v>
      </c>
      <c r="Z86" s="64" t="s">
        <v>10423</v>
      </c>
      <c r="AA86" s="76"/>
      <c r="AB86" s="76"/>
      <c r="AC86" s="76"/>
      <c r="AD86" s="76"/>
      <c r="AE86" s="78" t="s">
        <v>10344</v>
      </c>
      <c r="AF86" s="76"/>
      <c r="AG86" s="76"/>
      <c r="AH86" s="76"/>
      <c r="AI86" s="67" t="s">
        <v>10365</v>
      </c>
      <c r="AJ86" s="79" t="s">
        <v>42</v>
      </c>
      <c r="AK86" s="76"/>
      <c r="AL86" s="76"/>
      <c r="AM86" s="76"/>
      <c r="AN86" s="63" t="s">
        <v>10395</v>
      </c>
      <c r="AO86" s="63" t="s">
        <v>10444</v>
      </c>
      <c r="AP86" s="67" t="s">
        <v>10445</v>
      </c>
      <c r="AQ86" s="76"/>
    </row>
    <row r="87" customFormat="false" ht="15" hidden="false" customHeight="false" outlineLevel="0" collapsed="false">
      <c r="B87" s="1" t="str">
        <f aca="false">поверители!$E87</f>
        <v>04573</v>
      </c>
      <c r="C87" s="64" t="s">
        <v>282</v>
      </c>
      <c r="D87" s="63"/>
      <c r="E87" s="81" t="s">
        <v>10461</v>
      </c>
      <c r="F87" s="63"/>
      <c r="G87" s="63" t="s">
        <v>10335</v>
      </c>
      <c r="H87" s="63" t="s">
        <v>285</v>
      </c>
      <c r="I87" s="67" t="s">
        <v>10453</v>
      </c>
      <c r="J87" s="76"/>
      <c r="K87" s="76"/>
      <c r="L87" s="76"/>
      <c r="M87" s="76"/>
      <c r="N87" s="76"/>
      <c r="O87" s="70" t="s">
        <v>10335</v>
      </c>
      <c r="P87" s="71"/>
      <c r="Q87" s="70" t="s">
        <v>10338</v>
      </c>
      <c r="R87" s="72" t="s">
        <v>10339</v>
      </c>
      <c r="S87" s="74" t="n">
        <v>45119</v>
      </c>
      <c r="T87" s="74" t="n">
        <v>45849</v>
      </c>
      <c r="U87" s="75" t="s">
        <v>10340</v>
      </c>
      <c r="V87" s="75" t="s">
        <v>10341</v>
      </c>
      <c r="W87" s="76"/>
      <c r="X87" s="70" t="s">
        <v>10335</v>
      </c>
      <c r="Y87" s="70" t="s">
        <v>10342</v>
      </c>
      <c r="Z87" s="64" t="s">
        <v>10423</v>
      </c>
      <c r="AA87" s="76"/>
      <c r="AB87" s="76"/>
      <c r="AC87" s="76"/>
      <c r="AD87" s="76"/>
      <c r="AE87" s="78" t="s">
        <v>10344</v>
      </c>
      <c r="AF87" s="76"/>
      <c r="AG87" s="76"/>
      <c r="AH87" s="76"/>
      <c r="AI87" s="67" t="s">
        <v>10353</v>
      </c>
      <c r="AJ87" s="79" t="s">
        <v>42</v>
      </c>
      <c r="AK87" s="76"/>
      <c r="AL87" s="76"/>
      <c r="AM87" s="76"/>
      <c r="AN87" s="63" t="s">
        <v>10395</v>
      </c>
      <c r="AO87" s="63" t="s">
        <v>10444</v>
      </c>
      <c r="AP87" s="67" t="s">
        <v>10445</v>
      </c>
      <c r="AQ87" s="76"/>
    </row>
    <row r="88" customFormat="false" ht="15" hidden="false" customHeight="false" outlineLevel="0" collapsed="false">
      <c r="B88" s="1" t="str">
        <f aca="false">поверители!$E88</f>
        <v>04574</v>
      </c>
      <c r="C88" s="64" t="s">
        <v>282</v>
      </c>
      <c r="D88" s="63"/>
      <c r="E88" s="81" t="s">
        <v>10462</v>
      </c>
      <c r="F88" s="63"/>
      <c r="G88" s="63" t="s">
        <v>10335</v>
      </c>
      <c r="H88" s="63" t="s">
        <v>285</v>
      </c>
      <c r="I88" s="67" t="s">
        <v>10453</v>
      </c>
      <c r="J88" s="76"/>
      <c r="K88" s="76"/>
      <c r="L88" s="76"/>
      <c r="M88" s="76"/>
      <c r="N88" s="76"/>
      <c r="O88" s="70" t="s">
        <v>10335</v>
      </c>
      <c r="P88" s="71"/>
      <c r="Q88" s="70" t="s">
        <v>10338</v>
      </c>
      <c r="R88" s="72" t="s">
        <v>10339</v>
      </c>
      <c r="S88" s="74" t="n">
        <v>45119</v>
      </c>
      <c r="T88" s="74" t="n">
        <v>45849</v>
      </c>
      <c r="U88" s="75" t="s">
        <v>10340</v>
      </c>
      <c r="V88" s="75" t="s">
        <v>10341</v>
      </c>
      <c r="W88" s="76"/>
      <c r="X88" s="70" t="s">
        <v>10335</v>
      </c>
      <c r="Y88" s="70" t="s">
        <v>10342</v>
      </c>
      <c r="Z88" s="64" t="s">
        <v>10423</v>
      </c>
      <c r="AA88" s="76"/>
      <c r="AB88" s="76"/>
      <c r="AC88" s="76"/>
      <c r="AD88" s="76"/>
      <c r="AE88" s="78" t="s">
        <v>10344</v>
      </c>
      <c r="AF88" s="76"/>
      <c r="AG88" s="76"/>
      <c r="AH88" s="76"/>
      <c r="AI88" s="67" t="s">
        <v>10353</v>
      </c>
      <c r="AJ88" s="79" t="s">
        <v>42</v>
      </c>
      <c r="AK88" s="76"/>
      <c r="AL88" s="76"/>
      <c r="AM88" s="76"/>
      <c r="AN88" s="63" t="s">
        <v>10395</v>
      </c>
      <c r="AO88" s="63" t="s">
        <v>10444</v>
      </c>
      <c r="AP88" s="67" t="s">
        <v>10445</v>
      </c>
      <c r="AQ88" s="76"/>
    </row>
    <row r="89" customFormat="false" ht="15" hidden="false" customHeight="false" outlineLevel="0" collapsed="false">
      <c r="B89" s="1" t="str">
        <f aca="false">поверители!$E89</f>
        <v>04774</v>
      </c>
      <c r="C89" s="64" t="s">
        <v>286</v>
      </c>
      <c r="D89" s="63"/>
      <c r="E89" s="81" t="s">
        <v>10463</v>
      </c>
      <c r="F89" s="63"/>
      <c r="G89" s="63" t="s">
        <v>10335</v>
      </c>
      <c r="H89" s="81" t="s">
        <v>10464</v>
      </c>
      <c r="I89" s="67" t="s">
        <v>10374</v>
      </c>
      <c r="J89" s="76"/>
      <c r="K89" s="76"/>
      <c r="L89" s="76"/>
      <c r="M89" s="76"/>
      <c r="N89" s="76"/>
      <c r="O89" s="70" t="s">
        <v>10335</v>
      </c>
      <c r="P89" s="71"/>
      <c r="Q89" s="70" t="s">
        <v>10338</v>
      </c>
      <c r="R89" s="72" t="s">
        <v>10339</v>
      </c>
      <c r="S89" s="74" t="n">
        <v>45119</v>
      </c>
      <c r="T89" s="74" t="n">
        <v>46214</v>
      </c>
      <c r="U89" s="75" t="s">
        <v>10340</v>
      </c>
      <c r="V89" s="75" t="s">
        <v>10341</v>
      </c>
      <c r="W89" s="76"/>
      <c r="X89" s="70" t="s">
        <v>10335</v>
      </c>
      <c r="Y89" s="70" t="s">
        <v>10342</v>
      </c>
      <c r="Z89" s="63" t="s">
        <v>10364</v>
      </c>
      <c r="AA89" s="76"/>
      <c r="AB89" s="76"/>
      <c r="AC89" s="76"/>
      <c r="AD89" s="76"/>
      <c r="AE89" s="78" t="s">
        <v>10344</v>
      </c>
      <c r="AF89" s="76"/>
      <c r="AG89" s="76"/>
      <c r="AH89" s="76"/>
      <c r="AI89" s="67" t="s">
        <v>10465</v>
      </c>
      <c r="AJ89" s="79" t="s">
        <v>42</v>
      </c>
      <c r="AK89" s="76"/>
      <c r="AL89" s="76"/>
      <c r="AM89" s="76"/>
      <c r="AN89" s="63" t="s">
        <v>10395</v>
      </c>
      <c r="AO89" s="63" t="s">
        <v>10444</v>
      </c>
      <c r="AP89" s="67" t="s">
        <v>10445</v>
      </c>
      <c r="AQ89" s="76"/>
    </row>
    <row r="90" customFormat="false" ht="15" hidden="false" customHeight="false" outlineLevel="0" collapsed="false">
      <c r="B90" s="1" t="str">
        <f aca="false">поверители!$E90</f>
        <v>04922</v>
      </c>
      <c r="C90" s="64" t="s">
        <v>282</v>
      </c>
      <c r="D90" s="63"/>
      <c r="E90" s="81" t="s">
        <v>10466</v>
      </c>
      <c r="F90" s="63"/>
      <c r="G90" s="63" t="s">
        <v>10335</v>
      </c>
      <c r="H90" s="63" t="s">
        <v>285</v>
      </c>
      <c r="I90" s="67" t="s">
        <v>10374</v>
      </c>
      <c r="J90" s="76"/>
      <c r="K90" s="76"/>
      <c r="L90" s="76"/>
      <c r="M90" s="76"/>
      <c r="N90" s="76"/>
      <c r="O90" s="70" t="s">
        <v>10335</v>
      </c>
      <c r="P90" s="71"/>
      <c r="Q90" s="70" t="s">
        <v>10338</v>
      </c>
      <c r="R90" s="72" t="s">
        <v>10339</v>
      </c>
      <c r="S90" s="74" t="n">
        <v>45119</v>
      </c>
      <c r="T90" s="74" t="n">
        <v>45849</v>
      </c>
      <c r="U90" s="75" t="s">
        <v>10340</v>
      </c>
      <c r="V90" s="75" t="s">
        <v>10341</v>
      </c>
      <c r="W90" s="76"/>
      <c r="X90" s="70" t="s">
        <v>10335</v>
      </c>
      <c r="Y90" s="70" t="s">
        <v>10342</v>
      </c>
      <c r="Z90" s="64" t="s">
        <v>10423</v>
      </c>
      <c r="AA90" s="76"/>
      <c r="AB90" s="76"/>
      <c r="AC90" s="76"/>
      <c r="AD90" s="76"/>
      <c r="AE90" s="78" t="s">
        <v>10344</v>
      </c>
      <c r="AF90" s="76"/>
      <c r="AG90" s="76"/>
      <c r="AH90" s="76"/>
      <c r="AI90" s="67" t="s">
        <v>10467</v>
      </c>
      <c r="AJ90" s="79" t="s">
        <v>42</v>
      </c>
      <c r="AK90" s="76"/>
      <c r="AL90" s="76"/>
      <c r="AM90" s="76"/>
      <c r="AN90" s="63" t="s">
        <v>10395</v>
      </c>
      <c r="AO90" s="63" t="s">
        <v>10444</v>
      </c>
      <c r="AP90" s="67" t="s">
        <v>10445</v>
      </c>
      <c r="AQ90" s="76"/>
    </row>
    <row r="91" customFormat="false" ht="15" hidden="false" customHeight="false" outlineLevel="0" collapsed="false">
      <c r="B91" s="1" t="str">
        <f aca="false">поверители!$E91</f>
        <v>05061</v>
      </c>
      <c r="C91" s="64" t="s">
        <v>282</v>
      </c>
      <c r="D91" s="63"/>
      <c r="E91" s="81" t="s">
        <v>10468</v>
      </c>
      <c r="F91" s="63"/>
      <c r="G91" s="63" t="s">
        <v>10335</v>
      </c>
      <c r="H91" s="63" t="s">
        <v>285</v>
      </c>
      <c r="I91" s="67" t="s">
        <v>10469</v>
      </c>
      <c r="J91" s="76"/>
      <c r="K91" s="76"/>
      <c r="L91" s="76"/>
      <c r="M91" s="76"/>
      <c r="N91" s="76"/>
      <c r="O91" s="70" t="s">
        <v>10335</v>
      </c>
      <c r="P91" s="71"/>
      <c r="Q91" s="70" t="s">
        <v>10338</v>
      </c>
      <c r="R91" s="72" t="s">
        <v>10339</v>
      </c>
      <c r="S91" s="74" t="n">
        <v>45119</v>
      </c>
      <c r="T91" s="74" t="n">
        <v>46214</v>
      </c>
      <c r="U91" s="75" t="s">
        <v>10340</v>
      </c>
      <c r="V91" s="75" t="s">
        <v>10341</v>
      </c>
      <c r="W91" s="76"/>
      <c r="X91" s="70" t="s">
        <v>10335</v>
      </c>
      <c r="Y91" s="70" t="s">
        <v>10342</v>
      </c>
      <c r="Z91" s="64" t="s">
        <v>10423</v>
      </c>
      <c r="AA91" s="76"/>
      <c r="AB91" s="76"/>
      <c r="AC91" s="76"/>
      <c r="AD91" s="76"/>
      <c r="AE91" s="78" t="s">
        <v>10344</v>
      </c>
      <c r="AF91" s="76"/>
      <c r="AG91" s="76"/>
      <c r="AH91" s="76"/>
      <c r="AI91" s="67" t="s">
        <v>10345</v>
      </c>
      <c r="AJ91" s="79" t="s">
        <v>42</v>
      </c>
      <c r="AK91" s="76"/>
      <c r="AL91" s="76"/>
      <c r="AM91" s="76"/>
      <c r="AN91" s="63" t="s">
        <v>10395</v>
      </c>
      <c r="AO91" s="63" t="s">
        <v>10444</v>
      </c>
      <c r="AP91" s="67" t="s">
        <v>10445</v>
      </c>
      <c r="AQ91" s="76"/>
    </row>
    <row r="92" customFormat="false" ht="15" hidden="false" customHeight="false" outlineLevel="0" collapsed="false">
      <c r="B92" s="1" t="str">
        <f aca="false">поверители!$E92</f>
        <v>05094</v>
      </c>
      <c r="C92" s="64" t="s">
        <v>282</v>
      </c>
      <c r="D92" s="63"/>
      <c r="E92" s="81" t="s">
        <v>10470</v>
      </c>
      <c r="F92" s="63"/>
      <c r="G92" s="63" t="s">
        <v>10335</v>
      </c>
      <c r="H92" s="63" t="s">
        <v>285</v>
      </c>
      <c r="I92" s="67" t="s">
        <v>10453</v>
      </c>
      <c r="J92" s="76"/>
      <c r="K92" s="76"/>
      <c r="L92" s="76"/>
      <c r="M92" s="76"/>
      <c r="N92" s="76"/>
      <c r="O92" s="70" t="s">
        <v>10335</v>
      </c>
      <c r="P92" s="71"/>
      <c r="Q92" s="70" t="s">
        <v>10338</v>
      </c>
      <c r="R92" s="72" t="s">
        <v>10339</v>
      </c>
      <c r="S92" s="74" t="n">
        <v>45119</v>
      </c>
      <c r="T92" s="74" t="n">
        <v>45849</v>
      </c>
      <c r="U92" s="75" t="s">
        <v>10340</v>
      </c>
      <c r="V92" s="75" t="s">
        <v>10341</v>
      </c>
      <c r="W92" s="76"/>
      <c r="X92" s="70" t="s">
        <v>10335</v>
      </c>
      <c r="Y92" s="70" t="s">
        <v>10342</v>
      </c>
      <c r="Z92" s="64" t="s">
        <v>10423</v>
      </c>
      <c r="AA92" s="76"/>
      <c r="AB92" s="76"/>
      <c r="AC92" s="76"/>
      <c r="AD92" s="76"/>
      <c r="AE92" s="78" t="s">
        <v>10344</v>
      </c>
      <c r="AF92" s="76"/>
      <c r="AG92" s="76"/>
      <c r="AH92" s="76"/>
      <c r="AI92" s="67" t="s">
        <v>10353</v>
      </c>
      <c r="AJ92" s="79" t="s">
        <v>42</v>
      </c>
      <c r="AK92" s="76"/>
      <c r="AL92" s="76"/>
      <c r="AM92" s="76"/>
      <c r="AN92" s="63" t="s">
        <v>10395</v>
      </c>
      <c r="AO92" s="63" t="s">
        <v>10444</v>
      </c>
      <c r="AP92" s="67" t="s">
        <v>10445</v>
      </c>
      <c r="AQ92" s="76"/>
    </row>
    <row r="93" customFormat="false" ht="15" hidden="false" customHeight="false" outlineLevel="0" collapsed="false">
      <c r="B93" s="1" t="str">
        <f aca="false">поверители!$E93</f>
        <v>05114</v>
      </c>
      <c r="C93" s="64" t="s">
        <v>282</v>
      </c>
      <c r="D93" s="63"/>
      <c r="E93" s="81" t="s">
        <v>10471</v>
      </c>
      <c r="F93" s="63"/>
      <c r="G93" s="63" t="s">
        <v>10335</v>
      </c>
      <c r="H93" s="63" t="s">
        <v>285</v>
      </c>
      <c r="I93" s="67" t="s">
        <v>10453</v>
      </c>
      <c r="J93" s="76"/>
      <c r="K93" s="76"/>
      <c r="L93" s="76"/>
      <c r="M93" s="76"/>
      <c r="N93" s="76"/>
      <c r="O93" s="70" t="s">
        <v>10335</v>
      </c>
      <c r="P93" s="71"/>
      <c r="Q93" s="70" t="s">
        <v>10338</v>
      </c>
      <c r="R93" s="72" t="s">
        <v>10339</v>
      </c>
      <c r="S93" s="74" t="n">
        <v>45119</v>
      </c>
      <c r="T93" s="74" t="n">
        <v>45849</v>
      </c>
      <c r="U93" s="75" t="s">
        <v>10340</v>
      </c>
      <c r="V93" s="75" t="s">
        <v>10341</v>
      </c>
      <c r="W93" s="76"/>
      <c r="X93" s="70" t="s">
        <v>10335</v>
      </c>
      <c r="Y93" s="70" t="s">
        <v>10342</v>
      </c>
      <c r="Z93" s="64" t="s">
        <v>10423</v>
      </c>
      <c r="AA93" s="76"/>
      <c r="AB93" s="76"/>
      <c r="AC93" s="76"/>
      <c r="AD93" s="76"/>
      <c r="AE93" s="78" t="s">
        <v>10344</v>
      </c>
      <c r="AF93" s="76"/>
      <c r="AG93" s="76"/>
      <c r="AH93" s="76"/>
      <c r="AI93" s="67" t="s">
        <v>10353</v>
      </c>
      <c r="AJ93" s="79" t="s">
        <v>42</v>
      </c>
      <c r="AK93" s="76"/>
      <c r="AL93" s="76"/>
      <c r="AM93" s="76"/>
      <c r="AN93" s="63" t="s">
        <v>10395</v>
      </c>
      <c r="AO93" s="63" t="s">
        <v>10444</v>
      </c>
      <c r="AP93" s="67" t="s">
        <v>10445</v>
      </c>
      <c r="AQ93" s="76"/>
    </row>
    <row r="94" customFormat="false" ht="16.4" hidden="false" customHeight="false" outlineLevel="0" collapsed="false">
      <c r="B94" s="1" t="str">
        <f aca="false">поверители!$E94</f>
        <v>11071HK7</v>
      </c>
      <c r="C94" s="64" t="s">
        <v>286</v>
      </c>
      <c r="D94" s="63"/>
      <c r="E94" s="67" t="s">
        <v>10472</v>
      </c>
      <c r="F94" s="63"/>
      <c r="G94" s="63" t="s">
        <v>10335</v>
      </c>
      <c r="H94" s="80" t="s">
        <v>10473</v>
      </c>
      <c r="I94" s="67" t="s">
        <v>10374</v>
      </c>
      <c r="J94" s="76"/>
      <c r="K94" s="76"/>
      <c r="L94" s="76"/>
      <c r="M94" s="76"/>
      <c r="N94" s="76"/>
      <c r="O94" s="70" t="s">
        <v>10335</v>
      </c>
      <c r="P94" s="71"/>
      <c r="Q94" s="70" t="s">
        <v>10338</v>
      </c>
      <c r="R94" s="72" t="s">
        <v>10339</v>
      </c>
      <c r="S94" s="74" t="n">
        <v>45126</v>
      </c>
      <c r="T94" s="74" t="n">
        <v>46221</v>
      </c>
      <c r="U94" s="75" t="s">
        <v>10340</v>
      </c>
      <c r="V94" s="75" t="s">
        <v>10341</v>
      </c>
      <c r="W94" s="76"/>
      <c r="X94" s="70" t="s">
        <v>10335</v>
      </c>
      <c r="Y94" s="70" t="s">
        <v>10342</v>
      </c>
      <c r="Z94" s="63" t="s">
        <v>10364</v>
      </c>
      <c r="AA94" s="76"/>
      <c r="AB94" s="76"/>
      <c r="AC94" s="76"/>
      <c r="AD94" s="76"/>
      <c r="AE94" s="78" t="s">
        <v>10344</v>
      </c>
      <c r="AF94" s="76"/>
      <c r="AG94" s="76"/>
      <c r="AH94" s="76"/>
      <c r="AI94" s="67" t="s">
        <v>10365</v>
      </c>
      <c r="AJ94" s="79" t="s">
        <v>10346</v>
      </c>
      <c r="AK94" s="76"/>
      <c r="AL94" s="76"/>
      <c r="AM94" s="76"/>
      <c r="AN94" s="63" t="s">
        <v>10474</v>
      </c>
      <c r="AO94" s="63" t="s">
        <v>10475</v>
      </c>
      <c r="AP94" s="67" t="s">
        <v>10476</v>
      </c>
      <c r="AQ94" s="76"/>
    </row>
    <row r="95" customFormat="false" ht="16.4" hidden="false" customHeight="false" outlineLevel="0" collapsed="false">
      <c r="B95" s="1" t="str">
        <f aca="false">поверители!$E95</f>
        <v>11071HKB</v>
      </c>
      <c r="C95" s="64" t="s">
        <v>286</v>
      </c>
      <c r="D95" s="63"/>
      <c r="E95" s="67" t="s">
        <v>10477</v>
      </c>
      <c r="F95" s="63"/>
      <c r="G95" s="63" t="s">
        <v>10335</v>
      </c>
      <c r="H95" s="80" t="s">
        <v>10473</v>
      </c>
      <c r="I95" s="67" t="s">
        <v>10374</v>
      </c>
      <c r="J95" s="76"/>
      <c r="K95" s="76"/>
      <c r="L95" s="76"/>
      <c r="M95" s="76"/>
      <c r="N95" s="76"/>
      <c r="O95" s="70" t="s">
        <v>10335</v>
      </c>
      <c r="P95" s="71"/>
      <c r="Q95" s="70" t="s">
        <v>10338</v>
      </c>
      <c r="R95" s="72" t="s">
        <v>10339</v>
      </c>
      <c r="S95" s="74" t="n">
        <v>45126</v>
      </c>
      <c r="T95" s="74" t="n">
        <v>46221</v>
      </c>
      <c r="U95" s="75" t="s">
        <v>10340</v>
      </c>
      <c r="V95" s="75" t="s">
        <v>10341</v>
      </c>
      <c r="W95" s="76"/>
      <c r="X95" s="70" t="s">
        <v>10335</v>
      </c>
      <c r="Y95" s="70" t="s">
        <v>10342</v>
      </c>
      <c r="Z95" s="63" t="s">
        <v>10364</v>
      </c>
      <c r="AA95" s="76"/>
      <c r="AB95" s="76"/>
      <c r="AC95" s="76"/>
      <c r="AD95" s="76"/>
      <c r="AE95" s="78" t="s">
        <v>10344</v>
      </c>
      <c r="AF95" s="76"/>
      <c r="AG95" s="76"/>
      <c r="AH95" s="76"/>
      <c r="AI95" s="67" t="s">
        <v>10365</v>
      </c>
      <c r="AJ95" s="79" t="s">
        <v>10346</v>
      </c>
      <c r="AK95" s="76"/>
      <c r="AL95" s="76"/>
      <c r="AM95" s="76"/>
      <c r="AN95" s="63" t="s">
        <v>10474</v>
      </c>
      <c r="AO95" s="63" t="s">
        <v>10475</v>
      </c>
      <c r="AP95" s="67" t="s">
        <v>10476</v>
      </c>
      <c r="AQ95" s="76"/>
    </row>
    <row r="96" customFormat="false" ht="16.4" hidden="false" customHeight="false" outlineLevel="0" collapsed="false">
      <c r="B96" s="1" t="str">
        <f aca="false">поверители!$E96</f>
        <v>11071HKD</v>
      </c>
      <c r="C96" s="64" t="s">
        <v>286</v>
      </c>
      <c r="D96" s="63"/>
      <c r="E96" s="67" t="s">
        <v>10478</v>
      </c>
      <c r="F96" s="63"/>
      <c r="G96" s="63" t="s">
        <v>10335</v>
      </c>
      <c r="H96" s="80" t="s">
        <v>10473</v>
      </c>
      <c r="I96" s="67" t="s">
        <v>10374</v>
      </c>
      <c r="J96" s="76"/>
      <c r="K96" s="76"/>
      <c r="L96" s="76"/>
      <c r="M96" s="76"/>
      <c r="N96" s="76"/>
      <c r="O96" s="70" t="s">
        <v>10335</v>
      </c>
      <c r="P96" s="71"/>
      <c r="Q96" s="70" t="s">
        <v>10338</v>
      </c>
      <c r="R96" s="72" t="s">
        <v>10339</v>
      </c>
      <c r="S96" s="74" t="n">
        <v>45126</v>
      </c>
      <c r="T96" s="74" t="n">
        <v>46221</v>
      </c>
      <c r="U96" s="75" t="s">
        <v>10340</v>
      </c>
      <c r="V96" s="75" t="s">
        <v>10341</v>
      </c>
      <c r="W96" s="76"/>
      <c r="X96" s="70" t="s">
        <v>10335</v>
      </c>
      <c r="Y96" s="70" t="s">
        <v>10342</v>
      </c>
      <c r="Z96" s="63" t="s">
        <v>10364</v>
      </c>
      <c r="AA96" s="76"/>
      <c r="AB96" s="76"/>
      <c r="AC96" s="76"/>
      <c r="AD96" s="76"/>
      <c r="AE96" s="78" t="s">
        <v>10344</v>
      </c>
      <c r="AF96" s="76"/>
      <c r="AG96" s="76"/>
      <c r="AH96" s="76"/>
      <c r="AI96" s="67" t="s">
        <v>10353</v>
      </c>
      <c r="AJ96" s="79" t="s">
        <v>10346</v>
      </c>
      <c r="AK96" s="76"/>
      <c r="AL96" s="76"/>
      <c r="AM96" s="76"/>
      <c r="AN96" s="63" t="s">
        <v>10474</v>
      </c>
      <c r="AO96" s="63" t="s">
        <v>10475</v>
      </c>
      <c r="AP96" s="67" t="s">
        <v>10476</v>
      </c>
      <c r="AQ96" s="76"/>
    </row>
    <row r="97" customFormat="false" ht="16.4" hidden="false" customHeight="false" outlineLevel="0" collapsed="false">
      <c r="B97" s="1" t="str">
        <f aca="false">поверители!$E97</f>
        <v>11071HKC</v>
      </c>
      <c r="C97" s="64" t="s">
        <v>286</v>
      </c>
      <c r="D97" s="63"/>
      <c r="E97" s="67" t="s">
        <v>10479</v>
      </c>
      <c r="F97" s="63"/>
      <c r="G97" s="63" t="s">
        <v>10335</v>
      </c>
      <c r="H97" s="80" t="s">
        <v>10473</v>
      </c>
      <c r="I97" s="67" t="s">
        <v>10374</v>
      </c>
      <c r="J97" s="76"/>
      <c r="K97" s="76"/>
      <c r="L97" s="76"/>
      <c r="M97" s="76"/>
      <c r="N97" s="76"/>
      <c r="O97" s="70" t="s">
        <v>10335</v>
      </c>
      <c r="P97" s="71"/>
      <c r="Q97" s="70" t="s">
        <v>10338</v>
      </c>
      <c r="R97" s="72" t="s">
        <v>10339</v>
      </c>
      <c r="S97" s="74" t="n">
        <v>45126</v>
      </c>
      <c r="T97" s="74" t="n">
        <v>46221</v>
      </c>
      <c r="U97" s="75" t="s">
        <v>10340</v>
      </c>
      <c r="V97" s="75" t="s">
        <v>10341</v>
      </c>
      <c r="W97" s="76"/>
      <c r="X97" s="70" t="s">
        <v>10335</v>
      </c>
      <c r="Y97" s="70" t="s">
        <v>10342</v>
      </c>
      <c r="Z97" s="63" t="s">
        <v>10364</v>
      </c>
      <c r="AA97" s="76"/>
      <c r="AB97" s="76"/>
      <c r="AC97" s="76"/>
      <c r="AD97" s="76"/>
      <c r="AE97" s="78" t="s">
        <v>10344</v>
      </c>
      <c r="AF97" s="76"/>
      <c r="AG97" s="76"/>
      <c r="AH97" s="76"/>
      <c r="AI97" s="67" t="s">
        <v>10345</v>
      </c>
      <c r="AJ97" s="79" t="s">
        <v>42</v>
      </c>
      <c r="AK97" s="76"/>
      <c r="AL97" s="76"/>
      <c r="AM97" s="76"/>
      <c r="AN97" s="63" t="s">
        <v>10474</v>
      </c>
      <c r="AO97" s="63" t="s">
        <v>10475</v>
      </c>
      <c r="AP97" s="67" t="s">
        <v>10476</v>
      </c>
      <c r="AQ97" s="76"/>
    </row>
    <row r="98" customFormat="false" ht="17.9" hidden="false" customHeight="false" outlineLevel="0" collapsed="false">
      <c r="B98" s="1" t="str">
        <f aca="false">поверители!$E98</f>
        <v>170702644</v>
      </c>
      <c r="C98" s="64" t="s">
        <v>10089</v>
      </c>
      <c r="D98" s="63"/>
      <c r="E98" s="65" t="s">
        <v>10480</v>
      </c>
      <c r="F98" s="63"/>
      <c r="G98" s="63" t="s">
        <v>10335</v>
      </c>
      <c r="H98" s="81" t="s">
        <v>10481</v>
      </c>
      <c r="I98" s="67" t="s">
        <v>10337</v>
      </c>
      <c r="J98" s="76"/>
      <c r="K98" s="76"/>
      <c r="L98" s="76"/>
      <c r="M98" s="76"/>
      <c r="N98" s="76"/>
      <c r="O98" s="70" t="s">
        <v>10335</v>
      </c>
      <c r="P98" s="71"/>
      <c r="Q98" s="70" t="s">
        <v>10338</v>
      </c>
      <c r="R98" s="72" t="s">
        <v>10339</v>
      </c>
      <c r="S98" s="74" t="n">
        <v>45126</v>
      </c>
      <c r="T98" s="74" t="n">
        <v>46221</v>
      </c>
      <c r="U98" s="75" t="s">
        <v>10340</v>
      </c>
      <c r="V98" s="75" t="s">
        <v>10341</v>
      </c>
      <c r="W98" s="76"/>
      <c r="X98" s="70" t="s">
        <v>10335</v>
      </c>
      <c r="Y98" s="70" t="s">
        <v>10342</v>
      </c>
      <c r="Z98" s="77" t="s">
        <v>10343</v>
      </c>
      <c r="AA98" s="76"/>
      <c r="AB98" s="76"/>
      <c r="AC98" s="76"/>
      <c r="AD98" s="76"/>
      <c r="AE98" s="78" t="s">
        <v>10344</v>
      </c>
      <c r="AF98" s="76"/>
      <c r="AG98" s="76"/>
      <c r="AH98" s="76"/>
      <c r="AI98" s="67" t="s">
        <v>10345</v>
      </c>
      <c r="AJ98" s="79" t="s">
        <v>42</v>
      </c>
      <c r="AK98" s="76"/>
      <c r="AL98" s="76"/>
      <c r="AM98" s="76"/>
      <c r="AN98" s="63" t="s">
        <v>10474</v>
      </c>
      <c r="AO98" s="63" t="s">
        <v>10475</v>
      </c>
      <c r="AP98" s="67" t="s">
        <v>10476</v>
      </c>
      <c r="AQ98" s="76"/>
    </row>
    <row r="99" customFormat="false" ht="15" hidden="false" customHeight="false" outlineLevel="0" collapsed="false">
      <c r="B99" s="1" t="str">
        <f aca="false">поверители!$E99</f>
        <v>04070</v>
      </c>
      <c r="C99" s="64" t="s">
        <v>282</v>
      </c>
      <c r="D99" s="63"/>
      <c r="E99" s="67" t="s">
        <v>10482</v>
      </c>
      <c r="F99" s="63"/>
      <c r="G99" s="63" t="s">
        <v>10335</v>
      </c>
      <c r="H99" s="63" t="s">
        <v>285</v>
      </c>
      <c r="I99" s="67" t="s">
        <v>10453</v>
      </c>
      <c r="J99" s="76"/>
      <c r="K99" s="76"/>
      <c r="L99" s="76"/>
      <c r="M99" s="76"/>
      <c r="N99" s="76"/>
      <c r="O99" s="70" t="s">
        <v>10335</v>
      </c>
      <c r="P99" s="71"/>
      <c r="Q99" s="70" t="s">
        <v>10338</v>
      </c>
      <c r="R99" s="72" t="s">
        <v>10339</v>
      </c>
      <c r="S99" s="74" t="n">
        <v>45126</v>
      </c>
      <c r="T99" s="74" t="n">
        <v>45856</v>
      </c>
      <c r="U99" s="75" t="s">
        <v>10340</v>
      </c>
      <c r="V99" s="75" t="s">
        <v>10341</v>
      </c>
      <c r="W99" s="76"/>
      <c r="X99" s="70" t="s">
        <v>10335</v>
      </c>
      <c r="Y99" s="70" t="s">
        <v>10342</v>
      </c>
      <c r="Z99" s="64" t="s">
        <v>10423</v>
      </c>
      <c r="AA99" s="76"/>
      <c r="AB99" s="76"/>
      <c r="AC99" s="76"/>
      <c r="AD99" s="76"/>
      <c r="AE99" s="78" t="s">
        <v>10380</v>
      </c>
      <c r="AF99" s="76"/>
      <c r="AG99" s="76"/>
      <c r="AH99" s="76"/>
      <c r="AI99" s="67" t="s">
        <v>10483</v>
      </c>
      <c r="AJ99" s="79" t="s">
        <v>42</v>
      </c>
      <c r="AK99" s="76"/>
      <c r="AL99" s="76"/>
      <c r="AM99" s="76"/>
      <c r="AN99" s="63" t="s">
        <v>10474</v>
      </c>
      <c r="AO99" s="63" t="s">
        <v>10475</v>
      </c>
      <c r="AP99" s="67" t="s">
        <v>10476</v>
      </c>
      <c r="AQ99" s="76"/>
    </row>
    <row r="100" customFormat="false" ht="15" hidden="false" customHeight="false" outlineLevel="0" collapsed="false">
      <c r="B100" s="1" t="str">
        <f aca="false">поверители!$E100</f>
        <v>04149</v>
      </c>
      <c r="C100" s="64" t="s">
        <v>282</v>
      </c>
      <c r="D100" s="63"/>
      <c r="E100" s="81" t="s">
        <v>10484</v>
      </c>
      <c r="F100" s="63"/>
      <c r="G100" s="63" t="s">
        <v>10335</v>
      </c>
      <c r="H100" s="63" t="s">
        <v>285</v>
      </c>
      <c r="I100" s="67" t="s">
        <v>10458</v>
      </c>
      <c r="J100" s="76"/>
      <c r="K100" s="76"/>
      <c r="L100" s="76"/>
      <c r="M100" s="76"/>
      <c r="N100" s="76"/>
      <c r="O100" s="70" t="s">
        <v>10335</v>
      </c>
      <c r="P100" s="71"/>
      <c r="Q100" s="70" t="s">
        <v>10338</v>
      </c>
      <c r="R100" s="72" t="s">
        <v>10339</v>
      </c>
      <c r="S100" s="74" t="n">
        <v>45126</v>
      </c>
      <c r="T100" s="74" t="n">
        <v>45856</v>
      </c>
      <c r="U100" s="75" t="s">
        <v>10340</v>
      </c>
      <c r="V100" s="75" t="s">
        <v>10341</v>
      </c>
      <c r="W100" s="76"/>
      <c r="X100" s="70" t="s">
        <v>10335</v>
      </c>
      <c r="Y100" s="70" t="s">
        <v>10342</v>
      </c>
      <c r="Z100" s="64" t="s">
        <v>10423</v>
      </c>
      <c r="AA100" s="76"/>
      <c r="AB100" s="76"/>
      <c r="AC100" s="76"/>
      <c r="AD100" s="76"/>
      <c r="AE100" s="78" t="s">
        <v>10380</v>
      </c>
      <c r="AF100" s="76"/>
      <c r="AG100" s="76"/>
      <c r="AH100" s="76"/>
      <c r="AI100" s="67" t="s">
        <v>10483</v>
      </c>
      <c r="AJ100" s="79" t="s">
        <v>42</v>
      </c>
      <c r="AK100" s="76"/>
      <c r="AL100" s="76"/>
      <c r="AM100" s="76"/>
      <c r="AN100" s="63" t="s">
        <v>10474</v>
      </c>
      <c r="AO100" s="63" t="s">
        <v>10475</v>
      </c>
      <c r="AP100" s="67" t="s">
        <v>10476</v>
      </c>
      <c r="AQ100" s="76"/>
    </row>
    <row r="101" customFormat="false" ht="17.9" hidden="false" customHeight="false" outlineLevel="0" collapsed="false">
      <c r="B101" s="1" t="str">
        <f aca="false">поверители!$E101</f>
        <v>89327</v>
      </c>
      <c r="C101" s="83" t="s">
        <v>1633</v>
      </c>
      <c r="D101" s="75"/>
      <c r="E101" s="75" t="s">
        <v>10485</v>
      </c>
      <c r="F101" s="75"/>
      <c r="G101" s="84" t="s">
        <v>10335</v>
      </c>
      <c r="H101" s="77" t="s">
        <v>1636</v>
      </c>
      <c r="I101" s="75" t="n">
        <v>2020</v>
      </c>
      <c r="J101" s="85"/>
      <c r="K101" s="85"/>
      <c r="L101" s="85"/>
      <c r="M101" s="85"/>
      <c r="N101" s="85"/>
      <c r="O101" s="71" t="s">
        <v>10335</v>
      </c>
      <c r="P101" s="71"/>
      <c r="Q101" s="71" t="s">
        <v>10338</v>
      </c>
      <c r="R101" s="79" t="s">
        <v>10339</v>
      </c>
      <c r="S101" s="86" t="n">
        <v>45104</v>
      </c>
      <c r="T101" s="86" t="n">
        <v>45479</v>
      </c>
      <c r="U101" s="87" t="s">
        <v>10340</v>
      </c>
      <c r="V101" s="87" t="s">
        <v>10341</v>
      </c>
      <c r="W101" s="88"/>
      <c r="X101" s="71" t="s">
        <v>10335</v>
      </c>
      <c r="Y101" s="71" t="s">
        <v>10342</v>
      </c>
      <c r="Z101" s="71" t="s">
        <v>10486</v>
      </c>
      <c r="AA101" s="85"/>
      <c r="AB101" s="85"/>
      <c r="AC101" s="85"/>
      <c r="AD101" s="89" t="s">
        <v>10487</v>
      </c>
      <c r="AE101" s="78"/>
      <c r="AF101" s="85"/>
      <c r="AG101" s="85"/>
      <c r="AH101" s="85"/>
      <c r="AI101" s="90" t="s">
        <v>10488</v>
      </c>
      <c r="AJ101" s="79" t="s">
        <v>10346</v>
      </c>
      <c r="AK101" s="85"/>
      <c r="AL101" s="85"/>
      <c r="AM101" s="85"/>
      <c r="AN101" s="63" t="s">
        <v>10347</v>
      </c>
      <c r="AO101" s="63" t="s">
        <v>10489</v>
      </c>
      <c r="AP101" s="67" t="s">
        <v>10490</v>
      </c>
      <c r="AQ101" s="85"/>
    </row>
    <row r="102" customFormat="false" ht="17.9" hidden="false" customHeight="false" outlineLevel="0" collapsed="false">
      <c r="B102" s="1" t="str">
        <f aca="false">поверители!$E102</f>
        <v>88657</v>
      </c>
      <c r="C102" s="83" t="s">
        <v>1633</v>
      </c>
      <c r="D102" s="75"/>
      <c r="E102" s="75" t="s">
        <v>1999</v>
      </c>
      <c r="F102" s="75"/>
      <c r="G102" s="84" t="s">
        <v>10335</v>
      </c>
      <c r="H102" s="77" t="s">
        <v>1636</v>
      </c>
      <c r="I102" s="75" t="n">
        <v>2020</v>
      </c>
      <c r="J102" s="85"/>
      <c r="K102" s="85"/>
      <c r="L102" s="85"/>
      <c r="M102" s="85"/>
      <c r="N102" s="85"/>
      <c r="O102" s="71" t="s">
        <v>10335</v>
      </c>
      <c r="P102" s="71"/>
      <c r="Q102" s="71" t="s">
        <v>10338</v>
      </c>
      <c r="R102" s="79" t="s">
        <v>10339</v>
      </c>
      <c r="S102" s="86" t="n">
        <v>45104</v>
      </c>
      <c r="T102" s="86" t="n">
        <v>45479</v>
      </c>
      <c r="U102" s="87" t="s">
        <v>10340</v>
      </c>
      <c r="V102" s="87" t="s">
        <v>10341</v>
      </c>
      <c r="W102" s="88"/>
      <c r="X102" s="71" t="s">
        <v>10335</v>
      </c>
      <c r="Y102" s="71" t="s">
        <v>10342</v>
      </c>
      <c r="Z102" s="71" t="s">
        <v>10486</v>
      </c>
      <c r="AA102" s="85"/>
      <c r="AB102" s="85"/>
      <c r="AC102" s="85"/>
      <c r="AD102" s="89" t="s">
        <v>10487</v>
      </c>
      <c r="AE102" s="78"/>
      <c r="AF102" s="85"/>
      <c r="AG102" s="85"/>
      <c r="AH102" s="85"/>
      <c r="AI102" s="90" t="s">
        <v>10488</v>
      </c>
      <c r="AJ102" s="79" t="s">
        <v>10346</v>
      </c>
      <c r="AK102" s="85"/>
      <c r="AL102" s="85"/>
      <c r="AM102" s="85"/>
      <c r="AN102" s="63" t="s">
        <v>10347</v>
      </c>
      <c r="AO102" s="63" t="s">
        <v>10489</v>
      </c>
      <c r="AP102" s="67" t="s">
        <v>10490</v>
      </c>
      <c r="AQ102" s="85"/>
    </row>
    <row r="103" customFormat="false" ht="17.9" hidden="false" customHeight="false" outlineLevel="0" collapsed="false">
      <c r="B103" s="1" t="str">
        <f aca="false">поверители!$E103</f>
        <v>89263</v>
      </c>
      <c r="C103" s="83" t="s">
        <v>1633</v>
      </c>
      <c r="D103" s="75"/>
      <c r="E103" s="75" t="s">
        <v>10491</v>
      </c>
      <c r="F103" s="75"/>
      <c r="G103" s="84" t="s">
        <v>10335</v>
      </c>
      <c r="H103" s="77" t="s">
        <v>1636</v>
      </c>
      <c r="I103" s="75" t="n">
        <v>2020</v>
      </c>
      <c r="J103" s="85"/>
      <c r="K103" s="85"/>
      <c r="L103" s="85"/>
      <c r="M103" s="85"/>
      <c r="N103" s="85"/>
      <c r="O103" s="71" t="s">
        <v>10335</v>
      </c>
      <c r="P103" s="71"/>
      <c r="Q103" s="71" t="s">
        <v>10338</v>
      </c>
      <c r="R103" s="79" t="s">
        <v>10339</v>
      </c>
      <c r="S103" s="86" t="n">
        <v>45104</v>
      </c>
      <c r="T103" s="86" t="n">
        <v>45479</v>
      </c>
      <c r="U103" s="87" t="s">
        <v>10340</v>
      </c>
      <c r="V103" s="87" t="s">
        <v>10341</v>
      </c>
      <c r="W103" s="88"/>
      <c r="X103" s="71" t="s">
        <v>10335</v>
      </c>
      <c r="Y103" s="71" t="s">
        <v>10342</v>
      </c>
      <c r="Z103" s="71" t="s">
        <v>10486</v>
      </c>
      <c r="AA103" s="85"/>
      <c r="AB103" s="85"/>
      <c r="AC103" s="85"/>
      <c r="AD103" s="89" t="s">
        <v>10487</v>
      </c>
      <c r="AE103" s="78"/>
      <c r="AF103" s="85"/>
      <c r="AG103" s="85"/>
      <c r="AH103" s="85"/>
      <c r="AI103" s="90" t="s">
        <v>10488</v>
      </c>
      <c r="AJ103" s="79" t="s">
        <v>42</v>
      </c>
      <c r="AK103" s="85"/>
      <c r="AL103" s="85"/>
      <c r="AM103" s="85"/>
      <c r="AN103" s="63" t="s">
        <v>10347</v>
      </c>
      <c r="AO103" s="63" t="s">
        <v>10489</v>
      </c>
      <c r="AP103" s="67" t="s">
        <v>10490</v>
      </c>
      <c r="AQ103" s="85"/>
    </row>
    <row r="104" customFormat="false" ht="17.9" hidden="false" customHeight="false" outlineLevel="0" collapsed="false">
      <c r="B104" s="1" t="str">
        <f aca="false">поверители!$E104</f>
        <v>88648</v>
      </c>
      <c r="C104" s="83" t="s">
        <v>1633</v>
      </c>
      <c r="D104" s="75"/>
      <c r="E104" s="75" t="s">
        <v>2326</v>
      </c>
      <c r="F104" s="75"/>
      <c r="G104" s="84" t="s">
        <v>10335</v>
      </c>
      <c r="H104" s="77" t="s">
        <v>1636</v>
      </c>
      <c r="I104" s="75" t="n">
        <v>2020</v>
      </c>
      <c r="J104" s="85"/>
      <c r="K104" s="85"/>
      <c r="L104" s="85"/>
      <c r="M104" s="85"/>
      <c r="N104" s="85"/>
      <c r="O104" s="71" t="s">
        <v>10335</v>
      </c>
      <c r="P104" s="71"/>
      <c r="Q104" s="71" t="s">
        <v>10338</v>
      </c>
      <c r="R104" s="79" t="s">
        <v>10339</v>
      </c>
      <c r="S104" s="86" t="n">
        <v>45104</v>
      </c>
      <c r="T104" s="86" t="n">
        <v>45479</v>
      </c>
      <c r="U104" s="87" t="s">
        <v>10340</v>
      </c>
      <c r="V104" s="87" t="s">
        <v>10341</v>
      </c>
      <c r="W104" s="88"/>
      <c r="X104" s="71" t="s">
        <v>10335</v>
      </c>
      <c r="Y104" s="71" t="s">
        <v>10342</v>
      </c>
      <c r="Z104" s="71" t="s">
        <v>10486</v>
      </c>
      <c r="AA104" s="85"/>
      <c r="AB104" s="85"/>
      <c r="AC104" s="85"/>
      <c r="AD104" s="89" t="s">
        <v>10487</v>
      </c>
      <c r="AE104" s="78"/>
      <c r="AF104" s="85"/>
      <c r="AG104" s="85"/>
      <c r="AH104" s="85"/>
      <c r="AI104" s="90" t="s">
        <v>10488</v>
      </c>
      <c r="AJ104" s="79" t="s">
        <v>42</v>
      </c>
      <c r="AK104" s="85"/>
      <c r="AL104" s="85"/>
      <c r="AM104" s="85"/>
      <c r="AN104" s="63" t="s">
        <v>10347</v>
      </c>
      <c r="AO104" s="63" t="s">
        <v>10489</v>
      </c>
      <c r="AP104" s="67" t="s">
        <v>10490</v>
      </c>
      <c r="AQ104" s="85"/>
    </row>
    <row r="105" customFormat="false" ht="17.9" hidden="false" customHeight="false" outlineLevel="0" collapsed="false">
      <c r="B105" s="1" t="str">
        <f aca="false">поверители!$E105</f>
        <v>88650</v>
      </c>
      <c r="C105" s="83" t="s">
        <v>1633</v>
      </c>
      <c r="D105" s="75"/>
      <c r="E105" s="75" t="s">
        <v>10492</v>
      </c>
      <c r="F105" s="75"/>
      <c r="G105" s="84" t="s">
        <v>10335</v>
      </c>
      <c r="H105" s="77" t="s">
        <v>1636</v>
      </c>
      <c r="I105" s="75" t="n">
        <v>2020</v>
      </c>
      <c r="J105" s="85"/>
      <c r="K105" s="85"/>
      <c r="L105" s="85"/>
      <c r="M105" s="85"/>
      <c r="N105" s="85"/>
      <c r="O105" s="71" t="s">
        <v>10335</v>
      </c>
      <c r="P105" s="71"/>
      <c r="Q105" s="71" t="s">
        <v>10338</v>
      </c>
      <c r="R105" s="79" t="s">
        <v>10339</v>
      </c>
      <c r="S105" s="86" t="n">
        <v>45104</v>
      </c>
      <c r="T105" s="86" t="n">
        <v>45479</v>
      </c>
      <c r="U105" s="87" t="s">
        <v>10340</v>
      </c>
      <c r="V105" s="87" t="s">
        <v>10341</v>
      </c>
      <c r="W105" s="88"/>
      <c r="X105" s="71" t="s">
        <v>10335</v>
      </c>
      <c r="Y105" s="71" t="s">
        <v>10342</v>
      </c>
      <c r="Z105" s="71" t="s">
        <v>10486</v>
      </c>
      <c r="AA105" s="85"/>
      <c r="AB105" s="85"/>
      <c r="AC105" s="85"/>
      <c r="AD105" s="89" t="s">
        <v>10487</v>
      </c>
      <c r="AE105" s="78"/>
      <c r="AF105" s="85"/>
      <c r="AG105" s="85"/>
      <c r="AH105" s="85"/>
      <c r="AI105" s="90" t="s">
        <v>10488</v>
      </c>
      <c r="AJ105" s="79" t="s">
        <v>42</v>
      </c>
      <c r="AK105" s="85"/>
      <c r="AL105" s="85"/>
      <c r="AM105" s="85"/>
      <c r="AN105" s="63" t="s">
        <v>10347</v>
      </c>
      <c r="AO105" s="63" t="s">
        <v>10489</v>
      </c>
      <c r="AP105" s="67" t="s">
        <v>10490</v>
      </c>
      <c r="AQ105" s="85"/>
    </row>
    <row r="106" customFormat="false" ht="17.9" hidden="false" customHeight="false" outlineLevel="0" collapsed="false">
      <c r="B106" s="1" t="str">
        <f aca="false">поверители!$E106</f>
        <v>89324</v>
      </c>
      <c r="C106" s="83" t="s">
        <v>1633</v>
      </c>
      <c r="D106" s="71"/>
      <c r="E106" s="81" t="s">
        <v>10493</v>
      </c>
      <c r="F106" s="71"/>
      <c r="G106" s="84" t="s">
        <v>10335</v>
      </c>
      <c r="H106" s="77" t="s">
        <v>1636</v>
      </c>
      <c r="I106" s="67" t="n">
        <v>2020</v>
      </c>
      <c r="J106" s="85"/>
      <c r="K106" s="85"/>
      <c r="L106" s="85"/>
      <c r="M106" s="85"/>
      <c r="N106" s="85"/>
      <c r="O106" s="71" t="s">
        <v>10335</v>
      </c>
      <c r="P106" s="71"/>
      <c r="Q106" s="71" t="s">
        <v>10338</v>
      </c>
      <c r="R106" s="79" t="s">
        <v>10339</v>
      </c>
      <c r="S106" s="74" t="n">
        <v>45114</v>
      </c>
      <c r="T106" s="86" t="n">
        <v>45479</v>
      </c>
      <c r="U106" s="87" t="s">
        <v>10340</v>
      </c>
      <c r="V106" s="87" t="s">
        <v>10341</v>
      </c>
      <c r="W106" s="91"/>
      <c r="X106" s="71" t="s">
        <v>10335</v>
      </c>
      <c r="Y106" s="71" t="s">
        <v>10342</v>
      </c>
      <c r="Z106" s="71" t="s">
        <v>10486</v>
      </c>
      <c r="AA106" s="85"/>
      <c r="AB106" s="85"/>
      <c r="AC106" s="85"/>
      <c r="AD106" s="89" t="s">
        <v>10487</v>
      </c>
      <c r="AE106" s="78"/>
      <c r="AF106" s="85"/>
      <c r="AG106" s="85"/>
      <c r="AH106" s="85"/>
      <c r="AI106" s="90" t="s">
        <v>10494</v>
      </c>
      <c r="AJ106" s="79" t="s">
        <v>10346</v>
      </c>
      <c r="AK106" s="85"/>
      <c r="AL106" s="85"/>
      <c r="AM106" s="85"/>
      <c r="AN106" s="63" t="s">
        <v>10495</v>
      </c>
      <c r="AO106" s="63" t="s">
        <v>10496</v>
      </c>
      <c r="AP106" s="67" t="s">
        <v>10497</v>
      </c>
      <c r="AQ106" s="85"/>
    </row>
    <row r="107" customFormat="false" ht="17.9" hidden="false" customHeight="false" outlineLevel="0" collapsed="false">
      <c r="B107" s="1" t="str">
        <f aca="false">поверители!$E107</f>
        <v>20868</v>
      </c>
      <c r="C107" s="83" t="s">
        <v>10120</v>
      </c>
      <c r="D107" s="87"/>
      <c r="E107" s="81" t="s">
        <v>10498</v>
      </c>
      <c r="F107" s="87"/>
      <c r="G107" s="84" t="s">
        <v>10335</v>
      </c>
      <c r="H107" s="77" t="s">
        <v>1636</v>
      </c>
      <c r="I107" s="67" t="n">
        <v>2011</v>
      </c>
      <c r="J107" s="85"/>
      <c r="K107" s="85"/>
      <c r="L107" s="85"/>
      <c r="M107" s="85"/>
      <c r="N107" s="85"/>
      <c r="O107" s="71" t="s">
        <v>10335</v>
      </c>
      <c r="P107" s="71"/>
      <c r="Q107" s="71" t="s">
        <v>10338</v>
      </c>
      <c r="R107" s="79" t="s">
        <v>10339</v>
      </c>
      <c r="S107" s="74" t="n">
        <v>45114</v>
      </c>
      <c r="T107" s="86" t="n">
        <v>45479</v>
      </c>
      <c r="U107" s="87" t="s">
        <v>10340</v>
      </c>
      <c r="V107" s="87" t="s">
        <v>10341</v>
      </c>
      <c r="W107" s="91"/>
      <c r="X107" s="71" t="s">
        <v>10335</v>
      </c>
      <c r="Y107" s="71" t="s">
        <v>10342</v>
      </c>
      <c r="Z107" s="71" t="s">
        <v>10499</v>
      </c>
      <c r="AA107" s="85"/>
      <c r="AB107" s="85"/>
      <c r="AC107" s="85"/>
      <c r="AD107" s="89" t="s">
        <v>10487</v>
      </c>
      <c r="AE107" s="78"/>
      <c r="AF107" s="85"/>
      <c r="AG107" s="85"/>
      <c r="AH107" s="85"/>
      <c r="AI107" s="90" t="s">
        <v>10494</v>
      </c>
      <c r="AJ107" s="79" t="s">
        <v>10346</v>
      </c>
      <c r="AK107" s="85"/>
      <c r="AL107" s="85"/>
      <c r="AM107" s="85"/>
      <c r="AN107" s="63" t="s">
        <v>10495</v>
      </c>
      <c r="AO107" s="63" t="s">
        <v>10496</v>
      </c>
      <c r="AP107" s="67" t="s">
        <v>10497</v>
      </c>
      <c r="AQ107" s="85"/>
    </row>
    <row r="108" customFormat="false" ht="17.9" hidden="false" customHeight="false" outlineLevel="0" collapsed="false">
      <c r="B108" s="1" t="str">
        <f aca="false">поверители!$E108</f>
        <v>20307</v>
      </c>
      <c r="C108" s="83" t="s">
        <v>6670</v>
      </c>
      <c r="D108" s="87"/>
      <c r="E108" s="81" t="s">
        <v>10500</v>
      </c>
      <c r="F108" s="87"/>
      <c r="G108" s="84" t="s">
        <v>10335</v>
      </c>
      <c r="H108" s="77" t="s">
        <v>1636</v>
      </c>
      <c r="I108" s="67" t="n">
        <v>2010</v>
      </c>
      <c r="J108" s="85"/>
      <c r="K108" s="85"/>
      <c r="L108" s="85"/>
      <c r="M108" s="85"/>
      <c r="N108" s="85"/>
      <c r="O108" s="71" t="s">
        <v>10335</v>
      </c>
      <c r="P108" s="71"/>
      <c r="Q108" s="71" t="s">
        <v>10338</v>
      </c>
      <c r="R108" s="79" t="s">
        <v>10339</v>
      </c>
      <c r="S108" s="74" t="n">
        <v>45114</v>
      </c>
      <c r="T108" s="86" t="n">
        <v>45479</v>
      </c>
      <c r="U108" s="87" t="s">
        <v>10340</v>
      </c>
      <c r="V108" s="87" t="s">
        <v>10341</v>
      </c>
      <c r="W108" s="91"/>
      <c r="X108" s="71" t="s">
        <v>10335</v>
      </c>
      <c r="Y108" s="71" t="s">
        <v>10342</v>
      </c>
      <c r="Z108" s="71" t="s">
        <v>10501</v>
      </c>
      <c r="AA108" s="85"/>
      <c r="AB108" s="85"/>
      <c r="AC108" s="85"/>
      <c r="AD108" s="89" t="s">
        <v>10487</v>
      </c>
      <c r="AE108" s="78"/>
      <c r="AF108" s="85"/>
      <c r="AG108" s="85"/>
      <c r="AH108" s="85"/>
      <c r="AI108" s="90" t="s">
        <v>10494</v>
      </c>
      <c r="AJ108" s="79" t="s">
        <v>42</v>
      </c>
      <c r="AK108" s="85"/>
      <c r="AL108" s="85"/>
      <c r="AM108" s="85"/>
      <c r="AN108" s="63" t="s">
        <v>10495</v>
      </c>
      <c r="AO108" s="63" t="s">
        <v>10496</v>
      </c>
      <c r="AP108" s="67" t="s">
        <v>10497</v>
      </c>
      <c r="AQ108" s="85"/>
    </row>
    <row r="109" customFormat="false" ht="17.9" hidden="false" customHeight="false" outlineLevel="0" collapsed="false">
      <c r="B109" s="1" t="str">
        <f aca="false">поверители!$E109</f>
        <v>9603411</v>
      </c>
      <c r="C109" s="83" t="s">
        <v>2199</v>
      </c>
      <c r="D109" s="87"/>
      <c r="E109" s="81" t="s">
        <v>10502</v>
      </c>
      <c r="F109" s="87"/>
      <c r="G109" s="84" t="s">
        <v>10335</v>
      </c>
      <c r="H109" s="64" t="s">
        <v>2202</v>
      </c>
      <c r="I109" s="67" t="n">
        <v>2021</v>
      </c>
      <c r="J109" s="85"/>
      <c r="K109" s="85"/>
      <c r="L109" s="85"/>
      <c r="M109" s="85"/>
      <c r="N109" s="85"/>
      <c r="O109" s="71" t="s">
        <v>10335</v>
      </c>
      <c r="P109" s="71"/>
      <c r="Q109" s="71" t="s">
        <v>10338</v>
      </c>
      <c r="R109" s="79" t="s">
        <v>10339</v>
      </c>
      <c r="S109" s="74" t="n">
        <v>45114</v>
      </c>
      <c r="T109" s="86" t="n">
        <v>45479</v>
      </c>
      <c r="U109" s="87" t="s">
        <v>10340</v>
      </c>
      <c r="V109" s="87" t="s">
        <v>10341</v>
      </c>
      <c r="W109" s="91"/>
      <c r="X109" s="71" t="s">
        <v>10335</v>
      </c>
      <c r="Y109" s="71" t="s">
        <v>10342</v>
      </c>
      <c r="Z109" s="71" t="s">
        <v>10503</v>
      </c>
      <c r="AA109" s="85"/>
      <c r="AB109" s="85"/>
      <c r="AC109" s="85"/>
      <c r="AD109" s="89" t="s">
        <v>10487</v>
      </c>
      <c r="AE109" s="78"/>
      <c r="AF109" s="85"/>
      <c r="AG109" s="85"/>
      <c r="AH109" s="85"/>
      <c r="AI109" s="90" t="s">
        <v>10494</v>
      </c>
      <c r="AJ109" s="79" t="s">
        <v>42</v>
      </c>
      <c r="AK109" s="85"/>
      <c r="AL109" s="85"/>
      <c r="AM109" s="85"/>
      <c r="AN109" s="63" t="s">
        <v>10495</v>
      </c>
      <c r="AO109" s="63" t="s">
        <v>10496</v>
      </c>
      <c r="AP109" s="67" t="s">
        <v>10497</v>
      </c>
      <c r="AQ109" s="85"/>
    </row>
    <row r="110" customFormat="false" ht="17.9" hidden="false" customHeight="false" outlineLevel="0" collapsed="false">
      <c r="B110" s="1" t="str">
        <f aca="false">поверители!$E110</f>
        <v>5004</v>
      </c>
      <c r="C110" s="79" t="s">
        <v>6673</v>
      </c>
      <c r="D110" s="87"/>
      <c r="E110" s="81" t="s">
        <v>10504</v>
      </c>
      <c r="F110" s="87"/>
      <c r="G110" s="84" t="s">
        <v>10335</v>
      </c>
      <c r="H110" s="64" t="s">
        <v>6676</v>
      </c>
      <c r="I110" s="67" t="n">
        <v>2017</v>
      </c>
      <c r="J110" s="85"/>
      <c r="K110" s="85"/>
      <c r="L110" s="85"/>
      <c r="M110" s="85"/>
      <c r="N110" s="85"/>
      <c r="O110" s="71" t="s">
        <v>10335</v>
      </c>
      <c r="P110" s="71"/>
      <c r="Q110" s="71" t="s">
        <v>10338</v>
      </c>
      <c r="R110" s="79" t="s">
        <v>10339</v>
      </c>
      <c r="S110" s="74" t="n">
        <v>45114</v>
      </c>
      <c r="T110" s="86" t="n">
        <v>45479</v>
      </c>
      <c r="U110" s="87" t="s">
        <v>10340</v>
      </c>
      <c r="V110" s="87" t="s">
        <v>10341</v>
      </c>
      <c r="W110" s="91"/>
      <c r="X110" s="71" t="s">
        <v>10335</v>
      </c>
      <c r="Y110" s="71" t="s">
        <v>10342</v>
      </c>
      <c r="Z110" s="71" t="s">
        <v>10505</v>
      </c>
      <c r="AA110" s="85"/>
      <c r="AB110" s="85"/>
      <c r="AC110" s="85"/>
      <c r="AD110" s="89" t="s">
        <v>10487</v>
      </c>
      <c r="AE110" s="78"/>
      <c r="AF110" s="85"/>
      <c r="AG110" s="85"/>
      <c r="AH110" s="85"/>
      <c r="AI110" s="90" t="s">
        <v>10494</v>
      </c>
      <c r="AJ110" s="79" t="s">
        <v>42</v>
      </c>
      <c r="AK110" s="85"/>
      <c r="AL110" s="85"/>
      <c r="AM110" s="85"/>
      <c r="AN110" s="63" t="s">
        <v>10495</v>
      </c>
      <c r="AO110" s="63" t="s">
        <v>10496</v>
      </c>
      <c r="AP110" s="67" t="s">
        <v>10497</v>
      </c>
      <c r="AQ110" s="85"/>
    </row>
    <row r="111" customFormat="false" ht="17.9" hidden="false" customHeight="false" outlineLevel="0" collapsed="false">
      <c r="B111" s="1" t="str">
        <f aca="false">поверители!$E111</f>
        <v>10912</v>
      </c>
      <c r="C111" s="83" t="s">
        <v>6670</v>
      </c>
      <c r="D111" s="87"/>
      <c r="E111" s="80" t="s">
        <v>10506</v>
      </c>
      <c r="F111" s="87"/>
      <c r="G111" s="84" t="s">
        <v>10335</v>
      </c>
      <c r="H111" s="77" t="s">
        <v>1636</v>
      </c>
      <c r="I111" s="67" t="n">
        <v>2009</v>
      </c>
      <c r="J111" s="85"/>
      <c r="K111" s="85"/>
      <c r="L111" s="85"/>
      <c r="M111" s="85"/>
      <c r="N111" s="85"/>
      <c r="O111" s="71" t="s">
        <v>10335</v>
      </c>
      <c r="P111" s="71"/>
      <c r="Q111" s="71" t="s">
        <v>10338</v>
      </c>
      <c r="R111" s="79" t="s">
        <v>10339</v>
      </c>
      <c r="S111" s="74" t="n">
        <v>45127</v>
      </c>
      <c r="T111" s="86" t="n">
        <v>45492</v>
      </c>
      <c r="U111" s="87" t="s">
        <v>10340</v>
      </c>
      <c r="V111" s="87" t="s">
        <v>10341</v>
      </c>
      <c r="W111" s="91"/>
      <c r="X111" s="71" t="s">
        <v>10335</v>
      </c>
      <c r="Y111" s="71" t="s">
        <v>10342</v>
      </c>
      <c r="Z111" s="71" t="s">
        <v>10501</v>
      </c>
      <c r="AA111" s="85"/>
      <c r="AB111" s="85"/>
      <c r="AC111" s="85"/>
      <c r="AD111" s="89" t="s">
        <v>10487</v>
      </c>
      <c r="AE111" s="78"/>
      <c r="AF111" s="85"/>
      <c r="AG111" s="85"/>
      <c r="AH111" s="85"/>
      <c r="AI111" s="90" t="s">
        <v>10488</v>
      </c>
      <c r="AJ111" s="79" t="s">
        <v>10346</v>
      </c>
      <c r="AK111" s="85"/>
      <c r="AL111" s="85"/>
      <c r="AM111" s="85"/>
      <c r="AN111" s="63" t="s">
        <v>10395</v>
      </c>
      <c r="AO111" s="63" t="s">
        <v>10507</v>
      </c>
      <c r="AP111" s="67" t="s">
        <v>10508</v>
      </c>
      <c r="AQ111" s="85"/>
    </row>
    <row r="112" customFormat="false" ht="17.9" hidden="false" customHeight="false" outlineLevel="0" collapsed="false">
      <c r="B112" s="1" t="str">
        <f aca="false">поверители!$E112</f>
        <v>10260</v>
      </c>
      <c r="C112" s="83" t="s">
        <v>6670</v>
      </c>
      <c r="D112" s="87"/>
      <c r="E112" s="80" t="s">
        <v>10509</v>
      </c>
      <c r="F112" s="87"/>
      <c r="G112" s="84" t="s">
        <v>10335</v>
      </c>
      <c r="H112" s="77" t="s">
        <v>1636</v>
      </c>
      <c r="I112" s="67" t="n">
        <v>2009</v>
      </c>
      <c r="J112" s="85"/>
      <c r="K112" s="85"/>
      <c r="L112" s="85"/>
      <c r="M112" s="85"/>
      <c r="N112" s="85"/>
      <c r="O112" s="71" t="s">
        <v>10335</v>
      </c>
      <c r="P112" s="71"/>
      <c r="Q112" s="71" t="s">
        <v>10338</v>
      </c>
      <c r="R112" s="79" t="s">
        <v>10339</v>
      </c>
      <c r="S112" s="74" t="n">
        <v>45127</v>
      </c>
      <c r="T112" s="86" t="n">
        <v>45492</v>
      </c>
      <c r="U112" s="87" t="s">
        <v>10340</v>
      </c>
      <c r="V112" s="87" t="s">
        <v>10341</v>
      </c>
      <c r="W112" s="91"/>
      <c r="X112" s="71" t="s">
        <v>10335</v>
      </c>
      <c r="Y112" s="71" t="s">
        <v>10342</v>
      </c>
      <c r="Z112" s="71" t="s">
        <v>10501</v>
      </c>
      <c r="AA112" s="85"/>
      <c r="AB112" s="85"/>
      <c r="AC112" s="85"/>
      <c r="AD112" s="89" t="s">
        <v>10487</v>
      </c>
      <c r="AE112" s="78"/>
      <c r="AF112" s="85"/>
      <c r="AG112" s="85"/>
      <c r="AH112" s="85"/>
      <c r="AI112" s="90" t="s">
        <v>10488</v>
      </c>
      <c r="AJ112" s="79" t="s">
        <v>10346</v>
      </c>
      <c r="AK112" s="85"/>
      <c r="AL112" s="85"/>
      <c r="AM112" s="85"/>
      <c r="AN112" s="63" t="s">
        <v>10395</v>
      </c>
      <c r="AO112" s="63" t="s">
        <v>10507</v>
      </c>
      <c r="AP112" s="67" t="s">
        <v>10508</v>
      </c>
      <c r="AQ112" s="85"/>
    </row>
    <row r="113" customFormat="false" ht="17.9" hidden="false" customHeight="false" outlineLevel="0" collapsed="false">
      <c r="B113" s="1" t="str">
        <f aca="false">поверители!$E113</f>
        <v>10789</v>
      </c>
      <c r="C113" s="83" t="s">
        <v>6670</v>
      </c>
      <c r="D113" s="87"/>
      <c r="E113" s="80" t="s">
        <v>10510</v>
      </c>
      <c r="F113" s="87"/>
      <c r="G113" s="84" t="s">
        <v>10335</v>
      </c>
      <c r="H113" s="77" t="s">
        <v>1636</v>
      </c>
      <c r="I113" s="67" t="n">
        <v>2009</v>
      </c>
      <c r="J113" s="85"/>
      <c r="K113" s="85"/>
      <c r="L113" s="85"/>
      <c r="M113" s="85"/>
      <c r="N113" s="85"/>
      <c r="O113" s="71" t="s">
        <v>10335</v>
      </c>
      <c r="P113" s="71"/>
      <c r="Q113" s="71" t="s">
        <v>10338</v>
      </c>
      <c r="R113" s="79" t="s">
        <v>10339</v>
      </c>
      <c r="S113" s="74" t="n">
        <v>45127</v>
      </c>
      <c r="T113" s="86" t="n">
        <v>45492</v>
      </c>
      <c r="U113" s="87" t="s">
        <v>10340</v>
      </c>
      <c r="V113" s="87" t="s">
        <v>10341</v>
      </c>
      <c r="W113" s="91"/>
      <c r="X113" s="71" t="s">
        <v>10335</v>
      </c>
      <c r="Y113" s="71" t="s">
        <v>10342</v>
      </c>
      <c r="Z113" s="71" t="s">
        <v>10501</v>
      </c>
      <c r="AA113" s="85"/>
      <c r="AB113" s="85"/>
      <c r="AC113" s="85"/>
      <c r="AD113" s="89" t="s">
        <v>10487</v>
      </c>
      <c r="AE113" s="78"/>
      <c r="AF113" s="85"/>
      <c r="AG113" s="85"/>
      <c r="AH113" s="85"/>
      <c r="AI113" s="90" t="s">
        <v>10488</v>
      </c>
      <c r="AJ113" s="79" t="s">
        <v>10346</v>
      </c>
      <c r="AK113" s="85"/>
      <c r="AL113" s="85"/>
      <c r="AM113" s="85"/>
      <c r="AN113" s="63" t="s">
        <v>10395</v>
      </c>
      <c r="AO113" s="63" t="s">
        <v>10507</v>
      </c>
      <c r="AP113" s="67" t="s">
        <v>10508</v>
      </c>
      <c r="AQ113" s="85"/>
    </row>
    <row r="114" customFormat="false" ht="17.9" hidden="false" customHeight="false" outlineLevel="0" collapsed="false">
      <c r="B114" s="1" t="str">
        <f aca="false">поверители!$E114</f>
        <v>16827</v>
      </c>
      <c r="C114" s="83" t="s">
        <v>6670</v>
      </c>
      <c r="D114" s="87"/>
      <c r="E114" s="80" t="s">
        <v>10511</v>
      </c>
      <c r="F114" s="87"/>
      <c r="G114" s="84" t="s">
        <v>10335</v>
      </c>
      <c r="H114" s="77" t="s">
        <v>1636</v>
      </c>
      <c r="I114" s="67" t="n">
        <v>2010</v>
      </c>
      <c r="J114" s="85"/>
      <c r="K114" s="85"/>
      <c r="L114" s="85"/>
      <c r="M114" s="85"/>
      <c r="N114" s="85"/>
      <c r="O114" s="71" t="s">
        <v>10335</v>
      </c>
      <c r="P114" s="71"/>
      <c r="Q114" s="71" t="s">
        <v>10338</v>
      </c>
      <c r="R114" s="79" t="s">
        <v>10339</v>
      </c>
      <c r="S114" s="74" t="n">
        <v>45127</v>
      </c>
      <c r="T114" s="86" t="n">
        <v>45492</v>
      </c>
      <c r="U114" s="87" t="s">
        <v>10340</v>
      </c>
      <c r="V114" s="87" t="s">
        <v>10341</v>
      </c>
      <c r="W114" s="91"/>
      <c r="X114" s="71" t="s">
        <v>10335</v>
      </c>
      <c r="Y114" s="71" t="s">
        <v>10342</v>
      </c>
      <c r="Z114" s="71" t="s">
        <v>10501</v>
      </c>
      <c r="AA114" s="85"/>
      <c r="AB114" s="85"/>
      <c r="AC114" s="85"/>
      <c r="AD114" s="89" t="s">
        <v>10487</v>
      </c>
      <c r="AE114" s="78"/>
      <c r="AF114" s="85"/>
      <c r="AG114" s="85"/>
      <c r="AH114" s="85"/>
      <c r="AI114" s="90" t="s">
        <v>10488</v>
      </c>
      <c r="AJ114" s="79" t="s">
        <v>10346</v>
      </c>
      <c r="AK114" s="85"/>
      <c r="AL114" s="85"/>
      <c r="AM114" s="85"/>
      <c r="AN114" s="63" t="s">
        <v>10395</v>
      </c>
      <c r="AO114" s="63" t="s">
        <v>10507</v>
      </c>
      <c r="AP114" s="67" t="s">
        <v>10508</v>
      </c>
      <c r="AQ114" s="85"/>
    </row>
    <row r="115" customFormat="false" ht="17.9" hidden="false" customHeight="false" outlineLevel="0" collapsed="false">
      <c r="B115" s="1" t="str">
        <f aca="false">поверители!$E115</f>
        <v>16843</v>
      </c>
      <c r="C115" s="83" t="s">
        <v>6670</v>
      </c>
      <c r="D115" s="87"/>
      <c r="E115" s="80" t="s">
        <v>10512</v>
      </c>
      <c r="F115" s="87"/>
      <c r="G115" s="84" t="s">
        <v>10335</v>
      </c>
      <c r="H115" s="77" t="s">
        <v>1636</v>
      </c>
      <c r="I115" s="67" t="n">
        <v>2010</v>
      </c>
      <c r="J115" s="85"/>
      <c r="K115" s="85"/>
      <c r="L115" s="85"/>
      <c r="M115" s="85"/>
      <c r="N115" s="85"/>
      <c r="O115" s="71" t="s">
        <v>10335</v>
      </c>
      <c r="P115" s="71"/>
      <c r="Q115" s="71" t="s">
        <v>10338</v>
      </c>
      <c r="R115" s="79" t="s">
        <v>10339</v>
      </c>
      <c r="S115" s="74" t="n">
        <v>45127</v>
      </c>
      <c r="T115" s="86" t="n">
        <v>45492</v>
      </c>
      <c r="U115" s="87" t="s">
        <v>10340</v>
      </c>
      <c r="V115" s="87" t="s">
        <v>10341</v>
      </c>
      <c r="W115" s="91"/>
      <c r="X115" s="71" t="s">
        <v>10335</v>
      </c>
      <c r="Y115" s="71" t="s">
        <v>10342</v>
      </c>
      <c r="Z115" s="71" t="s">
        <v>10501</v>
      </c>
      <c r="AA115" s="85"/>
      <c r="AB115" s="85"/>
      <c r="AC115" s="85"/>
      <c r="AD115" s="89" t="s">
        <v>10487</v>
      </c>
      <c r="AE115" s="78"/>
      <c r="AF115" s="85"/>
      <c r="AG115" s="85"/>
      <c r="AH115" s="85"/>
      <c r="AI115" s="90" t="s">
        <v>10488</v>
      </c>
      <c r="AJ115" s="79" t="s">
        <v>10346</v>
      </c>
      <c r="AK115" s="85"/>
      <c r="AL115" s="85"/>
      <c r="AM115" s="85"/>
      <c r="AN115" s="63" t="s">
        <v>10395</v>
      </c>
      <c r="AO115" s="63" t="s">
        <v>10507</v>
      </c>
      <c r="AP115" s="67" t="s">
        <v>10508</v>
      </c>
      <c r="AQ115" s="85"/>
    </row>
    <row r="116" customFormat="false" ht="17.9" hidden="false" customHeight="false" outlineLevel="0" collapsed="false">
      <c r="B116" s="1" t="str">
        <f aca="false">поверители!$E116</f>
        <v>10237</v>
      </c>
      <c r="C116" s="83" t="s">
        <v>6670</v>
      </c>
      <c r="D116" s="87"/>
      <c r="E116" s="80" t="s">
        <v>10513</v>
      </c>
      <c r="F116" s="87"/>
      <c r="G116" s="84" t="s">
        <v>10335</v>
      </c>
      <c r="H116" s="77" t="s">
        <v>1636</v>
      </c>
      <c r="I116" s="67" t="n">
        <v>2009</v>
      </c>
      <c r="J116" s="85"/>
      <c r="K116" s="85"/>
      <c r="L116" s="85"/>
      <c r="M116" s="85"/>
      <c r="N116" s="85"/>
      <c r="O116" s="71" t="s">
        <v>10335</v>
      </c>
      <c r="P116" s="71"/>
      <c r="Q116" s="71" t="s">
        <v>10338</v>
      </c>
      <c r="R116" s="79" t="s">
        <v>10339</v>
      </c>
      <c r="S116" s="74" t="n">
        <v>45127</v>
      </c>
      <c r="T116" s="86" t="n">
        <v>45492</v>
      </c>
      <c r="U116" s="87" t="s">
        <v>10340</v>
      </c>
      <c r="V116" s="87" t="s">
        <v>10341</v>
      </c>
      <c r="W116" s="91"/>
      <c r="X116" s="71" t="s">
        <v>10335</v>
      </c>
      <c r="Y116" s="71" t="s">
        <v>10342</v>
      </c>
      <c r="Z116" s="71" t="s">
        <v>10501</v>
      </c>
      <c r="AA116" s="85"/>
      <c r="AB116" s="85"/>
      <c r="AC116" s="85"/>
      <c r="AD116" s="89" t="s">
        <v>10487</v>
      </c>
      <c r="AE116" s="78"/>
      <c r="AF116" s="85"/>
      <c r="AG116" s="85"/>
      <c r="AH116" s="85"/>
      <c r="AI116" s="90" t="s">
        <v>10488</v>
      </c>
      <c r="AJ116" s="79" t="s">
        <v>10346</v>
      </c>
      <c r="AK116" s="85"/>
      <c r="AL116" s="85"/>
      <c r="AM116" s="85"/>
      <c r="AN116" s="63" t="s">
        <v>10395</v>
      </c>
      <c r="AO116" s="63" t="s">
        <v>10507</v>
      </c>
      <c r="AP116" s="67" t="s">
        <v>10508</v>
      </c>
      <c r="AQ116" s="85"/>
    </row>
    <row r="117" customFormat="false" ht="17.9" hidden="false" customHeight="false" outlineLevel="0" collapsed="false">
      <c r="B117" s="1" t="str">
        <f aca="false">поверители!$E117</f>
        <v>10745</v>
      </c>
      <c r="C117" s="83" t="s">
        <v>6670</v>
      </c>
      <c r="D117" s="87"/>
      <c r="E117" s="80" t="s">
        <v>10514</v>
      </c>
      <c r="F117" s="87"/>
      <c r="G117" s="84" t="s">
        <v>10335</v>
      </c>
      <c r="H117" s="77" t="s">
        <v>1636</v>
      </c>
      <c r="I117" s="67" t="n">
        <v>2009</v>
      </c>
      <c r="J117" s="85"/>
      <c r="K117" s="85"/>
      <c r="L117" s="85"/>
      <c r="M117" s="85"/>
      <c r="N117" s="85"/>
      <c r="O117" s="71" t="s">
        <v>10335</v>
      </c>
      <c r="P117" s="71"/>
      <c r="Q117" s="71" t="s">
        <v>10338</v>
      </c>
      <c r="R117" s="79" t="s">
        <v>10339</v>
      </c>
      <c r="S117" s="74" t="n">
        <v>45127</v>
      </c>
      <c r="T117" s="86" t="n">
        <v>45492</v>
      </c>
      <c r="U117" s="87" t="s">
        <v>10340</v>
      </c>
      <c r="V117" s="87" t="s">
        <v>10341</v>
      </c>
      <c r="W117" s="91"/>
      <c r="X117" s="71" t="s">
        <v>10335</v>
      </c>
      <c r="Y117" s="71" t="s">
        <v>10342</v>
      </c>
      <c r="Z117" s="71" t="s">
        <v>10501</v>
      </c>
      <c r="AA117" s="85"/>
      <c r="AB117" s="85"/>
      <c r="AC117" s="85"/>
      <c r="AD117" s="89" t="s">
        <v>10487</v>
      </c>
      <c r="AE117" s="78"/>
      <c r="AF117" s="85"/>
      <c r="AG117" s="85"/>
      <c r="AH117" s="85"/>
      <c r="AI117" s="90" t="s">
        <v>10488</v>
      </c>
      <c r="AJ117" s="79" t="s">
        <v>10346</v>
      </c>
      <c r="AK117" s="85"/>
      <c r="AL117" s="85"/>
      <c r="AM117" s="85"/>
      <c r="AN117" s="63" t="s">
        <v>10395</v>
      </c>
      <c r="AO117" s="63" t="s">
        <v>10507</v>
      </c>
      <c r="AP117" s="67" t="s">
        <v>10508</v>
      </c>
      <c r="AQ117" s="85"/>
    </row>
    <row r="118" customFormat="false" ht="17.9" hidden="false" customHeight="false" outlineLevel="0" collapsed="false">
      <c r="B118" s="1" t="str">
        <f aca="false">поверители!$E118</f>
        <v>10777</v>
      </c>
      <c r="C118" s="83" t="s">
        <v>6670</v>
      </c>
      <c r="D118" s="87"/>
      <c r="E118" s="80" t="s">
        <v>10515</v>
      </c>
      <c r="F118" s="87"/>
      <c r="G118" s="84" t="s">
        <v>10335</v>
      </c>
      <c r="H118" s="77" t="s">
        <v>1636</v>
      </c>
      <c r="I118" s="67" t="n">
        <v>2009</v>
      </c>
      <c r="J118" s="85"/>
      <c r="K118" s="85"/>
      <c r="L118" s="85"/>
      <c r="M118" s="85"/>
      <c r="N118" s="85"/>
      <c r="O118" s="71" t="s">
        <v>10335</v>
      </c>
      <c r="P118" s="71"/>
      <c r="Q118" s="71" t="s">
        <v>10338</v>
      </c>
      <c r="R118" s="79" t="s">
        <v>10339</v>
      </c>
      <c r="S118" s="74" t="n">
        <v>45127</v>
      </c>
      <c r="T118" s="86" t="n">
        <v>45492</v>
      </c>
      <c r="U118" s="87" t="s">
        <v>10340</v>
      </c>
      <c r="V118" s="87" t="s">
        <v>10341</v>
      </c>
      <c r="W118" s="91"/>
      <c r="X118" s="71" t="s">
        <v>10335</v>
      </c>
      <c r="Y118" s="71" t="s">
        <v>10342</v>
      </c>
      <c r="Z118" s="71" t="s">
        <v>10501</v>
      </c>
      <c r="AA118" s="85"/>
      <c r="AB118" s="85"/>
      <c r="AC118" s="85"/>
      <c r="AD118" s="89" t="s">
        <v>10487</v>
      </c>
      <c r="AE118" s="78"/>
      <c r="AF118" s="85"/>
      <c r="AG118" s="85"/>
      <c r="AH118" s="85"/>
      <c r="AI118" s="90" t="s">
        <v>10488</v>
      </c>
      <c r="AJ118" s="79" t="s">
        <v>10346</v>
      </c>
      <c r="AK118" s="85"/>
      <c r="AL118" s="85"/>
      <c r="AM118" s="85"/>
      <c r="AN118" s="63" t="s">
        <v>10395</v>
      </c>
      <c r="AO118" s="63" t="s">
        <v>10507</v>
      </c>
      <c r="AP118" s="67" t="s">
        <v>10508</v>
      </c>
      <c r="AQ118" s="85"/>
    </row>
    <row r="119" customFormat="false" ht="17.9" hidden="false" customHeight="false" outlineLevel="0" collapsed="false">
      <c r="B119" s="1" t="str">
        <f aca="false">поверители!$E119</f>
        <v>10295</v>
      </c>
      <c r="C119" s="83" t="s">
        <v>6670</v>
      </c>
      <c r="D119" s="87"/>
      <c r="E119" s="80" t="s">
        <v>10516</v>
      </c>
      <c r="F119" s="87"/>
      <c r="G119" s="84" t="s">
        <v>10335</v>
      </c>
      <c r="H119" s="77" t="s">
        <v>1636</v>
      </c>
      <c r="I119" s="67" t="n">
        <v>2009</v>
      </c>
      <c r="J119" s="85"/>
      <c r="K119" s="85"/>
      <c r="L119" s="85"/>
      <c r="M119" s="85"/>
      <c r="N119" s="85"/>
      <c r="O119" s="71" t="s">
        <v>10335</v>
      </c>
      <c r="P119" s="71"/>
      <c r="Q119" s="71" t="s">
        <v>10338</v>
      </c>
      <c r="R119" s="79" t="s">
        <v>10339</v>
      </c>
      <c r="S119" s="74" t="n">
        <v>45127</v>
      </c>
      <c r="T119" s="86" t="n">
        <v>45492</v>
      </c>
      <c r="U119" s="87" t="s">
        <v>10340</v>
      </c>
      <c r="V119" s="87" t="s">
        <v>10341</v>
      </c>
      <c r="W119" s="91"/>
      <c r="X119" s="71" t="s">
        <v>10335</v>
      </c>
      <c r="Y119" s="71" t="s">
        <v>10342</v>
      </c>
      <c r="Z119" s="71" t="s">
        <v>10501</v>
      </c>
      <c r="AA119" s="85"/>
      <c r="AB119" s="85"/>
      <c r="AC119" s="85"/>
      <c r="AD119" s="89" t="s">
        <v>10487</v>
      </c>
      <c r="AE119" s="78"/>
      <c r="AF119" s="85"/>
      <c r="AG119" s="85"/>
      <c r="AH119" s="85"/>
      <c r="AI119" s="90" t="s">
        <v>10488</v>
      </c>
      <c r="AJ119" s="79" t="s">
        <v>10346</v>
      </c>
      <c r="AK119" s="85"/>
      <c r="AL119" s="85"/>
      <c r="AM119" s="85"/>
      <c r="AN119" s="63" t="s">
        <v>10395</v>
      </c>
      <c r="AO119" s="63" t="s">
        <v>10507</v>
      </c>
      <c r="AP119" s="67" t="s">
        <v>10508</v>
      </c>
      <c r="AQ119" s="85"/>
    </row>
    <row r="120" customFormat="false" ht="17.9" hidden="false" customHeight="false" outlineLevel="0" collapsed="false">
      <c r="B120" s="1" t="str">
        <f aca="false">поверители!$E120</f>
        <v>ARJD-0284</v>
      </c>
      <c r="C120" s="83" t="s">
        <v>6679</v>
      </c>
      <c r="D120" s="87"/>
      <c r="E120" s="80" t="s">
        <v>10517</v>
      </c>
      <c r="F120" s="87"/>
      <c r="G120" s="84" t="s">
        <v>10335</v>
      </c>
      <c r="H120" s="77" t="s">
        <v>6682</v>
      </c>
      <c r="I120" s="67" t="n">
        <v>2016</v>
      </c>
      <c r="J120" s="85"/>
      <c r="K120" s="85"/>
      <c r="L120" s="85"/>
      <c r="M120" s="85"/>
      <c r="N120" s="85"/>
      <c r="O120" s="71" t="s">
        <v>10335</v>
      </c>
      <c r="P120" s="71"/>
      <c r="Q120" s="71" t="s">
        <v>10338</v>
      </c>
      <c r="R120" s="79" t="s">
        <v>10339</v>
      </c>
      <c r="S120" s="74" t="n">
        <v>45127</v>
      </c>
      <c r="T120" s="86" t="n">
        <v>45492</v>
      </c>
      <c r="U120" s="87" t="s">
        <v>10340</v>
      </c>
      <c r="V120" s="87" t="s">
        <v>10341</v>
      </c>
      <c r="W120" s="91"/>
      <c r="X120" s="71" t="s">
        <v>10335</v>
      </c>
      <c r="Y120" s="71" t="s">
        <v>10342</v>
      </c>
      <c r="Z120" s="71" t="s">
        <v>10518</v>
      </c>
      <c r="AA120" s="85"/>
      <c r="AB120" s="85"/>
      <c r="AC120" s="85"/>
      <c r="AD120" s="89" t="s">
        <v>10487</v>
      </c>
      <c r="AE120" s="78"/>
      <c r="AF120" s="85"/>
      <c r="AG120" s="85"/>
      <c r="AH120" s="85"/>
      <c r="AI120" s="90" t="s">
        <v>10488</v>
      </c>
      <c r="AJ120" s="79" t="s">
        <v>10346</v>
      </c>
      <c r="AK120" s="85"/>
      <c r="AL120" s="85"/>
      <c r="AM120" s="85"/>
      <c r="AN120" s="63" t="s">
        <v>10395</v>
      </c>
      <c r="AO120" s="63" t="s">
        <v>10507</v>
      </c>
      <c r="AP120" s="67" t="s">
        <v>10508</v>
      </c>
      <c r="AQ120" s="85"/>
    </row>
    <row r="121" customFormat="false" ht="17.9" hidden="false" customHeight="false" outlineLevel="0" collapsed="false">
      <c r="B121" s="1" t="str">
        <f aca="false">поверители!$E121</f>
        <v>AREH-0164</v>
      </c>
      <c r="C121" s="83" t="s">
        <v>6679</v>
      </c>
      <c r="D121" s="87"/>
      <c r="E121" s="80" t="s">
        <v>10519</v>
      </c>
      <c r="F121" s="87"/>
      <c r="G121" s="84" t="s">
        <v>10335</v>
      </c>
      <c r="H121" s="77" t="s">
        <v>6682</v>
      </c>
      <c r="I121" s="67" t="n">
        <v>2013</v>
      </c>
      <c r="J121" s="85"/>
      <c r="K121" s="85"/>
      <c r="L121" s="85"/>
      <c r="M121" s="85"/>
      <c r="N121" s="85"/>
      <c r="O121" s="71" t="s">
        <v>10335</v>
      </c>
      <c r="P121" s="71"/>
      <c r="Q121" s="71" t="s">
        <v>10338</v>
      </c>
      <c r="R121" s="79" t="s">
        <v>10339</v>
      </c>
      <c r="S121" s="74" t="n">
        <v>45127</v>
      </c>
      <c r="T121" s="86" t="n">
        <v>45492</v>
      </c>
      <c r="U121" s="87" t="s">
        <v>10340</v>
      </c>
      <c r="V121" s="87" t="s">
        <v>10341</v>
      </c>
      <c r="W121" s="91"/>
      <c r="X121" s="71" t="s">
        <v>10335</v>
      </c>
      <c r="Y121" s="71" t="s">
        <v>10342</v>
      </c>
      <c r="Z121" s="71" t="s">
        <v>10518</v>
      </c>
      <c r="AA121" s="85"/>
      <c r="AB121" s="85"/>
      <c r="AC121" s="85"/>
      <c r="AD121" s="89" t="s">
        <v>10487</v>
      </c>
      <c r="AE121" s="78"/>
      <c r="AF121" s="85"/>
      <c r="AG121" s="85"/>
      <c r="AH121" s="85"/>
      <c r="AI121" s="90" t="s">
        <v>10488</v>
      </c>
      <c r="AJ121" s="79" t="s">
        <v>42</v>
      </c>
      <c r="AK121" s="85"/>
      <c r="AL121" s="85"/>
      <c r="AM121" s="85"/>
      <c r="AN121" s="63" t="s">
        <v>10395</v>
      </c>
      <c r="AO121" s="63" t="s">
        <v>10507</v>
      </c>
      <c r="AP121" s="67" t="s">
        <v>10508</v>
      </c>
      <c r="AQ121" s="85"/>
    </row>
    <row r="122" customFormat="false" ht="17.9" hidden="false" customHeight="false" outlineLevel="0" collapsed="false">
      <c r="B122" s="1" t="str">
        <f aca="false">поверители!$E122</f>
        <v>AREJ-0071</v>
      </c>
      <c r="C122" s="83" t="s">
        <v>6679</v>
      </c>
      <c r="D122" s="87"/>
      <c r="E122" s="80" t="s">
        <v>10520</v>
      </c>
      <c r="F122" s="87"/>
      <c r="G122" s="84" t="s">
        <v>10335</v>
      </c>
      <c r="H122" s="77" t="s">
        <v>6682</v>
      </c>
      <c r="I122" s="67" t="n">
        <v>2013</v>
      </c>
      <c r="J122" s="85"/>
      <c r="K122" s="85"/>
      <c r="L122" s="85"/>
      <c r="M122" s="85"/>
      <c r="N122" s="85"/>
      <c r="O122" s="71" t="s">
        <v>10335</v>
      </c>
      <c r="P122" s="71"/>
      <c r="Q122" s="71" t="s">
        <v>10338</v>
      </c>
      <c r="R122" s="79" t="s">
        <v>10339</v>
      </c>
      <c r="S122" s="74" t="n">
        <v>45127</v>
      </c>
      <c r="T122" s="86" t="n">
        <v>45492</v>
      </c>
      <c r="U122" s="87" t="s">
        <v>10340</v>
      </c>
      <c r="V122" s="87" t="s">
        <v>10341</v>
      </c>
      <c r="W122" s="91"/>
      <c r="X122" s="71" t="s">
        <v>10335</v>
      </c>
      <c r="Y122" s="71" t="s">
        <v>10342</v>
      </c>
      <c r="Z122" s="71" t="s">
        <v>10518</v>
      </c>
      <c r="AA122" s="85"/>
      <c r="AB122" s="85"/>
      <c r="AC122" s="85"/>
      <c r="AD122" s="89" t="s">
        <v>10487</v>
      </c>
      <c r="AE122" s="78"/>
      <c r="AF122" s="85"/>
      <c r="AG122" s="85"/>
      <c r="AH122" s="85"/>
      <c r="AI122" s="90" t="s">
        <v>10488</v>
      </c>
      <c r="AJ122" s="79" t="s">
        <v>42</v>
      </c>
      <c r="AK122" s="85"/>
      <c r="AL122" s="85"/>
      <c r="AM122" s="85"/>
      <c r="AN122" s="63" t="s">
        <v>10395</v>
      </c>
      <c r="AO122" s="63" t="s">
        <v>10507</v>
      </c>
      <c r="AP122" s="67" t="s">
        <v>10508</v>
      </c>
      <c r="AQ122" s="85"/>
    </row>
    <row r="123" customFormat="false" ht="17.9" hidden="false" customHeight="false" outlineLevel="0" collapsed="false">
      <c r="B123" s="1" t="str">
        <f aca="false">поверители!$E123</f>
        <v>ARJD-0252</v>
      </c>
      <c r="C123" s="83" t="s">
        <v>6679</v>
      </c>
      <c r="D123" s="87"/>
      <c r="E123" s="80" t="s">
        <v>10521</v>
      </c>
      <c r="F123" s="87"/>
      <c r="G123" s="84" t="s">
        <v>10335</v>
      </c>
      <c r="H123" s="77" t="s">
        <v>6682</v>
      </c>
      <c r="I123" s="67" t="n">
        <v>2016</v>
      </c>
      <c r="J123" s="85"/>
      <c r="K123" s="85"/>
      <c r="L123" s="85"/>
      <c r="M123" s="85"/>
      <c r="N123" s="85"/>
      <c r="O123" s="71" t="s">
        <v>10335</v>
      </c>
      <c r="P123" s="71"/>
      <c r="Q123" s="71" t="s">
        <v>10338</v>
      </c>
      <c r="R123" s="79" t="s">
        <v>10339</v>
      </c>
      <c r="S123" s="74" t="n">
        <v>45127</v>
      </c>
      <c r="T123" s="86" t="n">
        <v>45492</v>
      </c>
      <c r="U123" s="87" t="s">
        <v>10340</v>
      </c>
      <c r="V123" s="87" t="s">
        <v>10341</v>
      </c>
      <c r="W123" s="91"/>
      <c r="X123" s="71" t="s">
        <v>10335</v>
      </c>
      <c r="Y123" s="71" t="s">
        <v>10342</v>
      </c>
      <c r="Z123" s="71" t="s">
        <v>10518</v>
      </c>
      <c r="AA123" s="85"/>
      <c r="AB123" s="85"/>
      <c r="AC123" s="85"/>
      <c r="AD123" s="89" t="s">
        <v>10487</v>
      </c>
      <c r="AE123" s="78"/>
      <c r="AF123" s="85"/>
      <c r="AG123" s="85"/>
      <c r="AH123" s="85"/>
      <c r="AI123" s="90" t="s">
        <v>10488</v>
      </c>
      <c r="AJ123" s="79" t="s">
        <v>42</v>
      </c>
      <c r="AK123" s="85"/>
      <c r="AL123" s="85"/>
      <c r="AM123" s="85"/>
      <c r="AN123" s="63" t="s">
        <v>10395</v>
      </c>
      <c r="AO123" s="63" t="s">
        <v>10507</v>
      </c>
      <c r="AP123" s="67" t="s">
        <v>10508</v>
      </c>
      <c r="AQ123" s="85"/>
    </row>
    <row r="124" customFormat="false" ht="17.9" hidden="false" customHeight="false" outlineLevel="0" collapsed="false">
      <c r="B124" s="1" t="str">
        <f aca="false">поверители!$E124</f>
        <v>ARDK-0187</v>
      </c>
      <c r="C124" s="83" t="s">
        <v>6679</v>
      </c>
      <c r="D124" s="87"/>
      <c r="E124" s="80" t="s">
        <v>10522</v>
      </c>
      <c r="F124" s="87"/>
      <c r="G124" s="84" t="s">
        <v>10335</v>
      </c>
      <c r="H124" s="77" t="s">
        <v>6682</v>
      </c>
      <c r="I124" s="67" t="n">
        <v>2012</v>
      </c>
      <c r="J124" s="85"/>
      <c r="K124" s="85"/>
      <c r="L124" s="85"/>
      <c r="M124" s="85"/>
      <c r="N124" s="85"/>
      <c r="O124" s="71" t="s">
        <v>10335</v>
      </c>
      <c r="P124" s="71"/>
      <c r="Q124" s="71" t="s">
        <v>10338</v>
      </c>
      <c r="R124" s="79" t="s">
        <v>10339</v>
      </c>
      <c r="S124" s="74" t="n">
        <v>45127</v>
      </c>
      <c r="T124" s="86" t="n">
        <v>45492</v>
      </c>
      <c r="U124" s="87" t="s">
        <v>10340</v>
      </c>
      <c r="V124" s="87" t="s">
        <v>10341</v>
      </c>
      <c r="W124" s="91"/>
      <c r="X124" s="71" t="s">
        <v>10335</v>
      </c>
      <c r="Y124" s="71" t="s">
        <v>10342</v>
      </c>
      <c r="Z124" s="71" t="s">
        <v>10518</v>
      </c>
      <c r="AA124" s="85"/>
      <c r="AB124" s="85"/>
      <c r="AC124" s="85"/>
      <c r="AD124" s="89" t="s">
        <v>10487</v>
      </c>
      <c r="AE124" s="78"/>
      <c r="AF124" s="85"/>
      <c r="AG124" s="85"/>
      <c r="AH124" s="85"/>
      <c r="AI124" s="90" t="s">
        <v>10488</v>
      </c>
      <c r="AJ124" s="79" t="s">
        <v>42</v>
      </c>
      <c r="AK124" s="85"/>
      <c r="AL124" s="85"/>
      <c r="AM124" s="85"/>
      <c r="AN124" s="63" t="s">
        <v>10395</v>
      </c>
      <c r="AO124" s="63" t="s">
        <v>10507</v>
      </c>
      <c r="AP124" s="67" t="s">
        <v>10508</v>
      </c>
      <c r="AQ124" s="85"/>
    </row>
    <row r="125" customFormat="false" ht="17.9" hidden="false" customHeight="false" outlineLevel="0" collapsed="false">
      <c r="B125" s="1" t="str">
        <f aca="false">поверители!$E125</f>
        <v>18011</v>
      </c>
      <c r="C125" s="83" t="s">
        <v>6670</v>
      </c>
      <c r="D125" s="87"/>
      <c r="E125" s="80" t="s">
        <v>10523</v>
      </c>
      <c r="F125" s="87"/>
      <c r="G125" s="84" t="s">
        <v>10335</v>
      </c>
      <c r="H125" s="77" t="s">
        <v>1636</v>
      </c>
      <c r="I125" s="67" t="n">
        <v>2010</v>
      </c>
      <c r="J125" s="85"/>
      <c r="K125" s="85"/>
      <c r="L125" s="85"/>
      <c r="M125" s="85"/>
      <c r="N125" s="85"/>
      <c r="O125" s="71" t="s">
        <v>10335</v>
      </c>
      <c r="P125" s="71"/>
      <c r="Q125" s="71" t="s">
        <v>10338</v>
      </c>
      <c r="R125" s="79" t="s">
        <v>10339</v>
      </c>
      <c r="S125" s="74" t="n">
        <v>45127</v>
      </c>
      <c r="T125" s="86" t="n">
        <v>45492</v>
      </c>
      <c r="U125" s="87" t="s">
        <v>10340</v>
      </c>
      <c r="V125" s="87" t="s">
        <v>10341</v>
      </c>
      <c r="W125" s="91"/>
      <c r="X125" s="71" t="s">
        <v>10335</v>
      </c>
      <c r="Y125" s="71" t="s">
        <v>10342</v>
      </c>
      <c r="Z125" s="71" t="s">
        <v>10501</v>
      </c>
      <c r="AA125" s="85"/>
      <c r="AB125" s="85"/>
      <c r="AC125" s="85"/>
      <c r="AD125" s="89" t="s">
        <v>10487</v>
      </c>
      <c r="AE125" s="78"/>
      <c r="AF125" s="85"/>
      <c r="AG125" s="85"/>
      <c r="AH125" s="85"/>
      <c r="AI125" s="90" t="s">
        <v>10488</v>
      </c>
      <c r="AJ125" s="79" t="s">
        <v>42</v>
      </c>
      <c r="AK125" s="85"/>
      <c r="AL125" s="85"/>
      <c r="AM125" s="85"/>
      <c r="AN125" s="63" t="s">
        <v>10395</v>
      </c>
      <c r="AO125" s="63" t="s">
        <v>10507</v>
      </c>
      <c r="AP125" s="67" t="s">
        <v>10508</v>
      </c>
      <c r="AQ125" s="85"/>
    </row>
    <row r="126" customFormat="false" ht="17.9" hidden="false" customHeight="false" outlineLevel="0" collapsed="false">
      <c r="B126" s="1" t="str">
        <f aca="false">поверители!$E126</f>
        <v>10718</v>
      </c>
      <c r="C126" s="83" t="s">
        <v>6670</v>
      </c>
      <c r="D126" s="87"/>
      <c r="E126" s="80" t="s">
        <v>10524</v>
      </c>
      <c r="F126" s="87"/>
      <c r="G126" s="84" t="s">
        <v>10335</v>
      </c>
      <c r="H126" s="77" t="s">
        <v>1636</v>
      </c>
      <c r="I126" s="67" t="n">
        <v>2009</v>
      </c>
      <c r="J126" s="85"/>
      <c r="K126" s="85"/>
      <c r="L126" s="85"/>
      <c r="M126" s="85"/>
      <c r="N126" s="85"/>
      <c r="O126" s="71" t="s">
        <v>10335</v>
      </c>
      <c r="P126" s="71"/>
      <c r="Q126" s="71" t="s">
        <v>10338</v>
      </c>
      <c r="R126" s="79" t="s">
        <v>10339</v>
      </c>
      <c r="S126" s="74" t="n">
        <v>45127</v>
      </c>
      <c r="T126" s="86" t="n">
        <v>45492</v>
      </c>
      <c r="U126" s="87" t="s">
        <v>10340</v>
      </c>
      <c r="V126" s="87" t="s">
        <v>10341</v>
      </c>
      <c r="W126" s="91"/>
      <c r="X126" s="71" t="s">
        <v>10335</v>
      </c>
      <c r="Y126" s="71" t="s">
        <v>10342</v>
      </c>
      <c r="Z126" s="71" t="s">
        <v>10501</v>
      </c>
      <c r="AA126" s="85"/>
      <c r="AB126" s="85"/>
      <c r="AC126" s="85"/>
      <c r="AD126" s="89" t="s">
        <v>10487</v>
      </c>
      <c r="AE126" s="78"/>
      <c r="AF126" s="85"/>
      <c r="AG126" s="85"/>
      <c r="AH126" s="85"/>
      <c r="AI126" s="90" t="s">
        <v>10488</v>
      </c>
      <c r="AJ126" s="79" t="s">
        <v>42</v>
      </c>
      <c r="AK126" s="85"/>
      <c r="AL126" s="85"/>
      <c r="AM126" s="85"/>
      <c r="AN126" s="63" t="s">
        <v>10395</v>
      </c>
      <c r="AO126" s="63" t="s">
        <v>10507</v>
      </c>
      <c r="AP126" s="67" t="s">
        <v>10508</v>
      </c>
      <c r="AQ126" s="85"/>
    </row>
    <row r="127" customFormat="false" ht="17.9" hidden="false" customHeight="false" outlineLevel="0" collapsed="false">
      <c r="B127" s="1" t="str">
        <f aca="false">поверители!$E127</f>
        <v>10726</v>
      </c>
      <c r="C127" s="83" t="s">
        <v>6670</v>
      </c>
      <c r="D127" s="87"/>
      <c r="E127" s="80" t="s">
        <v>10525</v>
      </c>
      <c r="F127" s="87"/>
      <c r="G127" s="84" t="s">
        <v>10335</v>
      </c>
      <c r="H127" s="77" t="s">
        <v>1636</v>
      </c>
      <c r="I127" s="67" t="n">
        <v>2009</v>
      </c>
      <c r="J127" s="85"/>
      <c r="K127" s="85"/>
      <c r="L127" s="85"/>
      <c r="M127" s="85"/>
      <c r="N127" s="85"/>
      <c r="O127" s="71" t="s">
        <v>10335</v>
      </c>
      <c r="P127" s="71"/>
      <c r="Q127" s="71" t="s">
        <v>10338</v>
      </c>
      <c r="R127" s="79" t="s">
        <v>10339</v>
      </c>
      <c r="S127" s="74" t="n">
        <v>45127</v>
      </c>
      <c r="T127" s="86" t="n">
        <v>45492</v>
      </c>
      <c r="U127" s="87" t="s">
        <v>10340</v>
      </c>
      <c r="V127" s="87" t="s">
        <v>10341</v>
      </c>
      <c r="W127" s="91"/>
      <c r="X127" s="71" t="s">
        <v>10335</v>
      </c>
      <c r="Y127" s="71" t="s">
        <v>10342</v>
      </c>
      <c r="Z127" s="71" t="s">
        <v>10501</v>
      </c>
      <c r="AA127" s="85"/>
      <c r="AB127" s="85"/>
      <c r="AC127" s="85"/>
      <c r="AD127" s="89" t="s">
        <v>10487</v>
      </c>
      <c r="AE127" s="78"/>
      <c r="AF127" s="85"/>
      <c r="AG127" s="85"/>
      <c r="AH127" s="85"/>
      <c r="AI127" s="90" t="s">
        <v>10488</v>
      </c>
      <c r="AJ127" s="79" t="s">
        <v>42</v>
      </c>
      <c r="AK127" s="85"/>
      <c r="AL127" s="85"/>
      <c r="AM127" s="85"/>
      <c r="AN127" s="63" t="s">
        <v>10395</v>
      </c>
      <c r="AO127" s="63" t="s">
        <v>10507</v>
      </c>
      <c r="AP127" s="67" t="s">
        <v>10508</v>
      </c>
      <c r="AQ127" s="85"/>
    </row>
    <row r="128" customFormat="false" ht="17.9" hidden="false" customHeight="false" outlineLevel="0" collapsed="false">
      <c r="B128" s="1" t="str">
        <f aca="false">поверители!$E128</f>
        <v>25657</v>
      </c>
      <c r="C128" s="83" t="s">
        <v>10120</v>
      </c>
      <c r="D128" s="87"/>
      <c r="E128" s="80" t="s">
        <v>10526</v>
      </c>
      <c r="F128" s="87"/>
      <c r="G128" s="84" t="s">
        <v>10335</v>
      </c>
      <c r="H128" s="77" t="s">
        <v>1636</v>
      </c>
      <c r="I128" s="67" t="n">
        <v>2011</v>
      </c>
      <c r="J128" s="85"/>
      <c r="K128" s="85"/>
      <c r="L128" s="85"/>
      <c r="M128" s="85"/>
      <c r="N128" s="85"/>
      <c r="O128" s="71" t="s">
        <v>10335</v>
      </c>
      <c r="P128" s="71"/>
      <c r="Q128" s="71" t="s">
        <v>10338</v>
      </c>
      <c r="R128" s="79" t="s">
        <v>10339</v>
      </c>
      <c r="S128" s="74" t="n">
        <v>45127</v>
      </c>
      <c r="T128" s="86" t="n">
        <v>45492</v>
      </c>
      <c r="U128" s="87" t="s">
        <v>10340</v>
      </c>
      <c r="V128" s="87" t="s">
        <v>10341</v>
      </c>
      <c r="W128" s="91"/>
      <c r="X128" s="71" t="s">
        <v>10335</v>
      </c>
      <c r="Y128" s="71" t="s">
        <v>10342</v>
      </c>
      <c r="Z128" s="71" t="s">
        <v>10499</v>
      </c>
      <c r="AA128" s="85"/>
      <c r="AB128" s="85"/>
      <c r="AC128" s="85"/>
      <c r="AD128" s="89" t="s">
        <v>10487</v>
      </c>
      <c r="AE128" s="78"/>
      <c r="AF128" s="85"/>
      <c r="AG128" s="85"/>
      <c r="AH128" s="85"/>
      <c r="AI128" s="90" t="s">
        <v>10488</v>
      </c>
      <c r="AJ128" s="79" t="s">
        <v>42</v>
      </c>
      <c r="AK128" s="85"/>
      <c r="AL128" s="85"/>
      <c r="AM128" s="85"/>
      <c r="AN128" s="63" t="s">
        <v>10395</v>
      </c>
      <c r="AO128" s="63" t="s">
        <v>10507</v>
      </c>
      <c r="AP128" s="67" t="s">
        <v>10508</v>
      </c>
      <c r="AQ128" s="85"/>
    </row>
    <row r="129" customFormat="false" ht="17.9" hidden="false" customHeight="false" outlineLevel="0" collapsed="false">
      <c r="B129" s="1" t="str">
        <f aca="false">поверители!$E129</f>
        <v>16855</v>
      </c>
      <c r="C129" s="83" t="s">
        <v>6670</v>
      </c>
      <c r="D129" s="87"/>
      <c r="E129" s="80" t="s">
        <v>10527</v>
      </c>
      <c r="F129" s="87"/>
      <c r="G129" s="84" t="s">
        <v>10335</v>
      </c>
      <c r="H129" s="77" t="s">
        <v>1636</v>
      </c>
      <c r="I129" s="67" t="n">
        <v>2010</v>
      </c>
      <c r="J129" s="85"/>
      <c r="K129" s="85"/>
      <c r="L129" s="85"/>
      <c r="M129" s="85"/>
      <c r="N129" s="85"/>
      <c r="O129" s="71" t="s">
        <v>10335</v>
      </c>
      <c r="P129" s="71"/>
      <c r="Q129" s="71" t="s">
        <v>10338</v>
      </c>
      <c r="R129" s="79" t="s">
        <v>10339</v>
      </c>
      <c r="S129" s="74" t="n">
        <v>45127</v>
      </c>
      <c r="T129" s="86" t="n">
        <v>45492</v>
      </c>
      <c r="U129" s="87" t="s">
        <v>10340</v>
      </c>
      <c r="V129" s="87" t="s">
        <v>10341</v>
      </c>
      <c r="W129" s="91"/>
      <c r="X129" s="71" t="s">
        <v>10335</v>
      </c>
      <c r="Y129" s="71" t="s">
        <v>10342</v>
      </c>
      <c r="Z129" s="71" t="s">
        <v>10501</v>
      </c>
      <c r="AA129" s="85"/>
      <c r="AB129" s="85"/>
      <c r="AC129" s="85"/>
      <c r="AD129" s="89" t="s">
        <v>10487</v>
      </c>
      <c r="AE129" s="78"/>
      <c r="AF129" s="85"/>
      <c r="AG129" s="85"/>
      <c r="AH129" s="85"/>
      <c r="AI129" s="90" t="s">
        <v>10488</v>
      </c>
      <c r="AJ129" s="79" t="s">
        <v>42</v>
      </c>
      <c r="AK129" s="85"/>
      <c r="AL129" s="85"/>
      <c r="AM129" s="85"/>
      <c r="AN129" s="63" t="s">
        <v>10395</v>
      </c>
      <c r="AO129" s="63" t="s">
        <v>10507</v>
      </c>
      <c r="AP129" s="67" t="s">
        <v>10508</v>
      </c>
      <c r="AQ129" s="85"/>
    </row>
    <row r="130" customFormat="false" ht="17.9" hidden="false" customHeight="false" outlineLevel="0" collapsed="false">
      <c r="B130" s="1" t="str">
        <f aca="false">поверители!$E130</f>
        <v>16943</v>
      </c>
      <c r="C130" s="83" t="s">
        <v>6670</v>
      </c>
      <c r="D130" s="87"/>
      <c r="E130" s="80" t="s">
        <v>10528</v>
      </c>
      <c r="F130" s="87"/>
      <c r="G130" s="84" t="s">
        <v>10335</v>
      </c>
      <c r="H130" s="77" t="s">
        <v>1636</v>
      </c>
      <c r="I130" s="67" t="n">
        <v>2010</v>
      </c>
      <c r="J130" s="85"/>
      <c r="K130" s="85"/>
      <c r="L130" s="85"/>
      <c r="M130" s="85"/>
      <c r="N130" s="85"/>
      <c r="O130" s="71" t="s">
        <v>10335</v>
      </c>
      <c r="P130" s="71"/>
      <c r="Q130" s="71" t="s">
        <v>10338</v>
      </c>
      <c r="R130" s="79" t="s">
        <v>10339</v>
      </c>
      <c r="S130" s="74" t="n">
        <v>45127</v>
      </c>
      <c r="T130" s="86" t="n">
        <v>45492</v>
      </c>
      <c r="U130" s="87" t="s">
        <v>10340</v>
      </c>
      <c r="V130" s="87" t="s">
        <v>10341</v>
      </c>
      <c r="W130" s="91"/>
      <c r="X130" s="71" t="s">
        <v>10335</v>
      </c>
      <c r="Y130" s="71" t="s">
        <v>10342</v>
      </c>
      <c r="Z130" s="71" t="s">
        <v>10501</v>
      </c>
      <c r="AA130" s="85"/>
      <c r="AB130" s="85"/>
      <c r="AC130" s="85"/>
      <c r="AD130" s="89" t="s">
        <v>10487</v>
      </c>
      <c r="AE130" s="78"/>
      <c r="AF130" s="85"/>
      <c r="AG130" s="85"/>
      <c r="AH130" s="85"/>
      <c r="AI130" s="90" t="s">
        <v>10488</v>
      </c>
      <c r="AJ130" s="79" t="s">
        <v>42</v>
      </c>
      <c r="AK130" s="85"/>
      <c r="AL130" s="85"/>
      <c r="AM130" s="85"/>
      <c r="AN130" s="63" t="s">
        <v>10395</v>
      </c>
      <c r="AO130" s="63" t="s">
        <v>10507</v>
      </c>
      <c r="AP130" s="67" t="s">
        <v>10508</v>
      </c>
      <c r="AQ130" s="85"/>
    </row>
    <row r="131" customFormat="false" ht="17.9" hidden="false" customHeight="false" outlineLevel="0" collapsed="false">
      <c r="B131" s="1" t="str">
        <f aca="false">поверители!$E131</f>
        <v>10810</v>
      </c>
      <c r="C131" s="83" t="s">
        <v>6670</v>
      </c>
      <c r="D131" s="87"/>
      <c r="E131" s="80" t="s">
        <v>10529</v>
      </c>
      <c r="F131" s="87"/>
      <c r="G131" s="84" t="s">
        <v>10335</v>
      </c>
      <c r="H131" s="77" t="s">
        <v>1636</v>
      </c>
      <c r="I131" s="67" t="n">
        <v>2009</v>
      </c>
      <c r="J131" s="85"/>
      <c r="K131" s="85"/>
      <c r="L131" s="85"/>
      <c r="M131" s="85"/>
      <c r="N131" s="85"/>
      <c r="O131" s="71" t="s">
        <v>10335</v>
      </c>
      <c r="P131" s="71"/>
      <c r="Q131" s="71" t="s">
        <v>10338</v>
      </c>
      <c r="R131" s="79" t="s">
        <v>10339</v>
      </c>
      <c r="S131" s="74" t="n">
        <v>45127</v>
      </c>
      <c r="T131" s="86" t="n">
        <v>45492</v>
      </c>
      <c r="U131" s="87" t="s">
        <v>10340</v>
      </c>
      <c r="V131" s="87" t="s">
        <v>10341</v>
      </c>
      <c r="W131" s="91"/>
      <c r="X131" s="71" t="s">
        <v>10335</v>
      </c>
      <c r="Y131" s="71" t="s">
        <v>10342</v>
      </c>
      <c r="Z131" s="71" t="s">
        <v>10501</v>
      </c>
      <c r="AA131" s="85"/>
      <c r="AB131" s="85"/>
      <c r="AC131" s="85"/>
      <c r="AD131" s="89" t="s">
        <v>10487</v>
      </c>
      <c r="AE131" s="78"/>
      <c r="AF131" s="85"/>
      <c r="AG131" s="85"/>
      <c r="AH131" s="85"/>
      <c r="AI131" s="90" t="s">
        <v>10488</v>
      </c>
      <c r="AJ131" s="79" t="s">
        <v>42</v>
      </c>
      <c r="AK131" s="85"/>
      <c r="AL131" s="85"/>
      <c r="AM131" s="85"/>
      <c r="AN131" s="63" t="s">
        <v>10395</v>
      </c>
      <c r="AO131" s="63" t="s">
        <v>10507</v>
      </c>
      <c r="AP131" s="67" t="s">
        <v>10508</v>
      </c>
      <c r="AQ131" s="85"/>
    </row>
    <row r="132" customFormat="false" ht="99.95" hidden="false" customHeight="false" outlineLevel="0" collapsed="false">
      <c r="B132" s="1" t="str">
        <f aca="false">поверители!$E132</f>
        <v>2455</v>
      </c>
      <c r="C132" s="83" t="s">
        <v>10125</v>
      </c>
      <c r="D132" s="87"/>
      <c r="E132" s="80" t="s">
        <v>10530</v>
      </c>
      <c r="F132" s="87"/>
      <c r="G132" s="84" t="s">
        <v>10335</v>
      </c>
      <c r="H132" s="77" t="s">
        <v>10531</v>
      </c>
      <c r="I132" s="67" t="n">
        <v>2006</v>
      </c>
      <c r="J132" s="85"/>
      <c r="K132" s="85"/>
      <c r="L132" s="85"/>
      <c r="M132" s="85"/>
      <c r="N132" s="85"/>
      <c r="O132" s="71" t="s">
        <v>10335</v>
      </c>
      <c r="P132" s="71"/>
      <c r="Q132" s="71" t="s">
        <v>10338</v>
      </c>
      <c r="R132" s="79" t="s">
        <v>10339</v>
      </c>
      <c r="S132" s="74" t="n">
        <v>45128</v>
      </c>
      <c r="T132" s="86" t="n">
        <v>45492</v>
      </c>
      <c r="U132" s="87" t="s">
        <v>10340</v>
      </c>
      <c r="V132" s="87" t="s">
        <v>10341</v>
      </c>
      <c r="W132" s="91"/>
      <c r="X132" s="71" t="s">
        <v>10335</v>
      </c>
      <c r="Y132" s="71" t="s">
        <v>10342</v>
      </c>
      <c r="Z132" s="92" t="s">
        <v>10532</v>
      </c>
      <c r="AA132" s="85"/>
      <c r="AB132" s="85"/>
      <c r="AC132" s="85"/>
      <c r="AD132" s="89" t="s">
        <v>10487</v>
      </c>
      <c r="AE132" s="78"/>
      <c r="AF132" s="85"/>
      <c r="AG132" s="85"/>
      <c r="AH132" s="85"/>
      <c r="AI132" s="67" t="s">
        <v>10533</v>
      </c>
      <c r="AJ132" s="79" t="s">
        <v>10346</v>
      </c>
      <c r="AK132" s="85"/>
      <c r="AL132" s="85"/>
      <c r="AM132" s="85"/>
      <c r="AN132" s="63" t="s">
        <v>10534</v>
      </c>
      <c r="AO132" s="63" t="s">
        <v>10348</v>
      </c>
      <c r="AP132" s="67" t="s">
        <v>10535</v>
      </c>
      <c r="AQ132" s="85"/>
    </row>
    <row r="133" customFormat="false" ht="17.9" hidden="false" customHeight="false" outlineLevel="0" collapsed="false">
      <c r="B133" s="1" t="str">
        <f aca="false">поверители!$E133</f>
        <v>10817</v>
      </c>
      <c r="C133" s="83" t="s">
        <v>6670</v>
      </c>
      <c r="D133" s="87"/>
      <c r="E133" s="81" t="s">
        <v>10536</v>
      </c>
      <c r="F133" s="87"/>
      <c r="G133" s="84" t="s">
        <v>10335</v>
      </c>
      <c r="H133" s="77" t="s">
        <v>1636</v>
      </c>
      <c r="I133" s="67" t="n">
        <v>2009</v>
      </c>
      <c r="J133" s="85"/>
      <c r="K133" s="85"/>
      <c r="L133" s="85"/>
      <c r="M133" s="85"/>
      <c r="N133" s="85"/>
      <c r="O133" s="71" t="s">
        <v>10335</v>
      </c>
      <c r="P133" s="71"/>
      <c r="Q133" s="71" t="s">
        <v>10338</v>
      </c>
      <c r="R133" s="79" t="s">
        <v>10339</v>
      </c>
      <c r="S133" s="74" t="n">
        <v>45128</v>
      </c>
      <c r="T133" s="86" t="n">
        <v>45492</v>
      </c>
      <c r="U133" s="87" t="s">
        <v>10340</v>
      </c>
      <c r="V133" s="87" t="s">
        <v>10341</v>
      </c>
      <c r="W133" s="91"/>
      <c r="X133" s="71" t="s">
        <v>10335</v>
      </c>
      <c r="Y133" s="71" t="s">
        <v>10342</v>
      </c>
      <c r="Z133" s="71" t="s">
        <v>10501</v>
      </c>
      <c r="AA133" s="85"/>
      <c r="AB133" s="85"/>
      <c r="AC133" s="85"/>
      <c r="AD133" s="89" t="s">
        <v>10487</v>
      </c>
      <c r="AE133" s="78"/>
      <c r="AF133" s="85"/>
      <c r="AG133" s="85"/>
      <c r="AH133" s="85"/>
      <c r="AI133" s="90" t="s">
        <v>10488</v>
      </c>
      <c r="AJ133" s="79" t="s">
        <v>10346</v>
      </c>
      <c r="AK133" s="85"/>
      <c r="AL133" s="85"/>
      <c r="AM133" s="85"/>
      <c r="AN133" s="63" t="s">
        <v>10534</v>
      </c>
      <c r="AO133" s="63" t="s">
        <v>10348</v>
      </c>
      <c r="AP133" s="67" t="s">
        <v>10535</v>
      </c>
      <c r="AQ133" s="85"/>
    </row>
    <row r="134" customFormat="false" ht="17.9" hidden="false" customHeight="false" outlineLevel="0" collapsed="false">
      <c r="B134" s="1" t="str">
        <f aca="false">поверители!$E134</f>
        <v>16844</v>
      </c>
      <c r="C134" s="83" t="s">
        <v>6670</v>
      </c>
      <c r="D134" s="87"/>
      <c r="E134" s="81" t="s">
        <v>10537</v>
      </c>
      <c r="F134" s="87"/>
      <c r="G134" s="84" t="s">
        <v>10335</v>
      </c>
      <c r="H134" s="77" t="s">
        <v>1636</v>
      </c>
      <c r="I134" s="67" t="n">
        <v>2010</v>
      </c>
      <c r="J134" s="85"/>
      <c r="K134" s="85"/>
      <c r="L134" s="85"/>
      <c r="M134" s="85"/>
      <c r="N134" s="85"/>
      <c r="O134" s="71" t="s">
        <v>10335</v>
      </c>
      <c r="P134" s="71"/>
      <c r="Q134" s="71" t="s">
        <v>10338</v>
      </c>
      <c r="R134" s="79" t="s">
        <v>10339</v>
      </c>
      <c r="S134" s="74" t="n">
        <v>45128</v>
      </c>
      <c r="T134" s="86" t="n">
        <v>45492</v>
      </c>
      <c r="U134" s="87" t="s">
        <v>10340</v>
      </c>
      <c r="V134" s="87" t="s">
        <v>10341</v>
      </c>
      <c r="W134" s="91"/>
      <c r="X134" s="71" t="s">
        <v>10335</v>
      </c>
      <c r="Y134" s="71" t="s">
        <v>10342</v>
      </c>
      <c r="Z134" s="71" t="s">
        <v>10501</v>
      </c>
      <c r="AA134" s="85"/>
      <c r="AB134" s="85"/>
      <c r="AC134" s="85"/>
      <c r="AD134" s="89" t="s">
        <v>10487</v>
      </c>
      <c r="AE134" s="78"/>
      <c r="AF134" s="85"/>
      <c r="AG134" s="85"/>
      <c r="AH134" s="85"/>
      <c r="AI134" s="90" t="s">
        <v>10488</v>
      </c>
      <c r="AJ134" s="79" t="s">
        <v>10346</v>
      </c>
      <c r="AK134" s="85"/>
      <c r="AL134" s="85"/>
      <c r="AM134" s="85"/>
      <c r="AN134" s="63" t="s">
        <v>10534</v>
      </c>
      <c r="AO134" s="63" t="s">
        <v>10348</v>
      </c>
      <c r="AP134" s="67" t="s">
        <v>10535</v>
      </c>
      <c r="AQ134" s="85"/>
    </row>
    <row r="135" customFormat="false" ht="17.9" hidden="false" customHeight="false" outlineLevel="0" collapsed="false">
      <c r="B135" s="1" t="str">
        <f aca="false">поверители!$E135</f>
        <v>28149</v>
      </c>
      <c r="C135" s="83" t="s">
        <v>10120</v>
      </c>
      <c r="D135" s="87"/>
      <c r="E135" s="81" t="s">
        <v>10538</v>
      </c>
      <c r="F135" s="87"/>
      <c r="G135" s="84" t="s">
        <v>10335</v>
      </c>
      <c r="H135" s="77" t="s">
        <v>1636</v>
      </c>
      <c r="I135" s="67" t="n">
        <v>2011</v>
      </c>
      <c r="J135" s="85"/>
      <c r="K135" s="85"/>
      <c r="L135" s="85"/>
      <c r="M135" s="85"/>
      <c r="N135" s="85"/>
      <c r="O135" s="71" t="s">
        <v>10335</v>
      </c>
      <c r="P135" s="71"/>
      <c r="Q135" s="71" t="s">
        <v>10338</v>
      </c>
      <c r="R135" s="79" t="s">
        <v>10339</v>
      </c>
      <c r="S135" s="74" t="n">
        <v>45128</v>
      </c>
      <c r="T135" s="86" t="n">
        <v>45492</v>
      </c>
      <c r="U135" s="87" t="s">
        <v>10340</v>
      </c>
      <c r="V135" s="87" t="s">
        <v>10341</v>
      </c>
      <c r="W135" s="91"/>
      <c r="X135" s="71" t="s">
        <v>10335</v>
      </c>
      <c r="Y135" s="71" t="s">
        <v>10342</v>
      </c>
      <c r="Z135" s="71" t="s">
        <v>10499</v>
      </c>
      <c r="AA135" s="85"/>
      <c r="AB135" s="85"/>
      <c r="AC135" s="85"/>
      <c r="AD135" s="89" t="s">
        <v>10487</v>
      </c>
      <c r="AE135" s="78"/>
      <c r="AF135" s="85"/>
      <c r="AG135" s="85"/>
      <c r="AH135" s="85"/>
      <c r="AI135" s="90" t="s">
        <v>10488</v>
      </c>
      <c r="AJ135" s="79" t="s">
        <v>42</v>
      </c>
      <c r="AK135" s="85"/>
      <c r="AL135" s="85"/>
      <c r="AM135" s="85"/>
      <c r="AN135" s="63" t="s">
        <v>10534</v>
      </c>
      <c r="AO135" s="63" t="s">
        <v>10348</v>
      </c>
      <c r="AP135" s="67" t="s">
        <v>10535</v>
      </c>
      <c r="AQ135" s="85"/>
    </row>
    <row r="136" customFormat="false" ht="17.9" hidden="false" customHeight="false" outlineLevel="0" collapsed="false">
      <c r="B136" s="1" t="str">
        <f aca="false">поверители!$E136</f>
        <v>10325</v>
      </c>
      <c r="C136" s="83" t="s">
        <v>6670</v>
      </c>
      <c r="D136" s="87"/>
      <c r="E136" s="81" t="s">
        <v>10539</v>
      </c>
      <c r="F136" s="87"/>
      <c r="G136" s="84" t="s">
        <v>10335</v>
      </c>
      <c r="H136" s="77" t="s">
        <v>1636</v>
      </c>
      <c r="I136" s="67" t="n">
        <v>2009</v>
      </c>
      <c r="J136" s="85"/>
      <c r="K136" s="85"/>
      <c r="L136" s="85"/>
      <c r="M136" s="85"/>
      <c r="N136" s="85"/>
      <c r="O136" s="71" t="s">
        <v>10335</v>
      </c>
      <c r="P136" s="71"/>
      <c r="Q136" s="71" t="s">
        <v>10338</v>
      </c>
      <c r="R136" s="79" t="s">
        <v>10339</v>
      </c>
      <c r="S136" s="74" t="n">
        <v>45128</v>
      </c>
      <c r="T136" s="86" t="n">
        <v>45492</v>
      </c>
      <c r="U136" s="87" t="s">
        <v>10340</v>
      </c>
      <c r="V136" s="87" t="s">
        <v>10341</v>
      </c>
      <c r="W136" s="91"/>
      <c r="X136" s="71" t="s">
        <v>10335</v>
      </c>
      <c r="Y136" s="71" t="s">
        <v>10342</v>
      </c>
      <c r="Z136" s="71" t="s">
        <v>10501</v>
      </c>
      <c r="AA136" s="85"/>
      <c r="AB136" s="85"/>
      <c r="AC136" s="85"/>
      <c r="AD136" s="89" t="s">
        <v>10487</v>
      </c>
      <c r="AE136" s="78"/>
      <c r="AF136" s="85"/>
      <c r="AG136" s="85"/>
      <c r="AH136" s="85"/>
      <c r="AI136" s="90" t="s">
        <v>10488</v>
      </c>
      <c r="AJ136" s="79" t="s">
        <v>42</v>
      </c>
      <c r="AK136" s="85"/>
      <c r="AL136" s="85"/>
      <c r="AM136" s="85"/>
      <c r="AN136" s="63" t="s">
        <v>10534</v>
      </c>
      <c r="AO136" s="63" t="s">
        <v>10348</v>
      </c>
      <c r="AP136" s="67" t="s">
        <v>10535</v>
      </c>
      <c r="AQ136" s="85"/>
    </row>
    <row r="137" customFormat="false" ht="17.9" hidden="false" customHeight="false" outlineLevel="0" collapsed="false">
      <c r="B137" s="1" t="str">
        <f aca="false">поверители!$E137</f>
        <v>27474</v>
      </c>
      <c r="C137" s="83" t="s">
        <v>10120</v>
      </c>
      <c r="D137" s="87"/>
      <c r="E137" s="81" t="s">
        <v>10540</v>
      </c>
      <c r="F137" s="87"/>
      <c r="G137" s="84" t="s">
        <v>10335</v>
      </c>
      <c r="H137" s="77" t="s">
        <v>1636</v>
      </c>
      <c r="I137" s="67" t="n">
        <v>2011</v>
      </c>
      <c r="J137" s="85"/>
      <c r="K137" s="85"/>
      <c r="L137" s="85"/>
      <c r="M137" s="85"/>
      <c r="N137" s="85"/>
      <c r="O137" s="71" t="s">
        <v>10335</v>
      </c>
      <c r="P137" s="71"/>
      <c r="Q137" s="71" t="s">
        <v>10338</v>
      </c>
      <c r="R137" s="79" t="s">
        <v>10339</v>
      </c>
      <c r="S137" s="74" t="n">
        <v>45128</v>
      </c>
      <c r="T137" s="86" t="n">
        <v>45492</v>
      </c>
      <c r="U137" s="87" t="s">
        <v>10340</v>
      </c>
      <c r="V137" s="87" t="s">
        <v>10341</v>
      </c>
      <c r="W137" s="91"/>
      <c r="X137" s="71" t="s">
        <v>10335</v>
      </c>
      <c r="Y137" s="71" t="s">
        <v>10342</v>
      </c>
      <c r="Z137" s="71" t="s">
        <v>10499</v>
      </c>
      <c r="AA137" s="85"/>
      <c r="AB137" s="85"/>
      <c r="AC137" s="85"/>
      <c r="AD137" s="89" t="s">
        <v>10487</v>
      </c>
      <c r="AE137" s="78"/>
      <c r="AF137" s="85"/>
      <c r="AG137" s="85"/>
      <c r="AH137" s="85"/>
      <c r="AI137" s="90" t="s">
        <v>10488</v>
      </c>
      <c r="AJ137" s="79" t="s">
        <v>42</v>
      </c>
      <c r="AK137" s="85"/>
      <c r="AL137" s="85"/>
      <c r="AM137" s="85"/>
      <c r="AN137" s="63" t="s">
        <v>10534</v>
      </c>
      <c r="AO137" s="63" t="s">
        <v>10348</v>
      </c>
      <c r="AP137" s="67" t="s">
        <v>10535</v>
      </c>
      <c r="AQ137" s="85"/>
    </row>
    <row r="138" customFormat="false" ht="17.9" hidden="false" customHeight="false" outlineLevel="0" collapsed="false">
      <c r="B138" s="1" t="str">
        <f aca="false">поверители!$E138</f>
        <v>10355</v>
      </c>
      <c r="C138" s="83" t="s">
        <v>6670</v>
      </c>
      <c r="D138" s="87"/>
      <c r="E138" s="80" t="s">
        <v>10541</v>
      </c>
      <c r="F138" s="87"/>
      <c r="G138" s="84" t="s">
        <v>10335</v>
      </c>
      <c r="H138" s="77" t="s">
        <v>1636</v>
      </c>
      <c r="I138" s="67" t="n">
        <v>2009</v>
      </c>
      <c r="J138" s="85"/>
      <c r="K138" s="85"/>
      <c r="L138" s="85"/>
      <c r="M138" s="85"/>
      <c r="N138" s="85"/>
      <c r="O138" s="71" t="s">
        <v>10335</v>
      </c>
      <c r="P138" s="71"/>
      <c r="Q138" s="71" t="s">
        <v>10338</v>
      </c>
      <c r="R138" s="79" t="s">
        <v>10339</v>
      </c>
      <c r="S138" s="74" t="n">
        <v>45128</v>
      </c>
      <c r="T138" s="86" t="n">
        <v>45492</v>
      </c>
      <c r="U138" s="87" t="s">
        <v>10340</v>
      </c>
      <c r="V138" s="87" t="s">
        <v>10341</v>
      </c>
      <c r="W138" s="91"/>
      <c r="X138" s="71" t="s">
        <v>10335</v>
      </c>
      <c r="Y138" s="71" t="s">
        <v>10342</v>
      </c>
      <c r="Z138" s="71" t="s">
        <v>10501</v>
      </c>
      <c r="AA138" s="85"/>
      <c r="AB138" s="85"/>
      <c r="AC138" s="85"/>
      <c r="AD138" s="89" t="s">
        <v>10487</v>
      </c>
      <c r="AE138" s="78"/>
      <c r="AF138" s="85"/>
      <c r="AG138" s="85"/>
      <c r="AH138" s="85"/>
      <c r="AI138" s="90" t="s">
        <v>10488</v>
      </c>
      <c r="AJ138" s="79" t="s">
        <v>42</v>
      </c>
      <c r="AK138" s="85"/>
      <c r="AL138" s="85"/>
      <c r="AM138" s="85"/>
      <c r="AN138" s="63" t="s">
        <v>10534</v>
      </c>
      <c r="AO138" s="63" t="s">
        <v>10348</v>
      </c>
      <c r="AP138" s="67" t="s">
        <v>10535</v>
      </c>
      <c r="AQ138" s="85"/>
    </row>
    <row r="139" customFormat="false" ht="34.3" hidden="false" customHeight="false" outlineLevel="0" collapsed="false">
      <c r="B139" s="36" t="str">
        <f aca="false">поверители!$E139</f>
        <v>352 </v>
      </c>
      <c r="C139" s="83" t="s">
        <v>10128</v>
      </c>
      <c r="D139" s="87"/>
      <c r="E139" s="93" t="s">
        <v>10542</v>
      </c>
      <c r="F139" s="87"/>
      <c r="G139" s="84" t="s">
        <v>10335</v>
      </c>
      <c r="H139" s="87" t="s">
        <v>10543</v>
      </c>
      <c r="I139" s="87" t="n">
        <v>2010</v>
      </c>
      <c r="J139" s="89"/>
      <c r="K139" s="89"/>
      <c r="L139" s="89"/>
      <c r="M139" s="89"/>
      <c r="N139" s="89"/>
      <c r="O139" s="71" t="s">
        <v>10335</v>
      </c>
      <c r="P139" s="94"/>
      <c r="Q139" s="71" t="s">
        <v>10338</v>
      </c>
      <c r="R139" s="79" t="s">
        <v>10339</v>
      </c>
      <c r="S139" s="95" t="n">
        <v>45133</v>
      </c>
      <c r="T139" s="95" t="n">
        <v>45498</v>
      </c>
      <c r="U139" s="87" t="s">
        <v>10340</v>
      </c>
      <c r="V139" s="87" t="s">
        <v>10341</v>
      </c>
      <c r="W139" s="91"/>
      <c r="X139" s="71" t="s">
        <v>10335</v>
      </c>
      <c r="Y139" s="71" t="s">
        <v>10342</v>
      </c>
      <c r="Z139" s="96" t="s">
        <v>10544</v>
      </c>
      <c r="AA139" s="89"/>
      <c r="AB139" s="89"/>
      <c r="AC139" s="89"/>
      <c r="AD139" s="89" t="s">
        <v>10487</v>
      </c>
      <c r="AE139" s="97"/>
      <c r="AF139" s="89"/>
      <c r="AG139" s="89"/>
      <c r="AH139" s="89"/>
      <c r="AI139" s="90" t="s">
        <v>10545</v>
      </c>
      <c r="AJ139" s="79" t="s">
        <v>42</v>
      </c>
      <c r="AK139" s="89"/>
      <c r="AL139" s="89"/>
      <c r="AM139" s="89"/>
      <c r="AN139" s="98" t="s">
        <v>10546</v>
      </c>
      <c r="AO139" s="98" t="s">
        <v>10547</v>
      </c>
      <c r="AP139" s="99" t="n">
        <v>0.413</v>
      </c>
      <c r="AQ139" s="89"/>
    </row>
    <row r="140" customFormat="false" ht="17.9" hidden="false" customHeight="false" outlineLevel="0" collapsed="false">
      <c r="B140" s="1" t="str">
        <f aca="false">поверители!$E140</f>
        <v>9656465</v>
      </c>
      <c r="C140" s="64" t="s">
        <v>257</v>
      </c>
      <c r="D140" s="87"/>
      <c r="E140" s="81" t="s">
        <v>10548</v>
      </c>
      <c r="F140" s="87"/>
      <c r="G140" s="63" t="s">
        <v>10335</v>
      </c>
      <c r="H140" s="64" t="s">
        <v>10549</v>
      </c>
      <c r="I140" s="67" t="s">
        <v>10374</v>
      </c>
      <c r="J140" s="85"/>
      <c r="K140" s="85"/>
      <c r="L140" s="85"/>
      <c r="M140" s="85"/>
      <c r="N140" s="85"/>
      <c r="O140" s="71" t="s">
        <v>10335</v>
      </c>
      <c r="P140" s="100"/>
      <c r="Q140" s="71" t="s">
        <v>10338</v>
      </c>
      <c r="R140" s="79" t="s">
        <v>10339</v>
      </c>
      <c r="S140" s="86" t="n">
        <v>45112</v>
      </c>
      <c r="T140" s="74" t="n">
        <v>46207</v>
      </c>
      <c r="U140" s="87" t="s">
        <v>10340</v>
      </c>
      <c r="V140" s="87" t="s">
        <v>10341</v>
      </c>
      <c r="W140" s="76"/>
      <c r="X140" s="71" t="s">
        <v>10335</v>
      </c>
      <c r="Y140" s="71" t="s">
        <v>10335</v>
      </c>
      <c r="Z140" s="96" t="s">
        <v>10550</v>
      </c>
      <c r="AA140" s="85"/>
      <c r="AB140" s="85"/>
      <c r="AC140" s="85"/>
      <c r="AD140" s="85"/>
      <c r="AE140" s="101" t="s">
        <v>10551</v>
      </c>
      <c r="AF140" s="85"/>
      <c r="AG140" s="85"/>
      <c r="AH140" s="85"/>
      <c r="AI140" s="67" t="s">
        <v>10552</v>
      </c>
      <c r="AJ140" s="64" t="s">
        <v>10346</v>
      </c>
      <c r="AK140" s="85"/>
      <c r="AL140" s="85"/>
      <c r="AM140" s="85"/>
      <c r="AN140" s="63" t="s">
        <v>10395</v>
      </c>
      <c r="AO140" s="63" t="s">
        <v>10396</v>
      </c>
      <c r="AP140" s="67" t="s">
        <v>10397</v>
      </c>
      <c r="AQ140" s="85"/>
    </row>
    <row r="141" customFormat="false" ht="15" hidden="false" customHeight="false" outlineLevel="0" collapsed="false">
      <c r="B141" s="1" t="str">
        <f aca="false">поверители!$E141</f>
        <v>91J604301</v>
      </c>
      <c r="C141" s="64" t="s">
        <v>207</v>
      </c>
      <c r="D141" s="87"/>
      <c r="E141" s="102" t="s">
        <v>10553</v>
      </c>
      <c r="F141" s="87"/>
      <c r="G141" s="63" t="s">
        <v>10335</v>
      </c>
      <c r="H141" s="63" t="s">
        <v>65</v>
      </c>
      <c r="I141" s="67" t="s">
        <v>10458</v>
      </c>
      <c r="J141" s="85"/>
      <c r="K141" s="85"/>
      <c r="L141" s="85"/>
      <c r="M141" s="85"/>
      <c r="N141" s="85"/>
      <c r="O141" s="71" t="s">
        <v>10335</v>
      </c>
      <c r="P141" s="100"/>
      <c r="Q141" s="71" t="s">
        <v>10338</v>
      </c>
      <c r="R141" s="79" t="s">
        <v>10339</v>
      </c>
      <c r="S141" s="86" t="n">
        <v>45112</v>
      </c>
      <c r="T141" s="74" t="n">
        <v>46207</v>
      </c>
      <c r="U141" s="87" t="s">
        <v>10340</v>
      </c>
      <c r="V141" s="87" t="s">
        <v>10341</v>
      </c>
      <c r="W141" s="76"/>
      <c r="X141" s="71" t="s">
        <v>10335</v>
      </c>
      <c r="Y141" s="71" t="s">
        <v>10335</v>
      </c>
      <c r="Z141" s="63" t="s">
        <v>10554</v>
      </c>
      <c r="AA141" s="85"/>
      <c r="AB141" s="85"/>
      <c r="AC141" s="85"/>
      <c r="AD141" s="85"/>
      <c r="AE141" s="101" t="s">
        <v>10555</v>
      </c>
      <c r="AF141" s="85"/>
      <c r="AG141" s="85"/>
      <c r="AH141" s="85"/>
      <c r="AI141" s="67" t="s">
        <v>10556</v>
      </c>
      <c r="AJ141" s="64" t="s">
        <v>10346</v>
      </c>
      <c r="AK141" s="85"/>
      <c r="AL141" s="85"/>
      <c r="AM141" s="85"/>
      <c r="AN141" s="63" t="s">
        <v>10395</v>
      </c>
      <c r="AO141" s="63" t="s">
        <v>10396</v>
      </c>
      <c r="AP141" s="67" t="s">
        <v>10397</v>
      </c>
      <c r="AQ141" s="85"/>
    </row>
    <row r="142" customFormat="false" ht="15" hidden="false" customHeight="false" outlineLevel="0" collapsed="false">
      <c r="B142" s="1" t="str">
        <f aca="false">поверители!$E142</f>
        <v>91J604304</v>
      </c>
      <c r="C142" s="64" t="s">
        <v>207</v>
      </c>
      <c r="D142" s="87"/>
      <c r="E142" s="102" t="s">
        <v>10557</v>
      </c>
      <c r="F142" s="87"/>
      <c r="G142" s="63" t="s">
        <v>10335</v>
      </c>
      <c r="H142" s="63" t="s">
        <v>65</v>
      </c>
      <c r="I142" s="67" t="s">
        <v>10458</v>
      </c>
      <c r="J142" s="85"/>
      <c r="K142" s="85"/>
      <c r="L142" s="85"/>
      <c r="M142" s="85"/>
      <c r="N142" s="85"/>
      <c r="O142" s="71" t="s">
        <v>10335</v>
      </c>
      <c r="P142" s="100"/>
      <c r="Q142" s="71" t="s">
        <v>10338</v>
      </c>
      <c r="R142" s="79" t="s">
        <v>10339</v>
      </c>
      <c r="S142" s="86" t="n">
        <v>45112</v>
      </c>
      <c r="T142" s="74" t="n">
        <v>46207</v>
      </c>
      <c r="U142" s="87" t="s">
        <v>10340</v>
      </c>
      <c r="V142" s="87" t="s">
        <v>10341</v>
      </c>
      <c r="W142" s="76"/>
      <c r="X142" s="71" t="s">
        <v>10335</v>
      </c>
      <c r="Y142" s="71" t="s">
        <v>10335</v>
      </c>
      <c r="Z142" s="63" t="s">
        <v>10554</v>
      </c>
      <c r="AA142" s="85"/>
      <c r="AB142" s="85"/>
      <c r="AC142" s="85"/>
      <c r="AD142" s="85"/>
      <c r="AE142" s="101" t="s">
        <v>10555</v>
      </c>
      <c r="AF142" s="85"/>
      <c r="AG142" s="85"/>
      <c r="AH142" s="85"/>
      <c r="AI142" s="67" t="s">
        <v>10558</v>
      </c>
      <c r="AJ142" s="64" t="s">
        <v>10346</v>
      </c>
      <c r="AK142" s="85"/>
      <c r="AL142" s="85"/>
      <c r="AM142" s="85"/>
      <c r="AN142" s="63" t="s">
        <v>10395</v>
      </c>
      <c r="AO142" s="63" t="s">
        <v>10396</v>
      </c>
      <c r="AP142" s="67" t="s">
        <v>10397</v>
      </c>
      <c r="AQ142" s="85"/>
    </row>
    <row r="143" customFormat="false" ht="15" hidden="false" customHeight="false" outlineLevel="0" collapsed="false">
      <c r="B143" s="1" t="str">
        <f aca="false">поверители!$E143</f>
        <v>D70C020109C</v>
      </c>
      <c r="C143" s="64" t="s">
        <v>216</v>
      </c>
      <c r="D143" s="87"/>
      <c r="E143" s="67" t="s">
        <v>10559</v>
      </c>
      <c r="F143" s="87"/>
      <c r="G143" s="63" t="s">
        <v>10335</v>
      </c>
      <c r="H143" s="63" t="s">
        <v>10560</v>
      </c>
      <c r="I143" s="67" t="s">
        <v>10453</v>
      </c>
      <c r="J143" s="85"/>
      <c r="K143" s="85"/>
      <c r="L143" s="85"/>
      <c r="M143" s="85"/>
      <c r="N143" s="85"/>
      <c r="O143" s="71" t="s">
        <v>10335</v>
      </c>
      <c r="P143" s="100"/>
      <c r="Q143" s="71" t="s">
        <v>10338</v>
      </c>
      <c r="R143" s="79" t="s">
        <v>10339</v>
      </c>
      <c r="S143" s="86" t="n">
        <v>45112</v>
      </c>
      <c r="T143" s="74" t="n">
        <v>46207</v>
      </c>
      <c r="U143" s="87" t="s">
        <v>10340</v>
      </c>
      <c r="V143" s="87" t="s">
        <v>10341</v>
      </c>
      <c r="W143" s="76"/>
      <c r="X143" s="71" t="s">
        <v>10335</v>
      </c>
      <c r="Y143" s="71" t="s">
        <v>10335</v>
      </c>
      <c r="Z143" s="63" t="s">
        <v>10561</v>
      </c>
      <c r="AA143" s="85"/>
      <c r="AB143" s="85"/>
      <c r="AC143" s="85"/>
      <c r="AD143" s="85"/>
      <c r="AE143" s="101" t="s">
        <v>10551</v>
      </c>
      <c r="AF143" s="85"/>
      <c r="AG143" s="85"/>
      <c r="AH143" s="85"/>
      <c r="AI143" s="67" t="s">
        <v>10562</v>
      </c>
      <c r="AJ143" s="64" t="s">
        <v>10346</v>
      </c>
      <c r="AK143" s="85"/>
      <c r="AL143" s="85"/>
      <c r="AM143" s="85"/>
      <c r="AN143" s="63" t="s">
        <v>10395</v>
      </c>
      <c r="AO143" s="63" t="s">
        <v>10396</v>
      </c>
      <c r="AP143" s="67" t="s">
        <v>10397</v>
      </c>
      <c r="AQ143" s="85"/>
    </row>
    <row r="144" customFormat="false" ht="46.25" hidden="false" customHeight="false" outlineLevel="0" collapsed="false">
      <c r="B144" s="1" t="str">
        <f aca="false">поверители!$E144</f>
        <v>91FC46495</v>
      </c>
      <c r="C144" s="64" t="s">
        <v>2912</v>
      </c>
      <c r="D144" s="87"/>
      <c r="E144" s="67" t="s">
        <v>10563</v>
      </c>
      <c r="F144" s="87"/>
      <c r="G144" s="63" t="s">
        <v>10335</v>
      </c>
      <c r="H144" s="63" t="s">
        <v>2915</v>
      </c>
      <c r="I144" s="67" t="s">
        <v>10564</v>
      </c>
      <c r="J144" s="85"/>
      <c r="K144" s="85"/>
      <c r="L144" s="85"/>
      <c r="M144" s="85"/>
      <c r="N144" s="85"/>
      <c r="O144" s="71" t="s">
        <v>10335</v>
      </c>
      <c r="P144" s="100"/>
      <c r="Q144" s="71" t="s">
        <v>10338</v>
      </c>
      <c r="R144" s="79" t="s">
        <v>10339</v>
      </c>
      <c r="S144" s="86" t="n">
        <v>45112</v>
      </c>
      <c r="T144" s="74" t="n">
        <v>45842</v>
      </c>
      <c r="U144" s="87" t="s">
        <v>10340</v>
      </c>
      <c r="V144" s="87" t="s">
        <v>10341</v>
      </c>
      <c r="W144" s="76"/>
      <c r="X144" s="71" t="s">
        <v>10335</v>
      </c>
      <c r="Y144" s="71" t="s">
        <v>10335</v>
      </c>
      <c r="Z144" s="103" t="s">
        <v>10565</v>
      </c>
      <c r="AA144" s="85"/>
      <c r="AB144" s="85"/>
      <c r="AC144" s="85"/>
      <c r="AD144" s="85"/>
      <c r="AE144" s="101" t="s">
        <v>10555</v>
      </c>
      <c r="AF144" s="85"/>
      <c r="AG144" s="85"/>
      <c r="AH144" s="85"/>
      <c r="AI144" s="104" t="s">
        <v>10566</v>
      </c>
      <c r="AJ144" s="64" t="s">
        <v>10346</v>
      </c>
      <c r="AK144" s="85"/>
      <c r="AL144" s="85"/>
      <c r="AM144" s="85"/>
      <c r="AN144" s="63" t="s">
        <v>10395</v>
      </c>
      <c r="AO144" s="63" t="s">
        <v>10396</v>
      </c>
      <c r="AP144" s="67" t="s">
        <v>10397</v>
      </c>
      <c r="AQ144" s="85"/>
    </row>
    <row r="145" customFormat="false" ht="16.4" hidden="false" customHeight="false" outlineLevel="0" collapsed="false">
      <c r="B145" s="1" t="str">
        <f aca="false">поверители!$E145</f>
        <v>33115790</v>
      </c>
      <c r="C145" s="64" t="s">
        <v>10118</v>
      </c>
      <c r="D145" s="87"/>
      <c r="E145" s="81" t="s">
        <v>10567</v>
      </c>
      <c r="F145" s="87"/>
      <c r="G145" s="63" t="s">
        <v>10335</v>
      </c>
      <c r="H145" s="64" t="s">
        <v>10568</v>
      </c>
      <c r="I145" s="67" t="n">
        <v>2016</v>
      </c>
      <c r="J145" s="85"/>
      <c r="K145" s="85"/>
      <c r="L145" s="85"/>
      <c r="M145" s="85"/>
      <c r="N145" s="85"/>
      <c r="O145" s="71" t="s">
        <v>10335</v>
      </c>
      <c r="P145" s="100"/>
      <c r="Q145" s="71" t="s">
        <v>10338</v>
      </c>
      <c r="R145" s="79" t="s">
        <v>10339</v>
      </c>
      <c r="S145" s="86" t="n">
        <v>45112</v>
      </c>
      <c r="T145" s="74" t="n">
        <v>46207</v>
      </c>
      <c r="U145" s="87" t="s">
        <v>10340</v>
      </c>
      <c r="V145" s="87" t="s">
        <v>10341</v>
      </c>
      <c r="W145" s="76"/>
      <c r="X145" s="71" t="s">
        <v>10335</v>
      </c>
      <c r="Y145" s="71" t="s">
        <v>10335</v>
      </c>
      <c r="Z145" s="70" t="s">
        <v>10569</v>
      </c>
      <c r="AA145" s="85"/>
      <c r="AB145" s="85"/>
      <c r="AC145" s="85"/>
      <c r="AD145" s="85"/>
      <c r="AE145" s="101" t="s">
        <v>10555</v>
      </c>
      <c r="AF145" s="85"/>
      <c r="AG145" s="85"/>
      <c r="AH145" s="85"/>
      <c r="AI145" s="67" t="s">
        <v>10558</v>
      </c>
      <c r="AJ145" s="64" t="s">
        <v>42</v>
      </c>
      <c r="AK145" s="85"/>
      <c r="AL145" s="85"/>
      <c r="AM145" s="85"/>
      <c r="AN145" s="63" t="s">
        <v>10395</v>
      </c>
      <c r="AO145" s="63" t="s">
        <v>10396</v>
      </c>
      <c r="AP145" s="67" t="s">
        <v>10397</v>
      </c>
      <c r="AQ145" s="85"/>
    </row>
    <row r="146" customFormat="false" ht="16.4" hidden="false" customHeight="false" outlineLevel="0" collapsed="false">
      <c r="B146" s="1" t="str">
        <f aca="false">поверители!$E146</f>
        <v>33115788</v>
      </c>
      <c r="C146" s="64" t="s">
        <v>10118</v>
      </c>
      <c r="D146" s="87"/>
      <c r="E146" s="81" t="s">
        <v>10570</v>
      </c>
      <c r="F146" s="87"/>
      <c r="G146" s="63" t="s">
        <v>10335</v>
      </c>
      <c r="H146" s="64" t="s">
        <v>10568</v>
      </c>
      <c r="I146" s="67" t="n">
        <v>2016</v>
      </c>
      <c r="J146" s="85"/>
      <c r="K146" s="85"/>
      <c r="L146" s="85"/>
      <c r="M146" s="85"/>
      <c r="N146" s="85"/>
      <c r="O146" s="71" t="s">
        <v>10335</v>
      </c>
      <c r="P146" s="100"/>
      <c r="Q146" s="71" t="s">
        <v>10338</v>
      </c>
      <c r="R146" s="79" t="s">
        <v>10339</v>
      </c>
      <c r="S146" s="86" t="n">
        <v>45112</v>
      </c>
      <c r="T146" s="74" t="n">
        <v>46207</v>
      </c>
      <c r="U146" s="87" t="s">
        <v>10340</v>
      </c>
      <c r="V146" s="87" t="s">
        <v>10341</v>
      </c>
      <c r="W146" s="76"/>
      <c r="X146" s="71" t="s">
        <v>10335</v>
      </c>
      <c r="Y146" s="71" t="s">
        <v>10335</v>
      </c>
      <c r="Z146" s="70" t="s">
        <v>10569</v>
      </c>
      <c r="AA146" s="85"/>
      <c r="AB146" s="85"/>
      <c r="AC146" s="85"/>
      <c r="AD146" s="85"/>
      <c r="AE146" s="101" t="s">
        <v>10555</v>
      </c>
      <c r="AF146" s="85"/>
      <c r="AG146" s="85"/>
      <c r="AH146" s="85"/>
      <c r="AI146" s="67" t="s">
        <v>10558</v>
      </c>
      <c r="AJ146" s="64" t="s">
        <v>42</v>
      </c>
      <c r="AK146" s="85"/>
      <c r="AL146" s="85"/>
      <c r="AM146" s="85"/>
      <c r="AN146" s="63" t="s">
        <v>10395</v>
      </c>
      <c r="AO146" s="63" t="s">
        <v>10396</v>
      </c>
      <c r="AP146" s="67" t="s">
        <v>10397</v>
      </c>
      <c r="AQ146" s="85"/>
    </row>
    <row r="147" customFormat="false" ht="16.4" hidden="false" customHeight="false" outlineLevel="0" collapsed="false">
      <c r="B147" s="1" t="str">
        <f aca="false">поверители!$E147</f>
        <v>33115797</v>
      </c>
      <c r="C147" s="64" t="s">
        <v>10118</v>
      </c>
      <c r="D147" s="87"/>
      <c r="E147" s="81" t="s">
        <v>10571</v>
      </c>
      <c r="F147" s="87"/>
      <c r="G147" s="63" t="s">
        <v>10335</v>
      </c>
      <c r="H147" s="64" t="s">
        <v>10568</v>
      </c>
      <c r="I147" s="67" t="n">
        <v>2016</v>
      </c>
      <c r="J147" s="85"/>
      <c r="K147" s="85"/>
      <c r="L147" s="85"/>
      <c r="M147" s="85"/>
      <c r="N147" s="85"/>
      <c r="O147" s="71" t="s">
        <v>10335</v>
      </c>
      <c r="P147" s="100"/>
      <c r="Q147" s="71" t="s">
        <v>10338</v>
      </c>
      <c r="R147" s="79" t="s">
        <v>10339</v>
      </c>
      <c r="S147" s="86" t="n">
        <v>45112</v>
      </c>
      <c r="T147" s="74" t="n">
        <v>46207</v>
      </c>
      <c r="U147" s="87" t="s">
        <v>10340</v>
      </c>
      <c r="V147" s="87" t="s">
        <v>10341</v>
      </c>
      <c r="W147" s="76"/>
      <c r="X147" s="71" t="s">
        <v>10335</v>
      </c>
      <c r="Y147" s="71" t="s">
        <v>10335</v>
      </c>
      <c r="Z147" s="70" t="s">
        <v>10569</v>
      </c>
      <c r="AA147" s="85"/>
      <c r="AB147" s="85"/>
      <c r="AC147" s="85"/>
      <c r="AD147" s="85"/>
      <c r="AE147" s="101" t="s">
        <v>10555</v>
      </c>
      <c r="AF147" s="85"/>
      <c r="AG147" s="85"/>
      <c r="AH147" s="85"/>
      <c r="AI147" s="67" t="s">
        <v>10558</v>
      </c>
      <c r="AJ147" s="64" t="s">
        <v>42</v>
      </c>
      <c r="AK147" s="85"/>
      <c r="AL147" s="85"/>
      <c r="AM147" s="85"/>
      <c r="AN147" s="63" t="s">
        <v>10395</v>
      </c>
      <c r="AO147" s="63" t="s">
        <v>10396</v>
      </c>
      <c r="AP147" s="67" t="s">
        <v>10397</v>
      </c>
      <c r="AQ147" s="85"/>
    </row>
    <row r="148" customFormat="false" ht="16.4" hidden="false" customHeight="false" outlineLevel="0" collapsed="false">
      <c r="B148" s="1" t="str">
        <f aca="false">поверители!$E148</f>
        <v>33115791</v>
      </c>
      <c r="C148" s="64" t="s">
        <v>10118</v>
      </c>
      <c r="D148" s="87"/>
      <c r="E148" s="81" t="s">
        <v>10572</v>
      </c>
      <c r="F148" s="87"/>
      <c r="G148" s="63" t="s">
        <v>10335</v>
      </c>
      <c r="H148" s="64" t="s">
        <v>10568</v>
      </c>
      <c r="I148" s="67" t="n">
        <v>2016</v>
      </c>
      <c r="J148" s="85"/>
      <c r="K148" s="85"/>
      <c r="L148" s="85"/>
      <c r="M148" s="85"/>
      <c r="N148" s="85"/>
      <c r="O148" s="71" t="s">
        <v>10335</v>
      </c>
      <c r="P148" s="100"/>
      <c r="Q148" s="71" t="s">
        <v>10338</v>
      </c>
      <c r="R148" s="79" t="s">
        <v>10339</v>
      </c>
      <c r="S148" s="86" t="n">
        <v>45112</v>
      </c>
      <c r="T148" s="74" t="n">
        <v>46207</v>
      </c>
      <c r="U148" s="87" t="s">
        <v>10340</v>
      </c>
      <c r="V148" s="87" t="s">
        <v>10341</v>
      </c>
      <c r="W148" s="76"/>
      <c r="X148" s="71" t="s">
        <v>10335</v>
      </c>
      <c r="Y148" s="71" t="s">
        <v>10335</v>
      </c>
      <c r="Z148" s="70" t="s">
        <v>10569</v>
      </c>
      <c r="AA148" s="85"/>
      <c r="AB148" s="85"/>
      <c r="AC148" s="85"/>
      <c r="AD148" s="85"/>
      <c r="AE148" s="101" t="s">
        <v>10551</v>
      </c>
      <c r="AF148" s="85"/>
      <c r="AG148" s="85"/>
      <c r="AH148" s="85"/>
      <c r="AI148" s="67" t="s">
        <v>10573</v>
      </c>
      <c r="AJ148" s="64" t="s">
        <v>42</v>
      </c>
      <c r="AK148" s="85"/>
      <c r="AL148" s="85"/>
      <c r="AM148" s="85"/>
      <c r="AN148" s="63" t="s">
        <v>10395</v>
      </c>
      <c r="AO148" s="63" t="s">
        <v>10396</v>
      </c>
      <c r="AP148" s="67" t="s">
        <v>10397</v>
      </c>
      <c r="AQ148" s="85"/>
    </row>
    <row r="149" customFormat="false" ht="16.4" hidden="false" customHeight="false" outlineLevel="0" collapsed="false">
      <c r="B149" s="1" t="str">
        <f aca="false">поверители!$E149</f>
        <v>33115795</v>
      </c>
      <c r="C149" s="64" t="s">
        <v>10118</v>
      </c>
      <c r="D149" s="87"/>
      <c r="E149" s="81" t="s">
        <v>10574</v>
      </c>
      <c r="F149" s="87"/>
      <c r="G149" s="63" t="s">
        <v>10335</v>
      </c>
      <c r="H149" s="64" t="s">
        <v>10568</v>
      </c>
      <c r="I149" s="67" t="n">
        <v>2016</v>
      </c>
      <c r="J149" s="85"/>
      <c r="K149" s="85"/>
      <c r="L149" s="85"/>
      <c r="M149" s="85"/>
      <c r="N149" s="85"/>
      <c r="O149" s="71" t="s">
        <v>10335</v>
      </c>
      <c r="P149" s="100"/>
      <c r="Q149" s="71" t="s">
        <v>10338</v>
      </c>
      <c r="R149" s="79" t="s">
        <v>10339</v>
      </c>
      <c r="S149" s="86" t="n">
        <v>45112</v>
      </c>
      <c r="T149" s="74" t="n">
        <v>46207</v>
      </c>
      <c r="U149" s="87" t="s">
        <v>10340</v>
      </c>
      <c r="V149" s="87" t="s">
        <v>10341</v>
      </c>
      <c r="W149" s="76"/>
      <c r="X149" s="71" t="s">
        <v>10335</v>
      </c>
      <c r="Y149" s="71" t="s">
        <v>10335</v>
      </c>
      <c r="Z149" s="70" t="s">
        <v>10569</v>
      </c>
      <c r="AA149" s="85"/>
      <c r="AB149" s="85"/>
      <c r="AC149" s="85"/>
      <c r="AD149" s="85"/>
      <c r="AE149" s="101" t="s">
        <v>10555</v>
      </c>
      <c r="AF149" s="85"/>
      <c r="AG149" s="85"/>
      <c r="AH149" s="85"/>
      <c r="AI149" s="67" t="s">
        <v>10558</v>
      </c>
      <c r="AJ149" s="64" t="s">
        <v>42</v>
      </c>
      <c r="AK149" s="85"/>
      <c r="AL149" s="85"/>
      <c r="AM149" s="85"/>
      <c r="AN149" s="63" t="s">
        <v>10395</v>
      </c>
      <c r="AO149" s="63" t="s">
        <v>10396</v>
      </c>
      <c r="AP149" s="67" t="s">
        <v>10397</v>
      </c>
      <c r="AQ149" s="85"/>
    </row>
    <row r="150" customFormat="false" ht="16.4" hidden="false" customHeight="false" outlineLevel="0" collapsed="false">
      <c r="B150" s="1" t="str">
        <f aca="false">поверители!$E150</f>
        <v>33115798</v>
      </c>
      <c r="C150" s="64" t="s">
        <v>10118</v>
      </c>
      <c r="D150" s="87"/>
      <c r="E150" s="81" t="s">
        <v>10575</v>
      </c>
      <c r="F150" s="87"/>
      <c r="G150" s="63" t="s">
        <v>10335</v>
      </c>
      <c r="H150" s="64" t="s">
        <v>10568</v>
      </c>
      <c r="I150" s="67" t="n">
        <v>2016</v>
      </c>
      <c r="J150" s="85"/>
      <c r="K150" s="85"/>
      <c r="L150" s="85"/>
      <c r="M150" s="85"/>
      <c r="N150" s="85"/>
      <c r="O150" s="71" t="s">
        <v>10335</v>
      </c>
      <c r="P150" s="100"/>
      <c r="Q150" s="71" t="s">
        <v>10338</v>
      </c>
      <c r="R150" s="79" t="s">
        <v>10339</v>
      </c>
      <c r="S150" s="86" t="n">
        <v>45112</v>
      </c>
      <c r="T150" s="74" t="n">
        <v>46207</v>
      </c>
      <c r="U150" s="87" t="s">
        <v>10340</v>
      </c>
      <c r="V150" s="87" t="s">
        <v>10341</v>
      </c>
      <c r="W150" s="76"/>
      <c r="X150" s="71" t="s">
        <v>10335</v>
      </c>
      <c r="Y150" s="71" t="s">
        <v>10335</v>
      </c>
      <c r="Z150" s="70" t="s">
        <v>10569</v>
      </c>
      <c r="AA150" s="85"/>
      <c r="AB150" s="85"/>
      <c r="AC150" s="85"/>
      <c r="AD150" s="85"/>
      <c r="AE150" s="101" t="s">
        <v>10555</v>
      </c>
      <c r="AF150" s="85"/>
      <c r="AG150" s="85"/>
      <c r="AH150" s="85"/>
      <c r="AI150" s="67" t="s">
        <v>10558</v>
      </c>
      <c r="AJ150" s="64" t="s">
        <v>42</v>
      </c>
      <c r="AK150" s="85"/>
      <c r="AL150" s="85"/>
      <c r="AM150" s="85"/>
      <c r="AN150" s="63" t="s">
        <v>10395</v>
      </c>
      <c r="AO150" s="63" t="s">
        <v>10396</v>
      </c>
      <c r="AP150" s="67" t="s">
        <v>10397</v>
      </c>
      <c r="AQ150" s="85"/>
    </row>
    <row r="151" customFormat="false" ht="16.4" hidden="false" customHeight="false" outlineLevel="0" collapsed="false">
      <c r="B151" s="1" t="str">
        <f aca="false">поверители!$E151</f>
        <v>17231121</v>
      </c>
      <c r="C151" s="64" t="s">
        <v>10113</v>
      </c>
      <c r="D151" s="87"/>
      <c r="E151" s="81" t="s">
        <v>10576</v>
      </c>
      <c r="F151" s="87"/>
      <c r="G151" s="63" t="s">
        <v>10335</v>
      </c>
      <c r="H151" s="64" t="s">
        <v>10577</v>
      </c>
      <c r="I151" s="67" t="s">
        <v>10337</v>
      </c>
      <c r="J151" s="85"/>
      <c r="K151" s="85"/>
      <c r="L151" s="85"/>
      <c r="M151" s="85"/>
      <c r="N151" s="85"/>
      <c r="O151" s="71" t="s">
        <v>10335</v>
      </c>
      <c r="P151" s="100"/>
      <c r="Q151" s="71" t="s">
        <v>10338</v>
      </c>
      <c r="R151" s="79" t="s">
        <v>10339</v>
      </c>
      <c r="S151" s="86" t="n">
        <v>45113</v>
      </c>
      <c r="T151" s="86" t="n">
        <v>46573</v>
      </c>
      <c r="U151" s="87" t="s">
        <v>10340</v>
      </c>
      <c r="V151" s="87" t="s">
        <v>10341</v>
      </c>
      <c r="W151" s="76"/>
      <c r="X151" s="71" t="s">
        <v>10335</v>
      </c>
      <c r="Y151" s="71" t="s">
        <v>10335</v>
      </c>
      <c r="Z151" s="64" t="s">
        <v>10578</v>
      </c>
      <c r="AA151" s="85"/>
      <c r="AB151" s="85"/>
      <c r="AC151" s="85"/>
      <c r="AD151" s="85"/>
      <c r="AE151" s="101" t="s">
        <v>10579</v>
      </c>
      <c r="AF151" s="85"/>
      <c r="AG151" s="85"/>
      <c r="AH151" s="85"/>
      <c r="AI151" s="67" t="s">
        <v>10580</v>
      </c>
      <c r="AJ151" s="64" t="s">
        <v>10346</v>
      </c>
      <c r="AK151" s="85"/>
      <c r="AL151" s="85"/>
      <c r="AM151" s="85"/>
      <c r="AN151" s="63" t="s">
        <v>10581</v>
      </c>
      <c r="AO151" s="63" t="s">
        <v>10396</v>
      </c>
      <c r="AP151" s="67" t="s">
        <v>10582</v>
      </c>
      <c r="AQ151" s="85"/>
    </row>
    <row r="152" customFormat="false" ht="15" hidden="false" customHeight="false" outlineLevel="0" collapsed="false">
      <c r="B152" s="1" t="str">
        <f aca="false">поверители!$E152</f>
        <v>23493448</v>
      </c>
      <c r="C152" s="64" t="s">
        <v>5884</v>
      </c>
      <c r="D152" s="63"/>
      <c r="E152" s="67" t="s">
        <v>10583</v>
      </c>
      <c r="F152" s="63"/>
      <c r="G152" s="63" t="s">
        <v>10335</v>
      </c>
      <c r="H152" s="63" t="s">
        <v>5887</v>
      </c>
      <c r="I152" s="67" t="s">
        <v>10369</v>
      </c>
      <c r="J152" s="76"/>
      <c r="K152" s="76"/>
      <c r="L152" s="76"/>
      <c r="M152" s="76"/>
      <c r="N152" s="76"/>
      <c r="O152" s="71" t="s">
        <v>10335</v>
      </c>
      <c r="P152" s="100"/>
      <c r="Q152" s="71" t="s">
        <v>10338</v>
      </c>
      <c r="R152" s="79" t="s">
        <v>10339</v>
      </c>
      <c r="S152" s="86" t="n">
        <v>45113</v>
      </c>
      <c r="T152" s="86" t="n">
        <v>45478</v>
      </c>
      <c r="U152" s="87" t="s">
        <v>10340</v>
      </c>
      <c r="V152" s="87" t="s">
        <v>10341</v>
      </c>
      <c r="W152" s="76"/>
      <c r="X152" s="71" t="s">
        <v>10335</v>
      </c>
      <c r="Y152" s="71" t="s">
        <v>10335</v>
      </c>
      <c r="Z152" s="63" t="s">
        <v>10569</v>
      </c>
      <c r="AA152" s="76"/>
      <c r="AB152" s="76"/>
      <c r="AC152" s="76"/>
      <c r="AD152" s="76"/>
      <c r="AE152" s="101" t="s">
        <v>10555</v>
      </c>
      <c r="AF152" s="76"/>
      <c r="AG152" s="76"/>
      <c r="AH152" s="76"/>
      <c r="AI152" s="67" t="s">
        <v>10558</v>
      </c>
      <c r="AJ152" s="64" t="s">
        <v>42</v>
      </c>
      <c r="AK152" s="76"/>
      <c r="AL152" s="76"/>
      <c r="AM152" s="76"/>
      <c r="AN152" s="63" t="s">
        <v>10581</v>
      </c>
      <c r="AO152" s="63" t="s">
        <v>10396</v>
      </c>
      <c r="AP152" s="67" t="s">
        <v>10582</v>
      </c>
      <c r="AQ152" s="76"/>
    </row>
    <row r="153" customFormat="false" ht="15" hidden="false" customHeight="false" outlineLevel="0" collapsed="false">
      <c r="B153" s="1" t="str">
        <f aca="false">поверители!$E153</f>
        <v>23493441</v>
      </c>
      <c r="C153" s="64" t="s">
        <v>5884</v>
      </c>
      <c r="D153" s="63"/>
      <c r="E153" s="67" t="s">
        <v>10584</v>
      </c>
      <c r="F153" s="63"/>
      <c r="G153" s="63" t="s">
        <v>10335</v>
      </c>
      <c r="H153" s="63" t="s">
        <v>5887</v>
      </c>
      <c r="I153" s="67" t="s">
        <v>10369</v>
      </c>
      <c r="J153" s="76"/>
      <c r="K153" s="76"/>
      <c r="L153" s="76"/>
      <c r="M153" s="76"/>
      <c r="N153" s="76"/>
      <c r="O153" s="71" t="s">
        <v>10335</v>
      </c>
      <c r="P153" s="100"/>
      <c r="Q153" s="71" t="s">
        <v>10338</v>
      </c>
      <c r="R153" s="79" t="s">
        <v>10339</v>
      </c>
      <c r="S153" s="74" t="n">
        <v>45119</v>
      </c>
      <c r="T153" s="74" t="n">
        <v>45484</v>
      </c>
      <c r="U153" s="87" t="s">
        <v>10340</v>
      </c>
      <c r="V153" s="87" t="s">
        <v>10341</v>
      </c>
      <c r="W153" s="76"/>
      <c r="X153" s="71" t="s">
        <v>10335</v>
      </c>
      <c r="Y153" s="71" t="s">
        <v>10335</v>
      </c>
      <c r="Z153" s="63" t="s">
        <v>10569</v>
      </c>
      <c r="AA153" s="76"/>
      <c r="AB153" s="76"/>
      <c r="AC153" s="76"/>
      <c r="AD153" s="76"/>
      <c r="AE153" s="101" t="s">
        <v>10555</v>
      </c>
      <c r="AF153" s="76"/>
      <c r="AG153" s="76"/>
      <c r="AH153" s="76"/>
      <c r="AI153" s="67" t="s">
        <v>10558</v>
      </c>
      <c r="AJ153" s="64" t="s">
        <v>10346</v>
      </c>
      <c r="AK153" s="76"/>
      <c r="AL153" s="76"/>
      <c r="AM153" s="76"/>
      <c r="AN153" s="63" t="s">
        <v>10395</v>
      </c>
      <c r="AO153" s="63" t="s">
        <v>10444</v>
      </c>
      <c r="AP153" s="67" t="s">
        <v>10445</v>
      </c>
      <c r="AQ153" s="76"/>
    </row>
    <row r="154" customFormat="false" ht="15" hidden="false" customHeight="false" outlineLevel="0" collapsed="false">
      <c r="B154" s="1" t="str">
        <f aca="false">поверители!$E154</f>
        <v>23493450</v>
      </c>
      <c r="C154" s="64" t="s">
        <v>5884</v>
      </c>
      <c r="D154" s="63"/>
      <c r="E154" s="67" t="s">
        <v>10585</v>
      </c>
      <c r="F154" s="63"/>
      <c r="G154" s="63" t="s">
        <v>10335</v>
      </c>
      <c r="H154" s="63" t="s">
        <v>5887</v>
      </c>
      <c r="I154" s="67" t="s">
        <v>10369</v>
      </c>
      <c r="J154" s="76"/>
      <c r="K154" s="76"/>
      <c r="L154" s="76"/>
      <c r="M154" s="76"/>
      <c r="N154" s="76"/>
      <c r="O154" s="71" t="s">
        <v>10335</v>
      </c>
      <c r="P154" s="100"/>
      <c r="Q154" s="71" t="s">
        <v>10338</v>
      </c>
      <c r="R154" s="79" t="s">
        <v>10339</v>
      </c>
      <c r="S154" s="74" t="n">
        <v>45119</v>
      </c>
      <c r="T154" s="74" t="n">
        <v>45484</v>
      </c>
      <c r="U154" s="87" t="s">
        <v>10340</v>
      </c>
      <c r="V154" s="87" t="s">
        <v>10341</v>
      </c>
      <c r="W154" s="76"/>
      <c r="X154" s="71" t="s">
        <v>10335</v>
      </c>
      <c r="Y154" s="71" t="s">
        <v>10335</v>
      </c>
      <c r="Z154" s="63" t="s">
        <v>10569</v>
      </c>
      <c r="AA154" s="76"/>
      <c r="AB154" s="76"/>
      <c r="AC154" s="76"/>
      <c r="AD154" s="76"/>
      <c r="AE154" s="101" t="s">
        <v>10551</v>
      </c>
      <c r="AF154" s="76"/>
      <c r="AG154" s="76"/>
      <c r="AH154" s="76"/>
      <c r="AI154" s="67" t="s">
        <v>10562</v>
      </c>
      <c r="AJ154" s="64" t="s">
        <v>10346</v>
      </c>
      <c r="AK154" s="76"/>
      <c r="AL154" s="76"/>
      <c r="AM154" s="76"/>
      <c r="AN154" s="63" t="s">
        <v>10395</v>
      </c>
      <c r="AO154" s="63" t="s">
        <v>10444</v>
      </c>
      <c r="AP154" s="67" t="s">
        <v>10445</v>
      </c>
      <c r="AQ154" s="76"/>
    </row>
    <row r="155" customFormat="false" ht="15" hidden="false" customHeight="false" outlineLevel="0" collapsed="false">
      <c r="B155" s="1" t="str">
        <f aca="false">поверители!$E155</f>
        <v>23493458</v>
      </c>
      <c r="C155" s="64" t="s">
        <v>5884</v>
      </c>
      <c r="D155" s="63"/>
      <c r="E155" s="81" t="s">
        <v>10586</v>
      </c>
      <c r="F155" s="63"/>
      <c r="G155" s="63" t="s">
        <v>10335</v>
      </c>
      <c r="H155" s="63" t="s">
        <v>5887</v>
      </c>
      <c r="I155" s="67" t="s">
        <v>10369</v>
      </c>
      <c r="J155" s="76"/>
      <c r="K155" s="76"/>
      <c r="L155" s="76"/>
      <c r="M155" s="76"/>
      <c r="N155" s="76"/>
      <c r="O155" s="71" t="s">
        <v>10335</v>
      </c>
      <c r="P155" s="100"/>
      <c r="Q155" s="71" t="s">
        <v>10338</v>
      </c>
      <c r="R155" s="79" t="s">
        <v>10339</v>
      </c>
      <c r="S155" s="74" t="n">
        <v>45119</v>
      </c>
      <c r="T155" s="74" t="n">
        <v>45484</v>
      </c>
      <c r="U155" s="87" t="s">
        <v>10340</v>
      </c>
      <c r="V155" s="87" t="s">
        <v>10341</v>
      </c>
      <c r="W155" s="76"/>
      <c r="X155" s="71" t="s">
        <v>10335</v>
      </c>
      <c r="Y155" s="71" t="s">
        <v>10335</v>
      </c>
      <c r="Z155" s="63" t="s">
        <v>10569</v>
      </c>
      <c r="AA155" s="76"/>
      <c r="AB155" s="76"/>
      <c r="AC155" s="76"/>
      <c r="AD155" s="76"/>
      <c r="AE155" s="101" t="s">
        <v>10551</v>
      </c>
      <c r="AF155" s="76"/>
      <c r="AG155" s="76"/>
      <c r="AH155" s="76"/>
      <c r="AI155" s="67" t="s">
        <v>10587</v>
      </c>
      <c r="AJ155" s="64" t="s">
        <v>10346</v>
      </c>
      <c r="AK155" s="76"/>
      <c r="AL155" s="76"/>
      <c r="AM155" s="76"/>
      <c r="AN155" s="63" t="s">
        <v>10395</v>
      </c>
      <c r="AO155" s="63" t="s">
        <v>10444</v>
      </c>
      <c r="AP155" s="67" t="s">
        <v>10445</v>
      </c>
      <c r="AQ155" s="76"/>
    </row>
    <row r="156" customFormat="false" ht="15" hidden="false" customHeight="false" outlineLevel="0" collapsed="false">
      <c r="B156" s="1" t="str">
        <f aca="false">поверители!$E156</f>
        <v>23493454</v>
      </c>
      <c r="C156" s="64" t="s">
        <v>5884</v>
      </c>
      <c r="D156" s="63"/>
      <c r="E156" s="81" t="s">
        <v>10588</v>
      </c>
      <c r="F156" s="63"/>
      <c r="G156" s="63" t="s">
        <v>10335</v>
      </c>
      <c r="H156" s="63" t="s">
        <v>5887</v>
      </c>
      <c r="I156" s="67" t="s">
        <v>10369</v>
      </c>
      <c r="J156" s="76"/>
      <c r="K156" s="76"/>
      <c r="L156" s="76"/>
      <c r="M156" s="76"/>
      <c r="N156" s="76"/>
      <c r="O156" s="71" t="s">
        <v>10335</v>
      </c>
      <c r="P156" s="100"/>
      <c r="Q156" s="71" t="s">
        <v>10338</v>
      </c>
      <c r="R156" s="79" t="s">
        <v>10339</v>
      </c>
      <c r="S156" s="74" t="n">
        <v>45119</v>
      </c>
      <c r="T156" s="74" t="n">
        <v>45484</v>
      </c>
      <c r="U156" s="87" t="s">
        <v>10340</v>
      </c>
      <c r="V156" s="87" t="s">
        <v>10341</v>
      </c>
      <c r="W156" s="76"/>
      <c r="X156" s="71" t="s">
        <v>10335</v>
      </c>
      <c r="Y156" s="71" t="s">
        <v>10335</v>
      </c>
      <c r="Z156" s="63" t="s">
        <v>10569</v>
      </c>
      <c r="AA156" s="76"/>
      <c r="AB156" s="76"/>
      <c r="AC156" s="76"/>
      <c r="AD156" s="76"/>
      <c r="AE156" s="101" t="s">
        <v>10551</v>
      </c>
      <c r="AF156" s="76"/>
      <c r="AG156" s="76"/>
      <c r="AH156" s="76"/>
      <c r="AI156" s="67" t="s">
        <v>10587</v>
      </c>
      <c r="AJ156" s="64" t="s">
        <v>42</v>
      </c>
      <c r="AK156" s="76"/>
      <c r="AL156" s="76"/>
      <c r="AM156" s="76"/>
      <c r="AN156" s="63" t="s">
        <v>10395</v>
      </c>
      <c r="AO156" s="63" t="s">
        <v>10444</v>
      </c>
      <c r="AP156" s="67" t="s">
        <v>10445</v>
      </c>
      <c r="AQ156" s="76"/>
    </row>
    <row r="157" customFormat="false" ht="46.25" hidden="false" customHeight="false" outlineLevel="0" collapsed="false">
      <c r="B157" s="1" t="str">
        <f aca="false">поверители!$E157</f>
        <v>JEJATH193</v>
      </c>
      <c r="C157" s="64" t="s">
        <v>2912</v>
      </c>
      <c r="D157" s="63"/>
      <c r="E157" s="67" t="s">
        <v>10589</v>
      </c>
      <c r="F157" s="63"/>
      <c r="G157" s="63" t="s">
        <v>10335</v>
      </c>
      <c r="H157" s="63" t="s">
        <v>10590</v>
      </c>
      <c r="I157" s="67" t="s">
        <v>10591</v>
      </c>
      <c r="J157" s="76"/>
      <c r="K157" s="76"/>
      <c r="L157" s="76"/>
      <c r="M157" s="76"/>
      <c r="N157" s="76"/>
      <c r="O157" s="71" t="s">
        <v>10335</v>
      </c>
      <c r="P157" s="100"/>
      <c r="Q157" s="71" t="s">
        <v>10338</v>
      </c>
      <c r="R157" s="79" t="s">
        <v>10339</v>
      </c>
      <c r="S157" s="74" t="n">
        <v>45119</v>
      </c>
      <c r="T157" s="74" t="n">
        <v>45849</v>
      </c>
      <c r="U157" s="87" t="s">
        <v>10340</v>
      </c>
      <c r="V157" s="87" t="s">
        <v>10341</v>
      </c>
      <c r="W157" s="76"/>
      <c r="X157" s="71" t="s">
        <v>10335</v>
      </c>
      <c r="Y157" s="71" t="s">
        <v>10335</v>
      </c>
      <c r="Z157" s="103" t="s">
        <v>10565</v>
      </c>
      <c r="AA157" s="76"/>
      <c r="AB157" s="76"/>
      <c r="AC157" s="76"/>
      <c r="AD157" s="76"/>
      <c r="AE157" s="101" t="s">
        <v>10579</v>
      </c>
      <c r="AF157" s="76"/>
      <c r="AG157" s="76"/>
      <c r="AH157" s="76"/>
      <c r="AI157" s="67" t="s">
        <v>10592</v>
      </c>
      <c r="AJ157" s="64" t="s">
        <v>42</v>
      </c>
      <c r="AK157" s="76"/>
      <c r="AL157" s="76"/>
      <c r="AM157" s="76"/>
      <c r="AN157" s="63" t="s">
        <v>10395</v>
      </c>
      <c r="AO157" s="63" t="s">
        <v>10444</v>
      </c>
      <c r="AP157" s="67" t="s">
        <v>10445</v>
      </c>
      <c r="AQ157" s="76"/>
    </row>
    <row r="158" customFormat="false" ht="16.4" hidden="false" customHeight="false" outlineLevel="0" collapsed="false">
      <c r="B158" s="1" t="str">
        <f aca="false">поверители!$E158</f>
        <v>33115787</v>
      </c>
      <c r="C158" s="64" t="s">
        <v>10118</v>
      </c>
      <c r="D158" s="63"/>
      <c r="E158" s="81" t="s">
        <v>10593</v>
      </c>
      <c r="F158" s="63"/>
      <c r="G158" s="63" t="s">
        <v>10335</v>
      </c>
      <c r="H158" s="64" t="s">
        <v>10568</v>
      </c>
      <c r="I158" s="67" t="n">
        <v>2016</v>
      </c>
      <c r="J158" s="76"/>
      <c r="K158" s="76"/>
      <c r="L158" s="76"/>
      <c r="M158" s="76"/>
      <c r="N158" s="76"/>
      <c r="O158" s="71" t="s">
        <v>10335</v>
      </c>
      <c r="P158" s="100"/>
      <c r="Q158" s="71" t="s">
        <v>10338</v>
      </c>
      <c r="R158" s="79" t="s">
        <v>10339</v>
      </c>
      <c r="S158" s="74" t="n">
        <v>45119</v>
      </c>
      <c r="T158" s="74" t="n">
        <v>45484</v>
      </c>
      <c r="U158" s="87" t="s">
        <v>10340</v>
      </c>
      <c r="V158" s="87" t="s">
        <v>10341</v>
      </c>
      <c r="W158" s="76"/>
      <c r="X158" s="71" t="s">
        <v>10335</v>
      </c>
      <c r="Y158" s="71" t="s">
        <v>10335</v>
      </c>
      <c r="Z158" s="70" t="s">
        <v>10569</v>
      </c>
      <c r="AA158" s="76"/>
      <c r="AB158" s="76"/>
      <c r="AC158" s="76"/>
      <c r="AD158" s="76"/>
      <c r="AE158" s="101" t="s">
        <v>10555</v>
      </c>
      <c r="AF158" s="76"/>
      <c r="AG158" s="76"/>
      <c r="AH158" s="76"/>
      <c r="AI158" s="67" t="s">
        <v>10558</v>
      </c>
      <c r="AJ158" s="64" t="s">
        <v>42</v>
      </c>
      <c r="AK158" s="76"/>
      <c r="AL158" s="76"/>
      <c r="AM158" s="76"/>
      <c r="AN158" s="63" t="s">
        <v>10395</v>
      </c>
      <c r="AO158" s="63" t="s">
        <v>10444</v>
      </c>
      <c r="AP158" s="67" t="s">
        <v>10445</v>
      </c>
      <c r="AQ158" s="76"/>
    </row>
    <row r="159" customFormat="false" ht="16.4" hidden="false" customHeight="false" outlineLevel="0" collapsed="false">
      <c r="B159" s="1" t="str">
        <f aca="false">поверители!$E159</f>
        <v>33115792</v>
      </c>
      <c r="C159" s="64" t="s">
        <v>10118</v>
      </c>
      <c r="D159" s="63"/>
      <c r="E159" s="81" t="s">
        <v>10594</v>
      </c>
      <c r="F159" s="63"/>
      <c r="G159" s="63" t="s">
        <v>10335</v>
      </c>
      <c r="H159" s="64" t="s">
        <v>10568</v>
      </c>
      <c r="I159" s="67" t="n">
        <v>2016</v>
      </c>
      <c r="J159" s="76"/>
      <c r="K159" s="76"/>
      <c r="L159" s="76"/>
      <c r="M159" s="76"/>
      <c r="N159" s="76"/>
      <c r="O159" s="71" t="s">
        <v>10335</v>
      </c>
      <c r="P159" s="100"/>
      <c r="Q159" s="71" t="s">
        <v>10338</v>
      </c>
      <c r="R159" s="79" t="s">
        <v>10339</v>
      </c>
      <c r="S159" s="74" t="n">
        <v>45119</v>
      </c>
      <c r="T159" s="74" t="n">
        <v>45484</v>
      </c>
      <c r="U159" s="87" t="s">
        <v>10340</v>
      </c>
      <c r="V159" s="87" t="s">
        <v>10341</v>
      </c>
      <c r="W159" s="76"/>
      <c r="X159" s="71" t="s">
        <v>10335</v>
      </c>
      <c r="Y159" s="71" t="s">
        <v>10335</v>
      </c>
      <c r="Z159" s="70" t="s">
        <v>10569</v>
      </c>
      <c r="AA159" s="76"/>
      <c r="AB159" s="76"/>
      <c r="AC159" s="76"/>
      <c r="AD159" s="76"/>
      <c r="AE159" s="101" t="s">
        <v>10555</v>
      </c>
      <c r="AF159" s="76"/>
      <c r="AG159" s="76"/>
      <c r="AH159" s="76"/>
      <c r="AI159" s="67" t="s">
        <v>10558</v>
      </c>
      <c r="AJ159" s="64" t="s">
        <v>42</v>
      </c>
      <c r="AK159" s="76"/>
      <c r="AL159" s="76"/>
      <c r="AM159" s="76"/>
      <c r="AN159" s="63" t="s">
        <v>10395</v>
      </c>
      <c r="AO159" s="63" t="s">
        <v>10444</v>
      </c>
      <c r="AP159" s="67" t="s">
        <v>10445</v>
      </c>
      <c r="AQ159" s="76"/>
    </row>
    <row r="160" customFormat="false" ht="15" hidden="false" customHeight="false" outlineLevel="0" collapsed="false">
      <c r="B160" s="1" t="str">
        <f aca="false">поверители!$E160</f>
        <v>91J604231</v>
      </c>
      <c r="C160" s="64" t="s">
        <v>207</v>
      </c>
      <c r="D160" s="63"/>
      <c r="E160" s="67" t="s">
        <v>10595</v>
      </c>
      <c r="F160" s="63"/>
      <c r="G160" s="63" t="s">
        <v>10335</v>
      </c>
      <c r="H160" s="63" t="s">
        <v>65</v>
      </c>
      <c r="I160" s="67" t="s">
        <v>10458</v>
      </c>
      <c r="J160" s="76"/>
      <c r="K160" s="76"/>
      <c r="L160" s="76"/>
      <c r="M160" s="76"/>
      <c r="N160" s="76"/>
      <c r="O160" s="71" t="s">
        <v>10335</v>
      </c>
      <c r="P160" s="100"/>
      <c r="Q160" s="71" t="s">
        <v>10338</v>
      </c>
      <c r="R160" s="79" t="s">
        <v>10339</v>
      </c>
      <c r="S160" s="74" t="n">
        <v>45126</v>
      </c>
      <c r="T160" s="74" t="n">
        <v>46221</v>
      </c>
      <c r="U160" s="87" t="s">
        <v>10340</v>
      </c>
      <c r="V160" s="87" t="s">
        <v>10341</v>
      </c>
      <c r="W160" s="76"/>
      <c r="X160" s="71" t="s">
        <v>10335</v>
      </c>
      <c r="Y160" s="71" t="s">
        <v>10335</v>
      </c>
      <c r="Z160" s="63" t="s">
        <v>10554</v>
      </c>
      <c r="AA160" s="76"/>
      <c r="AB160" s="76"/>
      <c r="AC160" s="76"/>
      <c r="AD160" s="76"/>
      <c r="AE160" s="101" t="s">
        <v>10551</v>
      </c>
      <c r="AF160" s="76"/>
      <c r="AG160" s="76"/>
      <c r="AH160" s="76"/>
      <c r="AI160" s="67" t="s">
        <v>10562</v>
      </c>
      <c r="AJ160" s="64" t="s">
        <v>10346</v>
      </c>
      <c r="AK160" s="76"/>
      <c r="AL160" s="76"/>
      <c r="AM160" s="76"/>
      <c r="AN160" s="63" t="s">
        <v>10474</v>
      </c>
      <c r="AO160" s="63" t="s">
        <v>10475</v>
      </c>
      <c r="AP160" s="67" t="s">
        <v>10476</v>
      </c>
      <c r="AQ160" s="76"/>
    </row>
    <row r="161" customFormat="false" ht="15" hidden="false" customHeight="false" outlineLevel="0" collapsed="false">
      <c r="B161" s="1" t="str">
        <f aca="false">поверители!$E161</f>
        <v>91J604232</v>
      </c>
      <c r="C161" s="64" t="s">
        <v>207</v>
      </c>
      <c r="D161" s="63"/>
      <c r="E161" s="67" t="s">
        <v>10596</v>
      </c>
      <c r="F161" s="63"/>
      <c r="G161" s="63" t="s">
        <v>10335</v>
      </c>
      <c r="H161" s="63" t="s">
        <v>65</v>
      </c>
      <c r="I161" s="67" t="s">
        <v>10458</v>
      </c>
      <c r="J161" s="76"/>
      <c r="K161" s="76"/>
      <c r="L161" s="76"/>
      <c r="M161" s="76"/>
      <c r="N161" s="76"/>
      <c r="O161" s="71" t="s">
        <v>10335</v>
      </c>
      <c r="P161" s="100"/>
      <c r="Q161" s="71" t="s">
        <v>10338</v>
      </c>
      <c r="R161" s="79" t="s">
        <v>10339</v>
      </c>
      <c r="S161" s="74" t="n">
        <v>45126</v>
      </c>
      <c r="T161" s="74" t="n">
        <v>46221</v>
      </c>
      <c r="U161" s="87" t="s">
        <v>10340</v>
      </c>
      <c r="V161" s="87" t="s">
        <v>10341</v>
      </c>
      <c r="W161" s="76"/>
      <c r="X161" s="71" t="s">
        <v>10335</v>
      </c>
      <c r="Y161" s="71" t="s">
        <v>10335</v>
      </c>
      <c r="Z161" s="63" t="s">
        <v>10554</v>
      </c>
      <c r="AA161" s="76"/>
      <c r="AB161" s="76"/>
      <c r="AC161" s="76"/>
      <c r="AD161" s="76"/>
      <c r="AE161" s="101" t="s">
        <v>10551</v>
      </c>
      <c r="AF161" s="76"/>
      <c r="AG161" s="76"/>
      <c r="AH161" s="76"/>
      <c r="AI161" s="67" t="s">
        <v>10562</v>
      </c>
      <c r="AJ161" s="64" t="s">
        <v>10346</v>
      </c>
      <c r="AK161" s="76"/>
      <c r="AL161" s="76"/>
      <c r="AM161" s="76"/>
      <c r="AN161" s="63" t="s">
        <v>10474</v>
      </c>
      <c r="AO161" s="63" t="s">
        <v>10475</v>
      </c>
      <c r="AP161" s="67" t="s">
        <v>10476</v>
      </c>
      <c r="AQ161" s="76"/>
    </row>
    <row r="162" customFormat="false" ht="15" hidden="false" customHeight="false" outlineLevel="0" collapsed="false">
      <c r="B162" s="1" t="str">
        <f aca="false">поверители!$E162</f>
        <v>91J604277</v>
      </c>
      <c r="C162" s="64" t="s">
        <v>207</v>
      </c>
      <c r="D162" s="63"/>
      <c r="E162" s="105" t="s">
        <v>10597</v>
      </c>
      <c r="F162" s="63"/>
      <c r="G162" s="63" t="s">
        <v>10335</v>
      </c>
      <c r="H162" s="63" t="s">
        <v>65</v>
      </c>
      <c r="I162" s="67" t="s">
        <v>10458</v>
      </c>
      <c r="J162" s="76"/>
      <c r="K162" s="76"/>
      <c r="L162" s="76"/>
      <c r="M162" s="76"/>
      <c r="N162" s="76"/>
      <c r="O162" s="71" t="s">
        <v>10335</v>
      </c>
      <c r="P162" s="100"/>
      <c r="Q162" s="71" t="s">
        <v>10338</v>
      </c>
      <c r="R162" s="79" t="s">
        <v>10339</v>
      </c>
      <c r="S162" s="74" t="n">
        <v>45126</v>
      </c>
      <c r="T162" s="74" t="n">
        <v>46221</v>
      </c>
      <c r="U162" s="87" t="s">
        <v>10340</v>
      </c>
      <c r="V162" s="87" t="s">
        <v>10341</v>
      </c>
      <c r="W162" s="76"/>
      <c r="X162" s="71" t="s">
        <v>10335</v>
      </c>
      <c r="Y162" s="71" t="s">
        <v>10335</v>
      </c>
      <c r="Z162" s="63" t="s">
        <v>10554</v>
      </c>
      <c r="AA162" s="76"/>
      <c r="AB162" s="76"/>
      <c r="AC162" s="76"/>
      <c r="AD162" s="76"/>
      <c r="AE162" s="101" t="s">
        <v>10551</v>
      </c>
      <c r="AF162" s="76"/>
      <c r="AG162" s="76"/>
      <c r="AH162" s="76"/>
      <c r="AI162" s="67" t="s">
        <v>10562</v>
      </c>
      <c r="AJ162" s="64" t="s">
        <v>10346</v>
      </c>
      <c r="AK162" s="76"/>
      <c r="AL162" s="76"/>
      <c r="AM162" s="76"/>
      <c r="AN162" s="63" t="s">
        <v>10474</v>
      </c>
      <c r="AO162" s="63" t="s">
        <v>10475</v>
      </c>
      <c r="AP162" s="67" t="s">
        <v>10476</v>
      </c>
      <c r="AQ162" s="76"/>
    </row>
    <row r="163" customFormat="false" ht="15" hidden="false" customHeight="false" outlineLevel="0" collapsed="false">
      <c r="B163" s="1" t="str">
        <f aca="false">поверители!$E163</f>
        <v>91J604248</v>
      </c>
      <c r="C163" s="64" t="s">
        <v>207</v>
      </c>
      <c r="D163" s="63"/>
      <c r="E163" s="67" t="s">
        <v>10598</v>
      </c>
      <c r="F163" s="63"/>
      <c r="G163" s="63" t="s">
        <v>10335</v>
      </c>
      <c r="H163" s="63" t="s">
        <v>65</v>
      </c>
      <c r="I163" s="67" t="s">
        <v>10458</v>
      </c>
      <c r="J163" s="76"/>
      <c r="K163" s="76"/>
      <c r="L163" s="76"/>
      <c r="M163" s="76"/>
      <c r="N163" s="76"/>
      <c r="O163" s="71" t="s">
        <v>10335</v>
      </c>
      <c r="P163" s="100"/>
      <c r="Q163" s="71" t="s">
        <v>10338</v>
      </c>
      <c r="R163" s="79" t="s">
        <v>10339</v>
      </c>
      <c r="S163" s="74" t="n">
        <v>45126</v>
      </c>
      <c r="T163" s="74" t="n">
        <v>46221</v>
      </c>
      <c r="U163" s="87" t="s">
        <v>10340</v>
      </c>
      <c r="V163" s="87" t="s">
        <v>10341</v>
      </c>
      <c r="W163" s="76"/>
      <c r="X163" s="71" t="s">
        <v>10335</v>
      </c>
      <c r="Y163" s="71" t="s">
        <v>10335</v>
      </c>
      <c r="Z163" s="63" t="s">
        <v>10554</v>
      </c>
      <c r="AA163" s="76"/>
      <c r="AB163" s="76"/>
      <c r="AC163" s="76"/>
      <c r="AD163" s="76"/>
      <c r="AE163" s="101" t="s">
        <v>10555</v>
      </c>
      <c r="AF163" s="76"/>
      <c r="AG163" s="76"/>
      <c r="AH163" s="76"/>
      <c r="AI163" s="67" t="s">
        <v>10558</v>
      </c>
      <c r="AJ163" s="64" t="s">
        <v>10346</v>
      </c>
      <c r="AK163" s="76"/>
      <c r="AL163" s="76"/>
      <c r="AM163" s="76"/>
      <c r="AN163" s="63" t="s">
        <v>10474</v>
      </c>
      <c r="AO163" s="63" t="s">
        <v>10475</v>
      </c>
      <c r="AP163" s="67" t="s">
        <v>10476</v>
      </c>
      <c r="AQ163" s="76"/>
    </row>
    <row r="164" customFormat="false" ht="15" hidden="false" customHeight="false" outlineLevel="0" collapsed="false">
      <c r="B164" s="1" t="str">
        <f aca="false">поверители!$E164</f>
        <v>1056576</v>
      </c>
      <c r="C164" s="64" t="s">
        <v>10114</v>
      </c>
      <c r="D164" s="63"/>
      <c r="E164" s="87" t="s">
        <v>10599</v>
      </c>
      <c r="F164" s="63"/>
      <c r="G164" s="63" t="s">
        <v>10335</v>
      </c>
      <c r="H164" s="63" t="s">
        <v>10600</v>
      </c>
      <c r="I164" s="67" t="n">
        <v>2017</v>
      </c>
      <c r="J164" s="76"/>
      <c r="K164" s="76"/>
      <c r="L164" s="76"/>
      <c r="M164" s="76"/>
      <c r="N164" s="76"/>
      <c r="O164" s="71" t="s">
        <v>10335</v>
      </c>
      <c r="P164" s="100"/>
      <c r="Q164" s="71" t="s">
        <v>10338</v>
      </c>
      <c r="R164" s="79" t="s">
        <v>10339</v>
      </c>
      <c r="S164" s="74" t="n">
        <v>45126</v>
      </c>
      <c r="T164" s="74" t="n">
        <v>46221</v>
      </c>
      <c r="U164" s="87" t="s">
        <v>10340</v>
      </c>
      <c r="V164" s="87" t="s">
        <v>10341</v>
      </c>
      <c r="W164" s="76"/>
      <c r="X164" s="71" t="s">
        <v>10335</v>
      </c>
      <c r="Y164" s="71" t="s">
        <v>10335</v>
      </c>
      <c r="Z164" s="63" t="s">
        <v>10601</v>
      </c>
      <c r="AA164" s="76"/>
      <c r="AB164" s="76"/>
      <c r="AC164" s="76"/>
      <c r="AD164" s="76"/>
      <c r="AE164" s="101" t="s">
        <v>10551</v>
      </c>
      <c r="AF164" s="76"/>
      <c r="AG164" s="76"/>
      <c r="AH164" s="76"/>
      <c r="AI164" s="67" t="s">
        <v>10602</v>
      </c>
      <c r="AJ164" s="64" t="s">
        <v>10346</v>
      </c>
      <c r="AK164" s="76"/>
      <c r="AL164" s="76"/>
      <c r="AM164" s="76"/>
      <c r="AN164" s="63" t="s">
        <v>10474</v>
      </c>
      <c r="AO164" s="63" t="s">
        <v>10475</v>
      </c>
      <c r="AP164" s="67" t="s">
        <v>10476</v>
      </c>
      <c r="AQ164" s="76"/>
    </row>
    <row r="165" customFormat="false" ht="15" hidden="false" customHeight="false" outlineLevel="0" collapsed="false">
      <c r="B165" s="1" t="str">
        <f aca="false">поверители!$E165</f>
        <v>14311622</v>
      </c>
      <c r="C165" s="64" t="s">
        <v>10062</v>
      </c>
      <c r="D165" s="63"/>
      <c r="E165" s="67" t="s">
        <v>10603</v>
      </c>
      <c r="F165" s="63"/>
      <c r="G165" s="63" t="s">
        <v>10335</v>
      </c>
      <c r="H165" s="63" t="s">
        <v>10604</v>
      </c>
      <c r="I165" s="67" t="s">
        <v>10374</v>
      </c>
      <c r="J165" s="76"/>
      <c r="K165" s="76"/>
      <c r="L165" s="76"/>
      <c r="M165" s="76"/>
      <c r="N165" s="76"/>
      <c r="O165" s="71" t="s">
        <v>10335</v>
      </c>
      <c r="P165" s="100"/>
      <c r="Q165" s="71" t="s">
        <v>10338</v>
      </c>
      <c r="R165" s="79" t="s">
        <v>10339</v>
      </c>
      <c r="S165" s="74" t="n">
        <v>45126</v>
      </c>
      <c r="T165" s="74" t="n">
        <v>46221</v>
      </c>
      <c r="U165" s="87" t="s">
        <v>10340</v>
      </c>
      <c r="V165" s="87" t="s">
        <v>10341</v>
      </c>
      <c r="W165" s="76"/>
      <c r="X165" s="71" t="s">
        <v>10335</v>
      </c>
      <c r="Y165" s="71" t="s">
        <v>10335</v>
      </c>
      <c r="Z165" s="55" t="s">
        <v>10605</v>
      </c>
      <c r="AA165" s="76"/>
      <c r="AB165" s="76"/>
      <c r="AC165" s="76"/>
      <c r="AD165" s="76"/>
      <c r="AE165" s="101" t="s">
        <v>10551</v>
      </c>
      <c r="AF165" s="76"/>
      <c r="AG165" s="76"/>
      <c r="AH165" s="76"/>
      <c r="AI165" s="67" t="s">
        <v>10606</v>
      </c>
      <c r="AJ165" s="64" t="s">
        <v>10346</v>
      </c>
      <c r="AK165" s="76"/>
      <c r="AL165" s="76"/>
      <c r="AM165" s="76"/>
      <c r="AN165" s="63" t="s">
        <v>10474</v>
      </c>
      <c r="AO165" s="63" t="s">
        <v>10475</v>
      </c>
      <c r="AP165" s="67" t="s">
        <v>10476</v>
      </c>
      <c r="AQ165" s="76"/>
    </row>
    <row r="166" customFormat="false" ht="15" hidden="false" customHeight="false" outlineLevel="0" collapsed="false">
      <c r="B166" s="1" t="str">
        <f aca="false">поверители!$E166</f>
        <v>14311632</v>
      </c>
      <c r="C166" s="64" t="s">
        <v>10062</v>
      </c>
      <c r="D166" s="63"/>
      <c r="E166" s="67" t="s">
        <v>10607</v>
      </c>
      <c r="F166" s="63"/>
      <c r="G166" s="63" t="s">
        <v>10335</v>
      </c>
      <c r="H166" s="63" t="s">
        <v>10604</v>
      </c>
      <c r="I166" s="67" t="s">
        <v>10374</v>
      </c>
      <c r="J166" s="76"/>
      <c r="K166" s="76"/>
      <c r="L166" s="76"/>
      <c r="M166" s="76"/>
      <c r="N166" s="76"/>
      <c r="O166" s="71" t="s">
        <v>10335</v>
      </c>
      <c r="P166" s="100"/>
      <c r="Q166" s="71" t="s">
        <v>10338</v>
      </c>
      <c r="R166" s="79" t="s">
        <v>10339</v>
      </c>
      <c r="S166" s="74" t="n">
        <v>45126</v>
      </c>
      <c r="T166" s="74" t="n">
        <v>46221</v>
      </c>
      <c r="U166" s="87" t="s">
        <v>10340</v>
      </c>
      <c r="V166" s="87" t="s">
        <v>10341</v>
      </c>
      <c r="W166" s="76"/>
      <c r="X166" s="71" t="s">
        <v>10335</v>
      </c>
      <c r="Y166" s="71" t="s">
        <v>10335</v>
      </c>
      <c r="Z166" s="55" t="s">
        <v>10605</v>
      </c>
      <c r="AA166" s="76"/>
      <c r="AB166" s="76"/>
      <c r="AC166" s="76"/>
      <c r="AD166" s="76"/>
      <c r="AE166" s="101" t="s">
        <v>10551</v>
      </c>
      <c r="AF166" s="76"/>
      <c r="AG166" s="76"/>
      <c r="AH166" s="76"/>
      <c r="AI166" s="67" t="s">
        <v>10606</v>
      </c>
      <c r="AJ166" s="64" t="s">
        <v>10346</v>
      </c>
      <c r="AK166" s="76"/>
      <c r="AL166" s="76"/>
      <c r="AM166" s="76"/>
      <c r="AN166" s="63" t="s">
        <v>10474</v>
      </c>
      <c r="AO166" s="63" t="s">
        <v>10475</v>
      </c>
      <c r="AP166" s="67" t="s">
        <v>10476</v>
      </c>
      <c r="AQ166" s="76"/>
    </row>
    <row r="167" customFormat="false" ht="15" hidden="false" customHeight="false" outlineLevel="0" collapsed="false">
      <c r="B167" s="1" t="str">
        <f aca="false">поверители!$E167</f>
        <v>23493449</v>
      </c>
      <c r="C167" s="64" t="s">
        <v>5884</v>
      </c>
      <c r="D167" s="63"/>
      <c r="E167" s="81" t="s">
        <v>10608</v>
      </c>
      <c r="F167" s="63"/>
      <c r="G167" s="63" t="s">
        <v>10335</v>
      </c>
      <c r="H167" s="37" t="s">
        <v>5887</v>
      </c>
      <c r="I167" s="67" t="s">
        <v>10369</v>
      </c>
      <c r="J167" s="76"/>
      <c r="K167" s="76"/>
      <c r="L167" s="76"/>
      <c r="M167" s="76"/>
      <c r="N167" s="76"/>
      <c r="O167" s="71" t="s">
        <v>10335</v>
      </c>
      <c r="P167" s="100"/>
      <c r="Q167" s="71" t="s">
        <v>10338</v>
      </c>
      <c r="R167" s="79" t="s">
        <v>10339</v>
      </c>
      <c r="S167" s="74" t="n">
        <v>45126</v>
      </c>
      <c r="T167" s="74" t="n">
        <v>45491</v>
      </c>
      <c r="U167" s="87" t="s">
        <v>10340</v>
      </c>
      <c r="V167" s="87" t="s">
        <v>10341</v>
      </c>
      <c r="W167" s="76"/>
      <c r="X167" s="71" t="s">
        <v>10335</v>
      </c>
      <c r="Y167" s="71" t="s">
        <v>10335</v>
      </c>
      <c r="Z167" s="63" t="s">
        <v>10569</v>
      </c>
      <c r="AA167" s="76"/>
      <c r="AB167" s="76"/>
      <c r="AC167" s="76"/>
      <c r="AD167" s="76"/>
      <c r="AE167" s="101" t="s">
        <v>10551</v>
      </c>
      <c r="AF167" s="76"/>
      <c r="AG167" s="76"/>
      <c r="AH167" s="76"/>
      <c r="AI167" s="67" t="s">
        <v>10609</v>
      </c>
      <c r="AJ167" s="64" t="s">
        <v>42</v>
      </c>
      <c r="AK167" s="76"/>
      <c r="AL167" s="76"/>
      <c r="AM167" s="76"/>
      <c r="AN167" s="63" t="s">
        <v>10474</v>
      </c>
      <c r="AO167" s="63" t="s">
        <v>10475</v>
      </c>
      <c r="AP167" s="67" t="s">
        <v>10476</v>
      </c>
      <c r="AQ167" s="76"/>
    </row>
    <row r="168" customFormat="false" ht="15" hidden="false" customHeight="false" outlineLevel="0" collapsed="false">
      <c r="B168" s="1" t="str">
        <f aca="false">поверители!$E168</f>
        <v>23493452</v>
      </c>
      <c r="C168" s="64" t="s">
        <v>5884</v>
      </c>
      <c r="D168" s="63"/>
      <c r="E168" s="81" t="s">
        <v>10610</v>
      </c>
      <c r="F168" s="63"/>
      <c r="G168" s="63" t="s">
        <v>10335</v>
      </c>
      <c r="H168" s="37" t="s">
        <v>5887</v>
      </c>
      <c r="I168" s="67" t="s">
        <v>10369</v>
      </c>
      <c r="J168" s="76"/>
      <c r="K168" s="76"/>
      <c r="L168" s="76"/>
      <c r="M168" s="76"/>
      <c r="N168" s="76"/>
      <c r="O168" s="71" t="s">
        <v>10335</v>
      </c>
      <c r="P168" s="100"/>
      <c r="Q168" s="71" t="s">
        <v>10338</v>
      </c>
      <c r="R168" s="79" t="s">
        <v>10339</v>
      </c>
      <c r="S168" s="74" t="n">
        <v>45126</v>
      </c>
      <c r="T168" s="74" t="n">
        <v>45491</v>
      </c>
      <c r="U168" s="87" t="s">
        <v>10340</v>
      </c>
      <c r="V168" s="87" t="s">
        <v>10341</v>
      </c>
      <c r="W168" s="76"/>
      <c r="X168" s="71" t="s">
        <v>10335</v>
      </c>
      <c r="Y168" s="71" t="s">
        <v>10335</v>
      </c>
      <c r="Z168" s="63" t="s">
        <v>10569</v>
      </c>
      <c r="AA168" s="76"/>
      <c r="AB168" s="76"/>
      <c r="AC168" s="76"/>
      <c r="AD168" s="76"/>
      <c r="AE168" s="101" t="s">
        <v>10555</v>
      </c>
      <c r="AF168" s="76"/>
      <c r="AG168" s="76"/>
      <c r="AH168" s="76"/>
      <c r="AI168" s="67" t="s">
        <v>10558</v>
      </c>
      <c r="AJ168" s="64" t="s">
        <v>42</v>
      </c>
      <c r="AK168" s="76"/>
      <c r="AL168" s="76"/>
      <c r="AM168" s="76"/>
      <c r="AN168" s="63" t="s">
        <v>10474</v>
      </c>
      <c r="AO168" s="63" t="s">
        <v>10475</v>
      </c>
      <c r="AP168" s="67" t="s">
        <v>10476</v>
      </c>
      <c r="AQ168" s="76"/>
    </row>
    <row r="169" customFormat="false" ht="15" hidden="false" customHeight="false" outlineLevel="0" collapsed="false">
      <c r="B169" s="1" t="str">
        <f aca="false">поверители!$E169</f>
        <v>23493440</v>
      </c>
      <c r="C169" s="64" t="s">
        <v>5884</v>
      </c>
      <c r="D169" s="87"/>
      <c r="E169" s="81" t="s">
        <v>10611</v>
      </c>
      <c r="F169" s="87"/>
      <c r="G169" s="63" t="s">
        <v>10335</v>
      </c>
      <c r="H169" s="37" t="s">
        <v>5887</v>
      </c>
      <c r="I169" s="67" t="s">
        <v>10369</v>
      </c>
      <c r="J169" s="89"/>
      <c r="K169" s="89"/>
      <c r="L169" s="89"/>
      <c r="M169" s="89"/>
      <c r="N169" s="89"/>
      <c r="O169" s="71" t="s">
        <v>10335</v>
      </c>
      <c r="P169" s="100"/>
      <c r="Q169" s="71" t="s">
        <v>10338</v>
      </c>
      <c r="R169" s="79" t="s">
        <v>10339</v>
      </c>
      <c r="S169" s="74" t="n">
        <v>45126</v>
      </c>
      <c r="T169" s="74" t="n">
        <v>45491</v>
      </c>
      <c r="U169" s="87" t="s">
        <v>10340</v>
      </c>
      <c r="V169" s="87" t="s">
        <v>10341</v>
      </c>
      <c r="W169" s="91"/>
      <c r="X169" s="71" t="s">
        <v>10335</v>
      </c>
      <c r="Y169" s="71" t="s">
        <v>10335</v>
      </c>
      <c r="Z169" s="63" t="s">
        <v>10569</v>
      </c>
      <c r="AA169" s="89"/>
      <c r="AB169" s="89"/>
      <c r="AC169" s="89"/>
      <c r="AD169" s="89"/>
      <c r="AE169" s="101" t="s">
        <v>10551</v>
      </c>
      <c r="AF169" s="89"/>
      <c r="AG169" s="89"/>
      <c r="AH169" s="89"/>
      <c r="AI169" s="67" t="s">
        <v>10609</v>
      </c>
      <c r="AJ169" s="64" t="s">
        <v>42</v>
      </c>
      <c r="AK169" s="89"/>
      <c r="AL169" s="89"/>
      <c r="AM169" s="89"/>
      <c r="AN169" s="63" t="s">
        <v>10474</v>
      </c>
      <c r="AO169" s="63" t="s">
        <v>10475</v>
      </c>
      <c r="AP169" s="67" t="s">
        <v>10476</v>
      </c>
      <c r="AQ169" s="89"/>
    </row>
    <row r="170" customFormat="false" ht="15" hidden="false" customHeight="false" outlineLevel="0" collapsed="false">
      <c r="B170" s="1" t="str">
        <f aca="false">поверители!$E170</f>
        <v>23493439</v>
      </c>
      <c r="C170" s="64" t="s">
        <v>5884</v>
      </c>
      <c r="D170" s="87"/>
      <c r="E170" s="81" t="s">
        <v>10612</v>
      </c>
      <c r="F170" s="87"/>
      <c r="G170" s="63" t="s">
        <v>10335</v>
      </c>
      <c r="H170" s="37" t="s">
        <v>5887</v>
      </c>
      <c r="I170" s="67" t="s">
        <v>10369</v>
      </c>
      <c r="J170" s="89"/>
      <c r="K170" s="89"/>
      <c r="L170" s="89"/>
      <c r="M170" s="89"/>
      <c r="N170" s="89"/>
      <c r="O170" s="71" t="s">
        <v>10335</v>
      </c>
      <c r="P170" s="100"/>
      <c r="Q170" s="71" t="s">
        <v>10338</v>
      </c>
      <c r="R170" s="79" t="s">
        <v>10339</v>
      </c>
      <c r="S170" s="74" t="n">
        <v>45126</v>
      </c>
      <c r="T170" s="74" t="n">
        <v>45491</v>
      </c>
      <c r="U170" s="87" t="s">
        <v>10340</v>
      </c>
      <c r="V170" s="87" t="s">
        <v>10341</v>
      </c>
      <c r="W170" s="91"/>
      <c r="X170" s="71" t="s">
        <v>10335</v>
      </c>
      <c r="Y170" s="71" t="s">
        <v>10335</v>
      </c>
      <c r="Z170" s="63" t="s">
        <v>10569</v>
      </c>
      <c r="AA170" s="89"/>
      <c r="AB170" s="89"/>
      <c r="AC170" s="89"/>
      <c r="AD170" s="89"/>
      <c r="AE170" s="101" t="s">
        <v>10555</v>
      </c>
      <c r="AF170" s="89"/>
      <c r="AG170" s="89"/>
      <c r="AH170" s="89"/>
      <c r="AI170" s="67" t="s">
        <v>10558</v>
      </c>
      <c r="AJ170" s="64" t="s">
        <v>42</v>
      </c>
      <c r="AK170" s="89"/>
      <c r="AL170" s="89"/>
      <c r="AM170" s="89"/>
      <c r="AN170" s="63" t="s">
        <v>10474</v>
      </c>
      <c r="AO170" s="63" t="s">
        <v>10475</v>
      </c>
      <c r="AP170" s="67" t="s">
        <v>10476</v>
      </c>
      <c r="AQ170" s="89"/>
    </row>
    <row r="171" customFormat="false" ht="15" hidden="false" customHeight="false" outlineLevel="0" collapsed="false">
      <c r="B171" s="1" t="str">
        <f aca="false">поверители!$E171</f>
        <v>23493455</v>
      </c>
      <c r="C171" s="64" t="s">
        <v>5884</v>
      </c>
      <c r="D171" s="63"/>
      <c r="E171" s="67" t="s">
        <v>10613</v>
      </c>
      <c r="F171" s="63"/>
      <c r="G171" s="63" t="s">
        <v>10335</v>
      </c>
      <c r="H171" s="37" t="s">
        <v>5887</v>
      </c>
      <c r="I171" s="67" t="s">
        <v>10369</v>
      </c>
      <c r="J171" s="76"/>
      <c r="K171" s="76"/>
      <c r="L171" s="76"/>
      <c r="M171" s="76"/>
      <c r="N171" s="76"/>
      <c r="O171" s="71" t="s">
        <v>10335</v>
      </c>
      <c r="P171" s="100"/>
      <c r="Q171" s="71" t="s">
        <v>10338</v>
      </c>
      <c r="R171" s="79" t="s">
        <v>10339</v>
      </c>
      <c r="S171" s="74" t="n">
        <v>45126</v>
      </c>
      <c r="T171" s="74" t="n">
        <v>45491</v>
      </c>
      <c r="U171" s="87" t="s">
        <v>10340</v>
      </c>
      <c r="V171" s="87" t="s">
        <v>10341</v>
      </c>
      <c r="W171" s="76"/>
      <c r="X171" s="71" t="s">
        <v>10335</v>
      </c>
      <c r="Y171" s="71" t="s">
        <v>10335</v>
      </c>
      <c r="Z171" s="63" t="s">
        <v>10569</v>
      </c>
      <c r="AA171" s="76"/>
      <c r="AB171" s="76"/>
      <c r="AC171" s="76"/>
      <c r="AD171" s="76"/>
      <c r="AE171" s="101" t="s">
        <v>10555</v>
      </c>
      <c r="AF171" s="76"/>
      <c r="AG171" s="76"/>
      <c r="AH171" s="76"/>
      <c r="AI171" s="67" t="s">
        <v>10558</v>
      </c>
      <c r="AJ171" s="64" t="s">
        <v>42</v>
      </c>
      <c r="AK171" s="76"/>
      <c r="AL171" s="76"/>
      <c r="AM171" s="76"/>
      <c r="AN171" s="63" t="s">
        <v>10474</v>
      </c>
      <c r="AO171" s="63" t="s">
        <v>10475</v>
      </c>
      <c r="AP171" s="67" t="s">
        <v>10476</v>
      </c>
      <c r="AQ171" s="76"/>
    </row>
    <row r="172" customFormat="false" ht="83.55" hidden="false" customHeight="false" outlineLevel="0" collapsed="false">
      <c r="B172" s="1" t="str">
        <f aca="false">поверители!$E172</f>
        <v>N250622</v>
      </c>
      <c r="C172" s="64" t="s">
        <v>10124</v>
      </c>
      <c r="D172" s="63"/>
      <c r="E172" s="67" t="s">
        <v>10614</v>
      </c>
      <c r="F172" s="63"/>
      <c r="G172" s="63" t="s">
        <v>10335</v>
      </c>
      <c r="H172" s="66" t="s">
        <v>10615</v>
      </c>
      <c r="I172" s="67" t="n">
        <v>2017</v>
      </c>
      <c r="J172" s="76"/>
      <c r="K172" s="76"/>
      <c r="L172" s="76"/>
      <c r="M172" s="76"/>
      <c r="N172" s="76"/>
      <c r="O172" s="71" t="s">
        <v>10335</v>
      </c>
      <c r="P172" s="100"/>
      <c r="Q172" s="71" t="s">
        <v>10338</v>
      </c>
      <c r="R172" s="79" t="s">
        <v>10339</v>
      </c>
      <c r="S172" s="74" t="n">
        <v>45126</v>
      </c>
      <c r="T172" s="74" t="n">
        <v>46952</v>
      </c>
      <c r="U172" s="87" t="s">
        <v>10340</v>
      </c>
      <c r="V172" s="87" t="s">
        <v>10341</v>
      </c>
      <c r="W172" s="76"/>
      <c r="X172" s="71" t="s">
        <v>10335</v>
      </c>
      <c r="Y172" s="71" t="s">
        <v>10335</v>
      </c>
      <c r="Z172" s="106" t="s">
        <v>10616</v>
      </c>
      <c r="AA172" s="76"/>
      <c r="AB172" s="76"/>
      <c r="AC172" s="76"/>
      <c r="AD172" s="76"/>
      <c r="AE172" s="101" t="s">
        <v>10551</v>
      </c>
      <c r="AF172" s="76"/>
      <c r="AG172" s="76"/>
      <c r="AH172" s="76"/>
      <c r="AI172" s="67" t="s">
        <v>10562</v>
      </c>
      <c r="AJ172" s="64" t="s">
        <v>42</v>
      </c>
      <c r="AK172" s="76"/>
      <c r="AL172" s="76"/>
      <c r="AM172" s="76"/>
      <c r="AN172" s="63" t="s">
        <v>10474</v>
      </c>
      <c r="AO172" s="63" t="s">
        <v>10475</v>
      </c>
      <c r="AP172" s="67" t="s">
        <v>10476</v>
      </c>
      <c r="AQ172" s="76"/>
    </row>
    <row r="173" customFormat="false" ht="83.55" hidden="false" customHeight="false" outlineLevel="0" collapsed="false">
      <c r="B173" s="1" t="str">
        <f aca="false">поверители!$E173</f>
        <v>N250623</v>
      </c>
      <c r="C173" s="64" t="s">
        <v>10124</v>
      </c>
      <c r="D173" s="63"/>
      <c r="E173" s="67" t="s">
        <v>10617</v>
      </c>
      <c r="F173" s="63"/>
      <c r="G173" s="63" t="s">
        <v>10335</v>
      </c>
      <c r="H173" s="66" t="s">
        <v>10615</v>
      </c>
      <c r="I173" s="67" t="n">
        <v>2017</v>
      </c>
      <c r="J173" s="76"/>
      <c r="K173" s="76"/>
      <c r="L173" s="76"/>
      <c r="M173" s="76"/>
      <c r="N173" s="76"/>
      <c r="O173" s="71" t="s">
        <v>10335</v>
      </c>
      <c r="P173" s="100"/>
      <c r="Q173" s="71" t="s">
        <v>10338</v>
      </c>
      <c r="R173" s="79" t="s">
        <v>10339</v>
      </c>
      <c r="S173" s="74" t="n">
        <v>45126</v>
      </c>
      <c r="T173" s="74" t="n">
        <v>46952</v>
      </c>
      <c r="U173" s="87" t="s">
        <v>10340</v>
      </c>
      <c r="V173" s="87" t="s">
        <v>10341</v>
      </c>
      <c r="W173" s="76"/>
      <c r="X173" s="71" t="s">
        <v>10335</v>
      </c>
      <c r="Y173" s="71" t="s">
        <v>10335</v>
      </c>
      <c r="Z173" s="106" t="s">
        <v>10616</v>
      </c>
      <c r="AA173" s="76"/>
      <c r="AB173" s="76"/>
      <c r="AC173" s="76"/>
      <c r="AD173" s="76"/>
      <c r="AE173" s="101" t="s">
        <v>10551</v>
      </c>
      <c r="AF173" s="76"/>
      <c r="AG173" s="76"/>
      <c r="AH173" s="76"/>
      <c r="AI173" s="67" t="s">
        <v>10562</v>
      </c>
      <c r="AJ173" s="64" t="s">
        <v>42</v>
      </c>
      <c r="AK173" s="76"/>
      <c r="AL173" s="76"/>
      <c r="AM173" s="76"/>
      <c r="AN173" s="63" t="s">
        <v>10474</v>
      </c>
      <c r="AO173" s="63" t="s">
        <v>10475</v>
      </c>
      <c r="AP173" s="67" t="s">
        <v>10476</v>
      </c>
      <c r="AQ173" s="76"/>
    </row>
    <row r="174" customFormat="false" ht="15" hidden="false" customHeight="false" outlineLevel="0" collapsed="false">
      <c r="B174" s="1" t="str">
        <f aca="false">поверители!$E174</f>
        <v>45119</v>
      </c>
      <c r="C174" s="72" t="s">
        <v>10338</v>
      </c>
      <c r="D174" s="70" t="s">
        <v>10339</v>
      </c>
      <c r="E174" s="107" t="s">
        <v>10618</v>
      </c>
      <c r="F174" s="73" t="n">
        <v>45849</v>
      </c>
      <c r="G174" s="75" t="s">
        <v>10340</v>
      </c>
      <c r="H174" s="75" t="s">
        <v>10341</v>
      </c>
      <c r="I174" s="67"/>
      <c r="J174" s="85" t="s">
        <v>10335</v>
      </c>
      <c r="K174" s="85" t="s">
        <v>10342</v>
      </c>
      <c r="L174" s="76" t="s">
        <v>10619</v>
      </c>
      <c r="M174" s="68"/>
      <c r="N174" s="68"/>
      <c r="O174" s="70"/>
      <c r="P174" s="108"/>
      <c r="Q174" s="70" t="s">
        <v>10620</v>
      </c>
      <c r="R174" s="72"/>
      <c r="S174" s="73"/>
      <c r="T174" s="74"/>
      <c r="U174" s="87" t="s">
        <v>10621</v>
      </c>
      <c r="V174" s="87" t="s">
        <v>42</v>
      </c>
      <c r="W174" s="68"/>
      <c r="X174" s="70"/>
      <c r="Y174" s="70"/>
      <c r="Z174" s="63" t="s">
        <v>10395</v>
      </c>
      <c r="AA174" s="76" t="s">
        <v>10444</v>
      </c>
      <c r="AB174" s="109" t="s">
        <v>10445</v>
      </c>
      <c r="AC174" s="68"/>
      <c r="AD174" s="68"/>
      <c r="AE174" s="101"/>
      <c r="AF174" s="68"/>
      <c r="AG174" s="68"/>
      <c r="AH174" s="68"/>
      <c r="AI174" s="107"/>
      <c r="AJ174" s="87" t="s">
        <v>42</v>
      </c>
      <c r="AK174" s="68"/>
      <c r="AL174" s="68"/>
      <c r="AM174" s="68"/>
      <c r="AN174" s="110"/>
      <c r="AO174" s="110"/>
      <c r="AP174" s="107"/>
      <c r="AQ174" s="68"/>
    </row>
    <row r="175" customFormat="false" ht="15" hidden="false" customHeight="false" outlineLevel="0" collapsed="false">
      <c r="B175" s="1" t="str">
        <f aca="false">поверители!$E175</f>
        <v>45125</v>
      </c>
      <c r="C175" s="72" t="s">
        <v>10338</v>
      </c>
      <c r="D175" s="70" t="s">
        <v>10339</v>
      </c>
      <c r="E175" s="107" t="s">
        <v>10622</v>
      </c>
      <c r="F175" s="73" t="n">
        <v>45855</v>
      </c>
      <c r="G175" s="75" t="s">
        <v>10340</v>
      </c>
      <c r="H175" s="75" t="s">
        <v>10341</v>
      </c>
      <c r="I175" s="67"/>
      <c r="J175" s="85" t="s">
        <v>10335</v>
      </c>
      <c r="K175" s="85" t="s">
        <v>10342</v>
      </c>
      <c r="L175" s="76" t="s">
        <v>10619</v>
      </c>
      <c r="M175" s="68"/>
      <c r="N175" s="68"/>
      <c r="O175" s="70"/>
      <c r="P175" s="108"/>
      <c r="Q175" s="70" t="s">
        <v>10620</v>
      </c>
      <c r="R175" s="72"/>
      <c r="S175" s="73"/>
      <c r="T175" s="73"/>
      <c r="U175" s="87" t="s">
        <v>10623</v>
      </c>
      <c r="V175" s="87" t="s">
        <v>42</v>
      </c>
      <c r="W175" s="68"/>
      <c r="X175" s="70"/>
      <c r="Y175" s="70"/>
      <c r="Z175" s="63" t="s">
        <v>10624</v>
      </c>
      <c r="AA175" s="76" t="s">
        <v>10625</v>
      </c>
      <c r="AB175" s="109" t="s">
        <v>10626</v>
      </c>
      <c r="AC175" s="68"/>
      <c r="AD175" s="68"/>
      <c r="AE175" s="101"/>
      <c r="AF175" s="68"/>
      <c r="AG175" s="68"/>
      <c r="AH175" s="68"/>
      <c r="AI175" s="107"/>
      <c r="AJ175" s="87" t="s">
        <v>42</v>
      </c>
      <c r="AK175" s="68"/>
      <c r="AL175" s="68"/>
      <c r="AM175" s="68"/>
      <c r="AN175" s="110"/>
      <c r="AO175" s="110"/>
      <c r="AP175" s="107"/>
      <c r="AQ175" s="68"/>
    </row>
    <row r="176" customFormat="false" ht="15" hidden="false" customHeight="false" outlineLevel="0" collapsed="false">
      <c r="B176" s="1" t="str">
        <f aca="false">поверители!$E176</f>
        <v>03666</v>
      </c>
      <c r="C176" s="64" t="s">
        <v>10093</v>
      </c>
      <c r="D176" s="87"/>
      <c r="E176" s="67" t="s">
        <v>10627</v>
      </c>
      <c r="F176" s="87"/>
      <c r="G176" s="63" t="s">
        <v>10335</v>
      </c>
      <c r="H176" s="111" t="s">
        <v>10628</v>
      </c>
      <c r="I176" s="67" t="s">
        <v>10469</v>
      </c>
      <c r="J176" s="85"/>
      <c r="K176" s="85"/>
      <c r="L176" s="85"/>
      <c r="M176" s="85"/>
      <c r="N176" s="85"/>
      <c r="O176" s="71" t="s">
        <v>10335</v>
      </c>
      <c r="P176" s="100"/>
      <c r="Q176" s="71" t="s">
        <v>10338</v>
      </c>
      <c r="R176" s="79" t="s">
        <v>10339</v>
      </c>
      <c r="S176" s="86" t="n">
        <v>45104</v>
      </c>
      <c r="T176" s="86" t="n">
        <v>45834</v>
      </c>
      <c r="U176" s="87" t="s">
        <v>10340</v>
      </c>
      <c r="V176" s="87" t="s">
        <v>10341</v>
      </c>
      <c r="W176" s="76"/>
      <c r="X176" s="71" t="s">
        <v>10335</v>
      </c>
      <c r="Y176" s="71" t="s">
        <v>10342</v>
      </c>
      <c r="Z176" s="79" t="s">
        <v>10629</v>
      </c>
      <c r="AA176" s="85"/>
      <c r="AB176" s="85"/>
      <c r="AC176" s="85"/>
      <c r="AD176" s="85"/>
      <c r="AE176" s="78" t="s">
        <v>10630</v>
      </c>
      <c r="AF176" s="85"/>
      <c r="AG176" s="85"/>
      <c r="AH176" s="85"/>
      <c r="AI176" s="67" t="s">
        <v>10562</v>
      </c>
      <c r="AJ176" s="79" t="s">
        <v>42</v>
      </c>
      <c r="AK176" s="85"/>
      <c r="AL176" s="85"/>
      <c r="AM176" s="85"/>
      <c r="AN176" s="63" t="s">
        <v>10347</v>
      </c>
      <c r="AO176" s="63" t="s">
        <v>10489</v>
      </c>
      <c r="AP176" s="67" t="s">
        <v>10490</v>
      </c>
      <c r="AQ176" s="85"/>
    </row>
    <row r="177" customFormat="false" ht="15" hidden="false" customHeight="false" outlineLevel="0" collapsed="false">
      <c r="B177" s="1" t="str">
        <f aca="false">поверители!$E177</f>
        <v>03668</v>
      </c>
      <c r="C177" s="64" t="s">
        <v>10093</v>
      </c>
      <c r="D177" s="87"/>
      <c r="E177" s="67" t="s">
        <v>10631</v>
      </c>
      <c r="F177" s="87"/>
      <c r="G177" s="63" t="s">
        <v>10335</v>
      </c>
      <c r="H177" s="111" t="s">
        <v>10628</v>
      </c>
      <c r="I177" s="67" t="s">
        <v>10469</v>
      </c>
      <c r="J177" s="85"/>
      <c r="K177" s="85"/>
      <c r="L177" s="85"/>
      <c r="M177" s="85"/>
      <c r="N177" s="85"/>
      <c r="O177" s="71" t="s">
        <v>10335</v>
      </c>
      <c r="P177" s="100"/>
      <c r="Q177" s="71" t="s">
        <v>10338</v>
      </c>
      <c r="R177" s="79" t="s">
        <v>10339</v>
      </c>
      <c r="S177" s="86" t="n">
        <v>45104</v>
      </c>
      <c r="T177" s="86" t="n">
        <v>45834</v>
      </c>
      <c r="U177" s="87" t="s">
        <v>10340</v>
      </c>
      <c r="V177" s="87" t="s">
        <v>10341</v>
      </c>
      <c r="W177" s="76"/>
      <c r="X177" s="71" t="s">
        <v>10335</v>
      </c>
      <c r="Y177" s="71" t="s">
        <v>10342</v>
      </c>
      <c r="Z177" s="79" t="s">
        <v>10629</v>
      </c>
      <c r="AA177" s="85"/>
      <c r="AB177" s="85"/>
      <c r="AC177" s="85"/>
      <c r="AD177" s="85"/>
      <c r="AE177" s="78" t="s">
        <v>10630</v>
      </c>
      <c r="AF177" s="85"/>
      <c r="AG177" s="85"/>
      <c r="AH177" s="85"/>
      <c r="AI177" s="67" t="s">
        <v>10562</v>
      </c>
      <c r="AJ177" s="79" t="s">
        <v>42</v>
      </c>
      <c r="AK177" s="85"/>
      <c r="AL177" s="85"/>
      <c r="AM177" s="85"/>
      <c r="AN177" s="63" t="s">
        <v>10347</v>
      </c>
      <c r="AO177" s="63" t="s">
        <v>10489</v>
      </c>
      <c r="AP177" s="67" t="s">
        <v>10490</v>
      </c>
      <c r="AQ177" s="85"/>
    </row>
    <row r="178" customFormat="false" ht="15" hidden="false" customHeight="false" outlineLevel="0" collapsed="false">
      <c r="B178" s="1" t="str">
        <f aca="false">поверители!$E178</f>
        <v>03503</v>
      </c>
      <c r="C178" s="64" t="s">
        <v>10093</v>
      </c>
      <c r="D178" s="87"/>
      <c r="E178" s="67" t="s">
        <v>10632</v>
      </c>
      <c r="F178" s="87"/>
      <c r="G178" s="63" t="s">
        <v>10335</v>
      </c>
      <c r="H178" s="111" t="s">
        <v>10628</v>
      </c>
      <c r="I178" s="67" t="s">
        <v>10469</v>
      </c>
      <c r="J178" s="85"/>
      <c r="K178" s="85"/>
      <c r="L178" s="85"/>
      <c r="M178" s="85"/>
      <c r="N178" s="85"/>
      <c r="O178" s="71" t="s">
        <v>10335</v>
      </c>
      <c r="P178" s="100"/>
      <c r="Q178" s="71" t="s">
        <v>10338</v>
      </c>
      <c r="R178" s="79" t="s">
        <v>10339</v>
      </c>
      <c r="S178" s="86" t="n">
        <v>45104</v>
      </c>
      <c r="T178" s="86" t="n">
        <v>45834</v>
      </c>
      <c r="U178" s="87" t="s">
        <v>10340</v>
      </c>
      <c r="V178" s="87" t="s">
        <v>10341</v>
      </c>
      <c r="W178" s="76"/>
      <c r="X178" s="71" t="s">
        <v>10335</v>
      </c>
      <c r="Y178" s="71" t="s">
        <v>10342</v>
      </c>
      <c r="Z178" s="79" t="s">
        <v>10629</v>
      </c>
      <c r="AA178" s="85"/>
      <c r="AB178" s="85"/>
      <c r="AC178" s="85"/>
      <c r="AD178" s="85"/>
      <c r="AE178" s="78" t="s">
        <v>10630</v>
      </c>
      <c r="AF178" s="85"/>
      <c r="AG178" s="85"/>
      <c r="AH178" s="85"/>
      <c r="AI178" s="67" t="s">
        <v>10562</v>
      </c>
      <c r="AJ178" s="79" t="s">
        <v>42</v>
      </c>
      <c r="AK178" s="85"/>
      <c r="AL178" s="85"/>
      <c r="AM178" s="85"/>
      <c r="AN178" s="63" t="s">
        <v>10347</v>
      </c>
      <c r="AO178" s="63" t="s">
        <v>10489</v>
      </c>
      <c r="AP178" s="67" t="s">
        <v>10490</v>
      </c>
      <c r="AQ178" s="85"/>
    </row>
    <row r="179" customFormat="false" ht="15" hidden="false" customHeight="false" outlineLevel="0" collapsed="false">
      <c r="B179" s="1" t="str">
        <f aca="false">поверители!$E179</f>
        <v>03502</v>
      </c>
      <c r="C179" s="64" t="s">
        <v>10093</v>
      </c>
      <c r="D179" s="87"/>
      <c r="E179" s="67" t="s">
        <v>10633</v>
      </c>
      <c r="F179" s="87"/>
      <c r="G179" s="63" t="s">
        <v>10335</v>
      </c>
      <c r="H179" s="111" t="s">
        <v>10628</v>
      </c>
      <c r="I179" s="67" t="s">
        <v>10469</v>
      </c>
      <c r="J179" s="85"/>
      <c r="K179" s="85"/>
      <c r="L179" s="85"/>
      <c r="M179" s="85"/>
      <c r="N179" s="85"/>
      <c r="O179" s="71" t="s">
        <v>10335</v>
      </c>
      <c r="P179" s="100"/>
      <c r="Q179" s="71" t="s">
        <v>10338</v>
      </c>
      <c r="R179" s="79" t="s">
        <v>10339</v>
      </c>
      <c r="S179" s="86" t="n">
        <v>45104</v>
      </c>
      <c r="T179" s="86" t="n">
        <v>45834</v>
      </c>
      <c r="U179" s="87" t="s">
        <v>10340</v>
      </c>
      <c r="V179" s="87" t="s">
        <v>10341</v>
      </c>
      <c r="W179" s="76"/>
      <c r="X179" s="71" t="s">
        <v>10335</v>
      </c>
      <c r="Y179" s="71" t="s">
        <v>10342</v>
      </c>
      <c r="Z179" s="79" t="s">
        <v>10629</v>
      </c>
      <c r="AA179" s="85"/>
      <c r="AB179" s="85"/>
      <c r="AC179" s="85"/>
      <c r="AD179" s="85"/>
      <c r="AE179" s="78" t="s">
        <v>10630</v>
      </c>
      <c r="AF179" s="85"/>
      <c r="AG179" s="85"/>
      <c r="AH179" s="85"/>
      <c r="AI179" s="67" t="s">
        <v>10562</v>
      </c>
      <c r="AJ179" s="79" t="s">
        <v>42</v>
      </c>
      <c r="AK179" s="85"/>
      <c r="AL179" s="85"/>
      <c r="AM179" s="85"/>
      <c r="AN179" s="63" t="s">
        <v>10347</v>
      </c>
      <c r="AO179" s="63" t="s">
        <v>10489</v>
      </c>
      <c r="AP179" s="67" t="s">
        <v>10490</v>
      </c>
      <c r="AQ179" s="85"/>
    </row>
    <row r="180" customFormat="false" ht="15" hidden="false" customHeight="false" outlineLevel="0" collapsed="false">
      <c r="B180" s="1" t="str">
        <f aca="false">поверители!$E180</f>
        <v>04375</v>
      </c>
      <c r="C180" s="64" t="s">
        <v>10091</v>
      </c>
      <c r="D180" s="87"/>
      <c r="E180" s="81" t="s">
        <v>10634</v>
      </c>
      <c r="F180" s="87"/>
      <c r="G180" s="63" t="s">
        <v>10335</v>
      </c>
      <c r="H180" s="63" t="s">
        <v>10635</v>
      </c>
      <c r="I180" s="67" t="s">
        <v>10374</v>
      </c>
      <c r="J180" s="85"/>
      <c r="K180" s="85"/>
      <c r="L180" s="85"/>
      <c r="M180" s="85"/>
      <c r="N180" s="85"/>
      <c r="O180" s="71" t="s">
        <v>10335</v>
      </c>
      <c r="P180" s="100"/>
      <c r="Q180" s="71" t="s">
        <v>10338</v>
      </c>
      <c r="R180" s="79" t="s">
        <v>10339</v>
      </c>
      <c r="S180" s="86" t="n">
        <v>45104</v>
      </c>
      <c r="T180" s="86" t="n">
        <v>45834</v>
      </c>
      <c r="U180" s="87" t="s">
        <v>10340</v>
      </c>
      <c r="V180" s="87" t="s">
        <v>10341</v>
      </c>
      <c r="W180" s="76"/>
      <c r="X180" s="71" t="s">
        <v>10335</v>
      </c>
      <c r="Y180" s="71" t="s">
        <v>10342</v>
      </c>
      <c r="Z180" s="79" t="s">
        <v>10629</v>
      </c>
      <c r="AA180" s="85"/>
      <c r="AB180" s="85"/>
      <c r="AC180" s="85"/>
      <c r="AD180" s="85"/>
      <c r="AE180" s="78" t="s">
        <v>10630</v>
      </c>
      <c r="AF180" s="85"/>
      <c r="AG180" s="85"/>
      <c r="AH180" s="85"/>
      <c r="AI180" s="67" t="s">
        <v>10609</v>
      </c>
      <c r="AJ180" s="79" t="s">
        <v>42</v>
      </c>
      <c r="AK180" s="85"/>
      <c r="AL180" s="85"/>
      <c r="AM180" s="85"/>
      <c r="AN180" s="63" t="s">
        <v>10347</v>
      </c>
      <c r="AO180" s="63" t="s">
        <v>10489</v>
      </c>
      <c r="AP180" s="67" t="s">
        <v>10490</v>
      </c>
      <c r="AQ180" s="85"/>
    </row>
    <row r="181" customFormat="false" ht="15" hidden="false" customHeight="false" outlineLevel="0" collapsed="false">
      <c r="B181" s="1" t="str">
        <f aca="false">поверители!$E181</f>
        <v>89709UOT</v>
      </c>
      <c r="C181" s="64" t="s">
        <v>10091</v>
      </c>
      <c r="D181" s="87"/>
      <c r="E181" s="81" t="s">
        <v>10636</v>
      </c>
      <c r="F181" s="87"/>
      <c r="G181" s="63" t="s">
        <v>10335</v>
      </c>
      <c r="H181" s="63" t="s">
        <v>10635</v>
      </c>
      <c r="I181" s="67" t="s">
        <v>10469</v>
      </c>
      <c r="J181" s="85"/>
      <c r="K181" s="85"/>
      <c r="L181" s="85"/>
      <c r="M181" s="85"/>
      <c r="N181" s="85"/>
      <c r="O181" s="71" t="s">
        <v>10335</v>
      </c>
      <c r="P181" s="100"/>
      <c r="Q181" s="71" t="s">
        <v>10338</v>
      </c>
      <c r="R181" s="79" t="s">
        <v>10339</v>
      </c>
      <c r="S181" s="86" t="n">
        <v>45104</v>
      </c>
      <c r="T181" s="86" t="n">
        <v>45834</v>
      </c>
      <c r="U181" s="87" t="s">
        <v>10340</v>
      </c>
      <c r="V181" s="87" t="s">
        <v>10341</v>
      </c>
      <c r="W181" s="76"/>
      <c r="X181" s="71" t="s">
        <v>10335</v>
      </c>
      <c r="Y181" s="71" t="s">
        <v>10342</v>
      </c>
      <c r="Z181" s="79" t="s">
        <v>10629</v>
      </c>
      <c r="AA181" s="85"/>
      <c r="AB181" s="85"/>
      <c r="AC181" s="85"/>
      <c r="AD181" s="85"/>
      <c r="AE181" s="78" t="s">
        <v>10630</v>
      </c>
      <c r="AF181" s="85"/>
      <c r="AG181" s="85"/>
      <c r="AH181" s="85"/>
      <c r="AI181" s="67" t="s">
        <v>10609</v>
      </c>
      <c r="AJ181" s="79" t="s">
        <v>42</v>
      </c>
      <c r="AK181" s="85"/>
      <c r="AL181" s="85"/>
      <c r="AM181" s="85"/>
      <c r="AN181" s="63" t="s">
        <v>10347</v>
      </c>
      <c r="AO181" s="63" t="s">
        <v>10489</v>
      </c>
      <c r="AP181" s="67" t="s">
        <v>10490</v>
      </c>
      <c r="AQ181" s="85"/>
    </row>
    <row r="182" customFormat="false" ht="15" hidden="false" customHeight="false" outlineLevel="0" collapsed="false">
      <c r="B182" s="1" t="str">
        <f aca="false">поверители!$E182</f>
        <v>89709UOW</v>
      </c>
      <c r="C182" s="64" t="s">
        <v>10091</v>
      </c>
      <c r="D182" s="87"/>
      <c r="E182" s="81" t="s">
        <v>10637</v>
      </c>
      <c r="F182" s="87"/>
      <c r="G182" s="63" t="s">
        <v>10335</v>
      </c>
      <c r="H182" s="63" t="s">
        <v>10635</v>
      </c>
      <c r="I182" s="67" t="s">
        <v>10469</v>
      </c>
      <c r="J182" s="85"/>
      <c r="K182" s="85"/>
      <c r="L182" s="85"/>
      <c r="M182" s="85"/>
      <c r="N182" s="85"/>
      <c r="O182" s="71" t="s">
        <v>10335</v>
      </c>
      <c r="P182" s="100"/>
      <c r="Q182" s="71" t="s">
        <v>10338</v>
      </c>
      <c r="R182" s="79" t="s">
        <v>10339</v>
      </c>
      <c r="S182" s="86" t="n">
        <v>45104</v>
      </c>
      <c r="T182" s="86" t="n">
        <v>45834</v>
      </c>
      <c r="U182" s="87" t="s">
        <v>10340</v>
      </c>
      <c r="V182" s="87" t="s">
        <v>10341</v>
      </c>
      <c r="W182" s="76"/>
      <c r="X182" s="71" t="s">
        <v>10335</v>
      </c>
      <c r="Y182" s="71" t="s">
        <v>10342</v>
      </c>
      <c r="Z182" s="79" t="s">
        <v>10629</v>
      </c>
      <c r="AA182" s="85"/>
      <c r="AB182" s="85"/>
      <c r="AC182" s="85"/>
      <c r="AD182" s="85"/>
      <c r="AE182" s="78" t="s">
        <v>10630</v>
      </c>
      <c r="AF182" s="85"/>
      <c r="AG182" s="85"/>
      <c r="AH182" s="85"/>
      <c r="AI182" s="67" t="s">
        <v>10609</v>
      </c>
      <c r="AJ182" s="79" t="s">
        <v>42</v>
      </c>
      <c r="AK182" s="85"/>
      <c r="AL182" s="85"/>
      <c r="AM182" s="85"/>
      <c r="AN182" s="63" t="s">
        <v>10347</v>
      </c>
      <c r="AO182" s="63" t="s">
        <v>10489</v>
      </c>
      <c r="AP182" s="67" t="s">
        <v>10490</v>
      </c>
      <c r="AQ182" s="85"/>
    </row>
    <row r="183" customFormat="false" ht="15" hidden="false" customHeight="false" outlineLevel="0" collapsed="false">
      <c r="B183" s="1" t="str">
        <f aca="false">поверители!$E183</f>
        <v>1106GA7H</v>
      </c>
      <c r="C183" s="64" t="s">
        <v>323</v>
      </c>
      <c r="D183" s="87"/>
      <c r="E183" s="67" t="s">
        <v>10638</v>
      </c>
      <c r="F183" s="87"/>
      <c r="G183" s="63" t="s">
        <v>10335</v>
      </c>
      <c r="H183" s="81" t="s">
        <v>326</v>
      </c>
      <c r="I183" s="67" t="s">
        <v>10363</v>
      </c>
      <c r="J183" s="85"/>
      <c r="K183" s="85"/>
      <c r="L183" s="85"/>
      <c r="M183" s="85"/>
      <c r="N183" s="85"/>
      <c r="O183" s="71" t="s">
        <v>10335</v>
      </c>
      <c r="P183" s="100"/>
      <c r="Q183" s="71" t="s">
        <v>10338</v>
      </c>
      <c r="R183" s="79" t="s">
        <v>10339</v>
      </c>
      <c r="S183" s="86" t="n">
        <v>45104</v>
      </c>
      <c r="T183" s="86" t="n">
        <v>45834</v>
      </c>
      <c r="U183" s="87" t="s">
        <v>10340</v>
      </c>
      <c r="V183" s="87" t="s">
        <v>10341</v>
      </c>
      <c r="W183" s="76"/>
      <c r="X183" s="71" t="s">
        <v>10335</v>
      </c>
      <c r="Y183" s="71" t="s">
        <v>10342</v>
      </c>
      <c r="Z183" s="79" t="s">
        <v>10629</v>
      </c>
      <c r="AA183" s="85"/>
      <c r="AB183" s="85"/>
      <c r="AC183" s="85"/>
      <c r="AD183" s="85"/>
      <c r="AE183" s="78" t="s">
        <v>10630</v>
      </c>
      <c r="AF183" s="85"/>
      <c r="AG183" s="85"/>
      <c r="AH183" s="85"/>
      <c r="AI183" s="67" t="s">
        <v>10558</v>
      </c>
      <c r="AJ183" s="79" t="s">
        <v>42</v>
      </c>
      <c r="AK183" s="85"/>
      <c r="AL183" s="85"/>
      <c r="AM183" s="85"/>
      <c r="AN183" s="63" t="s">
        <v>10347</v>
      </c>
      <c r="AO183" s="63" t="s">
        <v>10489</v>
      </c>
      <c r="AP183" s="67" t="s">
        <v>10490</v>
      </c>
      <c r="AQ183" s="85"/>
    </row>
    <row r="184" customFormat="false" ht="15" hidden="false" customHeight="false" outlineLevel="0" collapsed="false">
      <c r="B184" s="1" t="str">
        <f aca="false">поверители!$E184</f>
        <v>1106GA7G</v>
      </c>
      <c r="C184" s="64" t="s">
        <v>323</v>
      </c>
      <c r="D184" s="87"/>
      <c r="E184" s="67" t="s">
        <v>10639</v>
      </c>
      <c r="F184" s="87"/>
      <c r="G184" s="63" t="s">
        <v>10335</v>
      </c>
      <c r="H184" s="81" t="s">
        <v>326</v>
      </c>
      <c r="I184" s="67" t="s">
        <v>10363</v>
      </c>
      <c r="J184" s="85"/>
      <c r="K184" s="85"/>
      <c r="L184" s="85"/>
      <c r="M184" s="85"/>
      <c r="N184" s="85"/>
      <c r="O184" s="71" t="s">
        <v>10335</v>
      </c>
      <c r="P184" s="100"/>
      <c r="Q184" s="71" t="s">
        <v>10338</v>
      </c>
      <c r="R184" s="79" t="s">
        <v>10339</v>
      </c>
      <c r="S184" s="86" t="n">
        <v>45104</v>
      </c>
      <c r="T184" s="86" t="n">
        <v>45834</v>
      </c>
      <c r="U184" s="87" t="s">
        <v>10340</v>
      </c>
      <c r="V184" s="87" t="s">
        <v>10341</v>
      </c>
      <c r="W184" s="76"/>
      <c r="X184" s="71" t="s">
        <v>10335</v>
      </c>
      <c r="Y184" s="71" t="s">
        <v>10342</v>
      </c>
      <c r="Z184" s="79" t="s">
        <v>10629</v>
      </c>
      <c r="AA184" s="85"/>
      <c r="AB184" s="85"/>
      <c r="AC184" s="85"/>
      <c r="AD184" s="85"/>
      <c r="AE184" s="78" t="s">
        <v>10630</v>
      </c>
      <c r="AF184" s="85"/>
      <c r="AG184" s="85"/>
      <c r="AH184" s="85"/>
      <c r="AI184" s="67" t="s">
        <v>10558</v>
      </c>
      <c r="AJ184" s="79" t="s">
        <v>42</v>
      </c>
      <c r="AK184" s="85"/>
      <c r="AL184" s="85"/>
      <c r="AM184" s="85"/>
      <c r="AN184" s="63" t="s">
        <v>10347</v>
      </c>
      <c r="AO184" s="63" t="s">
        <v>10489</v>
      </c>
      <c r="AP184" s="67" t="s">
        <v>10490</v>
      </c>
      <c r="AQ184" s="85"/>
    </row>
    <row r="185" customFormat="false" ht="15" hidden="false" customHeight="false" outlineLevel="0" collapsed="false">
      <c r="B185" s="1" t="str">
        <f aca="false">поверители!$E185</f>
        <v>1106GA7I</v>
      </c>
      <c r="C185" s="64" t="s">
        <v>10091</v>
      </c>
      <c r="D185" s="87"/>
      <c r="E185" s="67" t="s">
        <v>10640</v>
      </c>
      <c r="F185" s="87"/>
      <c r="G185" s="63" t="s">
        <v>10335</v>
      </c>
      <c r="H185" s="81" t="s">
        <v>326</v>
      </c>
      <c r="I185" s="67" t="s">
        <v>10363</v>
      </c>
      <c r="J185" s="85"/>
      <c r="K185" s="85"/>
      <c r="L185" s="85"/>
      <c r="M185" s="85"/>
      <c r="N185" s="85"/>
      <c r="O185" s="71" t="s">
        <v>10335</v>
      </c>
      <c r="P185" s="100"/>
      <c r="Q185" s="71" t="s">
        <v>10338</v>
      </c>
      <c r="R185" s="79" t="s">
        <v>10339</v>
      </c>
      <c r="S185" s="86" t="n">
        <v>45104</v>
      </c>
      <c r="T185" s="86" t="n">
        <v>45834</v>
      </c>
      <c r="U185" s="87" t="s">
        <v>10340</v>
      </c>
      <c r="V185" s="87" t="s">
        <v>10341</v>
      </c>
      <c r="W185" s="76"/>
      <c r="X185" s="71" t="s">
        <v>10335</v>
      </c>
      <c r="Y185" s="71" t="s">
        <v>10342</v>
      </c>
      <c r="Z185" s="79" t="s">
        <v>10629</v>
      </c>
      <c r="AA185" s="85"/>
      <c r="AB185" s="85"/>
      <c r="AC185" s="85"/>
      <c r="AD185" s="85"/>
      <c r="AE185" s="78" t="s">
        <v>10630</v>
      </c>
      <c r="AF185" s="85"/>
      <c r="AG185" s="85"/>
      <c r="AH185" s="85"/>
      <c r="AI185" s="67" t="s">
        <v>10558</v>
      </c>
      <c r="AJ185" s="79" t="s">
        <v>42</v>
      </c>
      <c r="AK185" s="85"/>
      <c r="AL185" s="85"/>
      <c r="AM185" s="85"/>
      <c r="AN185" s="63" t="s">
        <v>10347</v>
      </c>
      <c r="AO185" s="63" t="s">
        <v>10489</v>
      </c>
      <c r="AP185" s="67" t="s">
        <v>10490</v>
      </c>
      <c r="AQ185" s="85"/>
    </row>
    <row r="186" customFormat="false" ht="15" hidden="false" customHeight="false" outlineLevel="0" collapsed="false">
      <c r="B186" s="1" t="str">
        <f aca="false">поверители!$E186</f>
        <v>8970GG9U</v>
      </c>
      <c r="C186" s="64" t="s">
        <v>323</v>
      </c>
      <c r="D186" s="87"/>
      <c r="E186" s="67" t="s">
        <v>10641</v>
      </c>
      <c r="F186" s="87"/>
      <c r="G186" s="63" t="s">
        <v>10335</v>
      </c>
      <c r="H186" s="81" t="s">
        <v>10642</v>
      </c>
      <c r="I186" s="67" t="s">
        <v>10363</v>
      </c>
      <c r="J186" s="85"/>
      <c r="K186" s="85"/>
      <c r="L186" s="85"/>
      <c r="M186" s="85"/>
      <c r="N186" s="85"/>
      <c r="O186" s="71" t="s">
        <v>10335</v>
      </c>
      <c r="P186" s="100"/>
      <c r="Q186" s="71" t="s">
        <v>10338</v>
      </c>
      <c r="R186" s="79" t="s">
        <v>10339</v>
      </c>
      <c r="S186" s="86" t="n">
        <v>45104</v>
      </c>
      <c r="T186" s="86" t="n">
        <v>45834</v>
      </c>
      <c r="U186" s="87" t="s">
        <v>10340</v>
      </c>
      <c r="V186" s="87" t="s">
        <v>10341</v>
      </c>
      <c r="W186" s="76"/>
      <c r="X186" s="71" t="s">
        <v>10335</v>
      </c>
      <c r="Y186" s="71" t="s">
        <v>10342</v>
      </c>
      <c r="Z186" s="79" t="s">
        <v>10629</v>
      </c>
      <c r="AA186" s="85"/>
      <c r="AB186" s="85"/>
      <c r="AC186" s="85"/>
      <c r="AD186" s="85"/>
      <c r="AE186" s="78" t="s">
        <v>10630</v>
      </c>
      <c r="AF186" s="85"/>
      <c r="AG186" s="85"/>
      <c r="AH186" s="85"/>
      <c r="AI186" s="67" t="s">
        <v>10558</v>
      </c>
      <c r="AJ186" s="79" t="s">
        <v>42</v>
      </c>
      <c r="AK186" s="85"/>
      <c r="AL186" s="85"/>
      <c r="AM186" s="85"/>
      <c r="AN186" s="63" t="s">
        <v>10347</v>
      </c>
      <c r="AO186" s="63" t="s">
        <v>10489</v>
      </c>
      <c r="AP186" s="67" t="s">
        <v>10490</v>
      </c>
      <c r="AQ186" s="85"/>
    </row>
    <row r="187" customFormat="false" ht="50.7" hidden="false" customHeight="false" outlineLevel="0" collapsed="false">
      <c r="B187" s="1" t="str">
        <f aca="false">поверители!$E187</f>
        <v>202-7172</v>
      </c>
      <c r="C187" s="64" t="s">
        <v>10092</v>
      </c>
      <c r="D187" s="63"/>
      <c r="E187" s="87" t="s">
        <v>10643</v>
      </c>
      <c r="F187" s="63"/>
      <c r="G187" s="63" t="s">
        <v>10335</v>
      </c>
      <c r="H187" s="66" t="s">
        <v>10644</v>
      </c>
      <c r="I187" s="67" t="n">
        <v>2017</v>
      </c>
      <c r="J187" s="76"/>
      <c r="K187" s="76"/>
      <c r="L187" s="76"/>
      <c r="M187" s="76"/>
      <c r="N187" s="76"/>
      <c r="O187" s="71" t="s">
        <v>10335</v>
      </c>
      <c r="P187" s="100"/>
      <c r="Q187" s="71" t="s">
        <v>10338</v>
      </c>
      <c r="R187" s="79" t="s">
        <v>10339</v>
      </c>
      <c r="S187" s="86" t="n">
        <v>45104</v>
      </c>
      <c r="T187" s="86" t="n">
        <v>46199</v>
      </c>
      <c r="U187" s="87" t="s">
        <v>10340</v>
      </c>
      <c r="V187" s="87" t="s">
        <v>10341</v>
      </c>
      <c r="W187" s="76"/>
      <c r="X187" s="71" t="s">
        <v>10335</v>
      </c>
      <c r="Y187" s="71" t="s">
        <v>10342</v>
      </c>
      <c r="Z187" s="79" t="s">
        <v>10645</v>
      </c>
      <c r="AA187" s="76"/>
      <c r="AB187" s="76"/>
      <c r="AC187" s="76"/>
      <c r="AD187" s="76"/>
      <c r="AE187" s="78" t="s">
        <v>10630</v>
      </c>
      <c r="AF187" s="76"/>
      <c r="AG187" s="76"/>
      <c r="AH187" s="76"/>
      <c r="AI187" s="67" t="s">
        <v>10558</v>
      </c>
      <c r="AJ187" s="79" t="s">
        <v>42</v>
      </c>
      <c r="AK187" s="76"/>
      <c r="AL187" s="76"/>
      <c r="AM187" s="76"/>
      <c r="AN187" s="63" t="s">
        <v>10347</v>
      </c>
      <c r="AO187" s="63" t="s">
        <v>10489</v>
      </c>
      <c r="AP187" s="67" t="s">
        <v>10490</v>
      </c>
      <c r="AQ187" s="76"/>
    </row>
    <row r="188" customFormat="false" ht="17.9" hidden="false" customHeight="false" outlineLevel="0" collapsed="false">
      <c r="B188" s="1" t="str">
        <f aca="false">поверители!$E188</f>
        <v>Р01006</v>
      </c>
      <c r="C188" s="64" t="s">
        <v>291</v>
      </c>
      <c r="D188" s="63"/>
      <c r="E188" s="81" t="s">
        <v>10646</v>
      </c>
      <c r="F188" s="63"/>
      <c r="G188" s="63" t="s">
        <v>10335</v>
      </c>
      <c r="H188" s="66" t="s">
        <v>404</v>
      </c>
      <c r="I188" s="67" t="s">
        <v>10458</v>
      </c>
      <c r="J188" s="76"/>
      <c r="K188" s="76"/>
      <c r="L188" s="76"/>
      <c r="M188" s="76"/>
      <c r="N188" s="76"/>
      <c r="O188" s="71" t="s">
        <v>10335</v>
      </c>
      <c r="P188" s="100"/>
      <c r="Q188" s="71" t="s">
        <v>10338</v>
      </c>
      <c r="R188" s="79" t="s">
        <v>10339</v>
      </c>
      <c r="S188" s="86" t="n">
        <v>45104</v>
      </c>
      <c r="T188" s="86" t="n">
        <v>45469</v>
      </c>
      <c r="U188" s="87" t="s">
        <v>10340</v>
      </c>
      <c r="V188" s="87" t="s">
        <v>10341</v>
      </c>
      <c r="W188" s="76"/>
      <c r="X188" s="71" t="s">
        <v>10335</v>
      </c>
      <c r="Y188" s="71" t="s">
        <v>10342</v>
      </c>
      <c r="Z188" s="79" t="s">
        <v>10629</v>
      </c>
      <c r="AA188" s="76"/>
      <c r="AB188" s="76"/>
      <c r="AC188" s="76"/>
      <c r="AD188" s="76"/>
      <c r="AE188" s="78" t="s">
        <v>10630</v>
      </c>
      <c r="AF188" s="76"/>
      <c r="AG188" s="76"/>
      <c r="AH188" s="76"/>
      <c r="AI188" s="67" t="s">
        <v>10647</v>
      </c>
      <c r="AJ188" s="79" t="s">
        <v>42</v>
      </c>
      <c r="AK188" s="76"/>
      <c r="AL188" s="76"/>
      <c r="AM188" s="76"/>
      <c r="AN188" s="63" t="s">
        <v>10347</v>
      </c>
      <c r="AO188" s="63" t="s">
        <v>10489</v>
      </c>
      <c r="AP188" s="67" t="s">
        <v>10490</v>
      </c>
      <c r="AQ188" s="76"/>
    </row>
    <row r="189" customFormat="false" ht="17.9" hidden="false" customHeight="false" outlineLevel="0" collapsed="false">
      <c r="B189" s="1" t="str">
        <f aca="false">поверители!$E189</f>
        <v>02492</v>
      </c>
      <c r="C189" s="64" t="s">
        <v>291</v>
      </c>
      <c r="D189" s="63"/>
      <c r="E189" s="81" t="s">
        <v>10648</v>
      </c>
      <c r="F189" s="63"/>
      <c r="G189" s="63" t="s">
        <v>10335</v>
      </c>
      <c r="H189" s="66" t="s">
        <v>404</v>
      </c>
      <c r="I189" s="67" t="s">
        <v>10649</v>
      </c>
      <c r="J189" s="76"/>
      <c r="K189" s="76"/>
      <c r="L189" s="76"/>
      <c r="M189" s="76"/>
      <c r="N189" s="76"/>
      <c r="O189" s="71" t="s">
        <v>10335</v>
      </c>
      <c r="P189" s="100"/>
      <c r="Q189" s="71" t="s">
        <v>10338</v>
      </c>
      <c r="R189" s="79" t="s">
        <v>10339</v>
      </c>
      <c r="S189" s="86" t="n">
        <v>45104</v>
      </c>
      <c r="T189" s="86" t="n">
        <v>45469</v>
      </c>
      <c r="U189" s="87" t="s">
        <v>10340</v>
      </c>
      <c r="V189" s="87" t="s">
        <v>10341</v>
      </c>
      <c r="W189" s="76"/>
      <c r="X189" s="71" t="s">
        <v>10335</v>
      </c>
      <c r="Y189" s="71" t="s">
        <v>10342</v>
      </c>
      <c r="Z189" s="79" t="s">
        <v>10629</v>
      </c>
      <c r="AA189" s="76"/>
      <c r="AB189" s="76"/>
      <c r="AC189" s="76"/>
      <c r="AD189" s="76"/>
      <c r="AE189" s="78" t="s">
        <v>10630</v>
      </c>
      <c r="AF189" s="76"/>
      <c r="AG189" s="76"/>
      <c r="AH189" s="76"/>
      <c r="AI189" s="67" t="s">
        <v>10650</v>
      </c>
      <c r="AJ189" s="79" t="s">
        <v>42</v>
      </c>
      <c r="AK189" s="76"/>
      <c r="AL189" s="76"/>
      <c r="AM189" s="76"/>
      <c r="AN189" s="63" t="s">
        <v>10347</v>
      </c>
      <c r="AO189" s="63" t="s">
        <v>10489</v>
      </c>
      <c r="AP189" s="67" t="s">
        <v>10490</v>
      </c>
      <c r="AQ189" s="76"/>
    </row>
    <row r="190" customFormat="false" ht="16.4" hidden="false" customHeight="false" outlineLevel="0" collapsed="false">
      <c r="B190" s="1" t="str">
        <f aca="false">поверители!$E190</f>
        <v>02497</v>
      </c>
      <c r="C190" s="64" t="s">
        <v>323</v>
      </c>
      <c r="D190" s="63"/>
      <c r="E190" s="81" t="s">
        <v>10651</v>
      </c>
      <c r="F190" s="63"/>
      <c r="G190" s="63" t="s">
        <v>10335</v>
      </c>
      <c r="H190" s="80" t="s">
        <v>326</v>
      </c>
      <c r="I190" s="67" t="s">
        <v>10652</v>
      </c>
      <c r="J190" s="76"/>
      <c r="K190" s="76"/>
      <c r="L190" s="76"/>
      <c r="M190" s="76"/>
      <c r="N190" s="76"/>
      <c r="O190" s="71" t="s">
        <v>10335</v>
      </c>
      <c r="P190" s="100"/>
      <c r="Q190" s="71" t="s">
        <v>10338</v>
      </c>
      <c r="R190" s="79" t="s">
        <v>10339</v>
      </c>
      <c r="S190" s="86" t="n">
        <v>45104</v>
      </c>
      <c r="T190" s="86" t="n">
        <v>45834</v>
      </c>
      <c r="U190" s="87" t="s">
        <v>10340</v>
      </c>
      <c r="V190" s="87" t="s">
        <v>10341</v>
      </c>
      <c r="W190" s="76"/>
      <c r="X190" s="71" t="s">
        <v>10335</v>
      </c>
      <c r="Y190" s="71" t="s">
        <v>10342</v>
      </c>
      <c r="Z190" s="79" t="s">
        <v>10629</v>
      </c>
      <c r="AA190" s="76"/>
      <c r="AB190" s="76"/>
      <c r="AC190" s="76"/>
      <c r="AD190" s="76"/>
      <c r="AE190" s="78" t="s">
        <v>10630</v>
      </c>
      <c r="AF190" s="76"/>
      <c r="AG190" s="76"/>
      <c r="AH190" s="76"/>
      <c r="AI190" s="67" t="s">
        <v>10647</v>
      </c>
      <c r="AJ190" s="79" t="s">
        <v>42</v>
      </c>
      <c r="AK190" s="76"/>
      <c r="AL190" s="76"/>
      <c r="AM190" s="76"/>
      <c r="AN190" s="63" t="s">
        <v>10347</v>
      </c>
      <c r="AO190" s="63" t="s">
        <v>10489</v>
      </c>
      <c r="AP190" s="67" t="s">
        <v>10490</v>
      </c>
      <c r="AQ190" s="76"/>
    </row>
    <row r="191" customFormat="false" ht="16.4" hidden="false" customHeight="false" outlineLevel="0" collapsed="false">
      <c r="B191" s="1" t="str">
        <f aca="false">поверители!$E191</f>
        <v>02498</v>
      </c>
      <c r="C191" s="64" t="s">
        <v>323</v>
      </c>
      <c r="D191" s="63"/>
      <c r="E191" s="81" t="s">
        <v>10653</v>
      </c>
      <c r="F191" s="63"/>
      <c r="G191" s="63" t="s">
        <v>10335</v>
      </c>
      <c r="H191" s="80" t="s">
        <v>763</v>
      </c>
      <c r="I191" s="67" t="s">
        <v>10652</v>
      </c>
      <c r="J191" s="76"/>
      <c r="K191" s="76"/>
      <c r="L191" s="76"/>
      <c r="M191" s="76"/>
      <c r="N191" s="76"/>
      <c r="O191" s="71" t="s">
        <v>10335</v>
      </c>
      <c r="P191" s="100"/>
      <c r="Q191" s="71" t="s">
        <v>10338</v>
      </c>
      <c r="R191" s="79" t="s">
        <v>10339</v>
      </c>
      <c r="S191" s="86" t="n">
        <v>45104</v>
      </c>
      <c r="T191" s="86" t="n">
        <v>45834</v>
      </c>
      <c r="U191" s="87" t="s">
        <v>10340</v>
      </c>
      <c r="V191" s="87" t="s">
        <v>10341</v>
      </c>
      <c r="W191" s="76"/>
      <c r="X191" s="71" t="s">
        <v>10335</v>
      </c>
      <c r="Y191" s="71" t="s">
        <v>10342</v>
      </c>
      <c r="Z191" s="79" t="s">
        <v>10629</v>
      </c>
      <c r="AA191" s="76"/>
      <c r="AB191" s="76"/>
      <c r="AC191" s="76"/>
      <c r="AD191" s="76"/>
      <c r="AE191" s="78" t="s">
        <v>10630</v>
      </c>
      <c r="AF191" s="76"/>
      <c r="AG191" s="76"/>
      <c r="AH191" s="76"/>
      <c r="AI191" s="67" t="s">
        <v>10650</v>
      </c>
      <c r="AJ191" s="79" t="s">
        <v>42</v>
      </c>
      <c r="AK191" s="76"/>
      <c r="AL191" s="76"/>
      <c r="AM191" s="76"/>
      <c r="AN191" s="63" t="s">
        <v>10347</v>
      </c>
      <c r="AO191" s="63" t="s">
        <v>10489</v>
      </c>
      <c r="AP191" s="67" t="s">
        <v>10490</v>
      </c>
      <c r="AQ191" s="76"/>
    </row>
    <row r="192" customFormat="false" ht="16.4" hidden="false" customHeight="false" outlineLevel="0" collapsed="false">
      <c r="B192" s="1" t="str">
        <f aca="false">поверители!$E192</f>
        <v>03386</v>
      </c>
      <c r="C192" s="64" t="s">
        <v>828</v>
      </c>
      <c r="D192" s="63"/>
      <c r="E192" s="81" t="s">
        <v>10654</v>
      </c>
      <c r="F192" s="63"/>
      <c r="G192" s="63" t="s">
        <v>10335</v>
      </c>
      <c r="H192" s="80" t="s">
        <v>294</v>
      </c>
      <c r="I192" s="67" t="s">
        <v>10363</v>
      </c>
      <c r="J192" s="76"/>
      <c r="K192" s="76"/>
      <c r="L192" s="76"/>
      <c r="M192" s="76"/>
      <c r="N192" s="76"/>
      <c r="O192" s="71" t="s">
        <v>10335</v>
      </c>
      <c r="P192" s="100"/>
      <c r="Q192" s="71" t="s">
        <v>10338</v>
      </c>
      <c r="R192" s="79" t="s">
        <v>10339</v>
      </c>
      <c r="S192" s="86" t="n">
        <v>45104</v>
      </c>
      <c r="T192" s="86" t="n">
        <v>45469</v>
      </c>
      <c r="U192" s="87" t="s">
        <v>10340</v>
      </c>
      <c r="V192" s="87" t="s">
        <v>10341</v>
      </c>
      <c r="W192" s="76"/>
      <c r="X192" s="71" t="s">
        <v>10335</v>
      </c>
      <c r="Y192" s="71" t="s">
        <v>10342</v>
      </c>
      <c r="Z192" s="79" t="s">
        <v>10629</v>
      </c>
      <c r="AA192" s="76"/>
      <c r="AB192" s="76"/>
      <c r="AC192" s="76"/>
      <c r="AD192" s="76"/>
      <c r="AE192" s="78" t="s">
        <v>10630</v>
      </c>
      <c r="AF192" s="76"/>
      <c r="AG192" s="76"/>
      <c r="AH192" s="76"/>
      <c r="AI192" s="67" t="s">
        <v>10655</v>
      </c>
      <c r="AJ192" s="79" t="s">
        <v>42</v>
      </c>
      <c r="AK192" s="76"/>
      <c r="AL192" s="76"/>
      <c r="AM192" s="76"/>
      <c r="AN192" s="63" t="s">
        <v>10347</v>
      </c>
      <c r="AO192" s="63" t="s">
        <v>10489</v>
      </c>
      <c r="AP192" s="67" t="s">
        <v>10490</v>
      </c>
      <c r="AQ192" s="76"/>
    </row>
    <row r="193" customFormat="false" ht="16.4" hidden="false" customHeight="false" outlineLevel="0" collapsed="false">
      <c r="B193" s="1" t="str">
        <f aca="false">поверители!$E193</f>
        <v>Р00720</v>
      </c>
      <c r="C193" s="64" t="s">
        <v>291</v>
      </c>
      <c r="D193" s="63"/>
      <c r="E193" s="81" t="s">
        <v>10656</v>
      </c>
      <c r="F193" s="63"/>
      <c r="G193" s="63" t="s">
        <v>10335</v>
      </c>
      <c r="H193" s="80" t="s">
        <v>294</v>
      </c>
      <c r="I193" s="67" t="s">
        <v>10458</v>
      </c>
      <c r="J193" s="76"/>
      <c r="K193" s="76"/>
      <c r="L193" s="76"/>
      <c r="M193" s="76"/>
      <c r="N193" s="76"/>
      <c r="O193" s="71" t="s">
        <v>10335</v>
      </c>
      <c r="P193" s="100"/>
      <c r="Q193" s="71" t="s">
        <v>10338</v>
      </c>
      <c r="R193" s="79" t="s">
        <v>10339</v>
      </c>
      <c r="S193" s="86" t="n">
        <v>45104</v>
      </c>
      <c r="T193" s="86" t="n">
        <v>45469</v>
      </c>
      <c r="U193" s="87" t="s">
        <v>10340</v>
      </c>
      <c r="V193" s="87" t="s">
        <v>10341</v>
      </c>
      <c r="W193" s="76"/>
      <c r="X193" s="71" t="s">
        <v>10335</v>
      </c>
      <c r="Y193" s="71" t="s">
        <v>10342</v>
      </c>
      <c r="Z193" s="79" t="s">
        <v>10629</v>
      </c>
      <c r="AA193" s="76"/>
      <c r="AB193" s="76"/>
      <c r="AC193" s="76"/>
      <c r="AD193" s="76"/>
      <c r="AE193" s="78" t="s">
        <v>10630</v>
      </c>
      <c r="AF193" s="76"/>
      <c r="AG193" s="76"/>
      <c r="AH193" s="76"/>
      <c r="AI193" s="67" t="s">
        <v>10650</v>
      </c>
      <c r="AJ193" s="79" t="s">
        <v>42</v>
      </c>
      <c r="AK193" s="76"/>
      <c r="AL193" s="76"/>
      <c r="AM193" s="76"/>
      <c r="AN193" s="63" t="s">
        <v>10347</v>
      </c>
      <c r="AO193" s="63" t="s">
        <v>10489</v>
      </c>
      <c r="AP193" s="67" t="s">
        <v>10490</v>
      </c>
      <c r="AQ193" s="76"/>
    </row>
    <row r="194" customFormat="false" ht="16.4" hidden="false" customHeight="false" outlineLevel="0" collapsed="false">
      <c r="B194" s="1" t="str">
        <f aca="false">поверители!$E194</f>
        <v>04894</v>
      </c>
      <c r="C194" s="64" t="s">
        <v>428</v>
      </c>
      <c r="D194" s="63"/>
      <c r="E194" s="81" t="s">
        <v>10657</v>
      </c>
      <c r="F194" s="63"/>
      <c r="G194" s="63" t="s">
        <v>10335</v>
      </c>
      <c r="H194" s="80" t="s">
        <v>294</v>
      </c>
      <c r="I194" s="67" t="s">
        <v>10649</v>
      </c>
      <c r="J194" s="76"/>
      <c r="K194" s="76"/>
      <c r="L194" s="76"/>
      <c r="M194" s="76"/>
      <c r="N194" s="76"/>
      <c r="O194" s="71" t="s">
        <v>10335</v>
      </c>
      <c r="P194" s="100"/>
      <c r="Q194" s="71" t="s">
        <v>10338</v>
      </c>
      <c r="R194" s="79" t="s">
        <v>10339</v>
      </c>
      <c r="S194" s="86" t="n">
        <v>45104</v>
      </c>
      <c r="T194" s="86" t="n">
        <v>45469</v>
      </c>
      <c r="U194" s="87" t="s">
        <v>10340</v>
      </c>
      <c r="V194" s="87" t="s">
        <v>10341</v>
      </c>
      <c r="W194" s="76"/>
      <c r="X194" s="71" t="s">
        <v>10335</v>
      </c>
      <c r="Y194" s="71" t="s">
        <v>10342</v>
      </c>
      <c r="Z194" s="79" t="s">
        <v>10629</v>
      </c>
      <c r="AA194" s="76"/>
      <c r="AB194" s="76"/>
      <c r="AC194" s="76"/>
      <c r="AD194" s="76"/>
      <c r="AE194" s="78" t="s">
        <v>10630</v>
      </c>
      <c r="AF194" s="76"/>
      <c r="AG194" s="76"/>
      <c r="AH194" s="76"/>
      <c r="AI194" s="67" t="s">
        <v>10658</v>
      </c>
      <c r="AJ194" s="79" t="s">
        <v>42</v>
      </c>
      <c r="AK194" s="76"/>
      <c r="AL194" s="76"/>
      <c r="AM194" s="76"/>
      <c r="AN194" s="63" t="s">
        <v>10347</v>
      </c>
      <c r="AO194" s="63" t="s">
        <v>10489</v>
      </c>
      <c r="AP194" s="67" t="s">
        <v>10490</v>
      </c>
      <c r="AQ194" s="76"/>
    </row>
    <row r="195" customFormat="false" ht="34.3" hidden="false" customHeight="false" outlineLevel="0" collapsed="false">
      <c r="B195" s="1" t="str">
        <f aca="false">поверители!$E195</f>
        <v>02513</v>
      </c>
      <c r="C195" s="64" t="s">
        <v>317</v>
      </c>
      <c r="D195" s="63"/>
      <c r="E195" s="81" t="s">
        <v>10659</v>
      </c>
      <c r="F195" s="63"/>
      <c r="G195" s="63" t="s">
        <v>10335</v>
      </c>
      <c r="H195" s="66" t="s">
        <v>10660</v>
      </c>
      <c r="I195" s="67" t="s">
        <v>10564</v>
      </c>
      <c r="J195" s="76"/>
      <c r="K195" s="76"/>
      <c r="L195" s="76"/>
      <c r="M195" s="76"/>
      <c r="N195" s="76"/>
      <c r="O195" s="71" t="s">
        <v>10335</v>
      </c>
      <c r="P195" s="100"/>
      <c r="Q195" s="71" t="s">
        <v>10338</v>
      </c>
      <c r="R195" s="79" t="s">
        <v>10339</v>
      </c>
      <c r="S195" s="86" t="n">
        <v>45104</v>
      </c>
      <c r="T195" s="86" t="n">
        <v>45834</v>
      </c>
      <c r="U195" s="87" t="s">
        <v>10340</v>
      </c>
      <c r="V195" s="87" t="s">
        <v>10341</v>
      </c>
      <c r="W195" s="76"/>
      <c r="X195" s="71" t="s">
        <v>10335</v>
      </c>
      <c r="Y195" s="71" t="s">
        <v>10342</v>
      </c>
      <c r="Z195" s="79" t="s">
        <v>10629</v>
      </c>
      <c r="AA195" s="76"/>
      <c r="AB195" s="76"/>
      <c r="AC195" s="76"/>
      <c r="AD195" s="76"/>
      <c r="AE195" s="78" t="s">
        <v>10630</v>
      </c>
      <c r="AF195" s="76"/>
      <c r="AG195" s="76"/>
      <c r="AH195" s="76"/>
      <c r="AI195" s="67" t="s">
        <v>10650</v>
      </c>
      <c r="AJ195" s="79" t="s">
        <v>42</v>
      </c>
      <c r="AK195" s="76"/>
      <c r="AL195" s="76"/>
      <c r="AM195" s="76"/>
      <c r="AN195" s="63" t="s">
        <v>10347</v>
      </c>
      <c r="AO195" s="63" t="s">
        <v>10489</v>
      </c>
      <c r="AP195" s="67" t="s">
        <v>10490</v>
      </c>
      <c r="AQ195" s="76"/>
    </row>
    <row r="196" customFormat="false" ht="34.3" hidden="false" customHeight="false" outlineLevel="0" collapsed="false">
      <c r="B196" s="1" t="str">
        <f aca="false">поверители!$E196</f>
        <v>02517</v>
      </c>
      <c r="C196" s="64" t="s">
        <v>10661</v>
      </c>
      <c r="D196" s="63"/>
      <c r="E196" s="81" t="s">
        <v>10662</v>
      </c>
      <c r="F196" s="63"/>
      <c r="G196" s="63" t="s">
        <v>10335</v>
      </c>
      <c r="H196" s="66" t="s">
        <v>10663</v>
      </c>
      <c r="I196" s="67" t="s">
        <v>10363</v>
      </c>
      <c r="J196" s="76"/>
      <c r="K196" s="76"/>
      <c r="L196" s="76"/>
      <c r="M196" s="76"/>
      <c r="N196" s="76"/>
      <c r="O196" s="71" t="s">
        <v>10335</v>
      </c>
      <c r="P196" s="100"/>
      <c r="Q196" s="71" t="s">
        <v>10338</v>
      </c>
      <c r="R196" s="79" t="s">
        <v>10339</v>
      </c>
      <c r="S196" s="86" t="n">
        <v>45104</v>
      </c>
      <c r="T196" s="86" t="n">
        <v>45469</v>
      </c>
      <c r="U196" s="87" t="s">
        <v>10340</v>
      </c>
      <c r="V196" s="87" t="s">
        <v>10341</v>
      </c>
      <c r="W196" s="76"/>
      <c r="X196" s="71" t="s">
        <v>10335</v>
      </c>
      <c r="Y196" s="71" t="s">
        <v>10342</v>
      </c>
      <c r="Z196" s="79" t="s">
        <v>10629</v>
      </c>
      <c r="AA196" s="76"/>
      <c r="AB196" s="76"/>
      <c r="AC196" s="76"/>
      <c r="AD196" s="76"/>
      <c r="AE196" s="78" t="s">
        <v>10630</v>
      </c>
      <c r="AF196" s="76"/>
      <c r="AG196" s="76"/>
      <c r="AH196" s="76"/>
      <c r="AI196" s="67" t="s">
        <v>10558</v>
      </c>
      <c r="AJ196" s="79" t="s">
        <v>42</v>
      </c>
      <c r="AK196" s="76"/>
      <c r="AL196" s="76"/>
      <c r="AM196" s="76"/>
      <c r="AN196" s="63" t="s">
        <v>10347</v>
      </c>
      <c r="AO196" s="63" t="s">
        <v>10489</v>
      </c>
      <c r="AP196" s="67" t="s">
        <v>10490</v>
      </c>
      <c r="AQ196" s="76"/>
    </row>
    <row r="197" customFormat="false" ht="16.4" hidden="false" customHeight="false" outlineLevel="0" collapsed="false">
      <c r="B197" s="1" t="str">
        <f aca="false">поверители!$E197</f>
        <v>02520</v>
      </c>
      <c r="C197" s="64" t="s">
        <v>323</v>
      </c>
      <c r="D197" s="63"/>
      <c r="E197" s="81" t="s">
        <v>10664</v>
      </c>
      <c r="F197" s="63"/>
      <c r="G197" s="63" t="s">
        <v>10335</v>
      </c>
      <c r="H197" s="80" t="s">
        <v>851</v>
      </c>
      <c r="I197" s="67" t="s">
        <v>10652</v>
      </c>
      <c r="J197" s="76"/>
      <c r="K197" s="76"/>
      <c r="L197" s="76"/>
      <c r="M197" s="76"/>
      <c r="N197" s="76"/>
      <c r="O197" s="71" t="s">
        <v>10335</v>
      </c>
      <c r="P197" s="100"/>
      <c r="Q197" s="71" t="s">
        <v>10338</v>
      </c>
      <c r="R197" s="79" t="s">
        <v>10339</v>
      </c>
      <c r="S197" s="86" t="n">
        <v>45104</v>
      </c>
      <c r="T197" s="86" t="n">
        <v>45834</v>
      </c>
      <c r="U197" s="87" t="s">
        <v>10340</v>
      </c>
      <c r="V197" s="87" t="s">
        <v>10341</v>
      </c>
      <c r="W197" s="76"/>
      <c r="X197" s="71" t="s">
        <v>10335</v>
      </c>
      <c r="Y197" s="71" t="s">
        <v>10342</v>
      </c>
      <c r="Z197" s="79" t="s">
        <v>10629</v>
      </c>
      <c r="AA197" s="76"/>
      <c r="AB197" s="76"/>
      <c r="AC197" s="76"/>
      <c r="AD197" s="76"/>
      <c r="AE197" s="78" t="s">
        <v>10630</v>
      </c>
      <c r="AF197" s="76"/>
      <c r="AG197" s="76"/>
      <c r="AH197" s="76"/>
      <c r="AI197" s="67" t="s">
        <v>10665</v>
      </c>
      <c r="AJ197" s="79" t="s">
        <v>42</v>
      </c>
      <c r="AK197" s="76"/>
      <c r="AL197" s="76"/>
      <c r="AM197" s="76"/>
      <c r="AN197" s="63" t="s">
        <v>10347</v>
      </c>
      <c r="AO197" s="63" t="s">
        <v>10489</v>
      </c>
      <c r="AP197" s="67" t="s">
        <v>10490</v>
      </c>
      <c r="AQ197" s="76"/>
    </row>
    <row r="198" customFormat="false" ht="34.3" hidden="false" customHeight="false" outlineLevel="0" collapsed="false">
      <c r="B198" s="1" t="str">
        <f aca="false">поверители!$E198</f>
        <v>Р00685</v>
      </c>
      <c r="C198" s="64" t="s">
        <v>317</v>
      </c>
      <c r="D198" s="63"/>
      <c r="E198" s="81" t="s">
        <v>10666</v>
      </c>
      <c r="F198" s="63"/>
      <c r="G198" s="63" t="s">
        <v>10335</v>
      </c>
      <c r="H198" s="66" t="s">
        <v>6505</v>
      </c>
      <c r="I198" s="67" t="s">
        <v>10667</v>
      </c>
      <c r="J198" s="76"/>
      <c r="K198" s="76"/>
      <c r="L198" s="76"/>
      <c r="M198" s="76"/>
      <c r="N198" s="76"/>
      <c r="O198" s="71" t="s">
        <v>10335</v>
      </c>
      <c r="P198" s="100"/>
      <c r="Q198" s="71" t="s">
        <v>10338</v>
      </c>
      <c r="R198" s="79" t="s">
        <v>10339</v>
      </c>
      <c r="S198" s="86" t="n">
        <v>45104</v>
      </c>
      <c r="T198" s="86" t="n">
        <v>45834</v>
      </c>
      <c r="U198" s="87" t="s">
        <v>10340</v>
      </c>
      <c r="V198" s="87" t="s">
        <v>10341</v>
      </c>
      <c r="W198" s="76"/>
      <c r="X198" s="71" t="s">
        <v>10335</v>
      </c>
      <c r="Y198" s="71" t="s">
        <v>10342</v>
      </c>
      <c r="Z198" s="79" t="s">
        <v>10629</v>
      </c>
      <c r="AA198" s="76"/>
      <c r="AB198" s="76"/>
      <c r="AC198" s="76"/>
      <c r="AD198" s="76"/>
      <c r="AE198" s="78" t="s">
        <v>10630</v>
      </c>
      <c r="AF198" s="76"/>
      <c r="AG198" s="76"/>
      <c r="AH198" s="76"/>
      <c r="AI198" s="67" t="s">
        <v>10573</v>
      </c>
      <c r="AJ198" s="79" t="s">
        <v>42</v>
      </c>
      <c r="AK198" s="76"/>
      <c r="AL198" s="76"/>
      <c r="AM198" s="76"/>
      <c r="AN198" s="63" t="s">
        <v>10347</v>
      </c>
      <c r="AO198" s="63" t="s">
        <v>10489</v>
      </c>
      <c r="AP198" s="67" t="s">
        <v>10490</v>
      </c>
      <c r="AQ198" s="76"/>
    </row>
    <row r="199" customFormat="false" ht="16.4" hidden="false" customHeight="false" outlineLevel="0" collapsed="false">
      <c r="B199" s="1" t="str">
        <f aca="false">поверители!$E199</f>
        <v>02604</v>
      </c>
      <c r="C199" s="64" t="s">
        <v>323</v>
      </c>
      <c r="D199" s="63"/>
      <c r="E199" s="81" t="s">
        <v>10668</v>
      </c>
      <c r="F199" s="63"/>
      <c r="G199" s="63" t="s">
        <v>10335</v>
      </c>
      <c r="H199" s="80" t="s">
        <v>763</v>
      </c>
      <c r="I199" s="67" t="s">
        <v>10374</v>
      </c>
      <c r="J199" s="76"/>
      <c r="K199" s="76"/>
      <c r="L199" s="76"/>
      <c r="M199" s="76"/>
      <c r="N199" s="76"/>
      <c r="O199" s="71" t="s">
        <v>10335</v>
      </c>
      <c r="P199" s="100"/>
      <c r="Q199" s="71" t="s">
        <v>10338</v>
      </c>
      <c r="R199" s="79" t="s">
        <v>10339</v>
      </c>
      <c r="S199" s="86" t="n">
        <v>45104</v>
      </c>
      <c r="T199" s="86" t="n">
        <v>45834</v>
      </c>
      <c r="U199" s="87" t="s">
        <v>10340</v>
      </c>
      <c r="V199" s="87" t="s">
        <v>10341</v>
      </c>
      <c r="W199" s="76"/>
      <c r="X199" s="71" t="s">
        <v>10335</v>
      </c>
      <c r="Y199" s="71" t="s">
        <v>10342</v>
      </c>
      <c r="Z199" s="79" t="s">
        <v>10629</v>
      </c>
      <c r="AA199" s="76"/>
      <c r="AB199" s="76"/>
      <c r="AC199" s="76"/>
      <c r="AD199" s="76"/>
      <c r="AE199" s="78" t="s">
        <v>10630</v>
      </c>
      <c r="AF199" s="76"/>
      <c r="AG199" s="76"/>
      <c r="AH199" s="76"/>
      <c r="AI199" s="67" t="s">
        <v>10609</v>
      </c>
      <c r="AJ199" s="79" t="s">
        <v>42</v>
      </c>
      <c r="AK199" s="76"/>
      <c r="AL199" s="76"/>
      <c r="AM199" s="76"/>
      <c r="AN199" s="63" t="s">
        <v>10347</v>
      </c>
      <c r="AO199" s="63" t="s">
        <v>10489</v>
      </c>
      <c r="AP199" s="67" t="s">
        <v>10490</v>
      </c>
      <c r="AQ199" s="76"/>
    </row>
    <row r="200" customFormat="false" ht="34.3" hidden="false" customHeight="false" outlineLevel="0" collapsed="false">
      <c r="B200" s="1" t="str">
        <f aca="false">поверители!$E200</f>
        <v>Р00718</v>
      </c>
      <c r="C200" s="64" t="s">
        <v>307</v>
      </c>
      <c r="D200" s="63"/>
      <c r="E200" s="81" t="s">
        <v>10669</v>
      </c>
      <c r="F200" s="63"/>
      <c r="G200" s="63" t="s">
        <v>10335</v>
      </c>
      <c r="H200" s="66" t="s">
        <v>310</v>
      </c>
      <c r="I200" s="67" t="s">
        <v>10670</v>
      </c>
      <c r="J200" s="76"/>
      <c r="K200" s="76"/>
      <c r="L200" s="76"/>
      <c r="M200" s="76"/>
      <c r="N200" s="76"/>
      <c r="O200" s="71" t="s">
        <v>10335</v>
      </c>
      <c r="P200" s="100"/>
      <c r="Q200" s="71" t="s">
        <v>10338</v>
      </c>
      <c r="R200" s="79" t="s">
        <v>10339</v>
      </c>
      <c r="S200" s="86" t="n">
        <v>45104</v>
      </c>
      <c r="T200" s="86" t="n">
        <v>45834</v>
      </c>
      <c r="U200" s="87" t="s">
        <v>10340</v>
      </c>
      <c r="V200" s="87" t="s">
        <v>10341</v>
      </c>
      <c r="W200" s="76"/>
      <c r="X200" s="71" t="s">
        <v>10335</v>
      </c>
      <c r="Y200" s="71" t="s">
        <v>10342</v>
      </c>
      <c r="Z200" s="79" t="s">
        <v>10629</v>
      </c>
      <c r="AA200" s="76"/>
      <c r="AB200" s="76"/>
      <c r="AC200" s="76"/>
      <c r="AD200" s="76"/>
      <c r="AE200" s="78" t="s">
        <v>10630</v>
      </c>
      <c r="AF200" s="76"/>
      <c r="AG200" s="76"/>
      <c r="AH200" s="76"/>
      <c r="AI200" s="67" t="s">
        <v>10650</v>
      </c>
      <c r="AJ200" s="79" t="s">
        <v>42</v>
      </c>
      <c r="AK200" s="76"/>
      <c r="AL200" s="76"/>
      <c r="AM200" s="76"/>
      <c r="AN200" s="63" t="s">
        <v>10347</v>
      </c>
      <c r="AO200" s="63" t="s">
        <v>10489</v>
      </c>
      <c r="AP200" s="67" t="s">
        <v>10490</v>
      </c>
      <c r="AQ200" s="76"/>
    </row>
    <row r="201" customFormat="false" ht="34.3" hidden="false" customHeight="false" outlineLevel="0" collapsed="false">
      <c r="B201" s="1" t="str">
        <f aca="false">поверители!$E201</f>
        <v>02301</v>
      </c>
      <c r="C201" s="64" t="s">
        <v>323</v>
      </c>
      <c r="D201" s="63"/>
      <c r="E201" s="81" t="s">
        <v>10671</v>
      </c>
      <c r="F201" s="63"/>
      <c r="G201" s="63" t="s">
        <v>10335</v>
      </c>
      <c r="H201" s="80" t="s">
        <v>851</v>
      </c>
      <c r="I201" s="67" t="s">
        <v>10652</v>
      </c>
      <c r="J201" s="76"/>
      <c r="K201" s="76"/>
      <c r="L201" s="76"/>
      <c r="M201" s="76"/>
      <c r="N201" s="76"/>
      <c r="O201" s="71" t="s">
        <v>10335</v>
      </c>
      <c r="P201" s="100"/>
      <c r="Q201" s="71" t="s">
        <v>10338</v>
      </c>
      <c r="R201" s="79" t="s">
        <v>10339</v>
      </c>
      <c r="S201" s="86" t="n">
        <v>45104</v>
      </c>
      <c r="T201" s="86" t="n">
        <v>45834</v>
      </c>
      <c r="U201" s="87" t="s">
        <v>10340</v>
      </c>
      <c r="V201" s="87" t="s">
        <v>10341</v>
      </c>
      <c r="W201" s="76"/>
      <c r="X201" s="71" t="s">
        <v>10335</v>
      </c>
      <c r="Y201" s="71" t="s">
        <v>10342</v>
      </c>
      <c r="Z201" s="79" t="s">
        <v>10629</v>
      </c>
      <c r="AA201" s="76"/>
      <c r="AB201" s="76"/>
      <c r="AC201" s="76"/>
      <c r="AD201" s="76"/>
      <c r="AE201" s="78" t="s">
        <v>10630</v>
      </c>
      <c r="AF201" s="76"/>
      <c r="AG201" s="76"/>
      <c r="AH201" s="76"/>
      <c r="AI201" s="65" t="s">
        <v>10672</v>
      </c>
      <c r="AJ201" s="79" t="s">
        <v>42</v>
      </c>
      <c r="AK201" s="76"/>
      <c r="AL201" s="76"/>
      <c r="AM201" s="76"/>
      <c r="AN201" s="63" t="s">
        <v>10347</v>
      </c>
      <c r="AO201" s="63" t="s">
        <v>10489</v>
      </c>
      <c r="AP201" s="67" t="s">
        <v>10490</v>
      </c>
      <c r="AQ201" s="76"/>
    </row>
    <row r="202" customFormat="false" ht="17.9" hidden="false" customHeight="false" outlineLevel="0" collapsed="false">
      <c r="B202" s="1" t="str">
        <f aca="false">поверители!$E202</f>
        <v>02306</v>
      </c>
      <c r="C202" s="64" t="s">
        <v>323</v>
      </c>
      <c r="D202" s="63"/>
      <c r="E202" s="81" t="s">
        <v>10673</v>
      </c>
      <c r="F202" s="63"/>
      <c r="G202" s="63" t="s">
        <v>10335</v>
      </c>
      <c r="H202" s="80" t="s">
        <v>851</v>
      </c>
      <c r="I202" s="67" t="s">
        <v>10652</v>
      </c>
      <c r="J202" s="76"/>
      <c r="K202" s="76"/>
      <c r="L202" s="76"/>
      <c r="M202" s="76"/>
      <c r="N202" s="76"/>
      <c r="O202" s="71" t="s">
        <v>10335</v>
      </c>
      <c r="P202" s="100"/>
      <c r="Q202" s="71" t="s">
        <v>10338</v>
      </c>
      <c r="R202" s="79" t="s">
        <v>10339</v>
      </c>
      <c r="S202" s="86" t="n">
        <v>45104</v>
      </c>
      <c r="T202" s="86" t="n">
        <v>45834</v>
      </c>
      <c r="U202" s="87" t="s">
        <v>10340</v>
      </c>
      <c r="V202" s="87" t="s">
        <v>10341</v>
      </c>
      <c r="W202" s="76"/>
      <c r="X202" s="71" t="s">
        <v>10335</v>
      </c>
      <c r="Y202" s="71" t="s">
        <v>10342</v>
      </c>
      <c r="Z202" s="79" t="s">
        <v>10629</v>
      </c>
      <c r="AA202" s="76"/>
      <c r="AB202" s="76"/>
      <c r="AC202" s="76"/>
      <c r="AD202" s="76"/>
      <c r="AE202" s="78" t="s">
        <v>10630</v>
      </c>
      <c r="AF202" s="76"/>
      <c r="AG202" s="76"/>
      <c r="AH202" s="76"/>
      <c r="AI202" s="65" t="s">
        <v>10674</v>
      </c>
      <c r="AJ202" s="79" t="s">
        <v>42</v>
      </c>
      <c r="AK202" s="76"/>
      <c r="AL202" s="76"/>
      <c r="AM202" s="76"/>
      <c r="AN202" s="63" t="s">
        <v>10347</v>
      </c>
      <c r="AO202" s="63" t="s">
        <v>10489</v>
      </c>
      <c r="AP202" s="67" t="s">
        <v>10490</v>
      </c>
      <c r="AQ202" s="76"/>
    </row>
    <row r="203" customFormat="false" ht="17.9" hidden="false" customHeight="false" outlineLevel="0" collapsed="false">
      <c r="B203" s="1" t="str">
        <f aca="false">поверители!$E203</f>
        <v>02309</v>
      </c>
      <c r="C203" s="64" t="s">
        <v>323</v>
      </c>
      <c r="D203" s="63"/>
      <c r="E203" s="81" t="s">
        <v>10675</v>
      </c>
      <c r="F203" s="63"/>
      <c r="G203" s="63" t="s">
        <v>10335</v>
      </c>
      <c r="H203" s="80" t="s">
        <v>851</v>
      </c>
      <c r="I203" s="67" t="s">
        <v>10652</v>
      </c>
      <c r="J203" s="76"/>
      <c r="K203" s="76"/>
      <c r="L203" s="76"/>
      <c r="M203" s="76"/>
      <c r="N203" s="76"/>
      <c r="O203" s="71" t="s">
        <v>10335</v>
      </c>
      <c r="P203" s="100"/>
      <c r="Q203" s="71" t="s">
        <v>10338</v>
      </c>
      <c r="R203" s="79" t="s">
        <v>10339</v>
      </c>
      <c r="S203" s="86" t="n">
        <v>45104</v>
      </c>
      <c r="T203" s="86" t="n">
        <v>45834</v>
      </c>
      <c r="U203" s="87" t="s">
        <v>10340</v>
      </c>
      <c r="V203" s="87" t="s">
        <v>10341</v>
      </c>
      <c r="W203" s="76"/>
      <c r="X203" s="71" t="s">
        <v>10335</v>
      </c>
      <c r="Y203" s="71" t="s">
        <v>10342</v>
      </c>
      <c r="Z203" s="79" t="s">
        <v>10629</v>
      </c>
      <c r="AA203" s="76"/>
      <c r="AB203" s="76"/>
      <c r="AC203" s="76"/>
      <c r="AD203" s="76"/>
      <c r="AE203" s="78" t="s">
        <v>10630</v>
      </c>
      <c r="AF203" s="76"/>
      <c r="AG203" s="76"/>
      <c r="AH203" s="76"/>
      <c r="AI203" s="65" t="s">
        <v>10674</v>
      </c>
      <c r="AJ203" s="79" t="s">
        <v>42</v>
      </c>
      <c r="AK203" s="76"/>
      <c r="AL203" s="76"/>
      <c r="AM203" s="76"/>
      <c r="AN203" s="63" t="s">
        <v>10347</v>
      </c>
      <c r="AO203" s="63" t="s">
        <v>10489</v>
      </c>
      <c r="AP203" s="67" t="s">
        <v>10490</v>
      </c>
      <c r="AQ203" s="76"/>
    </row>
    <row r="204" customFormat="false" ht="17.9" hidden="false" customHeight="false" outlineLevel="0" collapsed="false">
      <c r="B204" s="1" t="str">
        <f aca="false">поверители!$E204</f>
        <v>02310</v>
      </c>
      <c r="C204" s="64" t="s">
        <v>323</v>
      </c>
      <c r="D204" s="63"/>
      <c r="E204" s="81" t="s">
        <v>10676</v>
      </c>
      <c r="F204" s="63"/>
      <c r="G204" s="63" t="s">
        <v>10335</v>
      </c>
      <c r="H204" s="80" t="s">
        <v>851</v>
      </c>
      <c r="I204" s="67" t="s">
        <v>10652</v>
      </c>
      <c r="J204" s="76"/>
      <c r="K204" s="76"/>
      <c r="L204" s="76"/>
      <c r="M204" s="76"/>
      <c r="N204" s="76"/>
      <c r="O204" s="71" t="s">
        <v>10335</v>
      </c>
      <c r="P204" s="100"/>
      <c r="Q204" s="71" t="s">
        <v>10338</v>
      </c>
      <c r="R204" s="79" t="s">
        <v>10339</v>
      </c>
      <c r="S204" s="86" t="n">
        <v>45104</v>
      </c>
      <c r="T204" s="86" t="n">
        <v>45834</v>
      </c>
      <c r="U204" s="87" t="s">
        <v>10340</v>
      </c>
      <c r="V204" s="87" t="s">
        <v>10341</v>
      </c>
      <c r="W204" s="76"/>
      <c r="X204" s="71" t="s">
        <v>10335</v>
      </c>
      <c r="Y204" s="71" t="s">
        <v>10342</v>
      </c>
      <c r="Z204" s="79" t="s">
        <v>10629</v>
      </c>
      <c r="AA204" s="76"/>
      <c r="AB204" s="76"/>
      <c r="AC204" s="76"/>
      <c r="AD204" s="76"/>
      <c r="AE204" s="78" t="s">
        <v>10630</v>
      </c>
      <c r="AF204" s="76"/>
      <c r="AG204" s="76"/>
      <c r="AH204" s="76"/>
      <c r="AI204" s="65" t="s">
        <v>10674</v>
      </c>
      <c r="AJ204" s="79" t="s">
        <v>42</v>
      </c>
      <c r="AK204" s="76"/>
      <c r="AL204" s="76"/>
      <c r="AM204" s="76"/>
      <c r="AN204" s="63" t="s">
        <v>10347</v>
      </c>
      <c r="AO204" s="63" t="s">
        <v>10489</v>
      </c>
      <c r="AP204" s="67" t="s">
        <v>10490</v>
      </c>
      <c r="AQ204" s="76"/>
    </row>
    <row r="205" customFormat="false" ht="17.9" hidden="false" customHeight="false" outlineLevel="0" collapsed="false">
      <c r="B205" s="1" t="str">
        <f aca="false">поверители!$E205</f>
        <v>02311</v>
      </c>
      <c r="C205" s="64" t="s">
        <v>323</v>
      </c>
      <c r="D205" s="63"/>
      <c r="E205" s="81" t="s">
        <v>10677</v>
      </c>
      <c r="F205" s="63"/>
      <c r="G205" s="63" t="s">
        <v>10335</v>
      </c>
      <c r="H205" s="80" t="s">
        <v>851</v>
      </c>
      <c r="I205" s="67" t="s">
        <v>10652</v>
      </c>
      <c r="J205" s="76"/>
      <c r="K205" s="76"/>
      <c r="L205" s="76"/>
      <c r="M205" s="76"/>
      <c r="N205" s="76"/>
      <c r="O205" s="71" t="s">
        <v>10335</v>
      </c>
      <c r="P205" s="100"/>
      <c r="Q205" s="71" t="s">
        <v>10338</v>
      </c>
      <c r="R205" s="79" t="s">
        <v>10339</v>
      </c>
      <c r="S205" s="86" t="n">
        <v>45104</v>
      </c>
      <c r="T205" s="86" t="n">
        <v>45834</v>
      </c>
      <c r="U205" s="87" t="s">
        <v>10340</v>
      </c>
      <c r="V205" s="87" t="s">
        <v>10341</v>
      </c>
      <c r="W205" s="76"/>
      <c r="X205" s="71" t="s">
        <v>10335</v>
      </c>
      <c r="Y205" s="71" t="s">
        <v>10342</v>
      </c>
      <c r="Z205" s="79" t="s">
        <v>10629</v>
      </c>
      <c r="AA205" s="76"/>
      <c r="AB205" s="76"/>
      <c r="AC205" s="76"/>
      <c r="AD205" s="76"/>
      <c r="AE205" s="78" t="s">
        <v>10630</v>
      </c>
      <c r="AF205" s="76"/>
      <c r="AG205" s="76"/>
      <c r="AH205" s="76"/>
      <c r="AI205" s="65" t="s">
        <v>10674</v>
      </c>
      <c r="AJ205" s="79" t="s">
        <v>42</v>
      </c>
      <c r="AK205" s="76"/>
      <c r="AL205" s="76"/>
      <c r="AM205" s="76"/>
      <c r="AN205" s="63" t="s">
        <v>10347</v>
      </c>
      <c r="AO205" s="63" t="s">
        <v>10489</v>
      </c>
      <c r="AP205" s="67" t="s">
        <v>10490</v>
      </c>
      <c r="AQ205" s="76"/>
    </row>
    <row r="206" customFormat="false" ht="16.4" hidden="false" customHeight="false" outlineLevel="0" collapsed="false">
      <c r="B206" s="1" t="str">
        <f aca="false">поверители!$E206</f>
        <v>02322</v>
      </c>
      <c r="C206" s="64" t="s">
        <v>297</v>
      </c>
      <c r="D206" s="63"/>
      <c r="E206" s="81" t="s">
        <v>10678</v>
      </c>
      <c r="F206" s="63"/>
      <c r="G206" s="63" t="s">
        <v>10335</v>
      </c>
      <c r="H206" s="80" t="s">
        <v>300</v>
      </c>
      <c r="I206" s="67" t="s">
        <v>10667</v>
      </c>
      <c r="J206" s="76"/>
      <c r="K206" s="76"/>
      <c r="L206" s="76"/>
      <c r="M206" s="76"/>
      <c r="N206" s="76"/>
      <c r="O206" s="71" t="s">
        <v>10335</v>
      </c>
      <c r="P206" s="100"/>
      <c r="Q206" s="71" t="s">
        <v>10338</v>
      </c>
      <c r="R206" s="79" t="s">
        <v>10339</v>
      </c>
      <c r="S206" s="86" t="n">
        <v>45104</v>
      </c>
      <c r="T206" s="86" t="n">
        <v>45834</v>
      </c>
      <c r="U206" s="87" t="s">
        <v>10340</v>
      </c>
      <c r="V206" s="87" t="s">
        <v>10341</v>
      </c>
      <c r="W206" s="76"/>
      <c r="X206" s="71" t="s">
        <v>10335</v>
      </c>
      <c r="Y206" s="71" t="s">
        <v>10342</v>
      </c>
      <c r="Z206" s="79" t="s">
        <v>10629</v>
      </c>
      <c r="AA206" s="76"/>
      <c r="AB206" s="76"/>
      <c r="AC206" s="76"/>
      <c r="AD206" s="76"/>
      <c r="AE206" s="78" t="s">
        <v>10630</v>
      </c>
      <c r="AF206" s="76"/>
      <c r="AG206" s="76"/>
      <c r="AH206" s="76"/>
      <c r="AI206" s="67" t="s">
        <v>10558</v>
      </c>
      <c r="AJ206" s="79" t="s">
        <v>42</v>
      </c>
      <c r="AK206" s="76"/>
      <c r="AL206" s="76"/>
      <c r="AM206" s="76"/>
      <c r="AN206" s="63" t="s">
        <v>10347</v>
      </c>
      <c r="AO206" s="63" t="s">
        <v>10489</v>
      </c>
      <c r="AP206" s="67" t="s">
        <v>10490</v>
      </c>
      <c r="AQ206" s="76"/>
    </row>
    <row r="207" customFormat="false" ht="17.9" hidden="false" customHeight="false" outlineLevel="0" collapsed="false">
      <c r="B207" s="1" t="str">
        <f aca="false">поверители!$E207</f>
        <v>03009</v>
      </c>
      <c r="C207" s="64" t="s">
        <v>323</v>
      </c>
      <c r="D207" s="63"/>
      <c r="E207" s="81" t="s">
        <v>10679</v>
      </c>
      <c r="F207" s="63" t="s">
        <v>10680</v>
      </c>
      <c r="G207" s="63" t="s">
        <v>10335</v>
      </c>
      <c r="H207" s="80" t="s">
        <v>851</v>
      </c>
      <c r="I207" s="67" t="s">
        <v>10652</v>
      </c>
      <c r="J207" s="76"/>
      <c r="K207" s="76"/>
      <c r="L207" s="76"/>
      <c r="M207" s="76"/>
      <c r="N207" s="76"/>
      <c r="O207" s="71" t="s">
        <v>10335</v>
      </c>
      <c r="P207" s="100"/>
      <c r="Q207" s="71" t="s">
        <v>10338</v>
      </c>
      <c r="R207" s="79" t="s">
        <v>10339</v>
      </c>
      <c r="S207" s="86" t="n">
        <v>45104</v>
      </c>
      <c r="T207" s="86" t="n">
        <v>45834</v>
      </c>
      <c r="U207" s="87" t="s">
        <v>10340</v>
      </c>
      <c r="V207" s="87" t="s">
        <v>10341</v>
      </c>
      <c r="W207" s="76"/>
      <c r="X207" s="71" t="s">
        <v>10335</v>
      </c>
      <c r="Y207" s="71" t="s">
        <v>10342</v>
      </c>
      <c r="Z207" s="79" t="s">
        <v>10629</v>
      </c>
      <c r="AA207" s="76"/>
      <c r="AB207" s="76"/>
      <c r="AC207" s="76"/>
      <c r="AD207" s="76"/>
      <c r="AE207" s="78" t="s">
        <v>10630</v>
      </c>
      <c r="AF207" s="76"/>
      <c r="AG207" s="76"/>
      <c r="AH207" s="76"/>
      <c r="AI207" s="65" t="s">
        <v>10681</v>
      </c>
      <c r="AJ207" s="79" t="s">
        <v>42</v>
      </c>
      <c r="AK207" s="76"/>
      <c r="AL207" s="76"/>
      <c r="AM207" s="76"/>
      <c r="AN207" s="63" t="s">
        <v>10347</v>
      </c>
      <c r="AO207" s="63" t="s">
        <v>10489</v>
      </c>
      <c r="AP207" s="67" t="s">
        <v>10490</v>
      </c>
      <c r="AQ207" s="76"/>
    </row>
    <row r="208" customFormat="false" ht="17.9" hidden="false" customHeight="false" outlineLevel="0" collapsed="false">
      <c r="B208" s="1" t="str">
        <f aca="false">поверители!$E208</f>
        <v>03017</v>
      </c>
      <c r="C208" s="64" t="s">
        <v>323</v>
      </c>
      <c r="D208" s="63"/>
      <c r="E208" s="81" t="s">
        <v>856</v>
      </c>
      <c r="F208" s="63"/>
      <c r="G208" s="63" t="s">
        <v>10335</v>
      </c>
      <c r="H208" s="80" t="s">
        <v>851</v>
      </c>
      <c r="I208" s="67" t="s">
        <v>10652</v>
      </c>
      <c r="J208" s="76"/>
      <c r="K208" s="76"/>
      <c r="L208" s="76"/>
      <c r="M208" s="76"/>
      <c r="N208" s="76"/>
      <c r="O208" s="71" t="s">
        <v>10335</v>
      </c>
      <c r="P208" s="100"/>
      <c r="Q208" s="71" t="s">
        <v>10338</v>
      </c>
      <c r="R208" s="79" t="s">
        <v>10339</v>
      </c>
      <c r="S208" s="86" t="n">
        <v>45104</v>
      </c>
      <c r="T208" s="86" t="n">
        <v>45834</v>
      </c>
      <c r="U208" s="87" t="s">
        <v>10340</v>
      </c>
      <c r="V208" s="87" t="s">
        <v>10341</v>
      </c>
      <c r="W208" s="76"/>
      <c r="X208" s="71" t="s">
        <v>10335</v>
      </c>
      <c r="Y208" s="71" t="s">
        <v>10342</v>
      </c>
      <c r="Z208" s="79" t="s">
        <v>10629</v>
      </c>
      <c r="AA208" s="76"/>
      <c r="AB208" s="76"/>
      <c r="AC208" s="76"/>
      <c r="AD208" s="76"/>
      <c r="AE208" s="78" t="s">
        <v>10630</v>
      </c>
      <c r="AF208" s="76"/>
      <c r="AG208" s="76"/>
      <c r="AH208" s="76"/>
      <c r="AI208" s="65" t="s">
        <v>10682</v>
      </c>
      <c r="AJ208" s="79" t="s">
        <v>42</v>
      </c>
      <c r="AK208" s="76"/>
      <c r="AL208" s="76"/>
      <c r="AM208" s="76"/>
      <c r="AN208" s="63" t="s">
        <v>10347</v>
      </c>
      <c r="AO208" s="63" t="s">
        <v>10489</v>
      </c>
      <c r="AP208" s="67" t="s">
        <v>10490</v>
      </c>
      <c r="AQ208" s="76"/>
    </row>
    <row r="209" customFormat="false" ht="17.9" hidden="false" customHeight="false" outlineLevel="0" collapsed="false">
      <c r="B209" s="1" t="str">
        <f aca="false">поверители!$E209</f>
        <v>05171</v>
      </c>
      <c r="C209" s="64" t="s">
        <v>323</v>
      </c>
      <c r="D209" s="63"/>
      <c r="E209" s="81" t="s">
        <v>862</v>
      </c>
      <c r="F209" s="63"/>
      <c r="G209" s="63" t="s">
        <v>10335</v>
      </c>
      <c r="H209" s="80" t="s">
        <v>851</v>
      </c>
      <c r="I209" s="67" t="s">
        <v>10652</v>
      </c>
      <c r="J209" s="76"/>
      <c r="K209" s="76"/>
      <c r="L209" s="76"/>
      <c r="M209" s="76"/>
      <c r="N209" s="76"/>
      <c r="O209" s="71" t="s">
        <v>10335</v>
      </c>
      <c r="P209" s="100"/>
      <c r="Q209" s="71" t="s">
        <v>10338</v>
      </c>
      <c r="R209" s="79" t="s">
        <v>10339</v>
      </c>
      <c r="S209" s="86" t="n">
        <v>45104</v>
      </c>
      <c r="T209" s="86" t="n">
        <v>45834</v>
      </c>
      <c r="U209" s="87" t="s">
        <v>10340</v>
      </c>
      <c r="V209" s="87" t="s">
        <v>10341</v>
      </c>
      <c r="W209" s="76"/>
      <c r="X209" s="71" t="s">
        <v>10335</v>
      </c>
      <c r="Y209" s="71" t="s">
        <v>10342</v>
      </c>
      <c r="Z209" s="79" t="s">
        <v>10629</v>
      </c>
      <c r="AA209" s="76"/>
      <c r="AB209" s="76"/>
      <c r="AC209" s="76"/>
      <c r="AD209" s="76"/>
      <c r="AE209" s="78" t="s">
        <v>10630</v>
      </c>
      <c r="AF209" s="76"/>
      <c r="AG209" s="76"/>
      <c r="AH209" s="76"/>
      <c r="AI209" s="65" t="s">
        <v>10682</v>
      </c>
      <c r="AJ209" s="79" t="s">
        <v>42</v>
      </c>
      <c r="AK209" s="76"/>
      <c r="AL209" s="76"/>
      <c r="AM209" s="76"/>
      <c r="AN209" s="63" t="s">
        <v>10347</v>
      </c>
      <c r="AO209" s="63" t="s">
        <v>10489</v>
      </c>
      <c r="AP209" s="67" t="s">
        <v>10490</v>
      </c>
      <c r="AQ209" s="76"/>
    </row>
    <row r="210" customFormat="false" ht="17.9" hidden="false" customHeight="false" outlineLevel="0" collapsed="false">
      <c r="B210" s="1" t="str">
        <f aca="false">поверители!$E210</f>
        <v>02643</v>
      </c>
      <c r="C210" s="64" t="s">
        <v>323</v>
      </c>
      <c r="D210" s="63"/>
      <c r="E210" s="81" t="s">
        <v>10683</v>
      </c>
      <c r="F210" s="63"/>
      <c r="G210" s="63" t="s">
        <v>10335</v>
      </c>
      <c r="H210" s="80" t="s">
        <v>851</v>
      </c>
      <c r="I210" s="67" t="s">
        <v>10652</v>
      </c>
      <c r="J210" s="76"/>
      <c r="K210" s="76"/>
      <c r="L210" s="76"/>
      <c r="M210" s="76"/>
      <c r="N210" s="76"/>
      <c r="O210" s="71" t="s">
        <v>10335</v>
      </c>
      <c r="P210" s="100"/>
      <c r="Q210" s="71" t="s">
        <v>10338</v>
      </c>
      <c r="R210" s="79" t="s">
        <v>10339</v>
      </c>
      <c r="S210" s="86" t="n">
        <v>45104</v>
      </c>
      <c r="T210" s="86" t="n">
        <v>45834</v>
      </c>
      <c r="U210" s="87" t="s">
        <v>10340</v>
      </c>
      <c r="V210" s="87" t="s">
        <v>10341</v>
      </c>
      <c r="W210" s="76"/>
      <c r="X210" s="71" t="s">
        <v>10335</v>
      </c>
      <c r="Y210" s="71" t="s">
        <v>10342</v>
      </c>
      <c r="Z210" s="79" t="s">
        <v>10629</v>
      </c>
      <c r="AA210" s="76"/>
      <c r="AB210" s="76"/>
      <c r="AC210" s="76"/>
      <c r="AD210" s="76"/>
      <c r="AE210" s="78" t="s">
        <v>10630</v>
      </c>
      <c r="AF210" s="76"/>
      <c r="AG210" s="76"/>
      <c r="AH210" s="76"/>
      <c r="AI210" s="65" t="s">
        <v>10672</v>
      </c>
      <c r="AJ210" s="79" t="s">
        <v>42</v>
      </c>
      <c r="AK210" s="76"/>
      <c r="AL210" s="76"/>
      <c r="AM210" s="76"/>
      <c r="AN210" s="63" t="s">
        <v>10347</v>
      </c>
      <c r="AO210" s="63" t="s">
        <v>10489</v>
      </c>
      <c r="AP210" s="67" t="s">
        <v>10490</v>
      </c>
      <c r="AQ210" s="76"/>
    </row>
    <row r="211" customFormat="false" ht="17.9" hidden="false" customHeight="false" outlineLevel="0" collapsed="false">
      <c r="B211" s="1" t="str">
        <f aca="false">поверители!$E211</f>
        <v>03023</v>
      </c>
      <c r="C211" s="64" t="s">
        <v>323</v>
      </c>
      <c r="D211" s="63"/>
      <c r="E211" s="81" t="s">
        <v>10684</v>
      </c>
      <c r="F211" s="63"/>
      <c r="G211" s="63" t="s">
        <v>10335</v>
      </c>
      <c r="H211" s="80" t="s">
        <v>851</v>
      </c>
      <c r="I211" s="67" t="s">
        <v>10652</v>
      </c>
      <c r="J211" s="76"/>
      <c r="K211" s="76"/>
      <c r="L211" s="76"/>
      <c r="M211" s="76"/>
      <c r="N211" s="76"/>
      <c r="O211" s="71" t="s">
        <v>10335</v>
      </c>
      <c r="P211" s="100"/>
      <c r="Q211" s="71" t="s">
        <v>10338</v>
      </c>
      <c r="R211" s="79" t="s">
        <v>10339</v>
      </c>
      <c r="S211" s="86" t="n">
        <v>45104</v>
      </c>
      <c r="T211" s="86" t="n">
        <v>45834</v>
      </c>
      <c r="U211" s="87" t="s">
        <v>10340</v>
      </c>
      <c r="V211" s="87" t="s">
        <v>10341</v>
      </c>
      <c r="W211" s="76"/>
      <c r="X211" s="71" t="s">
        <v>10335</v>
      </c>
      <c r="Y211" s="71" t="s">
        <v>10342</v>
      </c>
      <c r="Z211" s="79" t="s">
        <v>10629</v>
      </c>
      <c r="AA211" s="76"/>
      <c r="AB211" s="76"/>
      <c r="AC211" s="76"/>
      <c r="AD211" s="76"/>
      <c r="AE211" s="78" t="s">
        <v>10630</v>
      </c>
      <c r="AF211" s="76"/>
      <c r="AG211" s="76"/>
      <c r="AH211" s="76"/>
      <c r="AI211" s="65" t="s">
        <v>10674</v>
      </c>
      <c r="AJ211" s="79" t="s">
        <v>42</v>
      </c>
      <c r="AK211" s="76"/>
      <c r="AL211" s="76"/>
      <c r="AM211" s="76"/>
      <c r="AN211" s="63" t="s">
        <v>10347</v>
      </c>
      <c r="AO211" s="63" t="s">
        <v>10489</v>
      </c>
      <c r="AP211" s="67" t="s">
        <v>10490</v>
      </c>
      <c r="AQ211" s="76"/>
    </row>
    <row r="212" customFormat="false" ht="17.9" hidden="false" customHeight="false" outlineLevel="0" collapsed="false">
      <c r="B212" s="1" t="str">
        <f aca="false">поверители!$E212</f>
        <v>02308</v>
      </c>
      <c r="C212" s="64" t="s">
        <v>323</v>
      </c>
      <c r="D212" s="63"/>
      <c r="E212" s="81" t="s">
        <v>10685</v>
      </c>
      <c r="F212" s="63"/>
      <c r="G212" s="63" t="s">
        <v>10335</v>
      </c>
      <c r="H212" s="80" t="s">
        <v>851</v>
      </c>
      <c r="I212" s="67" t="s">
        <v>10652</v>
      </c>
      <c r="J212" s="76"/>
      <c r="K212" s="76"/>
      <c r="L212" s="76"/>
      <c r="M212" s="76"/>
      <c r="N212" s="76"/>
      <c r="O212" s="71" t="s">
        <v>10335</v>
      </c>
      <c r="P212" s="100"/>
      <c r="Q212" s="71" t="s">
        <v>10338</v>
      </c>
      <c r="R212" s="79" t="s">
        <v>10339</v>
      </c>
      <c r="S212" s="86" t="n">
        <v>45104</v>
      </c>
      <c r="T212" s="86" t="n">
        <v>45834</v>
      </c>
      <c r="U212" s="87" t="s">
        <v>10340</v>
      </c>
      <c r="V212" s="87" t="s">
        <v>10341</v>
      </c>
      <c r="W212" s="76"/>
      <c r="X212" s="71" t="s">
        <v>10335</v>
      </c>
      <c r="Y212" s="71" t="s">
        <v>10342</v>
      </c>
      <c r="Z212" s="79" t="s">
        <v>10629</v>
      </c>
      <c r="AA212" s="76"/>
      <c r="AB212" s="76"/>
      <c r="AC212" s="76"/>
      <c r="AD212" s="76"/>
      <c r="AE212" s="78" t="s">
        <v>10630</v>
      </c>
      <c r="AF212" s="76"/>
      <c r="AG212" s="76"/>
      <c r="AH212" s="76"/>
      <c r="AI212" s="65" t="s">
        <v>10674</v>
      </c>
      <c r="AJ212" s="79" t="s">
        <v>42</v>
      </c>
      <c r="AK212" s="76"/>
      <c r="AL212" s="76"/>
      <c r="AM212" s="76"/>
      <c r="AN212" s="63" t="s">
        <v>10347</v>
      </c>
      <c r="AO212" s="63" t="s">
        <v>10489</v>
      </c>
      <c r="AP212" s="67" t="s">
        <v>10490</v>
      </c>
      <c r="AQ212" s="76"/>
    </row>
    <row r="213" customFormat="false" ht="34.3" hidden="false" customHeight="false" outlineLevel="0" collapsed="false">
      <c r="B213" s="1" t="str">
        <f aca="false">поверители!$E213</f>
        <v>03036</v>
      </c>
      <c r="C213" s="64" t="s">
        <v>10661</v>
      </c>
      <c r="D213" s="63"/>
      <c r="E213" s="81" t="s">
        <v>10686</v>
      </c>
      <c r="F213" s="63"/>
      <c r="G213" s="63" t="s">
        <v>10335</v>
      </c>
      <c r="H213" s="66" t="s">
        <v>10663</v>
      </c>
      <c r="I213" s="67" t="s">
        <v>10363</v>
      </c>
      <c r="J213" s="76"/>
      <c r="K213" s="76"/>
      <c r="L213" s="76"/>
      <c r="M213" s="76"/>
      <c r="N213" s="76"/>
      <c r="O213" s="71" t="s">
        <v>10335</v>
      </c>
      <c r="P213" s="100"/>
      <c r="Q213" s="71" t="s">
        <v>10338</v>
      </c>
      <c r="R213" s="79" t="s">
        <v>10339</v>
      </c>
      <c r="S213" s="86" t="n">
        <v>45104</v>
      </c>
      <c r="T213" s="86" t="n">
        <v>45469</v>
      </c>
      <c r="U213" s="87" t="s">
        <v>10340</v>
      </c>
      <c r="V213" s="87" t="s">
        <v>10341</v>
      </c>
      <c r="W213" s="76"/>
      <c r="X213" s="71" t="s">
        <v>10335</v>
      </c>
      <c r="Y213" s="71" t="s">
        <v>10342</v>
      </c>
      <c r="Z213" s="79" t="s">
        <v>10629</v>
      </c>
      <c r="AA213" s="76"/>
      <c r="AB213" s="76"/>
      <c r="AC213" s="76"/>
      <c r="AD213" s="76"/>
      <c r="AE213" s="78" t="s">
        <v>10630</v>
      </c>
      <c r="AF213" s="76"/>
      <c r="AG213" s="76"/>
      <c r="AH213" s="76"/>
      <c r="AI213" s="67" t="s">
        <v>10558</v>
      </c>
      <c r="AJ213" s="79" t="s">
        <v>42</v>
      </c>
      <c r="AK213" s="76"/>
      <c r="AL213" s="76"/>
      <c r="AM213" s="76"/>
      <c r="AN213" s="63" t="s">
        <v>10347</v>
      </c>
      <c r="AO213" s="63" t="s">
        <v>10489</v>
      </c>
      <c r="AP213" s="67" t="s">
        <v>10490</v>
      </c>
      <c r="AQ213" s="76"/>
    </row>
    <row r="214" customFormat="false" ht="16.4" hidden="false" customHeight="false" outlineLevel="0" collapsed="false">
      <c r="B214" s="1" t="str">
        <f aca="false">поверители!$E214</f>
        <v>02272</v>
      </c>
      <c r="C214" s="64" t="s">
        <v>323</v>
      </c>
      <c r="D214" s="63"/>
      <c r="E214" s="81" t="s">
        <v>10687</v>
      </c>
      <c r="F214" s="63"/>
      <c r="G214" s="63" t="s">
        <v>10335</v>
      </c>
      <c r="H214" s="80" t="s">
        <v>763</v>
      </c>
      <c r="I214" s="67" t="s">
        <v>10652</v>
      </c>
      <c r="J214" s="76"/>
      <c r="K214" s="76"/>
      <c r="L214" s="76"/>
      <c r="M214" s="76"/>
      <c r="N214" s="76"/>
      <c r="O214" s="71" t="s">
        <v>10335</v>
      </c>
      <c r="P214" s="100"/>
      <c r="Q214" s="71" t="s">
        <v>10338</v>
      </c>
      <c r="R214" s="79" t="s">
        <v>10339</v>
      </c>
      <c r="S214" s="86" t="n">
        <v>45104</v>
      </c>
      <c r="T214" s="86" t="n">
        <v>45834</v>
      </c>
      <c r="U214" s="87" t="s">
        <v>10340</v>
      </c>
      <c r="V214" s="87" t="s">
        <v>10341</v>
      </c>
      <c r="W214" s="76"/>
      <c r="X214" s="71" t="s">
        <v>10335</v>
      </c>
      <c r="Y214" s="71" t="s">
        <v>10342</v>
      </c>
      <c r="Z214" s="79" t="s">
        <v>10629</v>
      </c>
      <c r="AA214" s="76"/>
      <c r="AB214" s="76"/>
      <c r="AC214" s="76"/>
      <c r="AD214" s="76"/>
      <c r="AE214" s="78" t="s">
        <v>10630</v>
      </c>
      <c r="AF214" s="76"/>
      <c r="AG214" s="76"/>
      <c r="AH214" s="76"/>
      <c r="AI214" s="67" t="s">
        <v>10650</v>
      </c>
      <c r="AJ214" s="79" t="s">
        <v>42</v>
      </c>
      <c r="AK214" s="76"/>
      <c r="AL214" s="76"/>
      <c r="AM214" s="76"/>
      <c r="AN214" s="63" t="s">
        <v>10347</v>
      </c>
      <c r="AO214" s="63" t="s">
        <v>10489</v>
      </c>
      <c r="AP214" s="67" t="s">
        <v>10490</v>
      </c>
      <c r="AQ214" s="76"/>
    </row>
    <row r="215" customFormat="false" ht="16.4" hidden="false" customHeight="false" outlineLevel="0" collapsed="false">
      <c r="B215" s="1" t="str">
        <f aca="false">поверители!$E215</f>
        <v>02273</v>
      </c>
      <c r="C215" s="64" t="s">
        <v>323</v>
      </c>
      <c r="D215" s="63"/>
      <c r="E215" s="81" t="s">
        <v>10688</v>
      </c>
      <c r="F215" s="63"/>
      <c r="G215" s="63" t="s">
        <v>10335</v>
      </c>
      <c r="H215" s="80" t="s">
        <v>763</v>
      </c>
      <c r="I215" s="67" t="s">
        <v>10652</v>
      </c>
      <c r="J215" s="76"/>
      <c r="K215" s="76"/>
      <c r="L215" s="76"/>
      <c r="M215" s="76"/>
      <c r="N215" s="76"/>
      <c r="O215" s="71" t="s">
        <v>10335</v>
      </c>
      <c r="P215" s="100"/>
      <c r="Q215" s="71" t="s">
        <v>10338</v>
      </c>
      <c r="R215" s="79" t="s">
        <v>10339</v>
      </c>
      <c r="S215" s="86" t="n">
        <v>45104</v>
      </c>
      <c r="T215" s="86" t="n">
        <v>45834</v>
      </c>
      <c r="U215" s="87" t="s">
        <v>10340</v>
      </c>
      <c r="V215" s="87" t="s">
        <v>10341</v>
      </c>
      <c r="W215" s="76"/>
      <c r="X215" s="71" t="s">
        <v>10335</v>
      </c>
      <c r="Y215" s="71" t="s">
        <v>10342</v>
      </c>
      <c r="Z215" s="79" t="s">
        <v>10629</v>
      </c>
      <c r="AA215" s="76"/>
      <c r="AB215" s="76"/>
      <c r="AC215" s="76"/>
      <c r="AD215" s="76"/>
      <c r="AE215" s="78" t="s">
        <v>10689</v>
      </c>
      <c r="AF215" s="76"/>
      <c r="AG215" s="76"/>
      <c r="AH215" s="76"/>
      <c r="AI215" s="67" t="s">
        <v>10690</v>
      </c>
      <c r="AJ215" s="79" t="s">
        <v>42</v>
      </c>
      <c r="AK215" s="76"/>
      <c r="AL215" s="76"/>
      <c r="AM215" s="76"/>
      <c r="AN215" s="63" t="s">
        <v>10347</v>
      </c>
      <c r="AO215" s="63" t="s">
        <v>10489</v>
      </c>
      <c r="AP215" s="67" t="s">
        <v>10490</v>
      </c>
      <c r="AQ215" s="76"/>
    </row>
    <row r="216" customFormat="false" ht="16.4" hidden="false" customHeight="false" outlineLevel="0" collapsed="false">
      <c r="B216" s="1" t="str">
        <f aca="false">поверители!$E216</f>
        <v>02274</v>
      </c>
      <c r="C216" s="64" t="s">
        <v>323</v>
      </c>
      <c r="D216" s="63"/>
      <c r="E216" s="81" t="s">
        <v>10691</v>
      </c>
      <c r="F216" s="63"/>
      <c r="G216" s="63" t="s">
        <v>10335</v>
      </c>
      <c r="H216" s="80" t="s">
        <v>326</v>
      </c>
      <c r="I216" s="67" t="s">
        <v>10652</v>
      </c>
      <c r="J216" s="76"/>
      <c r="K216" s="76"/>
      <c r="L216" s="76"/>
      <c r="M216" s="76"/>
      <c r="N216" s="76"/>
      <c r="O216" s="71" t="s">
        <v>10335</v>
      </c>
      <c r="P216" s="100"/>
      <c r="Q216" s="71" t="s">
        <v>10338</v>
      </c>
      <c r="R216" s="79" t="s">
        <v>10339</v>
      </c>
      <c r="S216" s="86" t="n">
        <v>45104</v>
      </c>
      <c r="T216" s="86" t="n">
        <v>45834</v>
      </c>
      <c r="U216" s="87" t="s">
        <v>10340</v>
      </c>
      <c r="V216" s="87" t="s">
        <v>10341</v>
      </c>
      <c r="W216" s="76"/>
      <c r="X216" s="71" t="s">
        <v>10335</v>
      </c>
      <c r="Y216" s="71" t="s">
        <v>10342</v>
      </c>
      <c r="Z216" s="79" t="s">
        <v>10629</v>
      </c>
      <c r="AA216" s="76"/>
      <c r="AB216" s="76"/>
      <c r="AC216" s="76"/>
      <c r="AD216" s="76"/>
      <c r="AE216" s="78" t="s">
        <v>10689</v>
      </c>
      <c r="AF216" s="76"/>
      <c r="AG216" s="76"/>
      <c r="AH216" s="76"/>
      <c r="AI216" s="67" t="s">
        <v>10690</v>
      </c>
      <c r="AJ216" s="79" t="s">
        <v>42</v>
      </c>
      <c r="AK216" s="76"/>
      <c r="AL216" s="76"/>
      <c r="AM216" s="76"/>
      <c r="AN216" s="63" t="s">
        <v>10347</v>
      </c>
      <c r="AO216" s="63" t="s">
        <v>10489</v>
      </c>
      <c r="AP216" s="67" t="s">
        <v>10490</v>
      </c>
      <c r="AQ216" s="76"/>
    </row>
    <row r="217" customFormat="false" ht="16.4" hidden="false" customHeight="false" outlineLevel="0" collapsed="false">
      <c r="B217" s="1" t="str">
        <f aca="false">поверители!$E217</f>
        <v>02275</v>
      </c>
      <c r="C217" s="64" t="s">
        <v>323</v>
      </c>
      <c r="D217" s="63"/>
      <c r="E217" s="81" t="s">
        <v>10692</v>
      </c>
      <c r="F217" s="63"/>
      <c r="G217" s="63" t="s">
        <v>10335</v>
      </c>
      <c r="H217" s="80" t="s">
        <v>763</v>
      </c>
      <c r="I217" s="67" t="s">
        <v>10652</v>
      </c>
      <c r="J217" s="76"/>
      <c r="K217" s="76"/>
      <c r="L217" s="76"/>
      <c r="M217" s="76"/>
      <c r="N217" s="76"/>
      <c r="O217" s="71" t="s">
        <v>10335</v>
      </c>
      <c r="P217" s="100"/>
      <c r="Q217" s="71" t="s">
        <v>10338</v>
      </c>
      <c r="R217" s="79" t="s">
        <v>10339</v>
      </c>
      <c r="S217" s="86" t="n">
        <v>45104</v>
      </c>
      <c r="T217" s="86" t="n">
        <v>45834</v>
      </c>
      <c r="U217" s="87" t="s">
        <v>10340</v>
      </c>
      <c r="V217" s="87" t="s">
        <v>10341</v>
      </c>
      <c r="W217" s="76"/>
      <c r="X217" s="71" t="s">
        <v>10335</v>
      </c>
      <c r="Y217" s="71" t="s">
        <v>10342</v>
      </c>
      <c r="Z217" s="79" t="s">
        <v>10629</v>
      </c>
      <c r="AA217" s="76"/>
      <c r="AB217" s="76"/>
      <c r="AC217" s="76"/>
      <c r="AD217" s="76"/>
      <c r="AE217" s="78" t="s">
        <v>10689</v>
      </c>
      <c r="AF217" s="76"/>
      <c r="AG217" s="76"/>
      <c r="AH217" s="76"/>
      <c r="AI217" s="67" t="s">
        <v>10690</v>
      </c>
      <c r="AJ217" s="79" t="s">
        <v>42</v>
      </c>
      <c r="AK217" s="76"/>
      <c r="AL217" s="76"/>
      <c r="AM217" s="76"/>
      <c r="AN217" s="63" t="s">
        <v>10347</v>
      </c>
      <c r="AO217" s="63" t="s">
        <v>10489</v>
      </c>
      <c r="AP217" s="67" t="s">
        <v>10490</v>
      </c>
      <c r="AQ217" s="76"/>
    </row>
    <row r="218" customFormat="false" ht="16.4" hidden="false" customHeight="false" outlineLevel="0" collapsed="false">
      <c r="B218" s="1" t="str">
        <f aca="false">поверители!$E218</f>
        <v>03042</v>
      </c>
      <c r="C218" s="64" t="s">
        <v>297</v>
      </c>
      <c r="D218" s="63"/>
      <c r="E218" s="81" t="s">
        <v>10693</v>
      </c>
      <c r="F218" s="63"/>
      <c r="G218" s="63" t="s">
        <v>10335</v>
      </c>
      <c r="H218" s="77" t="s">
        <v>2524</v>
      </c>
      <c r="I218" s="67" t="s">
        <v>10667</v>
      </c>
      <c r="J218" s="76"/>
      <c r="K218" s="76"/>
      <c r="L218" s="76"/>
      <c r="M218" s="76"/>
      <c r="N218" s="76"/>
      <c r="O218" s="71" t="s">
        <v>10335</v>
      </c>
      <c r="P218" s="100"/>
      <c r="Q218" s="71" t="s">
        <v>10338</v>
      </c>
      <c r="R218" s="79" t="s">
        <v>10339</v>
      </c>
      <c r="S218" s="86" t="n">
        <v>45104</v>
      </c>
      <c r="T218" s="86" t="n">
        <v>45834</v>
      </c>
      <c r="U218" s="87" t="s">
        <v>10340</v>
      </c>
      <c r="V218" s="87" t="s">
        <v>10341</v>
      </c>
      <c r="W218" s="76"/>
      <c r="X218" s="71" t="s">
        <v>10335</v>
      </c>
      <c r="Y218" s="71" t="s">
        <v>10342</v>
      </c>
      <c r="Z218" s="79" t="s">
        <v>10629</v>
      </c>
      <c r="AA218" s="76"/>
      <c r="AB218" s="76"/>
      <c r="AC218" s="76"/>
      <c r="AD218" s="76"/>
      <c r="AE218" s="78" t="s">
        <v>10630</v>
      </c>
      <c r="AF218" s="76"/>
      <c r="AG218" s="76"/>
      <c r="AH218" s="76"/>
      <c r="AI218" s="67" t="s">
        <v>10609</v>
      </c>
      <c r="AJ218" s="79" t="s">
        <v>42</v>
      </c>
      <c r="AK218" s="76"/>
      <c r="AL218" s="76"/>
      <c r="AM218" s="76"/>
      <c r="AN218" s="63" t="s">
        <v>10347</v>
      </c>
      <c r="AO218" s="63" t="s">
        <v>10489</v>
      </c>
      <c r="AP218" s="67" t="s">
        <v>10490</v>
      </c>
      <c r="AQ218" s="76"/>
    </row>
    <row r="219" customFormat="false" ht="17.9" hidden="false" customHeight="false" outlineLevel="0" collapsed="false">
      <c r="B219" s="1" t="str">
        <f aca="false">поверители!$E219</f>
        <v>Р01155</v>
      </c>
      <c r="C219" s="64" t="s">
        <v>428</v>
      </c>
      <c r="D219" s="63"/>
      <c r="E219" s="81" t="s">
        <v>10694</v>
      </c>
      <c r="F219" s="63"/>
      <c r="G219" s="63" t="s">
        <v>10335</v>
      </c>
      <c r="H219" s="66" t="s">
        <v>404</v>
      </c>
      <c r="I219" s="67" t="s">
        <v>10453</v>
      </c>
      <c r="J219" s="76"/>
      <c r="K219" s="76"/>
      <c r="L219" s="76"/>
      <c r="M219" s="76"/>
      <c r="N219" s="76"/>
      <c r="O219" s="71" t="s">
        <v>10335</v>
      </c>
      <c r="P219" s="100"/>
      <c r="Q219" s="71" t="s">
        <v>10338</v>
      </c>
      <c r="R219" s="79" t="s">
        <v>10339</v>
      </c>
      <c r="S219" s="86" t="n">
        <v>45104</v>
      </c>
      <c r="T219" s="86" t="n">
        <v>45469</v>
      </c>
      <c r="U219" s="87" t="s">
        <v>10340</v>
      </c>
      <c r="V219" s="87" t="s">
        <v>10341</v>
      </c>
      <c r="W219" s="76"/>
      <c r="X219" s="71" t="s">
        <v>10335</v>
      </c>
      <c r="Y219" s="71" t="s">
        <v>10342</v>
      </c>
      <c r="Z219" s="79" t="s">
        <v>10629</v>
      </c>
      <c r="AA219" s="76"/>
      <c r="AB219" s="76"/>
      <c r="AC219" s="76"/>
      <c r="AD219" s="76"/>
      <c r="AE219" s="78" t="s">
        <v>10630</v>
      </c>
      <c r="AF219" s="76"/>
      <c r="AG219" s="76"/>
      <c r="AH219" s="76"/>
      <c r="AI219" s="67" t="s">
        <v>10695</v>
      </c>
      <c r="AJ219" s="79" t="s">
        <v>42</v>
      </c>
      <c r="AK219" s="76"/>
      <c r="AL219" s="76"/>
      <c r="AM219" s="76"/>
      <c r="AN219" s="63" t="s">
        <v>10347</v>
      </c>
      <c r="AO219" s="63" t="s">
        <v>10489</v>
      </c>
      <c r="AP219" s="67" t="s">
        <v>10490</v>
      </c>
      <c r="AQ219" s="76"/>
    </row>
    <row r="220" customFormat="false" ht="17.9" hidden="false" customHeight="false" outlineLevel="0" collapsed="false">
      <c r="B220" s="1" t="str">
        <f aca="false">поверители!$E220</f>
        <v>02285</v>
      </c>
      <c r="C220" s="64" t="s">
        <v>10661</v>
      </c>
      <c r="D220" s="63"/>
      <c r="E220" s="81" t="s">
        <v>10696</v>
      </c>
      <c r="F220" s="63"/>
      <c r="G220" s="63" t="s">
        <v>10335</v>
      </c>
      <c r="H220" s="66" t="s">
        <v>10697</v>
      </c>
      <c r="I220" s="67" t="s">
        <v>10363</v>
      </c>
      <c r="J220" s="76"/>
      <c r="K220" s="76"/>
      <c r="L220" s="76"/>
      <c r="M220" s="76"/>
      <c r="N220" s="76"/>
      <c r="O220" s="71" t="s">
        <v>10335</v>
      </c>
      <c r="P220" s="100"/>
      <c r="Q220" s="71" t="s">
        <v>10338</v>
      </c>
      <c r="R220" s="79" t="s">
        <v>10339</v>
      </c>
      <c r="S220" s="86" t="n">
        <v>45104</v>
      </c>
      <c r="T220" s="86" t="n">
        <v>45469</v>
      </c>
      <c r="U220" s="87" t="s">
        <v>10340</v>
      </c>
      <c r="V220" s="87" t="s">
        <v>10341</v>
      </c>
      <c r="W220" s="76"/>
      <c r="X220" s="71" t="s">
        <v>10335</v>
      </c>
      <c r="Y220" s="71" t="s">
        <v>10342</v>
      </c>
      <c r="Z220" s="79" t="s">
        <v>10629</v>
      </c>
      <c r="AA220" s="76"/>
      <c r="AB220" s="76"/>
      <c r="AC220" s="76"/>
      <c r="AD220" s="76"/>
      <c r="AE220" s="78" t="s">
        <v>10630</v>
      </c>
      <c r="AF220" s="76"/>
      <c r="AG220" s="76"/>
      <c r="AH220" s="76"/>
      <c r="AI220" s="67" t="s">
        <v>10558</v>
      </c>
      <c r="AJ220" s="79" t="s">
        <v>42</v>
      </c>
      <c r="AK220" s="76"/>
      <c r="AL220" s="76"/>
      <c r="AM220" s="76"/>
      <c r="AN220" s="63" t="s">
        <v>10347</v>
      </c>
      <c r="AO220" s="63" t="s">
        <v>10489</v>
      </c>
      <c r="AP220" s="67" t="s">
        <v>10490</v>
      </c>
      <c r="AQ220" s="76"/>
    </row>
    <row r="221" customFormat="false" ht="17.9" hidden="false" customHeight="false" outlineLevel="0" collapsed="false">
      <c r="B221" s="1" t="str">
        <f aca="false">поверители!$E221</f>
        <v>02294</v>
      </c>
      <c r="C221" s="64" t="s">
        <v>291</v>
      </c>
      <c r="D221" s="63"/>
      <c r="E221" s="81" t="s">
        <v>10698</v>
      </c>
      <c r="F221" s="63"/>
      <c r="G221" s="63" t="s">
        <v>10335</v>
      </c>
      <c r="H221" s="66" t="s">
        <v>404</v>
      </c>
      <c r="I221" s="67" t="s">
        <v>10667</v>
      </c>
      <c r="J221" s="76"/>
      <c r="K221" s="76"/>
      <c r="L221" s="76"/>
      <c r="M221" s="76"/>
      <c r="N221" s="76"/>
      <c r="O221" s="71" t="s">
        <v>10335</v>
      </c>
      <c r="P221" s="100"/>
      <c r="Q221" s="71" t="s">
        <v>10338</v>
      </c>
      <c r="R221" s="79" t="s">
        <v>10339</v>
      </c>
      <c r="S221" s="86" t="n">
        <v>45104</v>
      </c>
      <c r="T221" s="86" t="n">
        <v>45469</v>
      </c>
      <c r="U221" s="87" t="s">
        <v>10340</v>
      </c>
      <c r="V221" s="87" t="s">
        <v>10341</v>
      </c>
      <c r="W221" s="76"/>
      <c r="X221" s="71" t="s">
        <v>10335</v>
      </c>
      <c r="Y221" s="71" t="s">
        <v>10342</v>
      </c>
      <c r="Z221" s="79" t="s">
        <v>10629</v>
      </c>
      <c r="AA221" s="76"/>
      <c r="AB221" s="76"/>
      <c r="AC221" s="76"/>
      <c r="AD221" s="76"/>
      <c r="AE221" s="78" t="s">
        <v>10630</v>
      </c>
      <c r="AF221" s="76"/>
      <c r="AG221" s="76"/>
      <c r="AH221" s="76"/>
      <c r="AI221" s="67" t="s">
        <v>10650</v>
      </c>
      <c r="AJ221" s="79" t="s">
        <v>42</v>
      </c>
      <c r="AK221" s="76"/>
      <c r="AL221" s="76"/>
      <c r="AM221" s="76"/>
      <c r="AN221" s="63" t="s">
        <v>10347</v>
      </c>
      <c r="AO221" s="63" t="s">
        <v>10489</v>
      </c>
      <c r="AP221" s="67" t="s">
        <v>10490</v>
      </c>
      <c r="AQ221" s="76"/>
    </row>
    <row r="222" customFormat="false" ht="16.4" hidden="false" customHeight="false" outlineLevel="0" collapsed="false">
      <c r="B222" s="1" t="str">
        <f aca="false">поверители!$E222</f>
        <v>004431</v>
      </c>
      <c r="C222" s="64" t="s">
        <v>724</v>
      </c>
      <c r="D222" s="63"/>
      <c r="E222" s="81" t="s">
        <v>10699</v>
      </c>
      <c r="F222" s="63"/>
      <c r="G222" s="63" t="s">
        <v>10335</v>
      </c>
      <c r="H222" s="80" t="s">
        <v>332</v>
      </c>
      <c r="I222" s="67" t="s">
        <v>10649</v>
      </c>
      <c r="J222" s="76"/>
      <c r="K222" s="76"/>
      <c r="L222" s="76"/>
      <c r="M222" s="76"/>
      <c r="N222" s="76"/>
      <c r="O222" s="71" t="s">
        <v>10335</v>
      </c>
      <c r="P222" s="100"/>
      <c r="Q222" s="71" t="s">
        <v>10338</v>
      </c>
      <c r="R222" s="79" t="s">
        <v>10339</v>
      </c>
      <c r="S222" s="86" t="n">
        <v>45104</v>
      </c>
      <c r="T222" s="86" t="n">
        <v>45469</v>
      </c>
      <c r="U222" s="87" t="s">
        <v>10340</v>
      </c>
      <c r="V222" s="87" t="s">
        <v>10341</v>
      </c>
      <c r="W222" s="76"/>
      <c r="X222" s="71" t="s">
        <v>10335</v>
      </c>
      <c r="Y222" s="71" t="s">
        <v>10342</v>
      </c>
      <c r="Z222" s="79" t="s">
        <v>10629</v>
      </c>
      <c r="AA222" s="76"/>
      <c r="AB222" s="76"/>
      <c r="AC222" s="76"/>
      <c r="AD222" s="76"/>
      <c r="AE222" s="78" t="s">
        <v>10630</v>
      </c>
      <c r="AF222" s="76"/>
      <c r="AG222" s="76"/>
      <c r="AH222" s="76"/>
      <c r="AI222" s="67" t="s">
        <v>10562</v>
      </c>
      <c r="AJ222" s="79" t="s">
        <v>42</v>
      </c>
      <c r="AK222" s="76"/>
      <c r="AL222" s="76"/>
      <c r="AM222" s="76"/>
      <c r="AN222" s="63" t="s">
        <v>10347</v>
      </c>
      <c r="AO222" s="63" t="s">
        <v>10489</v>
      </c>
      <c r="AP222" s="67" t="s">
        <v>10490</v>
      </c>
      <c r="AQ222" s="76"/>
    </row>
    <row r="223" customFormat="false" ht="17.9" hidden="false" customHeight="false" outlineLevel="0" collapsed="false">
      <c r="B223" s="1" t="str">
        <f aca="false">поверители!$E223</f>
        <v>Р00409</v>
      </c>
      <c r="C223" s="64" t="s">
        <v>428</v>
      </c>
      <c r="D223" s="63"/>
      <c r="E223" s="81" t="s">
        <v>10700</v>
      </c>
      <c r="F223" s="63"/>
      <c r="G223" s="63" t="s">
        <v>10335</v>
      </c>
      <c r="H223" s="66" t="s">
        <v>294</v>
      </c>
      <c r="I223" s="67" t="s">
        <v>10453</v>
      </c>
      <c r="J223" s="76"/>
      <c r="K223" s="76"/>
      <c r="L223" s="76"/>
      <c r="M223" s="76"/>
      <c r="N223" s="76"/>
      <c r="O223" s="71" t="s">
        <v>10335</v>
      </c>
      <c r="P223" s="100"/>
      <c r="Q223" s="71" t="s">
        <v>10338</v>
      </c>
      <c r="R223" s="79" t="s">
        <v>10339</v>
      </c>
      <c r="S223" s="86" t="n">
        <v>45104</v>
      </c>
      <c r="T223" s="86" t="n">
        <v>45469</v>
      </c>
      <c r="U223" s="87" t="s">
        <v>10340</v>
      </c>
      <c r="V223" s="87" t="s">
        <v>10341</v>
      </c>
      <c r="W223" s="76"/>
      <c r="X223" s="71" t="s">
        <v>10335</v>
      </c>
      <c r="Y223" s="71" t="s">
        <v>10342</v>
      </c>
      <c r="Z223" s="79" t="s">
        <v>10629</v>
      </c>
      <c r="AA223" s="76"/>
      <c r="AB223" s="76"/>
      <c r="AC223" s="76"/>
      <c r="AD223" s="76"/>
      <c r="AE223" s="78" t="s">
        <v>10630</v>
      </c>
      <c r="AF223" s="76"/>
      <c r="AG223" s="76"/>
      <c r="AH223" s="76"/>
      <c r="AI223" s="67" t="s">
        <v>10658</v>
      </c>
      <c r="AJ223" s="79" t="s">
        <v>42</v>
      </c>
      <c r="AK223" s="76"/>
      <c r="AL223" s="76"/>
      <c r="AM223" s="76"/>
      <c r="AN223" s="63" t="s">
        <v>10347</v>
      </c>
      <c r="AO223" s="63" t="s">
        <v>10489</v>
      </c>
      <c r="AP223" s="67" t="s">
        <v>10490</v>
      </c>
      <c r="AQ223" s="76"/>
    </row>
    <row r="224" customFormat="false" ht="17.9" hidden="false" customHeight="false" outlineLevel="0" collapsed="false">
      <c r="B224" s="1" t="str">
        <f aca="false">поверители!$E224</f>
        <v>51010</v>
      </c>
      <c r="C224" s="64" t="s">
        <v>401</v>
      </c>
      <c r="D224" s="63"/>
      <c r="E224" s="81" t="s">
        <v>10701</v>
      </c>
      <c r="F224" s="63"/>
      <c r="G224" s="63" t="s">
        <v>10335</v>
      </c>
      <c r="H224" s="66" t="s">
        <v>294</v>
      </c>
      <c r="I224" s="67" t="s">
        <v>10702</v>
      </c>
      <c r="J224" s="76"/>
      <c r="K224" s="76"/>
      <c r="L224" s="76"/>
      <c r="M224" s="76"/>
      <c r="N224" s="76"/>
      <c r="O224" s="71" t="s">
        <v>10335</v>
      </c>
      <c r="P224" s="100"/>
      <c r="Q224" s="71" t="s">
        <v>10338</v>
      </c>
      <c r="R224" s="79" t="s">
        <v>10339</v>
      </c>
      <c r="S224" s="86" t="n">
        <v>45104</v>
      </c>
      <c r="T224" s="86" t="n">
        <v>45469</v>
      </c>
      <c r="U224" s="87" t="s">
        <v>10340</v>
      </c>
      <c r="V224" s="87" t="s">
        <v>10341</v>
      </c>
      <c r="W224" s="76"/>
      <c r="X224" s="71" t="s">
        <v>10335</v>
      </c>
      <c r="Y224" s="71" t="s">
        <v>10342</v>
      </c>
      <c r="Z224" s="79" t="s">
        <v>10629</v>
      </c>
      <c r="AA224" s="76"/>
      <c r="AB224" s="76"/>
      <c r="AC224" s="76"/>
      <c r="AD224" s="76"/>
      <c r="AE224" s="78" t="s">
        <v>10630</v>
      </c>
      <c r="AF224" s="76"/>
      <c r="AG224" s="76"/>
      <c r="AH224" s="76"/>
      <c r="AI224" s="67" t="s">
        <v>10650</v>
      </c>
      <c r="AJ224" s="79" t="s">
        <v>42</v>
      </c>
      <c r="AK224" s="76"/>
      <c r="AL224" s="76"/>
      <c r="AM224" s="76"/>
      <c r="AN224" s="63" t="s">
        <v>10347</v>
      </c>
      <c r="AO224" s="63" t="s">
        <v>10489</v>
      </c>
      <c r="AP224" s="67" t="s">
        <v>10490</v>
      </c>
      <c r="AQ224" s="76"/>
    </row>
    <row r="225" customFormat="false" ht="16.4" hidden="false" customHeight="false" outlineLevel="0" collapsed="false">
      <c r="B225" s="1" t="str">
        <f aca="false">поверители!$E225</f>
        <v>05164</v>
      </c>
      <c r="C225" s="64" t="s">
        <v>297</v>
      </c>
      <c r="D225" s="63"/>
      <c r="E225" s="81" t="s">
        <v>10703</v>
      </c>
      <c r="F225" s="63"/>
      <c r="G225" s="63" t="s">
        <v>10335</v>
      </c>
      <c r="H225" s="77" t="s">
        <v>300</v>
      </c>
      <c r="I225" s="67" t="s">
        <v>10667</v>
      </c>
      <c r="J225" s="76"/>
      <c r="K225" s="76"/>
      <c r="L225" s="76"/>
      <c r="M225" s="76"/>
      <c r="N225" s="76"/>
      <c r="O225" s="71" t="s">
        <v>10335</v>
      </c>
      <c r="P225" s="100"/>
      <c r="Q225" s="71" t="s">
        <v>10338</v>
      </c>
      <c r="R225" s="79" t="s">
        <v>10339</v>
      </c>
      <c r="S225" s="86" t="n">
        <v>45104</v>
      </c>
      <c r="T225" s="86" t="n">
        <v>45834</v>
      </c>
      <c r="U225" s="87" t="s">
        <v>10340</v>
      </c>
      <c r="V225" s="87" t="s">
        <v>10341</v>
      </c>
      <c r="W225" s="76"/>
      <c r="X225" s="71" t="s">
        <v>10335</v>
      </c>
      <c r="Y225" s="71" t="s">
        <v>10342</v>
      </c>
      <c r="Z225" s="79" t="s">
        <v>10629</v>
      </c>
      <c r="AA225" s="76"/>
      <c r="AB225" s="76"/>
      <c r="AC225" s="76"/>
      <c r="AD225" s="76"/>
      <c r="AE225" s="78" t="s">
        <v>10630</v>
      </c>
      <c r="AF225" s="76"/>
      <c r="AG225" s="76"/>
      <c r="AH225" s="76"/>
      <c r="AI225" s="67" t="s">
        <v>10658</v>
      </c>
      <c r="AJ225" s="79" t="s">
        <v>42</v>
      </c>
      <c r="AK225" s="76"/>
      <c r="AL225" s="76"/>
      <c r="AM225" s="76"/>
      <c r="AN225" s="63" t="s">
        <v>10347</v>
      </c>
      <c r="AO225" s="63" t="s">
        <v>10489</v>
      </c>
      <c r="AP225" s="67" t="s">
        <v>10490</v>
      </c>
      <c r="AQ225" s="76"/>
    </row>
    <row r="226" customFormat="false" ht="17.9" hidden="false" customHeight="false" outlineLevel="0" collapsed="false">
      <c r="B226" s="1" t="str">
        <f aca="false">поверители!$E226</f>
        <v>03018</v>
      </c>
      <c r="C226" s="64" t="s">
        <v>323</v>
      </c>
      <c r="D226" s="63"/>
      <c r="E226" s="81" t="s">
        <v>10704</v>
      </c>
      <c r="F226" s="63"/>
      <c r="G226" s="63" t="s">
        <v>10335</v>
      </c>
      <c r="H226" s="80" t="s">
        <v>851</v>
      </c>
      <c r="I226" s="67" t="s">
        <v>10652</v>
      </c>
      <c r="J226" s="76"/>
      <c r="K226" s="76"/>
      <c r="L226" s="76"/>
      <c r="M226" s="76"/>
      <c r="N226" s="76"/>
      <c r="O226" s="71" t="s">
        <v>10335</v>
      </c>
      <c r="P226" s="100"/>
      <c r="Q226" s="71" t="s">
        <v>10338</v>
      </c>
      <c r="R226" s="79" t="s">
        <v>10339</v>
      </c>
      <c r="S226" s="86" t="n">
        <v>45104</v>
      </c>
      <c r="T226" s="86" t="n">
        <v>45834</v>
      </c>
      <c r="U226" s="87" t="s">
        <v>10340</v>
      </c>
      <c r="V226" s="87" t="s">
        <v>10341</v>
      </c>
      <c r="W226" s="76"/>
      <c r="X226" s="71" t="s">
        <v>10335</v>
      </c>
      <c r="Y226" s="71" t="s">
        <v>10342</v>
      </c>
      <c r="Z226" s="79" t="s">
        <v>10629</v>
      </c>
      <c r="AA226" s="76"/>
      <c r="AB226" s="76"/>
      <c r="AC226" s="76"/>
      <c r="AD226" s="76"/>
      <c r="AE226" s="78" t="s">
        <v>10630</v>
      </c>
      <c r="AF226" s="76"/>
      <c r="AG226" s="76"/>
      <c r="AH226" s="76"/>
      <c r="AI226" s="65" t="s">
        <v>10674</v>
      </c>
      <c r="AJ226" s="79" t="s">
        <v>42</v>
      </c>
      <c r="AK226" s="76"/>
      <c r="AL226" s="76"/>
      <c r="AM226" s="76"/>
      <c r="AN226" s="63" t="s">
        <v>10347</v>
      </c>
      <c r="AO226" s="63" t="s">
        <v>10489</v>
      </c>
      <c r="AP226" s="67" t="s">
        <v>10490</v>
      </c>
      <c r="AQ226" s="76"/>
    </row>
    <row r="227" customFormat="false" ht="17.9" hidden="false" customHeight="false" outlineLevel="0" collapsed="false">
      <c r="B227" s="1" t="str">
        <f aca="false">поверители!$E227</f>
        <v>03022</v>
      </c>
      <c r="C227" s="64" t="s">
        <v>323</v>
      </c>
      <c r="D227" s="63"/>
      <c r="E227" s="81" t="s">
        <v>10705</v>
      </c>
      <c r="F227" s="63"/>
      <c r="G227" s="63" t="s">
        <v>10335</v>
      </c>
      <c r="H227" s="80" t="s">
        <v>851</v>
      </c>
      <c r="I227" s="67" t="s">
        <v>10652</v>
      </c>
      <c r="J227" s="76"/>
      <c r="K227" s="76"/>
      <c r="L227" s="76"/>
      <c r="M227" s="76"/>
      <c r="N227" s="76"/>
      <c r="O227" s="71" t="s">
        <v>10335</v>
      </c>
      <c r="P227" s="100"/>
      <c r="Q227" s="71" t="s">
        <v>10338</v>
      </c>
      <c r="R227" s="79" t="s">
        <v>10339</v>
      </c>
      <c r="S227" s="86" t="n">
        <v>45104</v>
      </c>
      <c r="T227" s="86" t="n">
        <v>45834</v>
      </c>
      <c r="U227" s="87" t="s">
        <v>10340</v>
      </c>
      <c r="V227" s="87" t="s">
        <v>10341</v>
      </c>
      <c r="W227" s="76"/>
      <c r="X227" s="71" t="s">
        <v>10335</v>
      </c>
      <c r="Y227" s="71" t="s">
        <v>10342</v>
      </c>
      <c r="Z227" s="79" t="s">
        <v>10629</v>
      </c>
      <c r="AA227" s="76"/>
      <c r="AB227" s="76"/>
      <c r="AC227" s="76"/>
      <c r="AD227" s="76"/>
      <c r="AE227" s="78" t="s">
        <v>10630</v>
      </c>
      <c r="AF227" s="76"/>
      <c r="AG227" s="76"/>
      <c r="AH227" s="76"/>
      <c r="AI227" s="65" t="s">
        <v>10674</v>
      </c>
      <c r="AJ227" s="79" t="s">
        <v>42</v>
      </c>
      <c r="AK227" s="76"/>
      <c r="AL227" s="76"/>
      <c r="AM227" s="76"/>
      <c r="AN227" s="63" t="s">
        <v>10347</v>
      </c>
      <c r="AO227" s="63" t="s">
        <v>10489</v>
      </c>
      <c r="AP227" s="67" t="s">
        <v>10490</v>
      </c>
      <c r="AQ227" s="76"/>
    </row>
    <row r="228" customFormat="false" ht="17.9" hidden="false" customHeight="false" outlineLevel="0" collapsed="false">
      <c r="B228" s="1" t="str">
        <f aca="false">поверители!$E228</f>
        <v>03031</v>
      </c>
      <c r="C228" s="64" t="s">
        <v>323</v>
      </c>
      <c r="D228" s="63"/>
      <c r="E228" s="81" t="s">
        <v>10706</v>
      </c>
      <c r="F228" s="63"/>
      <c r="G228" s="63" t="s">
        <v>10335</v>
      </c>
      <c r="H228" s="80" t="s">
        <v>851</v>
      </c>
      <c r="I228" s="67" t="s">
        <v>10652</v>
      </c>
      <c r="J228" s="76"/>
      <c r="K228" s="76"/>
      <c r="L228" s="76"/>
      <c r="M228" s="76"/>
      <c r="N228" s="76"/>
      <c r="O228" s="71" t="s">
        <v>10335</v>
      </c>
      <c r="P228" s="100"/>
      <c r="Q228" s="71" t="s">
        <v>10338</v>
      </c>
      <c r="R228" s="79" t="s">
        <v>10339</v>
      </c>
      <c r="S228" s="86" t="n">
        <v>45104</v>
      </c>
      <c r="T228" s="86" t="n">
        <v>45834</v>
      </c>
      <c r="U228" s="87" t="s">
        <v>10340</v>
      </c>
      <c r="V228" s="87" t="s">
        <v>10341</v>
      </c>
      <c r="W228" s="76"/>
      <c r="X228" s="71" t="s">
        <v>10335</v>
      </c>
      <c r="Y228" s="71" t="s">
        <v>10342</v>
      </c>
      <c r="Z228" s="79" t="s">
        <v>10629</v>
      </c>
      <c r="AA228" s="76"/>
      <c r="AB228" s="76"/>
      <c r="AC228" s="76"/>
      <c r="AD228" s="76"/>
      <c r="AE228" s="78" t="s">
        <v>10630</v>
      </c>
      <c r="AF228" s="76"/>
      <c r="AG228" s="76"/>
      <c r="AH228" s="76"/>
      <c r="AI228" s="65" t="s">
        <v>10674</v>
      </c>
      <c r="AJ228" s="79" t="s">
        <v>42</v>
      </c>
      <c r="AK228" s="76"/>
      <c r="AL228" s="76"/>
      <c r="AM228" s="76"/>
      <c r="AN228" s="63" t="s">
        <v>10347</v>
      </c>
      <c r="AO228" s="63" t="s">
        <v>10489</v>
      </c>
      <c r="AP228" s="67" t="s">
        <v>10490</v>
      </c>
      <c r="AQ228" s="76"/>
    </row>
    <row r="229" customFormat="false" ht="16.4" hidden="false" customHeight="false" outlineLevel="0" collapsed="false">
      <c r="B229" s="1" t="str">
        <f aca="false">поверители!$E229</f>
        <v>03035</v>
      </c>
      <c r="C229" s="64" t="s">
        <v>323</v>
      </c>
      <c r="D229" s="63"/>
      <c r="E229" s="81" t="s">
        <v>10707</v>
      </c>
      <c r="F229" s="63"/>
      <c r="G229" s="63" t="s">
        <v>10335</v>
      </c>
      <c r="H229" s="80" t="s">
        <v>2447</v>
      </c>
      <c r="I229" s="67" t="s">
        <v>10652</v>
      </c>
      <c r="J229" s="76"/>
      <c r="K229" s="76"/>
      <c r="L229" s="76"/>
      <c r="M229" s="76"/>
      <c r="N229" s="76"/>
      <c r="O229" s="71" t="s">
        <v>10335</v>
      </c>
      <c r="P229" s="100"/>
      <c r="Q229" s="71" t="s">
        <v>10338</v>
      </c>
      <c r="R229" s="79" t="s">
        <v>10339</v>
      </c>
      <c r="S229" s="86" t="n">
        <v>45104</v>
      </c>
      <c r="T229" s="86" t="n">
        <v>45834</v>
      </c>
      <c r="U229" s="87" t="s">
        <v>10340</v>
      </c>
      <c r="V229" s="87" t="s">
        <v>10341</v>
      </c>
      <c r="W229" s="76"/>
      <c r="X229" s="71" t="s">
        <v>10335</v>
      </c>
      <c r="Y229" s="71" t="s">
        <v>10342</v>
      </c>
      <c r="Z229" s="79" t="s">
        <v>10629</v>
      </c>
      <c r="AA229" s="76"/>
      <c r="AB229" s="76"/>
      <c r="AC229" s="76"/>
      <c r="AD229" s="76"/>
      <c r="AE229" s="78" t="s">
        <v>10630</v>
      </c>
      <c r="AF229" s="76"/>
      <c r="AG229" s="76"/>
      <c r="AH229" s="76"/>
      <c r="AI229" s="67" t="s">
        <v>10609</v>
      </c>
      <c r="AJ229" s="79" t="s">
        <v>42</v>
      </c>
      <c r="AK229" s="76"/>
      <c r="AL229" s="76"/>
      <c r="AM229" s="76"/>
      <c r="AN229" s="63" t="s">
        <v>10347</v>
      </c>
      <c r="AO229" s="63" t="s">
        <v>10489</v>
      </c>
      <c r="AP229" s="67" t="s">
        <v>10490</v>
      </c>
      <c r="AQ229" s="76"/>
    </row>
    <row r="230" customFormat="false" ht="16.4" hidden="false" customHeight="false" outlineLevel="0" collapsed="false">
      <c r="B230" s="1" t="str">
        <f aca="false">поверители!$E230</f>
        <v>03037</v>
      </c>
      <c r="C230" s="64" t="s">
        <v>10055</v>
      </c>
      <c r="D230" s="63"/>
      <c r="E230" s="81" t="s">
        <v>10708</v>
      </c>
      <c r="F230" s="63"/>
      <c r="G230" s="63" t="s">
        <v>10335</v>
      </c>
      <c r="H230" s="80" t="s">
        <v>10709</v>
      </c>
      <c r="I230" s="67" t="s">
        <v>10667</v>
      </c>
      <c r="J230" s="76"/>
      <c r="K230" s="76"/>
      <c r="L230" s="76"/>
      <c r="M230" s="76"/>
      <c r="N230" s="76"/>
      <c r="O230" s="71" t="s">
        <v>10335</v>
      </c>
      <c r="P230" s="100"/>
      <c r="Q230" s="71" t="s">
        <v>10338</v>
      </c>
      <c r="R230" s="79" t="s">
        <v>10339</v>
      </c>
      <c r="S230" s="86" t="n">
        <v>45104</v>
      </c>
      <c r="T230" s="86" t="n">
        <v>45469</v>
      </c>
      <c r="U230" s="87" t="s">
        <v>10340</v>
      </c>
      <c r="V230" s="87" t="s">
        <v>10341</v>
      </c>
      <c r="W230" s="76"/>
      <c r="X230" s="71" t="s">
        <v>10335</v>
      </c>
      <c r="Y230" s="71" t="s">
        <v>10342</v>
      </c>
      <c r="Z230" s="79" t="s">
        <v>10629</v>
      </c>
      <c r="AA230" s="76"/>
      <c r="AB230" s="76"/>
      <c r="AC230" s="76"/>
      <c r="AD230" s="76"/>
      <c r="AE230" s="78" t="s">
        <v>10630</v>
      </c>
      <c r="AF230" s="76"/>
      <c r="AG230" s="76"/>
      <c r="AH230" s="76"/>
      <c r="AI230" s="67" t="s">
        <v>10655</v>
      </c>
      <c r="AJ230" s="79" t="s">
        <v>42</v>
      </c>
      <c r="AK230" s="76"/>
      <c r="AL230" s="76"/>
      <c r="AM230" s="76"/>
      <c r="AN230" s="63" t="s">
        <v>10347</v>
      </c>
      <c r="AO230" s="63" t="s">
        <v>10489</v>
      </c>
      <c r="AP230" s="67" t="s">
        <v>10490</v>
      </c>
      <c r="AQ230" s="76"/>
    </row>
    <row r="231" customFormat="false" ht="34.3" hidden="false" customHeight="false" outlineLevel="0" collapsed="false">
      <c r="B231" s="1" t="str">
        <f aca="false">поверители!$E231</f>
        <v>Р00381</v>
      </c>
      <c r="C231" s="64" t="s">
        <v>307</v>
      </c>
      <c r="D231" s="63"/>
      <c r="E231" s="81" t="s">
        <v>10710</v>
      </c>
      <c r="F231" s="63"/>
      <c r="G231" s="63" t="s">
        <v>10335</v>
      </c>
      <c r="H231" s="66" t="s">
        <v>1779</v>
      </c>
      <c r="I231" s="67" t="s">
        <v>10670</v>
      </c>
      <c r="J231" s="76"/>
      <c r="K231" s="76"/>
      <c r="L231" s="76"/>
      <c r="M231" s="76"/>
      <c r="N231" s="76"/>
      <c r="O231" s="71" t="s">
        <v>10335</v>
      </c>
      <c r="P231" s="100"/>
      <c r="Q231" s="71" t="s">
        <v>10338</v>
      </c>
      <c r="R231" s="79" t="s">
        <v>10339</v>
      </c>
      <c r="S231" s="86" t="n">
        <v>45104</v>
      </c>
      <c r="T231" s="86" t="n">
        <v>45834</v>
      </c>
      <c r="U231" s="87" t="s">
        <v>10340</v>
      </c>
      <c r="V231" s="87" t="s">
        <v>10341</v>
      </c>
      <c r="W231" s="76"/>
      <c r="X231" s="71" t="s">
        <v>10335</v>
      </c>
      <c r="Y231" s="71" t="s">
        <v>10342</v>
      </c>
      <c r="Z231" s="79" t="s">
        <v>10629</v>
      </c>
      <c r="AA231" s="76"/>
      <c r="AB231" s="76"/>
      <c r="AC231" s="76"/>
      <c r="AD231" s="76"/>
      <c r="AE231" s="78" t="s">
        <v>10630</v>
      </c>
      <c r="AF231" s="76"/>
      <c r="AG231" s="76"/>
      <c r="AH231" s="76"/>
      <c r="AI231" s="67" t="s">
        <v>10650</v>
      </c>
      <c r="AJ231" s="79" t="s">
        <v>42</v>
      </c>
      <c r="AK231" s="76"/>
      <c r="AL231" s="76"/>
      <c r="AM231" s="76"/>
      <c r="AN231" s="63" t="s">
        <v>10347</v>
      </c>
      <c r="AO231" s="63" t="s">
        <v>10489</v>
      </c>
      <c r="AP231" s="67" t="s">
        <v>10490</v>
      </c>
      <c r="AQ231" s="76"/>
    </row>
    <row r="232" customFormat="false" ht="16.4" hidden="false" customHeight="false" outlineLevel="0" collapsed="false">
      <c r="B232" s="1" t="str">
        <f aca="false">поверители!$E232</f>
        <v>Р00748</v>
      </c>
      <c r="C232" s="64" t="s">
        <v>2257</v>
      </c>
      <c r="D232" s="63"/>
      <c r="E232" s="81" t="s">
        <v>10711</v>
      </c>
      <c r="F232" s="63"/>
      <c r="G232" s="63" t="s">
        <v>10335</v>
      </c>
      <c r="H232" s="80" t="s">
        <v>2260</v>
      </c>
      <c r="I232" s="67" t="s">
        <v>10652</v>
      </c>
      <c r="J232" s="76"/>
      <c r="K232" s="76"/>
      <c r="L232" s="76"/>
      <c r="M232" s="76"/>
      <c r="N232" s="76"/>
      <c r="O232" s="71" t="s">
        <v>10335</v>
      </c>
      <c r="P232" s="100"/>
      <c r="Q232" s="71" t="s">
        <v>10338</v>
      </c>
      <c r="R232" s="79" t="s">
        <v>10339</v>
      </c>
      <c r="S232" s="86" t="n">
        <v>45104</v>
      </c>
      <c r="T232" s="86" t="n">
        <v>45834</v>
      </c>
      <c r="U232" s="87" t="s">
        <v>10340</v>
      </c>
      <c r="V232" s="87" t="s">
        <v>10341</v>
      </c>
      <c r="W232" s="76"/>
      <c r="X232" s="71" t="s">
        <v>10335</v>
      </c>
      <c r="Y232" s="71" t="s">
        <v>10342</v>
      </c>
      <c r="Z232" s="79" t="s">
        <v>10629</v>
      </c>
      <c r="AA232" s="76"/>
      <c r="AB232" s="76"/>
      <c r="AC232" s="76"/>
      <c r="AD232" s="76"/>
      <c r="AE232" s="78" t="s">
        <v>10630</v>
      </c>
      <c r="AF232" s="76"/>
      <c r="AG232" s="76"/>
      <c r="AH232" s="76"/>
      <c r="AI232" s="67" t="s">
        <v>10712</v>
      </c>
      <c r="AJ232" s="79" t="s">
        <v>42</v>
      </c>
      <c r="AK232" s="76"/>
      <c r="AL232" s="76"/>
      <c r="AM232" s="76"/>
      <c r="AN232" s="63" t="s">
        <v>10347</v>
      </c>
      <c r="AO232" s="63" t="s">
        <v>10489</v>
      </c>
      <c r="AP232" s="67" t="s">
        <v>10490</v>
      </c>
      <c r="AQ232" s="76"/>
    </row>
    <row r="233" customFormat="false" ht="16.4" hidden="false" customHeight="false" outlineLevel="0" collapsed="false">
      <c r="B233" s="1" t="str">
        <f aca="false">поверители!$E233</f>
        <v>04898</v>
      </c>
      <c r="C233" s="64" t="s">
        <v>323</v>
      </c>
      <c r="D233" s="63"/>
      <c r="E233" s="67" t="s">
        <v>10713</v>
      </c>
      <c r="F233" s="63"/>
      <c r="G233" s="63" t="s">
        <v>10335</v>
      </c>
      <c r="H233" s="80" t="s">
        <v>851</v>
      </c>
      <c r="I233" s="67" t="s">
        <v>10652</v>
      </c>
      <c r="J233" s="76"/>
      <c r="K233" s="76"/>
      <c r="L233" s="76"/>
      <c r="M233" s="76"/>
      <c r="N233" s="76"/>
      <c r="O233" s="71" t="s">
        <v>10335</v>
      </c>
      <c r="P233" s="100"/>
      <c r="Q233" s="71" t="s">
        <v>10338</v>
      </c>
      <c r="R233" s="79" t="s">
        <v>10339</v>
      </c>
      <c r="S233" s="86" t="n">
        <v>45104</v>
      </c>
      <c r="T233" s="86" t="n">
        <v>45834</v>
      </c>
      <c r="U233" s="87" t="s">
        <v>10340</v>
      </c>
      <c r="V233" s="87" t="s">
        <v>10341</v>
      </c>
      <c r="W233" s="76"/>
      <c r="X233" s="71" t="s">
        <v>10335</v>
      </c>
      <c r="Y233" s="71" t="s">
        <v>10342</v>
      </c>
      <c r="Z233" s="79" t="s">
        <v>10629</v>
      </c>
      <c r="AA233" s="76"/>
      <c r="AB233" s="76"/>
      <c r="AC233" s="76"/>
      <c r="AD233" s="76"/>
      <c r="AE233" s="78" t="s">
        <v>10630</v>
      </c>
      <c r="AF233" s="76"/>
      <c r="AG233" s="76"/>
      <c r="AH233" s="76"/>
      <c r="AI233" s="67" t="s">
        <v>10665</v>
      </c>
      <c r="AJ233" s="79" t="s">
        <v>42</v>
      </c>
      <c r="AK233" s="76"/>
      <c r="AL233" s="76"/>
      <c r="AM233" s="76"/>
      <c r="AN233" s="63" t="s">
        <v>10347</v>
      </c>
      <c r="AO233" s="63" t="s">
        <v>10489</v>
      </c>
      <c r="AP233" s="67" t="s">
        <v>10490</v>
      </c>
      <c r="AQ233" s="76"/>
    </row>
    <row r="234" customFormat="false" ht="16.4" hidden="false" customHeight="false" outlineLevel="0" collapsed="false">
      <c r="B234" s="1" t="str">
        <f aca="false">поверители!$E234</f>
        <v>04098</v>
      </c>
      <c r="C234" s="64" t="s">
        <v>1761</v>
      </c>
      <c r="D234" s="63"/>
      <c r="E234" s="81" t="s">
        <v>10714</v>
      </c>
      <c r="F234" s="63"/>
      <c r="G234" s="63" t="s">
        <v>10335</v>
      </c>
      <c r="H234" s="80" t="s">
        <v>10715</v>
      </c>
      <c r="I234" s="67" t="s">
        <v>10667</v>
      </c>
      <c r="J234" s="76"/>
      <c r="K234" s="76"/>
      <c r="L234" s="76"/>
      <c r="M234" s="76"/>
      <c r="N234" s="76"/>
      <c r="O234" s="71" t="s">
        <v>10335</v>
      </c>
      <c r="P234" s="100"/>
      <c r="Q234" s="71" t="s">
        <v>10338</v>
      </c>
      <c r="R234" s="79" t="s">
        <v>10339</v>
      </c>
      <c r="S234" s="86" t="n">
        <v>45104</v>
      </c>
      <c r="T234" s="86" t="n">
        <v>45834</v>
      </c>
      <c r="U234" s="87" t="s">
        <v>10340</v>
      </c>
      <c r="V234" s="87" t="s">
        <v>10341</v>
      </c>
      <c r="W234" s="76"/>
      <c r="X234" s="71" t="s">
        <v>10335</v>
      </c>
      <c r="Y234" s="71" t="s">
        <v>10342</v>
      </c>
      <c r="Z234" s="79" t="s">
        <v>10629</v>
      </c>
      <c r="AA234" s="76"/>
      <c r="AB234" s="76"/>
      <c r="AC234" s="76"/>
      <c r="AD234" s="76"/>
      <c r="AE234" s="78" t="s">
        <v>10630</v>
      </c>
      <c r="AF234" s="76"/>
      <c r="AG234" s="76"/>
      <c r="AH234" s="76"/>
      <c r="AI234" s="67" t="s">
        <v>10716</v>
      </c>
      <c r="AJ234" s="79" t="s">
        <v>42</v>
      </c>
      <c r="AK234" s="76"/>
      <c r="AL234" s="76"/>
      <c r="AM234" s="76"/>
      <c r="AN234" s="63" t="s">
        <v>10347</v>
      </c>
      <c r="AO234" s="63" t="s">
        <v>10489</v>
      </c>
      <c r="AP234" s="67" t="s">
        <v>10490</v>
      </c>
      <c r="AQ234" s="76"/>
    </row>
    <row r="235" customFormat="false" ht="16.4" hidden="false" customHeight="false" outlineLevel="0" collapsed="false">
      <c r="B235" s="1" t="str">
        <f aca="false">поверители!$E235</f>
        <v>03735</v>
      </c>
      <c r="C235" s="64" t="s">
        <v>323</v>
      </c>
      <c r="D235" s="63"/>
      <c r="E235" s="67" t="s">
        <v>10717</v>
      </c>
      <c r="F235" s="63"/>
      <c r="G235" s="63" t="s">
        <v>10335</v>
      </c>
      <c r="H235" s="80" t="s">
        <v>782</v>
      </c>
      <c r="I235" s="67" t="s">
        <v>10652</v>
      </c>
      <c r="J235" s="76"/>
      <c r="K235" s="76"/>
      <c r="L235" s="76"/>
      <c r="M235" s="76"/>
      <c r="N235" s="76"/>
      <c r="O235" s="71" t="s">
        <v>10335</v>
      </c>
      <c r="P235" s="100"/>
      <c r="Q235" s="71" t="s">
        <v>10338</v>
      </c>
      <c r="R235" s="79" t="s">
        <v>10339</v>
      </c>
      <c r="S235" s="86" t="n">
        <v>45104</v>
      </c>
      <c r="T235" s="86" t="n">
        <v>45834</v>
      </c>
      <c r="U235" s="87" t="s">
        <v>10340</v>
      </c>
      <c r="V235" s="87" t="s">
        <v>10341</v>
      </c>
      <c r="W235" s="76"/>
      <c r="X235" s="71" t="s">
        <v>10335</v>
      </c>
      <c r="Y235" s="71" t="s">
        <v>10342</v>
      </c>
      <c r="Z235" s="79" t="s">
        <v>10629</v>
      </c>
      <c r="AA235" s="76"/>
      <c r="AB235" s="76"/>
      <c r="AC235" s="76"/>
      <c r="AD235" s="76"/>
      <c r="AE235" s="78" t="s">
        <v>10630</v>
      </c>
      <c r="AF235" s="76"/>
      <c r="AG235" s="76"/>
      <c r="AH235" s="76"/>
      <c r="AI235" s="67" t="s">
        <v>10718</v>
      </c>
      <c r="AJ235" s="79" t="s">
        <v>42</v>
      </c>
      <c r="AK235" s="76"/>
      <c r="AL235" s="76"/>
      <c r="AM235" s="76"/>
      <c r="AN235" s="63" t="s">
        <v>10347</v>
      </c>
      <c r="AO235" s="63" t="s">
        <v>10489</v>
      </c>
      <c r="AP235" s="67" t="s">
        <v>10490</v>
      </c>
      <c r="AQ235" s="76"/>
    </row>
    <row r="236" customFormat="false" ht="16.4" hidden="false" customHeight="false" outlineLevel="0" collapsed="false">
      <c r="B236" s="1" t="str">
        <f aca="false">поверители!$E236</f>
        <v>03745</v>
      </c>
      <c r="C236" s="64" t="s">
        <v>323</v>
      </c>
      <c r="D236" s="87"/>
      <c r="E236" s="67" t="s">
        <v>10719</v>
      </c>
      <c r="F236" s="87"/>
      <c r="G236" s="63" t="s">
        <v>10335</v>
      </c>
      <c r="H236" s="80" t="s">
        <v>326</v>
      </c>
      <c r="I236" s="67" t="s">
        <v>10652</v>
      </c>
      <c r="J236" s="89"/>
      <c r="K236" s="89"/>
      <c r="L236" s="89"/>
      <c r="M236" s="89"/>
      <c r="N236" s="89"/>
      <c r="O236" s="71" t="s">
        <v>10335</v>
      </c>
      <c r="P236" s="100"/>
      <c r="Q236" s="71" t="s">
        <v>10338</v>
      </c>
      <c r="R236" s="79" t="s">
        <v>10339</v>
      </c>
      <c r="S236" s="86" t="n">
        <v>45104</v>
      </c>
      <c r="T236" s="86" t="n">
        <v>45834</v>
      </c>
      <c r="U236" s="87" t="s">
        <v>10340</v>
      </c>
      <c r="V236" s="87" t="s">
        <v>10341</v>
      </c>
      <c r="W236" s="76"/>
      <c r="X236" s="71" t="s">
        <v>10335</v>
      </c>
      <c r="Y236" s="71" t="s">
        <v>10342</v>
      </c>
      <c r="Z236" s="79" t="s">
        <v>10629</v>
      </c>
      <c r="AA236" s="89"/>
      <c r="AB236" s="89"/>
      <c r="AC236" s="89"/>
      <c r="AD236" s="89"/>
      <c r="AE236" s="78" t="s">
        <v>10630</v>
      </c>
      <c r="AF236" s="89"/>
      <c r="AG236" s="89"/>
      <c r="AH236" s="89"/>
      <c r="AI236" s="67" t="s">
        <v>10720</v>
      </c>
      <c r="AJ236" s="79" t="s">
        <v>42</v>
      </c>
      <c r="AK236" s="89"/>
      <c r="AL236" s="89"/>
      <c r="AM236" s="89"/>
      <c r="AN236" s="63" t="s">
        <v>10347</v>
      </c>
      <c r="AO236" s="63" t="s">
        <v>10489</v>
      </c>
      <c r="AP236" s="67" t="s">
        <v>10490</v>
      </c>
      <c r="AQ236" s="89"/>
    </row>
    <row r="237" customFormat="false" ht="16.4" hidden="false" customHeight="false" outlineLevel="0" collapsed="false">
      <c r="B237" s="1" t="str">
        <f aca="false">поверители!$E237</f>
        <v>04748</v>
      </c>
      <c r="C237" s="64" t="s">
        <v>428</v>
      </c>
      <c r="D237" s="87"/>
      <c r="E237" s="81" t="s">
        <v>10721</v>
      </c>
      <c r="F237" s="87"/>
      <c r="G237" s="63" t="s">
        <v>10335</v>
      </c>
      <c r="H237" s="80" t="s">
        <v>404</v>
      </c>
      <c r="I237" s="67" t="s">
        <v>10374</v>
      </c>
      <c r="J237" s="89"/>
      <c r="K237" s="89"/>
      <c r="L237" s="89"/>
      <c r="M237" s="89"/>
      <c r="N237" s="89"/>
      <c r="O237" s="71" t="s">
        <v>10335</v>
      </c>
      <c r="P237" s="100"/>
      <c r="Q237" s="71" t="s">
        <v>10338</v>
      </c>
      <c r="R237" s="79" t="s">
        <v>10339</v>
      </c>
      <c r="S237" s="86" t="n">
        <v>45104</v>
      </c>
      <c r="T237" s="86" t="n">
        <v>45469</v>
      </c>
      <c r="U237" s="87" t="s">
        <v>10340</v>
      </c>
      <c r="V237" s="87" t="s">
        <v>10341</v>
      </c>
      <c r="W237" s="76"/>
      <c r="X237" s="71" t="s">
        <v>10335</v>
      </c>
      <c r="Y237" s="71" t="s">
        <v>10342</v>
      </c>
      <c r="Z237" s="79" t="s">
        <v>10629</v>
      </c>
      <c r="AA237" s="89"/>
      <c r="AB237" s="89"/>
      <c r="AC237" s="89"/>
      <c r="AD237" s="89"/>
      <c r="AE237" s="78" t="s">
        <v>10630</v>
      </c>
      <c r="AF237" s="89"/>
      <c r="AG237" s="89"/>
      <c r="AH237" s="89"/>
      <c r="AI237" s="67" t="s">
        <v>10647</v>
      </c>
      <c r="AJ237" s="79" t="s">
        <v>42</v>
      </c>
      <c r="AK237" s="89"/>
      <c r="AL237" s="89"/>
      <c r="AM237" s="89"/>
      <c r="AN237" s="63" t="s">
        <v>10347</v>
      </c>
      <c r="AO237" s="63" t="s">
        <v>10489</v>
      </c>
      <c r="AP237" s="67" t="s">
        <v>10490</v>
      </c>
      <c r="AQ237" s="89"/>
    </row>
    <row r="238" customFormat="false" ht="16.4" hidden="false" customHeight="false" outlineLevel="0" collapsed="false">
      <c r="B238" s="1" t="str">
        <f aca="false">поверители!$E238</f>
        <v>05251</v>
      </c>
      <c r="C238" s="64" t="s">
        <v>828</v>
      </c>
      <c r="D238" s="87"/>
      <c r="E238" s="81" t="s">
        <v>10722</v>
      </c>
      <c r="F238" s="87"/>
      <c r="G238" s="63" t="s">
        <v>10335</v>
      </c>
      <c r="H238" s="80" t="s">
        <v>2617</v>
      </c>
      <c r="I238" s="67" t="s">
        <v>10363</v>
      </c>
      <c r="J238" s="85"/>
      <c r="K238" s="85"/>
      <c r="L238" s="85"/>
      <c r="M238" s="85"/>
      <c r="N238" s="85"/>
      <c r="O238" s="71" t="s">
        <v>10335</v>
      </c>
      <c r="P238" s="100"/>
      <c r="Q238" s="71" t="s">
        <v>10338</v>
      </c>
      <c r="R238" s="79" t="s">
        <v>10339</v>
      </c>
      <c r="S238" s="86" t="n">
        <v>45104</v>
      </c>
      <c r="T238" s="86" t="n">
        <v>45834</v>
      </c>
      <c r="U238" s="87" t="s">
        <v>10340</v>
      </c>
      <c r="V238" s="87" t="s">
        <v>10341</v>
      </c>
      <c r="W238" s="76"/>
      <c r="X238" s="71" t="s">
        <v>10335</v>
      </c>
      <c r="Y238" s="71" t="s">
        <v>10342</v>
      </c>
      <c r="Z238" s="79" t="s">
        <v>10629</v>
      </c>
      <c r="AA238" s="85"/>
      <c r="AB238" s="85"/>
      <c r="AC238" s="85"/>
      <c r="AD238" s="85"/>
      <c r="AE238" s="78" t="s">
        <v>10689</v>
      </c>
      <c r="AF238" s="85"/>
      <c r="AG238" s="85"/>
      <c r="AH238" s="85"/>
      <c r="AI238" s="67" t="s">
        <v>10723</v>
      </c>
      <c r="AJ238" s="79" t="s">
        <v>42</v>
      </c>
      <c r="AK238" s="85"/>
      <c r="AL238" s="85"/>
      <c r="AM238" s="85"/>
      <c r="AN238" s="63" t="s">
        <v>10347</v>
      </c>
      <c r="AO238" s="63" t="s">
        <v>10489</v>
      </c>
      <c r="AP238" s="67" t="s">
        <v>10490</v>
      </c>
      <c r="AQ238" s="85"/>
    </row>
    <row r="239" customFormat="false" ht="16.4" hidden="false" customHeight="false" outlineLevel="0" collapsed="false">
      <c r="B239" s="1" t="str">
        <f aca="false">поверители!$E239</f>
        <v>00245</v>
      </c>
      <c r="C239" s="64" t="s">
        <v>323</v>
      </c>
      <c r="D239" s="87"/>
      <c r="E239" s="81" t="s">
        <v>10724</v>
      </c>
      <c r="F239" s="87"/>
      <c r="G239" s="63" t="s">
        <v>10335</v>
      </c>
      <c r="H239" s="80" t="s">
        <v>763</v>
      </c>
      <c r="I239" s="67" t="s">
        <v>10652</v>
      </c>
      <c r="J239" s="85"/>
      <c r="K239" s="85"/>
      <c r="L239" s="85"/>
      <c r="M239" s="85"/>
      <c r="N239" s="85"/>
      <c r="O239" s="71" t="s">
        <v>10335</v>
      </c>
      <c r="P239" s="100"/>
      <c r="Q239" s="71" t="s">
        <v>10338</v>
      </c>
      <c r="R239" s="79" t="s">
        <v>10339</v>
      </c>
      <c r="S239" s="86" t="n">
        <v>45104</v>
      </c>
      <c r="T239" s="86" t="n">
        <v>45834</v>
      </c>
      <c r="U239" s="87" t="s">
        <v>10340</v>
      </c>
      <c r="V239" s="87" t="s">
        <v>10341</v>
      </c>
      <c r="W239" s="76"/>
      <c r="X239" s="71" t="s">
        <v>10335</v>
      </c>
      <c r="Y239" s="71" t="s">
        <v>10342</v>
      </c>
      <c r="Z239" s="79" t="s">
        <v>10629</v>
      </c>
      <c r="AA239" s="85"/>
      <c r="AB239" s="85"/>
      <c r="AC239" s="85"/>
      <c r="AD239" s="85"/>
      <c r="AE239" s="78" t="s">
        <v>10630</v>
      </c>
      <c r="AF239" s="85"/>
      <c r="AG239" s="85"/>
      <c r="AH239" s="85"/>
      <c r="AI239" s="67" t="s">
        <v>10573</v>
      </c>
      <c r="AJ239" s="79" t="s">
        <v>42</v>
      </c>
      <c r="AK239" s="85"/>
      <c r="AL239" s="85"/>
      <c r="AM239" s="85"/>
      <c r="AN239" s="63" t="s">
        <v>10347</v>
      </c>
      <c r="AO239" s="63" t="s">
        <v>10489</v>
      </c>
      <c r="AP239" s="67" t="s">
        <v>10490</v>
      </c>
      <c r="AQ239" s="85"/>
    </row>
    <row r="240" customFormat="false" ht="16.4" hidden="false" customHeight="false" outlineLevel="0" collapsed="false">
      <c r="B240" s="1" t="str">
        <f aca="false">поверители!$E240</f>
        <v>1710310112</v>
      </c>
      <c r="C240" s="64" t="s">
        <v>393</v>
      </c>
      <c r="D240" s="87"/>
      <c r="E240" s="81" t="s">
        <v>10725</v>
      </c>
      <c r="F240" s="87"/>
      <c r="G240" s="63" t="s">
        <v>10335</v>
      </c>
      <c r="H240" s="77" t="s">
        <v>396</v>
      </c>
      <c r="I240" s="67" t="s">
        <v>10337</v>
      </c>
      <c r="J240" s="85"/>
      <c r="K240" s="85"/>
      <c r="L240" s="85"/>
      <c r="M240" s="85"/>
      <c r="N240" s="85"/>
      <c r="O240" s="71" t="s">
        <v>10335</v>
      </c>
      <c r="P240" s="100"/>
      <c r="Q240" s="71" t="s">
        <v>10338</v>
      </c>
      <c r="R240" s="79" t="s">
        <v>10339</v>
      </c>
      <c r="S240" s="86" t="n">
        <v>45104</v>
      </c>
      <c r="T240" s="86" t="n">
        <v>45834</v>
      </c>
      <c r="U240" s="87" t="s">
        <v>10340</v>
      </c>
      <c r="V240" s="87" t="s">
        <v>10341</v>
      </c>
      <c r="W240" s="76"/>
      <c r="X240" s="71" t="s">
        <v>10335</v>
      </c>
      <c r="Y240" s="71" t="s">
        <v>10342</v>
      </c>
      <c r="Z240" s="79" t="s">
        <v>10629</v>
      </c>
      <c r="AA240" s="85"/>
      <c r="AB240" s="85"/>
      <c r="AC240" s="85"/>
      <c r="AD240" s="85"/>
      <c r="AE240" s="78" t="s">
        <v>10630</v>
      </c>
      <c r="AF240" s="85"/>
      <c r="AG240" s="85"/>
      <c r="AH240" s="85"/>
      <c r="AI240" s="67" t="s">
        <v>10558</v>
      </c>
      <c r="AJ240" s="79" t="s">
        <v>42</v>
      </c>
      <c r="AK240" s="85"/>
      <c r="AL240" s="85"/>
      <c r="AM240" s="85"/>
      <c r="AN240" s="63" t="s">
        <v>10347</v>
      </c>
      <c r="AO240" s="63" t="s">
        <v>10489</v>
      </c>
      <c r="AP240" s="67" t="s">
        <v>10490</v>
      </c>
      <c r="AQ240" s="85"/>
    </row>
    <row r="241" customFormat="false" ht="16.4" hidden="false" customHeight="false" outlineLevel="0" collapsed="false">
      <c r="B241" s="1" t="str">
        <f aca="false">поверители!$E241</f>
        <v>02572</v>
      </c>
      <c r="C241" s="64" t="s">
        <v>428</v>
      </c>
      <c r="D241" s="87"/>
      <c r="E241" s="81" t="s">
        <v>10726</v>
      </c>
      <c r="F241" s="87"/>
      <c r="G241" s="63" t="s">
        <v>10335</v>
      </c>
      <c r="H241" s="80" t="s">
        <v>294</v>
      </c>
      <c r="I241" s="67" t="s">
        <v>10649</v>
      </c>
      <c r="J241" s="85"/>
      <c r="K241" s="85"/>
      <c r="L241" s="85"/>
      <c r="M241" s="85"/>
      <c r="N241" s="85"/>
      <c r="O241" s="71" t="s">
        <v>10335</v>
      </c>
      <c r="P241" s="100"/>
      <c r="Q241" s="71" t="s">
        <v>10338</v>
      </c>
      <c r="R241" s="79" t="s">
        <v>10339</v>
      </c>
      <c r="S241" s="86" t="n">
        <v>45104</v>
      </c>
      <c r="T241" s="86" t="n">
        <v>45469</v>
      </c>
      <c r="U241" s="87" t="s">
        <v>10340</v>
      </c>
      <c r="V241" s="87" t="s">
        <v>10341</v>
      </c>
      <c r="W241" s="76"/>
      <c r="X241" s="71" t="s">
        <v>10335</v>
      </c>
      <c r="Y241" s="71" t="s">
        <v>10342</v>
      </c>
      <c r="Z241" s="79" t="s">
        <v>10629</v>
      </c>
      <c r="AA241" s="85"/>
      <c r="AB241" s="85"/>
      <c r="AC241" s="85"/>
      <c r="AD241" s="85"/>
      <c r="AE241" s="78" t="s">
        <v>10630</v>
      </c>
      <c r="AF241" s="85"/>
      <c r="AG241" s="85"/>
      <c r="AH241" s="85"/>
      <c r="AI241" s="67" t="s">
        <v>10562</v>
      </c>
      <c r="AJ241" s="79" t="s">
        <v>42</v>
      </c>
      <c r="AK241" s="85"/>
      <c r="AL241" s="85"/>
      <c r="AM241" s="85"/>
      <c r="AN241" s="63" t="s">
        <v>10347</v>
      </c>
      <c r="AO241" s="63" t="s">
        <v>10489</v>
      </c>
      <c r="AP241" s="67" t="s">
        <v>10490</v>
      </c>
      <c r="AQ241" s="85"/>
    </row>
    <row r="242" customFormat="false" ht="16.4" hidden="false" customHeight="false" outlineLevel="0" collapsed="false">
      <c r="B242" s="1" t="str">
        <f aca="false">поверители!$E242</f>
        <v>04740</v>
      </c>
      <c r="C242" s="64" t="s">
        <v>323</v>
      </c>
      <c r="D242" s="87"/>
      <c r="E242" s="67" t="s">
        <v>10727</v>
      </c>
      <c r="F242" s="87"/>
      <c r="G242" s="63" t="s">
        <v>10335</v>
      </c>
      <c r="H242" s="80" t="s">
        <v>782</v>
      </c>
      <c r="I242" s="67" t="s">
        <v>10652</v>
      </c>
      <c r="J242" s="85"/>
      <c r="K242" s="85"/>
      <c r="L242" s="85"/>
      <c r="M242" s="85"/>
      <c r="N242" s="85"/>
      <c r="O242" s="71" t="s">
        <v>10335</v>
      </c>
      <c r="P242" s="100"/>
      <c r="Q242" s="71" t="s">
        <v>10338</v>
      </c>
      <c r="R242" s="79" t="s">
        <v>10339</v>
      </c>
      <c r="S242" s="86" t="n">
        <v>45104</v>
      </c>
      <c r="T242" s="86" t="n">
        <v>45834</v>
      </c>
      <c r="U242" s="87" t="s">
        <v>10340</v>
      </c>
      <c r="V242" s="87" t="s">
        <v>10341</v>
      </c>
      <c r="W242" s="76"/>
      <c r="X242" s="71" t="s">
        <v>10335</v>
      </c>
      <c r="Y242" s="71" t="s">
        <v>10342</v>
      </c>
      <c r="Z242" s="79" t="s">
        <v>10629</v>
      </c>
      <c r="AA242" s="85"/>
      <c r="AB242" s="85"/>
      <c r="AC242" s="85"/>
      <c r="AD242" s="85"/>
      <c r="AE242" s="78" t="s">
        <v>10630</v>
      </c>
      <c r="AF242" s="85"/>
      <c r="AG242" s="85"/>
      <c r="AH242" s="85"/>
      <c r="AI242" s="67" t="s">
        <v>10573</v>
      </c>
      <c r="AJ242" s="79" t="s">
        <v>42</v>
      </c>
      <c r="AK242" s="85"/>
      <c r="AL242" s="85"/>
      <c r="AM242" s="85"/>
      <c r="AN242" s="63" t="s">
        <v>10347</v>
      </c>
      <c r="AO242" s="63" t="s">
        <v>10489</v>
      </c>
      <c r="AP242" s="67" t="s">
        <v>10490</v>
      </c>
      <c r="AQ242" s="85"/>
    </row>
    <row r="243" customFormat="false" ht="34.3" hidden="false" customHeight="false" outlineLevel="0" collapsed="false">
      <c r="B243" s="1" t="str">
        <f aca="false">поверители!$E243</f>
        <v>03266</v>
      </c>
      <c r="C243" s="64" t="s">
        <v>317</v>
      </c>
      <c r="D243" s="87"/>
      <c r="E243" s="81" t="s">
        <v>10728</v>
      </c>
      <c r="F243" s="87"/>
      <c r="G243" s="63" t="s">
        <v>10335</v>
      </c>
      <c r="H243" s="66" t="s">
        <v>10729</v>
      </c>
      <c r="I243" s="67" t="s">
        <v>10667</v>
      </c>
      <c r="J243" s="85"/>
      <c r="K243" s="85"/>
      <c r="L243" s="85"/>
      <c r="M243" s="85"/>
      <c r="N243" s="85"/>
      <c r="O243" s="71" t="s">
        <v>10335</v>
      </c>
      <c r="P243" s="100"/>
      <c r="Q243" s="71" t="s">
        <v>10338</v>
      </c>
      <c r="R243" s="79" t="s">
        <v>10339</v>
      </c>
      <c r="S243" s="86" t="n">
        <v>45104</v>
      </c>
      <c r="T243" s="86" t="n">
        <v>45834</v>
      </c>
      <c r="U243" s="87" t="s">
        <v>10340</v>
      </c>
      <c r="V243" s="87" t="s">
        <v>10341</v>
      </c>
      <c r="W243" s="76"/>
      <c r="X243" s="71" t="s">
        <v>10335</v>
      </c>
      <c r="Y243" s="71" t="s">
        <v>10342</v>
      </c>
      <c r="Z243" s="79" t="s">
        <v>10629</v>
      </c>
      <c r="AA243" s="85"/>
      <c r="AB243" s="85"/>
      <c r="AC243" s="85"/>
      <c r="AD243" s="85"/>
      <c r="AE243" s="78" t="s">
        <v>10630</v>
      </c>
      <c r="AF243" s="85"/>
      <c r="AG243" s="85"/>
      <c r="AH243" s="85"/>
      <c r="AI243" s="67" t="s">
        <v>10647</v>
      </c>
      <c r="AJ243" s="79" t="s">
        <v>42</v>
      </c>
      <c r="AK243" s="85"/>
      <c r="AL243" s="85"/>
      <c r="AM243" s="85"/>
      <c r="AN243" s="63" t="s">
        <v>10347</v>
      </c>
      <c r="AO243" s="63" t="s">
        <v>10489</v>
      </c>
      <c r="AP243" s="67" t="s">
        <v>10490</v>
      </c>
      <c r="AQ243" s="85"/>
    </row>
    <row r="244" customFormat="false" ht="16.4" hidden="false" customHeight="false" outlineLevel="0" collapsed="false">
      <c r="B244" s="1" t="str">
        <f aca="false">поверители!$E244</f>
        <v>2344-94</v>
      </c>
      <c r="C244" s="64" t="s">
        <v>1761</v>
      </c>
      <c r="D244" s="87"/>
      <c r="E244" s="67" t="s">
        <v>10730</v>
      </c>
      <c r="F244" s="87"/>
      <c r="G244" s="63" t="s">
        <v>10335</v>
      </c>
      <c r="H244" s="77" t="s">
        <v>10731</v>
      </c>
      <c r="I244" s="67" t="s">
        <v>10667</v>
      </c>
      <c r="J244" s="85"/>
      <c r="K244" s="85"/>
      <c r="L244" s="85"/>
      <c r="M244" s="85"/>
      <c r="N244" s="85"/>
      <c r="O244" s="71" t="s">
        <v>10335</v>
      </c>
      <c r="P244" s="100"/>
      <c r="Q244" s="71" t="s">
        <v>10338</v>
      </c>
      <c r="R244" s="79" t="s">
        <v>10339</v>
      </c>
      <c r="S244" s="86" t="n">
        <v>45104</v>
      </c>
      <c r="T244" s="86" t="n">
        <v>45834</v>
      </c>
      <c r="U244" s="87" t="s">
        <v>10340</v>
      </c>
      <c r="V244" s="87" t="s">
        <v>10341</v>
      </c>
      <c r="W244" s="76"/>
      <c r="X244" s="71" t="s">
        <v>10335</v>
      </c>
      <c r="Y244" s="71" t="s">
        <v>10342</v>
      </c>
      <c r="Z244" s="79" t="s">
        <v>10629</v>
      </c>
      <c r="AA244" s="85"/>
      <c r="AB244" s="85"/>
      <c r="AC244" s="85"/>
      <c r="AD244" s="85"/>
      <c r="AE244" s="78" t="s">
        <v>10630</v>
      </c>
      <c r="AF244" s="85"/>
      <c r="AG244" s="85"/>
      <c r="AH244" s="85"/>
      <c r="AI244" s="67" t="s">
        <v>10609</v>
      </c>
      <c r="AJ244" s="79" t="s">
        <v>42</v>
      </c>
      <c r="AK244" s="85"/>
      <c r="AL244" s="85"/>
      <c r="AM244" s="85"/>
      <c r="AN244" s="63" t="s">
        <v>10347</v>
      </c>
      <c r="AO244" s="63" t="s">
        <v>10489</v>
      </c>
      <c r="AP244" s="67" t="s">
        <v>10490</v>
      </c>
      <c r="AQ244" s="85"/>
    </row>
    <row r="245" customFormat="false" ht="34.3" hidden="false" customHeight="false" outlineLevel="0" collapsed="false">
      <c r="B245" s="1" t="str">
        <f aca="false">поверители!$E245</f>
        <v>Р00800</v>
      </c>
      <c r="C245" s="64" t="s">
        <v>317</v>
      </c>
      <c r="D245" s="87"/>
      <c r="E245" s="81" t="s">
        <v>10732</v>
      </c>
      <c r="F245" s="87"/>
      <c r="G245" s="63" t="s">
        <v>10335</v>
      </c>
      <c r="H245" s="66" t="s">
        <v>1779</v>
      </c>
      <c r="I245" s="67" t="s">
        <v>10667</v>
      </c>
      <c r="J245" s="85"/>
      <c r="K245" s="85"/>
      <c r="L245" s="85"/>
      <c r="M245" s="85"/>
      <c r="N245" s="85"/>
      <c r="O245" s="71" t="s">
        <v>10335</v>
      </c>
      <c r="P245" s="100"/>
      <c r="Q245" s="71" t="s">
        <v>10338</v>
      </c>
      <c r="R245" s="79" t="s">
        <v>10339</v>
      </c>
      <c r="S245" s="86" t="n">
        <v>45104</v>
      </c>
      <c r="T245" s="86" t="n">
        <v>45834</v>
      </c>
      <c r="U245" s="87" t="s">
        <v>10340</v>
      </c>
      <c r="V245" s="87" t="s">
        <v>10341</v>
      </c>
      <c r="W245" s="76"/>
      <c r="X245" s="71" t="s">
        <v>10335</v>
      </c>
      <c r="Y245" s="71" t="s">
        <v>10342</v>
      </c>
      <c r="Z245" s="79" t="s">
        <v>10629</v>
      </c>
      <c r="AA245" s="85"/>
      <c r="AB245" s="85"/>
      <c r="AC245" s="85"/>
      <c r="AD245" s="85"/>
      <c r="AE245" s="78" t="s">
        <v>10630</v>
      </c>
      <c r="AF245" s="85"/>
      <c r="AG245" s="85"/>
      <c r="AH245" s="85"/>
      <c r="AI245" s="104" t="s">
        <v>10733</v>
      </c>
      <c r="AJ245" s="79" t="s">
        <v>42</v>
      </c>
      <c r="AK245" s="85"/>
      <c r="AL245" s="85"/>
      <c r="AM245" s="85"/>
      <c r="AN245" s="63" t="s">
        <v>10347</v>
      </c>
      <c r="AO245" s="63" t="s">
        <v>10489</v>
      </c>
      <c r="AP245" s="67" t="s">
        <v>10490</v>
      </c>
      <c r="AQ245" s="85"/>
    </row>
    <row r="246" customFormat="false" ht="16.4" hidden="false" customHeight="false" outlineLevel="0" collapsed="false">
      <c r="B246" s="1" t="str">
        <f aca="false">поверители!$E246</f>
        <v>04739</v>
      </c>
      <c r="C246" s="64" t="s">
        <v>297</v>
      </c>
      <c r="D246" s="87"/>
      <c r="E246" s="67" t="s">
        <v>10734</v>
      </c>
      <c r="F246" s="87"/>
      <c r="G246" s="63" t="s">
        <v>10335</v>
      </c>
      <c r="H246" s="77" t="s">
        <v>300</v>
      </c>
      <c r="I246" s="67" t="s">
        <v>10667</v>
      </c>
      <c r="J246" s="85"/>
      <c r="K246" s="85"/>
      <c r="L246" s="85"/>
      <c r="M246" s="85"/>
      <c r="N246" s="85"/>
      <c r="O246" s="71" t="s">
        <v>10335</v>
      </c>
      <c r="P246" s="100"/>
      <c r="Q246" s="71" t="s">
        <v>10338</v>
      </c>
      <c r="R246" s="79" t="s">
        <v>10339</v>
      </c>
      <c r="S246" s="86" t="n">
        <v>45104</v>
      </c>
      <c r="T246" s="86" t="n">
        <v>45834</v>
      </c>
      <c r="U246" s="87" t="s">
        <v>10340</v>
      </c>
      <c r="V246" s="87" t="s">
        <v>10341</v>
      </c>
      <c r="W246" s="76"/>
      <c r="X246" s="71" t="s">
        <v>10335</v>
      </c>
      <c r="Y246" s="71" t="s">
        <v>10342</v>
      </c>
      <c r="Z246" s="79" t="s">
        <v>10629</v>
      </c>
      <c r="AA246" s="85"/>
      <c r="AB246" s="85"/>
      <c r="AC246" s="85"/>
      <c r="AD246" s="85"/>
      <c r="AE246" s="78" t="s">
        <v>10630</v>
      </c>
      <c r="AF246" s="85"/>
      <c r="AG246" s="85"/>
      <c r="AH246" s="85"/>
      <c r="AI246" s="67" t="s">
        <v>10587</v>
      </c>
      <c r="AJ246" s="79" t="s">
        <v>42</v>
      </c>
      <c r="AK246" s="85"/>
      <c r="AL246" s="85"/>
      <c r="AM246" s="85"/>
      <c r="AN246" s="63" t="s">
        <v>10347</v>
      </c>
      <c r="AO246" s="63" t="s">
        <v>10489</v>
      </c>
      <c r="AP246" s="67" t="s">
        <v>10490</v>
      </c>
      <c r="AQ246" s="85"/>
    </row>
    <row r="247" customFormat="false" ht="17.9" hidden="false" customHeight="false" outlineLevel="0" collapsed="false">
      <c r="B247" s="1" t="str">
        <f aca="false">поверители!$E247</f>
        <v>03290</v>
      </c>
      <c r="C247" s="64" t="s">
        <v>724</v>
      </c>
      <c r="D247" s="87"/>
      <c r="E247" s="81" t="s">
        <v>10735</v>
      </c>
      <c r="F247" s="87"/>
      <c r="G247" s="63" t="s">
        <v>10335</v>
      </c>
      <c r="H247" s="66" t="s">
        <v>415</v>
      </c>
      <c r="I247" s="67" t="s">
        <v>10652</v>
      </c>
      <c r="J247" s="85"/>
      <c r="K247" s="85"/>
      <c r="L247" s="85"/>
      <c r="M247" s="85"/>
      <c r="N247" s="85"/>
      <c r="O247" s="71" t="s">
        <v>10335</v>
      </c>
      <c r="P247" s="100"/>
      <c r="Q247" s="71" t="s">
        <v>10338</v>
      </c>
      <c r="R247" s="79" t="s">
        <v>10339</v>
      </c>
      <c r="S247" s="86" t="n">
        <v>45104</v>
      </c>
      <c r="T247" s="86" t="n">
        <v>45469</v>
      </c>
      <c r="U247" s="87" t="s">
        <v>10340</v>
      </c>
      <c r="V247" s="87" t="s">
        <v>10341</v>
      </c>
      <c r="W247" s="76"/>
      <c r="X247" s="71" t="s">
        <v>10335</v>
      </c>
      <c r="Y247" s="71" t="s">
        <v>10342</v>
      </c>
      <c r="Z247" s="79" t="s">
        <v>10629</v>
      </c>
      <c r="AA247" s="85"/>
      <c r="AB247" s="85"/>
      <c r="AC247" s="85"/>
      <c r="AD247" s="85"/>
      <c r="AE247" s="78" t="s">
        <v>10630</v>
      </c>
      <c r="AF247" s="85"/>
      <c r="AG247" s="85"/>
      <c r="AH247" s="85"/>
      <c r="AI247" s="104" t="s">
        <v>10733</v>
      </c>
      <c r="AJ247" s="79" t="s">
        <v>42</v>
      </c>
      <c r="AK247" s="85"/>
      <c r="AL247" s="85"/>
      <c r="AM247" s="85"/>
      <c r="AN247" s="63" t="s">
        <v>10347</v>
      </c>
      <c r="AO247" s="63" t="s">
        <v>10489</v>
      </c>
      <c r="AP247" s="67" t="s">
        <v>10490</v>
      </c>
      <c r="AQ247" s="85"/>
    </row>
    <row r="248" customFormat="false" ht="16.4" hidden="false" customHeight="false" outlineLevel="0" collapsed="false">
      <c r="B248" s="1" t="str">
        <f aca="false">поверители!$E248</f>
        <v>Р00526</v>
      </c>
      <c r="C248" s="64" t="s">
        <v>10053</v>
      </c>
      <c r="D248" s="87"/>
      <c r="E248" s="81" t="s">
        <v>10736</v>
      </c>
      <c r="F248" s="87"/>
      <c r="G248" s="63" t="s">
        <v>10335</v>
      </c>
      <c r="H248" s="77" t="s">
        <v>300</v>
      </c>
      <c r="I248" s="67" t="s">
        <v>10564</v>
      </c>
      <c r="J248" s="85"/>
      <c r="K248" s="85"/>
      <c r="L248" s="85"/>
      <c r="M248" s="85"/>
      <c r="N248" s="85"/>
      <c r="O248" s="71" t="s">
        <v>10335</v>
      </c>
      <c r="P248" s="100"/>
      <c r="Q248" s="71" t="s">
        <v>10338</v>
      </c>
      <c r="R248" s="79" t="s">
        <v>10339</v>
      </c>
      <c r="S248" s="86" t="n">
        <v>45105</v>
      </c>
      <c r="T248" s="86" t="n">
        <v>45835</v>
      </c>
      <c r="U248" s="87" t="s">
        <v>10340</v>
      </c>
      <c r="V248" s="87" t="s">
        <v>10341</v>
      </c>
      <c r="W248" s="76"/>
      <c r="X248" s="71" t="s">
        <v>10335</v>
      </c>
      <c r="Y248" s="71" t="s">
        <v>10342</v>
      </c>
      <c r="Z248" s="79" t="s">
        <v>10629</v>
      </c>
      <c r="AA248" s="85"/>
      <c r="AB248" s="85"/>
      <c r="AC248" s="85"/>
      <c r="AD248" s="85"/>
      <c r="AE248" s="78" t="s">
        <v>10630</v>
      </c>
      <c r="AF248" s="85"/>
      <c r="AG248" s="85"/>
      <c r="AH248" s="85"/>
      <c r="AI248" s="67" t="s">
        <v>10733</v>
      </c>
      <c r="AJ248" s="79" t="s">
        <v>42</v>
      </c>
      <c r="AK248" s="85"/>
      <c r="AL248" s="85"/>
      <c r="AM248" s="85"/>
      <c r="AN248" s="63" t="s">
        <v>10737</v>
      </c>
      <c r="AO248" s="63" t="s">
        <v>10738</v>
      </c>
      <c r="AP248" s="67" t="s">
        <v>10490</v>
      </c>
      <c r="AQ248" s="85"/>
    </row>
    <row r="249" customFormat="false" ht="16.4" hidden="false" customHeight="false" outlineLevel="0" collapsed="false">
      <c r="B249" s="1" t="str">
        <f aca="false">поверители!$E249</f>
        <v>Р00658</v>
      </c>
      <c r="C249" s="64" t="s">
        <v>10053</v>
      </c>
      <c r="D249" s="87"/>
      <c r="E249" s="81" t="s">
        <v>10739</v>
      </c>
      <c r="F249" s="87"/>
      <c r="G249" s="63" t="s">
        <v>10335</v>
      </c>
      <c r="H249" s="77" t="s">
        <v>300</v>
      </c>
      <c r="I249" s="67" t="s">
        <v>10564</v>
      </c>
      <c r="J249" s="85"/>
      <c r="K249" s="85"/>
      <c r="L249" s="85"/>
      <c r="M249" s="85"/>
      <c r="N249" s="85"/>
      <c r="O249" s="71" t="s">
        <v>10335</v>
      </c>
      <c r="P249" s="100"/>
      <c r="Q249" s="71" t="s">
        <v>10338</v>
      </c>
      <c r="R249" s="79" t="s">
        <v>10339</v>
      </c>
      <c r="S249" s="86" t="n">
        <v>45105</v>
      </c>
      <c r="T249" s="86" t="n">
        <v>45835</v>
      </c>
      <c r="U249" s="87" t="s">
        <v>10340</v>
      </c>
      <c r="V249" s="87" t="s">
        <v>10341</v>
      </c>
      <c r="W249" s="76"/>
      <c r="X249" s="71" t="s">
        <v>10335</v>
      </c>
      <c r="Y249" s="71" t="s">
        <v>10342</v>
      </c>
      <c r="Z249" s="79" t="s">
        <v>10629</v>
      </c>
      <c r="AA249" s="85"/>
      <c r="AB249" s="85"/>
      <c r="AC249" s="85"/>
      <c r="AD249" s="85"/>
      <c r="AE249" s="78" t="s">
        <v>10630</v>
      </c>
      <c r="AF249" s="85"/>
      <c r="AG249" s="85"/>
      <c r="AH249" s="85"/>
      <c r="AI249" s="67" t="s">
        <v>10647</v>
      </c>
      <c r="AJ249" s="79" t="s">
        <v>42</v>
      </c>
      <c r="AK249" s="85"/>
      <c r="AL249" s="85"/>
      <c r="AM249" s="85"/>
      <c r="AN249" s="63" t="s">
        <v>10737</v>
      </c>
      <c r="AO249" s="63" t="s">
        <v>10738</v>
      </c>
      <c r="AP249" s="67" t="s">
        <v>10490</v>
      </c>
      <c r="AQ249" s="85"/>
    </row>
    <row r="250" customFormat="false" ht="16.4" hidden="false" customHeight="false" outlineLevel="0" collapsed="false">
      <c r="B250" s="1" t="str">
        <f aca="false">поверители!$E250</f>
        <v>03279</v>
      </c>
      <c r="C250" s="64" t="s">
        <v>2257</v>
      </c>
      <c r="D250" s="87"/>
      <c r="E250" s="81" t="s">
        <v>10740</v>
      </c>
      <c r="F250" s="87"/>
      <c r="G250" s="63" t="s">
        <v>10335</v>
      </c>
      <c r="H250" s="80" t="s">
        <v>2260</v>
      </c>
      <c r="I250" s="67" t="s">
        <v>10652</v>
      </c>
      <c r="J250" s="85"/>
      <c r="K250" s="85"/>
      <c r="L250" s="85"/>
      <c r="M250" s="85"/>
      <c r="N250" s="85"/>
      <c r="O250" s="71" t="s">
        <v>10335</v>
      </c>
      <c r="P250" s="100"/>
      <c r="Q250" s="71" t="s">
        <v>10338</v>
      </c>
      <c r="R250" s="79" t="s">
        <v>10339</v>
      </c>
      <c r="S250" s="86" t="n">
        <v>45105</v>
      </c>
      <c r="T250" s="86" t="n">
        <v>45835</v>
      </c>
      <c r="U250" s="87" t="s">
        <v>10340</v>
      </c>
      <c r="V250" s="87" t="s">
        <v>10341</v>
      </c>
      <c r="W250" s="76"/>
      <c r="X250" s="71" t="s">
        <v>10335</v>
      </c>
      <c r="Y250" s="71" t="s">
        <v>10342</v>
      </c>
      <c r="Z250" s="79" t="s">
        <v>10629</v>
      </c>
      <c r="AA250" s="85"/>
      <c r="AB250" s="85"/>
      <c r="AC250" s="85"/>
      <c r="AD250" s="85"/>
      <c r="AE250" s="78" t="s">
        <v>10630</v>
      </c>
      <c r="AF250" s="85"/>
      <c r="AG250" s="85"/>
      <c r="AH250" s="85"/>
      <c r="AI250" s="67" t="s">
        <v>10741</v>
      </c>
      <c r="AJ250" s="79" t="s">
        <v>42</v>
      </c>
      <c r="AK250" s="85"/>
      <c r="AL250" s="85"/>
      <c r="AM250" s="85"/>
      <c r="AN250" s="63" t="s">
        <v>10737</v>
      </c>
      <c r="AO250" s="63" t="s">
        <v>10738</v>
      </c>
      <c r="AP250" s="67" t="s">
        <v>10490</v>
      </c>
      <c r="AQ250" s="85"/>
    </row>
    <row r="251" customFormat="false" ht="34.3" hidden="false" customHeight="false" outlineLevel="0" collapsed="false">
      <c r="B251" s="1" t="str">
        <f aca="false">поверители!$E251</f>
        <v>03426</v>
      </c>
      <c r="C251" s="64" t="s">
        <v>317</v>
      </c>
      <c r="D251" s="87"/>
      <c r="E251" s="67" t="s">
        <v>10742</v>
      </c>
      <c r="F251" s="87"/>
      <c r="G251" s="63" t="s">
        <v>10335</v>
      </c>
      <c r="H251" s="66" t="s">
        <v>320</v>
      </c>
      <c r="I251" s="67" t="s">
        <v>10667</v>
      </c>
      <c r="J251" s="85"/>
      <c r="K251" s="85"/>
      <c r="L251" s="85"/>
      <c r="M251" s="85"/>
      <c r="N251" s="85"/>
      <c r="O251" s="71" t="s">
        <v>10335</v>
      </c>
      <c r="P251" s="100"/>
      <c r="Q251" s="71" t="s">
        <v>10338</v>
      </c>
      <c r="R251" s="79" t="s">
        <v>10339</v>
      </c>
      <c r="S251" s="86" t="n">
        <v>45105</v>
      </c>
      <c r="T251" s="86" t="n">
        <v>45835</v>
      </c>
      <c r="U251" s="87" t="s">
        <v>10340</v>
      </c>
      <c r="V251" s="87" t="s">
        <v>10341</v>
      </c>
      <c r="W251" s="76"/>
      <c r="X251" s="71" t="s">
        <v>10335</v>
      </c>
      <c r="Y251" s="71" t="s">
        <v>10342</v>
      </c>
      <c r="Z251" s="79" t="s">
        <v>10629</v>
      </c>
      <c r="AA251" s="85"/>
      <c r="AB251" s="85"/>
      <c r="AC251" s="85"/>
      <c r="AD251" s="85"/>
      <c r="AE251" s="78" t="s">
        <v>10630</v>
      </c>
      <c r="AF251" s="85"/>
      <c r="AG251" s="85"/>
      <c r="AH251" s="85"/>
      <c r="AI251" s="67" t="s">
        <v>10609</v>
      </c>
      <c r="AJ251" s="79" t="s">
        <v>42</v>
      </c>
      <c r="AK251" s="85"/>
      <c r="AL251" s="85"/>
      <c r="AM251" s="85"/>
      <c r="AN251" s="63" t="s">
        <v>10737</v>
      </c>
      <c r="AO251" s="63" t="s">
        <v>10738</v>
      </c>
      <c r="AP251" s="67" t="s">
        <v>10490</v>
      </c>
      <c r="AQ251" s="85"/>
    </row>
    <row r="252" customFormat="false" ht="34.3" hidden="false" customHeight="false" outlineLevel="0" collapsed="false">
      <c r="B252" s="1" t="str">
        <f aca="false">поверители!$E252</f>
        <v>03264</v>
      </c>
      <c r="C252" s="64" t="s">
        <v>317</v>
      </c>
      <c r="D252" s="87"/>
      <c r="E252" s="81" t="s">
        <v>10743</v>
      </c>
      <c r="F252" s="87"/>
      <c r="G252" s="63" t="s">
        <v>10335</v>
      </c>
      <c r="H252" s="66" t="s">
        <v>10744</v>
      </c>
      <c r="I252" s="67" t="s">
        <v>10667</v>
      </c>
      <c r="J252" s="85"/>
      <c r="K252" s="85"/>
      <c r="L252" s="85"/>
      <c r="M252" s="85"/>
      <c r="N252" s="85"/>
      <c r="O252" s="71" t="s">
        <v>10335</v>
      </c>
      <c r="P252" s="100"/>
      <c r="Q252" s="71" t="s">
        <v>10338</v>
      </c>
      <c r="R252" s="79" t="s">
        <v>10339</v>
      </c>
      <c r="S252" s="86" t="n">
        <v>45105</v>
      </c>
      <c r="T252" s="86" t="n">
        <v>45835</v>
      </c>
      <c r="U252" s="87" t="s">
        <v>10340</v>
      </c>
      <c r="V252" s="87" t="s">
        <v>10341</v>
      </c>
      <c r="W252" s="76"/>
      <c r="X252" s="71" t="s">
        <v>10335</v>
      </c>
      <c r="Y252" s="71" t="s">
        <v>10342</v>
      </c>
      <c r="Z252" s="79" t="s">
        <v>10629</v>
      </c>
      <c r="AA252" s="85"/>
      <c r="AB252" s="85"/>
      <c r="AC252" s="85"/>
      <c r="AD252" s="85"/>
      <c r="AE252" s="78" t="s">
        <v>10630</v>
      </c>
      <c r="AF252" s="85"/>
      <c r="AG252" s="85"/>
      <c r="AH252" s="85"/>
      <c r="AI252" s="67" t="s">
        <v>10609</v>
      </c>
      <c r="AJ252" s="79" t="s">
        <v>42</v>
      </c>
      <c r="AK252" s="85"/>
      <c r="AL252" s="85"/>
      <c r="AM252" s="85"/>
      <c r="AN252" s="63" t="s">
        <v>10737</v>
      </c>
      <c r="AO252" s="63" t="s">
        <v>10738</v>
      </c>
      <c r="AP252" s="67" t="s">
        <v>10490</v>
      </c>
      <c r="AQ252" s="85"/>
    </row>
    <row r="253" customFormat="false" ht="34.3" hidden="false" customHeight="false" outlineLevel="0" collapsed="false">
      <c r="B253" s="1" t="str">
        <f aca="false">поверители!$E253</f>
        <v>03276</v>
      </c>
      <c r="C253" s="64" t="s">
        <v>317</v>
      </c>
      <c r="D253" s="87"/>
      <c r="E253" s="81" t="s">
        <v>10745</v>
      </c>
      <c r="F253" s="87"/>
      <c r="G253" s="63" t="s">
        <v>10335</v>
      </c>
      <c r="H253" s="66" t="s">
        <v>10744</v>
      </c>
      <c r="I253" s="67" t="s">
        <v>10667</v>
      </c>
      <c r="J253" s="85"/>
      <c r="K253" s="85"/>
      <c r="L253" s="85"/>
      <c r="M253" s="85"/>
      <c r="N253" s="85"/>
      <c r="O253" s="71" t="s">
        <v>10335</v>
      </c>
      <c r="P253" s="100"/>
      <c r="Q253" s="71" t="s">
        <v>10338</v>
      </c>
      <c r="R253" s="79" t="s">
        <v>10339</v>
      </c>
      <c r="S253" s="86" t="n">
        <v>45105</v>
      </c>
      <c r="T253" s="86" t="n">
        <v>45835</v>
      </c>
      <c r="U253" s="87" t="s">
        <v>10340</v>
      </c>
      <c r="V253" s="87" t="s">
        <v>10341</v>
      </c>
      <c r="W253" s="76"/>
      <c r="X253" s="71" t="s">
        <v>10335</v>
      </c>
      <c r="Y253" s="71" t="s">
        <v>10342</v>
      </c>
      <c r="Z253" s="79" t="s">
        <v>10629</v>
      </c>
      <c r="AA253" s="85"/>
      <c r="AB253" s="85"/>
      <c r="AC253" s="85"/>
      <c r="AD253" s="85"/>
      <c r="AE253" s="78" t="s">
        <v>10630</v>
      </c>
      <c r="AF253" s="85"/>
      <c r="AG253" s="85"/>
      <c r="AH253" s="85"/>
      <c r="AI253" s="67" t="s">
        <v>10609</v>
      </c>
      <c r="AJ253" s="79" t="s">
        <v>42</v>
      </c>
      <c r="AK253" s="85"/>
      <c r="AL253" s="85"/>
      <c r="AM253" s="85"/>
      <c r="AN253" s="63" t="s">
        <v>10737</v>
      </c>
      <c r="AO253" s="63" t="s">
        <v>10738</v>
      </c>
      <c r="AP253" s="67" t="s">
        <v>10490</v>
      </c>
      <c r="AQ253" s="85"/>
    </row>
    <row r="254" customFormat="false" ht="17.9" hidden="false" customHeight="false" outlineLevel="0" collapsed="false">
      <c r="B254" s="1" t="str">
        <f aca="false">поверители!$E254</f>
        <v>03293</v>
      </c>
      <c r="C254" s="64" t="s">
        <v>828</v>
      </c>
      <c r="D254" s="87"/>
      <c r="E254" s="81" t="s">
        <v>10746</v>
      </c>
      <c r="F254" s="87"/>
      <c r="G254" s="63" t="s">
        <v>10335</v>
      </c>
      <c r="H254" s="80" t="s">
        <v>294</v>
      </c>
      <c r="I254" s="67" t="s">
        <v>10469</v>
      </c>
      <c r="J254" s="85"/>
      <c r="K254" s="85"/>
      <c r="L254" s="85"/>
      <c r="M254" s="85"/>
      <c r="N254" s="85"/>
      <c r="O254" s="71" t="s">
        <v>10335</v>
      </c>
      <c r="P254" s="100"/>
      <c r="Q254" s="71" t="s">
        <v>10338</v>
      </c>
      <c r="R254" s="79" t="s">
        <v>10339</v>
      </c>
      <c r="S254" s="86" t="n">
        <v>45105</v>
      </c>
      <c r="T254" s="86" t="n">
        <v>45835</v>
      </c>
      <c r="U254" s="87" t="s">
        <v>10340</v>
      </c>
      <c r="V254" s="87" t="s">
        <v>10341</v>
      </c>
      <c r="W254" s="76"/>
      <c r="X254" s="71" t="s">
        <v>10335</v>
      </c>
      <c r="Y254" s="71" t="s">
        <v>10342</v>
      </c>
      <c r="Z254" s="79" t="s">
        <v>10629</v>
      </c>
      <c r="AA254" s="85"/>
      <c r="AB254" s="85"/>
      <c r="AC254" s="85"/>
      <c r="AD254" s="85"/>
      <c r="AE254" s="78" t="s">
        <v>10630</v>
      </c>
      <c r="AF254" s="85"/>
      <c r="AG254" s="85"/>
      <c r="AH254" s="85"/>
      <c r="AI254" s="104" t="s">
        <v>10733</v>
      </c>
      <c r="AJ254" s="79" t="s">
        <v>42</v>
      </c>
      <c r="AK254" s="85"/>
      <c r="AL254" s="85"/>
      <c r="AM254" s="85"/>
      <c r="AN254" s="63" t="s">
        <v>10737</v>
      </c>
      <c r="AO254" s="63" t="s">
        <v>10738</v>
      </c>
      <c r="AP254" s="67" t="s">
        <v>10490</v>
      </c>
      <c r="AQ254" s="85"/>
    </row>
    <row r="255" customFormat="false" ht="17.9" hidden="false" customHeight="false" outlineLevel="0" collapsed="false">
      <c r="B255" s="1" t="str">
        <f aca="false">поверители!$E255</f>
        <v>03294</v>
      </c>
      <c r="C255" s="64" t="s">
        <v>428</v>
      </c>
      <c r="D255" s="87"/>
      <c r="E255" s="81" t="s">
        <v>10747</v>
      </c>
      <c r="F255" s="87"/>
      <c r="G255" s="63" t="s">
        <v>10335</v>
      </c>
      <c r="H255" s="80" t="s">
        <v>294</v>
      </c>
      <c r="I255" s="67" t="s">
        <v>10453</v>
      </c>
      <c r="J255" s="85"/>
      <c r="K255" s="85"/>
      <c r="L255" s="85"/>
      <c r="M255" s="85"/>
      <c r="N255" s="85"/>
      <c r="O255" s="71" t="s">
        <v>10335</v>
      </c>
      <c r="P255" s="100"/>
      <c r="Q255" s="71" t="s">
        <v>10338</v>
      </c>
      <c r="R255" s="79" t="s">
        <v>10339</v>
      </c>
      <c r="S255" s="86" t="n">
        <v>45105</v>
      </c>
      <c r="T255" s="86" t="n">
        <v>45470</v>
      </c>
      <c r="U255" s="87" t="s">
        <v>10340</v>
      </c>
      <c r="V255" s="87" t="s">
        <v>10341</v>
      </c>
      <c r="W255" s="76"/>
      <c r="X255" s="71" t="s">
        <v>10335</v>
      </c>
      <c r="Y255" s="71" t="s">
        <v>10342</v>
      </c>
      <c r="Z255" s="79" t="s">
        <v>10629</v>
      </c>
      <c r="AA255" s="85"/>
      <c r="AB255" s="85"/>
      <c r="AC255" s="85"/>
      <c r="AD255" s="85"/>
      <c r="AE255" s="78" t="s">
        <v>10630</v>
      </c>
      <c r="AF255" s="85"/>
      <c r="AG255" s="85"/>
      <c r="AH255" s="85"/>
      <c r="AI255" s="104" t="s">
        <v>10733</v>
      </c>
      <c r="AJ255" s="79" t="s">
        <v>42</v>
      </c>
      <c r="AK255" s="85"/>
      <c r="AL255" s="85"/>
      <c r="AM255" s="85"/>
      <c r="AN255" s="63" t="s">
        <v>10737</v>
      </c>
      <c r="AO255" s="63" t="s">
        <v>10738</v>
      </c>
      <c r="AP255" s="67" t="s">
        <v>10490</v>
      </c>
      <c r="AQ255" s="85"/>
    </row>
    <row r="256" customFormat="false" ht="17.9" hidden="false" customHeight="false" outlineLevel="0" collapsed="false">
      <c r="B256" s="1" t="str">
        <f aca="false">поверители!$E256</f>
        <v>03297</v>
      </c>
      <c r="C256" s="64" t="s">
        <v>291</v>
      </c>
      <c r="D256" s="63"/>
      <c r="E256" s="81" t="s">
        <v>10748</v>
      </c>
      <c r="F256" s="63"/>
      <c r="G256" s="63" t="s">
        <v>10335</v>
      </c>
      <c r="H256" s="80" t="s">
        <v>294</v>
      </c>
      <c r="I256" s="67" t="s">
        <v>10458</v>
      </c>
      <c r="J256" s="76"/>
      <c r="K256" s="76"/>
      <c r="L256" s="76"/>
      <c r="M256" s="76"/>
      <c r="N256" s="76"/>
      <c r="O256" s="71" t="s">
        <v>10335</v>
      </c>
      <c r="P256" s="100"/>
      <c r="Q256" s="71" t="s">
        <v>10338</v>
      </c>
      <c r="R256" s="79" t="s">
        <v>10339</v>
      </c>
      <c r="S256" s="86" t="n">
        <v>45105</v>
      </c>
      <c r="T256" s="86" t="n">
        <v>45470</v>
      </c>
      <c r="U256" s="87" t="s">
        <v>10340</v>
      </c>
      <c r="V256" s="87" t="s">
        <v>10341</v>
      </c>
      <c r="W256" s="76"/>
      <c r="X256" s="71" t="s">
        <v>10335</v>
      </c>
      <c r="Y256" s="71" t="s">
        <v>10342</v>
      </c>
      <c r="Z256" s="79" t="s">
        <v>10629</v>
      </c>
      <c r="AA256" s="76"/>
      <c r="AB256" s="76"/>
      <c r="AC256" s="76"/>
      <c r="AD256" s="76"/>
      <c r="AE256" s="78" t="s">
        <v>10630</v>
      </c>
      <c r="AF256" s="76"/>
      <c r="AG256" s="76"/>
      <c r="AH256" s="76"/>
      <c r="AI256" s="104" t="s">
        <v>10733</v>
      </c>
      <c r="AJ256" s="79" t="s">
        <v>42</v>
      </c>
      <c r="AK256" s="76"/>
      <c r="AL256" s="76"/>
      <c r="AM256" s="76"/>
      <c r="AN256" s="63" t="s">
        <v>10737</v>
      </c>
      <c r="AO256" s="63" t="s">
        <v>10738</v>
      </c>
      <c r="AP256" s="67" t="s">
        <v>10490</v>
      </c>
      <c r="AQ256" s="76"/>
    </row>
    <row r="257" customFormat="false" ht="17.9" hidden="false" customHeight="false" outlineLevel="0" collapsed="false">
      <c r="B257" s="1" t="str">
        <f aca="false">поверители!$E257</f>
        <v>03298</v>
      </c>
      <c r="C257" s="64" t="s">
        <v>291</v>
      </c>
      <c r="D257" s="63"/>
      <c r="E257" s="81" t="s">
        <v>10749</v>
      </c>
      <c r="F257" s="63"/>
      <c r="G257" s="63" t="s">
        <v>10335</v>
      </c>
      <c r="H257" s="80" t="s">
        <v>294</v>
      </c>
      <c r="I257" s="67" t="s">
        <v>10458</v>
      </c>
      <c r="J257" s="76"/>
      <c r="K257" s="76"/>
      <c r="L257" s="76"/>
      <c r="M257" s="76"/>
      <c r="N257" s="76"/>
      <c r="O257" s="71" t="s">
        <v>10335</v>
      </c>
      <c r="P257" s="100"/>
      <c r="Q257" s="71" t="s">
        <v>10338</v>
      </c>
      <c r="R257" s="79" t="s">
        <v>10339</v>
      </c>
      <c r="S257" s="86" t="n">
        <v>45105</v>
      </c>
      <c r="T257" s="86" t="n">
        <v>45470</v>
      </c>
      <c r="U257" s="87" t="s">
        <v>10340</v>
      </c>
      <c r="V257" s="87" t="s">
        <v>10341</v>
      </c>
      <c r="W257" s="76"/>
      <c r="X257" s="71" t="s">
        <v>10335</v>
      </c>
      <c r="Y257" s="71" t="s">
        <v>10342</v>
      </c>
      <c r="Z257" s="79" t="s">
        <v>10629</v>
      </c>
      <c r="AA257" s="76"/>
      <c r="AB257" s="76"/>
      <c r="AC257" s="76"/>
      <c r="AD257" s="76"/>
      <c r="AE257" s="78" t="s">
        <v>10630</v>
      </c>
      <c r="AF257" s="76"/>
      <c r="AG257" s="76"/>
      <c r="AH257" s="76"/>
      <c r="AI257" s="104" t="s">
        <v>10733</v>
      </c>
      <c r="AJ257" s="79" t="s">
        <v>42</v>
      </c>
      <c r="AK257" s="76"/>
      <c r="AL257" s="76"/>
      <c r="AM257" s="76"/>
      <c r="AN257" s="63" t="s">
        <v>10737</v>
      </c>
      <c r="AO257" s="63" t="s">
        <v>10738</v>
      </c>
      <c r="AP257" s="67" t="s">
        <v>10490</v>
      </c>
      <c r="AQ257" s="76"/>
    </row>
    <row r="258" customFormat="false" ht="17.9" hidden="false" customHeight="false" outlineLevel="0" collapsed="false">
      <c r="B258" s="1" t="str">
        <f aca="false">поверители!$E258</f>
        <v>03301</v>
      </c>
      <c r="C258" s="64" t="s">
        <v>291</v>
      </c>
      <c r="D258" s="63"/>
      <c r="E258" s="81" t="s">
        <v>10750</v>
      </c>
      <c r="F258" s="63"/>
      <c r="G258" s="63" t="s">
        <v>10335</v>
      </c>
      <c r="H258" s="80" t="s">
        <v>294</v>
      </c>
      <c r="I258" s="67" t="s">
        <v>10458</v>
      </c>
      <c r="J258" s="76"/>
      <c r="K258" s="76"/>
      <c r="L258" s="76"/>
      <c r="M258" s="76"/>
      <c r="N258" s="76"/>
      <c r="O258" s="71" t="s">
        <v>10335</v>
      </c>
      <c r="P258" s="100"/>
      <c r="Q258" s="71" t="s">
        <v>10338</v>
      </c>
      <c r="R258" s="79" t="s">
        <v>10339</v>
      </c>
      <c r="S258" s="86" t="n">
        <v>45105</v>
      </c>
      <c r="T258" s="86" t="n">
        <v>45470</v>
      </c>
      <c r="U258" s="87" t="s">
        <v>10340</v>
      </c>
      <c r="V258" s="87" t="s">
        <v>10341</v>
      </c>
      <c r="W258" s="76"/>
      <c r="X258" s="71" t="s">
        <v>10335</v>
      </c>
      <c r="Y258" s="71" t="s">
        <v>10342</v>
      </c>
      <c r="Z258" s="79" t="s">
        <v>10629</v>
      </c>
      <c r="AA258" s="76"/>
      <c r="AB258" s="76"/>
      <c r="AC258" s="76"/>
      <c r="AD258" s="76"/>
      <c r="AE258" s="78" t="s">
        <v>10630</v>
      </c>
      <c r="AF258" s="76"/>
      <c r="AG258" s="76"/>
      <c r="AH258" s="76"/>
      <c r="AI258" s="104" t="s">
        <v>10733</v>
      </c>
      <c r="AJ258" s="79" t="s">
        <v>42</v>
      </c>
      <c r="AK258" s="76"/>
      <c r="AL258" s="76"/>
      <c r="AM258" s="76"/>
      <c r="AN258" s="63" t="s">
        <v>10737</v>
      </c>
      <c r="AO258" s="63" t="s">
        <v>10738</v>
      </c>
      <c r="AP258" s="67" t="s">
        <v>10490</v>
      </c>
      <c r="AQ258" s="76"/>
    </row>
    <row r="259" customFormat="false" ht="34.3" hidden="false" customHeight="false" outlineLevel="0" collapsed="false">
      <c r="B259" s="1" t="str">
        <f aca="false">поверители!$E259</f>
        <v>Р01115</v>
      </c>
      <c r="C259" s="64" t="s">
        <v>317</v>
      </c>
      <c r="D259" s="63"/>
      <c r="E259" s="67" t="s">
        <v>10751</v>
      </c>
      <c r="F259" s="63"/>
      <c r="G259" s="63" t="s">
        <v>10335</v>
      </c>
      <c r="H259" s="66" t="s">
        <v>320</v>
      </c>
      <c r="I259" s="67" t="s">
        <v>10667</v>
      </c>
      <c r="J259" s="76"/>
      <c r="K259" s="76"/>
      <c r="L259" s="76"/>
      <c r="M259" s="76"/>
      <c r="N259" s="76"/>
      <c r="O259" s="71" t="s">
        <v>10335</v>
      </c>
      <c r="P259" s="100"/>
      <c r="Q259" s="71" t="s">
        <v>10338</v>
      </c>
      <c r="R259" s="79" t="s">
        <v>10339</v>
      </c>
      <c r="S259" s="86" t="n">
        <v>45105</v>
      </c>
      <c r="T259" s="86" t="n">
        <v>45835</v>
      </c>
      <c r="U259" s="87" t="s">
        <v>10340</v>
      </c>
      <c r="V259" s="87" t="s">
        <v>10341</v>
      </c>
      <c r="W259" s="76"/>
      <c r="X259" s="71" t="s">
        <v>10335</v>
      </c>
      <c r="Y259" s="71" t="s">
        <v>10342</v>
      </c>
      <c r="Z259" s="79" t="s">
        <v>10629</v>
      </c>
      <c r="AA259" s="76"/>
      <c r="AB259" s="76"/>
      <c r="AC259" s="76"/>
      <c r="AD259" s="76"/>
      <c r="AE259" s="78" t="s">
        <v>10630</v>
      </c>
      <c r="AF259" s="76"/>
      <c r="AG259" s="76"/>
      <c r="AH259" s="76"/>
      <c r="AI259" s="67" t="s">
        <v>10609</v>
      </c>
      <c r="AJ259" s="79" t="s">
        <v>42</v>
      </c>
      <c r="AK259" s="76"/>
      <c r="AL259" s="76"/>
      <c r="AM259" s="76"/>
      <c r="AN259" s="63" t="s">
        <v>10737</v>
      </c>
      <c r="AO259" s="63" t="s">
        <v>10738</v>
      </c>
      <c r="AP259" s="67" t="s">
        <v>10490</v>
      </c>
      <c r="AQ259" s="76"/>
    </row>
    <row r="260" customFormat="false" ht="16.4" hidden="false" customHeight="false" outlineLevel="0" collapsed="false">
      <c r="B260" s="1" t="str">
        <f aca="false">поверители!$E260</f>
        <v>03100</v>
      </c>
      <c r="C260" s="64" t="s">
        <v>291</v>
      </c>
      <c r="D260" s="63"/>
      <c r="E260" s="81" t="s">
        <v>10752</v>
      </c>
      <c r="F260" s="63"/>
      <c r="G260" s="63" t="s">
        <v>10335</v>
      </c>
      <c r="H260" s="80" t="s">
        <v>294</v>
      </c>
      <c r="I260" s="67" t="s">
        <v>10458</v>
      </c>
      <c r="J260" s="76"/>
      <c r="K260" s="76"/>
      <c r="L260" s="76"/>
      <c r="M260" s="76"/>
      <c r="N260" s="76"/>
      <c r="O260" s="71" t="s">
        <v>10335</v>
      </c>
      <c r="P260" s="100"/>
      <c r="Q260" s="71" t="s">
        <v>10338</v>
      </c>
      <c r="R260" s="79" t="s">
        <v>10339</v>
      </c>
      <c r="S260" s="86" t="n">
        <v>45105</v>
      </c>
      <c r="T260" s="86" t="n">
        <v>45470</v>
      </c>
      <c r="U260" s="87" t="s">
        <v>10340</v>
      </c>
      <c r="V260" s="87" t="s">
        <v>10341</v>
      </c>
      <c r="W260" s="76"/>
      <c r="X260" s="71" t="s">
        <v>10335</v>
      </c>
      <c r="Y260" s="71" t="s">
        <v>10342</v>
      </c>
      <c r="Z260" s="79" t="s">
        <v>10629</v>
      </c>
      <c r="AA260" s="76"/>
      <c r="AB260" s="76"/>
      <c r="AC260" s="76"/>
      <c r="AD260" s="76"/>
      <c r="AE260" s="78" t="s">
        <v>10630</v>
      </c>
      <c r="AF260" s="76"/>
      <c r="AG260" s="76"/>
      <c r="AH260" s="76"/>
      <c r="AI260" s="67" t="s">
        <v>10733</v>
      </c>
      <c r="AJ260" s="79" t="s">
        <v>42</v>
      </c>
      <c r="AK260" s="76"/>
      <c r="AL260" s="76"/>
      <c r="AM260" s="76"/>
      <c r="AN260" s="63" t="s">
        <v>10737</v>
      </c>
      <c r="AO260" s="63" t="s">
        <v>10738</v>
      </c>
      <c r="AP260" s="67" t="s">
        <v>10490</v>
      </c>
      <c r="AQ260" s="76"/>
    </row>
    <row r="261" customFormat="false" ht="34.3" hidden="false" customHeight="false" outlineLevel="0" collapsed="false">
      <c r="B261" s="1" t="str">
        <f aca="false">поверители!$E261</f>
        <v>03105</v>
      </c>
      <c r="C261" s="64" t="s">
        <v>317</v>
      </c>
      <c r="D261" s="63"/>
      <c r="E261" s="81" t="s">
        <v>10753</v>
      </c>
      <c r="F261" s="63"/>
      <c r="G261" s="63" t="s">
        <v>10335</v>
      </c>
      <c r="H261" s="66" t="s">
        <v>320</v>
      </c>
      <c r="I261" s="67" t="s">
        <v>10667</v>
      </c>
      <c r="J261" s="76"/>
      <c r="K261" s="76"/>
      <c r="L261" s="76"/>
      <c r="M261" s="76"/>
      <c r="N261" s="76"/>
      <c r="O261" s="71" t="s">
        <v>10335</v>
      </c>
      <c r="P261" s="100"/>
      <c r="Q261" s="71" t="s">
        <v>10338</v>
      </c>
      <c r="R261" s="79" t="s">
        <v>10339</v>
      </c>
      <c r="S261" s="86" t="n">
        <v>45105</v>
      </c>
      <c r="T261" s="86" t="n">
        <v>45835</v>
      </c>
      <c r="U261" s="87" t="s">
        <v>10340</v>
      </c>
      <c r="V261" s="87" t="s">
        <v>10341</v>
      </c>
      <c r="W261" s="76"/>
      <c r="X261" s="71" t="s">
        <v>10335</v>
      </c>
      <c r="Y261" s="71" t="s">
        <v>10342</v>
      </c>
      <c r="Z261" s="79" t="s">
        <v>10629</v>
      </c>
      <c r="AA261" s="76"/>
      <c r="AB261" s="76"/>
      <c r="AC261" s="76"/>
      <c r="AD261" s="76"/>
      <c r="AE261" s="78" t="s">
        <v>10630</v>
      </c>
      <c r="AF261" s="76"/>
      <c r="AG261" s="76"/>
      <c r="AH261" s="76"/>
      <c r="AI261" s="67" t="s">
        <v>10609</v>
      </c>
      <c r="AJ261" s="79" t="s">
        <v>42</v>
      </c>
      <c r="AK261" s="76"/>
      <c r="AL261" s="76"/>
      <c r="AM261" s="76"/>
      <c r="AN261" s="63" t="s">
        <v>10737</v>
      </c>
      <c r="AO261" s="63" t="s">
        <v>10738</v>
      </c>
      <c r="AP261" s="67" t="s">
        <v>10490</v>
      </c>
      <c r="AQ261" s="76"/>
    </row>
    <row r="262" customFormat="false" ht="16.4" hidden="false" customHeight="false" outlineLevel="0" collapsed="false">
      <c r="B262" s="1" t="str">
        <f aca="false">поверители!$E262</f>
        <v>03131</v>
      </c>
      <c r="C262" s="64" t="s">
        <v>428</v>
      </c>
      <c r="D262" s="63"/>
      <c r="E262" s="81" t="s">
        <v>10754</v>
      </c>
      <c r="F262" s="63"/>
      <c r="G262" s="63" t="s">
        <v>10335</v>
      </c>
      <c r="H262" s="80" t="s">
        <v>294</v>
      </c>
      <c r="I262" s="67" t="s">
        <v>10453</v>
      </c>
      <c r="J262" s="76"/>
      <c r="K262" s="76"/>
      <c r="L262" s="76"/>
      <c r="M262" s="76"/>
      <c r="N262" s="76"/>
      <c r="O262" s="71" t="s">
        <v>10335</v>
      </c>
      <c r="P262" s="100"/>
      <c r="Q262" s="71" t="s">
        <v>10338</v>
      </c>
      <c r="R262" s="79" t="s">
        <v>10339</v>
      </c>
      <c r="S262" s="86" t="n">
        <v>45105</v>
      </c>
      <c r="T262" s="86" t="n">
        <v>45470</v>
      </c>
      <c r="U262" s="87" t="s">
        <v>10340</v>
      </c>
      <c r="V262" s="87" t="s">
        <v>10341</v>
      </c>
      <c r="W262" s="76"/>
      <c r="X262" s="71" t="s">
        <v>10335</v>
      </c>
      <c r="Y262" s="71" t="s">
        <v>10342</v>
      </c>
      <c r="Z262" s="79" t="s">
        <v>10629</v>
      </c>
      <c r="AA262" s="76"/>
      <c r="AB262" s="76"/>
      <c r="AC262" s="76"/>
      <c r="AD262" s="76"/>
      <c r="AE262" s="78" t="s">
        <v>10630</v>
      </c>
      <c r="AF262" s="76"/>
      <c r="AG262" s="76"/>
      <c r="AH262" s="76"/>
      <c r="AI262" s="67" t="s">
        <v>10733</v>
      </c>
      <c r="AJ262" s="79" t="s">
        <v>42</v>
      </c>
      <c r="AK262" s="76"/>
      <c r="AL262" s="76"/>
      <c r="AM262" s="76"/>
      <c r="AN262" s="63" t="s">
        <v>10737</v>
      </c>
      <c r="AO262" s="63" t="s">
        <v>10738</v>
      </c>
      <c r="AP262" s="67" t="s">
        <v>10490</v>
      </c>
      <c r="AQ262" s="76"/>
    </row>
    <row r="263" customFormat="false" ht="16.4" hidden="false" customHeight="false" outlineLevel="0" collapsed="false">
      <c r="B263" s="1" t="str">
        <f aca="false">поверители!$E263</f>
        <v>03136</v>
      </c>
      <c r="C263" s="64" t="s">
        <v>828</v>
      </c>
      <c r="D263" s="63"/>
      <c r="E263" s="81" t="s">
        <v>10755</v>
      </c>
      <c r="F263" s="63"/>
      <c r="G263" s="63" t="s">
        <v>10335</v>
      </c>
      <c r="H263" s="80" t="s">
        <v>294</v>
      </c>
      <c r="I263" s="67" t="s">
        <v>10469</v>
      </c>
      <c r="J263" s="76"/>
      <c r="K263" s="76"/>
      <c r="L263" s="76"/>
      <c r="M263" s="76"/>
      <c r="N263" s="76"/>
      <c r="O263" s="71" t="s">
        <v>10335</v>
      </c>
      <c r="P263" s="100"/>
      <c r="Q263" s="71" t="s">
        <v>10338</v>
      </c>
      <c r="R263" s="79" t="s">
        <v>10339</v>
      </c>
      <c r="S263" s="86" t="n">
        <v>45105</v>
      </c>
      <c r="T263" s="86" t="n">
        <v>45835</v>
      </c>
      <c r="U263" s="87" t="s">
        <v>10340</v>
      </c>
      <c r="V263" s="87" t="s">
        <v>10341</v>
      </c>
      <c r="W263" s="76"/>
      <c r="X263" s="71" t="s">
        <v>10335</v>
      </c>
      <c r="Y263" s="71" t="s">
        <v>10342</v>
      </c>
      <c r="Z263" s="79" t="s">
        <v>10629</v>
      </c>
      <c r="AA263" s="76"/>
      <c r="AB263" s="76"/>
      <c r="AC263" s="76"/>
      <c r="AD263" s="76"/>
      <c r="AE263" s="78" t="s">
        <v>10630</v>
      </c>
      <c r="AF263" s="76"/>
      <c r="AG263" s="76"/>
      <c r="AH263" s="76"/>
      <c r="AI263" s="67" t="s">
        <v>10733</v>
      </c>
      <c r="AJ263" s="79" t="s">
        <v>42</v>
      </c>
      <c r="AK263" s="76"/>
      <c r="AL263" s="76"/>
      <c r="AM263" s="76"/>
      <c r="AN263" s="63" t="s">
        <v>10737</v>
      </c>
      <c r="AO263" s="63" t="s">
        <v>10738</v>
      </c>
      <c r="AP263" s="67" t="s">
        <v>10490</v>
      </c>
      <c r="AQ263" s="76"/>
    </row>
    <row r="264" customFormat="false" ht="16.4" hidden="false" customHeight="false" outlineLevel="0" collapsed="false">
      <c r="B264" s="1" t="str">
        <f aca="false">поверители!$E264</f>
        <v>03138</v>
      </c>
      <c r="C264" s="64" t="s">
        <v>291</v>
      </c>
      <c r="D264" s="63"/>
      <c r="E264" s="81" t="s">
        <v>10756</v>
      </c>
      <c r="F264" s="63"/>
      <c r="G264" s="63" t="s">
        <v>10335</v>
      </c>
      <c r="H264" s="80" t="s">
        <v>294</v>
      </c>
      <c r="I264" s="67" t="s">
        <v>10670</v>
      </c>
      <c r="J264" s="76"/>
      <c r="K264" s="76"/>
      <c r="L264" s="76"/>
      <c r="M264" s="76"/>
      <c r="N264" s="76"/>
      <c r="O264" s="71" t="s">
        <v>10335</v>
      </c>
      <c r="P264" s="100"/>
      <c r="Q264" s="71" t="s">
        <v>10338</v>
      </c>
      <c r="R264" s="79" t="s">
        <v>10339</v>
      </c>
      <c r="S264" s="86" t="n">
        <v>45105</v>
      </c>
      <c r="T264" s="86" t="n">
        <v>45470</v>
      </c>
      <c r="U264" s="87" t="s">
        <v>10340</v>
      </c>
      <c r="V264" s="87" t="s">
        <v>10341</v>
      </c>
      <c r="W264" s="76"/>
      <c r="X264" s="71" t="s">
        <v>10335</v>
      </c>
      <c r="Y264" s="71" t="s">
        <v>10342</v>
      </c>
      <c r="Z264" s="79" t="s">
        <v>10629</v>
      </c>
      <c r="AA264" s="76"/>
      <c r="AB264" s="76"/>
      <c r="AC264" s="76"/>
      <c r="AD264" s="76"/>
      <c r="AE264" s="78" t="s">
        <v>10630</v>
      </c>
      <c r="AF264" s="76"/>
      <c r="AG264" s="76"/>
      <c r="AH264" s="76"/>
      <c r="AI264" s="67" t="s">
        <v>10733</v>
      </c>
      <c r="AJ264" s="79" t="s">
        <v>42</v>
      </c>
      <c r="AK264" s="76"/>
      <c r="AL264" s="76"/>
      <c r="AM264" s="76"/>
      <c r="AN264" s="63" t="s">
        <v>10737</v>
      </c>
      <c r="AO264" s="63" t="s">
        <v>10738</v>
      </c>
      <c r="AP264" s="67" t="s">
        <v>10490</v>
      </c>
      <c r="AQ264" s="76"/>
    </row>
    <row r="265" customFormat="false" ht="16.4" hidden="false" customHeight="false" outlineLevel="0" collapsed="false">
      <c r="B265" s="1" t="str">
        <f aca="false">поверители!$E265</f>
        <v>03137</v>
      </c>
      <c r="C265" s="64" t="s">
        <v>428</v>
      </c>
      <c r="D265" s="63"/>
      <c r="E265" s="81" t="s">
        <v>10757</v>
      </c>
      <c r="F265" s="63"/>
      <c r="G265" s="63" t="s">
        <v>10335</v>
      </c>
      <c r="H265" s="80" t="s">
        <v>294</v>
      </c>
      <c r="I265" s="67" t="s">
        <v>10453</v>
      </c>
      <c r="J265" s="76"/>
      <c r="K265" s="76"/>
      <c r="L265" s="76"/>
      <c r="M265" s="76"/>
      <c r="N265" s="76"/>
      <c r="O265" s="71" t="s">
        <v>10335</v>
      </c>
      <c r="P265" s="100"/>
      <c r="Q265" s="71" t="s">
        <v>10338</v>
      </c>
      <c r="R265" s="79" t="s">
        <v>10339</v>
      </c>
      <c r="S265" s="86" t="n">
        <v>45105</v>
      </c>
      <c r="T265" s="86" t="n">
        <v>45470</v>
      </c>
      <c r="U265" s="87" t="s">
        <v>10340</v>
      </c>
      <c r="V265" s="87" t="s">
        <v>10341</v>
      </c>
      <c r="W265" s="76"/>
      <c r="X265" s="71" t="s">
        <v>10335</v>
      </c>
      <c r="Y265" s="71" t="s">
        <v>10342</v>
      </c>
      <c r="Z265" s="79" t="s">
        <v>10629</v>
      </c>
      <c r="AA265" s="76"/>
      <c r="AB265" s="76"/>
      <c r="AC265" s="76"/>
      <c r="AD265" s="76"/>
      <c r="AE265" s="78" t="s">
        <v>10630</v>
      </c>
      <c r="AF265" s="76"/>
      <c r="AG265" s="76"/>
      <c r="AH265" s="76"/>
      <c r="AI265" s="67" t="s">
        <v>10733</v>
      </c>
      <c r="AJ265" s="79" t="s">
        <v>42</v>
      </c>
      <c r="AK265" s="76"/>
      <c r="AL265" s="76"/>
      <c r="AM265" s="76"/>
      <c r="AN265" s="63" t="s">
        <v>10737</v>
      </c>
      <c r="AO265" s="63" t="s">
        <v>10738</v>
      </c>
      <c r="AP265" s="67" t="s">
        <v>10490</v>
      </c>
      <c r="AQ265" s="76"/>
    </row>
    <row r="266" customFormat="false" ht="17.9" hidden="false" customHeight="false" outlineLevel="0" collapsed="false">
      <c r="B266" s="1" t="str">
        <f aca="false">поверители!$E266</f>
        <v>Р00466</v>
      </c>
      <c r="C266" s="64" t="s">
        <v>428</v>
      </c>
      <c r="D266" s="63"/>
      <c r="E266" s="81" t="s">
        <v>10758</v>
      </c>
      <c r="F266" s="63"/>
      <c r="G266" s="63" t="s">
        <v>10335</v>
      </c>
      <c r="H266" s="80" t="s">
        <v>294</v>
      </c>
      <c r="I266" s="67" t="s">
        <v>10453</v>
      </c>
      <c r="J266" s="76"/>
      <c r="K266" s="76"/>
      <c r="L266" s="76"/>
      <c r="M266" s="76"/>
      <c r="N266" s="76"/>
      <c r="O266" s="71" t="s">
        <v>10335</v>
      </c>
      <c r="P266" s="100"/>
      <c r="Q266" s="71" t="s">
        <v>10338</v>
      </c>
      <c r="R266" s="79" t="s">
        <v>10339</v>
      </c>
      <c r="S266" s="86" t="n">
        <v>45105</v>
      </c>
      <c r="T266" s="86" t="n">
        <v>45470</v>
      </c>
      <c r="U266" s="87" t="s">
        <v>10340</v>
      </c>
      <c r="V266" s="87" t="s">
        <v>10341</v>
      </c>
      <c r="W266" s="76"/>
      <c r="X266" s="71" t="s">
        <v>10335</v>
      </c>
      <c r="Y266" s="71" t="s">
        <v>10342</v>
      </c>
      <c r="Z266" s="79" t="s">
        <v>10629</v>
      </c>
      <c r="AA266" s="76"/>
      <c r="AB266" s="76"/>
      <c r="AC266" s="76"/>
      <c r="AD266" s="76"/>
      <c r="AE266" s="78" t="s">
        <v>10630</v>
      </c>
      <c r="AF266" s="76"/>
      <c r="AG266" s="76"/>
      <c r="AH266" s="76"/>
      <c r="AI266" s="104" t="s">
        <v>10733</v>
      </c>
      <c r="AJ266" s="79" t="s">
        <v>42</v>
      </c>
      <c r="AK266" s="76"/>
      <c r="AL266" s="76"/>
      <c r="AM266" s="76"/>
      <c r="AN266" s="63" t="s">
        <v>10737</v>
      </c>
      <c r="AO266" s="63" t="s">
        <v>10738</v>
      </c>
      <c r="AP266" s="67" t="s">
        <v>10490</v>
      </c>
      <c r="AQ266" s="76"/>
    </row>
    <row r="267" customFormat="false" ht="17.9" hidden="false" customHeight="false" outlineLevel="0" collapsed="false">
      <c r="B267" s="1" t="str">
        <f aca="false">поверители!$E267</f>
        <v>Р00395</v>
      </c>
      <c r="C267" s="64" t="s">
        <v>291</v>
      </c>
      <c r="D267" s="63"/>
      <c r="E267" s="81" t="s">
        <v>10759</v>
      </c>
      <c r="F267" s="63"/>
      <c r="G267" s="63" t="s">
        <v>10335</v>
      </c>
      <c r="H267" s="80" t="s">
        <v>294</v>
      </c>
      <c r="I267" s="67" t="s">
        <v>10670</v>
      </c>
      <c r="J267" s="76"/>
      <c r="K267" s="76"/>
      <c r="L267" s="76"/>
      <c r="M267" s="76"/>
      <c r="N267" s="76"/>
      <c r="O267" s="71" t="s">
        <v>10335</v>
      </c>
      <c r="P267" s="100"/>
      <c r="Q267" s="71" t="s">
        <v>10338</v>
      </c>
      <c r="R267" s="79" t="s">
        <v>10339</v>
      </c>
      <c r="S267" s="86" t="n">
        <v>45105</v>
      </c>
      <c r="T267" s="86" t="n">
        <v>45470</v>
      </c>
      <c r="U267" s="87" t="s">
        <v>10340</v>
      </c>
      <c r="V267" s="87" t="s">
        <v>10341</v>
      </c>
      <c r="W267" s="76"/>
      <c r="X267" s="71" t="s">
        <v>10335</v>
      </c>
      <c r="Y267" s="71" t="s">
        <v>10342</v>
      </c>
      <c r="Z267" s="79" t="s">
        <v>10629</v>
      </c>
      <c r="AA267" s="76"/>
      <c r="AB267" s="76"/>
      <c r="AC267" s="76"/>
      <c r="AD267" s="76"/>
      <c r="AE267" s="78" t="s">
        <v>10630</v>
      </c>
      <c r="AF267" s="76"/>
      <c r="AG267" s="76"/>
      <c r="AH267" s="76"/>
      <c r="AI267" s="104" t="s">
        <v>10733</v>
      </c>
      <c r="AJ267" s="79" t="s">
        <v>42</v>
      </c>
      <c r="AK267" s="76"/>
      <c r="AL267" s="76"/>
      <c r="AM267" s="76"/>
      <c r="AN267" s="63" t="s">
        <v>10737</v>
      </c>
      <c r="AO267" s="63" t="s">
        <v>10738</v>
      </c>
      <c r="AP267" s="67" t="s">
        <v>10490</v>
      </c>
      <c r="AQ267" s="76"/>
    </row>
    <row r="268" customFormat="false" ht="16.4" hidden="false" customHeight="false" outlineLevel="0" collapsed="false">
      <c r="B268" s="1" t="str">
        <f aca="false">поверители!$E268</f>
        <v>Р00524</v>
      </c>
      <c r="C268" s="64" t="s">
        <v>291</v>
      </c>
      <c r="D268" s="63"/>
      <c r="E268" s="81" t="s">
        <v>10760</v>
      </c>
      <c r="F268" s="63"/>
      <c r="G268" s="63" t="s">
        <v>10335</v>
      </c>
      <c r="H268" s="80" t="s">
        <v>294</v>
      </c>
      <c r="I268" s="67" t="s">
        <v>10670</v>
      </c>
      <c r="J268" s="76"/>
      <c r="K268" s="76"/>
      <c r="L268" s="76"/>
      <c r="M268" s="76"/>
      <c r="N268" s="76"/>
      <c r="O268" s="71" t="s">
        <v>10335</v>
      </c>
      <c r="P268" s="100"/>
      <c r="Q268" s="71" t="s">
        <v>10338</v>
      </c>
      <c r="R268" s="79" t="s">
        <v>10339</v>
      </c>
      <c r="S268" s="86" t="n">
        <v>45105</v>
      </c>
      <c r="T268" s="86" t="n">
        <v>45470</v>
      </c>
      <c r="U268" s="87" t="s">
        <v>10340</v>
      </c>
      <c r="V268" s="87" t="s">
        <v>10341</v>
      </c>
      <c r="W268" s="76"/>
      <c r="X268" s="71" t="s">
        <v>10335</v>
      </c>
      <c r="Y268" s="71" t="s">
        <v>10342</v>
      </c>
      <c r="Z268" s="79" t="s">
        <v>10629</v>
      </c>
      <c r="AA268" s="76"/>
      <c r="AB268" s="76"/>
      <c r="AC268" s="76"/>
      <c r="AD268" s="76"/>
      <c r="AE268" s="78" t="s">
        <v>10630</v>
      </c>
      <c r="AF268" s="76"/>
      <c r="AG268" s="76"/>
      <c r="AH268" s="76"/>
      <c r="AI268" s="67" t="s">
        <v>10733</v>
      </c>
      <c r="AJ268" s="79" t="s">
        <v>42</v>
      </c>
      <c r="AK268" s="76"/>
      <c r="AL268" s="76"/>
      <c r="AM268" s="76"/>
      <c r="AN268" s="63" t="s">
        <v>10737</v>
      </c>
      <c r="AO268" s="63" t="s">
        <v>10738</v>
      </c>
      <c r="AP268" s="67" t="s">
        <v>10490</v>
      </c>
      <c r="AQ268" s="76"/>
    </row>
    <row r="269" customFormat="false" ht="16.4" hidden="false" customHeight="false" outlineLevel="0" collapsed="false">
      <c r="B269" s="1" t="str">
        <f aca="false">поверители!$E269</f>
        <v>Р00464</v>
      </c>
      <c r="C269" s="64" t="s">
        <v>291</v>
      </c>
      <c r="D269" s="63"/>
      <c r="E269" s="81" t="s">
        <v>10761</v>
      </c>
      <c r="F269" s="63"/>
      <c r="G269" s="63" t="s">
        <v>10335</v>
      </c>
      <c r="H269" s="80" t="s">
        <v>294</v>
      </c>
      <c r="I269" s="67" t="s">
        <v>10670</v>
      </c>
      <c r="J269" s="76"/>
      <c r="K269" s="76"/>
      <c r="L269" s="76"/>
      <c r="M269" s="76"/>
      <c r="N269" s="76"/>
      <c r="O269" s="71" t="s">
        <v>10335</v>
      </c>
      <c r="P269" s="100"/>
      <c r="Q269" s="71" t="s">
        <v>10338</v>
      </c>
      <c r="R269" s="79" t="s">
        <v>10339</v>
      </c>
      <c r="S269" s="86" t="n">
        <v>45105</v>
      </c>
      <c r="T269" s="86" t="n">
        <v>45470</v>
      </c>
      <c r="U269" s="87" t="s">
        <v>10340</v>
      </c>
      <c r="V269" s="87" t="s">
        <v>10341</v>
      </c>
      <c r="W269" s="76"/>
      <c r="X269" s="71" t="s">
        <v>10335</v>
      </c>
      <c r="Y269" s="71" t="s">
        <v>10342</v>
      </c>
      <c r="Z269" s="79" t="s">
        <v>10629</v>
      </c>
      <c r="AA269" s="76"/>
      <c r="AB269" s="76"/>
      <c r="AC269" s="76"/>
      <c r="AD269" s="76"/>
      <c r="AE269" s="78" t="s">
        <v>10630</v>
      </c>
      <c r="AF269" s="76"/>
      <c r="AG269" s="76"/>
      <c r="AH269" s="76"/>
      <c r="AI269" s="67" t="s">
        <v>10733</v>
      </c>
      <c r="AJ269" s="79" t="s">
        <v>42</v>
      </c>
      <c r="AK269" s="76"/>
      <c r="AL269" s="76"/>
      <c r="AM269" s="76"/>
      <c r="AN269" s="63" t="s">
        <v>10737</v>
      </c>
      <c r="AO269" s="63" t="s">
        <v>10738</v>
      </c>
      <c r="AP269" s="67" t="s">
        <v>10490</v>
      </c>
      <c r="AQ269" s="76"/>
    </row>
    <row r="270" customFormat="false" ht="17.9" hidden="false" customHeight="false" outlineLevel="0" collapsed="false">
      <c r="B270" s="1" t="str">
        <f aca="false">поверители!$E270</f>
        <v>Р00465</v>
      </c>
      <c r="C270" s="64" t="s">
        <v>428</v>
      </c>
      <c r="D270" s="63"/>
      <c r="E270" s="81" t="s">
        <v>10762</v>
      </c>
      <c r="F270" s="63"/>
      <c r="G270" s="63" t="s">
        <v>10335</v>
      </c>
      <c r="H270" s="80" t="s">
        <v>294</v>
      </c>
      <c r="I270" s="67" t="s">
        <v>10453</v>
      </c>
      <c r="J270" s="76"/>
      <c r="K270" s="76"/>
      <c r="L270" s="76"/>
      <c r="M270" s="76"/>
      <c r="N270" s="76"/>
      <c r="O270" s="71" t="s">
        <v>10335</v>
      </c>
      <c r="P270" s="100"/>
      <c r="Q270" s="71" t="s">
        <v>10338</v>
      </c>
      <c r="R270" s="79" t="s">
        <v>10339</v>
      </c>
      <c r="S270" s="86" t="n">
        <v>45105</v>
      </c>
      <c r="T270" s="86" t="n">
        <v>45470</v>
      </c>
      <c r="U270" s="87" t="s">
        <v>10340</v>
      </c>
      <c r="V270" s="87" t="s">
        <v>10341</v>
      </c>
      <c r="W270" s="76"/>
      <c r="X270" s="71" t="s">
        <v>10335</v>
      </c>
      <c r="Y270" s="71" t="s">
        <v>10342</v>
      </c>
      <c r="Z270" s="79" t="s">
        <v>10629</v>
      </c>
      <c r="AA270" s="76"/>
      <c r="AB270" s="76"/>
      <c r="AC270" s="76"/>
      <c r="AD270" s="76"/>
      <c r="AE270" s="78" t="s">
        <v>10630</v>
      </c>
      <c r="AF270" s="76"/>
      <c r="AG270" s="76"/>
      <c r="AH270" s="76"/>
      <c r="AI270" s="104" t="s">
        <v>10733</v>
      </c>
      <c r="AJ270" s="79" t="s">
        <v>42</v>
      </c>
      <c r="AK270" s="76"/>
      <c r="AL270" s="76"/>
      <c r="AM270" s="76"/>
      <c r="AN270" s="63" t="s">
        <v>10737</v>
      </c>
      <c r="AO270" s="63" t="s">
        <v>10738</v>
      </c>
      <c r="AP270" s="67" t="s">
        <v>10490</v>
      </c>
      <c r="AQ270" s="76"/>
    </row>
    <row r="271" customFormat="false" ht="16.4" hidden="false" customHeight="false" outlineLevel="0" collapsed="false">
      <c r="B271" s="1" t="str">
        <f aca="false">поверители!$E271</f>
        <v>Р00396</v>
      </c>
      <c r="C271" s="64" t="s">
        <v>291</v>
      </c>
      <c r="D271" s="63"/>
      <c r="E271" s="81" t="s">
        <v>10763</v>
      </c>
      <c r="F271" s="63"/>
      <c r="G271" s="63" t="s">
        <v>10335</v>
      </c>
      <c r="H271" s="80" t="s">
        <v>294</v>
      </c>
      <c r="I271" s="67" t="s">
        <v>10670</v>
      </c>
      <c r="J271" s="76"/>
      <c r="K271" s="76"/>
      <c r="L271" s="76"/>
      <c r="M271" s="76"/>
      <c r="N271" s="76"/>
      <c r="O271" s="71" t="s">
        <v>10335</v>
      </c>
      <c r="P271" s="100"/>
      <c r="Q271" s="71" t="s">
        <v>10338</v>
      </c>
      <c r="R271" s="79" t="s">
        <v>10339</v>
      </c>
      <c r="S271" s="86" t="n">
        <v>45105</v>
      </c>
      <c r="T271" s="86" t="n">
        <v>45470</v>
      </c>
      <c r="U271" s="87" t="s">
        <v>10340</v>
      </c>
      <c r="V271" s="87" t="s">
        <v>10341</v>
      </c>
      <c r="W271" s="76"/>
      <c r="X271" s="71" t="s">
        <v>10335</v>
      </c>
      <c r="Y271" s="71" t="s">
        <v>10342</v>
      </c>
      <c r="Z271" s="79" t="s">
        <v>10629</v>
      </c>
      <c r="AA271" s="76"/>
      <c r="AB271" s="76"/>
      <c r="AC271" s="76"/>
      <c r="AD271" s="76"/>
      <c r="AE271" s="78" t="s">
        <v>10630</v>
      </c>
      <c r="AF271" s="76"/>
      <c r="AG271" s="76"/>
      <c r="AH271" s="76"/>
      <c r="AI271" s="67" t="s">
        <v>10733</v>
      </c>
      <c r="AJ271" s="79" t="s">
        <v>42</v>
      </c>
      <c r="AK271" s="76"/>
      <c r="AL271" s="76"/>
      <c r="AM271" s="76"/>
      <c r="AN271" s="63" t="s">
        <v>10737</v>
      </c>
      <c r="AO271" s="63" t="s">
        <v>10738</v>
      </c>
      <c r="AP271" s="67" t="s">
        <v>10490</v>
      </c>
      <c r="AQ271" s="76"/>
    </row>
    <row r="272" customFormat="false" ht="17.9" hidden="false" customHeight="false" outlineLevel="0" collapsed="false">
      <c r="B272" s="1" t="str">
        <f aca="false">поверители!$E272</f>
        <v>Р00399</v>
      </c>
      <c r="C272" s="64" t="s">
        <v>291</v>
      </c>
      <c r="D272" s="63"/>
      <c r="E272" s="81" t="s">
        <v>10764</v>
      </c>
      <c r="F272" s="63"/>
      <c r="G272" s="63" t="s">
        <v>10335</v>
      </c>
      <c r="H272" s="80" t="s">
        <v>294</v>
      </c>
      <c r="I272" s="67" t="s">
        <v>10670</v>
      </c>
      <c r="J272" s="76"/>
      <c r="K272" s="76"/>
      <c r="L272" s="76"/>
      <c r="M272" s="76"/>
      <c r="N272" s="76"/>
      <c r="O272" s="71" t="s">
        <v>10335</v>
      </c>
      <c r="P272" s="100"/>
      <c r="Q272" s="71" t="s">
        <v>10338</v>
      </c>
      <c r="R272" s="79" t="s">
        <v>10339</v>
      </c>
      <c r="S272" s="86" t="n">
        <v>45105</v>
      </c>
      <c r="T272" s="86" t="n">
        <v>45470</v>
      </c>
      <c r="U272" s="87" t="s">
        <v>10340</v>
      </c>
      <c r="V272" s="87" t="s">
        <v>10341</v>
      </c>
      <c r="W272" s="76"/>
      <c r="X272" s="71" t="s">
        <v>10335</v>
      </c>
      <c r="Y272" s="71" t="s">
        <v>10342</v>
      </c>
      <c r="Z272" s="79" t="s">
        <v>10629</v>
      </c>
      <c r="AA272" s="76"/>
      <c r="AB272" s="76"/>
      <c r="AC272" s="76"/>
      <c r="AD272" s="76"/>
      <c r="AE272" s="78" t="s">
        <v>10630</v>
      </c>
      <c r="AF272" s="76"/>
      <c r="AG272" s="76"/>
      <c r="AH272" s="76"/>
      <c r="AI272" s="104" t="s">
        <v>10733</v>
      </c>
      <c r="AJ272" s="79" t="s">
        <v>42</v>
      </c>
      <c r="AK272" s="76"/>
      <c r="AL272" s="76"/>
      <c r="AM272" s="76"/>
      <c r="AN272" s="63" t="s">
        <v>10737</v>
      </c>
      <c r="AO272" s="63" t="s">
        <v>10738</v>
      </c>
      <c r="AP272" s="67" t="s">
        <v>10490</v>
      </c>
      <c r="AQ272" s="76"/>
    </row>
    <row r="273" customFormat="false" ht="16.4" hidden="false" customHeight="false" outlineLevel="0" collapsed="false">
      <c r="B273" s="1" t="str">
        <f aca="false">поверители!$E273</f>
        <v>Р00654</v>
      </c>
      <c r="C273" s="64" t="s">
        <v>291</v>
      </c>
      <c r="D273" s="63"/>
      <c r="E273" s="81" t="s">
        <v>10765</v>
      </c>
      <c r="F273" s="63"/>
      <c r="G273" s="63" t="s">
        <v>10335</v>
      </c>
      <c r="H273" s="80" t="s">
        <v>294</v>
      </c>
      <c r="I273" s="67" t="s">
        <v>10670</v>
      </c>
      <c r="J273" s="76"/>
      <c r="K273" s="76"/>
      <c r="L273" s="76"/>
      <c r="M273" s="76"/>
      <c r="N273" s="76"/>
      <c r="O273" s="71" t="s">
        <v>10335</v>
      </c>
      <c r="P273" s="100"/>
      <c r="Q273" s="71" t="s">
        <v>10338</v>
      </c>
      <c r="R273" s="79" t="s">
        <v>10339</v>
      </c>
      <c r="S273" s="86" t="n">
        <v>45105</v>
      </c>
      <c r="T273" s="86" t="n">
        <v>45470</v>
      </c>
      <c r="U273" s="87" t="s">
        <v>10340</v>
      </c>
      <c r="V273" s="87" t="s">
        <v>10341</v>
      </c>
      <c r="W273" s="76"/>
      <c r="X273" s="71" t="s">
        <v>10335</v>
      </c>
      <c r="Y273" s="71" t="s">
        <v>10342</v>
      </c>
      <c r="Z273" s="79" t="s">
        <v>10629</v>
      </c>
      <c r="AA273" s="76"/>
      <c r="AB273" s="76"/>
      <c r="AC273" s="76"/>
      <c r="AD273" s="76"/>
      <c r="AE273" s="78" t="s">
        <v>10630</v>
      </c>
      <c r="AF273" s="76"/>
      <c r="AG273" s="76"/>
      <c r="AH273" s="76"/>
      <c r="AI273" s="67" t="s">
        <v>10733</v>
      </c>
      <c r="AJ273" s="79" t="s">
        <v>42</v>
      </c>
      <c r="AK273" s="76"/>
      <c r="AL273" s="76"/>
      <c r="AM273" s="76"/>
      <c r="AN273" s="63" t="s">
        <v>10737</v>
      </c>
      <c r="AO273" s="63" t="s">
        <v>10738</v>
      </c>
      <c r="AP273" s="67" t="s">
        <v>10490</v>
      </c>
      <c r="AQ273" s="76"/>
    </row>
    <row r="274" customFormat="false" ht="17.9" hidden="false" customHeight="false" outlineLevel="0" collapsed="false">
      <c r="B274" s="1" t="str">
        <f aca="false">поверители!$E274</f>
        <v>03296</v>
      </c>
      <c r="C274" s="64" t="s">
        <v>428</v>
      </c>
      <c r="D274" s="63"/>
      <c r="E274" s="81" t="s">
        <v>10766</v>
      </c>
      <c r="F274" s="63"/>
      <c r="G274" s="63" t="s">
        <v>10335</v>
      </c>
      <c r="H274" s="80" t="s">
        <v>294</v>
      </c>
      <c r="I274" s="67" t="s">
        <v>10453</v>
      </c>
      <c r="J274" s="76"/>
      <c r="K274" s="76"/>
      <c r="L274" s="76"/>
      <c r="M274" s="76"/>
      <c r="N274" s="76"/>
      <c r="O274" s="71" t="s">
        <v>10335</v>
      </c>
      <c r="P274" s="100"/>
      <c r="Q274" s="71" t="s">
        <v>10338</v>
      </c>
      <c r="R274" s="79" t="s">
        <v>10339</v>
      </c>
      <c r="S274" s="86" t="n">
        <v>45105</v>
      </c>
      <c r="T274" s="86" t="n">
        <v>45470</v>
      </c>
      <c r="U274" s="87" t="s">
        <v>10340</v>
      </c>
      <c r="V274" s="87" t="s">
        <v>10341</v>
      </c>
      <c r="W274" s="76"/>
      <c r="X274" s="71" t="s">
        <v>10335</v>
      </c>
      <c r="Y274" s="71" t="s">
        <v>10342</v>
      </c>
      <c r="Z274" s="79" t="s">
        <v>10629</v>
      </c>
      <c r="AA274" s="76"/>
      <c r="AB274" s="76"/>
      <c r="AC274" s="76"/>
      <c r="AD274" s="76"/>
      <c r="AE274" s="78" t="s">
        <v>10630</v>
      </c>
      <c r="AF274" s="76"/>
      <c r="AG274" s="76"/>
      <c r="AH274" s="76"/>
      <c r="AI274" s="104" t="s">
        <v>10733</v>
      </c>
      <c r="AJ274" s="79" t="s">
        <v>42</v>
      </c>
      <c r="AK274" s="76"/>
      <c r="AL274" s="76"/>
      <c r="AM274" s="76"/>
      <c r="AN274" s="63" t="s">
        <v>10737</v>
      </c>
      <c r="AO274" s="63" t="s">
        <v>10738</v>
      </c>
      <c r="AP274" s="67" t="s">
        <v>10490</v>
      </c>
      <c r="AQ274" s="76"/>
    </row>
    <row r="275" customFormat="false" ht="16.4" hidden="false" customHeight="false" outlineLevel="0" collapsed="false">
      <c r="B275" s="1" t="str">
        <f aca="false">поверители!$E275</f>
        <v>Р00518</v>
      </c>
      <c r="C275" s="64" t="s">
        <v>291</v>
      </c>
      <c r="D275" s="63"/>
      <c r="E275" s="112" t="s">
        <v>10767</v>
      </c>
      <c r="F275" s="63"/>
      <c r="G275" s="63" t="s">
        <v>10335</v>
      </c>
      <c r="H275" s="80" t="s">
        <v>294</v>
      </c>
      <c r="I275" s="67" t="s">
        <v>10458</v>
      </c>
      <c r="J275" s="76"/>
      <c r="K275" s="76"/>
      <c r="L275" s="76"/>
      <c r="M275" s="76"/>
      <c r="N275" s="76"/>
      <c r="O275" s="71" t="s">
        <v>10335</v>
      </c>
      <c r="P275" s="100"/>
      <c r="Q275" s="71" t="s">
        <v>10338</v>
      </c>
      <c r="R275" s="79" t="s">
        <v>10339</v>
      </c>
      <c r="S275" s="86" t="n">
        <v>45105</v>
      </c>
      <c r="T275" s="86" t="n">
        <v>45470</v>
      </c>
      <c r="U275" s="87" t="s">
        <v>10340</v>
      </c>
      <c r="V275" s="87" t="s">
        <v>10341</v>
      </c>
      <c r="W275" s="76"/>
      <c r="X275" s="71" t="s">
        <v>10335</v>
      </c>
      <c r="Y275" s="71" t="s">
        <v>10342</v>
      </c>
      <c r="Z275" s="79" t="s">
        <v>10629</v>
      </c>
      <c r="AA275" s="76"/>
      <c r="AB275" s="76"/>
      <c r="AC275" s="76"/>
      <c r="AD275" s="76"/>
      <c r="AE275" s="78" t="s">
        <v>10630</v>
      </c>
      <c r="AF275" s="76"/>
      <c r="AG275" s="76"/>
      <c r="AH275" s="76"/>
      <c r="AI275" s="67" t="s">
        <v>10647</v>
      </c>
      <c r="AJ275" s="79" t="s">
        <v>42</v>
      </c>
      <c r="AK275" s="76"/>
      <c r="AL275" s="76"/>
      <c r="AM275" s="76"/>
      <c r="AN275" s="63" t="s">
        <v>10737</v>
      </c>
      <c r="AO275" s="63" t="s">
        <v>10738</v>
      </c>
      <c r="AP275" s="67" t="s">
        <v>10490</v>
      </c>
      <c r="AQ275" s="76"/>
    </row>
    <row r="276" customFormat="false" ht="16.4" hidden="false" customHeight="false" outlineLevel="0" collapsed="false">
      <c r="B276" s="1" t="str">
        <f aca="false">поверители!$E276</f>
        <v>Р00575</v>
      </c>
      <c r="C276" s="64" t="s">
        <v>291</v>
      </c>
      <c r="D276" s="63"/>
      <c r="E276" s="81" t="s">
        <v>10768</v>
      </c>
      <c r="F276" s="63"/>
      <c r="G276" s="63" t="s">
        <v>10335</v>
      </c>
      <c r="H276" s="80" t="s">
        <v>294</v>
      </c>
      <c r="I276" s="67" t="s">
        <v>10458</v>
      </c>
      <c r="J276" s="76"/>
      <c r="K276" s="76"/>
      <c r="L276" s="76"/>
      <c r="M276" s="76"/>
      <c r="N276" s="76"/>
      <c r="O276" s="71" t="s">
        <v>10335</v>
      </c>
      <c r="P276" s="100"/>
      <c r="Q276" s="71" t="s">
        <v>10338</v>
      </c>
      <c r="R276" s="79" t="s">
        <v>10339</v>
      </c>
      <c r="S276" s="86" t="n">
        <v>45105</v>
      </c>
      <c r="T276" s="86" t="n">
        <v>45470</v>
      </c>
      <c r="U276" s="87" t="s">
        <v>10340</v>
      </c>
      <c r="V276" s="87" t="s">
        <v>10341</v>
      </c>
      <c r="W276" s="76"/>
      <c r="X276" s="71" t="s">
        <v>10335</v>
      </c>
      <c r="Y276" s="71" t="s">
        <v>10342</v>
      </c>
      <c r="Z276" s="79" t="s">
        <v>10629</v>
      </c>
      <c r="AA276" s="76"/>
      <c r="AB276" s="76"/>
      <c r="AC276" s="76"/>
      <c r="AD276" s="76"/>
      <c r="AE276" s="78" t="s">
        <v>10630</v>
      </c>
      <c r="AF276" s="76"/>
      <c r="AG276" s="76"/>
      <c r="AH276" s="76"/>
      <c r="AI276" s="67" t="s">
        <v>10647</v>
      </c>
      <c r="AJ276" s="79" t="s">
        <v>42</v>
      </c>
      <c r="AK276" s="76"/>
      <c r="AL276" s="76"/>
      <c r="AM276" s="76"/>
      <c r="AN276" s="63" t="s">
        <v>10737</v>
      </c>
      <c r="AO276" s="63" t="s">
        <v>10738</v>
      </c>
      <c r="AP276" s="67" t="s">
        <v>10490</v>
      </c>
      <c r="AQ276" s="76"/>
    </row>
    <row r="277" customFormat="false" ht="16.4" hidden="false" customHeight="false" outlineLevel="0" collapsed="false">
      <c r="B277" s="1" t="str">
        <f aca="false">поверители!$E277</f>
        <v>Р00652</v>
      </c>
      <c r="C277" s="64" t="s">
        <v>291</v>
      </c>
      <c r="D277" s="63"/>
      <c r="E277" s="81" t="s">
        <v>10769</v>
      </c>
      <c r="F277" s="63"/>
      <c r="G277" s="63" t="s">
        <v>10335</v>
      </c>
      <c r="H277" s="80" t="s">
        <v>294</v>
      </c>
      <c r="I277" s="67" t="s">
        <v>10667</v>
      </c>
      <c r="J277" s="76"/>
      <c r="K277" s="76"/>
      <c r="L277" s="76"/>
      <c r="M277" s="76"/>
      <c r="N277" s="76"/>
      <c r="O277" s="71" t="s">
        <v>10335</v>
      </c>
      <c r="P277" s="100"/>
      <c r="Q277" s="71" t="s">
        <v>10338</v>
      </c>
      <c r="R277" s="79" t="s">
        <v>10339</v>
      </c>
      <c r="S277" s="86" t="n">
        <v>45105</v>
      </c>
      <c r="T277" s="86" t="n">
        <v>45470</v>
      </c>
      <c r="U277" s="87" t="s">
        <v>10340</v>
      </c>
      <c r="V277" s="87" t="s">
        <v>10341</v>
      </c>
      <c r="W277" s="76"/>
      <c r="X277" s="71" t="s">
        <v>10335</v>
      </c>
      <c r="Y277" s="71" t="s">
        <v>10342</v>
      </c>
      <c r="Z277" s="79" t="s">
        <v>10629</v>
      </c>
      <c r="AA277" s="76"/>
      <c r="AB277" s="76"/>
      <c r="AC277" s="76"/>
      <c r="AD277" s="76"/>
      <c r="AE277" s="78" t="s">
        <v>10630</v>
      </c>
      <c r="AF277" s="76"/>
      <c r="AG277" s="76"/>
      <c r="AH277" s="76"/>
      <c r="AI277" s="67" t="s">
        <v>10647</v>
      </c>
      <c r="AJ277" s="79" t="s">
        <v>42</v>
      </c>
      <c r="AK277" s="76"/>
      <c r="AL277" s="76"/>
      <c r="AM277" s="76"/>
      <c r="AN277" s="63" t="s">
        <v>10737</v>
      </c>
      <c r="AO277" s="63" t="s">
        <v>10738</v>
      </c>
      <c r="AP277" s="67" t="s">
        <v>10490</v>
      </c>
      <c r="AQ277" s="76"/>
    </row>
    <row r="278" customFormat="false" ht="16.4" hidden="false" customHeight="false" outlineLevel="0" collapsed="false">
      <c r="B278" s="1" t="str">
        <f aca="false">поверители!$E278</f>
        <v>Р00653</v>
      </c>
      <c r="C278" s="64" t="s">
        <v>291</v>
      </c>
      <c r="D278" s="63"/>
      <c r="E278" s="81" t="s">
        <v>10770</v>
      </c>
      <c r="F278" s="63"/>
      <c r="G278" s="63" t="s">
        <v>10335</v>
      </c>
      <c r="H278" s="80" t="s">
        <v>294</v>
      </c>
      <c r="I278" s="67" t="s">
        <v>10458</v>
      </c>
      <c r="J278" s="76"/>
      <c r="K278" s="76"/>
      <c r="L278" s="76"/>
      <c r="M278" s="76"/>
      <c r="N278" s="76"/>
      <c r="O278" s="71" t="s">
        <v>10335</v>
      </c>
      <c r="P278" s="100"/>
      <c r="Q278" s="71" t="s">
        <v>10338</v>
      </c>
      <c r="R278" s="79" t="s">
        <v>10339</v>
      </c>
      <c r="S278" s="86" t="n">
        <v>45105</v>
      </c>
      <c r="T278" s="86" t="n">
        <v>45470</v>
      </c>
      <c r="U278" s="87" t="s">
        <v>10340</v>
      </c>
      <c r="V278" s="87" t="s">
        <v>10341</v>
      </c>
      <c r="W278" s="76"/>
      <c r="X278" s="71" t="s">
        <v>10335</v>
      </c>
      <c r="Y278" s="71" t="s">
        <v>10342</v>
      </c>
      <c r="Z278" s="79" t="s">
        <v>10629</v>
      </c>
      <c r="AA278" s="76"/>
      <c r="AB278" s="76"/>
      <c r="AC278" s="76"/>
      <c r="AD278" s="76"/>
      <c r="AE278" s="78" t="s">
        <v>10630</v>
      </c>
      <c r="AF278" s="76"/>
      <c r="AG278" s="76"/>
      <c r="AH278" s="76"/>
      <c r="AI278" s="67" t="s">
        <v>10647</v>
      </c>
      <c r="AJ278" s="79" t="s">
        <v>42</v>
      </c>
      <c r="AK278" s="76"/>
      <c r="AL278" s="76"/>
      <c r="AM278" s="76"/>
      <c r="AN278" s="63" t="s">
        <v>10737</v>
      </c>
      <c r="AO278" s="63" t="s">
        <v>10738</v>
      </c>
      <c r="AP278" s="67" t="s">
        <v>10490</v>
      </c>
      <c r="AQ278" s="76"/>
    </row>
    <row r="279" customFormat="false" ht="16.4" hidden="false" customHeight="false" outlineLevel="0" collapsed="false">
      <c r="B279" s="1" t="str">
        <f aca="false">поверители!$E279</f>
        <v>03133</v>
      </c>
      <c r="C279" s="64" t="s">
        <v>428</v>
      </c>
      <c r="D279" s="63"/>
      <c r="E279" s="81" t="s">
        <v>10771</v>
      </c>
      <c r="F279" s="63"/>
      <c r="G279" s="63" t="s">
        <v>10335</v>
      </c>
      <c r="H279" s="80" t="s">
        <v>294</v>
      </c>
      <c r="I279" s="67" t="s">
        <v>10369</v>
      </c>
      <c r="J279" s="76"/>
      <c r="K279" s="76"/>
      <c r="L279" s="76"/>
      <c r="M279" s="76"/>
      <c r="N279" s="76"/>
      <c r="O279" s="71" t="s">
        <v>10335</v>
      </c>
      <c r="P279" s="100"/>
      <c r="Q279" s="71" t="s">
        <v>10338</v>
      </c>
      <c r="R279" s="79" t="s">
        <v>10339</v>
      </c>
      <c r="S279" s="86" t="n">
        <v>45105</v>
      </c>
      <c r="T279" s="86" t="n">
        <v>45470</v>
      </c>
      <c r="U279" s="87" t="s">
        <v>10340</v>
      </c>
      <c r="V279" s="87" t="s">
        <v>10341</v>
      </c>
      <c r="W279" s="76"/>
      <c r="X279" s="71" t="s">
        <v>10335</v>
      </c>
      <c r="Y279" s="71" t="s">
        <v>10342</v>
      </c>
      <c r="Z279" s="79" t="s">
        <v>10629</v>
      </c>
      <c r="AA279" s="76"/>
      <c r="AB279" s="76"/>
      <c r="AC279" s="76"/>
      <c r="AD279" s="76"/>
      <c r="AE279" s="78" t="s">
        <v>10630</v>
      </c>
      <c r="AF279" s="76"/>
      <c r="AG279" s="76"/>
      <c r="AH279" s="76"/>
      <c r="AI279" s="67" t="s">
        <v>10647</v>
      </c>
      <c r="AJ279" s="79" t="s">
        <v>42</v>
      </c>
      <c r="AK279" s="76"/>
      <c r="AL279" s="76"/>
      <c r="AM279" s="76"/>
      <c r="AN279" s="63" t="s">
        <v>10737</v>
      </c>
      <c r="AO279" s="63" t="s">
        <v>10738</v>
      </c>
      <c r="AP279" s="67" t="s">
        <v>10490</v>
      </c>
      <c r="AQ279" s="76"/>
    </row>
    <row r="280" customFormat="false" ht="16.4" hidden="false" customHeight="false" outlineLevel="0" collapsed="false">
      <c r="B280" s="1" t="str">
        <f aca="false">поверители!$E280</f>
        <v>Р00574</v>
      </c>
      <c r="C280" s="64" t="s">
        <v>428</v>
      </c>
      <c r="D280" s="63"/>
      <c r="E280" s="112" t="s">
        <v>10772</v>
      </c>
      <c r="F280" s="63"/>
      <c r="G280" s="63" t="s">
        <v>10335</v>
      </c>
      <c r="H280" s="80" t="s">
        <v>294</v>
      </c>
      <c r="I280" s="67" t="s">
        <v>10453</v>
      </c>
      <c r="J280" s="76"/>
      <c r="K280" s="76"/>
      <c r="L280" s="76"/>
      <c r="M280" s="76"/>
      <c r="N280" s="76"/>
      <c r="O280" s="71" t="s">
        <v>10335</v>
      </c>
      <c r="P280" s="100"/>
      <c r="Q280" s="71" t="s">
        <v>10338</v>
      </c>
      <c r="R280" s="79" t="s">
        <v>10339</v>
      </c>
      <c r="S280" s="86" t="n">
        <v>45105</v>
      </c>
      <c r="T280" s="86" t="n">
        <v>45470</v>
      </c>
      <c r="U280" s="87" t="s">
        <v>10340</v>
      </c>
      <c r="V280" s="87" t="s">
        <v>10341</v>
      </c>
      <c r="W280" s="76"/>
      <c r="X280" s="71" t="s">
        <v>10335</v>
      </c>
      <c r="Y280" s="71" t="s">
        <v>10342</v>
      </c>
      <c r="Z280" s="79" t="s">
        <v>10629</v>
      </c>
      <c r="AA280" s="76"/>
      <c r="AB280" s="76"/>
      <c r="AC280" s="76"/>
      <c r="AD280" s="76"/>
      <c r="AE280" s="78" t="s">
        <v>10630</v>
      </c>
      <c r="AF280" s="76"/>
      <c r="AG280" s="76"/>
      <c r="AH280" s="76"/>
      <c r="AI280" s="67" t="s">
        <v>10647</v>
      </c>
      <c r="AJ280" s="79" t="s">
        <v>42</v>
      </c>
      <c r="AK280" s="76"/>
      <c r="AL280" s="76"/>
      <c r="AM280" s="76"/>
      <c r="AN280" s="63" t="s">
        <v>10737</v>
      </c>
      <c r="AO280" s="63" t="s">
        <v>10738</v>
      </c>
      <c r="AP280" s="67" t="s">
        <v>10490</v>
      </c>
      <c r="AQ280" s="76"/>
    </row>
    <row r="281" customFormat="false" ht="16.4" hidden="false" customHeight="false" outlineLevel="0" collapsed="false">
      <c r="B281" s="1" t="str">
        <f aca="false">поверители!$E281</f>
        <v>03302</v>
      </c>
      <c r="C281" s="64" t="s">
        <v>291</v>
      </c>
      <c r="D281" s="63"/>
      <c r="E281" s="81" t="s">
        <v>10773</v>
      </c>
      <c r="F281" s="63"/>
      <c r="G281" s="63" t="s">
        <v>10335</v>
      </c>
      <c r="H281" s="80" t="s">
        <v>294</v>
      </c>
      <c r="I281" s="67" t="s">
        <v>10670</v>
      </c>
      <c r="J281" s="76"/>
      <c r="K281" s="76"/>
      <c r="L281" s="76"/>
      <c r="M281" s="76"/>
      <c r="N281" s="76"/>
      <c r="O281" s="71" t="s">
        <v>10335</v>
      </c>
      <c r="P281" s="100"/>
      <c r="Q281" s="71" t="s">
        <v>10338</v>
      </c>
      <c r="R281" s="79" t="s">
        <v>10339</v>
      </c>
      <c r="S281" s="86" t="n">
        <v>45105</v>
      </c>
      <c r="T281" s="86" t="n">
        <v>45470</v>
      </c>
      <c r="U281" s="87" t="s">
        <v>10340</v>
      </c>
      <c r="V281" s="87" t="s">
        <v>10341</v>
      </c>
      <c r="W281" s="76"/>
      <c r="X281" s="71" t="s">
        <v>10335</v>
      </c>
      <c r="Y281" s="71" t="s">
        <v>10342</v>
      </c>
      <c r="Z281" s="79" t="s">
        <v>10629</v>
      </c>
      <c r="AA281" s="76"/>
      <c r="AB281" s="76"/>
      <c r="AC281" s="76"/>
      <c r="AD281" s="76"/>
      <c r="AE281" s="78" t="s">
        <v>10630</v>
      </c>
      <c r="AF281" s="76"/>
      <c r="AG281" s="76"/>
      <c r="AH281" s="76"/>
      <c r="AI281" s="67" t="s">
        <v>10647</v>
      </c>
      <c r="AJ281" s="79" t="s">
        <v>42</v>
      </c>
      <c r="AK281" s="76"/>
      <c r="AL281" s="76"/>
      <c r="AM281" s="76"/>
      <c r="AN281" s="63" t="s">
        <v>10737</v>
      </c>
      <c r="AO281" s="63" t="s">
        <v>10738</v>
      </c>
      <c r="AP281" s="67" t="s">
        <v>10490</v>
      </c>
      <c r="AQ281" s="76"/>
    </row>
    <row r="282" customFormat="false" ht="16.4" hidden="false" customHeight="false" outlineLevel="0" collapsed="false">
      <c r="B282" s="1" t="str">
        <f aca="false">поверители!$E282</f>
        <v>Р00736</v>
      </c>
      <c r="C282" s="64" t="s">
        <v>291</v>
      </c>
      <c r="D282" s="63"/>
      <c r="E282" s="81" t="s">
        <v>10774</v>
      </c>
      <c r="F282" s="63"/>
      <c r="G282" s="63" t="s">
        <v>10335</v>
      </c>
      <c r="H282" s="80" t="s">
        <v>294</v>
      </c>
      <c r="I282" s="67" t="s">
        <v>10458</v>
      </c>
      <c r="J282" s="76"/>
      <c r="K282" s="76"/>
      <c r="L282" s="76"/>
      <c r="M282" s="76"/>
      <c r="N282" s="76"/>
      <c r="O282" s="71" t="s">
        <v>10335</v>
      </c>
      <c r="P282" s="100"/>
      <c r="Q282" s="71" t="s">
        <v>10338</v>
      </c>
      <c r="R282" s="79" t="s">
        <v>10339</v>
      </c>
      <c r="S282" s="86" t="n">
        <v>45105</v>
      </c>
      <c r="T282" s="86" t="n">
        <v>45470</v>
      </c>
      <c r="U282" s="87" t="s">
        <v>10340</v>
      </c>
      <c r="V282" s="87" t="s">
        <v>10341</v>
      </c>
      <c r="W282" s="76"/>
      <c r="X282" s="71" t="s">
        <v>10335</v>
      </c>
      <c r="Y282" s="71" t="s">
        <v>10342</v>
      </c>
      <c r="Z282" s="79" t="s">
        <v>10629</v>
      </c>
      <c r="AA282" s="76"/>
      <c r="AB282" s="76"/>
      <c r="AC282" s="76"/>
      <c r="AD282" s="76"/>
      <c r="AE282" s="78" t="s">
        <v>10630</v>
      </c>
      <c r="AF282" s="76"/>
      <c r="AG282" s="76"/>
      <c r="AH282" s="76"/>
      <c r="AI282" s="67" t="s">
        <v>10647</v>
      </c>
      <c r="AJ282" s="79" t="s">
        <v>42</v>
      </c>
      <c r="AK282" s="76"/>
      <c r="AL282" s="76"/>
      <c r="AM282" s="76"/>
      <c r="AN282" s="63" t="s">
        <v>10737</v>
      </c>
      <c r="AO282" s="63" t="s">
        <v>10738</v>
      </c>
      <c r="AP282" s="67" t="s">
        <v>10490</v>
      </c>
      <c r="AQ282" s="76"/>
    </row>
    <row r="283" customFormat="false" ht="16.4" hidden="false" customHeight="false" outlineLevel="0" collapsed="false">
      <c r="B283" s="1" t="str">
        <f aca="false">поверители!$E283</f>
        <v>Р00392</v>
      </c>
      <c r="C283" s="64" t="s">
        <v>291</v>
      </c>
      <c r="D283" s="63"/>
      <c r="E283" s="81" t="s">
        <v>10775</v>
      </c>
      <c r="F283" s="63"/>
      <c r="G283" s="63" t="s">
        <v>10335</v>
      </c>
      <c r="H283" s="80" t="s">
        <v>294</v>
      </c>
      <c r="I283" s="67" t="s">
        <v>10458</v>
      </c>
      <c r="J283" s="76"/>
      <c r="K283" s="76"/>
      <c r="L283" s="76"/>
      <c r="M283" s="76"/>
      <c r="N283" s="76"/>
      <c r="O283" s="71" t="s">
        <v>10335</v>
      </c>
      <c r="P283" s="100"/>
      <c r="Q283" s="71" t="s">
        <v>10338</v>
      </c>
      <c r="R283" s="79" t="s">
        <v>10339</v>
      </c>
      <c r="S283" s="86" t="n">
        <v>45105</v>
      </c>
      <c r="T283" s="86" t="n">
        <v>45470</v>
      </c>
      <c r="U283" s="87" t="s">
        <v>10340</v>
      </c>
      <c r="V283" s="87" t="s">
        <v>10341</v>
      </c>
      <c r="W283" s="76"/>
      <c r="X283" s="71" t="s">
        <v>10335</v>
      </c>
      <c r="Y283" s="71" t="s">
        <v>10342</v>
      </c>
      <c r="Z283" s="79" t="s">
        <v>10629</v>
      </c>
      <c r="AA283" s="76"/>
      <c r="AB283" s="76"/>
      <c r="AC283" s="76"/>
      <c r="AD283" s="76"/>
      <c r="AE283" s="78" t="s">
        <v>10630</v>
      </c>
      <c r="AF283" s="76"/>
      <c r="AG283" s="76"/>
      <c r="AH283" s="76"/>
      <c r="AI283" s="67" t="s">
        <v>10647</v>
      </c>
      <c r="AJ283" s="79" t="s">
        <v>42</v>
      </c>
      <c r="AK283" s="76"/>
      <c r="AL283" s="76"/>
      <c r="AM283" s="76"/>
      <c r="AN283" s="63" t="s">
        <v>10737</v>
      </c>
      <c r="AO283" s="63" t="s">
        <v>10738</v>
      </c>
      <c r="AP283" s="67" t="s">
        <v>10490</v>
      </c>
      <c r="AQ283" s="76"/>
    </row>
    <row r="284" customFormat="false" ht="16.4" hidden="false" customHeight="false" outlineLevel="0" collapsed="false">
      <c r="B284" s="1" t="str">
        <f aca="false">поверители!$E284</f>
        <v>03304</v>
      </c>
      <c r="C284" s="64" t="s">
        <v>291</v>
      </c>
      <c r="D284" s="63"/>
      <c r="E284" s="81" t="s">
        <v>10776</v>
      </c>
      <c r="F284" s="63"/>
      <c r="G284" s="63" t="s">
        <v>10335</v>
      </c>
      <c r="H284" s="80" t="s">
        <v>294</v>
      </c>
      <c r="I284" s="67" t="s">
        <v>10458</v>
      </c>
      <c r="J284" s="76"/>
      <c r="K284" s="76"/>
      <c r="L284" s="76"/>
      <c r="M284" s="76"/>
      <c r="N284" s="76"/>
      <c r="O284" s="71" t="s">
        <v>10335</v>
      </c>
      <c r="P284" s="100"/>
      <c r="Q284" s="71" t="s">
        <v>10338</v>
      </c>
      <c r="R284" s="79" t="s">
        <v>10339</v>
      </c>
      <c r="S284" s="86" t="n">
        <v>45105</v>
      </c>
      <c r="T284" s="86" t="n">
        <v>45470</v>
      </c>
      <c r="U284" s="87" t="s">
        <v>10340</v>
      </c>
      <c r="V284" s="87" t="s">
        <v>10341</v>
      </c>
      <c r="W284" s="76"/>
      <c r="X284" s="71" t="s">
        <v>10335</v>
      </c>
      <c r="Y284" s="71" t="s">
        <v>10342</v>
      </c>
      <c r="Z284" s="79" t="s">
        <v>10629</v>
      </c>
      <c r="AA284" s="76"/>
      <c r="AB284" s="76"/>
      <c r="AC284" s="76"/>
      <c r="AD284" s="76"/>
      <c r="AE284" s="78" t="s">
        <v>10630</v>
      </c>
      <c r="AF284" s="76"/>
      <c r="AG284" s="76"/>
      <c r="AH284" s="76"/>
      <c r="AI284" s="67" t="s">
        <v>10647</v>
      </c>
      <c r="AJ284" s="79" t="s">
        <v>42</v>
      </c>
      <c r="AK284" s="76"/>
      <c r="AL284" s="76"/>
      <c r="AM284" s="76"/>
      <c r="AN284" s="63" t="s">
        <v>10737</v>
      </c>
      <c r="AO284" s="63" t="s">
        <v>10738</v>
      </c>
      <c r="AP284" s="67" t="s">
        <v>10490</v>
      </c>
      <c r="AQ284" s="76"/>
    </row>
    <row r="285" customFormat="false" ht="16.4" hidden="false" customHeight="false" outlineLevel="0" collapsed="false">
      <c r="B285" s="1" t="str">
        <f aca="false">поверители!$E285</f>
        <v>03305</v>
      </c>
      <c r="C285" s="64" t="s">
        <v>428</v>
      </c>
      <c r="D285" s="63"/>
      <c r="E285" s="81" t="s">
        <v>10777</v>
      </c>
      <c r="F285" s="63"/>
      <c r="G285" s="63" t="s">
        <v>10335</v>
      </c>
      <c r="H285" s="80" t="s">
        <v>294</v>
      </c>
      <c r="I285" s="67" t="s">
        <v>10649</v>
      </c>
      <c r="J285" s="76"/>
      <c r="K285" s="76"/>
      <c r="L285" s="76"/>
      <c r="M285" s="76"/>
      <c r="N285" s="76"/>
      <c r="O285" s="71" t="s">
        <v>10335</v>
      </c>
      <c r="P285" s="100"/>
      <c r="Q285" s="71" t="s">
        <v>10338</v>
      </c>
      <c r="R285" s="79" t="s">
        <v>10339</v>
      </c>
      <c r="S285" s="86" t="n">
        <v>45105</v>
      </c>
      <c r="T285" s="86" t="n">
        <v>45470</v>
      </c>
      <c r="U285" s="87" t="s">
        <v>10340</v>
      </c>
      <c r="V285" s="87" t="s">
        <v>10341</v>
      </c>
      <c r="W285" s="76"/>
      <c r="X285" s="71" t="s">
        <v>10335</v>
      </c>
      <c r="Y285" s="71" t="s">
        <v>10342</v>
      </c>
      <c r="Z285" s="79" t="s">
        <v>10629</v>
      </c>
      <c r="AA285" s="76"/>
      <c r="AB285" s="76"/>
      <c r="AC285" s="76"/>
      <c r="AD285" s="76"/>
      <c r="AE285" s="78" t="s">
        <v>10630</v>
      </c>
      <c r="AF285" s="76"/>
      <c r="AG285" s="76"/>
      <c r="AH285" s="76"/>
      <c r="AI285" s="67" t="s">
        <v>10647</v>
      </c>
      <c r="AJ285" s="79" t="s">
        <v>42</v>
      </c>
      <c r="AK285" s="76"/>
      <c r="AL285" s="76"/>
      <c r="AM285" s="76"/>
      <c r="AN285" s="63" t="s">
        <v>10737</v>
      </c>
      <c r="AO285" s="63" t="s">
        <v>10738</v>
      </c>
      <c r="AP285" s="67" t="s">
        <v>10490</v>
      </c>
      <c r="AQ285" s="76"/>
    </row>
    <row r="286" customFormat="false" ht="16.4" hidden="false" customHeight="false" outlineLevel="0" collapsed="false">
      <c r="B286" s="1" t="str">
        <f aca="false">поверители!$E286</f>
        <v>03306</v>
      </c>
      <c r="C286" s="64" t="s">
        <v>828</v>
      </c>
      <c r="D286" s="63"/>
      <c r="E286" s="81" t="s">
        <v>10778</v>
      </c>
      <c r="F286" s="63"/>
      <c r="G286" s="63" t="s">
        <v>10335</v>
      </c>
      <c r="H286" s="80" t="s">
        <v>294</v>
      </c>
      <c r="I286" s="67" t="s">
        <v>10469</v>
      </c>
      <c r="J286" s="76"/>
      <c r="K286" s="76"/>
      <c r="L286" s="76"/>
      <c r="M286" s="76"/>
      <c r="N286" s="76"/>
      <c r="O286" s="71" t="s">
        <v>10335</v>
      </c>
      <c r="P286" s="100"/>
      <c r="Q286" s="71" t="s">
        <v>10338</v>
      </c>
      <c r="R286" s="79" t="s">
        <v>10339</v>
      </c>
      <c r="S286" s="86" t="n">
        <v>45105</v>
      </c>
      <c r="T286" s="86" t="n">
        <v>45470</v>
      </c>
      <c r="U286" s="87" t="s">
        <v>10340</v>
      </c>
      <c r="V286" s="87" t="s">
        <v>10341</v>
      </c>
      <c r="W286" s="76"/>
      <c r="X286" s="71" t="s">
        <v>10335</v>
      </c>
      <c r="Y286" s="71" t="s">
        <v>10342</v>
      </c>
      <c r="Z286" s="79" t="s">
        <v>10629</v>
      </c>
      <c r="AA286" s="76"/>
      <c r="AB286" s="76"/>
      <c r="AC286" s="76"/>
      <c r="AD286" s="76"/>
      <c r="AE286" s="78" t="s">
        <v>10630</v>
      </c>
      <c r="AF286" s="76"/>
      <c r="AG286" s="76"/>
      <c r="AH286" s="76"/>
      <c r="AI286" s="67" t="s">
        <v>10647</v>
      </c>
      <c r="AJ286" s="79" t="s">
        <v>42</v>
      </c>
      <c r="AK286" s="76"/>
      <c r="AL286" s="76"/>
      <c r="AM286" s="76"/>
      <c r="AN286" s="63" t="s">
        <v>10737</v>
      </c>
      <c r="AO286" s="63" t="s">
        <v>10738</v>
      </c>
      <c r="AP286" s="67" t="s">
        <v>10490</v>
      </c>
      <c r="AQ286" s="76"/>
    </row>
    <row r="287" customFormat="false" ht="16.4" hidden="false" customHeight="false" outlineLevel="0" collapsed="false">
      <c r="B287" s="1" t="str">
        <f aca="false">поверители!$E287</f>
        <v>00040</v>
      </c>
      <c r="C287" s="64" t="s">
        <v>291</v>
      </c>
      <c r="D287" s="63"/>
      <c r="E287" s="81" t="s">
        <v>10779</v>
      </c>
      <c r="F287" s="63"/>
      <c r="G287" s="63" t="s">
        <v>10335</v>
      </c>
      <c r="H287" s="80" t="s">
        <v>294</v>
      </c>
      <c r="I287" s="67" t="s">
        <v>10670</v>
      </c>
      <c r="J287" s="76"/>
      <c r="K287" s="76"/>
      <c r="L287" s="76"/>
      <c r="M287" s="76"/>
      <c r="N287" s="76"/>
      <c r="O287" s="71" t="s">
        <v>10335</v>
      </c>
      <c r="P287" s="100"/>
      <c r="Q287" s="71" t="s">
        <v>10338</v>
      </c>
      <c r="R287" s="79" t="s">
        <v>10339</v>
      </c>
      <c r="S287" s="86" t="n">
        <v>45105</v>
      </c>
      <c r="T287" s="86" t="n">
        <v>45470</v>
      </c>
      <c r="U287" s="87" t="s">
        <v>10340</v>
      </c>
      <c r="V287" s="87" t="s">
        <v>10341</v>
      </c>
      <c r="W287" s="76"/>
      <c r="X287" s="71" t="s">
        <v>10335</v>
      </c>
      <c r="Y287" s="71" t="s">
        <v>10342</v>
      </c>
      <c r="Z287" s="79" t="s">
        <v>10629</v>
      </c>
      <c r="AA287" s="76"/>
      <c r="AB287" s="76"/>
      <c r="AC287" s="76"/>
      <c r="AD287" s="76"/>
      <c r="AE287" s="78" t="s">
        <v>10630</v>
      </c>
      <c r="AF287" s="76"/>
      <c r="AG287" s="76"/>
      <c r="AH287" s="76"/>
      <c r="AI287" s="67" t="s">
        <v>10647</v>
      </c>
      <c r="AJ287" s="79" t="s">
        <v>42</v>
      </c>
      <c r="AK287" s="76"/>
      <c r="AL287" s="76"/>
      <c r="AM287" s="76"/>
      <c r="AN287" s="63" t="s">
        <v>10737</v>
      </c>
      <c r="AO287" s="63" t="s">
        <v>10738</v>
      </c>
      <c r="AP287" s="67" t="s">
        <v>10490</v>
      </c>
      <c r="AQ287" s="76"/>
    </row>
    <row r="288" customFormat="false" ht="16.4" hidden="false" customHeight="false" outlineLevel="0" collapsed="false">
      <c r="B288" s="1" t="str">
        <f aca="false">поверители!$E288</f>
        <v>Р00699</v>
      </c>
      <c r="C288" s="64" t="s">
        <v>291</v>
      </c>
      <c r="D288" s="63"/>
      <c r="E288" s="81" t="s">
        <v>10780</v>
      </c>
      <c r="F288" s="63"/>
      <c r="G288" s="63" t="s">
        <v>10335</v>
      </c>
      <c r="H288" s="80" t="s">
        <v>294</v>
      </c>
      <c r="I288" s="67" t="s">
        <v>10458</v>
      </c>
      <c r="J288" s="76"/>
      <c r="K288" s="76"/>
      <c r="L288" s="76"/>
      <c r="M288" s="76"/>
      <c r="N288" s="76"/>
      <c r="O288" s="71" t="s">
        <v>10335</v>
      </c>
      <c r="P288" s="100"/>
      <c r="Q288" s="71" t="s">
        <v>10338</v>
      </c>
      <c r="R288" s="79" t="s">
        <v>10339</v>
      </c>
      <c r="S288" s="86" t="n">
        <v>45105</v>
      </c>
      <c r="T288" s="86" t="n">
        <v>45470</v>
      </c>
      <c r="U288" s="87" t="s">
        <v>10340</v>
      </c>
      <c r="V288" s="87" t="s">
        <v>10341</v>
      </c>
      <c r="W288" s="76"/>
      <c r="X288" s="71" t="s">
        <v>10335</v>
      </c>
      <c r="Y288" s="71" t="s">
        <v>10342</v>
      </c>
      <c r="Z288" s="79" t="s">
        <v>10629</v>
      </c>
      <c r="AA288" s="76"/>
      <c r="AB288" s="76"/>
      <c r="AC288" s="76"/>
      <c r="AD288" s="76"/>
      <c r="AE288" s="78" t="s">
        <v>10630</v>
      </c>
      <c r="AF288" s="76"/>
      <c r="AG288" s="76"/>
      <c r="AH288" s="76"/>
      <c r="AI288" s="67" t="s">
        <v>10647</v>
      </c>
      <c r="AJ288" s="79" t="s">
        <v>42</v>
      </c>
      <c r="AK288" s="76"/>
      <c r="AL288" s="76"/>
      <c r="AM288" s="76"/>
      <c r="AN288" s="63" t="s">
        <v>10737</v>
      </c>
      <c r="AO288" s="63" t="s">
        <v>10738</v>
      </c>
      <c r="AP288" s="67" t="s">
        <v>10490</v>
      </c>
      <c r="AQ288" s="76"/>
    </row>
    <row r="289" customFormat="false" ht="16.4" hidden="false" customHeight="false" outlineLevel="0" collapsed="false">
      <c r="B289" s="1" t="str">
        <f aca="false">поверители!$E289</f>
        <v>Р00032</v>
      </c>
      <c r="C289" s="64" t="s">
        <v>291</v>
      </c>
      <c r="D289" s="63"/>
      <c r="E289" s="112" t="s">
        <v>10781</v>
      </c>
      <c r="F289" s="63"/>
      <c r="G289" s="63" t="s">
        <v>10335</v>
      </c>
      <c r="H289" s="80" t="s">
        <v>294</v>
      </c>
      <c r="I289" s="67" t="s">
        <v>10670</v>
      </c>
      <c r="J289" s="76"/>
      <c r="K289" s="76"/>
      <c r="L289" s="76"/>
      <c r="M289" s="76"/>
      <c r="N289" s="76"/>
      <c r="O289" s="71" t="s">
        <v>10335</v>
      </c>
      <c r="P289" s="100"/>
      <c r="Q289" s="71" t="s">
        <v>10338</v>
      </c>
      <c r="R289" s="79" t="s">
        <v>10339</v>
      </c>
      <c r="S289" s="86" t="n">
        <v>45105</v>
      </c>
      <c r="T289" s="86" t="n">
        <v>45470</v>
      </c>
      <c r="U289" s="87" t="s">
        <v>10340</v>
      </c>
      <c r="V289" s="87" t="s">
        <v>10341</v>
      </c>
      <c r="W289" s="76"/>
      <c r="X289" s="71" t="s">
        <v>10335</v>
      </c>
      <c r="Y289" s="71" t="s">
        <v>10342</v>
      </c>
      <c r="Z289" s="79" t="s">
        <v>10629</v>
      </c>
      <c r="AA289" s="76"/>
      <c r="AB289" s="76"/>
      <c r="AC289" s="76"/>
      <c r="AD289" s="76"/>
      <c r="AE289" s="78" t="s">
        <v>10630</v>
      </c>
      <c r="AF289" s="76"/>
      <c r="AG289" s="76"/>
      <c r="AH289" s="76"/>
      <c r="AI289" s="67" t="s">
        <v>10647</v>
      </c>
      <c r="AJ289" s="79" t="s">
        <v>42</v>
      </c>
      <c r="AK289" s="76"/>
      <c r="AL289" s="76"/>
      <c r="AM289" s="76"/>
      <c r="AN289" s="63" t="s">
        <v>10737</v>
      </c>
      <c r="AO289" s="63" t="s">
        <v>10738</v>
      </c>
      <c r="AP289" s="67" t="s">
        <v>10490</v>
      </c>
      <c r="AQ289" s="76"/>
    </row>
    <row r="290" customFormat="false" ht="16.4" hidden="false" customHeight="false" outlineLevel="0" collapsed="false">
      <c r="B290" s="1" t="str">
        <f aca="false">поверители!$E290</f>
        <v>03104</v>
      </c>
      <c r="C290" s="64" t="s">
        <v>428</v>
      </c>
      <c r="D290" s="63"/>
      <c r="E290" s="81" t="s">
        <v>10782</v>
      </c>
      <c r="F290" s="63"/>
      <c r="G290" s="63" t="s">
        <v>10335</v>
      </c>
      <c r="H290" s="80" t="s">
        <v>294</v>
      </c>
      <c r="I290" s="67" t="s">
        <v>10369</v>
      </c>
      <c r="J290" s="76"/>
      <c r="K290" s="76"/>
      <c r="L290" s="76"/>
      <c r="M290" s="76"/>
      <c r="N290" s="76"/>
      <c r="O290" s="71" t="s">
        <v>10335</v>
      </c>
      <c r="P290" s="100"/>
      <c r="Q290" s="71" t="s">
        <v>10338</v>
      </c>
      <c r="R290" s="79" t="s">
        <v>10339</v>
      </c>
      <c r="S290" s="86" t="n">
        <v>45105</v>
      </c>
      <c r="T290" s="86" t="n">
        <v>45470</v>
      </c>
      <c r="U290" s="87" t="s">
        <v>10340</v>
      </c>
      <c r="V290" s="87" t="s">
        <v>10341</v>
      </c>
      <c r="W290" s="76"/>
      <c r="X290" s="71" t="s">
        <v>10335</v>
      </c>
      <c r="Y290" s="71" t="s">
        <v>10342</v>
      </c>
      <c r="Z290" s="79" t="s">
        <v>10629</v>
      </c>
      <c r="AA290" s="76"/>
      <c r="AB290" s="76"/>
      <c r="AC290" s="76"/>
      <c r="AD290" s="76"/>
      <c r="AE290" s="78" t="s">
        <v>10630</v>
      </c>
      <c r="AF290" s="76"/>
      <c r="AG290" s="76"/>
      <c r="AH290" s="76"/>
      <c r="AI290" s="67" t="s">
        <v>10647</v>
      </c>
      <c r="AJ290" s="79" t="s">
        <v>42</v>
      </c>
      <c r="AK290" s="76"/>
      <c r="AL290" s="76"/>
      <c r="AM290" s="76"/>
      <c r="AN290" s="63" t="s">
        <v>10737</v>
      </c>
      <c r="AO290" s="63" t="s">
        <v>10738</v>
      </c>
      <c r="AP290" s="67" t="s">
        <v>10490</v>
      </c>
      <c r="AQ290" s="76"/>
    </row>
    <row r="291" customFormat="false" ht="16.4" hidden="false" customHeight="false" outlineLevel="0" collapsed="false">
      <c r="B291" s="1" t="str">
        <f aca="false">поверители!$E291</f>
        <v>Р00386</v>
      </c>
      <c r="C291" s="64" t="s">
        <v>10053</v>
      </c>
      <c r="D291" s="63"/>
      <c r="E291" s="81" t="s">
        <v>10783</v>
      </c>
      <c r="F291" s="63"/>
      <c r="G291" s="63" t="s">
        <v>10335</v>
      </c>
      <c r="H291" s="77" t="s">
        <v>300</v>
      </c>
      <c r="I291" s="67" t="s">
        <v>10564</v>
      </c>
      <c r="J291" s="76"/>
      <c r="K291" s="76"/>
      <c r="L291" s="76"/>
      <c r="M291" s="76"/>
      <c r="N291" s="76"/>
      <c r="O291" s="71" t="s">
        <v>10335</v>
      </c>
      <c r="P291" s="100"/>
      <c r="Q291" s="71" t="s">
        <v>10338</v>
      </c>
      <c r="R291" s="79" t="s">
        <v>10339</v>
      </c>
      <c r="S291" s="86" t="n">
        <v>45105</v>
      </c>
      <c r="T291" s="86" t="n">
        <v>45835</v>
      </c>
      <c r="U291" s="87" t="s">
        <v>10340</v>
      </c>
      <c r="V291" s="87" t="s">
        <v>10341</v>
      </c>
      <c r="W291" s="76"/>
      <c r="X291" s="71" t="s">
        <v>10335</v>
      </c>
      <c r="Y291" s="71" t="s">
        <v>10342</v>
      </c>
      <c r="Z291" s="79" t="s">
        <v>10629</v>
      </c>
      <c r="AA291" s="76"/>
      <c r="AB291" s="76"/>
      <c r="AC291" s="76"/>
      <c r="AD291" s="76"/>
      <c r="AE291" s="78" t="s">
        <v>10630</v>
      </c>
      <c r="AF291" s="76"/>
      <c r="AG291" s="76"/>
      <c r="AH291" s="76"/>
      <c r="AI291" s="67" t="s">
        <v>10647</v>
      </c>
      <c r="AJ291" s="79" t="s">
        <v>42</v>
      </c>
      <c r="AK291" s="76"/>
      <c r="AL291" s="76"/>
      <c r="AM291" s="76"/>
      <c r="AN291" s="63" t="s">
        <v>10737</v>
      </c>
      <c r="AO291" s="63" t="s">
        <v>10738</v>
      </c>
      <c r="AP291" s="67" t="s">
        <v>10490</v>
      </c>
      <c r="AQ291" s="76"/>
    </row>
    <row r="292" customFormat="false" ht="16.4" hidden="false" customHeight="false" outlineLevel="0" collapsed="false">
      <c r="B292" s="1" t="str">
        <f aca="false">поверители!$E292</f>
        <v>03109</v>
      </c>
      <c r="C292" s="64" t="s">
        <v>724</v>
      </c>
      <c r="D292" s="63"/>
      <c r="E292" s="81" t="s">
        <v>10784</v>
      </c>
      <c r="F292" s="63"/>
      <c r="G292" s="63" t="s">
        <v>10335</v>
      </c>
      <c r="H292" s="80" t="s">
        <v>415</v>
      </c>
      <c r="I292" s="67" t="s">
        <v>10652</v>
      </c>
      <c r="J292" s="76"/>
      <c r="K292" s="76"/>
      <c r="L292" s="76"/>
      <c r="M292" s="76"/>
      <c r="N292" s="76"/>
      <c r="O292" s="71" t="s">
        <v>10335</v>
      </c>
      <c r="P292" s="100"/>
      <c r="Q292" s="71" t="s">
        <v>10338</v>
      </c>
      <c r="R292" s="79" t="s">
        <v>10339</v>
      </c>
      <c r="S292" s="86" t="n">
        <v>45105</v>
      </c>
      <c r="T292" s="86" t="n">
        <v>45470</v>
      </c>
      <c r="U292" s="87" t="s">
        <v>10340</v>
      </c>
      <c r="V292" s="87" t="s">
        <v>10341</v>
      </c>
      <c r="W292" s="76"/>
      <c r="X292" s="71" t="s">
        <v>10335</v>
      </c>
      <c r="Y292" s="71" t="s">
        <v>10342</v>
      </c>
      <c r="Z292" s="79" t="s">
        <v>10629</v>
      </c>
      <c r="AA292" s="76"/>
      <c r="AB292" s="76"/>
      <c r="AC292" s="76"/>
      <c r="AD292" s="76"/>
      <c r="AE292" s="78" t="s">
        <v>10630</v>
      </c>
      <c r="AF292" s="76"/>
      <c r="AG292" s="76"/>
      <c r="AH292" s="76"/>
      <c r="AI292" s="67" t="s">
        <v>10733</v>
      </c>
      <c r="AJ292" s="79" t="s">
        <v>42</v>
      </c>
      <c r="AK292" s="76"/>
      <c r="AL292" s="76"/>
      <c r="AM292" s="76"/>
      <c r="AN292" s="63" t="s">
        <v>10737</v>
      </c>
      <c r="AO292" s="63" t="s">
        <v>10738</v>
      </c>
      <c r="AP292" s="67" t="s">
        <v>10490</v>
      </c>
      <c r="AQ292" s="76"/>
    </row>
    <row r="293" customFormat="false" ht="16.4" hidden="false" customHeight="false" outlineLevel="0" collapsed="false">
      <c r="B293" s="1" t="str">
        <f aca="false">поверители!$E293</f>
        <v>03119</v>
      </c>
      <c r="C293" s="64" t="s">
        <v>724</v>
      </c>
      <c r="D293" s="63"/>
      <c r="E293" s="81" t="s">
        <v>10785</v>
      </c>
      <c r="F293" s="63"/>
      <c r="G293" s="63" t="s">
        <v>10335</v>
      </c>
      <c r="H293" s="80" t="s">
        <v>415</v>
      </c>
      <c r="I293" s="67" t="s">
        <v>10652</v>
      </c>
      <c r="J293" s="76"/>
      <c r="K293" s="76"/>
      <c r="L293" s="76"/>
      <c r="M293" s="76"/>
      <c r="N293" s="76"/>
      <c r="O293" s="71" t="s">
        <v>10335</v>
      </c>
      <c r="P293" s="100"/>
      <c r="Q293" s="71" t="s">
        <v>10338</v>
      </c>
      <c r="R293" s="79" t="s">
        <v>10339</v>
      </c>
      <c r="S293" s="86" t="n">
        <v>45105</v>
      </c>
      <c r="T293" s="86" t="n">
        <v>45470</v>
      </c>
      <c r="U293" s="87" t="s">
        <v>10340</v>
      </c>
      <c r="V293" s="87" t="s">
        <v>10341</v>
      </c>
      <c r="W293" s="76"/>
      <c r="X293" s="71" t="s">
        <v>10335</v>
      </c>
      <c r="Y293" s="71" t="s">
        <v>10342</v>
      </c>
      <c r="Z293" s="79" t="s">
        <v>10629</v>
      </c>
      <c r="AA293" s="76"/>
      <c r="AB293" s="76"/>
      <c r="AC293" s="76"/>
      <c r="AD293" s="76"/>
      <c r="AE293" s="78" t="s">
        <v>10630</v>
      </c>
      <c r="AF293" s="76"/>
      <c r="AG293" s="76"/>
      <c r="AH293" s="76"/>
      <c r="AI293" s="67" t="s">
        <v>10733</v>
      </c>
      <c r="AJ293" s="79" t="s">
        <v>42</v>
      </c>
      <c r="AK293" s="76"/>
      <c r="AL293" s="76"/>
      <c r="AM293" s="76"/>
      <c r="AN293" s="63" t="s">
        <v>10737</v>
      </c>
      <c r="AO293" s="63" t="s">
        <v>10738</v>
      </c>
      <c r="AP293" s="67" t="s">
        <v>10490</v>
      </c>
      <c r="AQ293" s="76"/>
    </row>
    <row r="294" customFormat="false" ht="16.4" hidden="false" customHeight="false" outlineLevel="0" collapsed="false">
      <c r="B294" s="1" t="str">
        <f aca="false">поверители!$E294</f>
        <v>03120</v>
      </c>
      <c r="C294" s="64" t="s">
        <v>724</v>
      </c>
      <c r="D294" s="63"/>
      <c r="E294" s="81" t="s">
        <v>10786</v>
      </c>
      <c r="F294" s="63"/>
      <c r="G294" s="63" t="s">
        <v>10335</v>
      </c>
      <c r="H294" s="80" t="s">
        <v>415</v>
      </c>
      <c r="I294" s="67" t="s">
        <v>10652</v>
      </c>
      <c r="J294" s="76"/>
      <c r="K294" s="76"/>
      <c r="L294" s="76"/>
      <c r="M294" s="76"/>
      <c r="N294" s="76"/>
      <c r="O294" s="71" t="s">
        <v>10335</v>
      </c>
      <c r="P294" s="100"/>
      <c r="Q294" s="71" t="s">
        <v>10338</v>
      </c>
      <c r="R294" s="79" t="s">
        <v>10339</v>
      </c>
      <c r="S294" s="86" t="n">
        <v>45105</v>
      </c>
      <c r="T294" s="86" t="n">
        <v>45470</v>
      </c>
      <c r="U294" s="87" t="s">
        <v>10340</v>
      </c>
      <c r="V294" s="87" t="s">
        <v>10341</v>
      </c>
      <c r="W294" s="76"/>
      <c r="X294" s="71" t="s">
        <v>10335</v>
      </c>
      <c r="Y294" s="71" t="s">
        <v>10342</v>
      </c>
      <c r="Z294" s="79" t="s">
        <v>10629</v>
      </c>
      <c r="AA294" s="76"/>
      <c r="AB294" s="76"/>
      <c r="AC294" s="76"/>
      <c r="AD294" s="76"/>
      <c r="AE294" s="78" t="s">
        <v>10630</v>
      </c>
      <c r="AF294" s="76"/>
      <c r="AG294" s="76"/>
      <c r="AH294" s="76"/>
      <c r="AI294" s="67" t="s">
        <v>10733</v>
      </c>
      <c r="AJ294" s="79" t="s">
        <v>42</v>
      </c>
      <c r="AK294" s="76"/>
      <c r="AL294" s="76"/>
      <c r="AM294" s="76"/>
      <c r="AN294" s="63" t="s">
        <v>10737</v>
      </c>
      <c r="AO294" s="63" t="s">
        <v>10738</v>
      </c>
      <c r="AP294" s="67" t="s">
        <v>10490</v>
      </c>
      <c r="AQ294" s="76"/>
    </row>
    <row r="295" customFormat="false" ht="16.4" hidden="false" customHeight="false" outlineLevel="0" collapsed="false">
      <c r="B295" s="1" t="str">
        <f aca="false">поверители!$E295</f>
        <v>03124</v>
      </c>
      <c r="C295" s="64" t="s">
        <v>724</v>
      </c>
      <c r="D295" s="63"/>
      <c r="E295" s="81" t="s">
        <v>10787</v>
      </c>
      <c r="F295" s="63"/>
      <c r="G295" s="63" t="s">
        <v>10335</v>
      </c>
      <c r="H295" s="80" t="s">
        <v>415</v>
      </c>
      <c r="I295" s="67" t="s">
        <v>10652</v>
      </c>
      <c r="J295" s="76"/>
      <c r="K295" s="76"/>
      <c r="L295" s="76"/>
      <c r="M295" s="76"/>
      <c r="N295" s="76"/>
      <c r="O295" s="71" t="s">
        <v>10335</v>
      </c>
      <c r="P295" s="100"/>
      <c r="Q295" s="71" t="s">
        <v>10338</v>
      </c>
      <c r="R295" s="79" t="s">
        <v>10339</v>
      </c>
      <c r="S295" s="86" t="n">
        <v>45105</v>
      </c>
      <c r="T295" s="86" t="n">
        <v>45470</v>
      </c>
      <c r="U295" s="87" t="s">
        <v>10340</v>
      </c>
      <c r="V295" s="87" t="s">
        <v>10341</v>
      </c>
      <c r="W295" s="76"/>
      <c r="X295" s="71" t="s">
        <v>10335</v>
      </c>
      <c r="Y295" s="71" t="s">
        <v>10342</v>
      </c>
      <c r="Z295" s="79" t="s">
        <v>10629</v>
      </c>
      <c r="AA295" s="76"/>
      <c r="AB295" s="76"/>
      <c r="AC295" s="76"/>
      <c r="AD295" s="76"/>
      <c r="AE295" s="78" t="s">
        <v>10630</v>
      </c>
      <c r="AF295" s="76"/>
      <c r="AG295" s="76"/>
      <c r="AH295" s="76"/>
      <c r="AI295" s="67" t="s">
        <v>10733</v>
      </c>
      <c r="AJ295" s="79" t="s">
        <v>42</v>
      </c>
      <c r="AK295" s="76"/>
      <c r="AL295" s="76"/>
      <c r="AM295" s="76"/>
      <c r="AN295" s="63" t="s">
        <v>10737</v>
      </c>
      <c r="AO295" s="63" t="s">
        <v>10738</v>
      </c>
      <c r="AP295" s="67" t="s">
        <v>10490</v>
      </c>
      <c r="AQ295" s="76"/>
    </row>
    <row r="296" customFormat="false" ht="16.4" hidden="false" customHeight="false" outlineLevel="0" collapsed="false">
      <c r="B296" s="1" t="str">
        <f aca="false">поверители!$E296</f>
        <v>Р00657</v>
      </c>
      <c r="C296" s="64" t="s">
        <v>10029</v>
      </c>
      <c r="D296" s="63"/>
      <c r="E296" s="81" t="s">
        <v>10788</v>
      </c>
      <c r="F296" s="63"/>
      <c r="G296" s="63" t="s">
        <v>10335</v>
      </c>
      <c r="H296" s="80" t="s">
        <v>415</v>
      </c>
      <c r="I296" s="67" t="s">
        <v>10667</v>
      </c>
      <c r="J296" s="76"/>
      <c r="K296" s="76"/>
      <c r="L296" s="76"/>
      <c r="M296" s="76"/>
      <c r="N296" s="76"/>
      <c r="O296" s="71" t="s">
        <v>10335</v>
      </c>
      <c r="P296" s="100"/>
      <c r="Q296" s="71" t="s">
        <v>10338</v>
      </c>
      <c r="R296" s="79" t="s">
        <v>10339</v>
      </c>
      <c r="S296" s="86" t="n">
        <v>45105</v>
      </c>
      <c r="T296" s="86" t="n">
        <v>45470</v>
      </c>
      <c r="U296" s="87" t="s">
        <v>10340</v>
      </c>
      <c r="V296" s="87" t="s">
        <v>10341</v>
      </c>
      <c r="W296" s="76"/>
      <c r="X296" s="71" t="s">
        <v>10335</v>
      </c>
      <c r="Y296" s="71" t="s">
        <v>10342</v>
      </c>
      <c r="Z296" s="79" t="s">
        <v>10629</v>
      </c>
      <c r="AA296" s="76"/>
      <c r="AB296" s="76"/>
      <c r="AC296" s="76"/>
      <c r="AD296" s="76"/>
      <c r="AE296" s="78" t="s">
        <v>10630</v>
      </c>
      <c r="AF296" s="76"/>
      <c r="AG296" s="76"/>
      <c r="AH296" s="76"/>
      <c r="AI296" s="67" t="s">
        <v>10647</v>
      </c>
      <c r="AJ296" s="79" t="s">
        <v>42</v>
      </c>
      <c r="AK296" s="76"/>
      <c r="AL296" s="76"/>
      <c r="AM296" s="76"/>
      <c r="AN296" s="63" t="s">
        <v>10737</v>
      </c>
      <c r="AO296" s="63" t="s">
        <v>10738</v>
      </c>
      <c r="AP296" s="67" t="s">
        <v>10490</v>
      </c>
      <c r="AQ296" s="76"/>
    </row>
    <row r="297" customFormat="false" ht="34.3" hidden="false" customHeight="false" outlineLevel="0" collapsed="false">
      <c r="B297" s="1" t="str">
        <f aca="false">поверители!$E297</f>
        <v>Р00639</v>
      </c>
      <c r="C297" s="64" t="s">
        <v>317</v>
      </c>
      <c r="D297" s="63"/>
      <c r="E297" s="81" t="s">
        <v>10789</v>
      </c>
      <c r="F297" s="63"/>
      <c r="G297" s="63" t="s">
        <v>10335</v>
      </c>
      <c r="H297" s="66" t="s">
        <v>310</v>
      </c>
      <c r="I297" s="67" t="s">
        <v>10667</v>
      </c>
      <c r="J297" s="76"/>
      <c r="K297" s="76"/>
      <c r="L297" s="76"/>
      <c r="M297" s="76"/>
      <c r="N297" s="76"/>
      <c r="O297" s="71" t="s">
        <v>10335</v>
      </c>
      <c r="P297" s="100"/>
      <c r="Q297" s="71" t="s">
        <v>10338</v>
      </c>
      <c r="R297" s="79" t="s">
        <v>10339</v>
      </c>
      <c r="S297" s="86" t="n">
        <v>45105</v>
      </c>
      <c r="T297" s="86" t="n">
        <v>45835</v>
      </c>
      <c r="U297" s="87" t="s">
        <v>10340</v>
      </c>
      <c r="V297" s="87" t="s">
        <v>10341</v>
      </c>
      <c r="W297" s="76"/>
      <c r="X297" s="71" t="s">
        <v>10335</v>
      </c>
      <c r="Y297" s="71" t="s">
        <v>10342</v>
      </c>
      <c r="Z297" s="79" t="s">
        <v>10629</v>
      </c>
      <c r="AA297" s="76"/>
      <c r="AB297" s="76"/>
      <c r="AC297" s="76"/>
      <c r="AD297" s="76"/>
      <c r="AE297" s="78" t="s">
        <v>10630</v>
      </c>
      <c r="AF297" s="76"/>
      <c r="AG297" s="76"/>
      <c r="AH297" s="76"/>
      <c r="AI297" s="67" t="s">
        <v>10733</v>
      </c>
      <c r="AJ297" s="79" t="s">
        <v>42</v>
      </c>
      <c r="AK297" s="76"/>
      <c r="AL297" s="76"/>
      <c r="AM297" s="76"/>
      <c r="AN297" s="63" t="s">
        <v>10737</v>
      </c>
      <c r="AO297" s="63" t="s">
        <v>10738</v>
      </c>
      <c r="AP297" s="67" t="s">
        <v>10490</v>
      </c>
      <c r="AQ297" s="76"/>
    </row>
    <row r="298" customFormat="false" ht="16.4" hidden="false" customHeight="false" outlineLevel="0" collapsed="false">
      <c r="B298" s="1" t="str">
        <f aca="false">поверители!$E298</f>
        <v>Р00580</v>
      </c>
      <c r="C298" s="64" t="s">
        <v>297</v>
      </c>
      <c r="D298" s="63"/>
      <c r="E298" s="81" t="s">
        <v>10790</v>
      </c>
      <c r="F298" s="63"/>
      <c r="G298" s="63" t="s">
        <v>10335</v>
      </c>
      <c r="H298" s="77" t="s">
        <v>300</v>
      </c>
      <c r="I298" s="67" t="s">
        <v>10667</v>
      </c>
      <c r="J298" s="76"/>
      <c r="K298" s="76"/>
      <c r="L298" s="76"/>
      <c r="M298" s="76"/>
      <c r="N298" s="76"/>
      <c r="O298" s="71" t="s">
        <v>10335</v>
      </c>
      <c r="P298" s="100"/>
      <c r="Q298" s="71" t="s">
        <v>10338</v>
      </c>
      <c r="R298" s="79" t="s">
        <v>10339</v>
      </c>
      <c r="S298" s="86" t="n">
        <v>45105</v>
      </c>
      <c r="T298" s="86" t="n">
        <v>45835</v>
      </c>
      <c r="U298" s="87" t="s">
        <v>10340</v>
      </c>
      <c r="V298" s="87" t="s">
        <v>10341</v>
      </c>
      <c r="W298" s="76"/>
      <c r="X298" s="71" t="s">
        <v>10335</v>
      </c>
      <c r="Y298" s="71" t="s">
        <v>10342</v>
      </c>
      <c r="Z298" s="79" t="s">
        <v>10629</v>
      </c>
      <c r="AA298" s="76"/>
      <c r="AB298" s="76"/>
      <c r="AC298" s="76"/>
      <c r="AD298" s="76"/>
      <c r="AE298" s="78" t="s">
        <v>10630</v>
      </c>
      <c r="AF298" s="76"/>
      <c r="AG298" s="76"/>
      <c r="AH298" s="76"/>
      <c r="AI298" s="67" t="s">
        <v>10733</v>
      </c>
      <c r="AJ298" s="79" t="s">
        <v>42</v>
      </c>
      <c r="AK298" s="76"/>
      <c r="AL298" s="76"/>
      <c r="AM298" s="76"/>
      <c r="AN298" s="63" t="s">
        <v>10737</v>
      </c>
      <c r="AO298" s="63" t="s">
        <v>10738</v>
      </c>
      <c r="AP298" s="67" t="s">
        <v>10490</v>
      </c>
      <c r="AQ298" s="76"/>
    </row>
    <row r="299" customFormat="false" ht="16.4" hidden="false" customHeight="false" outlineLevel="0" collapsed="false">
      <c r="B299" s="1" t="str">
        <f aca="false">поверители!$E299</f>
        <v>04207</v>
      </c>
      <c r="C299" s="64" t="s">
        <v>297</v>
      </c>
      <c r="D299" s="63"/>
      <c r="E299" s="112" t="s">
        <v>10791</v>
      </c>
      <c r="F299" s="63"/>
      <c r="G299" s="63" t="s">
        <v>10335</v>
      </c>
      <c r="H299" s="77" t="s">
        <v>300</v>
      </c>
      <c r="I299" s="67" t="s">
        <v>10667</v>
      </c>
      <c r="J299" s="76"/>
      <c r="K299" s="76"/>
      <c r="L299" s="76"/>
      <c r="M299" s="76"/>
      <c r="N299" s="76"/>
      <c r="O299" s="71" t="s">
        <v>10335</v>
      </c>
      <c r="P299" s="100"/>
      <c r="Q299" s="71" t="s">
        <v>10338</v>
      </c>
      <c r="R299" s="79" t="s">
        <v>10339</v>
      </c>
      <c r="S299" s="86" t="n">
        <v>45105</v>
      </c>
      <c r="T299" s="86" t="n">
        <v>45835</v>
      </c>
      <c r="U299" s="87" t="s">
        <v>10340</v>
      </c>
      <c r="V299" s="87" t="s">
        <v>10341</v>
      </c>
      <c r="W299" s="76"/>
      <c r="X299" s="71" t="s">
        <v>10335</v>
      </c>
      <c r="Y299" s="71" t="s">
        <v>10342</v>
      </c>
      <c r="Z299" s="79" t="s">
        <v>10629</v>
      </c>
      <c r="AA299" s="76"/>
      <c r="AB299" s="76"/>
      <c r="AC299" s="76"/>
      <c r="AD299" s="76"/>
      <c r="AE299" s="78" t="s">
        <v>10630</v>
      </c>
      <c r="AF299" s="76"/>
      <c r="AG299" s="76"/>
      <c r="AH299" s="76"/>
      <c r="AI299" s="67" t="s">
        <v>10558</v>
      </c>
      <c r="AJ299" s="79" t="s">
        <v>42</v>
      </c>
      <c r="AK299" s="76"/>
      <c r="AL299" s="76"/>
      <c r="AM299" s="76"/>
      <c r="AN299" s="63" t="s">
        <v>10737</v>
      </c>
      <c r="AO299" s="63" t="s">
        <v>10738</v>
      </c>
      <c r="AP299" s="67" t="s">
        <v>10490</v>
      </c>
      <c r="AQ299" s="76"/>
    </row>
    <row r="300" customFormat="false" ht="16.4" hidden="false" customHeight="false" outlineLevel="0" collapsed="false">
      <c r="B300" s="1" t="str">
        <f aca="false">поверители!$E300</f>
        <v>03308</v>
      </c>
      <c r="C300" s="64" t="s">
        <v>297</v>
      </c>
      <c r="D300" s="63"/>
      <c r="E300" s="81" t="s">
        <v>10792</v>
      </c>
      <c r="F300" s="63"/>
      <c r="G300" s="63" t="s">
        <v>10335</v>
      </c>
      <c r="H300" s="77" t="s">
        <v>300</v>
      </c>
      <c r="I300" s="67" t="s">
        <v>10667</v>
      </c>
      <c r="J300" s="76"/>
      <c r="K300" s="76"/>
      <c r="L300" s="76"/>
      <c r="M300" s="76"/>
      <c r="N300" s="76"/>
      <c r="O300" s="71" t="s">
        <v>10335</v>
      </c>
      <c r="P300" s="100"/>
      <c r="Q300" s="71" t="s">
        <v>10338</v>
      </c>
      <c r="R300" s="79" t="s">
        <v>10339</v>
      </c>
      <c r="S300" s="86" t="n">
        <v>45105</v>
      </c>
      <c r="T300" s="86" t="n">
        <v>45835</v>
      </c>
      <c r="U300" s="87" t="s">
        <v>10340</v>
      </c>
      <c r="V300" s="87" t="s">
        <v>10341</v>
      </c>
      <c r="W300" s="76"/>
      <c r="X300" s="71" t="s">
        <v>10335</v>
      </c>
      <c r="Y300" s="71" t="s">
        <v>10342</v>
      </c>
      <c r="Z300" s="79" t="s">
        <v>10629</v>
      </c>
      <c r="AA300" s="76"/>
      <c r="AB300" s="76"/>
      <c r="AC300" s="76"/>
      <c r="AD300" s="76"/>
      <c r="AE300" s="78" t="s">
        <v>10630</v>
      </c>
      <c r="AF300" s="76"/>
      <c r="AG300" s="76"/>
      <c r="AH300" s="76"/>
      <c r="AI300" s="67" t="s">
        <v>10647</v>
      </c>
      <c r="AJ300" s="79" t="s">
        <v>42</v>
      </c>
      <c r="AK300" s="76"/>
      <c r="AL300" s="76"/>
      <c r="AM300" s="76"/>
      <c r="AN300" s="63" t="s">
        <v>10737</v>
      </c>
      <c r="AO300" s="63" t="s">
        <v>10738</v>
      </c>
      <c r="AP300" s="67" t="s">
        <v>10490</v>
      </c>
      <c r="AQ300" s="76"/>
    </row>
    <row r="301" customFormat="false" ht="16.4" hidden="false" customHeight="false" outlineLevel="0" collapsed="false">
      <c r="B301" s="1" t="str">
        <f aca="false">поверители!$E301</f>
        <v>00770</v>
      </c>
      <c r="C301" s="64" t="s">
        <v>387</v>
      </c>
      <c r="D301" s="63"/>
      <c r="E301" s="81" t="s">
        <v>10793</v>
      </c>
      <c r="F301" s="63"/>
      <c r="G301" s="63" t="s">
        <v>10335</v>
      </c>
      <c r="H301" s="80" t="s">
        <v>390</v>
      </c>
      <c r="I301" s="67" t="s">
        <v>10469</v>
      </c>
      <c r="J301" s="76"/>
      <c r="K301" s="76"/>
      <c r="L301" s="76"/>
      <c r="M301" s="76"/>
      <c r="N301" s="76"/>
      <c r="O301" s="71" t="s">
        <v>10335</v>
      </c>
      <c r="P301" s="100"/>
      <c r="Q301" s="71" t="s">
        <v>10338</v>
      </c>
      <c r="R301" s="79" t="s">
        <v>10339</v>
      </c>
      <c r="S301" s="86" t="n">
        <v>45105</v>
      </c>
      <c r="T301" s="86" t="n">
        <v>45835</v>
      </c>
      <c r="U301" s="87" t="s">
        <v>10340</v>
      </c>
      <c r="V301" s="87" t="s">
        <v>10341</v>
      </c>
      <c r="W301" s="76"/>
      <c r="X301" s="71" t="s">
        <v>10335</v>
      </c>
      <c r="Y301" s="71" t="s">
        <v>10342</v>
      </c>
      <c r="Z301" s="79" t="s">
        <v>10629</v>
      </c>
      <c r="AA301" s="76"/>
      <c r="AB301" s="76"/>
      <c r="AC301" s="76"/>
      <c r="AD301" s="76"/>
      <c r="AE301" s="78" t="s">
        <v>10630</v>
      </c>
      <c r="AF301" s="76"/>
      <c r="AG301" s="76"/>
      <c r="AH301" s="76"/>
      <c r="AI301" s="67" t="s">
        <v>10562</v>
      </c>
      <c r="AJ301" s="79" t="s">
        <v>42</v>
      </c>
      <c r="AK301" s="76"/>
      <c r="AL301" s="76"/>
      <c r="AM301" s="76"/>
      <c r="AN301" s="63" t="s">
        <v>10737</v>
      </c>
      <c r="AO301" s="63" t="s">
        <v>10738</v>
      </c>
      <c r="AP301" s="67" t="s">
        <v>10490</v>
      </c>
      <c r="AQ301" s="76"/>
    </row>
    <row r="302" customFormat="false" ht="16.4" hidden="false" customHeight="false" outlineLevel="0" collapsed="false">
      <c r="B302" s="1" t="str">
        <f aca="false">поверители!$E302</f>
        <v>Р00576</v>
      </c>
      <c r="C302" s="64" t="s">
        <v>10053</v>
      </c>
      <c r="D302" s="63"/>
      <c r="E302" s="81" t="s">
        <v>10794</v>
      </c>
      <c r="F302" s="63"/>
      <c r="G302" s="63" t="s">
        <v>10335</v>
      </c>
      <c r="H302" s="77" t="s">
        <v>300</v>
      </c>
      <c r="I302" s="67" t="s">
        <v>10564</v>
      </c>
      <c r="J302" s="76"/>
      <c r="K302" s="76"/>
      <c r="L302" s="76"/>
      <c r="M302" s="76"/>
      <c r="N302" s="76"/>
      <c r="O302" s="71" t="s">
        <v>10335</v>
      </c>
      <c r="P302" s="100"/>
      <c r="Q302" s="71" t="s">
        <v>10338</v>
      </c>
      <c r="R302" s="79" t="s">
        <v>10339</v>
      </c>
      <c r="S302" s="86" t="n">
        <v>45105</v>
      </c>
      <c r="T302" s="86" t="n">
        <v>45835</v>
      </c>
      <c r="U302" s="87" t="s">
        <v>10340</v>
      </c>
      <c r="V302" s="87" t="s">
        <v>10341</v>
      </c>
      <c r="W302" s="76"/>
      <c r="X302" s="71" t="s">
        <v>10335</v>
      </c>
      <c r="Y302" s="71" t="s">
        <v>10342</v>
      </c>
      <c r="Z302" s="79" t="s">
        <v>10629</v>
      </c>
      <c r="AA302" s="76"/>
      <c r="AB302" s="76"/>
      <c r="AC302" s="76"/>
      <c r="AD302" s="76"/>
      <c r="AE302" s="78" t="s">
        <v>10630</v>
      </c>
      <c r="AF302" s="76"/>
      <c r="AG302" s="76"/>
      <c r="AH302" s="76"/>
      <c r="AI302" s="67" t="s">
        <v>10647</v>
      </c>
      <c r="AJ302" s="79" t="s">
        <v>42</v>
      </c>
      <c r="AK302" s="76"/>
      <c r="AL302" s="76"/>
      <c r="AM302" s="76"/>
      <c r="AN302" s="63" t="s">
        <v>10737</v>
      </c>
      <c r="AO302" s="63" t="s">
        <v>10738</v>
      </c>
      <c r="AP302" s="67" t="s">
        <v>10490</v>
      </c>
      <c r="AQ302" s="76"/>
    </row>
    <row r="303" customFormat="false" ht="34.3" hidden="false" customHeight="false" outlineLevel="0" collapsed="false">
      <c r="B303" s="1" t="str">
        <f aca="false">поверители!$E303</f>
        <v>03265</v>
      </c>
      <c r="C303" s="64" t="s">
        <v>317</v>
      </c>
      <c r="D303" s="63"/>
      <c r="E303" s="81" t="s">
        <v>10795</v>
      </c>
      <c r="F303" s="63"/>
      <c r="G303" s="63" t="s">
        <v>10335</v>
      </c>
      <c r="H303" s="66" t="s">
        <v>1779</v>
      </c>
      <c r="I303" s="67" t="s">
        <v>10667</v>
      </c>
      <c r="J303" s="76"/>
      <c r="K303" s="76"/>
      <c r="L303" s="76"/>
      <c r="M303" s="76"/>
      <c r="N303" s="76"/>
      <c r="O303" s="71" t="s">
        <v>10335</v>
      </c>
      <c r="P303" s="100"/>
      <c r="Q303" s="71" t="s">
        <v>10338</v>
      </c>
      <c r="R303" s="79" t="s">
        <v>10339</v>
      </c>
      <c r="S303" s="86" t="n">
        <v>45105</v>
      </c>
      <c r="T303" s="86" t="n">
        <v>45835</v>
      </c>
      <c r="U303" s="87" t="s">
        <v>10340</v>
      </c>
      <c r="V303" s="87" t="s">
        <v>10341</v>
      </c>
      <c r="W303" s="76"/>
      <c r="X303" s="71" t="s">
        <v>10335</v>
      </c>
      <c r="Y303" s="71" t="s">
        <v>10342</v>
      </c>
      <c r="Z303" s="79" t="s">
        <v>10629</v>
      </c>
      <c r="AA303" s="76"/>
      <c r="AB303" s="76"/>
      <c r="AC303" s="76"/>
      <c r="AD303" s="76"/>
      <c r="AE303" s="78" t="s">
        <v>10630</v>
      </c>
      <c r="AF303" s="76"/>
      <c r="AG303" s="76"/>
      <c r="AH303" s="76"/>
      <c r="AI303" s="67" t="s">
        <v>10647</v>
      </c>
      <c r="AJ303" s="79" t="s">
        <v>42</v>
      </c>
      <c r="AK303" s="76"/>
      <c r="AL303" s="76"/>
      <c r="AM303" s="76"/>
      <c r="AN303" s="63" t="s">
        <v>10737</v>
      </c>
      <c r="AO303" s="63" t="s">
        <v>10738</v>
      </c>
      <c r="AP303" s="67" t="s">
        <v>10490</v>
      </c>
      <c r="AQ303" s="76"/>
    </row>
    <row r="304" customFormat="false" ht="34.3" hidden="false" customHeight="false" outlineLevel="0" collapsed="false">
      <c r="B304" s="1" t="str">
        <f aca="false">поверители!$E304</f>
        <v>03126</v>
      </c>
      <c r="C304" s="64" t="s">
        <v>317</v>
      </c>
      <c r="D304" s="63"/>
      <c r="E304" s="81" t="s">
        <v>10796</v>
      </c>
      <c r="F304" s="63"/>
      <c r="G304" s="63" t="s">
        <v>10335</v>
      </c>
      <c r="H304" s="66" t="s">
        <v>1779</v>
      </c>
      <c r="I304" s="67" t="s">
        <v>10667</v>
      </c>
      <c r="J304" s="76"/>
      <c r="K304" s="76"/>
      <c r="L304" s="76"/>
      <c r="M304" s="76"/>
      <c r="N304" s="76"/>
      <c r="O304" s="71" t="s">
        <v>10335</v>
      </c>
      <c r="P304" s="100"/>
      <c r="Q304" s="71" t="s">
        <v>10338</v>
      </c>
      <c r="R304" s="79" t="s">
        <v>10339</v>
      </c>
      <c r="S304" s="86" t="n">
        <v>45105</v>
      </c>
      <c r="T304" s="86" t="n">
        <v>45835</v>
      </c>
      <c r="U304" s="87" t="s">
        <v>10340</v>
      </c>
      <c r="V304" s="87" t="s">
        <v>10341</v>
      </c>
      <c r="W304" s="76"/>
      <c r="X304" s="71" t="s">
        <v>10335</v>
      </c>
      <c r="Y304" s="71" t="s">
        <v>10342</v>
      </c>
      <c r="Z304" s="79" t="s">
        <v>10629</v>
      </c>
      <c r="AA304" s="76"/>
      <c r="AB304" s="76"/>
      <c r="AC304" s="76"/>
      <c r="AD304" s="76"/>
      <c r="AE304" s="78" t="s">
        <v>10630</v>
      </c>
      <c r="AF304" s="76"/>
      <c r="AG304" s="76"/>
      <c r="AH304" s="76"/>
      <c r="AI304" s="67" t="s">
        <v>10647</v>
      </c>
      <c r="AJ304" s="79" t="s">
        <v>42</v>
      </c>
      <c r="AK304" s="76"/>
      <c r="AL304" s="76"/>
      <c r="AM304" s="76"/>
      <c r="AN304" s="63" t="s">
        <v>10737</v>
      </c>
      <c r="AO304" s="63" t="s">
        <v>10738</v>
      </c>
      <c r="AP304" s="67" t="s">
        <v>10490</v>
      </c>
      <c r="AQ304" s="76"/>
    </row>
    <row r="305" customFormat="false" ht="34.3" hidden="false" customHeight="false" outlineLevel="0" collapsed="false">
      <c r="B305" s="1" t="str">
        <f aca="false">поверители!$E305</f>
        <v>Р00388</v>
      </c>
      <c r="C305" s="64" t="s">
        <v>317</v>
      </c>
      <c r="D305" s="63"/>
      <c r="E305" s="81" t="s">
        <v>10797</v>
      </c>
      <c r="F305" s="63"/>
      <c r="G305" s="63" t="s">
        <v>10335</v>
      </c>
      <c r="H305" s="66" t="s">
        <v>1779</v>
      </c>
      <c r="I305" s="67" t="s">
        <v>10667</v>
      </c>
      <c r="J305" s="76"/>
      <c r="K305" s="76"/>
      <c r="L305" s="76"/>
      <c r="M305" s="76"/>
      <c r="N305" s="76"/>
      <c r="O305" s="71" t="s">
        <v>10335</v>
      </c>
      <c r="P305" s="100"/>
      <c r="Q305" s="71" t="s">
        <v>10338</v>
      </c>
      <c r="R305" s="79" t="s">
        <v>10339</v>
      </c>
      <c r="S305" s="86" t="n">
        <v>45105</v>
      </c>
      <c r="T305" s="86" t="n">
        <v>45835</v>
      </c>
      <c r="U305" s="87" t="s">
        <v>10340</v>
      </c>
      <c r="V305" s="87" t="s">
        <v>10341</v>
      </c>
      <c r="W305" s="76"/>
      <c r="X305" s="71" t="s">
        <v>10335</v>
      </c>
      <c r="Y305" s="71" t="s">
        <v>10342</v>
      </c>
      <c r="Z305" s="79" t="s">
        <v>10629</v>
      </c>
      <c r="AA305" s="76"/>
      <c r="AB305" s="76"/>
      <c r="AC305" s="76"/>
      <c r="AD305" s="76"/>
      <c r="AE305" s="78" t="s">
        <v>10630</v>
      </c>
      <c r="AF305" s="76"/>
      <c r="AG305" s="76"/>
      <c r="AH305" s="76"/>
      <c r="AI305" s="67" t="s">
        <v>10647</v>
      </c>
      <c r="AJ305" s="79" t="s">
        <v>42</v>
      </c>
      <c r="AK305" s="76"/>
      <c r="AL305" s="76"/>
      <c r="AM305" s="76"/>
      <c r="AN305" s="63" t="s">
        <v>10737</v>
      </c>
      <c r="AO305" s="63" t="s">
        <v>10738</v>
      </c>
      <c r="AP305" s="67" t="s">
        <v>10490</v>
      </c>
      <c r="AQ305" s="76"/>
    </row>
    <row r="306" customFormat="false" ht="34.3" hidden="false" customHeight="false" outlineLevel="0" collapsed="false">
      <c r="B306" s="1" t="str">
        <f aca="false">поверители!$E306</f>
        <v>Р00636</v>
      </c>
      <c r="C306" s="64" t="s">
        <v>317</v>
      </c>
      <c r="D306" s="63"/>
      <c r="E306" s="81" t="s">
        <v>10798</v>
      </c>
      <c r="F306" s="63"/>
      <c r="G306" s="63" t="s">
        <v>10335</v>
      </c>
      <c r="H306" s="66" t="s">
        <v>1779</v>
      </c>
      <c r="I306" s="67" t="s">
        <v>10667</v>
      </c>
      <c r="J306" s="76"/>
      <c r="K306" s="76"/>
      <c r="L306" s="76"/>
      <c r="M306" s="76"/>
      <c r="N306" s="76"/>
      <c r="O306" s="71" t="s">
        <v>10335</v>
      </c>
      <c r="P306" s="100"/>
      <c r="Q306" s="71" t="s">
        <v>10338</v>
      </c>
      <c r="R306" s="79" t="s">
        <v>10339</v>
      </c>
      <c r="S306" s="86" t="n">
        <v>45105</v>
      </c>
      <c r="T306" s="86" t="n">
        <v>45835</v>
      </c>
      <c r="U306" s="87" t="s">
        <v>10340</v>
      </c>
      <c r="V306" s="87" t="s">
        <v>10341</v>
      </c>
      <c r="W306" s="76"/>
      <c r="X306" s="71" t="s">
        <v>10335</v>
      </c>
      <c r="Y306" s="71" t="s">
        <v>10342</v>
      </c>
      <c r="Z306" s="79" t="s">
        <v>10629</v>
      </c>
      <c r="AA306" s="76"/>
      <c r="AB306" s="76"/>
      <c r="AC306" s="76"/>
      <c r="AD306" s="76"/>
      <c r="AE306" s="78" t="s">
        <v>10630</v>
      </c>
      <c r="AF306" s="76"/>
      <c r="AG306" s="76"/>
      <c r="AH306" s="76"/>
      <c r="AI306" s="67" t="s">
        <v>10647</v>
      </c>
      <c r="AJ306" s="79" t="s">
        <v>42</v>
      </c>
      <c r="AK306" s="76"/>
      <c r="AL306" s="76"/>
      <c r="AM306" s="76"/>
      <c r="AN306" s="63" t="s">
        <v>10737</v>
      </c>
      <c r="AO306" s="63" t="s">
        <v>10738</v>
      </c>
      <c r="AP306" s="67" t="s">
        <v>10490</v>
      </c>
      <c r="AQ306" s="76"/>
    </row>
    <row r="307" customFormat="false" ht="16.4" hidden="false" customHeight="false" outlineLevel="0" collapsed="false">
      <c r="B307" s="1" t="str">
        <f aca="false">поверители!$E307</f>
        <v>04251</v>
      </c>
      <c r="C307" s="64" t="s">
        <v>297</v>
      </c>
      <c r="D307" s="63"/>
      <c r="E307" s="112" t="s">
        <v>10799</v>
      </c>
      <c r="F307" s="63"/>
      <c r="G307" s="63" t="s">
        <v>10335</v>
      </c>
      <c r="H307" s="77" t="s">
        <v>300</v>
      </c>
      <c r="I307" s="67" t="s">
        <v>10667</v>
      </c>
      <c r="J307" s="76"/>
      <c r="K307" s="76"/>
      <c r="L307" s="76"/>
      <c r="M307" s="76"/>
      <c r="N307" s="76"/>
      <c r="O307" s="71" t="s">
        <v>10335</v>
      </c>
      <c r="P307" s="100"/>
      <c r="Q307" s="71" t="s">
        <v>10338</v>
      </c>
      <c r="R307" s="79" t="s">
        <v>10339</v>
      </c>
      <c r="S307" s="86" t="n">
        <v>45105</v>
      </c>
      <c r="T307" s="86" t="n">
        <v>45835</v>
      </c>
      <c r="U307" s="87" t="s">
        <v>10340</v>
      </c>
      <c r="V307" s="87" t="s">
        <v>10341</v>
      </c>
      <c r="W307" s="76"/>
      <c r="X307" s="71" t="s">
        <v>10335</v>
      </c>
      <c r="Y307" s="71" t="s">
        <v>10342</v>
      </c>
      <c r="Z307" s="79" t="s">
        <v>10629</v>
      </c>
      <c r="AA307" s="76"/>
      <c r="AB307" s="76"/>
      <c r="AC307" s="76"/>
      <c r="AD307" s="76"/>
      <c r="AE307" s="78" t="s">
        <v>10630</v>
      </c>
      <c r="AF307" s="76"/>
      <c r="AG307" s="76"/>
      <c r="AH307" s="76"/>
      <c r="AI307" s="67" t="s">
        <v>10647</v>
      </c>
      <c r="AJ307" s="79" t="s">
        <v>42</v>
      </c>
      <c r="AK307" s="76"/>
      <c r="AL307" s="76"/>
      <c r="AM307" s="76"/>
      <c r="AN307" s="63" t="s">
        <v>10737</v>
      </c>
      <c r="AO307" s="63" t="s">
        <v>10738</v>
      </c>
      <c r="AP307" s="67" t="s">
        <v>10490</v>
      </c>
      <c r="AQ307" s="76"/>
    </row>
    <row r="308" customFormat="false" ht="16.4" hidden="false" customHeight="false" outlineLevel="0" collapsed="false">
      <c r="B308" s="1" t="str">
        <f aca="false">поверители!$E308</f>
        <v>03310</v>
      </c>
      <c r="C308" s="64" t="s">
        <v>297</v>
      </c>
      <c r="D308" s="63"/>
      <c r="E308" s="81" t="s">
        <v>10800</v>
      </c>
      <c r="F308" s="63"/>
      <c r="G308" s="63" t="s">
        <v>10335</v>
      </c>
      <c r="H308" s="77" t="s">
        <v>300</v>
      </c>
      <c r="I308" s="67" t="s">
        <v>10667</v>
      </c>
      <c r="J308" s="76"/>
      <c r="K308" s="76"/>
      <c r="L308" s="76"/>
      <c r="M308" s="76"/>
      <c r="N308" s="76"/>
      <c r="O308" s="71" t="s">
        <v>10335</v>
      </c>
      <c r="P308" s="100"/>
      <c r="Q308" s="71" t="s">
        <v>10338</v>
      </c>
      <c r="R308" s="79" t="s">
        <v>10339</v>
      </c>
      <c r="S308" s="86" t="n">
        <v>45105</v>
      </c>
      <c r="T308" s="86" t="n">
        <v>45835</v>
      </c>
      <c r="U308" s="87" t="s">
        <v>10340</v>
      </c>
      <c r="V308" s="87" t="s">
        <v>10341</v>
      </c>
      <c r="W308" s="76"/>
      <c r="X308" s="71" t="s">
        <v>10335</v>
      </c>
      <c r="Y308" s="71" t="s">
        <v>10342</v>
      </c>
      <c r="Z308" s="79" t="s">
        <v>10629</v>
      </c>
      <c r="AA308" s="76"/>
      <c r="AB308" s="76"/>
      <c r="AC308" s="76"/>
      <c r="AD308" s="76"/>
      <c r="AE308" s="78" t="s">
        <v>10630</v>
      </c>
      <c r="AF308" s="76"/>
      <c r="AG308" s="76"/>
      <c r="AH308" s="76"/>
      <c r="AI308" s="67" t="s">
        <v>10647</v>
      </c>
      <c r="AJ308" s="79" t="s">
        <v>42</v>
      </c>
      <c r="AK308" s="76"/>
      <c r="AL308" s="76"/>
      <c r="AM308" s="76"/>
      <c r="AN308" s="63" t="s">
        <v>10737</v>
      </c>
      <c r="AO308" s="63" t="s">
        <v>10738</v>
      </c>
      <c r="AP308" s="67" t="s">
        <v>10490</v>
      </c>
      <c r="AQ308" s="76"/>
    </row>
    <row r="309" customFormat="false" ht="16.4" hidden="false" customHeight="false" outlineLevel="0" collapsed="false">
      <c r="B309" s="1" t="str">
        <f aca="false">поверители!$E309</f>
        <v>Р00390</v>
      </c>
      <c r="C309" s="64" t="s">
        <v>10052</v>
      </c>
      <c r="D309" s="63"/>
      <c r="E309" s="81" t="s">
        <v>10801</v>
      </c>
      <c r="F309" s="63"/>
      <c r="G309" s="63" t="s">
        <v>10335</v>
      </c>
      <c r="H309" s="80" t="s">
        <v>390</v>
      </c>
      <c r="I309" s="67" t="s">
        <v>10802</v>
      </c>
      <c r="J309" s="76"/>
      <c r="K309" s="76"/>
      <c r="L309" s="76"/>
      <c r="M309" s="76"/>
      <c r="N309" s="76"/>
      <c r="O309" s="71" t="s">
        <v>10335</v>
      </c>
      <c r="P309" s="100"/>
      <c r="Q309" s="71" t="s">
        <v>10338</v>
      </c>
      <c r="R309" s="79" t="s">
        <v>10339</v>
      </c>
      <c r="S309" s="86" t="n">
        <v>45105</v>
      </c>
      <c r="T309" s="86" t="n">
        <v>45470</v>
      </c>
      <c r="U309" s="87" t="s">
        <v>10340</v>
      </c>
      <c r="V309" s="87" t="s">
        <v>10341</v>
      </c>
      <c r="W309" s="76"/>
      <c r="X309" s="71" t="s">
        <v>10335</v>
      </c>
      <c r="Y309" s="71" t="s">
        <v>10342</v>
      </c>
      <c r="Z309" s="79" t="s">
        <v>10629</v>
      </c>
      <c r="AA309" s="76"/>
      <c r="AB309" s="76"/>
      <c r="AC309" s="76"/>
      <c r="AD309" s="76"/>
      <c r="AE309" s="78" t="s">
        <v>10630</v>
      </c>
      <c r="AF309" s="76"/>
      <c r="AG309" s="76"/>
      <c r="AH309" s="76"/>
      <c r="AI309" s="67" t="s">
        <v>10647</v>
      </c>
      <c r="AJ309" s="79" t="s">
        <v>42</v>
      </c>
      <c r="AK309" s="76"/>
      <c r="AL309" s="76"/>
      <c r="AM309" s="76"/>
      <c r="AN309" s="63" t="s">
        <v>10737</v>
      </c>
      <c r="AO309" s="63" t="s">
        <v>10738</v>
      </c>
      <c r="AP309" s="67" t="s">
        <v>10490</v>
      </c>
      <c r="AQ309" s="76"/>
    </row>
    <row r="310" customFormat="false" ht="34.3" hidden="false" customHeight="false" outlineLevel="0" collapsed="false">
      <c r="B310" s="1" t="str">
        <f aca="false">поверители!$E310</f>
        <v>03277</v>
      </c>
      <c r="C310" s="64" t="s">
        <v>307</v>
      </c>
      <c r="D310" s="63"/>
      <c r="E310" s="81" t="s">
        <v>10803</v>
      </c>
      <c r="F310" s="63"/>
      <c r="G310" s="63" t="s">
        <v>10335</v>
      </c>
      <c r="H310" s="66" t="s">
        <v>1779</v>
      </c>
      <c r="I310" s="67" t="s">
        <v>10591</v>
      </c>
      <c r="J310" s="76"/>
      <c r="K310" s="76"/>
      <c r="L310" s="76"/>
      <c r="M310" s="76"/>
      <c r="N310" s="76"/>
      <c r="O310" s="71" t="s">
        <v>10335</v>
      </c>
      <c r="P310" s="100"/>
      <c r="Q310" s="71" t="s">
        <v>10338</v>
      </c>
      <c r="R310" s="79" t="s">
        <v>10339</v>
      </c>
      <c r="S310" s="86" t="n">
        <v>45105</v>
      </c>
      <c r="T310" s="86" t="n">
        <v>45835</v>
      </c>
      <c r="U310" s="87" t="s">
        <v>10340</v>
      </c>
      <c r="V310" s="87" t="s">
        <v>10341</v>
      </c>
      <c r="W310" s="76"/>
      <c r="X310" s="71" t="s">
        <v>10335</v>
      </c>
      <c r="Y310" s="71" t="s">
        <v>10342</v>
      </c>
      <c r="Z310" s="79" t="s">
        <v>10629</v>
      </c>
      <c r="AA310" s="76"/>
      <c r="AB310" s="76"/>
      <c r="AC310" s="76"/>
      <c r="AD310" s="76"/>
      <c r="AE310" s="78" t="s">
        <v>10630</v>
      </c>
      <c r="AF310" s="76"/>
      <c r="AG310" s="76"/>
      <c r="AH310" s="76"/>
      <c r="AI310" s="67" t="s">
        <v>10602</v>
      </c>
      <c r="AJ310" s="79" t="s">
        <v>42</v>
      </c>
      <c r="AK310" s="76"/>
      <c r="AL310" s="76"/>
      <c r="AM310" s="76"/>
      <c r="AN310" s="63" t="s">
        <v>10737</v>
      </c>
      <c r="AO310" s="63" t="s">
        <v>10738</v>
      </c>
      <c r="AP310" s="67" t="s">
        <v>10490</v>
      </c>
      <c r="AQ310" s="76"/>
    </row>
    <row r="311" customFormat="false" ht="16.4" hidden="false" customHeight="false" outlineLevel="0" collapsed="false">
      <c r="B311" s="1" t="str">
        <f aca="false">поверители!$E311</f>
        <v>03103</v>
      </c>
      <c r="C311" s="64" t="s">
        <v>297</v>
      </c>
      <c r="D311" s="63"/>
      <c r="E311" s="81" t="s">
        <v>10804</v>
      </c>
      <c r="F311" s="63"/>
      <c r="G311" s="63" t="s">
        <v>10335</v>
      </c>
      <c r="H311" s="77" t="s">
        <v>300</v>
      </c>
      <c r="I311" s="67" t="s">
        <v>10667</v>
      </c>
      <c r="J311" s="76"/>
      <c r="K311" s="76"/>
      <c r="L311" s="76"/>
      <c r="M311" s="76"/>
      <c r="N311" s="76"/>
      <c r="O311" s="71" t="s">
        <v>10335</v>
      </c>
      <c r="P311" s="100"/>
      <c r="Q311" s="71" t="s">
        <v>10338</v>
      </c>
      <c r="R311" s="79" t="s">
        <v>10339</v>
      </c>
      <c r="S311" s="86" t="n">
        <v>45105</v>
      </c>
      <c r="T311" s="86" t="n">
        <v>45835</v>
      </c>
      <c r="U311" s="87" t="s">
        <v>10340</v>
      </c>
      <c r="V311" s="87" t="s">
        <v>10341</v>
      </c>
      <c r="W311" s="76"/>
      <c r="X311" s="71" t="s">
        <v>10335</v>
      </c>
      <c r="Y311" s="71" t="s">
        <v>10342</v>
      </c>
      <c r="Z311" s="79" t="s">
        <v>10629</v>
      </c>
      <c r="AA311" s="76"/>
      <c r="AB311" s="76"/>
      <c r="AC311" s="76"/>
      <c r="AD311" s="76"/>
      <c r="AE311" s="78" t="s">
        <v>10630</v>
      </c>
      <c r="AF311" s="76"/>
      <c r="AG311" s="76"/>
      <c r="AH311" s="76"/>
      <c r="AI311" s="67" t="s">
        <v>10587</v>
      </c>
      <c r="AJ311" s="79" t="s">
        <v>42</v>
      </c>
      <c r="AK311" s="76"/>
      <c r="AL311" s="76"/>
      <c r="AM311" s="76"/>
      <c r="AN311" s="63" t="s">
        <v>10737</v>
      </c>
      <c r="AO311" s="63" t="s">
        <v>10738</v>
      </c>
      <c r="AP311" s="67" t="s">
        <v>10490</v>
      </c>
      <c r="AQ311" s="76"/>
    </row>
    <row r="312" customFormat="false" ht="16.4" hidden="false" customHeight="false" outlineLevel="0" collapsed="false">
      <c r="B312" s="1" t="str">
        <f aca="false">поверители!$E312</f>
        <v>00191</v>
      </c>
      <c r="C312" s="64" t="s">
        <v>297</v>
      </c>
      <c r="D312" s="63"/>
      <c r="E312" s="81" t="s">
        <v>10805</v>
      </c>
      <c r="F312" s="63"/>
      <c r="G312" s="63" t="s">
        <v>10335</v>
      </c>
      <c r="H312" s="77" t="s">
        <v>300</v>
      </c>
      <c r="I312" s="67" t="s">
        <v>10667</v>
      </c>
      <c r="J312" s="76"/>
      <c r="K312" s="76"/>
      <c r="L312" s="76"/>
      <c r="M312" s="76"/>
      <c r="N312" s="76"/>
      <c r="O312" s="71" t="s">
        <v>10335</v>
      </c>
      <c r="P312" s="100"/>
      <c r="Q312" s="71" t="s">
        <v>10338</v>
      </c>
      <c r="R312" s="79" t="s">
        <v>10339</v>
      </c>
      <c r="S312" s="86" t="n">
        <v>45105</v>
      </c>
      <c r="T312" s="86" t="n">
        <v>45835</v>
      </c>
      <c r="U312" s="87" t="s">
        <v>10340</v>
      </c>
      <c r="V312" s="87" t="s">
        <v>10341</v>
      </c>
      <c r="W312" s="76"/>
      <c r="X312" s="71" t="s">
        <v>10335</v>
      </c>
      <c r="Y312" s="71" t="s">
        <v>10342</v>
      </c>
      <c r="Z312" s="79" t="s">
        <v>10629</v>
      </c>
      <c r="AA312" s="76"/>
      <c r="AB312" s="76"/>
      <c r="AC312" s="76"/>
      <c r="AD312" s="76"/>
      <c r="AE312" s="78" t="s">
        <v>10630</v>
      </c>
      <c r="AF312" s="76"/>
      <c r="AG312" s="76"/>
      <c r="AH312" s="76"/>
      <c r="AI312" s="67" t="s">
        <v>10587</v>
      </c>
      <c r="AJ312" s="79" t="s">
        <v>42</v>
      </c>
      <c r="AK312" s="76"/>
      <c r="AL312" s="76"/>
      <c r="AM312" s="76"/>
      <c r="AN312" s="63" t="s">
        <v>10737</v>
      </c>
      <c r="AO312" s="63" t="s">
        <v>10738</v>
      </c>
      <c r="AP312" s="67" t="s">
        <v>10490</v>
      </c>
      <c r="AQ312" s="76"/>
    </row>
    <row r="313" customFormat="false" ht="16.4" hidden="false" customHeight="false" outlineLevel="0" collapsed="false">
      <c r="B313" s="1" t="str">
        <f aca="false">поверители!$E313</f>
        <v>03314</v>
      </c>
      <c r="C313" s="64" t="s">
        <v>297</v>
      </c>
      <c r="D313" s="63"/>
      <c r="E313" s="81" t="s">
        <v>10806</v>
      </c>
      <c r="F313" s="63"/>
      <c r="G313" s="63" t="s">
        <v>10335</v>
      </c>
      <c r="H313" s="77" t="s">
        <v>300</v>
      </c>
      <c r="I313" s="67" t="s">
        <v>10667</v>
      </c>
      <c r="J313" s="76"/>
      <c r="K313" s="76"/>
      <c r="L313" s="76"/>
      <c r="M313" s="76"/>
      <c r="N313" s="76"/>
      <c r="O313" s="71" t="s">
        <v>10335</v>
      </c>
      <c r="P313" s="100"/>
      <c r="Q313" s="71" t="s">
        <v>10338</v>
      </c>
      <c r="R313" s="79" t="s">
        <v>10339</v>
      </c>
      <c r="S313" s="86" t="n">
        <v>45105</v>
      </c>
      <c r="T313" s="86" t="n">
        <v>45835</v>
      </c>
      <c r="U313" s="87" t="s">
        <v>10340</v>
      </c>
      <c r="V313" s="87" t="s">
        <v>10341</v>
      </c>
      <c r="W313" s="76"/>
      <c r="X313" s="71" t="s">
        <v>10335</v>
      </c>
      <c r="Y313" s="71" t="s">
        <v>10342</v>
      </c>
      <c r="Z313" s="79" t="s">
        <v>10629</v>
      </c>
      <c r="AA313" s="76"/>
      <c r="AB313" s="76"/>
      <c r="AC313" s="76"/>
      <c r="AD313" s="76"/>
      <c r="AE313" s="78" t="s">
        <v>10630</v>
      </c>
      <c r="AF313" s="76"/>
      <c r="AG313" s="76"/>
      <c r="AH313" s="76"/>
      <c r="AI313" s="67" t="s">
        <v>10562</v>
      </c>
      <c r="AJ313" s="79" t="s">
        <v>42</v>
      </c>
      <c r="AK313" s="76"/>
      <c r="AL313" s="76"/>
      <c r="AM313" s="76"/>
      <c r="AN313" s="63" t="s">
        <v>10737</v>
      </c>
      <c r="AO313" s="63" t="s">
        <v>10738</v>
      </c>
      <c r="AP313" s="67" t="s">
        <v>10490</v>
      </c>
      <c r="AQ313" s="76"/>
    </row>
    <row r="314" customFormat="false" ht="16.4" hidden="false" customHeight="false" outlineLevel="0" collapsed="false">
      <c r="B314" s="1" t="str">
        <f aca="false">поверители!$E314</f>
        <v>03315</v>
      </c>
      <c r="C314" s="64" t="s">
        <v>297</v>
      </c>
      <c r="D314" s="63"/>
      <c r="E314" s="81" t="s">
        <v>10807</v>
      </c>
      <c r="F314" s="63"/>
      <c r="G314" s="63" t="s">
        <v>10335</v>
      </c>
      <c r="H314" s="77" t="s">
        <v>300</v>
      </c>
      <c r="I314" s="67" t="s">
        <v>10667</v>
      </c>
      <c r="J314" s="76"/>
      <c r="K314" s="76"/>
      <c r="L314" s="76"/>
      <c r="M314" s="76"/>
      <c r="N314" s="76"/>
      <c r="O314" s="71" t="s">
        <v>10335</v>
      </c>
      <c r="P314" s="100"/>
      <c r="Q314" s="71" t="s">
        <v>10338</v>
      </c>
      <c r="R314" s="79" t="s">
        <v>10339</v>
      </c>
      <c r="S314" s="86" t="n">
        <v>45105</v>
      </c>
      <c r="T314" s="86" t="n">
        <v>45835</v>
      </c>
      <c r="U314" s="87" t="s">
        <v>10340</v>
      </c>
      <c r="V314" s="87" t="s">
        <v>10341</v>
      </c>
      <c r="W314" s="76"/>
      <c r="X314" s="71" t="s">
        <v>10335</v>
      </c>
      <c r="Y314" s="71" t="s">
        <v>10342</v>
      </c>
      <c r="Z314" s="79" t="s">
        <v>10629</v>
      </c>
      <c r="AA314" s="76"/>
      <c r="AB314" s="76"/>
      <c r="AC314" s="76"/>
      <c r="AD314" s="76"/>
      <c r="AE314" s="78" t="s">
        <v>10630</v>
      </c>
      <c r="AF314" s="76"/>
      <c r="AG314" s="76"/>
      <c r="AH314" s="76"/>
      <c r="AI314" s="67" t="s">
        <v>10562</v>
      </c>
      <c r="AJ314" s="79" t="s">
        <v>42</v>
      </c>
      <c r="AK314" s="76"/>
      <c r="AL314" s="76"/>
      <c r="AM314" s="76"/>
      <c r="AN314" s="63" t="s">
        <v>10737</v>
      </c>
      <c r="AO314" s="63" t="s">
        <v>10738</v>
      </c>
      <c r="AP314" s="67" t="s">
        <v>10490</v>
      </c>
      <c r="AQ314" s="76"/>
    </row>
    <row r="315" customFormat="false" ht="16.4" hidden="false" customHeight="false" outlineLevel="0" collapsed="false">
      <c r="B315" s="1" t="str">
        <f aca="false">поверители!$E315</f>
        <v>03317</v>
      </c>
      <c r="C315" s="64" t="s">
        <v>297</v>
      </c>
      <c r="D315" s="63"/>
      <c r="E315" s="81" t="s">
        <v>10808</v>
      </c>
      <c r="F315" s="63"/>
      <c r="G315" s="63" t="s">
        <v>10335</v>
      </c>
      <c r="H315" s="77" t="s">
        <v>300</v>
      </c>
      <c r="I315" s="67" t="s">
        <v>10667</v>
      </c>
      <c r="J315" s="76"/>
      <c r="K315" s="76"/>
      <c r="L315" s="76"/>
      <c r="M315" s="76"/>
      <c r="N315" s="76"/>
      <c r="O315" s="71" t="s">
        <v>10335</v>
      </c>
      <c r="P315" s="100"/>
      <c r="Q315" s="71" t="s">
        <v>10338</v>
      </c>
      <c r="R315" s="79" t="s">
        <v>10339</v>
      </c>
      <c r="S315" s="86" t="n">
        <v>45105</v>
      </c>
      <c r="T315" s="86" t="n">
        <v>45835</v>
      </c>
      <c r="U315" s="87" t="s">
        <v>10340</v>
      </c>
      <c r="V315" s="87" t="s">
        <v>10341</v>
      </c>
      <c r="W315" s="76"/>
      <c r="X315" s="71" t="s">
        <v>10335</v>
      </c>
      <c r="Y315" s="71" t="s">
        <v>10342</v>
      </c>
      <c r="Z315" s="79" t="s">
        <v>10629</v>
      </c>
      <c r="AA315" s="76"/>
      <c r="AB315" s="76"/>
      <c r="AC315" s="76"/>
      <c r="AD315" s="76"/>
      <c r="AE315" s="78" t="s">
        <v>10630</v>
      </c>
      <c r="AF315" s="76"/>
      <c r="AG315" s="76"/>
      <c r="AH315" s="76"/>
      <c r="AI315" s="67" t="s">
        <v>10562</v>
      </c>
      <c r="AJ315" s="79" t="s">
        <v>42</v>
      </c>
      <c r="AK315" s="76"/>
      <c r="AL315" s="76"/>
      <c r="AM315" s="76"/>
      <c r="AN315" s="63" t="s">
        <v>10737</v>
      </c>
      <c r="AO315" s="63" t="s">
        <v>10738</v>
      </c>
      <c r="AP315" s="67" t="s">
        <v>10490</v>
      </c>
      <c r="AQ315" s="76"/>
    </row>
    <row r="316" customFormat="false" ht="16.4" hidden="false" customHeight="false" outlineLevel="0" collapsed="false">
      <c r="B316" s="1" t="str">
        <f aca="false">поверители!$E316</f>
        <v>03318</v>
      </c>
      <c r="C316" s="64" t="s">
        <v>297</v>
      </c>
      <c r="D316" s="63"/>
      <c r="E316" s="81" t="s">
        <v>10809</v>
      </c>
      <c r="F316" s="63"/>
      <c r="G316" s="63" t="s">
        <v>10335</v>
      </c>
      <c r="H316" s="77" t="s">
        <v>300</v>
      </c>
      <c r="I316" s="67" t="s">
        <v>10667</v>
      </c>
      <c r="J316" s="76"/>
      <c r="K316" s="76"/>
      <c r="L316" s="76"/>
      <c r="M316" s="76"/>
      <c r="N316" s="76"/>
      <c r="O316" s="71" t="s">
        <v>10335</v>
      </c>
      <c r="P316" s="100"/>
      <c r="Q316" s="71" t="s">
        <v>10338</v>
      </c>
      <c r="R316" s="79" t="s">
        <v>10339</v>
      </c>
      <c r="S316" s="86" t="n">
        <v>45105</v>
      </c>
      <c r="T316" s="86" t="n">
        <v>45835</v>
      </c>
      <c r="U316" s="87" t="s">
        <v>10340</v>
      </c>
      <c r="V316" s="87" t="s">
        <v>10341</v>
      </c>
      <c r="W316" s="76"/>
      <c r="X316" s="71" t="s">
        <v>10335</v>
      </c>
      <c r="Y316" s="71" t="s">
        <v>10342</v>
      </c>
      <c r="Z316" s="79" t="s">
        <v>10629</v>
      </c>
      <c r="AA316" s="76"/>
      <c r="AB316" s="76"/>
      <c r="AC316" s="76"/>
      <c r="AD316" s="76"/>
      <c r="AE316" s="78" t="s">
        <v>10630</v>
      </c>
      <c r="AF316" s="76"/>
      <c r="AG316" s="76"/>
      <c r="AH316" s="76"/>
      <c r="AI316" s="67" t="s">
        <v>10562</v>
      </c>
      <c r="AJ316" s="79" t="s">
        <v>42</v>
      </c>
      <c r="AK316" s="76"/>
      <c r="AL316" s="76"/>
      <c r="AM316" s="76"/>
      <c r="AN316" s="63" t="s">
        <v>10737</v>
      </c>
      <c r="AO316" s="63" t="s">
        <v>10738</v>
      </c>
      <c r="AP316" s="67" t="s">
        <v>10490</v>
      </c>
      <c r="AQ316" s="76"/>
    </row>
    <row r="317" customFormat="false" ht="16.4" hidden="false" customHeight="false" outlineLevel="0" collapsed="false">
      <c r="B317" s="1" t="str">
        <f aca="false">поверители!$E317</f>
        <v>03319</v>
      </c>
      <c r="C317" s="64" t="s">
        <v>297</v>
      </c>
      <c r="D317" s="63"/>
      <c r="E317" s="81" t="s">
        <v>10810</v>
      </c>
      <c r="F317" s="63"/>
      <c r="G317" s="63" t="s">
        <v>10335</v>
      </c>
      <c r="H317" s="77" t="s">
        <v>300</v>
      </c>
      <c r="I317" s="67" t="s">
        <v>10667</v>
      </c>
      <c r="J317" s="76"/>
      <c r="K317" s="76"/>
      <c r="L317" s="76"/>
      <c r="M317" s="76"/>
      <c r="N317" s="76"/>
      <c r="O317" s="71" t="s">
        <v>10335</v>
      </c>
      <c r="P317" s="100"/>
      <c r="Q317" s="71" t="s">
        <v>10338</v>
      </c>
      <c r="R317" s="79" t="s">
        <v>10339</v>
      </c>
      <c r="S317" s="86" t="n">
        <v>45105</v>
      </c>
      <c r="T317" s="86" t="n">
        <v>45835</v>
      </c>
      <c r="U317" s="87" t="s">
        <v>10340</v>
      </c>
      <c r="V317" s="87" t="s">
        <v>10341</v>
      </c>
      <c r="W317" s="76"/>
      <c r="X317" s="71" t="s">
        <v>10335</v>
      </c>
      <c r="Y317" s="71" t="s">
        <v>10342</v>
      </c>
      <c r="Z317" s="79" t="s">
        <v>10629</v>
      </c>
      <c r="AA317" s="76"/>
      <c r="AB317" s="76"/>
      <c r="AC317" s="76"/>
      <c r="AD317" s="76"/>
      <c r="AE317" s="78" t="s">
        <v>10630</v>
      </c>
      <c r="AF317" s="76"/>
      <c r="AG317" s="76"/>
      <c r="AH317" s="76"/>
      <c r="AI317" s="67" t="s">
        <v>10562</v>
      </c>
      <c r="AJ317" s="79" t="s">
        <v>42</v>
      </c>
      <c r="AK317" s="76"/>
      <c r="AL317" s="76"/>
      <c r="AM317" s="76"/>
      <c r="AN317" s="63" t="s">
        <v>10737</v>
      </c>
      <c r="AO317" s="63" t="s">
        <v>10738</v>
      </c>
      <c r="AP317" s="67" t="s">
        <v>10490</v>
      </c>
      <c r="AQ317" s="76"/>
    </row>
    <row r="318" customFormat="false" ht="16.4" hidden="false" customHeight="false" outlineLevel="0" collapsed="false">
      <c r="B318" s="1" t="str">
        <f aca="false">поверители!$E318</f>
        <v>04222</v>
      </c>
      <c r="C318" s="64" t="s">
        <v>297</v>
      </c>
      <c r="D318" s="63"/>
      <c r="E318" s="112" t="s">
        <v>10811</v>
      </c>
      <c r="F318" s="63"/>
      <c r="G318" s="63" t="s">
        <v>10335</v>
      </c>
      <c r="H318" s="77" t="s">
        <v>300</v>
      </c>
      <c r="I318" s="67" t="s">
        <v>10667</v>
      </c>
      <c r="J318" s="76"/>
      <c r="K318" s="76"/>
      <c r="L318" s="76"/>
      <c r="M318" s="76"/>
      <c r="N318" s="76"/>
      <c r="O318" s="71" t="s">
        <v>10335</v>
      </c>
      <c r="P318" s="100"/>
      <c r="Q318" s="71" t="s">
        <v>10338</v>
      </c>
      <c r="R318" s="79" t="s">
        <v>10339</v>
      </c>
      <c r="S318" s="86" t="n">
        <v>45105</v>
      </c>
      <c r="T318" s="86" t="n">
        <v>45835</v>
      </c>
      <c r="U318" s="87" t="s">
        <v>10340</v>
      </c>
      <c r="V318" s="87" t="s">
        <v>10341</v>
      </c>
      <c r="W318" s="76"/>
      <c r="X318" s="71" t="s">
        <v>10335</v>
      </c>
      <c r="Y318" s="71" t="s">
        <v>10342</v>
      </c>
      <c r="Z318" s="79" t="s">
        <v>10629</v>
      </c>
      <c r="AA318" s="76"/>
      <c r="AB318" s="76"/>
      <c r="AC318" s="76"/>
      <c r="AD318" s="76"/>
      <c r="AE318" s="78" t="s">
        <v>10630</v>
      </c>
      <c r="AF318" s="76"/>
      <c r="AG318" s="76"/>
      <c r="AH318" s="76"/>
      <c r="AI318" s="67" t="s">
        <v>10562</v>
      </c>
      <c r="AJ318" s="79" t="s">
        <v>42</v>
      </c>
      <c r="AK318" s="76"/>
      <c r="AL318" s="76"/>
      <c r="AM318" s="76"/>
      <c r="AN318" s="63" t="s">
        <v>10737</v>
      </c>
      <c r="AO318" s="63" t="s">
        <v>10738</v>
      </c>
      <c r="AP318" s="67" t="s">
        <v>10490</v>
      </c>
      <c r="AQ318" s="76"/>
    </row>
    <row r="319" customFormat="false" ht="16.4" hidden="false" customHeight="false" outlineLevel="0" collapsed="false">
      <c r="B319" s="1" t="str">
        <f aca="false">поверители!$E319</f>
        <v>04818</v>
      </c>
      <c r="C319" s="64" t="s">
        <v>297</v>
      </c>
      <c r="D319" s="63"/>
      <c r="E319" s="81" t="s">
        <v>10812</v>
      </c>
      <c r="F319" s="63"/>
      <c r="G319" s="63" t="s">
        <v>10335</v>
      </c>
      <c r="H319" s="77" t="s">
        <v>300</v>
      </c>
      <c r="I319" s="67" t="s">
        <v>10667</v>
      </c>
      <c r="J319" s="76"/>
      <c r="K319" s="76"/>
      <c r="L319" s="76"/>
      <c r="M319" s="76"/>
      <c r="N319" s="76"/>
      <c r="O319" s="71" t="s">
        <v>10335</v>
      </c>
      <c r="P319" s="100"/>
      <c r="Q319" s="71" t="s">
        <v>10338</v>
      </c>
      <c r="R319" s="79" t="s">
        <v>10339</v>
      </c>
      <c r="S319" s="86" t="n">
        <v>45105</v>
      </c>
      <c r="T319" s="86" t="n">
        <v>45835</v>
      </c>
      <c r="U319" s="87" t="s">
        <v>10340</v>
      </c>
      <c r="V319" s="87" t="s">
        <v>10341</v>
      </c>
      <c r="W319" s="76"/>
      <c r="X319" s="71" t="s">
        <v>10335</v>
      </c>
      <c r="Y319" s="71" t="s">
        <v>10342</v>
      </c>
      <c r="Z319" s="79" t="s">
        <v>10629</v>
      </c>
      <c r="AA319" s="76"/>
      <c r="AB319" s="76"/>
      <c r="AC319" s="76"/>
      <c r="AD319" s="76"/>
      <c r="AE319" s="78" t="s">
        <v>10630</v>
      </c>
      <c r="AF319" s="76"/>
      <c r="AG319" s="76"/>
      <c r="AH319" s="76"/>
      <c r="AI319" s="67" t="s">
        <v>10562</v>
      </c>
      <c r="AJ319" s="79" t="s">
        <v>42</v>
      </c>
      <c r="AK319" s="76"/>
      <c r="AL319" s="76"/>
      <c r="AM319" s="76"/>
      <c r="AN319" s="63" t="s">
        <v>10737</v>
      </c>
      <c r="AO319" s="63" t="s">
        <v>10738</v>
      </c>
      <c r="AP319" s="67" t="s">
        <v>10490</v>
      </c>
      <c r="AQ319" s="76"/>
    </row>
    <row r="320" customFormat="false" ht="16.4" hidden="false" customHeight="false" outlineLevel="0" collapsed="false">
      <c r="B320" s="1" t="str">
        <f aca="false">поверители!$E320</f>
        <v>04819</v>
      </c>
      <c r="C320" s="64" t="s">
        <v>297</v>
      </c>
      <c r="D320" s="63"/>
      <c r="E320" s="81" t="s">
        <v>10813</v>
      </c>
      <c r="F320" s="63"/>
      <c r="G320" s="63" t="s">
        <v>10335</v>
      </c>
      <c r="H320" s="77" t="s">
        <v>300</v>
      </c>
      <c r="I320" s="67" t="s">
        <v>10667</v>
      </c>
      <c r="J320" s="76"/>
      <c r="K320" s="76"/>
      <c r="L320" s="76"/>
      <c r="M320" s="76"/>
      <c r="N320" s="76"/>
      <c r="O320" s="71" t="s">
        <v>10335</v>
      </c>
      <c r="P320" s="100"/>
      <c r="Q320" s="71" t="s">
        <v>10338</v>
      </c>
      <c r="R320" s="79" t="s">
        <v>10339</v>
      </c>
      <c r="S320" s="86" t="n">
        <v>45105</v>
      </c>
      <c r="T320" s="86" t="n">
        <v>45835</v>
      </c>
      <c r="U320" s="87" t="s">
        <v>10340</v>
      </c>
      <c r="V320" s="87" t="s">
        <v>10341</v>
      </c>
      <c r="W320" s="76"/>
      <c r="X320" s="71" t="s">
        <v>10335</v>
      </c>
      <c r="Y320" s="71" t="s">
        <v>10342</v>
      </c>
      <c r="Z320" s="79" t="s">
        <v>10629</v>
      </c>
      <c r="AA320" s="76"/>
      <c r="AB320" s="76"/>
      <c r="AC320" s="76"/>
      <c r="AD320" s="76"/>
      <c r="AE320" s="78" t="s">
        <v>10630</v>
      </c>
      <c r="AF320" s="76"/>
      <c r="AG320" s="76"/>
      <c r="AH320" s="76"/>
      <c r="AI320" s="67" t="s">
        <v>10562</v>
      </c>
      <c r="AJ320" s="79" t="s">
        <v>42</v>
      </c>
      <c r="AK320" s="76"/>
      <c r="AL320" s="76"/>
      <c r="AM320" s="76"/>
      <c r="AN320" s="63" t="s">
        <v>10737</v>
      </c>
      <c r="AO320" s="63" t="s">
        <v>10738</v>
      </c>
      <c r="AP320" s="67" t="s">
        <v>10490</v>
      </c>
      <c r="AQ320" s="76"/>
    </row>
    <row r="321" customFormat="false" ht="16.4" hidden="false" customHeight="false" outlineLevel="0" collapsed="false">
      <c r="B321" s="1" t="str">
        <f aca="false">поверители!$E321</f>
        <v>04820</v>
      </c>
      <c r="C321" s="64" t="s">
        <v>297</v>
      </c>
      <c r="D321" s="63"/>
      <c r="E321" s="81" t="s">
        <v>10814</v>
      </c>
      <c r="F321" s="63"/>
      <c r="G321" s="63" t="s">
        <v>10335</v>
      </c>
      <c r="H321" s="77" t="s">
        <v>300</v>
      </c>
      <c r="I321" s="67" t="s">
        <v>10667</v>
      </c>
      <c r="J321" s="76"/>
      <c r="K321" s="76"/>
      <c r="L321" s="76"/>
      <c r="M321" s="76"/>
      <c r="N321" s="76"/>
      <c r="O321" s="71" t="s">
        <v>10335</v>
      </c>
      <c r="P321" s="100"/>
      <c r="Q321" s="71" t="s">
        <v>10338</v>
      </c>
      <c r="R321" s="79" t="s">
        <v>10339</v>
      </c>
      <c r="S321" s="86" t="n">
        <v>45105</v>
      </c>
      <c r="T321" s="86" t="n">
        <v>45835</v>
      </c>
      <c r="U321" s="87" t="s">
        <v>10340</v>
      </c>
      <c r="V321" s="87" t="s">
        <v>10341</v>
      </c>
      <c r="W321" s="76"/>
      <c r="X321" s="71" t="s">
        <v>10335</v>
      </c>
      <c r="Y321" s="71" t="s">
        <v>10342</v>
      </c>
      <c r="Z321" s="79" t="s">
        <v>10629</v>
      </c>
      <c r="AA321" s="76"/>
      <c r="AB321" s="76"/>
      <c r="AC321" s="76"/>
      <c r="AD321" s="76"/>
      <c r="AE321" s="78" t="s">
        <v>10630</v>
      </c>
      <c r="AF321" s="76"/>
      <c r="AG321" s="76"/>
      <c r="AH321" s="76"/>
      <c r="AI321" s="67" t="s">
        <v>10562</v>
      </c>
      <c r="AJ321" s="79" t="s">
        <v>42</v>
      </c>
      <c r="AK321" s="76"/>
      <c r="AL321" s="76"/>
      <c r="AM321" s="76"/>
      <c r="AN321" s="63" t="s">
        <v>10737</v>
      </c>
      <c r="AO321" s="63" t="s">
        <v>10738</v>
      </c>
      <c r="AP321" s="67" t="s">
        <v>10490</v>
      </c>
      <c r="AQ321" s="76"/>
    </row>
    <row r="322" customFormat="false" ht="16.4" hidden="false" customHeight="false" outlineLevel="0" collapsed="false">
      <c r="B322" s="1" t="str">
        <f aca="false">поверители!$E322</f>
        <v>05522</v>
      </c>
      <c r="C322" s="64" t="s">
        <v>297</v>
      </c>
      <c r="D322" s="63"/>
      <c r="E322" s="81" t="s">
        <v>10815</v>
      </c>
      <c r="F322" s="63"/>
      <c r="G322" s="63" t="s">
        <v>10335</v>
      </c>
      <c r="H322" s="77" t="s">
        <v>300</v>
      </c>
      <c r="I322" s="67" t="s">
        <v>10667</v>
      </c>
      <c r="J322" s="76"/>
      <c r="K322" s="76"/>
      <c r="L322" s="76"/>
      <c r="M322" s="76"/>
      <c r="N322" s="76"/>
      <c r="O322" s="71" t="s">
        <v>10335</v>
      </c>
      <c r="P322" s="100"/>
      <c r="Q322" s="71" t="s">
        <v>10338</v>
      </c>
      <c r="R322" s="79" t="s">
        <v>10339</v>
      </c>
      <c r="S322" s="86" t="n">
        <v>45105</v>
      </c>
      <c r="T322" s="86" t="n">
        <v>45835</v>
      </c>
      <c r="U322" s="87" t="s">
        <v>10340</v>
      </c>
      <c r="V322" s="87" t="s">
        <v>10341</v>
      </c>
      <c r="W322" s="76"/>
      <c r="X322" s="71" t="s">
        <v>10335</v>
      </c>
      <c r="Y322" s="71" t="s">
        <v>10342</v>
      </c>
      <c r="Z322" s="79" t="s">
        <v>10629</v>
      </c>
      <c r="AA322" s="76"/>
      <c r="AB322" s="76"/>
      <c r="AC322" s="76"/>
      <c r="AD322" s="76"/>
      <c r="AE322" s="78" t="s">
        <v>10630</v>
      </c>
      <c r="AF322" s="76"/>
      <c r="AG322" s="76"/>
      <c r="AH322" s="76"/>
      <c r="AI322" s="67" t="s">
        <v>10562</v>
      </c>
      <c r="AJ322" s="79" t="s">
        <v>42</v>
      </c>
      <c r="AK322" s="76"/>
      <c r="AL322" s="76"/>
      <c r="AM322" s="76"/>
      <c r="AN322" s="63" t="s">
        <v>10737</v>
      </c>
      <c r="AO322" s="63" t="s">
        <v>10738</v>
      </c>
      <c r="AP322" s="67" t="s">
        <v>10490</v>
      </c>
      <c r="AQ322" s="76"/>
    </row>
    <row r="323" customFormat="false" ht="16.4" hidden="false" customHeight="false" outlineLevel="0" collapsed="false">
      <c r="B323" s="1" t="str">
        <f aca="false">поверители!$E323</f>
        <v>04258</v>
      </c>
      <c r="C323" s="64" t="s">
        <v>297</v>
      </c>
      <c r="D323" s="63"/>
      <c r="E323" s="112" t="s">
        <v>10816</v>
      </c>
      <c r="F323" s="63"/>
      <c r="G323" s="63" t="s">
        <v>10335</v>
      </c>
      <c r="H323" s="77" t="s">
        <v>300</v>
      </c>
      <c r="I323" s="67" t="s">
        <v>10667</v>
      </c>
      <c r="J323" s="76"/>
      <c r="K323" s="76"/>
      <c r="L323" s="76"/>
      <c r="M323" s="76"/>
      <c r="N323" s="76"/>
      <c r="O323" s="71" t="s">
        <v>10335</v>
      </c>
      <c r="P323" s="100"/>
      <c r="Q323" s="71" t="s">
        <v>10338</v>
      </c>
      <c r="R323" s="79" t="s">
        <v>10339</v>
      </c>
      <c r="S323" s="86" t="n">
        <v>45105</v>
      </c>
      <c r="T323" s="86" t="n">
        <v>45835</v>
      </c>
      <c r="U323" s="87" t="s">
        <v>10340</v>
      </c>
      <c r="V323" s="87" t="s">
        <v>10341</v>
      </c>
      <c r="W323" s="76"/>
      <c r="X323" s="71" t="s">
        <v>10335</v>
      </c>
      <c r="Y323" s="71" t="s">
        <v>10342</v>
      </c>
      <c r="Z323" s="79" t="s">
        <v>10629</v>
      </c>
      <c r="AA323" s="76"/>
      <c r="AB323" s="76"/>
      <c r="AC323" s="76"/>
      <c r="AD323" s="76"/>
      <c r="AE323" s="78" t="s">
        <v>10630</v>
      </c>
      <c r="AF323" s="76"/>
      <c r="AG323" s="76"/>
      <c r="AH323" s="76"/>
      <c r="AI323" s="67" t="s">
        <v>10562</v>
      </c>
      <c r="AJ323" s="79" t="s">
        <v>42</v>
      </c>
      <c r="AK323" s="76"/>
      <c r="AL323" s="76"/>
      <c r="AM323" s="76"/>
      <c r="AN323" s="63" t="s">
        <v>10737</v>
      </c>
      <c r="AO323" s="63" t="s">
        <v>10738</v>
      </c>
      <c r="AP323" s="67" t="s">
        <v>10490</v>
      </c>
      <c r="AQ323" s="76"/>
    </row>
    <row r="324" customFormat="false" ht="16.4" hidden="false" customHeight="false" outlineLevel="0" collapsed="false">
      <c r="B324" s="1" t="str">
        <f aca="false">поверители!$E324</f>
        <v>04263</v>
      </c>
      <c r="C324" s="64" t="s">
        <v>297</v>
      </c>
      <c r="D324" s="63"/>
      <c r="E324" s="112" t="s">
        <v>10817</v>
      </c>
      <c r="F324" s="63"/>
      <c r="G324" s="63" t="s">
        <v>10335</v>
      </c>
      <c r="H324" s="77" t="s">
        <v>300</v>
      </c>
      <c r="I324" s="67" t="s">
        <v>10667</v>
      </c>
      <c r="J324" s="76"/>
      <c r="K324" s="76"/>
      <c r="L324" s="76"/>
      <c r="M324" s="76"/>
      <c r="N324" s="76"/>
      <c r="O324" s="71" t="s">
        <v>10335</v>
      </c>
      <c r="P324" s="100"/>
      <c r="Q324" s="71" t="s">
        <v>10338</v>
      </c>
      <c r="R324" s="79" t="s">
        <v>10339</v>
      </c>
      <c r="S324" s="86" t="n">
        <v>45105</v>
      </c>
      <c r="T324" s="86" t="n">
        <v>45835</v>
      </c>
      <c r="U324" s="87" t="s">
        <v>10340</v>
      </c>
      <c r="V324" s="87" t="s">
        <v>10341</v>
      </c>
      <c r="W324" s="76"/>
      <c r="X324" s="71" t="s">
        <v>10335</v>
      </c>
      <c r="Y324" s="71" t="s">
        <v>10342</v>
      </c>
      <c r="Z324" s="79" t="s">
        <v>10629</v>
      </c>
      <c r="AA324" s="76"/>
      <c r="AB324" s="76"/>
      <c r="AC324" s="76"/>
      <c r="AD324" s="76"/>
      <c r="AE324" s="78" t="s">
        <v>10630</v>
      </c>
      <c r="AF324" s="76"/>
      <c r="AG324" s="76"/>
      <c r="AH324" s="76"/>
      <c r="AI324" s="67" t="s">
        <v>10562</v>
      </c>
      <c r="AJ324" s="79" t="s">
        <v>42</v>
      </c>
      <c r="AK324" s="76"/>
      <c r="AL324" s="76"/>
      <c r="AM324" s="76"/>
      <c r="AN324" s="63" t="s">
        <v>10737</v>
      </c>
      <c r="AO324" s="63" t="s">
        <v>10738</v>
      </c>
      <c r="AP324" s="67" t="s">
        <v>10490</v>
      </c>
      <c r="AQ324" s="76"/>
    </row>
    <row r="325" customFormat="false" ht="16.4" hidden="false" customHeight="false" outlineLevel="0" collapsed="false">
      <c r="B325" s="1" t="str">
        <f aca="false">поверители!$E325</f>
        <v>03439</v>
      </c>
      <c r="C325" s="64" t="s">
        <v>291</v>
      </c>
      <c r="D325" s="63"/>
      <c r="E325" s="67" t="s">
        <v>10818</v>
      </c>
      <c r="F325" s="63"/>
      <c r="G325" s="63" t="s">
        <v>10335</v>
      </c>
      <c r="H325" s="80" t="s">
        <v>294</v>
      </c>
      <c r="I325" s="67" t="s">
        <v>10670</v>
      </c>
      <c r="J325" s="76"/>
      <c r="K325" s="76"/>
      <c r="L325" s="76"/>
      <c r="M325" s="76"/>
      <c r="N325" s="76"/>
      <c r="O325" s="71" t="s">
        <v>10335</v>
      </c>
      <c r="P325" s="100"/>
      <c r="Q325" s="71" t="s">
        <v>10338</v>
      </c>
      <c r="R325" s="79" t="s">
        <v>10339</v>
      </c>
      <c r="S325" s="86" t="n">
        <v>45105</v>
      </c>
      <c r="T325" s="86" t="n">
        <v>45470</v>
      </c>
      <c r="U325" s="87" t="s">
        <v>10340</v>
      </c>
      <c r="V325" s="87" t="s">
        <v>10341</v>
      </c>
      <c r="W325" s="76"/>
      <c r="X325" s="71" t="s">
        <v>10335</v>
      </c>
      <c r="Y325" s="71" t="s">
        <v>10342</v>
      </c>
      <c r="Z325" s="79" t="s">
        <v>10629</v>
      </c>
      <c r="AA325" s="76"/>
      <c r="AB325" s="76"/>
      <c r="AC325" s="76"/>
      <c r="AD325" s="76"/>
      <c r="AE325" s="78" t="s">
        <v>10630</v>
      </c>
      <c r="AF325" s="76"/>
      <c r="AG325" s="76"/>
      <c r="AH325" s="76"/>
      <c r="AI325" s="67" t="s">
        <v>10562</v>
      </c>
      <c r="AJ325" s="79" t="s">
        <v>42</v>
      </c>
      <c r="AK325" s="76"/>
      <c r="AL325" s="76"/>
      <c r="AM325" s="76"/>
      <c r="AN325" s="63" t="s">
        <v>10737</v>
      </c>
      <c r="AO325" s="63" t="s">
        <v>10738</v>
      </c>
      <c r="AP325" s="67" t="s">
        <v>10490</v>
      </c>
      <c r="AQ325" s="76"/>
    </row>
    <row r="326" customFormat="false" ht="16.4" hidden="false" customHeight="false" outlineLevel="0" collapsed="false">
      <c r="B326" s="1" t="str">
        <f aca="false">поверители!$E326</f>
        <v>61603</v>
      </c>
      <c r="C326" s="64" t="s">
        <v>795</v>
      </c>
      <c r="D326" s="63"/>
      <c r="E326" s="81" t="s">
        <v>10819</v>
      </c>
      <c r="F326" s="63"/>
      <c r="G326" s="63" t="s">
        <v>10335</v>
      </c>
      <c r="H326" s="80" t="s">
        <v>390</v>
      </c>
      <c r="I326" s="67" t="s">
        <v>10820</v>
      </c>
      <c r="J326" s="76"/>
      <c r="K326" s="76"/>
      <c r="L326" s="76"/>
      <c r="M326" s="76"/>
      <c r="N326" s="76"/>
      <c r="O326" s="71" t="s">
        <v>10335</v>
      </c>
      <c r="P326" s="100"/>
      <c r="Q326" s="71" t="s">
        <v>10338</v>
      </c>
      <c r="R326" s="79" t="s">
        <v>10339</v>
      </c>
      <c r="S326" s="86" t="n">
        <v>45105</v>
      </c>
      <c r="T326" s="86" t="n">
        <v>45470</v>
      </c>
      <c r="U326" s="87" t="s">
        <v>10340</v>
      </c>
      <c r="V326" s="87" t="s">
        <v>10341</v>
      </c>
      <c r="W326" s="76"/>
      <c r="X326" s="71" t="s">
        <v>10335</v>
      </c>
      <c r="Y326" s="71" t="s">
        <v>10342</v>
      </c>
      <c r="Z326" s="79" t="s">
        <v>10629</v>
      </c>
      <c r="AA326" s="76"/>
      <c r="AB326" s="76"/>
      <c r="AC326" s="76"/>
      <c r="AD326" s="76"/>
      <c r="AE326" s="78" t="s">
        <v>10630</v>
      </c>
      <c r="AF326" s="76"/>
      <c r="AG326" s="76"/>
      <c r="AH326" s="76"/>
      <c r="AI326" s="67" t="s">
        <v>10647</v>
      </c>
      <c r="AJ326" s="79" t="s">
        <v>42</v>
      </c>
      <c r="AK326" s="76"/>
      <c r="AL326" s="76"/>
      <c r="AM326" s="76"/>
      <c r="AN326" s="63" t="s">
        <v>10737</v>
      </c>
      <c r="AO326" s="63" t="s">
        <v>10738</v>
      </c>
      <c r="AP326" s="67" t="s">
        <v>10490</v>
      </c>
      <c r="AQ326" s="76"/>
    </row>
    <row r="327" customFormat="false" ht="16.4" hidden="false" customHeight="false" outlineLevel="0" collapsed="false">
      <c r="B327" s="1" t="str">
        <f aca="false">поверители!$E327</f>
        <v>00190</v>
      </c>
      <c r="C327" s="64" t="s">
        <v>428</v>
      </c>
      <c r="D327" s="63"/>
      <c r="E327" s="112" t="s">
        <v>10821</v>
      </c>
      <c r="F327" s="63"/>
      <c r="G327" s="63" t="s">
        <v>10335</v>
      </c>
      <c r="H327" s="80" t="s">
        <v>294</v>
      </c>
      <c r="I327" s="67" t="s">
        <v>10649</v>
      </c>
      <c r="J327" s="76"/>
      <c r="K327" s="76"/>
      <c r="L327" s="76"/>
      <c r="M327" s="76"/>
      <c r="N327" s="76"/>
      <c r="O327" s="71" t="s">
        <v>10335</v>
      </c>
      <c r="P327" s="100"/>
      <c r="Q327" s="71" t="s">
        <v>10338</v>
      </c>
      <c r="R327" s="79" t="s">
        <v>10339</v>
      </c>
      <c r="S327" s="86" t="n">
        <v>45105</v>
      </c>
      <c r="T327" s="86" t="n">
        <v>45470</v>
      </c>
      <c r="U327" s="87" t="s">
        <v>10340</v>
      </c>
      <c r="V327" s="87" t="s">
        <v>10341</v>
      </c>
      <c r="W327" s="76"/>
      <c r="X327" s="71" t="s">
        <v>10335</v>
      </c>
      <c r="Y327" s="71" t="s">
        <v>10342</v>
      </c>
      <c r="Z327" s="79" t="s">
        <v>10629</v>
      </c>
      <c r="AA327" s="76"/>
      <c r="AB327" s="76"/>
      <c r="AC327" s="76"/>
      <c r="AD327" s="76"/>
      <c r="AE327" s="78" t="s">
        <v>10630</v>
      </c>
      <c r="AF327" s="76"/>
      <c r="AG327" s="76"/>
      <c r="AH327" s="76"/>
      <c r="AI327" s="67" t="s">
        <v>10658</v>
      </c>
      <c r="AJ327" s="79" t="s">
        <v>42</v>
      </c>
      <c r="AK327" s="76"/>
      <c r="AL327" s="76"/>
      <c r="AM327" s="76"/>
      <c r="AN327" s="63" t="s">
        <v>10737</v>
      </c>
      <c r="AO327" s="63" t="s">
        <v>10738</v>
      </c>
      <c r="AP327" s="67" t="s">
        <v>10490</v>
      </c>
      <c r="AQ327" s="76"/>
    </row>
    <row r="328" customFormat="false" ht="16.4" hidden="false" customHeight="false" outlineLevel="0" collapsed="false">
      <c r="B328" s="1" t="str">
        <f aca="false">поверители!$E328</f>
        <v>Р00390</v>
      </c>
      <c r="C328" s="64" t="s">
        <v>10052</v>
      </c>
      <c r="D328" s="87"/>
      <c r="E328" s="113" t="s">
        <v>10801</v>
      </c>
      <c r="F328" s="87"/>
      <c r="G328" s="63" t="s">
        <v>10335</v>
      </c>
      <c r="H328" s="80" t="s">
        <v>390</v>
      </c>
      <c r="I328" s="67" t="s">
        <v>10802</v>
      </c>
      <c r="J328" s="85"/>
      <c r="K328" s="85"/>
      <c r="L328" s="85"/>
      <c r="M328" s="85"/>
      <c r="N328" s="85"/>
      <c r="O328" s="71" t="s">
        <v>10335</v>
      </c>
      <c r="P328" s="100"/>
      <c r="Q328" s="71" t="s">
        <v>10338</v>
      </c>
      <c r="R328" s="79" t="s">
        <v>10339</v>
      </c>
      <c r="S328" s="86" t="n">
        <v>45105</v>
      </c>
      <c r="T328" s="86" t="n">
        <v>45470</v>
      </c>
      <c r="U328" s="87" t="s">
        <v>10340</v>
      </c>
      <c r="V328" s="87" t="s">
        <v>10341</v>
      </c>
      <c r="W328" s="76"/>
      <c r="X328" s="71" t="s">
        <v>10335</v>
      </c>
      <c r="Y328" s="71" t="s">
        <v>10342</v>
      </c>
      <c r="Z328" s="79" t="s">
        <v>10629</v>
      </c>
      <c r="AA328" s="85"/>
      <c r="AB328" s="85"/>
      <c r="AC328" s="85"/>
      <c r="AD328" s="85"/>
      <c r="AE328" s="78" t="s">
        <v>10630</v>
      </c>
      <c r="AF328" s="85"/>
      <c r="AG328" s="85"/>
      <c r="AH328" s="85"/>
      <c r="AI328" s="67" t="s">
        <v>10647</v>
      </c>
      <c r="AJ328" s="79" t="s">
        <v>42</v>
      </c>
      <c r="AK328" s="85"/>
      <c r="AL328" s="85"/>
      <c r="AM328" s="85"/>
      <c r="AN328" s="63" t="s">
        <v>10737</v>
      </c>
      <c r="AO328" s="63" t="s">
        <v>10738</v>
      </c>
      <c r="AP328" s="67" t="s">
        <v>10490</v>
      </c>
      <c r="AQ328" s="85"/>
    </row>
    <row r="329" customFormat="false" ht="16.4" hidden="false" customHeight="false" outlineLevel="0" collapsed="false">
      <c r="B329" s="1" t="str">
        <f aca="false">поверители!$E329</f>
        <v>Р01055</v>
      </c>
      <c r="C329" s="64" t="s">
        <v>401</v>
      </c>
      <c r="D329" s="87"/>
      <c r="E329" s="81" t="s">
        <v>10822</v>
      </c>
      <c r="F329" s="87"/>
      <c r="G329" s="63" t="s">
        <v>10335</v>
      </c>
      <c r="H329" s="80" t="s">
        <v>294</v>
      </c>
      <c r="I329" s="67" t="s">
        <v>10823</v>
      </c>
      <c r="J329" s="85"/>
      <c r="K329" s="85"/>
      <c r="L329" s="85"/>
      <c r="M329" s="85"/>
      <c r="N329" s="85"/>
      <c r="O329" s="71" t="s">
        <v>10335</v>
      </c>
      <c r="P329" s="100"/>
      <c r="Q329" s="71" t="s">
        <v>10338</v>
      </c>
      <c r="R329" s="79" t="s">
        <v>10339</v>
      </c>
      <c r="S329" s="86" t="n">
        <v>45105</v>
      </c>
      <c r="T329" s="86" t="n">
        <v>45470</v>
      </c>
      <c r="U329" s="87" t="s">
        <v>10340</v>
      </c>
      <c r="V329" s="87" t="s">
        <v>10341</v>
      </c>
      <c r="W329" s="76"/>
      <c r="X329" s="71" t="s">
        <v>10335</v>
      </c>
      <c r="Y329" s="71" t="s">
        <v>10342</v>
      </c>
      <c r="Z329" s="79" t="s">
        <v>10629</v>
      </c>
      <c r="AA329" s="85"/>
      <c r="AB329" s="85"/>
      <c r="AC329" s="85"/>
      <c r="AD329" s="85"/>
      <c r="AE329" s="78" t="s">
        <v>10630</v>
      </c>
      <c r="AF329" s="85"/>
      <c r="AG329" s="85"/>
      <c r="AH329" s="85"/>
      <c r="AI329" s="67" t="s">
        <v>10602</v>
      </c>
      <c r="AJ329" s="79" t="s">
        <v>42</v>
      </c>
      <c r="AK329" s="85"/>
      <c r="AL329" s="85"/>
      <c r="AM329" s="85"/>
      <c r="AN329" s="63" t="s">
        <v>10737</v>
      </c>
      <c r="AO329" s="63" t="s">
        <v>10738</v>
      </c>
      <c r="AP329" s="67" t="s">
        <v>10490</v>
      </c>
      <c r="AQ329" s="85"/>
    </row>
    <row r="330" customFormat="false" ht="16.4" hidden="false" customHeight="false" outlineLevel="0" collapsed="false">
      <c r="B330" s="1" t="str">
        <f aca="false">поверители!$E330</f>
        <v>03291</v>
      </c>
      <c r="C330" s="64" t="s">
        <v>828</v>
      </c>
      <c r="D330" s="87"/>
      <c r="E330" s="81" t="s">
        <v>10824</v>
      </c>
      <c r="F330" s="87"/>
      <c r="G330" s="63" t="s">
        <v>10335</v>
      </c>
      <c r="H330" s="80" t="s">
        <v>294</v>
      </c>
      <c r="I330" s="67" t="s">
        <v>10469</v>
      </c>
      <c r="J330" s="85"/>
      <c r="K330" s="85"/>
      <c r="L330" s="85"/>
      <c r="M330" s="85"/>
      <c r="N330" s="85"/>
      <c r="O330" s="71" t="s">
        <v>10335</v>
      </c>
      <c r="P330" s="100"/>
      <c r="Q330" s="71" t="s">
        <v>10338</v>
      </c>
      <c r="R330" s="79" t="s">
        <v>10339</v>
      </c>
      <c r="S330" s="86" t="n">
        <v>45105</v>
      </c>
      <c r="T330" s="86" t="n">
        <v>45835</v>
      </c>
      <c r="U330" s="87" t="s">
        <v>10340</v>
      </c>
      <c r="V330" s="87" t="s">
        <v>10341</v>
      </c>
      <c r="W330" s="76"/>
      <c r="X330" s="71" t="s">
        <v>10335</v>
      </c>
      <c r="Y330" s="71" t="s">
        <v>10342</v>
      </c>
      <c r="Z330" s="79" t="s">
        <v>10629</v>
      </c>
      <c r="AA330" s="85"/>
      <c r="AB330" s="85"/>
      <c r="AC330" s="85"/>
      <c r="AD330" s="85"/>
      <c r="AE330" s="78" t="s">
        <v>10630</v>
      </c>
      <c r="AF330" s="85"/>
      <c r="AG330" s="85"/>
      <c r="AH330" s="85"/>
      <c r="AI330" s="67" t="s">
        <v>10602</v>
      </c>
      <c r="AJ330" s="79" t="s">
        <v>42</v>
      </c>
      <c r="AK330" s="85"/>
      <c r="AL330" s="85"/>
      <c r="AM330" s="85"/>
      <c r="AN330" s="63" t="s">
        <v>10737</v>
      </c>
      <c r="AO330" s="63" t="s">
        <v>10738</v>
      </c>
      <c r="AP330" s="67" t="s">
        <v>10490</v>
      </c>
      <c r="AQ330" s="85"/>
    </row>
    <row r="331" customFormat="false" ht="16.4" hidden="false" customHeight="false" outlineLevel="0" collapsed="false">
      <c r="B331" s="1" t="str">
        <f aca="false">поверители!$E331</f>
        <v>003385</v>
      </c>
      <c r="C331" s="64" t="s">
        <v>2220</v>
      </c>
      <c r="D331" s="87"/>
      <c r="E331" s="67" t="s">
        <v>10825</v>
      </c>
      <c r="F331" s="87"/>
      <c r="G331" s="63" t="s">
        <v>10335</v>
      </c>
      <c r="H331" s="80" t="s">
        <v>415</v>
      </c>
      <c r="I331" s="67" t="s">
        <v>10374</v>
      </c>
      <c r="J331" s="85"/>
      <c r="K331" s="85"/>
      <c r="L331" s="85"/>
      <c r="M331" s="85"/>
      <c r="N331" s="85"/>
      <c r="O331" s="71" t="s">
        <v>10335</v>
      </c>
      <c r="P331" s="100"/>
      <c r="Q331" s="71" t="s">
        <v>10338</v>
      </c>
      <c r="R331" s="79" t="s">
        <v>10339</v>
      </c>
      <c r="S331" s="86" t="n">
        <v>45105</v>
      </c>
      <c r="T331" s="86" t="n">
        <v>45835</v>
      </c>
      <c r="U331" s="87" t="s">
        <v>10340</v>
      </c>
      <c r="V331" s="87" t="s">
        <v>10341</v>
      </c>
      <c r="W331" s="76"/>
      <c r="X331" s="71" t="s">
        <v>10335</v>
      </c>
      <c r="Y331" s="71" t="s">
        <v>10342</v>
      </c>
      <c r="Z331" s="79" t="s">
        <v>10629</v>
      </c>
      <c r="AA331" s="85"/>
      <c r="AB331" s="85"/>
      <c r="AC331" s="85"/>
      <c r="AD331" s="85"/>
      <c r="AE331" s="78" t="s">
        <v>10630</v>
      </c>
      <c r="AF331" s="85"/>
      <c r="AG331" s="85"/>
      <c r="AH331" s="85"/>
      <c r="AI331" s="67" t="s">
        <v>10562</v>
      </c>
      <c r="AJ331" s="79" t="s">
        <v>42</v>
      </c>
      <c r="AK331" s="85"/>
      <c r="AL331" s="85"/>
      <c r="AM331" s="85"/>
      <c r="AN331" s="63" t="s">
        <v>10737</v>
      </c>
      <c r="AO331" s="63" t="s">
        <v>10738</v>
      </c>
      <c r="AP331" s="67" t="s">
        <v>10490</v>
      </c>
      <c r="AQ331" s="85"/>
    </row>
    <row r="332" customFormat="false" ht="16.4" hidden="false" customHeight="false" outlineLevel="0" collapsed="false">
      <c r="B332" s="1" t="str">
        <f aca="false">поверители!$E332</f>
        <v>003390</v>
      </c>
      <c r="C332" s="64" t="s">
        <v>2220</v>
      </c>
      <c r="D332" s="87"/>
      <c r="E332" s="67" t="s">
        <v>10826</v>
      </c>
      <c r="F332" s="87"/>
      <c r="G332" s="63" t="s">
        <v>10335</v>
      </c>
      <c r="H332" s="80" t="s">
        <v>415</v>
      </c>
      <c r="I332" s="67" t="s">
        <v>10374</v>
      </c>
      <c r="J332" s="85"/>
      <c r="K332" s="85"/>
      <c r="L332" s="85"/>
      <c r="M332" s="85"/>
      <c r="N332" s="85"/>
      <c r="O332" s="71" t="s">
        <v>10335</v>
      </c>
      <c r="P332" s="100"/>
      <c r="Q332" s="71" t="s">
        <v>10338</v>
      </c>
      <c r="R332" s="79" t="s">
        <v>10339</v>
      </c>
      <c r="S332" s="86" t="n">
        <v>45105</v>
      </c>
      <c r="T332" s="86" t="n">
        <v>45835</v>
      </c>
      <c r="U332" s="87" t="s">
        <v>10340</v>
      </c>
      <c r="V332" s="87" t="s">
        <v>10341</v>
      </c>
      <c r="W332" s="76"/>
      <c r="X332" s="71" t="s">
        <v>10335</v>
      </c>
      <c r="Y332" s="71" t="s">
        <v>10342</v>
      </c>
      <c r="Z332" s="79" t="s">
        <v>10629</v>
      </c>
      <c r="AA332" s="85"/>
      <c r="AB332" s="85"/>
      <c r="AC332" s="85"/>
      <c r="AD332" s="85"/>
      <c r="AE332" s="78" t="s">
        <v>10630</v>
      </c>
      <c r="AF332" s="85"/>
      <c r="AG332" s="85"/>
      <c r="AH332" s="85"/>
      <c r="AI332" s="67" t="s">
        <v>10562</v>
      </c>
      <c r="AJ332" s="79" t="s">
        <v>42</v>
      </c>
      <c r="AK332" s="85"/>
      <c r="AL332" s="85"/>
      <c r="AM332" s="85"/>
      <c r="AN332" s="63" t="s">
        <v>10737</v>
      </c>
      <c r="AO332" s="63" t="s">
        <v>10738</v>
      </c>
      <c r="AP332" s="67" t="s">
        <v>10490</v>
      </c>
      <c r="AQ332" s="85"/>
    </row>
    <row r="333" customFormat="false" ht="16.4" hidden="false" customHeight="false" outlineLevel="0" collapsed="false">
      <c r="B333" s="1" t="str">
        <f aca="false">поверители!$E333</f>
        <v>003466</v>
      </c>
      <c r="C333" s="64" t="s">
        <v>2220</v>
      </c>
      <c r="D333" s="87"/>
      <c r="E333" s="67" t="s">
        <v>10827</v>
      </c>
      <c r="F333" s="87"/>
      <c r="G333" s="63" t="s">
        <v>10335</v>
      </c>
      <c r="H333" s="80" t="s">
        <v>415</v>
      </c>
      <c r="I333" s="67" t="s">
        <v>10374</v>
      </c>
      <c r="J333" s="85"/>
      <c r="K333" s="85"/>
      <c r="L333" s="85"/>
      <c r="M333" s="85"/>
      <c r="N333" s="85"/>
      <c r="O333" s="71" t="s">
        <v>10335</v>
      </c>
      <c r="P333" s="100"/>
      <c r="Q333" s="71" t="s">
        <v>10338</v>
      </c>
      <c r="R333" s="79" t="s">
        <v>10339</v>
      </c>
      <c r="S333" s="86" t="n">
        <v>45105</v>
      </c>
      <c r="T333" s="86" t="n">
        <v>45835</v>
      </c>
      <c r="U333" s="87" t="s">
        <v>10340</v>
      </c>
      <c r="V333" s="87" t="s">
        <v>10341</v>
      </c>
      <c r="W333" s="76"/>
      <c r="X333" s="71" t="s">
        <v>10335</v>
      </c>
      <c r="Y333" s="71" t="s">
        <v>10342</v>
      </c>
      <c r="Z333" s="79" t="s">
        <v>10629</v>
      </c>
      <c r="AA333" s="85"/>
      <c r="AB333" s="85"/>
      <c r="AC333" s="85"/>
      <c r="AD333" s="85"/>
      <c r="AE333" s="78" t="s">
        <v>10630</v>
      </c>
      <c r="AF333" s="85"/>
      <c r="AG333" s="85"/>
      <c r="AH333" s="85"/>
      <c r="AI333" s="67" t="s">
        <v>10562</v>
      </c>
      <c r="AJ333" s="79" t="s">
        <v>42</v>
      </c>
      <c r="AK333" s="85"/>
      <c r="AL333" s="85"/>
      <c r="AM333" s="85"/>
      <c r="AN333" s="63" t="s">
        <v>10737</v>
      </c>
      <c r="AO333" s="63" t="s">
        <v>10738</v>
      </c>
      <c r="AP333" s="67" t="s">
        <v>10490</v>
      </c>
      <c r="AQ333" s="85"/>
    </row>
    <row r="334" customFormat="false" ht="16.4" hidden="false" customHeight="false" outlineLevel="0" collapsed="false">
      <c r="B334" s="1" t="str">
        <f aca="false">поверители!$E334</f>
        <v>003373</v>
      </c>
      <c r="C334" s="64" t="s">
        <v>2220</v>
      </c>
      <c r="D334" s="87"/>
      <c r="E334" s="81" t="s">
        <v>10828</v>
      </c>
      <c r="F334" s="87"/>
      <c r="G334" s="63" t="s">
        <v>10335</v>
      </c>
      <c r="H334" s="80" t="s">
        <v>415</v>
      </c>
      <c r="I334" s="67" t="s">
        <v>10469</v>
      </c>
      <c r="J334" s="85"/>
      <c r="K334" s="85"/>
      <c r="L334" s="85"/>
      <c r="M334" s="85"/>
      <c r="N334" s="85"/>
      <c r="O334" s="71" t="s">
        <v>10335</v>
      </c>
      <c r="P334" s="100"/>
      <c r="Q334" s="71" t="s">
        <v>10338</v>
      </c>
      <c r="R334" s="79" t="s">
        <v>10339</v>
      </c>
      <c r="S334" s="86" t="n">
        <v>45105</v>
      </c>
      <c r="T334" s="86" t="n">
        <v>45835</v>
      </c>
      <c r="U334" s="87" t="s">
        <v>10340</v>
      </c>
      <c r="V334" s="87" t="s">
        <v>10341</v>
      </c>
      <c r="W334" s="76"/>
      <c r="X334" s="71" t="s">
        <v>10335</v>
      </c>
      <c r="Y334" s="71" t="s">
        <v>10342</v>
      </c>
      <c r="Z334" s="79" t="s">
        <v>10629</v>
      </c>
      <c r="AA334" s="85"/>
      <c r="AB334" s="85"/>
      <c r="AC334" s="85"/>
      <c r="AD334" s="85"/>
      <c r="AE334" s="78" t="s">
        <v>10630</v>
      </c>
      <c r="AF334" s="85"/>
      <c r="AG334" s="85"/>
      <c r="AH334" s="85"/>
      <c r="AI334" s="67" t="s">
        <v>10562</v>
      </c>
      <c r="AJ334" s="79" t="s">
        <v>42</v>
      </c>
      <c r="AK334" s="85"/>
      <c r="AL334" s="85"/>
      <c r="AM334" s="85"/>
      <c r="AN334" s="63" t="s">
        <v>10737</v>
      </c>
      <c r="AO334" s="63" t="s">
        <v>10738</v>
      </c>
      <c r="AP334" s="67" t="s">
        <v>10490</v>
      </c>
      <c r="AQ334" s="85"/>
    </row>
    <row r="335" customFormat="false" ht="16.4" hidden="false" customHeight="false" outlineLevel="0" collapsed="false">
      <c r="B335" s="1" t="str">
        <f aca="false">поверители!$E335</f>
        <v>003492</v>
      </c>
      <c r="C335" s="64" t="s">
        <v>2220</v>
      </c>
      <c r="D335" s="87"/>
      <c r="E335" s="81" t="s">
        <v>10829</v>
      </c>
      <c r="F335" s="87"/>
      <c r="G335" s="63" t="s">
        <v>10335</v>
      </c>
      <c r="H335" s="80" t="s">
        <v>415</v>
      </c>
      <c r="I335" s="67" t="s">
        <v>10469</v>
      </c>
      <c r="J335" s="85"/>
      <c r="K335" s="85"/>
      <c r="L335" s="85"/>
      <c r="M335" s="85"/>
      <c r="N335" s="85"/>
      <c r="O335" s="71" t="s">
        <v>10335</v>
      </c>
      <c r="P335" s="100"/>
      <c r="Q335" s="71" t="s">
        <v>10338</v>
      </c>
      <c r="R335" s="79" t="s">
        <v>10339</v>
      </c>
      <c r="S335" s="86" t="n">
        <v>45105</v>
      </c>
      <c r="T335" s="86" t="n">
        <v>45835</v>
      </c>
      <c r="U335" s="87" t="s">
        <v>10340</v>
      </c>
      <c r="V335" s="87" t="s">
        <v>10341</v>
      </c>
      <c r="W335" s="76"/>
      <c r="X335" s="71" t="s">
        <v>10335</v>
      </c>
      <c r="Y335" s="71" t="s">
        <v>10342</v>
      </c>
      <c r="Z335" s="79" t="s">
        <v>10629</v>
      </c>
      <c r="AA335" s="85"/>
      <c r="AB335" s="85"/>
      <c r="AC335" s="85"/>
      <c r="AD335" s="85"/>
      <c r="AE335" s="78" t="s">
        <v>10630</v>
      </c>
      <c r="AF335" s="85"/>
      <c r="AG335" s="85"/>
      <c r="AH335" s="85"/>
      <c r="AI335" s="67" t="s">
        <v>10562</v>
      </c>
      <c r="AJ335" s="79" t="s">
        <v>42</v>
      </c>
      <c r="AK335" s="85"/>
      <c r="AL335" s="85"/>
      <c r="AM335" s="85"/>
      <c r="AN335" s="63" t="s">
        <v>10737</v>
      </c>
      <c r="AO335" s="63" t="s">
        <v>10738</v>
      </c>
      <c r="AP335" s="67" t="s">
        <v>10490</v>
      </c>
      <c r="AQ335" s="85"/>
    </row>
    <row r="336" customFormat="false" ht="16.4" hidden="false" customHeight="false" outlineLevel="0" collapsed="false">
      <c r="B336" s="1" t="str">
        <f aca="false">поверители!$E336</f>
        <v>003742</v>
      </c>
      <c r="C336" s="64" t="s">
        <v>2220</v>
      </c>
      <c r="D336" s="87"/>
      <c r="E336" s="81" t="s">
        <v>10830</v>
      </c>
      <c r="F336" s="87"/>
      <c r="G336" s="63" t="s">
        <v>10335</v>
      </c>
      <c r="H336" s="80" t="s">
        <v>415</v>
      </c>
      <c r="I336" s="67" t="s">
        <v>10469</v>
      </c>
      <c r="J336" s="85"/>
      <c r="K336" s="85"/>
      <c r="L336" s="85"/>
      <c r="M336" s="85"/>
      <c r="N336" s="85"/>
      <c r="O336" s="71" t="s">
        <v>10335</v>
      </c>
      <c r="P336" s="100"/>
      <c r="Q336" s="71" t="s">
        <v>10338</v>
      </c>
      <c r="R336" s="79" t="s">
        <v>10339</v>
      </c>
      <c r="S336" s="86" t="n">
        <v>45105</v>
      </c>
      <c r="T336" s="86" t="n">
        <v>45835</v>
      </c>
      <c r="U336" s="87" t="s">
        <v>10340</v>
      </c>
      <c r="V336" s="87" t="s">
        <v>10341</v>
      </c>
      <c r="W336" s="76"/>
      <c r="X336" s="71" t="s">
        <v>10335</v>
      </c>
      <c r="Y336" s="71" t="s">
        <v>10342</v>
      </c>
      <c r="Z336" s="79" t="s">
        <v>10629</v>
      </c>
      <c r="AA336" s="85"/>
      <c r="AB336" s="85"/>
      <c r="AC336" s="85"/>
      <c r="AD336" s="85"/>
      <c r="AE336" s="78" t="s">
        <v>10630</v>
      </c>
      <c r="AF336" s="85"/>
      <c r="AG336" s="85"/>
      <c r="AH336" s="85"/>
      <c r="AI336" s="67" t="s">
        <v>10562</v>
      </c>
      <c r="AJ336" s="79" t="s">
        <v>42</v>
      </c>
      <c r="AK336" s="85"/>
      <c r="AL336" s="85"/>
      <c r="AM336" s="85"/>
      <c r="AN336" s="63" t="s">
        <v>10737</v>
      </c>
      <c r="AO336" s="63" t="s">
        <v>10738</v>
      </c>
      <c r="AP336" s="67" t="s">
        <v>10490</v>
      </c>
      <c r="AQ336" s="85"/>
    </row>
    <row r="337" customFormat="false" ht="16.4" hidden="false" customHeight="false" outlineLevel="0" collapsed="false">
      <c r="B337" s="1" t="str">
        <f aca="false">поверители!$E337</f>
        <v>003351</v>
      </c>
      <c r="C337" s="64" t="s">
        <v>2220</v>
      </c>
      <c r="D337" s="87"/>
      <c r="E337" s="81" t="s">
        <v>10831</v>
      </c>
      <c r="F337" s="87"/>
      <c r="G337" s="63" t="s">
        <v>10335</v>
      </c>
      <c r="H337" s="80" t="s">
        <v>415</v>
      </c>
      <c r="I337" s="67" t="s">
        <v>10363</v>
      </c>
      <c r="J337" s="85"/>
      <c r="K337" s="85"/>
      <c r="L337" s="85"/>
      <c r="M337" s="85"/>
      <c r="N337" s="85"/>
      <c r="O337" s="71" t="s">
        <v>10335</v>
      </c>
      <c r="P337" s="100"/>
      <c r="Q337" s="71" t="s">
        <v>10338</v>
      </c>
      <c r="R337" s="79" t="s">
        <v>10339</v>
      </c>
      <c r="S337" s="86" t="n">
        <v>45105</v>
      </c>
      <c r="T337" s="86" t="n">
        <v>45835</v>
      </c>
      <c r="U337" s="87" t="s">
        <v>10340</v>
      </c>
      <c r="V337" s="87" t="s">
        <v>10341</v>
      </c>
      <c r="W337" s="76"/>
      <c r="X337" s="71" t="s">
        <v>10335</v>
      </c>
      <c r="Y337" s="71" t="s">
        <v>10342</v>
      </c>
      <c r="Z337" s="79" t="s">
        <v>10629</v>
      </c>
      <c r="AA337" s="85"/>
      <c r="AB337" s="85"/>
      <c r="AC337" s="85"/>
      <c r="AD337" s="85"/>
      <c r="AE337" s="78" t="s">
        <v>10630</v>
      </c>
      <c r="AF337" s="85"/>
      <c r="AG337" s="85"/>
      <c r="AH337" s="85"/>
      <c r="AI337" s="67" t="s">
        <v>10562</v>
      </c>
      <c r="AJ337" s="79" t="s">
        <v>42</v>
      </c>
      <c r="AK337" s="85"/>
      <c r="AL337" s="85"/>
      <c r="AM337" s="85"/>
      <c r="AN337" s="63" t="s">
        <v>10737</v>
      </c>
      <c r="AO337" s="63" t="s">
        <v>10738</v>
      </c>
      <c r="AP337" s="67" t="s">
        <v>10490</v>
      </c>
      <c r="AQ337" s="85"/>
    </row>
    <row r="338" customFormat="false" ht="16.4" hidden="false" customHeight="false" outlineLevel="0" collapsed="false">
      <c r="B338" s="1" t="str">
        <f aca="false">поверители!$E338</f>
        <v>003362</v>
      </c>
      <c r="C338" s="64" t="s">
        <v>2220</v>
      </c>
      <c r="D338" s="87"/>
      <c r="E338" s="67" t="s">
        <v>10832</v>
      </c>
      <c r="F338" s="87"/>
      <c r="G338" s="63" t="s">
        <v>10335</v>
      </c>
      <c r="H338" s="80" t="s">
        <v>415</v>
      </c>
      <c r="I338" s="67" t="s">
        <v>10374</v>
      </c>
      <c r="J338" s="85"/>
      <c r="K338" s="85"/>
      <c r="L338" s="85"/>
      <c r="M338" s="85"/>
      <c r="N338" s="85"/>
      <c r="O338" s="71" t="s">
        <v>10335</v>
      </c>
      <c r="P338" s="100"/>
      <c r="Q338" s="71" t="s">
        <v>10338</v>
      </c>
      <c r="R338" s="79" t="s">
        <v>10339</v>
      </c>
      <c r="S338" s="86" t="n">
        <v>45105</v>
      </c>
      <c r="T338" s="86" t="n">
        <v>45835</v>
      </c>
      <c r="U338" s="87" t="s">
        <v>10340</v>
      </c>
      <c r="V338" s="87" t="s">
        <v>10341</v>
      </c>
      <c r="W338" s="76"/>
      <c r="X338" s="71" t="s">
        <v>10335</v>
      </c>
      <c r="Y338" s="71" t="s">
        <v>10342</v>
      </c>
      <c r="Z338" s="79" t="s">
        <v>10629</v>
      </c>
      <c r="AA338" s="85"/>
      <c r="AB338" s="85"/>
      <c r="AC338" s="85"/>
      <c r="AD338" s="85"/>
      <c r="AE338" s="78" t="s">
        <v>10630</v>
      </c>
      <c r="AF338" s="85"/>
      <c r="AG338" s="85"/>
      <c r="AH338" s="85"/>
      <c r="AI338" s="67" t="s">
        <v>10562</v>
      </c>
      <c r="AJ338" s="79" t="s">
        <v>42</v>
      </c>
      <c r="AK338" s="85"/>
      <c r="AL338" s="85"/>
      <c r="AM338" s="85"/>
      <c r="AN338" s="63" t="s">
        <v>10737</v>
      </c>
      <c r="AO338" s="63" t="s">
        <v>10738</v>
      </c>
      <c r="AP338" s="67" t="s">
        <v>10490</v>
      </c>
      <c r="AQ338" s="85"/>
    </row>
    <row r="339" customFormat="false" ht="16.4" hidden="false" customHeight="false" outlineLevel="0" collapsed="false">
      <c r="B339" s="1" t="str">
        <f aca="false">поверители!$E339</f>
        <v>003484</v>
      </c>
      <c r="C339" s="64" t="s">
        <v>2220</v>
      </c>
      <c r="D339" s="87"/>
      <c r="E339" s="81" t="s">
        <v>10833</v>
      </c>
      <c r="F339" s="87"/>
      <c r="G339" s="63" t="s">
        <v>10335</v>
      </c>
      <c r="H339" s="80" t="s">
        <v>415</v>
      </c>
      <c r="I339" s="67" t="s">
        <v>10363</v>
      </c>
      <c r="J339" s="85"/>
      <c r="K339" s="85"/>
      <c r="L339" s="85"/>
      <c r="M339" s="85"/>
      <c r="N339" s="85"/>
      <c r="O339" s="71" t="s">
        <v>10335</v>
      </c>
      <c r="P339" s="100"/>
      <c r="Q339" s="71" t="s">
        <v>10338</v>
      </c>
      <c r="R339" s="79" t="s">
        <v>10339</v>
      </c>
      <c r="S339" s="86" t="n">
        <v>45105</v>
      </c>
      <c r="T339" s="86" t="n">
        <v>45835</v>
      </c>
      <c r="U339" s="87" t="s">
        <v>10340</v>
      </c>
      <c r="V339" s="87" t="s">
        <v>10341</v>
      </c>
      <c r="W339" s="76"/>
      <c r="X339" s="71" t="s">
        <v>10335</v>
      </c>
      <c r="Y339" s="71" t="s">
        <v>10342</v>
      </c>
      <c r="Z339" s="79" t="s">
        <v>10629</v>
      </c>
      <c r="AA339" s="85"/>
      <c r="AB339" s="85"/>
      <c r="AC339" s="85"/>
      <c r="AD339" s="85"/>
      <c r="AE339" s="78" t="s">
        <v>10630</v>
      </c>
      <c r="AF339" s="85"/>
      <c r="AG339" s="85"/>
      <c r="AH339" s="85"/>
      <c r="AI339" s="67" t="s">
        <v>10562</v>
      </c>
      <c r="AJ339" s="79" t="s">
        <v>42</v>
      </c>
      <c r="AK339" s="85"/>
      <c r="AL339" s="85"/>
      <c r="AM339" s="85"/>
      <c r="AN339" s="63" t="s">
        <v>10737</v>
      </c>
      <c r="AO339" s="63" t="s">
        <v>10738</v>
      </c>
      <c r="AP339" s="67" t="s">
        <v>10490</v>
      </c>
      <c r="AQ339" s="85"/>
    </row>
    <row r="340" customFormat="false" ht="16.4" hidden="false" customHeight="false" outlineLevel="0" collapsed="false">
      <c r="B340" s="1" t="str">
        <f aca="false">поверители!$E340</f>
        <v>006168</v>
      </c>
      <c r="C340" s="64" t="s">
        <v>2220</v>
      </c>
      <c r="D340" s="87"/>
      <c r="E340" s="67" t="s">
        <v>10834</v>
      </c>
      <c r="F340" s="87"/>
      <c r="G340" s="63" t="s">
        <v>10335</v>
      </c>
      <c r="H340" s="80" t="s">
        <v>415</v>
      </c>
      <c r="I340" s="67" t="s">
        <v>10374</v>
      </c>
      <c r="J340" s="85"/>
      <c r="K340" s="85"/>
      <c r="L340" s="85"/>
      <c r="M340" s="85"/>
      <c r="N340" s="85"/>
      <c r="O340" s="71" t="s">
        <v>10335</v>
      </c>
      <c r="P340" s="100"/>
      <c r="Q340" s="71" t="s">
        <v>10338</v>
      </c>
      <c r="R340" s="79" t="s">
        <v>10339</v>
      </c>
      <c r="S340" s="86" t="n">
        <v>45105</v>
      </c>
      <c r="T340" s="86" t="n">
        <v>45835</v>
      </c>
      <c r="U340" s="87" t="s">
        <v>10340</v>
      </c>
      <c r="V340" s="87" t="s">
        <v>10341</v>
      </c>
      <c r="W340" s="76"/>
      <c r="X340" s="71" t="s">
        <v>10335</v>
      </c>
      <c r="Y340" s="71" t="s">
        <v>10342</v>
      </c>
      <c r="Z340" s="79" t="s">
        <v>10629</v>
      </c>
      <c r="AA340" s="85"/>
      <c r="AB340" s="85"/>
      <c r="AC340" s="85"/>
      <c r="AD340" s="85"/>
      <c r="AE340" s="78" t="s">
        <v>10630</v>
      </c>
      <c r="AF340" s="85"/>
      <c r="AG340" s="85"/>
      <c r="AH340" s="85"/>
      <c r="AI340" s="67" t="s">
        <v>10602</v>
      </c>
      <c r="AJ340" s="79" t="s">
        <v>42</v>
      </c>
      <c r="AK340" s="85"/>
      <c r="AL340" s="85"/>
      <c r="AM340" s="85"/>
      <c r="AN340" s="63" t="s">
        <v>10737</v>
      </c>
      <c r="AO340" s="63" t="s">
        <v>10738</v>
      </c>
      <c r="AP340" s="67" t="s">
        <v>10490</v>
      </c>
      <c r="AQ340" s="85"/>
    </row>
    <row r="341" customFormat="false" ht="16.4" hidden="false" customHeight="false" outlineLevel="0" collapsed="false">
      <c r="B341" s="1" t="str">
        <f aca="false">поверители!$E341</f>
        <v>006157</v>
      </c>
      <c r="C341" s="64" t="s">
        <v>2220</v>
      </c>
      <c r="D341" s="87"/>
      <c r="E341" s="81" t="s">
        <v>10835</v>
      </c>
      <c r="F341" s="87"/>
      <c r="G341" s="63" t="s">
        <v>10335</v>
      </c>
      <c r="H341" s="80" t="s">
        <v>415</v>
      </c>
      <c r="I341" s="67" t="s">
        <v>10363</v>
      </c>
      <c r="J341" s="85"/>
      <c r="K341" s="85"/>
      <c r="L341" s="85"/>
      <c r="M341" s="85"/>
      <c r="N341" s="85"/>
      <c r="O341" s="71" t="s">
        <v>10335</v>
      </c>
      <c r="P341" s="100"/>
      <c r="Q341" s="71" t="s">
        <v>10338</v>
      </c>
      <c r="R341" s="79" t="s">
        <v>10339</v>
      </c>
      <c r="S341" s="86" t="n">
        <v>45105</v>
      </c>
      <c r="T341" s="86" t="n">
        <v>45835</v>
      </c>
      <c r="U341" s="87" t="s">
        <v>10340</v>
      </c>
      <c r="V341" s="87" t="s">
        <v>10341</v>
      </c>
      <c r="W341" s="76"/>
      <c r="X341" s="71" t="s">
        <v>10335</v>
      </c>
      <c r="Y341" s="71" t="s">
        <v>10342</v>
      </c>
      <c r="Z341" s="79" t="s">
        <v>10629</v>
      </c>
      <c r="AA341" s="85"/>
      <c r="AB341" s="85"/>
      <c r="AC341" s="85"/>
      <c r="AD341" s="85"/>
      <c r="AE341" s="78" t="s">
        <v>10630</v>
      </c>
      <c r="AF341" s="85"/>
      <c r="AG341" s="85"/>
      <c r="AH341" s="85"/>
      <c r="AI341" s="67" t="s">
        <v>10602</v>
      </c>
      <c r="AJ341" s="79" t="s">
        <v>42</v>
      </c>
      <c r="AK341" s="85"/>
      <c r="AL341" s="85"/>
      <c r="AM341" s="85"/>
      <c r="AN341" s="63" t="s">
        <v>10737</v>
      </c>
      <c r="AO341" s="63" t="s">
        <v>10738</v>
      </c>
      <c r="AP341" s="67" t="s">
        <v>10490</v>
      </c>
      <c r="AQ341" s="85"/>
    </row>
    <row r="342" customFormat="false" ht="16.4" hidden="false" customHeight="false" outlineLevel="0" collapsed="false">
      <c r="B342" s="1" t="str">
        <f aca="false">поверители!$E342</f>
        <v>006167</v>
      </c>
      <c r="C342" s="64" t="s">
        <v>2220</v>
      </c>
      <c r="D342" s="87"/>
      <c r="E342" s="81" t="s">
        <v>10836</v>
      </c>
      <c r="F342" s="87"/>
      <c r="G342" s="63" t="s">
        <v>10335</v>
      </c>
      <c r="H342" s="80" t="s">
        <v>415</v>
      </c>
      <c r="I342" s="67" t="s">
        <v>10469</v>
      </c>
      <c r="J342" s="85"/>
      <c r="K342" s="85"/>
      <c r="L342" s="85"/>
      <c r="M342" s="85"/>
      <c r="N342" s="85"/>
      <c r="O342" s="71" t="s">
        <v>10335</v>
      </c>
      <c r="P342" s="100"/>
      <c r="Q342" s="71" t="s">
        <v>10338</v>
      </c>
      <c r="R342" s="79" t="s">
        <v>10339</v>
      </c>
      <c r="S342" s="86" t="n">
        <v>45105</v>
      </c>
      <c r="T342" s="86" t="n">
        <v>45835</v>
      </c>
      <c r="U342" s="87" t="s">
        <v>10340</v>
      </c>
      <c r="V342" s="87" t="s">
        <v>10341</v>
      </c>
      <c r="W342" s="76"/>
      <c r="X342" s="71" t="s">
        <v>10335</v>
      </c>
      <c r="Y342" s="71" t="s">
        <v>10342</v>
      </c>
      <c r="Z342" s="79" t="s">
        <v>10629</v>
      </c>
      <c r="AA342" s="85"/>
      <c r="AB342" s="85"/>
      <c r="AC342" s="85"/>
      <c r="AD342" s="85"/>
      <c r="AE342" s="78" t="s">
        <v>10630</v>
      </c>
      <c r="AF342" s="85"/>
      <c r="AG342" s="85"/>
      <c r="AH342" s="85"/>
      <c r="AI342" s="67" t="s">
        <v>10602</v>
      </c>
      <c r="AJ342" s="79" t="s">
        <v>42</v>
      </c>
      <c r="AK342" s="85"/>
      <c r="AL342" s="85"/>
      <c r="AM342" s="85"/>
      <c r="AN342" s="63" t="s">
        <v>10737</v>
      </c>
      <c r="AO342" s="63" t="s">
        <v>10738</v>
      </c>
      <c r="AP342" s="67" t="s">
        <v>10490</v>
      </c>
      <c r="AQ342" s="85"/>
    </row>
    <row r="343" customFormat="false" ht="16.4" hidden="false" customHeight="false" outlineLevel="0" collapsed="false">
      <c r="B343" s="1" t="str">
        <f aca="false">поверители!$E343</f>
        <v>006156</v>
      </c>
      <c r="C343" s="64" t="s">
        <v>2220</v>
      </c>
      <c r="D343" s="87"/>
      <c r="E343" s="81" t="s">
        <v>10837</v>
      </c>
      <c r="F343" s="87"/>
      <c r="G343" s="63" t="s">
        <v>10335</v>
      </c>
      <c r="H343" s="80" t="s">
        <v>415</v>
      </c>
      <c r="I343" s="67" t="s">
        <v>10363</v>
      </c>
      <c r="J343" s="85"/>
      <c r="K343" s="85"/>
      <c r="L343" s="85"/>
      <c r="M343" s="85"/>
      <c r="N343" s="85"/>
      <c r="O343" s="71" t="s">
        <v>10335</v>
      </c>
      <c r="P343" s="100"/>
      <c r="Q343" s="71" t="s">
        <v>10338</v>
      </c>
      <c r="R343" s="79" t="s">
        <v>10339</v>
      </c>
      <c r="S343" s="86" t="n">
        <v>45105</v>
      </c>
      <c r="T343" s="86" t="n">
        <v>45835</v>
      </c>
      <c r="U343" s="87" t="s">
        <v>10340</v>
      </c>
      <c r="V343" s="87" t="s">
        <v>10341</v>
      </c>
      <c r="W343" s="76"/>
      <c r="X343" s="71" t="s">
        <v>10335</v>
      </c>
      <c r="Y343" s="71" t="s">
        <v>10342</v>
      </c>
      <c r="Z343" s="79" t="s">
        <v>10629</v>
      </c>
      <c r="AA343" s="85"/>
      <c r="AB343" s="85"/>
      <c r="AC343" s="85"/>
      <c r="AD343" s="85"/>
      <c r="AE343" s="78" t="s">
        <v>10630</v>
      </c>
      <c r="AF343" s="85"/>
      <c r="AG343" s="85"/>
      <c r="AH343" s="85"/>
      <c r="AI343" s="67" t="s">
        <v>10602</v>
      </c>
      <c r="AJ343" s="79" t="s">
        <v>42</v>
      </c>
      <c r="AK343" s="85"/>
      <c r="AL343" s="85"/>
      <c r="AM343" s="85"/>
      <c r="AN343" s="63" t="s">
        <v>10737</v>
      </c>
      <c r="AO343" s="63" t="s">
        <v>10738</v>
      </c>
      <c r="AP343" s="67" t="s">
        <v>10490</v>
      </c>
      <c r="AQ343" s="85"/>
    </row>
    <row r="344" customFormat="false" ht="16.4" hidden="false" customHeight="false" outlineLevel="0" collapsed="false">
      <c r="B344" s="1" t="str">
        <f aca="false">поверители!$E344</f>
        <v>006144</v>
      </c>
      <c r="C344" s="64" t="s">
        <v>2220</v>
      </c>
      <c r="D344" s="87"/>
      <c r="E344" s="81" t="s">
        <v>10838</v>
      </c>
      <c r="F344" s="87"/>
      <c r="G344" s="63" t="s">
        <v>10335</v>
      </c>
      <c r="H344" s="80" t="s">
        <v>415</v>
      </c>
      <c r="I344" s="67" t="s">
        <v>10363</v>
      </c>
      <c r="J344" s="85"/>
      <c r="K344" s="85"/>
      <c r="L344" s="85"/>
      <c r="M344" s="85"/>
      <c r="N344" s="85"/>
      <c r="O344" s="71" t="s">
        <v>10335</v>
      </c>
      <c r="P344" s="100"/>
      <c r="Q344" s="71" t="s">
        <v>10338</v>
      </c>
      <c r="R344" s="79" t="s">
        <v>10339</v>
      </c>
      <c r="S344" s="86" t="n">
        <v>45105</v>
      </c>
      <c r="T344" s="86" t="n">
        <v>45835</v>
      </c>
      <c r="U344" s="87" t="s">
        <v>10340</v>
      </c>
      <c r="V344" s="87" t="s">
        <v>10341</v>
      </c>
      <c r="W344" s="76"/>
      <c r="X344" s="71" t="s">
        <v>10335</v>
      </c>
      <c r="Y344" s="71" t="s">
        <v>10342</v>
      </c>
      <c r="Z344" s="79" t="s">
        <v>10629</v>
      </c>
      <c r="AA344" s="85"/>
      <c r="AB344" s="85"/>
      <c r="AC344" s="85"/>
      <c r="AD344" s="85"/>
      <c r="AE344" s="78" t="s">
        <v>10630</v>
      </c>
      <c r="AF344" s="85"/>
      <c r="AG344" s="85"/>
      <c r="AH344" s="85"/>
      <c r="AI344" s="67" t="s">
        <v>10602</v>
      </c>
      <c r="AJ344" s="79" t="s">
        <v>42</v>
      </c>
      <c r="AK344" s="85"/>
      <c r="AL344" s="85"/>
      <c r="AM344" s="85"/>
      <c r="AN344" s="63" t="s">
        <v>10737</v>
      </c>
      <c r="AO344" s="63" t="s">
        <v>10738</v>
      </c>
      <c r="AP344" s="67" t="s">
        <v>10490</v>
      </c>
      <c r="AQ344" s="85"/>
    </row>
    <row r="345" customFormat="false" ht="16.4" hidden="false" customHeight="false" outlineLevel="0" collapsed="false">
      <c r="B345" s="1" t="str">
        <f aca="false">поверители!$E345</f>
        <v>006146</v>
      </c>
      <c r="C345" s="64" t="s">
        <v>2220</v>
      </c>
      <c r="D345" s="87"/>
      <c r="E345" s="81" t="s">
        <v>10839</v>
      </c>
      <c r="F345" s="87"/>
      <c r="G345" s="63" t="s">
        <v>10335</v>
      </c>
      <c r="H345" s="80" t="s">
        <v>415</v>
      </c>
      <c r="I345" s="67" t="s">
        <v>10363</v>
      </c>
      <c r="J345" s="85"/>
      <c r="K345" s="85"/>
      <c r="L345" s="85"/>
      <c r="M345" s="85"/>
      <c r="N345" s="85"/>
      <c r="O345" s="71" t="s">
        <v>10335</v>
      </c>
      <c r="P345" s="100"/>
      <c r="Q345" s="71" t="s">
        <v>10338</v>
      </c>
      <c r="R345" s="79" t="s">
        <v>10339</v>
      </c>
      <c r="S345" s="86" t="n">
        <v>45105</v>
      </c>
      <c r="T345" s="86" t="n">
        <v>45835</v>
      </c>
      <c r="U345" s="87" t="s">
        <v>10340</v>
      </c>
      <c r="V345" s="87" t="s">
        <v>10341</v>
      </c>
      <c r="W345" s="76"/>
      <c r="X345" s="71" t="s">
        <v>10335</v>
      </c>
      <c r="Y345" s="71" t="s">
        <v>10342</v>
      </c>
      <c r="Z345" s="79" t="s">
        <v>10629</v>
      </c>
      <c r="AA345" s="85"/>
      <c r="AB345" s="85"/>
      <c r="AC345" s="85"/>
      <c r="AD345" s="85"/>
      <c r="AE345" s="78" t="s">
        <v>10630</v>
      </c>
      <c r="AF345" s="85"/>
      <c r="AG345" s="85"/>
      <c r="AH345" s="85"/>
      <c r="AI345" s="67" t="s">
        <v>10602</v>
      </c>
      <c r="AJ345" s="79" t="s">
        <v>42</v>
      </c>
      <c r="AK345" s="85"/>
      <c r="AL345" s="85"/>
      <c r="AM345" s="85"/>
      <c r="AN345" s="63" t="s">
        <v>10737</v>
      </c>
      <c r="AO345" s="63" t="s">
        <v>10738</v>
      </c>
      <c r="AP345" s="67" t="s">
        <v>10490</v>
      </c>
      <c r="AQ345" s="85"/>
    </row>
    <row r="346" customFormat="false" ht="16.4" hidden="false" customHeight="false" outlineLevel="0" collapsed="false">
      <c r="B346" s="1" t="str">
        <f aca="false">поверители!$E346</f>
        <v>006154</v>
      </c>
      <c r="C346" s="64" t="s">
        <v>2220</v>
      </c>
      <c r="D346" s="87"/>
      <c r="E346" s="81" t="s">
        <v>10840</v>
      </c>
      <c r="F346" s="87"/>
      <c r="G346" s="63" t="s">
        <v>10335</v>
      </c>
      <c r="H346" s="80" t="s">
        <v>415</v>
      </c>
      <c r="I346" s="67" t="s">
        <v>10374</v>
      </c>
      <c r="J346" s="85"/>
      <c r="K346" s="85"/>
      <c r="L346" s="85"/>
      <c r="M346" s="85"/>
      <c r="N346" s="85"/>
      <c r="O346" s="71" t="s">
        <v>10335</v>
      </c>
      <c r="P346" s="100"/>
      <c r="Q346" s="71" t="s">
        <v>10338</v>
      </c>
      <c r="R346" s="79" t="s">
        <v>10339</v>
      </c>
      <c r="S346" s="86" t="n">
        <v>45105</v>
      </c>
      <c r="T346" s="86" t="n">
        <v>45835</v>
      </c>
      <c r="U346" s="87" t="s">
        <v>10340</v>
      </c>
      <c r="V346" s="87" t="s">
        <v>10341</v>
      </c>
      <c r="W346" s="76"/>
      <c r="X346" s="71" t="s">
        <v>10335</v>
      </c>
      <c r="Y346" s="71" t="s">
        <v>10342</v>
      </c>
      <c r="Z346" s="79" t="s">
        <v>10629</v>
      </c>
      <c r="AA346" s="85"/>
      <c r="AB346" s="85"/>
      <c r="AC346" s="85"/>
      <c r="AD346" s="85"/>
      <c r="AE346" s="78" t="s">
        <v>10630</v>
      </c>
      <c r="AF346" s="85"/>
      <c r="AG346" s="85"/>
      <c r="AH346" s="85"/>
      <c r="AI346" s="67" t="s">
        <v>10602</v>
      </c>
      <c r="AJ346" s="79" t="s">
        <v>42</v>
      </c>
      <c r="AK346" s="85"/>
      <c r="AL346" s="85"/>
      <c r="AM346" s="85"/>
      <c r="AN346" s="63" t="s">
        <v>10737</v>
      </c>
      <c r="AO346" s="63" t="s">
        <v>10738</v>
      </c>
      <c r="AP346" s="67" t="s">
        <v>10490</v>
      </c>
      <c r="AQ346" s="85"/>
    </row>
    <row r="347" customFormat="false" ht="16.4" hidden="false" customHeight="false" outlineLevel="0" collapsed="false">
      <c r="B347" s="1" t="str">
        <f aca="false">поверители!$E347</f>
        <v>008858</v>
      </c>
      <c r="C347" s="64" t="s">
        <v>2220</v>
      </c>
      <c r="D347" s="87"/>
      <c r="E347" s="81" t="s">
        <v>10841</v>
      </c>
      <c r="F347" s="87"/>
      <c r="G347" s="63" t="s">
        <v>10335</v>
      </c>
      <c r="H347" s="80" t="s">
        <v>415</v>
      </c>
      <c r="I347" s="67" t="s">
        <v>10363</v>
      </c>
      <c r="J347" s="85"/>
      <c r="K347" s="85"/>
      <c r="L347" s="85"/>
      <c r="M347" s="85"/>
      <c r="N347" s="85"/>
      <c r="O347" s="71" t="s">
        <v>10335</v>
      </c>
      <c r="P347" s="100"/>
      <c r="Q347" s="71" t="s">
        <v>10338</v>
      </c>
      <c r="R347" s="79" t="s">
        <v>10339</v>
      </c>
      <c r="S347" s="86" t="n">
        <v>45105</v>
      </c>
      <c r="T347" s="86" t="n">
        <v>45835</v>
      </c>
      <c r="U347" s="87" t="s">
        <v>10340</v>
      </c>
      <c r="V347" s="87" t="s">
        <v>10341</v>
      </c>
      <c r="W347" s="76"/>
      <c r="X347" s="71" t="s">
        <v>10335</v>
      </c>
      <c r="Y347" s="71" t="s">
        <v>10342</v>
      </c>
      <c r="Z347" s="79" t="s">
        <v>10629</v>
      </c>
      <c r="AA347" s="85"/>
      <c r="AB347" s="85"/>
      <c r="AC347" s="85"/>
      <c r="AD347" s="85"/>
      <c r="AE347" s="78" t="s">
        <v>10630</v>
      </c>
      <c r="AF347" s="85"/>
      <c r="AG347" s="85"/>
      <c r="AH347" s="85"/>
      <c r="AI347" s="67" t="s">
        <v>10602</v>
      </c>
      <c r="AJ347" s="79" t="s">
        <v>42</v>
      </c>
      <c r="AK347" s="85"/>
      <c r="AL347" s="85"/>
      <c r="AM347" s="85"/>
      <c r="AN347" s="63" t="s">
        <v>10737</v>
      </c>
      <c r="AO347" s="63" t="s">
        <v>10738</v>
      </c>
      <c r="AP347" s="67" t="s">
        <v>10490</v>
      </c>
      <c r="AQ347" s="85"/>
    </row>
    <row r="348" customFormat="false" ht="15" hidden="false" customHeight="false" outlineLevel="0" collapsed="false">
      <c r="B348" s="1" t="str">
        <f aca="false">поверители!$E348</f>
        <v>04313</v>
      </c>
      <c r="C348" s="64" t="s">
        <v>323</v>
      </c>
      <c r="D348" s="87"/>
      <c r="E348" s="67" t="s">
        <v>10842</v>
      </c>
      <c r="F348" s="87"/>
      <c r="G348" s="63" t="s">
        <v>10335</v>
      </c>
      <c r="H348" s="63" t="s">
        <v>763</v>
      </c>
      <c r="I348" s="67" t="s">
        <v>10652</v>
      </c>
      <c r="J348" s="85"/>
      <c r="K348" s="85"/>
      <c r="L348" s="85"/>
      <c r="M348" s="85"/>
      <c r="N348" s="85"/>
      <c r="O348" s="71" t="s">
        <v>10335</v>
      </c>
      <c r="P348" s="100"/>
      <c r="Q348" s="71" t="s">
        <v>10338</v>
      </c>
      <c r="R348" s="79" t="s">
        <v>10339</v>
      </c>
      <c r="S348" s="86" t="n">
        <v>45106</v>
      </c>
      <c r="T348" s="86" t="n">
        <v>45836</v>
      </c>
      <c r="U348" s="87" t="s">
        <v>10340</v>
      </c>
      <c r="V348" s="87" t="s">
        <v>10341</v>
      </c>
      <c r="W348" s="76"/>
      <c r="X348" s="71" t="s">
        <v>10335</v>
      </c>
      <c r="Y348" s="71" t="s">
        <v>10342</v>
      </c>
      <c r="Z348" s="79" t="s">
        <v>10629</v>
      </c>
      <c r="AA348" s="85"/>
      <c r="AB348" s="85"/>
      <c r="AC348" s="85"/>
      <c r="AD348" s="85"/>
      <c r="AE348" s="78" t="s">
        <v>10630</v>
      </c>
      <c r="AF348" s="85"/>
      <c r="AG348" s="85"/>
      <c r="AH348" s="85"/>
      <c r="AI348" s="67" t="s">
        <v>10558</v>
      </c>
      <c r="AJ348" s="79" t="s">
        <v>42</v>
      </c>
      <c r="AK348" s="85"/>
      <c r="AL348" s="85"/>
      <c r="AM348" s="85"/>
      <c r="AN348" s="63" t="s">
        <v>10347</v>
      </c>
      <c r="AO348" s="63" t="s">
        <v>10348</v>
      </c>
      <c r="AP348" s="67" t="s">
        <v>10349</v>
      </c>
      <c r="AQ348" s="85"/>
    </row>
    <row r="349" customFormat="false" ht="15" hidden="false" customHeight="false" outlineLevel="0" collapsed="false">
      <c r="B349" s="1" t="str">
        <f aca="false">поверители!$E349</f>
        <v>04320</v>
      </c>
      <c r="C349" s="64" t="s">
        <v>323</v>
      </c>
      <c r="D349" s="87"/>
      <c r="E349" s="67" t="s">
        <v>10843</v>
      </c>
      <c r="F349" s="87"/>
      <c r="G349" s="63" t="s">
        <v>10335</v>
      </c>
      <c r="H349" s="63" t="s">
        <v>326</v>
      </c>
      <c r="I349" s="67" t="s">
        <v>10652</v>
      </c>
      <c r="J349" s="85"/>
      <c r="K349" s="85"/>
      <c r="L349" s="85"/>
      <c r="M349" s="85"/>
      <c r="N349" s="85"/>
      <c r="O349" s="71" t="s">
        <v>10335</v>
      </c>
      <c r="P349" s="100"/>
      <c r="Q349" s="71" t="s">
        <v>10338</v>
      </c>
      <c r="R349" s="79" t="s">
        <v>10339</v>
      </c>
      <c r="S349" s="86" t="n">
        <v>45106</v>
      </c>
      <c r="T349" s="86" t="n">
        <v>45836</v>
      </c>
      <c r="U349" s="87" t="s">
        <v>10340</v>
      </c>
      <c r="V349" s="87" t="s">
        <v>10341</v>
      </c>
      <c r="W349" s="76"/>
      <c r="X349" s="71" t="s">
        <v>10335</v>
      </c>
      <c r="Y349" s="71" t="s">
        <v>10342</v>
      </c>
      <c r="Z349" s="79" t="s">
        <v>10629</v>
      </c>
      <c r="AA349" s="85"/>
      <c r="AB349" s="85"/>
      <c r="AC349" s="85"/>
      <c r="AD349" s="85"/>
      <c r="AE349" s="78" t="s">
        <v>10630</v>
      </c>
      <c r="AF349" s="85"/>
      <c r="AG349" s="85"/>
      <c r="AH349" s="85"/>
      <c r="AI349" s="67" t="s">
        <v>10562</v>
      </c>
      <c r="AJ349" s="79" t="s">
        <v>42</v>
      </c>
      <c r="AK349" s="85"/>
      <c r="AL349" s="85"/>
      <c r="AM349" s="85"/>
      <c r="AN349" s="63" t="s">
        <v>10347</v>
      </c>
      <c r="AO349" s="63" t="s">
        <v>10348</v>
      </c>
      <c r="AP349" s="67" t="s">
        <v>10349</v>
      </c>
      <c r="AQ349" s="85"/>
    </row>
    <row r="350" customFormat="false" ht="15" hidden="false" customHeight="false" outlineLevel="0" collapsed="false">
      <c r="B350" s="1" t="str">
        <f aca="false">поверители!$E350</f>
        <v>04325</v>
      </c>
      <c r="C350" s="64" t="s">
        <v>323</v>
      </c>
      <c r="D350" s="87"/>
      <c r="E350" s="67" t="s">
        <v>10844</v>
      </c>
      <c r="F350" s="87"/>
      <c r="G350" s="63" t="s">
        <v>10335</v>
      </c>
      <c r="H350" s="63" t="s">
        <v>326</v>
      </c>
      <c r="I350" s="67" t="s">
        <v>10652</v>
      </c>
      <c r="J350" s="85"/>
      <c r="K350" s="85"/>
      <c r="L350" s="85"/>
      <c r="M350" s="85"/>
      <c r="N350" s="85"/>
      <c r="O350" s="71" t="s">
        <v>10335</v>
      </c>
      <c r="P350" s="100"/>
      <c r="Q350" s="71" t="s">
        <v>10338</v>
      </c>
      <c r="R350" s="79" t="s">
        <v>10339</v>
      </c>
      <c r="S350" s="86" t="n">
        <v>45106</v>
      </c>
      <c r="T350" s="86" t="n">
        <v>45836</v>
      </c>
      <c r="U350" s="87" t="s">
        <v>10340</v>
      </c>
      <c r="V350" s="87" t="s">
        <v>10341</v>
      </c>
      <c r="W350" s="76"/>
      <c r="X350" s="71" t="s">
        <v>10335</v>
      </c>
      <c r="Y350" s="71" t="s">
        <v>10342</v>
      </c>
      <c r="Z350" s="79" t="s">
        <v>10629</v>
      </c>
      <c r="AA350" s="85"/>
      <c r="AB350" s="85"/>
      <c r="AC350" s="85"/>
      <c r="AD350" s="85"/>
      <c r="AE350" s="78" t="s">
        <v>10630</v>
      </c>
      <c r="AF350" s="85"/>
      <c r="AG350" s="85"/>
      <c r="AH350" s="85"/>
      <c r="AI350" s="67" t="s">
        <v>10845</v>
      </c>
      <c r="AJ350" s="79" t="s">
        <v>42</v>
      </c>
      <c r="AK350" s="85"/>
      <c r="AL350" s="85"/>
      <c r="AM350" s="85"/>
      <c r="AN350" s="63" t="s">
        <v>10347</v>
      </c>
      <c r="AO350" s="63" t="s">
        <v>10348</v>
      </c>
      <c r="AP350" s="67" t="s">
        <v>10349</v>
      </c>
      <c r="AQ350" s="85"/>
    </row>
    <row r="351" customFormat="false" ht="15" hidden="false" customHeight="false" outlineLevel="0" collapsed="false">
      <c r="B351" s="1" t="str">
        <f aca="false">поверители!$E351</f>
        <v>04330</v>
      </c>
      <c r="C351" s="64" t="s">
        <v>323</v>
      </c>
      <c r="D351" s="87"/>
      <c r="E351" s="67" t="s">
        <v>10846</v>
      </c>
      <c r="F351" s="87"/>
      <c r="G351" s="63" t="s">
        <v>10335</v>
      </c>
      <c r="H351" s="63" t="s">
        <v>326</v>
      </c>
      <c r="I351" s="67" t="s">
        <v>10652</v>
      </c>
      <c r="J351" s="85"/>
      <c r="K351" s="85"/>
      <c r="L351" s="85"/>
      <c r="M351" s="85"/>
      <c r="N351" s="85"/>
      <c r="O351" s="71" t="s">
        <v>10335</v>
      </c>
      <c r="P351" s="100"/>
      <c r="Q351" s="71" t="s">
        <v>10338</v>
      </c>
      <c r="R351" s="79" t="s">
        <v>10339</v>
      </c>
      <c r="S351" s="86" t="n">
        <v>45106</v>
      </c>
      <c r="T351" s="86" t="n">
        <v>45836</v>
      </c>
      <c r="U351" s="87" t="s">
        <v>10340</v>
      </c>
      <c r="V351" s="87" t="s">
        <v>10341</v>
      </c>
      <c r="W351" s="76"/>
      <c r="X351" s="71" t="s">
        <v>10335</v>
      </c>
      <c r="Y351" s="71" t="s">
        <v>10342</v>
      </c>
      <c r="Z351" s="79" t="s">
        <v>10629</v>
      </c>
      <c r="AA351" s="85"/>
      <c r="AB351" s="85"/>
      <c r="AC351" s="85"/>
      <c r="AD351" s="85"/>
      <c r="AE351" s="78" t="s">
        <v>10630</v>
      </c>
      <c r="AF351" s="85"/>
      <c r="AG351" s="85"/>
      <c r="AH351" s="85"/>
      <c r="AI351" s="67" t="s">
        <v>10558</v>
      </c>
      <c r="AJ351" s="79" t="s">
        <v>42</v>
      </c>
      <c r="AK351" s="85"/>
      <c r="AL351" s="85"/>
      <c r="AM351" s="85"/>
      <c r="AN351" s="63" t="s">
        <v>10347</v>
      </c>
      <c r="AO351" s="63" t="s">
        <v>10348</v>
      </c>
      <c r="AP351" s="67" t="s">
        <v>10349</v>
      </c>
      <c r="AQ351" s="85"/>
    </row>
    <row r="352" customFormat="false" ht="15" hidden="false" customHeight="false" outlineLevel="0" collapsed="false">
      <c r="B352" s="1" t="str">
        <f aca="false">поверители!$E352</f>
        <v>04331</v>
      </c>
      <c r="C352" s="64" t="s">
        <v>323</v>
      </c>
      <c r="D352" s="87"/>
      <c r="E352" s="67" t="s">
        <v>10847</v>
      </c>
      <c r="F352" s="87"/>
      <c r="G352" s="63" t="s">
        <v>10335</v>
      </c>
      <c r="H352" s="63" t="s">
        <v>326</v>
      </c>
      <c r="I352" s="67" t="s">
        <v>10652</v>
      </c>
      <c r="J352" s="85"/>
      <c r="K352" s="85"/>
      <c r="L352" s="85"/>
      <c r="M352" s="85"/>
      <c r="N352" s="85"/>
      <c r="O352" s="71" t="s">
        <v>10335</v>
      </c>
      <c r="P352" s="100"/>
      <c r="Q352" s="71" t="s">
        <v>10338</v>
      </c>
      <c r="R352" s="79" t="s">
        <v>10339</v>
      </c>
      <c r="S352" s="86" t="n">
        <v>45106</v>
      </c>
      <c r="T352" s="86" t="n">
        <v>45836</v>
      </c>
      <c r="U352" s="87" t="s">
        <v>10340</v>
      </c>
      <c r="V352" s="87" t="s">
        <v>10341</v>
      </c>
      <c r="W352" s="76"/>
      <c r="X352" s="71" t="s">
        <v>10335</v>
      </c>
      <c r="Y352" s="71" t="s">
        <v>10342</v>
      </c>
      <c r="Z352" s="79" t="s">
        <v>10629</v>
      </c>
      <c r="AA352" s="85"/>
      <c r="AB352" s="85"/>
      <c r="AC352" s="85"/>
      <c r="AD352" s="85"/>
      <c r="AE352" s="78" t="s">
        <v>10630</v>
      </c>
      <c r="AF352" s="85"/>
      <c r="AG352" s="85"/>
      <c r="AH352" s="85"/>
      <c r="AI352" s="67" t="s">
        <v>10848</v>
      </c>
      <c r="AJ352" s="79" t="s">
        <v>42</v>
      </c>
      <c r="AK352" s="85"/>
      <c r="AL352" s="85"/>
      <c r="AM352" s="85"/>
      <c r="AN352" s="63" t="s">
        <v>10347</v>
      </c>
      <c r="AO352" s="63" t="s">
        <v>10348</v>
      </c>
      <c r="AP352" s="67" t="s">
        <v>10349</v>
      </c>
      <c r="AQ352" s="85"/>
    </row>
    <row r="353" customFormat="false" ht="16.4" hidden="false" customHeight="false" outlineLevel="0" collapsed="false">
      <c r="B353" s="1" t="str">
        <f aca="false">поверители!$E353</f>
        <v>04347</v>
      </c>
      <c r="C353" s="64" t="s">
        <v>724</v>
      </c>
      <c r="D353" s="87"/>
      <c r="E353" s="67" t="s">
        <v>10849</v>
      </c>
      <c r="F353" s="87"/>
      <c r="G353" s="63" t="s">
        <v>10335</v>
      </c>
      <c r="H353" s="80" t="s">
        <v>415</v>
      </c>
      <c r="I353" s="67" t="s">
        <v>10652</v>
      </c>
      <c r="J353" s="85"/>
      <c r="K353" s="85"/>
      <c r="L353" s="85"/>
      <c r="M353" s="85"/>
      <c r="N353" s="85"/>
      <c r="O353" s="71" t="s">
        <v>10335</v>
      </c>
      <c r="P353" s="100"/>
      <c r="Q353" s="71" t="s">
        <v>10338</v>
      </c>
      <c r="R353" s="79" t="s">
        <v>10339</v>
      </c>
      <c r="S353" s="86" t="n">
        <v>45106</v>
      </c>
      <c r="T353" s="86" t="n">
        <v>45471</v>
      </c>
      <c r="U353" s="87" t="s">
        <v>10340</v>
      </c>
      <c r="V353" s="87" t="s">
        <v>10341</v>
      </c>
      <c r="W353" s="76"/>
      <c r="X353" s="71" t="s">
        <v>10335</v>
      </c>
      <c r="Y353" s="71" t="s">
        <v>10342</v>
      </c>
      <c r="Z353" s="79" t="s">
        <v>10629</v>
      </c>
      <c r="AA353" s="85"/>
      <c r="AB353" s="85"/>
      <c r="AC353" s="85"/>
      <c r="AD353" s="85"/>
      <c r="AE353" s="78" t="s">
        <v>10630</v>
      </c>
      <c r="AF353" s="85"/>
      <c r="AG353" s="85"/>
      <c r="AH353" s="85"/>
      <c r="AI353" s="67" t="s">
        <v>10850</v>
      </c>
      <c r="AJ353" s="79" t="s">
        <v>42</v>
      </c>
      <c r="AK353" s="85"/>
      <c r="AL353" s="85"/>
      <c r="AM353" s="85"/>
      <c r="AN353" s="63" t="s">
        <v>10347</v>
      </c>
      <c r="AO353" s="63" t="s">
        <v>10348</v>
      </c>
      <c r="AP353" s="67" t="s">
        <v>10349</v>
      </c>
      <c r="AQ353" s="85"/>
    </row>
    <row r="354" customFormat="false" ht="15" hidden="false" customHeight="false" outlineLevel="0" collapsed="false">
      <c r="B354" s="1" t="str">
        <f aca="false">поверители!$E354</f>
        <v>04348</v>
      </c>
      <c r="C354" s="64" t="s">
        <v>317</v>
      </c>
      <c r="D354" s="87"/>
      <c r="E354" s="67" t="s">
        <v>10851</v>
      </c>
      <c r="F354" s="87"/>
      <c r="G354" s="63" t="s">
        <v>10335</v>
      </c>
      <c r="H354" s="81" t="s">
        <v>10852</v>
      </c>
      <c r="I354" s="67" t="s">
        <v>10667</v>
      </c>
      <c r="J354" s="85"/>
      <c r="K354" s="85"/>
      <c r="L354" s="85"/>
      <c r="M354" s="85"/>
      <c r="N354" s="85"/>
      <c r="O354" s="71" t="s">
        <v>10335</v>
      </c>
      <c r="P354" s="100"/>
      <c r="Q354" s="71" t="s">
        <v>10338</v>
      </c>
      <c r="R354" s="79" t="s">
        <v>10339</v>
      </c>
      <c r="S354" s="86" t="n">
        <v>45106</v>
      </c>
      <c r="T354" s="86" t="n">
        <v>45836</v>
      </c>
      <c r="U354" s="87" t="s">
        <v>10340</v>
      </c>
      <c r="V354" s="87" t="s">
        <v>10341</v>
      </c>
      <c r="W354" s="76"/>
      <c r="X354" s="71" t="s">
        <v>10335</v>
      </c>
      <c r="Y354" s="71" t="s">
        <v>10342</v>
      </c>
      <c r="Z354" s="79" t="s">
        <v>10629</v>
      </c>
      <c r="AA354" s="85"/>
      <c r="AB354" s="85"/>
      <c r="AC354" s="85"/>
      <c r="AD354" s="85"/>
      <c r="AE354" s="78" t="s">
        <v>10630</v>
      </c>
      <c r="AF354" s="85"/>
      <c r="AG354" s="85"/>
      <c r="AH354" s="85"/>
      <c r="AI354" s="67" t="s">
        <v>10853</v>
      </c>
      <c r="AJ354" s="79" t="s">
        <v>42</v>
      </c>
      <c r="AK354" s="85"/>
      <c r="AL354" s="85"/>
      <c r="AM354" s="85"/>
      <c r="AN354" s="63" t="s">
        <v>10347</v>
      </c>
      <c r="AO354" s="63" t="s">
        <v>10348</v>
      </c>
      <c r="AP354" s="67" t="s">
        <v>10349</v>
      </c>
      <c r="AQ354" s="85"/>
    </row>
    <row r="355" customFormat="false" ht="16.4" hidden="false" customHeight="false" outlineLevel="0" collapsed="false">
      <c r="B355" s="1" t="str">
        <f aca="false">поверители!$E355</f>
        <v>00319</v>
      </c>
      <c r="C355" s="64" t="s">
        <v>323</v>
      </c>
      <c r="D355" s="87"/>
      <c r="E355" s="81" t="s">
        <v>10854</v>
      </c>
      <c r="F355" s="87"/>
      <c r="G355" s="63" t="s">
        <v>10335</v>
      </c>
      <c r="H355" s="80" t="s">
        <v>763</v>
      </c>
      <c r="I355" s="67" t="s">
        <v>10652</v>
      </c>
      <c r="J355" s="85"/>
      <c r="K355" s="85"/>
      <c r="L355" s="85"/>
      <c r="M355" s="85"/>
      <c r="N355" s="85"/>
      <c r="O355" s="71" t="s">
        <v>10335</v>
      </c>
      <c r="P355" s="100"/>
      <c r="Q355" s="71" t="s">
        <v>10338</v>
      </c>
      <c r="R355" s="79" t="s">
        <v>10339</v>
      </c>
      <c r="S355" s="86" t="n">
        <v>45106</v>
      </c>
      <c r="T355" s="86" t="n">
        <v>45836</v>
      </c>
      <c r="U355" s="87" t="s">
        <v>10340</v>
      </c>
      <c r="V355" s="87" t="s">
        <v>10341</v>
      </c>
      <c r="W355" s="76"/>
      <c r="X355" s="71" t="s">
        <v>10335</v>
      </c>
      <c r="Y355" s="71" t="s">
        <v>10342</v>
      </c>
      <c r="Z355" s="79" t="s">
        <v>10629</v>
      </c>
      <c r="AA355" s="85"/>
      <c r="AB355" s="85"/>
      <c r="AC355" s="85"/>
      <c r="AD355" s="85"/>
      <c r="AE355" s="78" t="s">
        <v>10630</v>
      </c>
      <c r="AF355" s="85"/>
      <c r="AG355" s="85"/>
      <c r="AH355" s="85"/>
      <c r="AI355" s="67" t="s">
        <v>10562</v>
      </c>
      <c r="AJ355" s="79" t="s">
        <v>42</v>
      </c>
      <c r="AK355" s="85"/>
      <c r="AL355" s="85"/>
      <c r="AM355" s="85"/>
      <c r="AN355" s="63" t="s">
        <v>10347</v>
      </c>
      <c r="AO355" s="63" t="s">
        <v>10348</v>
      </c>
      <c r="AP355" s="67" t="s">
        <v>10349</v>
      </c>
      <c r="AQ355" s="85"/>
    </row>
    <row r="356" customFormat="false" ht="16.4" hidden="false" customHeight="false" outlineLevel="0" collapsed="false">
      <c r="B356" s="1" t="str">
        <f aca="false">поверители!$E356</f>
        <v>00320</v>
      </c>
      <c r="C356" s="64" t="s">
        <v>323</v>
      </c>
      <c r="D356" s="87"/>
      <c r="E356" s="81" t="s">
        <v>10855</v>
      </c>
      <c r="F356" s="87"/>
      <c r="G356" s="63" t="s">
        <v>10335</v>
      </c>
      <c r="H356" s="80" t="s">
        <v>763</v>
      </c>
      <c r="I356" s="67" t="s">
        <v>10652</v>
      </c>
      <c r="J356" s="85"/>
      <c r="K356" s="85"/>
      <c r="L356" s="85"/>
      <c r="M356" s="85"/>
      <c r="N356" s="85"/>
      <c r="O356" s="71" t="s">
        <v>10335</v>
      </c>
      <c r="P356" s="100"/>
      <c r="Q356" s="71" t="s">
        <v>10338</v>
      </c>
      <c r="R356" s="79" t="s">
        <v>10339</v>
      </c>
      <c r="S356" s="86" t="n">
        <v>45106</v>
      </c>
      <c r="T356" s="86" t="n">
        <v>45836</v>
      </c>
      <c r="U356" s="87" t="s">
        <v>10340</v>
      </c>
      <c r="V356" s="87" t="s">
        <v>10341</v>
      </c>
      <c r="W356" s="76"/>
      <c r="X356" s="71" t="s">
        <v>10335</v>
      </c>
      <c r="Y356" s="71" t="s">
        <v>10342</v>
      </c>
      <c r="Z356" s="79" t="s">
        <v>10629</v>
      </c>
      <c r="AA356" s="85"/>
      <c r="AB356" s="85"/>
      <c r="AC356" s="85"/>
      <c r="AD356" s="85"/>
      <c r="AE356" s="78" t="s">
        <v>10630</v>
      </c>
      <c r="AF356" s="85"/>
      <c r="AG356" s="85"/>
      <c r="AH356" s="85"/>
      <c r="AI356" s="67" t="s">
        <v>10562</v>
      </c>
      <c r="AJ356" s="79" t="s">
        <v>42</v>
      </c>
      <c r="AK356" s="85"/>
      <c r="AL356" s="85"/>
      <c r="AM356" s="85"/>
      <c r="AN356" s="63" t="s">
        <v>10347</v>
      </c>
      <c r="AO356" s="63" t="s">
        <v>10348</v>
      </c>
      <c r="AP356" s="67" t="s">
        <v>10349</v>
      </c>
      <c r="AQ356" s="85"/>
    </row>
    <row r="357" customFormat="false" ht="17.9" hidden="false" customHeight="false" outlineLevel="0" collapsed="false">
      <c r="B357" s="1" t="str">
        <f aca="false">поверители!$E357</f>
        <v>00326</v>
      </c>
      <c r="C357" s="64" t="s">
        <v>291</v>
      </c>
      <c r="D357" s="63"/>
      <c r="E357" s="81" t="s">
        <v>10856</v>
      </c>
      <c r="F357" s="63"/>
      <c r="G357" s="63" t="s">
        <v>10335</v>
      </c>
      <c r="H357" s="66" t="s">
        <v>294</v>
      </c>
      <c r="I357" s="67" t="s">
        <v>10458</v>
      </c>
      <c r="J357" s="76"/>
      <c r="K357" s="76"/>
      <c r="L357" s="76"/>
      <c r="M357" s="76"/>
      <c r="N357" s="76"/>
      <c r="O357" s="71" t="s">
        <v>10335</v>
      </c>
      <c r="P357" s="100"/>
      <c r="Q357" s="71" t="s">
        <v>10338</v>
      </c>
      <c r="R357" s="79" t="s">
        <v>10339</v>
      </c>
      <c r="S357" s="86" t="n">
        <v>45106</v>
      </c>
      <c r="T357" s="86" t="n">
        <v>45471</v>
      </c>
      <c r="U357" s="87" t="s">
        <v>10340</v>
      </c>
      <c r="V357" s="87" t="s">
        <v>10341</v>
      </c>
      <c r="W357" s="76"/>
      <c r="X357" s="71" t="s">
        <v>10335</v>
      </c>
      <c r="Y357" s="71" t="s">
        <v>10342</v>
      </c>
      <c r="Z357" s="79" t="s">
        <v>10629</v>
      </c>
      <c r="AA357" s="76"/>
      <c r="AB357" s="76"/>
      <c r="AC357" s="76"/>
      <c r="AD357" s="76"/>
      <c r="AE357" s="78" t="s">
        <v>10630</v>
      </c>
      <c r="AF357" s="76"/>
      <c r="AG357" s="76"/>
      <c r="AH357" s="76"/>
      <c r="AI357" s="67" t="s">
        <v>10857</v>
      </c>
      <c r="AJ357" s="79" t="s">
        <v>42</v>
      </c>
      <c r="AK357" s="76"/>
      <c r="AL357" s="76"/>
      <c r="AM357" s="76"/>
      <c r="AN357" s="63" t="s">
        <v>10347</v>
      </c>
      <c r="AO357" s="63" t="s">
        <v>10348</v>
      </c>
      <c r="AP357" s="67" t="s">
        <v>10349</v>
      </c>
      <c r="AQ357" s="76"/>
    </row>
    <row r="358" customFormat="false" ht="16.4" hidden="false" customHeight="false" outlineLevel="0" collapsed="false">
      <c r="B358" s="1" t="str">
        <f aca="false">поверители!$E358</f>
        <v>00459</v>
      </c>
      <c r="C358" s="64" t="s">
        <v>323</v>
      </c>
      <c r="D358" s="63"/>
      <c r="E358" s="81" t="s">
        <v>10858</v>
      </c>
      <c r="F358" s="63"/>
      <c r="G358" s="63" t="s">
        <v>10335</v>
      </c>
      <c r="H358" s="80" t="s">
        <v>326</v>
      </c>
      <c r="I358" s="67" t="s">
        <v>10652</v>
      </c>
      <c r="J358" s="76"/>
      <c r="K358" s="76"/>
      <c r="L358" s="76"/>
      <c r="M358" s="76"/>
      <c r="N358" s="76"/>
      <c r="O358" s="71" t="s">
        <v>10335</v>
      </c>
      <c r="P358" s="100"/>
      <c r="Q358" s="71" t="s">
        <v>10338</v>
      </c>
      <c r="R358" s="79" t="s">
        <v>10339</v>
      </c>
      <c r="S358" s="86" t="n">
        <v>45106</v>
      </c>
      <c r="T358" s="86" t="n">
        <v>45836</v>
      </c>
      <c r="U358" s="87" t="s">
        <v>10340</v>
      </c>
      <c r="V358" s="87" t="s">
        <v>10341</v>
      </c>
      <c r="W358" s="76"/>
      <c r="X358" s="71" t="s">
        <v>10335</v>
      </c>
      <c r="Y358" s="71" t="s">
        <v>10342</v>
      </c>
      <c r="Z358" s="79" t="s">
        <v>10629</v>
      </c>
      <c r="AA358" s="76"/>
      <c r="AB358" s="76"/>
      <c r="AC358" s="76"/>
      <c r="AD358" s="76"/>
      <c r="AE358" s="78" t="s">
        <v>10630</v>
      </c>
      <c r="AF358" s="76"/>
      <c r="AG358" s="76"/>
      <c r="AH358" s="76"/>
      <c r="AI358" s="67" t="s">
        <v>10562</v>
      </c>
      <c r="AJ358" s="79" t="s">
        <v>42</v>
      </c>
      <c r="AK358" s="76"/>
      <c r="AL358" s="76"/>
      <c r="AM358" s="76"/>
      <c r="AN358" s="63" t="s">
        <v>10347</v>
      </c>
      <c r="AO358" s="63" t="s">
        <v>10348</v>
      </c>
      <c r="AP358" s="67" t="s">
        <v>10349</v>
      </c>
      <c r="AQ358" s="76"/>
    </row>
    <row r="359" customFormat="false" ht="16.4" hidden="false" customHeight="false" outlineLevel="0" collapsed="false">
      <c r="B359" s="1" t="str">
        <f aca="false">поверители!$E359</f>
        <v>00460</v>
      </c>
      <c r="C359" s="64" t="s">
        <v>323</v>
      </c>
      <c r="D359" s="63"/>
      <c r="E359" s="81" t="s">
        <v>10859</v>
      </c>
      <c r="F359" s="63"/>
      <c r="G359" s="63" t="s">
        <v>10335</v>
      </c>
      <c r="H359" s="80" t="s">
        <v>763</v>
      </c>
      <c r="I359" s="67" t="s">
        <v>10652</v>
      </c>
      <c r="J359" s="76"/>
      <c r="K359" s="76"/>
      <c r="L359" s="76"/>
      <c r="M359" s="76"/>
      <c r="N359" s="76"/>
      <c r="O359" s="71" t="s">
        <v>10335</v>
      </c>
      <c r="P359" s="100"/>
      <c r="Q359" s="71" t="s">
        <v>10338</v>
      </c>
      <c r="R359" s="79" t="s">
        <v>10339</v>
      </c>
      <c r="S359" s="86" t="n">
        <v>45106</v>
      </c>
      <c r="T359" s="86" t="n">
        <v>45836</v>
      </c>
      <c r="U359" s="87" t="s">
        <v>10340</v>
      </c>
      <c r="V359" s="87" t="s">
        <v>10341</v>
      </c>
      <c r="W359" s="76"/>
      <c r="X359" s="71" t="s">
        <v>10335</v>
      </c>
      <c r="Y359" s="71" t="s">
        <v>10342</v>
      </c>
      <c r="Z359" s="79" t="s">
        <v>10629</v>
      </c>
      <c r="AA359" s="76"/>
      <c r="AB359" s="76"/>
      <c r="AC359" s="76"/>
      <c r="AD359" s="76"/>
      <c r="AE359" s="78" t="s">
        <v>10630</v>
      </c>
      <c r="AF359" s="76"/>
      <c r="AG359" s="76"/>
      <c r="AH359" s="76"/>
      <c r="AI359" s="67" t="s">
        <v>10562</v>
      </c>
      <c r="AJ359" s="79" t="s">
        <v>42</v>
      </c>
      <c r="AK359" s="76"/>
      <c r="AL359" s="76"/>
      <c r="AM359" s="76"/>
      <c r="AN359" s="63" t="s">
        <v>10347</v>
      </c>
      <c r="AO359" s="63" t="s">
        <v>10348</v>
      </c>
      <c r="AP359" s="67" t="s">
        <v>10349</v>
      </c>
      <c r="AQ359" s="76"/>
    </row>
    <row r="360" customFormat="false" ht="16.4" hidden="false" customHeight="false" outlineLevel="0" collapsed="false">
      <c r="B360" s="1" t="str">
        <f aca="false">поверители!$E360</f>
        <v>04962</v>
      </c>
      <c r="C360" s="64" t="s">
        <v>323</v>
      </c>
      <c r="D360" s="63"/>
      <c r="E360" s="81" t="s">
        <v>10860</v>
      </c>
      <c r="F360" s="63"/>
      <c r="G360" s="63" t="s">
        <v>10335</v>
      </c>
      <c r="H360" s="80" t="s">
        <v>326</v>
      </c>
      <c r="I360" s="67" t="s">
        <v>10652</v>
      </c>
      <c r="J360" s="76"/>
      <c r="K360" s="76"/>
      <c r="L360" s="76"/>
      <c r="M360" s="76"/>
      <c r="N360" s="76"/>
      <c r="O360" s="71" t="s">
        <v>10335</v>
      </c>
      <c r="P360" s="100"/>
      <c r="Q360" s="71" t="s">
        <v>10338</v>
      </c>
      <c r="R360" s="79" t="s">
        <v>10339</v>
      </c>
      <c r="S360" s="86" t="n">
        <v>45106</v>
      </c>
      <c r="T360" s="86" t="n">
        <v>45836</v>
      </c>
      <c r="U360" s="87" t="s">
        <v>10340</v>
      </c>
      <c r="V360" s="87" t="s">
        <v>10341</v>
      </c>
      <c r="W360" s="76"/>
      <c r="X360" s="71" t="s">
        <v>10335</v>
      </c>
      <c r="Y360" s="71" t="s">
        <v>10342</v>
      </c>
      <c r="Z360" s="79" t="s">
        <v>10629</v>
      </c>
      <c r="AA360" s="76"/>
      <c r="AB360" s="76"/>
      <c r="AC360" s="76"/>
      <c r="AD360" s="76"/>
      <c r="AE360" s="78" t="s">
        <v>10630</v>
      </c>
      <c r="AF360" s="76"/>
      <c r="AG360" s="76"/>
      <c r="AH360" s="76"/>
      <c r="AI360" s="67" t="s">
        <v>10562</v>
      </c>
      <c r="AJ360" s="79" t="s">
        <v>42</v>
      </c>
      <c r="AK360" s="76"/>
      <c r="AL360" s="76"/>
      <c r="AM360" s="76"/>
      <c r="AN360" s="63" t="s">
        <v>10347</v>
      </c>
      <c r="AO360" s="63" t="s">
        <v>10348</v>
      </c>
      <c r="AP360" s="67" t="s">
        <v>10349</v>
      </c>
      <c r="AQ360" s="76"/>
    </row>
    <row r="361" customFormat="false" ht="16.4" hidden="false" customHeight="false" outlineLevel="0" collapsed="false">
      <c r="B361" s="1" t="str">
        <f aca="false">поверители!$E361</f>
        <v>04963</v>
      </c>
      <c r="C361" s="64" t="s">
        <v>323</v>
      </c>
      <c r="D361" s="63"/>
      <c r="E361" s="81" t="s">
        <v>10861</v>
      </c>
      <c r="F361" s="63"/>
      <c r="G361" s="63" t="s">
        <v>10335</v>
      </c>
      <c r="H361" s="80" t="s">
        <v>763</v>
      </c>
      <c r="I361" s="67" t="s">
        <v>10652</v>
      </c>
      <c r="J361" s="76"/>
      <c r="K361" s="76"/>
      <c r="L361" s="76"/>
      <c r="M361" s="76"/>
      <c r="N361" s="76"/>
      <c r="O361" s="71" t="s">
        <v>10335</v>
      </c>
      <c r="P361" s="100"/>
      <c r="Q361" s="71" t="s">
        <v>10338</v>
      </c>
      <c r="R361" s="79" t="s">
        <v>10339</v>
      </c>
      <c r="S361" s="86" t="n">
        <v>45106</v>
      </c>
      <c r="T361" s="86" t="n">
        <v>45836</v>
      </c>
      <c r="U361" s="87" t="s">
        <v>10340</v>
      </c>
      <c r="V361" s="87" t="s">
        <v>10341</v>
      </c>
      <c r="W361" s="76"/>
      <c r="X361" s="71" t="s">
        <v>10335</v>
      </c>
      <c r="Y361" s="71" t="s">
        <v>10342</v>
      </c>
      <c r="Z361" s="79" t="s">
        <v>10629</v>
      </c>
      <c r="AA361" s="76"/>
      <c r="AB361" s="76"/>
      <c r="AC361" s="76"/>
      <c r="AD361" s="76"/>
      <c r="AE361" s="78" t="s">
        <v>10630</v>
      </c>
      <c r="AF361" s="76"/>
      <c r="AG361" s="76"/>
      <c r="AH361" s="76"/>
      <c r="AI361" s="67" t="s">
        <v>10562</v>
      </c>
      <c r="AJ361" s="79" t="s">
        <v>42</v>
      </c>
      <c r="AK361" s="76"/>
      <c r="AL361" s="76"/>
      <c r="AM361" s="76"/>
      <c r="AN361" s="63" t="s">
        <v>10347</v>
      </c>
      <c r="AO361" s="63" t="s">
        <v>10348</v>
      </c>
      <c r="AP361" s="67" t="s">
        <v>10349</v>
      </c>
      <c r="AQ361" s="76"/>
    </row>
    <row r="362" customFormat="false" ht="16.4" hidden="false" customHeight="false" outlineLevel="0" collapsed="false">
      <c r="B362" s="1" t="str">
        <f aca="false">поверители!$E362</f>
        <v>04964</v>
      </c>
      <c r="C362" s="64" t="s">
        <v>323</v>
      </c>
      <c r="D362" s="63"/>
      <c r="E362" s="81" t="s">
        <v>10862</v>
      </c>
      <c r="F362" s="63"/>
      <c r="G362" s="63" t="s">
        <v>10335</v>
      </c>
      <c r="H362" s="80" t="s">
        <v>763</v>
      </c>
      <c r="I362" s="67" t="s">
        <v>10652</v>
      </c>
      <c r="J362" s="76"/>
      <c r="K362" s="76"/>
      <c r="L362" s="76"/>
      <c r="M362" s="76"/>
      <c r="N362" s="76"/>
      <c r="O362" s="71" t="s">
        <v>10335</v>
      </c>
      <c r="P362" s="100"/>
      <c r="Q362" s="71" t="s">
        <v>10338</v>
      </c>
      <c r="R362" s="79" t="s">
        <v>10339</v>
      </c>
      <c r="S362" s="86" t="n">
        <v>45106</v>
      </c>
      <c r="T362" s="86" t="n">
        <v>45836</v>
      </c>
      <c r="U362" s="87" t="s">
        <v>10340</v>
      </c>
      <c r="V362" s="87" t="s">
        <v>10341</v>
      </c>
      <c r="W362" s="76"/>
      <c r="X362" s="71" t="s">
        <v>10335</v>
      </c>
      <c r="Y362" s="71" t="s">
        <v>10342</v>
      </c>
      <c r="Z362" s="79" t="s">
        <v>10629</v>
      </c>
      <c r="AA362" s="76"/>
      <c r="AB362" s="76"/>
      <c r="AC362" s="76"/>
      <c r="AD362" s="76"/>
      <c r="AE362" s="78" t="s">
        <v>10630</v>
      </c>
      <c r="AF362" s="76"/>
      <c r="AG362" s="76"/>
      <c r="AH362" s="76"/>
      <c r="AI362" s="67" t="s">
        <v>10863</v>
      </c>
      <c r="AJ362" s="79" t="s">
        <v>42</v>
      </c>
      <c r="AK362" s="76"/>
      <c r="AL362" s="76"/>
      <c r="AM362" s="76"/>
      <c r="AN362" s="63" t="s">
        <v>10347</v>
      </c>
      <c r="AO362" s="63" t="s">
        <v>10348</v>
      </c>
      <c r="AP362" s="67" t="s">
        <v>10349</v>
      </c>
      <c r="AQ362" s="76"/>
    </row>
    <row r="363" customFormat="false" ht="16.4" hidden="false" customHeight="false" outlineLevel="0" collapsed="false">
      <c r="B363" s="1" t="str">
        <f aca="false">поверители!$E363</f>
        <v>04966</v>
      </c>
      <c r="C363" s="64" t="s">
        <v>323</v>
      </c>
      <c r="D363" s="63"/>
      <c r="E363" s="81" t="s">
        <v>10864</v>
      </c>
      <c r="F363" s="63"/>
      <c r="G363" s="63" t="s">
        <v>10335</v>
      </c>
      <c r="H363" s="80" t="s">
        <v>763</v>
      </c>
      <c r="I363" s="67" t="s">
        <v>10652</v>
      </c>
      <c r="J363" s="76"/>
      <c r="K363" s="76"/>
      <c r="L363" s="76"/>
      <c r="M363" s="76"/>
      <c r="N363" s="76"/>
      <c r="O363" s="71" t="s">
        <v>10335</v>
      </c>
      <c r="P363" s="100"/>
      <c r="Q363" s="71" t="s">
        <v>10338</v>
      </c>
      <c r="R363" s="79" t="s">
        <v>10339</v>
      </c>
      <c r="S363" s="86" t="n">
        <v>45106</v>
      </c>
      <c r="T363" s="86" t="n">
        <v>45836</v>
      </c>
      <c r="U363" s="87" t="s">
        <v>10340</v>
      </c>
      <c r="V363" s="87" t="s">
        <v>10341</v>
      </c>
      <c r="W363" s="76"/>
      <c r="X363" s="71" t="s">
        <v>10335</v>
      </c>
      <c r="Y363" s="71" t="s">
        <v>10342</v>
      </c>
      <c r="Z363" s="79" t="s">
        <v>10629</v>
      </c>
      <c r="AA363" s="76"/>
      <c r="AB363" s="76"/>
      <c r="AC363" s="76"/>
      <c r="AD363" s="76"/>
      <c r="AE363" s="78" t="s">
        <v>10630</v>
      </c>
      <c r="AF363" s="76"/>
      <c r="AG363" s="76"/>
      <c r="AH363" s="76"/>
      <c r="AI363" s="67" t="s">
        <v>10863</v>
      </c>
      <c r="AJ363" s="79" t="s">
        <v>42</v>
      </c>
      <c r="AK363" s="76"/>
      <c r="AL363" s="76"/>
      <c r="AM363" s="76"/>
      <c r="AN363" s="63" t="s">
        <v>10347</v>
      </c>
      <c r="AO363" s="63" t="s">
        <v>10348</v>
      </c>
      <c r="AP363" s="67" t="s">
        <v>10349</v>
      </c>
      <c r="AQ363" s="76"/>
    </row>
    <row r="364" customFormat="false" ht="16.4" hidden="false" customHeight="false" outlineLevel="0" collapsed="false">
      <c r="B364" s="1" t="str">
        <f aca="false">поверители!$E364</f>
        <v>04969</v>
      </c>
      <c r="C364" s="64" t="s">
        <v>323</v>
      </c>
      <c r="D364" s="63"/>
      <c r="E364" s="81" t="s">
        <v>10865</v>
      </c>
      <c r="F364" s="63"/>
      <c r="G364" s="63" t="s">
        <v>10335</v>
      </c>
      <c r="H364" s="80" t="s">
        <v>763</v>
      </c>
      <c r="I364" s="67" t="s">
        <v>10652</v>
      </c>
      <c r="J364" s="76"/>
      <c r="K364" s="76"/>
      <c r="L364" s="76"/>
      <c r="M364" s="76"/>
      <c r="N364" s="76"/>
      <c r="O364" s="71" t="s">
        <v>10335</v>
      </c>
      <c r="P364" s="100"/>
      <c r="Q364" s="71" t="s">
        <v>10338</v>
      </c>
      <c r="R364" s="79" t="s">
        <v>10339</v>
      </c>
      <c r="S364" s="86" t="n">
        <v>45106</v>
      </c>
      <c r="T364" s="86" t="n">
        <v>45836</v>
      </c>
      <c r="U364" s="87" t="s">
        <v>10340</v>
      </c>
      <c r="V364" s="87" t="s">
        <v>10341</v>
      </c>
      <c r="W364" s="76"/>
      <c r="X364" s="71" t="s">
        <v>10335</v>
      </c>
      <c r="Y364" s="71" t="s">
        <v>10342</v>
      </c>
      <c r="Z364" s="79" t="s">
        <v>10629</v>
      </c>
      <c r="AA364" s="76"/>
      <c r="AB364" s="76"/>
      <c r="AC364" s="76"/>
      <c r="AD364" s="76"/>
      <c r="AE364" s="78" t="s">
        <v>10630</v>
      </c>
      <c r="AF364" s="76"/>
      <c r="AG364" s="76"/>
      <c r="AH364" s="76"/>
      <c r="AI364" s="67" t="s">
        <v>10863</v>
      </c>
      <c r="AJ364" s="79" t="s">
        <v>42</v>
      </c>
      <c r="AK364" s="76"/>
      <c r="AL364" s="76"/>
      <c r="AM364" s="76"/>
      <c r="AN364" s="63" t="s">
        <v>10347</v>
      </c>
      <c r="AO364" s="63" t="s">
        <v>10348</v>
      </c>
      <c r="AP364" s="67" t="s">
        <v>10349</v>
      </c>
      <c r="AQ364" s="76"/>
    </row>
    <row r="365" customFormat="false" ht="16.4" hidden="false" customHeight="false" outlineLevel="0" collapsed="false">
      <c r="B365" s="1" t="str">
        <f aca="false">поверители!$E365</f>
        <v>04986</v>
      </c>
      <c r="C365" s="64" t="s">
        <v>323</v>
      </c>
      <c r="D365" s="63"/>
      <c r="E365" s="81" t="s">
        <v>2255</v>
      </c>
      <c r="F365" s="63"/>
      <c r="G365" s="63" t="s">
        <v>10335</v>
      </c>
      <c r="H365" s="80" t="s">
        <v>763</v>
      </c>
      <c r="I365" s="67" t="s">
        <v>10652</v>
      </c>
      <c r="J365" s="76"/>
      <c r="K365" s="76"/>
      <c r="L365" s="76"/>
      <c r="M365" s="76"/>
      <c r="N365" s="76"/>
      <c r="O365" s="71" t="s">
        <v>10335</v>
      </c>
      <c r="P365" s="100"/>
      <c r="Q365" s="71" t="s">
        <v>10338</v>
      </c>
      <c r="R365" s="79" t="s">
        <v>10339</v>
      </c>
      <c r="S365" s="86" t="n">
        <v>45106</v>
      </c>
      <c r="T365" s="86" t="n">
        <v>45836</v>
      </c>
      <c r="U365" s="87" t="s">
        <v>10340</v>
      </c>
      <c r="V365" s="87" t="s">
        <v>10341</v>
      </c>
      <c r="W365" s="76"/>
      <c r="X365" s="71" t="s">
        <v>10335</v>
      </c>
      <c r="Y365" s="71" t="s">
        <v>10342</v>
      </c>
      <c r="Z365" s="79" t="s">
        <v>10629</v>
      </c>
      <c r="AA365" s="76"/>
      <c r="AB365" s="76"/>
      <c r="AC365" s="76"/>
      <c r="AD365" s="76"/>
      <c r="AE365" s="78" t="s">
        <v>10630</v>
      </c>
      <c r="AF365" s="76"/>
      <c r="AG365" s="76"/>
      <c r="AH365" s="76"/>
      <c r="AI365" s="67" t="s">
        <v>10863</v>
      </c>
      <c r="AJ365" s="79" t="s">
        <v>42</v>
      </c>
      <c r="AK365" s="76"/>
      <c r="AL365" s="76"/>
      <c r="AM365" s="76"/>
      <c r="AN365" s="63" t="s">
        <v>10347</v>
      </c>
      <c r="AO365" s="63" t="s">
        <v>10348</v>
      </c>
      <c r="AP365" s="67" t="s">
        <v>10349</v>
      </c>
      <c r="AQ365" s="76"/>
    </row>
    <row r="366" customFormat="false" ht="16.4" hidden="false" customHeight="false" outlineLevel="0" collapsed="false">
      <c r="B366" s="1" t="str">
        <f aca="false">поверители!$E366</f>
        <v>03624</v>
      </c>
      <c r="C366" s="64" t="s">
        <v>323</v>
      </c>
      <c r="D366" s="63"/>
      <c r="E366" s="67" t="s">
        <v>10866</v>
      </c>
      <c r="F366" s="63"/>
      <c r="G366" s="63" t="s">
        <v>10335</v>
      </c>
      <c r="H366" s="80" t="s">
        <v>763</v>
      </c>
      <c r="I366" s="67" t="s">
        <v>10652</v>
      </c>
      <c r="J366" s="76"/>
      <c r="K366" s="76"/>
      <c r="L366" s="76"/>
      <c r="M366" s="76"/>
      <c r="N366" s="76"/>
      <c r="O366" s="71" t="s">
        <v>10335</v>
      </c>
      <c r="P366" s="100"/>
      <c r="Q366" s="71" t="s">
        <v>10338</v>
      </c>
      <c r="R366" s="79" t="s">
        <v>10339</v>
      </c>
      <c r="S366" s="86" t="n">
        <v>45106</v>
      </c>
      <c r="T366" s="86" t="n">
        <v>45836</v>
      </c>
      <c r="U366" s="87" t="s">
        <v>10340</v>
      </c>
      <c r="V366" s="87" t="s">
        <v>10341</v>
      </c>
      <c r="W366" s="76"/>
      <c r="X366" s="71" t="s">
        <v>10335</v>
      </c>
      <c r="Y366" s="71" t="s">
        <v>10342</v>
      </c>
      <c r="Z366" s="79" t="s">
        <v>10629</v>
      </c>
      <c r="AA366" s="76"/>
      <c r="AB366" s="76"/>
      <c r="AC366" s="76"/>
      <c r="AD366" s="76"/>
      <c r="AE366" s="78" t="s">
        <v>10630</v>
      </c>
      <c r="AF366" s="76"/>
      <c r="AG366" s="76"/>
      <c r="AH366" s="76"/>
      <c r="AI366" s="67" t="s">
        <v>10845</v>
      </c>
      <c r="AJ366" s="79" t="s">
        <v>42</v>
      </c>
      <c r="AK366" s="76"/>
      <c r="AL366" s="76"/>
      <c r="AM366" s="76"/>
      <c r="AN366" s="63" t="s">
        <v>10347</v>
      </c>
      <c r="AO366" s="63" t="s">
        <v>10348</v>
      </c>
      <c r="AP366" s="67" t="s">
        <v>10349</v>
      </c>
      <c r="AQ366" s="76"/>
    </row>
    <row r="367" customFormat="false" ht="16.4" hidden="false" customHeight="false" outlineLevel="0" collapsed="false">
      <c r="B367" s="1" t="str">
        <f aca="false">поверители!$E367</f>
        <v>03627</v>
      </c>
      <c r="C367" s="64" t="s">
        <v>323</v>
      </c>
      <c r="D367" s="63"/>
      <c r="E367" s="67" t="s">
        <v>10867</v>
      </c>
      <c r="F367" s="63"/>
      <c r="G367" s="63" t="s">
        <v>10335</v>
      </c>
      <c r="H367" s="80" t="s">
        <v>763</v>
      </c>
      <c r="I367" s="67" t="s">
        <v>10652</v>
      </c>
      <c r="J367" s="76"/>
      <c r="K367" s="76"/>
      <c r="L367" s="76"/>
      <c r="M367" s="76"/>
      <c r="N367" s="76"/>
      <c r="O367" s="71" t="s">
        <v>10335</v>
      </c>
      <c r="P367" s="100"/>
      <c r="Q367" s="71" t="s">
        <v>10338</v>
      </c>
      <c r="R367" s="79" t="s">
        <v>10339</v>
      </c>
      <c r="S367" s="86" t="n">
        <v>45106</v>
      </c>
      <c r="T367" s="86" t="n">
        <v>45836</v>
      </c>
      <c r="U367" s="87" t="s">
        <v>10340</v>
      </c>
      <c r="V367" s="87" t="s">
        <v>10341</v>
      </c>
      <c r="W367" s="76"/>
      <c r="X367" s="71" t="s">
        <v>10335</v>
      </c>
      <c r="Y367" s="71" t="s">
        <v>10342</v>
      </c>
      <c r="Z367" s="79" t="s">
        <v>10629</v>
      </c>
      <c r="AA367" s="76"/>
      <c r="AB367" s="76"/>
      <c r="AC367" s="76"/>
      <c r="AD367" s="76"/>
      <c r="AE367" s="78" t="s">
        <v>10630</v>
      </c>
      <c r="AF367" s="76"/>
      <c r="AG367" s="76"/>
      <c r="AH367" s="76"/>
      <c r="AI367" s="67" t="s">
        <v>10558</v>
      </c>
      <c r="AJ367" s="79" t="s">
        <v>42</v>
      </c>
      <c r="AK367" s="76"/>
      <c r="AL367" s="76"/>
      <c r="AM367" s="76"/>
      <c r="AN367" s="63" t="s">
        <v>10347</v>
      </c>
      <c r="AO367" s="63" t="s">
        <v>10348</v>
      </c>
      <c r="AP367" s="67" t="s">
        <v>10349</v>
      </c>
      <c r="AQ367" s="76"/>
    </row>
    <row r="368" customFormat="false" ht="15" hidden="false" customHeight="false" outlineLevel="0" collapsed="false">
      <c r="B368" s="1" t="str">
        <f aca="false">поверители!$E368</f>
        <v>03663</v>
      </c>
      <c r="C368" s="64" t="s">
        <v>1753</v>
      </c>
      <c r="D368" s="63"/>
      <c r="E368" s="81" t="s">
        <v>10868</v>
      </c>
      <c r="F368" s="63"/>
      <c r="G368" s="63" t="s">
        <v>10335</v>
      </c>
      <c r="H368" s="64" t="s">
        <v>1756</v>
      </c>
      <c r="I368" s="67" t="s">
        <v>10374</v>
      </c>
      <c r="J368" s="76"/>
      <c r="K368" s="76"/>
      <c r="L368" s="76"/>
      <c r="M368" s="76"/>
      <c r="N368" s="76"/>
      <c r="O368" s="71" t="s">
        <v>10335</v>
      </c>
      <c r="P368" s="100"/>
      <c r="Q368" s="71" t="s">
        <v>10338</v>
      </c>
      <c r="R368" s="79" t="s">
        <v>10339</v>
      </c>
      <c r="S368" s="86" t="n">
        <v>45106</v>
      </c>
      <c r="T368" s="86" t="n">
        <v>45836</v>
      </c>
      <c r="U368" s="87" t="s">
        <v>10340</v>
      </c>
      <c r="V368" s="87" t="s">
        <v>10341</v>
      </c>
      <c r="W368" s="76"/>
      <c r="X368" s="71" t="s">
        <v>10335</v>
      </c>
      <c r="Y368" s="71" t="s">
        <v>10342</v>
      </c>
      <c r="Z368" s="79" t="s">
        <v>10629</v>
      </c>
      <c r="AA368" s="76"/>
      <c r="AB368" s="76"/>
      <c r="AC368" s="76"/>
      <c r="AD368" s="76"/>
      <c r="AE368" s="78" t="s">
        <v>10630</v>
      </c>
      <c r="AF368" s="76"/>
      <c r="AG368" s="76"/>
      <c r="AH368" s="76"/>
      <c r="AI368" s="67" t="s">
        <v>10869</v>
      </c>
      <c r="AJ368" s="79" t="s">
        <v>42</v>
      </c>
      <c r="AK368" s="76"/>
      <c r="AL368" s="76"/>
      <c r="AM368" s="76"/>
      <c r="AN368" s="63" t="s">
        <v>10347</v>
      </c>
      <c r="AO368" s="63" t="s">
        <v>10348</v>
      </c>
      <c r="AP368" s="67" t="s">
        <v>10349</v>
      </c>
      <c r="AQ368" s="76"/>
    </row>
    <row r="369" customFormat="false" ht="15" hidden="false" customHeight="false" outlineLevel="0" collapsed="false">
      <c r="B369" s="1" t="str">
        <f aca="false">поверители!$E369</f>
        <v>03664</v>
      </c>
      <c r="C369" s="64" t="s">
        <v>1753</v>
      </c>
      <c r="D369" s="63"/>
      <c r="E369" s="81" t="s">
        <v>10870</v>
      </c>
      <c r="F369" s="63"/>
      <c r="G369" s="63" t="s">
        <v>10335</v>
      </c>
      <c r="H369" s="64" t="s">
        <v>10871</v>
      </c>
      <c r="I369" s="67" t="s">
        <v>10374</v>
      </c>
      <c r="J369" s="76"/>
      <c r="K369" s="76"/>
      <c r="L369" s="76"/>
      <c r="M369" s="76"/>
      <c r="N369" s="76"/>
      <c r="O369" s="71" t="s">
        <v>10335</v>
      </c>
      <c r="P369" s="100"/>
      <c r="Q369" s="71" t="s">
        <v>10338</v>
      </c>
      <c r="R369" s="79" t="s">
        <v>10339</v>
      </c>
      <c r="S369" s="86" t="n">
        <v>45106</v>
      </c>
      <c r="T369" s="86" t="n">
        <v>45836</v>
      </c>
      <c r="U369" s="87" t="s">
        <v>10340</v>
      </c>
      <c r="V369" s="87" t="s">
        <v>10341</v>
      </c>
      <c r="W369" s="76"/>
      <c r="X369" s="71" t="s">
        <v>10335</v>
      </c>
      <c r="Y369" s="71" t="s">
        <v>10342</v>
      </c>
      <c r="Z369" s="79" t="s">
        <v>10629</v>
      </c>
      <c r="AA369" s="76"/>
      <c r="AB369" s="76"/>
      <c r="AC369" s="76"/>
      <c r="AD369" s="76"/>
      <c r="AE369" s="78" t="s">
        <v>10630</v>
      </c>
      <c r="AF369" s="76"/>
      <c r="AG369" s="76"/>
      <c r="AH369" s="76"/>
      <c r="AI369" s="67" t="s">
        <v>10869</v>
      </c>
      <c r="AJ369" s="79" t="s">
        <v>42</v>
      </c>
      <c r="AK369" s="76"/>
      <c r="AL369" s="76"/>
      <c r="AM369" s="76"/>
      <c r="AN369" s="63" t="s">
        <v>10347</v>
      </c>
      <c r="AO369" s="63" t="s">
        <v>10348</v>
      </c>
      <c r="AP369" s="67" t="s">
        <v>10349</v>
      </c>
      <c r="AQ369" s="76"/>
    </row>
    <row r="370" customFormat="false" ht="16.4" hidden="false" customHeight="false" outlineLevel="0" collapsed="false">
      <c r="B370" s="1" t="str">
        <f aca="false">поверители!$E370</f>
        <v>05215</v>
      </c>
      <c r="C370" s="64" t="s">
        <v>323</v>
      </c>
      <c r="D370" s="63"/>
      <c r="E370" s="81" t="s">
        <v>10872</v>
      </c>
      <c r="F370" s="63"/>
      <c r="G370" s="63" t="s">
        <v>10335</v>
      </c>
      <c r="H370" s="80" t="s">
        <v>326</v>
      </c>
      <c r="I370" s="67" t="s">
        <v>10652</v>
      </c>
      <c r="J370" s="76"/>
      <c r="K370" s="76"/>
      <c r="L370" s="76"/>
      <c r="M370" s="76"/>
      <c r="N370" s="76"/>
      <c r="O370" s="71" t="s">
        <v>10335</v>
      </c>
      <c r="P370" s="100"/>
      <c r="Q370" s="71" t="s">
        <v>10338</v>
      </c>
      <c r="R370" s="79" t="s">
        <v>10339</v>
      </c>
      <c r="S370" s="86" t="n">
        <v>45106</v>
      </c>
      <c r="T370" s="86" t="n">
        <v>45836</v>
      </c>
      <c r="U370" s="87" t="s">
        <v>10340</v>
      </c>
      <c r="V370" s="87" t="s">
        <v>10341</v>
      </c>
      <c r="W370" s="76"/>
      <c r="X370" s="71" t="s">
        <v>10335</v>
      </c>
      <c r="Y370" s="71" t="s">
        <v>10342</v>
      </c>
      <c r="Z370" s="79" t="s">
        <v>10629</v>
      </c>
      <c r="AA370" s="76"/>
      <c r="AB370" s="76"/>
      <c r="AC370" s="76"/>
      <c r="AD370" s="76"/>
      <c r="AE370" s="78" t="s">
        <v>10630</v>
      </c>
      <c r="AF370" s="76"/>
      <c r="AG370" s="76"/>
      <c r="AH370" s="76"/>
      <c r="AI370" s="67" t="s">
        <v>10562</v>
      </c>
      <c r="AJ370" s="79" t="s">
        <v>42</v>
      </c>
      <c r="AK370" s="76"/>
      <c r="AL370" s="76"/>
      <c r="AM370" s="76"/>
      <c r="AN370" s="63" t="s">
        <v>10347</v>
      </c>
      <c r="AO370" s="63" t="s">
        <v>10348</v>
      </c>
      <c r="AP370" s="67" t="s">
        <v>10349</v>
      </c>
      <c r="AQ370" s="76"/>
    </row>
    <row r="371" customFormat="false" ht="16.4" hidden="false" customHeight="false" outlineLevel="0" collapsed="false">
      <c r="B371" s="1" t="str">
        <f aca="false">поверители!$E371</f>
        <v>01301</v>
      </c>
      <c r="C371" s="64" t="s">
        <v>323</v>
      </c>
      <c r="D371" s="63"/>
      <c r="E371" s="81" t="s">
        <v>10873</v>
      </c>
      <c r="F371" s="63"/>
      <c r="G371" s="63" t="s">
        <v>10335</v>
      </c>
      <c r="H371" s="80" t="s">
        <v>763</v>
      </c>
      <c r="I371" s="67" t="s">
        <v>10652</v>
      </c>
      <c r="J371" s="76"/>
      <c r="K371" s="76"/>
      <c r="L371" s="76"/>
      <c r="M371" s="76"/>
      <c r="N371" s="76"/>
      <c r="O371" s="71" t="s">
        <v>10335</v>
      </c>
      <c r="P371" s="100"/>
      <c r="Q371" s="71" t="s">
        <v>10338</v>
      </c>
      <c r="R371" s="79" t="s">
        <v>10339</v>
      </c>
      <c r="S371" s="86" t="n">
        <v>45106</v>
      </c>
      <c r="T371" s="86" t="n">
        <v>45836</v>
      </c>
      <c r="U371" s="87" t="s">
        <v>10340</v>
      </c>
      <c r="V371" s="87" t="s">
        <v>10341</v>
      </c>
      <c r="W371" s="76"/>
      <c r="X371" s="71" t="s">
        <v>10335</v>
      </c>
      <c r="Y371" s="71" t="s">
        <v>10342</v>
      </c>
      <c r="Z371" s="79" t="s">
        <v>10629</v>
      </c>
      <c r="AA371" s="76"/>
      <c r="AB371" s="76"/>
      <c r="AC371" s="76"/>
      <c r="AD371" s="76"/>
      <c r="AE371" s="78" t="s">
        <v>10630</v>
      </c>
      <c r="AF371" s="76"/>
      <c r="AG371" s="76"/>
      <c r="AH371" s="76"/>
      <c r="AI371" s="67" t="s">
        <v>10558</v>
      </c>
      <c r="AJ371" s="79" t="s">
        <v>42</v>
      </c>
      <c r="AK371" s="76"/>
      <c r="AL371" s="76"/>
      <c r="AM371" s="76"/>
      <c r="AN371" s="63" t="s">
        <v>10347</v>
      </c>
      <c r="AO371" s="63" t="s">
        <v>10348</v>
      </c>
      <c r="AP371" s="67" t="s">
        <v>10349</v>
      </c>
      <c r="AQ371" s="76"/>
    </row>
    <row r="372" customFormat="false" ht="16.4" hidden="false" customHeight="false" outlineLevel="0" collapsed="false">
      <c r="B372" s="1" t="str">
        <f aca="false">поверители!$E372</f>
        <v>04972</v>
      </c>
      <c r="C372" s="64" t="s">
        <v>323</v>
      </c>
      <c r="D372" s="63"/>
      <c r="E372" s="81" t="s">
        <v>10874</v>
      </c>
      <c r="F372" s="63"/>
      <c r="G372" s="63" t="s">
        <v>10335</v>
      </c>
      <c r="H372" s="80" t="s">
        <v>763</v>
      </c>
      <c r="I372" s="67" t="s">
        <v>10652</v>
      </c>
      <c r="J372" s="76"/>
      <c r="K372" s="76"/>
      <c r="L372" s="76"/>
      <c r="M372" s="76"/>
      <c r="N372" s="76"/>
      <c r="O372" s="71" t="s">
        <v>10335</v>
      </c>
      <c r="P372" s="100"/>
      <c r="Q372" s="71" t="s">
        <v>10338</v>
      </c>
      <c r="R372" s="79" t="s">
        <v>10339</v>
      </c>
      <c r="S372" s="86" t="n">
        <v>45106</v>
      </c>
      <c r="T372" s="86" t="n">
        <v>45836</v>
      </c>
      <c r="U372" s="87" t="s">
        <v>10340</v>
      </c>
      <c r="V372" s="87" t="s">
        <v>10341</v>
      </c>
      <c r="W372" s="76"/>
      <c r="X372" s="71" t="s">
        <v>10335</v>
      </c>
      <c r="Y372" s="71" t="s">
        <v>10342</v>
      </c>
      <c r="Z372" s="79" t="s">
        <v>10629</v>
      </c>
      <c r="AA372" s="76"/>
      <c r="AB372" s="76"/>
      <c r="AC372" s="76"/>
      <c r="AD372" s="76"/>
      <c r="AE372" s="78" t="s">
        <v>10630</v>
      </c>
      <c r="AF372" s="76"/>
      <c r="AG372" s="76"/>
      <c r="AH372" s="76"/>
      <c r="AI372" s="67" t="s">
        <v>10848</v>
      </c>
      <c r="AJ372" s="79" t="s">
        <v>42</v>
      </c>
      <c r="AK372" s="76"/>
      <c r="AL372" s="76"/>
      <c r="AM372" s="76"/>
      <c r="AN372" s="63" t="s">
        <v>10347</v>
      </c>
      <c r="AO372" s="63" t="s">
        <v>10348</v>
      </c>
      <c r="AP372" s="67" t="s">
        <v>10349</v>
      </c>
      <c r="AQ372" s="76"/>
    </row>
    <row r="373" customFormat="false" ht="16.4" hidden="false" customHeight="false" outlineLevel="0" collapsed="false">
      <c r="B373" s="1" t="str">
        <f aca="false">поверители!$E373</f>
        <v>04977</v>
      </c>
      <c r="C373" s="64" t="s">
        <v>323</v>
      </c>
      <c r="D373" s="63"/>
      <c r="E373" s="81" t="s">
        <v>10875</v>
      </c>
      <c r="F373" s="63"/>
      <c r="G373" s="63" t="s">
        <v>10335</v>
      </c>
      <c r="H373" s="80" t="s">
        <v>326</v>
      </c>
      <c r="I373" s="67" t="s">
        <v>10652</v>
      </c>
      <c r="J373" s="76"/>
      <c r="K373" s="76"/>
      <c r="L373" s="76"/>
      <c r="M373" s="76"/>
      <c r="N373" s="76"/>
      <c r="O373" s="71" t="s">
        <v>10335</v>
      </c>
      <c r="P373" s="100"/>
      <c r="Q373" s="71" t="s">
        <v>10338</v>
      </c>
      <c r="R373" s="79" t="s">
        <v>10339</v>
      </c>
      <c r="S373" s="86" t="n">
        <v>45106</v>
      </c>
      <c r="T373" s="86" t="n">
        <v>45836</v>
      </c>
      <c r="U373" s="87" t="s">
        <v>10340</v>
      </c>
      <c r="V373" s="87" t="s">
        <v>10341</v>
      </c>
      <c r="W373" s="76"/>
      <c r="X373" s="71" t="s">
        <v>10335</v>
      </c>
      <c r="Y373" s="71" t="s">
        <v>10342</v>
      </c>
      <c r="Z373" s="79" t="s">
        <v>10629</v>
      </c>
      <c r="AA373" s="76"/>
      <c r="AB373" s="76"/>
      <c r="AC373" s="76"/>
      <c r="AD373" s="76"/>
      <c r="AE373" s="78" t="s">
        <v>10630</v>
      </c>
      <c r="AF373" s="76"/>
      <c r="AG373" s="76"/>
      <c r="AH373" s="76"/>
      <c r="AI373" s="67" t="s">
        <v>10845</v>
      </c>
      <c r="AJ373" s="79" t="s">
        <v>42</v>
      </c>
      <c r="AK373" s="76"/>
      <c r="AL373" s="76"/>
      <c r="AM373" s="76"/>
      <c r="AN373" s="63" t="s">
        <v>10347</v>
      </c>
      <c r="AO373" s="63" t="s">
        <v>10348</v>
      </c>
      <c r="AP373" s="67" t="s">
        <v>10349</v>
      </c>
      <c r="AQ373" s="76"/>
    </row>
    <row r="374" customFormat="false" ht="15" hidden="false" customHeight="false" outlineLevel="0" collapsed="false">
      <c r="B374" s="1" t="str">
        <f aca="false">поверители!$E374</f>
        <v>01597</v>
      </c>
      <c r="C374" s="64" t="s">
        <v>323</v>
      </c>
      <c r="D374" s="63"/>
      <c r="E374" s="67" t="s">
        <v>10876</v>
      </c>
      <c r="F374" s="63"/>
      <c r="G374" s="63" t="s">
        <v>10335</v>
      </c>
      <c r="H374" s="63" t="s">
        <v>326</v>
      </c>
      <c r="I374" s="67" t="s">
        <v>10652</v>
      </c>
      <c r="J374" s="76"/>
      <c r="K374" s="76"/>
      <c r="L374" s="76"/>
      <c r="M374" s="76"/>
      <c r="N374" s="76"/>
      <c r="O374" s="71" t="s">
        <v>10335</v>
      </c>
      <c r="P374" s="100"/>
      <c r="Q374" s="71" t="s">
        <v>10338</v>
      </c>
      <c r="R374" s="79" t="s">
        <v>10339</v>
      </c>
      <c r="S374" s="86" t="n">
        <v>45106</v>
      </c>
      <c r="T374" s="86" t="n">
        <v>45836</v>
      </c>
      <c r="U374" s="87" t="s">
        <v>10340</v>
      </c>
      <c r="V374" s="87" t="s">
        <v>10341</v>
      </c>
      <c r="W374" s="76"/>
      <c r="X374" s="71" t="s">
        <v>10335</v>
      </c>
      <c r="Y374" s="71" t="s">
        <v>10342</v>
      </c>
      <c r="Z374" s="79" t="s">
        <v>10629</v>
      </c>
      <c r="AA374" s="76"/>
      <c r="AB374" s="76"/>
      <c r="AC374" s="76"/>
      <c r="AD374" s="76"/>
      <c r="AE374" s="78" t="s">
        <v>10630</v>
      </c>
      <c r="AF374" s="76"/>
      <c r="AG374" s="76"/>
      <c r="AH374" s="76"/>
      <c r="AI374" s="67" t="s">
        <v>10863</v>
      </c>
      <c r="AJ374" s="79" t="s">
        <v>42</v>
      </c>
      <c r="AK374" s="76"/>
      <c r="AL374" s="76"/>
      <c r="AM374" s="76"/>
      <c r="AN374" s="63" t="s">
        <v>10347</v>
      </c>
      <c r="AO374" s="63" t="s">
        <v>10348</v>
      </c>
      <c r="AP374" s="67" t="s">
        <v>10349</v>
      </c>
      <c r="AQ374" s="76"/>
    </row>
    <row r="375" customFormat="false" ht="17.9" hidden="false" customHeight="false" outlineLevel="0" collapsed="false">
      <c r="B375" s="1" t="str">
        <f aca="false">поверители!$E375</f>
        <v>04361</v>
      </c>
      <c r="C375" s="64" t="s">
        <v>724</v>
      </c>
      <c r="D375" s="63"/>
      <c r="E375" s="67" t="s">
        <v>2253</v>
      </c>
      <c r="F375" s="63"/>
      <c r="G375" s="63" t="s">
        <v>10335</v>
      </c>
      <c r="H375" s="66" t="s">
        <v>332</v>
      </c>
      <c r="I375" s="67" t="s">
        <v>10652</v>
      </c>
      <c r="J375" s="76"/>
      <c r="K375" s="76"/>
      <c r="L375" s="76"/>
      <c r="M375" s="76"/>
      <c r="N375" s="76"/>
      <c r="O375" s="71" t="s">
        <v>10335</v>
      </c>
      <c r="P375" s="100"/>
      <c r="Q375" s="71" t="s">
        <v>10338</v>
      </c>
      <c r="R375" s="79" t="s">
        <v>10339</v>
      </c>
      <c r="S375" s="86" t="n">
        <v>45106</v>
      </c>
      <c r="T375" s="86" t="n">
        <v>45471</v>
      </c>
      <c r="U375" s="87" t="s">
        <v>10340</v>
      </c>
      <c r="V375" s="87" t="s">
        <v>10341</v>
      </c>
      <c r="W375" s="76"/>
      <c r="X375" s="71" t="s">
        <v>10335</v>
      </c>
      <c r="Y375" s="71" t="s">
        <v>10342</v>
      </c>
      <c r="Z375" s="79" t="s">
        <v>10629</v>
      </c>
      <c r="AA375" s="76"/>
      <c r="AB375" s="76"/>
      <c r="AC375" s="76"/>
      <c r="AD375" s="76"/>
      <c r="AE375" s="78" t="s">
        <v>10630</v>
      </c>
      <c r="AF375" s="76"/>
      <c r="AG375" s="76"/>
      <c r="AH375" s="76"/>
      <c r="AI375" s="67" t="s">
        <v>10650</v>
      </c>
      <c r="AJ375" s="79" t="s">
        <v>42</v>
      </c>
      <c r="AK375" s="76"/>
      <c r="AL375" s="76"/>
      <c r="AM375" s="76"/>
      <c r="AN375" s="63" t="s">
        <v>10347</v>
      </c>
      <c r="AO375" s="63" t="s">
        <v>10348</v>
      </c>
      <c r="AP375" s="67" t="s">
        <v>10349</v>
      </c>
      <c r="AQ375" s="76"/>
    </row>
    <row r="376" customFormat="false" ht="17.9" hidden="false" customHeight="false" outlineLevel="0" collapsed="false">
      <c r="B376" s="1" t="str">
        <f aca="false">поверители!$E376</f>
        <v>Р00329</v>
      </c>
      <c r="C376" s="64" t="s">
        <v>291</v>
      </c>
      <c r="D376" s="63"/>
      <c r="E376" s="81" t="s">
        <v>10877</v>
      </c>
      <c r="F376" s="63"/>
      <c r="G376" s="63" t="s">
        <v>10335</v>
      </c>
      <c r="H376" s="80" t="s">
        <v>294</v>
      </c>
      <c r="I376" s="67" t="s">
        <v>10458</v>
      </c>
      <c r="J376" s="76"/>
      <c r="K376" s="76"/>
      <c r="L376" s="76"/>
      <c r="M376" s="76"/>
      <c r="N376" s="76"/>
      <c r="O376" s="71" t="s">
        <v>10335</v>
      </c>
      <c r="P376" s="100"/>
      <c r="Q376" s="71" t="s">
        <v>10338</v>
      </c>
      <c r="R376" s="79" t="s">
        <v>10339</v>
      </c>
      <c r="S376" s="86" t="n">
        <v>45106</v>
      </c>
      <c r="T376" s="86" t="n">
        <v>45471</v>
      </c>
      <c r="U376" s="87" t="s">
        <v>10340</v>
      </c>
      <c r="V376" s="87" t="s">
        <v>10341</v>
      </c>
      <c r="W376" s="76"/>
      <c r="X376" s="71" t="s">
        <v>10335</v>
      </c>
      <c r="Y376" s="71" t="s">
        <v>10342</v>
      </c>
      <c r="Z376" s="79" t="s">
        <v>10629</v>
      </c>
      <c r="AA376" s="76"/>
      <c r="AB376" s="76"/>
      <c r="AC376" s="76"/>
      <c r="AD376" s="76"/>
      <c r="AE376" s="78" t="s">
        <v>10630</v>
      </c>
      <c r="AF376" s="76"/>
      <c r="AG376" s="76"/>
      <c r="AH376" s="76"/>
      <c r="AI376" s="104" t="s">
        <v>10733</v>
      </c>
      <c r="AJ376" s="79" t="s">
        <v>42</v>
      </c>
      <c r="AK376" s="76"/>
      <c r="AL376" s="76"/>
      <c r="AM376" s="76"/>
      <c r="AN376" s="63" t="s">
        <v>10347</v>
      </c>
      <c r="AO376" s="63" t="s">
        <v>10348</v>
      </c>
      <c r="AP376" s="67" t="s">
        <v>10349</v>
      </c>
      <c r="AQ376" s="76"/>
    </row>
    <row r="377" customFormat="false" ht="16.4" hidden="false" customHeight="false" outlineLevel="0" collapsed="false">
      <c r="B377" s="1" t="str">
        <f aca="false">поверители!$E377</f>
        <v>1753255</v>
      </c>
      <c r="C377" s="64" t="s">
        <v>828</v>
      </c>
      <c r="D377" s="63"/>
      <c r="E377" s="81" t="s">
        <v>10878</v>
      </c>
      <c r="F377" s="63"/>
      <c r="G377" s="63" t="s">
        <v>10335</v>
      </c>
      <c r="H377" s="80" t="s">
        <v>10879</v>
      </c>
      <c r="I377" s="67" t="s">
        <v>10337</v>
      </c>
      <c r="J377" s="76"/>
      <c r="K377" s="76"/>
      <c r="L377" s="76"/>
      <c r="M377" s="76"/>
      <c r="N377" s="76"/>
      <c r="O377" s="71" t="s">
        <v>10335</v>
      </c>
      <c r="P377" s="100"/>
      <c r="Q377" s="71" t="s">
        <v>10338</v>
      </c>
      <c r="R377" s="79" t="s">
        <v>10339</v>
      </c>
      <c r="S377" s="86" t="n">
        <v>45106</v>
      </c>
      <c r="T377" s="86" t="n">
        <v>45836</v>
      </c>
      <c r="U377" s="87" t="s">
        <v>10340</v>
      </c>
      <c r="V377" s="87" t="s">
        <v>10341</v>
      </c>
      <c r="W377" s="76"/>
      <c r="X377" s="71" t="s">
        <v>10335</v>
      </c>
      <c r="Y377" s="71" t="s">
        <v>10342</v>
      </c>
      <c r="Z377" s="79" t="s">
        <v>10629</v>
      </c>
      <c r="AA377" s="76"/>
      <c r="AB377" s="76"/>
      <c r="AC377" s="76"/>
      <c r="AD377" s="76"/>
      <c r="AE377" s="78" t="s">
        <v>10630</v>
      </c>
      <c r="AF377" s="76"/>
      <c r="AG377" s="76"/>
      <c r="AH377" s="76"/>
      <c r="AI377" s="67" t="s">
        <v>10573</v>
      </c>
      <c r="AJ377" s="79" t="s">
        <v>42</v>
      </c>
      <c r="AK377" s="76"/>
      <c r="AL377" s="76"/>
      <c r="AM377" s="76"/>
      <c r="AN377" s="63" t="s">
        <v>10347</v>
      </c>
      <c r="AO377" s="63" t="s">
        <v>10348</v>
      </c>
      <c r="AP377" s="67" t="s">
        <v>10349</v>
      </c>
      <c r="AQ377" s="76"/>
    </row>
    <row r="378" customFormat="false" ht="17.9" hidden="false" customHeight="false" outlineLevel="0" collapsed="false">
      <c r="B378" s="1" t="str">
        <f aca="false">поверители!$E378</f>
        <v>03640</v>
      </c>
      <c r="C378" s="64" t="s">
        <v>10059</v>
      </c>
      <c r="D378" s="63"/>
      <c r="E378" s="67" t="s">
        <v>10880</v>
      </c>
      <c r="F378" s="63"/>
      <c r="G378" s="63" t="s">
        <v>10335</v>
      </c>
      <c r="H378" s="66" t="s">
        <v>10881</v>
      </c>
      <c r="I378" s="67" t="s">
        <v>10649</v>
      </c>
      <c r="J378" s="76"/>
      <c r="K378" s="76"/>
      <c r="L378" s="76"/>
      <c r="M378" s="76"/>
      <c r="N378" s="76"/>
      <c r="O378" s="71" t="s">
        <v>10335</v>
      </c>
      <c r="P378" s="100"/>
      <c r="Q378" s="71" t="s">
        <v>10338</v>
      </c>
      <c r="R378" s="79" t="s">
        <v>10339</v>
      </c>
      <c r="S378" s="86" t="n">
        <v>45106</v>
      </c>
      <c r="T378" s="86" t="n">
        <v>45471</v>
      </c>
      <c r="U378" s="87" t="s">
        <v>10340</v>
      </c>
      <c r="V378" s="87" t="s">
        <v>10341</v>
      </c>
      <c r="W378" s="76"/>
      <c r="X378" s="71" t="s">
        <v>10335</v>
      </c>
      <c r="Y378" s="71" t="s">
        <v>10342</v>
      </c>
      <c r="Z378" s="79" t="s">
        <v>10629</v>
      </c>
      <c r="AA378" s="76"/>
      <c r="AB378" s="76"/>
      <c r="AC378" s="76"/>
      <c r="AD378" s="76"/>
      <c r="AE378" s="78" t="s">
        <v>10630</v>
      </c>
      <c r="AF378" s="76"/>
      <c r="AG378" s="76"/>
      <c r="AH378" s="76"/>
      <c r="AI378" s="67" t="s">
        <v>10882</v>
      </c>
      <c r="AJ378" s="79" t="s">
        <v>42</v>
      </c>
      <c r="AK378" s="76"/>
      <c r="AL378" s="76"/>
      <c r="AM378" s="76"/>
      <c r="AN378" s="63" t="s">
        <v>10347</v>
      </c>
      <c r="AO378" s="63" t="s">
        <v>10348</v>
      </c>
      <c r="AP378" s="67" t="s">
        <v>10349</v>
      </c>
      <c r="AQ378" s="76"/>
    </row>
    <row r="379" customFormat="false" ht="16.4" hidden="false" customHeight="false" outlineLevel="0" collapsed="false">
      <c r="B379" s="1" t="str">
        <f aca="false">поверители!$E379</f>
        <v>04420</v>
      </c>
      <c r="C379" s="64" t="s">
        <v>323</v>
      </c>
      <c r="D379" s="63"/>
      <c r="E379" s="67" t="s">
        <v>10883</v>
      </c>
      <c r="F379" s="63"/>
      <c r="G379" s="63" t="s">
        <v>10335</v>
      </c>
      <c r="H379" s="80" t="s">
        <v>763</v>
      </c>
      <c r="I379" s="67" t="s">
        <v>10652</v>
      </c>
      <c r="J379" s="76"/>
      <c r="K379" s="76"/>
      <c r="L379" s="76"/>
      <c r="M379" s="76"/>
      <c r="N379" s="76"/>
      <c r="O379" s="71" t="s">
        <v>10335</v>
      </c>
      <c r="P379" s="100"/>
      <c r="Q379" s="71" t="s">
        <v>10338</v>
      </c>
      <c r="R379" s="79" t="s">
        <v>10339</v>
      </c>
      <c r="S379" s="86" t="n">
        <v>45106</v>
      </c>
      <c r="T379" s="86" t="n">
        <v>45836</v>
      </c>
      <c r="U379" s="87" t="s">
        <v>10340</v>
      </c>
      <c r="V379" s="87" t="s">
        <v>10341</v>
      </c>
      <c r="W379" s="76"/>
      <c r="X379" s="71" t="s">
        <v>10335</v>
      </c>
      <c r="Y379" s="71" t="s">
        <v>10342</v>
      </c>
      <c r="Z379" s="79" t="s">
        <v>10629</v>
      </c>
      <c r="AA379" s="76"/>
      <c r="AB379" s="76"/>
      <c r="AC379" s="76"/>
      <c r="AD379" s="76"/>
      <c r="AE379" s="78" t="s">
        <v>10689</v>
      </c>
      <c r="AF379" s="76"/>
      <c r="AG379" s="76"/>
      <c r="AH379" s="76"/>
      <c r="AI379" s="67" t="s">
        <v>10884</v>
      </c>
      <c r="AJ379" s="79" t="s">
        <v>42</v>
      </c>
      <c r="AK379" s="76"/>
      <c r="AL379" s="76"/>
      <c r="AM379" s="76"/>
      <c r="AN379" s="63" t="s">
        <v>10347</v>
      </c>
      <c r="AO379" s="63" t="s">
        <v>10348</v>
      </c>
      <c r="AP379" s="67" t="s">
        <v>10349</v>
      </c>
      <c r="AQ379" s="76"/>
    </row>
    <row r="380" customFormat="false" ht="16.4" hidden="false" customHeight="false" outlineLevel="0" collapsed="false">
      <c r="B380" s="1" t="str">
        <f aca="false">поверители!$E380</f>
        <v>04424</v>
      </c>
      <c r="C380" s="64" t="s">
        <v>323</v>
      </c>
      <c r="D380" s="63"/>
      <c r="E380" s="67" t="s">
        <v>10885</v>
      </c>
      <c r="F380" s="63"/>
      <c r="G380" s="63" t="s">
        <v>10335</v>
      </c>
      <c r="H380" s="80" t="s">
        <v>763</v>
      </c>
      <c r="I380" s="67" t="s">
        <v>10652</v>
      </c>
      <c r="J380" s="76"/>
      <c r="K380" s="76"/>
      <c r="L380" s="76"/>
      <c r="M380" s="76"/>
      <c r="N380" s="76"/>
      <c r="O380" s="71" t="s">
        <v>10335</v>
      </c>
      <c r="P380" s="100"/>
      <c r="Q380" s="71" t="s">
        <v>10338</v>
      </c>
      <c r="R380" s="79" t="s">
        <v>10339</v>
      </c>
      <c r="S380" s="86" t="n">
        <v>45106</v>
      </c>
      <c r="T380" s="86" t="n">
        <v>45836</v>
      </c>
      <c r="U380" s="87" t="s">
        <v>10340</v>
      </c>
      <c r="V380" s="87" t="s">
        <v>10341</v>
      </c>
      <c r="W380" s="76"/>
      <c r="X380" s="71" t="s">
        <v>10335</v>
      </c>
      <c r="Y380" s="71" t="s">
        <v>10342</v>
      </c>
      <c r="Z380" s="79" t="s">
        <v>10629</v>
      </c>
      <c r="AA380" s="76"/>
      <c r="AB380" s="76"/>
      <c r="AC380" s="76"/>
      <c r="AD380" s="76"/>
      <c r="AE380" s="78" t="s">
        <v>10689</v>
      </c>
      <c r="AF380" s="76"/>
      <c r="AG380" s="76"/>
      <c r="AH380" s="76"/>
      <c r="AI380" s="67" t="s">
        <v>10886</v>
      </c>
      <c r="AJ380" s="79" t="s">
        <v>42</v>
      </c>
      <c r="AK380" s="76"/>
      <c r="AL380" s="76"/>
      <c r="AM380" s="76"/>
      <c r="AN380" s="63" t="s">
        <v>10347</v>
      </c>
      <c r="AO380" s="63" t="s">
        <v>10348</v>
      </c>
      <c r="AP380" s="67" t="s">
        <v>10349</v>
      </c>
      <c r="AQ380" s="76"/>
    </row>
    <row r="381" customFormat="false" ht="16.4" hidden="false" customHeight="false" outlineLevel="0" collapsed="false">
      <c r="B381" s="1" t="str">
        <f aca="false">поверители!$E381</f>
        <v>04425</v>
      </c>
      <c r="C381" s="64" t="s">
        <v>323</v>
      </c>
      <c r="D381" s="63"/>
      <c r="E381" s="67" t="s">
        <v>10887</v>
      </c>
      <c r="F381" s="63"/>
      <c r="G381" s="63" t="s">
        <v>10335</v>
      </c>
      <c r="H381" s="80" t="s">
        <v>763</v>
      </c>
      <c r="I381" s="67" t="s">
        <v>10652</v>
      </c>
      <c r="J381" s="76"/>
      <c r="K381" s="76"/>
      <c r="L381" s="76"/>
      <c r="M381" s="76"/>
      <c r="N381" s="76"/>
      <c r="O381" s="71" t="s">
        <v>10335</v>
      </c>
      <c r="P381" s="100"/>
      <c r="Q381" s="71" t="s">
        <v>10338</v>
      </c>
      <c r="R381" s="79" t="s">
        <v>10339</v>
      </c>
      <c r="S381" s="86" t="n">
        <v>45106</v>
      </c>
      <c r="T381" s="86" t="n">
        <v>45836</v>
      </c>
      <c r="U381" s="87" t="s">
        <v>10340</v>
      </c>
      <c r="V381" s="87" t="s">
        <v>10341</v>
      </c>
      <c r="W381" s="76"/>
      <c r="X381" s="71" t="s">
        <v>10335</v>
      </c>
      <c r="Y381" s="71" t="s">
        <v>10342</v>
      </c>
      <c r="Z381" s="79" t="s">
        <v>10629</v>
      </c>
      <c r="AA381" s="76"/>
      <c r="AB381" s="76"/>
      <c r="AC381" s="76"/>
      <c r="AD381" s="76"/>
      <c r="AE381" s="78" t="s">
        <v>10689</v>
      </c>
      <c r="AF381" s="76"/>
      <c r="AG381" s="76"/>
      <c r="AH381" s="76"/>
      <c r="AI381" s="67" t="s">
        <v>10886</v>
      </c>
      <c r="AJ381" s="79" t="s">
        <v>42</v>
      </c>
      <c r="AK381" s="76"/>
      <c r="AL381" s="76"/>
      <c r="AM381" s="76"/>
      <c r="AN381" s="63" t="s">
        <v>10347</v>
      </c>
      <c r="AO381" s="63" t="s">
        <v>10348</v>
      </c>
      <c r="AP381" s="67" t="s">
        <v>10349</v>
      </c>
      <c r="AQ381" s="76"/>
    </row>
    <row r="382" customFormat="false" ht="16.4" hidden="false" customHeight="false" outlineLevel="0" collapsed="false">
      <c r="B382" s="1" t="str">
        <f aca="false">поверители!$E382</f>
        <v>04427</v>
      </c>
      <c r="C382" s="64" t="s">
        <v>323</v>
      </c>
      <c r="D382" s="63"/>
      <c r="E382" s="67" t="s">
        <v>10888</v>
      </c>
      <c r="F382" s="63"/>
      <c r="G382" s="63" t="s">
        <v>10335</v>
      </c>
      <c r="H382" s="80" t="s">
        <v>763</v>
      </c>
      <c r="I382" s="67" t="s">
        <v>10652</v>
      </c>
      <c r="J382" s="76"/>
      <c r="K382" s="76"/>
      <c r="L382" s="76"/>
      <c r="M382" s="76"/>
      <c r="N382" s="76"/>
      <c r="O382" s="71" t="s">
        <v>10335</v>
      </c>
      <c r="P382" s="100"/>
      <c r="Q382" s="71" t="s">
        <v>10338</v>
      </c>
      <c r="R382" s="79" t="s">
        <v>10339</v>
      </c>
      <c r="S382" s="86" t="n">
        <v>45106</v>
      </c>
      <c r="T382" s="86" t="n">
        <v>45836</v>
      </c>
      <c r="U382" s="87" t="s">
        <v>10340</v>
      </c>
      <c r="V382" s="87" t="s">
        <v>10341</v>
      </c>
      <c r="W382" s="76"/>
      <c r="X382" s="71" t="s">
        <v>10335</v>
      </c>
      <c r="Y382" s="71" t="s">
        <v>10342</v>
      </c>
      <c r="Z382" s="79" t="s">
        <v>10629</v>
      </c>
      <c r="AA382" s="76"/>
      <c r="AB382" s="76"/>
      <c r="AC382" s="76"/>
      <c r="AD382" s="76"/>
      <c r="AE382" s="78" t="s">
        <v>10689</v>
      </c>
      <c r="AF382" s="76"/>
      <c r="AG382" s="76"/>
      <c r="AH382" s="76"/>
      <c r="AI382" s="67" t="s">
        <v>10889</v>
      </c>
      <c r="AJ382" s="79" t="s">
        <v>42</v>
      </c>
      <c r="AK382" s="76"/>
      <c r="AL382" s="76"/>
      <c r="AM382" s="76"/>
      <c r="AN382" s="63" t="s">
        <v>10347</v>
      </c>
      <c r="AO382" s="63" t="s">
        <v>10348</v>
      </c>
      <c r="AP382" s="67" t="s">
        <v>10349</v>
      </c>
      <c r="AQ382" s="76"/>
    </row>
    <row r="383" customFormat="false" ht="16.4" hidden="false" customHeight="false" outlineLevel="0" collapsed="false">
      <c r="B383" s="1" t="str">
        <f aca="false">поверители!$E383</f>
        <v>04428</v>
      </c>
      <c r="C383" s="64" t="s">
        <v>323</v>
      </c>
      <c r="D383" s="63"/>
      <c r="E383" s="67" t="s">
        <v>10890</v>
      </c>
      <c r="F383" s="63"/>
      <c r="G383" s="63" t="s">
        <v>10335</v>
      </c>
      <c r="H383" s="80" t="s">
        <v>763</v>
      </c>
      <c r="I383" s="67" t="s">
        <v>10652</v>
      </c>
      <c r="J383" s="76"/>
      <c r="K383" s="76"/>
      <c r="L383" s="76"/>
      <c r="M383" s="76"/>
      <c r="N383" s="76"/>
      <c r="O383" s="71" t="s">
        <v>10335</v>
      </c>
      <c r="P383" s="100"/>
      <c r="Q383" s="71" t="s">
        <v>10338</v>
      </c>
      <c r="R383" s="79" t="s">
        <v>10339</v>
      </c>
      <c r="S383" s="86" t="n">
        <v>45106</v>
      </c>
      <c r="T383" s="86" t="n">
        <v>45836</v>
      </c>
      <c r="U383" s="87" t="s">
        <v>10340</v>
      </c>
      <c r="V383" s="87" t="s">
        <v>10341</v>
      </c>
      <c r="W383" s="76"/>
      <c r="X383" s="71" t="s">
        <v>10335</v>
      </c>
      <c r="Y383" s="71" t="s">
        <v>10342</v>
      </c>
      <c r="Z383" s="79" t="s">
        <v>10629</v>
      </c>
      <c r="AA383" s="76"/>
      <c r="AB383" s="76"/>
      <c r="AC383" s="76"/>
      <c r="AD383" s="76"/>
      <c r="AE383" s="78" t="s">
        <v>10689</v>
      </c>
      <c r="AF383" s="76"/>
      <c r="AG383" s="76"/>
      <c r="AH383" s="76"/>
      <c r="AI383" s="67" t="s">
        <v>10891</v>
      </c>
      <c r="AJ383" s="79" t="s">
        <v>42</v>
      </c>
      <c r="AK383" s="76"/>
      <c r="AL383" s="76"/>
      <c r="AM383" s="76"/>
      <c r="AN383" s="63" t="s">
        <v>10347</v>
      </c>
      <c r="AO383" s="63" t="s">
        <v>10348</v>
      </c>
      <c r="AP383" s="67" t="s">
        <v>10349</v>
      </c>
      <c r="AQ383" s="76"/>
    </row>
    <row r="384" customFormat="false" ht="16.4" hidden="false" customHeight="false" outlineLevel="0" collapsed="false">
      <c r="B384" s="1" t="str">
        <f aca="false">поверители!$E384</f>
        <v>04429</v>
      </c>
      <c r="C384" s="64" t="s">
        <v>323</v>
      </c>
      <c r="D384" s="63"/>
      <c r="E384" s="67" t="s">
        <v>10892</v>
      </c>
      <c r="F384" s="63"/>
      <c r="G384" s="63" t="s">
        <v>10335</v>
      </c>
      <c r="H384" s="80" t="s">
        <v>763</v>
      </c>
      <c r="I384" s="67" t="s">
        <v>10652</v>
      </c>
      <c r="J384" s="76"/>
      <c r="K384" s="76"/>
      <c r="L384" s="76"/>
      <c r="M384" s="76"/>
      <c r="N384" s="76"/>
      <c r="O384" s="71" t="s">
        <v>10335</v>
      </c>
      <c r="P384" s="100"/>
      <c r="Q384" s="71" t="s">
        <v>10338</v>
      </c>
      <c r="R384" s="79" t="s">
        <v>10339</v>
      </c>
      <c r="S384" s="86" t="n">
        <v>45106</v>
      </c>
      <c r="T384" s="86" t="n">
        <v>45836</v>
      </c>
      <c r="U384" s="87" t="s">
        <v>10340</v>
      </c>
      <c r="V384" s="87" t="s">
        <v>10341</v>
      </c>
      <c r="W384" s="76"/>
      <c r="X384" s="71" t="s">
        <v>10335</v>
      </c>
      <c r="Y384" s="71" t="s">
        <v>10342</v>
      </c>
      <c r="Z384" s="79" t="s">
        <v>10629</v>
      </c>
      <c r="AA384" s="76"/>
      <c r="AB384" s="76"/>
      <c r="AC384" s="76"/>
      <c r="AD384" s="76"/>
      <c r="AE384" s="78" t="s">
        <v>10689</v>
      </c>
      <c r="AF384" s="76"/>
      <c r="AG384" s="76"/>
      <c r="AH384" s="76"/>
      <c r="AI384" s="67" t="s">
        <v>10889</v>
      </c>
      <c r="AJ384" s="79" t="s">
        <v>42</v>
      </c>
      <c r="AK384" s="76"/>
      <c r="AL384" s="76"/>
      <c r="AM384" s="76"/>
      <c r="AN384" s="63" t="s">
        <v>10347</v>
      </c>
      <c r="AO384" s="63" t="s">
        <v>10348</v>
      </c>
      <c r="AP384" s="67" t="s">
        <v>10349</v>
      </c>
      <c r="AQ384" s="76"/>
    </row>
    <row r="385" customFormat="false" ht="15" hidden="false" customHeight="false" outlineLevel="0" collapsed="false">
      <c r="B385" s="1" t="str">
        <f aca="false">поверители!$E385</f>
        <v>04435</v>
      </c>
      <c r="C385" s="64" t="s">
        <v>297</v>
      </c>
      <c r="D385" s="63"/>
      <c r="E385" s="67" t="s">
        <v>10893</v>
      </c>
      <c r="F385" s="63"/>
      <c r="G385" s="63" t="s">
        <v>10335</v>
      </c>
      <c r="H385" s="63" t="s">
        <v>300</v>
      </c>
      <c r="I385" s="67" t="s">
        <v>10667</v>
      </c>
      <c r="J385" s="76"/>
      <c r="K385" s="76"/>
      <c r="L385" s="76"/>
      <c r="M385" s="76"/>
      <c r="N385" s="76"/>
      <c r="O385" s="71" t="s">
        <v>10335</v>
      </c>
      <c r="P385" s="100"/>
      <c r="Q385" s="71" t="s">
        <v>10338</v>
      </c>
      <c r="R385" s="79" t="s">
        <v>10339</v>
      </c>
      <c r="S385" s="86" t="n">
        <v>45106</v>
      </c>
      <c r="T385" s="86" t="n">
        <v>45836</v>
      </c>
      <c r="U385" s="87" t="s">
        <v>10340</v>
      </c>
      <c r="V385" s="87" t="s">
        <v>10341</v>
      </c>
      <c r="W385" s="76"/>
      <c r="X385" s="71" t="s">
        <v>10335</v>
      </c>
      <c r="Y385" s="71" t="s">
        <v>10342</v>
      </c>
      <c r="Z385" s="79" t="s">
        <v>10629</v>
      </c>
      <c r="AA385" s="76"/>
      <c r="AB385" s="76"/>
      <c r="AC385" s="76"/>
      <c r="AD385" s="76"/>
      <c r="AE385" s="78" t="s">
        <v>10630</v>
      </c>
      <c r="AF385" s="76"/>
      <c r="AG385" s="76"/>
      <c r="AH385" s="76"/>
      <c r="AI385" s="67" t="s">
        <v>10647</v>
      </c>
      <c r="AJ385" s="79" t="s">
        <v>42</v>
      </c>
      <c r="AK385" s="76"/>
      <c r="AL385" s="76"/>
      <c r="AM385" s="76"/>
      <c r="AN385" s="63" t="s">
        <v>10347</v>
      </c>
      <c r="AO385" s="63" t="s">
        <v>10348</v>
      </c>
      <c r="AP385" s="67" t="s">
        <v>10349</v>
      </c>
      <c r="AQ385" s="76"/>
    </row>
    <row r="386" customFormat="false" ht="15" hidden="false" customHeight="false" outlineLevel="0" collapsed="false">
      <c r="B386" s="1" t="str">
        <f aca="false">поверители!$E386</f>
        <v>04437</v>
      </c>
      <c r="C386" s="64" t="s">
        <v>297</v>
      </c>
      <c r="D386" s="63"/>
      <c r="E386" s="67" t="s">
        <v>10894</v>
      </c>
      <c r="F386" s="63"/>
      <c r="G386" s="63" t="s">
        <v>10335</v>
      </c>
      <c r="H386" s="63" t="s">
        <v>300</v>
      </c>
      <c r="I386" s="67" t="s">
        <v>10667</v>
      </c>
      <c r="J386" s="76"/>
      <c r="K386" s="76"/>
      <c r="L386" s="76"/>
      <c r="M386" s="76"/>
      <c r="N386" s="76"/>
      <c r="O386" s="71" t="s">
        <v>10335</v>
      </c>
      <c r="P386" s="100"/>
      <c r="Q386" s="71" t="s">
        <v>10338</v>
      </c>
      <c r="R386" s="79" t="s">
        <v>10339</v>
      </c>
      <c r="S386" s="86" t="n">
        <v>45106</v>
      </c>
      <c r="T386" s="86" t="n">
        <v>45836</v>
      </c>
      <c r="U386" s="87" t="s">
        <v>10340</v>
      </c>
      <c r="V386" s="87" t="s">
        <v>10341</v>
      </c>
      <c r="W386" s="76"/>
      <c r="X386" s="71" t="s">
        <v>10335</v>
      </c>
      <c r="Y386" s="71" t="s">
        <v>10342</v>
      </c>
      <c r="Z386" s="79" t="s">
        <v>10629</v>
      </c>
      <c r="AA386" s="76"/>
      <c r="AB386" s="76"/>
      <c r="AC386" s="76"/>
      <c r="AD386" s="76"/>
      <c r="AE386" s="78" t="s">
        <v>10630</v>
      </c>
      <c r="AF386" s="76"/>
      <c r="AG386" s="76"/>
      <c r="AH386" s="76"/>
      <c r="AI386" s="67" t="s">
        <v>10647</v>
      </c>
      <c r="AJ386" s="79" t="s">
        <v>42</v>
      </c>
      <c r="AK386" s="76"/>
      <c r="AL386" s="76"/>
      <c r="AM386" s="76"/>
      <c r="AN386" s="63" t="s">
        <v>10347</v>
      </c>
      <c r="AO386" s="63" t="s">
        <v>10348</v>
      </c>
      <c r="AP386" s="67" t="s">
        <v>10349</v>
      </c>
      <c r="AQ386" s="76"/>
    </row>
    <row r="387" customFormat="false" ht="15" hidden="false" customHeight="false" outlineLevel="0" collapsed="false">
      <c r="B387" s="1" t="str">
        <f aca="false">поверители!$E387</f>
        <v>04444</v>
      </c>
      <c r="C387" s="64" t="s">
        <v>323</v>
      </c>
      <c r="D387" s="63"/>
      <c r="E387" s="67" t="s">
        <v>10895</v>
      </c>
      <c r="F387" s="63"/>
      <c r="G387" s="63" t="s">
        <v>10335</v>
      </c>
      <c r="H387" s="63" t="s">
        <v>763</v>
      </c>
      <c r="I387" s="67" t="s">
        <v>10652</v>
      </c>
      <c r="J387" s="76"/>
      <c r="K387" s="76"/>
      <c r="L387" s="76"/>
      <c r="M387" s="76"/>
      <c r="N387" s="76"/>
      <c r="O387" s="71" t="s">
        <v>10335</v>
      </c>
      <c r="P387" s="100"/>
      <c r="Q387" s="71" t="s">
        <v>10338</v>
      </c>
      <c r="R387" s="79" t="s">
        <v>10339</v>
      </c>
      <c r="S387" s="86" t="n">
        <v>45106</v>
      </c>
      <c r="T387" s="86" t="n">
        <v>45836</v>
      </c>
      <c r="U387" s="87" t="s">
        <v>10340</v>
      </c>
      <c r="V387" s="87" t="s">
        <v>10341</v>
      </c>
      <c r="W387" s="76"/>
      <c r="X387" s="71" t="s">
        <v>10335</v>
      </c>
      <c r="Y387" s="71" t="s">
        <v>10342</v>
      </c>
      <c r="Z387" s="79" t="s">
        <v>10629</v>
      </c>
      <c r="AA387" s="76"/>
      <c r="AB387" s="76"/>
      <c r="AC387" s="76"/>
      <c r="AD387" s="76"/>
      <c r="AE387" s="78" t="s">
        <v>10630</v>
      </c>
      <c r="AF387" s="76"/>
      <c r="AG387" s="76"/>
      <c r="AH387" s="76"/>
      <c r="AI387" s="67" t="s">
        <v>10552</v>
      </c>
      <c r="AJ387" s="79" t="s">
        <v>42</v>
      </c>
      <c r="AK387" s="76"/>
      <c r="AL387" s="76"/>
      <c r="AM387" s="76"/>
      <c r="AN387" s="63" t="s">
        <v>10347</v>
      </c>
      <c r="AO387" s="63" t="s">
        <v>10348</v>
      </c>
      <c r="AP387" s="67" t="s">
        <v>10349</v>
      </c>
      <c r="AQ387" s="76"/>
    </row>
    <row r="388" customFormat="false" ht="15" hidden="false" customHeight="false" outlineLevel="0" collapsed="false">
      <c r="B388" s="1" t="str">
        <f aca="false">поверители!$E388</f>
        <v>04448</v>
      </c>
      <c r="C388" s="64" t="s">
        <v>323</v>
      </c>
      <c r="D388" s="63"/>
      <c r="E388" s="67" t="s">
        <v>10896</v>
      </c>
      <c r="F388" s="63"/>
      <c r="G388" s="63" t="s">
        <v>10335</v>
      </c>
      <c r="H388" s="63" t="s">
        <v>326</v>
      </c>
      <c r="I388" s="67" t="s">
        <v>10652</v>
      </c>
      <c r="J388" s="76"/>
      <c r="K388" s="76"/>
      <c r="L388" s="76"/>
      <c r="M388" s="76"/>
      <c r="N388" s="76"/>
      <c r="O388" s="71" t="s">
        <v>10335</v>
      </c>
      <c r="P388" s="100"/>
      <c r="Q388" s="71" t="s">
        <v>10338</v>
      </c>
      <c r="R388" s="79" t="s">
        <v>10339</v>
      </c>
      <c r="S388" s="86" t="n">
        <v>45106</v>
      </c>
      <c r="T388" s="86" t="n">
        <v>45836</v>
      </c>
      <c r="U388" s="87" t="s">
        <v>10340</v>
      </c>
      <c r="V388" s="87" t="s">
        <v>10341</v>
      </c>
      <c r="W388" s="76"/>
      <c r="X388" s="71" t="s">
        <v>10335</v>
      </c>
      <c r="Y388" s="71" t="s">
        <v>10342</v>
      </c>
      <c r="Z388" s="79" t="s">
        <v>10629</v>
      </c>
      <c r="AA388" s="76"/>
      <c r="AB388" s="76"/>
      <c r="AC388" s="76"/>
      <c r="AD388" s="76"/>
      <c r="AE388" s="78" t="s">
        <v>10630</v>
      </c>
      <c r="AF388" s="76"/>
      <c r="AG388" s="76"/>
      <c r="AH388" s="76"/>
      <c r="AI388" s="67" t="s">
        <v>10845</v>
      </c>
      <c r="AJ388" s="79" t="s">
        <v>42</v>
      </c>
      <c r="AK388" s="76"/>
      <c r="AL388" s="76"/>
      <c r="AM388" s="76"/>
      <c r="AN388" s="63" t="s">
        <v>10347</v>
      </c>
      <c r="AO388" s="63" t="s">
        <v>10348</v>
      </c>
      <c r="AP388" s="67" t="s">
        <v>10349</v>
      </c>
      <c r="AQ388" s="76"/>
    </row>
    <row r="389" customFormat="false" ht="16.4" hidden="false" customHeight="false" outlineLevel="0" collapsed="false">
      <c r="B389" s="1" t="str">
        <f aca="false">поверители!$E389</f>
        <v>04720</v>
      </c>
      <c r="C389" s="64" t="s">
        <v>323</v>
      </c>
      <c r="D389" s="63"/>
      <c r="E389" s="67" t="s">
        <v>10897</v>
      </c>
      <c r="F389" s="63"/>
      <c r="G389" s="63" t="s">
        <v>10335</v>
      </c>
      <c r="H389" s="80" t="s">
        <v>763</v>
      </c>
      <c r="I389" s="67" t="s">
        <v>10652</v>
      </c>
      <c r="J389" s="76"/>
      <c r="K389" s="76"/>
      <c r="L389" s="76"/>
      <c r="M389" s="76"/>
      <c r="N389" s="76"/>
      <c r="O389" s="71" t="s">
        <v>10335</v>
      </c>
      <c r="P389" s="100"/>
      <c r="Q389" s="71" t="s">
        <v>10338</v>
      </c>
      <c r="R389" s="79" t="s">
        <v>10339</v>
      </c>
      <c r="S389" s="86" t="n">
        <v>45106</v>
      </c>
      <c r="T389" s="86" t="n">
        <v>45836</v>
      </c>
      <c r="U389" s="87" t="s">
        <v>10340</v>
      </c>
      <c r="V389" s="87" t="s">
        <v>10341</v>
      </c>
      <c r="W389" s="76"/>
      <c r="X389" s="71" t="s">
        <v>10335</v>
      </c>
      <c r="Y389" s="71" t="s">
        <v>10342</v>
      </c>
      <c r="Z389" s="79" t="s">
        <v>10629</v>
      </c>
      <c r="AA389" s="76"/>
      <c r="AB389" s="76"/>
      <c r="AC389" s="76"/>
      <c r="AD389" s="76"/>
      <c r="AE389" s="78" t="s">
        <v>10630</v>
      </c>
      <c r="AF389" s="76"/>
      <c r="AG389" s="76"/>
      <c r="AH389" s="76"/>
      <c r="AI389" s="67" t="s">
        <v>10863</v>
      </c>
      <c r="AJ389" s="79" t="s">
        <v>42</v>
      </c>
      <c r="AK389" s="76"/>
      <c r="AL389" s="76"/>
      <c r="AM389" s="76"/>
      <c r="AN389" s="63" t="s">
        <v>10347</v>
      </c>
      <c r="AO389" s="63" t="s">
        <v>10348</v>
      </c>
      <c r="AP389" s="67" t="s">
        <v>10349</v>
      </c>
      <c r="AQ389" s="76"/>
    </row>
    <row r="390" customFormat="false" ht="16.4" hidden="false" customHeight="false" outlineLevel="0" collapsed="false">
      <c r="B390" s="1" t="str">
        <f aca="false">поверители!$E390</f>
        <v>04724</v>
      </c>
      <c r="C390" s="64" t="s">
        <v>323</v>
      </c>
      <c r="D390" s="63"/>
      <c r="E390" s="67" t="s">
        <v>10898</v>
      </c>
      <c r="F390" s="63"/>
      <c r="G390" s="63" t="s">
        <v>10335</v>
      </c>
      <c r="H390" s="80" t="s">
        <v>326</v>
      </c>
      <c r="I390" s="67" t="s">
        <v>10652</v>
      </c>
      <c r="J390" s="76"/>
      <c r="K390" s="76"/>
      <c r="L390" s="76"/>
      <c r="M390" s="76"/>
      <c r="N390" s="76"/>
      <c r="O390" s="71" t="s">
        <v>10335</v>
      </c>
      <c r="P390" s="100"/>
      <c r="Q390" s="71" t="s">
        <v>10338</v>
      </c>
      <c r="R390" s="79" t="s">
        <v>10339</v>
      </c>
      <c r="S390" s="86" t="n">
        <v>45106</v>
      </c>
      <c r="T390" s="86" t="n">
        <v>45836</v>
      </c>
      <c r="U390" s="87" t="s">
        <v>10340</v>
      </c>
      <c r="V390" s="87" t="s">
        <v>10341</v>
      </c>
      <c r="W390" s="76"/>
      <c r="X390" s="71" t="s">
        <v>10335</v>
      </c>
      <c r="Y390" s="71" t="s">
        <v>10342</v>
      </c>
      <c r="Z390" s="79" t="s">
        <v>10629</v>
      </c>
      <c r="AA390" s="76"/>
      <c r="AB390" s="76"/>
      <c r="AC390" s="76"/>
      <c r="AD390" s="76"/>
      <c r="AE390" s="78" t="s">
        <v>10689</v>
      </c>
      <c r="AF390" s="76"/>
      <c r="AG390" s="76"/>
      <c r="AH390" s="76"/>
      <c r="AI390" s="67" t="s">
        <v>10889</v>
      </c>
      <c r="AJ390" s="79" t="s">
        <v>42</v>
      </c>
      <c r="AK390" s="76"/>
      <c r="AL390" s="76"/>
      <c r="AM390" s="76"/>
      <c r="AN390" s="63" t="s">
        <v>10347</v>
      </c>
      <c r="AO390" s="63" t="s">
        <v>10348</v>
      </c>
      <c r="AP390" s="67" t="s">
        <v>10349</v>
      </c>
      <c r="AQ390" s="76"/>
    </row>
    <row r="391" customFormat="false" ht="16.4" hidden="false" customHeight="false" outlineLevel="0" collapsed="false">
      <c r="B391" s="1" t="str">
        <f aca="false">поверители!$E391</f>
        <v>04725</v>
      </c>
      <c r="C391" s="64" t="s">
        <v>323</v>
      </c>
      <c r="D391" s="63"/>
      <c r="E391" s="67" t="s">
        <v>10899</v>
      </c>
      <c r="F391" s="63"/>
      <c r="G391" s="63" t="s">
        <v>10335</v>
      </c>
      <c r="H391" s="80" t="s">
        <v>763</v>
      </c>
      <c r="I391" s="67" t="s">
        <v>10652</v>
      </c>
      <c r="J391" s="76"/>
      <c r="K391" s="76"/>
      <c r="L391" s="76"/>
      <c r="M391" s="76"/>
      <c r="N391" s="76"/>
      <c r="O391" s="71" t="s">
        <v>10335</v>
      </c>
      <c r="P391" s="100"/>
      <c r="Q391" s="71" t="s">
        <v>10338</v>
      </c>
      <c r="R391" s="79" t="s">
        <v>10339</v>
      </c>
      <c r="S391" s="86" t="n">
        <v>45106</v>
      </c>
      <c r="T391" s="86" t="n">
        <v>45836</v>
      </c>
      <c r="U391" s="87" t="s">
        <v>10340</v>
      </c>
      <c r="V391" s="87" t="s">
        <v>10341</v>
      </c>
      <c r="W391" s="76"/>
      <c r="X391" s="71" t="s">
        <v>10335</v>
      </c>
      <c r="Y391" s="71" t="s">
        <v>10342</v>
      </c>
      <c r="Z391" s="79" t="s">
        <v>10629</v>
      </c>
      <c r="AA391" s="76"/>
      <c r="AB391" s="76"/>
      <c r="AC391" s="76"/>
      <c r="AD391" s="76"/>
      <c r="AE391" s="78" t="s">
        <v>10689</v>
      </c>
      <c r="AF391" s="76"/>
      <c r="AG391" s="76"/>
      <c r="AH391" s="76"/>
      <c r="AI391" s="67" t="s">
        <v>10891</v>
      </c>
      <c r="AJ391" s="79" t="s">
        <v>42</v>
      </c>
      <c r="AK391" s="76"/>
      <c r="AL391" s="76"/>
      <c r="AM391" s="76"/>
      <c r="AN391" s="63" t="s">
        <v>10347</v>
      </c>
      <c r="AO391" s="63" t="s">
        <v>10348</v>
      </c>
      <c r="AP391" s="67" t="s">
        <v>10349</v>
      </c>
      <c r="AQ391" s="76"/>
    </row>
    <row r="392" customFormat="false" ht="17.9" hidden="false" customHeight="false" outlineLevel="0" collapsed="false">
      <c r="B392" s="1" t="str">
        <f aca="false">поверители!$E392</f>
        <v>04729</v>
      </c>
      <c r="C392" s="64" t="s">
        <v>291</v>
      </c>
      <c r="D392" s="63"/>
      <c r="E392" s="81" t="s">
        <v>10900</v>
      </c>
      <c r="F392" s="63"/>
      <c r="G392" s="63" t="s">
        <v>10335</v>
      </c>
      <c r="H392" s="66" t="s">
        <v>404</v>
      </c>
      <c r="I392" s="67" t="s">
        <v>10458</v>
      </c>
      <c r="J392" s="76"/>
      <c r="K392" s="76"/>
      <c r="L392" s="76"/>
      <c r="M392" s="76"/>
      <c r="N392" s="76"/>
      <c r="O392" s="71" t="s">
        <v>10335</v>
      </c>
      <c r="P392" s="100"/>
      <c r="Q392" s="71" t="s">
        <v>10338</v>
      </c>
      <c r="R392" s="79" t="s">
        <v>10339</v>
      </c>
      <c r="S392" s="86" t="n">
        <v>45106</v>
      </c>
      <c r="T392" s="86" t="n">
        <v>45471</v>
      </c>
      <c r="U392" s="87" t="s">
        <v>10340</v>
      </c>
      <c r="V392" s="87" t="s">
        <v>10341</v>
      </c>
      <c r="W392" s="76"/>
      <c r="X392" s="71" t="s">
        <v>10335</v>
      </c>
      <c r="Y392" s="71" t="s">
        <v>10342</v>
      </c>
      <c r="Z392" s="79" t="s">
        <v>10629</v>
      </c>
      <c r="AA392" s="76"/>
      <c r="AB392" s="76"/>
      <c r="AC392" s="76"/>
      <c r="AD392" s="76"/>
      <c r="AE392" s="78" t="s">
        <v>10630</v>
      </c>
      <c r="AF392" s="76"/>
      <c r="AG392" s="76"/>
      <c r="AH392" s="76"/>
      <c r="AI392" s="67" t="s">
        <v>10647</v>
      </c>
      <c r="AJ392" s="79" t="s">
        <v>42</v>
      </c>
      <c r="AK392" s="76"/>
      <c r="AL392" s="76"/>
      <c r="AM392" s="76"/>
      <c r="AN392" s="63" t="s">
        <v>10347</v>
      </c>
      <c r="AO392" s="63" t="s">
        <v>10348</v>
      </c>
      <c r="AP392" s="67" t="s">
        <v>10349</v>
      </c>
      <c r="AQ392" s="76"/>
    </row>
    <row r="393" customFormat="false" ht="16.4" hidden="false" customHeight="false" outlineLevel="0" collapsed="false">
      <c r="B393" s="1" t="str">
        <f aca="false">поверители!$E393</f>
        <v>01395</v>
      </c>
      <c r="C393" s="64" t="s">
        <v>323</v>
      </c>
      <c r="D393" s="63"/>
      <c r="E393" s="81" t="s">
        <v>10901</v>
      </c>
      <c r="F393" s="63"/>
      <c r="G393" s="63" t="s">
        <v>10335</v>
      </c>
      <c r="H393" s="80" t="s">
        <v>763</v>
      </c>
      <c r="I393" s="67" t="s">
        <v>10652</v>
      </c>
      <c r="J393" s="76"/>
      <c r="K393" s="76"/>
      <c r="L393" s="76"/>
      <c r="M393" s="76"/>
      <c r="N393" s="76"/>
      <c r="O393" s="71" t="s">
        <v>10335</v>
      </c>
      <c r="P393" s="100"/>
      <c r="Q393" s="71" t="s">
        <v>10338</v>
      </c>
      <c r="R393" s="79" t="s">
        <v>10339</v>
      </c>
      <c r="S393" s="86" t="n">
        <v>45106</v>
      </c>
      <c r="T393" s="86" t="n">
        <v>45836</v>
      </c>
      <c r="U393" s="87" t="s">
        <v>10340</v>
      </c>
      <c r="V393" s="87" t="s">
        <v>10341</v>
      </c>
      <c r="W393" s="76"/>
      <c r="X393" s="71" t="s">
        <v>10335</v>
      </c>
      <c r="Y393" s="71" t="s">
        <v>10342</v>
      </c>
      <c r="Z393" s="79" t="s">
        <v>10629</v>
      </c>
      <c r="AA393" s="76"/>
      <c r="AB393" s="76"/>
      <c r="AC393" s="76"/>
      <c r="AD393" s="76"/>
      <c r="AE393" s="78" t="s">
        <v>10630</v>
      </c>
      <c r="AF393" s="76"/>
      <c r="AG393" s="76"/>
      <c r="AH393" s="76"/>
      <c r="AI393" s="67" t="s">
        <v>10552</v>
      </c>
      <c r="AJ393" s="79" t="s">
        <v>42</v>
      </c>
      <c r="AK393" s="76"/>
      <c r="AL393" s="76"/>
      <c r="AM393" s="76"/>
      <c r="AN393" s="63" t="s">
        <v>10347</v>
      </c>
      <c r="AO393" s="63" t="s">
        <v>10348</v>
      </c>
      <c r="AP393" s="67" t="s">
        <v>10349</v>
      </c>
      <c r="AQ393" s="76"/>
    </row>
    <row r="394" customFormat="false" ht="15" hidden="false" customHeight="false" outlineLevel="0" collapsed="false">
      <c r="B394" s="1" t="str">
        <f aca="false">поверители!$E394</f>
        <v>01397</v>
      </c>
      <c r="C394" s="64" t="s">
        <v>323</v>
      </c>
      <c r="D394" s="63"/>
      <c r="E394" s="81" t="s">
        <v>10902</v>
      </c>
      <c r="F394" s="63"/>
      <c r="G394" s="63" t="s">
        <v>10335</v>
      </c>
      <c r="H394" s="63" t="s">
        <v>326</v>
      </c>
      <c r="I394" s="67" t="s">
        <v>10652</v>
      </c>
      <c r="J394" s="76"/>
      <c r="K394" s="76"/>
      <c r="L394" s="76"/>
      <c r="M394" s="76"/>
      <c r="N394" s="76"/>
      <c r="O394" s="71" t="s">
        <v>10335</v>
      </c>
      <c r="P394" s="100"/>
      <c r="Q394" s="71" t="s">
        <v>10338</v>
      </c>
      <c r="R394" s="79" t="s">
        <v>10339</v>
      </c>
      <c r="S394" s="86" t="n">
        <v>45106</v>
      </c>
      <c r="T394" s="86" t="n">
        <v>45836</v>
      </c>
      <c r="U394" s="87" t="s">
        <v>10340</v>
      </c>
      <c r="V394" s="87" t="s">
        <v>10341</v>
      </c>
      <c r="W394" s="76"/>
      <c r="X394" s="71" t="s">
        <v>10335</v>
      </c>
      <c r="Y394" s="71" t="s">
        <v>10342</v>
      </c>
      <c r="Z394" s="79" t="s">
        <v>10629</v>
      </c>
      <c r="AA394" s="76"/>
      <c r="AB394" s="76"/>
      <c r="AC394" s="76"/>
      <c r="AD394" s="76"/>
      <c r="AE394" s="78" t="s">
        <v>10689</v>
      </c>
      <c r="AF394" s="76"/>
      <c r="AG394" s="76"/>
      <c r="AH394" s="76"/>
      <c r="AI394" s="67" t="s">
        <v>10886</v>
      </c>
      <c r="AJ394" s="79" t="s">
        <v>42</v>
      </c>
      <c r="AK394" s="76"/>
      <c r="AL394" s="76"/>
      <c r="AM394" s="76"/>
      <c r="AN394" s="63" t="s">
        <v>10347</v>
      </c>
      <c r="AO394" s="63" t="s">
        <v>10348</v>
      </c>
      <c r="AP394" s="67" t="s">
        <v>10349</v>
      </c>
      <c r="AQ394" s="76"/>
    </row>
    <row r="395" customFormat="false" ht="16.4" hidden="false" customHeight="false" outlineLevel="0" collapsed="false">
      <c r="B395" s="1" t="str">
        <f aca="false">поверители!$E395</f>
        <v>06194</v>
      </c>
      <c r="C395" s="64" t="s">
        <v>323</v>
      </c>
      <c r="D395" s="63"/>
      <c r="E395" s="67" t="s">
        <v>10903</v>
      </c>
      <c r="F395" s="63"/>
      <c r="G395" s="63" t="s">
        <v>10335</v>
      </c>
      <c r="H395" s="80" t="s">
        <v>763</v>
      </c>
      <c r="I395" s="67" t="s">
        <v>10652</v>
      </c>
      <c r="J395" s="76"/>
      <c r="K395" s="76"/>
      <c r="L395" s="76"/>
      <c r="M395" s="76"/>
      <c r="N395" s="76"/>
      <c r="O395" s="71" t="s">
        <v>10335</v>
      </c>
      <c r="P395" s="100"/>
      <c r="Q395" s="71" t="s">
        <v>10338</v>
      </c>
      <c r="R395" s="79" t="s">
        <v>10339</v>
      </c>
      <c r="S395" s="86" t="n">
        <v>45106</v>
      </c>
      <c r="T395" s="86" t="n">
        <v>45836</v>
      </c>
      <c r="U395" s="87" t="s">
        <v>10340</v>
      </c>
      <c r="V395" s="87" t="s">
        <v>10341</v>
      </c>
      <c r="W395" s="76"/>
      <c r="X395" s="71" t="s">
        <v>10335</v>
      </c>
      <c r="Y395" s="71" t="s">
        <v>10342</v>
      </c>
      <c r="Z395" s="79" t="s">
        <v>10629</v>
      </c>
      <c r="AA395" s="76"/>
      <c r="AB395" s="76"/>
      <c r="AC395" s="76"/>
      <c r="AD395" s="76"/>
      <c r="AE395" s="78" t="s">
        <v>10689</v>
      </c>
      <c r="AF395" s="76"/>
      <c r="AG395" s="76"/>
      <c r="AH395" s="76"/>
      <c r="AI395" s="67" t="s">
        <v>10886</v>
      </c>
      <c r="AJ395" s="79" t="s">
        <v>42</v>
      </c>
      <c r="AK395" s="76"/>
      <c r="AL395" s="76"/>
      <c r="AM395" s="76"/>
      <c r="AN395" s="63" t="s">
        <v>10347</v>
      </c>
      <c r="AO395" s="63" t="s">
        <v>10348</v>
      </c>
      <c r="AP395" s="67" t="s">
        <v>10349</v>
      </c>
      <c r="AQ395" s="76"/>
    </row>
    <row r="396" customFormat="false" ht="16.4" hidden="false" customHeight="false" outlineLevel="0" collapsed="false">
      <c r="B396" s="1" t="str">
        <f aca="false">поверители!$E396</f>
        <v>00659</v>
      </c>
      <c r="C396" s="64" t="s">
        <v>323</v>
      </c>
      <c r="D396" s="63"/>
      <c r="E396" s="81" t="s">
        <v>10904</v>
      </c>
      <c r="F396" s="63"/>
      <c r="G396" s="63" t="s">
        <v>10335</v>
      </c>
      <c r="H396" s="80" t="s">
        <v>763</v>
      </c>
      <c r="I396" s="67" t="s">
        <v>10652</v>
      </c>
      <c r="J396" s="76"/>
      <c r="K396" s="76"/>
      <c r="L396" s="76"/>
      <c r="M396" s="76"/>
      <c r="N396" s="76"/>
      <c r="O396" s="71" t="s">
        <v>10335</v>
      </c>
      <c r="P396" s="100"/>
      <c r="Q396" s="71" t="s">
        <v>10338</v>
      </c>
      <c r="R396" s="79" t="s">
        <v>10339</v>
      </c>
      <c r="S396" s="86" t="n">
        <v>45106</v>
      </c>
      <c r="T396" s="86" t="n">
        <v>45836</v>
      </c>
      <c r="U396" s="87" t="s">
        <v>10340</v>
      </c>
      <c r="V396" s="87" t="s">
        <v>10341</v>
      </c>
      <c r="W396" s="76"/>
      <c r="X396" s="71" t="s">
        <v>10335</v>
      </c>
      <c r="Y396" s="71" t="s">
        <v>10342</v>
      </c>
      <c r="Z396" s="79" t="s">
        <v>10629</v>
      </c>
      <c r="AA396" s="76"/>
      <c r="AB396" s="76"/>
      <c r="AC396" s="76"/>
      <c r="AD396" s="76"/>
      <c r="AE396" s="78" t="s">
        <v>10630</v>
      </c>
      <c r="AF396" s="76"/>
      <c r="AG396" s="76"/>
      <c r="AH396" s="76"/>
      <c r="AI396" s="67" t="s">
        <v>10587</v>
      </c>
      <c r="AJ396" s="79" t="s">
        <v>42</v>
      </c>
      <c r="AK396" s="76"/>
      <c r="AL396" s="76"/>
      <c r="AM396" s="76"/>
      <c r="AN396" s="63" t="s">
        <v>10347</v>
      </c>
      <c r="AO396" s="63" t="s">
        <v>10348</v>
      </c>
      <c r="AP396" s="67" t="s">
        <v>10349</v>
      </c>
      <c r="AQ396" s="76"/>
    </row>
    <row r="397" customFormat="false" ht="16.4" hidden="false" customHeight="false" outlineLevel="0" collapsed="false">
      <c r="B397" s="1" t="str">
        <f aca="false">поверители!$E397</f>
        <v>00668</v>
      </c>
      <c r="C397" s="64" t="s">
        <v>828</v>
      </c>
      <c r="D397" s="63"/>
      <c r="E397" s="67" t="s">
        <v>10905</v>
      </c>
      <c r="F397" s="63"/>
      <c r="G397" s="63" t="s">
        <v>10335</v>
      </c>
      <c r="H397" s="80" t="s">
        <v>294</v>
      </c>
      <c r="I397" s="67" t="s">
        <v>10363</v>
      </c>
      <c r="J397" s="76"/>
      <c r="K397" s="76"/>
      <c r="L397" s="76"/>
      <c r="M397" s="76"/>
      <c r="N397" s="76"/>
      <c r="O397" s="71" t="s">
        <v>10335</v>
      </c>
      <c r="P397" s="100"/>
      <c r="Q397" s="71" t="s">
        <v>10338</v>
      </c>
      <c r="R397" s="79" t="s">
        <v>10339</v>
      </c>
      <c r="S397" s="86" t="n">
        <v>45106</v>
      </c>
      <c r="T397" s="86" t="n">
        <v>45836</v>
      </c>
      <c r="U397" s="87" t="s">
        <v>10340</v>
      </c>
      <c r="V397" s="87" t="s">
        <v>10341</v>
      </c>
      <c r="W397" s="76"/>
      <c r="X397" s="71" t="s">
        <v>10335</v>
      </c>
      <c r="Y397" s="71" t="s">
        <v>10342</v>
      </c>
      <c r="Z397" s="79" t="s">
        <v>10629</v>
      </c>
      <c r="AA397" s="76"/>
      <c r="AB397" s="76"/>
      <c r="AC397" s="76"/>
      <c r="AD397" s="76"/>
      <c r="AE397" s="78" t="s">
        <v>10630</v>
      </c>
      <c r="AF397" s="76"/>
      <c r="AG397" s="76"/>
      <c r="AH397" s="76"/>
      <c r="AI397" s="67" t="s">
        <v>10562</v>
      </c>
      <c r="AJ397" s="79" t="s">
        <v>42</v>
      </c>
      <c r="AK397" s="76"/>
      <c r="AL397" s="76"/>
      <c r="AM397" s="76"/>
      <c r="AN397" s="63" t="s">
        <v>10347</v>
      </c>
      <c r="AO397" s="63" t="s">
        <v>10348</v>
      </c>
      <c r="AP397" s="67" t="s">
        <v>10349</v>
      </c>
      <c r="AQ397" s="76"/>
    </row>
    <row r="398" customFormat="false" ht="15" hidden="false" customHeight="false" outlineLevel="0" collapsed="false">
      <c r="B398" s="1" t="str">
        <f aca="false">поверители!$E398</f>
        <v>05478</v>
      </c>
      <c r="C398" s="64" t="s">
        <v>323</v>
      </c>
      <c r="D398" s="63"/>
      <c r="E398" s="81" t="s">
        <v>10906</v>
      </c>
      <c r="F398" s="63"/>
      <c r="G398" s="63" t="s">
        <v>10335</v>
      </c>
      <c r="H398" s="63" t="s">
        <v>763</v>
      </c>
      <c r="I398" s="67" t="s">
        <v>10652</v>
      </c>
      <c r="J398" s="76"/>
      <c r="K398" s="76"/>
      <c r="L398" s="76"/>
      <c r="M398" s="76"/>
      <c r="N398" s="76"/>
      <c r="O398" s="71" t="s">
        <v>10335</v>
      </c>
      <c r="P398" s="100"/>
      <c r="Q398" s="71" t="s">
        <v>10338</v>
      </c>
      <c r="R398" s="79" t="s">
        <v>10339</v>
      </c>
      <c r="S398" s="86" t="n">
        <v>45106</v>
      </c>
      <c r="T398" s="86" t="n">
        <v>45836</v>
      </c>
      <c r="U398" s="87" t="s">
        <v>10340</v>
      </c>
      <c r="V398" s="87" t="s">
        <v>10341</v>
      </c>
      <c r="W398" s="76"/>
      <c r="X398" s="71" t="s">
        <v>10335</v>
      </c>
      <c r="Y398" s="71" t="s">
        <v>10342</v>
      </c>
      <c r="Z398" s="79" t="s">
        <v>10629</v>
      </c>
      <c r="AA398" s="76"/>
      <c r="AB398" s="76"/>
      <c r="AC398" s="76"/>
      <c r="AD398" s="76"/>
      <c r="AE398" s="78" t="s">
        <v>10630</v>
      </c>
      <c r="AF398" s="76"/>
      <c r="AG398" s="76"/>
      <c r="AH398" s="76"/>
      <c r="AI398" s="67" t="s">
        <v>10587</v>
      </c>
      <c r="AJ398" s="79" t="s">
        <v>42</v>
      </c>
      <c r="AK398" s="76"/>
      <c r="AL398" s="76"/>
      <c r="AM398" s="76"/>
      <c r="AN398" s="63" t="s">
        <v>10347</v>
      </c>
      <c r="AO398" s="63" t="s">
        <v>10348</v>
      </c>
      <c r="AP398" s="67" t="s">
        <v>10349</v>
      </c>
      <c r="AQ398" s="76"/>
    </row>
    <row r="399" customFormat="false" ht="16.4" hidden="false" customHeight="false" outlineLevel="0" collapsed="false">
      <c r="B399" s="1" t="str">
        <f aca="false">поверители!$E399</f>
        <v>04953</v>
      </c>
      <c r="C399" s="64" t="s">
        <v>387</v>
      </c>
      <c r="D399" s="63"/>
      <c r="E399" s="81" t="s">
        <v>10907</v>
      </c>
      <c r="F399" s="63"/>
      <c r="G399" s="63" t="s">
        <v>10335</v>
      </c>
      <c r="H399" s="80" t="s">
        <v>366</v>
      </c>
      <c r="I399" s="67" t="s">
        <v>10469</v>
      </c>
      <c r="J399" s="76"/>
      <c r="K399" s="76"/>
      <c r="L399" s="76"/>
      <c r="M399" s="76"/>
      <c r="N399" s="76"/>
      <c r="O399" s="71" t="s">
        <v>10335</v>
      </c>
      <c r="P399" s="100"/>
      <c r="Q399" s="71" t="s">
        <v>10338</v>
      </c>
      <c r="R399" s="79" t="s">
        <v>10339</v>
      </c>
      <c r="S399" s="86" t="n">
        <v>45106</v>
      </c>
      <c r="T399" s="86" t="n">
        <v>45836</v>
      </c>
      <c r="U399" s="87" t="s">
        <v>10340</v>
      </c>
      <c r="V399" s="87" t="s">
        <v>10341</v>
      </c>
      <c r="W399" s="76"/>
      <c r="X399" s="71" t="s">
        <v>10335</v>
      </c>
      <c r="Y399" s="71" t="s">
        <v>10342</v>
      </c>
      <c r="Z399" s="79" t="s">
        <v>10629</v>
      </c>
      <c r="AA399" s="76"/>
      <c r="AB399" s="76"/>
      <c r="AC399" s="76"/>
      <c r="AD399" s="76"/>
      <c r="AE399" s="78" t="s">
        <v>10630</v>
      </c>
      <c r="AF399" s="76"/>
      <c r="AG399" s="76"/>
      <c r="AH399" s="76"/>
      <c r="AI399" s="67" t="s">
        <v>10647</v>
      </c>
      <c r="AJ399" s="79" t="s">
        <v>42</v>
      </c>
      <c r="AK399" s="76"/>
      <c r="AL399" s="76"/>
      <c r="AM399" s="76"/>
      <c r="AN399" s="63" t="s">
        <v>10347</v>
      </c>
      <c r="AO399" s="63" t="s">
        <v>10348</v>
      </c>
      <c r="AP399" s="67" t="s">
        <v>10349</v>
      </c>
      <c r="AQ399" s="76"/>
    </row>
    <row r="400" customFormat="false" ht="34.3" hidden="false" customHeight="false" outlineLevel="0" collapsed="false">
      <c r="B400" s="1" t="str">
        <f aca="false">поверители!$E400</f>
        <v>Р00669</v>
      </c>
      <c r="C400" s="64" t="s">
        <v>307</v>
      </c>
      <c r="D400" s="63"/>
      <c r="E400" s="67" t="s">
        <v>10908</v>
      </c>
      <c r="F400" s="63"/>
      <c r="G400" s="63" t="s">
        <v>10335</v>
      </c>
      <c r="H400" s="66" t="s">
        <v>1779</v>
      </c>
      <c r="I400" s="67" t="s">
        <v>10670</v>
      </c>
      <c r="J400" s="76"/>
      <c r="K400" s="76"/>
      <c r="L400" s="76"/>
      <c r="M400" s="76"/>
      <c r="N400" s="76"/>
      <c r="O400" s="71" t="s">
        <v>10335</v>
      </c>
      <c r="P400" s="100"/>
      <c r="Q400" s="71" t="s">
        <v>10338</v>
      </c>
      <c r="R400" s="79" t="s">
        <v>10339</v>
      </c>
      <c r="S400" s="86" t="n">
        <v>45106</v>
      </c>
      <c r="T400" s="86" t="n">
        <v>45836</v>
      </c>
      <c r="U400" s="87" t="s">
        <v>10340</v>
      </c>
      <c r="V400" s="87" t="s">
        <v>10341</v>
      </c>
      <c r="W400" s="76"/>
      <c r="X400" s="71" t="s">
        <v>10335</v>
      </c>
      <c r="Y400" s="71" t="s">
        <v>10342</v>
      </c>
      <c r="Z400" s="79" t="s">
        <v>10629</v>
      </c>
      <c r="AA400" s="76"/>
      <c r="AB400" s="76"/>
      <c r="AC400" s="76"/>
      <c r="AD400" s="76"/>
      <c r="AE400" s="78" t="s">
        <v>10630</v>
      </c>
      <c r="AF400" s="76"/>
      <c r="AG400" s="76"/>
      <c r="AH400" s="76"/>
      <c r="AI400" s="67" t="s">
        <v>10650</v>
      </c>
      <c r="AJ400" s="79" t="s">
        <v>42</v>
      </c>
      <c r="AK400" s="76"/>
      <c r="AL400" s="76"/>
      <c r="AM400" s="76"/>
      <c r="AN400" s="63" t="s">
        <v>10347</v>
      </c>
      <c r="AO400" s="63" t="s">
        <v>10348</v>
      </c>
      <c r="AP400" s="67" t="s">
        <v>10349</v>
      </c>
      <c r="AQ400" s="76"/>
    </row>
    <row r="401" customFormat="false" ht="16.4" hidden="false" customHeight="false" outlineLevel="0" collapsed="false">
      <c r="B401" s="1" t="str">
        <f aca="false">поверители!$E401</f>
        <v>00080</v>
      </c>
      <c r="C401" s="64" t="s">
        <v>724</v>
      </c>
      <c r="D401" s="63"/>
      <c r="E401" s="67" t="s">
        <v>10909</v>
      </c>
      <c r="F401" s="63"/>
      <c r="G401" s="63" t="s">
        <v>10335</v>
      </c>
      <c r="H401" s="80" t="s">
        <v>415</v>
      </c>
      <c r="I401" s="67" t="s">
        <v>10652</v>
      </c>
      <c r="J401" s="76"/>
      <c r="K401" s="76"/>
      <c r="L401" s="76"/>
      <c r="M401" s="76"/>
      <c r="N401" s="76"/>
      <c r="O401" s="71" t="s">
        <v>10335</v>
      </c>
      <c r="P401" s="100"/>
      <c r="Q401" s="71" t="s">
        <v>10338</v>
      </c>
      <c r="R401" s="79" t="s">
        <v>10339</v>
      </c>
      <c r="S401" s="86" t="n">
        <v>45106</v>
      </c>
      <c r="T401" s="86" t="n">
        <v>45471</v>
      </c>
      <c r="U401" s="87" t="s">
        <v>10340</v>
      </c>
      <c r="V401" s="87" t="s">
        <v>10341</v>
      </c>
      <c r="W401" s="76"/>
      <c r="X401" s="71" t="s">
        <v>10335</v>
      </c>
      <c r="Y401" s="71" t="s">
        <v>10342</v>
      </c>
      <c r="Z401" s="79" t="s">
        <v>10629</v>
      </c>
      <c r="AA401" s="76"/>
      <c r="AB401" s="76"/>
      <c r="AC401" s="76"/>
      <c r="AD401" s="76"/>
      <c r="AE401" s="78" t="s">
        <v>10630</v>
      </c>
      <c r="AF401" s="76"/>
      <c r="AG401" s="76"/>
      <c r="AH401" s="76"/>
      <c r="AI401" s="67" t="s">
        <v>10647</v>
      </c>
      <c r="AJ401" s="79" t="s">
        <v>42</v>
      </c>
      <c r="AK401" s="76"/>
      <c r="AL401" s="76"/>
      <c r="AM401" s="76"/>
      <c r="AN401" s="63" t="s">
        <v>10347</v>
      </c>
      <c r="AO401" s="63" t="s">
        <v>10348</v>
      </c>
      <c r="AP401" s="67" t="s">
        <v>10349</v>
      </c>
      <c r="AQ401" s="76"/>
    </row>
    <row r="402" customFormat="false" ht="17.9" hidden="false" customHeight="false" outlineLevel="0" collapsed="false">
      <c r="B402" s="1" t="str">
        <f aca="false">поверители!$E402</f>
        <v>00082</v>
      </c>
      <c r="C402" s="64" t="s">
        <v>10910</v>
      </c>
      <c r="D402" s="63"/>
      <c r="E402" s="67" t="s">
        <v>10911</v>
      </c>
      <c r="F402" s="63"/>
      <c r="G402" s="63" t="s">
        <v>10335</v>
      </c>
      <c r="H402" s="66" t="s">
        <v>697</v>
      </c>
      <c r="I402" s="67" t="s">
        <v>10912</v>
      </c>
      <c r="J402" s="76"/>
      <c r="K402" s="76"/>
      <c r="L402" s="76"/>
      <c r="M402" s="76"/>
      <c r="N402" s="76"/>
      <c r="O402" s="71" t="s">
        <v>10335</v>
      </c>
      <c r="P402" s="100"/>
      <c r="Q402" s="71" t="s">
        <v>10338</v>
      </c>
      <c r="R402" s="79" t="s">
        <v>10339</v>
      </c>
      <c r="S402" s="86" t="n">
        <v>45106</v>
      </c>
      <c r="T402" s="86" t="n">
        <v>45471</v>
      </c>
      <c r="U402" s="87" t="s">
        <v>10340</v>
      </c>
      <c r="V402" s="87" t="s">
        <v>10341</v>
      </c>
      <c r="W402" s="76"/>
      <c r="X402" s="71" t="s">
        <v>10335</v>
      </c>
      <c r="Y402" s="71" t="s">
        <v>10342</v>
      </c>
      <c r="Z402" s="79" t="s">
        <v>10629</v>
      </c>
      <c r="AA402" s="76"/>
      <c r="AB402" s="76"/>
      <c r="AC402" s="76"/>
      <c r="AD402" s="76"/>
      <c r="AE402" s="78" t="s">
        <v>10630</v>
      </c>
      <c r="AF402" s="76"/>
      <c r="AG402" s="76"/>
      <c r="AH402" s="76"/>
      <c r="AI402" s="67" t="s">
        <v>10562</v>
      </c>
      <c r="AJ402" s="79" t="s">
        <v>42</v>
      </c>
      <c r="AK402" s="76"/>
      <c r="AL402" s="76"/>
      <c r="AM402" s="76"/>
      <c r="AN402" s="63" t="s">
        <v>10347</v>
      </c>
      <c r="AO402" s="63" t="s">
        <v>10348</v>
      </c>
      <c r="AP402" s="67" t="s">
        <v>10349</v>
      </c>
      <c r="AQ402" s="76"/>
    </row>
    <row r="403" customFormat="false" ht="17.9" hidden="false" customHeight="false" outlineLevel="0" collapsed="false">
      <c r="B403" s="1" t="str">
        <f aca="false">поверители!$E403</f>
        <v>00092</v>
      </c>
      <c r="C403" s="64" t="s">
        <v>10041</v>
      </c>
      <c r="D403" s="63"/>
      <c r="E403" s="67" t="s">
        <v>10913</v>
      </c>
      <c r="F403" s="63"/>
      <c r="G403" s="63" t="s">
        <v>10335</v>
      </c>
      <c r="H403" s="66" t="s">
        <v>10914</v>
      </c>
      <c r="I403" s="67" t="s">
        <v>10670</v>
      </c>
      <c r="J403" s="76"/>
      <c r="K403" s="76"/>
      <c r="L403" s="76"/>
      <c r="M403" s="76"/>
      <c r="N403" s="76"/>
      <c r="O403" s="71" t="s">
        <v>10335</v>
      </c>
      <c r="P403" s="100"/>
      <c r="Q403" s="71" t="s">
        <v>10338</v>
      </c>
      <c r="R403" s="79" t="s">
        <v>10339</v>
      </c>
      <c r="S403" s="86" t="n">
        <v>45106</v>
      </c>
      <c r="T403" s="86" t="n">
        <v>45471</v>
      </c>
      <c r="U403" s="87" t="s">
        <v>10340</v>
      </c>
      <c r="V403" s="87" t="s">
        <v>10341</v>
      </c>
      <c r="W403" s="76"/>
      <c r="X403" s="71" t="s">
        <v>10335</v>
      </c>
      <c r="Y403" s="71" t="s">
        <v>10342</v>
      </c>
      <c r="Z403" s="79" t="s">
        <v>10629</v>
      </c>
      <c r="AA403" s="76"/>
      <c r="AB403" s="76"/>
      <c r="AC403" s="76"/>
      <c r="AD403" s="76"/>
      <c r="AE403" s="78" t="s">
        <v>10630</v>
      </c>
      <c r="AF403" s="76"/>
      <c r="AG403" s="76"/>
      <c r="AH403" s="76"/>
      <c r="AI403" s="67" t="s">
        <v>10562</v>
      </c>
      <c r="AJ403" s="79" t="s">
        <v>42</v>
      </c>
      <c r="AK403" s="76"/>
      <c r="AL403" s="76"/>
      <c r="AM403" s="76"/>
      <c r="AN403" s="63" t="s">
        <v>10347</v>
      </c>
      <c r="AO403" s="63" t="s">
        <v>10348</v>
      </c>
      <c r="AP403" s="67" t="s">
        <v>10349</v>
      </c>
      <c r="AQ403" s="76"/>
    </row>
    <row r="404" customFormat="false" ht="16.4" hidden="false" customHeight="false" outlineLevel="0" collapsed="false">
      <c r="B404" s="1" t="str">
        <f aca="false">поверители!$E404</f>
        <v>00152</v>
      </c>
      <c r="C404" s="64" t="s">
        <v>428</v>
      </c>
      <c r="D404" s="63"/>
      <c r="E404" s="67" t="s">
        <v>10915</v>
      </c>
      <c r="F404" s="63"/>
      <c r="G404" s="63" t="s">
        <v>10335</v>
      </c>
      <c r="H404" s="80" t="s">
        <v>294</v>
      </c>
      <c r="I404" s="67" t="s">
        <v>10453</v>
      </c>
      <c r="J404" s="76"/>
      <c r="K404" s="76"/>
      <c r="L404" s="76"/>
      <c r="M404" s="76"/>
      <c r="N404" s="76"/>
      <c r="O404" s="71" t="s">
        <v>10335</v>
      </c>
      <c r="P404" s="100"/>
      <c r="Q404" s="71" t="s">
        <v>10338</v>
      </c>
      <c r="R404" s="79" t="s">
        <v>10339</v>
      </c>
      <c r="S404" s="86" t="n">
        <v>45106</v>
      </c>
      <c r="T404" s="86" t="n">
        <v>45471</v>
      </c>
      <c r="U404" s="87" t="s">
        <v>10340</v>
      </c>
      <c r="V404" s="87" t="s">
        <v>10341</v>
      </c>
      <c r="W404" s="76"/>
      <c r="X404" s="71" t="s">
        <v>10335</v>
      </c>
      <c r="Y404" s="71" t="s">
        <v>10342</v>
      </c>
      <c r="Z404" s="79" t="s">
        <v>10629</v>
      </c>
      <c r="AA404" s="76"/>
      <c r="AB404" s="76"/>
      <c r="AC404" s="76"/>
      <c r="AD404" s="76"/>
      <c r="AE404" s="78" t="s">
        <v>10630</v>
      </c>
      <c r="AF404" s="76"/>
      <c r="AG404" s="76"/>
      <c r="AH404" s="76"/>
      <c r="AI404" s="67" t="s">
        <v>10647</v>
      </c>
      <c r="AJ404" s="79" t="s">
        <v>42</v>
      </c>
      <c r="AK404" s="76"/>
      <c r="AL404" s="76"/>
      <c r="AM404" s="76"/>
      <c r="AN404" s="63" t="s">
        <v>10347</v>
      </c>
      <c r="AO404" s="63" t="s">
        <v>10348</v>
      </c>
      <c r="AP404" s="67" t="s">
        <v>10349</v>
      </c>
      <c r="AQ404" s="76"/>
    </row>
    <row r="405" customFormat="false" ht="17.9" hidden="false" customHeight="false" outlineLevel="0" collapsed="false">
      <c r="B405" s="1" t="str">
        <f aca="false">поверители!$E405</f>
        <v>00159</v>
      </c>
      <c r="C405" s="64" t="s">
        <v>828</v>
      </c>
      <c r="D405" s="63"/>
      <c r="E405" s="67" t="s">
        <v>10916</v>
      </c>
      <c r="F405" s="63"/>
      <c r="G405" s="63" t="s">
        <v>10335</v>
      </c>
      <c r="H405" s="66" t="s">
        <v>294</v>
      </c>
      <c r="I405" s="67" t="s">
        <v>10363</v>
      </c>
      <c r="J405" s="76"/>
      <c r="K405" s="76"/>
      <c r="L405" s="76"/>
      <c r="M405" s="76"/>
      <c r="N405" s="76"/>
      <c r="O405" s="71" t="s">
        <v>10335</v>
      </c>
      <c r="P405" s="100"/>
      <c r="Q405" s="71" t="s">
        <v>10338</v>
      </c>
      <c r="R405" s="79" t="s">
        <v>10339</v>
      </c>
      <c r="S405" s="86" t="n">
        <v>45106</v>
      </c>
      <c r="T405" s="86" t="n">
        <v>45836</v>
      </c>
      <c r="U405" s="87" t="s">
        <v>10340</v>
      </c>
      <c r="V405" s="87" t="s">
        <v>10341</v>
      </c>
      <c r="W405" s="76"/>
      <c r="X405" s="71" t="s">
        <v>10335</v>
      </c>
      <c r="Y405" s="71" t="s">
        <v>10342</v>
      </c>
      <c r="Z405" s="79" t="s">
        <v>10629</v>
      </c>
      <c r="AA405" s="76"/>
      <c r="AB405" s="76"/>
      <c r="AC405" s="76"/>
      <c r="AD405" s="76"/>
      <c r="AE405" s="78" t="s">
        <v>10630</v>
      </c>
      <c r="AF405" s="76"/>
      <c r="AG405" s="76"/>
      <c r="AH405" s="76"/>
      <c r="AI405" s="67" t="s">
        <v>10562</v>
      </c>
      <c r="AJ405" s="79" t="s">
        <v>42</v>
      </c>
      <c r="AK405" s="76"/>
      <c r="AL405" s="76"/>
      <c r="AM405" s="76"/>
      <c r="AN405" s="63" t="s">
        <v>10347</v>
      </c>
      <c r="AO405" s="63" t="s">
        <v>10348</v>
      </c>
      <c r="AP405" s="67" t="s">
        <v>10349</v>
      </c>
      <c r="AQ405" s="76"/>
    </row>
    <row r="406" customFormat="false" ht="17.9" hidden="false" customHeight="false" outlineLevel="0" collapsed="false">
      <c r="B406" s="1" t="str">
        <f aca="false">поверители!$E406</f>
        <v>00161</v>
      </c>
      <c r="C406" s="64" t="s">
        <v>828</v>
      </c>
      <c r="D406" s="63"/>
      <c r="E406" s="67" t="s">
        <v>10917</v>
      </c>
      <c r="F406" s="63"/>
      <c r="G406" s="63" t="s">
        <v>10335</v>
      </c>
      <c r="H406" s="66" t="s">
        <v>294</v>
      </c>
      <c r="I406" s="67" t="s">
        <v>10363</v>
      </c>
      <c r="J406" s="76"/>
      <c r="K406" s="76"/>
      <c r="L406" s="76"/>
      <c r="M406" s="76"/>
      <c r="N406" s="76"/>
      <c r="O406" s="71" t="s">
        <v>10335</v>
      </c>
      <c r="P406" s="100"/>
      <c r="Q406" s="71" t="s">
        <v>10338</v>
      </c>
      <c r="R406" s="79" t="s">
        <v>10339</v>
      </c>
      <c r="S406" s="86" t="n">
        <v>45106</v>
      </c>
      <c r="T406" s="86" t="n">
        <v>45836</v>
      </c>
      <c r="U406" s="87" t="s">
        <v>10340</v>
      </c>
      <c r="V406" s="87" t="s">
        <v>10341</v>
      </c>
      <c r="W406" s="76"/>
      <c r="X406" s="71" t="s">
        <v>10335</v>
      </c>
      <c r="Y406" s="71" t="s">
        <v>10342</v>
      </c>
      <c r="Z406" s="79" t="s">
        <v>10629</v>
      </c>
      <c r="AA406" s="76"/>
      <c r="AB406" s="76"/>
      <c r="AC406" s="76"/>
      <c r="AD406" s="76"/>
      <c r="AE406" s="78" t="s">
        <v>10630</v>
      </c>
      <c r="AF406" s="76"/>
      <c r="AG406" s="76"/>
      <c r="AH406" s="76"/>
      <c r="AI406" s="67" t="s">
        <v>10562</v>
      </c>
      <c r="AJ406" s="79" t="s">
        <v>42</v>
      </c>
      <c r="AK406" s="76"/>
      <c r="AL406" s="76"/>
      <c r="AM406" s="76"/>
      <c r="AN406" s="63" t="s">
        <v>10347</v>
      </c>
      <c r="AO406" s="63" t="s">
        <v>10348</v>
      </c>
      <c r="AP406" s="67" t="s">
        <v>10349</v>
      </c>
      <c r="AQ406" s="76"/>
    </row>
    <row r="407" customFormat="false" ht="17.9" hidden="false" customHeight="false" outlineLevel="0" collapsed="false">
      <c r="B407" s="1" t="str">
        <f aca="false">поверители!$E407</f>
        <v>00166</v>
      </c>
      <c r="C407" s="64" t="s">
        <v>10041</v>
      </c>
      <c r="D407" s="63"/>
      <c r="E407" s="67" t="s">
        <v>10918</v>
      </c>
      <c r="F407" s="63"/>
      <c r="G407" s="63" t="s">
        <v>10335</v>
      </c>
      <c r="H407" s="66" t="s">
        <v>10914</v>
      </c>
      <c r="I407" s="67" t="s">
        <v>10670</v>
      </c>
      <c r="J407" s="76"/>
      <c r="K407" s="76"/>
      <c r="L407" s="76"/>
      <c r="M407" s="76"/>
      <c r="N407" s="76"/>
      <c r="O407" s="71" t="s">
        <v>10335</v>
      </c>
      <c r="P407" s="100"/>
      <c r="Q407" s="71" t="s">
        <v>10338</v>
      </c>
      <c r="R407" s="79" t="s">
        <v>10339</v>
      </c>
      <c r="S407" s="86" t="n">
        <v>45106</v>
      </c>
      <c r="T407" s="86" t="n">
        <v>45471</v>
      </c>
      <c r="U407" s="87" t="s">
        <v>10340</v>
      </c>
      <c r="V407" s="87" t="s">
        <v>10341</v>
      </c>
      <c r="W407" s="76"/>
      <c r="X407" s="71" t="s">
        <v>10335</v>
      </c>
      <c r="Y407" s="71" t="s">
        <v>10342</v>
      </c>
      <c r="Z407" s="79" t="s">
        <v>10629</v>
      </c>
      <c r="AA407" s="76"/>
      <c r="AB407" s="76"/>
      <c r="AC407" s="76"/>
      <c r="AD407" s="76"/>
      <c r="AE407" s="78" t="s">
        <v>10630</v>
      </c>
      <c r="AF407" s="76"/>
      <c r="AG407" s="76"/>
      <c r="AH407" s="76"/>
      <c r="AI407" s="67" t="s">
        <v>10562</v>
      </c>
      <c r="AJ407" s="79" t="s">
        <v>42</v>
      </c>
      <c r="AK407" s="76"/>
      <c r="AL407" s="76"/>
      <c r="AM407" s="76"/>
      <c r="AN407" s="63" t="s">
        <v>10347</v>
      </c>
      <c r="AO407" s="63" t="s">
        <v>10348</v>
      </c>
      <c r="AP407" s="67" t="s">
        <v>10349</v>
      </c>
      <c r="AQ407" s="76"/>
    </row>
    <row r="408" customFormat="false" ht="17.9" hidden="false" customHeight="false" outlineLevel="0" collapsed="false">
      <c r="B408" s="1" t="str">
        <f aca="false">поверители!$E408</f>
        <v>00169</v>
      </c>
      <c r="C408" s="64" t="s">
        <v>10910</v>
      </c>
      <c r="D408" s="63"/>
      <c r="E408" s="67" t="s">
        <v>10919</v>
      </c>
      <c r="F408" s="63"/>
      <c r="G408" s="63" t="s">
        <v>10335</v>
      </c>
      <c r="H408" s="66" t="s">
        <v>697</v>
      </c>
      <c r="I408" s="67" t="s">
        <v>10912</v>
      </c>
      <c r="J408" s="76"/>
      <c r="K408" s="76"/>
      <c r="L408" s="76"/>
      <c r="M408" s="76"/>
      <c r="N408" s="76"/>
      <c r="O408" s="71" t="s">
        <v>10335</v>
      </c>
      <c r="P408" s="100"/>
      <c r="Q408" s="71" t="s">
        <v>10338</v>
      </c>
      <c r="R408" s="79" t="s">
        <v>10339</v>
      </c>
      <c r="S408" s="86" t="n">
        <v>45106</v>
      </c>
      <c r="T408" s="86" t="n">
        <v>45471</v>
      </c>
      <c r="U408" s="87" t="s">
        <v>10340</v>
      </c>
      <c r="V408" s="87" t="s">
        <v>10341</v>
      </c>
      <c r="W408" s="76"/>
      <c r="X408" s="71" t="s">
        <v>10335</v>
      </c>
      <c r="Y408" s="71" t="s">
        <v>10342</v>
      </c>
      <c r="Z408" s="79" t="s">
        <v>10629</v>
      </c>
      <c r="AA408" s="76"/>
      <c r="AB408" s="76"/>
      <c r="AC408" s="76"/>
      <c r="AD408" s="76"/>
      <c r="AE408" s="78" t="s">
        <v>10630</v>
      </c>
      <c r="AF408" s="76"/>
      <c r="AG408" s="76"/>
      <c r="AH408" s="76"/>
      <c r="AI408" s="67" t="s">
        <v>10562</v>
      </c>
      <c r="AJ408" s="79" t="s">
        <v>42</v>
      </c>
      <c r="AK408" s="76"/>
      <c r="AL408" s="76"/>
      <c r="AM408" s="76"/>
      <c r="AN408" s="63" t="s">
        <v>10347</v>
      </c>
      <c r="AO408" s="63" t="s">
        <v>10348</v>
      </c>
      <c r="AP408" s="67" t="s">
        <v>10349</v>
      </c>
      <c r="AQ408" s="76"/>
    </row>
    <row r="409" customFormat="false" ht="15" hidden="false" customHeight="false" outlineLevel="0" collapsed="false">
      <c r="B409" s="1" t="str">
        <f aca="false">поверители!$E409</f>
        <v>00734</v>
      </c>
      <c r="C409" s="64" t="s">
        <v>323</v>
      </c>
      <c r="D409" s="63"/>
      <c r="E409" s="81" t="s">
        <v>10920</v>
      </c>
      <c r="F409" s="63"/>
      <c r="G409" s="63" t="s">
        <v>10335</v>
      </c>
      <c r="H409" s="81" t="s">
        <v>782</v>
      </c>
      <c r="I409" s="67" t="s">
        <v>10652</v>
      </c>
      <c r="J409" s="76"/>
      <c r="K409" s="76"/>
      <c r="L409" s="76"/>
      <c r="M409" s="76"/>
      <c r="N409" s="76"/>
      <c r="O409" s="71" t="s">
        <v>10335</v>
      </c>
      <c r="P409" s="100"/>
      <c r="Q409" s="71" t="s">
        <v>10338</v>
      </c>
      <c r="R409" s="79" t="s">
        <v>10339</v>
      </c>
      <c r="S409" s="74" t="n">
        <v>45110</v>
      </c>
      <c r="T409" s="73" t="n">
        <v>45840</v>
      </c>
      <c r="U409" s="87" t="s">
        <v>10340</v>
      </c>
      <c r="V409" s="87" t="s">
        <v>10341</v>
      </c>
      <c r="W409" s="76"/>
      <c r="X409" s="71" t="s">
        <v>10335</v>
      </c>
      <c r="Y409" s="71" t="s">
        <v>10342</v>
      </c>
      <c r="Z409" s="79" t="s">
        <v>10629</v>
      </c>
      <c r="AA409" s="76"/>
      <c r="AB409" s="76"/>
      <c r="AC409" s="76"/>
      <c r="AD409" s="76"/>
      <c r="AE409" s="78" t="s">
        <v>10630</v>
      </c>
      <c r="AF409" s="76"/>
      <c r="AG409" s="76"/>
      <c r="AH409" s="76"/>
      <c r="AI409" s="67" t="s">
        <v>10609</v>
      </c>
      <c r="AJ409" s="79" t="s">
        <v>10346</v>
      </c>
      <c r="AK409" s="76"/>
      <c r="AL409" s="76"/>
      <c r="AM409" s="76"/>
      <c r="AN409" s="63" t="s">
        <v>10546</v>
      </c>
      <c r="AO409" s="63" t="s">
        <v>10921</v>
      </c>
      <c r="AP409" s="67" t="s">
        <v>10922</v>
      </c>
      <c r="AQ409" s="76"/>
    </row>
    <row r="410" customFormat="false" ht="17.9" hidden="false" customHeight="false" outlineLevel="0" collapsed="false">
      <c r="B410" s="1" t="str">
        <f aca="false">поверители!$E410</f>
        <v>05247</v>
      </c>
      <c r="C410" s="64" t="s">
        <v>428</v>
      </c>
      <c r="D410" s="63"/>
      <c r="E410" s="81" t="s">
        <v>10923</v>
      </c>
      <c r="F410" s="63"/>
      <c r="G410" s="63" t="s">
        <v>10335</v>
      </c>
      <c r="H410" s="81" t="s">
        <v>294</v>
      </c>
      <c r="I410" s="67" t="s">
        <v>10649</v>
      </c>
      <c r="J410" s="76"/>
      <c r="K410" s="76"/>
      <c r="L410" s="76"/>
      <c r="M410" s="76"/>
      <c r="N410" s="76"/>
      <c r="O410" s="71" t="s">
        <v>10335</v>
      </c>
      <c r="P410" s="100"/>
      <c r="Q410" s="71" t="s">
        <v>10338</v>
      </c>
      <c r="R410" s="79" t="s">
        <v>10339</v>
      </c>
      <c r="S410" s="74" t="n">
        <v>45110</v>
      </c>
      <c r="T410" s="73" t="n">
        <v>45475</v>
      </c>
      <c r="U410" s="87" t="s">
        <v>10340</v>
      </c>
      <c r="V410" s="87" t="s">
        <v>10341</v>
      </c>
      <c r="W410" s="76"/>
      <c r="X410" s="71" t="s">
        <v>10335</v>
      </c>
      <c r="Y410" s="71" t="s">
        <v>10342</v>
      </c>
      <c r="Z410" s="79" t="s">
        <v>10629</v>
      </c>
      <c r="AA410" s="76"/>
      <c r="AB410" s="76"/>
      <c r="AC410" s="76"/>
      <c r="AD410" s="76"/>
      <c r="AE410" s="78" t="s">
        <v>10630</v>
      </c>
      <c r="AF410" s="76"/>
      <c r="AG410" s="76"/>
      <c r="AH410" s="76"/>
      <c r="AI410" s="104" t="s">
        <v>10850</v>
      </c>
      <c r="AJ410" s="79" t="s">
        <v>10346</v>
      </c>
      <c r="AK410" s="76"/>
      <c r="AL410" s="76"/>
      <c r="AM410" s="76"/>
      <c r="AN410" s="63" t="s">
        <v>10546</v>
      </c>
      <c r="AO410" s="63" t="s">
        <v>10921</v>
      </c>
      <c r="AP410" s="67" t="s">
        <v>10922</v>
      </c>
      <c r="AQ410" s="76"/>
    </row>
    <row r="411" customFormat="false" ht="15" hidden="false" customHeight="false" outlineLevel="0" collapsed="false">
      <c r="B411" s="1" t="str">
        <f aca="false">поверители!$E411</f>
        <v>14743</v>
      </c>
      <c r="C411" s="64" t="s">
        <v>387</v>
      </c>
      <c r="D411" s="63"/>
      <c r="E411" s="81" t="s">
        <v>10924</v>
      </c>
      <c r="F411" s="63"/>
      <c r="G411" s="63" t="s">
        <v>10335</v>
      </c>
      <c r="H411" s="81" t="s">
        <v>366</v>
      </c>
      <c r="I411" s="67" t="s">
        <v>10469</v>
      </c>
      <c r="J411" s="76"/>
      <c r="K411" s="76"/>
      <c r="L411" s="76"/>
      <c r="M411" s="76"/>
      <c r="N411" s="76"/>
      <c r="O411" s="71" t="s">
        <v>10335</v>
      </c>
      <c r="P411" s="100"/>
      <c r="Q411" s="71" t="s">
        <v>10338</v>
      </c>
      <c r="R411" s="79" t="s">
        <v>10339</v>
      </c>
      <c r="S411" s="74" t="n">
        <v>45110</v>
      </c>
      <c r="T411" s="73" t="n">
        <v>45840</v>
      </c>
      <c r="U411" s="87" t="s">
        <v>10340</v>
      </c>
      <c r="V411" s="87" t="s">
        <v>10341</v>
      </c>
      <c r="W411" s="76"/>
      <c r="X411" s="71" t="s">
        <v>10335</v>
      </c>
      <c r="Y411" s="71" t="s">
        <v>10342</v>
      </c>
      <c r="Z411" s="79" t="s">
        <v>10629</v>
      </c>
      <c r="AA411" s="76"/>
      <c r="AB411" s="76"/>
      <c r="AC411" s="76"/>
      <c r="AD411" s="76"/>
      <c r="AE411" s="78" t="s">
        <v>10630</v>
      </c>
      <c r="AF411" s="76"/>
      <c r="AG411" s="76"/>
      <c r="AH411" s="76"/>
      <c r="AI411" s="67" t="s">
        <v>10863</v>
      </c>
      <c r="AJ411" s="79" t="s">
        <v>10346</v>
      </c>
      <c r="AK411" s="76"/>
      <c r="AL411" s="76"/>
      <c r="AM411" s="76"/>
      <c r="AN411" s="63" t="s">
        <v>10546</v>
      </c>
      <c r="AO411" s="63" t="s">
        <v>10921</v>
      </c>
      <c r="AP411" s="67" t="s">
        <v>10922</v>
      </c>
      <c r="AQ411" s="76"/>
    </row>
    <row r="412" customFormat="false" ht="15" hidden="false" customHeight="false" outlineLevel="0" collapsed="false">
      <c r="B412" s="1" t="str">
        <f aca="false">поверители!$E412</f>
        <v>14868</v>
      </c>
      <c r="C412" s="64" t="s">
        <v>387</v>
      </c>
      <c r="D412" s="63"/>
      <c r="E412" s="81" t="s">
        <v>10925</v>
      </c>
      <c r="F412" s="63"/>
      <c r="G412" s="63" t="s">
        <v>10335</v>
      </c>
      <c r="H412" s="81" t="s">
        <v>366</v>
      </c>
      <c r="I412" s="67" t="s">
        <v>10469</v>
      </c>
      <c r="J412" s="76"/>
      <c r="K412" s="76"/>
      <c r="L412" s="76"/>
      <c r="M412" s="76"/>
      <c r="N412" s="76"/>
      <c r="O412" s="71" t="s">
        <v>10335</v>
      </c>
      <c r="P412" s="100"/>
      <c r="Q412" s="71" t="s">
        <v>10338</v>
      </c>
      <c r="R412" s="79" t="s">
        <v>10339</v>
      </c>
      <c r="S412" s="74" t="n">
        <v>45110</v>
      </c>
      <c r="T412" s="73" t="n">
        <v>45840</v>
      </c>
      <c r="U412" s="87" t="s">
        <v>10340</v>
      </c>
      <c r="V412" s="87" t="s">
        <v>10341</v>
      </c>
      <c r="W412" s="76"/>
      <c r="X412" s="71" t="s">
        <v>10335</v>
      </c>
      <c r="Y412" s="71" t="s">
        <v>10342</v>
      </c>
      <c r="Z412" s="79" t="s">
        <v>10629</v>
      </c>
      <c r="AA412" s="76"/>
      <c r="AB412" s="76"/>
      <c r="AC412" s="76"/>
      <c r="AD412" s="76"/>
      <c r="AE412" s="78" t="s">
        <v>10630</v>
      </c>
      <c r="AF412" s="76"/>
      <c r="AG412" s="76"/>
      <c r="AH412" s="76"/>
      <c r="AI412" s="67" t="s">
        <v>10863</v>
      </c>
      <c r="AJ412" s="79" t="s">
        <v>10346</v>
      </c>
      <c r="AK412" s="76"/>
      <c r="AL412" s="76"/>
      <c r="AM412" s="76"/>
      <c r="AN412" s="63" t="s">
        <v>10546</v>
      </c>
      <c r="AO412" s="63" t="s">
        <v>10921</v>
      </c>
      <c r="AP412" s="67" t="s">
        <v>10922</v>
      </c>
      <c r="AQ412" s="76"/>
    </row>
    <row r="413" customFormat="false" ht="15" hidden="false" customHeight="false" outlineLevel="0" collapsed="false">
      <c r="B413" s="1" t="str">
        <f aca="false">поверители!$E413</f>
        <v>14869</v>
      </c>
      <c r="C413" s="64" t="s">
        <v>387</v>
      </c>
      <c r="D413" s="63"/>
      <c r="E413" s="81" t="s">
        <v>10926</v>
      </c>
      <c r="F413" s="63"/>
      <c r="G413" s="63" t="s">
        <v>10335</v>
      </c>
      <c r="H413" s="81" t="s">
        <v>366</v>
      </c>
      <c r="I413" s="67" t="s">
        <v>10469</v>
      </c>
      <c r="J413" s="76"/>
      <c r="K413" s="76"/>
      <c r="L413" s="76"/>
      <c r="M413" s="76"/>
      <c r="N413" s="76"/>
      <c r="O413" s="71" t="s">
        <v>10335</v>
      </c>
      <c r="P413" s="100"/>
      <c r="Q413" s="71" t="s">
        <v>10338</v>
      </c>
      <c r="R413" s="79" t="s">
        <v>10339</v>
      </c>
      <c r="S413" s="74" t="n">
        <v>45110</v>
      </c>
      <c r="T413" s="73" t="n">
        <v>45840</v>
      </c>
      <c r="U413" s="87" t="s">
        <v>10340</v>
      </c>
      <c r="V413" s="87" t="s">
        <v>10341</v>
      </c>
      <c r="W413" s="76"/>
      <c r="X413" s="71" t="s">
        <v>10335</v>
      </c>
      <c r="Y413" s="71" t="s">
        <v>10342</v>
      </c>
      <c r="Z413" s="79" t="s">
        <v>10629</v>
      </c>
      <c r="AA413" s="76"/>
      <c r="AB413" s="76"/>
      <c r="AC413" s="76"/>
      <c r="AD413" s="76"/>
      <c r="AE413" s="78" t="s">
        <v>10630</v>
      </c>
      <c r="AF413" s="76"/>
      <c r="AG413" s="76"/>
      <c r="AH413" s="76"/>
      <c r="AI413" s="67" t="s">
        <v>10863</v>
      </c>
      <c r="AJ413" s="79" t="s">
        <v>10346</v>
      </c>
      <c r="AK413" s="76"/>
      <c r="AL413" s="76"/>
      <c r="AM413" s="76"/>
      <c r="AN413" s="63" t="s">
        <v>10546</v>
      </c>
      <c r="AO413" s="63" t="s">
        <v>10921</v>
      </c>
      <c r="AP413" s="67" t="s">
        <v>10922</v>
      </c>
      <c r="AQ413" s="76"/>
    </row>
    <row r="414" customFormat="false" ht="15" hidden="false" customHeight="false" outlineLevel="0" collapsed="false">
      <c r="B414" s="1" t="str">
        <f aca="false">поверители!$E414</f>
        <v>14841</v>
      </c>
      <c r="C414" s="64" t="s">
        <v>387</v>
      </c>
      <c r="D414" s="63"/>
      <c r="E414" s="81" t="s">
        <v>10927</v>
      </c>
      <c r="F414" s="63"/>
      <c r="G414" s="63" t="s">
        <v>10335</v>
      </c>
      <c r="H414" s="81" t="s">
        <v>366</v>
      </c>
      <c r="I414" s="67" t="s">
        <v>10469</v>
      </c>
      <c r="J414" s="76"/>
      <c r="K414" s="76"/>
      <c r="L414" s="76"/>
      <c r="M414" s="76"/>
      <c r="N414" s="76"/>
      <c r="O414" s="71" t="s">
        <v>10335</v>
      </c>
      <c r="P414" s="100"/>
      <c r="Q414" s="71" t="s">
        <v>10338</v>
      </c>
      <c r="R414" s="79" t="s">
        <v>10339</v>
      </c>
      <c r="S414" s="74" t="n">
        <v>45110</v>
      </c>
      <c r="T414" s="73" t="n">
        <v>45840</v>
      </c>
      <c r="U414" s="87" t="s">
        <v>10340</v>
      </c>
      <c r="V414" s="87" t="s">
        <v>10341</v>
      </c>
      <c r="W414" s="76"/>
      <c r="X414" s="71" t="s">
        <v>10335</v>
      </c>
      <c r="Y414" s="71" t="s">
        <v>10342</v>
      </c>
      <c r="Z414" s="79" t="s">
        <v>10629</v>
      </c>
      <c r="AA414" s="76"/>
      <c r="AB414" s="76"/>
      <c r="AC414" s="76"/>
      <c r="AD414" s="76"/>
      <c r="AE414" s="78" t="s">
        <v>10630</v>
      </c>
      <c r="AF414" s="76"/>
      <c r="AG414" s="76"/>
      <c r="AH414" s="76"/>
      <c r="AI414" s="67" t="s">
        <v>10863</v>
      </c>
      <c r="AJ414" s="79" t="s">
        <v>10346</v>
      </c>
      <c r="AK414" s="76"/>
      <c r="AL414" s="76"/>
      <c r="AM414" s="76"/>
      <c r="AN414" s="63" t="s">
        <v>10546</v>
      </c>
      <c r="AO414" s="63" t="s">
        <v>10921</v>
      </c>
      <c r="AP414" s="67" t="s">
        <v>10922</v>
      </c>
      <c r="AQ414" s="76"/>
    </row>
    <row r="415" customFormat="false" ht="15" hidden="false" customHeight="false" outlineLevel="0" collapsed="false">
      <c r="B415" s="1" t="str">
        <f aca="false">поверители!$E415</f>
        <v>14766</v>
      </c>
      <c r="C415" s="64" t="s">
        <v>387</v>
      </c>
      <c r="D415" s="63"/>
      <c r="E415" s="81" t="s">
        <v>10928</v>
      </c>
      <c r="F415" s="63"/>
      <c r="G415" s="63" t="s">
        <v>10335</v>
      </c>
      <c r="H415" s="81" t="s">
        <v>366</v>
      </c>
      <c r="I415" s="67" t="s">
        <v>10469</v>
      </c>
      <c r="J415" s="76"/>
      <c r="K415" s="76"/>
      <c r="L415" s="76"/>
      <c r="M415" s="76"/>
      <c r="N415" s="76"/>
      <c r="O415" s="71" t="s">
        <v>10335</v>
      </c>
      <c r="P415" s="100"/>
      <c r="Q415" s="71" t="s">
        <v>10338</v>
      </c>
      <c r="R415" s="79" t="s">
        <v>10339</v>
      </c>
      <c r="S415" s="74" t="n">
        <v>45110</v>
      </c>
      <c r="T415" s="73" t="n">
        <v>45840</v>
      </c>
      <c r="U415" s="87" t="s">
        <v>10340</v>
      </c>
      <c r="V415" s="87" t="s">
        <v>10341</v>
      </c>
      <c r="W415" s="76"/>
      <c r="X415" s="71" t="s">
        <v>10335</v>
      </c>
      <c r="Y415" s="71" t="s">
        <v>10342</v>
      </c>
      <c r="Z415" s="79" t="s">
        <v>10629</v>
      </c>
      <c r="AA415" s="76"/>
      <c r="AB415" s="76"/>
      <c r="AC415" s="76"/>
      <c r="AD415" s="76"/>
      <c r="AE415" s="78" t="s">
        <v>10630</v>
      </c>
      <c r="AF415" s="76"/>
      <c r="AG415" s="76"/>
      <c r="AH415" s="76"/>
      <c r="AI415" s="67" t="s">
        <v>10863</v>
      </c>
      <c r="AJ415" s="79" t="s">
        <v>10346</v>
      </c>
      <c r="AK415" s="76"/>
      <c r="AL415" s="76"/>
      <c r="AM415" s="76"/>
      <c r="AN415" s="63" t="s">
        <v>10546</v>
      </c>
      <c r="AO415" s="63" t="s">
        <v>10921</v>
      </c>
      <c r="AP415" s="67" t="s">
        <v>10922</v>
      </c>
      <c r="AQ415" s="76"/>
    </row>
    <row r="416" customFormat="false" ht="15" hidden="false" customHeight="false" outlineLevel="0" collapsed="false">
      <c r="B416" s="1" t="str">
        <f aca="false">поверители!$E416</f>
        <v>15039</v>
      </c>
      <c r="C416" s="64" t="s">
        <v>387</v>
      </c>
      <c r="D416" s="63"/>
      <c r="E416" s="81" t="s">
        <v>10929</v>
      </c>
      <c r="F416" s="63"/>
      <c r="G416" s="63" t="s">
        <v>10335</v>
      </c>
      <c r="H416" s="81" t="s">
        <v>366</v>
      </c>
      <c r="I416" s="67" t="s">
        <v>10469</v>
      </c>
      <c r="J416" s="76"/>
      <c r="K416" s="76"/>
      <c r="L416" s="76"/>
      <c r="M416" s="76"/>
      <c r="N416" s="76"/>
      <c r="O416" s="71" t="s">
        <v>10335</v>
      </c>
      <c r="P416" s="100"/>
      <c r="Q416" s="71" t="s">
        <v>10338</v>
      </c>
      <c r="R416" s="79" t="s">
        <v>10339</v>
      </c>
      <c r="S416" s="74" t="n">
        <v>45110</v>
      </c>
      <c r="T416" s="73" t="n">
        <v>45840</v>
      </c>
      <c r="U416" s="87" t="s">
        <v>10340</v>
      </c>
      <c r="V416" s="87" t="s">
        <v>10341</v>
      </c>
      <c r="W416" s="76"/>
      <c r="X416" s="71" t="s">
        <v>10335</v>
      </c>
      <c r="Y416" s="71" t="s">
        <v>10342</v>
      </c>
      <c r="Z416" s="79" t="s">
        <v>10629</v>
      </c>
      <c r="AA416" s="76"/>
      <c r="AB416" s="76"/>
      <c r="AC416" s="76"/>
      <c r="AD416" s="76"/>
      <c r="AE416" s="78" t="s">
        <v>10630</v>
      </c>
      <c r="AF416" s="76"/>
      <c r="AG416" s="76"/>
      <c r="AH416" s="76"/>
      <c r="AI416" s="67" t="s">
        <v>10863</v>
      </c>
      <c r="AJ416" s="79" t="s">
        <v>10346</v>
      </c>
      <c r="AK416" s="76"/>
      <c r="AL416" s="76"/>
      <c r="AM416" s="76"/>
      <c r="AN416" s="63" t="s">
        <v>10546</v>
      </c>
      <c r="AO416" s="63" t="s">
        <v>10921</v>
      </c>
      <c r="AP416" s="67" t="s">
        <v>10922</v>
      </c>
      <c r="AQ416" s="76"/>
    </row>
    <row r="417" customFormat="false" ht="15" hidden="false" customHeight="false" outlineLevel="0" collapsed="false">
      <c r="B417" s="1" t="str">
        <f aca="false">поверители!$E417</f>
        <v>13912</v>
      </c>
      <c r="C417" s="64" t="s">
        <v>387</v>
      </c>
      <c r="D417" s="63"/>
      <c r="E417" s="81" t="s">
        <v>10930</v>
      </c>
      <c r="F417" s="63"/>
      <c r="G417" s="63" t="s">
        <v>10335</v>
      </c>
      <c r="H417" s="81" t="s">
        <v>366</v>
      </c>
      <c r="I417" s="67" t="s">
        <v>10469</v>
      </c>
      <c r="J417" s="76"/>
      <c r="K417" s="76"/>
      <c r="L417" s="76"/>
      <c r="M417" s="76"/>
      <c r="N417" s="76"/>
      <c r="O417" s="71" t="s">
        <v>10335</v>
      </c>
      <c r="P417" s="100"/>
      <c r="Q417" s="71" t="s">
        <v>10338</v>
      </c>
      <c r="R417" s="79" t="s">
        <v>10339</v>
      </c>
      <c r="S417" s="74" t="n">
        <v>45110</v>
      </c>
      <c r="T417" s="73" t="n">
        <v>45840</v>
      </c>
      <c r="U417" s="87" t="s">
        <v>10340</v>
      </c>
      <c r="V417" s="87" t="s">
        <v>10341</v>
      </c>
      <c r="W417" s="76"/>
      <c r="X417" s="71" t="s">
        <v>10335</v>
      </c>
      <c r="Y417" s="71" t="s">
        <v>10342</v>
      </c>
      <c r="Z417" s="79" t="s">
        <v>10629</v>
      </c>
      <c r="AA417" s="76"/>
      <c r="AB417" s="76"/>
      <c r="AC417" s="76"/>
      <c r="AD417" s="76"/>
      <c r="AE417" s="78" t="s">
        <v>10630</v>
      </c>
      <c r="AF417" s="76"/>
      <c r="AG417" s="76"/>
      <c r="AH417" s="76"/>
      <c r="AI417" s="67" t="s">
        <v>10863</v>
      </c>
      <c r="AJ417" s="79" t="s">
        <v>10346</v>
      </c>
      <c r="AK417" s="76"/>
      <c r="AL417" s="76"/>
      <c r="AM417" s="76"/>
      <c r="AN417" s="63" t="s">
        <v>10546</v>
      </c>
      <c r="AO417" s="63" t="s">
        <v>10921</v>
      </c>
      <c r="AP417" s="67" t="s">
        <v>10922</v>
      </c>
      <c r="AQ417" s="76"/>
    </row>
    <row r="418" customFormat="false" ht="15" hidden="false" customHeight="false" outlineLevel="0" collapsed="false">
      <c r="B418" s="1" t="str">
        <f aca="false">поверители!$E418</f>
        <v>14433</v>
      </c>
      <c r="C418" s="64" t="s">
        <v>387</v>
      </c>
      <c r="D418" s="63"/>
      <c r="E418" s="81" t="s">
        <v>10931</v>
      </c>
      <c r="F418" s="63"/>
      <c r="G418" s="63" t="s">
        <v>10335</v>
      </c>
      <c r="H418" s="81" t="s">
        <v>366</v>
      </c>
      <c r="I418" s="67" t="s">
        <v>10469</v>
      </c>
      <c r="J418" s="76"/>
      <c r="K418" s="76"/>
      <c r="L418" s="76"/>
      <c r="M418" s="76"/>
      <c r="N418" s="76"/>
      <c r="O418" s="71" t="s">
        <v>10335</v>
      </c>
      <c r="P418" s="100"/>
      <c r="Q418" s="71" t="s">
        <v>10338</v>
      </c>
      <c r="R418" s="79" t="s">
        <v>10339</v>
      </c>
      <c r="S418" s="74" t="n">
        <v>45110</v>
      </c>
      <c r="T418" s="73" t="n">
        <v>45840</v>
      </c>
      <c r="U418" s="87" t="s">
        <v>10340</v>
      </c>
      <c r="V418" s="87" t="s">
        <v>10341</v>
      </c>
      <c r="W418" s="76"/>
      <c r="X418" s="71" t="s">
        <v>10335</v>
      </c>
      <c r="Y418" s="71" t="s">
        <v>10342</v>
      </c>
      <c r="Z418" s="79" t="s">
        <v>10629</v>
      </c>
      <c r="AA418" s="76"/>
      <c r="AB418" s="76"/>
      <c r="AC418" s="76"/>
      <c r="AD418" s="76"/>
      <c r="AE418" s="78" t="s">
        <v>10630</v>
      </c>
      <c r="AF418" s="76"/>
      <c r="AG418" s="76"/>
      <c r="AH418" s="76"/>
      <c r="AI418" s="67" t="s">
        <v>10863</v>
      </c>
      <c r="AJ418" s="79" t="s">
        <v>10346</v>
      </c>
      <c r="AK418" s="76"/>
      <c r="AL418" s="76"/>
      <c r="AM418" s="76"/>
      <c r="AN418" s="63" t="s">
        <v>10546</v>
      </c>
      <c r="AO418" s="63" t="s">
        <v>10921</v>
      </c>
      <c r="AP418" s="67" t="s">
        <v>10922</v>
      </c>
      <c r="AQ418" s="76"/>
    </row>
    <row r="419" customFormat="false" ht="15" hidden="false" customHeight="false" outlineLevel="0" collapsed="false">
      <c r="B419" s="1" t="str">
        <f aca="false">поверители!$E419</f>
        <v>14822</v>
      </c>
      <c r="C419" s="64" t="s">
        <v>387</v>
      </c>
      <c r="D419" s="63"/>
      <c r="E419" s="81" t="s">
        <v>10932</v>
      </c>
      <c r="F419" s="63"/>
      <c r="G419" s="63" t="s">
        <v>10335</v>
      </c>
      <c r="H419" s="81" t="s">
        <v>366</v>
      </c>
      <c r="I419" s="67" t="s">
        <v>10469</v>
      </c>
      <c r="J419" s="76"/>
      <c r="K419" s="76"/>
      <c r="L419" s="76"/>
      <c r="M419" s="76"/>
      <c r="N419" s="76"/>
      <c r="O419" s="71" t="s">
        <v>10335</v>
      </c>
      <c r="P419" s="100"/>
      <c r="Q419" s="71" t="s">
        <v>10338</v>
      </c>
      <c r="R419" s="79" t="s">
        <v>10339</v>
      </c>
      <c r="S419" s="74" t="n">
        <v>45110</v>
      </c>
      <c r="T419" s="73" t="n">
        <v>45840</v>
      </c>
      <c r="U419" s="87" t="s">
        <v>10340</v>
      </c>
      <c r="V419" s="87" t="s">
        <v>10341</v>
      </c>
      <c r="W419" s="76"/>
      <c r="X419" s="71" t="s">
        <v>10335</v>
      </c>
      <c r="Y419" s="71" t="s">
        <v>10342</v>
      </c>
      <c r="Z419" s="79" t="s">
        <v>10629</v>
      </c>
      <c r="AA419" s="76"/>
      <c r="AB419" s="76"/>
      <c r="AC419" s="76"/>
      <c r="AD419" s="76"/>
      <c r="AE419" s="78" t="s">
        <v>10630</v>
      </c>
      <c r="AF419" s="76"/>
      <c r="AG419" s="76"/>
      <c r="AH419" s="76"/>
      <c r="AI419" s="67" t="s">
        <v>10863</v>
      </c>
      <c r="AJ419" s="79" t="s">
        <v>10346</v>
      </c>
      <c r="AK419" s="76"/>
      <c r="AL419" s="76"/>
      <c r="AM419" s="76"/>
      <c r="AN419" s="63" t="s">
        <v>10546</v>
      </c>
      <c r="AO419" s="63" t="s">
        <v>10921</v>
      </c>
      <c r="AP419" s="67" t="s">
        <v>10922</v>
      </c>
      <c r="AQ419" s="76"/>
    </row>
    <row r="420" customFormat="false" ht="15" hidden="false" customHeight="false" outlineLevel="0" collapsed="false">
      <c r="B420" s="1" t="str">
        <f aca="false">поверители!$E420</f>
        <v>14394</v>
      </c>
      <c r="C420" s="64" t="s">
        <v>387</v>
      </c>
      <c r="D420" s="63"/>
      <c r="E420" s="81" t="s">
        <v>10933</v>
      </c>
      <c r="F420" s="63"/>
      <c r="G420" s="63" t="s">
        <v>10335</v>
      </c>
      <c r="H420" s="81" t="s">
        <v>366</v>
      </c>
      <c r="I420" s="67" t="s">
        <v>10469</v>
      </c>
      <c r="J420" s="76"/>
      <c r="K420" s="76"/>
      <c r="L420" s="76"/>
      <c r="M420" s="76"/>
      <c r="N420" s="76"/>
      <c r="O420" s="71" t="s">
        <v>10335</v>
      </c>
      <c r="P420" s="100"/>
      <c r="Q420" s="71" t="s">
        <v>10338</v>
      </c>
      <c r="R420" s="79" t="s">
        <v>10339</v>
      </c>
      <c r="S420" s="74" t="n">
        <v>45110</v>
      </c>
      <c r="T420" s="73" t="n">
        <v>45840</v>
      </c>
      <c r="U420" s="87" t="s">
        <v>10340</v>
      </c>
      <c r="V420" s="87" t="s">
        <v>10341</v>
      </c>
      <c r="W420" s="76"/>
      <c r="X420" s="71" t="s">
        <v>10335</v>
      </c>
      <c r="Y420" s="71" t="s">
        <v>10342</v>
      </c>
      <c r="Z420" s="79" t="s">
        <v>10629</v>
      </c>
      <c r="AA420" s="76"/>
      <c r="AB420" s="76"/>
      <c r="AC420" s="76"/>
      <c r="AD420" s="76"/>
      <c r="AE420" s="78" t="s">
        <v>10630</v>
      </c>
      <c r="AF420" s="76"/>
      <c r="AG420" s="76"/>
      <c r="AH420" s="76"/>
      <c r="AI420" s="67" t="s">
        <v>10863</v>
      </c>
      <c r="AJ420" s="79" t="s">
        <v>10346</v>
      </c>
      <c r="AK420" s="76"/>
      <c r="AL420" s="76"/>
      <c r="AM420" s="76"/>
      <c r="AN420" s="63" t="s">
        <v>10546</v>
      </c>
      <c r="AO420" s="63" t="s">
        <v>10921</v>
      </c>
      <c r="AP420" s="67" t="s">
        <v>10922</v>
      </c>
      <c r="AQ420" s="76"/>
    </row>
    <row r="421" customFormat="false" ht="15" hidden="false" customHeight="false" outlineLevel="0" collapsed="false">
      <c r="B421" s="1" t="str">
        <f aca="false">поверители!$E421</f>
        <v>1712161777</v>
      </c>
      <c r="C421" s="64" t="s">
        <v>393</v>
      </c>
      <c r="D421" s="63"/>
      <c r="E421" s="81" t="s">
        <v>10934</v>
      </c>
      <c r="F421" s="63"/>
      <c r="G421" s="63" t="s">
        <v>10335</v>
      </c>
      <c r="H421" s="81" t="s">
        <v>10935</v>
      </c>
      <c r="I421" s="67" t="s">
        <v>10936</v>
      </c>
      <c r="J421" s="76"/>
      <c r="K421" s="76"/>
      <c r="L421" s="76"/>
      <c r="M421" s="76"/>
      <c r="N421" s="76"/>
      <c r="O421" s="71" t="s">
        <v>10335</v>
      </c>
      <c r="P421" s="100"/>
      <c r="Q421" s="71" t="s">
        <v>10338</v>
      </c>
      <c r="R421" s="79" t="s">
        <v>10339</v>
      </c>
      <c r="S421" s="74" t="n">
        <v>45110</v>
      </c>
      <c r="T421" s="73" t="n">
        <v>45840</v>
      </c>
      <c r="U421" s="87" t="s">
        <v>10340</v>
      </c>
      <c r="V421" s="87" t="s">
        <v>10341</v>
      </c>
      <c r="W421" s="76"/>
      <c r="X421" s="71" t="s">
        <v>10335</v>
      </c>
      <c r="Y421" s="71" t="s">
        <v>10342</v>
      </c>
      <c r="Z421" s="64" t="s">
        <v>10937</v>
      </c>
      <c r="AA421" s="76"/>
      <c r="AB421" s="76"/>
      <c r="AC421" s="76"/>
      <c r="AD421" s="76"/>
      <c r="AE421" s="78" t="s">
        <v>10630</v>
      </c>
      <c r="AF421" s="76"/>
      <c r="AG421" s="76"/>
      <c r="AH421" s="76"/>
      <c r="AI421" s="67" t="s">
        <v>10573</v>
      </c>
      <c r="AJ421" s="79" t="s">
        <v>10346</v>
      </c>
      <c r="AK421" s="76"/>
      <c r="AL421" s="76"/>
      <c r="AM421" s="76"/>
      <c r="AN421" s="63" t="s">
        <v>10546</v>
      </c>
      <c r="AO421" s="63" t="s">
        <v>10921</v>
      </c>
      <c r="AP421" s="67" t="s">
        <v>10922</v>
      </c>
      <c r="AQ421" s="76"/>
    </row>
    <row r="422" customFormat="false" ht="15" hidden="false" customHeight="false" outlineLevel="0" collapsed="false">
      <c r="B422" s="1" t="str">
        <f aca="false">поверители!$E422</f>
        <v>1712164744</v>
      </c>
      <c r="C422" s="64" t="s">
        <v>393</v>
      </c>
      <c r="D422" s="63"/>
      <c r="E422" s="81" t="s">
        <v>10938</v>
      </c>
      <c r="F422" s="63"/>
      <c r="G422" s="63" t="s">
        <v>10335</v>
      </c>
      <c r="H422" s="81" t="s">
        <v>10935</v>
      </c>
      <c r="I422" s="67" t="s">
        <v>10936</v>
      </c>
      <c r="J422" s="76"/>
      <c r="K422" s="76"/>
      <c r="L422" s="76"/>
      <c r="M422" s="76"/>
      <c r="N422" s="76"/>
      <c r="O422" s="71" t="s">
        <v>10335</v>
      </c>
      <c r="P422" s="100"/>
      <c r="Q422" s="71" t="s">
        <v>10338</v>
      </c>
      <c r="R422" s="79" t="s">
        <v>10339</v>
      </c>
      <c r="S422" s="74" t="n">
        <v>45110</v>
      </c>
      <c r="T422" s="73" t="n">
        <v>45840</v>
      </c>
      <c r="U422" s="87" t="s">
        <v>10340</v>
      </c>
      <c r="V422" s="87" t="s">
        <v>10341</v>
      </c>
      <c r="W422" s="76"/>
      <c r="X422" s="71" t="s">
        <v>10335</v>
      </c>
      <c r="Y422" s="71" t="s">
        <v>10342</v>
      </c>
      <c r="Z422" s="64" t="s">
        <v>10937</v>
      </c>
      <c r="AA422" s="76"/>
      <c r="AB422" s="76"/>
      <c r="AC422" s="76"/>
      <c r="AD422" s="76"/>
      <c r="AE422" s="78" t="s">
        <v>10630</v>
      </c>
      <c r="AF422" s="76"/>
      <c r="AG422" s="76"/>
      <c r="AH422" s="76"/>
      <c r="AI422" s="67" t="s">
        <v>10573</v>
      </c>
      <c r="AJ422" s="79" t="s">
        <v>10346</v>
      </c>
      <c r="AK422" s="76"/>
      <c r="AL422" s="76"/>
      <c r="AM422" s="76"/>
      <c r="AN422" s="63" t="s">
        <v>10546</v>
      </c>
      <c r="AO422" s="63" t="s">
        <v>10921</v>
      </c>
      <c r="AP422" s="67" t="s">
        <v>10922</v>
      </c>
      <c r="AQ422" s="76"/>
    </row>
    <row r="423" customFormat="false" ht="15" hidden="false" customHeight="false" outlineLevel="0" collapsed="false">
      <c r="B423" s="1" t="str">
        <f aca="false">поверители!$E423</f>
        <v>1712164574</v>
      </c>
      <c r="C423" s="64" t="s">
        <v>393</v>
      </c>
      <c r="D423" s="63"/>
      <c r="E423" s="81" t="s">
        <v>10939</v>
      </c>
      <c r="F423" s="63"/>
      <c r="G423" s="63" t="s">
        <v>10335</v>
      </c>
      <c r="H423" s="81" t="s">
        <v>10935</v>
      </c>
      <c r="I423" s="67" t="s">
        <v>10936</v>
      </c>
      <c r="J423" s="76"/>
      <c r="K423" s="76"/>
      <c r="L423" s="76"/>
      <c r="M423" s="76"/>
      <c r="N423" s="76"/>
      <c r="O423" s="71" t="s">
        <v>10335</v>
      </c>
      <c r="P423" s="100"/>
      <c r="Q423" s="71" t="s">
        <v>10338</v>
      </c>
      <c r="R423" s="79" t="s">
        <v>10339</v>
      </c>
      <c r="S423" s="74" t="n">
        <v>45110</v>
      </c>
      <c r="T423" s="73" t="n">
        <v>45840</v>
      </c>
      <c r="U423" s="87" t="s">
        <v>10340</v>
      </c>
      <c r="V423" s="87" t="s">
        <v>10341</v>
      </c>
      <c r="W423" s="76"/>
      <c r="X423" s="71" t="s">
        <v>10335</v>
      </c>
      <c r="Y423" s="71" t="s">
        <v>10342</v>
      </c>
      <c r="Z423" s="64" t="s">
        <v>10937</v>
      </c>
      <c r="AA423" s="76"/>
      <c r="AB423" s="76"/>
      <c r="AC423" s="76"/>
      <c r="AD423" s="76"/>
      <c r="AE423" s="78" t="s">
        <v>10630</v>
      </c>
      <c r="AF423" s="76"/>
      <c r="AG423" s="76"/>
      <c r="AH423" s="76"/>
      <c r="AI423" s="67" t="s">
        <v>10573</v>
      </c>
      <c r="AJ423" s="79" t="s">
        <v>10346</v>
      </c>
      <c r="AK423" s="76"/>
      <c r="AL423" s="76"/>
      <c r="AM423" s="76"/>
      <c r="AN423" s="63" t="s">
        <v>10546</v>
      </c>
      <c r="AO423" s="63" t="s">
        <v>10921</v>
      </c>
      <c r="AP423" s="67" t="s">
        <v>10922</v>
      </c>
      <c r="AQ423" s="76"/>
    </row>
    <row r="424" customFormat="false" ht="15" hidden="false" customHeight="false" outlineLevel="0" collapsed="false">
      <c r="B424" s="1" t="str">
        <f aca="false">поверители!$E424</f>
        <v>1712164756</v>
      </c>
      <c r="C424" s="64" t="s">
        <v>393</v>
      </c>
      <c r="D424" s="63"/>
      <c r="E424" s="81" t="s">
        <v>10940</v>
      </c>
      <c r="F424" s="63"/>
      <c r="G424" s="63" t="s">
        <v>10335</v>
      </c>
      <c r="H424" s="81" t="s">
        <v>10935</v>
      </c>
      <c r="I424" s="67" t="s">
        <v>10936</v>
      </c>
      <c r="J424" s="76"/>
      <c r="K424" s="76"/>
      <c r="L424" s="76"/>
      <c r="M424" s="76"/>
      <c r="N424" s="76"/>
      <c r="O424" s="71" t="s">
        <v>10335</v>
      </c>
      <c r="P424" s="100"/>
      <c r="Q424" s="71" t="s">
        <v>10338</v>
      </c>
      <c r="R424" s="79" t="s">
        <v>10339</v>
      </c>
      <c r="S424" s="74" t="n">
        <v>45110</v>
      </c>
      <c r="T424" s="73" t="n">
        <v>45840</v>
      </c>
      <c r="U424" s="87" t="s">
        <v>10340</v>
      </c>
      <c r="V424" s="87" t="s">
        <v>10341</v>
      </c>
      <c r="W424" s="76"/>
      <c r="X424" s="71" t="s">
        <v>10335</v>
      </c>
      <c r="Y424" s="71" t="s">
        <v>10342</v>
      </c>
      <c r="Z424" s="64" t="s">
        <v>10937</v>
      </c>
      <c r="AA424" s="76"/>
      <c r="AB424" s="76"/>
      <c r="AC424" s="76"/>
      <c r="AD424" s="76"/>
      <c r="AE424" s="78" t="s">
        <v>10630</v>
      </c>
      <c r="AF424" s="76"/>
      <c r="AG424" s="76"/>
      <c r="AH424" s="76"/>
      <c r="AI424" s="67" t="s">
        <v>10573</v>
      </c>
      <c r="AJ424" s="79" t="s">
        <v>10346</v>
      </c>
      <c r="AK424" s="76"/>
      <c r="AL424" s="76"/>
      <c r="AM424" s="76"/>
      <c r="AN424" s="63" t="s">
        <v>10546</v>
      </c>
      <c r="AO424" s="63" t="s">
        <v>10921</v>
      </c>
      <c r="AP424" s="67" t="s">
        <v>10922</v>
      </c>
      <c r="AQ424" s="76"/>
    </row>
    <row r="425" customFormat="false" ht="15" hidden="false" customHeight="false" outlineLevel="0" collapsed="false">
      <c r="B425" s="1" t="str">
        <f aca="false">поверители!$E425</f>
        <v>05068</v>
      </c>
      <c r="C425" s="64" t="s">
        <v>10061</v>
      </c>
      <c r="D425" s="63"/>
      <c r="E425" s="81" t="s">
        <v>10941</v>
      </c>
      <c r="F425" s="63"/>
      <c r="G425" s="63" t="s">
        <v>10335</v>
      </c>
      <c r="H425" s="63" t="s">
        <v>10942</v>
      </c>
      <c r="I425" s="67" t="s">
        <v>10363</v>
      </c>
      <c r="J425" s="76"/>
      <c r="K425" s="76"/>
      <c r="L425" s="76"/>
      <c r="M425" s="76"/>
      <c r="N425" s="76"/>
      <c r="O425" s="71" t="s">
        <v>10335</v>
      </c>
      <c r="P425" s="100"/>
      <c r="Q425" s="71" t="s">
        <v>10338</v>
      </c>
      <c r="R425" s="79" t="s">
        <v>10339</v>
      </c>
      <c r="S425" s="74" t="n">
        <v>45110</v>
      </c>
      <c r="T425" s="73" t="n">
        <v>45840</v>
      </c>
      <c r="U425" s="87" t="s">
        <v>10340</v>
      </c>
      <c r="V425" s="87" t="s">
        <v>10341</v>
      </c>
      <c r="W425" s="76"/>
      <c r="X425" s="71" t="s">
        <v>10335</v>
      </c>
      <c r="Y425" s="71" t="s">
        <v>10342</v>
      </c>
      <c r="Z425" s="79" t="s">
        <v>10629</v>
      </c>
      <c r="AA425" s="76"/>
      <c r="AB425" s="76"/>
      <c r="AC425" s="76"/>
      <c r="AD425" s="76"/>
      <c r="AE425" s="78" t="s">
        <v>10630</v>
      </c>
      <c r="AF425" s="76"/>
      <c r="AG425" s="76"/>
      <c r="AH425" s="76"/>
      <c r="AI425" s="67" t="s">
        <v>10943</v>
      </c>
      <c r="AJ425" s="79" t="s">
        <v>10346</v>
      </c>
      <c r="AK425" s="76"/>
      <c r="AL425" s="76"/>
      <c r="AM425" s="76"/>
      <c r="AN425" s="63" t="s">
        <v>10546</v>
      </c>
      <c r="AO425" s="63" t="s">
        <v>10921</v>
      </c>
      <c r="AP425" s="67" t="s">
        <v>10922</v>
      </c>
      <c r="AQ425" s="76"/>
    </row>
    <row r="426" customFormat="false" ht="15" hidden="false" customHeight="false" outlineLevel="0" collapsed="false">
      <c r="B426" s="1" t="str">
        <f aca="false">поверители!$E426</f>
        <v>05228</v>
      </c>
      <c r="C426" s="64" t="s">
        <v>428</v>
      </c>
      <c r="D426" s="63"/>
      <c r="E426" s="81" t="s">
        <v>10944</v>
      </c>
      <c r="F426" s="63"/>
      <c r="G426" s="63" t="s">
        <v>10335</v>
      </c>
      <c r="H426" s="81" t="s">
        <v>294</v>
      </c>
      <c r="I426" s="67" t="s">
        <v>10374</v>
      </c>
      <c r="J426" s="76"/>
      <c r="K426" s="76"/>
      <c r="L426" s="76"/>
      <c r="M426" s="76"/>
      <c r="N426" s="76"/>
      <c r="O426" s="71" t="s">
        <v>10335</v>
      </c>
      <c r="P426" s="100"/>
      <c r="Q426" s="71" t="s">
        <v>10338</v>
      </c>
      <c r="R426" s="79" t="s">
        <v>10339</v>
      </c>
      <c r="S426" s="74" t="n">
        <v>45110</v>
      </c>
      <c r="T426" s="73" t="n">
        <v>45475</v>
      </c>
      <c r="U426" s="87" t="s">
        <v>10340</v>
      </c>
      <c r="V426" s="87" t="s">
        <v>10341</v>
      </c>
      <c r="W426" s="76"/>
      <c r="X426" s="71" t="s">
        <v>10335</v>
      </c>
      <c r="Y426" s="71" t="s">
        <v>10342</v>
      </c>
      <c r="Z426" s="79" t="s">
        <v>10629</v>
      </c>
      <c r="AA426" s="76"/>
      <c r="AB426" s="76"/>
      <c r="AC426" s="76"/>
      <c r="AD426" s="76"/>
      <c r="AE426" s="78" t="s">
        <v>10630</v>
      </c>
      <c r="AF426" s="76"/>
      <c r="AG426" s="76"/>
      <c r="AH426" s="76"/>
      <c r="AI426" s="67" t="s">
        <v>10853</v>
      </c>
      <c r="AJ426" s="79" t="s">
        <v>10346</v>
      </c>
      <c r="AK426" s="76"/>
      <c r="AL426" s="76"/>
      <c r="AM426" s="76"/>
      <c r="AN426" s="63" t="s">
        <v>10546</v>
      </c>
      <c r="AO426" s="63" t="s">
        <v>10921</v>
      </c>
      <c r="AP426" s="67" t="s">
        <v>10922</v>
      </c>
      <c r="AQ426" s="76"/>
    </row>
    <row r="427" customFormat="false" ht="15" hidden="false" customHeight="false" outlineLevel="0" collapsed="false">
      <c r="B427" s="1" t="str">
        <f aca="false">поверители!$E427</f>
        <v>015894</v>
      </c>
      <c r="C427" s="64" t="s">
        <v>10029</v>
      </c>
      <c r="D427" s="63"/>
      <c r="E427" s="81" t="s">
        <v>10945</v>
      </c>
      <c r="F427" s="63"/>
      <c r="G427" s="63" t="s">
        <v>10335</v>
      </c>
      <c r="H427" s="63" t="s">
        <v>332</v>
      </c>
      <c r="I427" s="67" t="s">
        <v>10670</v>
      </c>
      <c r="J427" s="76"/>
      <c r="K427" s="76"/>
      <c r="L427" s="76"/>
      <c r="M427" s="76"/>
      <c r="N427" s="76"/>
      <c r="O427" s="71" t="s">
        <v>10335</v>
      </c>
      <c r="P427" s="100"/>
      <c r="Q427" s="71" t="s">
        <v>10338</v>
      </c>
      <c r="R427" s="79" t="s">
        <v>10339</v>
      </c>
      <c r="S427" s="74" t="n">
        <v>45110</v>
      </c>
      <c r="T427" s="73" t="n">
        <v>45475</v>
      </c>
      <c r="U427" s="87" t="s">
        <v>10340</v>
      </c>
      <c r="V427" s="87" t="s">
        <v>10341</v>
      </c>
      <c r="W427" s="76"/>
      <c r="X427" s="71" t="s">
        <v>10335</v>
      </c>
      <c r="Y427" s="71" t="s">
        <v>10342</v>
      </c>
      <c r="Z427" s="79" t="s">
        <v>10629</v>
      </c>
      <c r="AA427" s="76"/>
      <c r="AB427" s="76"/>
      <c r="AC427" s="76"/>
      <c r="AD427" s="76"/>
      <c r="AE427" s="78" t="s">
        <v>10630</v>
      </c>
      <c r="AF427" s="76"/>
      <c r="AG427" s="76"/>
      <c r="AH427" s="76"/>
      <c r="AI427" s="67" t="s">
        <v>10562</v>
      </c>
      <c r="AJ427" s="79" t="s">
        <v>10346</v>
      </c>
      <c r="AK427" s="76"/>
      <c r="AL427" s="76"/>
      <c r="AM427" s="76"/>
      <c r="AN427" s="63" t="s">
        <v>10546</v>
      </c>
      <c r="AO427" s="63" t="s">
        <v>10921</v>
      </c>
      <c r="AP427" s="67" t="s">
        <v>10922</v>
      </c>
      <c r="AQ427" s="76"/>
    </row>
    <row r="428" customFormat="false" ht="15" hidden="false" customHeight="false" outlineLevel="0" collapsed="false">
      <c r="B428" s="1" t="str">
        <f aca="false">поверители!$E428</f>
        <v>168306</v>
      </c>
      <c r="C428" s="64" t="s">
        <v>476</v>
      </c>
      <c r="D428" s="63"/>
      <c r="E428" s="81" t="s">
        <v>10946</v>
      </c>
      <c r="F428" s="63"/>
      <c r="G428" s="63" t="s">
        <v>10335</v>
      </c>
      <c r="H428" s="64" t="s">
        <v>479</v>
      </c>
      <c r="I428" s="67" t="n">
        <v>2016</v>
      </c>
      <c r="J428" s="76"/>
      <c r="K428" s="76"/>
      <c r="L428" s="76"/>
      <c r="M428" s="76"/>
      <c r="N428" s="76"/>
      <c r="O428" s="71" t="s">
        <v>10335</v>
      </c>
      <c r="P428" s="100"/>
      <c r="Q428" s="71" t="s">
        <v>10338</v>
      </c>
      <c r="R428" s="79" t="s">
        <v>10339</v>
      </c>
      <c r="S428" s="74" t="n">
        <v>45110</v>
      </c>
      <c r="T428" s="73" t="n">
        <v>45475</v>
      </c>
      <c r="U428" s="87" t="s">
        <v>10340</v>
      </c>
      <c r="V428" s="87" t="s">
        <v>10341</v>
      </c>
      <c r="W428" s="76"/>
      <c r="X428" s="71" t="s">
        <v>10335</v>
      </c>
      <c r="Y428" s="71" t="s">
        <v>10342</v>
      </c>
      <c r="Z428" s="106" t="s">
        <v>10947</v>
      </c>
      <c r="AA428" s="76"/>
      <c r="AB428" s="76"/>
      <c r="AC428" s="76"/>
      <c r="AD428" s="76"/>
      <c r="AE428" s="78" t="s">
        <v>10630</v>
      </c>
      <c r="AF428" s="76"/>
      <c r="AG428" s="76"/>
      <c r="AH428" s="76"/>
      <c r="AI428" s="67" t="s">
        <v>10848</v>
      </c>
      <c r="AJ428" s="79" t="s">
        <v>10346</v>
      </c>
      <c r="AK428" s="76"/>
      <c r="AL428" s="76"/>
      <c r="AM428" s="76"/>
      <c r="AN428" s="63" t="s">
        <v>10546</v>
      </c>
      <c r="AO428" s="63" t="s">
        <v>10921</v>
      </c>
      <c r="AP428" s="67" t="s">
        <v>10922</v>
      </c>
      <c r="AQ428" s="76"/>
    </row>
    <row r="429" customFormat="false" ht="15" hidden="false" customHeight="false" outlineLevel="0" collapsed="false">
      <c r="B429" s="1" t="str">
        <f aca="false">поверители!$E429</f>
        <v>168311</v>
      </c>
      <c r="C429" s="64" t="s">
        <v>476</v>
      </c>
      <c r="D429" s="63"/>
      <c r="E429" s="81" t="s">
        <v>10948</v>
      </c>
      <c r="F429" s="63"/>
      <c r="G429" s="63" t="s">
        <v>10335</v>
      </c>
      <c r="H429" s="64" t="s">
        <v>479</v>
      </c>
      <c r="I429" s="67" t="n">
        <v>2016</v>
      </c>
      <c r="J429" s="76"/>
      <c r="K429" s="76"/>
      <c r="L429" s="76"/>
      <c r="M429" s="76"/>
      <c r="N429" s="76"/>
      <c r="O429" s="71" t="s">
        <v>10335</v>
      </c>
      <c r="P429" s="100"/>
      <c r="Q429" s="71" t="s">
        <v>10338</v>
      </c>
      <c r="R429" s="79" t="s">
        <v>10339</v>
      </c>
      <c r="S429" s="74" t="n">
        <v>45110</v>
      </c>
      <c r="T429" s="73" t="n">
        <v>45475</v>
      </c>
      <c r="U429" s="87" t="s">
        <v>10340</v>
      </c>
      <c r="V429" s="87" t="s">
        <v>10341</v>
      </c>
      <c r="W429" s="76"/>
      <c r="X429" s="71" t="s">
        <v>10335</v>
      </c>
      <c r="Y429" s="71" t="s">
        <v>10342</v>
      </c>
      <c r="Z429" s="106" t="s">
        <v>10947</v>
      </c>
      <c r="AA429" s="76"/>
      <c r="AB429" s="76"/>
      <c r="AC429" s="76"/>
      <c r="AD429" s="76"/>
      <c r="AE429" s="78" t="s">
        <v>10630</v>
      </c>
      <c r="AF429" s="76"/>
      <c r="AG429" s="76"/>
      <c r="AH429" s="76"/>
      <c r="AI429" s="67" t="s">
        <v>10848</v>
      </c>
      <c r="AJ429" s="79" t="s">
        <v>10346</v>
      </c>
      <c r="AK429" s="76"/>
      <c r="AL429" s="76"/>
      <c r="AM429" s="76"/>
      <c r="AN429" s="63" t="s">
        <v>10546</v>
      </c>
      <c r="AO429" s="63" t="s">
        <v>10921</v>
      </c>
      <c r="AP429" s="67" t="s">
        <v>10922</v>
      </c>
      <c r="AQ429" s="76"/>
    </row>
    <row r="430" customFormat="false" ht="17.9" hidden="false" customHeight="false" outlineLevel="0" collapsed="false">
      <c r="B430" s="1" t="str">
        <f aca="false">поверители!$E430</f>
        <v>4130946779</v>
      </c>
      <c r="C430" s="64" t="s">
        <v>2257</v>
      </c>
      <c r="D430" s="63"/>
      <c r="E430" s="81" t="s">
        <v>10949</v>
      </c>
      <c r="F430" s="63"/>
      <c r="G430" s="63" t="s">
        <v>10335</v>
      </c>
      <c r="H430" s="81" t="s">
        <v>10950</v>
      </c>
      <c r="I430" s="67" t="s">
        <v>10652</v>
      </c>
      <c r="J430" s="76"/>
      <c r="K430" s="76"/>
      <c r="L430" s="76"/>
      <c r="M430" s="76"/>
      <c r="N430" s="76"/>
      <c r="O430" s="71" t="s">
        <v>10335</v>
      </c>
      <c r="P430" s="100"/>
      <c r="Q430" s="71" t="s">
        <v>10338</v>
      </c>
      <c r="R430" s="79" t="s">
        <v>10339</v>
      </c>
      <c r="S430" s="74" t="n">
        <v>45110</v>
      </c>
      <c r="T430" s="73" t="n">
        <v>45840</v>
      </c>
      <c r="U430" s="87" t="s">
        <v>10340</v>
      </c>
      <c r="V430" s="87" t="s">
        <v>10341</v>
      </c>
      <c r="W430" s="76"/>
      <c r="X430" s="71" t="s">
        <v>10335</v>
      </c>
      <c r="Y430" s="71" t="s">
        <v>10342</v>
      </c>
      <c r="Z430" s="79" t="s">
        <v>10629</v>
      </c>
      <c r="AA430" s="76"/>
      <c r="AB430" s="76"/>
      <c r="AC430" s="76"/>
      <c r="AD430" s="76"/>
      <c r="AE430" s="78" t="s">
        <v>10630</v>
      </c>
      <c r="AF430" s="76"/>
      <c r="AG430" s="76"/>
      <c r="AH430" s="76"/>
      <c r="AI430" s="65" t="s">
        <v>10951</v>
      </c>
      <c r="AJ430" s="79" t="s">
        <v>10346</v>
      </c>
      <c r="AK430" s="76"/>
      <c r="AL430" s="76"/>
      <c r="AM430" s="76"/>
      <c r="AN430" s="63" t="s">
        <v>10546</v>
      </c>
      <c r="AO430" s="63" t="s">
        <v>10921</v>
      </c>
      <c r="AP430" s="67" t="s">
        <v>10922</v>
      </c>
      <c r="AQ430" s="76"/>
    </row>
    <row r="431" customFormat="false" ht="15" hidden="false" customHeight="false" outlineLevel="0" collapsed="false">
      <c r="B431" s="1" t="str">
        <f aca="false">поверители!$E431</f>
        <v>150301292</v>
      </c>
      <c r="C431" s="64" t="s">
        <v>2675</v>
      </c>
      <c r="D431" s="63"/>
      <c r="E431" s="81" t="s">
        <v>10952</v>
      </c>
      <c r="F431" s="63"/>
      <c r="G431" s="63" t="s">
        <v>10335</v>
      </c>
      <c r="H431" s="64" t="n">
        <v>40</v>
      </c>
      <c r="I431" s="67" t="s">
        <v>10337</v>
      </c>
      <c r="J431" s="76"/>
      <c r="K431" s="76"/>
      <c r="L431" s="76"/>
      <c r="M431" s="76"/>
      <c r="N431" s="76"/>
      <c r="O431" s="71" t="s">
        <v>10335</v>
      </c>
      <c r="P431" s="100"/>
      <c r="Q431" s="71" t="s">
        <v>10338</v>
      </c>
      <c r="R431" s="79" t="s">
        <v>10339</v>
      </c>
      <c r="S431" s="74" t="n">
        <v>45110</v>
      </c>
      <c r="T431" s="73" t="n">
        <v>45840</v>
      </c>
      <c r="U431" s="87" t="s">
        <v>10340</v>
      </c>
      <c r="V431" s="87" t="s">
        <v>10341</v>
      </c>
      <c r="W431" s="76"/>
      <c r="X431" s="71" t="s">
        <v>10335</v>
      </c>
      <c r="Y431" s="71" t="s">
        <v>10342</v>
      </c>
      <c r="Z431" s="79" t="s">
        <v>10629</v>
      </c>
      <c r="AA431" s="76"/>
      <c r="AB431" s="76"/>
      <c r="AC431" s="76"/>
      <c r="AD431" s="76"/>
      <c r="AE431" s="78" t="s">
        <v>10630</v>
      </c>
      <c r="AF431" s="76"/>
      <c r="AG431" s="76"/>
      <c r="AH431" s="76"/>
      <c r="AI431" s="67" t="s">
        <v>10863</v>
      </c>
      <c r="AJ431" s="79" t="s">
        <v>10346</v>
      </c>
      <c r="AK431" s="76"/>
      <c r="AL431" s="76"/>
      <c r="AM431" s="76"/>
      <c r="AN431" s="63" t="s">
        <v>10546</v>
      </c>
      <c r="AO431" s="63" t="s">
        <v>10921</v>
      </c>
      <c r="AP431" s="67" t="s">
        <v>10922</v>
      </c>
      <c r="AQ431" s="76"/>
    </row>
    <row r="432" customFormat="false" ht="15" hidden="false" customHeight="false" outlineLevel="0" collapsed="false">
      <c r="B432" s="1" t="str">
        <f aca="false">поверители!$E432</f>
        <v>171500338</v>
      </c>
      <c r="C432" s="64" t="s">
        <v>2675</v>
      </c>
      <c r="D432" s="63"/>
      <c r="E432" s="81" t="s">
        <v>10953</v>
      </c>
      <c r="F432" s="63"/>
      <c r="G432" s="63" t="s">
        <v>10335</v>
      </c>
      <c r="H432" s="64" t="n">
        <v>40</v>
      </c>
      <c r="I432" s="67" t="s">
        <v>10337</v>
      </c>
      <c r="J432" s="76"/>
      <c r="K432" s="76"/>
      <c r="L432" s="76"/>
      <c r="M432" s="76"/>
      <c r="N432" s="76"/>
      <c r="O432" s="71" t="s">
        <v>10335</v>
      </c>
      <c r="P432" s="100"/>
      <c r="Q432" s="71" t="s">
        <v>10338</v>
      </c>
      <c r="R432" s="79" t="s">
        <v>10339</v>
      </c>
      <c r="S432" s="74" t="n">
        <v>45110</v>
      </c>
      <c r="T432" s="73" t="n">
        <v>45840</v>
      </c>
      <c r="U432" s="87" t="s">
        <v>10340</v>
      </c>
      <c r="V432" s="87" t="s">
        <v>10341</v>
      </c>
      <c r="W432" s="76"/>
      <c r="X432" s="71" t="s">
        <v>10335</v>
      </c>
      <c r="Y432" s="71" t="s">
        <v>10342</v>
      </c>
      <c r="Z432" s="79" t="s">
        <v>10629</v>
      </c>
      <c r="AA432" s="76"/>
      <c r="AB432" s="76"/>
      <c r="AC432" s="76"/>
      <c r="AD432" s="76"/>
      <c r="AE432" s="78" t="s">
        <v>10630</v>
      </c>
      <c r="AF432" s="76"/>
      <c r="AG432" s="76"/>
      <c r="AH432" s="76"/>
      <c r="AI432" s="67" t="s">
        <v>10562</v>
      </c>
      <c r="AJ432" s="79" t="s">
        <v>10346</v>
      </c>
      <c r="AK432" s="76"/>
      <c r="AL432" s="76"/>
      <c r="AM432" s="76"/>
      <c r="AN432" s="63" t="s">
        <v>10546</v>
      </c>
      <c r="AO432" s="63" t="s">
        <v>10921</v>
      </c>
      <c r="AP432" s="67" t="s">
        <v>10922</v>
      </c>
      <c r="AQ432" s="76"/>
    </row>
    <row r="433" customFormat="false" ht="15" hidden="false" customHeight="false" outlineLevel="0" collapsed="false">
      <c r="B433" s="1" t="str">
        <f aca="false">поверители!$E433</f>
        <v>171500339</v>
      </c>
      <c r="C433" s="64" t="s">
        <v>2675</v>
      </c>
      <c r="D433" s="63"/>
      <c r="E433" s="81" t="s">
        <v>10954</v>
      </c>
      <c r="F433" s="63"/>
      <c r="G433" s="63" t="s">
        <v>10335</v>
      </c>
      <c r="H433" s="64" t="n">
        <v>40</v>
      </c>
      <c r="I433" s="67" t="s">
        <v>10337</v>
      </c>
      <c r="J433" s="76"/>
      <c r="K433" s="76"/>
      <c r="L433" s="76"/>
      <c r="M433" s="76"/>
      <c r="N433" s="76"/>
      <c r="O433" s="71" t="s">
        <v>10335</v>
      </c>
      <c r="P433" s="100"/>
      <c r="Q433" s="71" t="s">
        <v>10338</v>
      </c>
      <c r="R433" s="79" t="s">
        <v>10339</v>
      </c>
      <c r="S433" s="74" t="n">
        <v>45110</v>
      </c>
      <c r="T433" s="73" t="n">
        <v>45840</v>
      </c>
      <c r="U433" s="87" t="s">
        <v>10340</v>
      </c>
      <c r="V433" s="87" t="s">
        <v>10341</v>
      </c>
      <c r="W433" s="76"/>
      <c r="X433" s="71" t="s">
        <v>10335</v>
      </c>
      <c r="Y433" s="71" t="s">
        <v>10342</v>
      </c>
      <c r="Z433" s="79" t="s">
        <v>10629</v>
      </c>
      <c r="AA433" s="76"/>
      <c r="AB433" s="76"/>
      <c r="AC433" s="76"/>
      <c r="AD433" s="76"/>
      <c r="AE433" s="78" t="s">
        <v>10630</v>
      </c>
      <c r="AF433" s="76"/>
      <c r="AG433" s="76"/>
      <c r="AH433" s="76"/>
      <c r="AI433" s="67" t="s">
        <v>10562</v>
      </c>
      <c r="AJ433" s="79" t="s">
        <v>10346</v>
      </c>
      <c r="AK433" s="76"/>
      <c r="AL433" s="76"/>
      <c r="AM433" s="76"/>
      <c r="AN433" s="63" t="s">
        <v>10546</v>
      </c>
      <c r="AO433" s="63" t="s">
        <v>10921</v>
      </c>
      <c r="AP433" s="67" t="s">
        <v>10922</v>
      </c>
      <c r="AQ433" s="76"/>
    </row>
    <row r="434" customFormat="false" ht="15" hidden="false" customHeight="false" outlineLevel="0" collapsed="false">
      <c r="B434" s="1" t="str">
        <f aca="false">поверители!$E434</f>
        <v>00270</v>
      </c>
      <c r="C434" s="64" t="s">
        <v>323</v>
      </c>
      <c r="D434" s="63"/>
      <c r="E434" s="81" t="s">
        <v>10955</v>
      </c>
      <c r="F434" s="63"/>
      <c r="G434" s="63" t="s">
        <v>10335</v>
      </c>
      <c r="H434" s="81" t="s">
        <v>10956</v>
      </c>
      <c r="I434" s="67" t="s">
        <v>10363</v>
      </c>
      <c r="J434" s="76"/>
      <c r="K434" s="76"/>
      <c r="L434" s="76"/>
      <c r="M434" s="76"/>
      <c r="N434" s="76"/>
      <c r="O434" s="71" t="s">
        <v>10335</v>
      </c>
      <c r="P434" s="100"/>
      <c r="Q434" s="71" t="s">
        <v>10338</v>
      </c>
      <c r="R434" s="79" t="s">
        <v>10339</v>
      </c>
      <c r="S434" s="74" t="n">
        <v>45110</v>
      </c>
      <c r="T434" s="73" t="n">
        <v>45840</v>
      </c>
      <c r="U434" s="87" t="s">
        <v>10340</v>
      </c>
      <c r="V434" s="87" t="s">
        <v>10341</v>
      </c>
      <c r="W434" s="76"/>
      <c r="X434" s="71" t="s">
        <v>10335</v>
      </c>
      <c r="Y434" s="71" t="s">
        <v>10342</v>
      </c>
      <c r="Z434" s="79" t="s">
        <v>10629</v>
      </c>
      <c r="AA434" s="76"/>
      <c r="AB434" s="76"/>
      <c r="AC434" s="76"/>
      <c r="AD434" s="76"/>
      <c r="AE434" s="78" t="s">
        <v>10630</v>
      </c>
      <c r="AF434" s="76"/>
      <c r="AG434" s="76"/>
      <c r="AH434" s="76"/>
      <c r="AI434" s="67" t="s">
        <v>10562</v>
      </c>
      <c r="AJ434" s="79" t="s">
        <v>10346</v>
      </c>
      <c r="AK434" s="76"/>
      <c r="AL434" s="76"/>
      <c r="AM434" s="76"/>
      <c r="AN434" s="63" t="s">
        <v>10546</v>
      </c>
      <c r="AO434" s="63" t="s">
        <v>10921</v>
      </c>
      <c r="AP434" s="67" t="s">
        <v>10922</v>
      </c>
      <c r="AQ434" s="76"/>
    </row>
    <row r="435" customFormat="false" ht="15" hidden="false" customHeight="false" outlineLevel="0" collapsed="false">
      <c r="B435" s="1" t="str">
        <f aca="false">поверители!$E435</f>
        <v>00275</v>
      </c>
      <c r="C435" s="64" t="s">
        <v>323</v>
      </c>
      <c r="D435" s="63"/>
      <c r="E435" s="81" t="s">
        <v>10957</v>
      </c>
      <c r="F435" s="63"/>
      <c r="G435" s="63" t="s">
        <v>10335</v>
      </c>
      <c r="H435" s="81" t="s">
        <v>326</v>
      </c>
      <c r="I435" s="67" t="s">
        <v>10363</v>
      </c>
      <c r="J435" s="76"/>
      <c r="K435" s="76"/>
      <c r="L435" s="76"/>
      <c r="M435" s="76"/>
      <c r="N435" s="76"/>
      <c r="O435" s="71" t="s">
        <v>10335</v>
      </c>
      <c r="P435" s="100"/>
      <c r="Q435" s="71" t="s">
        <v>10338</v>
      </c>
      <c r="R435" s="79" t="s">
        <v>10339</v>
      </c>
      <c r="S435" s="74" t="n">
        <v>45110</v>
      </c>
      <c r="T435" s="73" t="n">
        <v>45840</v>
      </c>
      <c r="U435" s="87" t="s">
        <v>10340</v>
      </c>
      <c r="V435" s="87" t="s">
        <v>10341</v>
      </c>
      <c r="W435" s="76"/>
      <c r="X435" s="71" t="s">
        <v>10335</v>
      </c>
      <c r="Y435" s="71" t="s">
        <v>10342</v>
      </c>
      <c r="Z435" s="79" t="s">
        <v>10629</v>
      </c>
      <c r="AA435" s="76"/>
      <c r="AB435" s="76"/>
      <c r="AC435" s="76"/>
      <c r="AD435" s="76"/>
      <c r="AE435" s="78" t="s">
        <v>10630</v>
      </c>
      <c r="AF435" s="76"/>
      <c r="AG435" s="76"/>
      <c r="AH435" s="76"/>
      <c r="AI435" s="67" t="s">
        <v>10848</v>
      </c>
      <c r="AJ435" s="79" t="s">
        <v>10346</v>
      </c>
      <c r="AK435" s="76"/>
      <c r="AL435" s="76"/>
      <c r="AM435" s="76"/>
      <c r="AN435" s="63" t="s">
        <v>10546</v>
      </c>
      <c r="AO435" s="63" t="s">
        <v>10921</v>
      </c>
      <c r="AP435" s="67" t="s">
        <v>10922</v>
      </c>
      <c r="AQ435" s="76"/>
    </row>
    <row r="436" customFormat="false" ht="15" hidden="false" customHeight="false" outlineLevel="0" collapsed="false">
      <c r="B436" s="1" t="str">
        <f aca="false">поверители!$E436</f>
        <v>00279</v>
      </c>
      <c r="C436" s="64" t="s">
        <v>323</v>
      </c>
      <c r="D436" s="63"/>
      <c r="E436" s="81" t="s">
        <v>10958</v>
      </c>
      <c r="F436" s="63"/>
      <c r="G436" s="63" t="s">
        <v>10335</v>
      </c>
      <c r="H436" s="81" t="s">
        <v>326</v>
      </c>
      <c r="I436" s="67" t="s">
        <v>10363</v>
      </c>
      <c r="J436" s="76"/>
      <c r="K436" s="76"/>
      <c r="L436" s="76"/>
      <c r="M436" s="76"/>
      <c r="N436" s="76"/>
      <c r="O436" s="71" t="s">
        <v>10335</v>
      </c>
      <c r="P436" s="100"/>
      <c r="Q436" s="71" t="s">
        <v>10338</v>
      </c>
      <c r="R436" s="79" t="s">
        <v>10339</v>
      </c>
      <c r="S436" s="74" t="n">
        <v>45110</v>
      </c>
      <c r="T436" s="73" t="n">
        <v>45840</v>
      </c>
      <c r="U436" s="87" t="s">
        <v>10340</v>
      </c>
      <c r="V436" s="87" t="s">
        <v>10341</v>
      </c>
      <c r="W436" s="76"/>
      <c r="X436" s="71" t="s">
        <v>10335</v>
      </c>
      <c r="Y436" s="71" t="s">
        <v>10342</v>
      </c>
      <c r="Z436" s="79" t="s">
        <v>10629</v>
      </c>
      <c r="AA436" s="76"/>
      <c r="AB436" s="76"/>
      <c r="AC436" s="76"/>
      <c r="AD436" s="76"/>
      <c r="AE436" s="78" t="s">
        <v>10630</v>
      </c>
      <c r="AF436" s="76"/>
      <c r="AG436" s="76"/>
      <c r="AH436" s="76"/>
      <c r="AI436" s="67" t="s">
        <v>10562</v>
      </c>
      <c r="AJ436" s="79" t="s">
        <v>10346</v>
      </c>
      <c r="AK436" s="76"/>
      <c r="AL436" s="76"/>
      <c r="AM436" s="76"/>
      <c r="AN436" s="63" t="s">
        <v>10546</v>
      </c>
      <c r="AO436" s="63" t="s">
        <v>10921</v>
      </c>
      <c r="AP436" s="67" t="s">
        <v>10922</v>
      </c>
      <c r="AQ436" s="76"/>
    </row>
    <row r="437" customFormat="false" ht="17.9" hidden="false" customHeight="false" outlineLevel="0" collapsed="false">
      <c r="B437" s="1" t="str">
        <f aca="false">поверители!$E437</f>
        <v>00298</v>
      </c>
      <c r="C437" s="64" t="s">
        <v>291</v>
      </c>
      <c r="D437" s="63"/>
      <c r="E437" s="81" t="s">
        <v>10959</v>
      </c>
      <c r="F437" s="63"/>
      <c r="G437" s="63" t="s">
        <v>10335</v>
      </c>
      <c r="H437" s="63" t="s">
        <v>404</v>
      </c>
      <c r="I437" s="67" t="s">
        <v>10667</v>
      </c>
      <c r="J437" s="76"/>
      <c r="K437" s="76"/>
      <c r="L437" s="76"/>
      <c r="M437" s="76"/>
      <c r="N437" s="76"/>
      <c r="O437" s="71" t="s">
        <v>10335</v>
      </c>
      <c r="P437" s="100"/>
      <c r="Q437" s="71" t="s">
        <v>10338</v>
      </c>
      <c r="R437" s="79" t="s">
        <v>10339</v>
      </c>
      <c r="S437" s="74" t="n">
        <v>45110</v>
      </c>
      <c r="T437" s="73" t="n">
        <v>45475</v>
      </c>
      <c r="U437" s="87" t="s">
        <v>10340</v>
      </c>
      <c r="V437" s="87" t="s">
        <v>10341</v>
      </c>
      <c r="W437" s="76"/>
      <c r="X437" s="71" t="s">
        <v>10335</v>
      </c>
      <c r="Y437" s="71" t="s">
        <v>10342</v>
      </c>
      <c r="Z437" s="79" t="s">
        <v>10629</v>
      </c>
      <c r="AA437" s="76"/>
      <c r="AB437" s="76"/>
      <c r="AC437" s="76"/>
      <c r="AD437" s="76"/>
      <c r="AE437" s="78" t="s">
        <v>10630</v>
      </c>
      <c r="AF437" s="76"/>
      <c r="AG437" s="76"/>
      <c r="AH437" s="76"/>
      <c r="AI437" s="104" t="s">
        <v>10850</v>
      </c>
      <c r="AJ437" s="79" t="s">
        <v>10346</v>
      </c>
      <c r="AK437" s="76"/>
      <c r="AL437" s="76"/>
      <c r="AM437" s="76"/>
      <c r="AN437" s="63" t="s">
        <v>10546</v>
      </c>
      <c r="AO437" s="63" t="s">
        <v>10921</v>
      </c>
      <c r="AP437" s="67" t="s">
        <v>10922</v>
      </c>
      <c r="AQ437" s="76"/>
    </row>
    <row r="438" customFormat="false" ht="15" hidden="false" customHeight="false" outlineLevel="0" collapsed="false">
      <c r="B438" s="1" t="str">
        <f aca="false">поверители!$E438</f>
        <v>00538</v>
      </c>
      <c r="C438" s="64" t="s">
        <v>1753</v>
      </c>
      <c r="D438" s="63"/>
      <c r="E438" s="81" t="s">
        <v>10960</v>
      </c>
      <c r="F438" s="63"/>
      <c r="G438" s="63" t="s">
        <v>10335</v>
      </c>
      <c r="H438" s="81" t="s">
        <v>10956</v>
      </c>
      <c r="I438" s="67" t="s">
        <v>10363</v>
      </c>
      <c r="J438" s="76"/>
      <c r="K438" s="76"/>
      <c r="L438" s="76"/>
      <c r="M438" s="76"/>
      <c r="N438" s="76"/>
      <c r="O438" s="71" t="s">
        <v>10335</v>
      </c>
      <c r="P438" s="100"/>
      <c r="Q438" s="71" t="s">
        <v>10338</v>
      </c>
      <c r="R438" s="79" t="s">
        <v>10339</v>
      </c>
      <c r="S438" s="74" t="n">
        <v>45110</v>
      </c>
      <c r="T438" s="73" t="n">
        <v>45840</v>
      </c>
      <c r="U438" s="87" t="s">
        <v>10340</v>
      </c>
      <c r="V438" s="87" t="s">
        <v>10341</v>
      </c>
      <c r="W438" s="76"/>
      <c r="X438" s="71" t="s">
        <v>10335</v>
      </c>
      <c r="Y438" s="71" t="s">
        <v>10342</v>
      </c>
      <c r="Z438" s="79" t="s">
        <v>10629</v>
      </c>
      <c r="AA438" s="76"/>
      <c r="AB438" s="76"/>
      <c r="AC438" s="76"/>
      <c r="AD438" s="76"/>
      <c r="AE438" s="78" t="s">
        <v>10630</v>
      </c>
      <c r="AF438" s="76"/>
      <c r="AG438" s="76"/>
      <c r="AH438" s="76"/>
      <c r="AI438" s="67" t="s">
        <v>10562</v>
      </c>
      <c r="AJ438" s="79" t="s">
        <v>10346</v>
      </c>
      <c r="AK438" s="76"/>
      <c r="AL438" s="76"/>
      <c r="AM438" s="76"/>
      <c r="AN438" s="63" t="s">
        <v>10546</v>
      </c>
      <c r="AO438" s="63" t="s">
        <v>10921</v>
      </c>
      <c r="AP438" s="67" t="s">
        <v>10922</v>
      </c>
      <c r="AQ438" s="76"/>
    </row>
    <row r="439" customFormat="false" ht="15" hidden="false" customHeight="false" outlineLevel="0" collapsed="false">
      <c r="B439" s="1" t="str">
        <f aca="false">поверители!$E439</f>
        <v>00582</v>
      </c>
      <c r="C439" s="64" t="s">
        <v>323</v>
      </c>
      <c r="D439" s="63"/>
      <c r="E439" s="81" t="s">
        <v>10961</v>
      </c>
      <c r="F439" s="63"/>
      <c r="G439" s="63" t="s">
        <v>10335</v>
      </c>
      <c r="H439" s="81" t="s">
        <v>782</v>
      </c>
      <c r="I439" s="67" t="s">
        <v>10363</v>
      </c>
      <c r="J439" s="76"/>
      <c r="K439" s="76"/>
      <c r="L439" s="76"/>
      <c r="M439" s="76"/>
      <c r="N439" s="76"/>
      <c r="O439" s="71" t="s">
        <v>10335</v>
      </c>
      <c r="P439" s="100"/>
      <c r="Q439" s="71" t="s">
        <v>10338</v>
      </c>
      <c r="R439" s="79" t="s">
        <v>10339</v>
      </c>
      <c r="S439" s="74" t="n">
        <v>45110</v>
      </c>
      <c r="T439" s="73" t="n">
        <v>45840</v>
      </c>
      <c r="U439" s="87" t="s">
        <v>10340</v>
      </c>
      <c r="V439" s="87" t="s">
        <v>10341</v>
      </c>
      <c r="W439" s="76"/>
      <c r="X439" s="71" t="s">
        <v>10335</v>
      </c>
      <c r="Y439" s="71" t="s">
        <v>10342</v>
      </c>
      <c r="Z439" s="79" t="s">
        <v>10629</v>
      </c>
      <c r="AA439" s="76"/>
      <c r="AB439" s="76"/>
      <c r="AC439" s="76"/>
      <c r="AD439" s="76"/>
      <c r="AE439" s="78" t="s">
        <v>10630</v>
      </c>
      <c r="AF439" s="76"/>
      <c r="AG439" s="76"/>
      <c r="AH439" s="76"/>
      <c r="AI439" s="67" t="s">
        <v>10863</v>
      </c>
      <c r="AJ439" s="79" t="s">
        <v>10346</v>
      </c>
      <c r="AK439" s="76"/>
      <c r="AL439" s="76"/>
      <c r="AM439" s="76"/>
      <c r="AN439" s="63" t="s">
        <v>10546</v>
      </c>
      <c r="AO439" s="63" t="s">
        <v>10921</v>
      </c>
      <c r="AP439" s="67" t="s">
        <v>10922</v>
      </c>
      <c r="AQ439" s="76"/>
    </row>
    <row r="440" customFormat="false" ht="15" hidden="false" customHeight="false" outlineLevel="0" collapsed="false">
      <c r="B440" s="1" t="str">
        <f aca="false">поверители!$E440</f>
        <v>01342</v>
      </c>
      <c r="C440" s="64" t="s">
        <v>1753</v>
      </c>
      <c r="D440" s="63"/>
      <c r="E440" s="67" t="s">
        <v>10962</v>
      </c>
      <c r="F440" s="63"/>
      <c r="G440" s="63" t="s">
        <v>10335</v>
      </c>
      <c r="H440" s="81" t="s">
        <v>1756</v>
      </c>
      <c r="I440" s="67" t="s">
        <v>10363</v>
      </c>
      <c r="J440" s="76"/>
      <c r="K440" s="76"/>
      <c r="L440" s="76"/>
      <c r="M440" s="76"/>
      <c r="N440" s="76"/>
      <c r="O440" s="71" t="s">
        <v>10335</v>
      </c>
      <c r="P440" s="100"/>
      <c r="Q440" s="71" t="s">
        <v>10338</v>
      </c>
      <c r="R440" s="79" t="s">
        <v>10339</v>
      </c>
      <c r="S440" s="74" t="n">
        <v>45110</v>
      </c>
      <c r="T440" s="73" t="n">
        <v>45840</v>
      </c>
      <c r="U440" s="87" t="s">
        <v>10340</v>
      </c>
      <c r="V440" s="87" t="s">
        <v>10341</v>
      </c>
      <c r="W440" s="76"/>
      <c r="X440" s="71" t="s">
        <v>10335</v>
      </c>
      <c r="Y440" s="71" t="s">
        <v>10342</v>
      </c>
      <c r="Z440" s="79" t="s">
        <v>10629</v>
      </c>
      <c r="AA440" s="76"/>
      <c r="AB440" s="76"/>
      <c r="AC440" s="76"/>
      <c r="AD440" s="76"/>
      <c r="AE440" s="78" t="s">
        <v>10630</v>
      </c>
      <c r="AF440" s="76"/>
      <c r="AG440" s="76"/>
      <c r="AH440" s="76"/>
      <c r="AI440" s="67" t="s">
        <v>10963</v>
      </c>
      <c r="AJ440" s="79" t="s">
        <v>10346</v>
      </c>
      <c r="AK440" s="76"/>
      <c r="AL440" s="76"/>
      <c r="AM440" s="76"/>
      <c r="AN440" s="63" t="s">
        <v>10546</v>
      </c>
      <c r="AO440" s="63" t="s">
        <v>10921</v>
      </c>
      <c r="AP440" s="67" t="s">
        <v>10922</v>
      </c>
      <c r="AQ440" s="76"/>
    </row>
    <row r="441" customFormat="false" ht="15" hidden="false" customHeight="false" outlineLevel="0" collapsed="false">
      <c r="B441" s="1" t="str">
        <f aca="false">поверители!$E441</f>
        <v>01343</v>
      </c>
      <c r="C441" s="64" t="s">
        <v>1753</v>
      </c>
      <c r="D441" s="63"/>
      <c r="E441" s="81" t="s">
        <v>10964</v>
      </c>
      <c r="F441" s="63"/>
      <c r="G441" s="63" t="s">
        <v>10335</v>
      </c>
      <c r="H441" s="81" t="s">
        <v>10956</v>
      </c>
      <c r="I441" s="67" t="s">
        <v>10363</v>
      </c>
      <c r="J441" s="76"/>
      <c r="K441" s="76"/>
      <c r="L441" s="76"/>
      <c r="M441" s="76"/>
      <c r="N441" s="76"/>
      <c r="O441" s="71" t="s">
        <v>10335</v>
      </c>
      <c r="P441" s="100"/>
      <c r="Q441" s="71" t="s">
        <v>10338</v>
      </c>
      <c r="R441" s="79" t="s">
        <v>10339</v>
      </c>
      <c r="S441" s="74" t="n">
        <v>45110</v>
      </c>
      <c r="T441" s="73" t="n">
        <v>45840</v>
      </c>
      <c r="U441" s="87" t="s">
        <v>10340</v>
      </c>
      <c r="V441" s="87" t="s">
        <v>10341</v>
      </c>
      <c r="W441" s="76"/>
      <c r="X441" s="71" t="s">
        <v>10335</v>
      </c>
      <c r="Y441" s="71" t="s">
        <v>10342</v>
      </c>
      <c r="Z441" s="79" t="s">
        <v>10629</v>
      </c>
      <c r="AA441" s="76"/>
      <c r="AB441" s="76"/>
      <c r="AC441" s="76"/>
      <c r="AD441" s="76"/>
      <c r="AE441" s="78" t="s">
        <v>10630</v>
      </c>
      <c r="AF441" s="76"/>
      <c r="AG441" s="76"/>
      <c r="AH441" s="76"/>
      <c r="AI441" s="67" t="s">
        <v>10963</v>
      </c>
      <c r="AJ441" s="79" t="s">
        <v>10346</v>
      </c>
      <c r="AK441" s="76"/>
      <c r="AL441" s="76"/>
      <c r="AM441" s="76"/>
      <c r="AN441" s="63" t="s">
        <v>10546</v>
      </c>
      <c r="AO441" s="63" t="s">
        <v>10921</v>
      </c>
      <c r="AP441" s="67" t="s">
        <v>10922</v>
      </c>
      <c r="AQ441" s="76"/>
    </row>
    <row r="442" customFormat="false" ht="15" hidden="false" customHeight="false" outlineLevel="0" collapsed="false">
      <c r="B442" s="1" t="str">
        <f aca="false">поверители!$E442</f>
        <v>01689</v>
      </c>
      <c r="C442" s="64" t="s">
        <v>428</v>
      </c>
      <c r="D442" s="63"/>
      <c r="E442" s="81" t="s">
        <v>10965</v>
      </c>
      <c r="F442" s="63"/>
      <c r="G442" s="63" t="s">
        <v>10335</v>
      </c>
      <c r="H442" s="81" t="s">
        <v>10966</v>
      </c>
      <c r="I442" s="67" t="s">
        <v>10374</v>
      </c>
      <c r="J442" s="76"/>
      <c r="K442" s="76"/>
      <c r="L442" s="76"/>
      <c r="M442" s="76"/>
      <c r="N442" s="76"/>
      <c r="O442" s="71" t="s">
        <v>10335</v>
      </c>
      <c r="P442" s="100"/>
      <c r="Q442" s="71" t="s">
        <v>10338</v>
      </c>
      <c r="R442" s="79" t="s">
        <v>10339</v>
      </c>
      <c r="S442" s="74" t="n">
        <v>45110</v>
      </c>
      <c r="T442" s="73" t="n">
        <v>45475</v>
      </c>
      <c r="U442" s="87" t="s">
        <v>10340</v>
      </c>
      <c r="V442" s="87" t="s">
        <v>10341</v>
      </c>
      <c r="W442" s="76"/>
      <c r="X442" s="71" t="s">
        <v>10335</v>
      </c>
      <c r="Y442" s="71" t="s">
        <v>10342</v>
      </c>
      <c r="Z442" s="79" t="s">
        <v>10629</v>
      </c>
      <c r="AA442" s="76"/>
      <c r="AB442" s="76"/>
      <c r="AC442" s="76"/>
      <c r="AD442" s="76"/>
      <c r="AE442" s="78" t="s">
        <v>10630</v>
      </c>
      <c r="AF442" s="76"/>
      <c r="AG442" s="76"/>
      <c r="AH442" s="76"/>
      <c r="AI442" s="67" t="s">
        <v>10650</v>
      </c>
      <c r="AJ442" s="79" t="s">
        <v>10346</v>
      </c>
      <c r="AK442" s="76"/>
      <c r="AL442" s="76"/>
      <c r="AM442" s="76"/>
      <c r="AN442" s="63" t="s">
        <v>10546</v>
      </c>
      <c r="AO442" s="63" t="s">
        <v>10921</v>
      </c>
      <c r="AP442" s="67" t="s">
        <v>10922</v>
      </c>
      <c r="AQ442" s="76"/>
    </row>
    <row r="443" customFormat="false" ht="15" hidden="false" customHeight="false" outlineLevel="0" collapsed="false">
      <c r="B443" s="1" t="str">
        <f aca="false">поверители!$E443</f>
        <v>01946</v>
      </c>
      <c r="C443" s="64" t="s">
        <v>323</v>
      </c>
      <c r="D443" s="63"/>
      <c r="E443" s="67" t="s">
        <v>10967</v>
      </c>
      <c r="F443" s="63"/>
      <c r="G443" s="63" t="s">
        <v>10335</v>
      </c>
      <c r="H443" s="81" t="s">
        <v>763</v>
      </c>
      <c r="I443" s="67" t="s">
        <v>10363</v>
      </c>
      <c r="J443" s="76"/>
      <c r="K443" s="76"/>
      <c r="L443" s="76"/>
      <c r="M443" s="76"/>
      <c r="N443" s="76"/>
      <c r="O443" s="71" t="s">
        <v>10335</v>
      </c>
      <c r="P443" s="100"/>
      <c r="Q443" s="71" t="s">
        <v>10338</v>
      </c>
      <c r="R443" s="79" t="s">
        <v>10339</v>
      </c>
      <c r="S443" s="74" t="n">
        <v>45110</v>
      </c>
      <c r="T443" s="73" t="n">
        <v>45840</v>
      </c>
      <c r="U443" s="87" t="s">
        <v>10340</v>
      </c>
      <c r="V443" s="87" t="s">
        <v>10341</v>
      </c>
      <c r="W443" s="76"/>
      <c r="X443" s="71" t="s">
        <v>10335</v>
      </c>
      <c r="Y443" s="71" t="s">
        <v>10342</v>
      </c>
      <c r="Z443" s="79" t="s">
        <v>10629</v>
      </c>
      <c r="AA443" s="76"/>
      <c r="AB443" s="76"/>
      <c r="AC443" s="76"/>
      <c r="AD443" s="76"/>
      <c r="AE443" s="78" t="s">
        <v>10630</v>
      </c>
      <c r="AF443" s="76"/>
      <c r="AG443" s="76"/>
      <c r="AH443" s="76"/>
      <c r="AI443" s="67" t="s">
        <v>10863</v>
      </c>
      <c r="AJ443" s="79" t="s">
        <v>10346</v>
      </c>
      <c r="AK443" s="76"/>
      <c r="AL443" s="76"/>
      <c r="AM443" s="76"/>
      <c r="AN443" s="63" t="s">
        <v>10546</v>
      </c>
      <c r="AO443" s="63" t="s">
        <v>10921</v>
      </c>
      <c r="AP443" s="67" t="s">
        <v>10922</v>
      </c>
      <c r="AQ443" s="76"/>
    </row>
    <row r="444" customFormat="false" ht="15" hidden="false" customHeight="false" outlineLevel="0" collapsed="false">
      <c r="B444" s="1" t="str">
        <f aca="false">поверители!$E444</f>
        <v>01950</v>
      </c>
      <c r="C444" s="64" t="s">
        <v>1753</v>
      </c>
      <c r="D444" s="63"/>
      <c r="E444" s="67" t="s">
        <v>10968</v>
      </c>
      <c r="F444" s="63"/>
      <c r="G444" s="63" t="s">
        <v>10335</v>
      </c>
      <c r="H444" s="81" t="s">
        <v>1756</v>
      </c>
      <c r="I444" s="67" t="s">
        <v>10363</v>
      </c>
      <c r="J444" s="76"/>
      <c r="K444" s="76"/>
      <c r="L444" s="76"/>
      <c r="M444" s="76"/>
      <c r="N444" s="76"/>
      <c r="O444" s="71" t="s">
        <v>10335</v>
      </c>
      <c r="P444" s="100"/>
      <c r="Q444" s="71" t="s">
        <v>10338</v>
      </c>
      <c r="R444" s="79" t="s">
        <v>10339</v>
      </c>
      <c r="S444" s="74" t="n">
        <v>45110</v>
      </c>
      <c r="T444" s="73" t="n">
        <v>45840</v>
      </c>
      <c r="U444" s="87" t="s">
        <v>10340</v>
      </c>
      <c r="V444" s="87" t="s">
        <v>10341</v>
      </c>
      <c r="W444" s="76"/>
      <c r="X444" s="71" t="s">
        <v>10335</v>
      </c>
      <c r="Y444" s="71" t="s">
        <v>10342</v>
      </c>
      <c r="Z444" s="79" t="s">
        <v>10629</v>
      </c>
      <c r="AA444" s="76"/>
      <c r="AB444" s="76"/>
      <c r="AC444" s="76"/>
      <c r="AD444" s="76"/>
      <c r="AE444" s="78" t="s">
        <v>10630</v>
      </c>
      <c r="AF444" s="76"/>
      <c r="AG444" s="76"/>
      <c r="AH444" s="76"/>
      <c r="AI444" s="67" t="s">
        <v>10655</v>
      </c>
      <c r="AJ444" s="79" t="s">
        <v>10346</v>
      </c>
      <c r="AK444" s="76"/>
      <c r="AL444" s="76"/>
      <c r="AM444" s="76"/>
      <c r="AN444" s="63" t="s">
        <v>10546</v>
      </c>
      <c r="AO444" s="63" t="s">
        <v>10921</v>
      </c>
      <c r="AP444" s="67" t="s">
        <v>10922</v>
      </c>
      <c r="AQ444" s="76"/>
    </row>
    <row r="445" customFormat="false" ht="15" hidden="false" customHeight="false" outlineLevel="0" collapsed="false">
      <c r="B445" s="1" t="str">
        <f aca="false">поверители!$E445</f>
        <v>01952</v>
      </c>
      <c r="C445" s="64" t="s">
        <v>1753</v>
      </c>
      <c r="D445" s="63"/>
      <c r="E445" s="67" t="s">
        <v>10969</v>
      </c>
      <c r="F445" s="63"/>
      <c r="G445" s="63" t="s">
        <v>10335</v>
      </c>
      <c r="H445" s="81" t="s">
        <v>10956</v>
      </c>
      <c r="I445" s="67" t="s">
        <v>10363</v>
      </c>
      <c r="J445" s="76"/>
      <c r="K445" s="76"/>
      <c r="L445" s="76"/>
      <c r="M445" s="76"/>
      <c r="N445" s="76"/>
      <c r="O445" s="71" t="s">
        <v>10335</v>
      </c>
      <c r="P445" s="100"/>
      <c r="Q445" s="71" t="s">
        <v>10338</v>
      </c>
      <c r="R445" s="79" t="s">
        <v>10339</v>
      </c>
      <c r="S445" s="74" t="n">
        <v>45110</v>
      </c>
      <c r="T445" s="73" t="n">
        <v>45840</v>
      </c>
      <c r="U445" s="87" t="s">
        <v>10340</v>
      </c>
      <c r="V445" s="87" t="s">
        <v>10341</v>
      </c>
      <c r="W445" s="76"/>
      <c r="X445" s="71" t="s">
        <v>10335</v>
      </c>
      <c r="Y445" s="71" t="s">
        <v>10342</v>
      </c>
      <c r="Z445" s="79" t="s">
        <v>10629</v>
      </c>
      <c r="AA445" s="76"/>
      <c r="AB445" s="76"/>
      <c r="AC445" s="76"/>
      <c r="AD445" s="76"/>
      <c r="AE445" s="78" t="s">
        <v>10630</v>
      </c>
      <c r="AF445" s="76"/>
      <c r="AG445" s="76"/>
      <c r="AH445" s="76"/>
      <c r="AI445" s="67" t="s">
        <v>10963</v>
      </c>
      <c r="AJ445" s="79" t="s">
        <v>10346</v>
      </c>
      <c r="AK445" s="76"/>
      <c r="AL445" s="76"/>
      <c r="AM445" s="76"/>
      <c r="AN445" s="63" t="s">
        <v>10546</v>
      </c>
      <c r="AO445" s="63" t="s">
        <v>10921</v>
      </c>
      <c r="AP445" s="67" t="s">
        <v>10922</v>
      </c>
      <c r="AQ445" s="76"/>
    </row>
    <row r="446" customFormat="false" ht="15" hidden="false" customHeight="false" outlineLevel="0" collapsed="false">
      <c r="B446" s="1" t="str">
        <f aca="false">поверители!$E446</f>
        <v>01955</v>
      </c>
      <c r="C446" s="64" t="s">
        <v>1753</v>
      </c>
      <c r="D446" s="63"/>
      <c r="E446" s="67" t="s">
        <v>10970</v>
      </c>
      <c r="F446" s="63"/>
      <c r="G446" s="63" t="s">
        <v>10335</v>
      </c>
      <c r="H446" s="81" t="s">
        <v>10956</v>
      </c>
      <c r="I446" s="67" t="s">
        <v>10363</v>
      </c>
      <c r="J446" s="76"/>
      <c r="K446" s="76"/>
      <c r="L446" s="76"/>
      <c r="M446" s="76"/>
      <c r="N446" s="76"/>
      <c r="O446" s="71" t="s">
        <v>10335</v>
      </c>
      <c r="P446" s="100"/>
      <c r="Q446" s="71" t="s">
        <v>10338</v>
      </c>
      <c r="R446" s="79" t="s">
        <v>10339</v>
      </c>
      <c r="S446" s="74" t="n">
        <v>45110</v>
      </c>
      <c r="T446" s="73" t="n">
        <v>45840</v>
      </c>
      <c r="U446" s="87" t="s">
        <v>10340</v>
      </c>
      <c r="V446" s="87" t="s">
        <v>10341</v>
      </c>
      <c r="W446" s="76"/>
      <c r="X446" s="71" t="s">
        <v>10335</v>
      </c>
      <c r="Y446" s="71" t="s">
        <v>10342</v>
      </c>
      <c r="Z446" s="79" t="s">
        <v>10629</v>
      </c>
      <c r="AA446" s="76"/>
      <c r="AB446" s="76"/>
      <c r="AC446" s="76"/>
      <c r="AD446" s="76"/>
      <c r="AE446" s="78" t="s">
        <v>10630</v>
      </c>
      <c r="AF446" s="76"/>
      <c r="AG446" s="76"/>
      <c r="AH446" s="76"/>
      <c r="AI446" s="67" t="s">
        <v>10963</v>
      </c>
      <c r="AJ446" s="79" t="s">
        <v>10346</v>
      </c>
      <c r="AK446" s="76"/>
      <c r="AL446" s="76"/>
      <c r="AM446" s="76"/>
      <c r="AN446" s="63" t="s">
        <v>10546</v>
      </c>
      <c r="AO446" s="63" t="s">
        <v>10921</v>
      </c>
      <c r="AP446" s="67" t="s">
        <v>10922</v>
      </c>
      <c r="AQ446" s="76"/>
    </row>
    <row r="447" customFormat="false" ht="15" hidden="false" customHeight="false" outlineLevel="0" collapsed="false">
      <c r="B447" s="1" t="str">
        <f aca="false">поверители!$E447</f>
        <v>01971</v>
      </c>
      <c r="C447" s="64" t="s">
        <v>323</v>
      </c>
      <c r="D447" s="63"/>
      <c r="E447" s="67" t="s">
        <v>10971</v>
      </c>
      <c r="F447" s="63"/>
      <c r="G447" s="63" t="s">
        <v>10335</v>
      </c>
      <c r="H447" s="81" t="s">
        <v>815</v>
      </c>
      <c r="I447" s="67" t="s">
        <v>10363</v>
      </c>
      <c r="J447" s="76"/>
      <c r="K447" s="76"/>
      <c r="L447" s="76"/>
      <c r="M447" s="76"/>
      <c r="N447" s="76"/>
      <c r="O447" s="71" t="s">
        <v>10335</v>
      </c>
      <c r="P447" s="100"/>
      <c r="Q447" s="71" t="s">
        <v>10338</v>
      </c>
      <c r="R447" s="79" t="s">
        <v>10339</v>
      </c>
      <c r="S447" s="74" t="n">
        <v>45110</v>
      </c>
      <c r="T447" s="73" t="n">
        <v>45840</v>
      </c>
      <c r="U447" s="87" t="s">
        <v>10340</v>
      </c>
      <c r="V447" s="87" t="s">
        <v>10341</v>
      </c>
      <c r="W447" s="76"/>
      <c r="X447" s="71" t="s">
        <v>10335</v>
      </c>
      <c r="Y447" s="71" t="s">
        <v>10342</v>
      </c>
      <c r="Z447" s="79" t="s">
        <v>10629</v>
      </c>
      <c r="AA447" s="76"/>
      <c r="AB447" s="76"/>
      <c r="AC447" s="76"/>
      <c r="AD447" s="76"/>
      <c r="AE447" s="78" t="s">
        <v>10630</v>
      </c>
      <c r="AF447" s="76"/>
      <c r="AG447" s="76"/>
      <c r="AH447" s="76"/>
      <c r="AI447" s="67" t="s">
        <v>10552</v>
      </c>
      <c r="AJ447" s="79" t="s">
        <v>10346</v>
      </c>
      <c r="AK447" s="76"/>
      <c r="AL447" s="76"/>
      <c r="AM447" s="76"/>
      <c r="AN447" s="63" t="s">
        <v>10546</v>
      </c>
      <c r="AO447" s="63" t="s">
        <v>10921</v>
      </c>
      <c r="AP447" s="67" t="s">
        <v>10922</v>
      </c>
      <c r="AQ447" s="76"/>
    </row>
    <row r="448" customFormat="false" ht="15" hidden="false" customHeight="false" outlineLevel="0" collapsed="false">
      <c r="B448" s="1" t="str">
        <f aca="false">поверители!$E448</f>
        <v>01980</v>
      </c>
      <c r="C448" s="64" t="s">
        <v>323</v>
      </c>
      <c r="D448" s="63"/>
      <c r="E448" s="67" t="s">
        <v>10972</v>
      </c>
      <c r="F448" s="63"/>
      <c r="G448" s="63" t="s">
        <v>10335</v>
      </c>
      <c r="H448" s="81" t="s">
        <v>326</v>
      </c>
      <c r="I448" s="67" t="s">
        <v>10363</v>
      </c>
      <c r="J448" s="76"/>
      <c r="K448" s="76"/>
      <c r="L448" s="76"/>
      <c r="M448" s="76"/>
      <c r="N448" s="76"/>
      <c r="O448" s="71" t="s">
        <v>10335</v>
      </c>
      <c r="P448" s="100"/>
      <c r="Q448" s="71" t="s">
        <v>10338</v>
      </c>
      <c r="R448" s="79" t="s">
        <v>10339</v>
      </c>
      <c r="S448" s="74" t="n">
        <v>45110</v>
      </c>
      <c r="T448" s="73" t="n">
        <v>45840</v>
      </c>
      <c r="U448" s="87" t="s">
        <v>10340</v>
      </c>
      <c r="V448" s="87" t="s">
        <v>10341</v>
      </c>
      <c r="W448" s="76"/>
      <c r="X448" s="71" t="s">
        <v>10335</v>
      </c>
      <c r="Y448" s="71" t="s">
        <v>10342</v>
      </c>
      <c r="Z448" s="79" t="s">
        <v>10629</v>
      </c>
      <c r="AA448" s="76"/>
      <c r="AB448" s="76"/>
      <c r="AC448" s="76"/>
      <c r="AD448" s="76"/>
      <c r="AE448" s="78" t="s">
        <v>10689</v>
      </c>
      <c r="AF448" s="76"/>
      <c r="AG448" s="76"/>
      <c r="AH448" s="76"/>
      <c r="AI448" s="67" t="s">
        <v>10973</v>
      </c>
      <c r="AJ448" s="79" t="s">
        <v>10346</v>
      </c>
      <c r="AK448" s="76"/>
      <c r="AL448" s="76"/>
      <c r="AM448" s="76"/>
      <c r="AN448" s="63" t="s">
        <v>10546</v>
      </c>
      <c r="AO448" s="63" t="s">
        <v>10921</v>
      </c>
      <c r="AP448" s="67" t="s">
        <v>10922</v>
      </c>
      <c r="AQ448" s="76"/>
    </row>
    <row r="449" customFormat="false" ht="15" hidden="false" customHeight="false" outlineLevel="0" collapsed="false">
      <c r="B449" s="1" t="str">
        <f aca="false">поверители!$E449</f>
        <v>01981</v>
      </c>
      <c r="C449" s="64" t="s">
        <v>1753</v>
      </c>
      <c r="D449" s="63"/>
      <c r="E449" s="67" t="s">
        <v>10974</v>
      </c>
      <c r="F449" s="63"/>
      <c r="G449" s="63" t="s">
        <v>10335</v>
      </c>
      <c r="H449" s="81" t="s">
        <v>1756</v>
      </c>
      <c r="I449" s="67" t="s">
        <v>10363</v>
      </c>
      <c r="J449" s="76"/>
      <c r="K449" s="76"/>
      <c r="L449" s="76"/>
      <c r="M449" s="76"/>
      <c r="N449" s="76"/>
      <c r="O449" s="71" t="s">
        <v>10335</v>
      </c>
      <c r="P449" s="100"/>
      <c r="Q449" s="71" t="s">
        <v>10338</v>
      </c>
      <c r="R449" s="79" t="s">
        <v>10339</v>
      </c>
      <c r="S449" s="74" t="n">
        <v>45110</v>
      </c>
      <c r="T449" s="73" t="n">
        <v>45840</v>
      </c>
      <c r="U449" s="87" t="s">
        <v>10340</v>
      </c>
      <c r="V449" s="87" t="s">
        <v>10341</v>
      </c>
      <c r="W449" s="76"/>
      <c r="X449" s="71" t="s">
        <v>10335</v>
      </c>
      <c r="Y449" s="71" t="s">
        <v>10342</v>
      </c>
      <c r="Z449" s="79" t="s">
        <v>10629</v>
      </c>
      <c r="AA449" s="76"/>
      <c r="AB449" s="76"/>
      <c r="AC449" s="76"/>
      <c r="AD449" s="76"/>
      <c r="AE449" s="78" t="s">
        <v>10630</v>
      </c>
      <c r="AF449" s="76"/>
      <c r="AG449" s="76"/>
      <c r="AH449" s="76"/>
      <c r="AI449" s="67" t="s">
        <v>10552</v>
      </c>
      <c r="AJ449" s="79" t="s">
        <v>10346</v>
      </c>
      <c r="AK449" s="76"/>
      <c r="AL449" s="76"/>
      <c r="AM449" s="76"/>
      <c r="AN449" s="63" t="s">
        <v>10546</v>
      </c>
      <c r="AO449" s="63" t="s">
        <v>10921</v>
      </c>
      <c r="AP449" s="67" t="s">
        <v>10922</v>
      </c>
      <c r="AQ449" s="76"/>
    </row>
    <row r="450" customFormat="false" ht="15" hidden="false" customHeight="false" outlineLevel="0" collapsed="false">
      <c r="B450" s="1" t="str">
        <f aca="false">поверители!$E450</f>
        <v>01983</v>
      </c>
      <c r="C450" s="64" t="s">
        <v>1753</v>
      </c>
      <c r="D450" s="63"/>
      <c r="E450" s="67" t="s">
        <v>10975</v>
      </c>
      <c r="F450" s="63"/>
      <c r="G450" s="63" t="s">
        <v>10335</v>
      </c>
      <c r="H450" s="81" t="s">
        <v>1756</v>
      </c>
      <c r="I450" s="67" t="s">
        <v>10363</v>
      </c>
      <c r="J450" s="76"/>
      <c r="K450" s="76"/>
      <c r="L450" s="76"/>
      <c r="M450" s="76"/>
      <c r="N450" s="76"/>
      <c r="O450" s="71" t="s">
        <v>10335</v>
      </c>
      <c r="P450" s="100"/>
      <c r="Q450" s="71" t="s">
        <v>10338</v>
      </c>
      <c r="R450" s="79" t="s">
        <v>10339</v>
      </c>
      <c r="S450" s="74" t="n">
        <v>45110</v>
      </c>
      <c r="T450" s="73" t="n">
        <v>45840</v>
      </c>
      <c r="U450" s="87" t="s">
        <v>10340</v>
      </c>
      <c r="V450" s="87" t="s">
        <v>10341</v>
      </c>
      <c r="W450" s="76"/>
      <c r="X450" s="71" t="s">
        <v>10335</v>
      </c>
      <c r="Y450" s="71" t="s">
        <v>10342</v>
      </c>
      <c r="Z450" s="79" t="s">
        <v>10629</v>
      </c>
      <c r="AA450" s="76"/>
      <c r="AB450" s="76"/>
      <c r="AC450" s="76"/>
      <c r="AD450" s="76"/>
      <c r="AE450" s="78" t="s">
        <v>10630</v>
      </c>
      <c r="AF450" s="76"/>
      <c r="AG450" s="76"/>
      <c r="AH450" s="76"/>
      <c r="AI450" s="67" t="s">
        <v>10552</v>
      </c>
      <c r="AJ450" s="79" t="s">
        <v>10346</v>
      </c>
      <c r="AK450" s="76"/>
      <c r="AL450" s="76"/>
      <c r="AM450" s="76"/>
      <c r="AN450" s="63" t="s">
        <v>10546</v>
      </c>
      <c r="AO450" s="63" t="s">
        <v>10921</v>
      </c>
      <c r="AP450" s="67" t="s">
        <v>10922</v>
      </c>
      <c r="AQ450" s="76"/>
    </row>
    <row r="451" customFormat="false" ht="15" hidden="false" customHeight="false" outlineLevel="0" collapsed="false">
      <c r="B451" s="1" t="str">
        <f aca="false">поверители!$E451</f>
        <v>01985</v>
      </c>
      <c r="C451" s="64" t="s">
        <v>1753</v>
      </c>
      <c r="D451" s="63"/>
      <c r="E451" s="67" t="s">
        <v>10976</v>
      </c>
      <c r="F451" s="63"/>
      <c r="G451" s="63" t="s">
        <v>10335</v>
      </c>
      <c r="H451" s="81" t="s">
        <v>1756</v>
      </c>
      <c r="I451" s="67" t="s">
        <v>10363</v>
      </c>
      <c r="J451" s="76"/>
      <c r="K451" s="76"/>
      <c r="L451" s="76"/>
      <c r="M451" s="76"/>
      <c r="N451" s="76"/>
      <c r="O451" s="71" t="s">
        <v>10335</v>
      </c>
      <c r="P451" s="100"/>
      <c r="Q451" s="71" t="s">
        <v>10338</v>
      </c>
      <c r="R451" s="79" t="s">
        <v>10339</v>
      </c>
      <c r="S451" s="74" t="n">
        <v>45110</v>
      </c>
      <c r="T451" s="73" t="n">
        <v>45840</v>
      </c>
      <c r="U451" s="87" t="s">
        <v>10340</v>
      </c>
      <c r="V451" s="87" t="s">
        <v>10341</v>
      </c>
      <c r="W451" s="76"/>
      <c r="X451" s="71" t="s">
        <v>10335</v>
      </c>
      <c r="Y451" s="71" t="s">
        <v>10342</v>
      </c>
      <c r="Z451" s="79" t="s">
        <v>10629</v>
      </c>
      <c r="AA451" s="76"/>
      <c r="AB451" s="76"/>
      <c r="AC451" s="76"/>
      <c r="AD451" s="76"/>
      <c r="AE451" s="78" t="s">
        <v>10630</v>
      </c>
      <c r="AF451" s="76"/>
      <c r="AG451" s="76"/>
      <c r="AH451" s="76"/>
      <c r="AI451" s="67" t="s">
        <v>10552</v>
      </c>
      <c r="AJ451" s="79" t="s">
        <v>10346</v>
      </c>
      <c r="AK451" s="76"/>
      <c r="AL451" s="76"/>
      <c r="AM451" s="76"/>
      <c r="AN451" s="63" t="s">
        <v>10546</v>
      </c>
      <c r="AO451" s="63" t="s">
        <v>10921</v>
      </c>
      <c r="AP451" s="67" t="s">
        <v>10922</v>
      </c>
      <c r="AQ451" s="76"/>
    </row>
    <row r="452" customFormat="false" ht="15" hidden="false" customHeight="false" outlineLevel="0" collapsed="false">
      <c r="B452" s="1" t="str">
        <f aca="false">поверители!$E452</f>
        <v>01986</v>
      </c>
      <c r="C452" s="64" t="s">
        <v>1753</v>
      </c>
      <c r="D452" s="63"/>
      <c r="E452" s="67" t="s">
        <v>10977</v>
      </c>
      <c r="F452" s="63"/>
      <c r="G452" s="63" t="s">
        <v>10335</v>
      </c>
      <c r="H452" s="81" t="s">
        <v>1756</v>
      </c>
      <c r="I452" s="67" t="s">
        <v>10363</v>
      </c>
      <c r="J452" s="76"/>
      <c r="K452" s="76"/>
      <c r="L452" s="76"/>
      <c r="M452" s="76"/>
      <c r="N452" s="76"/>
      <c r="O452" s="71" t="s">
        <v>10335</v>
      </c>
      <c r="P452" s="100"/>
      <c r="Q452" s="71" t="s">
        <v>10338</v>
      </c>
      <c r="R452" s="79" t="s">
        <v>10339</v>
      </c>
      <c r="S452" s="74" t="n">
        <v>45110</v>
      </c>
      <c r="T452" s="73" t="n">
        <v>45840</v>
      </c>
      <c r="U452" s="87" t="s">
        <v>10340</v>
      </c>
      <c r="V452" s="87" t="s">
        <v>10341</v>
      </c>
      <c r="W452" s="76"/>
      <c r="X452" s="71" t="s">
        <v>10335</v>
      </c>
      <c r="Y452" s="71" t="s">
        <v>10342</v>
      </c>
      <c r="Z452" s="79" t="s">
        <v>10629</v>
      </c>
      <c r="AA452" s="76"/>
      <c r="AB452" s="76"/>
      <c r="AC452" s="76"/>
      <c r="AD452" s="76"/>
      <c r="AE452" s="78" t="s">
        <v>10630</v>
      </c>
      <c r="AF452" s="76"/>
      <c r="AG452" s="76"/>
      <c r="AH452" s="76"/>
      <c r="AI452" s="67" t="s">
        <v>10552</v>
      </c>
      <c r="AJ452" s="79" t="s">
        <v>10346</v>
      </c>
      <c r="AK452" s="76"/>
      <c r="AL452" s="76"/>
      <c r="AM452" s="76"/>
      <c r="AN452" s="63" t="s">
        <v>10546</v>
      </c>
      <c r="AO452" s="63" t="s">
        <v>10921</v>
      </c>
      <c r="AP452" s="67" t="s">
        <v>10922</v>
      </c>
      <c r="AQ452" s="76"/>
    </row>
    <row r="453" customFormat="false" ht="15" hidden="false" customHeight="false" outlineLevel="0" collapsed="false">
      <c r="B453" s="1" t="str">
        <f aca="false">поверители!$E453</f>
        <v>01987</v>
      </c>
      <c r="C453" s="64" t="s">
        <v>1753</v>
      </c>
      <c r="D453" s="63"/>
      <c r="E453" s="67" t="s">
        <v>10978</v>
      </c>
      <c r="F453" s="63"/>
      <c r="G453" s="63" t="s">
        <v>10335</v>
      </c>
      <c r="H453" s="81" t="s">
        <v>10956</v>
      </c>
      <c r="I453" s="67" t="s">
        <v>10363</v>
      </c>
      <c r="J453" s="76"/>
      <c r="K453" s="76"/>
      <c r="L453" s="76"/>
      <c r="M453" s="76"/>
      <c r="N453" s="76"/>
      <c r="O453" s="71" t="s">
        <v>10335</v>
      </c>
      <c r="P453" s="100"/>
      <c r="Q453" s="71" t="s">
        <v>10338</v>
      </c>
      <c r="R453" s="79" t="s">
        <v>10339</v>
      </c>
      <c r="S453" s="74" t="n">
        <v>45110</v>
      </c>
      <c r="T453" s="73" t="n">
        <v>45840</v>
      </c>
      <c r="U453" s="87" t="s">
        <v>10340</v>
      </c>
      <c r="V453" s="87" t="s">
        <v>10341</v>
      </c>
      <c r="W453" s="76"/>
      <c r="X453" s="71" t="s">
        <v>10335</v>
      </c>
      <c r="Y453" s="71" t="s">
        <v>10342</v>
      </c>
      <c r="Z453" s="79" t="s">
        <v>10629</v>
      </c>
      <c r="AA453" s="76"/>
      <c r="AB453" s="76"/>
      <c r="AC453" s="76"/>
      <c r="AD453" s="76"/>
      <c r="AE453" s="78" t="s">
        <v>10630</v>
      </c>
      <c r="AF453" s="76"/>
      <c r="AG453" s="76"/>
      <c r="AH453" s="76"/>
      <c r="AI453" s="67" t="s">
        <v>10979</v>
      </c>
      <c r="AJ453" s="79" t="s">
        <v>10346</v>
      </c>
      <c r="AK453" s="76"/>
      <c r="AL453" s="76"/>
      <c r="AM453" s="76"/>
      <c r="AN453" s="63" t="s">
        <v>10546</v>
      </c>
      <c r="AO453" s="63" t="s">
        <v>10921</v>
      </c>
      <c r="AP453" s="67" t="s">
        <v>10922</v>
      </c>
      <c r="AQ453" s="76"/>
    </row>
    <row r="454" customFormat="false" ht="15" hidden="false" customHeight="false" outlineLevel="0" collapsed="false">
      <c r="B454" s="1" t="str">
        <f aca="false">поверители!$E454</f>
        <v>01990</v>
      </c>
      <c r="C454" s="64" t="s">
        <v>323</v>
      </c>
      <c r="D454" s="63"/>
      <c r="E454" s="67" t="s">
        <v>10980</v>
      </c>
      <c r="F454" s="63"/>
      <c r="G454" s="63" t="s">
        <v>10335</v>
      </c>
      <c r="H454" s="81" t="s">
        <v>763</v>
      </c>
      <c r="I454" s="67" t="s">
        <v>10363</v>
      </c>
      <c r="J454" s="76"/>
      <c r="K454" s="76"/>
      <c r="L454" s="76"/>
      <c r="M454" s="76"/>
      <c r="N454" s="76"/>
      <c r="O454" s="71" t="s">
        <v>10335</v>
      </c>
      <c r="P454" s="100"/>
      <c r="Q454" s="71" t="s">
        <v>10338</v>
      </c>
      <c r="R454" s="79" t="s">
        <v>10339</v>
      </c>
      <c r="S454" s="74" t="n">
        <v>45110</v>
      </c>
      <c r="T454" s="73" t="n">
        <v>45840</v>
      </c>
      <c r="U454" s="87" t="s">
        <v>10340</v>
      </c>
      <c r="V454" s="87" t="s">
        <v>10341</v>
      </c>
      <c r="W454" s="76"/>
      <c r="X454" s="71" t="s">
        <v>10335</v>
      </c>
      <c r="Y454" s="71" t="s">
        <v>10342</v>
      </c>
      <c r="Z454" s="79" t="s">
        <v>10629</v>
      </c>
      <c r="AA454" s="76"/>
      <c r="AB454" s="76"/>
      <c r="AC454" s="76"/>
      <c r="AD454" s="76"/>
      <c r="AE454" s="78" t="s">
        <v>10630</v>
      </c>
      <c r="AF454" s="76"/>
      <c r="AG454" s="76"/>
      <c r="AH454" s="76"/>
      <c r="AI454" s="67" t="s">
        <v>10863</v>
      </c>
      <c r="AJ454" s="79" t="s">
        <v>42</v>
      </c>
      <c r="AK454" s="76"/>
      <c r="AL454" s="76"/>
      <c r="AM454" s="76"/>
      <c r="AN454" s="63" t="s">
        <v>10546</v>
      </c>
      <c r="AO454" s="63" t="s">
        <v>10921</v>
      </c>
      <c r="AP454" s="67" t="s">
        <v>10922</v>
      </c>
      <c r="AQ454" s="76"/>
    </row>
    <row r="455" customFormat="false" ht="15" hidden="false" customHeight="false" outlineLevel="0" collapsed="false">
      <c r="B455" s="1" t="str">
        <f aca="false">поверители!$E455</f>
        <v>01993</v>
      </c>
      <c r="C455" s="64" t="s">
        <v>323</v>
      </c>
      <c r="D455" s="63"/>
      <c r="E455" s="67" t="s">
        <v>10981</v>
      </c>
      <c r="F455" s="63"/>
      <c r="G455" s="63" t="s">
        <v>10335</v>
      </c>
      <c r="H455" s="81" t="s">
        <v>763</v>
      </c>
      <c r="I455" s="67" t="s">
        <v>10363</v>
      </c>
      <c r="J455" s="76"/>
      <c r="K455" s="76"/>
      <c r="L455" s="76"/>
      <c r="M455" s="76"/>
      <c r="N455" s="76"/>
      <c r="O455" s="71" t="s">
        <v>10335</v>
      </c>
      <c r="P455" s="100"/>
      <c r="Q455" s="71" t="s">
        <v>10338</v>
      </c>
      <c r="R455" s="79" t="s">
        <v>10339</v>
      </c>
      <c r="S455" s="74" t="n">
        <v>45110</v>
      </c>
      <c r="T455" s="73" t="n">
        <v>45840</v>
      </c>
      <c r="U455" s="87" t="s">
        <v>10340</v>
      </c>
      <c r="V455" s="87" t="s">
        <v>10341</v>
      </c>
      <c r="W455" s="76"/>
      <c r="X455" s="71" t="s">
        <v>10335</v>
      </c>
      <c r="Y455" s="71" t="s">
        <v>10342</v>
      </c>
      <c r="Z455" s="79" t="s">
        <v>10629</v>
      </c>
      <c r="AA455" s="76"/>
      <c r="AB455" s="76"/>
      <c r="AC455" s="76"/>
      <c r="AD455" s="76"/>
      <c r="AE455" s="78" t="s">
        <v>10630</v>
      </c>
      <c r="AF455" s="76"/>
      <c r="AG455" s="76"/>
      <c r="AH455" s="76"/>
      <c r="AI455" s="67" t="s">
        <v>10848</v>
      </c>
      <c r="AJ455" s="79" t="s">
        <v>42</v>
      </c>
      <c r="AK455" s="76"/>
      <c r="AL455" s="76"/>
      <c r="AM455" s="76"/>
      <c r="AN455" s="63" t="s">
        <v>10546</v>
      </c>
      <c r="AO455" s="63" t="s">
        <v>10921</v>
      </c>
      <c r="AP455" s="67" t="s">
        <v>10922</v>
      </c>
      <c r="AQ455" s="76"/>
    </row>
    <row r="456" customFormat="false" ht="15" hidden="false" customHeight="false" outlineLevel="0" collapsed="false">
      <c r="B456" s="1" t="str">
        <f aca="false">поверители!$E456</f>
        <v>01994</v>
      </c>
      <c r="C456" s="64" t="s">
        <v>323</v>
      </c>
      <c r="D456" s="63"/>
      <c r="E456" s="67" t="s">
        <v>10982</v>
      </c>
      <c r="F456" s="63"/>
      <c r="G456" s="63" t="s">
        <v>10335</v>
      </c>
      <c r="H456" s="81" t="s">
        <v>763</v>
      </c>
      <c r="I456" s="67" t="s">
        <v>10363</v>
      </c>
      <c r="J456" s="76"/>
      <c r="K456" s="76"/>
      <c r="L456" s="76"/>
      <c r="M456" s="76"/>
      <c r="N456" s="76"/>
      <c r="O456" s="71" t="s">
        <v>10335</v>
      </c>
      <c r="P456" s="100"/>
      <c r="Q456" s="71" t="s">
        <v>10338</v>
      </c>
      <c r="R456" s="79" t="s">
        <v>10339</v>
      </c>
      <c r="S456" s="74" t="n">
        <v>45110</v>
      </c>
      <c r="T456" s="73" t="n">
        <v>45840</v>
      </c>
      <c r="U456" s="87" t="s">
        <v>10340</v>
      </c>
      <c r="V456" s="87" t="s">
        <v>10341</v>
      </c>
      <c r="W456" s="76"/>
      <c r="X456" s="71" t="s">
        <v>10335</v>
      </c>
      <c r="Y456" s="71" t="s">
        <v>10342</v>
      </c>
      <c r="Z456" s="79" t="s">
        <v>10629</v>
      </c>
      <c r="AA456" s="76"/>
      <c r="AB456" s="76"/>
      <c r="AC456" s="76"/>
      <c r="AD456" s="76"/>
      <c r="AE456" s="78" t="s">
        <v>10630</v>
      </c>
      <c r="AF456" s="76"/>
      <c r="AG456" s="76"/>
      <c r="AH456" s="76"/>
      <c r="AI456" s="67" t="s">
        <v>10863</v>
      </c>
      <c r="AJ456" s="79" t="s">
        <v>42</v>
      </c>
      <c r="AK456" s="76"/>
      <c r="AL456" s="76"/>
      <c r="AM456" s="76"/>
      <c r="AN456" s="63" t="s">
        <v>10546</v>
      </c>
      <c r="AO456" s="63" t="s">
        <v>10921</v>
      </c>
      <c r="AP456" s="67" t="s">
        <v>10922</v>
      </c>
      <c r="AQ456" s="76"/>
    </row>
    <row r="457" customFormat="false" ht="15" hidden="false" customHeight="false" outlineLevel="0" collapsed="false">
      <c r="B457" s="1" t="str">
        <f aca="false">поверители!$E457</f>
        <v>Р01994</v>
      </c>
      <c r="C457" s="64" t="s">
        <v>323</v>
      </c>
      <c r="D457" s="63"/>
      <c r="E457" s="67" t="s">
        <v>10983</v>
      </c>
      <c r="F457" s="63"/>
      <c r="G457" s="63" t="s">
        <v>10335</v>
      </c>
      <c r="H457" s="81" t="s">
        <v>763</v>
      </c>
      <c r="I457" s="67" t="s">
        <v>10363</v>
      </c>
      <c r="J457" s="76"/>
      <c r="K457" s="76"/>
      <c r="L457" s="76"/>
      <c r="M457" s="76"/>
      <c r="N457" s="76"/>
      <c r="O457" s="71" t="s">
        <v>10335</v>
      </c>
      <c r="P457" s="100"/>
      <c r="Q457" s="71" t="s">
        <v>10338</v>
      </c>
      <c r="R457" s="79" t="s">
        <v>10339</v>
      </c>
      <c r="S457" s="74" t="n">
        <v>45110</v>
      </c>
      <c r="T457" s="73" t="n">
        <v>45840</v>
      </c>
      <c r="U457" s="87" t="s">
        <v>10340</v>
      </c>
      <c r="V457" s="87" t="s">
        <v>10341</v>
      </c>
      <c r="W457" s="76"/>
      <c r="X457" s="71" t="s">
        <v>10335</v>
      </c>
      <c r="Y457" s="71" t="s">
        <v>10342</v>
      </c>
      <c r="Z457" s="79" t="s">
        <v>10629</v>
      </c>
      <c r="AA457" s="76"/>
      <c r="AB457" s="76"/>
      <c r="AC457" s="76"/>
      <c r="AD457" s="76"/>
      <c r="AE457" s="78" t="s">
        <v>10630</v>
      </c>
      <c r="AF457" s="76"/>
      <c r="AG457" s="76"/>
      <c r="AH457" s="76"/>
      <c r="AI457" s="67" t="s">
        <v>10863</v>
      </c>
      <c r="AJ457" s="79" t="s">
        <v>42</v>
      </c>
      <c r="AK457" s="76"/>
      <c r="AL457" s="76"/>
      <c r="AM457" s="76"/>
      <c r="AN457" s="63" t="s">
        <v>10546</v>
      </c>
      <c r="AO457" s="63" t="s">
        <v>10921</v>
      </c>
      <c r="AP457" s="67" t="s">
        <v>10922</v>
      </c>
      <c r="AQ457" s="76"/>
    </row>
    <row r="458" customFormat="false" ht="15" hidden="false" customHeight="false" outlineLevel="0" collapsed="false">
      <c r="B458" s="1" t="str">
        <f aca="false">поверители!$E458</f>
        <v>01996</v>
      </c>
      <c r="C458" s="64" t="s">
        <v>323</v>
      </c>
      <c r="D458" s="63"/>
      <c r="E458" s="67" t="s">
        <v>10984</v>
      </c>
      <c r="F458" s="63"/>
      <c r="G458" s="63" t="s">
        <v>10335</v>
      </c>
      <c r="H458" s="81" t="s">
        <v>763</v>
      </c>
      <c r="I458" s="67" t="s">
        <v>10363</v>
      </c>
      <c r="J458" s="76"/>
      <c r="K458" s="76"/>
      <c r="L458" s="76"/>
      <c r="M458" s="76"/>
      <c r="N458" s="76"/>
      <c r="O458" s="71" t="s">
        <v>10335</v>
      </c>
      <c r="P458" s="100"/>
      <c r="Q458" s="71" t="s">
        <v>10338</v>
      </c>
      <c r="R458" s="79" t="s">
        <v>10339</v>
      </c>
      <c r="S458" s="74" t="n">
        <v>45110</v>
      </c>
      <c r="T458" s="73" t="n">
        <v>45840</v>
      </c>
      <c r="U458" s="87" t="s">
        <v>10340</v>
      </c>
      <c r="V458" s="87" t="s">
        <v>10341</v>
      </c>
      <c r="W458" s="76"/>
      <c r="X458" s="71" t="s">
        <v>10335</v>
      </c>
      <c r="Y458" s="71" t="s">
        <v>10342</v>
      </c>
      <c r="Z458" s="79" t="s">
        <v>10629</v>
      </c>
      <c r="AA458" s="76"/>
      <c r="AB458" s="76"/>
      <c r="AC458" s="76"/>
      <c r="AD458" s="76"/>
      <c r="AE458" s="78" t="s">
        <v>10630</v>
      </c>
      <c r="AF458" s="76"/>
      <c r="AG458" s="76"/>
      <c r="AH458" s="76"/>
      <c r="AI458" s="67" t="s">
        <v>10848</v>
      </c>
      <c r="AJ458" s="79" t="s">
        <v>42</v>
      </c>
      <c r="AK458" s="76"/>
      <c r="AL458" s="76"/>
      <c r="AM458" s="76"/>
      <c r="AN458" s="63" t="s">
        <v>10546</v>
      </c>
      <c r="AO458" s="63" t="s">
        <v>10921</v>
      </c>
      <c r="AP458" s="67" t="s">
        <v>10922</v>
      </c>
      <c r="AQ458" s="76"/>
    </row>
    <row r="459" customFormat="false" ht="15" hidden="false" customHeight="false" outlineLevel="0" collapsed="false">
      <c r="B459" s="1" t="str">
        <f aca="false">поверители!$E459</f>
        <v>01997</v>
      </c>
      <c r="C459" s="64" t="s">
        <v>323</v>
      </c>
      <c r="D459" s="63"/>
      <c r="E459" s="67" t="s">
        <v>10985</v>
      </c>
      <c r="F459" s="63"/>
      <c r="G459" s="63" t="s">
        <v>10335</v>
      </c>
      <c r="H459" s="81" t="s">
        <v>763</v>
      </c>
      <c r="I459" s="67" t="s">
        <v>10363</v>
      </c>
      <c r="J459" s="76"/>
      <c r="K459" s="76"/>
      <c r="L459" s="76"/>
      <c r="M459" s="76"/>
      <c r="N459" s="76"/>
      <c r="O459" s="71" t="s">
        <v>10335</v>
      </c>
      <c r="P459" s="100"/>
      <c r="Q459" s="71" t="s">
        <v>10338</v>
      </c>
      <c r="R459" s="79" t="s">
        <v>10339</v>
      </c>
      <c r="S459" s="74" t="n">
        <v>45110</v>
      </c>
      <c r="T459" s="73" t="n">
        <v>45840</v>
      </c>
      <c r="U459" s="87" t="s">
        <v>10340</v>
      </c>
      <c r="V459" s="87" t="s">
        <v>10341</v>
      </c>
      <c r="W459" s="76"/>
      <c r="X459" s="71" t="s">
        <v>10335</v>
      </c>
      <c r="Y459" s="71" t="s">
        <v>10342</v>
      </c>
      <c r="Z459" s="79" t="s">
        <v>10629</v>
      </c>
      <c r="AA459" s="76"/>
      <c r="AB459" s="76"/>
      <c r="AC459" s="76"/>
      <c r="AD459" s="76"/>
      <c r="AE459" s="78" t="s">
        <v>10630</v>
      </c>
      <c r="AF459" s="76"/>
      <c r="AG459" s="76"/>
      <c r="AH459" s="76"/>
      <c r="AI459" s="67" t="s">
        <v>10979</v>
      </c>
      <c r="AJ459" s="79" t="s">
        <v>42</v>
      </c>
      <c r="AK459" s="76"/>
      <c r="AL459" s="76"/>
      <c r="AM459" s="76"/>
      <c r="AN459" s="63" t="s">
        <v>10546</v>
      </c>
      <c r="AO459" s="63" t="s">
        <v>10921</v>
      </c>
      <c r="AP459" s="67" t="s">
        <v>10922</v>
      </c>
      <c r="AQ459" s="76"/>
    </row>
    <row r="460" customFormat="false" ht="15" hidden="false" customHeight="false" outlineLevel="0" collapsed="false">
      <c r="B460" s="1" t="str">
        <f aca="false">поверители!$E460</f>
        <v>01998</v>
      </c>
      <c r="C460" s="64" t="s">
        <v>323</v>
      </c>
      <c r="D460" s="63"/>
      <c r="E460" s="67" t="s">
        <v>10986</v>
      </c>
      <c r="F460" s="63"/>
      <c r="G460" s="63" t="s">
        <v>10335</v>
      </c>
      <c r="H460" s="81" t="s">
        <v>763</v>
      </c>
      <c r="I460" s="67" t="s">
        <v>10363</v>
      </c>
      <c r="J460" s="76"/>
      <c r="K460" s="76"/>
      <c r="L460" s="76"/>
      <c r="M460" s="76"/>
      <c r="N460" s="76"/>
      <c r="O460" s="71" t="s">
        <v>10335</v>
      </c>
      <c r="P460" s="100"/>
      <c r="Q460" s="71" t="s">
        <v>10338</v>
      </c>
      <c r="R460" s="79" t="s">
        <v>10339</v>
      </c>
      <c r="S460" s="74" t="n">
        <v>45110</v>
      </c>
      <c r="T460" s="73" t="n">
        <v>45840</v>
      </c>
      <c r="U460" s="87" t="s">
        <v>10340</v>
      </c>
      <c r="V460" s="87" t="s">
        <v>10341</v>
      </c>
      <c r="W460" s="76"/>
      <c r="X460" s="71" t="s">
        <v>10335</v>
      </c>
      <c r="Y460" s="71" t="s">
        <v>10342</v>
      </c>
      <c r="Z460" s="79" t="s">
        <v>10629</v>
      </c>
      <c r="AA460" s="76"/>
      <c r="AB460" s="76"/>
      <c r="AC460" s="76"/>
      <c r="AD460" s="76"/>
      <c r="AE460" s="78" t="s">
        <v>10630</v>
      </c>
      <c r="AF460" s="76"/>
      <c r="AG460" s="76"/>
      <c r="AH460" s="76"/>
      <c r="AI460" s="67" t="s">
        <v>10863</v>
      </c>
      <c r="AJ460" s="79" t="s">
        <v>42</v>
      </c>
      <c r="AK460" s="76"/>
      <c r="AL460" s="76"/>
      <c r="AM460" s="76"/>
      <c r="AN460" s="63" t="s">
        <v>10546</v>
      </c>
      <c r="AO460" s="63" t="s">
        <v>10921</v>
      </c>
      <c r="AP460" s="67" t="s">
        <v>10922</v>
      </c>
      <c r="AQ460" s="76"/>
    </row>
    <row r="461" customFormat="false" ht="15" hidden="false" customHeight="false" outlineLevel="0" collapsed="false">
      <c r="B461" s="1" t="str">
        <f aca="false">поверители!$E461</f>
        <v>01999</v>
      </c>
      <c r="C461" s="64" t="s">
        <v>323</v>
      </c>
      <c r="D461" s="63"/>
      <c r="E461" s="67" t="s">
        <v>10987</v>
      </c>
      <c r="F461" s="63"/>
      <c r="G461" s="63" t="s">
        <v>10335</v>
      </c>
      <c r="H461" s="81" t="s">
        <v>763</v>
      </c>
      <c r="I461" s="67" t="s">
        <v>10363</v>
      </c>
      <c r="J461" s="76"/>
      <c r="K461" s="76"/>
      <c r="L461" s="76"/>
      <c r="M461" s="76"/>
      <c r="N461" s="76"/>
      <c r="O461" s="71" t="s">
        <v>10335</v>
      </c>
      <c r="P461" s="100"/>
      <c r="Q461" s="71" t="s">
        <v>10338</v>
      </c>
      <c r="R461" s="79" t="s">
        <v>10339</v>
      </c>
      <c r="S461" s="74" t="n">
        <v>45110</v>
      </c>
      <c r="T461" s="73" t="n">
        <v>45840</v>
      </c>
      <c r="U461" s="87" t="s">
        <v>10340</v>
      </c>
      <c r="V461" s="87" t="s">
        <v>10341</v>
      </c>
      <c r="W461" s="76"/>
      <c r="X461" s="71" t="s">
        <v>10335</v>
      </c>
      <c r="Y461" s="71" t="s">
        <v>10342</v>
      </c>
      <c r="Z461" s="79" t="s">
        <v>10629</v>
      </c>
      <c r="AA461" s="76"/>
      <c r="AB461" s="76"/>
      <c r="AC461" s="76"/>
      <c r="AD461" s="76"/>
      <c r="AE461" s="78" t="s">
        <v>10630</v>
      </c>
      <c r="AF461" s="76"/>
      <c r="AG461" s="76"/>
      <c r="AH461" s="76"/>
      <c r="AI461" s="67" t="s">
        <v>10848</v>
      </c>
      <c r="AJ461" s="79" t="s">
        <v>42</v>
      </c>
      <c r="AK461" s="76"/>
      <c r="AL461" s="76"/>
      <c r="AM461" s="76"/>
      <c r="AN461" s="63" t="s">
        <v>10546</v>
      </c>
      <c r="AO461" s="63" t="s">
        <v>10921</v>
      </c>
      <c r="AP461" s="67" t="s">
        <v>10922</v>
      </c>
      <c r="AQ461" s="76"/>
    </row>
    <row r="462" customFormat="false" ht="15" hidden="false" customHeight="false" outlineLevel="0" collapsed="false">
      <c r="B462" s="1" t="str">
        <f aca="false">поверители!$E462</f>
        <v>02000</v>
      </c>
      <c r="C462" s="64" t="s">
        <v>323</v>
      </c>
      <c r="D462" s="63"/>
      <c r="E462" s="67" t="s">
        <v>10988</v>
      </c>
      <c r="F462" s="63"/>
      <c r="G462" s="63" t="s">
        <v>10335</v>
      </c>
      <c r="H462" s="81" t="s">
        <v>763</v>
      </c>
      <c r="I462" s="67" t="s">
        <v>10363</v>
      </c>
      <c r="J462" s="76"/>
      <c r="K462" s="76"/>
      <c r="L462" s="76"/>
      <c r="M462" s="76"/>
      <c r="N462" s="76"/>
      <c r="O462" s="71" t="s">
        <v>10335</v>
      </c>
      <c r="P462" s="100"/>
      <c r="Q462" s="71" t="s">
        <v>10338</v>
      </c>
      <c r="R462" s="79" t="s">
        <v>10339</v>
      </c>
      <c r="S462" s="74" t="n">
        <v>45110</v>
      </c>
      <c r="T462" s="73" t="n">
        <v>45840</v>
      </c>
      <c r="U462" s="87" t="s">
        <v>10340</v>
      </c>
      <c r="V462" s="87" t="s">
        <v>10341</v>
      </c>
      <c r="W462" s="76"/>
      <c r="X462" s="71" t="s">
        <v>10335</v>
      </c>
      <c r="Y462" s="71" t="s">
        <v>10342</v>
      </c>
      <c r="Z462" s="79" t="s">
        <v>10629</v>
      </c>
      <c r="AA462" s="76"/>
      <c r="AB462" s="76"/>
      <c r="AC462" s="76"/>
      <c r="AD462" s="76"/>
      <c r="AE462" s="78" t="s">
        <v>10630</v>
      </c>
      <c r="AF462" s="76"/>
      <c r="AG462" s="76"/>
      <c r="AH462" s="76"/>
      <c r="AI462" s="67" t="s">
        <v>10863</v>
      </c>
      <c r="AJ462" s="79" t="s">
        <v>42</v>
      </c>
      <c r="AK462" s="76"/>
      <c r="AL462" s="76"/>
      <c r="AM462" s="76"/>
      <c r="AN462" s="63" t="s">
        <v>10546</v>
      </c>
      <c r="AO462" s="63" t="s">
        <v>10921</v>
      </c>
      <c r="AP462" s="67" t="s">
        <v>10922</v>
      </c>
      <c r="AQ462" s="76"/>
    </row>
    <row r="463" customFormat="false" ht="15" hidden="false" customHeight="false" outlineLevel="0" collapsed="false">
      <c r="B463" s="1" t="str">
        <f aca="false">поверители!$E463</f>
        <v>02001</v>
      </c>
      <c r="C463" s="64" t="s">
        <v>323</v>
      </c>
      <c r="D463" s="63"/>
      <c r="E463" s="67" t="s">
        <v>10989</v>
      </c>
      <c r="F463" s="63"/>
      <c r="G463" s="63" t="s">
        <v>10335</v>
      </c>
      <c r="H463" s="81" t="s">
        <v>763</v>
      </c>
      <c r="I463" s="67" t="s">
        <v>10363</v>
      </c>
      <c r="J463" s="76"/>
      <c r="K463" s="76"/>
      <c r="L463" s="76"/>
      <c r="M463" s="76"/>
      <c r="N463" s="76"/>
      <c r="O463" s="71" t="s">
        <v>10335</v>
      </c>
      <c r="P463" s="100"/>
      <c r="Q463" s="71" t="s">
        <v>10338</v>
      </c>
      <c r="R463" s="79" t="s">
        <v>10339</v>
      </c>
      <c r="S463" s="74" t="n">
        <v>45110</v>
      </c>
      <c r="T463" s="73" t="n">
        <v>45840</v>
      </c>
      <c r="U463" s="87" t="s">
        <v>10340</v>
      </c>
      <c r="V463" s="87" t="s">
        <v>10341</v>
      </c>
      <c r="W463" s="76"/>
      <c r="X463" s="71" t="s">
        <v>10335</v>
      </c>
      <c r="Y463" s="71" t="s">
        <v>10342</v>
      </c>
      <c r="Z463" s="79" t="s">
        <v>10629</v>
      </c>
      <c r="AA463" s="76"/>
      <c r="AB463" s="76"/>
      <c r="AC463" s="76"/>
      <c r="AD463" s="76"/>
      <c r="AE463" s="78" t="s">
        <v>10630</v>
      </c>
      <c r="AF463" s="76"/>
      <c r="AG463" s="76"/>
      <c r="AH463" s="76"/>
      <c r="AI463" s="67" t="s">
        <v>10863</v>
      </c>
      <c r="AJ463" s="79" t="s">
        <v>42</v>
      </c>
      <c r="AK463" s="76"/>
      <c r="AL463" s="76"/>
      <c r="AM463" s="76"/>
      <c r="AN463" s="63" t="s">
        <v>10546</v>
      </c>
      <c r="AO463" s="63" t="s">
        <v>10921</v>
      </c>
      <c r="AP463" s="67" t="s">
        <v>10922</v>
      </c>
      <c r="AQ463" s="76"/>
    </row>
    <row r="464" customFormat="false" ht="15" hidden="false" customHeight="false" outlineLevel="0" collapsed="false">
      <c r="B464" s="1" t="str">
        <f aca="false">поверители!$E464</f>
        <v>02002</v>
      </c>
      <c r="C464" s="64" t="s">
        <v>323</v>
      </c>
      <c r="D464" s="63"/>
      <c r="E464" s="67" t="s">
        <v>10990</v>
      </c>
      <c r="F464" s="63"/>
      <c r="G464" s="63" t="s">
        <v>10335</v>
      </c>
      <c r="H464" s="81" t="s">
        <v>763</v>
      </c>
      <c r="I464" s="67" t="s">
        <v>10363</v>
      </c>
      <c r="J464" s="76"/>
      <c r="K464" s="76"/>
      <c r="L464" s="76"/>
      <c r="M464" s="76"/>
      <c r="N464" s="76"/>
      <c r="O464" s="71" t="s">
        <v>10335</v>
      </c>
      <c r="P464" s="100"/>
      <c r="Q464" s="71" t="s">
        <v>10338</v>
      </c>
      <c r="R464" s="79" t="s">
        <v>10339</v>
      </c>
      <c r="S464" s="74" t="n">
        <v>45110</v>
      </c>
      <c r="T464" s="73" t="n">
        <v>45840</v>
      </c>
      <c r="U464" s="87" t="s">
        <v>10340</v>
      </c>
      <c r="V464" s="87" t="s">
        <v>10341</v>
      </c>
      <c r="W464" s="76"/>
      <c r="X464" s="71" t="s">
        <v>10335</v>
      </c>
      <c r="Y464" s="71" t="s">
        <v>10342</v>
      </c>
      <c r="Z464" s="79" t="s">
        <v>10629</v>
      </c>
      <c r="AA464" s="76"/>
      <c r="AB464" s="76"/>
      <c r="AC464" s="76"/>
      <c r="AD464" s="76"/>
      <c r="AE464" s="78" t="s">
        <v>10630</v>
      </c>
      <c r="AF464" s="76"/>
      <c r="AG464" s="76"/>
      <c r="AH464" s="76"/>
      <c r="AI464" s="67" t="s">
        <v>10845</v>
      </c>
      <c r="AJ464" s="79" t="s">
        <v>42</v>
      </c>
      <c r="AK464" s="76"/>
      <c r="AL464" s="76"/>
      <c r="AM464" s="76"/>
      <c r="AN464" s="63" t="s">
        <v>10546</v>
      </c>
      <c r="AO464" s="63" t="s">
        <v>10921</v>
      </c>
      <c r="AP464" s="67" t="s">
        <v>10922</v>
      </c>
      <c r="AQ464" s="76"/>
    </row>
    <row r="465" customFormat="false" ht="15" hidden="false" customHeight="false" outlineLevel="0" collapsed="false">
      <c r="B465" s="1" t="str">
        <f aca="false">поверители!$E465</f>
        <v>02003</v>
      </c>
      <c r="C465" s="64" t="s">
        <v>323</v>
      </c>
      <c r="D465" s="63"/>
      <c r="E465" s="67" t="s">
        <v>10991</v>
      </c>
      <c r="F465" s="63"/>
      <c r="G465" s="63" t="s">
        <v>10335</v>
      </c>
      <c r="H465" s="81" t="s">
        <v>763</v>
      </c>
      <c r="I465" s="67" t="s">
        <v>10363</v>
      </c>
      <c r="J465" s="76"/>
      <c r="K465" s="76"/>
      <c r="L465" s="76"/>
      <c r="M465" s="76"/>
      <c r="N465" s="76"/>
      <c r="O465" s="71" t="s">
        <v>10335</v>
      </c>
      <c r="P465" s="100"/>
      <c r="Q465" s="71" t="s">
        <v>10338</v>
      </c>
      <c r="R465" s="79" t="s">
        <v>10339</v>
      </c>
      <c r="S465" s="74" t="n">
        <v>45110</v>
      </c>
      <c r="T465" s="73" t="n">
        <v>45840</v>
      </c>
      <c r="U465" s="87" t="s">
        <v>10340</v>
      </c>
      <c r="V465" s="87" t="s">
        <v>10341</v>
      </c>
      <c r="W465" s="76"/>
      <c r="X465" s="71" t="s">
        <v>10335</v>
      </c>
      <c r="Y465" s="71" t="s">
        <v>10342</v>
      </c>
      <c r="Z465" s="79" t="s">
        <v>10629</v>
      </c>
      <c r="AA465" s="76"/>
      <c r="AB465" s="76"/>
      <c r="AC465" s="76"/>
      <c r="AD465" s="76"/>
      <c r="AE465" s="78" t="s">
        <v>10630</v>
      </c>
      <c r="AF465" s="76"/>
      <c r="AG465" s="76"/>
      <c r="AH465" s="76"/>
      <c r="AI465" s="67" t="s">
        <v>10845</v>
      </c>
      <c r="AJ465" s="79" t="s">
        <v>42</v>
      </c>
      <c r="AK465" s="76"/>
      <c r="AL465" s="76"/>
      <c r="AM465" s="76"/>
      <c r="AN465" s="63" t="s">
        <v>10546</v>
      </c>
      <c r="AO465" s="63" t="s">
        <v>10921</v>
      </c>
      <c r="AP465" s="67" t="s">
        <v>10922</v>
      </c>
      <c r="AQ465" s="76"/>
    </row>
    <row r="466" customFormat="false" ht="15" hidden="false" customHeight="false" outlineLevel="0" collapsed="false">
      <c r="B466" s="1" t="str">
        <f aca="false">поверители!$E466</f>
        <v>02004</v>
      </c>
      <c r="C466" s="64" t="s">
        <v>323</v>
      </c>
      <c r="D466" s="63"/>
      <c r="E466" s="67" t="s">
        <v>10992</v>
      </c>
      <c r="F466" s="63"/>
      <c r="G466" s="63" t="s">
        <v>10335</v>
      </c>
      <c r="H466" s="81" t="s">
        <v>763</v>
      </c>
      <c r="I466" s="67" t="s">
        <v>10363</v>
      </c>
      <c r="J466" s="76"/>
      <c r="K466" s="76"/>
      <c r="L466" s="76"/>
      <c r="M466" s="76"/>
      <c r="N466" s="76"/>
      <c r="O466" s="71" t="s">
        <v>10335</v>
      </c>
      <c r="P466" s="100"/>
      <c r="Q466" s="71" t="s">
        <v>10338</v>
      </c>
      <c r="R466" s="79" t="s">
        <v>10339</v>
      </c>
      <c r="S466" s="74" t="n">
        <v>45110</v>
      </c>
      <c r="T466" s="73" t="n">
        <v>45840</v>
      </c>
      <c r="U466" s="87" t="s">
        <v>10340</v>
      </c>
      <c r="V466" s="87" t="s">
        <v>10341</v>
      </c>
      <c r="W466" s="76"/>
      <c r="X466" s="71" t="s">
        <v>10335</v>
      </c>
      <c r="Y466" s="71" t="s">
        <v>10342</v>
      </c>
      <c r="Z466" s="79" t="s">
        <v>10629</v>
      </c>
      <c r="AA466" s="76"/>
      <c r="AB466" s="76"/>
      <c r="AC466" s="76"/>
      <c r="AD466" s="76"/>
      <c r="AE466" s="78" t="s">
        <v>10630</v>
      </c>
      <c r="AF466" s="76"/>
      <c r="AG466" s="76"/>
      <c r="AH466" s="76"/>
      <c r="AI466" s="67" t="s">
        <v>10587</v>
      </c>
      <c r="AJ466" s="79" t="s">
        <v>42</v>
      </c>
      <c r="AK466" s="76"/>
      <c r="AL466" s="76"/>
      <c r="AM466" s="76"/>
      <c r="AN466" s="63" t="s">
        <v>10546</v>
      </c>
      <c r="AO466" s="63" t="s">
        <v>10921</v>
      </c>
      <c r="AP466" s="67" t="s">
        <v>10922</v>
      </c>
      <c r="AQ466" s="76"/>
    </row>
    <row r="467" customFormat="false" ht="15" hidden="false" customHeight="false" outlineLevel="0" collapsed="false">
      <c r="B467" s="1" t="str">
        <f aca="false">поверители!$E467</f>
        <v>02005</v>
      </c>
      <c r="C467" s="64" t="s">
        <v>323</v>
      </c>
      <c r="D467" s="63"/>
      <c r="E467" s="67" t="s">
        <v>10993</v>
      </c>
      <c r="F467" s="63"/>
      <c r="G467" s="63" t="s">
        <v>10335</v>
      </c>
      <c r="H467" s="81" t="s">
        <v>763</v>
      </c>
      <c r="I467" s="67" t="s">
        <v>10363</v>
      </c>
      <c r="J467" s="76"/>
      <c r="K467" s="76"/>
      <c r="L467" s="76"/>
      <c r="M467" s="76"/>
      <c r="N467" s="76"/>
      <c r="O467" s="71" t="s">
        <v>10335</v>
      </c>
      <c r="P467" s="100"/>
      <c r="Q467" s="71" t="s">
        <v>10338</v>
      </c>
      <c r="R467" s="79" t="s">
        <v>10339</v>
      </c>
      <c r="S467" s="74" t="n">
        <v>45110</v>
      </c>
      <c r="T467" s="73" t="n">
        <v>45840</v>
      </c>
      <c r="U467" s="87" t="s">
        <v>10340</v>
      </c>
      <c r="V467" s="87" t="s">
        <v>10341</v>
      </c>
      <c r="W467" s="76"/>
      <c r="X467" s="71" t="s">
        <v>10335</v>
      </c>
      <c r="Y467" s="71" t="s">
        <v>10342</v>
      </c>
      <c r="Z467" s="79" t="s">
        <v>10629</v>
      </c>
      <c r="AA467" s="76"/>
      <c r="AB467" s="76"/>
      <c r="AC467" s="76"/>
      <c r="AD467" s="76"/>
      <c r="AE467" s="78" t="s">
        <v>10630</v>
      </c>
      <c r="AF467" s="76"/>
      <c r="AG467" s="76"/>
      <c r="AH467" s="76"/>
      <c r="AI467" s="67" t="s">
        <v>10979</v>
      </c>
      <c r="AJ467" s="79" t="s">
        <v>42</v>
      </c>
      <c r="AK467" s="76"/>
      <c r="AL467" s="76"/>
      <c r="AM467" s="76"/>
      <c r="AN467" s="63" t="s">
        <v>10546</v>
      </c>
      <c r="AO467" s="63" t="s">
        <v>10921</v>
      </c>
      <c r="AP467" s="67" t="s">
        <v>10922</v>
      </c>
      <c r="AQ467" s="76"/>
    </row>
    <row r="468" customFormat="false" ht="15" hidden="false" customHeight="false" outlineLevel="0" collapsed="false">
      <c r="B468" s="1" t="str">
        <f aca="false">поверители!$E468</f>
        <v>02006</v>
      </c>
      <c r="C468" s="64" t="s">
        <v>323</v>
      </c>
      <c r="D468" s="63"/>
      <c r="E468" s="67" t="s">
        <v>10994</v>
      </c>
      <c r="F468" s="63"/>
      <c r="G468" s="63" t="s">
        <v>10335</v>
      </c>
      <c r="H468" s="81" t="s">
        <v>763</v>
      </c>
      <c r="I468" s="67" t="s">
        <v>10363</v>
      </c>
      <c r="J468" s="76"/>
      <c r="K468" s="76"/>
      <c r="L468" s="76"/>
      <c r="M468" s="76"/>
      <c r="N468" s="76"/>
      <c r="O468" s="71" t="s">
        <v>10335</v>
      </c>
      <c r="P468" s="100"/>
      <c r="Q468" s="71" t="s">
        <v>10338</v>
      </c>
      <c r="R468" s="79" t="s">
        <v>10339</v>
      </c>
      <c r="S468" s="74" t="n">
        <v>45110</v>
      </c>
      <c r="T468" s="73" t="n">
        <v>45840</v>
      </c>
      <c r="U468" s="87" t="s">
        <v>10340</v>
      </c>
      <c r="V468" s="87" t="s">
        <v>10341</v>
      </c>
      <c r="W468" s="76"/>
      <c r="X468" s="71" t="s">
        <v>10335</v>
      </c>
      <c r="Y468" s="71" t="s">
        <v>10342</v>
      </c>
      <c r="Z468" s="79" t="s">
        <v>10629</v>
      </c>
      <c r="AA468" s="76"/>
      <c r="AB468" s="76"/>
      <c r="AC468" s="76"/>
      <c r="AD468" s="76"/>
      <c r="AE468" s="78" t="s">
        <v>10630</v>
      </c>
      <c r="AF468" s="76"/>
      <c r="AG468" s="76"/>
      <c r="AH468" s="76"/>
      <c r="AI468" s="67" t="s">
        <v>10848</v>
      </c>
      <c r="AJ468" s="79" t="s">
        <v>42</v>
      </c>
      <c r="AK468" s="76"/>
      <c r="AL468" s="76"/>
      <c r="AM468" s="76"/>
      <c r="AN468" s="63" t="s">
        <v>10546</v>
      </c>
      <c r="AO468" s="63" t="s">
        <v>10921</v>
      </c>
      <c r="AP468" s="67" t="s">
        <v>10922</v>
      </c>
      <c r="AQ468" s="76"/>
    </row>
    <row r="469" customFormat="false" ht="15" hidden="false" customHeight="false" outlineLevel="0" collapsed="false">
      <c r="B469" s="1" t="str">
        <f aca="false">поверители!$E469</f>
        <v>02903</v>
      </c>
      <c r="C469" s="64" t="s">
        <v>323</v>
      </c>
      <c r="D469" s="63"/>
      <c r="E469" s="81" t="s">
        <v>10995</v>
      </c>
      <c r="F469" s="63"/>
      <c r="G469" s="63" t="s">
        <v>10335</v>
      </c>
      <c r="H469" s="81" t="s">
        <v>763</v>
      </c>
      <c r="I469" s="67" t="s">
        <v>10363</v>
      </c>
      <c r="J469" s="76"/>
      <c r="K469" s="76"/>
      <c r="L469" s="76"/>
      <c r="M469" s="76"/>
      <c r="N469" s="76"/>
      <c r="O469" s="71" t="s">
        <v>10335</v>
      </c>
      <c r="P469" s="100"/>
      <c r="Q469" s="71" t="s">
        <v>10338</v>
      </c>
      <c r="R469" s="79" t="s">
        <v>10339</v>
      </c>
      <c r="S469" s="74" t="n">
        <v>45110</v>
      </c>
      <c r="T469" s="73" t="n">
        <v>45840</v>
      </c>
      <c r="U469" s="87" t="s">
        <v>10340</v>
      </c>
      <c r="V469" s="87" t="s">
        <v>10341</v>
      </c>
      <c r="W469" s="76"/>
      <c r="X469" s="71" t="s">
        <v>10335</v>
      </c>
      <c r="Y469" s="71" t="s">
        <v>10342</v>
      </c>
      <c r="Z469" s="79" t="s">
        <v>10629</v>
      </c>
      <c r="AA469" s="76"/>
      <c r="AB469" s="76"/>
      <c r="AC469" s="76"/>
      <c r="AD469" s="76"/>
      <c r="AE469" s="78" t="s">
        <v>10630</v>
      </c>
      <c r="AF469" s="76"/>
      <c r="AG469" s="76"/>
      <c r="AH469" s="76"/>
      <c r="AI469" s="67" t="s">
        <v>10863</v>
      </c>
      <c r="AJ469" s="79" t="s">
        <v>42</v>
      </c>
      <c r="AK469" s="76"/>
      <c r="AL469" s="76"/>
      <c r="AM469" s="76"/>
      <c r="AN469" s="63" t="s">
        <v>10546</v>
      </c>
      <c r="AO469" s="63" t="s">
        <v>10921</v>
      </c>
      <c r="AP469" s="67" t="s">
        <v>10922</v>
      </c>
      <c r="AQ469" s="76"/>
    </row>
    <row r="470" customFormat="false" ht="15" hidden="false" customHeight="false" outlineLevel="0" collapsed="false">
      <c r="B470" s="1" t="str">
        <f aca="false">поверители!$E470</f>
        <v>02904</v>
      </c>
      <c r="C470" s="64" t="s">
        <v>323</v>
      </c>
      <c r="D470" s="63"/>
      <c r="E470" s="81" t="s">
        <v>10996</v>
      </c>
      <c r="F470" s="63"/>
      <c r="G470" s="63" t="s">
        <v>10335</v>
      </c>
      <c r="H470" s="81" t="s">
        <v>763</v>
      </c>
      <c r="I470" s="67" t="s">
        <v>10363</v>
      </c>
      <c r="J470" s="76"/>
      <c r="K470" s="76"/>
      <c r="L470" s="76"/>
      <c r="M470" s="76"/>
      <c r="N470" s="76"/>
      <c r="O470" s="71" t="s">
        <v>10335</v>
      </c>
      <c r="P470" s="100"/>
      <c r="Q470" s="71" t="s">
        <v>10338</v>
      </c>
      <c r="R470" s="79" t="s">
        <v>10339</v>
      </c>
      <c r="S470" s="74" t="n">
        <v>45110</v>
      </c>
      <c r="T470" s="73" t="n">
        <v>45840</v>
      </c>
      <c r="U470" s="87" t="s">
        <v>10340</v>
      </c>
      <c r="V470" s="87" t="s">
        <v>10341</v>
      </c>
      <c r="W470" s="76"/>
      <c r="X470" s="71" t="s">
        <v>10335</v>
      </c>
      <c r="Y470" s="71" t="s">
        <v>10342</v>
      </c>
      <c r="Z470" s="79" t="s">
        <v>10629</v>
      </c>
      <c r="AA470" s="76"/>
      <c r="AB470" s="76"/>
      <c r="AC470" s="76"/>
      <c r="AD470" s="76"/>
      <c r="AE470" s="78" t="s">
        <v>10630</v>
      </c>
      <c r="AF470" s="76"/>
      <c r="AG470" s="76"/>
      <c r="AH470" s="76"/>
      <c r="AI470" s="67" t="s">
        <v>10863</v>
      </c>
      <c r="AJ470" s="79" t="s">
        <v>42</v>
      </c>
      <c r="AK470" s="76"/>
      <c r="AL470" s="76"/>
      <c r="AM470" s="76"/>
      <c r="AN470" s="63" t="s">
        <v>10546</v>
      </c>
      <c r="AO470" s="63" t="s">
        <v>10921</v>
      </c>
      <c r="AP470" s="67" t="s">
        <v>10922</v>
      </c>
      <c r="AQ470" s="76"/>
    </row>
    <row r="471" customFormat="false" ht="15" hidden="false" customHeight="false" outlineLevel="0" collapsed="false">
      <c r="B471" s="1" t="str">
        <f aca="false">поверители!$E471</f>
        <v>02912</v>
      </c>
      <c r="C471" s="64" t="s">
        <v>1753</v>
      </c>
      <c r="D471" s="63"/>
      <c r="E471" s="81" t="s">
        <v>10997</v>
      </c>
      <c r="F471" s="63"/>
      <c r="G471" s="63" t="s">
        <v>10335</v>
      </c>
      <c r="H471" s="81" t="s">
        <v>10956</v>
      </c>
      <c r="I471" s="67" t="s">
        <v>10363</v>
      </c>
      <c r="J471" s="76"/>
      <c r="K471" s="76"/>
      <c r="L471" s="76"/>
      <c r="M471" s="76"/>
      <c r="N471" s="76"/>
      <c r="O471" s="71" t="s">
        <v>10335</v>
      </c>
      <c r="P471" s="100"/>
      <c r="Q471" s="71" t="s">
        <v>10338</v>
      </c>
      <c r="R471" s="79" t="s">
        <v>10339</v>
      </c>
      <c r="S471" s="74" t="n">
        <v>45110</v>
      </c>
      <c r="T471" s="73" t="n">
        <v>45840</v>
      </c>
      <c r="U471" s="87" t="s">
        <v>10340</v>
      </c>
      <c r="V471" s="87" t="s">
        <v>10341</v>
      </c>
      <c r="W471" s="76"/>
      <c r="X471" s="71" t="s">
        <v>10335</v>
      </c>
      <c r="Y471" s="71" t="s">
        <v>10342</v>
      </c>
      <c r="Z471" s="79" t="s">
        <v>10629</v>
      </c>
      <c r="AA471" s="76"/>
      <c r="AB471" s="76"/>
      <c r="AC471" s="76"/>
      <c r="AD471" s="76"/>
      <c r="AE471" s="78" t="s">
        <v>10630</v>
      </c>
      <c r="AF471" s="76"/>
      <c r="AG471" s="76"/>
      <c r="AH471" s="76"/>
      <c r="AI471" s="67" t="s">
        <v>10845</v>
      </c>
      <c r="AJ471" s="79" t="s">
        <v>42</v>
      </c>
      <c r="AK471" s="76"/>
      <c r="AL471" s="76"/>
      <c r="AM471" s="76"/>
      <c r="AN471" s="63" t="s">
        <v>10546</v>
      </c>
      <c r="AO471" s="63" t="s">
        <v>10921</v>
      </c>
      <c r="AP471" s="67" t="s">
        <v>10922</v>
      </c>
      <c r="AQ471" s="76"/>
    </row>
    <row r="472" customFormat="false" ht="15" hidden="false" customHeight="false" outlineLevel="0" collapsed="false">
      <c r="B472" s="1" t="str">
        <f aca="false">поверители!$E472</f>
        <v>02913</v>
      </c>
      <c r="C472" s="64" t="s">
        <v>323</v>
      </c>
      <c r="D472" s="87"/>
      <c r="E472" s="81" t="s">
        <v>10998</v>
      </c>
      <c r="F472" s="87"/>
      <c r="G472" s="63" t="s">
        <v>10335</v>
      </c>
      <c r="H472" s="81" t="s">
        <v>326</v>
      </c>
      <c r="I472" s="67" t="s">
        <v>10363</v>
      </c>
      <c r="J472" s="85"/>
      <c r="K472" s="85"/>
      <c r="L472" s="85"/>
      <c r="M472" s="85"/>
      <c r="N472" s="85"/>
      <c r="O472" s="71" t="s">
        <v>10335</v>
      </c>
      <c r="P472" s="100"/>
      <c r="Q472" s="71" t="s">
        <v>10338</v>
      </c>
      <c r="R472" s="79" t="s">
        <v>10339</v>
      </c>
      <c r="S472" s="74" t="n">
        <v>45110</v>
      </c>
      <c r="T472" s="73" t="n">
        <v>45840</v>
      </c>
      <c r="U472" s="87" t="s">
        <v>10340</v>
      </c>
      <c r="V472" s="87" t="s">
        <v>10341</v>
      </c>
      <c r="W472" s="76"/>
      <c r="X472" s="71" t="s">
        <v>10335</v>
      </c>
      <c r="Y472" s="71" t="s">
        <v>10342</v>
      </c>
      <c r="Z472" s="79" t="s">
        <v>10629</v>
      </c>
      <c r="AA472" s="85"/>
      <c r="AB472" s="85"/>
      <c r="AC472" s="85"/>
      <c r="AD472" s="85"/>
      <c r="AE472" s="78" t="s">
        <v>10630</v>
      </c>
      <c r="AF472" s="85"/>
      <c r="AG472" s="85"/>
      <c r="AH472" s="85"/>
      <c r="AI472" s="67" t="s">
        <v>10558</v>
      </c>
      <c r="AJ472" s="79" t="s">
        <v>42</v>
      </c>
      <c r="AK472" s="85"/>
      <c r="AL472" s="85"/>
      <c r="AM472" s="85"/>
      <c r="AN472" s="63" t="s">
        <v>10546</v>
      </c>
      <c r="AO472" s="63" t="s">
        <v>10921</v>
      </c>
      <c r="AP472" s="67" t="s">
        <v>10922</v>
      </c>
      <c r="AQ472" s="85"/>
    </row>
    <row r="473" customFormat="false" ht="15" hidden="false" customHeight="false" outlineLevel="0" collapsed="false">
      <c r="B473" s="1" t="str">
        <f aca="false">поверители!$E473</f>
        <v>02914</v>
      </c>
      <c r="C473" s="64" t="s">
        <v>323</v>
      </c>
      <c r="D473" s="87"/>
      <c r="E473" s="81" t="s">
        <v>10999</v>
      </c>
      <c r="F473" s="87"/>
      <c r="G473" s="63" t="s">
        <v>10335</v>
      </c>
      <c r="H473" s="81" t="s">
        <v>763</v>
      </c>
      <c r="I473" s="67" t="s">
        <v>10363</v>
      </c>
      <c r="J473" s="85"/>
      <c r="K473" s="85"/>
      <c r="L473" s="85"/>
      <c r="M473" s="85"/>
      <c r="N473" s="85"/>
      <c r="O473" s="71" t="s">
        <v>10335</v>
      </c>
      <c r="P473" s="100"/>
      <c r="Q473" s="71" t="s">
        <v>10338</v>
      </c>
      <c r="R473" s="79" t="s">
        <v>10339</v>
      </c>
      <c r="S473" s="74" t="n">
        <v>45110</v>
      </c>
      <c r="T473" s="73" t="n">
        <v>45840</v>
      </c>
      <c r="U473" s="87" t="s">
        <v>10340</v>
      </c>
      <c r="V473" s="87" t="s">
        <v>10341</v>
      </c>
      <c r="W473" s="76"/>
      <c r="X473" s="71" t="s">
        <v>10335</v>
      </c>
      <c r="Y473" s="71" t="s">
        <v>10342</v>
      </c>
      <c r="Z473" s="79" t="s">
        <v>10629</v>
      </c>
      <c r="AA473" s="85"/>
      <c r="AB473" s="85"/>
      <c r="AC473" s="85"/>
      <c r="AD473" s="85"/>
      <c r="AE473" s="78" t="s">
        <v>10630</v>
      </c>
      <c r="AF473" s="85"/>
      <c r="AG473" s="85"/>
      <c r="AH473" s="85"/>
      <c r="AI473" s="67" t="s">
        <v>10558</v>
      </c>
      <c r="AJ473" s="79" t="s">
        <v>42</v>
      </c>
      <c r="AK473" s="85"/>
      <c r="AL473" s="85"/>
      <c r="AM473" s="85"/>
      <c r="AN473" s="63" t="s">
        <v>10546</v>
      </c>
      <c r="AO473" s="63" t="s">
        <v>10921</v>
      </c>
      <c r="AP473" s="67" t="s">
        <v>10922</v>
      </c>
      <c r="AQ473" s="85"/>
    </row>
    <row r="474" customFormat="false" ht="17.9" hidden="false" customHeight="false" outlineLevel="0" collapsed="false">
      <c r="B474" s="1" t="str">
        <f aca="false">поверители!$E474</f>
        <v>02962</v>
      </c>
      <c r="C474" s="64" t="s">
        <v>428</v>
      </c>
      <c r="D474" s="87"/>
      <c r="E474" s="81" t="s">
        <v>11000</v>
      </c>
      <c r="F474" s="87"/>
      <c r="G474" s="63" t="s">
        <v>10335</v>
      </c>
      <c r="H474" s="63" t="s">
        <v>404</v>
      </c>
      <c r="I474" s="67" t="s">
        <v>10652</v>
      </c>
      <c r="J474" s="85"/>
      <c r="K474" s="85"/>
      <c r="L474" s="85"/>
      <c r="M474" s="85"/>
      <c r="N474" s="85"/>
      <c r="O474" s="71" t="s">
        <v>10335</v>
      </c>
      <c r="P474" s="100"/>
      <c r="Q474" s="71" t="s">
        <v>10338</v>
      </c>
      <c r="R474" s="79" t="s">
        <v>10339</v>
      </c>
      <c r="S474" s="74" t="n">
        <v>45110</v>
      </c>
      <c r="T474" s="73" t="n">
        <v>45475</v>
      </c>
      <c r="U474" s="87" t="s">
        <v>10340</v>
      </c>
      <c r="V474" s="87" t="s">
        <v>10341</v>
      </c>
      <c r="W474" s="76"/>
      <c r="X474" s="71" t="s">
        <v>10335</v>
      </c>
      <c r="Y474" s="71" t="s">
        <v>10342</v>
      </c>
      <c r="Z474" s="79" t="s">
        <v>10629</v>
      </c>
      <c r="AA474" s="85"/>
      <c r="AB474" s="85"/>
      <c r="AC474" s="85"/>
      <c r="AD474" s="85"/>
      <c r="AE474" s="78" t="s">
        <v>10630</v>
      </c>
      <c r="AF474" s="85"/>
      <c r="AG474" s="85"/>
      <c r="AH474" s="85"/>
      <c r="AI474" s="104" t="s">
        <v>11001</v>
      </c>
      <c r="AJ474" s="79" t="s">
        <v>42</v>
      </c>
      <c r="AK474" s="85"/>
      <c r="AL474" s="85"/>
      <c r="AM474" s="85"/>
      <c r="AN474" s="63" t="s">
        <v>10546</v>
      </c>
      <c r="AO474" s="63" t="s">
        <v>10921</v>
      </c>
      <c r="AP474" s="67" t="s">
        <v>10922</v>
      </c>
      <c r="AQ474" s="85"/>
    </row>
    <row r="475" customFormat="false" ht="15" hidden="false" customHeight="false" outlineLevel="0" collapsed="false">
      <c r="B475" s="1" t="str">
        <f aca="false">поверители!$E475</f>
        <v>03147</v>
      </c>
      <c r="C475" s="64" t="s">
        <v>323</v>
      </c>
      <c r="D475" s="87"/>
      <c r="E475" s="81" t="s">
        <v>11002</v>
      </c>
      <c r="F475" s="87"/>
      <c r="G475" s="63" t="s">
        <v>10335</v>
      </c>
      <c r="H475" s="81" t="s">
        <v>763</v>
      </c>
      <c r="I475" s="67" t="s">
        <v>10652</v>
      </c>
      <c r="J475" s="85"/>
      <c r="K475" s="85"/>
      <c r="L475" s="85"/>
      <c r="M475" s="85"/>
      <c r="N475" s="85"/>
      <c r="O475" s="71" t="s">
        <v>10335</v>
      </c>
      <c r="P475" s="100"/>
      <c r="Q475" s="71" t="s">
        <v>10338</v>
      </c>
      <c r="R475" s="79" t="s">
        <v>10339</v>
      </c>
      <c r="S475" s="74" t="n">
        <v>45110</v>
      </c>
      <c r="T475" s="73" t="n">
        <v>45840</v>
      </c>
      <c r="U475" s="87" t="s">
        <v>10340</v>
      </c>
      <c r="V475" s="87" t="s">
        <v>10341</v>
      </c>
      <c r="W475" s="76"/>
      <c r="X475" s="71" t="s">
        <v>10335</v>
      </c>
      <c r="Y475" s="71" t="s">
        <v>10342</v>
      </c>
      <c r="Z475" s="79" t="s">
        <v>10629</v>
      </c>
      <c r="AA475" s="85"/>
      <c r="AB475" s="85"/>
      <c r="AC475" s="85"/>
      <c r="AD475" s="85"/>
      <c r="AE475" s="78" t="s">
        <v>10630</v>
      </c>
      <c r="AF475" s="85"/>
      <c r="AG475" s="85"/>
      <c r="AH475" s="85"/>
      <c r="AI475" s="67" t="s">
        <v>10558</v>
      </c>
      <c r="AJ475" s="79" t="s">
        <v>42</v>
      </c>
      <c r="AK475" s="85"/>
      <c r="AL475" s="85"/>
      <c r="AM475" s="85"/>
      <c r="AN475" s="63" t="s">
        <v>10546</v>
      </c>
      <c r="AO475" s="63" t="s">
        <v>10921</v>
      </c>
      <c r="AP475" s="67" t="s">
        <v>10922</v>
      </c>
      <c r="AQ475" s="85"/>
    </row>
    <row r="476" customFormat="false" ht="15" hidden="false" customHeight="false" outlineLevel="0" collapsed="false">
      <c r="B476" s="1" t="str">
        <f aca="false">поверители!$E476</f>
        <v>03152</v>
      </c>
      <c r="C476" s="64" t="s">
        <v>323</v>
      </c>
      <c r="D476" s="87"/>
      <c r="E476" s="81" t="s">
        <v>11003</v>
      </c>
      <c r="F476" s="87"/>
      <c r="G476" s="63" t="s">
        <v>10335</v>
      </c>
      <c r="H476" s="81" t="s">
        <v>326</v>
      </c>
      <c r="I476" s="67" t="s">
        <v>10652</v>
      </c>
      <c r="J476" s="85"/>
      <c r="K476" s="85"/>
      <c r="L476" s="85"/>
      <c r="M476" s="85"/>
      <c r="N476" s="85"/>
      <c r="O476" s="71" t="s">
        <v>10335</v>
      </c>
      <c r="P476" s="100"/>
      <c r="Q476" s="71" t="s">
        <v>10338</v>
      </c>
      <c r="R476" s="79" t="s">
        <v>10339</v>
      </c>
      <c r="S476" s="74" t="n">
        <v>45110</v>
      </c>
      <c r="T476" s="73" t="n">
        <v>45840</v>
      </c>
      <c r="U476" s="87" t="s">
        <v>10340</v>
      </c>
      <c r="V476" s="87" t="s">
        <v>10341</v>
      </c>
      <c r="W476" s="76"/>
      <c r="X476" s="71" t="s">
        <v>10335</v>
      </c>
      <c r="Y476" s="71" t="s">
        <v>10342</v>
      </c>
      <c r="Z476" s="79" t="s">
        <v>10629</v>
      </c>
      <c r="AA476" s="85"/>
      <c r="AB476" s="85"/>
      <c r="AC476" s="85"/>
      <c r="AD476" s="85"/>
      <c r="AE476" s="78" t="s">
        <v>10630</v>
      </c>
      <c r="AF476" s="85"/>
      <c r="AG476" s="85"/>
      <c r="AH476" s="85"/>
      <c r="AI476" s="67" t="s">
        <v>10863</v>
      </c>
      <c r="AJ476" s="79" t="s">
        <v>42</v>
      </c>
      <c r="AK476" s="85"/>
      <c r="AL476" s="85"/>
      <c r="AM476" s="85"/>
      <c r="AN476" s="63" t="s">
        <v>10546</v>
      </c>
      <c r="AO476" s="63" t="s">
        <v>10921</v>
      </c>
      <c r="AP476" s="67" t="s">
        <v>10922</v>
      </c>
      <c r="AQ476" s="85"/>
    </row>
    <row r="477" customFormat="false" ht="15" hidden="false" customHeight="false" outlineLevel="0" collapsed="false">
      <c r="B477" s="1" t="str">
        <f aca="false">поверители!$E477</f>
        <v>03772</v>
      </c>
      <c r="C477" s="64" t="s">
        <v>323</v>
      </c>
      <c r="D477" s="87"/>
      <c r="E477" s="81" t="s">
        <v>11004</v>
      </c>
      <c r="F477" s="87"/>
      <c r="G477" s="63" t="s">
        <v>10335</v>
      </c>
      <c r="H477" s="81" t="s">
        <v>763</v>
      </c>
      <c r="I477" s="67" t="s">
        <v>10652</v>
      </c>
      <c r="J477" s="85"/>
      <c r="K477" s="85"/>
      <c r="L477" s="85"/>
      <c r="M477" s="85"/>
      <c r="N477" s="85"/>
      <c r="O477" s="71" t="s">
        <v>10335</v>
      </c>
      <c r="P477" s="100"/>
      <c r="Q477" s="71" t="s">
        <v>10338</v>
      </c>
      <c r="R477" s="79" t="s">
        <v>10339</v>
      </c>
      <c r="S477" s="74" t="n">
        <v>45110</v>
      </c>
      <c r="T477" s="73" t="n">
        <v>45840</v>
      </c>
      <c r="U477" s="87" t="s">
        <v>10340</v>
      </c>
      <c r="V477" s="87" t="s">
        <v>10341</v>
      </c>
      <c r="W477" s="76"/>
      <c r="X477" s="71" t="s">
        <v>10335</v>
      </c>
      <c r="Y477" s="71" t="s">
        <v>10342</v>
      </c>
      <c r="Z477" s="79" t="s">
        <v>10629</v>
      </c>
      <c r="AA477" s="85"/>
      <c r="AB477" s="85"/>
      <c r="AC477" s="85"/>
      <c r="AD477" s="85"/>
      <c r="AE477" s="78" t="s">
        <v>10630</v>
      </c>
      <c r="AF477" s="85"/>
      <c r="AG477" s="85"/>
      <c r="AH477" s="85"/>
      <c r="AI477" s="67" t="s">
        <v>10863</v>
      </c>
      <c r="AJ477" s="79" t="s">
        <v>42</v>
      </c>
      <c r="AK477" s="85"/>
      <c r="AL477" s="85"/>
      <c r="AM477" s="85"/>
      <c r="AN477" s="63" t="s">
        <v>10546</v>
      </c>
      <c r="AO477" s="63" t="s">
        <v>10921</v>
      </c>
      <c r="AP477" s="67" t="s">
        <v>10922</v>
      </c>
      <c r="AQ477" s="85"/>
    </row>
    <row r="478" customFormat="false" ht="15" hidden="false" customHeight="false" outlineLevel="0" collapsed="false">
      <c r="B478" s="1" t="str">
        <f aca="false">поверители!$E478</f>
        <v>04841</v>
      </c>
      <c r="C478" s="64" t="s">
        <v>323</v>
      </c>
      <c r="D478" s="87"/>
      <c r="E478" s="81" t="s">
        <v>11005</v>
      </c>
      <c r="F478" s="87"/>
      <c r="G478" s="63" t="s">
        <v>10335</v>
      </c>
      <c r="H478" s="81" t="s">
        <v>763</v>
      </c>
      <c r="I478" s="67" t="s">
        <v>10652</v>
      </c>
      <c r="J478" s="85"/>
      <c r="K478" s="85"/>
      <c r="L478" s="85"/>
      <c r="M478" s="85"/>
      <c r="N478" s="85"/>
      <c r="O478" s="71" t="s">
        <v>10335</v>
      </c>
      <c r="P478" s="100"/>
      <c r="Q478" s="71" t="s">
        <v>10338</v>
      </c>
      <c r="R478" s="79" t="s">
        <v>10339</v>
      </c>
      <c r="S478" s="74" t="n">
        <v>45110</v>
      </c>
      <c r="T478" s="73" t="n">
        <v>45840</v>
      </c>
      <c r="U478" s="87" t="s">
        <v>10340</v>
      </c>
      <c r="V478" s="87" t="s">
        <v>10341</v>
      </c>
      <c r="W478" s="76"/>
      <c r="X478" s="71" t="s">
        <v>10335</v>
      </c>
      <c r="Y478" s="71" t="s">
        <v>10342</v>
      </c>
      <c r="Z478" s="79" t="s">
        <v>10629</v>
      </c>
      <c r="AA478" s="85"/>
      <c r="AB478" s="85"/>
      <c r="AC478" s="85"/>
      <c r="AD478" s="85"/>
      <c r="AE478" s="78" t="s">
        <v>10630</v>
      </c>
      <c r="AF478" s="85"/>
      <c r="AG478" s="85"/>
      <c r="AH478" s="85"/>
      <c r="AI478" s="67" t="s">
        <v>10558</v>
      </c>
      <c r="AJ478" s="79" t="s">
        <v>42</v>
      </c>
      <c r="AK478" s="85"/>
      <c r="AL478" s="85"/>
      <c r="AM478" s="85"/>
      <c r="AN478" s="63" t="s">
        <v>10546</v>
      </c>
      <c r="AO478" s="63" t="s">
        <v>10921</v>
      </c>
      <c r="AP478" s="67" t="s">
        <v>10922</v>
      </c>
      <c r="AQ478" s="85"/>
    </row>
    <row r="479" customFormat="false" ht="15" hidden="false" customHeight="false" outlineLevel="0" collapsed="false">
      <c r="B479" s="1" t="str">
        <f aca="false">поверители!$E479</f>
        <v>04864</v>
      </c>
      <c r="C479" s="64" t="s">
        <v>323</v>
      </c>
      <c r="D479" s="87"/>
      <c r="E479" s="81" t="s">
        <v>11006</v>
      </c>
      <c r="F479" s="87"/>
      <c r="G479" s="63" t="s">
        <v>10335</v>
      </c>
      <c r="H479" s="81" t="s">
        <v>763</v>
      </c>
      <c r="I479" s="67" t="s">
        <v>10652</v>
      </c>
      <c r="J479" s="85"/>
      <c r="K479" s="85"/>
      <c r="L479" s="85"/>
      <c r="M479" s="85"/>
      <c r="N479" s="85"/>
      <c r="O479" s="71" t="s">
        <v>10335</v>
      </c>
      <c r="P479" s="100"/>
      <c r="Q479" s="71" t="s">
        <v>10338</v>
      </c>
      <c r="R479" s="79" t="s">
        <v>10339</v>
      </c>
      <c r="S479" s="74" t="n">
        <v>45110</v>
      </c>
      <c r="T479" s="73" t="n">
        <v>45840</v>
      </c>
      <c r="U479" s="87" t="s">
        <v>10340</v>
      </c>
      <c r="V479" s="87" t="s">
        <v>10341</v>
      </c>
      <c r="W479" s="76"/>
      <c r="X479" s="71" t="s">
        <v>10335</v>
      </c>
      <c r="Y479" s="71" t="s">
        <v>10342</v>
      </c>
      <c r="Z479" s="79" t="s">
        <v>10629</v>
      </c>
      <c r="AA479" s="85"/>
      <c r="AB479" s="85"/>
      <c r="AC479" s="85"/>
      <c r="AD479" s="85"/>
      <c r="AE479" s="78" t="s">
        <v>10630</v>
      </c>
      <c r="AF479" s="85"/>
      <c r="AG479" s="85"/>
      <c r="AH479" s="85"/>
      <c r="AI479" s="67" t="s">
        <v>10863</v>
      </c>
      <c r="AJ479" s="79" t="s">
        <v>42</v>
      </c>
      <c r="AK479" s="85"/>
      <c r="AL479" s="85"/>
      <c r="AM479" s="85"/>
      <c r="AN479" s="63" t="s">
        <v>10546</v>
      </c>
      <c r="AO479" s="63" t="s">
        <v>10921</v>
      </c>
      <c r="AP479" s="67" t="s">
        <v>10922</v>
      </c>
      <c r="AQ479" s="85"/>
    </row>
    <row r="480" customFormat="false" ht="15" hidden="false" customHeight="false" outlineLevel="0" collapsed="false">
      <c r="B480" s="1" t="str">
        <f aca="false">поверители!$E480</f>
        <v>04865</v>
      </c>
      <c r="C480" s="64" t="s">
        <v>323</v>
      </c>
      <c r="D480" s="87"/>
      <c r="E480" s="81" t="s">
        <v>11007</v>
      </c>
      <c r="F480" s="87"/>
      <c r="G480" s="63" t="s">
        <v>10335</v>
      </c>
      <c r="H480" s="81" t="s">
        <v>763</v>
      </c>
      <c r="I480" s="67" t="s">
        <v>10652</v>
      </c>
      <c r="J480" s="85"/>
      <c r="K480" s="85"/>
      <c r="L480" s="85"/>
      <c r="M480" s="85"/>
      <c r="N480" s="85"/>
      <c r="O480" s="71" t="s">
        <v>10335</v>
      </c>
      <c r="P480" s="100"/>
      <c r="Q480" s="71" t="s">
        <v>10338</v>
      </c>
      <c r="R480" s="79" t="s">
        <v>10339</v>
      </c>
      <c r="S480" s="74" t="n">
        <v>45110</v>
      </c>
      <c r="T480" s="73" t="n">
        <v>45840</v>
      </c>
      <c r="U480" s="87" t="s">
        <v>10340</v>
      </c>
      <c r="V480" s="87" t="s">
        <v>10341</v>
      </c>
      <c r="W480" s="76"/>
      <c r="X480" s="71" t="s">
        <v>10335</v>
      </c>
      <c r="Y480" s="71" t="s">
        <v>10342</v>
      </c>
      <c r="Z480" s="79" t="s">
        <v>10629</v>
      </c>
      <c r="AA480" s="85"/>
      <c r="AB480" s="85"/>
      <c r="AC480" s="85"/>
      <c r="AD480" s="85"/>
      <c r="AE480" s="78" t="s">
        <v>10630</v>
      </c>
      <c r="AF480" s="85"/>
      <c r="AG480" s="85"/>
      <c r="AH480" s="85"/>
      <c r="AI480" s="67" t="s">
        <v>10863</v>
      </c>
      <c r="AJ480" s="79" t="s">
        <v>42</v>
      </c>
      <c r="AK480" s="85"/>
      <c r="AL480" s="85"/>
      <c r="AM480" s="85"/>
      <c r="AN480" s="63" t="s">
        <v>10546</v>
      </c>
      <c r="AO480" s="63" t="s">
        <v>10921</v>
      </c>
      <c r="AP480" s="67" t="s">
        <v>10922</v>
      </c>
      <c r="AQ480" s="85"/>
    </row>
    <row r="481" customFormat="false" ht="15" hidden="false" customHeight="false" outlineLevel="0" collapsed="false">
      <c r="B481" s="1" t="str">
        <f aca="false">поверители!$E481</f>
        <v>04866</v>
      </c>
      <c r="C481" s="64" t="s">
        <v>323</v>
      </c>
      <c r="D481" s="87"/>
      <c r="E481" s="81" t="s">
        <v>11008</v>
      </c>
      <c r="F481" s="87"/>
      <c r="G481" s="63" t="s">
        <v>10335</v>
      </c>
      <c r="H481" s="81" t="s">
        <v>763</v>
      </c>
      <c r="I481" s="67" t="s">
        <v>10652</v>
      </c>
      <c r="J481" s="85"/>
      <c r="K481" s="85"/>
      <c r="L481" s="85"/>
      <c r="M481" s="85"/>
      <c r="N481" s="85"/>
      <c r="O481" s="71" t="s">
        <v>10335</v>
      </c>
      <c r="P481" s="100"/>
      <c r="Q481" s="71" t="s">
        <v>10338</v>
      </c>
      <c r="R481" s="79" t="s">
        <v>10339</v>
      </c>
      <c r="S481" s="74" t="n">
        <v>45110</v>
      </c>
      <c r="T481" s="73" t="n">
        <v>45840</v>
      </c>
      <c r="U481" s="87" t="s">
        <v>10340</v>
      </c>
      <c r="V481" s="87" t="s">
        <v>10341</v>
      </c>
      <c r="W481" s="76"/>
      <c r="X481" s="71" t="s">
        <v>10335</v>
      </c>
      <c r="Y481" s="71" t="s">
        <v>10342</v>
      </c>
      <c r="Z481" s="79" t="s">
        <v>10629</v>
      </c>
      <c r="AA481" s="85"/>
      <c r="AB481" s="85"/>
      <c r="AC481" s="85"/>
      <c r="AD481" s="85"/>
      <c r="AE481" s="78" t="s">
        <v>10630</v>
      </c>
      <c r="AF481" s="85"/>
      <c r="AG481" s="85"/>
      <c r="AH481" s="85"/>
      <c r="AI481" s="67" t="s">
        <v>10863</v>
      </c>
      <c r="AJ481" s="79" t="s">
        <v>42</v>
      </c>
      <c r="AK481" s="85"/>
      <c r="AL481" s="85"/>
      <c r="AM481" s="85"/>
      <c r="AN481" s="63" t="s">
        <v>10546</v>
      </c>
      <c r="AO481" s="63" t="s">
        <v>10921</v>
      </c>
      <c r="AP481" s="67" t="s">
        <v>10922</v>
      </c>
      <c r="AQ481" s="85"/>
    </row>
    <row r="482" customFormat="false" ht="15" hidden="false" customHeight="false" outlineLevel="0" collapsed="false">
      <c r="B482" s="1" t="str">
        <f aca="false">поверители!$E482</f>
        <v>04867</v>
      </c>
      <c r="C482" s="64" t="s">
        <v>323</v>
      </c>
      <c r="D482" s="87"/>
      <c r="E482" s="81" t="s">
        <v>11009</v>
      </c>
      <c r="F482" s="87"/>
      <c r="G482" s="63" t="s">
        <v>10335</v>
      </c>
      <c r="H482" s="81" t="s">
        <v>763</v>
      </c>
      <c r="I482" s="67" t="s">
        <v>10652</v>
      </c>
      <c r="J482" s="85"/>
      <c r="K482" s="85"/>
      <c r="L482" s="85"/>
      <c r="M482" s="85"/>
      <c r="N482" s="85"/>
      <c r="O482" s="71" t="s">
        <v>10335</v>
      </c>
      <c r="P482" s="100"/>
      <c r="Q482" s="71" t="s">
        <v>10338</v>
      </c>
      <c r="R482" s="79" t="s">
        <v>10339</v>
      </c>
      <c r="S482" s="74" t="n">
        <v>45110</v>
      </c>
      <c r="T482" s="73" t="n">
        <v>45840</v>
      </c>
      <c r="U482" s="87" t="s">
        <v>10340</v>
      </c>
      <c r="V482" s="87" t="s">
        <v>10341</v>
      </c>
      <c r="W482" s="76"/>
      <c r="X482" s="71" t="s">
        <v>10335</v>
      </c>
      <c r="Y482" s="71" t="s">
        <v>10342</v>
      </c>
      <c r="Z482" s="79" t="s">
        <v>10629</v>
      </c>
      <c r="AA482" s="85"/>
      <c r="AB482" s="85"/>
      <c r="AC482" s="85"/>
      <c r="AD482" s="85"/>
      <c r="AE482" s="78" t="s">
        <v>10630</v>
      </c>
      <c r="AF482" s="85"/>
      <c r="AG482" s="85"/>
      <c r="AH482" s="85"/>
      <c r="AI482" s="67" t="s">
        <v>10863</v>
      </c>
      <c r="AJ482" s="79" t="s">
        <v>42</v>
      </c>
      <c r="AK482" s="85"/>
      <c r="AL482" s="85"/>
      <c r="AM482" s="85"/>
      <c r="AN482" s="63" t="s">
        <v>10546</v>
      </c>
      <c r="AO482" s="63" t="s">
        <v>10921</v>
      </c>
      <c r="AP482" s="67" t="s">
        <v>10922</v>
      </c>
      <c r="AQ482" s="85"/>
    </row>
    <row r="483" customFormat="false" ht="15" hidden="false" customHeight="false" outlineLevel="0" collapsed="false">
      <c r="B483" s="1" t="str">
        <f aca="false">поверители!$E483</f>
        <v>04871</v>
      </c>
      <c r="C483" s="64" t="s">
        <v>1753</v>
      </c>
      <c r="D483" s="87"/>
      <c r="E483" s="81" t="s">
        <v>11010</v>
      </c>
      <c r="F483" s="87"/>
      <c r="G483" s="63" t="s">
        <v>10335</v>
      </c>
      <c r="H483" s="81" t="s">
        <v>11011</v>
      </c>
      <c r="I483" s="67" t="s">
        <v>10374</v>
      </c>
      <c r="J483" s="85"/>
      <c r="K483" s="85"/>
      <c r="L483" s="85"/>
      <c r="M483" s="85"/>
      <c r="N483" s="85"/>
      <c r="O483" s="71" t="s">
        <v>10335</v>
      </c>
      <c r="P483" s="100"/>
      <c r="Q483" s="71" t="s">
        <v>10338</v>
      </c>
      <c r="R483" s="79" t="s">
        <v>10339</v>
      </c>
      <c r="S483" s="74" t="n">
        <v>45110</v>
      </c>
      <c r="T483" s="73" t="n">
        <v>45840</v>
      </c>
      <c r="U483" s="87" t="s">
        <v>10340</v>
      </c>
      <c r="V483" s="87" t="s">
        <v>10341</v>
      </c>
      <c r="W483" s="76"/>
      <c r="X483" s="71" t="s">
        <v>10335</v>
      </c>
      <c r="Y483" s="71" t="s">
        <v>10342</v>
      </c>
      <c r="Z483" s="79" t="s">
        <v>10629</v>
      </c>
      <c r="AA483" s="85"/>
      <c r="AB483" s="85"/>
      <c r="AC483" s="85"/>
      <c r="AD483" s="85"/>
      <c r="AE483" s="78" t="s">
        <v>10630</v>
      </c>
      <c r="AF483" s="85"/>
      <c r="AG483" s="85"/>
      <c r="AH483" s="85"/>
      <c r="AI483" s="67" t="s">
        <v>10655</v>
      </c>
      <c r="AJ483" s="79" t="s">
        <v>42</v>
      </c>
      <c r="AK483" s="85"/>
      <c r="AL483" s="85"/>
      <c r="AM483" s="85"/>
      <c r="AN483" s="63" t="s">
        <v>10546</v>
      </c>
      <c r="AO483" s="63" t="s">
        <v>10921</v>
      </c>
      <c r="AP483" s="67" t="s">
        <v>10922</v>
      </c>
      <c r="AQ483" s="85"/>
    </row>
    <row r="484" customFormat="false" ht="15" hidden="false" customHeight="false" outlineLevel="0" collapsed="false">
      <c r="B484" s="1" t="str">
        <f aca="false">поверители!$E484</f>
        <v>04872</v>
      </c>
      <c r="C484" s="64" t="s">
        <v>1753</v>
      </c>
      <c r="D484" s="87"/>
      <c r="E484" s="81" t="s">
        <v>11012</v>
      </c>
      <c r="F484" s="87"/>
      <c r="G484" s="63" t="s">
        <v>10335</v>
      </c>
      <c r="H484" s="81" t="s">
        <v>11013</v>
      </c>
      <c r="I484" s="67" t="s">
        <v>10374</v>
      </c>
      <c r="J484" s="85"/>
      <c r="K484" s="85"/>
      <c r="L484" s="85"/>
      <c r="M484" s="85"/>
      <c r="N484" s="85"/>
      <c r="O484" s="71" t="s">
        <v>10335</v>
      </c>
      <c r="P484" s="100"/>
      <c r="Q484" s="71" t="s">
        <v>10338</v>
      </c>
      <c r="R484" s="79" t="s">
        <v>10339</v>
      </c>
      <c r="S484" s="74" t="n">
        <v>45110</v>
      </c>
      <c r="T484" s="73" t="n">
        <v>45840</v>
      </c>
      <c r="U484" s="87" t="s">
        <v>10340</v>
      </c>
      <c r="V484" s="87" t="s">
        <v>10341</v>
      </c>
      <c r="W484" s="76"/>
      <c r="X484" s="71" t="s">
        <v>10335</v>
      </c>
      <c r="Y484" s="71" t="s">
        <v>10342</v>
      </c>
      <c r="Z484" s="79" t="s">
        <v>10629</v>
      </c>
      <c r="AA484" s="85"/>
      <c r="AB484" s="85"/>
      <c r="AC484" s="85"/>
      <c r="AD484" s="85"/>
      <c r="AE484" s="78" t="s">
        <v>10630</v>
      </c>
      <c r="AF484" s="85"/>
      <c r="AG484" s="85"/>
      <c r="AH484" s="85"/>
      <c r="AI484" s="67" t="s">
        <v>10655</v>
      </c>
      <c r="AJ484" s="79" t="s">
        <v>42</v>
      </c>
      <c r="AK484" s="85"/>
      <c r="AL484" s="85"/>
      <c r="AM484" s="85"/>
      <c r="AN484" s="63" t="s">
        <v>10546</v>
      </c>
      <c r="AO484" s="63" t="s">
        <v>10921</v>
      </c>
      <c r="AP484" s="67" t="s">
        <v>10922</v>
      </c>
      <c r="AQ484" s="85"/>
    </row>
    <row r="485" customFormat="false" ht="15" hidden="false" customHeight="false" outlineLevel="0" collapsed="false">
      <c r="B485" s="1" t="str">
        <f aca="false">поверители!$E485</f>
        <v>04874</v>
      </c>
      <c r="C485" s="64" t="s">
        <v>323</v>
      </c>
      <c r="D485" s="87"/>
      <c r="E485" s="81" t="s">
        <v>11014</v>
      </c>
      <c r="F485" s="87"/>
      <c r="G485" s="63" t="s">
        <v>10335</v>
      </c>
      <c r="H485" s="81" t="s">
        <v>1756</v>
      </c>
      <c r="I485" s="67" t="s">
        <v>10652</v>
      </c>
      <c r="J485" s="85"/>
      <c r="K485" s="85"/>
      <c r="L485" s="85"/>
      <c r="M485" s="85"/>
      <c r="N485" s="85"/>
      <c r="O485" s="71" t="s">
        <v>10335</v>
      </c>
      <c r="P485" s="100"/>
      <c r="Q485" s="71" t="s">
        <v>10338</v>
      </c>
      <c r="R485" s="79" t="s">
        <v>10339</v>
      </c>
      <c r="S485" s="74" t="n">
        <v>45110</v>
      </c>
      <c r="T485" s="73" t="n">
        <v>45840</v>
      </c>
      <c r="U485" s="87" t="s">
        <v>10340</v>
      </c>
      <c r="V485" s="87" t="s">
        <v>10341</v>
      </c>
      <c r="W485" s="76"/>
      <c r="X485" s="71" t="s">
        <v>10335</v>
      </c>
      <c r="Y485" s="71" t="s">
        <v>10342</v>
      </c>
      <c r="Z485" s="79" t="s">
        <v>10629</v>
      </c>
      <c r="AA485" s="85"/>
      <c r="AB485" s="85"/>
      <c r="AC485" s="85"/>
      <c r="AD485" s="85"/>
      <c r="AE485" s="78" t="s">
        <v>10630</v>
      </c>
      <c r="AF485" s="85"/>
      <c r="AG485" s="85"/>
      <c r="AH485" s="85"/>
      <c r="AI485" s="67" t="s">
        <v>10587</v>
      </c>
      <c r="AJ485" s="79" t="s">
        <v>42</v>
      </c>
      <c r="AK485" s="85"/>
      <c r="AL485" s="85"/>
      <c r="AM485" s="85"/>
      <c r="AN485" s="63" t="s">
        <v>10546</v>
      </c>
      <c r="AO485" s="63" t="s">
        <v>10921</v>
      </c>
      <c r="AP485" s="67" t="s">
        <v>10922</v>
      </c>
      <c r="AQ485" s="85"/>
    </row>
    <row r="486" customFormat="false" ht="15" hidden="false" customHeight="false" outlineLevel="0" collapsed="false">
      <c r="B486" s="1" t="str">
        <f aca="false">поверители!$E486</f>
        <v>05318</v>
      </c>
      <c r="C486" s="64" t="s">
        <v>323</v>
      </c>
      <c r="D486" s="87"/>
      <c r="E486" s="81" t="s">
        <v>11015</v>
      </c>
      <c r="F486" s="87"/>
      <c r="G486" s="63" t="s">
        <v>10335</v>
      </c>
      <c r="H486" s="81" t="s">
        <v>763</v>
      </c>
      <c r="I486" s="67" t="s">
        <v>10363</v>
      </c>
      <c r="J486" s="85"/>
      <c r="K486" s="85"/>
      <c r="L486" s="85"/>
      <c r="M486" s="85"/>
      <c r="N486" s="85"/>
      <c r="O486" s="71" t="s">
        <v>10335</v>
      </c>
      <c r="P486" s="100"/>
      <c r="Q486" s="71" t="s">
        <v>10338</v>
      </c>
      <c r="R486" s="79" t="s">
        <v>10339</v>
      </c>
      <c r="S486" s="74" t="n">
        <v>45110</v>
      </c>
      <c r="T486" s="73" t="n">
        <v>45840</v>
      </c>
      <c r="U486" s="87" t="s">
        <v>10340</v>
      </c>
      <c r="V486" s="87" t="s">
        <v>10341</v>
      </c>
      <c r="W486" s="76"/>
      <c r="X486" s="71" t="s">
        <v>10335</v>
      </c>
      <c r="Y486" s="71" t="s">
        <v>10342</v>
      </c>
      <c r="Z486" s="79" t="s">
        <v>10629</v>
      </c>
      <c r="AA486" s="85"/>
      <c r="AB486" s="85"/>
      <c r="AC486" s="85"/>
      <c r="AD486" s="85"/>
      <c r="AE486" s="78" t="s">
        <v>10630</v>
      </c>
      <c r="AF486" s="85"/>
      <c r="AG486" s="85"/>
      <c r="AH486" s="85"/>
      <c r="AI486" s="67" t="s">
        <v>10562</v>
      </c>
      <c r="AJ486" s="79" t="s">
        <v>42</v>
      </c>
      <c r="AK486" s="85"/>
      <c r="AL486" s="85"/>
      <c r="AM486" s="85"/>
      <c r="AN486" s="63" t="s">
        <v>10546</v>
      </c>
      <c r="AO486" s="63" t="s">
        <v>10921</v>
      </c>
      <c r="AP486" s="67" t="s">
        <v>10922</v>
      </c>
      <c r="AQ486" s="85"/>
    </row>
    <row r="487" customFormat="false" ht="15" hidden="false" customHeight="false" outlineLevel="0" collapsed="false">
      <c r="B487" s="1" t="str">
        <f aca="false">поверители!$E487</f>
        <v>05320</v>
      </c>
      <c r="C487" s="64" t="s">
        <v>323</v>
      </c>
      <c r="D487" s="87"/>
      <c r="E487" s="81" t="s">
        <v>11016</v>
      </c>
      <c r="F487" s="87"/>
      <c r="G487" s="63" t="s">
        <v>10335</v>
      </c>
      <c r="H487" s="81" t="s">
        <v>326</v>
      </c>
      <c r="I487" s="67" t="s">
        <v>10363</v>
      </c>
      <c r="J487" s="85"/>
      <c r="K487" s="85"/>
      <c r="L487" s="85"/>
      <c r="M487" s="85"/>
      <c r="N487" s="85"/>
      <c r="O487" s="71" t="s">
        <v>10335</v>
      </c>
      <c r="P487" s="100"/>
      <c r="Q487" s="71" t="s">
        <v>10338</v>
      </c>
      <c r="R487" s="79" t="s">
        <v>10339</v>
      </c>
      <c r="S487" s="74" t="n">
        <v>45110</v>
      </c>
      <c r="T487" s="73" t="n">
        <v>45840</v>
      </c>
      <c r="U487" s="87" t="s">
        <v>10340</v>
      </c>
      <c r="V487" s="87" t="s">
        <v>10341</v>
      </c>
      <c r="W487" s="76"/>
      <c r="X487" s="71" t="s">
        <v>10335</v>
      </c>
      <c r="Y487" s="71" t="s">
        <v>10342</v>
      </c>
      <c r="Z487" s="79" t="s">
        <v>10629</v>
      </c>
      <c r="AA487" s="85"/>
      <c r="AB487" s="85"/>
      <c r="AC487" s="85"/>
      <c r="AD487" s="85"/>
      <c r="AE487" s="78" t="s">
        <v>10630</v>
      </c>
      <c r="AF487" s="85"/>
      <c r="AG487" s="85"/>
      <c r="AH487" s="85"/>
      <c r="AI487" s="67" t="s">
        <v>10863</v>
      </c>
      <c r="AJ487" s="79" t="s">
        <v>42</v>
      </c>
      <c r="AK487" s="85"/>
      <c r="AL487" s="85"/>
      <c r="AM487" s="85"/>
      <c r="AN487" s="63" t="s">
        <v>10546</v>
      </c>
      <c r="AO487" s="63" t="s">
        <v>10921</v>
      </c>
      <c r="AP487" s="67" t="s">
        <v>10922</v>
      </c>
      <c r="AQ487" s="85"/>
    </row>
    <row r="488" customFormat="false" ht="15" hidden="false" customHeight="false" outlineLevel="0" collapsed="false">
      <c r="B488" s="1" t="str">
        <f aca="false">поверители!$E488</f>
        <v>05324</v>
      </c>
      <c r="C488" s="64" t="s">
        <v>323</v>
      </c>
      <c r="D488" s="87"/>
      <c r="E488" s="81" t="s">
        <v>11017</v>
      </c>
      <c r="F488" s="87"/>
      <c r="G488" s="63" t="s">
        <v>10335</v>
      </c>
      <c r="H488" s="81" t="s">
        <v>326</v>
      </c>
      <c r="I488" s="67" t="s">
        <v>10363</v>
      </c>
      <c r="J488" s="85"/>
      <c r="K488" s="85"/>
      <c r="L488" s="85"/>
      <c r="M488" s="85"/>
      <c r="N488" s="85"/>
      <c r="O488" s="71" t="s">
        <v>10335</v>
      </c>
      <c r="P488" s="100"/>
      <c r="Q488" s="71" t="s">
        <v>10338</v>
      </c>
      <c r="R488" s="79" t="s">
        <v>10339</v>
      </c>
      <c r="S488" s="74" t="n">
        <v>45110</v>
      </c>
      <c r="T488" s="73" t="n">
        <v>45840</v>
      </c>
      <c r="U488" s="87" t="s">
        <v>10340</v>
      </c>
      <c r="V488" s="87" t="s">
        <v>10341</v>
      </c>
      <c r="W488" s="76"/>
      <c r="X488" s="71" t="s">
        <v>10335</v>
      </c>
      <c r="Y488" s="71" t="s">
        <v>10342</v>
      </c>
      <c r="Z488" s="79" t="s">
        <v>10629</v>
      </c>
      <c r="AA488" s="85"/>
      <c r="AB488" s="85"/>
      <c r="AC488" s="85"/>
      <c r="AD488" s="85"/>
      <c r="AE488" s="78" t="s">
        <v>10630</v>
      </c>
      <c r="AF488" s="85"/>
      <c r="AG488" s="85"/>
      <c r="AH488" s="85"/>
      <c r="AI488" s="67" t="s">
        <v>10863</v>
      </c>
      <c r="AJ488" s="79" t="s">
        <v>42</v>
      </c>
      <c r="AK488" s="85"/>
      <c r="AL488" s="85"/>
      <c r="AM488" s="85"/>
      <c r="AN488" s="63" t="s">
        <v>10546</v>
      </c>
      <c r="AO488" s="63" t="s">
        <v>10921</v>
      </c>
      <c r="AP488" s="67" t="s">
        <v>10922</v>
      </c>
      <c r="AQ488" s="85"/>
    </row>
    <row r="489" customFormat="false" ht="15" hidden="false" customHeight="false" outlineLevel="0" collapsed="false">
      <c r="B489" s="1" t="str">
        <f aca="false">поверители!$E489</f>
        <v>06178</v>
      </c>
      <c r="C489" s="64" t="s">
        <v>323</v>
      </c>
      <c r="D489" s="87"/>
      <c r="E489" s="81" t="s">
        <v>11018</v>
      </c>
      <c r="F489" s="87"/>
      <c r="G489" s="63" t="s">
        <v>10335</v>
      </c>
      <c r="H489" s="81" t="s">
        <v>326</v>
      </c>
      <c r="I489" s="67" t="s">
        <v>10652</v>
      </c>
      <c r="J489" s="85"/>
      <c r="K489" s="85"/>
      <c r="L489" s="85"/>
      <c r="M489" s="85"/>
      <c r="N489" s="85"/>
      <c r="O489" s="71" t="s">
        <v>10335</v>
      </c>
      <c r="P489" s="100"/>
      <c r="Q489" s="71" t="s">
        <v>10338</v>
      </c>
      <c r="R489" s="79" t="s">
        <v>10339</v>
      </c>
      <c r="S489" s="74" t="n">
        <v>45110</v>
      </c>
      <c r="T489" s="73" t="n">
        <v>45840</v>
      </c>
      <c r="U489" s="87" t="s">
        <v>10340</v>
      </c>
      <c r="V489" s="87" t="s">
        <v>10341</v>
      </c>
      <c r="W489" s="76"/>
      <c r="X489" s="71" t="s">
        <v>10335</v>
      </c>
      <c r="Y489" s="71" t="s">
        <v>10342</v>
      </c>
      <c r="Z489" s="79" t="s">
        <v>10629</v>
      </c>
      <c r="AA489" s="85"/>
      <c r="AB489" s="85"/>
      <c r="AC489" s="85"/>
      <c r="AD489" s="85"/>
      <c r="AE489" s="78" t="s">
        <v>10630</v>
      </c>
      <c r="AF489" s="85"/>
      <c r="AG489" s="85"/>
      <c r="AH489" s="85"/>
      <c r="AI489" s="67" t="s">
        <v>10848</v>
      </c>
      <c r="AJ489" s="79" t="s">
        <v>42</v>
      </c>
      <c r="AK489" s="85"/>
      <c r="AL489" s="85"/>
      <c r="AM489" s="85"/>
      <c r="AN489" s="63" t="s">
        <v>10546</v>
      </c>
      <c r="AO489" s="63" t="s">
        <v>10921</v>
      </c>
      <c r="AP489" s="67" t="s">
        <v>10922</v>
      </c>
      <c r="AQ489" s="85"/>
    </row>
    <row r="490" customFormat="false" ht="15" hidden="false" customHeight="false" outlineLevel="0" collapsed="false">
      <c r="B490" s="1" t="str">
        <f aca="false">поверители!$E490</f>
        <v>06179</v>
      </c>
      <c r="C490" s="64" t="s">
        <v>323</v>
      </c>
      <c r="D490" s="87"/>
      <c r="E490" s="81" t="s">
        <v>11019</v>
      </c>
      <c r="F490" s="87"/>
      <c r="G490" s="63" t="s">
        <v>10335</v>
      </c>
      <c r="H490" s="81" t="s">
        <v>326</v>
      </c>
      <c r="I490" s="67" t="s">
        <v>10652</v>
      </c>
      <c r="J490" s="85"/>
      <c r="K490" s="85"/>
      <c r="L490" s="85"/>
      <c r="M490" s="85"/>
      <c r="N490" s="85"/>
      <c r="O490" s="71" t="s">
        <v>10335</v>
      </c>
      <c r="P490" s="100"/>
      <c r="Q490" s="71" t="s">
        <v>10338</v>
      </c>
      <c r="R490" s="79" t="s">
        <v>10339</v>
      </c>
      <c r="S490" s="74" t="n">
        <v>45110</v>
      </c>
      <c r="T490" s="73" t="n">
        <v>45840</v>
      </c>
      <c r="U490" s="87" t="s">
        <v>10340</v>
      </c>
      <c r="V490" s="87" t="s">
        <v>10341</v>
      </c>
      <c r="W490" s="76"/>
      <c r="X490" s="71" t="s">
        <v>10335</v>
      </c>
      <c r="Y490" s="71" t="s">
        <v>10342</v>
      </c>
      <c r="Z490" s="79" t="s">
        <v>10629</v>
      </c>
      <c r="AA490" s="85"/>
      <c r="AB490" s="85"/>
      <c r="AC490" s="85"/>
      <c r="AD490" s="85"/>
      <c r="AE490" s="78" t="s">
        <v>10630</v>
      </c>
      <c r="AF490" s="85"/>
      <c r="AG490" s="85"/>
      <c r="AH490" s="85"/>
      <c r="AI490" s="67" t="s">
        <v>11020</v>
      </c>
      <c r="AJ490" s="79" t="s">
        <v>42</v>
      </c>
      <c r="AK490" s="85"/>
      <c r="AL490" s="85"/>
      <c r="AM490" s="85"/>
      <c r="AN490" s="63" t="s">
        <v>10546</v>
      </c>
      <c r="AO490" s="63" t="s">
        <v>10921</v>
      </c>
      <c r="AP490" s="67" t="s">
        <v>10922</v>
      </c>
      <c r="AQ490" s="85"/>
    </row>
    <row r="491" customFormat="false" ht="15" hidden="false" customHeight="false" outlineLevel="0" collapsed="false">
      <c r="B491" s="1" t="str">
        <f aca="false">поверители!$E491</f>
        <v>04741</v>
      </c>
      <c r="C491" s="64" t="s">
        <v>323</v>
      </c>
      <c r="D491" s="87"/>
      <c r="E491" s="67" t="s">
        <v>11021</v>
      </c>
      <c r="F491" s="87"/>
      <c r="G491" s="63" t="s">
        <v>10335</v>
      </c>
      <c r="H491" s="81" t="s">
        <v>782</v>
      </c>
      <c r="I491" s="67" t="s">
        <v>10652</v>
      </c>
      <c r="J491" s="85"/>
      <c r="K491" s="85"/>
      <c r="L491" s="85"/>
      <c r="M491" s="85"/>
      <c r="N491" s="85"/>
      <c r="O491" s="71" t="s">
        <v>10335</v>
      </c>
      <c r="P491" s="100"/>
      <c r="Q491" s="71" t="s">
        <v>10338</v>
      </c>
      <c r="R491" s="79" t="s">
        <v>10339</v>
      </c>
      <c r="S491" s="74" t="n">
        <v>45110</v>
      </c>
      <c r="T491" s="73" t="n">
        <v>45840</v>
      </c>
      <c r="U491" s="87" t="s">
        <v>10340</v>
      </c>
      <c r="V491" s="87" t="s">
        <v>10341</v>
      </c>
      <c r="W491" s="76"/>
      <c r="X491" s="71" t="s">
        <v>10335</v>
      </c>
      <c r="Y491" s="71" t="s">
        <v>10342</v>
      </c>
      <c r="Z491" s="79" t="s">
        <v>10629</v>
      </c>
      <c r="AA491" s="85"/>
      <c r="AB491" s="85"/>
      <c r="AC491" s="85"/>
      <c r="AD491" s="85"/>
      <c r="AE491" s="78" t="s">
        <v>10630</v>
      </c>
      <c r="AF491" s="85"/>
      <c r="AG491" s="85"/>
      <c r="AH491" s="85"/>
      <c r="AI491" s="67" t="s">
        <v>10573</v>
      </c>
      <c r="AJ491" s="79" t="s">
        <v>42</v>
      </c>
      <c r="AK491" s="85"/>
      <c r="AL491" s="85"/>
      <c r="AM491" s="85"/>
      <c r="AN491" s="63" t="s">
        <v>10546</v>
      </c>
      <c r="AO491" s="63" t="s">
        <v>10921</v>
      </c>
      <c r="AP491" s="67" t="s">
        <v>10922</v>
      </c>
      <c r="AQ491" s="85"/>
    </row>
    <row r="492" customFormat="false" ht="15" hidden="false" customHeight="false" outlineLevel="0" collapsed="false">
      <c r="B492" s="1" t="str">
        <f aca="false">поверители!$E492</f>
        <v>04742</v>
      </c>
      <c r="C492" s="64" t="s">
        <v>323</v>
      </c>
      <c r="D492" s="87"/>
      <c r="E492" s="67" t="s">
        <v>11022</v>
      </c>
      <c r="F492" s="87"/>
      <c r="G492" s="63" t="s">
        <v>10335</v>
      </c>
      <c r="H492" s="81" t="s">
        <v>782</v>
      </c>
      <c r="I492" s="67" t="s">
        <v>10652</v>
      </c>
      <c r="J492" s="85"/>
      <c r="K492" s="85"/>
      <c r="L492" s="85"/>
      <c r="M492" s="85"/>
      <c r="N492" s="85"/>
      <c r="O492" s="71" t="s">
        <v>10335</v>
      </c>
      <c r="P492" s="100"/>
      <c r="Q492" s="71" t="s">
        <v>10338</v>
      </c>
      <c r="R492" s="79" t="s">
        <v>10339</v>
      </c>
      <c r="S492" s="74" t="n">
        <v>45110</v>
      </c>
      <c r="T492" s="73" t="n">
        <v>45840</v>
      </c>
      <c r="U492" s="87" t="s">
        <v>10340</v>
      </c>
      <c r="V492" s="87" t="s">
        <v>10341</v>
      </c>
      <c r="W492" s="76"/>
      <c r="X492" s="71" t="s">
        <v>10335</v>
      </c>
      <c r="Y492" s="71" t="s">
        <v>10342</v>
      </c>
      <c r="Z492" s="79" t="s">
        <v>10629</v>
      </c>
      <c r="AA492" s="85"/>
      <c r="AB492" s="85"/>
      <c r="AC492" s="85"/>
      <c r="AD492" s="85"/>
      <c r="AE492" s="78" t="s">
        <v>10630</v>
      </c>
      <c r="AF492" s="85"/>
      <c r="AG492" s="85"/>
      <c r="AH492" s="85"/>
      <c r="AI492" s="67" t="s">
        <v>10573</v>
      </c>
      <c r="AJ492" s="79" t="s">
        <v>42</v>
      </c>
      <c r="AK492" s="85"/>
      <c r="AL492" s="85"/>
      <c r="AM492" s="85"/>
      <c r="AN492" s="63" t="s">
        <v>10546</v>
      </c>
      <c r="AO492" s="63" t="s">
        <v>10921</v>
      </c>
      <c r="AP492" s="67" t="s">
        <v>10922</v>
      </c>
      <c r="AQ492" s="85"/>
    </row>
    <row r="493" customFormat="false" ht="15" hidden="false" customHeight="false" outlineLevel="0" collapsed="false">
      <c r="B493" s="1" t="str">
        <f aca="false">поверители!$E493</f>
        <v>04743</v>
      </c>
      <c r="C493" s="64" t="s">
        <v>323</v>
      </c>
      <c r="D493" s="87"/>
      <c r="E493" s="67" t="s">
        <v>11023</v>
      </c>
      <c r="F493" s="87"/>
      <c r="G493" s="63" t="s">
        <v>10335</v>
      </c>
      <c r="H493" s="81" t="s">
        <v>782</v>
      </c>
      <c r="I493" s="67" t="s">
        <v>10652</v>
      </c>
      <c r="J493" s="85"/>
      <c r="K493" s="85"/>
      <c r="L493" s="85"/>
      <c r="M493" s="85"/>
      <c r="N493" s="85"/>
      <c r="O493" s="71" t="s">
        <v>10335</v>
      </c>
      <c r="P493" s="100"/>
      <c r="Q493" s="71" t="s">
        <v>10338</v>
      </c>
      <c r="R493" s="79" t="s">
        <v>10339</v>
      </c>
      <c r="S493" s="74" t="n">
        <v>45110</v>
      </c>
      <c r="T493" s="73" t="n">
        <v>45840</v>
      </c>
      <c r="U493" s="87" t="s">
        <v>10340</v>
      </c>
      <c r="V493" s="87" t="s">
        <v>10341</v>
      </c>
      <c r="W493" s="76"/>
      <c r="X493" s="71" t="s">
        <v>10335</v>
      </c>
      <c r="Y493" s="71" t="s">
        <v>10342</v>
      </c>
      <c r="Z493" s="79" t="s">
        <v>10629</v>
      </c>
      <c r="AA493" s="85"/>
      <c r="AB493" s="85"/>
      <c r="AC493" s="85"/>
      <c r="AD493" s="85"/>
      <c r="AE493" s="78" t="s">
        <v>10630</v>
      </c>
      <c r="AF493" s="85"/>
      <c r="AG493" s="85"/>
      <c r="AH493" s="85"/>
      <c r="AI493" s="67" t="s">
        <v>10573</v>
      </c>
      <c r="AJ493" s="79" t="s">
        <v>42</v>
      </c>
      <c r="AK493" s="85"/>
      <c r="AL493" s="85"/>
      <c r="AM493" s="85"/>
      <c r="AN493" s="63" t="s">
        <v>10546</v>
      </c>
      <c r="AO493" s="63" t="s">
        <v>10921</v>
      </c>
      <c r="AP493" s="67" t="s">
        <v>10922</v>
      </c>
      <c r="AQ493" s="85"/>
    </row>
    <row r="494" customFormat="false" ht="15" hidden="false" customHeight="false" outlineLevel="0" collapsed="false">
      <c r="B494" s="1" t="str">
        <f aca="false">поверители!$E494</f>
        <v>04744</v>
      </c>
      <c r="C494" s="64" t="s">
        <v>323</v>
      </c>
      <c r="D494" s="87"/>
      <c r="E494" s="67" t="s">
        <v>11024</v>
      </c>
      <c r="F494" s="87"/>
      <c r="G494" s="63" t="s">
        <v>10335</v>
      </c>
      <c r="H494" s="81" t="s">
        <v>782</v>
      </c>
      <c r="I494" s="67" t="s">
        <v>10652</v>
      </c>
      <c r="J494" s="85"/>
      <c r="K494" s="85"/>
      <c r="L494" s="85"/>
      <c r="M494" s="85"/>
      <c r="N494" s="85"/>
      <c r="O494" s="71" t="s">
        <v>10335</v>
      </c>
      <c r="P494" s="100"/>
      <c r="Q494" s="71" t="s">
        <v>10338</v>
      </c>
      <c r="R494" s="79" t="s">
        <v>10339</v>
      </c>
      <c r="S494" s="74" t="n">
        <v>45110</v>
      </c>
      <c r="T494" s="73" t="n">
        <v>45840</v>
      </c>
      <c r="U494" s="87" t="s">
        <v>10340</v>
      </c>
      <c r="V494" s="87" t="s">
        <v>10341</v>
      </c>
      <c r="W494" s="76"/>
      <c r="X494" s="71" t="s">
        <v>10335</v>
      </c>
      <c r="Y494" s="71" t="s">
        <v>10342</v>
      </c>
      <c r="Z494" s="79" t="s">
        <v>10629</v>
      </c>
      <c r="AA494" s="85"/>
      <c r="AB494" s="85"/>
      <c r="AC494" s="85"/>
      <c r="AD494" s="85"/>
      <c r="AE494" s="78" t="s">
        <v>10630</v>
      </c>
      <c r="AF494" s="85"/>
      <c r="AG494" s="85"/>
      <c r="AH494" s="85"/>
      <c r="AI494" s="67" t="s">
        <v>10573</v>
      </c>
      <c r="AJ494" s="79" t="s">
        <v>42</v>
      </c>
      <c r="AK494" s="85"/>
      <c r="AL494" s="85"/>
      <c r="AM494" s="85"/>
      <c r="AN494" s="63" t="s">
        <v>10546</v>
      </c>
      <c r="AO494" s="63" t="s">
        <v>10921</v>
      </c>
      <c r="AP494" s="67" t="s">
        <v>10922</v>
      </c>
      <c r="AQ494" s="85"/>
    </row>
    <row r="495" customFormat="false" ht="17.9" hidden="false" customHeight="false" outlineLevel="0" collapsed="false">
      <c r="B495" s="1" t="str">
        <f aca="false">поверители!$E495</f>
        <v>05180</v>
      </c>
      <c r="C495" s="64" t="s">
        <v>428</v>
      </c>
      <c r="D495" s="87"/>
      <c r="E495" s="81" t="s">
        <v>11025</v>
      </c>
      <c r="F495" s="87"/>
      <c r="G495" s="63" t="s">
        <v>10335</v>
      </c>
      <c r="H495" s="63" t="s">
        <v>404</v>
      </c>
      <c r="I495" s="67" t="s">
        <v>10453</v>
      </c>
      <c r="J495" s="85"/>
      <c r="K495" s="85"/>
      <c r="L495" s="85"/>
      <c r="M495" s="85"/>
      <c r="N495" s="85"/>
      <c r="O495" s="71" t="s">
        <v>10335</v>
      </c>
      <c r="P495" s="100"/>
      <c r="Q495" s="71" t="s">
        <v>10338</v>
      </c>
      <c r="R495" s="79" t="s">
        <v>10339</v>
      </c>
      <c r="S495" s="74" t="n">
        <v>45110</v>
      </c>
      <c r="T495" s="73" t="n">
        <v>45475</v>
      </c>
      <c r="U495" s="87" t="s">
        <v>10340</v>
      </c>
      <c r="V495" s="87" t="s">
        <v>10341</v>
      </c>
      <c r="W495" s="76"/>
      <c r="X495" s="71" t="s">
        <v>10335</v>
      </c>
      <c r="Y495" s="71" t="s">
        <v>10342</v>
      </c>
      <c r="Z495" s="79" t="s">
        <v>10629</v>
      </c>
      <c r="AA495" s="85"/>
      <c r="AB495" s="85"/>
      <c r="AC495" s="85"/>
      <c r="AD495" s="85"/>
      <c r="AE495" s="78" t="s">
        <v>10630</v>
      </c>
      <c r="AF495" s="85"/>
      <c r="AG495" s="85"/>
      <c r="AH495" s="85"/>
      <c r="AI495" s="104" t="s">
        <v>10733</v>
      </c>
      <c r="AJ495" s="79" t="s">
        <v>42</v>
      </c>
      <c r="AK495" s="85"/>
      <c r="AL495" s="85"/>
      <c r="AM495" s="85"/>
      <c r="AN495" s="63" t="s">
        <v>10546</v>
      </c>
      <c r="AO495" s="63" t="s">
        <v>10921</v>
      </c>
      <c r="AP495" s="67" t="s">
        <v>10922</v>
      </c>
      <c r="AQ495" s="85"/>
    </row>
    <row r="496" customFormat="false" ht="15" hidden="false" customHeight="false" outlineLevel="0" collapsed="false">
      <c r="B496" s="1" t="str">
        <f aca="false">поверители!$E496</f>
        <v>02521</v>
      </c>
      <c r="C496" s="64" t="s">
        <v>323</v>
      </c>
      <c r="D496" s="87"/>
      <c r="E496" s="81" t="s">
        <v>11026</v>
      </c>
      <c r="F496" s="87"/>
      <c r="G496" s="63" t="s">
        <v>10335</v>
      </c>
      <c r="H496" s="81" t="s">
        <v>851</v>
      </c>
      <c r="I496" s="67" t="s">
        <v>10652</v>
      </c>
      <c r="J496" s="85"/>
      <c r="K496" s="85"/>
      <c r="L496" s="85"/>
      <c r="M496" s="85"/>
      <c r="N496" s="85"/>
      <c r="O496" s="71" t="s">
        <v>10335</v>
      </c>
      <c r="P496" s="100"/>
      <c r="Q496" s="71" t="s">
        <v>10338</v>
      </c>
      <c r="R496" s="79" t="s">
        <v>10339</v>
      </c>
      <c r="S496" s="74" t="n">
        <v>45110</v>
      </c>
      <c r="T496" s="73" t="n">
        <v>45840</v>
      </c>
      <c r="U496" s="87" t="s">
        <v>10340</v>
      </c>
      <c r="V496" s="87" t="s">
        <v>10341</v>
      </c>
      <c r="W496" s="76"/>
      <c r="X496" s="71" t="s">
        <v>10335</v>
      </c>
      <c r="Y496" s="71" t="s">
        <v>10342</v>
      </c>
      <c r="Z496" s="79" t="s">
        <v>10629</v>
      </c>
      <c r="AA496" s="85"/>
      <c r="AB496" s="85"/>
      <c r="AC496" s="85"/>
      <c r="AD496" s="85"/>
      <c r="AE496" s="78" t="s">
        <v>10630</v>
      </c>
      <c r="AF496" s="85"/>
      <c r="AG496" s="85"/>
      <c r="AH496" s="85"/>
      <c r="AI496" s="67" t="s">
        <v>10665</v>
      </c>
      <c r="AJ496" s="79" t="s">
        <v>42</v>
      </c>
      <c r="AK496" s="85"/>
      <c r="AL496" s="85"/>
      <c r="AM496" s="85"/>
      <c r="AN496" s="63" t="s">
        <v>10546</v>
      </c>
      <c r="AO496" s="63" t="s">
        <v>10921</v>
      </c>
      <c r="AP496" s="67" t="s">
        <v>10922</v>
      </c>
      <c r="AQ496" s="85"/>
    </row>
    <row r="497" customFormat="false" ht="15" hidden="false" customHeight="false" outlineLevel="0" collapsed="false">
      <c r="B497" s="1" t="str">
        <f aca="false">поверители!$E497</f>
        <v>04896</v>
      </c>
      <c r="C497" s="64" t="s">
        <v>323</v>
      </c>
      <c r="D497" s="87"/>
      <c r="E497" s="67" t="s">
        <v>11027</v>
      </c>
      <c r="F497" s="87"/>
      <c r="G497" s="63" t="s">
        <v>10335</v>
      </c>
      <c r="H497" s="81" t="s">
        <v>851</v>
      </c>
      <c r="I497" s="67" t="s">
        <v>10652</v>
      </c>
      <c r="J497" s="85"/>
      <c r="K497" s="85"/>
      <c r="L497" s="85"/>
      <c r="M497" s="85"/>
      <c r="N497" s="85"/>
      <c r="O497" s="71" t="s">
        <v>10335</v>
      </c>
      <c r="P497" s="100"/>
      <c r="Q497" s="71" t="s">
        <v>10338</v>
      </c>
      <c r="R497" s="79" t="s">
        <v>10339</v>
      </c>
      <c r="S497" s="74" t="n">
        <v>45110</v>
      </c>
      <c r="T497" s="73" t="n">
        <v>45840</v>
      </c>
      <c r="U497" s="87" t="s">
        <v>10340</v>
      </c>
      <c r="V497" s="87" t="s">
        <v>10341</v>
      </c>
      <c r="W497" s="76"/>
      <c r="X497" s="71" t="s">
        <v>10335</v>
      </c>
      <c r="Y497" s="71" t="s">
        <v>10342</v>
      </c>
      <c r="Z497" s="79" t="s">
        <v>10629</v>
      </c>
      <c r="AA497" s="85"/>
      <c r="AB497" s="85"/>
      <c r="AC497" s="85"/>
      <c r="AD497" s="85"/>
      <c r="AE497" s="78" t="s">
        <v>10630</v>
      </c>
      <c r="AF497" s="85"/>
      <c r="AG497" s="85"/>
      <c r="AH497" s="85"/>
      <c r="AI497" s="67" t="s">
        <v>10665</v>
      </c>
      <c r="AJ497" s="79" t="s">
        <v>42</v>
      </c>
      <c r="AK497" s="85"/>
      <c r="AL497" s="85"/>
      <c r="AM497" s="85"/>
      <c r="AN497" s="63" t="s">
        <v>10546</v>
      </c>
      <c r="AO497" s="63" t="s">
        <v>10921</v>
      </c>
      <c r="AP497" s="67" t="s">
        <v>10922</v>
      </c>
      <c r="AQ497" s="85"/>
    </row>
    <row r="498" customFormat="false" ht="15" hidden="false" customHeight="false" outlineLevel="0" collapsed="false">
      <c r="B498" s="1" t="str">
        <f aca="false">поверители!$E498</f>
        <v>04897</v>
      </c>
      <c r="C498" s="64" t="s">
        <v>323</v>
      </c>
      <c r="D498" s="87"/>
      <c r="E498" s="67" t="s">
        <v>11028</v>
      </c>
      <c r="F498" s="87"/>
      <c r="G498" s="63" t="s">
        <v>10335</v>
      </c>
      <c r="H498" s="81" t="s">
        <v>851</v>
      </c>
      <c r="I498" s="67" t="s">
        <v>10652</v>
      </c>
      <c r="J498" s="85"/>
      <c r="K498" s="85"/>
      <c r="L498" s="85"/>
      <c r="M498" s="85"/>
      <c r="N498" s="85"/>
      <c r="O498" s="71" t="s">
        <v>10335</v>
      </c>
      <c r="P498" s="100"/>
      <c r="Q498" s="71" t="s">
        <v>10338</v>
      </c>
      <c r="R498" s="79" t="s">
        <v>10339</v>
      </c>
      <c r="S498" s="74" t="n">
        <v>45110</v>
      </c>
      <c r="T498" s="73" t="n">
        <v>45840</v>
      </c>
      <c r="U498" s="87" t="s">
        <v>10340</v>
      </c>
      <c r="V498" s="87" t="s">
        <v>10341</v>
      </c>
      <c r="W498" s="76"/>
      <c r="X498" s="71" t="s">
        <v>10335</v>
      </c>
      <c r="Y498" s="71" t="s">
        <v>10342</v>
      </c>
      <c r="Z498" s="79" t="s">
        <v>10629</v>
      </c>
      <c r="AA498" s="85"/>
      <c r="AB498" s="85"/>
      <c r="AC498" s="85"/>
      <c r="AD498" s="85"/>
      <c r="AE498" s="78" t="s">
        <v>10630</v>
      </c>
      <c r="AF498" s="85"/>
      <c r="AG498" s="85"/>
      <c r="AH498" s="85"/>
      <c r="AI498" s="67" t="s">
        <v>10665</v>
      </c>
      <c r="AJ498" s="79" t="s">
        <v>42</v>
      </c>
      <c r="AK498" s="85"/>
      <c r="AL498" s="85"/>
      <c r="AM498" s="85"/>
      <c r="AN498" s="63" t="s">
        <v>10546</v>
      </c>
      <c r="AO498" s="63" t="s">
        <v>10921</v>
      </c>
      <c r="AP498" s="67" t="s">
        <v>10922</v>
      </c>
      <c r="AQ498" s="85"/>
    </row>
    <row r="499" customFormat="false" ht="15" hidden="false" customHeight="false" outlineLevel="0" collapsed="false">
      <c r="B499" s="1" t="str">
        <f aca="false">поверители!$E499</f>
        <v>04899</v>
      </c>
      <c r="C499" s="64" t="s">
        <v>323</v>
      </c>
      <c r="D499" s="87"/>
      <c r="E499" s="67" t="s">
        <v>11029</v>
      </c>
      <c r="F499" s="87"/>
      <c r="G499" s="63" t="s">
        <v>10335</v>
      </c>
      <c r="H499" s="81" t="s">
        <v>851</v>
      </c>
      <c r="I499" s="67" t="s">
        <v>10652</v>
      </c>
      <c r="J499" s="85"/>
      <c r="K499" s="85"/>
      <c r="L499" s="85"/>
      <c r="M499" s="85"/>
      <c r="N499" s="85"/>
      <c r="O499" s="71" t="s">
        <v>10335</v>
      </c>
      <c r="P499" s="100"/>
      <c r="Q499" s="71" t="s">
        <v>10338</v>
      </c>
      <c r="R499" s="79" t="s">
        <v>10339</v>
      </c>
      <c r="S499" s="74" t="n">
        <v>45110</v>
      </c>
      <c r="T499" s="73" t="n">
        <v>45840</v>
      </c>
      <c r="U499" s="87" t="s">
        <v>10340</v>
      </c>
      <c r="V499" s="87" t="s">
        <v>10341</v>
      </c>
      <c r="W499" s="76"/>
      <c r="X499" s="71" t="s">
        <v>10335</v>
      </c>
      <c r="Y499" s="71" t="s">
        <v>10342</v>
      </c>
      <c r="Z499" s="79" t="s">
        <v>10629</v>
      </c>
      <c r="AA499" s="85"/>
      <c r="AB499" s="85"/>
      <c r="AC499" s="85"/>
      <c r="AD499" s="85"/>
      <c r="AE499" s="78" t="s">
        <v>10630</v>
      </c>
      <c r="AF499" s="85"/>
      <c r="AG499" s="85"/>
      <c r="AH499" s="85"/>
      <c r="AI499" s="67" t="s">
        <v>10665</v>
      </c>
      <c r="AJ499" s="79" t="s">
        <v>42</v>
      </c>
      <c r="AK499" s="85"/>
      <c r="AL499" s="85"/>
      <c r="AM499" s="85"/>
      <c r="AN499" s="63" t="s">
        <v>10546</v>
      </c>
      <c r="AO499" s="63" t="s">
        <v>10921</v>
      </c>
      <c r="AP499" s="67" t="s">
        <v>10922</v>
      </c>
      <c r="AQ499" s="85"/>
    </row>
    <row r="500" customFormat="false" ht="15" hidden="false" customHeight="false" outlineLevel="0" collapsed="false">
      <c r="B500" s="1" t="str">
        <f aca="false">поверители!$E500</f>
        <v>017998</v>
      </c>
      <c r="C500" s="64" t="s">
        <v>2220</v>
      </c>
      <c r="D500" s="87"/>
      <c r="E500" s="67" t="s">
        <v>11030</v>
      </c>
      <c r="F500" s="87"/>
      <c r="G500" s="63" t="s">
        <v>10335</v>
      </c>
      <c r="H500" s="81" t="s">
        <v>332</v>
      </c>
      <c r="I500" s="67" t="s">
        <v>10374</v>
      </c>
      <c r="J500" s="85"/>
      <c r="K500" s="85"/>
      <c r="L500" s="85"/>
      <c r="M500" s="85"/>
      <c r="N500" s="85"/>
      <c r="O500" s="71" t="s">
        <v>10335</v>
      </c>
      <c r="P500" s="100"/>
      <c r="Q500" s="71" t="s">
        <v>10338</v>
      </c>
      <c r="R500" s="79" t="s">
        <v>10339</v>
      </c>
      <c r="S500" s="74" t="n">
        <v>45111</v>
      </c>
      <c r="T500" s="73" t="n">
        <v>45841</v>
      </c>
      <c r="U500" s="87" t="s">
        <v>10340</v>
      </c>
      <c r="V500" s="87" t="s">
        <v>10341</v>
      </c>
      <c r="W500" s="76"/>
      <c r="X500" s="71" t="s">
        <v>10335</v>
      </c>
      <c r="Y500" s="71" t="s">
        <v>10342</v>
      </c>
      <c r="Z500" s="79" t="s">
        <v>10629</v>
      </c>
      <c r="AA500" s="85"/>
      <c r="AB500" s="85"/>
      <c r="AC500" s="85"/>
      <c r="AD500" s="85"/>
      <c r="AE500" s="78" t="s">
        <v>10630</v>
      </c>
      <c r="AF500" s="85"/>
      <c r="AG500" s="85"/>
      <c r="AH500" s="85"/>
      <c r="AI500" s="67" t="s">
        <v>10562</v>
      </c>
      <c r="AJ500" s="79" t="s">
        <v>10346</v>
      </c>
      <c r="AK500" s="85"/>
      <c r="AL500" s="85"/>
      <c r="AM500" s="85"/>
      <c r="AN500" s="63" t="s">
        <v>11031</v>
      </c>
      <c r="AO500" s="63" t="s">
        <v>10396</v>
      </c>
      <c r="AP500" s="67" t="s">
        <v>11032</v>
      </c>
      <c r="AQ500" s="85"/>
    </row>
    <row r="501" customFormat="false" ht="15" hidden="false" customHeight="false" outlineLevel="0" collapsed="false">
      <c r="B501" s="1" t="str">
        <f aca="false">поверители!$E501</f>
        <v>003365</v>
      </c>
      <c r="C501" s="64" t="s">
        <v>2220</v>
      </c>
      <c r="D501" s="87"/>
      <c r="E501" s="67" t="s">
        <v>11033</v>
      </c>
      <c r="F501" s="87"/>
      <c r="G501" s="63" t="s">
        <v>10335</v>
      </c>
      <c r="H501" s="81" t="s">
        <v>415</v>
      </c>
      <c r="I501" s="67" t="s">
        <v>10374</v>
      </c>
      <c r="J501" s="85"/>
      <c r="K501" s="85"/>
      <c r="L501" s="85"/>
      <c r="M501" s="85"/>
      <c r="N501" s="85"/>
      <c r="O501" s="71" t="s">
        <v>10335</v>
      </c>
      <c r="P501" s="100"/>
      <c r="Q501" s="71" t="s">
        <v>10338</v>
      </c>
      <c r="R501" s="79" t="s">
        <v>10339</v>
      </c>
      <c r="S501" s="74" t="n">
        <v>45111</v>
      </c>
      <c r="T501" s="73" t="n">
        <v>45841</v>
      </c>
      <c r="U501" s="87" t="s">
        <v>10340</v>
      </c>
      <c r="V501" s="87" t="s">
        <v>10341</v>
      </c>
      <c r="W501" s="76"/>
      <c r="X501" s="71" t="s">
        <v>10335</v>
      </c>
      <c r="Y501" s="71" t="s">
        <v>10342</v>
      </c>
      <c r="Z501" s="79" t="s">
        <v>10629</v>
      </c>
      <c r="AA501" s="85"/>
      <c r="AB501" s="85"/>
      <c r="AC501" s="85"/>
      <c r="AD501" s="85"/>
      <c r="AE501" s="78" t="s">
        <v>10630</v>
      </c>
      <c r="AF501" s="85"/>
      <c r="AG501" s="85"/>
      <c r="AH501" s="85"/>
      <c r="AI501" s="67" t="s">
        <v>10562</v>
      </c>
      <c r="AJ501" s="79" t="s">
        <v>10346</v>
      </c>
      <c r="AK501" s="85"/>
      <c r="AL501" s="85"/>
      <c r="AM501" s="85"/>
      <c r="AN501" s="63" t="s">
        <v>11031</v>
      </c>
      <c r="AO501" s="63" t="s">
        <v>10396</v>
      </c>
      <c r="AP501" s="67" t="s">
        <v>11032</v>
      </c>
      <c r="AQ501" s="85"/>
    </row>
    <row r="502" customFormat="false" ht="15" hidden="false" customHeight="false" outlineLevel="0" collapsed="false">
      <c r="B502" s="1" t="str">
        <f aca="false">поверители!$E502</f>
        <v>003774</v>
      </c>
      <c r="C502" s="64" t="s">
        <v>2220</v>
      </c>
      <c r="D502" s="87"/>
      <c r="E502" s="67" t="s">
        <v>11034</v>
      </c>
      <c r="F502" s="87"/>
      <c r="G502" s="63" t="s">
        <v>10335</v>
      </c>
      <c r="H502" s="81" t="s">
        <v>415</v>
      </c>
      <c r="I502" s="67" t="s">
        <v>10374</v>
      </c>
      <c r="J502" s="85"/>
      <c r="K502" s="85"/>
      <c r="L502" s="85"/>
      <c r="M502" s="85"/>
      <c r="N502" s="85"/>
      <c r="O502" s="71" t="s">
        <v>10335</v>
      </c>
      <c r="P502" s="100"/>
      <c r="Q502" s="71" t="s">
        <v>10338</v>
      </c>
      <c r="R502" s="79" t="s">
        <v>10339</v>
      </c>
      <c r="S502" s="74" t="n">
        <v>45111</v>
      </c>
      <c r="T502" s="73" t="n">
        <v>45841</v>
      </c>
      <c r="U502" s="87" t="s">
        <v>10340</v>
      </c>
      <c r="V502" s="87" t="s">
        <v>10341</v>
      </c>
      <c r="W502" s="76"/>
      <c r="X502" s="71" t="s">
        <v>10335</v>
      </c>
      <c r="Y502" s="71" t="s">
        <v>10342</v>
      </c>
      <c r="Z502" s="79" t="s">
        <v>10629</v>
      </c>
      <c r="AA502" s="85"/>
      <c r="AB502" s="85"/>
      <c r="AC502" s="85"/>
      <c r="AD502" s="85"/>
      <c r="AE502" s="78" t="s">
        <v>10630</v>
      </c>
      <c r="AF502" s="85"/>
      <c r="AG502" s="85"/>
      <c r="AH502" s="85"/>
      <c r="AI502" s="67" t="s">
        <v>10562</v>
      </c>
      <c r="AJ502" s="79" t="s">
        <v>10346</v>
      </c>
      <c r="AK502" s="85"/>
      <c r="AL502" s="85"/>
      <c r="AM502" s="85"/>
      <c r="AN502" s="63" t="s">
        <v>11031</v>
      </c>
      <c r="AO502" s="63" t="s">
        <v>10396</v>
      </c>
      <c r="AP502" s="67" t="s">
        <v>11032</v>
      </c>
      <c r="AQ502" s="85"/>
    </row>
    <row r="503" customFormat="false" ht="15" hidden="false" customHeight="false" outlineLevel="0" collapsed="false">
      <c r="B503" s="1" t="str">
        <f aca="false">поверители!$E503</f>
        <v>003490</v>
      </c>
      <c r="C503" s="64" t="s">
        <v>2220</v>
      </c>
      <c r="D503" s="87"/>
      <c r="E503" s="67" t="s">
        <v>11035</v>
      </c>
      <c r="F503" s="87"/>
      <c r="G503" s="63" t="s">
        <v>10335</v>
      </c>
      <c r="H503" s="81" t="s">
        <v>415</v>
      </c>
      <c r="I503" s="67" t="s">
        <v>10374</v>
      </c>
      <c r="J503" s="85"/>
      <c r="K503" s="85"/>
      <c r="L503" s="85"/>
      <c r="M503" s="85"/>
      <c r="N503" s="85"/>
      <c r="O503" s="71" t="s">
        <v>10335</v>
      </c>
      <c r="P503" s="100"/>
      <c r="Q503" s="71" t="s">
        <v>10338</v>
      </c>
      <c r="R503" s="79" t="s">
        <v>10339</v>
      </c>
      <c r="S503" s="74" t="n">
        <v>45111</v>
      </c>
      <c r="T503" s="73" t="n">
        <v>45841</v>
      </c>
      <c r="U503" s="87" t="s">
        <v>10340</v>
      </c>
      <c r="V503" s="87" t="s">
        <v>10341</v>
      </c>
      <c r="W503" s="76"/>
      <c r="X503" s="71" t="s">
        <v>10335</v>
      </c>
      <c r="Y503" s="71" t="s">
        <v>10342</v>
      </c>
      <c r="Z503" s="79" t="s">
        <v>10629</v>
      </c>
      <c r="AA503" s="85"/>
      <c r="AB503" s="85"/>
      <c r="AC503" s="85"/>
      <c r="AD503" s="85"/>
      <c r="AE503" s="78" t="s">
        <v>10630</v>
      </c>
      <c r="AF503" s="85"/>
      <c r="AG503" s="85"/>
      <c r="AH503" s="85"/>
      <c r="AI503" s="67" t="s">
        <v>10562</v>
      </c>
      <c r="AJ503" s="79" t="s">
        <v>10346</v>
      </c>
      <c r="AK503" s="85"/>
      <c r="AL503" s="85"/>
      <c r="AM503" s="85"/>
      <c r="AN503" s="63" t="s">
        <v>11031</v>
      </c>
      <c r="AO503" s="63" t="s">
        <v>10396</v>
      </c>
      <c r="AP503" s="67" t="s">
        <v>11032</v>
      </c>
      <c r="AQ503" s="85"/>
    </row>
    <row r="504" customFormat="false" ht="15" hidden="false" customHeight="false" outlineLevel="0" collapsed="false">
      <c r="B504" s="1" t="str">
        <f aca="false">поверители!$E504</f>
        <v>006105</v>
      </c>
      <c r="C504" s="64" t="s">
        <v>2220</v>
      </c>
      <c r="D504" s="87"/>
      <c r="E504" s="81" t="s">
        <v>11036</v>
      </c>
      <c r="F504" s="87"/>
      <c r="G504" s="63" t="s">
        <v>10335</v>
      </c>
      <c r="H504" s="81" t="s">
        <v>415</v>
      </c>
      <c r="I504" s="67" t="s">
        <v>10374</v>
      </c>
      <c r="J504" s="85"/>
      <c r="K504" s="85"/>
      <c r="L504" s="85"/>
      <c r="M504" s="85"/>
      <c r="N504" s="85"/>
      <c r="O504" s="71" t="s">
        <v>10335</v>
      </c>
      <c r="P504" s="100"/>
      <c r="Q504" s="71" t="s">
        <v>10338</v>
      </c>
      <c r="R504" s="79" t="s">
        <v>10339</v>
      </c>
      <c r="S504" s="74" t="n">
        <v>45111</v>
      </c>
      <c r="T504" s="73" t="n">
        <v>45841</v>
      </c>
      <c r="U504" s="87" t="s">
        <v>10340</v>
      </c>
      <c r="V504" s="87" t="s">
        <v>10341</v>
      </c>
      <c r="W504" s="76"/>
      <c r="X504" s="71" t="s">
        <v>10335</v>
      </c>
      <c r="Y504" s="71" t="s">
        <v>10342</v>
      </c>
      <c r="Z504" s="79" t="s">
        <v>10629</v>
      </c>
      <c r="AA504" s="85"/>
      <c r="AB504" s="85"/>
      <c r="AC504" s="85"/>
      <c r="AD504" s="85"/>
      <c r="AE504" s="78" t="s">
        <v>10630</v>
      </c>
      <c r="AF504" s="85"/>
      <c r="AG504" s="85"/>
      <c r="AH504" s="85"/>
      <c r="AI504" s="67" t="s">
        <v>10602</v>
      </c>
      <c r="AJ504" s="79" t="s">
        <v>10346</v>
      </c>
      <c r="AK504" s="85"/>
      <c r="AL504" s="85"/>
      <c r="AM504" s="85"/>
      <c r="AN504" s="63" t="s">
        <v>11031</v>
      </c>
      <c r="AO504" s="63" t="s">
        <v>10396</v>
      </c>
      <c r="AP504" s="67" t="s">
        <v>11032</v>
      </c>
      <c r="AQ504" s="85"/>
    </row>
    <row r="505" customFormat="false" ht="15" hidden="false" customHeight="false" outlineLevel="0" collapsed="false">
      <c r="B505" s="1" t="str">
        <f aca="false">поверители!$E505</f>
        <v>006151</v>
      </c>
      <c r="C505" s="64" t="s">
        <v>2220</v>
      </c>
      <c r="D505" s="87"/>
      <c r="E505" s="81" t="s">
        <v>11037</v>
      </c>
      <c r="F505" s="87"/>
      <c r="G505" s="63" t="s">
        <v>10335</v>
      </c>
      <c r="H505" s="81" t="s">
        <v>415</v>
      </c>
      <c r="I505" s="67" t="s">
        <v>10374</v>
      </c>
      <c r="J505" s="85"/>
      <c r="K505" s="85"/>
      <c r="L505" s="85"/>
      <c r="M505" s="85"/>
      <c r="N505" s="85"/>
      <c r="O505" s="71" t="s">
        <v>10335</v>
      </c>
      <c r="P505" s="100"/>
      <c r="Q505" s="71" t="s">
        <v>10338</v>
      </c>
      <c r="R505" s="79" t="s">
        <v>10339</v>
      </c>
      <c r="S505" s="74" t="n">
        <v>45111</v>
      </c>
      <c r="T505" s="73" t="n">
        <v>45841</v>
      </c>
      <c r="U505" s="87" t="s">
        <v>10340</v>
      </c>
      <c r="V505" s="87" t="s">
        <v>10341</v>
      </c>
      <c r="W505" s="76"/>
      <c r="X505" s="71" t="s">
        <v>10335</v>
      </c>
      <c r="Y505" s="71" t="s">
        <v>10342</v>
      </c>
      <c r="Z505" s="79" t="s">
        <v>10629</v>
      </c>
      <c r="AA505" s="85"/>
      <c r="AB505" s="85"/>
      <c r="AC505" s="85"/>
      <c r="AD505" s="85"/>
      <c r="AE505" s="78" t="s">
        <v>10630</v>
      </c>
      <c r="AF505" s="85"/>
      <c r="AG505" s="85"/>
      <c r="AH505" s="85"/>
      <c r="AI505" s="67" t="s">
        <v>10602</v>
      </c>
      <c r="AJ505" s="79" t="s">
        <v>10346</v>
      </c>
      <c r="AK505" s="85"/>
      <c r="AL505" s="85"/>
      <c r="AM505" s="85"/>
      <c r="AN505" s="63" t="s">
        <v>11031</v>
      </c>
      <c r="AO505" s="63" t="s">
        <v>10396</v>
      </c>
      <c r="AP505" s="67" t="s">
        <v>11032</v>
      </c>
      <c r="AQ505" s="85"/>
    </row>
    <row r="506" customFormat="false" ht="15" hidden="false" customHeight="false" outlineLevel="0" collapsed="false">
      <c r="B506" s="1" t="str">
        <f aca="false">поверители!$E506</f>
        <v>0218085467</v>
      </c>
      <c r="C506" s="64" t="s">
        <v>393</v>
      </c>
      <c r="D506" s="87"/>
      <c r="E506" s="67" t="s">
        <v>11038</v>
      </c>
      <c r="F506" s="87"/>
      <c r="G506" s="63" t="s">
        <v>10335</v>
      </c>
      <c r="H506" s="64" t="s">
        <v>396</v>
      </c>
      <c r="I506" s="67" t="s">
        <v>10374</v>
      </c>
      <c r="J506" s="85"/>
      <c r="K506" s="85"/>
      <c r="L506" s="85"/>
      <c r="M506" s="85"/>
      <c r="N506" s="85"/>
      <c r="O506" s="71" t="s">
        <v>10335</v>
      </c>
      <c r="P506" s="100"/>
      <c r="Q506" s="71" t="s">
        <v>10338</v>
      </c>
      <c r="R506" s="79" t="s">
        <v>10339</v>
      </c>
      <c r="S506" s="74" t="n">
        <v>45111</v>
      </c>
      <c r="T506" s="73" t="n">
        <v>45841</v>
      </c>
      <c r="U506" s="87" t="s">
        <v>10340</v>
      </c>
      <c r="V506" s="87" t="s">
        <v>10341</v>
      </c>
      <c r="W506" s="76"/>
      <c r="X506" s="71" t="s">
        <v>10335</v>
      </c>
      <c r="Y506" s="71" t="s">
        <v>10342</v>
      </c>
      <c r="Z506" s="63" t="s">
        <v>10937</v>
      </c>
      <c r="AA506" s="85"/>
      <c r="AB506" s="85"/>
      <c r="AC506" s="85"/>
      <c r="AD506" s="85"/>
      <c r="AE506" s="78" t="s">
        <v>10630</v>
      </c>
      <c r="AF506" s="85"/>
      <c r="AG506" s="85"/>
      <c r="AH506" s="85"/>
      <c r="AI506" s="67" t="s">
        <v>10647</v>
      </c>
      <c r="AJ506" s="79" t="s">
        <v>10346</v>
      </c>
      <c r="AK506" s="85"/>
      <c r="AL506" s="85"/>
      <c r="AM506" s="85"/>
      <c r="AN506" s="63" t="s">
        <v>11031</v>
      </c>
      <c r="AO506" s="63" t="s">
        <v>10396</v>
      </c>
      <c r="AP506" s="67" t="s">
        <v>11032</v>
      </c>
      <c r="AQ506" s="85"/>
    </row>
    <row r="507" customFormat="false" ht="15" hidden="false" customHeight="false" outlineLevel="0" collapsed="false">
      <c r="B507" s="1" t="str">
        <f aca="false">поверители!$E507</f>
        <v>0218085310</v>
      </c>
      <c r="C507" s="64" t="s">
        <v>393</v>
      </c>
      <c r="D507" s="87"/>
      <c r="E507" s="67" t="s">
        <v>11039</v>
      </c>
      <c r="F507" s="87"/>
      <c r="G507" s="63" t="s">
        <v>10335</v>
      </c>
      <c r="H507" s="64" t="s">
        <v>396</v>
      </c>
      <c r="I507" s="67" t="s">
        <v>10374</v>
      </c>
      <c r="J507" s="85"/>
      <c r="K507" s="85"/>
      <c r="L507" s="85"/>
      <c r="M507" s="85"/>
      <c r="N507" s="85"/>
      <c r="O507" s="71" t="s">
        <v>10335</v>
      </c>
      <c r="P507" s="100"/>
      <c r="Q507" s="71" t="s">
        <v>10338</v>
      </c>
      <c r="R507" s="79" t="s">
        <v>10339</v>
      </c>
      <c r="S507" s="74" t="n">
        <v>45111</v>
      </c>
      <c r="T507" s="73" t="n">
        <v>45841</v>
      </c>
      <c r="U507" s="87" t="s">
        <v>10340</v>
      </c>
      <c r="V507" s="87" t="s">
        <v>10341</v>
      </c>
      <c r="W507" s="76"/>
      <c r="X507" s="71" t="s">
        <v>10335</v>
      </c>
      <c r="Y507" s="71" t="s">
        <v>10342</v>
      </c>
      <c r="Z507" s="63" t="s">
        <v>10937</v>
      </c>
      <c r="AA507" s="85"/>
      <c r="AB507" s="85"/>
      <c r="AC507" s="85"/>
      <c r="AD507" s="85"/>
      <c r="AE507" s="78" t="s">
        <v>10630</v>
      </c>
      <c r="AF507" s="85"/>
      <c r="AG507" s="85"/>
      <c r="AH507" s="85"/>
      <c r="AI507" s="67" t="s">
        <v>10647</v>
      </c>
      <c r="AJ507" s="79" t="s">
        <v>10346</v>
      </c>
      <c r="AK507" s="85"/>
      <c r="AL507" s="85"/>
      <c r="AM507" s="85"/>
      <c r="AN507" s="63" t="s">
        <v>11031</v>
      </c>
      <c r="AO507" s="63" t="s">
        <v>10396</v>
      </c>
      <c r="AP507" s="67" t="s">
        <v>11032</v>
      </c>
      <c r="AQ507" s="85"/>
    </row>
    <row r="508" customFormat="false" ht="15" hidden="false" customHeight="false" outlineLevel="0" collapsed="false">
      <c r="B508" s="1" t="str">
        <f aca="false">поверители!$E508</f>
        <v>0218085308</v>
      </c>
      <c r="C508" s="64" t="s">
        <v>393</v>
      </c>
      <c r="D508" s="63"/>
      <c r="E508" s="67" t="s">
        <v>11040</v>
      </c>
      <c r="F508" s="63"/>
      <c r="G508" s="63" t="s">
        <v>10335</v>
      </c>
      <c r="H508" s="64" t="s">
        <v>396</v>
      </c>
      <c r="I508" s="67" t="s">
        <v>10374</v>
      </c>
      <c r="J508" s="76"/>
      <c r="K508" s="76"/>
      <c r="L508" s="76"/>
      <c r="M508" s="76"/>
      <c r="N508" s="76"/>
      <c r="O508" s="71" t="s">
        <v>10335</v>
      </c>
      <c r="P508" s="100"/>
      <c r="Q508" s="71" t="s">
        <v>10338</v>
      </c>
      <c r="R508" s="79" t="s">
        <v>10339</v>
      </c>
      <c r="S508" s="74" t="n">
        <v>45111</v>
      </c>
      <c r="T508" s="73" t="n">
        <v>45841</v>
      </c>
      <c r="U508" s="87" t="s">
        <v>10340</v>
      </c>
      <c r="V508" s="87" t="s">
        <v>10341</v>
      </c>
      <c r="W508" s="76"/>
      <c r="X508" s="71" t="s">
        <v>10335</v>
      </c>
      <c r="Y508" s="71" t="s">
        <v>10342</v>
      </c>
      <c r="Z508" s="63" t="s">
        <v>10937</v>
      </c>
      <c r="AA508" s="76"/>
      <c r="AB508" s="76"/>
      <c r="AC508" s="76"/>
      <c r="AD508" s="76"/>
      <c r="AE508" s="78" t="s">
        <v>10630</v>
      </c>
      <c r="AF508" s="76"/>
      <c r="AG508" s="76"/>
      <c r="AH508" s="76"/>
      <c r="AI508" s="67" t="s">
        <v>10647</v>
      </c>
      <c r="AJ508" s="79" t="s">
        <v>10346</v>
      </c>
      <c r="AK508" s="76"/>
      <c r="AL508" s="76"/>
      <c r="AM508" s="76"/>
      <c r="AN508" s="63" t="s">
        <v>11031</v>
      </c>
      <c r="AO508" s="63" t="s">
        <v>10396</v>
      </c>
      <c r="AP508" s="67" t="s">
        <v>11032</v>
      </c>
      <c r="AQ508" s="76"/>
    </row>
    <row r="509" customFormat="false" ht="15" hidden="false" customHeight="false" outlineLevel="0" collapsed="false">
      <c r="B509" s="1" t="str">
        <f aca="false">поверители!$E509</f>
        <v>024729</v>
      </c>
      <c r="C509" s="64" t="s">
        <v>393</v>
      </c>
      <c r="D509" s="63"/>
      <c r="E509" s="67" t="s">
        <v>11041</v>
      </c>
      <c r="F509" s="63"/>
      <c r="G509" s="63" t="s">
        <v>10335</v>
      </c>
      <c r="H509" s="64" t="s">
        <v>396</v>
      </c>
      <c r="I509" s="67" t="s">
        <v>10374</v>
      </c>
      <c r="J509" s="76"/>
      <c r="K509" s="76"/>
      <c r="L509" s="76"/>
      <c r="M509" s="76"/>
      <c r="N509" s="76"/>
      <c r="O509" s="71" t="s">
        <v>10335</v>
      </c>
      <c r="P509" s="100"/>
      <c r="Q509" s="71" t="s">
        <v>10338</v>
      </c>
      <c r="R509" s="79" t="s">
        <v>10339</v>
      </c>
      <c r="S509" s="74" t="n">
        <v>45111</v>
      </c>
      <c r="T509" s="73" t="n">
        <v>45841</v>
      </c>
      <c r="U509" s="87" t="s">
        <v>10340</v>
      </c>
      <c r="V509" s="87" t="s">
        <v>10341</v>
      </c>
      <c r="W509" s="76"/>
      <c r="X509" s="71" t="s">
        <v>10335</v>
      </c>
      <c r="Y509" s="71" t="s">
        <v>10342</v>
      </c>
      <c r="Z509" s="63" t="s">
        <v>10937</v>
      </c>
      <c r="AA509" s="76"/>
      <c r="AB509" s="76"/>
      <c r="AC509" s="76"/>
      <c r="AD509" s="76"/>
      <c r="AE509" s="78" t="s">
        <v>10630</v>
      </c>
      <c r="AF509" s="76"/>
      <c r="AG509" s="76"/>
      <c r="AH509" s="76"/>
      <c r="AI509" s="67" t="s">
        <v>10733</v>
      </c>
      <c r="AJ509" s="79" t="s">
        <v>10346</v>
      </c>
      <c r="AK509" s="76"/>
      <c r="AL509" s="76"/>
      <c r="AM509" s="76"/>
      <c r="AN509" s="63" t="s">
        <v>11031</v>
      </c>
      <c r="AO509" s="63" t="s">
        <v>10396</v>
      </c>
      <c r="AP509" s="67" t="s">
        <v>11032</v>
      </c>
      <c r="AQ509" s="76"/>
    </row>
    <row r="510" customFormat="false" ht="15" hidden="false" customHeight="false" outlineLevel="0" collapsed="false">
      <c r="B510" s="1" t="str">
        <f aca="false">поверители!$E510</f>
        <v>024728</v>
      </c>
      <c r="C510" s="64" t="s">
        <v>393</v>
      </c>
      <c r="D510" s="63"/>
      <c r="E510" s="67" t="s">
        <v>11042</v>
      </c>
      <c r="F510" s="63"/>
      <c r="G510" s="63" t="s">
        <v>10335</v>
      </c>
      <c r="H510" s="64" t="s">
        <v>396</v>
      </c>
      <c r="I510" s="67" t="s">
        <v>10374</v>
      </c>
      <c r="J510" s="76"/>
      <c r="K510" s="76"/>
      <c r="L510" s="76"/>
      <c r="M510" s="76"/>
      <c r="N510" s="76"/>
      <c r="O510" s="71" t="s">
        <v>10335</v>
      </c>
      <c r="P510" s="100"/>
      <c r="Q510" s="71" t="s">
        <v>10338</v>
      </c>
      <c r="R510" s="79" t="s">
        <v>10339</v>
      </c>
      <c r="S510" s="74" t="n">
        <v>45111</v>
      </c>
      <c r="T510" s="73" t="n">
        <v>45841</v>
      </c>
      <c r="U510" s="87" t="s">
        <v>10340</v>
      </c>
      <c r="V510" s="87" t="s">
        <v>10341</v>
      </c>
      <c r="W510" s="76"/>
      <c r="X510" s="71" t="s">
        <v>10335</v>
      </c>
      <c r="Y510" s="71" t="s">
        <v>10342</v>
      </c>
      <c r="Z510" s="63" t="s">
        <v>10937</v>
      </c>
      <c r="AA510" s="76"/>
      <c r="AB510" s="76"/>
      <c r="AC510" s="76"/>
      <c r="AD510" s="76"/>
      <c r="AE510" s="78" t="s">
        <v>10630</v>
      </c>
      <c r="AF510" s="76"/>
      <c r="AG510" s="76"/>
      <c r="AH510" s="76"/>
      <c r="AI510" s="67" t="s">
        <v>10733</v>
      </c>
      <c r="AJ510" s="79" t="s">
        <v>10346</v>
      </c>
      <c r="AK510" s="76"/>
      <c r="AL510" s="76"/>
      <c r="AM510" s="76"/>
      <c r="AN510" s="63" t="s">
        <v>11031</v>
      </c>
      <c r="AO510" s="63" t="s">
        <v>10396</v>
      </c>
      <c r="AP510" s="67" t="s">
        <v>11032</v>
      </c>
      <c r="AQ510" s="76"/>
    </row>
    <row r="511" customFormat="false" ht="15" hidden="false" customHeight="false" outlineLevel="0" collapsed="false">
      <c r="B511" s="1" t="str">
        <f aca="false">поверители!$E511</f>
        <v>025053</v>
      </c>
      <c r="C511" s="64" t="s">
        <v>393</v>
      </c>
      <c r="D511" s="63"/>
      <c r="E511" s="67" t="s">
        <v>11043</v>
      </c>
      <c r="F511" s="63"/>
      <c r="G511" s="63" t="s">
        <v>10335</v>
      </c>
      <c r="H511" s="64" t="s">
        <v>396</v>
      </c>
      <c r="I511" s="67" t="s">
        <v>10374</v>
      </c>
      <c r="J511" s="76"/>
      <c r="K511" s="76"/>
      <c r="L511" s="76"/>
      <c r="M511" s="76"/>
      <c r="N511" s="76"/>
      <c r="O511" s="71" t="s">
        <v>10335</v>
      </c>
      <c r="P511" s="100"/>
      <c r="Q511" s="71" t="s">
        <v>10338</v>
      </c>
      <c r="R511" s="79" t="s">
        <v>10339</v>
      </c>
      <c r="S511" s="74" t="n">
        <v>45111</v>
      </c>
      <c r="T511" s="73" t="n">
        <v>45841</v>
      </c>
      <c r="U511" s="87" t="s">
        <v>10340</v>
      </c>
      <c r="V511" s="87" t="s">
        <v>10341</v>
      </c>
      <c r="W511" s="76"/>
      <c r="X511" s="71" t="s">
        <v>10335</v>
      </c>
      <c r="Y511" s="71" t="s">
        <v>10342</v>
      </c>
      <c r="Z511" s="63" t="s">
        <v>10937</v>
      </c>
      <c r="AA511" s="76"/>
      <c r="AB511" s="76"/>
      <c r="AC511" s="76"/>
      <c r="AD511" s="76"/>
      <c r="AE511" s="78" t="s">
        <v>10630</v>
      </c>
      <c r="AF511" s="76"/>
      <c r="AG511" s="76"/>
      <c r="AH511" s="76"/>
      <c r="AI511" s="67" t="s">
        <v>10733</v>
      </c>
      <c r="AJ511" s="79" t="s">
        <v>10346</v>
      </c>
      <c r="AK511" s="76"/>
      <c r="AL511" s="76"/>
      <c r="AM511" s="76"/>
      <c r="AN511" s="63" t="s">
        <v>11031</v>
      </c>
      <c r="AO511" s="63" t="s">
        <v>10396</v>
      </c>
      <c r="AP511" s="67" t="s">
        <v>11032</v>
      </c>
      <c r="AQ511" s="76"/>
    </row>
    <row r="512" customFormat="false" ht="15" hidden="false" customHeight="false" outlineLevel="0" collapsed="false">
      <c r="B512" s="1" t="str">
        <f aca="false">поверители!$E512</f>
        <v>025019</v>
      </c>
      <c r="C512" s="64" t="s">
        <v>393</v>
      </c>
      <c r="D512" s="63"/>
      <c r="E512" s="67" t="s">
        <v>11044</v>
      </c>
      <c r="F512" s="63"/>
      <c r="G512" s="63" t="s">
        <v>10335</v>
      </c>
      <c r="H512" s="64" t="s">
        <v>396</v>
      </c>
      <c r="I512" s="67" t="s">
        <v>10374</v>
      </c>
      <c r="J512" s="76"/>
      <c r="K512" s="76"/>
      <c r="L512" s="76"/>
      <c r="M512" s="76"/>
      <c r="N512" s="76"/>
      <c r="O512" s="71" t="s">
        <v>10335</v>
      </c>
      <c r="P512" s="100"/>
      <c r="Q512" s="71" t="s">
        <v>10338</v>
      </c>
      <c r="R512" s="79" t="s">
        <v>10339</v>
      </c>
      <c r="S512" s="74" t="n">
        <v>45111</v>
      </c>
      <c r="T512" s="73" t="n">
        <v>45841</v>
      </c>
      <c r="U512" s="87" t="s">
        <v>10340</v>
      </c>
      <c r="V512" s="87" t="s">
        <v>10341</v>
      </c>
      <c r="W512" s="76"/>
      <c r="X512" s="71" t="s">
        <v>10335</v>
      </c>
      <c r="Y512" s="71" t="s">
        <v>10342</v>
      </c>
      <c r="Z512" s="63" t="s">
        <v>10937</v>
      </c>
      <c r="AA512" s="76"/>
      <c r="AB512" s="76"/>
      <c r="AC512" s="76"/>
      <c r="AD512" s="76"/>
      <c r="AE512" s="78" t="s">
        <v>10630</v>
      </c>
      <c r="AF512" s="76"/>
      <c r="AG512" s="76"/>
      <c r="AH512" s="76"/>
      <c r="AI512" s="67" t="s">
        <v>10733</v>
      </c>
      <c r="AJ512" s="79" t="s">
        <v>10346</v>
      </c>
      <c r="AK512" s="76"/>
      <c r="AL512" s="76"/>
      <c r="AM512" s="76"/>
      <c r="AN512" s="63" t="s">
        <v>11031</v>
      </c>
      <c r="AO512" s="63" t="s">
        <v>10396</v>
      </c>
      <c r="AP512" s="67" t="s">
        <v>11032</v>
      </c>
      <c r="AQ512" s="76"/>
    </row>
    <row r="513" customFormat="false" ht="15" hidden="false" customHeight="false" outlineLevel="0" collapsed="false">
      <c r="B513" s="1" t="str">
        <f aca="false">поверители!$E513</f>
        <v>Р00009</v>
      </c>
      <c r="C513" s="64" t="s">
        <v>291</v>
      </c>
      <c r="D513" s="63"/>
      <c r="E513" s="81" t="s">
        <v>11045</v>
      </c>
      <c r="F513" s="63"/>
      <c r="G513" s="63" t="s">
        <v>10335</v>
      </c>
      <c r="H513" s="81" t="s">
        <v>404</v>
      </c>
      <c r="I513" s="67" t="s">
        <v>10458</v>
      </c>
      <c r="J513" s="76"/>
      <c r="K513" s="76"/>
      <c r="L513" s="76"/>
      <c r="M513" s="76"/>
      <c r="N513" s="76"/>
      <c r="O513" s="71" t="s">
        <v>10335</v>
      </c>
      <c r="P513" s="100"/>
      <c r="Q513" s="71" t="s">
        <v>10338</v>
      </c>
      <c r="R513" s="79" t="s">
        <v>10339</v>
      </c>
      <c r="S513" s="74" t="n">
        <v>45111</v>
      </c>
      <c r="T513" s="73" t="n">
        <v>45476</v>
      </c>
      <c r="U513" s="87" t="s">
        <v>10340</v>
      </c>
      <c r="V513" s="87" t="s">
        <v>10341</v>
      </c>
      <c r="W513" s="76"/>
      <c r="X513" s="71" t="s">
        <v>10335</v>
      </c>
      <c r="Y513" s="71" t="s">
        <v>10342</v>
      </c>
      <c r="Z513" s="79" t="s">
        <v>10629</v>
      </c>
      <c r="AA513" s="76"/>
      <c r="AB513" s="76"/>
      <c r="AC513" s="76"/>
      <c r="AD513" s="76"/>
      <c r="AE513" s="78" t="s">
        <v>10630</v>
      </c>
      <c r="AF513" s="76"/>
      <c r="AG513" s="76"/>
      <c r="AH513" s="76"/>
      <c r="AI513" s="67" t="s">
        <v>10733</v>
      </c>
      <c r="AJ513" s="79" t="s">
        <v>10346</v>
      </c>
      <c r="AK513" s="76"/>
      <c r="AL513" s="76"/>
      <c r="AM513" s="76"/>
      <c r="AN513" s="63" t="s">
        <v>11031</v>
      </c>
      <c r="AO513" s="63" t="s">
        <v>10396</v>
      </c>
      <c r="AP513" s="67" t="s">
        <v>11032</v>
      </c>
      <c r="AQ513" s="76"/>
    </row>
    <row r="514" customFormat="false" ht="15" hidden="false" customHeight="false" outlineLevel="0" collapsed="false">
      <c r="B514" s="1" t="str">
        <f aca="false">поверители!$E514</f>
        <v>Р00061</v>
      </c>
      <c r="C514" s="64" t="s">
        <v>297</v>
      </c>
      <c r="D514" s="63"/>
      <c r="E514" s="81" t="s">
        <v>11046</v>
      </c>
      <c r="F514" s="63"/>
      <c r="G514" s="63" t="s">
        <v>10335</v>
      </c>
      <c r="H514" s="81" t="s">
        <v>300</v>
      </c>
      <c r="I514" s="67" t="s">
        <v>10667</v>
      </c>
      <c r="J514" s="76"/>
      <c r="K514" s="76"/>
      <c r="L514" s="76"/>
      <c r="M514" s="76"/>
      <c r="N514" s="76"/>
      <c r="O514" s="71" t="s">
        <v>10335</v>
      </c>
      <c r="P514" s="100"/>
      <c r="Q514" s="71" t="s">
        <v>10338</v>
      </c>
      <c r="R514" s="79" t="s">
        <v>10339</v>
      </c>
      <c r="S514" s="74" t="n">
        <v>45111</v>
      </c>
      <c r="T514" s="73" t="n">
        <v>45841</v>
      </c>
      <c r="U514" s="87" t="s">
        <v>10340</v>
      </c>
      <c r="V514" s="87" t="s">
        <v>10341</v>
      </c>
      <c r="W514" s="76"/>
      <c r="X514" s="71" t="s">
        <v>10335</v>
      </c>
      <c r="Y514" s="71" t="s">
        <v>10342</v>
      </c>
      <c r="Z514" s="79" t="s">
        <v>10629</v>
      </c>
      <c r="AA514" s="76"/>
      <c r="AB514" s="76"/>
      <c r="AC514" s="76"/>
      <c r="AD514" s="76"/>
      <c r="AE514" s="78" t="s">
        <v>10630</v>
      </c>
      <c r="AF514" s="76"/>
      <c r="AG514" s="76"/>
      <c r="AH514" s="76"/>
      <c r="AI514" s="67" t="s">
        <v>10741</v>
      </c>
      <c r="AJ514" s="79" t="s">
        <v>10346</v>
      </c>
      <c r="AK514" s="76"/>
      <c r="AL514" s="76"/>
      <c r="AM514" s="76"/>
      <c r="AN514" s="63" t="s">
        <v>11031</v>
      </c>
      <c r="AO514" s="63" t="s">
        <v>10396</v>
      </c>
      <c r="AP514" s="67" t="s">
        <v>11032</v>
      </c>
      <c r="AQ514" s="76"/>
    </row>
    <row r="515" customFormat="false" ht="15" hidden="false" customHeight="false" outlineLevel="0" collapsed="false">
      <c r="B515" s="1" t="str">
        <f aca="false">поверители!$E515</f>
        <v>Р00353</v>
      </c>
      <c r="C515" s="64" t="s">
        <v>428</v>
      </c>
      <c r="D515" s="63"/>
      <c r="E515" s="81" t="s">
        <v>11047</v>
      </c>
      <c r="F515" s="63"/>
      <c r="G515" s="63" t="s">
        <v>10335</v>
      </c>
      <c r="H515" s="81" t="s">
        <v>404</v>
      </c>
      <c r="I515" s="67" t="s">
        <v>10453</v>
      </c>
      <c r="J515" s="76"/>
      <c r="K515" s="76"/>
      <c r="L515" s="76"/>
      <c r="M515" s="76"/>
      <c r="N515" s="76"/>
      <c r="O515" s="71" t="s">
        <v>10335</v>
      </c>
      <c r="P515" s="100"/>
      <c r="Q515" s="71" t="s">
        <v>10338</v>
      </c>
      <c r="R515" s="79" t="s">
        <v>10339</v>
      </c>
      <c r="S515" s="74" t="n">
        <v>45111</v>
      </c>
      <c r="T515" s="73" t="n">
        <v>45476</v>
      </c>
      <c r="U515" s="87" t="s">
        <v>10340</v>
      </c>
      <c r="V515" s="87" t="s">
        <v>10341</v>
      </c>
      <c r="W515" s="76"/>
      <c r="X515" s="71" t="s">
        <v>10335</v>
      </c>
      <c r="Y515" s="71" t="s">
        <v>10342</v>
      </c>
      <c r="Z515" s="79" t="s">
        <v>10629</v>
      </c>
      <c r="AA515" s="76"/>
      <c r="AB515" s="76"/>
      <c r="AC515" s="76"/>
      <c r="AD515" s="76"/>
      <c r="AE515" s="78" t="s">
        <v>10630</v>
      </c>
      <c r="AF515" s="76"/>
      <c r="AG515" s="76"/>
      <c r="AH515" s="76"/>
      <c r="AI515" s="67" t="s">
        <v>10647</v>
      </c>
      <c r="AJ515" s="79" t="s">
        <v>10346</v>
      </c>
      <c r="AK515" s="76"/>
      <c r="AL515" s="76"/>
      <c r="AM515" s="76"/>
      <c r="AN515" s="63" t="s">
        <v>11031</v>
      </c>
      <c r="AO515" s="63" t="s">
        <v>10396</v>
      </c>
      <c r="AP515" s="67" t="s">
        <v>11032</v>
      </c>
      <c r="AQ515" s="76"/>
    </row>
    <row r="516" customFormat="false" ht="15" hidden="false" customHeight="false" outlineLevel="0" collapsed="false">
      <c r="B516" s="1" t="str">
        <f aca="false">поверители!$E516</f>
        <v>Р00401</v>
      </c>
      <c r="C516" s="64" t="s">
        <v>10053</v>
      </c>
      <c r="D516" s="63"/>
      <c r="E516" s="81" t="s">
        <v>11048</v>
      </c>
      <c r="F516" s="63"/>
      <c r="G516" s="63" t="s">
        <v>10335</v>
      </c>
      <c r="H516" s="64" t="s">
        <v>300</v>
      </c>
      <c r="I516" s="67" t="s">
        <v>10564</v>
      </c>
      <c r="J516" s="76"/>
      <c r="K516" s="76"/>
      <c r="L516" s="76"/>
      <c r="M516" s="76"/>
      <c r="N516" s="76"/>
      <c r="O516" s="71" t="s">
        <v>10335</v>
      </c>
      <c r="P516" s="100"/>
      <c r="Q516" s="71" t="s">
        <v>10338</v>
      </c>
      <c r="R516" s="79" t="s">
        <v>10339</v>
      </c>
      <c r="S516" s="74" t="n">
        <v>45111</v>
      </c>
      <c r="T516" s="73" t="n">
        <v>45476</v>
      </c>
      <c r="U516" s="87" t="s">
        <v>10340</v>
      </c>
      <c r="V516" s="87" t="s">
        <v>10341</v>
      </c>
      <c r="W516" s="76"/>
      <c r="X516" s="71" t="s">
        <v>10335</v>
      </c>
      <c r="Y516" s="71" t="s">
        <v>10342</v>
      </c>
      <c r="Z516" s="79" t="s">
        <v>10629</v>
      </c>
      <c r="AA516" s="76"/>
      <c r="AB516" s="76"/>
      <c r="AC516" s="76"/>
      <c r="AD516" s="76"/>
      <c r="AE516" s="78" t="s">
        <v>10630</v>
      </c>
      <c r="AF516" s="76"/>
      <c r="AG516" s="76"/>
      <c r="AH516" s="76"/>
      <c r="AI516" s="67" t="s">
        <v>10733</v>
      </c>
      <c r="AJ516" s="79" t="s">
        <v>10346</v>
      </c>
      <c r="AK516" s="76"/>
      <c r="AL516" s="76"/>
      <c r="AM516" s="76"/>
      <c r="AN516" s="63" t="s">
        <v>11031</v>
      </c>
      <c r="AO516" s="63" t="s">
        <v>10396</v>
      </c>
      <c r="AP516" s="67" t="s">
        <v>11032</v>
      </c>
      <c r="AQ516" s="76"/>
    </row>
    <row r="517" customFormat="false" ht="15" hidden="false" customHeight="false" outlineLevel="0" collapsed="false">
      <c r="B517" s="1" t="str">
        <f aca="false">поверители!$E517</f>
        <v>Р00468</v>
      </c>
      <c r="C517" s="64" t="s">
        <v>291</v>
      </c>
      <c r="D517" s="63"/>
      <c r="E517" s="81" t="s">
        <v>11049</v>
      </c>
      <c r="F517" s="63"/>
      <c r="G517" s="63" t="s">
        <v>10335</v>
      </c>
      <c r="H517" s="63" t="s">
        <v>404</v>
      </c>
      <c r="I517" s="67" t="s">
        <v>10667</v>
      </c>
      <c r="J517" s="76"/>
      <c r="K517" s="76"/>
      <c r="L517" s="76"/>
      <c r="M517" s="76"/>
      <c r="N517" s="76"/>
      <c r="O517" s="71" t="s">
        <v>10335</v>
      </c>
      <c r="P517" s="100"/>
      <c r="Q517" s="71" t="s">
        <v>10338</v>
      </c>
      <c r="R517" s="79" t="s">
        <v>10339</v>
      </c>
      <c r="S517" s="74" t="n">
        <v>45111</v>
      </c>
      <c r="T517" s="73" t="n">
        <v>45476</v>
      </c>
      <c r="U517" s="87" t="s">
        <v>10340</v>
      </c>
      <c r="V517" s="87" t="s">
        <v>10341</v>
      </c>
      <c r="W517" s="76"/>
      <c r="X517" s="71" t="s">
        <v>10335</v>
      </c>
      <c r="Y517" s="71" t="s">
        <v>10342</v>
      </c>
      <c r="Z517" s="79" t="s">
        <v>10629</v>
      </c>
      <c r="AA517" s="76"/>
      <c r="AB517" s="76"/>
      <c r="AC517" s="76"/>
      <c r="AD517" s="76"/>
      <c r="AE517" s="78" t="s">
        <v>10630</v>
      </c>
      <c r="AF517" s="76"/>
      <c r="AG517" s="76"/>
      <c r="AH517" s="76"/>
      <c r="AI517" s="67" t="s">
        <v>10733</v>
      </c>
      <c r="AJ517" s="79" t="s">
        <v>10346</v>
      </c>
      <c r="AK517" s="76"/>
      <c r="AL517" s="76"/>
      <c r="AM517" s="76"/>
      <c r="AN517" s="63" t="s">
        <v>11031</v>
      </c>
      <c r="AO517" s="63" t="s">
        <v>10396</v>
      </c>
      <c r="AP517" s="67" t="s">
        <v>11032</v>
      </c>
      <c r="AQ517" s="76"/>
    </row>
    <row r="518" customFormat="false" ht="15" hidden="false" customHeight="false" outlineLevel="0" collapsed="false">
      <c r="B518" s="1" t="str">
        <f aca="false">поверители!$E518</f>
        <v>Р00237</v>
      </c>
      <c r="C518" s="64" t="s">
        <v>297</v>
      </c>
      <c r="D518" s="63"/>
      <c r="E518" s="81" t="s">
        <v>11050</v>
      </c>
      <c r="F518" s="63"/>
      <c r="G518" s="63" t="s">
        <v>10335</v>
      </c>
      <c r="H518" s="81" t="s">
        <v>300</v>
      </c>
      <c r="I518" s="67" t="s">
        <v>10667</v>
      </c>
      <c r="J518" s="76"/>
      <c r="K518" s="76"/>
      <c r="L518" s="76"/>
      <c r="M518" s="76"/>
      <c r="N518" s="76"/>
      <c r="O518" s="71" t="s">
        <v>10335</v>
      </c>
      <c r="P518" s="100"/>
      <c r="Q518" s="71" t="s">
        <v>10338</v>
      </c>
      <c r="R518" s="79" t="s">
        <v>10339</v>
      </c>
      <c r="S518" s="74" t="n">
        <v>45111</v>
      </c>
      <c r="T518" s="73" t="n">
        <v>45841</v>
      </c>
      <c r="U518" s="87" t="s">
        <v>10340</v>
      </c>
      <c r="V518" s="87" t="s">
        <v>10341</v>
      </c>
      <c r="W518" s="76"/>
      <c r="X518" s="71" t="s">
        <v>10335</v>
      </c>
      <c r="Y518" s="71" t="s">
        <v>10342</v>
      </c>
      <c r="Z518" s="79" t="s">
        <v>10629</v>
      </c>
      <c r="AA518" s="76"/>
      <c r="AB518" s="76"/>
      <c r="AC518" s="76"/>
      <c r="AD518" s="76"/>
      <c r="AE518" s="78" t="s">
        <v>10630</v>
      </c>
      <c r="AF518" s="76"/>
      <c r="AG518" s="76"/>
      <c r="AH518" s="76"/>
      <c r="AI518" s="67" t="s">
        <v>10741</v>
      </c>
      <c r="AJ518" s="79" t="s">
        <v>10346</v>
      </c>
      <c r="AK518" s="76"/>
      <c r="AL518" s="76"/>
      <c r="AM518" s="76"/>
      <c r="AN518" s="63" t="s">
        <v>11031</v>
      </c>
      <c r="AO518" s="63" t="s">
        <v>10396</v>
      </c>
      <c r="AP518" s="67" t="s">
        <v>11032</v>
      </c>
      <c r="AQ518" s="76"/>
    </row>
    <row r="519" customFormat="false" ht="17.9" hidden="false" customHeight="false" outlineLevel="0" collapsed="false">
      <c r="B519" s="1" t="str">
        <f aca="false">поверители!$E519</f>
        <v>Р00528</v>
      </c>
      <c r="C519" s="64" t="s">
        <v>10053</v>
      </c>
      <c r="D519" s="63"/>
      <c r="E519" s="81" t="s">
        <v>11051</v>
      </c>
      <c r="F519" s="63"/>
      <c r="G519" s="63" t="s">
        <v>10335</v>
      </c>
      <c r="H519" s="81" t="s">
        <v>300</v>
      </c>
      <c r="I519" s="67" t="s">
        <v>10564</v>
      </c>
      <c r="J519" s="76"/>
      <c r="K519" s="76"/>
      <c r="L519" s="76"/>
      <c r="M519" s="76"/>
      <c r="N519" s="76"/>
      <c r="O519" s="71" t="s">
        <v>10335</v>
      </c>
      <c r="P519" s="100"/>
      <c r="Q519" s="71" t="s">
        <v>10338</v>
      </c>
      <c r="R519" s="79" t="s">
        <v>10339</v>
      </c>
      <c r="S519" s="74" t="n">
        <v>45111</v>
      </c>
      <c r="T519" s="73" t="n">
        <v>45476</v>
      </c>
      <c r="U519" s="87" t="s">
        <v>10340</v>
      </c>
      <c r="V519" s="87" t="s">
        <v>10341</v>
      </c>
      <c r="W519" s="76"/>
      <c r="X519" s="71" t="s">
        <v>10335</v>
      </c>
      <c r="Y519" s="71" t="s">
        <v>10342</v>
      </c>
      <c r="Z519" s="79" t="s">
        <v>10629</v>
      </c>
      <c r="AA519" s="76"/>
      <c r="AB519" s="76"/>
      <c r="AC519" s="76"/>
      <c r="AD519" s="76"/>
      <c r="AE519" s="78" t="s">
        <v>10630</v>
      </c>
      <c r="AF519" s="76"/>
      <c r="AG519" s="76"/>
      <c r="AH519" s="76"/>
      <c r="AI519" s="104" t="s">
        <v>10733</v>
      </c>
      <c r="AJ519" s="79" t="s">
        <v>10346</v>
      </c>
      <c r="AK519" s="76"/>
      <c r="AL519" s="76"/>
      <c r="AM519" s="76"/>
      <c r="AN519" s="63" t="s">
        <v>11031</v>
      </c>
      <c r="AO519" s="63" t="s">
        <v>10396</v>
      </c>
      <c r="AP519" s="67" t="s">
        <v>11032</v>
      </c>
      <c r="AQ519" s="76"/>
    </row>
    <row r="520" customFormat="false" ht="17.9" hidden="false" customHeight="false" outlineLevel="0" collapsed="false">
      <c r="B520" s="1" t="str">
        <f aca="false">поверители!$E520</f>
        <v>Р00579</v>
      </c>
      <c r="C520" s="64" t="s">
        <v>10053</v>
      </c>
      <c r="D520" s="63"/>
      <c r="E520" s="81" t="s">
        <v>11052</v>
      </c>
      <c r="F520" s="63"/>
      <c r="G520" s="63" t="s">
        <v>10335</v>
      </c>
      <c r="H520" s="81" t="s">
        <v>300</v>
      </c>
      <c r="I520" s="67" t="s">
        <v>10564</v>
      </c>
      <c r="J520" s="76"/>
      <c r="K520" s="76"/>
      <c r="L520" s="76"/>
      <c r="M520" s="76"/>
      <c r="N520" s="76"/>
      <c r="O520" s="71" t="s">
        <v>10335</v>
      </c>
      <c r="P520" s="100"/>
      <c r="Q520" s="71" t="s">
        <v>10338</v>
      </c>
      <c r="R520" s="79" t="s">
        <v>10339</v>
      </c>
      <c r="S520" s="74" t="n">
        <v>45111</v>
      </c>
      <c r="T520" s="73" t="n">
        <v>45476</v>
      </c>
      <c r="U520" s="87" t="s">
        <v>10340</v>
      </c>
      <c r="V520" s="87" t="s">
        <v>10341</v>
      </c>
      <c r="W520" s="76"/>
      <c r="X520" s="71" t="s">
        <v>10335</v>
      </c>
      <c r="Y520" s="71" t="s">
        <v>10342</v>
      </c>
      <c r="Z520" s="79" t="s">
        <v>10629</v>
      </c>
      <c r="AA520" s="76"/>
      <c r="AB520" s="76"/>
      <c r="AC520" s="76"/>
      <c r="AD520" s="76"/>
      <c r="AE520" s="78" t="s">
        <v>10630</v>
      </c>
      <c r="AF520" s="76"/>
      <c r="AG520" s="76"/>
      <c r="AH520" s="76"/>
      <c r="AI520" s="104" t="s">
        <v>10733</v>
      </c>
      <c r="AJ520" s="79" t="s">
        <v>10346</v>
      </c>
      <c r="AK520" s="76"/>
      <c r="AL520" s="76"/>
      <c r="AM520" s="76"/>
      <c r="AN520" s="63" t="s">
        <v>11031</v>
      </c>
      <c r="AO520" s="63" t="s">
        <v>10396</v>
      </c>
      <c r="AP520" s="67" t="s">
        <v>11032</v>
      </c>
      <c r="AQ520" s="76"/>
    </row>
    <row r="521" customFormat="false" ht="15" hidden="false" customHeight="false" outlineLevel="0" collapsed="false">
      <c r="B521" s="1" t="str">
        <f aca="false">поверители!$E521</f>
        <v>Р00503</v>
      </c>
      <c r="C521" s="64" t="s">
        <v>291</v>
      </c>
      <c r="D521" s="63"/>
      <c r="E521" s="81" t="s">
        <v>11053</v>
      </c>
      <c r="F521" s="63"/>
      <c r="G521" s="63" t="s">
        <v>10335</v>
      </c>
      <c r="H521" s="81" t="s">
        <v>404</v>
      </c>
      <c r="I521" s="67" t="s">
        <v>10670</v>
      </c>
      <c r="J521" s="76"/>
      <c r="K521" s="76"/>
      <c r="L521" s="76"/>
      <c r="M521" s="76"/>
      <c r="N521" s="76"/>
      <c r="O521" s="71" t="s">
        <v>10335</v>
      </c>
      <c r="P521" s="100"/>
      <c r="Q521" s="71" t="s">
        <v>10338</v>
      </c>
      <c r="R521" s="79" t="s">
        <v>10339</v>
      </c>
      <c r="S521" s="74" t="n">
        <v>45111</v>
      </c>
      <c r="T521" s="73" t="n">
        <v>45476</v>
      </c>
      <c r="U521" s="87" t="s">
        <v>10340</v>
      </c>
      <c r="V521" s="87" t="s">
        <v>10341</v>
      </c>
      <c r="W521" s="76"/>
      <c r="X521" s="71" t="s">
        <v>10335</v>
      </c>
      <c r="Y521" s="71" t="s">
        <v>10342</v>
      </c>
      <c r="Z521" s="79" t="s">
        <v>10629</v>
      </c>
      <c r="AA521" s="76"/>
      <c r="AB521" s="76"/>
      <c r="AC521" s="76"/>
      <c r="AD521" s="76"/>
      <c r="AE521" s="78" t="s">
        <v>10630</v>
      </c>
      <c r="AF521" s="76"/>
      <c r="AG521" s="76"/>
      <c r="AH521" s="76"/>
      <c r="AI521" s="67" t="s">
        <v>10733</v>
      </c>
      <c r="AJ521" s="79" t="s">
        <v>10346</v>
      </c>
      <c r="AK521" s="76"/>
      <c r="AL521" s="76"/>
      <c r="AM521" s="76"/>
      <c r="AN521" s="63" t="s">
        <v>11031</v>
      </c>
      <c r="AO521" s="63" t="s">
        <v>10396</v>
      </c>
      <c r="AP521" s="67" t="s">
        <v>11032</v>
      </c>
      <c r="AQ521" s="76"/>
    </row>
    <row r="522" customFormat="false" ht="15" hidden="false" customHeight="false" outlineLevel="0" collapsed="false">
      <c r="B522" s="1" t="str">
        <f aca="false">поверители!$E522</f>
        <v>Р00516</v>
      </c>
      <c r="C522" s="64" t="s">
        <v>291</v>
      </c>
      <c r="D522" s="63"/>
      <c r="E522" s="81" t="s">
        <v>11054</v>
      </c>
      <c r="F522" s="63"/>
      <c r="G522" s="63" t="s">
        <v>10335</v>
      </c>
      <c r="H522" s="63" t="s">
        <v>294</v>
      </c>
      <c r="I522" s="67" t="s">
        <v>10458</v>
      </c>
      <c r="J522" s="76"/>
      <c r="K522" s="76"/>
      <c r="L522" s="76"/>
      <c r="M522" s="76"/>
      <c r="N522" s="76"/>
      <c r="O522" s="71" t="s">
        <v>10335</v>
      </c>
      <c r="P522" s="100"/>
      <c r="Q522" s="71" t="s">
        <v>10338</v>
      </c>
      <c r="R522" s="79" t="s">
        <v>10339</v>
      </c>
      <c r="S522" s="74" t="n">
        <v>45111</v>
      </c>
      <c r="T522" s="73" t="n">
        <v>45476</v>
      </c>
      <c r="U522" s="87" t="s">
        <v>10340</v>
      </c>
      <c r="V522" s="87" t="s">
        <v>10341</v>
      </c>
      <c r="W522" s="76"/>
      <c r="X522" s="71" t="s">
        <v>10335</v>
      </c>
      <c r="Y522" s="71" t="s">
        <v>10342</v>
      </c>
      <c r="Z522" s="79" t="s">
        <v>10629</v>
      </c>
      <c r="AA522" s="76"/>
      <c r="AB522" s="76"/>
      <c r="AC522" s="76"/>
      <c r="AD522" s="76"/>
      <c r="AE522" s="78" t="s">
        <v>10630</v>
      </c>
      <c r="AF522" s="76"/>
      <c r="AG522" s="76"/>
      <c r="AH522" s="76"/>
      <c r="AI522" s="67" t="s">
        <v>10647</v>
      </c>
      <c r="AJ522" s="79" t="s">
        <v>10346</v>
      </c>
      <c r="AK522" s="76"/>
      <c r="AL522" s="76"/>
      <c r="AM522" s="76"/>
      <c r="AN522" s="63" t="s">
        <v>11031</v>
      </c>
      <c r="AO522" s="63" t="s">
        <v>10396</v>
      </c>
      <c r="AP522" s="67" t="s">
        <v>11032</v>
      </c>
      <c r="AQ522" s="76"/>
    </row>
    <row r="523" customFormat="false" ht="15" hidden="false" customHeight="false" outlineLevel="0" collapsed="false">
      <c r="B523" s="1" t="str">
        <f aca="false">поверители!$E523</f>
        <v>Р00517</v>
      </c>
      <c r="C523" s="64" t="s">
        <v>291</v>
      </c>
      <c r="D523" s="63"/>
      <c r="E523" s="81" t="s">
        <v>11055</v>
      </c>
      <c r="F523" s="63"/>
      <c r="G523" s="63" t="s">
        <v>10335</v>
      </c>
      <c r="H523" s="63" t="s">
        <v>294</v>
      </c>
      <c r="I523" s="67" t="s">
        <v>10670</v>
      </c>
      <c r="J523" s="76"/>
      <c r="K523" s="76"/>
      <c r="L523" s="76"/>
      <c r="M523" s="76"/>
      <c r="N523" s="76"/>
      <c r="O523" s="71" t="s">
        <v>10335</v>
      </c>
      <c r="P523" s="100"/>
      <c r="Q523" s="71" t="s">
        <v>10338</v>
      </c>
      <c r="R523" s="79" t="s">
        <v>10339</v>
      </c>
      <c r="S523" s="74" t="n">
        <v>45111</v>
      </c>
      <c r="T523" s="73" t="n">
        <v>45476</v>
      </c>
      <c r="U523" s="87" t="s">
        <v>10340</v>
      </c>
      <c r="V523" s="87" t="s">
        <v>10341</v>
      </c>
      <c r="W523" s="76"/>
      <c r="X523" s="71" t="s">
        <v>10335</v>
      </c>
      <c r="Y523" s="71" t="s">
        <v>10342</v>
      </c>
      <c r="Z523" s="79" t="s">
        <v>10629</v>
      </c>
      <c r="AA523" s="76"/>
      <c r="AB523" s="76"/>
      <c r="AC523" s="76"/>
      <c r="AD523" s="76"/>
      <c r="AE523" s="78" t="s">
        <v>10630</v>
      </c>
      <c r="AF523" s="76"/>
      <c r="AG523" s="76"/>
      <c r="AH523" s="76"/>
      <c r="AI523" s="67" t="s">
        <v>10647</v>
      </c>
      <c r="AJ523" s="79" t="s">
        <v>10346</v>
      </c>
      <c r="AK523" s="76"/>
      <c r="AL523" s="76"/>
      <c r="AM523" s="76"/>
      <c r="AN523" s="63" t="s">
        <v>11031</v>
      </c>
      <c r="AO523" s="63" t="s">
        <v>10396</v>
      </c>
      <c r="AP523" s="67" t="s">
        <v>11032</v>
      </c>
      <c r="AQ523" s="76"/>
    </row>
    <row r="524" customFormat="false" ht="17.9" hidden="false" customHeight="false" outlineLevel="0" collapsed="false">
      <c r="B524" s="1" t="str">
        <f aca="false">поверители!$E524</f>
        <v>Р00530</v>
      </c>
      <c r="C524" s="64" t="s">
        <v>317</v>
      </c>
      <c r="D524" s="63"/>
      <c r="E524" s="81" t="s">
        <v>11056</v>
      </c>
      <c r="F524" s="63"/>
      <c r="G524" s="63" t="s">
        <v>10335</v>
      </c>
      <c r="H524" s="63" t="s">
        <v>1779</v>
      </c>
      <c r="I524" s="67" t="s">
        <v>10667</v>
      </c>
      <c r="J524" s="76"/>
      <c r="K524" s="76"/>
      <c r="L524" s="76"/>
      <c r="M524" s="76"/>
      <c r="N524" s="76"/>
      <c r="O524" s="71" t="s">
        <v>10335</v>
      </c>
      <c r="P524" s="100"/>
      <c r="Q524" s="71" t="s">
        <v>10338</v>
      </c>
      <c r="R524" s="79" t="s">
        <v>10339</v>
      </c>
      <c r="S524" s="74" t="n">
        <v>45111</v>
      </c>
      <c r="T524" s="73" t="n">
        <v>45841</v>
      </c>
      <c r="U524" s="87" t="s">
        <v>10340</v>
      </c>
      <c r="V524" s="87" t="s">
        <v>10341</v>
      </c>
      <c r="W524" s="76"/>
      <c r="X524" s="71" t="s">
        <v>10335</v>
      </c>
      <c r="Y524" s="71" t="s">
        <v>10342</v>
      </c>
      <c r="Z524" s="79" t="s">
        <v>10629</v>
      </c>
      <c r="AA524" s="76"/>
      <c r="AB524" s="76"/>
      <c r="AC524" s="76"/>
      <c r="AD524" s="76"/>
      <c r="AE524" s="78" t="s">
        <v>10630</v>
      </c>
      <c r="AF524" s="76"/>
      <c r="AG524" s="76"/>
      <c r="AH524" s="76"/>
      <c r="AI524" s="104" t="s">
        <v>10733</v>
      </c>
      <c r="AJ524" s="79" t="s">
        <v>10346</v>
      </c>
      <c r="AK524" s="76"/>
      <c r="AL524" s="76"/>
      <c r="AM524" s="76"/>
      <c r="AN524" s="63" t="s">
        <v>11031</v>
      </c>
      <c r="AO524" s="63" t="s">
        <v>10396</v>
      </c>
      <c r="AP524" s="67" t="s">
        <v>11032</v>
      </c>
      <c r="AQ524" s="76"/>
    </row>
    <row r="525" customFormat="false" ht="15" hidden="false" customHeight="false" outlineLevel="0" collapsed="false">
      <c r="B525" s="1" t="str">
        <f aca="false">поверители!$E525</f>
        <v>Р00750</v>
      </c>
      <c r="C525" s="64" t="s">
        <v>291</v>
      </c>
      <c r="D525" s="63"/>
      <c r="E525" s="81" t="s">
        <v>11057</v>
      </c>
      <c r="F525" s="63"/>
      <c r="G525" s="63" t="s">
        <v>10335</v>
      </c>
      <c r="H525" s="63" t="s">
        <v>404</v>
      </c>
      <c r="I525" s="67" t="s">
        <v>10564</v>
      </c>
      <c r="J525" s="76"/>
      <c r="K525" s="76"/>
      <c r="L525" s="76"/>
      <c r="M525" s="76"/>
      <c r="N525" s="76"/>
      <c r="O525" s="71" t="s">
        <v>10335</v>
      </c>
      <c r="P525" s="100"/>
      <c r="Q525" s="71" t="s">
        <v>10338</v>
      </c>
      <c r="R525" s="79" t="s">
        <v>10339</v>
      </c>
      <c r="S525" s="74" t="n">
        <v>45111</v>
      </c>
      <c r="T525" s="73" t="n">
        <v>45476</v>
      </c>
      <c r="U525" s="87" t="s">
        <v>10340</v>
      </c>
      <c r="V525" s="87" t="s">
        <v>10341</v>
      </c>
      <c r="W525" s="76"/>
      <c r="X525" s="71" t="s">
        <v>10335</v>
      </c>
      <c r="Y525" s="71" t="s">
        <v>10342</v>
      </c>
      <c r="Z525" s="79" t="s">
        <v>10629</v>
      </c>
      <c r="AA525" s="76"/>
      <c r="AB525" s="76"/>
      <c r="AC525" s="76"/>
      <c r="AD525" s="76"/>
      <c r="AE525" s="78" t="s">
        <v>10630</v>
      </c>
      <c r="AF525" s="76"/>
      <c r="AG525" s="76"/>
      <c r="AH525" s="76"/>
      <c r="AI525" s="67" t="s">
        <v>10733</v>
      </c>
      <c r="AJ525" s="79" t="s">
        <v>10346</v>
      </c>
      <c r="AK525" s="76"/>
      <c r="AL525" s="76"/>
      <c r="AM525" s="76"/>
      <c r="AN525" s="63" t="s">
        <v>11031</v>
      </c>
      <c r="AO525" s="63" t="s">
        <v>10396</v>
      </c>
      <c r="AP525" s="67" t="s">
        <v>11032</v>
      </c>
      <c r="AQ525" s="76"/>
    </row>
    <row r="526" customFormat="false" ht="15" hidden="false" customHeight="false" outlineLevel="0" collapsed="false">
      <c r="B526" s="1" t="str">
        <f aca="false">поверители!$E526</f>
        <v>Р00901</v>
      </c>
      <c r="C526" s="64" t="s">
        <v>10029</v>
      </c>
      <c r="D526" s="63"/>
      <c r="E526" s="67" t="s">
        <v>11058</v>
      </c>
      <c r="F526" s="63"/>
      <c r="G526" s="63" t="s">
        <v>10335</v>
      </c>
      <c r="H526" s="63" t="s">
        <v>332</v>
      </c>
      <c r="I526" s="67" t="s">
        <v>10670</v>
      </c>
      <c r="J526" s="76"/>
      <c r="K526" s="76"/>
      <c r="L526" s="76"/>
      <c r="M526" s="76"/>
      <c r="N526" s="76"/>
      <c r="O526" s="71" t="s">
        <v>10335</v>
      </c>
      <c r="P526" s="100"/>
      <c r="Q526" s="71" t="s">
        <v>10338</v>
      </c>
      <c r="R526" s="79" t="s">
        <v>10339</v>
      </c>
      <c r="S526" s="74" t="n">
        <v>45111</v>
      </c>
      <c r="T526" s="73" t="n">
        <v>45476</v>
      </c>
      <c r="U526" s="87" t="s">
        <v>10340</v>
      </c>
      <c r="V526" s="87" t="s">
        <v>10341</v>
      </c>
      <c r="W526" s="76"/>
      <c r="X526" s="71" t="s">
        <v>10335</v>
      </c>
      <c r="Y526" s="71" t="s">
        <v>10342</v>
      </c>
      <c r="Z526" s="79" t="s">
        <v>10629</v>
      </c>
      <c r="AA526" s="76"/>
      <c r="AB526" s="76"/>
      <c r="AC526" s="76"/>
      <c r="AD526" s="76"/>
      <c r="AE526" s="78" t="s">
        <v>10630</v>
      </c>
      <c r="AF526" s="76"/>
      <c r="AG526" s="76"/>
      <c r="AH526" s="76"/>
      <c r="AI526" s="67" t="s">
        <v>10733</v>
      </c>
      <c r="AJ526" s="79" t="s">
        <v>10346</v>
      </c>
      <c r="AK526" s="76"/>
      <c r="AL526" s="76"/>
      <c r="AM526" s="76"/>
      <c r="AN526" s="63" t="s">
        <v>11031</v>
      </c>
      <c r="AO526" s="63" t="s">
        <v>10396</v>
      </c>
      <c r="AP526" s="67" t="s">
        <v>11032</v>
      </c>
      <c r="AQ526" s="76"/>
    </row>
    <row r="527" customFormat="false" ht="15" hidden="false" customHeight="false" outlineLevel="0" collapsed="false">
      <c r="B527" s="1" t="str">
        <f aca="false">поверители!$E527</f>
        <v>Р01101</v>
      </c>
      <c r="C527" s="64" t="s">
        <v>401</v>
      </c>
      <c r="D527" s="63"/>
      <c r="E527" s="81" t="s">
        <v>11059</v>
      </c>
      <c r="F527" s="63"/>
      <c r="G527" s="63" t="s">
        <v>10335</v>
      </c>
      <c r="H527" s="63" t="s">
        <v>404</v>
      </c>
      <c r="I527" s="67" t="s">
        <v>10823</v>
      </c>
      <c r="J527" s="76"/>
      <c r="K527" s="76"/>
      <c r="L527" s="76"/>
      <c r="M527" s="76"/>
      <c r="N527" s="76"/>
      <c r="O527" s="71" t="s">
        <v>10335</v>
      </c>
      <c r="P527" s="100"/>
      <c r="Q527" s="71" t="s">
        <v>10338</v>
      </c>
      <c r="R527" s="79" t="s">
        <v>10339</v>
      </c>
      <c r="S527" s="74" t="n">
        <v>45111</v>
      </c>
      <c r="T527" s="73" t="n">
        <v>45476</v>
      </c>
      <c r="U527" s="87" t="s">
        <v>10340</v>
      </c>
      <c r="V527" s="87" t="s">
        <v>10341</v>
      </c>
      <c r="W527" s="76"/>
      <c r="X527" s="71" t="s">
        <v>10335</v>
      </c>
      <c r="Y527" s="71" t="s">
        <v>10342</v>
      </c>
      <c r="Z527" s="79" t="s">
        <v>10629</v>
      </c>
      <c r="AA527" s="76"/>
      <c r="AB527" s="76"/>
      <c r="AC527" s="76"/>
      <c r="AD527" s="76"/>
      <c r="AE527" s="78" t="s">
        <v>10630</v>
      </c>
      <c r="AF527" s="76"/>
      <c r="AG527" s="76"/>
      <c r="AH527" s="76"/>
      <c r="AI527" s="67" t="s">
        <v>10733</v>
      </c>
      <c r="AJ527" s="79" t="s">
        <v>10346</v>
      </c>
      <c r="AK527" s="76"/>
      <c r="AL527" s="76"/>
      <c r="AM527" s="76"/>
      <c r="AN527" s="63" t="s">
        <v>11031</v>
      </c>
      <c r="AO527" s="63" t="s">
        <v>10396</v>
      </c>
      <c r="AP527" s="67" t="s">
        <v>11032</v>
      </c>
      <c r="AQ527" s="76"/>
    </row>
    <row r="528" customFormat="false" ht="15" hidden="false" customHeight="false" outlineLevel="0" collapsed="false">
      <c r="B528" s="1" t="str">
        <f aca="false">поверители!$E528</f>
        <v>Р01165</v>
      </c>
      <c r="C528" s="64" t="s">
        <v>291</v>
      </c>
      <c r="D528" s="63"/>
      <c r="E528" s="81" t="s">
        <v>11060</v>
      </c>
      <c r="F528" s="63"/>
      <c r="G528" s="63" t="s">
        <v>10335</v>
      </c>
      <c r="H528" s="63" t="s">
        <v>404</v>
      </c>
      <c r="I528" s="67" t="s">
        <v>10458</v>
      </c>
      <c r="J528" s="76"/>
      <c r="K528" s="76"/>
      <c r="L528" s="76"/>
      <c r="M528" s="76"/>
      <c r="N528" s="76"/>
      <c r="O528" s="71" t="s">
        <v>10335</v>
      </c>
      <c r="P528" s="100"/>
      <c r="Q528" s="71" t="s">
        <v>10338</v>
      </c>
      <c r="R528" s="79" t="s">
        <v>10339</v>
      </c>
      <c r="S528" s="74" t="n">
        <v>45111</v>
      </c>
      <c r="T528" s="73" t="n">
        <v>45476</v>
      </c>
      <c r="U528" s="87" t="s">
        <v>10340</v>
      </c>
      <c r="V528" s="87" t="s">
        <v>10341</v>
      </c>
      <c r="W528" s="76"/>
      <c r="X528" s="71" t="s">
        <v>10335</v>
      </c>
      <c r="Y528" s="71" t="s">
        <v>10342</v>
      </c>
      <c r="Z528" s="79" t="s">
        <v>10629</v>
      </c>
      <c r="AA528" s="76"/>
      <c r="AB528" s="76"/>
      <c r="AC528" s="76"/>
      <c r="AD528" s="76"/>
      <c r="AE528" s="78" t="s">
        <v>10630</v>
      </c>
      <c r="AF528" s="76"/>
      <c r="AG528" s="76"/>
      <c r="AH528" s="76"/>
      <c r="AI528" s="67" t="s">
        <v>10647</v>
      </c>
      <c r="AJ528" s="79" t="s">
        <v>10346</v>
      </c>
      <c r="AK528" s="76"/>
      <c r="AL528" s="76"/>
      <c r="AM528" s="76"/>
      <c r="AN528" s="63" t="s">
        <v>11031</v>
      </c>
      <c r="AO528" s="63" t="s">
        <v>10396</v>
      </c>
      <c r="AP528" s="67" t="s">
        <v>11032</v>
      </c>
      <c r="AQ528" s="76"/>
    </row>
    <row r="529" customFormat="false" ht="15" hidden="false" customHeight="false" outlineLevel="0" collapsed="false">
      <c r="B529" s="1" t="str">
        <f aca="false">поверители!$E529</f>
        <v>Р01272</v>
      </c>
      <c r="C529" s="64" t="s">
        <v>291</v>
      </c>
      <c r="D529" s="63"/>
      <c r="E529" s="67" t="s">
        <v>11061</v>
      </c>
      <c r="F529" s="63"/>
      <c r="G529" s="63" t="s">
        <v>10335</v>
      </c>
      <c r="H529" s="63" t="s">
        <v>404</v>
      </c>
      <c r="I529" s="67" t="s">
        <v>10670</v>
      </c>
      <c r="J529" s="76"/>
      <c r="K529" s="76"/>
      <c r="L529" s="76"/>
      <c r="M529" s="76"/>
      <c r="N529" s="76"/>
      <c r="O529" s="71" t="s">
        <v>10335</v>
      </c>
      <c r="P529" s="100"/>
      <c r="Q529" s="71" t="s">
        <v>10338</v>
      </c>
      <c r="R529" s="79" t="s">
        <v>10339</v>
      </c>
      <c r="S529" s="74" t="n">
        <v>45111</v>
      </c>
      <c r="T529" s="73" t="n">
        <v>45476</v>
      </c>
      <c r="U529" s="87" t="s">
        <v>10340</v>
      </c>
      <c r="V529" s="87" t="s">
        <v>10341</v>
      </c>
      <c r="W529" s="76"/>
      <c r="X529" s="71" t="s">
        <v>10335</v>
      </c>
      <c r="Y529" s="71" t="s">
        <v>10342</v>
      </c>
      <c r="Z529" s="79" t="s">
        <v>10629</v>
      </c>
      <c r="AA529" s="76"/>
      <c r="AB529" s="76"/>
      <c r="AC529" s="76"/>
      <c r="AD529" s="76"/>
      <c r="AE529" s="78" t="s">
        <v>10630</v>
      </c>
      <c r="AF529" s="76"/>
      <c r="AG529" s="76"/>
      <c r="AH529" s="76"/>
      <c r="AI529" s="67" t="s">
        <v>10695</v>
      </c>
      <c r="AJ529" s="79" t="s">
        <v>10346</v>
      </c>
      <c r="AK529" s="76"/>
      <c r="AL529" s="76"/>
      <c r="AM529" s="76"/>
      <c r="AN529" s="63" t="s">
        <v>11031</v>
      </c>
      <c r="AO529" s="63" t="s">
        <v>10396</v>
      </c>
      <c r="AP529" s="67" t="s">
        <v>11032</v>
      </c>
      <c r="AQ529" s="76"/>
    </row>
    <row r="530" customFormat="false" ht="15" hidden="false" customHeight="false" outlineLevel="0" collapsed="false">
      <c r="B530" s="1" t="str">
        <f aca="false">поверители!$E530</f>
        <v>Р00217</v>
      </c>
      <c r="C530" s="64" t="s">
        <v>291</v>
      </c>
      <c r="D530" s="63"/>
      <c r="E530" s="67" t="s">
        <v>11062</v>
      </c>
      <c r="F530" s="63"/>
      <c r="G530" s="63" t="s">
        <v>10335</v>
      </c>
      <c r="H530" s="63" t="s">
        <v>404</v>
      </c>
      <c r="I530" s="67" t="s">
        <v>10670</v>
      </c>
      <c r="J530" s="76"/>
      <c r="K530" s="76"/>
      <c r="L530" s="76"/>
      <c r="M530" s="76"/>
      <c r="N530" s="76"/>
      <c r="O530" s="71" t="s">
        <v>10335</v>
      </c>
      <c r="P530" s="100"/>
      <c r="Q530" s="71" t="s">
        <v>10338</v>
      </c>
      <c r="R530" s="79" t="s">
        <v>10339</v>
      </c>
      <c r="S530" s="74" t="n">
        <v>45111</v>
      </c>
      <c r="T530" s="73" t="n">
        <v>45476</v>
      </c>
      <c r="U530" s="87" t="s">
        <v>10340</v>
      </c>
      <c r="V530" s="87" t="s">
        <v>10341</v>
      </c>
      <c r="W530" s="76"/>
      <c r="X530" s="71" t="s">
        <v>10335</v>
      </c>
      <c r="Y530" s="71" t="s">
        <v>10342</v>
      </c>
      <c r="Z530" s="79" t="s">
        <v>10629</v>
      </c>
      <c r="AA530" s="76"/>
      <c r="AB530" s="76"/>
      <c r="AC530" s="76"/>
      <c r="AD530" s="76"/>
      <c r="AE530" s="78" t="s">
        <v>10630</v>
      </c>
      <c r="AF530" s="76"/>
      <c r="AG530" s="76"/>
      <c r="AH530" s="76"/>
      <c r="AI530" s="67" t="s">
        <v>10695</v>
      </c>
      <c r="AJ530" s="79" t="s">
        <v>10346</v>
      </c>
      <c r="AK530" s="76"/>
      <c r="AL530" s="76"/>
      <c r="AM530" s="76"/>
      <c r="AN530" s="63" t="s">
        <v>11031</v>
      </c>
      <c r="AO530" s="63" t="s">
        <v>10396</v>
      </c>
      <c r="AP530" s="67" t="s">
        <v>11032</v>
      </c>
      <c r="AQ530" s="76"/>
    </row>
    <row r="531" customFormat="false" ht="15" hidden="false" customHeight="false" outlineLevel="0" collapsed="false">
      <c r="B531" s="1" t="str">
        <f aca="false">поверители!$E531</f>
        <v>Р00218</v>
      </c>
      <c r="C531" s="64" t="s">
        <v>428</v>
      </c>
      <c r="D531" s="63"/>
      <c r="E531" s="67" t="s">
        <v>11063</v>
      </c>
      <c r="F531" s="63"/>
      <c r="G531" s="63" t="s">
        <v>10335</v>
      </c>
      <c r="H531" s="63" t="s">
        <v>404</v>
      </c>
      <c r="I531" s="67" t="s">
        <v>10453</v>
      </c>
      <c r="J531" s="76"/>
      <c r="K531" s="76"/>
      <c r="L531" s="76"/>
      <c r="M531" s="76"/>
      <c r="N531" s="76"/>
      <c r="O531" s="71" t="s">
        <v>10335</v>
      </c>
      <c r="P531" s="100"/>
      <c r="Q531" s="71" t="s">
        <v>10338</v>
      </c>
      <c r="R531" s="79" t="s">
        <v>10339</v>
      </c>
      <c r="S531" s="74" t="n">
        <v>45111</v>
      </c>
      <c r="T531" s="73" t="n">
        <v>45476</v>
      </c>
      <c r="U531" s="87" t="s">
        <v>10340</v>
      </c>
      <c r="V531" s="87" t="s">
        <v>10341</v>
      </c>
      <c r="W531" s="76"/>
      <c r="X531" s="71" t="s">
        <v>10335</v>
      </c>
      <c r="Y531" s="71" t="s">
        <v>10342</v>
      </c>
      <c r="Z531" s="79" t="s">
        <v>10629</v>
      </c>
      <c r="AA531" s="76"/>
      <c r="AB531" s="76"/>
      <c r="AC531" s="76"/>
      <c r="AD531" s="76"/>
      <c r="AE531" s="78" t="s">
        <v>10630</v>
      </c>
      <c r="AF531" s="76"/>
      <c r="AG531" s="76"/>
      <c r="AH531" s="76"/>
      <c r="AI531" s="67" t="s">
        <v>10695</v>
      </c>
      <c r="AJ531" s="79" t="s">
        <v>10346</v>
      </c>
      <c r="AK531" s="76"/>
      <c r="AL531" s="76"/>
      <c r="AM531" s="76"/>
      <c r="AN531" s="63" t="s">
        <v>11031</v>
      </c>
      <c r="AO531" s="63" t="s">
        <v>10396</v>
      </c>
      <c r="AP531" s="67" t="s">
        <v>11032</v>
      </c>
      <c r="AQ531" s="76"/>
    </row>
    <row r="532" customFormat="false" ht="15" hidden="false" customHeight="false" outlineLevel="0" collapsed="false">
      <c r="B532" s="1" t="str">
        <f aca="false">поверители!$E532</f>
        <v>P00696</v>
      </c>
      <c r="C532" s="64" t="s">
        <v>317</v>
      </c>
      <c r="D532" s="63"/>
      <c r="E532" s="67" t="s">
        <v>11064</v>
      </c>
      <c r="F532" s="63"/>
      <c r="G532" s="63" t="s">
        <v>10335</v>
      </c>
      <c r="H532" s="63" t="s">
        <v>11065</v>
      </c>
      <c r="I532" s="67" t="s">
        <v>10667</v>
      </c>
      <c r="J532" s="76"/>
      <c r="K532" s="76"/>
      <c r="L532" s="76"/>
      <c r="M532" s="76"/>
      <c r="N532" s="76"/>
      <c r="O532" s="71" t="s">
        <v>10335</v>
      </c>
      <c r="P532" s="100"/>
      <c r="Q532" s="71" t="s">
        <v>10338</v>
      </c>
      <c r="R532" s="79" t="s">
        <v>10339</v>
      </c>
      <c r="S532" s="74" t="n">
        <v>45111</v>
      </c>
      <c r="T532" s="73" t="n">
        <v>45841</v>
      </c>
      <c r="U532" s="87" t="s">
        <v>10340</v>
      </c>
      <c r="V532" s="87" t="s">
        <v>10341</v>
      </c>
      <c r="W532" s="76"/>
      <c r="X532" s="71" t="s">
        <v>10335</v>
      </c>
      <c r="Y532" s="71" t="s">
        <v>10342</v>
      </c>
      <c r="Z532" s="79" t="s">
        <v>10629</v>
      </c>
      <c r="AA532" s="76"/>
      <c r="AB532" s="76"/>
      <c r="AC532" s="76"/>
      <c r="AD532" s="76"/>
      <c r="AE532" s="78" t="s">
        <v>10630</v>
      </c>
      <c r="AF532" s="76"/>
      <c r="AG532" s="76"/>
      <c r="AH532" s="76"/>
      <c r="AI532" s="67" t="s">
        <v>10733</v>
      </c>
      <c r="AJ532" s="79" t="s">
        <v>10346</v>
      </c>
      <c r="AK532" s="76"/>
      <c r="AL532" s="76"/>
      <c r="AM532" s="76"/>
      <c r="AN532" s="63" t="s">
        <v>11031</v>
      </c>
      <c r="AO532" s="63" t="s">
        <v>10396</v>
      </c>
      <c r="AP532" s="67" t="s">
        <v>11032</v>
      </c>
      <c r="AQ532" s="76"/>
    </row>
    <row r="533" customFormat="false" ht="15" hidden="false" customHeight="false" outlineLevel="0" collapsed="false">
      <c r="B533" s="1" t="str">
        <f aca="false">поверители!$E533</f>
        <v>Р00697</v>
      </c>
      <c r="C533" s="64" t="s">
        <v>291</v>
      </c>
      <c r="D533" s="63"/>
      <c r="E533" s="81" t="s">
        <v>11066</v>
      </c>
      <c r="F533" s="63"/>
      <c r="G533" s="63" t="s">
        <v>10335</v>
      </c>
      <c r="H533" s="63" t="s">
        <v>404</v>
      </c>
      <c r="I533" s="67" t="s">
        <v>10667</v>
      </c>
      <c r="J533" s="76"/>
      <c r="K533" s="76"/>
      <c r="L533" s="76"/>
      <c r="M533" s="76"/>
      <c r="N533" s="76"/>
      <c r="O533" s="71" t="s">
        <v>10335</v>
      </c>
      <c r="P533" s="100"/>
      <c r="Q533" s="71" t="s">
        <v>10338</v>
      </c>
      <c r="R533" s="79" t="s">
        <v>10339</v>
      </c>
      <c r="S533" s="74" t="n">
        <v>45111</v>
      </c>
      <c r="T533" s="73" t="n">
        <v>45476</v>
      </c>
      <c r="U533" s="87" t="s">
        <v>10340</v>
      </c>
      <c r="V533" s="87" t="s">
        <v>10341</v>
      </c>
      <c r="W533" s="76"/>
      <c r="X533" s="71" t="s">
        <v>10335</v>
      </c>
      <c r="Y533" s="71" t="s">
        <v>10342</v>
      </c>
      <c r="Z533" s="79" t="s">
        <v>10629</v>
      </c>
      <c r="AA533" s="76"/>
      <c r="AB533" s="76"/>
      <c r="AC533" s="76"/>
      <c r="AD533" s="76"/>
      <c r="AE533" s="78" t="s">
        <v>10630</v>
      </c>
      <c r="AF533" s="76"/>
      <c r="AG533" s="76"/>
      <c r="AH533" s="76"/>
      <c r="AI533" s="67" t="s">
        <v>10733</v>
      </c>
      <c r="AJ533" s="79" t="s">
        <v>10346</v>
      </c>
      <c r="AK533" s="76"/>
      <c r="AL533" s="76"/>
      <c r="AM533" s="76"/>
      <c r="AN533" s="63" t="s">
        <v>11031</v>
      </c>
      <c r="AO533" s="63" t="s">
        <v>10396</v>
      </c>
      <c r="AP533" s="67" t="s">
        <v>11032</v>
      </c>
      <c r="AQ533" s="76"/>
    </row>
    <row r="534" customFormat="false" ht="15" hidden="false" customHeight="false" outlineLevel="0" collapsed="false">
      <c r="B534" s="1" t="str">
        <f aca="false">поверители!$E534</f>
        <v>Р00795</v>
      </c>
      <c r="C534" s="64" t="s">
        <v>795</v>
      </c>
      <c r="D534" s="63"/>
      <c r="E534" s="67" t="s">
        <v>11067</v>
      </c>
      <c r="F534" s="63"/>
      <c r="G534" s="63" t="s">
        <v>10335</v>
      </c>
      <c r="H534" s="63" t="s">
        <v>404</v>
      </c>
      <c r="I534" s="67" t="s">
        <v>10820</v>
      </c>
      <c r="J534" s="76"/>
      <c r="K534" s="76"/>
      <c r="L534" s="76"/>
      <c r="M534" s="76"/>
      <c r="N534" s="76"/>
      <c r="O534" s="71" t="s">
        <v>10335</v>
      </c>
      <c r="P534" s="100"/>
      <c r="Q534" s="71" t="s">
        <v>10338</v>
      </c>
      <c r="R534" s="79" t="s">
        <v>10339</v>
      </c>
      <c r="S534" s="74" t="n">
        <v>45111</v>
      </c>
      <c r="T534" s="73" t="n">
        <v>45476</v>
      </c>
      <c r="U534" s="87" t="s">
        <v>10340</v>
      </c>
      <c r="V534" s="87" t="s">
        <v>10341</v>
      </c>
      <c r="W534" s="76"/>
      <c r="X534" s="71" t="s">
        <v>10335</v>
      </c>
      <c r="Y534" s="71" t="s">
        <v>10342</v>
      </c>
      <c r="Z534" s="79" t="s">
        <v>10629</v>
      </c>
      <c r="AA534" s="76"/>
      <c r="AB534" s="76"/>
      <c r="AC534" s="76"/>
      <c r="AD534" s="76"/>
      <c r="AE534" s="78" t="s">
        <v>10630</v>
      </c>
      <c r="AF534" s="76"/>
      <c r="AG534" s="76"/>
      <c r="AH534" s="76"/>
      <c r="AI534" s="67" t="s">
        <v>10733</v>
      </c>
      <c r="AJ534" s="79" t="s">
        <v>10346</v>
      </c>
      <c r="AK534" s="76"/>
      <c r="AL534" s="76"/>
      <c r="AM534" s="76"/>
      <c r="AN534" s="63" t="s">
        <v>11031</v>
      </c>
      <c r="AO534" s="63" t="s">
        <v>10396</v>
      </c>
      <c r="AP534" s="67" t="s">
        <v>11032</v>
      </c>
      <c r="AQ534" s="76"/>
    </row>
    <row r="535" customFormat="false" ht="15" hidden="false" customHeight="false" outlineLevel="0" collapsed="false">
      <c r="B535" s="1" t="str">
        <f aca="false">поверители!$E535</f>
        <v>Р00916</v>
      </c>
      <c r="C535" s="64" t="s">
        <v>297</v>
      </c>
      <c r="D535" s="63"/>
      <c r="E535" s="67" t="s">
        <v>11068</v>
      </c>
      <c r="F535" s="63"/>
      <c r="G535" s="63" t="s">
        <v>10335</v>
      </c>
      <c r="H535" s="81" t="s">
        <v>300</v>
      </c>
      <c r="I535" s="67" t="s">
        <v>10667</v>
      </c>
      <c r="J535" s="76"/>
      <c r="K535" s="76"/>
      <c r="L535" s="76"/>
      <c r="M535" s="76"/>
      <c r="N535" s="76"/>
      <c r="O535" s="71" t="s">
        <v>10335</v>
      </c>
      <c r="P535" s="100"/>
      <c r="Q535" s="71" t="s">
        <v>10338</v>
      </c>
      <c r="R535" s="79" t="s">
        <v>10339</v>
      </c>
      <c r="S535" s="74" t="n">
        <v>45111</v>
      </c>
      <c r="T535" s="73" t="n">
        <v>45841</v>
      </c>
      <c r="U535" s="87" t="s">
        <v>10340</v>
      </c>
      <c r="V535" s="87" t="s">
        <v>10341</v>
      </c>
      <c r="W535" s="76"/>
      <c r="X535" s="71" t="s">
        <v>10335</v>
      </c>
      <c r="Y535" s="71" t="s">
        <v>10342</v>
      </c>
      <c r="Z535" s="79" t="s">
        <v>10629</v>
      </c>
      <c r="AA535" s="76"/>
      <c r="AB535" s="76"/>
      <c r="AC535" s="76"/>
      <c r="AD535" s="76"/>
      <c r="AE535" s="78" t="s">
        <v>10630</v>
      </c>
      <c r="AF535" s="76"/>
      <c r="AG535" s="76"/>
      <c r="AH535" s="76"/>
      <c r="AI535" s="67" t="s">
        <v>10647</v>
      </c>
      <c r="AJ535" s="79" t="s">
        <v>10346</v>
      </c>
      <c r="AK535" s="76"/>
      <c r="AL535" s="76"/>
      <c r="AM535" s="76"/>
      <c r="AN535" s="63" t="s">
        <v>11031</v>
      </c>
      <c r="AO535" s="63" t="s">
        <v>10396</v>
      </c>
      <c r="AP535" s="67" t="s">
        <v>11032</v>
      </c>
      <c r="AQ535" s="76"/>
    </row>
    <row r="536" customFormat="false" ht="15" hidden="false" customHeight="false" outlineLevel="0" collapsed="false">
      <c r="B536" s="1" t="str">
        <f aca="false">поверители!$E536</f>
        <v>00172</v>
      </c>
      <c r="C536" s="64" t="s">
        <v>828</v>
      </c>
      <c r="D536" s="63"/>
      <c r="E536" s="67" t="s">
        <v>11069</v>
      </c>
      <c r="F536" s="63"/>
      <c r="G536" s="63" t="s">
        <v>10335</v>
      </c>
      <c r="H536" s="63" t="s">
        <v>404</v>
      </c>
      <c r="I536" s="67" t="s">
        <v>10363</v>
      </c>
      <c r="J536" s="76"/>
      <c r="K536" s="76"/>
      <c r="L536" s="76"/>
      <c r="M536" s="76"/>
      <c r="N536" s="76"/>
      <c r="O536" s="71" t="s">
        <v>10335</v>
      </c>
      <c r="P536" s="100"/>
      <c r="Q536" s="71" t="s">
        <v>10338</v>
      </c>
      <c r="R536" s="79" t="s">
        <v>10339</v>
      </c>
      <c r="S536" s="74" t="n">
        <v>45111</v>
      </c>
      <c r="T536" s="73" t="n">
        <v>45841</v>
      </c>
      <c r="U536" s="87" t="s">
        <v>10340</v>
      </c>
      <c r="V536" s="87" t="s">
        <v>10341</v>
      </c>
      <c r="W536" s="76"/>
      <c r="X536" s="71" t="s">
        <v>10335</v>
      </c>
      <c r="Y536" s="71" t="s">
        <v>10342</v>
      </c>
      <c r="Z536" s="79" t="s">
        <v>10629</v>
      </c>
      <c r="AA536" s="76"/>
      <c r="AB536" s="76"/>
      <c r="AC536" s="76"/>
      <c r="AD536" s="76"/>
      <c r="AE536" s="78" t="s">
        <v>10630</v>
      </c>
      <c r="AF536" s="76"/>
      <c r="AG536" s="76"/>
      <c r="AH536" s="76"/>
      <c r="AI536" s="67" t="s">
        <v>10562</v>
      </c>
      <c r="AJ536" s="79" t="s">
        <v>10346</v>
      </c>
      <c r="AK536" s="76"/>
      <c r="AL536" s="76"/>
      <c r="AM536" s="76"/>
      <c r="AN536" s="63" t="s">
        <v>11031</v>
      </c>
      <c r="AO536" s="63" t="s">
        <v>10396</v>
      </c>
      <c r="AP536" s="67" t="s">
        <v>11032</v>
      </c>
      <c r="AQ536" s="76"/>
    </row>
    <row r="537" customFormat="false" ht="15" hidden="false" customHeight="false" outlineLevel="0" collapsed="false">
      <c r="B537" s="1" t="str">
        <f aca="false">поверители!$E537</f>
        <v>00174</v>
      </c>
      <c r="C537" s="64" t="s">
        <v>828</v>
      </c>
      <c r="D537" s="63"/>
      <c r="E537" s="67" t="s">
        <v>11070</v>
      </c>
      <c r="F537" s="63"/>
      <c r="G537" s="63" t="s">
        <v>10335</v>
      </c>
      <c r="H537" s="63" t="s">
        <v>404</v>
      </c>
      <c r="I537" s="67" t="s">
        <v>10363</v>
      </c>
      <c r="J537" s="76"/>
      <c r="K537" s="76"/>
      <c r="L537" s="76"/>
      <c r="M537" s="76"/>
      <c r="N537" s="76"/>
      <c r="O537" s="71" t="s">
        <v>10335</v>
      </c>
      <c r="P537" s="100"/>
      <c r="Q537" s="71" t="s">
        <v>10338</v>
      </c>
      <c r="R537" s="79" t="s">
        <v>10339</v>
      </c>
      <c r="S537" s="74" t="n">
        <v>45111</v>
      </c>
      <c r="T537" s="73" t="n">
        <v>45841</v>
      </c>
      <c r="U537" s="87" t="s">
        <v>10340</v>
      </c>
      <c r="V537" s="87" t="s">
        <v>10341</v>
      </c>
      <c r="W537" s="76"/>
      <c r="X537" s="71" t="s">
        <v>10335</v>
      </c>
      <c r="Y537" s="71" t="s">
        <v>10342</v>
      </c>
      <c r="Z537" s="79" t="s">
        <v>10629</v>
      </c>
      <c r="AA537" s="76"/>
      <c r="AB537" s="76"/>
      <c r="AC537" s="76"/>
      <c r="AD537" s="76"/>
      <c r="AE537" s="78" t="s">
        <v>10630</v>
      </c>
      <c r="AF537" s="76"/>
      <c r="AG537" s="76"/>
      <c r="AH537" s="76"/>
      <c r="AI537" s="67" t="s">
        <v>10562</v>
      </c>
      <c r="AJ537" s="79" t="s">
        <v>10346</v>
      </c>
      <c r="AK537" s="76"/>
      <c r="AL537" s="76"/>
      <c r="AM537" s="76"/>
      <c r="AN537" s="63" t="s">
        <v>11031</v>
      </c>
      <c r="AO537" s="63" t="s">
        <v>10396</v>
      </c>
      <c r="AP537" s="67" t="s">
        <v>11032</v>
      </c>
      <c r="AQ537" s="76"/>
    </row>
    <row r="538" customFormat="false" ht="15" hidden="false" customHeight="false" outlineLevel="0" collapsed="false">
      <c r="B538" s="1" t="str">
        <f aca="false">поверители!$E538</f>
        <v>00176</v>
      </c>
      <c r="C538" s="64" t="s">
        <v>828</v>
      </c>
      <c r="D538" s="63"/>
      <c r="E538" s="67" t="s">
        <v>11071</v>
      </c>
      <c r="F538" s="63"/>
      <c r="G538" s="63" t="s">
        <v>10335</v>
      </c>
      <c r="H538" s="63" t="s">
        <v>404</v>
      </c>
      <c r="I538" s="67" t="s">
        <v>10363</v>
      </c>
      <c r="J538" s="76"/>
      <c r="K538" s="76"/>
      <c r="L538" s="76"/>
      <c r="M538" s="76"/>
      <c r="N538" s="76"/>
      <c r="O538" s="71" t="s">
        <v>10335</v>
      </c>
      <c r="P538" s="100"/>
      <c r="Q538" s="71" t="s">
        <v>10338</v>
      </c>
      <c r="R538" s="79" t="s">
        <v>10339</v>
      </c>
      <c r="S538" s="74" t="n">
        <v>45111</v>
      </c>
      <c r="T538" s="73" t="n">
        <v>45841</v>
      </c>
      <c r="U538" s="87" t="s">
        <v>10340</v>
      </c>
      <c r="V538" s="87" t="s">
        <v>10341</v>
      </c>
      <c r="W538" s="76"/>
      <c r="X538" s="71" t="s">
        <v>10335</v>
      </c>
      <c r="Y538" s="71" t="s">
        <v>10342</v>
      </c>
      <c r="Z538" s="79" t="s">
        <v>10629</v>
      </c>
      <c r="AA538" s="76"/>
      <c r="AB538" s="76"/>
      <c r="AC538" s="76"/>
      <c r="AD538" s="76"/>
      <c r="AE538" s="78" t="s">
        <v>10630</v>
      </c>
      <c r="AF538" s="76"/>
      <c r="AG538" s="76"/>
      <c r="AH538" s="76"/>
      <c r="AI538" s="67" t="s">
        <v>10562</v>
      </c>
      <c r="AJ538" s="79" t="s">
        <v>10346</v>
      </c>
      <c r="AK538" s="76"/>
      <c r="AL538" s="76"/>
      <c r="AM538" s="76"/>
      <c r="AN538" s="63" t="s">
        <v>11031</v>
      </c>
      <c r="AO538" s="63" t="s">
        <v>10396</v>
      </c>
      <c r="AP538" s="67" t="s">
        <v>11032</v>
      </c>
      <c r="AQ538" s="76"/>
    </row>
    <row r="539" customFormat="false" ht="15" hidden="false" customHeight="false" outlineLevel="0" collapsed="false">
      <c r="B539" s="1" t="str">
        <f aca="false">поверители!$E539</f>
        <v>00181</v>
      </c>
      <c r="C539" s="64" t="s">
        <v>291</v>
      </c>
      <c r="D539" s="63"/>
      <c r="E539" s="67" t="s">
        <v>11072</v>
      </c>
      <c r="F539" s="63"/>
      <c r="G539" s="63" t="s">
        <v>10335</v>
      </c>
      <c r="H539" s="63" t="s">
        <v>404</v>
      </c>
      <c r="I539" s="67" t="s">
        <v>10458</v>
      </c>
      <c r="J539" s="76"/>
      <c r="K539" s="76"/>
      <c r="L539" s="76"/>
      <c r="M539" s="76"/>
      <c r="N539" s="76"/>
      <c r="O539" s="71" t="s">
        <v>10335</v>
      </c>
      <c r="P539" s="100"/>
      <c r="Q539" s="71" t="s">
        <v>10338</v>
      </c>
      <c r="R539" s="79" t="s">
        <v>10339</v>
      </c>
      <c r="S539" s="74" t="n">
        <v>45111</v>
      </c>
      <c r="T539" s="73" t="n">
        <v>45476</v>
      </c>
      <c r="U539" s="87" t="s">
        <v>10340</v>
      </c>
      <c r="V539" s="87" t="s">
        <v>10341</v>
      </c>
      <c r="W539" s="76"/>
      <c r="X539" s="71" t="s">
        <v>10335</v>
      </c>
      <c r="Y539" s="71" t="s">
        <v>10342</v>
      </c>
      <c r="Z539" s="79" t="s">
        <v>10629</v>
      </c>
      <c r="AA539" s="76"/>
      <c r="AB539" s="76"/>
      <c r="AC539" s="76"/>
      <c r="AD539" s="76"/>
      <c r="AE539" s="78" t="s">
        <v>10630</v>
      </c>
      <c r="AF539" s="76"/>
      <c r="AG539" s="76"/>
      <c r="AH539" s="76"/>
      <c r="AI539" s="67" t="s">
        <v>10733</v>
      </c>
      <c r="AJ539" s="79" t="s">
        <v>10346</v>
      </c>
      <c r="AK539" s="76"/>
      <c r="AL539" s="76"/>
      <c r="AM539" s="76"/>
      <c r="AN539" s="63" t="s">
        <v>11031</v>
      </c>
      <c r="AO539" s="63" t="s">
        <v>10396</v>
      </c>
      <c r="AP539" s="67" t="s">
        <v>11032</v>
      </c>
      <c r="AQ539" s="76"/>
    </row>
    <row r="540" customFormat="false" ht="15" hidden="false" customHeight="false" outlineLevel="0" collapsed="false">
      <c r="B540" s="1" t="str">
        <f aca="false">поверители!$E540</f>
        <v>00185</v>
      </c>
      <c r="C540" s="64" t="s">
        <v>828</v>
      </c>
      <c r="D540" s="63"/>
      <c r="E540" s="81" t="s">
        <v>11073</v>
      </c>
      <c r="F540" s="63"/>
      <c r="G540" s="63" t="s">
        <v>10335</v>
      </c>
      <c r="H540" s="63" t="s">
        <v>404</v>
      </c>
      <c r="I540" s="67" t="s">
        <v>10363</v>
      </c>
      <c r="J540" s="76"/>
      <c r="K540" s="76"/>
      <c r="L540" s="76"/>
      <c r="M540" s="76"/>
      <c r="N540" s="76"/>
      <c r="O540" s="71" t="s">
        <v>10335</v>
      </c>
      <c r="P540" s="100"/>
      <c r="Q540" s="71" t="s">
        <v>10338</v>
      </c>
      <c r="R540" s="79" t="s">
        <v>10339</v>
      </c>
      <c r="S540" s="74" t="n">
        <v>45111</v>
      </c>
      <c r="T540" s="73" t="n">
        <v>45841</v>
      </c>
      <c r="U540" s="87" t="s">
        <v>10340</v>
      </c>
      <c r="V540" s="87" t="s">
        <v>10341</v>
      </c>
      <c r="W540" s="76"/>
      <c r="X540" s="71" t="s">
        <v>10335</v>
      </c>
      <c r="Y540" s="71" t="s">
        <v>10342</v>
      </c>
      <c r="Z540" s="79" t="s">
        <v>10629</v>
      </c>
      <c r="AA540" s="76"/>
      <c r="AB540" s="76"/>
      <c r="AC540" s="76"/>
      <c r="AD540" s="76"/>
      <c r="AE540" s="78" t="s">
        <v>10630</v>
      </c>
      <c r="AF540" s="76"/>
      <c r="AG540" s="76"/>
      <c r="AH540" s="76"/>
      <c r="AI540" s="67" t="s">
        <v>10602</v>
      </c>
      <c r="AJ540" s="79" t="s">
        <v>10346</v>
      </c>
      <c r="AK540" s="76"/>
      <c r="AL540" s="76"/>
      <c r="AM540" s="76"/>
      <c r="AN540" s="63" t="s">
        <v>11031</v>
      </c>
      <c r="AO540" s="63" t="s">
        <v>10396</v>
      </c>
      <c r="AP540" s="67" t="s">
        <v>11032</v>
      </c>
      <c r="AQ540" s="76"/>
    </row>
    <row r="541" customFormat="false" ht="15" hidden="false" customHeight="false" outlineLevel="0" collapsed="false">
      <c r="B541" s="1" t="str">
        <f aca="false">поверители!$E541</f>
        <v>00186</v>
      </c>
      <c r="C541" s="64" t="s">
        <v>828</v>
      </c>
      <c r="D541" s="63"/>
      <c r="E541" s="81" t="s">
        <v>11074</v>
      </c>
      <c r="F541" s="63"/>
      <c r="G541" s="63" t="s">
        <v>10335</v>
      </c>
      <c r="H541" s="63" t="s">
        <v>404</v>
      </c>
      <c r="I541" s="67" t="s">
        <v>10363</v>
      </c>
      <c r="J541" s="76"/>
      <c r="K541" s="76"/>
      <c r="L541" s="76"/>
      <c r="M541" s="76"/>
      <c r="N541" s="76"/>
      <c r="O541" s="71" t="s">
        <v>10335</v>
      </c>
      <c r="P541" s="100"/>
      <c r="Q541" s="71" t="s">
        <v>10338</v>
      </c>
      <c r="R541" s="79" t="s">
        <v>10339</v>
      </c>
      <c r="S541" s="74" t="n">
        <v>45111</v>
      </c>
      <c r="T541" s="73" t="n">
        <v>45841</v>
      </c>
      <c r="U541" s="87" t="s">
        <v>10340</v>
      </c>
      <c r="V541" s="87" t="s">
        <v>10341</v>
      </c>
      <c r="W541" s="76"/>
      <c r="X541" s="71" t="s">
        <v>10335</v>
      </c>
      <c r="Y541" s="71" t="s">
        <v>10342</v>
      </c>
      <c r="Z541" s="79" t="s">
        <v>10629</v>
      </c>
      <c r="AA541" s="76"/>
      <c r="AB541" s="76"/>
      <c r="AC541" s="76"/>
      <c r="AD541" s="76"/>
      <c r="AE541" s="78" t="s">
        <v>10630</v>
      </c>
      <c r="AF541" s="76"/>
      <c r="AG541" s="76"/>
      <c r="AH541" s="76"/>
      <c r="AI541" s="67" t="s">
        <v>10602</v>
      </c>
      <c r="AJ541" s="79" t="s">
        <v>10346</v>
      </c>
      <c r="AK541" s="76"/>
      <c r="AL541" s="76"/>
      <c r="AM541" s="76"/>
      <c r="AN541" s="63" t="s">
        <v>11031</v>
      </c>
      <c r="AO541" s="63" t="s">
        <v>10396</v>
      </c>
      <c r="AP541" s="67" t="s">
        <v>11032</v>
      </c>
      <c r="AQ541" s="76"/>
    </row>
    <row r="542" customFormat="false" ht="15" hidden="false" customHeight="false" outlineLevel="0" collapsed="false">
      <c r="B542" s="1" t="str">
        <f aca="false">поверители!$E542</f>
        <v>00339</v>
      </c>
      <c r="C542" s="64" t="s">
        <v>323</v>
      </c>
      <c r="D542" s="63"/>
      <c r="E542" s="81" t="s">
        <v>11075</v>
      </c>
      <c r="F542" s="63"/>
      <c r="G542" s="63" t="s">
        <v>10335</v>
      </c>
      <c r="H542" s="81" t="s">
        <v>11076</v>
      </c>
      <c r="I542" s="67" t="s">
        <v>10652</v>
      </c>
      <c r="J542" s="76"/>
      <c r="K542" s="76"/>
      <c r="L542" s="76"/>
      <c r="M542" s="76"/>
      <c r="N542" s="76"/>
      <c r="O542" s="71" t="s">
        <v>10335</v>
      </c>
      <c r="P542" s="100"/>
      <c r="Q542" s="71" t="s">
        <v>10338</v>
      </c>
      <c r="R542" s="79" t="s">
        <v>10339</v>
      </c>
      <c r="S542" s="74" t="n">
        <v>45111</v>
      </c>
      <c r="T542" s="73" t="n">
        <v>45841</v>
      </c>
      <c r="U542" s="87" t="s">
        <v>10340</v>
      </c>
      <c r="V542" s="87" t="s">
        <v>10341</v>
      </c>
      <c r="W542" s="76"/>
      <c r="X542" s="71" t="s">
        <v>10335</v>
      </c>
      <c r="Y542" s="71" t="s">
        <v>10342</v>
      </c>
      <c r="Z542" s="79" t="s">
        <v>10629</v>
      </c>
      <c r="AA542" s="76"/>
      <c r="AB542" s="76"/>
      <c r="AC542" s="76"/>
      <c r="AD542" s="76"/>
      <c r="AE542" s="78" t="s">
        <v>10630</v>
      </c>
      <c r="AF542" s="76"/>
      <c r="AG542" s="76"/>
      <c r="AH542" s="76"/>
      <c r="AI542" s="67" t="s">
        <v>10609</v>
      </c>
      <c r="AJ542" s="79" t="s">
        <v>10346</v>
      </c>
      <c r="AK542" s="76"/>
      <c r="AL542" s="76"/>
      <c r="AM542" s="76"/>
      <c r="AN542" s="63" t="s">
        <v>11031</v>
      </c>
      <c r="AO542" s="63" t="s">
        <v>10396</v>
      </c>
      <c r="AP542" s="67" t="s">
        <v>11032</v>
      </c>
      <c r="AQ542" s="76"/>
    </row>
    <row r="543" customFormat="false" ht="15" hidden="false" customHeight="false" outlineLevel="0" collapsed="false">
      <c r="B543" s="1" t="str">
        <f aca="false">поверители!$E543</f>
        <v>03064</v>
      </c>
      <c r="C543" s="64" t="s">
        <v>828</v>
      </c>
      <c r="D543" s="63"/>
      <c r="E543" s="81" t="s">
        <v>11077</v>
      </c>
      <c r="F543" s="63"/>
      <c r="G543" s="63" t="s">
        <v>10335</v>
      </c>
      <c r="H543" s="63" t="s">
        <v>404</v>
      </c>
      <c r="I543" s="67" t="s">
        <v>10363</v>
      </c>
      <c r="J543" s="76"/>
      <c r="K543" s="76"/>
      <c r="L543" s="76"/>
      <c r="M543" s="76"/>
      <c r="N543" s="76"/>
      <c r="O543" s="71" t="s">
        <v>10335</v>
      </c>
      <c r="P543" s="100"/>
      <c r="Q543" s="71" t="s">
        <v>10338</v>
      </c>
      <c r="R543" s="79" t="s">
        <v>10339</v>
      </c>
      <c r="S543" s="74" t="n">
        <v>45111</v>
      </c>
      <c r="T543" s="73" t="n">
        <v>45841</v>
      </c>
      <c r="U543" s="87" t="s">
        <v>10340</v>
      </c>
      <c r="V543" s="87" t="s">
        <v>10341</v>
      </c>
      <c r="W543" s="76"/>
      <c r="X543" s="71" t="s">
        <v>10335</v>
      </c>
      <c r="Y543" s="71" t="s">
        <v>10342</v>
      </c>
      <c r="Z543" s="79" t="s">
        <v>10629</v>
      </c>
      <c r="AA543" s="76"/>
      <c r="AB543" s="76"/>
      <c r="AC543" s="76"/>
      <c r="AD543" s="76"/>
      <c r="AE543" s="78" t="s">
        <v>10630</v>
      </c>
      <c r="AF543" s="76"/>
      <c r="AG543" s="76"/>
      <c r="AH543" s="76"/>
      <c r="AI543" s="67" t="s">
        <v>10602</v>
      </c>
      <c r="AJ543" s="79" t="s">
        <v>10346</v>
      </c>
      <c r="AK543" s="76"/>
      <c r="AL543" s="76"/>
      <c r="AM543" s="76"/>
      <c r="AN543" s="63" t="s">
        <v>11031</v>
      </c>
      <c r="AO543" s="63" t="s">
        <v>10396</v>
      </c>
      <c r="AP543" s="67" t="s">
        <v>11032</v>
      </c>
      <c r="AQ543" s="76"/>
    </row>
    <row r="544" customFormat="false" ht="15" hidden="false" customHeight="false" outlineLevel="0" collapsed="false">
      <c r="B544" s="1" t="str">
        <f aca="false">поверители!$E544</f>
        <v>03065</v>
      </c>
      <c r="C544" s="64" t="s">
        <v>828</v>
      </c>
      <c r="D544" s="63"/>
      <c r="E544" s="81" t="s">
        <v>11078</v>
      </c>
      <c r="F544" s="63"/>
      <c r="G544" s="63" t="s">
        <v>10335</v>
      </c>
      <c r="H544" s="63" t="s">
        <v>404</v>
      </c>
      <c r="I544" s="67" t="s">
        <v>10363</v>
      </c>
      <c r="J544" s="76"/>
      <c r="K544" s="76"/>
      <c r="L544" s="76"/>
      <c r="M544" s="76"/>
      <c r="N544" s="76"/>
      <c r="O544" s="71" t="s">
        <v>10335</v>
      </c>
      <c r="P544" s="100"/>
      <c r="Q544" s="71" t="s">
        <v>10338</v>
      </c>
      <c r="R544" s="79" t="s">
        <v>10339</v>
      </c>
      <c r="S544" s="74" t="n">
        <v>45111</v>
      </c>
      <c r="T544" s="73" t="n">
        <v>45841</v>
      </c>
      <c r="U544" s="87" t="s">
        <v>10340</v>
      </c>
      <c r="V544" s="87" t="s">
        <v>10341</v>
      </c>
      <c r="W544" s="76"/>
      <c r="X544" s="71" t="s">
        <v>10335</v>
      </c>
      <c r="Y544" s="71" t="s">
        <v>10342</v>
      </c>
      <c r="Z544" s="79" t="s">
        <v>10629</v>
      </c>
      <c r="AA544" s="76"/>
      <c r="AB544" s="76"/>
      <c r="AC544" s="76"/>
      <c r="AD544" s="76"/>
      <c r="AE544" s="78" t="s">
        <v>10630</v>
      </c>
      <c r="AF544" s="76"/>
      <c r="AG544" s="76"/>
      <c r="AH544" s="76"/>
      <c r="AI544" s="67" t="s">
        <v>10602</v>
      </c>
      <c r="AJ544" s="79" t="s">
        <v>10346</v>
      </c>
      <c r="AK544" s="76"/>
      <c r="AL544" s="76"/>
      <c r="AM544" s="76"/>
      <c r="AN544" s="63" t="s">
        <v>11031</v>
      </c>
      <c r="AO544" s="63" t="s">
        <v>10396</v>
      </c>
      <c r="AP544" s="67" t="s">
        <v>11032</v>
      </c>
      <c r="AQ544" s="76"/>
    </row>
    <row r="545" customFormat="false" ht="15" hidden="false" customHeight="false" outlineLevel="0" collapsed="false">
      <c r="B545" s="1" t="str">
        <f aca="false">поверители!$E545</f>
        <v>03067</v>
      </c>
      <c r="C545" s="64" t="s">
        <v>828</v>
      </c>
      <c r="D545" s="63"/>
      <c r="E545" s="81" t="s">
        <v>11079</v>
      </c>
      <c r="F545" s="63"/>
      <c r="G545" s="63" t="s">
        <v>10335</v>
      </c>
      <c r="H545" s="63" t="s">
        <v>404</v>
      </c>
      <c r="I545" s="67" t="s">
        <v>10363</v>
      </c>
      <c r="J545" s="76"/>
      <c r="K545" s="76"/>
      <c r="L545" s="76"/>
      <c r="M545" s="76"/>
      <c r="N545" s="76"/>
      <c r="O545" s="71" t="s">
        <v>10335</v>
      </c>
      <c r="P545" s="100"/>
      <c r="Q545" s="71" t="s">
        <v>10338</v>
      </c>
      <c r="R545" s="79" t="s">
        <v>10339</v>
      </c>
      <c r="S545" s="74" t="n">
        <v>45111</v>
      </c>
      <c r="T545" s="73" t="n">
        <v>45841</v>
      </c>
      <c r="U545" s="87" t="s">
        <v>10340</v>
      </c>
      <c r="V545" s="87" t="s">
        <v>10341</v>
      </c>
      <c r="W545" s="76"/>
      <c r="X545" s="71" t="s">
        <v>10335</v>
      </c>
      <c r="Y545" s="71" t="s">
        <v>10342</v>
      </c>
      <c r="Z545" s="79" t="s">
        <v>10629</v>
      </c>
      <c r="AA545" s="76"/>
      <c r="AB545" s="76"/>
      <c r="AC545" s="76"/>
      <c r="AD545" s="76"/>
      <c r="AE545" s="78" t="s">
        <v>10630</v>
      </c>
      <c r="AF545" s="76"/>
      <c r="AG545" s="76"/>
      <c r="AH545" s="76"/>
      <c r="AI545" s="67" t="s">
        <v>10602</v>
      </c>
      <c r="AJ545" s="79" t="s">
        <v>42</v>
      </c>
      <c r="AK545" s="76"/>
      <c r="AL545" s="76"/>
      <c r="AM545" s="76"/>
      <c r="AN545" s="63" t="s">
        <v>11031</v>
      </c>
      <c r="AO545" s="63" t="s">
        <v>10396</v>
      </c>
      <c r="AP545" s="67" t="s">
        <v>11032</v>
      </c>
      <c r="AQ545" s="76"/>
    </row>
    <row r="546" customFormat="false" ht="15" hidden="false" customHeight="false" outlineLevel="0" collapsed="false">
      <c r="B546" s="1" t="str">
        <f aca="false">поверители!$E546</f>
        <v>03070</v>
      </c>
      <c r="C546" s="64" t="s">
        <v>401</v>
      </c>
      <c r="D546" s="63"/>
      <c r="E546" s="81" t="s">
        <v>11080</v>
      </c>
      <c r="F546" s="63"/>
      <c r="G546" s="63" t="s">
        <v>10335</v>
      </c>
      <c r="H546" s="63" t="s">
        <v>404</v>
      </c>
      <c r="I546" s="67" t="s">
        <v>11081</v>
      </c>
      <c r="J546" s="76"/>
      <c r="K546" s="76"/>
      <c r="L546" s="76"/>
      <c r="M546" s="76"/>
      <c r="N546" s="76"/>
      <c r="O546" s="71" t="s">
        <v>10335</v>
      </c>
      <c r="P546" s="100"/>
      <c r="Q546" s="71" t="s">
        <v>10338</v>
      </c>
      <c r="R546" s="79" t="s">
        <v>10339</v>
      </c>
      <c r="S546" s="74" t="n">
        <v>45111</v>
      </c>
      <c r="T546" s="73" t="n">
        <v>45476</v>
      </c>
      <c r="U546" s="87" t="s">
        <v>10340</v>
      </c>
      <c r="V546" s="87" t="s">
        <v>10341</v>
      </c>
      <c r="W546" s="76"/>
      <c r="X546" s="71" t="s">
        <v>10335</v>
      </c>
      <c r="Y546" s="71" t="s">
        <v>10342</v>
      </c>
      <c r="Z546" s="79" t="s">
        <v>10629</v>
      </c>
      <c r="AA546" s="76"/>
      <c r="AB546" s="76"/>
      <c r="AC546" s="76"/>
      <c r="AD546" s="76"/>
      <c r="AE546" s="78" t="s">
        <v>10630</v>
      </c>
      <c r="AF546" s="76"/>
      <c r="AG546" s="76"/>
      <c r="AH546" s="76"/>
      <c r="AI546" s="67" t="s">
        <v>10647</v>
      </c>
      <c r="AJ546" s="79" t="s">
        <v>42</v>
      </c>
      <c r="AK546" s="76"/>
      <c r="AL546" s="76"/>
      <c r="AM546" s="76"/>
      <c r="AN546" s="63" t="s">
        <v>11031</v>
      </c>
      <c r="AO546" s="63" t="s">
        <v>10396</v>
      </c>
      <c r="AP546" s="67" t="s">
        <v>11032</v>
      </c>
      <c r="AQ546" s="76"/>
    </row>
    <row r="547" customFormat="false" ht="15" hidden="false" customHeight="false" outlineLevel="0" collapsed="false">
      <c r="B547" s="1" t="str">
        <f aca="false">поверители!$E547</f>
        <v>03071</v>
      </c>
      <c r="C547" s="64" t="s">
        <v>291</v>
      </c>
      <c r="D547" s="63"/>
      <c r="E547" s="81" t="s">
        <v>11082</v>
      </c>
      <c r="F547" s="63"/>
      <c r="G547" s="63" t="s">
        <v>10335</v>
      </c>
      <c r="H547" s="63" t="s">
        <v>404</v>
      </c>
      <c r="I547" s="67" t="s">
        <v>10458</v>
      </c>
      <c r="J547" s="76"/>
      <c r="K547" s="76"/>
      <c r="L547" s="76"/>
      <c r="M547" s="76"/>
      <c r="N547" s="76"/>
      <c r="O547" s="71" t="s">
        <v>10335</v>
      </c>
      <c r="P547" s="100"/>
      <c r="Q547" s="71" t="s">
        <v>10338</v>
      </c>
      <c r="R547" s="79" t="s">
        <v>10339</v>
      </c>
      <c r="S547" s="74" t="n">
        <v>45111</v>
      </c>
      <c r="T547" s="73" t="n">
        <v>45476</v>
      </c>
      <c r="U547" s="87" t="s">
        <v>10340</v>
      </c>
      <c r="V547" s="87" t="s">
        <v>10341</v>
      </c>
      <c r="W547" s="76"/>
      <c r="X547" s="71" t="s">
        <v>10335</v>
      </c>
      <c r="Y547" s="71" t="s">
        <v>10342</v>
      </c>
      <c r="Z547" s="79" t="s">
        <v>10629</v>
      </c>
      <c r="AA547" s="76"/>
      <c r="AB547" s="76"/>
      <c r="AC547" s="76"/>
      <c r="AD547" s="76"/>
      <c r="AE547" s="78" t="s">
        <v>10630</v>
      </c>
      <c r="AF547" s="76"/>
      <c r="AG547" s="76"/>
      <c r="AH547" s="76"/>
      <c r="AI547" s="67" t="s">
        <v>10733</v>
      </c>
      <c r="AJ547" s="79" t="s">
        <v>42</v>
      </c>
      <c r="AK547" s="76"/>
      <c r="AL547" s="76"/>
      <c r="AM547" s="76"/>
      <c r="AN547" s="63" t="s">
        <v>11031</v>
      </c>
      <c r="AO547" s="63" t="s">
        <v>10396</v>
      </c>
      <c r="AP547" s="67" t="s">
        <v>11032</v>
      </c>
      <c r="AQ547" s="76"/>
    </row>
    <row r="548" customFormat="false" ht="15" hidden="false" customHeight="false" outlineLevel="0" collapsed="false">
      <c r="B548" s="1" t="str">
        <f aca="false">поверители!$E548</f>
        <v>03072</v>
      </c>
      <c r="C548" s="64" t="s">
        <v>291</v>
      </c>
      <c r="D548" s="63"/>
      <c r="E548" s="81" t="s">
        <v>11083</v>
      </c>
      <c r="F548" s="63"/>
      <c r="G548" s="63" t="s">
        <v>10335</v>
      </c>
      <c r="H548" s="63" t="s">
        <v>404</v>
      </c>
      <c r="I548" s="67" t="s">
        <v>10458</v>
      </c>
      <c r="J548" s="76"/>
      <c r="K548" s="76"/>
      <c r="L548" s="76"/>
      <c r="M548" s="76"/>
      <c r="N548" s="76"/>
      <c r="O548" s="71" t="s">
        <v>10335</v>
      </c>
      <c r="P548" s="100"/>
      <c r="Q548" s="71" t="s">
        <v>10338</v>
      </c>
      <c r="R548" s="79" t="s">
        <v>10339</v>
      </c>
      <c r="S548" s="74" t="n">
        <v>45111</v>
      </c>
      <c r="T548" s="73" t="n">
        <v>45476</v>
      </c>
      <c r="U548" s="87" t="s">
        <v>10340</v>
      </c>
      <c r="V548" s="87" t="s">
        <v>10341</v>
      </c>
      <c r="W548" s="76"/>
      <c r="X548" s="71" t="s">
        <v>10335</v>
      </c>
      <c r="Y548" s="71" t="s">
        <v>10342</v>
      </c>
      <c r="Z548" s="79" t="s">
        <v>10629</v>
      </c>
      <c r="AA548" s="76"/>
      <c r="AB548" s="76"/>
      <c r="AC548" s="76"/>
      <c r="AD548" s="76"/>
      <c r="AE548" s="78" t="s">
        <v>10630</v>
      </c>
      <c r="AF548" s="76"/>
      <c r="AG548" s="76"/>
      <c r="AH548" s="76"/>
      <c r="AI548" s="67" t="s">
        <v>10733</v>
      </c>
      <c r="AJ548" s="79" t="s">
        <v>42</v>
      </c>
      <c r="AK548" s="76"/>
      <c r="AL548" s="76"/>
      <c r="AM548" s="76"/>
      <c r="AN548" s="63" t="s">
        <v>11031</v>
      </c>
      <c r="AO548" s="63" t="s">
        <v>10396</v>
      </c>
      <c r="AP548" s="67" t="s">
        <v>11032</v>
      </c>
      <c r="AQ548" s="76"/>
    </row>
    <row r="549" customFormat="false" ht="15" hidden="false" customHeight="false" outlineLevel="0" collapsed="false">
      <c r="B549" s="1" t="str">
        <f aca="false">поверители!$E549</f>
        <v>03073</v>
      </c>
      <c r="C549" s="64" t="s">
        <v>291</v>
      </c>
      <c r="D549" s="63"/>
      <c r="E549" s="81" t="s">
        <v>11084</v>
      </c>
      <c r="F549" s="63"/>
      <c r="G549" s="63" t="s">
        <v>10335</v>
      </c>
      <c r="H549" s="63" t="s">
        <v>404</v>
      </c>
      <c r="I549" s="67" t="s">
        <v>10458</v>
      </c>
      <c r="J549" s="76"/>
      <c r="K549" s="76"/>
      <c r="L549" s="76"/>
      <c r="M549" s="76"/>
      <c r="N549" s="76"/>
      <c r="O549" s="71" t="s">
        <v>10335</v>
      </c>
      <c r="P549" s="100"/>
      <c r="Q549" s="71" t="s">
        <v>10338</v>
      </c>
      <c r="R549" s="79" t="s">
        <v>10339</v>
      </c>
      <c r="S549" s="74" t="n">
        <v>45111</v>
      </c>
      <c r="T549" s="73" t="n">
        <v>45476</v>
      </c>
      <c r="U549" s="87" t="s">
        <v>10340</v>
      </c>
      <c r="V549" s="87" t="s">
        <v>10341</v>
      </c>
      <c r="W549" s="76"/>
      <c r="X549" s="71" t="s">
        <v>10335</v>
      </c>
      <c r="Y549" s="71" t="s">
        <v>10342</v>
      </c>
      <c r="Z549" s="79" t="s">
        <v>10629</v>
      </c>
      <c r="AA549" s="76"/>
      <c r="AB549" s="76"/>
      <c r="AC549" s="76"/>
      <c r="AD549" s="76"/>
      <c r="AE549" s="78" t="s">
        <v>10630</v>
      </c>
      <c r="AF549" s="76"/>
      <c r="AG549" s="76"/>
      <c r="AH549" s="76"/>
      <c r="AI549" s="67" t="s">
        <v>10733</v>
      </c>
      <c r="AJ549" s="79" t="s">
        <v>42</v>
      </c>
      <c r="AK549" s="76"/>
      <c r="AL549" s="76"/>
      <c r="AM549" s="76"/>
      <c r="AN549" s="63" t="s">
        <v>11031</v>
      </c>
      <c r="AO549" s="63" t="s">
        <v>10396</v>
      </c>
      <c r="AP549" s="67" t="s">
        <v>11032</v>
      </c>
      <c r="AQ549" s="76"/>
    </row>
    <row r="550" customFormat="false" ht="15" hidden="false" customHeight="false" outlineLevel="0" collapsed="false">
      <c r="B550" s="1" t="str">
        <f aca="false">поверители!$E550</f>
        <v>03074</v>
      </c>
      <c r="C550" s="64" t="s">
        <v>828</v>
      </c>
      <c r="D550" s="63"/>
      <c r="E550" s="81" t="s">
        <v>11085</v>
      </c>
      <c r="F550" s="63"/>
      <c r="G550" s="63" t="s">
        <v>10335</v>
      </c>
      <c r="H550" s="63" t="s">
        <v>404</v>
      </c>
      <c r="I550" s="67" t="s">
        <v>10363</v>
      </c>
      <c r="J550" s="76"/>
      <c r="K550" s="76"/>
      <c r="L550" s="76"/>
      <c r="M550" s="76"/>
      <c r="N550" s="76"/>
      <c r="O550" s="71" t="s">
        <v>10335</v>
      </c>
      <c r="P550" s="100"/>
      <c r="Q550" s="71" t="s">
        <v>10338</v>
      </c>
      <c r="R550" s="79" t="s">
        <v>10339</v>
      </c>
      <c r="S550" s="74" t="n">
        <v>45111</v>
      </c>
      <c r="T550" s="73" t="n">
        <v>45841</v>
      </c>
      <c r="U550" s="87" t="s">
        <v>10340</v>
      </c>
      <c r="V550" s="87" t="s">
        <v>10341</v>
      </c>
      <c r="W550" s="76"/>
      <c r="X550" s="71" t="s">
        <v>10335</v>
      </c>
      <c r="Y550" s="71" t="s">
        <v>10342</v>
      </c>
      <c r="Z550" s="79" t="s">
        <v>10629</v>
      </c>
      <c r="AA550" s="76"/>
      <c r="AB550" s="76"/>
      <c r="AC550" s="76"/>
      <c r="AD550" s="76"/>
      <c r="AE550" s="78" t="s">
        <v>10630</v>
      </c>
      <c r="AF550" s="76"/>
      <c r="AG550" s="76"/>
      <c r="AH550" s="76"/>
      <c r="AI550" s="67" t="s">
        <v>10602</v>
      </c>
      <c r="AJ550" s="79" t="s">
        <v>42</v>
      </c>
      <c r="AK550" s="76"/>
      <c r="AL550" s="76"/>
      <c r="AM550" s="76"/>
      <c r="AN550" s="63" t="s">
        <v>11031</v>
      </c>
      <c r="AO550" s="63" t="s">
        <v>10396</v>
      </c>
      <c r="AP550" s="67" t="s">
        <v>11032</v>
      </c>
      <c r="AQ550" s="76"/>
    </row>
    <row r="551" customFormat="false" ht="15" hidden="false" customHeight="false" outlineLevel="0" collapsed="false">
      <c r="B551" s="1" t="str">
        <f aca="false">поверители!$E551</f>
        <v>03084</v>
      </c>
      <c r="C551" s="64" t="s">
        <v>828</v>
      </c>
      <c r="D551" s="63"/>
      <c r="E551" s="81" t="s">
        <v>11086</v>
      </c>
      <c r="F551" s="63"/>
      <c r="G551" s="63" t="s">
        <v>10335</v>
      </c>
      <c r="H551" s="63" t="s">
        <v>404</v>
      </c>
      <c r="I551" s="67" t="s">
        <v>10363</v>
      </c>
      <c r="J551" s="76"/>
      <c r="K551" s="76"/>
      <c r="L551" s="76"/>
      <c r="M551" s="76"/>
      <c r="N551" s="76"/>
      <c r="O551" s="71" t="s">
        <v>10335</v>
      </c>
      <c r="P551" s="100"/>
      <c r="Q551" s="71" t="s">
        <v>10338</v>
      </c>
      <c r="R551" s="79" t="s">
        <v>10339</v>
      </c>
      <c r="S551" s="74" t="n">
        <v>45111</v>
      </c>
      <c r="T551" s="73" t="n">
        <v>45841</v>
      </c>
      <c r="U551" s="87" t="s">
        <v>10340</v>
      </c>
      <c r="V551" s="87" t="s">
        <v>10341</v>
      </c>
      <c r="W551" s="76"/>
      <c r="X551" s="71" t="s">
        <v>10335</v>
      </c>
      <c r="Y551" s="71" t="s">
        <v>10342</v>
      </c>
      <c r="Z551" s="79" t="s">
        <v>10629</v>
      </c>
      <c r="AA551" s="76"/>
      <c r="AB551" s="76"/>
      <c r="AC551" s="76"/>
      <c r="AD551" s="76"/>
      <c r="AE551" s="78" t="s">
        <v>10630</v>
      </c>
      <c r="AF551" s="76"/>
      <c r="AG551" s="76"/>
      <c r="AH551" s="76"/>
      <c r="AI551" s="67" t="s">
        <v>10562</v>
      </c>
      <c r="AJ551" s="79" t="s">
        <v>42</v>
      </c>
      <c r="AK551" s="76"/>
      <c r="AL551" s="76"/>
      <c r="AM551" s="76"/>
      <c r="AN551" s="63" t="s">
        <v>11031</v>
      </c>
      <c r="AO551" s="63" t="s">
        <v>10396</v>
      </c>
      <c r="AP551" s="67" t="s">
        <v>11032</v>
      </c>
      <c r="AQ551" s="76"/>
    </row>
    <row r="552" customFormat="false" ht="15" hidden="false" customHeight="false" outlineLevel="0" collapsed="false">
      <c r="B552" s="1" t="str">
        <f aca="false">поверители!$E552</f>
        <v>03092</v>
      </c>
      <c r="C552" s="64" t="s">
        <v>297</v>
      </c>
      <c r="D552" s="63"/>
      <c r="E552" s="81" t="s">
        <v>11087</v>
      </c>
      <c r="F552" s="63"/>
      <c r="G552" s="63" t="s">
        <v>10335</v>
      </c>
      <c r="H552" s="64" t="s">
        <v>300</v>
      </c>
      <c r="I552" s="67" t="s">
        <v>10469</v>
      </c>
      <c r="J552" s="76"/>
      <c r="K552" s="76"/>
      <c r="L552" s="76"/>
      <c r="M552" s="76"/>
      <c r="N552" s="76"/>
      <c r="O552" s="71" t="s">
        <v>10335</v>
      </c>
      <c r="P552" s="100"/>
      <c r="Q552" s="71" t="s">
        <v>10338</v>
      </c>
      <c r="R552" s="79" t="s">
        <v>10339</v>
      </c>
      <c r="S552" s="74" t="n">
        <v>45111</v>
      </c>
      <c r="T552" s="73" t="n">
        <v>45841</v>
      </c>
      <c r="U552" s="87" t="s">
        <v>10340</v>
      </c>
      <c r="V552" s="87" t="s">
        <v>10341</v>
      </c>
      <c r="W552" s="76"/>
      <c r="X552" s="71" t="s">
        <v>10335</v>
      </c>
      <c r="Y552" s="71" t="s">
        <v>10342</v>
      </c>
      <c r="Z552" s="79" t="s">
        <v>10629</v>
      </c>
      <c r="AA552" s="76"/>
      <c r="AB552" s="76"/>
      <c r="AC552" s="76"/>
      <c r="AD552" s="76"/>
      <c r="AE552" s="78" t="s">
        <v>10630</v>
      </c>
      <c r="AF552" s="76"/>
      <c r="AG552" s="76"/>
      <c r="AH552" s="76"/>
      <c r="AI552" s="67" t="s">
        <v>10562</v>
      </c>
      <c r="AJ552" s="79" t="s">
        <v>42</v>
      </c>
      <c r="AK552" s="76"/>
      <c r="AL552" s="76"/>
      <c r="AM552" s="76"/>
      <c r="AN552" s="63" t="s">
        <v>11031</v>
      </c>
      <c r="AO552" s="63" t="s">
        <v>10396</v>
      </c>
      <c r="AP552" s="67" t="s">
        <v>11032</v>
      </c>
      <c r="AQ552" s="76"/>
    </row>
    <row r="553" customFormat="false" ht="15" hidden="false" customHeight="false" outlineLevel="0" collapsed="false">
      <c r="B553" s="1" t="str">
        <f aca="false">поверители!$E553</f>
        <v>03097</v>
      </c>
      <c r="C553" s="64" t="s">
        <v>323</v>
      </c>
      <c r="D553" s="63"/>
      <c r="E553" s="81" t="s">
        <v>11088</v>
      </c>
      <c r="F553" s="63"/>
      <c r="G553" s="63" t="s">
        <v>10335</v>
      </c>
      <c r="H553" s="81" t="s">
        <v>2447</v>
      </c>
      <c r="I553" s="67" t="s">
        <v>10652</v>
      </c>
      <c r="J553" s="76"/>
      <c r="K553" s="76"/>
      <c r="L553" s="76"/>
      <c r="M553" s="76"/>
      <c r="N553" s="76"/>
      <c r="O553" s="71" t="s">
        <v>10335</v>
      </c>
      <c r="P553" s="100"/>
      <c r="Q553" s="71" t="s">
        <v>10338</v>
      </c>
      <c r="R553" s="79" t="s">
        <v>10339</v>
      </c>
      <c r="S553" s="74" t="n">
        <v>45111</v>
      </c>
      <c r="T553" s="73" t="n">
        <v>45841</v>
      </c>
      <c r="U553" s="87" t="s">
        <v>10340</v>
      </c>
      <c r="V553" s="87" t="s">
        <v>10341</v>
      </c>
      <c r="W553" s="76"/>
      <c r="X553" s="71" t="s">
        <v>10335</v>
      </c>
      <c r="Y553" s="71" t="s">
        <v>10342</v>
      </c>
      <c r="Z553" s="79" t="s">
        <v>10629</v>
      </c>
      <c r="AA553" s="76"/>
      <c r="AB553" s="76"/>
      <c r="AC553" s="76"/>
      <c r="AD553" s="76"/>
      <c r="AE553" s="78" t="s">
        <v>10630</v>
      </c>
      <c r="AF553" s="76"/>
      <c r="AG553" s="76"/>
      <c r="AH553" s="76"/>
      <c r="AI553" s="67" t="s">
        <v>10741</v>
      </c>
      <c r="AJ553" s="79" t="s">
        <v>42</v>
      </c>
      <c r="AK553" s="76"/>
      <c r="AL553" s="76"/>
      <c r="AM553" s="76"/>
      <c r="AN553" s="63" t="s">
        <v>11031</v>
      </c>
      <c r="AO553" s="63" t="s">
        <v>10396</v>
      </c>
      <c r="AP553" s="67" t="s">
        <v>11032</v>
      </c>
      <c r="AQ553" s="76"/>
    </row>
    <row r="554" customFormat="false" ht="15" hidden="false" customHeight="false" outlineLevel="0" collapsed="false">
      <c r="B554" s="1" t="str">
        <f aca="false">поверители!$E554</f>
        <v>03098</v>
      </c>
      <c r="C554" s="64" t="s">
        <v>323</v>
      </c>
      <c r="D554" s="63"/>
      <c r="E554" s="81" t="s">
        <v>11089</v>
      </c>
      <c r="F554" s="63"/>
      <c r="G554" s="63" t="s">
        <v>10335</v>
      </c>
      <c r="H554" s="81" t="s">
        <v>2447</v>
      </c>
      <c r="I554" s="67" t="s">
        <v>10652</v>
      </c>
      <c r="J554" s="76"/>
      <c r="K554" s="76"/>
      <c r="L554" s="76"/>
      <c r="M554" s="76"/>
      <c r="N554" s="76"/>
      <c r="O554" s="71" t="s">
        <v>10335</v>
      </c>
      <c r="P554" s="100"/>
      <c r="Q554" s="71" t="s">
        <v>10338</v>
      </c>
      <c r="R554" s="79" t="s">
        <v>10339</v>
      </c>
      <c r="S554" s="74" t="n">
        <v>45111</v>
      </c>
      <c r="T554" s="73" t="n">
        <v>45841</v>
      </c>
      <c r="U554" s="87" t="s">
        <v>10340</v>
      </c>
      <c r="V554" s="87" t="s">
        <v>10341</v>
      </c>
      <c r="W554" s="76"/>
      <c r="X554" s="71" t="s">
        <v>10335</v>
      </c>
      <c r="Y554" s="71" t="s">
        <v>10342</v>
      </c>
      <c r="Z554" s="79" t="s">
        <v>10629</v>
      </c>
      <c r="AA554" s="76"/>
      <c r="AB554" s="76"/>
      <c r="AC554" s="76"/>
      <c r="AD554" s="76"/>
      <c r="AE554" s="78" t="s">
        <v>10630</v>
      </c>
      <c r="AF554" s="76"/>
      <c r="AG554" s="76"/>
      <c r="AH554" s="76"/>
      <c r="AI554" s="67" t="s">
        <v>10741</v>
      </c>
      <c r="AJ554" s="79" t="s">
        <v>42</v>
      </c>
      <c r="AK554" s="76"/>
      <c r="AL554" s="76"/>
      <c r="AM554" s="76"/>
      <c r="AN554" s="63" t="s">
        <v>11031</v>
      </c>
      <c r="AO554" s="63" t="s">
        <v>10396</v>
      </c>
      <c r="AP554" s="67" t="s">
        <v>11032</v>
      </c>
      <c r="AQ554" s="76"/>
    </row>
    <row r="555" customFormat="false" ht="15" hidden="false" customHeight="false" outlineLevel="0" collapsed="false">
      <c r="B555" s="1" t="str">
        <f aca="false">поверители!$E555</f>
        <v>03099</v>
      </c>
      <c r="C555" s="64" t="s">
        <v>323</v>
      </c>
      <c r="D555" s="63"/>
      <c r="E555" s="81" t="s">
        <v>11090</v>
      </c>
      <c r="F555" s="63"/>
      <c r="G555" s="63" t="s">
        <v>10335</v>
      </c>
      <c r="H555" s="81" t="s">
        <v>2447</v>
      </c>
      <c r="I555" s="67" t="s">
        <v>10652</v>
      </c>
      <c r="J555" s="76"/>
      <c r="K555" s="76"/>
      <c r="L555" s="76"/>
      <c r="M555" s="76"/>
      <c r="N555" s="76"/>
      <c r="O555" s="71" t="s">
        <v>10335</v>
      </c>
      <c r="P555" s="100"/>
      <c r="Q555" s="71" t="s">
        <v>10338</v>
      </c>
      <c r="R555" s="79" t="s">
        <v>10339</v>
      </c>
      <c r="S555" s="74" t="n">
        <v>45111</v>
      </c>
      <c r="T555" s="73" t="n">
        <v>45841</v>
      </c>
      <c r="U555" s="87" t="s">
        <v>10340</v>
      </c>
      <c r="V555" s="87" t="s">
        <v>10341</v>
      </c>
      <c r="W555" s="76"/>
      <c r="X555" s="71" t="s">
        <v>10335</v>
      </c>
      <c r="Y555" s="71" t="s">
        <v>10342</v>
      </c>
      <c r="Z555" s="79" t="s">
        <v>10629</v>
      </c>
      <c r="AA555" s="76"/>
      <c r="AB555" s="76"/>
      <c r="AC555" s="76"/>
      <c r="AD555" s="76"/>
      <c r="AE555" s="78" t="s">
        <v>10630</v>
      </c>
      <c r="AF555" s="76"/>
      <c r="AG555" s="76"/>
      <c r="AH555" s="76"/>
      <c r="AI555" s="67" t="s">
        <v>10741</v>
      </c>
      <c r="AJ555" s="79" t="s">
        <v>42</v>
      </c>
      <c r="AK555" s="76"/>
      <c r="AL555" s="76"/>
      <c r="AM555" s="76"/>
      <c r="AN555" s="63" t="s">
        <v>11031</v>
      </c>
      <c r="AO555" s="63" t="s">
        <v>10396</v>
      </c>
      <c r="AP555" s="67" t="s">
        <v>11032</v>
      </c>
      <c r="AQ555" s="76"/>
    </row>
    <row r="556" customFormat="false" ht="15" hidden="false" customHeight="false" outlineLevel="0" collapsed="false">
      <c r="B556" s="1" t="str">
        <f aca="false">поверители!$E556</f>
        <v>03108</v>
      </c>
      <c r="C556" s="64" t="s">
        <v>724</v>
      </c>
      <c r="D556" s="63"/>
      <c r="E556" s="81" t="s">
        <v>11091</v>
      </c>
      <c r="F556" s="63"/>
      <c r="G556" s="63" t="s">
        <v>10335</v>
      </c>
      <c r="H556" s="81" t="s">
        <v>415</v>
      </c>
      <c r="I556" s="67" t="s">
        <v>10652</v>
      </c>
      <c r="J556" s="76"/>
      <c r="K556" s="76"/>
      <c r="L556" s="76"/>
      <c r="M556" s="76"/>
      <c r="N556" s="76"/>
      <c r="O556" s="71" t="s">
        <v>10335</v>
      </c>
      <c r="P556" s="100"/>
      <c r="Q556" s="71" t="s">
        <v>10338</v>
      </c>
      <c r="R556" s="79" t="s">
        <v>10339</v>
      </c>
      <c r="S556" s="74" t="n">
        <v>45111</v>
      </c>
      <c r="T556" s="73" t="n">
        <v>45476</v>
      </c>
      <c r="U556" s="87" t="s">
        <v>10340</v>
      </c>
      <c r="V556" s="87" t="s">
        <v>10341</v>
      </c>
      <c r="W556" s="76"/>
      <c r="X556" s="71" t="s">
        <v>10335</v>
      </c>
      <c r="Y556" s="71" t="s">
        <v>10342</v>
      </c>
      <c r="Z556" s="79" t="s">
        <v>10629</v>
      </c>
      <c r="AA556" s="76"/>
      <c r="AB556" s="76"/>
      <c r="AC556" s="76"/>
      <c r="AD556" s="76"/>
      <c r="AE556" s="78" t="s">
        <v>10630</v>
      </c>
      <c r="AF556" s="76"/>
      <c r="AG556" s="76"/>
      <c r="AH556" s="76"/>
      <c r="AI556" s="67" t="s">
        <v>10733</v>
      </c>
      <c r="AJ556" s="79" t="s">
        <v>42</v>
      </c>
      <c r="AK556" s="76"/>
      <c r="AL556" s="76"/>
      <c r="AM556" s="76"/>
      <c r="AN556" s="63" t="s">
        <v>11031</v>
      </c>
      <c r="AO556" s="63" t="s">
        <v>10396</v>
      </c>
      <c r="AP556" s="67" t="s">
        <v>11032</v>
      </c>
      <c r="AQ556" s="76"/>
    </row>
    <row r="557" customFormat="false" ht="15" hidden="false" customHeight="false" outlineLevel="0" collapsed="false">
      <c r="B557" s="1" t="str">
        <f aca="false">поверители!$E557</f>
        <v>03114</v>
      </c>
      <c r="C557" s="64" t="s">
        <v>297</v>
      </c>
      <c r="D557" s="63"/>
      <c r="E557" s="81" t="s">
        <v>11092</v>
      </c>
      <c r="F557" s="63"/>
      <c r="G557" s="63" t="s">
        <v>10335</v>
      </c>
      <c r="H557" s="64" t="s">
        <v>300</v>
      </c>
      <c r="I557" s="67" t="s">
        <v>10667</v>
      </c>
      <c r="J557" s="76"/>
      <c r="K557" s="76"/>
      <c r="L557" s="76"/>
      <c r="M557" s="76"/>
      <c r="N557" s="76"/>
      <c r="O557" s="71" t="s">
        <v>10335</v>
      </c>
      <c r="P557" s="100"/>
      <c r="Q557" s="71" t="s">
        <v>10338</v>
      </c>
      <c r="R557" s="79" t="s">
        <v>10339</v>
      </c>
      <c r="S557" s="74" t="n">
        <v>45111</v>
      </c>
      <c r="T557" s="73" t="n">
        <v>45841</v>
      </c>
      <c r="U557" s="87" t="s">
        <v>10340</v>
      </c>
      <c r="V557" s="87" t="s">
        <v>10341</v>
      </c>
      <c r="W557" s="76"/>
      <c r="X557" s="71" t="s">
        <v>10335</v>
      </c>
      <c r="Y557" s="71" t="s">
        <v>10342</v>
      </c>
      <c r="Z557" s="79" t="s">
        <v>10629</v>
      </c>
      <c r="AA557" s="76"/>
      <c r="AB557" s="76"/>
      <c r="AC557" s="76"/>
      <c r="AD557" s="76"/>
      <c r="AE557" s="78" t="s">
        <v>10630</v>
      </c>
      <c r="AF557" s="76"/>
      <c r="AG557" s="76"/>
      <c r="AH557" s="76"/>
      <c r="AI557" s="67" t="s">
        <v>10587</v>
      </c>
      <c r="AJ557" s="79" t="s">
        <v>42</v>
      </c>
      <c r="AK557" s="76"/>
      <c r="AL557" s="76"/>
      <c r="AM557" s="76"/>
      <c r="AN557" s="63" t="s">
        <v>11031</v>
      </c>
      <c r="AO557" s="63" t="s">
        <v>10396</v>
      </c>
      <c r="AP557" s="67" t="s">
        <v>11032</v>
      </c>
      <c r="AQ557" s="76"/>
    </row>
    <row r="558" customFormat="false" ht="15" hidden="false" customHeight="false" outlineLevel="0" collapsed="false">
      <c r="B558" s="1" t="str">
        <f aca="false">поверители!$E558</f>
        <v>03115</v>
      </c>
      <c r="C558" s="64" t="s">
        <v>297</v>
      </c>
      <c r="D558" s="63"/>
      <c r="E558" s="81" t="s">
        <v>11093</v>
      </c>
      <c r="F558" s="63"/>
      <c r="G558" s="63" t="s">
        <v>10335</v>
      </c>
      <c r="H558" s="64" t="s">
        <v>300</v>
      </c>
      <c r="I558" s="67" t="s">
        <v>10667</v>
      </c>
      <c r="J558" s="76"/>
      <c r="K558" s="76"/>
      <c r="L558" s="76"/>
      <c r="M558" s="76"/>
      <c r="N558" s="76"/>
      <c r="O558" s="71" t="s">
        <v>10335</v>
      </c>
      <c r="P558" s="100"/>
      <c r="Q558" s="71" t="s">
        <v>10338</v>
      </c>
      <c r="R558" s="79" t="s">
        <v>10339</v>
      </c>
      <c r="S558" s="74" t="n">
        <v>45111</v>
      </c>
      <c r="T558" s="73" t="n">
        <v>45841</v>
      </c>
      <c r="U558" s="87" t="s">
        <v>10340</v>
      </c>
      <c r="V558" s="87" t="s">
        <v>10341</v>
      </c>
      <c r="W558" s="76"/>
      <c r="X558" s="71" t="s">
        <v>10335</v>
      </c>
      <c r="Y558" s="71" t="s">
        <v>10342</v>
      </c>
      <c r="Z558" s="79" t="s">
        <v>10629</v>
      </c>
      <c r="AA558" s="76"/>
      <c r="AB558" s="76"/>
      <c r="AC558" s="76"/>
      <c r="AD558" s="76"/>
      <c r="AE558" s="78" t="s">
        <v>10630</v>
      </c>
      <c r="AF558" s="76"/>
      <c r="AG558" s="76"/>
      <c r="AH558" s="76"/>
      <c r="AI558" s="67" t="s">
        <v>10587</v>
      </c>
      <c r="AJ558" s="79" t="s">
        <v>42</v>
      </c>
      <c r="AK558" s="76"/>
      <c r="AL558" s="76"/>
      <c r="AM558" s="76"/>
      <c r="AN558" s="63" t="s">
        <v>11031</v>
      </c>
      <c r="AO558" s="63" t="s">
        <v>10396</v>
      </c>
      <c r="AP558" s="67" t="s">
        <v>11032</v>
      </c>
      <c r="AQ558" s="76"/>
    </row>
    <row r="559" customFormat="false" ht="15" hidden="false" customHeight="false" outlineLevel="0" collapsed="false">
      <c r="B559" s="1" t="str">
        <f aca="false">поверители!$E559</f>
        <v>03123</v>
      </c>
      <c r="C559" s="64" t="s">
        <v>724</v>
      </c>
      <c r="D559" s="63"/>
      <c r="E559" s="81" t="s">
        <v>11094</v>
      </c>
      <c r="F559" s="63"/>
      <c r="G559" s="63" t="s">
        <v>10335</v>
      </c>
      <c r="H559" s="81" t="s">
        <v>415</v>
      </c>
      <c r="I559" s="67" t="s">
        <v>10652</v>
      </c>
      <c r="J559" s="76"/>
      <c r="K559" s="76"/>
      <c r="L559" s="76"/>
      <c r="M559" s="76"/>
      <c r="N559" s="76"/>
      <c r="O559" s="71" t="s">
        <v>10335</v>
      </c>
      <c r="P559" s="100"/>
      <c r="Q559" s="71" t="s">
        <v>10338</v>
      </c>
      <c r="R559" s="79" t="s">
        <v>10339</v>
      </c>
      <c r="S559" s="74" t="n">
        <v>45111</v>
      </c>
      <c r="T559" s="73" t="n">
        <v>45476</v>
      </c>
      <c r="U559" s="87" t="s">
        <v>10340</v>
      </c>
      <c r="V559" s="87" t="s">
        <v>10341</v>
      </c>
      <c r="W559" s="76"/>
      <c r="X559" s="71" t="s">
        <v>10335</v>
      </c>
      <c r="Y559" s="71" t="s">
        <v>10342</v>
      </c>
      <c r="Z559" s="79" t="s">
        <v>10629</v>
      </c>
      <c r="AA559" s="76"/>
      <c r="AB559" s="76"/>
      <c r="AC559" s="76"/>
      <c r="AD559" s="76"/>
      <c r="AE559" s="78" t="s">
        <v>10630</v>
      </c>
      <c r="AF559" s="76"/>
      <c r="AG559" s="76"/>
      <c r="AH559" s="76"/>
      <c r="AI559" s="67" t="s">
        <v>10733</v>
      </c>
      <c r="AJ559" s="79" t="s">
        <v>42</v>
      </c>
      <c r="AK559" s="76"/>
      <c r="AL559" s="76"/>
      <c r="AM559" s="76"/>
      <c r="AN559" s="63" t="s">
        <v>11031</v>
      </c>
      <c r="AO559" s="63" t="s">
        <v>10396</v>
      </c>
      <c r="AP559" s="67" t="s">
        <v>11032</v>
      </c>
      <c r="AQ559" s="76"/>
    </row>
    <row r="560" customFormat="false" ht="15" hidden="false" customHeight="false" outlineLevel="0" collapsed="false">
      <c r="B560" s="1" t="str">
        <f aca="false">поверители!$E560</f>
        <v>03132</v>
      </c>
      <c r="C560" s="64" t="s">
        <v>291</v>
      </c>
      <c r="D560" s="63"/>
      <c r="E560" s="81" t="s">
        <v>11095</v>
      </c>
      <c r="F560" s="63"/>
      <c r="G560" s="63" t="s">
        <v>10335</v>
      </c>
      <c r="H560" s="63" t="s">
        <v>294</v>
      </c>
      <c r="I560" s="67" t="s">
        <v>10458</v>
      </c>
      <c r="J560" s="76"/>
      <c r="K560" s="76"/>
      <c r="L560" s="76"/>
      <c r="M560" s="76"/>
      <c r="N560" s="76"/>
      <c r="O560" s="71" t="s">
        <v>10335</v>
      </c>
      <c r="P560" s="100"/>
      <c r="Q560" s="71" t="s">
        <v>10338</v>
      </c>
      <c r="R560" s="79" t="s">
        <v>10339</v>
      </c>
      <c r="S560" s="74" t="n">
        <v>45111</v>
      </c>
      <c r="T560" s="73" t="n">
        <v>45476</v>
      </c>
      <c r="U560" s="87" t="s">
        <v>10340</v>
      </c>
      <c r="V560" s="87" t="s">
        <v>10341</v>
      </c>
      <c r="W560" s="76"/>
      <c r="X560" s="71" t="s">
        <v>10335</v>
      </c>
      <c r="Y560" s="71" t="s">
        <v>10342</v>
      </c>
      <c r="Z560" s="79" t="s">
        <v>10629</v>
      </c>
      <c r="AA560" s="76"/>
      <c r="AB560" s="76"/>
      <c r="AC560" s="76"/>
      <c r="AD560" s="76"/>
      <c r="AE560" s="78" t="s">
        <v>10630</v>
      </c>
      <c r="AF560" s="76"/>
      <c r="AG560" s="76"/>
      <c r="AH560" s="76"/>
      <c r="AI560" s="67" t="s">
        <v>10733</v>
      </c>
      <c r="AJ560" s="79" t="s">
        <v>42</v>
      </c>
      <c r="AK560" s="76"/>
      <c r="AL560" s="76"/>
      <c r="AM560" s="76"/>
      <c r="AN560" s="63" t="s">
        <v>11031</v>
      </c>
      <c r="AO560" s="63" t="s">
        <v>10396</v>
      </c>
      <c r="AP560" s="67" t="s">
        <v>11032</v>
      </c>
      <c r="AQ560" s="76"/>
    </row>
    <row r="561" customFormat="false" ht="15" hidden="false" customHeight="false" outlineLevel="0" collapsed="false">
      <c r="B561" s="1" t="str">
        <f aca="false">поверители!$E561</f>
        <v>03134</v>
      </c>
      <c r="C561" s="64" t="s">
        <v>297</v>
      </c>
      <c r="D561" s="63"/>
      <c r="E561" s="81" t="s">
        <v>11096</v>
      </c>
      <c r="F561" s="63"/>
      <c r="G561" s="63" t="s">
        <v>10335</v>
      </c>
      <c r="H561" s="64" t="s">
        <v>300</v>
      </c>
      <c r="I561" s="67" t="s">
        <v>10667</v>
      </c>
      <c r="J561" s="76"/>
      <c r="K561" s="76"/>
      <c r="L561" s="76"/>
      <c r="M561" s="76"/>
      <c r="N561" s="76"/>
      <c r="O561" s="71" t="s">
        <v>10335</v>
      </c>
      <c r="P561" s="100"/>
      <c r="Q561" s="71" t="s">
        <v>10338</v>
      </c>
      <c r="R561" s="79" t="s">
        <v>10339</v>
      </c>
      <c r="S561" s="74" t="n">
        <v>45111</v>
      </c>
      <c r="T561" s="73" t="n">
        <v>45841</v>
      </c>
      <c r="U561" s="87" t="s">
        <v>10340</v>
      </c>
      <c r="V561" s="87" t="s">
        <v>10341</v>
      </c>
      <c r="W561" s="76"/>
      <c r="X561" s="71" t="s">
        <v>10335</v>
      </c>
      <c r="Y561" s="71" t="s">
        <v>10342</v>
      </c>
      <c r="Z561" s="79" t="s">
        <v>10629</v>
      </c>
      <c r="AA561" s="76"/>
      <c r="AB561" s="76"/>
      <c r="AC561" s="76"/>
      <c r="AD561" s="76"/>
      <c r="AE561" s="78" t="s">
        <v>10630</v>
      </c>
      <c r="AF561" s="76"/>
      <c r="AG561" s="76"/>
      <c r="AH561" s="76"/>
      <c r="AI561" s="67" t="s">
        <v>10562</v>
      </c>
      <c r="AJ561" s="79" t="s">
        <v>42</v>
      </c>
      <c r="AK561" s="76"/>
      <c r="AL561" s="76"/>
      <c r="AM561" s="76"/>
      <c r="AN561" s="63" t="s">
        <v>11031</v>
      </c>
      <c r="AO561" s="63" t="s">
        <v>10396</v>
      </c>
      <c r="AP561" s="67" t="s">
        <v>11032</v>
      </c>
      <c r="AQ561" s="76"/>
    </row>
    <row r="562" customFormat="false" ht="15" hidden="false" customHeight="false" outlineLevel="0" collapsed="false">
      <c r="B562" s="1" t="str">
        <f aca="false">поверители!$E562</f>
        <v>03135</v>
      </c>
      <c r="C562" s="64" t="s">
        <v>323</v>
      </c>
      <c r="D562" s="63"/>
      <c r="E562" s="81" t="s">
        <v>11097</v>
      </c>
      <c r="F562" s="63"/>
      <c r="G562" s="63" t="s">
        <v>10335</v>
      </c>
      <c r="H562" s="81" t="s">
        <v>815</v>
      </c>
      <c r="I562" s="67" t="s">
        <v>10652</v>
      </c>
      <c r="J562" s="76"/>
      <c r="K562" s="76"/>
      <c r="L562" s="76"/>
      <c r="M562" s="76"/>
      <c r="N562" s="76"/>
      <c r="O562" s="71" t="s">
        <v>10335</v>
      </c>
      <c r="P562" s="100"/>
      <c r="Q562" s="71" t="s">
        <v>10338</v>
      </c>
      <c r="R562" s="79" t="s">
        <v>10339</v>
      </c>
      <c r="S562" s="74" t="n">
        <v>45111</v>
      </c>
      <c r="T562" s="73" t="n">
        <v>45841</v>
      </c>
      <c r="U562" s="87" t="s">
        <v>10340</v>
      </c>
      <c r="V562" s="87" t="s">
        <v>10341</v>
      </c>
      <c r="W562" s="76"/>
      <c r="X562" s="71" t="s">
        <v>10335</v>
      </c>
      <c r="Y562" s="71" t="s">
        <v>10342</v>
      </c>
      <c r="Z562" s="79" t="s">
        <v>10629</v>
      </c>
      <c r="AA562" s="76"/>
      <c r="AB562" s="76"/>
      <c r="AC562" s="76"/>
      <c r="AD562" s="76"/>
      <c r="AE562" s="78" t="s">
        <v>10630</v>
      </c>
      <c r="AF562" s="76"/>
      <c r="AG562" s="76"/>
      <c r="AH562" s="76"/>
      <c r="AI562" s="67" t="s">
        <v>10741</v>
      </c>
      <c r="AJ562" s="79" t="s">
        <v>42</v>
      </c>
      <c r="AK562" s="76"/>
      <c r="AL562" s="76"/>
      <c r="AM562" s="76"/>
      <c r="AN562" s="63" t="s">
        <v>11031</v>
      </c>
      <c r="AO562" s="63" t="s">
        <v>10396</v>
      </c>
      <c r="AP562" s="67" t="s">
        <v>11032</v>
      </c>
      <c r="AQ562" s="76"/>
    </row>
    <row r="563" customFormat="false" ht="15" hidden="false" customHeight="false" outlineLevel="0" collapsed="false">
      <c r="B563" s="1" t="str">
        <f aca="false">поверители!$E563</f>
        <v>03242</v>
      </c>
      <c r="C563" s="64" t="s">
        <v>291</v>
      </c>
      <c r="D563" s="63"/>
      <c r="E563" s="81" t="s">
        <v>11098</v>
      </c>
      <c r="F563" s="63"/>
      <c r="G563" s="63" t="s">
        <v>10335</v>
      </c>
      <c r="H563" s="81" t="s">
        <v>404</v>
      </c>
      <c r="I563" s="67" t="s">
        <v>10458</v>
      </c>
      <c r="J563" s="76"/>
      <c r="K563" s="76"/>
      <c r="L563" s="76"/>
      <c r="M563" s="76"/>
      <c r="N563" s="76"/>
      <c r="O563" s="71" t="s">
        <v>10335</v>
      </c>
      <c r="P563" s="100"/>
      <c r="Q563" s="71" t="s">
        <v>10338</v>
      </c>
      <c r="R563" s="79" t="s">
        <v>10339</v>
      </c>
      <c r="S563" s="74" t="n">
        <v>45111</v>
      </c>
      <c r="T563" s="73" t="n">
        <v>45476</v>
      </c>
      <c r="U563" s="87" t="s">
        <v>10340</v>
      </c>
      <c r="V563" s="87" t="s">
        <v>10341</v>
      </c>
      <c r="W563" s="76"/>
      <c r="X563" s="71" t="s">
        <v>10335</v>
      </c>
      <c r="Y563" s="71" t="s">
        <v>10342</v>
      </c>
      <c r="Z563" s="79" t="s">
        <v>10629</v>
      </c>
      <c r="AA563" s="76"/>
      <c r="AB563" s="76"/>
      <c r="AC563" s="76"/>
      <c r="AD563" s="76"/>
      <c r="AE563" s="78" t="s">
        <v>10630</v>
      </c>
      <c r="AF563" s="76"/>
      <c r="AG563" s="76"/>
      <c r="AH563" s="76"/>
      <c r="AI563" s="67" t="s">
        <v>10733</v>
      </c>
      <c r="AJ563" s="79" t="s">
        <v>42</v>
      </c>
      <c r="AK563" s="76"/>
      <c r="AL563" s="76"/>
      <c r="AM563" s="76"/>
      <c r="AN563" s="63" t="s">
        <v>11031</v>
      </c>
      <c r="AO563" s="63" t="s">
        <v>10396</v>
      </c>
      <c r="AP563" s="67" t="s">
        <v>11032</v>
      </c>
      <c r="AQ563" s="76"/>
    </row>
    <row r="564" customFormat="false" ht="15" hidden="false" customHeight="false" outlineLevel="0" collapsed="false">
      <c r="B564" s="1" t="str">
        <f aca="false">поверители!$E564</f>
        <v>03246</v>
      </c>
      <c r="C564" s="64" t="s">
        <v>828</v>
      </c>
      <c r="D564" s="63"/>
      <c r="E564" s="81" t="s">
        <v>11099</v>
      </c>
      <c r="F564" s="63"/>
      <c r="G564" s="63" t="s">
        <v>10335</v>
      </c>
      <c r="H564" s="81" t="s">
        <v>404</v>
      </c>
      <c r="I564" s="67" t="s">
        <v>10363</v>
      </c>
      <c r="J564" s="76"/>
      <c r="K564" s="76"/>
      <c r="L564" s="76"/>
      <c r="M564" s="76"/>
      <c r="N564" s="76"/>
      <c r="O564" s="71" t="s">
        <v>10335</v>
      </c>
      <c r="P564" s="100"/>
      <c r="Q564" s="71" t="s">
        <v>10338</v>
      </c>
      <c r="R564" s="79" t="s">
        <v>10339</v>
      </c>
      <c r="S564" s="74" t="n">
        <v>45111</v>
      </c>
      <c r="T564" s="73" t="n">
        <v>45841</v>
      </c>
      <c r="U564" s="87" t="s">
        <v>10340</v>
      </c>
      <c r="V564" s="87" t="s">
        <v>10341</v>
      </c>
      <c r="W564" s="76"/>
      <c r="X564" s="71" t="s">
        <v>10335</v>
      </c>
      <c r="Y564" s="71" t="s">
        <v>10342</v>
      </c>
      <c r="Z564" s="79" t="s">
        <v>10629</v>
      </c>
      <c r="AA564" s="76"/>
      <c r="AB564" s="76"/>
      <c r="AC564" s="76"/>
      <c r="AD564" s="76"/>
      <c r="AE564" s="78" t="s">
        <v>10630</v>
      </c>
      <c r="AF564" s="76"/>
      <c r="AG564" s="76"/>
      <c r="AH564" s="76"/>
      <c r="AI564" s="67" t="s">
        <v>10602</v>
      </c>
      <c r="AJ564" s="79" t="s">
        <v>42</v>
      </c>
      <c r="AK564" s="76"/>
      <c r="AL564" s="76"/>
      <c r="AM564" s="76"/>
      <c r="AN564" s="63" t="s">
        <v>11031</v>
      </c>
      <c r="AO564" s="63" t="s">
        <v>10396</v>
      </c>
      <c r="AP564" s="67" t="s">
        <v>11032</v>
      </c>
      <c r="AQ564" s="76"/>
    </row>
    <row r="565" customFormat="false" ht="15" hidden="false" customHeight="false" outlineLevel="0" collapsed="false">
      <c r="B565" s="1" t="str">
        <f aca="false">поверители!$E565</f>
        <v>03247</v>
      </c>
      <c r="C565" s="64" t="s">
        <v>828</v>
      </c>
      <c r="D565" s="63"/>
      <c r="E565" s="81" t="s">
        <v>11100</v>
      </c>
      <c r="F565" s="63"/>
      <c r="G565" s="63" t="s">
        <v>10335</v>
      </c>
      <c r="H565" s="81" t="s">
        <v>404</v>
      </c>
      <c r="I565" s="67" t="s">
        <v>10363</v>
      </c>
      <c r="J565" s="76"/>
      <c r="K565" s="76"/>
      <c r="L565" s="76"/>
      <c r="M565" s="76"/>
      <c r="N565" s="76"/>
      <c r="O565" s="71" t="s">
        <v>10335</v>
      </c>
      <c r="P565" s="100"/>
      <c r="Q565" s="71" t="s">
        <v>10338</v>
      </c>
      <c r="R565" s="79" t="s">
        <v>10339</v>
      </c>
      <c r="S565" s="74" t="n">
        <v>45111</v>
      </c>
      <c r="T565" s="73" t="n">
        <v>45841</v>
      </c>
      <c r="U565" s="87" t="s">
        <v>10340</v>
      </c>
      <c r="V565" s="87" t="s">
        <v>10341</v>
      </c>
      <c r="W565" s="76"/>
      <c r="X565" s="71" t="s">
        <v>10335</v>
      </c>
      <c r="Y565" s="71" t="s">
        <v>10342</v>
      </c>
      <c r="Z565" s="79" t="s">
        <v>10629</v>
      </c>
      <c r="AA565" s="76"/>
      <c r="AB565" s="76"/>
      <c r="AC565" s="76"/>
      <c r="AD565" s="76"/>
      <c r="AE565" s="78" t="s">
        <v>10630</v>
      </c>
      <c r="AF565" s="76"/>
      <c r="AG565" s="76"/>
      <c r="AH565" s="76"/>
      <c r="AI565" s="67" t="s">
        <v>10602</v>
      </c>
      <c r="AJ565" s="79" t="s">
        <v>42</v>
      </c>
      <c r="AK565" s="76"/>
      <c r="AL565" s="76"/>
      <c r="AM565" s="76"/>
      <c r="AN565" s="63" t="s">
        <v>11031</v>
      </c>
      <c r="AO565" s="63" t="s">
        <v>10396</v>
      </c>
      <c r="AP565" s="67" t="s">
        <v>11032</v>
      </c>
      <c r="AQ565" s="76"/>
    </row>
    <row r="566" customFormat="false" ht="15" hidden="false" customHeight="false" outlineLevel="0" collapsed="false">
      <c r="B566" s="1" t="str">
        <f aca="false">поверители!$E566</f>
        <v>03250</v>
      </c>
      <c r="C566" s="64" t="s">
        <v>828</v>
      </c>
      <c r="D566" s="63"/>
      <c r="E566" s="81" t="s">
        <v>11101</v>
      </c>
      <c r="F566" s="63"/>
      <c r="G566" s="63" t="s">
        <v>10335</v>
      </c>
      <c r="H566" s="81" t="s">
        <v>404</v>
      </c>
      <c r="I566" s="67" t="s">
        <v>10363</v>
      </c>
      <c r="J566" s="76"/>
      <c r="K566" s="76"/>
      <c r="L566" s="76"/>
      <c r="M566" s="76"/>
      <c r="N566" s="76"/>
      <c r="O566" s="71" t="s">
        <v>10335</v>
      </c>
      <c r="P566" s="100"/>
      <c r="Q566" s="71" t="s">
        <v>10338</v>
      </c>
      <c r="R566" s="79" t="s">
        <v>10339</v>
      </c>
      <c r="S566" s="74" t="n">
        <v>45111</v>
      </c>
      <c r="T566" s="73" t="n">
        <v>45841</v>
      </c>
      <c r="U566" s="87" t="s">
        <v>10340</v>
      </c>
      <c r="V566" s="87" t="s">
        <v>10341</v>
      </c>
      <c r="W566" s="76"/>
      <c r="X566" s="71" t="s">
        <v>10335</v>
      </c>
      <c r="Y566" s="71" t="s">
        <v>10342</v>
      </c>
      <c r="Z566" s="79" t="s">
        <v>10629</v>
      </c>
      <c r="AA566" s="76"/>
      <c r="AB566" s="76"/>
      <c r="AC566" s="76"/>
      <c r="AD566" s="76"/>
      <c r="AE566" s="78" t="s">
        <v>10630</v>
      </c>
      <c r="AF566" s="76"/>
      <c r="AG566" s="76"/>
      <c r="AH566" s="76"/>
      <c r="AI566" s="67" t="s">
        <v>10602</v>
      </c>
      <c r="AJ566" s="79" t="s">
        <v>42</v>
      </c>
      <c r="AK566" s="76"/>
      <c r="AL566" s="76"/>
      <c r="AM566" s="76"/>
      <c r="AN566" s="63" t="s">
        <v>11031</v>
      </c>
      <c r="AO566" s="63" t="s">
        <v>10396</v>
      </c>
      <c r="AP566" s="67" t="s">
        <v>11032</v>
      </c>
      <c r="AQ566" s="76"/>
    </row>
    <row r="567" customFormat="false" ht="15" hidden="false" customHeight="false" outlineLevel="0" collapsed="false">
      <c r="B567" s="1" t="str">
        <f aca="false">поверители!$E567</f>
        <v>03260</v>
      </c>
      <c r="C567" s="64" t="s">
        <v>10029</v>
      </c>
      <c r="D567" s="63"/>
      <c r="E567" s="81" t="s">
        <v>11102</v>
      </c>
      <c r="F567" s="63"/>
      <c r="G567" s="63" t="s">
        <v>10335</v>
      </c>
      <c r="H567" s="63" t="s">
        <v>332</v>
      </c>
      <c r="I567" s="67" t="s">
        <v>10670</v>
      </c>
      <c r="J567" s="76"/>
      <c r="K567" s="76"/>
      <c r="L567" s="76"/>
      <c r="M567" s="76"/>
      <c r="N567" s="76"/>
      <c r="O567" s="71" t="s">
        <v>10335</v>
      </c>
      <c r="P567" s="100"/>
      <c r="Q567" s="71" t="s">
        <v>10338</v>
      </c>
      <c r="R567" s="79" t="s">
        <v>10339</v>
      </c>
      <c r="S567" s="74" t="n">
        <v>45111</v>
      </c>
      <c r="T567" s="73" t="n">
        <v>45476</v>
      </c>
      <c r="U567" s="87" t="s">
        <v>10340</v>
      </c>
      <c r="V567" s="87" t="s">
        <v>10341</v>
      </c>
      <c r="W567" s="76"/>
      <c r="X567" s="71" t="s">
        <v>10335</v>
      </c>
      <c r="Y567" s="71" t="s">
        <v>10342</v>
      </c>
      <c r="Z567" s="79" t="s">
        <v>10629</v>
      </c>
      <c r="AA567" s="76"/>
      <c r="AB567" s="76"/>
      <c r="AC567" s="76"/>
      <c r="AD567" s="76"/>
      <c r="AE567" s="78" t="s">
        <v>10630</v>
      </c>
      <c r="AF567" s="76"/>
      <c r="AG567" s="76"/>
      <c r="AH567" s="76"/>
      <c r="AI567" s="67" t="s">
        <v>10733</v>
      </c>
      <c r="AJ567" s="79" t="s">
        <v>42</v>
      </c>
      <c r="AK567" s="76"/>
      <c r="AL567" s="76"/>
      <c r="AM567" s="76"/>
      <c r="AN567" s="63" t="s">
        <v>11031</v>
      </c>
      <c r="AO567" s="63" t="s">
        <v>10396</v>
      </c>
      <c r="AP567" s="67" t="s">
        <v>11032</v>
      </c>
      <c r="AQ567" s="76"/>
    </row>
    <row r="568" customFormat="false" ht="15" hidden="false" customHeight="false" outlineLevel="0" collapsed="false">
      <c r="B568" s="1" t="str">
        <f aca="false">поверители!$E568</f>
        <v>03278</v>
      </c>
      <c r="C568" s="64" t="s">
        <v>2257</v>
      </c>
      <c r="D568" s="63"/>
      <c r="E568" s="81" t="s">
        <v>11103</v>
      </c>
      <c r="F568" s="63"/>
      <c r="G568" s="63" t="s">
        <v>10335</v>
      </c>
      <c r="H568" s="81" t="s">
        <v>2260</v>
      </c>
      <c r="I568" s="67" t="s">
        <v>10652</v>
      </c>
      <c r="J568" s="76"/>
      <c r="K568" s="76"/>
      <c r="L568" s="76"/>
      <c r="M568" s="76"/>
      <c r="N568" s="76"/>
      <c r="O568" s="71" t="s">
        <v>10335</v>
      </c>
      <c r="P568" s="100"/>
      <c r="Q568" s="71" t="s">
        <v>10338</v>
      </c>
      <c r="R568" s="79" t="s">
        <v>10339</v>
      </c>
      <c r="S568" s="74" t="n">
        <v>45111</v>
      </c>
      <c r="T568" s="73" t="n">
        <v>45841</v>
      </c>
      <c r="U568" s="87" t="s">
        <v>10340</v>
      </c>
      <c r="V568" s="87" t="s">
        <v>10341</v>
      </c>
      <c r="W568" s="76"/>
      <c r="X568" s="71" t="s">
        <v>10335</v>
      </c>
      <c r="Y568" s="71" t="s">
        <v>10342</v>
      </c>
      <c r="Z568" s="79" t="s">
        <v>10629</v>
      </c>
      <c r="AA568" s="76"/>
      <c r="AB568" s="76"/>
      <c r="AC568" s="76"/>
      <c r="AD568" s="76"/>
      <c r="AE568" s="78" t="s">
        <v>10630</v>
      </c>
      <c r="AF568" s="76"/>
      <c r="AG568" s="76"/>
      <c r="AH568" s="76"/>
      <c r="AI568" s="67" t="s">
        <v>10741</v>
      </c>
      <c r="AJ568" s="79" t="s">
        <v>42</v>
      </c>
      <c r="AK568" s="76"/>
      <c r="AL568" s="76"/>
      <c r="AM568" s="76"/>
      <c r="AN568" s="63" t="s">
        <v>11031</v>
      </c>
      <c r="AO568" s="63" t="s">
        <v>10396</v>
      </c>
      <c r="AP568" s="67" t="s">
        <v>11032</v>
      </c>
      <c r="AQ568" s="76"/>
    </row>
    <row r="569" customFormat="false" ht="15" hidden="false" customHeight="false" outlineLevel="0" collapsed="false">
      <c r="B569" s="1" t="str">
        <f aca="false">поверители!$E569</f>
        <v>03281</v>
      </c>
      <c r="C569" s="64" t="s">
        <v>2257</v>
      </c>
      <c r="D569" s="63"/>
      <c r="E569" s="81" t="s">
        <v>11104</v>
      </c>
      <c r="F569" s="63"/>
      <c r="G569" s="63" t="s">
        <v>10335</v>
      </c>
      <c r="H569" s="81" t="s">
        <v>2260</v>
      </c>
      <c r="I569" s="67" t="s">
        <v>10652</v>
      </c>
      <c r="J569" s="76"/>
      <c r="K569" s="76"/>
      <c r="L569" s="76"/>
      <c r="M569" s="76"/>
      <c r="N569" s="76"/>
      <c r="O569" s="71" t="s">
        <v>10335</v>
      </c>
      <c r="P569" s="100"/>
      <c r="Q569" s="71" t="s">
        <v>10338</v>
      </c>
      <c r="R569" s="79" t="s">
        <v>10339</v>
      </c>
      <c r="S569" s="74" t="n">
        <v>45111</v>
      </c>
      <c r="T569" s="73" t="n">
        <v>45841</v>
      </c>
      <c r="U569" s="87" t="s">
        <v>10340</v>
      </c>
      <c r="V569" s="87" t="s">
        <v>10341</v>
      </c>
      <c r="W569" s="76"/>
      <c r="X569" s="71" t="s">
        <v>10335</v>
      </c>
      <c r="Y569" s="71" t="s">
        <v>10342</v>
      </c>
      <c r="Z569" s="79" t="s">
        <v>10629</v>
      </c>
      <c r="AA569" s="76"/>
      <c r="AB569" s="76"/>
      <c r="AC569" s="76"/>
      <c r="AD569" s="76"/>
      <c r="AE569" s="78" t="s">
        <v>10630</v>
      </c>
      <c r="AF569" s="76"/>
      <c r="AG569" s="76"/>
      <c r="AH569" s="76"/>
      <c r="AI569" s="67" t="s">
        <v>10741</v>
      </c>
      <c r="AJ569" s="79" t="s">
        <v>42</v>
      </c>
      <c r="AK569" s="76"/>
      <c r="AL569" s="76"/>
      <c r="AM569" s="76"/>
      <c r="AN569" s="63" t="s">
        <v>11031</v>
      </c>
      <c r="AO569" s="63" t="s">
        <v>10396</v>
      </c>
      <c r="AP569" s="67" t="s">
        <v>11032</v>
      </c>
      <c r="AQ569" s="76"/>
    </row>
    <row r="570" customFormat="false" ht="15" hidden="false" customHeight="false" outlineLevel="0" collapsed="false">
      <c r="B570" s="1" t="str">
        <f aca="false">поверители!$E570</f>
        <v>03283</v>
      </c>
      <c r="C570" s="64" t="s">
        <v>323</v>
      </c>
      <c r="D570" s="63"/>
      <c r="E570" s="81" t="s">
        <v>11105</v>
      </c>
      <c r="F570" s="63"/>
      <c r="G570" s="63" t="s">
        <v>10335</v>
      </c>
      <c r="H570" s="81" t="s">
        <v>2447</v>
      </c>
      <c r="I570" s="67" t="s">
        <v>10652</v>
      </c>
      <c r="J570" s="76"/>
      <c r="K570" s="76"/>
      <c r="L570" s="76"/>
      <c r="M570" s="76"/>
      <c r="N570" s="76"/>
      <c r="O570" s="71" t="s">
        <v>10335</v>
      </c>
      <c r="P570" s="100"/>
      <c r="Q570" s="71" t="s">
        <v>10338</v>
      </c>
      <c r="R570" s="79" t="s">
        <v>10339</v>
      </c>
      <c r="S570" s="74" t="n">
        <v>45111</v>
      </c>
      <c r="T570" s="73" t="n">
        <v>45841</v>
      </c>
      <c r="U570" s="87" t="s">
        <v>10340</v>
      </c>
      <c r="V570" s="87" t="s">
        <v>10341</v>
      </c>
      <c r="W570" s="76"/>
      <c r="X570" s="71" t="s">
        <v>10335</v>
      </c>
      <c r="Y570" s="71" t="s">
        <v>10342</v>
      </c>
      <c r="Z570" s="79" t="s">
        <v>10629</v>
      </c>
      <c r="AA570" s="76"/>
      <c r="AB570" s="76"/>
      <c r="AC570" s="76"/>
      <c r="AD570" s="76"/>
      <c r="AE570" s="78" t="s">
        <v>10630</v>
      </c>
      <c r="AF570" s="76"/>
      <c r="AG570" s="76"/>
      <c r="AH570" s="76"/>
      <c r="AI570" s="67" t="s">
        <v>10609</v>
      </c>
      <c r="AJ570" s="79" t="s">
        <v>42</v>
      </c>
      <c r="AK570" s="76"/>
      <c r="AL570" s="76"/>
      <c r="AM570" s="76"/>
      <c r="AN570" s="63" t="s">
        <v>11031</v>
      </c>
      <c r="AO570" s="63" t="s">
        <v>10396</v>
      </c>
      <c r="AP570" s="67" t="s">
        <v>11032</v>
      </c>
      <c r="AQ570" s="76"/>
    </row>
    <row r="571" customFormat="false" ht="15" hidden="false" customHeight="false" outlineLevel="0" collapsed="false">
      <c r="B571" s="1" t="str">
        <f aca="false">поверители!$E571</f>
        <v>03284</v>
      </c>
      <c r="C571" s="64" t="s">
        <v>323</v>
      </c>
      <c r="D571" s="63"/>
      <c r="E571" s="81" t="s">
        <v>11106</v>
      </c>
      <c r="F571" s="63"/>
      <c r="G571" s="63" t="s">
        <v>10335</v>
      </c>
      <c r="H571" s="81" t="s">
        <v>2447</v>
      </c>
      <c r="I571" s="67" t="s">
        <v>10652</v>
      </c>
      <c r="J571" s="76"/>
      <c r="K571" s="76"/>
      <c r="L571" s="76"/>
      <c r="M571" s="76"/>
      <c r="N571" s="76"/>
      <c r="O571" s="71" t="s">
        <v>10335</v>
      </c>
      <c r="P571" s="100"/>
      <c r="Q571" s="71" t="s">
        <v>10338</v>
      </c>
      <c r="R571" s="79" t="s">
        <v>10339</v>
      </c>
      <c r="S571" s="74" t="n">
        <v>45111</v>
      </c>
      <c r="T571" s="73" t="n">
        <v>45841</v>
      </c>
      <c r="U571" s="87" t="s">
        <v>10340</v>
      </c>
      <c r="V571" s="87" t="s">
        <v>10341</v>
      </c>
      <c r="W571" s="76"/>
      <c r="X571" s="71" t="s">
        <v>10335</v>
      </c>
      <c r="Y571" s="71" t="s">
        <v>10342</v>
      </c>
      <c r="Z571" s="79" t="s">
        <v>10629</v>
      </c>
      <c r="AA571" s="76"/>
      <c r="AB571" s="76"/>
      <c r="AC571" s="76"/>
      <c r="AD571" s="76"/>
      <c r="AE571" s="78" t="s">
        <v>10630</v>
      </c>
      <c r="AF571" s="76"/>
      <c r="AG571" s="76"/>
      <c r="AH571" s="76"/>
      <c r="AI571" s="67" t="s">
        <v>10609</v>
      </c>
      <c r="AJ571" s="79" t="s">
        <v>42</v>
      </c>
      <c r="AK571" s="76"/>
      <c r="AL571" s="76"/>
      <c r="AM571" s="76"/>
      <c r="AN571" s="63" t="s">
        <v>11031</v>
      </c>
      <c r="AO571" s="63" t="s">
        <v>10396</v>
      </c>
      <c r="AP571" s="67" t="s">
        <v>11032</v>
      </c>
      <c r="AQ571" s="76"/>
    </row>
    <row r="572" customFormat="false" ht="15" hidden="false" customHeight="false" outlineLevel="0" collapsed="false">
      <c r="B572" s="1" t="str">
        <f aca="false">поверители!$E572</f>
        <v>03285</v>
      </c>
      <c r="C572" s="64" t="s">
        <v>323</v>
      </c>
      <c r="D572" s="63"/>
      <c r="E572" s="81" t="s">
        <v>11107</v>
      </c>
      <c r="F572" s="63"/>
      <c r="G572" s="63" t="s">
        <v>10335</v>
      </c>
      <c r="H572" s="81" t="s">
        <v>2447</v>
      </c>
      <c r="I572" s="67" t="s">
        <v>10652</v>
      </c>
      <c r="J572" s="76"/>
      <c r="K572" s="76"/>
      <c r="L572" s="76"/>
      <c r="M572" s="76"/>
      <c r="N572" s="76"/>
      <c r="O572" s="71" t="s">
        <v>10335</v>
      </c>
      <c r="P572" s="100"/>
      <c r="Q572" s="71" t="s">
        <v>10338</v>
      </c>
      <c r="R572" s="79" t="s">
        <v>10339</v>
      </c>
      <c r="S572" s="74" t="n">
        <v>45111</v>
      </c>
      <c r="T572" s="73" t="n">
        <v>45841</v>
      </c>
      <c r="U572" s="87" t="s">
        <v>10340</v>
      </c>
      <c r="V572" s="87" t="s">
        <v>10341</v>
      </c>
      <c r="W572" s="76"/>
      <c r="X572" s="71" t="s">
        <v>10335</v>
      </c>
      <c r="Y572" s="71" t="s">
        <v>10342</v>
      </c>
      <c r="Z572" s="79" t="s">
        <v>10629</v>
      </c>
      <c r="AA572" s="76"/>
      <c r="AB572" s="76"/>
      <c r="AC572" s="76"/>
      <c r="AD572" s="76"/>
      <c r="AE572" s="78" t="s">
        <v>10630</v>
      </c>
      <c r="AF572" s="76"/>
      <c r="AG572" s="76"/>
      <c r="AH572" s="76"/>
      <c r="AI572" s="67" t="s">
        <v>10609</v>
      </c>
      <c r="AJ572" s="79" t="s">
        <v>42</v>
      </c>
      <c r="AK572" s="76"/>
      <c r="AL572" s="76"/>
      <c r="AM572" s="76"/>
      <c r="AN572" s="63" t="s">
        <v>11031</v>
      </c>
      <c r="AO572" s="63" t="s">
        <v>10396</v>
      </c>
      <c r="AP572" s="67" t="s">
        <v>11032</v>
      </c>
      <c r="AQ572" s="76"/>
    </row>
    <row r="573" customFormat="false" ht="15" hidden="false" customHeight="false" outlineLevel="0" collapsed="false">
      <c r="B573" s="1" t="str">
        <f aca="false">поверители!$E573</f>
        <v>03286</v>
      </c>
      <c r="C573" s="64" t="s">
        <v>323</v>
      </c>
      <c r="D573" s="63"/>
      <c r="E573" s="81" t="s">
        <v>11108</v>
      </c>
      <c r="F573" s="63"/>
      <c r="G573" s="63" t="s">
        <v>10335</v>
      </c>
      <c r="H573" s="81" t="s">
        <v>782</v>
      </c>
      <c r="I573" s="67" t="s">
        <v>10652</v>
      </c>
      <c r="J573" s="76"/>
      <c r="K573" s="76"/>
      <c r="L573" s="76"/>
      <c r="M573" s="76"/>
      <c r="N573" s="76"/>
      <c r="O573" s="71" t="s">
        <v>10335</v>
      </c>
      <c r="P573" s="100"/>
      <c r="Q573" s="71" t="s">
        <v>10338</v>
      </c>
      <c r="R573" s="79" t="s">
        <v>10339</v>
      </c>
      <c r="S573" s="74" t="n">
        <v>45111</v>
      </c>
      <c r="T573" s="73" t="n">
        <v>45841</v>
      </c>
      <c r="U573" s="87" t="s">
        <v>10340</v>
      </c>
      <c r="V573" s="87" t="s">
        <v>10341</v>
      </c>
      <c r="W573" s="76"/>
      <c r="X573" s="71" t="s">
        <v>10335</v>
      </c>
      <c r="Y573" s="71" t="s">
        <v>10342</v>
      </c>
      <c r="Z573" s="79" t="s">
        <v>10629</v>
      </c>
      <c r="AA573" s="76"/>
      <c r="AB573" s="76"/>
      <c r="AC573" s="76"/>
      <c r="AD573" s="76"/>
      <c r="AE573" s="78" t="s">
        <v>10630</v>
      </c>
      <c r="AF573" s="76"/>
      <c r="AG573" s="76"/>
      <c r="AH573" s="76"/>
      <c r="AI573" s="67" t="s">
        <v>10562</v>
      </c>
      <c r="AJ573" s="79" t="s">
        <v>42</v>
      </c>
      <c r="AK573" s="76"/>
      <c r="AL573" s="76"/>
      <c r="AM573" s="76"/>
      <c r="AN573" s="63" t="s">
        <v>11031</v>
      </c>
      <c r="AO573" s="63" t="s">
        <v>10396</v>
      </c>
      <c r="AP573" s="67" t="s">
        <v>11032</v>
      </c>
      <c r="AQ573" s="76"/>
    </row>
    <row r="574" customFormat="false" ht="15" hidden="false" customHeight="false" outlineLevel="0" collapsed="false">
      <c r="B574" s="1" t="str">
        <f aca="false">поверители!$E574</f>
        <v>03287</v>
      </c>
      <c r="C574" s="64" t="s">
        <v>10661</v>
      </c>
      <c r="D574" s="63"/>
      <c r="E574" s="81" t="s">
        <v>11109</v>
      </c>
      <c r="F574" s="63"/>
      <c r="G574" s="63" t="s">
        <v>10335</v>
      </c>
      <c r="H574" s="63" t="s">
        <v>10663</v>
      </c>
      <c r="I574" s="67" t="s">
        <v>10363</v>
      </c>
      <c r="J574" s="76"/>
      <c r="K574" s="76"/>
      <c r="L574" s="76"/>
      <c r="M574" s="76"/>
      <c r="N574" s="76"/>
      <c r="O574" s="71" t="s">
        <v>10335</v>
      </c>
      <c r="P574" s="100"/>
      <c r="Q574" s="71" t="s">
        <v>10338</v>
      </c>
      <c r="R574" s="79" t="s">
        <v>10339</v>
      </c>
      <c r="S574" s="74" t="n">
        <v>45111</v>
      </c>
      <c r="T574" s="73" t="n">
        <v>45476</v>
      </c>
      <c r="U574" s="87" t="s">
        <v>10340</v>
      </c>
      <c r="V574" s="87" t="s">
        <v>10341</v>
      </c>
      <c r="W574" s="76"/>
      <c r="X574" s="71" t="s">
        <v>10335</v>
      </c>
      <c r="Y574" s="71" t="s">
        <v>10342</v>
      </c>
      <c r="Z574" s="79" t="s">
        <v>10629</v>
      </c>
      <c r="AA574" s="76"/>
      <c r="AB574" s="76"/>
      <c r="AC574" s="76"/>
      <c r="AD574" s="76"/>
      <c r="AE574" s="78" t="s">
        <v>10630</v>
      </c>
      <c r="AF574" s="76"/>
      <c r="AG574" s="76"/>
      <c r="AH574" s="76"/>
      <c r="AI574" s="67" t="s">
        <v>10562</v>
      </c>
      <c r="AJ574" s="79" t="s">
        <v>42</v>
      </c>
      <c r="AK574" s="76"/>
      <c r="AL574" s="76"/>
      <c r="AM574" s="76"/>
      <c r="AN574" s="63" t="s">
        <v>11031</v>
      </c>
      <c r="AO574" s="63" t="s">
        <v>10396</v>
      </c>
      <c r="AP574" s="67" t="s">
        <v>11032</v>
      </c>
      <c r="AQ574" s="76"/>
    </row>
    <row r="575" customFormat="false" ht="15" hidden="false" customHeight="false" outlineLevel="0" collapsed="false">
      <c r="B575" s="1" t="str">
        <f aca="false">поверители!$E575</f>
        <v>03309</v>
      </c>
      <c r="C575" s="64" t="s">
        <v>297</v>
      </c>
      <c r="D575" s="63"/>
      <c r="E575" s="81" t="s">
        <v>11110</v>
      </c>
      <c r="F575" s="63"/>
      <c r="G575" s="63" t="s">
        <v>10335</v>
      </c>
      <c r="H575" s="64" t="s">
        <v>300</v>
      </c>
      <c r="I575" s="67" t="s">
        <v>10667</v>
      </c>
      <c r="J575" s="76"/>
      <c r="K575" s="76"/>
      <c r="L575" s="76"/>
      <c r="M575" s="76"/>
      <c r="N575" s="76"/>
      <c r="O575" s="71" t="s">
        <v>10335</v>
      </c>
      <c r="P575" s="100"/>
      <c r="Q575" s="71" t="s">
        <v>10338</v>
      </c>
      <c r="R575" s="79" t="s">
        <v>10339</v>
      </c>
      <c r="S575" s="74" t="n">
        <v>45111</v>
      </c>
      <c r="T575" s="73" t="n">
        <v>45841</v>
      </c>
      <c r="U575" s="87" t="s">
        <v>10340</v>
      </c>
      <c r="V575" s="87" t="s">
        <v>10341</v>
      </c>
      <c r="W575" s="76"/>
      <c r="X575" s="71" t="s">
        <v>10335</v>
      </c>
      <c r="Y575" s="71" t="s">
        <v>10342</v>
      </c>
      <c r="Z575" s="79" t="s">
        <v>10629</v>
      </c>
      <c r="AA575" s="76"/>
      <c r="AB575" s="76"/>
      <c r="AC575" s="76"/>
      <c r="AD575" s="76"/>
      <c r="AE575" s="78" t="s">
        <v>10630</v>
      </c>
      <c r="AF575" s="76"/>
      <c r="AG575" s="76"/>
      <c r="AH575" s="76"/>
      <c r="AI575" s="67" t="s">
        <v>10647</v>
      </c>
      <c r="AJ575" s="79" t="s">
        <v>42</v>
      </c>
      <c r="AK575" s="76"/>
      <c r="AL575" s="76"/>
      <c r="AM575" s="76"/>
      <c r="AN575" s="63" t="s">
        <v>11031</v>
      </c>
      <c r="AO575" s="63" t="s">
        <v>10396</v>
      </c>
      <c r="AP575" s="67" t="s">
        <v>11032</v>
      </c>
      <c r="AQ575" s="76"/>
    </row>
    <row r="576" customFormat="false" ht="15" hidden="false" customHeight="false" outlineLevel="0" collapsed="false">
      <c r="B576" s="1" t="str">
        <f aca="false">поверители!$E576</f>
        <v>03311</v>
      </c>
      <c r="C576" s="64" t="s">
        <v>297</v>
      </c>
      <c r="D576" s="63"/>
      <c r="E576" s="81" t="s">
        <v>11111</v>
      </c>
      <c r="F576" s="63"/>
      <c r="G576" s="63" t="s">
        <v>10335</v>
      </c>
      <c r="H576" s="64" t="s">
        <v>300</v>
      </c>
      <c r="I576" s="67" t="s">
        <v>10667</v>
      </c>
      <c r="J576" s="76"/>
      <c r="K576" s="76"/>
      <c r="L576" s="76"/>
      <c r="M576" s="76"/>
      <c r="N576" s="76"/>
      <c r="O576" s="71" t="s">
        <v>10335</v>
      </c>
      <c r="P576" s="100"/>
      <c r="Q576" s="71" t="s">
        <v>10338</v>
      </c>
      <c r="R576" s="79" t="s">
        <v>10339</v>
      </c>
      <c r="S576" s="74" t="n">
        <v>45111</v>
      </c>
      <c r="T576" s="73" t="n">
        <v>45841</v>
      </c>
      <c r="U576" s="87" t="s">
        <v>10340</v>
      </c>
      <c r="V576" s="87" t="s">
        <v>10341</v>
      </c>
      <c r="W576" s="76"/>
      <c r="X576" s="71" t="s">
        <v>10335</v>
      </c>
      <c r="Y576" s="71" t="s">
        <v>10342</v>
      </c>
      <c r="Z576" s="79" t="s">
        <v>10629</v>
      </c>
      <c r="AA576" s="76"/>
      <c r="AB576" s="76"/>
      <c r="AC576" s="76"/>
      <c r="AD576" s="76"/>
      <c r="AE576" s="78" t="s">
        <v>10630</v>
      </c>
      <c r="AF576" s="76"/>
      <c r="AG576" s="76"/>
      <c r="AH576" s="76"/>
      <c r="AI576" s="67" t="s">
        <v>10647</v>
      </c>
      <c r="AJ576" s="79" t="s">
        <v>42</v>
      </c>
      <c r="AK576" s="76"/>
      <c r="AL576" s="76"/>
      <c r="AM576" s="76"/>
      <c r="AN576" s="63" t="s">
        <v>11031</v>
      </c>
      <c r="AO576" s="63" t="s">
        <v>10396</v>
      </c>
      <c r="AP576" s="67" t="s">
        <v>11032</v>
      </c>
      <c r="AQ576" s="76"/>
    </row>
    <row r="577" customFormat="false" ht="15" hidden="false" customHeight="false" outlineLevel="0" collapsed="false">
      <c r="B577" s="1" t="str">
        <f aca="false">поверители!$E577</f>
        <v>03312</v>
      </c>
      <c r="C577" s="64" t="s">
        <v>297</v>
      </c>
      <c r="D577" s="63"/>
      <c r="E577" s="81" t="s">
        <v>11112</v>
      </c>
      <c r="F577" s="63"/>
      <c r="G577" s="63" t="s">
        <v>10335</v>
      </c>
      <c r="H577" s="64" t="s">
        <v>300</v>
      </c>
      <c r="I577" s="67" t="s">
        <v>10667</v>
      </c>
      <c r="J577" s="76"/>
      <c r="K577" s="76"/>
      <c r="L577" s="76"/>
      <c r="M577" s="76"/>
      <c r="N577" s="76"/>
      <c r="O577" s="71" t="s">
        <v>10335</v>
      </c>
      <c r="P577" s="100"/>
      <c r="Q577" s="71" t="s">
        <v>10338</v>
      </c>
      <c r="R577" s="79" t="s">
        <v>10339</v>
      </c>
      <c r="S577" s="74" t="n">
        <v>45111</v>
      </c>
      <c r="T577" s="73" t="n">
        <v>45841</v>
      </c>
      <c r="U577" s="87" t="s">
        <v>10340</v>
      </c>
      <c r="V577" s="87" t="s">
        <v>10341</v>
      </c>
      <c r="W577" s="76"/>
      <c r="X577" s="71" t="s">
        <v>10335</v>
      </c>
      <c r="Y577" s="71" t="s">
        <v>10342</v>
      </c>
      <c r="Z577" s="79" t="s">
        <v>10629</v>
      </c>
      <c r="AA577" s="76"/>
      <c r="AB577" s="76"/>
      <c r="AC577" s="76"/>
      <c r="AD577" s="76"/>
      <c r="AE577" s="78" t="s">
        <v>10630</v>
      </c>
      <c r="AF577" s="76"/>
      <c r="AG577" s="76"/>
      <c r="AH577" s="76"/>
      <c r="AI577" s="67" t="s">
        <v>10647</v>
      </c>
      <c r="AJ577" s="79" t="s">
        <v>42</v>
      </c>
      <c r="AK577" s="76"/>
      <c r="AL577" s="76"/>
      <c r="AM577" s="76"/>
      <c r="AN577" s="63" t="s">
        <v>11031</v>
      </c>
      <c r="AO577" s="63" t="s">
        <v>10396</v>
      </c>
      <c r="AP577" s="67" t="s">
        <v>11032</v>
      </c>
      <c r="AQ577" s="76"/>
    </row>
    <row r="578" customFormat="false" ht="15" hidden="false" customHeight="false" outlineLevel="0" collapsed="false">
      <c r="B578" s="1" t="str">
        <f aca="false">поверители!$E578</f>
        <v>03313</v>
      </c>
      <c r="C578" s="64" t="s">
        <v>297</v>
      </c>
      <c r="D578" s="63"/>
      <c r="E578" s="81" t="s">
        <v>11113</v>
      </c>
      <c r="F578" s="63"/>
      <c r="G578" s="63" t="s">
        <v>10335</v>
      </c>
      <c r="H578" s="64" t="s">
        <v>300</v>
      </c>
      <c r="I578" s="67" t="s">
        <v>10667</v>
      </c>
      <c r="J578" s="76"/>
      <c r="K578" s="76"/>
      <c r="L578" s="76"/>
      <c r="M578" s="76"/>
      <c r="N578" s="76"/>
      <c r="O578" s="71" t="s">
        <v>10335</v>
      </c>
      <c r="P578" s="100"/>
      <c r="Q578" s="71" t="s">
        <v>10338</v>
      </c>
      <c r="R578" s="79" t="s">
        <v>10339</v>
      </c>
      <c r="S578" s="74" t="n">
        <v>45111</v>
      </c>
      <c r="T578" s="73" t="n">
        <v>45841</v>
      </c>
      <c r="U578" s="87" t="s">
        <v>10340</v>
      </c>
      <c r="V578" s="87" t="s">
        <v>10341</v>
      </c>
      <c r="W578" s="76"/>
      <c r="X578" s="71" t="s">
        <v>10335</v>
      </c>
      <c r="Y578" s="71" t="s">
        <v>10342</v>
      </c>
      <c r="Z578" s="79" t="s">
        <v>10629</v>
      </c>
      <c r="AA578" s="76"/>
      <c r="AB578" s="76"/>
      <c r="AC578" s="76"/>
      <c r="AD578" s="76"/>
      <c r="AE578" s="78" t="s">
        <v>10630</v>
      </c>
      <c r="AF578" s="76"/>
      <c r="AG578" s="76"/>
      <c r="AH578" s="76"/>
      <c r="AI578" s="67" t="s">
        <v>10647</v>
      </c>
      <c r="AJ578" s="79" t="s">
        <v>42</v>
      </c>
      <c r="AK578" s="76"/>
      <c r="AL578" s="76"/>
      <c r="AM578" s="76"/>
      <c r="AN578" s="63" t="s">
        <v>11031</v>
      </c>
      <c r="AO578" s="63" t="s">
        <v>10396</v>
      </c>
      <c r="AP578" s="67" t="s">
        <v>11032</v>
      </c>
      <c r="AQ578" s="76"/>
    </row>
    <row r="579" customFormat="false" ht="15" hidden="false" customHeight="false" outlineLevel="0" collapsed="false">
      <c r="B579" s="1" t="str">
        <f aca="false">поверители!$E579</f>
        <v>03432</v>
      </c>
      <c r="C579" s="64" t="s">
        <v>297</v>
      </c>
      <c r="D579" s="63"/>
      <c r="E579" s="67" t="s">
        <v>11114</v>
      </c>
      <c r="F579" s="63"/>
      <c r="G579" s="63" t="s">
        <v>10335</v>
      </c>
      <c r="H579" s="81" t="s">
        <v>2524</v>
      </c>
      <c r="I579" s="67" t="s">
        <v>10667</v>
      </c>
      <c r="J579" s="76"/>
      <c r="K579" s="76"/>
      <c r="L579" s="76"/>
      <c r="M579" s="76"/>
      <c r="N579" s="76"/>
      <c r="O579" s="71" t="s">
        <v>10335</v>
      </c>
      <c r="P579" s="100"/>
      <c r="Q579" s="71" t="s">
        <v>10338</v>
      </c>
      <c r="R579" s="79" t="s">
        <v>10339</v>
      </c>
      <c r="S579" s="74" t="n">
        <v>45111</v>
      </c>
      <c r="T579" s="73" t="n">
        <v>45841</v>
      </c>
      <c r="U579" s="87" t="s">
        <v>10340</v>
      </c>
      <c r="V579" s="87" t="s">
        <v>10341</v>
      </c>
      <c r="W579" s="76"/>
      <c r="X579" s="71" t="s">
        <v>10335</v>
      </c>
      <c r="Y579" s="71" t="s">
        <v>10342</v>
      </c>
      <c r="Z579" s="79" t="s">
        <v>10629</v>
      </c>
      <c r="AA579" s="76"/>
      <c r="AB579" s="76"/>
      <c r="AC579" s="76"/>
      <c r="AD579" s="76"/>
      <c r="AE579" s="78" t="s">
        <v>10630</v>
      </c>
      <c r="AF579" s="76"/>
      <c r="AG579" s="76"/>
      <c r="AH579" s="76"/>
      <c r="AI579" s="67" t="s">
        <v>10558</v>
      </c>
      <c r="AJ579" s="79" t="s">
        <v>42</v>
      </c>
      <c r="AK579" s="76"/>
      <c r="AL579" s="76"/>
      <c r="AM579" s="76"/>
      <c r="AN579" s="63" t="s">
        <v>11031</v>
      </c>
      <c r="AO579" s="63" t="s">
        <v>10396</v>
      </c>
      <c r="AP579" s="67" t="s">
        <v>11032</v>
      </c>
      <c r="AQ579" s="76"/>
    </row>
    <row r="580" customFormat="false" ht="15" hidden="false" customHeight="false" outlineLevel="0" collapsed="false">
      <c r="B580" s="1" t="str">
        <f aca="false">поверители!$E580</f>
        <v>03759</v>
      </c>
      <c r="C580" s="64" t="s">
        <v>828</v>
      </c>
      <c r="D580" s="63"/>
      <c r="E580" s="67" t="s">
        <v>11115</v>
      </c>
      <c r="F580" s="63"/>
      <c r="G580" s="63" t="s">
        <v>10335</v>
      </c>
      <c r="H580" s="63" t="s">
        <v>404</v>
      </c>
      <c r="I580" s="67" t="s">
        <v>10363</v>
      </c>
      <c r="J580" s="76"/>
      <c r="K580" s="76"/>
      <c r="L580" s="76"/>
      <c r="M580" s="76"/>
      <c r="N580" s="76"/>
      <c r="O580" s="71" t="s">
        <v>10335</v>
      </c>
      <c r="P580" s="100"/>
      <c r="Q580" s="71" t="s">
        <v>10338</v>
      </c>
      <c r="R580" s="79" t="s">
        <v>10339</v>
      </c>
      <c r="S580" s="74" t="n">
        <v>45111</v>
      </c>
      <c r="T580" s="73" t="n">
        <v>45841</v>
      </c>
      <c r="U580" s="87" t="s">
        <v>10340</v>
      </c>
      <c r="V580" s="87" t="s">
        <v>10341</v>
      </c>
      <c r="W580" s="76"/>
      <c r="X580" s="71" t="s">
        <v>10335</v>
      </c>
      <c r="Y580" s="71" t="s">
        <v>10342</v>
      </c>
      <c r="Z580" s="79" t="s">
        <v>10629</v>
      </c>
      <c r="AA580" s="76"/>
      <c r="AB580" s="76"/>
      <c r="AC580" s="76"/>
      <c r="AD580" s="76"/>
      <c r="AE580" s="78" t="s">
        <v>10630</v>
      </c>
      <c r="AF580" s="76"/>
      <c r="AG580" s="76"/>
      <c r="AH580" s="76"/>
      <c r="AI580" s="67" t="s">
        <v>10562</v>
      </c>
      <c r="AJ580" s="79" t="s">
        <v>42</v>
      </c>
      <c r="AK580" s="76"/>
      <c r="AL580" s="76"/>
      <c r="AM580" s="76"/>
      <c r="AN580" s="63" t="s">
        <v>11031</v>
      </c>
      <c r="AO580" s="63" t="s">
        <v>10396</v>
      </c>
      <c r="AP580" s="67" t="s">
        <v>11032</v>
      </c>
      <c r="AQ580" s="76"/>
    </row>
    <row r="581" customFormat="false" ht="15" hidden="false" customHeight="false" outlineLevel="0" collapsed="false">
      <c r="B581" s="1" t="str">
        <f aca="false">поверители!$E581</f>
        <v>04238</v>
      </c>
      <c r="C581" s="64" t="s">
        <v>828</v>
      </c>
      <c r="D581" s="63"/>
      <c r="E581" s="67" t="s">
        <v>11116</v>
      </c>
      <c r="F581" s="63"/>
      <c r="G581" s="63" t="s">
        <v>10335</v>
      </c>
      <c r="H581" s="81" t="s">
        <v>11117</v>
      </c>
      <c r="I581" s="67" t="s">
        <v>10363</v>
      </c>
      <c r="J581" s="76"/>
      <c r="K581" s="76"/>
      <c r="L581" s="76"/>
      <c r="M581" s="76"/>
      <c r="N581" s="76"/>
      <c r="O581" s="71" t="s">
        <v>10335</v>
      </c>
      <c r="P581" s="100"/>
      <c r="Q581" s="71" t="s">
        <v>10338</v>
      </c>
      <c r="R581" s="79" t="s">
        <v>10339</v>
      </c>
      <c r="S581" s="74" t="n">
        <v>45111</v>
      </c>
      <c r="T581" s="73" t="n">
        <v>45841</v>
      </c>
      <c r="U581" s="87" t="s">
        <v>10340</v>
      </c>
      <c r="V581" s="87" t="s">
        <v>10341</v>
      </c>
      <c r="W581" s="76"/>
      <c r="X581" s="71" t="s">
        <v>10335</v>
      </c>
      <c r="Y581" s="71" t="s">
        <v>10342</v>
      </c>
      <c r="Z581" s="79" t="s">
        <v>10629</v>
      </c>
      <c r="AA581" s="76"/>
      <c r="AB581" s="76"/>
      <c r="AC581" s="76"/>
      <c r="AD581" s="76"/>
      <c r="AE581" s="78" t="s">
        <v>10630</v>
      </c>
      <c r="AF581" s="76"/>
      <c r="AG581" s="76"/>
      <c r="AH581" s="76"/>
      <c r="AI581" s="67" t="s">
        <v>10853</v>
      </c>
      <c r="AJ581" s="79" t="s">
        <v>42</v>
      </c>
      <c r="AK581" s="76"/>
      <c r="AL581" s="76"/>
      <c r="AM581" s="76"/>
      <c r="AN581" s="63" t="s">
        <v>11031</v>
      </c>
      <c r="AO581" s="63" t="s">
        <v>10396</v>
      </c>
      <c r="AP581" s="67" t="s">
        <v>11032</v>
      </c>
      <c r="AQ581" s="76"/>
    </row>
    <row r="582" customFormat="false" ht="15" hidden="false" customHeight="false" outlineLevel="0" collapsed="false">
      <c r="B582" s="1" t="str">
        <f aca="false">поверители!$E582</f>
        <v>04239</v>
      </c>
      <c r="C582" s="64" t="s">
        <v>291</v>
      </c>
      <c r="D582" s="63"/>
      <c r="E582" s="67" t="s">
        <v>11118</v>
      </c>
      <c r="F582" s="63"/>
      <c r="G582" s="63" t="s">
        <v>10335</v>
      </c>
      <c r="H582" s="81" t="s">
        <v>404</v>
      </c>
      <c r="I582" s="67" t="s">
        <v>10458</v>
      </c>
      <c r="J582" s="76"/>
      <c r="K582" s="76"/>
      <c r="L582" s="76"/>
      <c r="M582" s="76"/>
      <c r="N582" s="76"/>
      <c r="O582" s="71" t="s">
        <v>10335</v>
      </c>
      <c r="P582" s="100"/>
      <c r="Q582" s="71" t="s">
        <v>10338</v>
      </c>
      <c r="R582" s="79" t="s">
        <v>10339</v>
      </c>
      <c r="S582" s="74" t="n">
        <v>45111</v>
      </c>
      <c r="T582" s="73" t="n">
        <v>45476</v>
      </c>
      <c r="U582" s="87" t="s">
        <v>10340</v>
      </c>
      <c r="V582" s="87" t="s">
        <v>10341</v>
      </c>
      <c r="W582" s="76"/>
      <c r="X582" s="71" t="s">
        <v>10335</v>
      </c>
      <c r="Y582" s="71" t="s">
        <v>10342</v>
      </c>
      <c r="Z582" s="79" t="s">
        <v>10629</v>
      </c>
      <c r="AA582" s="76"/>
      <c r="AB582" s="76"/>
      <c r="AC582" s="76"/>
      <c r="AD582" s="76"/>
      <c r="AE582" s="78" t="s">
        <v>10630</v>
      </c>
      <c r="AF582" s="76"/>
      <c r="AG582" s="76"/>
      <c r="AH582" s="76"/>
      <c r="AI582" s="67" t="s">
        <v>10850</v>
      </c>
      <c r="AJ582" s="79" t="s">
        <v>42</v>
      </c>
      <c r="AK582" s="76"/>
      <c r="AL582" s="76"/>
      <c r="AM582" s="76"/>
      <c r="AN582" s="63" t="s">
        <v>11031</v>
      </c>
      <c r="AO582" s="63" t="s">
        <v>10396</v>
      </c>
      <c r="AP582" s="67" t="s">
        <v>11032</v>
      </c>
      <c r="AQ582" s="76"/>
    </row>
    <row r="583" customFormat="false" ht="15" hidden="false" customHeight="false" outlineLevel="0" collapsed="false">
      <c r="B583" s="1" t="str">
        <f aca="false">поверители!$E583</f>
        <v>04256</v>
      </c>
      <c r="C583" s="64" t="s">
        <v>297</v>
      </c>
      <c r="D583" s="63"/>
      <c r="E583" s="67" t="s">
        <v>11119</v>
      </c>
      <c r="F583" s="63"/>
      <c r="G583" s="63" t="s">
        <v>10335</v>
      </c>
      <c r="H583" s="81" t="s">
        <v>300</v>
      </c>
      <c r="I583" s="67" t="s">
        <v>10667</v>
      </c>
      <c r="J583" s="76"/>
      <c r="K583" s="76"/>
      <c r="L583" s="76"/>
      <c r="M583" s="76"/>
      <c r="N583" s="76"/>
      <c r="O583" s="71" t="s">
        <v>10335</v>
      </c>
      <c r="P583" s="100"/>
      <c r="Q583" s="71" t="s">
        <v>10338</v>
      </c>
      <c r="R583" s="79" t="s">
        <v>10339</v>
      </c>
      <c r="S583" s="74" t="n">
        <v>45111</v>
      </c>
      <c r="T583" s="73" t="n">
        <v>45841</v>
      </c>
      <c r="U583" s="87" t="s">
        <v>10340</v>
      </c>
      <c r="V583" s="87" t="s">
        <v>10341</v>
      </c>
      <c r="W583" s="76"/>
      <c r="X583" s="71" t="s">
        <v>10335</v>
      </c>
      <c r="Y583" s="71" t="s">
        <v>10342</v>
      </c>
      <c r="Z583" s="79" t="s">
        <v>10629</v>
      </c>
      <c r="AA583" s="76"/>
      <c r="AB583" s="76"/>
      <c r="AC583" s="76"/>
      <c r="AD583" s="76"/>
      <c r="AE583" s="78" t="s">
        <v>10630</v>
      </c>
      <c r="AF583" s="76"/>
      <c r="AG583" s="76"/>
      <c r="AH583" s="76"/>
      <c r="AI583" s="67" t="s">
        <v>10562</v>
      </c>
      <c r="AJ583" s="79" t="s">
        <v>42</v>
      </c>
      <c r="AK583" s="76"/>
      <c r="AL583" s="76"/>
      <c r="AM583" s="76"/>
      <c r="AN583" s="63" t="s">
        <v>11031</v>
      </c>
      <c r="AO583" s="63" t="s">
        <v>10396</v>
      </c>
      <c r="AP583" s="67" t="s">
        <v>11032</v>
      </c>
      <c r="AQ583" s="76"/>
    </row>
    <row r="584" customFormat="false" ht="15" hidden="false" customHeight="false" outlineLevel="0" collapsed="false">
      <c r="B584" s="1" t="str">
        <f aca="false">поверители!$E584</f>
        <v>04262</v>
      </c>
      <c r="C584" s="64" t="s">
        <v>297</v>
      </c>
      <c r="D584" s="63"/>
      <c r="E584" s="67" t="s">
        <v>11120</v>
      </c>
      <c r="F584" s="63"/>
      <c r="G584" s="63" t="s">
        <v>10335</v>
      </c>
      <c r="H584" s="81" t="s">
        <v>300</v>
      </c>
      <c r="I584" s="67" t="s">
        <v>10667</v>
      </c>
      <c r="J584" s="76"/>
      <c r="K584" s="76"/>
      <c r="L584" s="76"/>
      <c r="M584" s="76"/>
      <c r="N584" s="76"/>
      <c r="O584" s="71" t="s">
        <v>10335</v>
      </c>
      <c r="P584" s="100"/>
      <c r="Q584" s="71" t="s">
        <v>10338</v>
      </c>
      <c r="R584" s="79" t="s">
        <v>10339</v>
      </c>
      <c r="S584" s="74" t="n">
        <v>45111</v>
      </c>
      <c r="T584" s="73" t="n">
        <v>45841</v>
      </c>
      <c r="U584" s="87" t="s">
        <v>10340</v>
      </c>
      <c r="V584" s="87" t="s">
        <v>10341</v>
      </c>
      <c r="W584" s="76"/>
      <c r="X584" s="71" t="s">
        <v>10335</v>
      </c>
      <c r="Y584" s="71" t="s">
        <v>10342</v>
      </c>
      <c r="Z584" s="79" t="s">
        <v>10629</v>
      </c>
      <c r="AA584" s="76"/>
      <c r="AB584" s="76"/>
      <c r="AC584" s="76"/>
      <c r="AD584" s="76"/>
      <c r="AE584" s="78" t="s">
        <v>10630</v>
      </c>
      <c r="AF584" s="76"/>
      <c r="AG584" s="76"/>
      <c r="AH584" s="76"/>
      <c r="AI584" s="67" t="s">
        <v>10562</v>
      </c>
      <c r="AJ584" s="79" t="s">
        <v>42</v>
      </c>
      <c r="AK584" s="76"/>
      <c r="AL584" s="76"/>
      <c r="AM584" s="76"/>
      <c r="AN584" s="63" t="s">
        <v>11031</v>
      </c>
      <c r="AO584" s="63" t="s">
        <v>10396</v>
      </c>
      <c r="AP584" s="67" t="s">
        <v>11032</v>
      </c>
      <c r="AQ584" s="76"/>
    </row>
    <row r="585" customFormat="false" ht="15" hidden="false" customHeight="false" outlineLevel="0" collapsed="false">
      <c r="B585" s="1" t="str">
        <f aca="false">поверители!$E585</f>
        <v>05521</v>
      </c>
      <c r="C585" s="64" t="s">
        <v>297</v>
      </c>
      <c r="D585" s="63"/>
      <c r="E585" s="81" t="s">
        <v>11121</v>
      </c>
      <c r="F585" s="63"/>
      <c r="G585" s="63" t="s">
        <v>10335</v>
      </c>
      <c r="H585" s="81" t="s">
        <v>300</v>
      </c>
      <c r="I585" s="67" t="s">
        <v>10667</v>
      </c>
      <c r="J585" s="76"/>
      <c r="K585" s="76"/>
      <c r="L585" s="76"/>
      <c r="M585" s="76"/>
      <c r="N585" s="76"/>
      <c r="O585" s="71" t="s">
        <v>10335</v>
      </c>
      <c r="P585" s="100"/>
      <c r="Q585" s="71" t="s">
        <v>10338</v>
      </c>
      <c r="R585" s="79" t="s">
        <v>10339</v>
      </c>
      <c r="S585" s="74" t="n">
        <v>45111</v>
      </c>
      <c r="T585" s="73" t="n">
        <v>45841</v>
      </c>
      <c r="U585" s="87" t="s">
        <v>10340</v>
      </c>
      <c r="V585" s="87" t="s">
        <v>10341</v>
      </c>
      <c r="W585" s="76"/>
      <c r="X585" s="71" t="s">
        <v>10335</v>
      </c>
      <c r="Y585" s="71" t="s">
        <v>10342</v>
      </c>
      <c r="Z585" s="79" t="s">
        <v>10629</v>
      </c>
      <c r="AA585" s="76"/>
      <c r="AB585" s="76"/>
      <c r="AC585" s="76"/>
      <c r="AD585" s="76"/>
      <c r="AE585" s="78" t="s">
        <v>10630</v>
      </c>
      <c r="AF585" s="76"/>
      <c r="AG585" s="76"/>
      <c r="AH585" s="76"/>
      <c r="AI585" s="67" t="s">
        <v>10647</v>
      </c>
      <c r="AJ585" s="79" t="s">
        <v>42</v>
      </c>
      <c r="AK585" s="76"/>
      <c r="AL585" s="76"/>
      <c r="AM585" s="76"/>
      <c r="AN585" s="63" t="s">
        <v>11031</v>
      </c>
      <c r="AO585" s="63" t="s">
        <v>10396</v>
      </c>
      <c r="AP585" s="67" t="s">
        <v>11032</v>
      </c>
      <c r="AQ585" s="76"/>
    </row>
    <row r="586" customFormat="false" ht="15" hidden="false" customHeight="false" outlineLevel="0" collapsed="false">
      <c r="B586" s="1" t="str">
        <f aca="false">поверители!$E586</f>
        <v>06282</v>
      </c>
      <c r="C586" s="64" t="s">
        <v>795</v>
      </c>
      <c r="D586" s="63"/>
      <c r="E586" s="81" t="s">
        <v>11122</v>
      </c>
      <c r="F586" s="63"/>
      <c r="G586" s="63" t="s">
        <v>10335</v>
      </c>
      <c r="H586" s="63" t="s">
        <v>404</v>
      </c>
      <c r="I586" s="67" t="s">
        <v>10820</v>
      </c>
      <c r="J586" s="76"/>
      <c r="K586" s="76"/>
      <c r="L586" s="76"/>
      <c r="M586" s="76"/>
      <c r="N586" s="76"/>
      <c r="O586" s="71" t="s">
        <v>10335</v>
      </c>
      <c r="P586" s="100"/>
      <c r="Q586" s="71" t="s">
        <v>10338</v>
      </c>
      <c r="R586" s="79" t="s">
        <v>10339</v>
      </c>
      <c r="S586" s="74" t="n">
        <v>45111</v>
      </c>
      <c r="T586" s="73" t="n">
        <v>45476</v>
      </c>
      <c r="U586" s="87" t="s">
        <v>10340</v>
      </c>
      <c r="V586" s="87" t="s">
        <v>10341</v>
      </c>
      <c r="W586" s="76"/>
      <c r="X586" s="71" t="s">
        <v>10335</v>
      </c>
      <c r="Y586" s="71" t="s">
        <v>10342</v>
      </c>
      <c r="Z586" s="79" t="s">
        <v>10629</v>
      </c>
      <c r="AA586" s="76"/>
      <c r="AB586" s="76"/>
      <c r="AC586" s="76"/>
      <c r="AD586" s="76"/>
      <c r="AE586" s="78" t="s">
        <v>10630</v>
      </c>
      <c r="AF586" s="76"/>
      <c r="AG586" s="76"/>
      <c r="AH586" s="76"/>
      <c r="AI586" s="67" t="s">
        <v>10733</v>
      </c>
      <c r="AJ586" s="79" t="s">
        <v>42</v>
      </c>
      <c r="AK586" s="76"/>
      <c r="AL586" s="76"/>
      <c r="AM586" s="76"/>
      <c r="AN586" s="63" t="s">
        <v>11031</v>
      </c>
      <c r="AO586" s="63" t="s">
        <v>10396</v>
      </c>
      <c r="AP586" s="67" t="s">
        <v>11032</v>
      </c>
      <c r="AQ586" s="76"/>
    </row>
    <row r="587" customFormat="false" ht="15" hidden="false" customHeight="false" outlineLevel="0" collapsed="false">
      <c r="B587" s="1" t="str">
        <f aca="false">поверители!$E587</f>
        <v>06283</v>
      </c>
      <c r="C587" s="64" t="s">
        <v>291</v>
      </c>
      <c r="D587" s="63"/>
      <c r="E587" s="81" t="s">
        <v>11123</v>
      </c>
      <c r="F587" s="63"/>
      <c r="G587" s="63" t="s">
        <v>10335</v>
      </c>
      <c r="H587" s="63" t="s">
        <v>294</v>
      </c>
      <c r="I587" s="67" t="s">
        <v>10458</v>
      </c>
      <c r="J587" s="76"/>
      <c r="K587" s="76"/>
      <c r="L587" s="76"/>
      <c r="M587" s="76"/>
      <c r="N587" s="76"/>
      <c r="O587" s="71" t="s">
        <v>10335</v>
      </c>
      <c r="P587" s="100"/>
      <c r="Q587" s="71" t="s">
        <v>10338</v>
      </c>
      <c r="R587" s="79" t="s">
        <v>10339</v>
      </c>
      <c r="S587" s="74" t="n">
        <v>45111</v>
      </c>
      <c r="T587" s="73" t="n">
        <v>45476</v>
      </c>
      <c r="U587" s="87" t="s">
        <v>10340</v>
      </c>
      <c r="V587" s="87" t="s">
        <v>10341</v>
      </c>
      <c r="W587" s="76"/>
      <c r="X587" s="71" t="s">
        <v>10335</v>
      </c>
      <c r="Y587" s="71" t="s">
        <v>10342</v>
      </c>
      <c r="Z587" s="79" t="s">
        <v>10629</v>
      </c>
      <c r="AA587" s="76"/>
      <c r="AB587" s="76"/>
      <c r="AC587" s="76"/>
      <c r="AD587" s="76"/>
      <c r="AE587" s="78" t="s">
        <v>10630</v>
      </c>
      <c r="AF587" s="76"/>
      <c r="AG587" s="76"/>
      <c r="AH587" s="76"/>
      <c r="AI587" s="67" t="s">
        <v>10733</v>
      </c>
      <c r="AJ587" s="79" t="s">
        <v>42</v>
      </c>
      <c r="AK587" s="76"/>
      <c r="AL587" s="76"/>
      <c r="AM587" s="76"/>
      <c r="AN587" s="63" t="s">
        <v>11031</v>
      </c>
      <c r="AO587" s="63" t="s">
        <v>10396</v>
      </c>
      <c r="AP587" s="67" t="s">
        <v>11032</v>
      </c>
      <c r="AQ587" s="76"/>
    </row>
    <row r="588" customFormat="false" ht="15" hidden="false" customHeight="false" outlineLevel="0" collapsed="false">
      <c r="B588" s="1" t="str">
        <f aca="false">поверители!$E588</f>
        <v>06284</v>
      </c>
      <c r="C588" s="64" t="s">
        <v>297</v>
      </c>
      <c r="D588" s="63"/>
      <c r="E588" s="81" t="s">
        <v>11124</v>
      </c>
      <c r="F588" s="63"/>
      <c r="G588" s="63" t="s">
        <v>10335</v>
      </c>
      <c r="H588" s="64" t="s">
        <v>300</v>
      </c>
      <c r="I588" s="67" t="s">
        <v>10667</v>
      </c>
      <c r="J588" s="76"/>
      <c r="K588" s="76"/>
      <c r="L588" s="76"/>
      <c r="M588" s="76"/>
      <c r="N588" s="76"/>
      <c r="O588" s="71" t="s">
        <v>10335</v>
      </c>
      <c r="P588" s="100"/>
      <c r="Q588" s="71" t="s">
        <v>10338</v>
      </c>
      <c r="R588" s="79" t="s">
        <v>10339</v>
      </c>
      <c r="S588" s="74" t="n">
        <v>45111</v>
      </c>
      <c r="T588" s="73" t="n">
        <v>45841</v>
      </c>
      <c r="U588" s="87" t="s">
        <v>10340</v>
      </c>
      <c r="V588" s="87" t="s">
        <v>10341</v>
      </c>
      <c r="W588" s="76"/>
      <c r="X588" s="71" t="s">
        <v>10335</v>
      </c>
      <c r="Y588" s="71" t="s">
        <v>10342</v>
      </c>
      <c r="Z588" s="79" t="s">
        <v>10629</v>
      </c>
      <c r="AA588" s="76"/>
      <c r="AB588" s="76"/>
      <c r="AC588" s="76"/>
      <c r="AD588" s="76"/>
      <c r="AE588" s="78" t="s">
        <v>10630</v>
      </c>
      <c r="AF588" s="76"/>
      <c r="AG588" s="76"/>
      <c r="AH588" s="76"/>
      <c r="AI588" s="67" t="s">
        <v>10587</v>
      </c>
      <c r="AJ588" s="79" t="s">
        <v>42</v>
      </c>
      <c r="AK588" s="76"/>
      <c r="AL588" s="76"/>
      <c r="AM588" s="76"/>
      <c r="AN588" s="63" t="s">
        <v>11031</v>
      </c>
      <c r="AO588" s="63" t="s">
        <v>10396</v>
      </c>
      <c r="AP588" s="67" t="s">
        <v>11032</v>
      </c>
      <c r="AQ588" s="76"/>
    </row>
    <row r="589" customFormat="false" ht="15" hidden="false" customHeight="false" outlineLevel="0" collapsed="false">
      <c r="B589" s="1" t="str">
        <f aca="false">поверители!$E589</f>
        <v>2000639</v>
      </c>
      <c r="C589" s="64" t="s">
        <v>10097</v>
      </c>
      <c r="D589" s="63"/>
      <c r="E589" s="114" t="s">
        <v>11125</v>
      </c>
      <c r="F589" s="63"/>
      <c r="G589" s="63" t="s">
        <v>10335</v>
      </c>
      <c r="H589" s="64" t="s">
        <v>2219</v>
      </c>
      <c r="I589" s="67" t="n">
        <v>2019</v>
      </c>
      <c r="J589" s="76"/>
      <c r="K589" s="76"/>
      <c r="L589" s="76"/>
      <c r="M589" s="76"/>
      <c r="N589" s="76"/>
      <c r="O589" s="71" t="s">
        <v>10335</v>
      </c>
      <c r="P589" s="100"/>
      <c r="Q589" s="71" t="s">
        <v>10338</v>
      </c>
      <c r="R589" s="79" t="s">
        <v>10339</v>
      </c>
      <c r="S589" s="74" t="n">
        <v>45112</v>
      </c>
      <c r="T589" s="73" t="n">
        <v>45842</v>
      </c>
      <c r="U589" s="87" t="s">
        <v>10340</v>
      </c>
      <c r="V589" s="87" t="s">
        <v>11126</v>
      </c>
      <c r="W589" s="76"/>
      <c r="X589" s="71" t="s">
        <v>10335</v>
      </c>
      <c r="Y589" s="71" t="s">
        <v>10342</v>
      </c>
      <c r="Z589" s="63" t="s">
        <v>11127</v>
      </c>
      <c r="AA589" s="76"/>
      <c r="AB589" s="76"/>
      <c r="AC589" s="76"/>
      <c r="AD589" s="76"/>
      <c r="AE589" s="78" t="s">
        <v>10630</v>
      </c>
      <c r="AF589" s="76"/>
      <c r="AG589" s="76"/>
      <c r="AH589" s="76"/>
      <c r="AI589" s="67" t="s">
        <v>11128</v>
      </c>
      <c r="AJ589" s="79" t="s">
        <v>10346</v>
      </c>
      <c r="AK589" s="76"/>
      <c r="AL589" s="76"/>
      <c r="AM589" s="76"/>
      <c r="AN589" s="63" t="s">
        <v>10395</v>
      </c>
      <c r="AO589" s="63" t="s">
        <v>10396</v>
      </c>
      <c r="AP589" s="67" t="s">
        <v>10397</v>
      </c>
      <c r="AQ589" s="76"/>
    </row>
    <row r="590" customFormat="false" ht="50.7" hidden="false" customHeight="false" outlineLevel="0" collapsed="false">
      <c r="B590" s="1" t="str">
        <f aca="false">поверители!$E590</f>
        <v>202-7171</v>
      </c>
      <c r="C590" s="64" t="s">
        <v>10092</v>
      </c>
      <c r="D590" s="63"/>
      <c r="E590" s="87" t="s">
        <v>11129</v>
      </c>
      <c r="F590" s="63"/>
      <c r="G590" s="63" t="s">
        <v>10335</v>
      </c>
      <c r="H590" s="66" t="s">
        <v>11130</v>
      </c>
      <c r="I590" s="67" t="n">
        <v>2017</v>
      </c>
      <c r="J590" s="76"/>
      <c r="K590" s="76"/>
      <c r="L590" s="76"/>
      <c r="M590" s="76"/>
      <c r="N590" s="76"/>
      <c r="O590" s="71" t="s">
        <v>10335</v>
      </c>
      <c r="P590" s="100"/>
      <c r="Q590" s="71" t="s">
        <v>10338</v>
      </c>
      <c r="R590" s="79" t="s">
        <v>10339</v>
      </c>
      <c r="S590" s="74" t="n">
        <v>45112</v>
      </c>
      <c r="T590" s="73" t="n">
        <v>46207</v>
      </c>
      <c r="U590" s="87" t="s">
        <v>10340</v>
      </c>
      <c r="V590" s="87" t="s">
        <v>10341</v>
      </c>
      <c r="W590" s="76"/>
      <c r="X590" s="71" t="s">
        <v>10335</v>
      </c>
      <c r="Y590" s="71" t="s">
        <v>10342</v>
      </c>
      <c r="Z590" s="106" t="s">
        <v>10645</v>
      </c>
      <c r="AA590" s="76"/>
      <c r="AB590" s="76"/>
      <c r="AC590" s="76"/>
      <c r="AD590" s="76"/>
      <c r="AE590" s="78" t="s">
        <v>10630</v>
      </c>
      <c r="AF590" s="76"/>
      <c r="AG590" s="76"/>
      <c r="AH590" s="76"/>
      <c r="AI590" s="67" t="s">
        <v>10558</v>
      </c>
      <c r="AJ590" s="79" t="s">
        <v>10346</v>
      </c>
      <c r="AK590" s="76"/>
      <c r="AL590" s="76"/>
      <c r="AM590" s="76"/>
      <c r="AN590" s="63" t="s">
        <v>10395</v>
      </c>
      <c r="AO590" s="63" t="s">
        <v>10396</v>
      </c>
      <c r="AP590" s="67" t="s">
        <v>10397</v>
      </c>
      <c r="AQ590" s="76"/>
    </row>
    <row r="591" customFormat="false" ht="15" hidden="false" customHeight="false" outlineLevel="0" collapsed="false">
      <c r="B591" s="1" t="str">
        <f aca="false">поверители!$E591</f>
        <v>1106GA7J</v>
      </c>
      <c r="C591" s="64" t="s">
        <v>323</v>
      </c>
      <c r="D591" s="63"/>
      <c r="E591" s="67" t="s">
        <v>11131</v>
      </c>
      <c r="F591" s="63"/>
      <c r="G591" s="63" t="s">
        <v>10335</v>
      </c>
      <c r="H591" s="81" t="s">
        <v>326</v>
      </c>
      <c r="I591" s="67" t="s">
        <v>10374</v>
      </c>
      <c r="J591" s="76"/>
      <c r="K591" s="76"/>
      <c r="L591" s="76"/>
      <c r="M591" s="76"/>
      <c r="N591" s="76"/>
      <c r="O591" s="71" t="s">
        <v>10335</v>
      </c>
      <c r="P591" s="100"/>
      <c r="Q591" s="71" t="s">
        <v>10338</v>
      </c>
      <c r="R591" s="79" t="s">
        <v>10339</v>
      </c>
      <c r="S591" s="74" t="n">
        <v>45112</v>
      </c>
      <c r="T591" s="73" t="n">
        <v>45842</v>
      </c>
      <c r="U591" s="87" t="s">
        <v>10340</v>
      </c>
      <c r="V591" s="87" t="s">
        <v>10341</v>
      </c>
      <c r="W591" s="76"/>
      <c r="X591" s="71" t="s">
        <v>10335</v>
      </c>
      <c r="Y591" s="71" t="s">
        <v>10342</v>
      </c>
      <c r="Z591" s="79" t="s">
        <v>10629</v>
      </c>
      <c r="AA591" s="76"/>
      <c r="AB591" s="76"/>
      <c r="AC591" s="76"/>
      <c r="AD591" s="76"/>
      <c r="AE591" s="78" t="s">
        <v>10630</v>
      </c>
      <c r="AF591" s="76"/>
      <c r="AG591" s="76"/>
      <c r="AH591" s="76"/>
      <c r="AI591" s="67" t="s">
        <v>10558</v>
      </c>
      <c r="AJ591" s="79" t="s">
        <v>10346</v>
      </c>
      <c r="AK591" s="76"/>
      <c r="AL591" s="76"/>
      <c r="AM591" s="76"/>
      <c r="AN591" s="63" t="s">
        <v>10395</v>
      </c>
      <c r="AO591" s="63" t="s">
        <v>10396</v>
      </c>
      <c r="AP591" s="67" t="s">
        <v>10397</v>
      </c>
      <c r="AQ591" s="76"/>
    </row>
    <row r="592" customFormat="false" ht="15" hidden="false" customHeight="false" outlineLevel="0" collapsed="false">
      <c r="B592" s="1" t="str">
        <f aca="false">поверители!$E592</f>
        <v>8970GG9T</v>
      </c>
      <c r="C592" s="64" t="s">
        <v>10091</v>
      </c>
      <c r="D592" s="63"/>
      <c r="E592" s="81" t="s">
        <v>11132</v>
      </c>
      <c r="F592" s="63"/>
      <c r="G592" s="63" t="s">
        <v>10335</v>
      </c>
      <c r="H592" s="63" t="s">
        <v>10642</v>
      </c>
      <c r="I592" s="67" t="s">
        <v>10337</v>
      </c>
      <c r="J592" s="76"/>
      <c r="K592" s="76"/>
      <c r="L592" s="76"/>
      <c r="M592" s="76"/>
      <c r="N592" s="76"/>
      <c r="O592" s="71" t="s">
        <v>10335</v>
      </c>
      <c r="P592" s="100"/>
      <c r="Q592" s="71" t="s">
        <v>10338</v>
      </c>
      <c r="R592" s="79" t="s">
        <v>10339</v>
      </c>
      <c r="S592" s="74" t="n">
        <v>45112</v>
      </c>
      <c r="T592" s="73" t="n">
        <v>45842</v>
      </c>
      <c r="U592" s="87" t="s">
        <v>10340</v>
      </c>
      <c r="V592" s="87" t="s">
        <v>10341</v>
      </c>
      <c r="W592" s="76"/>
      <c r="X592" s="71" t="s">
        <v>10335</v>
      </c>
      <c r="Y592" s="71" t="s">
        <v>10342</v>
      </c>
      <c r="Z592" s="79" t="s">
        <v>10629</v>
      </c>
      <c r="AA592" s="76"/>
      <c r="AB592" s="76"/>
      <c r="AC592" s="76"/>
      <c r="AD592" s="76"/>
      <c r="AE592" s="78" t="s">
        <v>10630</v>
      </c>
      <c r="AF592" s="76"/>
      <c r="AG592" s="76"/>
      <c r="AH592" s="76"/>
      <c r="AI592" s="67" t="s">
        <v>10558</v>
      </c>
      <c r="AJ592" s="79" t="s">
        <v>10346</v>
      </c>
      <c r="AK592" s="76"/>
      <c r="AL592" s="76"/>
      <c r="AM592" s="76"/>
      <c r="AN592" s="63" t="s">
        <v>10395</v>
      </c>
      <c r="AO592" s="63" t="s">
        <v>10396</v>
      </c>
      <c r="AP592" s="67" t="s">
        <v>10397</v>
      </c>
      <c r="AQ592" s="76"/>
    </row>
    <row r="593" customFormat="false" ht="15" hidden="false" customHeight="false" outlineLevel="0" collapsed="false">
      <c r="B593" s="1" t="str">
        <f aca="false">поверители!$E593</f>
        <v>8970GG9V</v>
      </c>
      <c r="C593" s="64" t="s">
        <v>10091</v>
      </c>
      <c r="D593" s="63"/>
      <c r="E593" s="81" t="s">
        <v>11133</v>
      </c>
      <c r="F593" s="63"/>
      <c r="G593" s="63" t="s">
        <v>10335</v>
      </c>
      <c r="H593" s="63" t="s">
        <v>10642</v>
      </c>
      <c r="I593" s="67" t="s">
        <v>10337</v>
      </c>
      <c r="J593" s="76"/>
      <c r="K593" s="76"/>
      <c r="L593" s="76"/>
      <c r="M593" s="76"/>
      <c r="N593" s="76"/>
      <c r="O593" s="71" t="s">
        <v>10335</v>
      </c>
      <c r="P593" s="100"/>
      <c r="Q593" s="71" t="s">
        <v>10338</v>
      </c>
      <c r="R593" s="79" t="s">
        <v>10339</v>
      </c>
      <c r="S593" s="74" t="n">
        <v>45112</v>
      </c>
      <c r="T593" s="73" t="n">
        <v>45842</v>
      </c>
      <c r="U593" s="87" t="s">
        <v>10340</v>
      </c>
      <c r="V593" s="87" t="s">
        <v>10341</v>
      </c>
      <c r="W593" s="76"/>
      <c r="X593" s="71" t="s">
        <v>10335</v>
      </c>
      <c r="Y593" s="71" t="s">
        <v>10342</v>
      </c>
      <c r="Z593" s="79" t="s">
        <v>10629</v>
      </c>
      <c r="AA593" s="76"/>
      <c r="AB593" s="76"/>
      <c r="AC593" s="76"/>
      <c r="AD593" s="76"/>
      <c r="AE593" s="78" t="s">
        <v>10630</v>
      </c>
      <c r="AF593" s="76"/>
      <c r="AG593" s="76"/>
      <c r="AH593" s="76"/>
      <c r="AI593" s="67" t="s">
        <v>10558</v>
      </c>
      <c r="AJ593" s="79" t="s">
        <v>10346</v>
      </c>
      <c r="AK593" s="76"/>
      <c r="AL593" s="76"/>
      <c r="AM593" s="76"/>
      <c r="AN593" s="63" t="s">
        <v>10395</v>
      </c>
      <c r="AO593" s="63" t="s">
        <v>10396</v>
      </c>
      <c r="AP593" s="67" t="s">
        <v>10397</v>
      </c>
      <c r="AQ593" s="76"/>
    </row>
    <row r="594" customFormat="false" ht="15" hidden="false" customHeight="false" outlineLevel="0" collapsed="false">
      <c r="B594" s="1" t="str">
        <f aca="false">поверители!$E594</f>
        <v>8970GG9W</v>
      </c>
      <c r="C594" s="64" t="s">
        <v>10091</v>
      </c>
      <c r="D594" s="63"/>
      <c r="E594" s="81" t="s">
        <v>11134</v>
      </c>
      <c r="F594" s="63"/>
      <c r="G594" s="63" t="s">
        <v>10335</v>
      </c>
      <c r="H594" s="63" t="s">
        <v>10642</v>
      </c>
      <c r="I594" s="67" t="s">
        <v>10337</v>
      </c>
      <c r="J594" s="76"/>
      <c r="K594" s="76"/>
      <c r="L594" s="76"/>
      <c r="M594" s="76"/>
      <c r="N594" s="76"/>
      <c r="O594" s="71" t="s">
        <v>10335</v>
      </c>
      <c r="P594" s="100"/>
      <c r="Q594" s="71" t="s">
        <v>10338</v>
      </c>
      <c r="R594" s="79" t="s">
        <v>10339</v>
      </c>
      <c r="S594" s="74" t="n">
        <v>45112</v>
      </c>
      <c r="T594" s="73" t="n">
        <v>45842</v>
      </c>
      <c r="U594" s="87" t="s">
        <v>10340</v>
      </c>
      <c r="V594" s="87" t="s">
        <v>10341</v>
      </c>
      <c r="W594" s="76"/>
      <c r="X594" s="71" t="s">
        <v>10335</v>
      </c>
      <c r="Y594" s="71" t="s">
        <v>10342</v>
      </c>
      <c r="Z594" s="79" t="s">
        <v>10629</v>
      </c>
      <c r="AA594" s="76"/>
      <c r="AB594" s="76"/>
      <c r="AC594" s="76"/>
      <c r="AD594" s="76"/>
      <c r="AE594" s="78" t="s">
        <v>10630</v>
      </c>
      <c r="AF594" s="76"/>
      <c r="AG594" s="76"/>
      <c r="AH594" s="76"/>
      <c r="AI594" s="67" t="s">
        <v>10558</v>
      </c>
      <c r="AJ594" s="79" t="s">
        <v>10346</v>
      </c>
      <c r="AK594" s="76"/>
      <c r="AL594" s="76"/>
      <c r="AM594" s="76"/>
      <c r="AN594" s="63" t="s">
        <v>10395</v>
      </c>
      <c r="AO594" s="63" t="s">
        <v>10396</v>
      </c>
      <c r="AP594" s="67" t="s">
        <v>10397</v>
      </c>
      <c r="AQ594" s="76"/>
    </row>
    <row r="595" customFormat="false" ht="15" hidden="false" customHeight="false" outlineLevel="0" collapsed="false">
      <c r="B595" s="1" t="str">
        <f aca="false">поверители!$E595</f>
        <v>03586</v>
      </c>
      <c r="C595" s="64" t="s">
        <v>10093</v>
      </c>
      <c r="D595" s="63"/>
      <c r="E595" s="67" t="s">
        <v>11135</v>
      </c>
      <c r="F595" s="63"/>
      <c r="G595" s="63" t="s">
        <v>10335</v>
      </c>
      <c r="H595" s="115" t="s">
        <v>10628</v>
      </c>
      <c r="I595" s="67" t="s">
        <v>10374</v>
      </c>
      <c r="J595" s="76"/>
      <c r="K595" s="76"/>
      <c r="L595" s="76"/>
      <c r="M595" s="76"/>
      <c r="N595" s="76"/>
      <c r="O595" s="71" t="s">
        <v>10335</v>
      </c>
      <c r="P595" s="100"/>
      <c r="Q595" s="71" t="s">
        <v>10338</v>
      </c>
      <c r="R595" s="79" t="s">
        <v>10339</v>
      </c>
      <c r="S595" s="74" t="n">
        <v>45112</v>
      </c>
      <c r="T595" s="73" t="n">
        <v>45842</v>
      </c>
      <c r="U595" s="87" t="s">
        <v>10340</v>
      </c>
      <c r="V595" s="87" t="s">
        <v>10341</v>
      </c>
      <c r="W595" s="76"/>
      <c r="X595" s="71" t="s">
        <v>10335</v>
      </c>
      <c r="Y595" s="71" t="s">
        <v>10342</v>
      </c>
      <c r="Z595" s="79" t="s">
        <v>10629</v>
      </c>
      <c r="AA595" s="76"/>
      <c r="AB595" s="76"/>
      <c r="AC595" s="76"/>
      <c r="AD595" s="76"/>
      <c r="AE595" s="78" t="s">
        <v>10630</v>
      </c>
      <c r="AF595" s="76"/>
      <c r="AG595" s="76"/>
      <c r="AH595" s="76"/>
      <c r="AI595" s="67" t="s">
        <v>10562</v>
      </c>
      <c r="AJ595" s="79" t="s">
        <v>10346</v>
      </c>
      <c r="AK595" s="76"/>
      <c r="AL595" s="76"/>
      <c r="AM595" s="76"/>
      <c r="AN595" s="63" t="s">
        <v>10395</v>
      </c>
      <c r="AO595" s="63" t="s">
        <v>10396</v>
      </c>
      <c r="AP595" s="67" t="s">
        <v>10397</v>
      </c>
      <c r="AQ595" s="76"/>
    </row>
    <row r="596" customFormat="false" ht="15" hidden="false" customHeight="false" outlineLevel="0" collapsed="false">
      <c r="B596" s="1" t="str">
        <f aca="false">поверители!$E596</f>
        <v>03587</v>
      </c>
      <c r="C596" s="64" t="s">
        <v>10093</v>
      </c>
      <c r="D596" s="63"/>
      <c r="E596" s="67" t="s">
        <v>11136</v>
      </c>
      <c r="F596" s="63"/>
      <c r="G596" s="63" t="s">
        <v>10335</v>
      </c>
      <c r="H596" s="115" t="s">
        <v>10628</v>
      </c>
      <c r="I596" s="67" t="s">
        <v>10374</v>
      </c>
      <c r="J596" s="76"/>
      <c r="K596" s="76"/>
      <c r="L596" s="76"/>
      <c r="M596" s="76"/>
      <c r="N596" s="76"/>
      <c r="O596" s="71" t="s">
        <v>10335</v>
      </c>
      <c r="P596" s="100"/>
      <c r="Q596" s="71" t="s">
        <v>10338</v>
      </c>
      <c r="R596" s="79" t="s">
        <v>10339</v>
      </c>
      <c r="S596" s="74" t="n">
        <v>45112</v>
      </c>
      <c r="T596" s="73" t="n">
        <v>45842</v>
      </c>
      <c r="U596" s="87" t="s">
        <v>10340</v>
      </c>
      <c r="V596" s="87" t="s">
        <v>10341</v>
      </c>
      <c r="W596" s="76"/>
      <c r="X596" s="71" t="s">
        <v>10335</v>
      </c>
      <c r="Y596" s="71" t="s">
        <v>10342</v>
      </c>
      <c r="Z596" s="79" t="s">
        <v>10629</v>
      </c>
      <c r="AA596" s="76"/>
      <c r="AB596" s="76"/>
      <c r="AC596" s="76"/>
      <c r="AD596" s="76"/>
      <c r="AE596" s="78" t="s">
        <v>10630</v>
      </c>
      <c r="AF596" s="76"/>
      <c r="AG596" s="76"/>
      <c r="AH596" s="76"/>
      <c r="AI596" s="67" t="s">
        <v>10562</v>
      </c>
      <c r="AJ596" s="79" t="s">
        <v>10346</v>
      </c>
      <c r="AK596" s="76"/>
      <c r="AL596" s="76"/>
      <c r="AM596" s="76"/>
      <c r="AN596" s="63" t="s">
        <v>10395</v>
      </c>
      <c r="AO596" s="63" t="s">
        <v>10396</v>
      </c>
      <c r="AP596" s="67" t="s">
        <v>10397</v>
      </c>
      <c r="AQ596" s="76"/>
    </row>
    <row r="597" customFormat="false" ht="15" hidden="false" customHeight="false" outlineLevel="0" collapsed="false">
      <c r="B597" s="1" t="str">
        <f aca="false">поверители!$E597</f>
        <v>03666</v>
      </c>
      <c r="C597" s="64" t="s">
        <v>10093</v>
      </c>
      <c r="D597" s="63"/>
      <c r="E597" s="67" t="s">
        <v>10627</v>
      </c>
      <c r="F597" s="63"/>
      <c r="G597" s="63" t="s">
        <v>10335</v>
      </c>
      <c r="H597" s="115" t="s">
        <v>10628</v>
      </c>
      <c r="I597" s="67" t="s">
        <v>10374</v>
      </c>
      <c r="J597" s="76"/>
      <c r="K597" s="76"/>
      <c r="L597" s="76"/>
      <c r="M597" s="76"/>
      <c r="N597" s="76"/>
      <c r="O597" s="71" t="s">
        <v>10335</v>
      </c>
      <c r="P597" s="100"/>
      <c r="Q597" s="71" t="s">
        <v>10338</v>
      </c>
      <c r="R597" s="79" t="s">
        <v>10339</v>
      </c>
      <c r="S597" s="74" t="n">
        <v>45112</v>
      </c>
      <c r="T597" s="73" t="n">
        <v>45842</v>
      </c>
      <c r="U597" s="87" t="s">
        <v>10340</v>
      </c>
      <c r="V597" s="87" t="s">
        <v>10341</v>
      </c>
      <c r="W597" s="76"/>
      <c r="X597" s="71" t="s">
        <v>10335</v>
      </c>
      <c r="Y597" s="71" t="s">
        <v>10342</v>
      </c>
      <c r="Z597" s="79" t="s">
        <v>10629</v>
      </c>
      <c r="AA597" s="76"/>
      <c r="AB597" s="76"/>
      <c r="AC597" s="76"/>
      <c r="AD597" s="76"/>
      <c r="AE597" s="78" t="s">
        <v>10630</v>
      </c>
      <c r="AF597" s="76"/>
      <c r="AG597" s="76"/>
      <c r="AH597" s="76"/>
      <c r="AI597" s="67" t="s">
        <v>10562</v>
      </c>
      <c r="AJ597" s="79" t="s">
        <v>10346</v>
      </c>
      <c r="AK597" s="76"/>
      <c r="AL597" s="76"/>
      <c r="AM597" s="76"/>
      <c r="AN597" s="63" t="s">
        <v>10395</v>
      </c>
      <c r="AO597" s="63" t="s">
        <v>10396</v>
      </c>
      <c r="AP597" s="67" t="s">
        <v>10397</v>
      </c>
      <c r="AQ597" s="76"/>
    </row>
    <row r="598" customFormat="false" ht="15" hidden="false" customHeight="false" outlineLevel="0" collapsed="false">
      <c r="B598" s="1" t="str">
        <f aca="false">поверители!$E598</f>
        <v>03667</v>
      </c>
      <c r="C598" s="64" t="s">
        <v>10093</v>
      </c>
      <c r="D598" s="63"/>
      <c r="E598" s="67" t="s">
        <v>11137</v>
      </c>
      <c r="F598" s="63"/>
      <c r="G598" s="63" t="s">
        <v>10335</v>
      </c>
      <c r="H598" s="115" t="s">
        <v>10628</v>
      </c>
      <c r="I598" s="67" t="s">
        <v>10374</v>
      </c>
      <c r="J598" s="76"/>
      <c r="K598" s="76"/>
      <c r="L598" s="76"/>
      <c r="M598" s="76"/>
      <c r="N598" s="76"/>
      <c r="O598" s="71" t="s">
        <v>10335</v>
      </c>
      <c r="P598" s="100"/>
      <c r="Q598" s="71" t="s">
        <v>10338</v>
      </c>
      <c r="R598" s="79" t="s">
        <v>10339</v>
      </c>
      <c r="S598" s="74" t="n">
        <v>45112</v>
      </c>
      <c r="T598" s="73" t="n">
        <v>45842</v>
      </c>
      <c r="U598" s="87" t="s">
        <v>10340</v>
      </c>
      <c r="V598" s="87" t="s">
        <v>10341</v>
      </c>
      <c r="W598" s="76"/>
      <c r="X598" s="71" t="s">
        <v>10335</v>
      </c>
      <c r="Y598" s="71" t="s">
        <v>10342</v>
      </c>
      <c r="Z598" s="79" t="s">
        <v>10629</v>
      </c>
      <c r="AA598" s="76"/>
      <c r="AB598" s="76"/>
      <c r="AC598" s="76"/>
      <c r="AD598" s="76"/>
      <c r="AE598" s="78" t="s">
        <v>10630</v>
      </c>
      <c r="AF598" s="76"/>
      <c r="AG598" s="76"/>
      <c r="AH598" s="76"/>
      <c r="AI598" s="67" t="s">
        <v>10562</v>
      </c>
      <c r="AJ598" s="79" t="s">
        <v>10346</v>
      </c>
      <c r="AK598" s="76"/>
      <c r="AL598" s="76"/>
      <c r="AM598" s="76"/>
      <c r="AN598" s="63" t="s">
        <v>10395</v>
      </c>
      <c r="AO598" s="63" t="s">
        <v>10396</v>
      </c>
      <c r="AP598" s="67" t="s">
        <v>10397</v>
      </c>
      <c r="AQ598" s="76"/>
    </row>
    <row r="599" customFormat="false" ht="15" hidden="false" customHeight="false" outlineLevel="0" collapsed="false">
      <c r="B599" s="1" t="str">
        <f aca="false">поверители!$E599</f>
        <v>Р01002</v>
      </c>
      <c r="C599" s="64" t="s">
        <v>10093</v>
      </c>
      <c r="D599" s="63"/>
      <c r="E599" s="67" t="s">
        <v>11138</v>
      </c>
      <c r="F599" s="63"/>
      <c r="G599" s="63" t="s">
        <v>10335</v>
      </c>
      <c r="H599" s="115" t="s">
        <v>10628</v>
      </c>
      <c r="I599" s="67" t="s">
        <v>10453</v>
      </c>
      <c r="J599" s="76"/>
      <c r="K599" s="76"/>
      <c r="L599" s="76"/>
      <c r="M599" s="76"/>
      <c r="N599" s="76"/>
      <c r="O599" s="71" t="s">
        <v>10335</v>
      </c>
      <c r="P599" s="100"/>
      <c r="Q599" s="71" t="s">
        <v>10338</v>
      </c>
      <c r="R599" s="79" t="s">
        <v>10339</v>
      </c>
      <c r="S599" s="74" t="n">
        <v>45112</v>
      </c>
      <c r="T599" s="73" t="n">
        <v>45477</v>
      </c>
      <c r="U599" s="87" t="s">
        <v>10340</v>
      </c>
      <c r="V599" s="87" t="s">
        <v>10341</v>
      </c>
      <c r="W599" s="76"/>
      <c r="X599" s="71" t="s">
        <v>10335</v>
      </c>
      <c r="Y599" s="71" t="s">
        <v>10342</v>
      </c>
      <c r="Z599" s="79" t="s">
        <v>10629</v>
      </c>
      <c r="AA599" s="76"/>
      <c r="AB599" s="76"/>
      <c r="AC599" s="76"/>
      <c r="AD599" s="76"/>
      <c r="AE599" s="78" t="s">
        <v>10630</v>
      </c>
      <c r="AF599" s="76"/>
      <c r="AG599" s="76"/>
      <c r="AH599" s="76"/>
      <c r="AI599" s="67" t="s">
        <v>10647</v>
      </c>
      <c r="AJ599" s="79" t="s">
        <v>42</v>
      </c>
      <c r="AK599" s="76"/>
      <c r="AL599" s="76"/>
      <c r="AM599" s="76"/>
      <c r="AN599" s="63" t="s">
        <v>10395</v>
      </c>
      <c r="AO599" s="63" t="s">
        <v>10396</v>
      </c>
      <c r="AP599" s="67" t="s">
        <v>10397</v>
      </c>
      <c r="AQ599" s="76"/>
    </row>
    <row r="600" customFormat="false" ht="15" hidden="false" customHeight="false" outlineLevel="0" collapsed="false">
      <c r="B600" s="1" t="str">
        <f aca="false">поверители!$E600</f>
        <v>02998</v>
      </c>
      <c r="C600" s="64" t="s">
        <v>10093</v>
      </c>
      <c r="D600" s="63"/>
      <c r="E600" s="81" t="s">
        <v>11139</v>
      </c>
      <c r="F600" s="63"/>
      <c r="G600" s="63" t="s">
        <v>10335</v>
      </c>
      <c r="H600" s="115" t="s">
        <v>11140</v>
      </c>
      <c r="I600" s="67" t="s">
        <v>10670</v>
      </c>
      <c r="J600" s="76"/>
      <c r="K600" s="76"/>
      <c r="L600" s="76"/>
      <c r="M600" s="76"/>
      <c r="N600" s="76"/>
      <c r="O600" s="71" t="s">
        <v>10335</v>
      </c>
      <c r="P600" s="100"/>
      <c r="Q600" s="71" t="s">
        <v>10338</v>
      </c>
      <c r="R600" s="79" t="s">
        <v>10339</v>
      </c>
      <c r="S600" s="74" t="n">
        <v>45112</v>
      </c>
      <c r="T600" s="73" t="n">
        <v>45477</v>
      </c>
      <c r="U600" s="87" t="s">
        <v>10340</v>
      </c>
      <c r="V600" s="87" t="s">
        <v>10341</v>
      </c>
      <c r="W600" s="76"/>
      <c r="X600" s="71" t="s">
        <v>10335</v>
      </c>
      <c r="Y600" s="71" t="s">
        <v>10342</v>
      </c>
      <c r="Z600" s="79" t="s">
        <v>10629</v>
      </c>
      <c r="AA600" s="76"/>
      <c r="AB600" s="76"/>
      <c r="AC600" s="76"/>
      <c r="AD600" s="76"/>
      <c r="AE600" s="78" t="s">
        <v>10689</v>
      </c>
      <c r="AF600" s="76"/>
      <c r="AG600" s="76"/>
      <c r="AH600" s="76"/>
      <c r="AI600" s="67" t="s">
        <v>11141</v>
      </c>
      <c r="AJ600" s="79" t="s">
        <v>42</v>
      </c>
      <c r="AK600" s="76"/>
      <c r="AL600" s="76"/>
      <c r="AM600" s="76"/>
      <c r="AN600" s="63" t="s">
        <v>10395</v>
      </c>
      <c r="AO600" s="63" t="s">
        <v>10396</v>
      </c>
      <c r="AP600" s="67" t="s">
        <v>10397</v>
      </c>
      <c r="AQ600" s="76"/>
    </row>
    <row r="601" customFormat="false" ht="15" hidden="false" customHeight="false" outlineLevel="0" collapsed="false">
      <c r="B601" s="1" t="str">
        <f aca="false">поверители!$E601</f>
        <v>02999</v>
      </c>
      <c r="C601" s="64" t="s">
        <v>10093</v>
      </c>
      <c r="D601" s="63"/>
      <c r="E601" s="81" t="s">
        <v>11142</v>
      </c>
      <c r="F601" s="63"/>
      <c r="G601" s="63" t="s">
        <v>10335</v>
      </c>
      <c r="H601" s="115" t="s">
        <v>11140</v>
      </c>
      <c r="I601" s="67" t="s">
        <v>10453</v>
      </c>
      <c r="J601" s="76"/>
      <c r="K601" s="76"/>
      <c r="L601" s="76"/>
      <c r="M601" s="76"/>
      <c r="N601" s="76"/>
      <c r="O601" s="71" t="s">
        <v>10335</v>
      </c>
      <c r="P601" s="100"/>
      <c r="Q601" s="71" t="s">
        <v>10338</v>
      </c>
      <c r="R601" s="79" t="s">
        <v>10339</v>
      </c>
      <c r="S601" s="74" t="n">
        <v>45112</v>
      </c>
      <c r="T601" s="73" t="n">
        <v>45477</v>
      </c>
      <c r="U601" s="87" t="s">
        <v>10340</v>
      </c>
      <c r="V601" s="87" t="s">
        <v>10341</v>
      </c>
      <c r="W601" s="76"/>
      <c r="X601" s="71" t="s">
        <v>10335</v>
      </c>
      <c r="Y601" s="71" t="s">
        <v>10342</v>
      </c>
      <c r="Z601" s="79" t="s">
        <v>10629</v>
      </c>
      <c r="AA601" s="76"/>
      <c r="AB601" s="76"/>
      <c r="AC601" s="76"/>
      <c r="AD601" s="76"/>
      <c r="AE601" s="78" t="s">
        <v>10689</v>
      </c>
      <c r="AF601" s="76"/>
      <c r="AG601" s="76"/>
      <c r="AH601" s="76"/>
      <c r="AI601" s="67" t="s">
        <v>11141</v>
      </c>
      <c r="AJ601" s="79" t="s">
        <v>42</v>
      </c>
      <c r="AK601" s="76"/>
      <c r="AL601" s="76"/>
      <c r="AM601" s="76"/>
      <c r="AN601" s="63" t="s">
        <v>10395</v>
      </c>
      <c r="AO601" s="63" t="s">
        <v>10396</v>
      </c>
      <c r="AP601" s="67" t="s">
        <v>10397</v>
      </c>
      <c r="AQ601" s="76"/>
    </row>
    <row r="602" customFormat="false" ht="15" hidden="false" customHeight="false" outlineLevel="0" collapsed="false">
      <c r="B602" s="1" t="str">
        <f aca="false">поверители!$E602</f>
        <v>03000</v>
      </c>
      <c r="C602" s="64" t="s">
        <v>10093</v>
      </c>
      <c r="D602" s="63"/>
      <c r="E602" s="81" t="s">
        <v>11143</v>
      </c>
      <c r="F602" s="63"/>
      <c r="G602" s="63" t="s">
        <v>10335</v>
      </c>
      <c r="H602" s="115" t="s">
        <v>11140</v>
      </c>
      <c r="I602" s="67" t="s">
        <v>10453</v>
      </c>
      <c r="J602" s="76"/>
      <c r="K602" s="76"/>
      <c r="L602" s="76"/>
      <c r="M602" s="76"/>
      <c r="N602" s="76"/>
      <c r="O602" s="71" t="s">
        <v>10335</v>
      </c>
      <c r="P602" s="100"/>
      <c r="Q602" s="71" t="s">
        <v>10338</v>
      </c>
      <c r="R602" s="79" t="s">
        <v>10339</v>
      </c>
      <c r="S602" s="74" t="n">
        <v>45112</v>
      </c>
      <c r="T602" s="73" t="n">
        <v>45477</v>
      </c>
      <c r="U602" s="87" t="s">
        <v>10340</v>
      </c>
      <c r="V602" s="87" t="s">
        <v>10341</v>
      </c>
      <c r="W602" s="76"/>
      <c r="X602" s="71" t="s">
        <v>10335</v>
      </c>
      <c r="Y602" s="71" t="s">
        <v>10342</v>
      </c>
      <c r="Z602" s="79" t="s">
        <v>10629</v>
      </c>
      <c r="AA602" s="76"/>
      <c r="AB602" s="76"/>
      <c r="AC602" s="76"/>
      <c r="AD602" s="76"/>
      <c r="AE602" s="78" t="s">
        <v>10689</v>
      </c>
      <c r="AF602" s="76"/>
      <c r="AG602" s="76"/>
      <c r="AH602" s="76"/>
      <c r="AI602" s="67" t="s">
        <v>11141</v>
      </c>
      <c r="AJ602" s="79" t="s">
        <v>42</v>
      </c>
      <c r="AK602" s="76"/>
      <c r="AL602" s="76"/>
      <c r="AM602" s="76"/>
      <c r="AN602" s="63" t="s">
        <v>10395</v>
      </c>
      <c r="AO602" s="63" t="s">
        <v>10396</v>
      </c>
      <c r="AP602" s="67" t="s">
        <v>10397</v>
      </c>
      <c r="AQ602" s="76"/>
    </row>
    <row r="603" customFormat="false" ht="17.9" hidden="false" customHeight="false" outlineLevel="0" collapsed="false">
      <c r="B603" s="1" t="str">
        <f aca="false">поверители!$E603</f>
        <v>03001</v>
      </c>
      <c r="C603" s="64" t="s">
        <v>10093</v>
      </c>
      <c r="D603" s="63"/>
      <c r="E603" s="67" t="s">
        <v>11144</v>
      </c>
      <c r="F603" s="63"/>
      <c r="G603" s="63" t="s">
        <v>10335</v>
      </c>
      <c r="H603" s="115" t="s">
        <v>10628</v>
      </c>
      <c r="I603" s="67" t="s">
        <v>10564</v>
      </c>
      <c r="J603" s="76"/>
      <c r="K603" s="76"/>
      <c r="L603" s="76"/>
      <c r="M603" s="76"/>
      <c r="N603" s="76"/>
      <c r="O603" s="71" t="s">
        <v>10335</v>
      </c>
      <c r="P603" s="100"/>
      <c r="Q603" s="71" t="s">
        <v>10338</v>
      </c>
      <c r="R603" s="79" t="s">
        <v>10339</v>
      </c>
      <c r="S603" s="74" t="n">
        <v>45112</v>
      </c>
      <c r="T603" s="73" t="n">
        <v>45477</v>
      </c>
      <c r="U603" s="87" t="s">
        <v>10340</v>
      </c>
      <c r="V603" s="87" t="s">
        <v>10341</v>
      </c>
      <c r="W603" s="76"/>
      <c r="X603" s="71" t="s">
        <v>10335</v>
      </c>
      <c r="Y603" s="71" t="s">
        <v>10342</v>
      </c>
      <c r="Z603" s="79" t="s">
        <v>10629</v>
      </c>
      <c r="AA603" s="76"/>
      <c r="AB603" s="76"/>
      <c r="AC603" s="76"/>
      <c r="AD603" s="76"/>
      <c r="AE603" s="78" t="s">
        <v>10630</v>
      </c>
      <c r="AF603" s="76"/>
      <c r="AG603" s="76"/>
      <c r="AH603" s="76"/>
      <c r="AI603" s="67" t="s">
        <v>11145</v>
      </c>
      <c r="AJ603" s="79" t="s">
        <v>42</v>
      </c>
      <c r="AK603" s="76"/>
      <c r="AL603" s="76"/>
      <c r="AM603" s="76"/>
      <c r="AN603" s="63" t="s">
        <v>10395</v>
      </c>
      <c r="AO603" s="63" t="s">
        <v>10396</v>
      </c>
      <c r="AP603" s="67" t="s">
        <v>10397</v>
      </c>
      <c r="AQ603" s="76"/>
    </row>
    <row r="604" customFormat="false" ht="15" hidden="false" customHeight="false" outlineLevel="0" collapsed="false">
      <c r="B604" s="1" t="str">
        <f aca="false">поверители!$E604</f>
        <v>03002</v>
      </c>
      <c r="C604" s="64" t="s">
        <v>10093</v>
      </c>
      <c r="D604" s="63"/>
      <c r="E604" s="81" t="s">
        <v>11146</v>
      </c>
      <c r="F604" s="63"/>
      <c r="G604" s="63" t="s">
        <v>10335</v>
      </c>
      <c r="H604" s="115" t="s">
        <v>10628</v>
      </c>
      <c r="I604" s="67" t="s">
        <v>10453</v>
      </c>
      <c r="J604" s="76"/>
      <c r="K604" s="76"/>
      <c r="L604" s="76"/>
      <c r="M604" s="76"/>
      <c r="N604" s="76"/>
      <c r="O604" s="71" t="s">
        <v>10335</v>
      </c>
      <c r="P604" s="100"/>
      <c r="Q604" s="71" t="s">
        <v>10338</v>
      </c>
      <c r="R604" s="79" t="s">
        <v>10339</v>
      </c>
      <c r="S604" s="74" t="n">
        <v>45112</v>
      </c>
      <c r="T604" s="73" t="n">
        <v>45477</v>
      </c>
      <c r="U604" s="87" t="s">
        <v>10340</v>
      </c>
      <c r="V604" s="87" t="s">
        <v>10341</v>
      </c>
      <c r="W604" s="76"/>
      <c r="X604" s="71" t="s">
        <v>10335</v>
      </c>
      <c r="Y604" s="71" t="s">
        <v>10342</v>
      </c>
      <c r="Z604" s="79" t="s">
        <v>10629</v>
      </c>
      <c r="AA604" s="76"/>
      <c r="AB604" s="76"/>
      <c r="AC604" s="76"/>
      <c r="AD604" s="76"/>
      <c r="AE604" s="78" t="s">
        <v>10630</v>
      </c>
      <c r="AF604" s="76"/>
      <c r="AG604" s="76"/>
      <c r="AH604" s="76"/>
      <c r="AI604" s="67" t="s">
        <v>11147</v>
      </c>
      <c r="AJ604" s="79" t="s">
        <v>42</v>
      </c>
      <c r="AK604" s="76"/>
      <c r="AL604" s="76"/>
      <c r="AM604" s="76"/>
      <c r="AN604" s="63" t="s">
        <v>10395</v>
      </c>
      <c r="AO604" s="63" t="s">
        <v>10396</v>
      </c>
      <c r="AP604" s="67" t="s">
        <v>10397</v>
      </c>
      <c r="AQ604" s="76"/>
    </row>
    <row r="605" customFormat="false" ht="17.9" hidden="false" customHeight="false" outlineLevel="0" collapsed="false">
      <c r="B605" s="1" t="str">
        <f aca="false">поверители!$E605</f>
        <v>03003</v>
      </c>
      <c r="C605" s="64" t="s">
        <v>10093</v>
      </c>
      <c r="D605" s="63"/>
      <c r="E605" s="67" t="s">
        <v>11148</v>
      </c>
      <c r="F605" s="63"/>
      <c r="G605" s="63" t="s">
        <v>10335</v>
      </c>
      <c r="H605" s="115" t="s">
        <v>10628</v>
      </c>
      <c r="I605" s="67" t="s">
        <v>10564</v>
      </c>
      <c r="J605" s="76"/>
      <c r="K605" s="76"/>
      <c r="L605" s="76"/>
      <c r="M605" s="76"/>
      <c r="N605" s="76"/>
      <c r="O605" s="71" t="s">
        <v>10335</v>
      </c>
      <c r="P605" s="100"/>
      <c r="Q605" s="71" t="s">
        <v>10338</v>
      </c>
      <c r="R605" s="79" t="s">
        <v>10339</v>
      </c>
      <c r="S605" s="74" t="n">
        <v>45112</v>
      </c>
      <c r="T605" s="73" t="n">
        <v>45477</v>
      </c>
      <c r="U605" s="87" t="s">
        <v>10340</v>
      </c>
      <c r="V605" s="87" t="s">
        <v>10341</v>
      </c>
      <c r="W605" s="76"/>
      <c r="X605" s="71" t="s">
        <v>10335</v>
      </c>
      <c r="Y605" s="71" t="s">
        <v>10342</v>
      </c>
      <c r="Z605" s="79" t="s">
        <v>10629</v>
      </c>
      <c r="AA605" s="76"/>
      <c r="AB605" s="76"/>
      <c r="AC605" s="76"/>
      <c r="AD605" s="76"/>
      <c r="AE605" s="78" t="s">
        <v>10630</v>
      </c>
      <c r="AF605" s="76"/>
      <c r="AG605" s="76"/>
      <c r="AH605" s="76"/>
      <c r="AI605" s="67" t="s">
        <v>11147</v>
      </c>
      <c r="AJ605" s="79" t="s">
        <v>42</v>
      </c>
      <c r="AK605" s="76"/>
      <c r="AL605" s="76"/>
      <c r="AM605" s="76"/>
      <c r="AN605" s="63" t="s">
        <v>10395</v>
      </c>
      <c r="AO605" s="63" t="s">
        <v>10396</v>
      </c>
      <c r="AP605" s="67" t="s">
        <v>10397</v>
      </c>
      <c r="AQ605" s="76"/>
    </row>
    <row r="606" customFormat="false" ht="17.9" hidden="false" customHeight="false" outlineLevel="0" collapsed="false">
      <c r="B606" s="1" t="str">
        <f aca="false">поверители!$E606</f>
        <v>03004</v>
      </c>
      <c r="C606" s="64" t="s">
        <v>10093</v>
      </c>
      <c r="D606" s="63"/>
      <c r="E606" s="67" t="s">
        <v>11149</v>
      </c>
      <c r="F606" s="63"/>
      <c r="G606" s="63" t="s">
        <v>10335</v>
      </c>
      <c r="H606" s="115" t="s">
        <v>10628</v>
      </c>
      <c r="I606" s="67" t="s">
        <v>10564</v>
      </c>
      <c r="J606" s="76"/>
      <c r="K606" s="76"/>
      <c r="L606" s="76"/>
      <c r="M606" s="76"/>
      <c r="N606" s="76"/>
      <c r="O606" s="71" t="s">
        <v>10335</v>
      </c>
      <c r="P606" s="100"/>
      <c r="Q606" s="71" t="s">
        <v>10338</v>
      </c>
      <c r="R606" s="79" t="s">
        <v>10339</v>
      </c>
      <c r="S606" s="74" t="n">
        <v>45112</v>
      </c>
      <c r="T606" s="73" t="n">
        <v>45477</v>
      </c>
      <c r="U606" s="87" t="s">
        <v>10340</v>
      </c>
      <c r="V606" s="87" t="s">
        <v>10341</v>
      </c>
      <c r="W606" s="76"/>
      <c r="X606" s="71" t="s">
        <v>10335</v>
      </c>
      <c r="Y606" s="71" t="s">
        <v>10342</v>
      </c>
      <c r="Z606" s="79" t="s">
        <v>10629</v>
      </c>
      <c r="AA606" s="76"/>
      <c r="AB606" s="76"/>
      <c r="AC606" s="76"/>
      <c r="AD606" s="76"/>
      <c r="AE606" s="78" t="s">
        <v>10630</v>
      </c>
      <c r="AF606" s="76"/>
      <c r="AG606" s="76"/>
      <c r="AH606" s="76"/>
      <c r="AI606" s="67" t="s">
        <v>11147</v>
      </c>
      <c r="AJ606" s="79" t="s">
        <v>42</v>
      </c>
      <c r="AK606" s="76"/>
      <c r="AL606" s="76"/>
      <c r="AM606" s="76"/>
      <c r="AN606" s="63" t="s">
        <v>10395</v>
      </c>
      <c r="AO606" s="63" t="s">
        <v>10396</v>
      </c>
      <c r="AP606" s="67" t="s">
        <v>10397</v>
      </c>
      <c r="AQ606" s="76"/>
    </row>
    <row r="607" customFormat="false" ht="15" hidden="false" customHeight="false" outlineLevel="0" collapsed="false">
      <c r="B607" s="1" t="str">
        <f aca="false">поверители!$E607</f>
        <v>03005</v>
      </c>
      <c r="C607" s="64" t="s">
        <v>10093</v>
      </c>
      <c r="D607" s="63"/>
      <c r="E607" s="81" t="s">
        <v>11150</v>
      </c>
      <c r="F607" s="63"/>
      <c r="G607" s="63" t="s">
        <v>10335</v>
      </c>
      <c r="H607" s="115" t="s">
        <v>10628</v>
      </c>
      <c r="I607" s="67" t="s">
        <v>10667</v>
      </c>
      <c r="J607" s="76"/>
      <c r="K607" s="76"/>
      <c r="L607" s="76"/>
      <c r="M607" s="76"/>
      <c r="N607" s="76"/>
      <c r="O607" s="71" t="s">
        <v>10335</v>
      </c>
      <c r="P607" s="100"/>
      <c r="Q607" s="71" t="s">
        <v>10338</v>
      </c>
      <c r="R607" s="79" t="s">
        <v>10339</v>
      </c>
      <c r="S607" s="74" t="n">
        <v>45112</v>
      </c>
      <c r="T607" s="73" t="n">
        <v>45477</v>
      </c>
      <c r="U607" s="87" t="s">
        <v>10340</v>
      </c>
      <c r="V607" s="87" t="s">
        <v>10341</v>
      </c>
      <c r="W607" s="76"/>
      <c r="X607" s="71" t="s">
        <v>10335</v>
      </c>
      <c r="Y607" s="71" t="s">
        <v>10342</v>
      </c>
      <c r="Z607" s="79" t="s">
        <v>10629</v>
      </c>
      <c r="AA607" s="76"/>
      <c r="AB607" s="76"/>
      <c r="AC607" s="76"/>
      <c r="AD607" s="76"/>
      <c r="AE607" s="78" t="s">
        <v>10630</v>
      </c>
      <c r="AF607" s="76"/>
      <c r="AG607" s="76"/>
      <c r="AH607" s="76"/>
      <c r="AI607" s="67" t="s">
        <v>11147</v>
      </c>
      <c r="AJ607" s="79" t="s">
        <v>42</v>
      </c>
      <c r="AK607" s="76"/>
      <c r="AL607" s="76"/>
      <c r="AM607" s="76"/>
      <c r="AN607" s="63" t="s">
        <v>10395</v>
      </c>
      <c r="AO607" s="63" t="s">
        <v>10396</v>
      </c>
      <c r="AP607" s="67" t="s">
        <v>10397</v>
      </c>
      <c r="AQ607" s="76"/>
    </row>
    <row r="608" customFormat="false" ht="15" hidden="false" customHeight="false" outlineLevel="0" collapsed="false">
      <c r="B608" s="1" t="str">
        <f aca="false">поверители!$E608</f>
        <v>03006</v>
      </c>
      <c r="C608" s="64" t="s">
        <v>10093</v>
      </c>
      <c r="D608" s="63"/>
      <c r="E608" s="81" t="s">
        <v>11151</v>
      </c>
      <c r="F608" s="63"/>
      <c r="G608" s="63" t="s">
        <v>10335</v>
      </c>
      <c r="H608" s="115" t="s">
        <v>10628</v>
      </c>
      <c r="I608" s="67" t="s">
        <v>10453</v>
      </c>
      <c r="J608" s="76"/>
      <c r="K608" s="76"/>
      <c r="L608" s="76"/>
      <c r="M608" s="76"/>
      <c r="N608" s="76"/>
      <c r="O608" s="71" t="s">
        <v>10335</v>
      </c>
      <c r="P608" s="100"/>
      <c r="Q608" s="71" t="s">
        <v>10338</v>
      </c>
      <c r="R608" s="79" t="s">
        <v>10339</v>
      </c>
      <c r="S608" s="74" t="n">
        <v>45112</v>
      </c>
      <c r="T608" s="73" t="n">
        <v>45477</v>
      </c>
      <c r="U608" s="87" t="s">
        <v>10340</v>
      </c>
      <c r="V608" s="87" t="s">
        <v>10341</v>
      </c>
      <c r="W608" s="76"/>
      <c r="X608" s="71" t="s">
        <v>10335</v>
      </c>
      <c r="Y608" s="71" t="s">
        <v>10342</v>
      </c>
      <c r="Z608" s="79" t="s">
        <v>10629</v>
      </c>
      <c r="AA608" s="76"/>
      <c r="AB608" s="76"/>
      <c r="AC608" s="76"/>
      <c r="AD608" s="76"/>
      <c r="AE608" s="78" t="s">
        <v>10630</v>
      </c>
      <c r="AF608" s="76"/>
      <c r="AG608" s="76"/>
      <c r="AH608" s="76"/>
      <c r="AI608" s="67" t="s">
        <v>11147</v>
      </c>
      <c r="AJ608" s="79" t="s">
        <v>42</v>
      </c>
      <c r="AK608" s="76"/>
      <c r="AL608" s="76"/>
      <c r="AM608" s="76"/>
      <c r="AN608" s="63" t="s">
        <v>10395</v>
      </c>
      <c r="AO608" s="63" t="s">
        <v>10396</v>
      </c>
      <c r="AP608" s="67" t="s">
        <v>10397</v>
      </c>
      <c r="AQ608" s="76"/>
    </row>
    <row r="609" customFormat="false" ht="15" hidden="false" customHeight="false" outlineLevel="0" collapsed="false">
      <c r="B609" s="1" t="str">
        <f aca="false">поверители!$E609</f>
        <v>Р00996</v>
      </c>
      <c r="C609" s="64" t="s">
        <v>10093</v>
      </c>
      <c r="D609" s="63"/>
      <c r="E609" s="67" t="s">
        <v>11152</v>
      </c>
      <c r="F609" s="63"/>
      <c r="G609" s="63" t="s">
        <v>10335</v>
      </c>
      <c r="H609" s="111" t="s">
        <v>10628</v>
      </c>
      <c r="I609" s="67" t="s">
        <v>10453</v>
      </c>
      <c r="J609" s="76"/>
      <c r="K609" s="76"/>
      <c r="L609" s="76"/>
      <c r="M609" s="76"/>
      <c r="N609" s="76"/>
      <c r="O609" s="71" t="s">
        <v>10335</v>
      </c>
      <c r="P609" s="100"/>
      <c r="Q609" s="71" t="s">
        <v>10338</v>
      </c>
      <c r="R609" s="79" t="s">
        <v>10339</v>
      </c>
      <c r="S609" s="74" t="n">
        <v>45113</v>
      </c>
      <c r="T609" s="73" t="n">
        <v>45478</v>
      </c>
      <c r="U609" s="87" t="s">
        <v>10340</v>
      </c>
      <c r="V609" s="87" t="s">
        <v>10341</v>
      </c>
      <c r="W609" s="76"/>
      <c r="X609" s="71" t="s">
        <v>10335</v>
      </c>
      <c r="Y609" s="71" t="s">
        <v>10342</v>
      </c>
      <c r="Z609" s="79" t="s">
        <v>10629</v>
      </c>
      <c r="AA609" s="76"/>
      <c r="AB609" s="76"/>
      <c r="AC609" s="76"/>
      <c r="AD609" s="76"/>
      <c r="AE609" s="78" t="s">
        <v>10630</v>
      </c>
      <c r="AF609" s="76"/>
      <c r="AG609" s="76"/>
      <c r="AH609" s="76"/>
      <c r="AI609" s="67" t="s">
        <v>10647</v>
      </c>
      <c r="AJ609" s="79" t="s">
        <v>10346</v>
      </c>
      <c r="AK609" s="76"/>
      <c r="AL609" s="76"/>
      <c r="AM609" s="76"/>
      <c r="AN609" s="63" t="s">
        <v>10581</v>
      </c>
      <c r="AO609" s="63" t="s">
        <v>10396</v>
      </c>
      <c r="AP609" s="67" t="s">
        <v>10582</v>
      </c>
      <c r="AQ609" s="76"/>
    </row>
    <row r="610" customFormat="false" ht="15" hidden="false" customHeight="false" outlineLevel="0" collapsed="false">
      <c r="B610" s="1" t="str">
        <f aca="false">поверители!$E610</f>
        <v>Р01000</v>
      </c>
      <c r="C610" s="64" t="s">
        <v>10093</v>
      </c>
      <c r="D610" s="63"/>
      <c r="E610" s="67" t="s">
        <v>11153</v>
      </c>
      <c r="F610" s="63"/>
      <c r="G610" s="63" t="s">
        <v>10335</v>
      </c>
      <c r="H610" s="111" t="s">
        <v>10628</v>
      </c>
      <c r="I610" s="67" t="s">
        <v>10564</v>
      </c>
      <c r="J610" s="76"/>
      <c r="K610" s="76"/>
      <c r="L610" s="76"/>
      <c r="M610" s="76"/>
      <c r="N610" s="76"/>
      <c r="O610" s="71" t="s">
        <v>10335</v>
      </c>
      <c r="P610" s="100"/>
      <c r="Q610" s="71" t="s">
        <v>10338</v>
      </c>
      <c r="R610" s="79" t="s">
        <v>10339</v>
      </c>
      <c r="S610" s="74" t="n">
        <v>45113</v>
      </c>
      <c r="T610" s="73" t="n">
        <v>45478</v>
      </c>
      <c r="U610" s="87" t="s">
        <v>10340</v>
      </c>
      <c r="V610" s="87" t="s">
        <v>10341</v>
      </c>
      <c r="W610" s="76"/>
      <c r="X610" s="71" t="s">
        <v>10335</v>
      </c>
      <c r="Y610" s="71" t="s">
        <v>10342</v>
      </c>
      <c r="Z610" s="79" t="s">
        <v>10629</v>
      </c>
      <c r="AA610" s="76"/>
      <c r="AB610" s="76"/>
      <c r="AC610" s="76"/>
      <c r="AD610" s="76"/>
      <c r="AE610" s="78" t="s">
        <v>10630</v>
      </c>
      <c r="AF610" s="76"/>
      <c r="AG610" s="76"/>
      <c r="AH610" s="76"/>
      <c r="AI610" s="67" t="s">
        <v>10647</v>
      </c>
      <c r="AJ610" s="79" t="s">
        <v>10346</v>
      </c>
      <c r="AK610" s="76"/>
      <c r="AL610" s="76"/>
      <c r="AM610" s="76"/>
      <c r="AN610" s="63" t="s">
        <v>10581</v>
      </c>
      <c r="AO610" s="63" t="s">
        <v>10396</v>
      </c>
      <c r="AP610" s="67" t="s">
        <v>10582</v>
      </c>
      <c r="AQ610" s="76"/>
    </row>
    <row r="611" customFormat="false" ht="15" hidden="false" customHeight="false" outlineLevel="0" collapsed="false">
      <c r="B611" s="1" t="str">
        <f aca="false">поверители!$E611</f>
        <v>03672</v>
      </c>
      <c r="C611" s="64" t="s">
        <v>10093</v>
      </c>
      <c r="D611" s="63"/>
      <c r="E611" s="67" t="s">
        <v>11154</v>
      </c>
      <c r="F611" s="63"/>
      <c r="G611" s="63" t="s">
        <v>10335</v>
      </c>
      <c r="H611" s="111" t="s">
        <v>10628</v>
      </c>
      <c r="I611" s="67" t="s">
        <v>10670</v>
      </c>
      <c r="J611" s="76"/>
      <c r="K611" s="76"/>
      <c r="L611" s="76"/>
      <c r="M611" s="76"/>
      <c r="N611" s="76"/>
      <c r="O611" s="71" t="s">
        <v>10335</v>
      </c>
      <c r="P611" s="100"/>
      <c r="Q611" s="71" t="s">
        <v>10338</v>
      </c>
      <c r="R611" s="79" t="s">
        <v>10339</v>
      </c>
      <c r="S611" s="74" t="n">
        <v>45113</v>
      </c>
      <c r="T611" s="73" t="n">
        <v>45478</v>
      </c>
      <c r="U611" s="87" t="s">
        <v>10340</v>
      </c>
      <c r="V611" s="87" t="s">
        <v>10341</v>
      </c>
      <c r="W611" s="76"/>
      <c r="X611" s="71" t="s">
        <v>10335</v>
      </c>
      <c r="Y611" s="71" t="s">
        <v>10342</v>
      </c>
      <c r="Z611" s="79" t="s">
        <v>10629</v>
      </c>
      <c r="AA611" s="76"/>
      <c r="AB611" s="76"/>
      <c r="AC611" s="76"/>
      <c r="AD611" s="76"/>
      <c r="AE611" s="78" t="s">
        <v>10630</v>
      </c>
      <c r="AF611" s="76"/>
      <c r="AG611" s="76"/>
      <c r="AH611" s="76"/>
      <c r="AI611" s="67" t="s">
        <v>11155</v>
      </c>
      <c r="AJ611" s="79" t="s">
        <v>10346</v>
      </c>
      <c r="AK611" s="76"/>
      <c r="AL611" s="76"/>
      <c r="AM611" s="76"/>
      <c r="AN611" s="63" t="s">
        <v>10581</v>
      </c>
      <c r="AO611" s="63" t="s">
        <v>10396</v>
      </c>
      <c r="AP611" s="67" t="s">
        <v>10582</v>
      </c>
      <c r="AQ611" s="76"/>
    </row>
    <row r="612" customFormat="false" ht="15" hidden="false" customHeight="false" outlineLevel="0" collapsed="false">
      <c r="B612" s="1" t="str">
        <f aca="false">поверители!$E612</f>
        <v>03801</v>
      </c>
      <c r="C612" s="64" t="s">
        <v>10093</v>
      </c>
      <c r="D612" s="63"/>
      <c r="E612" s="67" t="s">
        <v>11156</v>
      </c>
      <c r="F612" s="63"/>
      <c r="G612" s="63" t="s">
        <v>10335</v>
      </c>
      <c r="H612" s="111" t="s">
        <v>10628</v>
      </c>
      <c r="I612" s="67" t="s">
        <v>10453</v>
      </c>
      <c r="J612" s="76"/>
      <c r="K612" s="76"/>
      <c r="L612" s="76"/>
      <c r="M612" s="76"/>
      <c r="N612" s="76"/>
      <c r="O612" s="71" t="s">
        <v>10335</v>
      </c>
      <c r="P612" s="100"/>
      <c r="Q612" s="71" t="s">
        <v>10338</v>
      </c>
      <c r="R612" s="79" t="s">
        <v>10339</v>
      </c>
      <c r="S612" s="74" t="n">
        <v>45113</v>
      </c>
      <c r="T612" s="73" t="n">
        <v>45478</v>
      </c>
      <c r="U612" s="87" t="s">
        <v>10340</v>
      </c>
      <c r="V612" s="87" t="s">
        <v>10341</v>
      </c>
      <c r="W612" s="76"/>
      <c r="X612" s="71" t="s">
        <v>10335</v>
      </c>
      <c r="Y612" s="71" t="s">
        <v>10342</v>
      </c>
      <c r="Z612" s="79" t="s">
        <v>10629</v>
      </c>
      <c r="AA612" s="76"/>
      <c r="AB612" s="76"/>
      <c r="AC612" s="76"/>
      <c r="AD612" s="76"/>
      <c r="AE612" s="78" t="s">
        <v>10630</v>
      </c>
      <c r="AF612" s="76"/>
      <c r="AG612" s="76"/>
      <c r="AH612" s="76"/>
      <c r="AI612" s="67" t="s">
        <v>11147</v>
      </c>
      <c r="AJ612" s="79" t="s">
        <v>10346</v>
      </c>
      <c r="AK612" s="76"/>
      <c r="AL612" s="76"/>
      <c r="AM612" s="76"/>
      <c r="AN612" s="63" t="s">
        <v>10581</v>
      </c>
      <c r="AO612" s="63" t="s">
        <v>10396</v>
      </c>
      <c r="AP612" s="67" t="s">
        <v>10582</v>
      </c>
      <c r="AQ612" s="76"/>
    </row>
    <row r="613" customFormat="false" ht="15" hidden="false" customHeight="false" outlineLevel="0" collapsed="false">
      <c r="B613" s="1" t="str">
        <f aca="false">поверители!$E613</f>
        <v>03803</v>
      </c>
      <c r="C613" s="64" t="s">
        <v>10093</v>
      </c>
      <c r="D613" s="63"/>
      <c r="E613" s="67" t="s">
        <v>11157</v>
      </c>
      <c r="F613" s="63"/>
      <c r="G613" s="63" t="s">
        <v>10335</v>
      </c>
      <c r="H613" s="111" t="s">
        <v>10628</v>
      </c>
      <c r="I613" s="67" t="s">
        <v>10670</v>
      </c>
      <c r="J613" s="76"/>
      <c r="K613" s="76"/>
      <c r="L613" s="76"/>
      <c r="M613" s="76"/>
      <c r="N613" s="76"/>
      <c r="O613" s="71" t="s">
        <v>10335</v>
      </c>
      <c r="P613" s="100"/>
      <c r="Q613" s="71" t="s">
        <v>10338</v>
      </c>
      <c r="R613" s="79" t="s">
        <v>10339</v>
      </c>
      <c r="S613" s="74" t="n">
        <v>45113</v>
      </c>
      <c r="T613" s="73" t="n">
        <v>45478</v>
      </c>
      <c r="U613" s="87" t="s">
        <v>10340</v>
      </c>
      <c r="V613" s="87" t="s">
        <v>10341</v>
      </c>
      <c r="W613" s="76"/>
      <c r="X613" s="71" t="s">
        <v>10335</v>
      </c>
      <c r="Y613" s="71" t="s">
        <v>10342</v>
      </c>
      <c r="Z613" s="79" t="s">
        <v>10629</v>
      </c>
      <c r="AA613" s="76"/>
      <c r="AB613" s="76"/>
      <c r="AC613" s="76"/>
      <c r="AD613" s="76"/>
      <c r="AE613" s="78" t="s">
        <v>10630</v>
      </c>
      <c r="AF613" s="76"/>
      <c r="AG613" s="76"/>
      <c r="AH613" s="76"/>
      <c r="AI613" s="67" t="s">
        <v>11155</v>
      </c>
      <c r="AJ613" s="79" t="s">
        <v>10346</v>
      </c>
      <c r="AK613" s="76"/>
      <c r="AL613" s="76"/>
      <c r="AM613" s="76"/>
      <c r="AN613" s="63" t="s">
        <v>10581</v>
      </c>
      <c r="AO613" s="63" t="s">
        <v>10396</v>
      </c>
      <c r="AP613" s="67" t="s">
        <v>10582</v>
      </c>
      <c r="AQ613" s="76"/>
    </row>
    <row r="614" customFormat="false" ht="15" hidden="false" customHeight="false" outlineLevel="0" collapsed="false">
      <c r="B614" s="1" t="str">
        <f aca="false">поверители!$E614</f>
        <v>03805</v>
      </c>
      <c r="C614" s="64" t="s">
        <v>10093</v>
      </c>
      <c r="D614" s="63"/>
      <c r="E614" s="67" t="s">
        <v>11158</v>
      </c>
      <c r="F614" s="63"/>
      <c r="G614" s="63" t="s">
        <v>10335</v>
      </c>
      <c r="H614" s="111" t="s">
        <v>10628</v>
      </c>
      <c r="I614" s="67" t="s">
        <v>10453</v>
      </c>
      <c r="J614" s="76"/>
      <c r="K614" s="76"/>
      <c r="L614" s="76"/>
      <c r="M614" s="76"/>
      <c r="N614" s="76"/>
      <c r="O614" s="71" t="s">
        <v>10335</v>
      </c>
      <c r="P614" s="100"/>
      <c r="Q614" s="71" t="s">
        <v>10338</v>
      </c>
      <c r="R614" s="79" t="s">
        <v>10339</v>
      </c>
      <c r="S614" s="74" t="n">
        <v>45113</v>
      </c>
      <c r="T614" s="73" t="n">
        <v>45478</v>
      </c>
      <c r="U614" s="87" t="s">
        <v>10340</v>
      </c>
      <c r="V614" s="87" t="s">
        <v>10341</v>
      </c>
      <c r="W614" s="76"/>
      <c r="X614" s="71" t="s">
        <v>10335</v>
      </c>
      <c r="Y614" s="71" t="s">
        <v>10342</v>
      </c>
      <c r="Z614" s="79" t="s">
        <v>10629</v>
      </c>
      <c r="AA614" s="76"/>
      <c r="AB614" s="76"/>
      <c r="AC614" s="76"/>
      <c r="AD614" s="76"/>
      <c r="AE614" s="78" t="s">
        <v>10630</v>
      </c>
      <c r="AF614" s="76"/>
      <c r="AG614" s="76"/>
      <c r="AH614" s="76"/>
      <c r="AI614" s="67" t="s">
        <v>11147</v>
      </c>
      <c r="AJ614" s="79" t="s">
        <v>10346</v>
      </c>
      <c r="AK614" s="76"/>
      <c r="AL614" s="76"/>
      <c r="AM614" s="76"/>
      <c r="AN614" s="63" t="s">
        <v>10581</v>
      </c>
      <c r="AO614" s="63" t="s">
        <v>10396</v>
      </c>
      <c r="AP614" s="67" t="s">
        <v>10582</v>
      </c>
      <c r="AQ614" s="76"/>
    </row>
    <row r="615" customFormat="false" ht="15" hidden="false" customHeight="false" outlineLevel="0" collapsed="false">
      <c r="B615" s="1" t="str">
        <f aca="false">поверители!$E615</f>
        <v>4396</v>
      </c>
      <c r="C615" s="64" t="s">
        <v>1068</v>
      </c>
      <c r="D615" s="63"/>
      <c r="E615" s="116" t="s">
        <v>11159</v>
      </c>
      <c r="F615" s="63"/>
      <c r="G615" s="63" t="s">
        <v>10335</v>
      </c>
      <c r="H615" s="111" t="s">
        <v>4593</v>
      </c>
      <c r="I615" s="67" t="s">
        <v>10670</v>
      </c>
      <c r="J615" s="76"/>
      <c r="K615" s="76"/>
      <c r="L615" s="76"/>
      <c r="M615" s="76"/>
      <c r="N615" s="76"/>
      <c r="O615" s="71" t="s">
        <v>10335</v>
      </c>
      <c r="P615" s="100"/>
      <c r="Q615" s="71" t="s">
        <v>10338</v>
      </c>
      <c r="R615" s="79" t="s">
        <v>10339</v>
      </c>
      <c r="S615" s="74" t="n">
        <v>45113</v>
      </c>
      <c r="T615" s="73" t="n">
        <v>45478</v>
      </c>
      <c r="U615" s="87" t="s">
        <v>10340</v>
      </c>
      <c r="V615" s="87" t="s">
        <v>10341</v>
      </c>
      <c r="W615" s="76"/>
      <c r="X615" s="71" t="s">
        <v>10335</v>
      </c>
      <c r="Y615" s="71" t="s">
        <v>10342</v>
      </c>
      <c r="Z615" s="79" t="s">
        <v>10629</v>
      </c>
      <c r="AA615" s="76"/>
      <c r="AB615" s="76"/>
      <c r="AC615" s="76"/>
      <c r="AD615" s="76"/>
      <c r="AE615" s="78" t="s">
        <v>10630</v>
      </c>
      <c r="AF615" s="76"/>
      <c r="AG615" s="76"/>
      <c r="AH615" s="76"/>
      <c r="AI615" s="67" t="s">
        <v>11160</v>
      </c>
      <c r="AJ615" s="79" t="s">
        <v>10346</v>
      </c>
      <c r="AK615" s="76"/>
      <c r="AL615" s="76"/>
      <c r="AM615" s="76"/>
      <c r="AN615" s="63" t="s">
        <v>10581</v>
      </c>
      <c r="AO615" s="63" t="s">
        <v>10396</v>
      </c>
      <c r="AP615" s="67" t="s">
        <v>10582</v>
      </c>
      <c r="AQ615" s="76"/>
    </row>
    <row r="616" customFormat="false" ht="15" hidden="false" customHeight="false" outlineLevel="0" collapsed="false">
      <c r="B616" s="1" t="str">
        <f aca="false">поверители!$E616</f>
        <v>Р00985</v>
      </c>
      <c r="C616" s="64" t="s">
        <v>10093</v>
      </c>
      <c r="D616" s="63"/>
      <c r="E616" s="67" t="s">
        <v>11161</v>
      </c>
      <c r="F616" s="63"/>
      <c r="G616" s="63" t="s">
        <v>10335</v>
      </c>
      <c r="H616" s="111" t="s">
        <v>10628</v>
      </c>
      <c r="I616" s="67" t="s">
        <v>10453</v>
      </c>
      <c r="J616" s="76"/>
      <c r="K616" s="76"/>
      <c r="L616" s="76"/>
      <c r="M616" s="76"/>
      <c r="N616" s="76"/>
      <c r="O616" s="71" t="s">
        <v>10335</v>
      </c>
      <c r="P616" s="100"/>
      <c r="Q616" s="71" t="s">
        <v>10338</v>
      </c>
      <c r="R616" s="79" t="s">
        <v>10339</v>
      </c>
      <c r="S616" s="74" t="n">
        <v>45113</v>
      </c>
      <c r="T616" s="73" t="n">
        <v>45478</v>
      </c>
      <c r="U616" s="87" t="s">
        <v>10340</v>
      </c>
      <c r="V616" s="87" t="s">
        <v>10341</v>
      </c>
      <c r="W616" s="76"/>
      <c r="X616" s="71" t="s">
        <v>10335</v>
      </c>
      <c r="Y616" s="71" t="s">
        <v>10342</v>
      </c>
      <c r="Z616" s="79" t="s">
        <v>10629</v>
      </c>
      <c r="AA616" s="76"/>
      <c r="AB616" s="76"/>
      <c r="AC616" s="76"/>
      <c r="AD616" s="76"/>
      <c r="AE616" s="78" t="s">
        <v>10689</v>
      </c>
      <c r="AF616" s="76"/>
      <c r="AG616" s="76"/>
      <c r="AH616" s="76"/>
      <c r="AI616" s="67" t="s">
        <v>11141</v>
      </c>
      <c r="AJ616" s="79" t="s">
        <v>10346</v>
      </c>
      <c r="AK616" s="76"/>
      <c r="AL616" s="76"/>
      <c r="AM616" s="76"/>
      <c r="AN616" s="63" t="s">
        <v>10581</v>
      </c>
      <c r="AO616" s="63" t="s">
        <v>10396</v>
      </c>
      <c r="AP616" s="67" t="s">
        <v>10582</v>
      </c>
      <c r="AQ616" s="76"/>
    </row>
    <row r="617" customFormat="false" ht="15" hidden="false" customHeight="false" outlineLevel="0" collapsed="false">
      <c r="B617" s="1" t="str">
        <f aca="false">поверители!$E617</f>
        <v>Р00986</v>
      </c>
      <c r="C617" s="64" t="s">
        <v>10093</v>
      </c>
      <c r="D617" s="63"/>
      <c r="E617" s="67" t="s">
        <v>11162</v>
      </c>
      <c r="F617" s="63"/>
      <c r="G617" s="63" t="s">
        <v>10335</v>
      </c>
      <c r="H617" s="111" t="s">
        <v>10628</v>
      </c>
      <c r="I617" s="67" t="s">
        <v>10670</v>
      </c>
      <c r="J617" s="76"/>
      <c r="K617" s="76"/>
      <c r="L617" s="76"/>
      <c r="M617" s="76"/>
      <c r="N617" s="76"/>
      <c r="O617" s="71" t="s">
        <v>10335</v>
      </c>
      <c r="P617" s="100"/>
      <c r="Q617" s="71" t="s">
        <v>10338</v>
      </c>
      <c r="R617" s="79" t="s">
        <v>10339</v>
      </c>
      <c r="S617" s="74" t="n">
        <v>45113</v>
      </c>
      <c r="T617" s="73" t="n">
        <v>45478</v>
      </c>
      <c r="U617" s="87" t="s">
        <v>10340</v>
      </c>
      <c r="V617" s="87" t="s">
        <v>10341</v>
      </c>
      <c r="W617" s="76"/>
      <c r="X617" s="71" t="s">
        <v>10335</v>
      </c>
      <c r="Y617" s="71" t="s">
        <v>10342</v>
      </c>
      <c r="Z617" s="79" t="s">
        <v>10629</v>
      </c>
      <c r="AA617" s="76"/>
      <c r="AB617" s="76"/>
      <c r="AC617" s="76"/>
      <c r="AD617" s="76"/>
      <c r="AE617" s="78" t="s">
        <v>10689</v>
      </c>
      <c r="AF617" s="76"/>
      <c r="AG617" s="76"/>
      <c r="AH617" s="76"/>
      <c r="AI617" s="67" t="s">
        <v>11141</v>
      </c>
      <c r="AJ617" s="79" t="s">
        <v>10346</v>
      </c>
      <c r="AK617" s="76"/>
      <c r="AL617" s="76"/>
      <c r="AM617" s="76"/>
      <c r="AN617" s="63" t="s">
        <v>10581</v>
      </c>
      <c r="AO617" s="63" t="s">
        <v>10396</v>
      </c>
      <c r="AP617" s="67" t="s">
        <v>10582</v>
      </c>
      <c r="AQ617" s="76"/>
    </row>
    <row r="618" customFormat="false" ht="15" hidden="false" customHeight="false" outlineLevel="0" collapsed="false">
      <c r="B618" s="1" t="str">
        <f aca="false">поверители!$E618</f>
        <v>Р00988</v>
      </c>
      <c r="C618" s="64" t="s">
        <v>10093</v>
      </c>
      <c r="D618" s="63"/>
      <c r="E618" s="67" t="s">
        <v>11163</v>
      </c>
      <c r="F618" s="63"/>
      <c r="G618" s="63" t="s">
        <v>10335</v>
      </c>
      <c r="H618" s="111" t="s">
        <v>10628</v>
      </c>
      <c r="I618" s="67" t="s">
        <v>10670</v>
      </c>
      <c r="J618" s="76"/>
      <c r="K618" s="76"/>
      <c r="L618" s="76"/>
      <c r="M618" s="76"/>
      <c r="N618" s="76"/>
      <c r="O618" s="71" t="s">
        <v>10335</v>
      </c>
      <c r="P618" s="100"/>
      <c r="Q618" s="71" t="s">
        <v>10338</v>
      </c>
      <c r="R618" s="79" t="s">
        <v>10339</v>
      </c>
      <c r="S618" s="74" t="n">
        <v>45113</v>
      </c>
      <c r="T618" s="73" t="n">
        <v>45478</v>
      </c>
      <c r="U618" s="87" t="s">
        <v>10340</v>
      </c>
      <c r="V618" s="87" t="s">
        <v>10341</v>
      </c>
      <c r="W618" s="76"/>
      <c r="X618" s="71" t="s">
        <v>10335</v>
      </c>
      <c r="Y618" s="71" t="s">
        <v>10342</v>
      </c>
      <c r="Z618" s="79" t="s">
        <v>10629</v>
      </c>
      <c r="AA618" s="76"/>
      <c r="AB618" s="76"/>
      <c r="AC618" s="76"/>
      <c r="AD618" s="76"/>
      <c r="AE618" s="78" t="s">
        <v>10630</v>
      </c>
      <c r="AF618" s="76"/>
      <c r="AG618" s="76"/>
      <c r="AH618" s="76"/>
      <c r="AI618" s="67" t="s">
        <v>10650</v>
      </c>
      <c r="AJ618" s="79" t="s">
        <v>10346</v>
      </c>
      <c r="AK618" s="76"/>
      <c r="AL618" s="76"/>
      <c r="AM618" s="76"/>
      <c r="AN618" s="63" t="s">
        <v>10581</v>
      </c>
      <c r="AO618" s="63" t="s">
        <v>10396</v>
      </c>
      <c r="AP618" s="67" t="s">
        <v>10582</v>
      </c>
      <c r="AQ618" s="76"/>
    </row>
    <row r="619" customFormat="false" ht="15" hidden="false" customHeight="false" outlineLevel="0" collapsed="false">
      <c r="B619" s="1" t="str">
        <f aca="false">поверители!$E619</f>
        <v>Р00997</v>
      </c>
      <c r="C619" s="64" t="s">
        <v>10093</v>
      </c>
      <c r="D619" s="63"/>
      <c r="E619" s="67" t="s">
        <v>11164</v>
      </c>
      <c r="F619" s="63"/>
      <c r="G619" s="63" t="s">
        <v>10335</v>
      </c>
      <c r="H619" s="111" t="s">
        <v>10628</v>
      </c>
      <c r="I619" s="67" t="s">
        <v>10453</v>
      </c>
      <c r="J619" s="76"/>
      <c r="K619" s="76"/>
      <c r="L619" s="76"/>
      <c r="M619" s="76"/>
      <c r="N619" s="76"/>
      <c r="O619" s="71" t="s">
        <v>10335</v>
      </c>
      <c r="P619" s="100"/>
      <c r="Q619" s="71" t="s">
        <v>10338</v>
      </c>
      <c r="R619" s="79" t="s">
        <v>10339</v>
      </c>
      <c r="S619" s="74" t="n">
        <v>45113</v>
      </c>
      <c r="T619" s="73" t="n">
        <v>45478</v>
      </c>
      <c r="U619" s="87" t="s">
        <v>10340</v>
      </c>
      <c r="V619" s="87" t="s">
        <v>10341</v>
      </c>
      <c r="W619" s="76"/>
      <c r="X619" s="71" t="s">
        <v>10335</v>
      </c>
      <c r="Y619" s="71" t="s">
        <v>10342</v>
      </c>
      <c r="Z619" s="79" t="s">
        <v>10629</v>
      </c>
      <c r="AA619" s="76"/>
      <c r="AB619" s="76"/>
      <c r="AC619" s="76"/>
      <c r="AD619" s="76"/>
      <c r="AE619" s="78" t="s">
        <v>10630</v>
      </c>
      <c r="AF619" s="76"/>
      <c r="AG619" s="76"/>
      <c r="AH619" s="76"/>
      <c r="AI619" s="67" t="s">
        <v>10647</v>
      </c>
      <c r="AJ619" s="79" t="s">
        <v>10346</v>
      </c>
      <c r="AK619" s="76"/>
      <c r="AL619" s="76"/>
      <c r="AM619" s="76"/>
      <c r="AN619" s="63" t="s">
        <v>10581</v>
      </c>
      <c r="AO619" s="63" t="s">
        <v>10396</v>
      </c>
      <c r="AP619" s="67" t="s">
        <v>10582</v>
      </c>
      <c r="AQ619" s="76"/>
    </row>
    <row r="620" customFormat="false" ht="15" hidden="false" customHeight="false" outlineLevel="0" collapsed="false">
      <c r="B620" s="1" t="str">
        <f aca="false">поверители!$E620</f>
        <v>Р01085</v>
      </c>
      <c r="C620" s="64" t="s">
        <v>10093</v>
      </c>
      <c r="D620" s="63"/>
      <c r="E620" s="67" t="s">
        <v>11165</v>
      </c>
      <c r="F620" s="63"/>
      <c r="G620" s="63" t="s">
        <v>10335</v>
      </c>
      <c r="H620" s="111" t="s">
        <v>10628</v>
      </c>
      <c r="I620" s="67" t="s">
        <v>10667</v>
      </c>
      <c r="J620" s="76"/>
      <c r="K620" s="76"/>
      <c r="L620" s="76"/>
      <c r="M620" s="76"/>
      <c r="N620" s="76"/>
      <c r="O620" s="71" t="s">
        <v>10335</v>
      </c>
      <c r="P620" s="100"/>
      <c r="Q620" s="71" t="s">
        <v>10338</v>
      </c>
      <c r="R620" s="79" t="s">
        <v>10339</v>
      </c>
      <c r="S620" s="74" t="n">
        <v>45113</v>
      </c>
      <c r="T620" s="73" t="n">
        <v>45478</v>
      </c>
      <c r="U620" s="87" t="s">
        <v>10340</v>
      </c>
      <c r="V620" s="87" t="s">
        <v>10341</v>
      </c>
      <c r="W620" s="76"/>
      <c r="X620" s="71" t="s">
        <v>10335</v>
      </c>
      <c r="Y620" s="71" t="s">
        <v>10342</v>
      </c>
      <c r="Z620" s="79" t="s">
        <v>10629</v>
      </c>
      <c r="AA620" s="76"/>
      <c r="AB620" s="76"/>
      <c r="AC620" s="76"/>
      <c r="AD620" s="76"/>
      <c r="AE620" s="78" t="s">
        <v>10630</v>
      </c>
      <c r="AF620" s="76"/>
      <c r="AG620" s="76"/>
      <c r="AH620" s="76"/>
      <c r="AI620" s="67" t="s">
        <v>11145</v>
      </c>
      <c r="AJ620" s="79" t="s">
        <v>10346</v>
      </c>
      <c r="AK620" s="76"/>
      <c r="AL620" s="76"/>
      <c r="AM620" s="76"/>
      <c r="AN620" s="63" t="s">
        <v>10581</v>
      </c>
      <c r="AO620" s="63" t="s">
        <v>10396</v>
      </c>
      <c r="AP620" s="67" t="s">
        <v>10582</v>
      </c>
      <c r="AQ620" s="76"/>
    </row>
    <row r="621" customFormat="false" ht="15" hidden="false" customHeight="false" outlineLevel="0" collapsed="false">
      <c r="B621" s="1" t="str">
        <f aca="false">поверители!$E621</f>
        <v>Р01078</v>
      </c>
      <c r="C621" s="64" t="s">
        <v>10093</v>
      </c>
      <c r="D621" s="63"/>
      <c r="E621" s="67" t="s">
        <v>11166</v>
      </c>
      <c r="F621" s="63"/>
      <c r="G621" s="63" t="s">
        <v>10335</v>
      </c>
      <c r="H621" s="111" t="s">
        <v>10628</v>
      </c>
      <c r="I621" s="67" t="s">
        <v>10453</v>
      </c>
      <c r="J621" s="76"/>
      <c r="K621" s="76"/>
      <c r="L621" s="76"/>
      <c r="M621" s="76"/>
      <c r="N621" s="76"/>
      <c r="O621" s="71" t="s">
        <v>10335</v>
      </c>
      <c r="P621" s="100"/>
      <c r="Q621" s="71" t="s">
        <v>10338</v>
      </c>
      <c r="R621" s="79" t="s">
        <v>10339</v>
      </c>
      <c r="S621" s="74" t="n">
        <v>45113</v>
      </c>
      <c r="T621" s="73" t="n">
        <v>45478</v>
      </c>
      <c r="U621" s="87" t="s">
        <v>10340</v>
      </c>
      <c r="V621" s="87" t="s">
        <v>10341</v>
      </c>
      <c r="W621" s="76"/>
      <c r="X621" s="71" t="s">
        <v>10335</v>
      </c>
      <c r="Y621" s="71" t="s">
        <v>10342</v>
      </c>
      <c r="Z621" s="79" t="s">
        <v>10629</v>
      </c>
      <c r="AA621" s="76"/>
      <c r="AB621" s="76"/>
      <c r="AC621" s="76"/>
      <c r="AD621" s="76"/>
      <c r="AE621" s="78" t="s">
        <v>10630</v>
      </c>
      <c r="AF621" s="76"/>
      <c r="AG621" s="76"/>
      <c r="AH621" s="76"/>
      <c r="AI621" s="67" t="s">
        <v>10647</v>
      </c>
      <c r="AJ621" s="79" t="s">
        <v>10346</v>
      </c>
      <c r="AK621" s="76"/>
      <c r="AL621" s="76"/>
      <c r="AM621" s="76"/>
      <c r="AN621" s="63" t="s">
        <v>10581</v>
      </c>
      <c r="AO621" s="63" t="s">
        <v>10396</v>
      </c>
      <c r="AP621" s="67" t="s">
        <v>10582</v>
      </c>
      <c r="AQ621" s="76"/>
    </row>
    <row r="622" customFormat="false" ht="15" hidden="false" customHeight="false" outlineLevel="0" collapsed="false">
      <c r="B622" s="1" t="str">
        <f aca="false">поверители!$E622</f>
        <v>00485</v>
      </c>
      <c r="C622" s="64" t="s">
        <v>10093</v>
      </c>
      <c r="D622" s="63"/>
      <c r="E622" s="67" t="s">
        <v>11167</v>
      </c>
      <c r="F622" s="63"/>
      <c r="G622" s="63" t="s">
        <v>10335</v>
      </c>
      <c r="H622" s="111" t="s">
        <v>10628</v>
      </c>
      <c r="I622" s="67" t="s">
        <v>10564</v>
      </c>
      <c r="J622" s="76"/>
      <c r="K622" s="76"/>
      <c r="L622" s="76"/>
      <c r="M622" s="76"/>
      <c r="N622" s="76"/>
      <c r="O622" s="71" t="s">
        <v>10335</v>
      </c>
      <c r="P622" s="100"/>
      <c r="Q622" s="71" t="s">
        <v>10338</v>
      </c>
      <c r="R622" s="79" t="s">
        <v>10339</v>
      </c>
      <c r="S622" s="74" t="n">
        <v>45113</v>
      </c>
      <c r="T622" s="73" t="n">
        <v>45478</v>
      </c>
      <c r="U622" s="87" t="s">
        <v>10340</v>
      </c>
      <c r="V622" s="87" t="s">
        <v>10341</v>
      </c>
      <c r="W622" s="76"/>
      <c r="X622" s="71" t="s">
        <v>10335</v>
      </c>
      <c r="Y622" s="71" t="s">
        <v>10342</v>
      </c>
      <c r="Z622" s="79" t="s">
        <v>10629</v>
      </c>
      <c r="AA622" s="76"/>
      <c r="AB622" s="76"/>
      <c r="AC622" s="76"/>
      <c r="AD622" s="76"/>
      <c r="AE622" s="78" t="s">
        <v>10630</v>
      </c>
      <c r="AF622" s="76"/>
      <c r="AG622" s="76"/>
      <c r="AH622" s="76"/>
      <c r="AI622" s="67" t="s">
        <v>10647</v>
      </c>
      <c r="AJ622" s="79" t="s">
        <v>10346</v>
      </c>
      <c r="AK622" s="76"/>
      <c r="AL622" s="76"/>
      <c r="AM622" s="76"/>
      <c r="AN622" s="63" t="s">
        <v>10581</v>
      </c>
      <c r="AO622" s="63" t="s">
        <v>10396</v>
      </c>
      <c r="AP622" s="67" t="s">
        <v>10582</v>
      </c>
      <c r="AQ622" s="76"/>
    </row>
    <row r="623" customFormat="false" ht="15" hidden="false" customHeight="false" outlineLevel="0" collapsed="false">
      <c r="B623" s="1" t="str">
        <f aca="false">поверители!$E623</f>
        <v>01034</v>
      </c>
      <c r="C623" s="64" t="s">
        <v>10093</v>
      </c>
      <c r="D623" s="63"/>
      <c r="E623" s="81" t="s">
        <v>11168</v>
      </c>
      <c r="F623" s="63"/>
      <c r="G623" s="63" t="s">
        <v>10335</v>
      </c>
      <c r="H623" s="111" t="s">
        <v>10628</v>
      </c>
      <c r="I623" s="67" t="s">
        <v>10453</v>
      </c>
      <c r="J623" s="76"/>
      <c r="K623" s="76"/>
      <c r="L623" s="76"/>
      <c r="M623" s="76"/>
      <c r="N623" s="76"/>
      <c r="O623" s="71" t="s">
        <v>10335</v>
      </c>
      <c r="P623" s="100"/>
      <c r="Q623" s="71" t="s">
        <v>10338</v>
      </c>
      <c r="R623" s="79" t="s">
        <v>10339</v>
      </c>
      <c r="S623" s="74" t="n">
        <v>45113</v>
      </c>
      <c r="T623" s="73" t="n">
        <v>45478</v>
      </c>
      <c r="U623" s="87" t="s">
        <v>10340</v>
      </c>
      <c r="V623" s="87" t="s">
        <v>10341</v>
      </c>
      <c r="W623" s="76"/>
      <c r="X623" s="71" t="s">
        <v>10335</v>
      </c>
      <c r="Y623" s="71" t="s">
        <v>10342</v>
      </c>
      <c r="Z623" s="79" t="s">
        <v>10629</v>
      </c>
      <c r="AA623" s="76"/>
      <c r="AB623" s="76"/>
      <c r="AC623" s="76"/>
      <c r="AD623" s="76"/>
      <c r="AE623" s="78" t="s">
        <v>10630</v>
      </c>
      <c r="AF623" s="76"/>
      <c r="AG623" s="76"/>
      <c r="AH623" s="76"/>
      <c r="AI623" s="67" t="s">
        <v>10647</v>
      </c>
      <c r="AJ623" s="79" t="s">
        <v>42</v>
      </c>
      <c r="AK623" s="76"/>
      <c r="AL623" s="76"/>
      <c r="AM623" s="76"/>
      <c r="AN623" s="63" t="s">
        <v>10581</v>
      </c>
      <c r="AO623" s="63" t="s">
        <v>10396</v>
      </c>
      <c r="AP623" s="67" t="s">
        <v>10582</v>
      </c>
      <c r="AQ623" s="76"/>
    </row>
    <row r="624" customFormat="false" ht="15" hidden="false" customHeight="false" outlineLevel="0" collapsed="false">
      <c r="B624" s="1" t="str">
        <f aca="false">поверители!$E624</f>
        <v>03724</v>
      </c>
      <c r="C624" s="64" t="s">
        <v>10093</v>
      </c>
      <c r="D624" s="63"/>
      <c r="E624" s="67" t="s">
        <v>11169</v>
      </c>
      <c r="F624" s="63"/>
      <c r="G624" s="63" t="s">
        <v>10335</v>
      </c>
      <c r="H624" s="111" t="s">
        <v>10628</v>
      </c>
      <c r="I624" s="67" t="s">
        <v>10453</v>
      </c>
      <c r="J624" s="76"/>
      <c r="K624" s="76"/>
      <c r="L624" s="76"/>
      <c r="M624" s="76"/>
      <c r="N624" s="76"/>
      <c r="O624" s="71" t="s">
        <v>10335</v>
      </c>
      <c r="P624" s="100"/>
      <c r="Q624" s="71" t="s">
        <v>10338</v>
      </c>
      <c r="R624" s="79" t="s">
        <v>10339</v>
      </c>
      <c r="S624" s="74" t="n">
        <v>45113</v>
      </c>
      <c r="T624" s="73" t="n">
        <v>45478</v>
      </c>
      <c r="U624" s="87" t="s">
        <v>10340</v>
      </c>
      <c r="V624" s="87" t="s">
        <v>10341</v>
      </c>
      <c r="W624" s="76"/>
      <c r="X624" s="71" t="s">
        <v>10335</v>
      </c>
      <c r="Y624" s="71" t="s">
        <v>10342</v>
      </c>
      <c r="Z624" s="79" t="s">
        <v>10629</v>
      </c>
      <c r="AA624" s="76"/>
      <c r="AB624" s="76"/>
      <c r="AC624" s="76"/>
      <c r="AD624" s="76"/>
      <c r="AE624" s="78" t="s">
        <v>10630</v>
      </c>
      <c r="AF624" s="76"/>
      <c r="AG624" s="76"/>
      <c r="AH624" s="76"/>
      <c r="AI624" s="67" t="s">
        <v>11147</v>
      </c>
      <c r="AJ624" s="79" t="s">
        <v>42</v>
      </c>
      <c r="AK624" s="76"/>
      <c r="AL624" s="76"/>
      <c r="AM624" s="76"/>
      <c r="AN624" s="63" t="s">
        <v>10581</v>
      </c>
      <c r="AO624" s="63" t="s">
        <v>10396</v>
      </c>
      <c r="AP624" s="67" t="s">
        <v>10582</v>
      </c>
      <c r="AQ624" s="76"/>
    </row>
    <row r="625" customFormat="false" ht="15" hidden="false" customHeight="false" outlineLevel="0" collapsed="false">
      <c r="B625" s="1" t="str">
        <f aca="false">поверители!$E625</f>
        <v>03726</v>
      </c>
      <c r="C625" s="64" t="s">
        <v>10093</v>
      </c>
      <c r="D625" s="63"/>
      <c r="E625" s="67" t="s">
        <v>11170</v>
      </c>
      <c r="F625" s="63"/>
      <c r="G625" s="63" t="s">
        <v>10335</v>
      </c>
      <c r="H625" s="111" t="s">
        <v>10628</v>
      </c>
      <c r="I625" s="67" t="s">
        <v>10453</v>
      </c>
      <c r="J625" s="76"/>
      <c r="K625" s="76"/>
      <c r="L625" s="76"/>
      <c r="M625" s="76"/>
      <c r="N625" s="76"/>
      <c r="O625" s="71" t="s">
        <v>10335</v>
      </c>
      <c r="P625" s="100"/>
      <c r="Q625" s="71" t="s">
        <v>10338</v>
      </c>
      <c r="R625" s="79" t="s">
        <v>10339</v>
      </c>
      <c r="S625" s="74" t="n">
        <v>45113</v>
      </c>
      <c r="T625" s="73" t="n">
        <v>45478</v>
      </c>
      <c r="U625" s="87" t="s">
        <v>10340</v>
      </c>
      <c r="V625" s="87" t="s">
        <v>10341</v>
      </c>
      <c r="W625" s="76"/>
      <c r="X625" s="71" t="s">
        <v>10335</v>
      </c>
      <c r="Y625" s="71" t="s">
        <v>10342</v>
      </c>
      <c r="Z625" s="79" t="s">
        <v>10629</v>
      </c>
      <c r="AA625" s="76"/>
      <c r="AB625" s="76"/>
      <c r="AC625" s="76"/>
      <c r="AD625" s="76"/>
      <c r="AE625" s="78" t="s">
        <v>10630</v>
      </c>
      <c r="AF625" s="76"/>
      <c r="AG625" s="76"/>
      <c r="AH625" s="76"/>
      <c r="AI625" s="67" t="s">
        <v>10650</v>
      </c>
      <c r="AJ625" s="79" t="s">
        <v>42</v>
      </c>
      <c r="AK625" s="76"/>
      <c r="AL625" s="76"/>
      <c r="AM625" s="76"/>
      <c r="AN625" s="63" t="s">
        <v>10581</v>
      </c>
      <c r="AO625" s="63" t="s">
        <v>10396</v>
      </c>
      <c r="AP625" s="67" t="s">
        <v>10582</v>
      </c>
      <c r="AQ625" s="76"/>
    </row>
    <row r="626" customFormat="false" ht="15" hidden="false" customHeight="false" outlineLevel="0" collapsed="false">
      <c r="B626" s="1" t="str">
        <f aca="false">поверители!$E626</f>
        <v>03819</v>
      </c>
      <c r="C626" s="64" t="s">
        <v>401</v>
      </c>
      <c r="D626" s="63"/>
      <c r="E626" s="67" t="s">
        <v>11171</v>
      </c>
      <c r="F626" s="63"/>
      <c r="G626" s="63" t="s">
        <v>10335</v>
      </c>
      <c r="H626" s="63" t="s">
        <v>294</v>
      </c>
      <c r="I626" s="67" t="s">
        <v>10823</v>
      </c>
      <c r="J626" s="76"/>
      <c r="K626" s="76"/>
      <c r="L626" s="76"/>
      <c r="M626" s="76"/>
      <c r="N626" s="76"/>
      <c r="O626" s="71" t="s">
        <v>10335</v>
      </c>
      <c r="P626" s="100"/>
      <c r="Q626" s="71" t="s">
        <v>10338</v>
      </c>
      <c r="R626" s="79" t="s">
        <v>10339</v>
      </c>
      <c r="S626" s="74" t="n">
        <v>45113</v>
      </c>
      <c r="T626" s="73" t="n">
        <v>45478</v>
      </c>
      <c r="U626" s="87" t="s">
        <v>10340</v>
      </c>
      <c r="V626" s="87" t="s">
        <v>10341</v>
      </c>
      <c r="W626" s="76"/>
      <c r="X626" s="71" t="s">
        <v>10335</v>
      </c>
      <c r="Y626" s="71" t="s">
        <v>10342</v>
      </c>
      <c r="Z626" s="79" t="s">
        <v>10629</v>
      </c>
      <c r="AA626" s="76"/>
      <c r="AB626" s="76"/>
      <c r="AC626" s="76"/>
      <c r="AD626" s="76"/>
      <c r="AE626" s="78" t="s">
        <v>10630</v>
      </c>
      <c r="AF626" s="76"/>
      <c r="AG626" s="76"/>
      <c r="AH626" s="76"/>
      <c r="AI626" s="67" t="s">
        <v>11172</v>
      </c>
      <c r="AJ626" s="79" t="s">
        <v>42</v>
      </c>
      <c r="AK626" s="76"/>
      <c r="AL626" s="76"/>
      <c r="AM626" s="76"/>
      <c r="AN626" s="63" t="s">
        <v>10581</v>
      </c>
      <c r="AO626" s="63" t="s">
        <v>10396</v>
      </c>
      <c r="AP626" s="67" t="s">
        <v>10582</v>
      </c>
      <c r="AQ626" s="76"/>
    </row>
    <row r="627" customFormat="false" ht="15" hidden="false" customHeight="false" outlineLevel="0" collapsed="false">
      <c r="B627" s="1" t="str">
        <f aca="false">поверители!$E627</f>
        <v>03820</v>
      </c>
      <c r="C627" s="64" t="s">
        <v>428</v>
      </c>
      <c r="D627" s="63"/>
      <c r="E627" s="67" t="s">
        <v>11173</v>
      </c>
      <c r="F627" s="63"/>
      <c r="G627" s="63" t="s">
        <v>10335</v>
      </c>
      <c r="H627" s="63" t="s">
        <v>294</v>
      </c>
      <c r="I627" s="67" t="s">
        <v>10649</v>
      </c>
      <c r="J627" s="76"/>
      <c r="K627" s="76"/>
      <c r="L627" s="76"/>
      <c r="M627" s="76"/>
      <c r="N627" s="76"/>
      <c r="O627" s="71" t="s">
        <v>10335</v>
      </c>
      <c r="P627" s="100"/>
      <c r="Q627" s="71" t="s">
        <v>10338</v>
      </c>
      <c r="R627" s="79" t="s">
        <v>10339</v>
      </c>
      <c r="S627" s="74" t="n">
        <v>45113</v>
      </c>
      <c r="T627" s="73" t="n">
        <v>45478</v>
      </c>
      <c r="U627" s="87" t="s">
        <v>10340</v>
      </c>
      <c r="V627" s="87" t="s">
        <v>10341</v>
      </c>
      <c r="W627" s="76"/>
      <c r="X627" s="71" t="s">
        <v>10335</v>
      </c>
      <c r="Y627" s="71" t="s">
        <v>10342</v>
      </c>
      <c r="Z627" s="79" t="s">
        <v>10629</v>
      </c>
      <c r="AA627" s="76"/>
      <c r="AB627" s="76"/>
      <c r="AC627" s="76"/>
      <c r="AD627" s="76"/>
      <c r="AE627" s="78" t="s">
        <v>10630</v>
      </c>
      <c r="AF627" s="76"/>
      <c r="AG627" s="76"/>
      <c r="AH627" s="76"/>
      <c r="AI627" s="67" t="s">
        <v>11001</v>
      </c>
      <c r="AJ627" s="79" t="s">
        <v>42</v>
      </c>
      <c r="AK627" s="76"/>
      <c r="AL627" s="76"/>
      <c r="AM627" s="76"/>
      <c r="AN627" s="63" t="s">
        <v>10581</v>
      </c>
      <c r="AO627" s="63" t="s">
        <v>10396</v>
      </c>
      <c r="AP627" s="67" t="s">
        <v>10582</v>
      </c>
      <c r="AQ627" s="76"/>
    </row>
    <row r="628" customFormat="false" ht="15" hidden="false" customHeight="false" outlineLevel="0" collapsed="false">
      <c r="B628" s="1" t="str">
        <f aca="false">поверители!$E628</f>
        <v>03821</v>
      </c>
      <c r="C628" s="64" t="s">
        <v>694</v>
      </c>
      <c r="D628" s="63"/>
      <c r="E628" s="67" t="s">
        <v>11174</v>
      </c>
      <c r="F628" s="63"/>
      <c r="G628" s="63" t="s">
        <v>10335</v>
      </c>
      <c r="H628" s="63" t="s">
        <v>697</v>
      </c>
      <c r="I628" s="67" t="s">
        <v>10802</v>
      </c>
      <c r="J628" s="76"/>
      <c r="K628" s="76"/>
      <c r="L628" s="76"/>
      <c r="M628" s="76"/>
      <c r="N628" s="76"/>
      <c r="O628" s="71" t="s">
        <v>10335</v>
      </c>
      <c r="P628" s="100"/>
      <c r="Q628" s="71" t="s">
        <v>10338</v>
      </c>
      <c r="R628" s="79" t="s">
        <v>10339</v>
      </c>
      <c r="S628" s="74" t="n">
        <v>45113</v>
      </c>
      <c r="T628" s="73" t="n">
        <v>45478</v>
      </c>
      <c r="U628" s="87" t="s">
        <v>10340</v>
      </c>
      <c r="V628" s="87" t="s">
        <v>10341</v>
      </c>
      <c r="W628" s="76"/>
      <c r="X628" s="71" t="s">
        <v>10335</v>
      </c>
      <c r="Y628" s="71" t="s">
        <v>10342</v>
      </c>
      <c r="Z628" s="79" t="s">
        <v>10629</v>
      </c>
      <c r="AA628" s="76"/>
      <c r="AB628" s="76"/>
      <c r="AC628" s="76"/>
      <c r="AD628" s="76"/>
      <c r="AE628" s="78" t="s">
        <v>10630</v>
      </c>
      <c r="AF628" s="76"/>
      <c r="AG628" s="76"/>
      <c r="AH628" s="76"/>
      <c r="AI628" s="67" t="s">
        <v>10863</v>
      </c>
      <c r="AJ628" s="79" t="s">
        <v>42</v>
      </c>
      <c r="AK628" s="76"/>
      <c r="AL628" s="76"/>
      <c r="AM628" s="76"/>
      <c r="AN628" s="63" t="s">
        <v>10581</v>
      </c>
      <c r="AO628" s="63" t="s">
        <v>10396</v>
      </c>
      <c r="AP628" s="67" t="s">
        <v>10582</v>
      </c>
      <c r="AQ628" s="76"/>
    </row>
    <row r="629" customFormat="false" ht="15" hidden="false" customHeight="false" outlineLevel="0" collapsed="false">
      <c r="B629" s="1" t="str">
        <f aca="false">поверители!$E629</f>
        <v>494054</v>
      </c>
      <c r="C629" s="64" t="s">
        <v>387</v>
      </c>
      <c r="D629" s="63"/>
      <c r="E629" s="81" t="s">
        <v>11175</v>
      </c>
      <c r="F629" s="63"/>
      <c r="G629" s="63" t="s">
        <v>10335</v>
      </c>
      <c r="H629" s="81" t="s">
        <v>11176</v>
      </c>
      <c r="I629" s="67" t="s">
        <v>10469</v>
      </c>
      <c r="J629" s="76"/>
      <c r="K629" s="76"/>
      <c r="L629" s="76"/>
      <c r="M629" s="76"/>
      <c r="N629" s="76"/>
      <c r="O629" s="71" t="s">
        <v>10335</v>
      </c>
      <c r="P629" s="100"/>
      <c r="Q629" s="71" t="s">
        <v>10338</v>
      </c>
      <c r="R629" s="79" t="s">
        <v>10339</v>
      </c>
      <c r="S629" s="74" t="n">
        <v>45113</v>
      </c>
      <c r="T629" s="73" t="n">
        <v>45843</v>
      </c>
      <c r="U629" s="87" t="s">
        <v>10340</v>
      </c>
      <c r="V629" s="87" t="s">
        <v>10341</v>
      </c>
      <c r="W629" s="76"/>
      <c r="X629" s="71" t="s">
        <v>10335</v>
      </c>
      <c r="Y629" s="71" t="s">
        <v>10342</v>
      </c>
      <c r="Z629" s="79" t="s">
        <v>10629</v>
      </c>
      <c r="AA629" s="76"/>
      <c r="AB629" s="76"/>
      <c r="AC629" s="76"/>
      <c r="AD629" s="76"/>
      <c r="AE629" s="78" t="s">
        <v>10630</v>
      </c>
      <c r="AF629" s="76"/>
      <c r="AG629" s="76"/>
      <c r="AH629" s="76"/>
      <c r="AI629" s="67" t="s">
        <v>11172</v>
      </c>
      <c r="AJ629" s="79" t="s">
        <v>42</v>
      </c>
      <c r="AK629" s="76"/>
      <c r="AL629" s="76"/>
      <c r="AM629" s="76"/>
      <c r="AN629" s="63" t="s">
        <v>10581</v>
      </c>
      <c r="AO629" s="63" t="s">
        <v>10396</v>
      </c>
      <c r="AP629" s="67" t="s">
        <v>10582</v>
      </c>
      <c r="AQ629" s="76"/>
    </row>
    <row r="630" customFormat="false" ht="15" hidden="false" customHeight="false" outlineLevel="0" collapsed="false">
      <c r="B630" s="1" t="str">
        <f aca="false">поверители!$E630</f>
        <v>00229991</v>
      </c>
      <c r="C630" s="64" t="s">
        <v>297</v>
      </c>
      <c r="D630" s="63"/>
      <c r="E630" s="114" t="s">
        <v>11177</v>
      </c>
      <c r="F630" s="63"/>
      <c r="G630" s="63" t="s">
        <v>10335</v>
      </c>
      <c r="H630" s="81" t="s">
        <v>3536</v>
      </c>
      <c r="I630" s="67" t="s">
        <v>11178</v>
      </c>
      <c r="J630" s="76"/>
      <c r="K630" s="76"/>
      <c r="L630" s="76"/>
      <c r="M630" s="76"/>
      <c r="N630" s="76"/>
      <c r="O630" s="71" t="s">
        <v>10335</v>
      </c>
      <c r="P630" s="100"/>
      <c r="Q630" s="71" t="s">
        <v>10338</v>
      </c>
      <c r="R630" s="79" t="s">
        <v>10339</v>
      </c>
      <c r="S630" s="74" t="n">
        <v>45113</v>
      </c>
      <c r="T630" s="73" t="n">
        <v>45843</v>
      </c>
      <c r="U630" s="87" t="s">
        <v>10340</v>
      </c>
      <c r="V630" s="87" t="s">
        <v>10341</v>
      </c>
      <c r="W630" s="76"/>
      <c r="X630" s="71" t="s">
        <v>10335</v>
      </c>
      <c r="Y630" s="71" t="s">
        <v>10342</v>
      </c>
      <c r="Z630" s="79" t="s">
        <v>10629</v>
      </c>
      <c r="AA630" s="76"/>
      <c r="AB630" s="76"/>
      <c r="AC630" s="76"/>
      <c r="AD630" s="76"/>
      <c r="AE630" s="78" t="s">
        <v>10630</v>
      </c>
      <c r="AF630" s="76"/>
      <c r="AG630" s="76"/>
      <c r="AH630" s="76"/>
      <c r="AI630" s="67" t="s">
        <v>10587</v>
      </c>
      <c r="AJ630" s="79" t="s">
        <v>42</v>
      </c>
      <c r="AK630" s="76"/>
      <c r="AL630" s="76"/>
      <c r="AM630" s="76"/>
      <c r="AN630" s="63" t="s">
        <v>10581</v>
      </c>
      <c r="AO630" s="63" t="s">
        <v>10396</v>
      </c>
      <c r="AP630" s="67" t="s">
        <v>10582</v>
      </c>
      <c r="AQ630" s="76"/>
    </row>
    <row r="631" customFormat="false" ht="15" hidden="false" customHeight="false" outlineLevel="0" collapsed="false">
      <c r="B631" s="1" t="str">
        <f aca="false">поверители!$E631</f>
        <v>00229992</v>
      </c>
      <c r="C631" s="64" t="s">
        <v>297</v>
      </c>
      <c r="D631" s="63"/>
      <c r="E631" s="114" t="s">
        <v>11179</v>
      </c>
      <c r="F631" s="63"/>
      <c r="G631" s="63" t="s">
        <v>10335</v>
      </c>
      <c r="H631" s="81" t="s">
        <v>3536</v>
      </c>
      <c r="I631" s="67" t="s">
        <v>11178</v>
      </c>
      <c r="J631" s="76"/>
      <c r="K631" s="76"/>
      <c r="L631" s="76"/>
      <c r="M631" s="76"/>
      <c r="N631" s="76"/>
      <c r="O631" s="71" t="s">
        <v>10335</v>
      </c>
      <c r="P631" s="100"/>
      <c r="Q631" s="71" t="s">
        <v>10338</v>
      </c>
      <c r="R631" s="79" t="s">
        <v>10339</v>
      </c>
      <c r="S631" s="74" t="n">
        <v>45113</v>
      </c>
      <c r="T631" s="73" t="n">
        <v>45843</v>
      </c>
      <c r="U631" s="87" t="s">
        <v>10340</v>
      </c>
      <c r="V631" s="87" t="s">
        <v>10341</v>
      </c>
      <c r="W631" s="76"/>
      <c r="X631" s="71" t="s">
        <v>10335</v>
      </c>
      <c r="Y631" s="71" t="s">
        <v>10342</v>
      </c>
      <c r="Z631" s="79" t="s">
        <v>10629</v>
      </c>
      <c r="AA631" s="76"/>
      <c r="AB631" s="76"/>
      <c r="AC631" s="76"/>
      <c r="AD631" s="76"/>
      <c r="AE631" s="78" t="s">
        <v>10630</v>
      </c>
      <c r="AF631" s="76"/>
      <c r="AG631" s="76"/>
      <c r="AH631" s="76"/>
      <c r="AI631" s="67" t="s">
        <v>10587</v>
      </c>
      <c r="AJ631" s="79" t="s">
        <v>42</v>
      </c>
      <c r="AK631" s="76"/>
      <c r="AL631" s="76"/>
      <c r="AM631" s="76"/>
      <c r="AN631" s="63" t="s">
        <v>10581</v>
      </c>
      <c r="AO631" s="63" t="s">
        <v>10396</v>
      </c>
      <c r="AP631" s="67" t="s">
        <v>10582</v>
      </c>
      <c r="AQ631" s="76"/>
    </row>
    <row r="632" customFormat="false" ht="15" hidden="false" customHeight="false" outlineLevel="0" collapsed="false">
      <c r="B632" s="1" t="str">
        <f aca="false">поверители!$E632</f>
        <v>01633700</v>
      </c>
      <c r="C632" s="64" t="s">
        <v>297</v>
      </c>
      <c r="D632" s="63"/>
      <c r="E632" s="114" t="s">
        <v>11180</v>
      </c>
      <c r="F632" s="63"/>
      <c r="G632" s="63" t="s">
        <v>10335</v>
      </c>
      <c r="H632" s="81" t="s">
        <v>3536</v>
      </c>
      <c r="I632" s="67" t="s">
        <v>11178</v>
      </c>
      <c r="J632" s="76"/>
      <c r="K632" s="76"/>
      <c r="L632" s="76"/>
      <c r="M632" s="76"/>
      <c r="N632" s="76"/>
      <c r="O632" s="71" t="s">
        <v>10335</v>
      </c>
      <c r="P632" s="100"/>
      <c r="Q632" s="71" t="s">
        <v>10338</v>
      </c>
      <c r="R632" s="79" t="s">
        <v>10339</v>
      </c>
      <c r="S632" s="74" t="n">
        <v>45113</v>
      </c>
      <c r="T632" s="73" t="n">
        <v>45843</v>
      </c>
      <c r="U632" s="87" t="s">
        <v>10340</v>
      </c>
      <c r="V632" s="87" t="s">
        <v>10341</v>
      </c>
      <c r="W632" s="76"/>
      <c r="X632" s="71" t="s">
        <v>10335</v>
      </c>
      <c r="Y632" s="71" t="s">
        <v>10342</v>
      </c>
      <c r="Z632" s="79" t="s">
        <v>10629</v>
      </c>
      <c r="AA632" s="76"/>
      <c r="AB632" s="76"/>
      <c r="AC632" s="76"/>
      <c r="AD632" s="76"/>
      <c r="AE632" s="78" t="s">
        <v>10630</v>
      </c>
      <c r="AF632" s="76"/>
      <c r="AG632" s="76"/>
      <c r="AH632" s="76"/>
      <c r="AI632" s="67" t="s">
        <v>10552</v>
      </c>
      <c r="AJ632" s="79" t="s">
        <v>42</v>
      </c>
      <c r="AK632" s="76"/>
      <c r="AL632" s="76"/>
      <c r="AM632" s="76"/>
      <c r="AN632" s="63" t="s">
        <v>10581</v>
      </c>
      <c r="AO632" s="63" t="s">
        <v>10396</v>
      </c>
      <c r="AP632" s="67" t="s">
        <v>10582</v>
      </c>
      <c r="AQ632" s="76"/>
    </row>
    <row r="633" customFormat="false" ht="15" hidden="false" customHeight="false" outlineLevel="0" collapsed="false">
      <c r="B633" s="1" t="str">
        <f aca="false">поверители!$E633</f>
        <v>01633701</v>
      </c>
      <c r="C633" s="64" t="s">
        <v>297</v>
      </c>
      <c r="D633" s="63"/>
      <c r="E633" s="114" t="s">
        <v>11181</v>
      </c>
      <c r="F633" s="63"/>
      <c r="G633" s="63" t="s">
        <v>10335</v>
      </c>
      <c r="H633" s="81" t="s">
        <v>3536</v>
      </c>
      <c r="I633" s="67" t="s">
        <v>11178</v>
      </c>
      <c r="J633" s="76"/>
      <c r="K633" s="76"/>
      <c r="L633" s="76"/>
      <c r="M633" s="76"/>
      <c r="N633" s="76"/>
      <c r="O633" s="71" t="s">
        <v>10335</v>
      </c>
      <c r="P633" s="100"/>
      <c r="Q633" s="71" t="s">
        <v>10338</v>
      </c>
      <c r="R633" s="79" t="s">
        <v>10339</v>
      </c>
      <c r="S633" s="74" t="n">
        <v>45113</v>
      </c>
      <c r="T633" s="73" t="n">
        <v>45843</v>
      </c>
      <c r="U633" s="87" t="s">
        <v>10340</v>
      </c>
      <c r="V633" s="87" t="s">
        <v>10341</v>
      </c>
      <c r="W633" s="76"/>
      <c r="X633" s="71" t="s">
        <v>10335</v>
      </c>
      <c r="Y633" s="71" t="s">
        <v>10342</v>
      </c>
      <c r="Z633" s="79" t="s">
        <v>10629</v>
      </c>
      <c r="AA633" s="76"/>
      <c r="AB633" s="76"/>
      <c r="AC633" s="76"/>
      <c r="AD633" s="76"/>
      <c r="AE633" s="78" t="s">
        <v>10630</v>
      </c>
      <c r="AF633" s="76"/>
      <c r="AG633" s="76"/>
      <c r="AH633" s="76"/>
      <c r="AI633" s="67" t="s">
        <v>10552</v>
      </c>
      <c r="AJ633" s="79" t="s">
        <v>42</v>
      </c>
      <c r="AK633" s="76"/>
      <c r="AL633" s="76"/>
      <c r="AM633" s="76"/>
      <c r="AN633" s="63" t="s">
        <v>10581</v>
      </c>
      <c r="AO633" s="63" t="s">
        <v>10396</v>
      </c>
      <c r="AP633" s="67" t="s">
        <v>10582</v>
      </c>
      <c r="AQ633" s="76"/>
    </row>
    <row r="634" customFormat="false" ht="15" hidden="false" customHeight="false" outlineLevel="0" collapsed="false">
      <c r="B634" s="1" t="str">
        <f aca="false">поверители!$E634</f>
        <v>01633702</v>
      </c>
      <c r="C634" s="64" t="s">
        <v>297</v>
      </c>
      <c r="D634" s="63"/>
      <c r="E634" s="114" t="s">
        <v>11182</v>
      </c>
      <c r="F634" s="63"/>
      <c r="G634" s="63" t="s">
        <v>10335</v>
      </c>
      <c r="H634" s="81" t="s">
        <v>3536</v>
      </c>
      <c r="I634" s="67" t="s">
        <v>11178</v>
      </c>
      <c r="J634" s="76"/>
      <c r="K634" s="76"/>
      <c r="L634" s="76"/>
      <c r="M634" s="76"/>
      <c r="N634" s="76"/>
      <c r="O634" s="71" t="s">
        <v>10335</v>
      </c>
      <c r="P634" s="100"/>
      <c r="Q634" s="71" t="s">
        <v>10338</v>
      </c>
      <c r="R634" s="79" t="s">
        <v>10339</v>
      </c>
      <c r="S634" s="74" t="n">
        <v>45113</v>
      </c>
      <c r="T634" s="73" t="n">
        <v>45843</v>
      </c>
      <c r="U634" s="87" t="s">
        <v>10340</v>
      </c>
      <c r="V634" s="87" t="s">
        <v>10341</v>
      </c>
      <c r="W634" s="76"/>
      <c r="X634" s="71" t="s">
        <v>10335</v>
      </c>
      <c r="Y634" s="71" t="s">
        <v>10342</v>
      </c>
      <c r="Z634" s="79" t="s">
        <v>10629</v>
      </c>
      <c r="AA634" s="76"/>
      <c r="AB634" s="76"/>
      <c r="AC634" s="76"/>
      <c r="AD634" s="76"/>
      <c r="AE634" s="78" t="s">
        <v>10630</v>
      </c>
      <c r="AF634" s="76"/>
      <c r="AG634" s="76"/>
      <c r="AH634" s="76"/>
      <c r="AI634" s="67" t="s">
        <v>10552</v>
      </c>
      <c r="AJ634" s="79" t="s">
        <v>42</v>
      </c>
      <c r="AK634" s="76"/>
      <c r="AL634" s="76"/>
      <c r="AM634" s="76"/>
      <c r="AN634" s="63" t="s">
        <v>10581</v>
      </c>
      <c r="AO634" s="63" t="s">
        <v>10396</v>
      </c>
      <c r="AP634" s="67" t="s">
        <v>10582</v>
      </c>
      <c r="AQ634" s="76"/>
    </row>
    <row r="635" customFormat="false" ht="15" hidden="false" customHeight="false" outlineLevel="0" collapsed="false">
      <c r="B635" s="1" t="str">
        <f aca="false">поверители!$E635</f>
        <v>01633705</v>
      </c>
      <c r="C635" s="64" t="s">
        <v>297</v>
      </c>
      <c r="D635" s="63"/>
      <c r="E635" s="114" t="s">
        <v>11183</v>
      </c>
      <c r="F635" s="63"/>
      <c r="G635" s="63" t="s">
        <v>10335</v>
      </c>
      <c r="H635" s="81" t="s">
        <v>3536</v>
      </c>
      <c r="I635" s="67" t="s">
        <v>11178</v>
      </c>
      <c r="J635" s="76"/>
      <c r="K635" s="76"/>
      <c r="L635" s="76"/>
      <c r="M635" s="76"/>
      <c r="N635" s="76"/>
      <c r="O635" s="71" t="s">
        <v>10335</v>
      </c>
      <c r="P635" s="100"/>
      <c r="Q635" s="71" t="s">
        <v>10338</v>
      </c>
      <c r="R635" s="79" t="s">
        <v>10339</v>
      </c>
      <c r="S635" s="74" t="n">
        <v>45113</v>
      </c>
      <c r="T635" s="73" t="n">
        <v>45843</v>
      </c>
      <c r="U635" s="87" t="s">
        <v>10340</v>
      </c>
      <c r="V635" s="87" t="s">
        <v>10341</v>
      </c>
      <c r="W635" s="76"/>
      <c r="X635" s="71" t="s">
        <v>10335</v>
      </c>
      <c r="Y635" s="71" t="s">
        <v>10342</v>
      </c>
      <c r="Z635" s="79" t="s">
        <v>10629</v>
      </c>
      <c r="AA635" s="76"/>
      <c r="AB635" s="76"/>
      <c r="AC635" s="76"/>
      <c r="AD635" s="76"/>
      <c r="AE635" s="78" t="s">
        <v>10630</v>
      </c>
      <c r="AF635" s="76"/>
      <c r="AG635" s="76"/>
      <c r="AH635" s="76"/>
      <c r="AI635" s="67" t="s">
        <v>10587</v>
      </c>
      <c r="AJ635" s="79" t="s">
        <v>42</v>
      </c>
      <c r="AK635" s="76"/>
      <c r="AL635" s="76"/>
      <c r="AM635" s="76"/>
      <c r="AN635" s="63" t="s">
        <v>10581</v>
      </c>
      <c r="AO635" s="63" t="s">
        <v>10396</v>
      </c>
      <c r="AP635" s="67" t="s">
        <v>10582</v>
      </c>
      <c r="AQ635" s="76"/>
    </row>
    <row r="636" customFormat="false" ht="15" hidden="false" customHeight="false" outlineLevel="0" collapsed="false">
      <c r="B636" s="1" t="str">
        <f aca="false">поверители!$E636</f>
        <v>01633709</v>
      </c>
      <c r="C636" s="64" t="s">
        <v>297</v>
      </c>
      <c r="D636" s="63"/>
      <c r="E636" s="114" t="s">
        <v>11184</v>
      </c>
      <c r="F636" s="63"/>
      <c r="G636" s="63" t="s">
        <v>10335</v>
      </c>
      <c r="H636" s="81" t="s">
        <v>3536</v>
      </c>
      <c r="I636" s="67" t="s">
        <v>11178</v>
      </c>
      <c r="J636" s="76"/>
      <c r="K636" s="76"/>
      <c r="L636" s="76"/>
      <c r="M636" s="76"/>
      <c r="N636" s="76"/>
      <c r="O636" s="71" t="s">
        <v>10335</v>
      </c>
      <c r="P636" s="100"/>
      <c r="Q636" s="71" t="s">
        <v>10338</v>
      </c>
      <c r="R636" s="79" t="s">
        <v>10339</v>
      </c>
      <c r="S636" s="74" t="n">
        <v>45113</v>
      </c>
      <c r="T636" s="73" t="n">
        <v>45843</v>
      </c>
      <c r="U636" s="87" t="s">
        <v>10340</v>
      </c>
      <c r="V636" s="87" t="s">
        <v>10341</v>
      </c>
      <c r="W636" s="76"/>
      <c r="X636" s="71" t="s">
        <v>10335</v>
      </c>
      <c r="Y636" s="71" t="s">
        <v>10342</v>
      </c>
      <c r="Z636" s="79" t="s">
        <v>10629</v>
      </c>
      <c r="AA636" s="76"/>
      <c r="AB636" s="76"/>
      <c r="AC636" s="76"/>
      <c r="AD636" s="76"/>
      <c r="AE636" s="78" t="s">
        <v>10630</v>
      </c>
      <c r="AF636" s="76"/>
      <c r="AG636" s="76"/>
      <c r="AH636" s="76"/>
      <c r="AI636" s="67" t="s">
        <v>10587</v>
      </c>
      <c r="AJ636" s="79" t="s">
        <v>42</v>
      </c>
      <c r="AK636" s="76"/>
      <c r="AL636" s="76"/>
      <c r="AM636" s="76"/>
      <c r="AN636" s="63" t="s">
        <v>10581</v>
      </c>
      <c r="AO636" s="63" t="s">
        <v>10396</v>
      </c>
      <c r="AP636" s="67" t="s">
        <v>10582</v>
      </c>
      <c r="AQ636" s="76"/>
    </row>
    <row r="637" customFormat="false" ht="15" hidden="false" customHeight="false" outlineLevel="0" collapsed="false">
      <c r="B637" s="1" t="str">
        <f aca="false">поверители!$E637</f>
        <v>04380</v>
      </c>
      <c r="C637" s="64" t="s">
        <v>2257</v>
      </c>
      <c r="D637" s="63"/>
      <c r="E637" s="67" t="s">
        <v>11185</v>
      </c>
      <c r="F637" s="63"/>
      <c r="G637" s="63" t="s">
        <v>10335</v>
      </c>
      <c r="H637" s="81" t="s">
        <v>2260</v>
      </c>
      <c r="I637" s="67" t="s">
        <v>10652</v>
      </c>
      <c r="J637" s="76"/>
      <c r="K637" s="76"/>
      <c r="L637" s="76"/>
      <c r="M637" s="76"/>
      <c r="N637" s="76"/>
      <c r="O637" s="71" t="s">
        <v>10335</v>
      </c>
      <c r="P637" s="100"/>
      <c r="Q637" s="71" t="s">
        <v>10338</v>
      </c>
      <c r="R637" s="79" t="s">
        <v>10339</v>
      </c>
      <c r="S637" s="74" t="n">
        <v>45114</v>
      </c>
      <c r="T637" s="74" t="n">
        <v>45844</v>
      </c>
      <c r="U637" s="87" t="s">
        <v>10340</v>
      </c>
      <c r="V637" s="87" t="s">
        <v>10341</v>
      </c>
      <c r="W637" s="76"/>
      <c r="X637" s="71" t="s">
        <v>10335</v>
      </c>
      <c r="Y637" s="71" t="s">
        <v>10342</v>
      </c>
      <c r="Z637" s="79" t="s">
        <v>10629</v>
      </c>
      <c r="AA637" s="76"/>
      <c r="AB637" s="76"/>
      <c r="AC637" s="76"/>
      <c r="AD637" s="76"/>
      <c r="AE637" s="78" t="s">
        <v>10630</v>
      </c>
      <c r="AF637" s="76"/>
      <c r="AG637" s="76"/>
      <c r="AH637" s="76"/>
      <c r="AI637" s="67" t="s">
        <v>10741</v>
      </c>
      <c r="AJ637" s="79" t="s">
        <v>10346</v>
      </c>
      <c r="AK637" s="76"/>
      <c r="AL637" s="76"/>
      <c r="AM637" s="76"/>
      <c r="AN637" s="63" t="s">
        <v>10495</v>
      </c>
      <c r="AO637" s="63" t="s">
        <v>10496</v>
      </c>
      <c r="AP637" s="67" t="s">
        <v>10497</v>
      </c>
      <c r="AQ637" s="76"/>
    </row>
    <row r="638" customFormat="false" ht="15" hidden="false" customHeight="false" outlineLevel="0" collapsed="false">
      <c r="B638" s="1" t="str">
        <f aca="false">поверители!$E638</f>
        <v>017767</v>
      </c>
      <c r="C638" s="64" t="s">
        <v>2220</v>
      </c>
      <c r="D638" s="63"/>
      <c r="E638" s="81" t="s">
        <v>11186</v>
      </c>
      <c r="F638" s="63"/>
      <c r="G638" s="63" t="s">
        <v>10335</v>
      </c>
      <c r="H638" s="81" t="s">
        <v>332</v>
      </c>
      <c r="I638" s="67" t="s">
        <v>10469</v>
      </c>
      <c r="J638" s="76"/>
      <c r="K638" s="76"/>
      <c r="L638" s="76"/>
      <c r="M638" s="76"/>
      <c r="N638" s="76"/>
      <c r="O638" s="71" t="s">
        <v>10335</v>
      </c>
      <c r="P638" s="100"/>
      <c r="Q638" s="71" t="s">
        <v>10338</v>
      </c>
      <c r="R638" s="79" t="s">
        <v>10339</v>
      </c>
      <c r="S638" s="74" t="n">
        <v>45114</v>
      </c>
      <c r="T638" s="74" t="n">
        <v>45844</v>
      </c>
      <c r="U638" s="87" t="s">
        <v>10340</v>
      </c>
      <c r="V638" s="87" t="s">
        <v>10341</v>
      </c>
      <c r="W638" s="76"/>
      <c r="X638" s="71" t="s">
        <v>10335</v>
      </c>
      <c r="Y638" s="71" t="s">
        <v>10342</v>
      </c>
      <c r="Z638" s="79" t="s">
        <v>10629</v>
      </c>
      <c r="AA638" s="76"/>
      <c r="AB638" s="76"/>
      <c r="AC638" s="76"/>
      <c r="AD638" s="76"/>
      <c r="AE638" s="78" t="s">
        <v>10630</v>
      </c>
      <c r="AF638" s="76"/>
      <c r="AG638" s="76"/>
      <c r="AH638" s="76"/>
      <c r="AI638" s="67" t="s">
        <v>10562</v>
      </c>
      <c r="AJ638" s="79" t="s">
        <v>10346</v>
      </c>
      <c r="AK638" s="76"/>
      <c r="AL638" s="76"/>
      <c r="AM638" s="76"/>
      <c r="AN638" s="63" t="s">
        <v>10495</v>
      </c>
      <c r="AO638" s="63" t="s">
        <v>10496</v>
      </c>
      <c r="AP638" s="67" t="s">
        <v>10497</v>
      </c>
      <c r="AQ638" s="76"/>
    </row>
    <row r="639" customFormat="false" ht="15" hidden="false" customHeight="false" outlineLevel="0" collapsed="false">
      <c r="B639" s="1" t="str">
        <f aca="false">поверители!$E639</f>
        <v>006110</v>
      </c>
      <c r="C639" s="64" t="s">
        <v>2220</v>
      </c>
      <c r="D639" s="63"/>
      <c r="E639" s="67" t="s">
        <v>11187</v>
      </c>
      <c r="F639" s="63"/>
      <c r="G639" s="63" t="s">
        <v>10335</v>
      </c>
      <c r="H639" s="81" t="s">
        <v>415</v>
      </c>
      <c r="I639" s="67" t="s">
        <v>10374</v>
      </c>
      <c r="J639" s="76"/>
      <c r="K639" s="76"/>
      <c r="L639" s="76"/>
      <c r="M639" s="76"/>
      <c r="N639" s="76"/>
      <c r="O639" s="71" t="s">
        <v>10335</v>
      </c>
      <c r="P639" s="100"/>
      <c r="Q639" s="71" t="s">
        <v>10338</v>
      </c>
      <c r="R639" s="79" t="s">
        <v>10339</v>
      </c>
      <c r="S639" s="74" t="n">
        <v>45114</v>
      </c>
      <c r="T639" s="74" t="n">
        <v>45844</v>
      </c>
      <c r="U639" s="87" t="s">
        <v>10340</v>
      </c>
      <c r="V639" s="87" t="s">
        <v>10341</v>
      </c>
      <c r="W639" s="76"/>
      <c r="X639" s="71" t="s">
        <v>10335</v>
      </c>
      <c r="Y639" s="71" t="s">
        <v>10342</v>
      </c>
      <c r="Z639" s="79" t="s">
        <v>10629</v>
      </c>
      <c r="AA639" s="76"/>
      <c r="AB639" s="76"/>
      <c r="AC639" s="76"/>
      <c r="AD639" s="76"/>
      <c r="AE639" s="78" t="s">
        <v>10630</v>
      </c>
      <c r="AF639" s="76"/>
      <c r="AG639" s="76"/>
      <c r="AH639" s="76"/>
      <c r="AI639" s="67" t="s">
        <v>10602</v>
      </c>
      <c r="AJ639" s="79" t="s">
        <v>10346</v>
      </c>
      <c r="AK639" s="76"/>
      <c r="AL639" s="76"/>
      <c r="AM639" s="76"/>
      <c r="AN639" s="63" t="s">
        <v>10495</v>
      </c>
      <c r="AO639" s="63" t="s">
        <v>10496</v>
      </c>
      <c r="AP639" s="67" t="s">
        <v>10497</v>
      </c>
      <c r="AQ639" s="76"/>
    </row>
    <row r="640" customFormat="false" ht="15" hidden="false" customHeight="false" outlineLevel="0" collapsed="false">
      <c r="B640" s="1" t="str">
        <f aca="false">поверители!$E640</f>
        <v>006101</v>
      </c>
      <c r="C640" s="64" t="s">
        <v>2220</v>
      </c>
      <c r="D640" s="63"/>
      <c r="E640" s="67" t="s">
        <v>11188</v>
      </c>
      <c r="F640" s="63"/>
      <c r="G640" s="63" t="s">
        <v>10335</v>
      </c>
      <c r="H640" s="81" t="s">
        <v>415</v>
      </c>
      <c r="I640" s="67" t="s">
        <v>10374</v>
      </c>
      <c r="J640" s="76"/>
      <c r="K640" s="76"/>
      <c r="L640" s="76"/>
      <c r="M640" s="76"/>
      <c r="N640" s="76"/>
      <c r="O640" s="71" t="s">
        <v>10335</v>
      </c>
      <c r="P640" s="100"/>
      <c r="Q640" s="71" t="s">
        <v>10338</v>
      </c>
      <c r="R640" s="79" t="s">
        <v>10339</v>
      </c>
      <c r="S640" s="74" t="n">
        <v>45114</v>
      </c>
      <c r="T640" s="74" t="n">
        <v>45844</v>
      </c>
      <c r="U640" s="87" t="s">
        <v>10340</v>
      </c>
      <c r="V640" s="87" t="s">
        <v>10341</v>
      </c>
      <c r="W640" s="76"/>
      <c r="X640" s="71" t="s">
        <v>10335</v>
      </c>
      <c r="Y640" s="71" t="s">
        <v>10342</v>
      </c>
      <c r="Z640" s="79" t="s">
        <v>10629</v>
      </c>
      <c r="AA640" s="76"/>
      <c r="AB640" s="76"/>
      <c r="AC640" s="76"/>
      <c r="AD640" s="76"/>
      <c r="AE640" s="78" t="s">
        <v>10630</v>
      </c>
      <c r="AF640" s="76"/>
      <c r="AG640" s="76"/>
      <c r="AH640" s="76"/>
      <c r="AI640" s="67" t="s">
        <v>10602</v>
      </c>
      <c r="AJ640" s="79" t="s">
        <v>10346</v>
      </c>
      <c r="AK640" s="76"/>
      <c r="AL640" s="76"/>
      <c r="AM640" s="76"/>
      <c r="AN640" s="63" t="s">
        <v>10495</v>
      </c>
      <c r="AO640" s="63" t="s">
        <v>10496</v>
      </c>
      <c r="AP640" s="67" t="s">
        <v>10497</v>
      </c>
      <c r="AQ640" s="76"/>
    </row>
    <row r="641" customFormat="false" ht="15" hidden="false" customHeight="false" outlineLevel="0" collapsed="false">
      <c r="B641" s="1" t="str">
        <f aca="false">поверители!$E641</f>
        <v>006139</v>
      </c>
      <c r="C641" s="64" t="s">
        <v>2220</v>
      </c>
      <c r="D641" s="63"/>
      <c r="E641" s="67" t="s">
        <v>11189</v>
      </c>
      <c r="F641" s="63"/>
      <c r="G641" s="63" t="s">
        <v>10335</v>
      </c>
      <c r="H641" s="81" t="s">
        <v>415</v>
      </c>
      <c r="I641" s="67" t="s">
        <v>10374</v>
      </c>
      <c r="J641" s="76"/>
      <c r="K641" s="76"/>
      <c r="L641" s="76"/>
      <c r="M641" s="76"/>
      <c r="N641" s="76"/>
      <c r="O641" s="71" t="s">
        <v>10335</v>
      </c>
      <c r="P641" s="100"/>
      <c r="Q641" s="71" t="s">
        <v>10338</v>
      </c>
      <c r="R641" s="79" t="s">
        <v>10339</v>
      </c>
      <c r="S641" s="74" t="n">
        <v>45114</v>
      </c>
      <c r="T641" s="74" t="n">
        <v>45844</v>
      </c>
      <c r="U641" s="87" t="s">
        <v>10340</v>
      </c>
      <c r="V641" s="87" t="s">
        <v>10341</v>
      </c>
      <c r="W641" s="76"/>
      <c r="X641" s="71" t="s">
        <v>10335</v>
      </c>
      <c r="Y641" s="71" t="s">
        <v>10342</v>
      </c>
      <c r="Z641" s="79" t="s">
        <v>10629</v>
      </c>
      <c r="AA641" s="76"/>
      <c r="AB641" s="76"/>
      <c r="AC641" s="76"/>
      <c r="AD641" s="76"/>
      <c r="AE641" s="78" t="s">
        <v>10630</v>
      </c>
      <c r="AF641" s="76"/>
      <c r="AG641" s="76"/>
      <c r="AH641" s="76"/>
      <c r="AI641" s="67" t="s">
        <v>10602</v>
      </c>
      <c r="AJ641" s="79" t="s">
        <v>10346</v>
      </c>
      <c r="AK641" s="76"/>
      <c r="AL641" s="76"/>
      <c r="AM641" s="76"/>
      <c r="AN641" s="63" t="s">
        <v>10495</v>
      </c>
      <c r="AO641" s="63" t="s">
        <v>10496</v>
      </c>
      <c r="AP641" s="67" t="s">
        <v>10497</v>
      </c>
      <c r="AQ641" s="76"/>
    </row>
    <row r="642" customFormat="false" ht="15" hidden="false" customHeight="false" outlineLevel="0" collapsed="false">
      <c r="B642" s="1" t="str">
        <f aca="false">поверители!$E642</f>
        <v>006145</v>
      </c>
      <c r="C642" s="64" t="s">
        <v>2220</v>
      </c>
      <c r="D642" s="63"/>
      <c r="E642" s="67" t="s">
        <v>11190</v>
      </c>
      <c r="F642" s="63"/>
      <c r="G642" s="63" t="s">
        <v>10335</v>
      </c>
      <c r="H642" s="81" t="s">
        <v>415</v>
      </c>
      <c r="I642" s="67" t="s">
        <v>10374</v>
      </c>
      <c r="J642" s="76"/>
      <c r="K642" s="76"/>
      <c r="L642" s="76"/>
      <c r="M642" s="76"/>
      <c r="N642" s="76"/>
      <c r="O642" s="71" t="s">
        <v>10335</v>
      </c>
      <c r="P642" s="100"/>
      <c r="Q642" s="71" t="s">
        <v>10338</v>
      </c>
      <c r="R642" s="79" t="s">
        <v>10339</v>
      </c>
      <c r="S642" s="74" t="n">
        <v>45114</v>
      </c>
      <c r="T642" s="74" t="n">
        <v>45844</v>
      </c>
      <c r="U642" s="87" t="s">
        <v>10340</v>
      </c>
      <c r="V642" s="87" t="s">
        <v>10341</v>
      </c>
      <c r="W642" s="76"/>
      <c r="X642" s="71" t="s">
        <v>10335</v>
      </c>
      <c r="Y642" s="71" t="s">
        <v>10342</v>
      </c>
      <c r="Z642" s="79" t="s">
        <v>10629</v>
      </c>
      <c r="AA642" s="76"/>
      <c r="AB642" s="76"/>
      <c r="AC642" s="76"/>
      <c r="AD642" s="76"/>
      <c r="AE642" s="78" t="s">
        <v>10630</v>
      </c>
      <c r="AF642" s="76"/>
      <c r="AG642" s="76"/>
      <c r="AH642" s="76"/>
      <c r="AI642" s="67" t="s">
        <v>10602</v>
      </c>
      <c r="AJ642" s="79" t="s">
        <v>10346</v>
      </c>
      <c r="AK642" s="76"/>
      <c r="AL642" s="76"/>
      <c r="AM642" s="76"/>
      <c r="AN642" s="63" t="s">
        <v>10495</v>
      </c>
      <c r="AO642" s="63" t="s">
        <v>10496</v>
      </c>
      <c r="AP642" s="67" t="s">
        <v>10497</v>
      </c>
      <c r="AQ642" s="76"/>
    </row>
    <row r="643" customFormat="false" ht="17.9" hidden="false" customHeight="false" outlineLevel="0" collapsed="false">
      <c r="B643" s="1" t="str">
        <f aca="false">поверители!$E643</f>
        <v>025034</v>
      </c>
      <c r="C643" s="64" t="s">
        <v>393</v>
      </c>
      <c r="D643" s="63"/>
      <c r="E643" s="81" t="s">
        <v>11191</v>
      </c>
      <c r="F643" s="63"/>
      <c r="G643" s="63" t="s">
        <v>10335</v>
      </c>
      <c r="H643" s="64" t="s">
        <v>396</v>
      </c>
      <c r="I643" s="67" t="s">
        <v>10374</v>
      </c>
      <c r="J643" s="76"/>
      <c r="K643" s="76"/>
      <c r="L643" s="76"/>
      <c r="M643" s="76"/>
      <c r="N643" s="76"/>
      <c r="O643" s="71" t="s">
        <v>10335</v>
      </c>
      <c r="P643" s="100"/>
      <c r="Q643" s="71" t="s">
        <v>10338</v>
      </c>
      <c r="R643" s="79" t="s">
        <v>10339</v>
      </c>
      <c r="S643" s="74" t="n">
        <v>45114</v>
      </c>
      <c r="T643" s="74" t="n">
        <v>45844</v>
      </c>
      <c r="U643" s="87" t="s">
        <v>10340</v>
      </c>
      <c r="V643" s="87" t="s">
        <v>10341</v>
      </c>
      <c r="W643" s="76"/>
      <c r="X643" s="71" t="s">
        <v>10335</v>
      </c>
      <c r="Y643" s="71" t="s">
        <v>10342</v>
      </c>
      <c r="Z643" s="79" t="s">
        <v>10629</v>
      </c>
      <c r="AA643" s="76"/>
      <c r="AB643" s="76"/>
      <c r="AC643" s="76"/>
      <c r="AD643" s="76"/>
      <c r="AE643" s="78" t="s">
        <v>10630</v>
      </c>
      <c r="AF643" s="76"/>
      <c r="AG643" s="76"/>
      <c r="AH643" s="76"/>
      <c r="AI643" s="104" t="s">
        <v>10733</v>
      </c>
      <c r="AJ643" s="79" t="s">
        <v>10346</v>
      </c>
      <c r="AK643" s="76"/>
      <c r="AL643" s="76"/>
      <c r="AM643" s="76"/>
      <c r="AN643" s="63" t="s">
        <v>10495</v>
      </c>
      <c r="AO643" s="63" t="s">
        <v>10496</v>
      </c>
      <c r="AP643" s="67" t="s">
        <v>10497</v>
      </c>
      <c r="AQ643" s="76"/>
    </row>
    <row r="644" customFormat="false" ht="15" hidden="false" customHeight="false" outlineLevel="0" collapsed="false">
      <c r="B644" s="1" t="str">
        <f aca="false">поверители!$E644</f>
        <v>025060</v>
      </c>
      <c r="C644" s="64" t="s">
        <v>393</v>
      </c>
      <c r="D644" s="63"/>
      <c r="E644" s="67" t="s">
        <v>11192</v>
      </c>
      <c r="F644" s="63"/>
      <c r="G644" s="63" t="s">
        <v>10335</v>
      </c>
      <c r="H644" s="64" t="s">
        <v>396</v>
      </c>
      <c r="I644" s="67" t="s">
        <v>10374</v>
      </c>
      <c r="J644" s="76"/>
      <c r="K644" s="76"/>
      <c r="L644" s="76"/>
      <c r="M644" s="76"/>
      <c r="N644" s="76"/>
      <c r="O644" s="71" t="s">
        <v>10335</v>
      </c>
      <c r="P644" s="100"/>
      <c r="Q644" s="71" t="s">
        <v>10338</v>
      </c>
      <c r="R644" s="79" t="s">
        <v>10339</v>
      </c>
      <c r="S644" s="74" t="n">
        <v>45114</v>
      </c>
      <c r="T644" s="74" t="n">
        <v>45844</v>
      </c>
      <c r="U644" s="87" t="s">
        <v>10340</v>
      </c>
      <c r="V644" s="87" t="s">
        <v>10341</v>
      </c>
      <c r="W644" s="76"/>
      <c r="X644" s="71" t="s">
        <v>10335</v>
      </c>
      <c r="Y644" s="71" t="s">
        <v>10342</v>
      </c>
      <c r="Z644" s="79" t="s">
        <v>10629</v>
      </c>
      <c r="AA644" s="76"/>
      <c r="AB644" s="76"/>
      <c r="AC644" s="76"/>
      <c r="AD644" s="76"/>
      <c r="AE644" s="78" t="s">
        <v>10630</v>
      </c>
      <c r="AF644" s="76"/>
      <c r="AG644" s="76"/>
      <c r="AH644" s="76"/>
      <c r="AI644" s="67" t="s">
        <v>10733</v>
      </c>
      <c r="AJ644" s="79" t="s">
        <v>10346</v>
      </c>
      <c r="AK644" s="76"/>
      <c r="AL644" s="76"/>
      <c r="AM644" s="76"/>
      <c r="AN644" s="63" t="s">
        <v>10495</v>
      </c>
      <c r="AO644" s="63" t="s">
        <v>10496</v>
      </c>
      <c r="AP644" s="67" t="s">
        <v>10497</v>
      </c>
      <c r="AQ644" s="76"/>
    </row>
    <row r="645" customFormat="false" ht="15" hidden="false" customHeight="false" outlineLevel="0" collapsed="false">
      <c r="B645" s="1" t="str">
        <f aca="false">поверители!$E645</f>
        <v>Р01161</v>
      </c>
      <c r="C645" s="64" t="s">
        <v>428</v>
      </c>
      <c r="D645" s="63"/>
      <c r="E645" s="81" t="s">
        <v>11193</v>
      </c>
      <c r="F645" s="63"/>
      <c r="G645" s="63" t="s">
        <v>10335</v>
      </c>
      <c r="H645" s="63" t="s">
        <v>404</v>
      </c>
      <c r="I645" s="67" t="s">
        <v>10453</v>
      </c>
      <c r="J645" s="76"/>
      <c r="K645" s="76"/>
      <c r="L645" s="76"/>
      <c r="M645" s="76"/>
      <c r="N645" s="76"/>
      <c r="O645" s="71" t="s">
        <v>10335</v>
      </c>
      <c r="P645" s="100"/>
      <c r="Q645" s="71" t="s">
        <v>10338</v>
      </c>
      <c r="R645" s="79" t="s">
        <v>10339</v>
      </c>
      <c r="S645" s="74" t="n">
        <v>45114</v>
      </c>
      <c r="T645" s="74" t="n">
        <v>45479</v>
      </c>
      <c r="U645" s="87" t="s">
        <v>10340</v>
      </c>
      <c r="V645" s="87" t="s">
        <v>10341</v>
      </c>
      <c r="W645" s="76"/>
      <c r="X645" s="71" t="s">
        <v>10335</v>
      </c>
      <c r="Y645" s="71" t="s">
        <v>10342</v>
      </c>
      <c r="Z645" s="79" t="s">
        <v>10629</v>
      </c>
      <c r="AA645" s="76"/>
      <c r="AB645" s="76"/>
      <c r="AC645" s="76"/>
      <c r="AD645" s="76"/>
      <c r="AE645" s="78" t="s">
        <v>10630</v>
      </c>
      <c r="AF645" s="76"/>
      <c r="AG645" s="76"/>
      <c r="AH645" s="76"/>
      <c r="AI645" s="67" t="s">
        <v>10647</v>
      </c>
      <c r="AJ645" s="79" t="s">
        <v>10346</v>
      </c>
      <c r="AK645" s="76"/>
      <c r="AL645" s="76"/>
      <c r="AM645" s="76"/>
      <c r="AN645" s="63" t="s">
        <v>10495</v>
      </c>
      <c r="AO645" s="63" t="s">
        <v>10496</v>
      </c>
      <c r="AP645" s="67" t="s">
        <v>10497</v>
      </c>
      <c r="AQ645" s="76"/>
    </row>
    <row r="646" customFormat="false" ht="15" hidden="false" customHeight="false" outlineLevel="0" collapsed="false">
      <c r="B646" s="1" t="str">
        <f aca="false">поверители!$E646</f>
        <v>P00550</v>
      </c>
      <c r="C646" s="64" t="s">
        <v>297</v>
      </c>
      <c r="D646" s="63"/>
      <c r="E646" s="67" t="s">
        <v>11194</v>
      </c>
      <c r="F646" s="63"/>
      <c r="G646" s="63" t="s">
        <v>10335</v>
      </c>
      <c r="H646" s="64" t="s">
        <v>300</v>
      </c>
      <c r="I646" s="67" t="s">
        <v>10667</v>
      </c>
      <c r="J646" s="76"/>
      <c r="K646" s="76"/>
      <c r="L646" s="76"/>
      <c r="M646" s="76"/>
      <c r="N646" s="76"/>
      <c r="O646" s="71" t="s">
        <v>10335</v>
      </c>
      <c r="P646" s="100"/>
      <c r="Q646" s="71" t="s">
        <v>10338</v>
      </c>
      <c r="R646" s="79" t="s">
        <v>10339</v>
      </c>
      <c r="S646" s="74" t="n">
        <v>45114</v>
      </c>
      <c r="T646" s="74" t="n">
        <v>45844</v>
      </c>
      <c r="U646" s="87" t="s">
        <v>10340</v>
      </c>
      <c r="V646" s="87" t="s">
        <v>10341</v>
      </c>
      <c r="W646" s="76"/>
      <c r="X646" s="71" t="s">
        <v>10335</v>
      </c>
      <c r="Y646" s="71" t="s">
        <v>10342</v>
      </c>
      <c r="Z646" s="79" t="s">
        <v>10629</v>
      </c>
      <c r="AA646" s="76"/>
      <c r="AB646" s="76"/>
      <c r="AC646" s="76"/>
      <c r="AD646" s="76"/>
      <c r="AE646" s="78" t="s">
        <v>10630</v>
      </c>
      <c r="AF646" s="76"/>
      <c r="AG646" s="76"/>
      <c r="AH646" s="76"/>
      <c r="AI646" s="67" t="s">
        <v>10733</v>
      </c>
      <c r="AJ646" s="79" t="s">
        <v>10346</v>
      </c>
      <c r="AK646" s="76"/>
      <c r="AL646" s="76"/>
      <c r="AM646" s="76"/>
      <c r="AN646" s="63" t="s">
        <v>10495</v>
      </c>
      <c r="AO646" s="63" t="s">
        <v>10496</v>
      </c>
      <c r="AP646" s="67" t="s">
        <v>10497</v>
      </c>
      <c r="AQ646" s="76"/>
    </row>
    <row r="647" customFormat="false" ht="15" hidden="false" customHeight="false" outlineLevel="0" collapsed="false">
      <c r="B647" s="1" t="str">
        <f aca="false">поверители!$E647</f>
        <v>Р00788</v>
      </c>
      <c r="C647" s="64" t="s">
        <v>291</v>
      </c>
      <c r="D647" s="63"/>
      <c r="E647" s="81" t="s">
        <v>11195</v>
      </c>
      <c r="F647" s="63"/>
      <c r="G647" s="63" t="s">
        <v>10335</v>
      </c>
      <c r="H647" s="63" t="s">
        <v>404</v>
      </c>
      <c r="I647" s="67" t="s">
        <v>10458</v>
      </c>
      <c r="J647" s="76"/>
      <c r="K647" s="76"/>
      <c r="L647" s="76"/>
      <c r="M647" s="76"/>
      <c r="N647" s="76"/>
      <c r="O647" s="71" t="s">
        <v>10335</v>
      </c>
      <c r="P647" s="100"/>
      <c r="Q647" s="71" t="s">
        <v>10338</v>
      </c>
      <c r="R647" s="79" t="s">
        <v>10339</v>
      </c>
      <c r="S647" s="74" t="n">
        <v>45114</v>
      </c>
      <c r="T647" s="74" t="n">
        <v>45479</v>
      </c>
      <c r="U647" s="87" t="s">
        <v>10340</v>
      </c>
      <c r="V647" s="87" t="s">
        <v>10341</v>
      </c>
      <c r="W647" s="76"/>
      <c r="X647" s="71" t="s">
        <v>10335</v>
      </c>
      <c r="Y647" s="71" t="s">
        <v>10342</v>
      </c>
      <c r="Z647" s="79" t="s">
        <v>10629</v>
      </c>
      <c r="AA647" s="76"/>
      <c r="AB647" s="76"/>
      <c r="AC647" s="76"/>
      <c r="AD647" s="76"/>
      <c r="AE647" s="78" t="s">
        <v>10630</v>
      </c>
      <c r="AF647" s="76"/>
      <c r="AG647" s="76"/>
      <c r="AH647" s="76"/>
      <c r="AI647" s="67" t="s">
        <v>10733</v>
      </c>
      <c r="AJ647" s="79" t="s">
        <v>10346</v>
      </c>
      <c r="AK647" s="76"/>
      <c r="AL647" s="76"/>
      <c r="AM647" s="76"/>
      <c r="AN647" s="63" t="s">
        <v>10495</v>
      </c>
      <c r="AO647" s="63" t="s">
        <v>10496</v>
      </c>
      <c r="AP647" s="67" t="s">
        <v>10497</v>
      </c>
      <c r="AQ647" s="76"/>
    </row>
    <row r="648" customFormat="false" ht="15" hidden="false" customHeight="false" outlineLevel="0" collapsed="false">
      <c r="B648" s="1" t="str">
        <f aca="false">поверители!$E648</f>
        <v>Р00534</v>
      </c>
      <c r="C648" s="64" t="s">
        <v>291</v>
      </c>
      <c r="D648" s="63"/>
      <c r="E648" s="81" t="s">
        <v>11196</v>
      </c>
      <c r="F648" s="63"/>
      <c r="G648" s="63" t="s">
        <v>10335</v>
      </c>
      <c r="H648" s="63" t="s">
        <v>404</v>
      </c>
      <c r="I648" s="67" t="s">
        <v>10564</v>
      </c>
      <c r="J648" s="76"/>
      <c r="K648" s="76"/>
      <c r="L648" s="76"/>
      <c r="M648" s="76"/>
      <c r="N648" s="76"/>
      <c r="O648" s="71" t="s">
        <v>10335</v>
      </c>
      <c r="P648" s="100"/>
      <c r="Q648" s="71" t="s">
        <v>10338</v>
      </c>
      <c r="R648" s="79" t="s">
        <v>10339</v>
      </c>
      <c r="S648" s="74" t="n">
        <v>45114</v>
      </c>
      <c r="T648" s="74" t="n">
        <v>45479</v>
      </c>
      <c r="U648" s="87" t="s">
        <v>10340</v>
      </c>
      <c r="V648" s="87" t="s">
        <v>10341</v>
      </c>
      <c r="W648" s="76"/>
      <c r="X648" s="71" t="s">
        <v>10335</v>
      </c>
      <c r="Y648" s="71" t="s">
        <v>10342</v>
      </c>
      <c r="Z648" s="79" t="s">
        <v>10629</v>
      </c>
      <c r="AA648" s="76"/>
      <c r="AB648" s="76"/>
      <c r="AC648" s="76"/>
      <c r="AD648" s="76"/>
      <c r="AE648" s="78" t="s">
        <v>10630</v>
      </c>
      <c r="AF648" s="76"/>
      <c r="AG648" s="76"/>
      <c r="AH648" s="76"/>
      <c r="AI648" s="67" t="s">
        <v>10647</v>
      </c>
      <c r="AJ648" s="79" t="s">
        <v>10346</v>
      </c>
      <c r="AK648" s="76"/>
      <c r="AL648" s="76"/>
      <c r="AM648" s="76"/>
      <c r="AN648" s="63" t="s">
        <v>10495</v>
      </c>
      <c r="AO648" s="63" t="s">
        <v>10496</v>
      </c>
      <c r="AP648" s="67" t="s">
        <v>10497</v>
      </c>
      <c r="AQ648" s="76"/>
    </row>
    <row r="649" customFormat="false" ht="15" hidden="false" customHeight="false" outlineLevel="0" collapsed="false">
      <c r="B649" s="1" t="str">
        <f aca="false">поверители!$E649</f>
        <v>Р00535</v>
      </c>
      <c r="C649" s="64" t="s">
        <v>428</v>
      </c>
      <c r="D649" s="63"/>
      <c r="E649" s="81" t="s">
        <v>11197</v>
      </c>
      <c r="F649" s="63"/>
      <c r="G649" s="63" t="s">
        <v>10335</v>
      </c>
      <c r="H649" s="63" t="s">
        <v>404</v>
      </c>
      <c r="I649" s="67" t="s">
        <v>10453</v>
      </c>
      <c r="J649" s="76"/>
      <c r="K649" s="76"/>
      <c r="L649" s="76"/>
      <c r="M649" s="76"/>
      <c r="N649" s="76"/>
      <c r="O649" s="71" t="s">
        <v>10335</v>
      </c>
      <c r="P649" s="100"/>
      <c r="Q649" s="71" t="s">
        <v>10338</v>
      </c>
      <c r="R649" s="79" t="s">
        <v>10339</v>
      </c>
      <c r="S649" s="74" t="n">
        <v>45114</v>
      </c>
      <c r="T649" s="74" t="n">
        <v>45479</v>
      </c>
      <c r="U649" s="87" t="s">
        <v>10340</v>
      </c>
      <c r="V649" s="87" t="s">
        <v>10341</v>
      </c>
      <c r="W649" s="76"/>
      <c r="X649" s="71" t="s">
        <v>10335</v>
      </c>
      <c r="Y649" s="71" t="s">
        <v>10342</v>
      </c>
      <c r="Z649" s="79" t="s">
        <v>10629</v>
      </c>
      <c r="AA649" s="76"/>
      <c r="AB649" s="76"/>
      <c r="AC649" s="76"/>
      <c r="AD649" s="76"/>
      <c r="AE649" s="78" t="s">
        <v>10630</v>
      </c>
      <c r="AF649" s="76"/>
      <c r="AG649" s="76"/>
      <c r="AH649" s="76"/>
      <c r="AI649" s="67" t="s">
        <v>10647</v>
      </c>
      <c r="AJ649" s="79" t="s">
        <v>10346</v>
      </c>
      <c r="AK649" s="76"/>
      <c r="AL649" s="76"/>
      <c r="AM649" s="76"/>
      <c r="AN649" s="63" t="s">
        <v>10495</v>
      </c>
      <c r="AO649" s="63" t="s">
        <v>10496</v>
      </c>
      <c r="AP649" s="67" t="s">
        <v>10497</v>
      </c>
      <c r="AQ649" s="76"/>
    </row>
    <row r="650" customFormat="false" ht="15" hidden="false" customHeight="false" outlineLevel="0" collapsed="false">
      <c r="B650" s="1" t="str">
        <f aca="false">поверители!$E650</f>
        <v>Р00649</v>
      </c>
      <c r="C650" s="64" t="s">
        <v>291</v>
      </c>
      <c r="D650" s="63"/>
      <c r="E650" s="81" t="s">
        <v>11198</v>
      </c>
      <c r="F650" s="63"/>
      <c r="G650" s="63" t="s">
        <v>10335</v>
      </c>
      <c r="H650" s="63" t="s">
        <v>404</v>
      </c>
      <c r="I650" s="67" t="s">
        <v>10667</v>
      </c>
      <c r="J650" s="76"/>
      <c r="K650" s="76"/>
      <c r="L650" s="76"/>
      <c r="M650" s="76"/>
      <c r="N650" s="76"/>
      <c r="O650" s="71" t="s">
        <v>10335</v>
      </c>
      <c r="P650" s="100"/>
      <c r="Q650" s="71" t="s">
        <v>10338</v>
      </c>
      <c r="R650" s="79" t="s">
        <v>10339</v>
      </c>
      <c r="S650" s="74" t="n">
        <v>45114</v>
      </c>
      <c r="T650" s="74" t="n">
        <v>45479</v>
      </c>
      <c r="U650" s="87" t="s">
        <v>10340</v>
      </c>
      <c r="V650" s="87" t="s">
        <v>10341</v>
      </c>
      <c r="W650" s="76"/>
      <c r="X650" s="71" t="s">
        <v>10335</v>
      </c>
      <c r="Y650" s="71" t="s">
        <v>10342</v>
      </c>
      <c r="Z650" s="79" t="s">
        <v>10629</v>
      </c>
      <c r="AA650" s="76"/>
      <c r="AB650" s="76"/>
      <c r="AC650" s="76"/>
      <c r="AD650" s="76"/>
      <c r="AE650" s="78" t="s">
        <v>10630</v>
      </c>
      <c r="AF650" s="76"/>
      <c r="AG650" s="76"/>
      <c r="AH650" s="76"/>
      <c r="AI650" s="67" t="s">
        <v>10647</v>
      </c>
      <c r="AJ650" s="79" t="s">
        <v>10346</v>
      </c>
      <c r="AK650" s="76"/>
      <c r="AL650" s="76"/>
      <c r="AM650" s="76"/>
      <c r="AN650" s="63" t="s">
        <v>10495</v>
      </c>
      <c r="AO650" s="63" t="s">
        <v>10496</v>
      </c>
      <c r="AP650" s="67" t="s">
        <v>10497</v>
      </c>
      <c r="AQ650" s="76"/>
    </row>
    <row r="651" customFormat="false" ht="15" hidden="false" customHeight="false" outlineLevel="0" collapsed="false">
      <c r="B651" s="1" t="str">
        <f aca="false">поверители!$E651</f>
        <v>Р00790</v>
      </c>
      <c r="C651" s="64" t="s">
        <v>291</v>
      </c>
      <c r="D651" s="63"/>
      <c r="E651" s="81" t="s">
        <v>11199</v>
      </c>
      <c r="F651" s="63"/>
      <c r="G651" s="63" t="s">
        <v>10335</v>
      </c>
      <c r="H651" s="63" t="s">
        <v>404</v>
      </c>
      <c r="I651" s="67" t="s">
        <v>10458</v>
      </c>
      <c r="J651" s="76"/>
      <c r="K651" s="76"/>
      <c r="L651" s="76"/>
      <c r="M651" s="76"/>
      <c r="N651" s="76"/>
      <c r="O651" s="71" t="s">
        <v>10335</v>
      </c>
      <c r="P651" s="100"/>
      <c r="Q651" s="71" t="s">
        <v>10338</v>
      </c>
      <c r="R651" s="79" t="s">
        <v>10339</v>
      </c>
      <c r="S651" s="74" t="n">
        <v>45114</v>
      </c>
      <c r="T651" s="74" t="n">
        <v>45479</v>
      </c>
      <c r="U651" s="87" t="s">
        <v>10340</v>
      </c>
      <c r="V651" s="87" t="s">
        <v>10341</v>
      </c>
      <c r="W651" s="76"/>
      <c r="X651" s="71" t="s">
        <v>10335</v>
      </c>
      <c r="Y651" s="71" t="s">
        <v>10342</v>
      </c>
      <c r="Z651" s="79" t="s">
        <v>10629</v>
      </c>
      <c r="AA651" s="76"/>
      <c r="AB651" s="76"/>
      <c r="AC651" s="76"/>
      <c r="AD651" s="76"/>
      <c r="AE651" s="78" t="s">
        <v>10630</v>
      </c>
      <c r="AF651" s="76"/>
      <c r="AG651" s="76"/>
      <c r="AH651" s="76"/>
      <c r="AI651" s="67" t="s">
        <v>10733</v>
      </c>
      <c r="AJ651" s="79" t="s">
        <v>10346</v>
      </c>
      <c r="AK651" s="76"/>
      <c r="AL651" s="76"/>
      <c r="AM651" s="76"/>
      <c r="AN651" s="63" t="s">
        <v>10495</v>
      </c>
      <c r="AO651" s="63" t="s">
        <v>10496</v>
      </c>
      <c r="AP651" s="67" t="s">
        <v>10497</v>
      </c>
      <c r="AQ651" s="76"/>
    </row>
    <row r="652" customFormat="false" ht="15" hidden="false" customHeight="false" outlineLevel="0" collapsed="false">
      <c r="B652" s="1" t="str">
        <f aca="false">поверители!$E652</f>
        <v>Р00787</v>
      </c>
      <c r="C652" s="64" t="s">
        <v>291</v>
      </c>
      <c r="D652" s="63"/>
      <c r="E652" s="81" t="s">
        <v>11200</v>
      </c>
      <c r="F652" s="63"/>
      <c r="G652" s="63" t="s">
        <v>10335</v>
      </c>
      <c r="H652" s="63" t="s">
        <v>404</v>
      </c>
      <c r="I652" s="67" t="s">
        <v>10667</v>
      </c>
      <c r="J652" s="76"/>
      <c r="K652" s="76"/>
      <c r="L652" s="76"/>
      <c r="M652" s="76"/>
      <c r="N652" s="76"/>
      <c r="O652" s="71" t="s">
        <v>10335</v>
      </c>
      <c r="P652" s="100"/>
      <c r="Q652" s="71" t="s">
        <v>10338</v>
      </c>
      <c r="R652" s="79" t="s">
        <v>10339</v>
      </c>
      <c r="S652" s="74" t="n">
        <v>45114</v>
      </c>
      <c r="T652" s="74" t="n">
        <v>45479</v>
      </c>
      <c r="U652" s="87" t="s">
        <v>10340</v>
      </c>
      <c r="V652" s="87" t="s">
        <v>10341</v>
      </c>
      <c r="W652" s="76"/>
      <c r="X652" s="71" t="s">
        <v>10335</v>
      </c>
      <c r="Y652" s="71" t="s">
        <v>10342</v>
      </c>
      <c r="Z652" s="79" t="s">
        <v>10629</v>
      </c>
      <c r="AA652" s="76"/>
      <c r="AB652" s="76"/>
      <c r="AC652" s="76"/>
      <c r="AD652" s="76"/>
      <c r="AE652" s="78" t="s">
        <v>10630</v>
      </c>
      <c r="AF652" s="76"/>
      <c r="AG652" s="76"/>
      <c r="AH652" s="76"/>
      <c r="AI652" s="67" t="s">
        <v>10733</v>
      </c>
      <c r="AJ652" s="79" t="s">
        <v>10346</v>
      </c>
      <c r="AK652" s="76"/>
      <c r="AL652" s="76"/>
      <c r="AM652" s="76"/>
      <c r="AN652" s="63" t="s">
        <v>10495</v>
      </c>
      <c r="AO652" s="63" t="s">
        <v>10496</v>
      </c>
      <c r="AP652" s="67" t="s">
        <v>10497</v>
      </c>
      <c r="AQ652" s="76"/>
    </row>
    <row r="653" customFormat="false" ht="15" hidden="false" customHeight="false" outlineLevel="0" collapsed="false">
      <c r="B653" s="1" t="str">
        <f aca="false">поверители!$E653</f>
        <v>Р00567</v>
      </c>
      <c r="C653" s="64" t="s">
        <v>291</v>
      </c>
      <c r="D653" s="63"/>
      <c r="E653" s="81" t="s">
        <v>11201</v>
      </c>
      <c r="F653" s="63"/>
      <c r="G653" s="63" t="s">
        <v>10335</v>
      </c>
      <c r="H653" s="63" t="s">
        <v>404</v>
      </c>
      <c r="I653" s="67" t="s">
        <v>10670</v>
      </c>
      <c r="J653" s="76"/>
      <c r="K653" s="76"/>
      <c r="L653" s="76"/>
      <c r="M653" s="76"/>
      <c r="N653" s="76"/>
      <c r="O653" s="71" t="s">
        <v>10335</v>
      </c>
      <c r="P653" s="100"/>
      <c r="Q653" s="71" t="s">
        <v>10338</v>
      </c>
      <c r="R653" s="79" t="s">
        <v>10339</v>
      </c>
      <c r="S653" s="74" t="n">
        <v>45114</v>
      </c>
      <c r="T653" s="74" t="n">
        <v>45479</v>
      </c>
      <c r="U653" s="87" t="s">
        <v>10340</v>
      </c>
      <c r="V653" s="87" t="s">
        <v>10341</v>
      </c>
      <c r="W653" s="76"/>
      <c r="X653" s="71" t="s">
        <v>10335</v>
      </c>
      <c r="Y653" s="71" t="s">
        <v>10342</v>
      </c>
      <c r="Z653" s="79" t="s">
        <v>10629</v>
      </c>
      <c r="AA653" s="76"/>
      <c r="AB653" s="76"/>
      <c r="AC653" s="76"/>
      <c r="AD653" s="76"/>
      <c r="AE653" s="78" t="s">
        <v>10630</v>
      </c>
      <c r="AF653" s="76"/>
      <c r="AG653" s="76"/>
      <c r="AH653" s="76"/>
      <c r="AI653" s="67" t="s">
        <v>10733</v>
      </c>
      <c r="AJ653" s="79" t="s">
        <v>10346</v>
      </c>
      <c r="AK653" s="76"/>
      <c r="AL653" s="76"/>
      <c r="AM653" s="76"/>
      <c r="AN653" s="63" t="s">
        <v>10495</v>
      </c>
      <c r="AO653" s="63" t="s">
        <v>10496</v>
      </c>
      <c r="AP653" s="67" t="s">
        <v>10497</v>
      </c>
      <c r="AQ653" s="76"/>
    </row>
    <row r="654" customFormat="false" ht="15" hidden="false" customHeight="false" outlineLevel="0" collapsed="false">
      <c r="B654" s="1" t="str">
        <f aca="false">поверители!$E654</f>
        <v>Р01160</v>
      </c>
      <c r="C654" s="64" t="s">
        <v>428</v>
      </c>
      <c r="D654" s="63"/>
      <c r="E654" s="81" t="s">
        <v>11202</v>
      </c>
      <c r="F654" s="63"/>
      <c r="G654" s="63" t="s">
        <v>10335</v>
      </c>
      <c r="H654" s="63" t="s">
        <v>404</v>
      </c>
      <c r="I654" s="67" t="s">
        <v>10453</v>
      </c>
      <c r="J654" s="76"/>
      <c r="K654" s="76"/>
      <c r="L654" s="76"/>
      <c r="M654" s="76"/>
      <c r="N654" s="76"/>
      <c r="O654" s="71" t="s">
        <v>10335</v>
      </c>
      <c r="P654" s="100"/>
      <c r="Q654" s="71" t="s">
        <v>10338</v>
      </c>
      <c r="R654" s="79" t="s">
        <v>10339</v>
      </c>
      <c r="S654" s="74" t="n">
        <v>45114</v>
      </c>
      <c r="T654" s="74" t="n">
        <v>45479</v>
      </c>
      <c r="U654" s="87" t="s">
        <v>10340</v>
      </c>
      <c r="V654" s="87" t="s">
        <v>10341</v>
      </c>
      <c r="W654" s="76"/>
      <c r="X654" s="71" t="s">
        <v>10335</v>
      </c>
      <c r="Y654" s="71" t="s">
        <v>10342</v>
      </c>
      <c r="Z654" s="79" t="s">
        <v>10629</v>
      </c>
      <c r="AA654" s="76"/>
      <c r="AB654" s="76"/>
      <c r="AC654" s="76"/>
      <c r="AD654" s="76"/>
      <c r="AE654" s="78" t="s">
        <v>10630</v>
      </c>
      <c r="AF654" s="76"/>
      <c r="AG654" s="76"/>
      <c r="AH654" s="76"/>
      <c r="AI654" s="67" t="s">
        <v>10647</v>
      </c>
      <c r="AJ654" s="79" t="s">
        <v>10346</v>
      </c>
      <c r="AK654" s="76"/>
      <c r="AL654" s="76"/>
      <c r="AM654" s="76"/>
      <c r="AN654" s="63" t="s">
        <v>10495</v>
      </c>
      <c r="AO654" s="63" t="s">
        <v>10496</v>
      </c>
      <c r="AP654" s="67" t="s">
        <v>10497</v>
      </c>
      <c r="AQ654" s="76"/>
    </row>
    <row r="655" customFormat="false" ht="15" hidden="false" customHeight="false" outlineLevel="0" collapsed="false">
      <c r="B655" s="1" t="str">
        <f aca="false">поверители!$E655</f>
        <v>Р01162</v>
      </c>
      <c r="C655" s="64" t="s">
        <v>428</v>
      </c>
      <c r="D655" s="63"/>
      <c r="E655" s="81" t="s">
        <v>11203</v>
      </c>
      <c r="F655" s="63"/>
      <c r="G655" s="63" t="s">
        <v>10335</v>
      </c>
      <c r="H655" s="63" t="s">
        <v>404</v>
      </c>
      <c r="I655" s="67" t="s">
        <v>10453</v>
      </c>
      <c r="J655" s="76"/>
      <c r="K655" s="76"/>
      <c r="L655" s="76"/>
      <c r="M655" s="76"/>
      <c r="N655" s="76"/>
      <c r="O655" s="71" t="s">
        <v>10335</v>
      </c>
      <c r="P655" s="100"/>
      <c r="Q655" s="71" t="s">
        <v>10338</v>
      </c>
      <c r="R655" s="79" t="s">
        <v>10339</v>
      </c>
      <c r="S655" s="74" t="n">
        <v>45114</v>
      </c>
      <c r="T655" s="74" t="n">
        <v>45479</v>
      </c>
      <c r="U655" s="87" t="s">
        <v>10340</v>
      </c>
      <c r="V655" s="87" t="s">
        <v>10341</v>
      </c>
      <c r="W655" s="76"/>
      <c r="X655" s="71" t="s">
        <v>10335</v>
      </c>
      <c r="Y655" s="71" t="s">
        <v>10342</v>
      </c>
      <c r="Z655" s="79" t="s">
        <v>10629</v>
      </c>
      <c r="AA655" s="76"/>
      <c r="AB655" s="76"/>
      <c r="AC655" s="76"/>
      <c r="AD655" s="76"/>
      <c r="AE655" s="78" t="s">
        <v>10630</v>
      </c>
      <c r="AF655" s="76"/>
      <c r="AG655" s="76"/>
      <c r="AH655" s="76"/>
      <c r="AI655" s="67" t="s">
        <v>10647</v>
      </c>
      <c r="AJ655" s="79" t="s">
        <v>10346</v>
      </c>
      <c r="AK655" s="76"/>
      <c r="AL655" s="76"/>
      <c r="AM655" s="76"/>
      <c r="AN655" s="63" t="s">
        <v>10495</v>
      </c>
      <c r="AO655" s="63" t="s">
        <v>10496</v>
      </c>
      <c r="AP655" s="67" t="s">
        <v>10497</v>
      </c>
      <c r="AQ655" s="76"/>
    </row>
    <row r="656" customFormat="false" ht="15" hidden="false" customHeight="false" outlineLevel="0" collapsed="false">
      <c r="B656" s="1" t="str">
        <f aca="false">поверители!$E656</f>
        <v>Р01164</v>
      </c>
      <c r="C656" s="64" t="s">
        <v>291</v>
      </c>
      <c r="D656" s="63"/>
      <c r="E656" s="81" t="s">
        <v>11204</v>
      </c>
      <c r="F656" s="63"/>
      <c r="G656" s="63" t="s">
        <v>10335</v>
      </c>
      <c r="H656" s="63" t="s">
        <v>404</v>
      </c>
      <c r="I656" s="67" t="s">
        <v>10667</v>
      </c>
      <c r="J656" s="76"/>
      <c r="K656" s="76"/>
      <c r="L656" s="76"/>
      <c r="M656" s="76"/>
      <c r="N656" s="76"/>
      <c r="O656" s="71" t="s">
        <v>10335</v>
      </c>
      <c r="P656" s="100"/>
      <c r="Q656" s="71" t="s">
        <v>10338</v>
      </c>
      <c r="R656" s="79" t="s">
        <v>10339</v>
      </c>
      <c r="S656" s="74" t="n">
        <v>45114</v>
      </c>
      <c r="T656" s="74" t="n">
        <v>45479</v>
      </c>
      <c r="U656" s="87" t="s">
        <v>10340</v>
      </c>
      <c r="V656" s="87" t="s">
        <v>10341</v>
      </c>
      <c r="W656" s="76"/>
      <c r="X656" s="71" t="s">
        <v>10335</v>
      </c>
      <c r="Y656" s="71" t="s">
        <v>10342</v>
      </c>
      <c r="Z656" s="79" t="s">
        <v>10629</v>
      </c>
      <c r="AA656" s="76"/>
      <c r="AB656" s="76"/>
      <c r="AC656" s="76"/>
      <c r="AD656" s="76"/>
      <c r="AE656" s="78" t="s">
        <v>10630</v>
      </c>
      <c r="AF656" s="76"/>
      <c r="AG656" s="76"/>
      <c r="AH656" s="76"/>
      <c r="AI656" s="67" t="s">
        <v>10647</v>
      </c>
      <c r="AJ656" s="79" t="s">
        <v>10346</v>
      </c>
      <c r="AK656" s="76"/>
      <c r="AL656" s="76"/>
      <c r="AM656" s="76"/>
      <c r="AN656" s="63" t="s">
        <v>10495</v>
      </c>
      <c r="AO656" s="63" t="s">
        <v>10496</v>
      </c>
      <c r="AP656" s="67" t="s">
        <v>10497</v>
      </c>
      <c r="AQ656" s="76"/>
    </row>
    <row r="657" customFormat="false" ht="15" hidden="false" customHeight="false" outlineLevel="0" collapsed="false">
      <c r="B657" s="1" t="str">
        <f aca="false">поверители!$E657</f>
        <v>Р00354</v>
      </c>
      <c r="C657" s="64" t="s">
        <v>291</v>
      </c>
      <c r="D657" s="63"/>
      <c r="E657" s="81" t="s">
        <v>11205</v>
      </c>
      <c r="F657" s="63"/>
      <c r="G657" s="63" t="s">
        <v>10335</v>
      </c>
      <c r="H657" s="63" t="s">
        <v>404</v>
      </c>
      <c r="I657" s="67" t="s">
        <v>10458</v>
      </c>
      <c r="J657" s="76"/>
      <c r="K657" s="76"/>
      <c r="L657" s="76"/>
      <c r="M657" s="76"/>
      <c r="N657" s="76"/>
      <c r="O657" s="71" t="s">
        <v>10335</v>
      </c>
      <c r="P657" s="100"/>
      <c r="Q657" s="71" t="s">
        <v>10338</v>
      </c>
      <c r="R657" s="79" t="s">
        <v>10339</v>
      </c>
      <c r="S657" s="74" t="n">
        <v>45114</v>
      </c>
      <c r="T657" s="74" t="n">
        <v>45479</v>
      </c>
      <c r="U657" s="87" t="s">
        <v>10340</v>
      </c>
      <c r="V657" s="87" t="s">
        <v>10341</v>
      </c>
      <c r="W657" s="76"/>
      <c r="X657" s="71" t="s">
        <v>10335</v>
      </c>
      <c r="Y657" s="71" t="s">
        <v>10342</v>
      </c>
      <c r="Z657" s="79" t="s">
        <v>10629</v>
      </c>
      <c r="AA657" s="76"/>
      <c r="AB657" s="76"/>
      <c r="AC657" s="76"/>
      <c r="AD657" s="76"/>
      <c r="AE657" s="78" t="s">
        <v>10630</v>
      </c>
      <c r="AF657" s="76"/>
      <c r="AG657" s="76"/>
      <c r="AH657" s="76"/>
      <c r="AI657" s="67" t="s">
        <v>10650</v>
      </c>
      <c r="AJ657" s="79" t="s">
        <v>10346</v>
      </c>
      <c r="AK657" s="76"/>
      <c r="AL657" s="76"/>
      <c r="AM657" s="76"/>
      <c r="AN657" s="63" t="s">
        <v>10495</v>
      </c>
      <c r="AO657" s="63" t="s">
        <v>10496</v>
      </c>
      <c r="AP657" s="67" t="s">
        <v>10497</v>
      </c>
      <c r="AQ657" s="76"/>
    </row>
    <row r="658" customFormat="false" ht="15" hidden="false" customHeight="false" outlineLevel="0" collapsed="false">
      <c r="B658" s="1" t="str">
        <f aca="false">поверители!$E658</f>
        <v>Р00113</v>
      </c>
      <c r="C658" s="64" t="s">
        <v>291</v>
      </c>
      <c r="D658" s="63"/>
      <c r="E658" s="67" t="s">
        <v>11206</v>
      </c>
      <c r="F658" s="63"/>
      <c r="G658" s="63" t="s">
        <v>10335</v>
      </c>
      <c r="H658" s="63" t="s">
        <v>404</v>
      </c>
      <c r="I658" s="67" t="s">
        <v>10670</v>
      </c>
      <c r="J658" s="76"/>
      <c r="K658" s="76"/>
      <c r="L658" s="76"/>
      <c r="M658" s="76"/>
      <c r="N658" s="76"/>
      <c r="O658" s="71" t="s">
        <v>10335</v>
      </c>
      <c r="P658" s="100"/>
      <c r="Q658" s="71" t="s">
        <v>10338</v>
      </c>
      <c r="R658" s="79" t="s">
        <v>10339</v>
      </c>
      <c r="S658" s="74" t="n">
        <v>45114</v>
      </c>
      <c r="T658" s="74" t="n">
        <v>45479</v>
      </c>
      <c r="U658" s="87" t="s">
        <v>10340</v>
      </c>
      <c r="V658" s="87" t="s">
        <v>10341</v>
      </c>
      <c r="W658" s="76"/>
      <c r="X658" s="71" t="s">
        <v>10335</v>
      </c>
      <c r="Y658" s="71" t="s">
        <v>10342</v>
      </c>
      <c r="Z658" s="79" t="s">
        <v>10629</v>
      </c>
      <c r="AA658" s="76"/>
      <c r="AB658" s="76"/>
      <c r="AC658" s="76"/>
      <c r="AD658" s="76"/>
      <c r="AE658" s="78" t="s">
        <v>10630</v>
      </c>
      <c r="AF658" s="76"/>
      <c r="AG658" s="76"/>
      <c r="AH658" s="76"/>
      <c r="AI658" s="67" t="s">
        <v>10647</v>
      </c>
      <c r="AJ658" s="79" t="s">
        <v>10346</v>
      </c>
      <c r="AK658" s="76"/>
      <c r="AL658" s="76"/>
      <c r="AM658" s="76"/>
      <c r="AN658" s="63" t="s">
        <v>10495</v>
      </c>
      <c r="AO658" s="63" t="s">
        <v>10496</v>
      </c>
      <c r="AP658" s="67" t="s">
        <v>10497</v>
      </c>
      <c r="AQ658" s="76"/>
    </row>
    <row r="659" customFormat="false" ht="15" hidden="false" customHeight="false" outlineLevel="0" collapsed="false">
      <c r="B659" s="1" t="str">
        <f aca="false">поверители!$E659</f>
        <v>Р01129</v>
      </c>
      <c r="C659" s="64" t="s">
        <v>291</v>
      </c>
      <c r="D659" s="63"/>
      <c r="E659" s="67" t="s">
        <v>11207</v>
      </c>
      <c r="F659" s="63"/>
      <c r="G659" s="63" t="s">
        <v>10335</v>
      </c>
      <c r="H659" s="63" t="s">
        <v>404</v>
      </c>
      <c r="I659" s="67" t="s">
        <v>10670</v>
      </c>
      <c r="J659" s="76"/>
      <c r="K659" s="76"/>
      <c r="L659" s="76"/>
      <c r="M659" s="76"/>
      <c r="N659" s="76"/>
      <c r="O659" s="71" t="s">
        <v>10335</v>
      </c>
      <c r="P659" s="100"/>
      <c r="Q659" s="71" t="s">
        <v>10338</v>
      </c>
      <c r="R659" s="79" t="s">
        <v>10339</v>
      </c>
      <c r="S659" s="74" t="n">
        <v>45114</v>
      </c>
      <c r="T659" s="74" t="n">
        <v>45479</v>
      </c>
      <c r="U659" s="87" t="s">
        <v>10340</v>
      </c>
      <c r="V659" s="87" t="s">
        <v>10341</v>
      </c>
      <c r="W659" s="76"/>
      <c r="X659" s="71" t="s">
        <v>10335</v>
      </c>
      <c r="Y659" s="71" t="s">
        <v>10342</v>
      </c>
      <c r="Z659" s="79" t="s">
        <v>10629</v>
      </c>
      <c r="AA659" s="76"/>
      <c r="AB659" s="76"/>
      <c r="AC659" s="76"/>
      <c r="AD659" s="76"/>
      <c r="AE659" s="78" t="s">
        <v>10630</v>
      </c>
      <c r="AF659" s="76"/>
      <c r="AG659" s="76"/>
      <c r="AH659" s="76"/>
      <c r="AI659" s="67" t="s">
        <v>10647</v>
      </c>
      <c r="AJ659" s="79" t="s">
        <v>10346</v>
      </c>
      <c r="AK659" s="76"/>
      <c r="AL659" s="76"/>
      <c r="AM659" s="76"/>
      <c r="AN659" s="63" t="s">
        <v>10495</v>
      </c>
      <c r="AO659" s="63" t="s">
        <v>10496</v>
      </c>
      <c r="AP659" s="67" t="s">
        <v>10497</v>
      </c>
      <c r="AQ659" s="76"/>
    </row>
    <row r="660" customFormat="false" ht="15" hidden="false" customHeight="false" outlineLevel="0" collapsed="false">
      <c r="B660" s="1" t="str">
        <f aca="false">поверители!$E660</f>
        <v>P00806</v>
      </c>
      <c r="C660" s="64" t="s">
        <v>297</v>
      </c>
      <c r="D660" s="63"/>
      <c r="E660" s="67" t="s">
        <v>11208</v>
      </c>
      <c r="F660" s="63"/>
      <c r="G660" s="63" t="s">
        <v>10335</v>
      </c>
      <c r="H660" s="64" t="s">
        <v>300</v>
      </c>
      <c r="I660" s="67" t="s">
        <v>10667</v>
      </c>
      <c r="J660" s="76"/>
      <c r="K660" s="76"/>
      <c r="L660" s="76"/>
      <c r="M660" s="76"/>
      <c r="N660" s="76"/>
      <c r="O660" s="71" t="s">
        <v>10335</v>
      </c>
      <c r="P660" s="100"/>
      <c r="Q660" s="71" t="s">
        <v>10338</v>
      </c>
      <c r="R660" s="79" t="s">
        <v>10339</v>
      </c>
      <c r="S660" s="74" t="n">
        <v>45114</v>
      </c>
      <c r="T660" s="74" t="n">
        <v>45844</v>
      </c>
      <c r="U660" s="87" t="s">
        <v>10340</v>
      </c>
      <c r="V660" s="87" t="s">
        <v>10341</v>
      </c>
      <c r="W660" s="76"/>
      <c r="X660" s="71" t="s">
        <v>10335</v>
      </c>
      <c r="Y660" s="71" t="s">
        <v>10342</v>
      </c>
      <c r="Z660" s="79" t="s">
        <v>10629</v>
      </c>
      <c r="AA660" s="76"/>
      <c r="AB660" s="76"/>
      <c r="AC660" s="76"/>
      <c r="AD660" s="76"/>
      <c r="AE660" s="78" t="s">
        <v>10630</v>
      </c>
      <c r="AF660" s="76"/>
      <c r="AG660" s="76"/>
      <c r="AH660" s="76"/>
      <c r="AI660" s="67" t="s">
        <v>10587</v>
      </c>
      <c r="AJ660" s="79" t="s">
        <v>10346</v>
      </c>
      <c r="AK660" s="76"/>
      <c r="AL660" s="76"/>
      <c r="AM660" s="76"/>
      <c r="AN660" s="63" t="s">
        <v>10495</v>
      </c>
      <c r="AO660" s="63" t="s">
        <v>10496</v>
      </c>
      <c r="AP660" s="67" t="s">
        <v>10497</v>
      </c>
      <c r="AQ660" s="76"/>
    </row>
    <row r="661" customFormat="false" ht="15" hidden="false" customHeight="false" outlineLevel="0" collapsed="false">
      <c r="B661" s="1" t="str">
        <f aca="false">поверители!$E661</f>
        <v>P00882</v>
      </c>
      <c r="C661" s="64" t="s">
        <v>307</v>
      </c>
      <c r="D661" s="63"/>
      <c r="E661" s="67" t="s">
        <v>11209</v>
      </c>
      <c r="F661" s="63"/>
      <c r="G661" s="63" t="s">
        <v>10335</v>
      </c>
      <c r="H661" s="63" t="s">
        <v>11210</v>
      </c>
      <c r="I661" s="67" t="s">
        <v>10670</v>
      </c>
      <c r="J661" s="76"/>
      <c r="K661" s="76"/>
      <c r="L661" s="76"/>
      <c r="M661" s="76"/>
      <c r="N661" s="76"/>
      <c r="O661" s="71" t="s">
        <v>10335</v>
      </c>
      <c r="P661" s="100"/>
      <c r="Q661" s="71" t="s">
        <v>10338</v>
      </c>
      <c r="R661" s="79" t="s">
        <v>10339</v>
      </c>
      <c r="S661" s="74" t="n">
        <v>45114</v>
      </c>
      <c r="T661" s="74" t="n">
        <v>45844</v>
      </c>
      <c r="U661" s="87" t="s">
        <v>10340</v>
      </c>
      <c r="V661" s="87" t="s">
        <v>10341</v>
      </c>
      <c r="W661" s="76"/>
      <c r="X661" s="71" t="s">
        <v>10335</v>
      </c>
      <c r="Y661" s="71" t="s">
        <v>10342</v>
      </c>
      <c r="Z661" s="79" t="s">
        <v>10629</v>
      </c>
      <c r="AA661" s="76"/>
      <c r="AB661" s="76"/>
      <c r="AC661" s="76"/>
      <c r="AD661" s="76"/>
      <c r="AE661" s="78" t="s">
        <v>10630</v>
      </c>
      <c r="AF661" s="76"/>
      <c r="AG661" s="76"/>
      <c r="AH661" s="76"/>
      <c r="AI661" s="67" t="s">
        <v>10850</v>
      </c>
      <c r="AJ661" s="79" t="s">
        <v>10346</v>
      </c>
      <c r="AK661" s="76"/>
      <c r="AL661" s="76"/>
      <c r="AM661" s="76"/>
      <c r="AN661" s="63" t="s">
        <v>10495</v>
      </c>
      <c r="AO661" s="63" t="s">
        <v>10496</v>
      </c>
      <c r="AP661" s="67" t="s">
        <v>10497</v>
      </c>
      <c r="AQ661" s="76"/>
    </row>
    <row r="662" customFormat="false" ht="15" hidden="false" customHeight="false" outlineLevel="0" collapsed="false">
      <c r="B662" s="1" t="str">
        <f aca="false">поверители!$E662</f>
        <v>Р00588</v>
      </c>
      <c r="C662" s="64" t="s">
        <v>291</v>
      </c>
      <c r="D662" s="63"/>
      <c r="E662" s="67" t="s">
        <v>11211</v>
      </c>
      <c r="F662" s="63"/>
      <c r="G662" s="63" t="s">
        <v>10335</v>
      </c>
      <c r="H662" s="81" t="s">
        <v>294</v>
      </c>
      <c r="I662" s="67" t="s">
        <v>10458</v>
      </c>
      <c r="J662" s="76"/>
      <c r="K662" s="76"/>
      <c r="L662" s="76"/>
      <c r="M662" s="76"/>
      <c r="N662" s="76"/>
      <c r="O662" s="71" t="s">
        <v>10335</v>
      </c>
      <c r="P662" s="100"/>
      <c r="Q662" s="71" t="s">
        <v>10338</v>
      </c>
      <c r="R662" s="79" t="s">
        <v>10339</v>
      </c>
      <c r="S662" s="74" t="n">
        <v>45114</v>
      </c>
      <c r="T662" s="74" t="n">
        <v>45479</v>
      </c>
      <c r="U662" s="87" t="s">
        <v>10340</v>
      </c>
      <c r="V662" s="87" t="s">
        <v>10341</v>
      </c>
      <c r="W662" s="76"/>
      <c r="X662" s="71" t="s">
        <v>10335</v>
      </c>
      <c r="Y662" s="71" t="s">
        <v>10342</v>
      </c>
      <c r="Z662" s="79" t="s">
        <v>10629</v>
      </c>
      <c r="AA662" s="76"/>
      <c r="AB662" s="76"/>
      <c r="AC662" s="76"/>
      <c r="AD662" s="76"/>
      <c r="AE662" s="78" t="s">
        <v>10630</v>
      </c>
      <c r="AF662" s="76"/>
      <c r="AG662" s="76"/>
      <c r="AH662" s="76"/>
      <c r="AI662" s="67" t="s">
        <v>10850</v>
      </c>
      <c r="AJ662" s="79" t="s">
        <v>10346</v>
      </c>
      <c r="AK662" s="76"/>
      <c r="AL662" s="76"/>
      <c r="AM662" s="76"/>
      <c r="AN662" s="63" t="s">
        <v>10495</v>
      </c>
      <c r="AO662" s="63" t="s">
        <v>10496</v>
      </c>
      <c r="AP662" s="67" t="s">
        <v>10497</v>
      </c>
      <c r="AQ662" s="76"/>
    </row>
    <row r="663" customFormat="false" ht="15" hidden="false" customHeight="false" outlineLevel="0" collapsed="false">
      <c r="B663" s="1" t="str">
        <f aca="false">поверители!$E663</f>
        <v>P00398</v>
      </c>
      <c r="C663" s="64" t="s">
        <v>795</v>
      </c>
      <c r="D663" s="63"/>
      <c r="E663" s="81" t="s">
        <v>11212</v>
      </c>
      <c r="F663" s="63"/>
      <c r="G663" s="63" t="s">
        <v>10335</v>
      </c>
      <c r="H663" s="81" t="s">
        <v>294</v>
      </c>
      <c r="I663" s="67" t="s">
        <v>11213</v>
      </c>
      <c r="J663" s="76"/>
      <c r="K663" s="76"/>
      <c r="L663" s="76"/>
      <c r="M663" s="76"/>
      <c r="N663" s="76"/>
      <c r="O663" s="71" t="s">
        <v>10335</v>
      </c>
      <c r="P663" s="100"/>
      <c r="Q663" s="71" t="s">
        <v>10338</v>
      </c>
      <c r="R663" s="79" t="s">
        <v>10339</v>
      </c>
      <c r="S663" s="74" t="n">
        <v>45114</v>
      </c>
      <c r="T663" s="74" t="n">
        <v>45479</v>
      </c>
      <c r="U663" s="87" t="s">
        <v>10340</v>
      </c>
      <c r="V663" s="87" t="s">
        <v>10341</v>
      </c>
      <c r="W663" s="76"/>
      <c r="X663" s="71" t="s">
        <v>10335</v>
      </c>
      <c r="Y663" s="71" t="s">
        <v>10342</v>
      </c>
      <c r="Z663" s="79" t="s">
        <v>10629</v>
      </c>
      <c r="AA663" s="76"/>
      <c r="AB663" s="76"/>
      <c r="AC663" s="76"/>
      <c r="AD663" s="76"/>
      <c r="AE663" s="78" t="s">
        <v>10630</v>
      </c>
      <c r="AF663" s="76"/>
      <c r="AG663" s="76"/>
      <c r="AH663" s="76"/>
      <c r="AI663" s="67" t="s">
        <v>10733</v>
      </c>
      <c r="AJ663" s="79" t="s">
        <v>10346</v>
      </c>
      <c r="AK663" s="76"/>
      <c r="AL663" s="76"/>
      <c r="AM663" s="76"/>
      <c r="AN663" s="63" t="s">
        <v>10495</v>
      </c>
      <c r="AO663" s="63" t="s">
        <v>10496</v>
      </c>
      <c r="AP663" s="67" t="s">
        <v>10497</v>
      </c>
      <c r="AQ663" s="76"/>
    </row>
    <row r="664" customFormat="false" ht="15" hidden="false" customHeight="false" outlineLevel="0" collapsed="false">
      <c r="B664" s="1" t="str">
        <f aca="false">поверители!$E664</f>
        <v>00179</v>
      </c>
      <c r="C664" s="64" t="s">
        <v>291</v>
      </c>
      <c r="D664" s="63"/>
      <c r="E664" s="67" t="s">
        <v>11214</v>
      </c>
      <c r="F664" s="63"/>
      <c r="G664" s="63" t="s">
        <v>10335</v>
      </c>
      <c r="H664" s="63" t="s">
        <v>404</v>
      </c>
      <c r="I664" s="67" t="s">
        <v>10458</v>
      </c>
      <c r="J664" s="76"/>
      <c r="K664" s="76"/>
      <c r="L664" s="76"/>
      <c r="M664" s="76"/>
      <c r="N664" s="76"/>
      <c r="O664" s="71" t="s">
        <v>10335</v>
      </c>
      <c r="P664" s="100"/>
      <c r="Q664" s="71" t="s">
        <v>10338</v>
      </c>
      <c r="R664" s="79" t="s">
        <v>10339</v>
      </c>
      <c r="S664" s="74" t="n">
        <v>45114</v>
      </c>
      <c r="T664" s="74" t="n">
        <v>45479</v>
      </c>
      <c r="U664" s="87" t="s">
        <v>10340</v>
      </c>
      <c r="V664" s="87" t="s">
        <v>10341</v>
      </c>
      <c r="W664" s="76"/>
      <c r="X664" s="71" t="s">
        <v>10335</v>
      </c>
      <c r="Y664" s="71" t="s">
        <v>10342</v>
      </c>
      <c r="Z664" s="79" t="s">
        <v>10629</v>
      </c>
      <c r="AA664" s="76"/>
      <c r="AB664" s="76"/>
      <c r="AC664" s="76"/>
      <c r="AD664" s="76"/>
      <c r="AE664" s="78" t="s">
        <v>10630</v>
      </c>
      <c r="AF664" s="76"/>
      <c r="AG664" s="76"/>
      <c r="AH664" s="76"/>
      <c r="AI664" s="67" t="s">
        <v>10733</v>
      </c>
      <c r="AJ664" s="79" t="s">
        <v>10346</v>
      </c>
      <c r="AK664" s="76"/>
      <c r="AL664" s="76"/>
      <c r="AM664" s="76"/>
      <c r="AN664" s="63" t="s">
        <v>10495</v>
      </c>
      <c r="AO664" s="63" t="s">
        <v>10496</v>
      </c>
      <c r="AP664" s="67" t="s">
        <v>10497</v>
      </c>
      <c r="AQ664" s="76"/>
    </row>
    <row r="665" customFormat="false" ht="15" hidden="false" customHeight="false" outlineLevel="0" collapsed="false">
      <c r="B665" s="1" t="str">
        <f aca="false">поверители!$E665</f>
        <v>00184</v>
      </c>
      <c r="C665" s="64" t="s">
        <v>828</v>
      </c>
      <c r="D665" s="63"/>
      <c r="E665" s="81" t="s">
        <v>11215</v>
      </c>
      <c r="F665" s="63"/>
      <c r="G665" s="63" t="s">
        <v>10335</v>
      </c>
      <c r="H665" s="63" t="s">
        <v>404</v>
      </c>
      <c r="I665" s="67" t="s">
        <v>10363</v>
      </c>
      <c r="J665" s="76"/>
      <c r="K665" s="76"/>
      <c r="L665" s="76"/>
      <c r="M665" s="76"/>
      <c r="N665" s="76"/>
      <c r="O665" s="71" t="s">
        <v>10335</v>
      </c>
      <c r="P665" s="100"/>
      <c r="Q665" s="71" t="s">
        <v>10338</v>
      </c>
      <c r="R665" s="79" t="s">
        <v>10339</v>
      </c>
      <c r="S665" s="74" t="n">
        <v>45114</v>
      </c>
      <c r="T665" s="74" t="n">
        <v>45844</v>
      </c>
      <c r="U665" s="87" t="s">
        <v>10340</v>
      </c>
      <c r="V665" s="87" t="s">
        <v>10341</v>
      </c>
      <c r="W665" s="76"/>
      <c r="X665" s="71" t="s">
        <v>10335</v>
      </c>
      <c r="Y665" s="71" t="s">
        <v>10342</v>
      </c>
      <c r="Z665" s="79" t="s">
        <v>10629</v>
      </c>
      <c r="AA665" s="76"/>
      <c r="AB665" s="76"/>
      <c r="AC665" s="76"/>
      <c r="AD665" s="76"/>
      <c r="AE665" s="78" t="s">
        <v>10630</v>
      </c>
      <c r="AF665" s="76"/>
      <c r="AG665" s="76"/>
      <c r="AH665" s="76"/>
      <c r="AI665" s="67" t="s">
        <v>10602</v>
      </c>
      <c r="AJ665" s="79" t="s">
        <v>10346</v>
      </c>
      <c r="AK665" s="76"/>
      <c r="AL665" s="76"/>
      <c r="AM665" s="76"/>
      <c r="AN665" s="63" t="s">
        <v>10495</v>
      </c>
      <c r="AO665" s="63" t="s">
        <v>10496</v>
      </c>
      <c r="AP665" s="67" t="s">
        <v>10497</v>
      </c>
      <c r="AQ665" s="76"/>
    </row>
    <row r="666" customFormat="false" ht="15" hidden="false" customHeight="false" outlineLevel="0" collapsed="false">
      <c r="B666" s="1" t="str">
        <f aca="false">поверители!$E666</f>
        <v>02811</v>
      </c>
      <c r="C666" s="64" t="s">
        <v>323</v>
      </c>
      <c r="D666" s="63"/>
      <c r="E666" s="81" t="s">
        <v>11216</v>
      </c>
      <c r="F666" s="63"/>
      <c r="G666" s="63" t="s">
        <v>10335</v>
      </c>
      <c r="H666" s="81" t="s">
        <v>326</v>
      </c>
      <c r="I666" s="67" t="s">
        <v>10652</v>
      </c>
      <c r="J666" s="76"/>
      <c r="K666" s="76"/>
      <c r="L666" s="76"/>
      <c r="M666" s="76"/>
      <c r="N666" s="76"/>
      <c r="O666" s="71" t="s">
        <v>10335</v>
      </c>
      <c r="P666" s="100"/>
      <c r="Q666" s="71" t="s">
        <v>10338</v>
      </c>
      <c r="R666" s="79" t="s">
        <v>10339</v>
      </c>
      <c r="S666" s="74" t="n">
        <v>45114</v>
      </c>
      <c r="T666" s="74" t="n">
        <v>45844</v>
      </c>
      <c r="U666" s="87" t="s">
        <v>10340</v>
      </c>
      <c r="V666" s="87" t="s">
        <v>10341</v>
      </c>
      <c r="W666" s="76"/>
      <c r="X666" s="71" t="s">
        <v>10335</v>
      </c>
      <c r="Y666" s="71" t="s">
        <v>10342</v>
      </c>
      <c r="Z666" s="79" t="s">
        <v>10629</v>
      </c>
      <c r="AA666" s="76"/>
      <c r="AB666" s="76"/>
      <c r="AC666" s="76"/>
      <c r="AD666" s="76"/>
      <c r="AE666" s="78" t="s">
        <v>10630</v>
      </c>
      <c r="AF666" s="76"/>
      <c r="AG666" s="76"/>
      <c r="AH666" s="76"/>
      <c r="AI666" s="67" t="s">
        <v>10562</v>
      </c>
      <c r="AJ666" s="79" t="s">
        <v>10346</v>
      </c>
      <c r="AK666" s="76"/>
      <c r="AL666" s="76"/>
      <c r="AM666" s="76"/>
      <c r="AN666" s="63" t="s">
        <v>10495</v>
      </c>
      <c r="AO666" s="63" t="s">
        <v>10496</v>
      </c>
      <c r="AP666" s="67" t="s">
        <v>10497</v>
      </c>
      <c r="AQ666" s="76"/>
    </row>
    <row r="667" customFormat="false" ht="15" hidden="false" customHeight="false" outlineLevel="0" collapsed="false">
      <c r="B667" s="1" t="str">
        <f aca="false">поверители!$E667</f>
        <v>03049</v>
      </c>
      <c r="C667" s="64" t="s">
        <v>323</v>
      </c>
      <c r="D667" s="63"/>
      <c r="E667" s="81" t="s">
        <v>11217</v>
      </c>
      <c r="F667" s="63"/>
      <c r="G667" s="63" t="s">
        <v>10335</v>
      </c>
      <c r="H667" s="81" t="s">
        <v>763</v>
      </c>
      <c r="I667" s="67" t="s">
        <v>10652</v>
      </c>
      <c r="J667" s="76"/>
      <c r="K667" s="76"/>
      <c r="L667" s="76"/>
      <c r="M667" s="76"/>
      <c r="N667" s="76"/>
      <c r="O667" s="71" t="s">
        <v>10335</v>
      </c>
      <c r="P667" s="100"/>
      <c r="Q667" s="71" t="s">
        <v>10338</v>
      </c>
      <c r="R667" s="79" t="s">
        <v>10339</v>
      </c>
      <c r="S667" s="74" t="n">
        <v>45114</v>
      </c>
      <c r="T667" s="74" t="n">
        <v>45844</v>
      </c>
      <c r="U667" s="87" t="s">
        <v>10340</v>
      </c>
      <c r="V667" s="87" t="s">
        <v>10341</v>
      </c>
      <c r="W667" s="76"/>
      <c r="X667" s="71" t="s">
        <v>10335</v>
      </c>
      <c r="Y667" s="71" t="s">
        <v>10342</v>
      </c>
      <c r="Z667" s="79" t="s">
        <v>10629</v>
      </c>
      <c r="AA667" s="76"/>
      <c r="AB667" s="76"/>
      <c r="AC667" s="76"/>
      <c r="AD667" s="76"/>
      <c r="AE667" s="78" t="s">
        <v>10630</v>
      </c>
      <c r="AF667" s="76"/>
      <c r="AG667" s="76"/>
      <c r="AH667" s="76"/>
      <c r="AI667" s="67" t="s">
        <v>10741</v>
      </c>
      <c r="AJ667" s="79" t="s">
        <v>10346</v>
      </c>
      <c r="AK667" s="76"/>
      <c r="AL667" s="76"/>
      <c r="AM667" s="76"/>
      <c r="AN667" s="63" t="s">
        <v>10495</v>
      </c>
      <c r="AO667" s="63" t="s">
        <v>10496</v>
      </c>
      <c r="AP667" s="67" t="s">
        <v>10497</v>
      </c>
      <c r="AQ667" s="76"/>
    </row>
    <row r="668" customFormat="false" ht="15" hidden="false" customHeight="false" outlineLevel="0" collapsed="false">
      <c r="B668" s="1" t="str">
        <f aca="false">поверители!$E668</f>
        <v>03050</v>
      </c>
      <c r="C668" s="64" t="s">
        <v>323</v>
      </c>
      <c r="D668" s="63"/>
      <c r="E668" s="81" t="s">
        <v>11218</v>
      </c>
      <c r="F668" s="63"/>
      <c r="G668" s="63" t="s">
        <v>10335</v>
      </c>
      <c r="H668" s="81" t="s">
        <v>763</v>
      </c>
      <c r="I668" s="67" t="s">
        <v>10652</v>
      </c>
      <c r="J668" s="76"/>
      <c r="K668" s="76"/>
      <c r="L668" s="76"/>
      <c r="M668" s="76"/>
      <c r="N668" s="76"/>
      <c r="O668" s="71" t="s">
        <v>10335</v>
      </c>
      <c r="P668" s="100"/>
      <c r="Q668" s="71" t="s">
        <v>10338</v>
      </c>
      <c r="R668" s="79" t="s">
        <v>10339</v>
      </c>
      <c r="S668" s="74" t="n">
        <v>45114</v>
      </c>
      <c r="T668" s="74" t="n">
        <v>45844</v>
      </c>
      <c r="U668" s="87" t="s">
        <v>10340</v>
      </c>
      <c r="V668" s="87" t="s">
        <v>10341</v>
      </c>
      <c r="W668" s="76"/>
      <c r="X668" s="71" t="s">
        <v>10335</v>
      </c>
      <c r="Y668" s="71" t="s">
        <v>10342</v>
      </c>
      <c r="Z668" s="79" t="s">
        <v>10629</v>
      </c>
      <c r="AA668" s="76"/>
      <c r="AB668" s="76"/>
      <c r="AC668" s="76"/>
      <c r="AD668" s="76"/>
      <c r="AE668" s="78" t="s">
        <v>10630</v>
      </c>
      <c r="AF668" s="76"/>
      <c r="AG668" s="76"/>
      <c r="AH668" s="76"/>
      <c r="AI668" s="67" t="s">
        <v>10587</v>
      </c>
      <c r="AJ668" s="79" t="s">
        <v>10346</v>
      </c>
      <c r="AK668" s="76"/>
      <c r="AL668" s="76"/>
      <c r="AM668" s="76"/>
      <c r="AN668" s="63" t="s">
        <v>10495</v>
      </c>
      <c r="AO668" s="63" t="s">
        <v>10496</v>
      </c>
      <c r="AP668" s="67" t="s">
        <v>10497</v>
      </c>
      <c r="AQ668" s="76"/>
    </row>
    <row r="669" customFormat="false" ht="15" hidden="false" customHeight="false" outlineLevel="0" collapsed="false">
      <c r="B669" s="1" t="str">
        <f aca="false">поверители!$E669</f>
        <v>03052</v>
      </c>
      <c r="C669" s="64" t="s">
        <v>323</v>
      </c>
      <c r="D669" s="63"/>
      <c r="E669" s="81" t="s">
        <v>11219</v>
      </c>
      <c r="F669" s="63"/>
      <c r="G669" s="63" t="s">
        <v>10335</v>
      </c>
      <c r="H669" s="81" t="s">
        <v>763</v>
      </c>
      <c r="I669" s="67" t="s">
        <v>10652</v>
      </c>
      <c r="J669" s="76"/>
      <c r="K669" s="76"/>
      <c r="L669" s="76"/>
      <c r="M669" s="76"/>
      <c r="N669" s="76"/>
      <c r="O669" s="71" t="s">
        <v>10335</v>
      </c>
      <c r="P669" s="100"/>
      <c r="Q669" s="71" t="s">
        <v>10338</v>
      </c>
      <c r="R669" s="79" t="s">
        <v>10339</v>
      </c>
      <c r="S669" s="74" t="n">
        <v>45114</v>
      </c>
      <c r="T669" s="74" t="n">
        <v>45844</v>
      </c>
      <c r="U669" s="87" t="s">
        <v>10340</v>
      </c>
      <c r="V669" s="87" t="s">
        <v>10341</v>
      </c>
      <c r="W669" s="76"/>
      <c r="X669" s="71" t="s">
        <v>10335</v>
      </c>
      <c r="Y669" s="71" t="s">
        <v>10342</v>
      </c>
      <c r="Z669" s="79" t="s">
        <v>10629</v>
      </c>
      <c r="AA669" s="76"/>
      <c r="AB669" s="76"/>
      <c r="AC669" s="76"/>
      <c r="AD669" s="76"/>
      <c r="AE669" s="78" t="s">
        <v>10630</v>
      </c>
      <c r="AF669" s="76"/>
      <c r="AG669" s="76"/>
      <c r="AH669" s="76"/>
      <c r="AI669" s="67" t="s">
        <v>10587</v>
      </c>
      <c r="AJ669" s="79" t="s">
        <v>10346</v>
      </c>
      <c r="AK669" s="76"/>
      <c r="AL669" s="76"/>
      <c r="AM669" s="76"/>
      <c r="AN669" s="63" t="s">
        <v>10495</v>
      </c>
      <c r="AO669" s="63" t="s">
        <v>10496</v>
      </c>
      <c r="AP669" s="67" t="s">
        <v>10497</v>
      </c>
      <c r="AQ669" s="76"/>
    </row>
    <row r="670" customFormat="false" ht="15" hidden="false" customHeight="false" outlineLevel="0" collapsed="false">
      <c r="B670" s="1" t="str">
        <f aca="false">поверители!$E670</f>
        <v>03054</v>
      </c>
      <c r="C670" s="64" t="s">
        <v>323</v>
      </c>
      <c r="D670" s="63"/>
      <c r="E670" s="81" t="s">
        <v>11220</v>
      </c>
      <c r="F670" s="63"/>
      <c r="G670" s="63" t="s">
        <v>10335</v>
      </c>
      <c r="H670" s="81" t="s">
        <v>763</v>
      </c>
      <c r="I670" s="67" t="s">
        <v>10652</v>
      </c>
      <c r="J670" s="76"/>
      <c r="K670" s="76"/>
      <c r="L670" s="76"/>
      <c r="M670" s="76"/>
      <c r="N670" s="76"/>
      <c r="O670" s="71" t="s">
        <v>10335</v>
      </c>
      <c r="P670" s="100"/>
      <c r="Q670" s="71" t="s">
        <v>10338</v>
      </c>
      <c r="R670" s="79" t="s">
        <v>10339</v>
      </c>
      <c r="S670" s="74" t="n">
        <v>45114</v>
      </c>
      <c r="T670" s="74" t="n">
        <v>45844</v>
      </c>
      <c r="U670" s="87" t="s">
        <v>10340</v>
      </c>
      <c r="V670" s="87" t="s">
        <v>10341</v>
      </c>
      <c r="W670" s="76"/>
      <c r="X670" s="71" t="s">
        <v>10335</v>
      </c>
      <c r="Y670" s="71" t="s">
        <v>10342</v>
      </c>
      <c r="Z670" s="79" t="s">
        <v>10629</v>
      </c>
      <c r="AA670" s="76"/>
      <c r="AB670" s="76"/>
      <c r="AC670" s="76"/>
      <c r="AD670" s="76"/>
      <c r="AE670" s="78" t="s">
        <v>10630</v>
      </c>
      <c r="AF670" s="76"/>
      <c r="AG670" s="76"/>
      <c r="AH670" s="76"/>
      <c r="AI670" s="67" t="s">
        <v>10650</v>
      </c>
      <c r="AJ670" s="79" t="s">
        <v>10346</v>
      </c>
      <c r="AK670" s="76"/>
      <c r="AL670" s="76"/>
      <c r="AM670" s="76"/>
      <c r="AN670" s="63" t="s">
        <v>10495</v>
      </c>
      <c r="AO670" s="63" t="s">
        <v>10496</v>
      </c>
      <c r="AP670" s="67" t="s">
        <v>10497</v>
      </c>
      <c r="AQ670" s="76"/>
    </row>
    <row r="671" customFormat="false" ht="15" hidden="false" customHeight="false" outlineLevel="0" collapsed="false">
      <c r="B671" s="1" t="str">
        <f aca="false">поверители!$E671</f>
        <v>03076</v>
      </c>
      <c r="C671" s="64" t="s">
        <v>828</v>
      </c>
      <c r="D671" s="63"/>
      <c r="E671" s="81" t="s">
        <v>11221</v>
      </c>
      <c r="F671" s="63"/>
      <c r="G671" s="63" t="s">
        <v>10335</v>
      </c>
      <c r="H671" s="63" t="s">
        <v>404</v>
      </c>
      <c r="I671" s="67" t="s">
        <v>10363</v>
      </c>
      <c r="J671" s="76"/>
      <c r="K671" s="76"/>
      <c r="L671" s="76"/>
      <c r="M671" s="76"/>
      <c r="N671" s="76"/>
      <c r="O671" s="71" t="s">
        <v>10335</v>
      </c>
      <c r="P671" s="100"/>
      <c r="Q671" s="71" t="s">
        <v>10338</v>
      </c>
      <c r="R671" s="79" t="s">
        <v>10339</v>
      </c>
      <c r="S671" s="74" t="n">
        <v>45114</v>
      </c>
      <c r="T671" s="74" t="n">
        <v>45844</v>
      </c>
      <c r="U671" s="87" t="s">
        <v>10340</v>
      </c>
      <c r="V671" s="87" t="s">
        <v>10341</v>
      </c>
      <c r="W671" s="76"/>
      <c r="X671" s="71" t="s">
        <v>10335</v>
      </c>
      <c r="Y671" s="71" t="s">
        <v>10342</v>
      </c>
      <c r="Z671" s="79" t="s">
        <v>10629</v>
      </c>
      <c r="AA671" s="76"/>
      <c r="AB671" s="76"/>
      <c r="AC671" s="76"/>
      <c r="AD671" s="76"/>
      <c r="AE671" s="78" t="s">
        <v>10630</v>
      </c>
      <c r="AF671" s="76"/>
      <c r="AG671" s="76"/>
      <c r="AH671" s="76"/>
      <c r="AI671" s="67" t="s">
        <v>10602</v>
      </c>
      <c r="AJ671" s="79" t="s">
        <v>10346</v>
      </c>
      <c r="AK671" s="76"/>
      <c r="AL671" s="76"/>
      <c r="AM671" s="76"/>
      <c r="AN671" s="63" t="s">
        <v>10495</v>
      </c>
      <c r="AO671" s="63" t="s">
        <v>10496</v>
      </c>
      <c r="AP671" s="67" t="s">
        <v>10497</v>
      </c>
      <c r="AQ671" s="76"/>
    </row>
    <row r="672" customFormat="false" ht="15" hidden="false" customHeight="false" outlineLevel="0" collapsed="false">
      <c r="B672" s="1" t="str">
        <f aca="false">поверители!$E672</f>
        <v>03078</v>
      </c>
      <c r="C672" s="64" t="s">
        <v>828</v>
      </c>
      <c r="D672" s="63"/>
      <c r="E672" s="81" t="s">
        <v>11222</v>
      </c>
      <c r="F672" s="63"/>
      <c r="G672" s="63" t="s">
        <v>10335</v>
      </c>
      <c r="H672" s="63" t="s">
        <v>404</v>
      </c>
      <c r="I672" s="67" t="s">
        <v>10363</v>
      </c>
      <c r="J672" s="76"/>
      <c r="K672" s="76"/>
      <c r="L672" s="76"/>
      <c r="M672" s="76"/>
      <c r="N672" s="76"/>
      <c r="O672" s="71" t="s">
        <v>10335</v>
      </c>
      <c r="P672" s="100"/>
      <c r="Q672" s="71" t="s">
        <v>10338</v>
      </c>
      <c r="R672" s="79" t="s">
        <v>10339</v>
      </c>
      <c r="S672" s="74" t="n">
        <v>45114</v>
      </c>
      <c r="T672" s="74" t="n">
        <v>45844</v>
      </c>
      <c r="U672" s="87" t="s">
        <v>10340</v>
      </c>
      <c r="V672" s="87" t="s">
        <v>10341</v>
      </c>
      <c r="W672" s="76"/>
      <c r="X672" s="71" t="s">
        <v>10335</v>
      </c>
      <c r="Y672" s="71" t="s">
        <v>10342</v>
      </c>
      <c r="Z672" s="79" t="s">
        <v>10629</v>
      </c>
      <c r="AA672" s="76"/>
      <c r="AB672" s="76"/>
      <c r="AC672" s="76"/>
      <c r="AD672" s="76"/>
      <c r="AE672" s="78" t="s">
        <v>10630</v>
      </c>
      <c r="AF672" s="76"/>
      <c r="AG672" s="76"/>
      <c r="AH672" s="76"/>
      <c r="AI672" s="67" t="s">
        <v>10602</v>
      </c>
      <c r="AJ672" s="79" t="s">
        <v>10346</v>
      </c>
      <c r="AK672" s="76"/>
      <c r="AL672" s="76"/>
      <c r="AM672" s="76"/>
      <c r="AN672" s="63" t="s">
        <v>10495</v>
      </c>
      <c r="AO672" s="63" t="s">
        <v>10496</v>
      </c>
      <c r="AP672" s="67" t="s">
        <v>10497</v>
      </c>
      <c r="AQ672" s="76"/>
    </row>
    <row r="673" customFormat="false" ht="15" hidden="false" customHeight="false" outlineLevel="0" collapsed="false">
      <c r="B673" s="1" t="str">
        <f aca="false">поверители!$E673</f>
        <v>03117</v>
      </c>
      <c r="C673" s="64" t="s">
        <v>291</v>
      </c>
      <c r="D673" s="63"/>
      <c r="E673" s="81" t="s">
        <v>11223</v>
      </c>
      <c r="F673" s="63"/>
      <c r="G673" s="63" t="s">
        <v>10335</v>
      </c>
      <c r="H673" s="81" t="s">
        <v>294</v>
      </c>
      <c r="I673" s="67" t="s">
        <v>10458</v>
      </c>
      <c r="J673" s="76"/>
      <c r="K673" s="76"/>
      <c r="L673" s="76"/>
      <c r="M673" s="76"/>
      <c r="N673" s="76"/>
      <c r="O673" s="71" t="s">
        <v>10335</v>
      </c>
      <c r="P673" s="100"/>
      <c r="Q673" s="71" t="s">
        <v>10338</v>
      </c>
      <c r="R673" s="79" t="s">
        <v>10339</v>
      </c>
      <c r="S673" s="74" t="n">
        <v>45114</v>
      </c>
      <c r="T673" s="74" t="n">
        <v>45479</v>
      </c>
      <c r="U673" s="87" t="s">
        <v>10340</v>
      </c>
      <c r="V673" s="87" t="s">
        <v>10341</v>
      </c>
      <c r="W673" s="76"/>
      <c r="X673" s="71" t="s">
        <v>10335</v>
      </c>
      <c r="Y673" s="71" t="s">
        <v>10342</v>
      </c>
      <c r="Z673" s="79" t="s">
        <v>10629</v>
      </c>
      <c r="AA673" s="76"/>
      <c r="AB673" s="76"/>
      <c r="AC673" s="76"/>
      <c r="AD673" s="76"/>
      <c r="AE673" s="78" t="s">
        <v>10630</v>
      </c>
      <c r="AF673" s="76"/>
      <c r="AG673" s="76"/>
      <c r="AH673" s="76"/>
      <c r="AI673" s="67" t="s">
        <v>10850</v>
      </c>
      <c r="AJ673" s="79" t="s">
        <v>10346</v>
      </c>
      <c r="AK673" s="76"/>
      <c r="AL673" s="76"/>
      <c r="AM673" s="76"/>
      <c r="AN673" s="63" t="s">
        <v>10495</v>
      </c>
      <c r="AO673" s="63" t="s">
        <v>10496</v>
      </c>
      <c r="AP673" s="67" t="s">
        <v>10497</v>
      </c>
      <c r="AQ673" s="76"/>
    </row>
    <row r="674" customFormat="false" ht="15" hidden="false" customHeight="false" outlineLevel="0" collapsed="false">
      <c r="B674" s="1" t="str">
        <f aca="false">поверители!$E674</f>
        <v>03129</v>
      </c>
      <c r="C674" s="64" t="s">
        <v>291</v>
      </c>
      <c r="D674" s="63"/>
      <c r="E674" s="81" t="s">
        <v>11224</v>
      </c>
      <c r="F674" s="63"/>
      <c r="G674" s="63" t="s">
        <v>10335</v>
      </c>
      <c r="H674" s="81" t="s">
        <v>294</v>
      </c>
      <c r="I674" s="67" t="s">
        <v>10458</v>
      </c>
      <c r="J674" s="76"/>
      <c r="K674" s="76"/>
      <c r="L674" s="76"/>
      <c r="M674" s="76"/>
      <c r="N674" s="76"/>
      <c r="O674" s="71" t="s">
        <v>10335</v>
      </c>
      <c r="P674" s="100"/>
      <c r="Q674" s="71" t="s">
        <v>10338</v>
      </c>
      <c r="R674" s="79" t="s">
        <v>10339</v>
      </c>
      <c r="S674" s="74" t="n">
        <v>45114</v>
      </c>
      <c r="T674" s="74" t="n">
        <v>45479</v>
      </c>
      <c r="U674" s="87" t="s">
        <v>10340</v>
      </c>
      <c r="V674" s="87" t="s">
        <v>10341</v>
      </c>
      <c r="W674" s="76"/>
      <c r="X674" s="71" t="s">
        <v>10335</v>
      </c>
      <c r="Y674" s="71" t="s">
        <v>10342</v>
      </c>
      <c r="Z674" s="79" t="s">
        <v>10629</v>
      </c>
      <c r="AA674" s="76"/>
      <c r="AB674" s="76"/>
      <c r="AC674" s="76"/>
      <c r="AD674" s="76"/>
      <c r="AE674" s="78" t="s">
        <v>10630</v>
      </c>
      <c r="AF674" s="76"/>
      <c r="AG674" s="76"/>
      <c r="AH674" s="76"/>
      <c r="AI674" s="67" t="s">
        <v>10850</v>
      </c>
      <c r="AJ674" s="79" t="s">
        <v>10346</v>
      </c>
      <c r="AK674" s="76"/>
      <c r="AL674" s="76"/>
      <c r="AM674" s="76"/>
      <c r="AN674" s="63" t="s">
        <v>10495</v>
      </c>
      <c r="AO674" s="63" t="s">
        <v>10496</v>
      </c>
      <c r="AP674" s="67" t="s">
        <v>10497</v>
      </c>
      <c r="AQ674" s="76"/>
    </row>
    <row r="675" customFormat="false" ht="15" hidden="false" customHeight="false" outlineLevel="0" collapsed="false">
      <c r="B675" s="1" t="str">
        <f aca="false">поверители!$E675</f>
        <v>03190</v>
      </c>
      <c r="C675" s="64" t="s">
        <v>323</v>
      </c>
      <c r="D675" s="63"/>
      <c r="E675" s="81" t="s">
        <v>11225</v>
      </c>
      <c r="F675" s="63"/>
      <c r="G675" s="63" t="s">
        <v>10335</v>
      </c>
      <c r="H675" s="81" t="s">
        <v>326</v>
      </c>
      <c r="I675" s="67" t="s">
        <v>10652</v>
      </c>
      <c r="J675" s="76"/>
      <c r="K675" s="76"/>
      <c r="L675" s="76"/>
      <c r="M675" s="76"/>
      <c r="N675" s="76"/>
      <c r="O675" s="71" t="s">
        <v>10335</v>
      </c>
      <c r="P675" s="100"/>
      <c r="Q675" s="71" t="s">
        <v>10338</v>
      </c>
      <c r="R675" s="79" t="s">
        <v>10339</v>
      </c>
      <c r="S675" s="74" t="n">
        <v>45114</v>
      </c>
      <c r="T675" s="74" t="n">
        <v>45844</v>
      </c>
      <c r="U675" s="87" t="s">
        <v>10340</v>
      </c>
      <c r="V675" s="87" t="s">
        <v>10341</v>
      </c>
      <c r="W675" s="76"/>
      <c r="X675" s="71" t="s">
        <v>10335</v>
      </c>
      <c r="Y675" s="71" t="s">
        <v>10342</v>
      </c>
      <c r="Z675" s="79" t="s">
        <v>10629</v>
      </c>
      <c r="AA675" s="76"/>
      <c r="AB675" s="76"/>
      <c r="AC675" s="76"/>
      <c r="AD675" s="76"/>
      <c r="AE675" s="78" t="s">
        <v>10630</v>
      </c>
      <c r="AF675" s="76"/>
      <c r="AG675" s="76"/>
      <c r="AH675" s="76"/>
      <c r="AI675" s="67" t="s">
        <v>10562</v>
      </c>
      <c r="AJ675" s="79" t="s">
        <v>10346</v>
      </c>
      <c r="AK675" s="76"/>
      <c r="AL675" s="76"/>
      <c r="AM675" s="76"/>
      <c r="AN675" s="63" t="s">
        <v>10495</v>
      </c>
      <c r="AO675" s="63" t="s">
        <v>10496</v>
      </c>
      <c r="AP675" s="67" t="s">
        <v>10497</v>
      </c>
      <c r="AQ675" s="76"/>
    </row>
    <row r="676" customFormat="false" ht="15" hidden="false" customHeight="false" outlineLevel="0" collapsed="false">
      <c r="B676" s="1" t="str">
        <f aca="false">поверители!$E676</f>
        <v>03199</v>
      </c>
      <c r="C676" s="64" t="s">
        <v>323</v>
      </c>
      <c r="D676" s="63"/>
      <c r="E676" s="81" t="s">
        <v>11226</v>
      </c>
      <c r="F676" s="63"/>
      <c r="G676" s="63" t="s">
        <v>10335</v>
      </c>
      <c r="H676" s="81" t="s">
        <v>763</v>
      </c>
      <c r="I676" s="67" t="s">
        <v>10652</v>
      </c>
      <c r="J676" s="76"/>
      <c r="K676" s="76"/>
      <c r="L676" s="76"/>
      <c r="M676" s="76"/>
      <c r="N676" s="76"/>
      <c r="O676" s="71" t="s">
        <v>10335</v>
      </c>
      <c r="P676" s="100"/>
      <c r="Q676" s="71" t="s">
        <v>10338</v>
      </c>
      <c r="R676" s="79" t="s">
        <v>10339</v>
      </c>
      <c r="S676" s="74" t="n">
        <v>45114</v>
      </c>
      <c r="T676" s="74" t="n">
        <v>45844</v>
      </c>
      <c r="U676" s="87" t="s">
        <v>10340</v>
      </c>
      <c r="V676" s="87" t="s">
        <v>10341</v>
      </c>
      <c r="W676" s="76"/>
      <c r="X676" s="71" t="s">
        <v>10335</v>
      </c>
      <c r="Y676" s="71" t="s">
        <v>10342</v>
      </c>
      <c r="Z676" s="79" t="s">
        <v>10629</v>
      </c>
      <c r="AA676" s="76"/>
      <c r="AB676" s="76"/>
      <c r="AC676" s="76"/>
      <c r="AD676" s="76"/>
      <c r="AE676" s="78" t="s">
        <v>10630</v>
      </c>
      <c r="AF676" s="76"/>
      <c r="AG676" s="76"/>
      <c r="AH676" s="76"/>
      <c r="AI676" s="67" t="s">
        <v>10562</v>
      </c>
      <c r="AJ676" s="79" t="s">
        <v>10346</v>
      </c>
      <c r="AK676" s="76"/>
      <c r="AL676" s="76"/>
      <c r="AM676" s="76"/>
      <c r="AN676" s="63" t="s">
        <v>10495</v>
      </c>
      <c r="AO676" s="63" t="s">
        <v>10496</v>
      </c>
      <c r="AP676" s="67" t="s">
        <v>10497</v>
      </c>
      <c r="AQ676" s="76"/>
    </row>
    <row r="677" customFormat="false" ht="15" hidden="false" customHeight="false" outlineLevel="0" collapsed="false">
      <c r="B677" s="1" t="str">
        <f aca="false">поверители!$E677</f>
        <v>03224</v>
      </c>
      <c r="C677" s="64" t="s">
        <v>323</v>
      </c>
      <c r="D677" s="63"/>
      <c r="E677" s="81" t="s">
        <v>11227</v>
      </c>
      <c r="F677" s="63"/>
      <c r="G677" s="63" t="s">
        <v>10335</v>
      </c>
      <c r="H677" s="81" t="s">
        <v>763</v>
      </c>
      <c r="I677" s="67" t="s">
        <v>10652</v>
      </c>
      <c r="J677" s="76"/>
      <c r="K677" s="76"/>
      <c r="L677" s="76"/>
      <c r="M677" s="76"/>
      <c r="N677" s="76"/>
      <c r="O677" s="71" t="s">
        <v>10335</v>
      </c>
      <c r="P677" s="100"/>
      <c r="Q677" s="71" t="s">
        <v>10338</v>
      </c>
      <c r="R677" s="79" t="s">
        <v>10339</v>
      </c>
      <c r="S677" s="74" t="n">
        <v>45114</v>
      </c>
      <c r="T677" s="74" t="n">
        <v>45844</v>
      </c>
      <c r="U677" s="87" t="s">
        <v>10340</v>
      </c>
      <c r="V677" s="87" t="s">
        <v>10341</v>
      </c>
      <c r="W677" s="76"/>
      <c r="X677" s="71" t="s">
        <v>10335</v>
      </c>
      <c r="Y677" s="71" t="s">
        <v>10342</v>
      </c>
      <c r="Z677" s="79" t="s">
        <v>10629</v>
      </c>
      <c r="AA677" s="76"/>
      <c r="AB677" s="76"/>
      <c r="AC677" s="76"/>
      <c r="AD677" s="76"/>
      <c r="AE677" s="78" t="s">
        <v>10689</v>
      </c>
      <c r="AF677" s="76"/>
      <c r="AG677" s="76"/>
      <c r="AH677" s="76"/>
      <c r="AI677" s="67" t="s">
        <v>11228</v>
      </c>
      <c r="AJ677" s="79" t="s">
        <v>10346</v>
      </c>
      <c r="AK677" s="76"/>
      <c r="AL677" s="76"/>
      <c r="AM677" s="76"/>
      <c r="AN677" s="63" t="s">
        <v>10495</v>
      </c>
      <c r="AO677" s="63" t="s">
        <v>10496</v>
      </c>
      <c r="AP677" s="67" t="s">
        <v>10497</v>
      </c>
      <c r="AQ677" s="76"/>
    </row>
    <row r="678" customFormat="false" ht="15" hidden="false" customHeight="false" outlineLevel="0" collapsed="false">
      <c r="B678" s="1" t="str">
        <f aca="false">поверители!$E678</f>
        <v>03226</v>
      </c>
      <c r="C678" s="64" t="s">
        <v>323</v>
      </c>
      <c r="D678" s="63"/>
      <c r="E678" s="81" t="s">
        <v>11229</v>
      </c>
      <c r="F678" s="63"/>
      <c r="G678" s="63" t="s">
        <v>10335</v>
      </c>
      <c r="H678" s="81" t="s">
        <v>763</v>
      </c>
      <c r="I678" s="67" t="s">
        <v>10652</v>
      </c>
      <c r="J678" s="76"/>
      <c r="K678" s="76"/>
      <c r="L678" s="76"/>
      <c r="M678" s="76"/>
      <c r="N678" s="76"/>
      <c r="O678" s="71" t="s">
        <v>10335</v>
      </c>
      <c r="P678" s="100"/>
      <c r="Q678" s="71" t="s">
        <v>10338</v>
      </c>
      <c r="R678" s="79" t="s">
        <v>10339</v>
      </c>
      <c r="S678" s="74" t="n">
        <v>45114</v>
      </c>
      <c r="T678" s="74" t="n">
        <v>45844</v>
      </c>
      <c r="U678" s="87" t="s">
        <v>10340</v>
      </c>
      <c r="V678" s="87" t="s">
        <v>10341</v>
      </c>
      <c r="W678" s="76"/>
      <c r="X678" s="71" t="s">
        <v>10335</v>
      </c>
      <c r="Y678" s="71" t="s">
        <v>10342</v>
      </c>
      <c r="Z678" s="79" t="s">
        <v>10629</v>
      </c>
      <c r="AA678" s="76"/>
      <c r="AB678" s="76"/>
      <c r="AC678" s="76"/>
      <c r="AD678" s="76"/>
      <c r="AE678" s="78" t="s">
        <v>10689</v>
      </c>
      <c r="AF678" s="76"/>
      <c r="AG678" s="76"/>
      <c r="AH678" s="76"/>
      <c r="AI678" s="67" t="s">
        <v>11228</v>
      </c>
      <c r="AJ678" s="79" t="s">
        <v>10346</v>
      </c>
      <c r="AK678" s="76"/>
      <c r="AL678" s="76"/>
      <c r="AM678" s="76"/>
      <c r="AN678" s="63" t="s">
        <v>10495</v>
      </c>
      <c r="AO678" s="63" t="s">
        <v>10496</v>
      </c>
      <c r="AP678" s="67" t="s">
        <v>10497</v>
      </c>
      <c r="AQ678" s="76"/>
    </row>
    <row r="679" customFormat="false" ht="15" hidden="false" customHeight="false" outlineLevel="0" collapsed="false">
      <c r="B679" s="1" t="str">
        <f aca="false">поверители!$E679</f>
        <v>03227</v>
      </c>
      <c r="C679" s="64" t="s">
        <v>323</v>
      </c>
      <c r="D679" s="63"/>
      <c r="E679" s="81" t="s">
        <v>11230</v>
      </c>
      <c r="F679" s="63"/>
      <c r="G679" s="63" t="s">
        <v>10335</v>
      </c>
      <c r="H679" s="81" t="s">
        <v>763</v>
      </c>
      <c r="I679" s="67" t="s">
        <v>10652</v>
      </c>
      <c r="J679" s="76"/>
      <c r="K679" s="76"/>
      <c r="L679" s="76"/>
      <c r="M679" s="76"/>
      <c r="N679" s="76"/>
      <c r="O679" s="71" t="s">
        <v>10335</v>
      </c>
      <c r="P679" s="100"/>
      <c r="Q679" s="71" t="s">
        <v>10338</v>
      </c>
      <c r="R679" s="79" t="s">
        <v>10339</v>
      </c>
      <c r="S679" s="74" t="n">
        <v>45114</v>
      </c>
      <c r="T679" s="74" t="n">
        <v>45844</v>
      </c>
      <c r="U679" s="87" t="s">
        <v>10340</v>
      </c>
      <c r="V679" s="87" t="s">
        <v>10341</v>
      </c>
      <c r="W679" s="76"/>
      <c r="X679" s="71" t="s">
        <v>10335</v>
      </c>
      <c r="Y679" s="71" t="s">
        <v>10342</v>
      </c>
      <c r="Z679" s="79" t="s">
        <v>10629</v>
      </c>
      <c r="AA679" s="76"/>
      <c r="AB679" s="76"/>
      <c r="AC679" s="76"/>
      <c r="AD679" s="76"/>
      <c r="AE679" s="78" t="s">
        <v>10630</v>
      </c>
      <c r="AF679" s="76"/>
      <c r="AG679" s="76"/>
      <c r="AH679" s="76"/>
      <c r="AI679" s="67" t="s">
        <v>10587</v>
      </c>
      <c r="AJ679" s="79" t="s">
        <v>10346</v>
      </c>
      <c r="AK679" s="76"/>
      <c r="AL679" s="76"/>
      <c r="AM679" s="76"/>
      <c r="AN679" s="63" t="s">
        <v>10495</v>
      </c>
      <c r="AO679" s="63" t="s">
        <v>10496</v>
      </c>
      <c r="AP679" s="67" t="s">
        <v>10497</v>
      </c>
      <c r="AQ679" s="76"/>
    </row>
    <row r="680" customFormat="false" ht="15" hidden="false" customHeight="false" outlineLevel="0" collapsed="false">
      <c r="B680" s="1" t="str">
        <f aca="false">поверители!$E680</f>
        <v>03238</v>
      </c>
      <c r="C680" s="64" t="s">
        <v>428</v>
      </c>
      <c r="D680" s="63"/>
      <c r="E680" s="81" t="s">
        <v>11231</v>
      </c>
      <c r="F680" s="63"/>
      <c r="G680" s="63" t="s">
        <v>10335</v>
      </c>
      <c r="H680" s="63" t="s">
        <v>404</v>
      </c>
      <c r="I680" s="67" t="s">
        <v>10652</v>
      </c>
      <c r="J680" s="76"/>
      <c r="K680" s="76"/>
      <c r="L680" s="76"/>
      <c r="M680" s="76"/>
      <c r="N680" s="76"/>
      <c r="O680" s="71" t="s">
        <v>10335</v>
      </c>
      <c r="P680" s="100"/>
      <c r="Q680" s="71" t="s">
        <v>10338</v>
      </c>
      <c r="R680" s="79" t="s">
        <v>10339</v>
      </c>
      <c r="S680" s="74" t="n">
        <v>45114</v>
      </c>
      <c r="T680" s="74" t="n">
        <v>45479</v>
      </c>
      <c r="U680" s="87" t="s">
        <v>10340</v>
      </c>
      <c r="V680" s="87" t="s">
        <v>10341</v>
      </c>
      <c r="W680" s="76"/>
      <c r="X680" s="71" t="s">
        <v>10335</v>
      </c>
      <c r="Y680" s="71" t="s">
        <v>10342</v>
      </c>
      <c r="Z680" s="79" t="s">
        <v>10629</v>
      </c>
      <c r="AA680" s="76"/>
      <c r="AB680" s="76"/>
      <c r="AC680" s="76"/>
      <c r="AD680" s="76"/>
      <c r="AE680" s="78" t="s">
        <v>10630</v>
      </c>
      <c r="AF680" s="76"/>
      <c r="AG680" s="76"/>
      <c r="AH680" s="76"/>
      <c r="AI680" s="67" t="s">
        <v>10733</v>
      </c>
      <c r="AJ680" s="79" t="s">
        <v>10346</v>
      </c>
      <c r="AK680" s="76"/>
      <c r="AL680" s="76"/>
      <c r="AM680" s="76"/>
      <c r="AN680" s="63" t="s">
        <v>10495</v>
      </c>
      <c r="AO680" s="63" t="s">
        <v>10496</v>
      </c>
      <c r="AP680" s="67" t="s">
        <v>10497</v>
      </c>
      <c r="AQ680" s="76"/>
    </row>
    <row r="681" customFormat="false" ht="15" hidden="false" customHeight="false" outlineLevel="0" collapsed="false">
      <c r="B681" s="1" t="str">
        <f aca="false">поверители!$E681</f>
        <v>03240</v>
      </c>
      <c r="C681" s="64" t="s">
        <v>428</v>
      </c>
      <c r="D681" s="63"/>
      <c r="E681" s="81" t="s">
        <v>11232</v>
      </c>
      <c r="F681" s="63"/>
      <c r="G681" s="63" t="s">
        <v>10335</v>
      </c>
      <c r="H681" s="63" t="s">
        <v>404</v>
      </c>
      <c r="I681" s="67" t="s">
        <v>10652</v>
      </c>
      <c r="J681" s="76"/>
      <c r="K681" s="76"/>
      <c r="L681" s="76"/>
      <c r="M681" s="76"/>
      <c r="N681" s="76"/>
      <c r="O681" s="71" t="s">
        <v>10335</v>
      </c>
      <c r="P681" s="100"/>
      <c r="Q681" s="71" t="s">
        <v>10338</v>
      </c>
      <c r="R681" s="79" t="s">
        <v>10339</v>
      </c>
      <c r="S681" s="74" t="n">
        <v>45114</v>
      </c>
      <c r="T681" s="74" t="n">
        <v>45479</v>
      </c>
      <c r="U681" s="87" t="s">
        <v>10340</v>
      </c>
      <c r="V681" s="87" t="s">
        <v>10341</v>
      </c>
      <c r="W681" s="76"/>
      <c r="X681" s="71" t="s">
        <v>10335</v>
      </c>
      <c r="Y681" s="71" t="s">
        <v>10342</v>
      </c>
      <c r="Z681" s="79" t="s">
        <v>10629</v>
      </c>
      <c r="AA681" s="76"/>
      <c r="AB681" s="76"/>
      <c r="AC681" s="76"/>
      <c r="AD681" s="76"/>
      <c r="AE681" s="78" t="s">
        <v>10630</v>
      </c>
      <c r="AF681" s="76"/>
      <c r="AG681" s="76"/>
      <c r="AH681" s="76"/>
      <c r="AI681" s="67" t="s">
        <v>10733</v>
      </c>
      <c r="AJ681" s="79" t="s">
        <v>10346</v>
      </c>
      <c r="AK681" s="76"/>
      <c r="AL681" s="76"/>
      <c r="AM681" s="76"/>
      <c r="AN681" s="63" t="s">
        <v>10495</v>
      </c>
      <c r="AO681" s="63" t="s">
        <v>10496</v>
      </c>
      <c r="AP681" s="67" t="s">
        <v>10497</v>
      </c>
      <c r="AQ681" s="76"/>
    </row>
    <row r="682" customFormat="false" ht="15" hidden="false" customHeight="false" outlineLevel="0" collapsed="false">
      <c r="B682" s="1" t="str">
        <f aca="false">поверители!$E682</f>
        <v>03254</v>
      </c>
      <c r="C682" s="64" t="s">
        <v>828</v>
      </c>
      <c r="D682" s="63"/>
      <c r="E682" s="81" t="s">
        <v>11233</v>
      </c>
      <c r="F682" s="63"/>
      <c r="G682" s="63" t="s">
        <v>10335</v>
      </c>
      <c r="H682" s="63" t="s">
        <v>404</v>
      </c>
      <c r="I682" s="67" t="s">
        <v>10363</v>
      </c>
      <c r="J682" s="76"/>
      <c r="K682" s="76"/>
      <c r="L682" s="76"/>
      <c r="M682" s="76"/>
      <c r="N682" s="76"/>
      <c r="O682" s="71" t="s">
        <v>10335</v>
      </c>
      <c r="P682" s="100"/>
      <c r="Q682" s="71" t="s">
        <v>10338</v>
      </c>
      <c r="R682" s="79" t="s">
        <v>10339</v>
      </c>
      <c r="S682" s="74" t="n">
        <v>45114</v>
      </c>
      <c r="T682" s="74" t="n">
        <v>45844</v>
      </c>
      <c r="U682" s="87" t="s">
        <v>10340</v>
      </c>
      <c r="V682" s="87" t="s">
        <v>10341</v>
      </c>
      <c r="W682" s="76"/>
      <c r="X682" s="71" t="s">
        <v>10335</v>
      </c>
      <c r="Y682" s="71" t="s">
        <v>10342</v>
      </c>
      <c r="Z682" s="79" t="s">
        <v>10629</v>
      </c>
      <c r="AA682" s="76"/>
      <c r="AB682" s="76"/>
      <c r="AC682" s="76"/>
      <c r="AD682" s="76"/>
      <c r="AE682" s="78" t="s">
        <v>10630</v>
      </c>
      <c r="AF682" s="76"/>
      <c r="AG682" s="76"/>
      <c r="AH682" s="76"/>
      <c r="AI682" s="67" t="s">
        <v>10562</v>
      </c>
      <c r="AJ682" s="79" t="s">
        <v>10346</v>
      </c>
      <c r="AK682" s="76"/>
      <c r="AL682" s="76"/>
      <c r="AM682" s="76"/>
      <c r="AN682" s="63" t="s">
        <v>10495</v>
      </c>
      <c r="AO682" s="63" t="s">
        <v>10496</v>
      </c>
      <c r="AP682" s="67" t="s">
        <v>10497</v>
      </c>
      <c r="AQ682" s="76"/>
    </row>
    <row r="683" customFormat="false" ht="15" hidden="false" customHeight="false" outlineLevel="0" collapsed="false">
      <c r="B683" s="1" t="str">
        <f aca="false">поверители!$E683</f>
        <v>03256</v>
      </c>
      <c r="C683" s="64" t="s">
        <v>291</v>
      </c>
      <c r="D683" s="63"/>
      <c r="E683" s="81" t="s">
        <v>11234</v>
      </c>
      <c r="F683" s="63"/>
      <c r="G683" s="63" t="s">
        <v>10335</v>
      </c>
      <c r="H683" s="63" t="s">
        <v>404</v>
      </c>
      <c r="I683" s="67" t="s">
        <v>10458</v>
      </c>
      <c r="J683" s="76"/>
      <c r="K683" s="76"/>
      <c r="L683" s="76"/>
      <c r="M683" s="76"/>
      <c r="N683" s="76"/>
      <c r="O683" s="71" t="s">
        <v>10335</v>
      </c>
      <c r="P683" s="100"/>
      <c r="Q683" s="71" t="s">
        <v>10338</v>
      </c>
      <c r="R683" s="79" t="s">
        <v>10339</v>
      </c>
      <c r="S683" s="74" t="n">
        <v>45114</v>
      </c>
      <c r="T683" s="74" t="n">
        <v>45479</v>
      </c>
      <c r="U683" s="87" t="s">
        <v>10340</v>
      </c>
      <c r="V683" s="87" t="s">
        <v>10341</v>
      </c>
      <c r="W683" s="76"/>
      <c r="X683" s="71" t="s">
        <v>10335</v>
      </c>
      <c r="Y683" s="71" t="s">
        <v>10342</v>
      </c>
      <c r="Z683" s="79" t="s">
        <v>10629</v>
      </c>
      <c r="AA683" s="76"/>
      <c r="AB683" s="76"/>
      <c r="AC683" s="76"/>
      <c r="AD683" s="76"/>
      <c r="AE683" s="78" t="s">
        <v>10630</v>
      </c>
      <c r="AF683" s="76"/>
      <c r="AG683" s="76"/>
      <c r="AH683" s="76"/>
      <c r="AI683" s="67" t="s">
        <v>10647</v>
      </c>
      <c r="AJ683" s="79" t="s">
        <v>10346</v>
      </c>
      <c r="AK683" s="76"/>
      <c r="AL683" s="76"/>
      <c r="AM683" s="76"/>
      <c r="AN683" s="63" t="s">
        <v>10495</v>
      </c>
      <c r="AO683" s="63" t="s">
        <v>10496</v>
      </c>
      <c r="AP683" s="67" t="s">
        <v>10497</v>
      </c>
      <c r="AQ683" s="76"/>
    </row>
    <row r="684" customFormat="false" ht="15" hidden="false" customHeight="false" outlineLevel="0" collapsed="false">
      <c r="B684" s="1" t="str">
        <f aca="false">поверители!$E684</f>
        <v>03408</v>
      </c>
      <c r="C684" s="64" t="s">
        <v>323</v>
      </c>
      <c r="D684" s="63"/>
      <c r="E684" s="67" t="s">
        <v>11235</v>
      </c>
      <c r="F684" s="63"/>
      <c r="G684" s="63" t="s">
        <v>10335</v>
      </c>
      <c r="H684" s="81" t="s">
        <v>326</v>
      </c>
      <c r="I684" s="67" t="s">
        <v>10652</v>
      </c>
      <c r="J684" s="76"/>
      <c r="K684" s="76"/>
      <c r="L684" s="76"/>
      <c r="M684" s="76"/>
      <c r="N684" s="76"/>
      <c r="O684" s="71" t="s">
        <v>10335</v>
      </c>
      <c r="P684" s="100"/>
      <c r="Q684" s="71" t="s">
        <v>10338</v>
      </c>
      <c r="R684" s="79" t="s">
        <v>10339</v>
      </c>
      <c r="S684" s="74" t="n">
        <v>45114</v>
      </c>
      <c r="T684" s="74" t="n">
        <v>45844</v>
      </c>
      <c r="U684" s="87" t="s">
        <v>10340</v>
      </c>
      <c r="V684" s="87" t="s">
        <v>10341</v>
      </c>
      <c r="W684" s="76"/>
      <c r="X684" s="71" t="s">
        <v>10335</v>
      </c>
      <c r="Y684" s="71" t="s">
        <v>10342</v>
      </c>
      <c r="Z684" s="79" t="s">
        <v>10629</v>
      </c>
      <c r="AA684" s="76"/>
      <c r="AB684" s="76"/>
      <c r="AC684" s="76"/>
      <c r="AD684" s="76"/>
      <c r="AE684" s="78" t="s">
        <v>10630</v>
      </c>
      <c r="AF684" s="76"/>
      <c r="AG684" s="76"/>
      <c r="AH684" s="76"/>
      <c r="AI684" s="67" t="s">
        <v>10863</v>
      </c>
      <c r="AJ684" s="79" t="s">
        <v>10346</v>
      </c>
      <c r="AK684" s="76"/>
      <c r="AL684" s="76"/>
      <c r="AM684" s="76"/>
      <c r="AN684" s="63" t="s">
        <v>10495</v>
      </c>
      <c r="AO684" s="63" t="s">
        <v>10496</v>
      </c>
      <c r="AP684" s="67" t="s">
        <v>10497</v>
      </c>
      <c r="AQ684" s="76"/>
    </row>
    <row r="685" customFormat="false" ht="15" hidden="false" customHeight="false" outlineLevel="0" collapsed="false">
      <c r="B685" s="1" t="str">
        <f aca="false">поверители!$E685</f>
        <v>03409</v>
      </c>
      <c r="C685" s="64" t="s">
        <v>323</v>
      </c>
      <c r="D685" s="87"/>
      <c r="E685" s="67" t="s">
        <v>11236</v>
      </c>
      <c r="F685" s="87"/>
      <c r="G685" s="63" t="s">
        <v>10335</v>
      </c>
      <c r="H685" s="81" t="s">
        <v>326</v>
      </c>
      <c r="I685" s="67" t="s">
        <v>10652</v>
      </c>
      <c r="J685" s="89"/>
      <c r="K685" s="89"/>
      <c r="L685" s="89"/>
      <c r="M685" s="89"/>
      <c r="N685" s="89"/>
      <c r="O685" s="71" t="s">
        <v>10335</v>
      </c>
      <c r="P685" s="100"/>
      <c r="Q685" s="71" t="s">
        <v>10338</v>
      </c>
      <c r="R685" s="79" t="s">
        <v>10339</v>
      </c>
      <c r="S685" s="74" t="n">
        <v>45114</v>
      </c>
      <c r="T685" s="74" t="n">
        <v>45844</v>
      </c>
      <c r="U685" s="87" t="s">
        <v>10340</v>
      </c>
      <c r="V685" s="87" t="s">
        <v>10341</v>
      </c>
      <c r="W685" s="76"/>
      <c r="X685" s="71" t="s">
        <v>10335</v>
      </c>
      <c r="Y685" s="71" t="s">
        <v>10342</v>
      </c>
      <c r="Z685" s="79" t="s">
        <v>10629</v>
      </c>
      <c r="AA685" s="89"/>
      <c r="AB685" s="89"/>
      <c r="AC685" s="89"/>
      <c r="AD685" s="89"/>
      <c r="AE685" s="78" t="s">
        <v>10630</v>
      </c>
      <c r="AF685" s="89"/>
      <c r="AG685" s="89"/>
      <c r="AH685" s="89"/>
      <c r="AI685" s="67" t="s">
        <v>10650</v>
      </c>
      <c r="AJ685" s="79" t="s">
        <v>10346</v>
      </c>
      <c r="AK685" s="89"/>
      <c r="AL685" s="89"/>
      <c r="AM685" s="89"/>
      <c r="AN685" s="63" t="s">
        <v>10495</v>
      </c>
      <c r="AO685" s="63" t="s">
        <v>10496</v>
      </c>
      <c r="AP685" s="67" t="s">
        <v>10497</v>
      </c>
      <c r="AQ685" s="89"/>
    </row>
    <row r="686" customFormat="false" ht="15" hidden="false" customHeight="false" outlineLevel="0" collapsed="false">
      <c r="B686" s="1" t="str">
        <f aca="false">поверители!$E686</f>
        <v>03410</v>
      </c>
      <c r="C686" s="64" t="s">
        <v>323</v>
      </c>
      <c r="D686" s="87"/>
      <c r="E686" s="67" t="s">
        <v>11237</v>
      </c>
      <c r="F686" s="87"/>
      <c r="G686" s="63" t="s">
        <v>10335</v>
      </c>
      <c r="H686" s="81" t="s">
        <v>326</v>
      </c>
      <c r="I686" s="67" t="s">
        <v>10652</v>
      </c>
      <c r="J686" s="85"/>
      <c r="K686" s="85"/>
      <c r="L686" s="85"/>
      <c r="M686" s="85"/>
      <c r="N686" s="85"/>
      <c r="O686" s="71" t="s">
        <v>10335</v>
      </c>
      <c r="P686" s="100"/>
      <c r="Q686" s="71" t="s">
        <v>10338</v>
      </c>
      <c r="R686" s="79" t="s">
        <v>10339</v>
      </c>
      <c r="S686" s="74" t="n">
        <v>45114</v>
      </c>
      <c r="T686" s="74" t="n">
        <v>45844</v>
      </c>
      <c r="U686" s="87" t="s">
        <v>10340</v>
      </c>
      <c r="V686" s="87" t="s">
        <v>10341</v>
      </c>
      <c r="W686" s="76"/>
      <c r="X686" s="71" t="s">
        <v>10335</v>
      </c>
      <c r="Y686" s="71" t="s">
        <v>10342</v>
      </c>
      <c r="Z686" s="79" t="s">
        <v>10629</v>
      </c>
      <c r="AA686" s="85"/>
      <c r="AB686" s="85"/>
      <c r="AC686" s="85"/>
      <c r="AD686" s="85"/>
      <c r="AE686" s="78" t="s">
        <v>10630</v>
      </c>
      <c r="AF686" s="85"/>
      <c r="AG686" s="85"/>
      <c r="AH686" s="85"/>
      <c r="AI686" s="67" t="s">
        <v>10587</v>
      </c>
      <c r="AJ686" s="79" t="s">
        <v>10346</v>
      </c>
      <c r="AK686" s="85"/>
      <c r="AL686" s="85"/>
      <c r="AM686" s="85"/>
      <c r="AN686" s="63" t="s">
        <v>10495</v>
      </c>
      <c r="AO686" s="63" t="s">
        <v>10496</v>
      </c>
      <c r="AP686" s="67" t="s">
        <v>10497</v>
      </c>
      <c r="AQ686" s="85"/>
    </row>
    <row r="687" customFormat="false" ht="15" hidden="false" customHeight="false" outlineLevel="0" collapsed="false">
      <c r="B687" s="1" t="str">
        <f aca="false">поверители!$E687</f>
        <v>03760</v>
      </c>
      <c r="C687" s="64" t="s">
        <v>291</v>
      </c>
      <c r="D687" s="87"/>
      <c r="E687" s="67" t="s">
        <v>11238</v>
      </c>
      <c r="F687" s="87"/>
      <c r="G687" s="63" t="s">
        <v>10335</v>
      </c>
      <c r="H687" s="63" t="s">
        <v>404</v>
      </c>
      <c r="I687" s="67" t="s">
        <v>10670</v>
      </c>
      <c r="J687" s="85"/>
      <c r="K687" s="85"/>
      <c r="L687" s="85"/>
      <c r="M687" s="85"/>
      <c r="N687" s="85"/>
      <c r="O687" s="71" t="s">
        <v>10335</v>
      </c>
      <c r="P687" s="100"/>
      <c r="Q687" s="71" t="s">
        <v>10338</v>
      </c>
      <c r="R687" s="79" t="s">
        <v>10339</v>
      </c>
      <c r="S687" s="74" t="n">
        <v>45114</v>
      </c>
      <c r="T687" s="74" t="n">
        <v>45479</v>
      </c>
      <c r="U687" s="87" t="s">
        <v>10340</v>
      </c>
      <c r="V687" s="87" t="s">
        <v>10341</v>
      </c>
      <c r="W687" s="76"/>
      <c r="X687" s="71" t="s">
        <v>10335</v>
      </c>
      <c r="Y687" s="71" t="s">
        <v>10342</v>
      </c>
      <c r="Z687" s="79" t="s">
        <v>10629</v>
      </c>
      <c r="AA687" s="85"/>
      <c r="AB687" s="85"/>
      <c r="AC687" s="85"/>
      <c r="AD687" s="85"/>
      <c r="AE687" s="78" t="s">
        <v>10630</v>
      </c>
      <c r="AF687" s="85"/>
      <c r="AG687" s="85"/>
      <c r="AH687" s="85"/>
      <c r="AI687" s="67" t="s">
        <v>10733</v>
      </c>
      <c r="AJ687" s="79" t="s">
        <v>10346</v>
      </c>
      <c r="AK687" s="85"/>
      <c r="AL687" s="85"/>
      <c r="AM687" s="85"/>
      <c r="AN687" s="63" t="s">
        <v>10495</v>
      </c>
      <c r="AO687" s="63" t="s">
        <v>10496</v>
      </c>
      <c r="AP687" s="67" t="s">
        <v>10497</v>
      </c>
      <c r="AQ687" s="85"/>
    </row>
    <row r="688" customFormat="false" ht="15" hidden="false" customHeight="false" outlineLevel="0" collapsed="false">
      <c r="B688" s="1" t="str">
        <f aca="false">поверители!$E688</f>
        <v>04197</v>
      </c>
      <c r="C688" s="64" t="s">
        <v>297</v>
      </c>
      <c r="D688" s="87"/>
      <c r="E688" s="67" t="s">
        <v>11239</v>
      </c>
      <c r="F688" s="87"/>
      <c r="G688" s="63" t="s">
        <v>10335</v>
      </c>
      <c r="H688" s="64" t="s">
        <v>300</v>
      </c>
      <c r="I688" s="67" t="s">
        <v>10667</v>
      </c>
      <c r="J688" s="85"/>
      <c r="K688" s="85"/>
      <c r="L688" s="85"/>
      <c r="M688" s="85"/>
      <c r="N688" s="85"/>
      <c r="O688" s="71" t="s">
        <v>10335</v>
      </c>
      <c r="P688" s="100"/>
      <c r="Q688" s="71" t="s">
        <v>10338</v>
      </c>
      <c r="R688" s="79" t="s">
        <v>10339</v>
      </c>
      <c r="S688" s="74" t="n">
        <v>45114</v>
      </c>
      <c r="T688" s="74" t="n">
        <v>45844</v>
      </c>
      <c r="U688" s="87" t="s">
        <v>10340</v>
      </c>
      <c r="V688" s="87" t="s">
        <v>10341</v>
      </c>
      <c r="W688" s="76"/>
      <c r="X688" s="71" t="s">
        <v>10335</v>
      </c>
      <c r="Y688" s="71" t="s">
        <v>10342</v>
      </c>
      <c r="Z688" s="79" t="s">
        <v>10629</v>
      </c>
      <c r="AA688" s="85"/>
      <c r="AB688" s="85"/>
      <c r="AC688" s="85"/>
      <c r="AD688" s="85"/>
      <c r="AE688" s="78" t="s">
        <v>10630</v>
      </c>
      <c r="AF688" s="85"/>
      <c r="AG688" s="85"/>
      <c r="AH688" s="85"/>
      <c r="AI688" s="67" t="s">
        <v>10558</v>
      </c>
      <c r="AJ688" s="79" t="s">
        <v>42</v>
      </c>
      <c r="AK688" s="85"/>
      <c r="AL688" s="85"/>
      <c r="AM688" s="85"/>
      <c r="AN688" s="63" t="s">
        <v>10495</v>
      </c>
      <c r="AO688" s="63" t="s">
        <v>10496</v>
      </c>
      <c r="AP688" s="67" t="s">
        <v>10497</v>
      </c>
      <c r="AQ688" s="85"/>
    </row>
    <row r="689" customFormat="false" ht="15" hidden="false" customHeight="false" outlineLevel="0" collapsed="false">
      <c r="B689" s="1" t="str">
        <f aca="false">поверители!$E689</f>
        <v>04233</v>
      </c>
      <c r="C689" s="64" t="s">
        <v>323</v>
      </c>
      <c r="D689" s="87"/>
      <c r="E689" s="67" t="s">
        <v>11240</v>
      </c>
      <c r="F689" s="87"/>
      <c r="G689" s="63" t="s">
        <v>10335</v>
      </c>
      <c r="H689" s="63" t="s">
        <v>782</v>
      </c>
      <c r="I689" s="67" t="s">
        <v>10652</v>
      </c>
      <c r="J689" s="85"/>
      <c r="K689" s="85"/>
      <c r="L689" s="85"/>
      <c r="M689" s="85"/>
      <c r="N689" s="85"/>
      <c r="O689" s="71" t="s">
        <v>10335</v>
      </c>
      <c r="P689" s="100"/>
      <c r="Q689" s="71" t="s">
        <v>10338</v>
      </c>
      <c r="R689" s="79" t="s">
        <v>10339</v>
      </c>
      <c r="S689" s="74" t="n">
        <v>45114</v>
      </c>
      <c r="T689" s="74" t="n">
        <v>45844</v>
      </c>
      <c r="U689" s="87" t="s">
        <v>10340</v>
      </c>
      <c r="V689" s="87" t="s">
        <v>10341</v>
      </c>
      <c r="W689" s="76"/>
      <c r="X689" s="71" t="s">
        <v>10335</v>
      </c>
      <c r="Y689" s="71" t="s">
        <v>10342</v>
      </c>
      <c r="Z689" s="79" t="s">
        <v>10629</v>
      </c>
      <c r="AA689" s="85"/>
      <c r="AB689" s="85"/>
      <c r="AC689" s="85"/>
      <c r="AD689" s="85"/>
      <c r="AE689" s="78" t="s">
        <v>10630</v>
      </c>
      <c r="AF689" s="85"/>
      <c r="AG689" s="85"/>
      <c r="AH689" s="85"/>
      <c r="AI689" s="67" t="s">
        <v>10650</v>
      </c>
      <c r="AJ689" s="79" t="s">
        <v>42</v>
      </c>
      <c r="AK689" s="85"/>
      <c r="AL689" s="85"/>
      <c r="AM689" s="85"/>
      <c r="AN689" s="63" t="s">
        <v>10495</v>
      </c>
      <c r="AO689" s="63" t="s">
        <v>10496</v>
      </c>
      <c r="AP689" s="67" t="s">
        <v>10497</v>
      </c>
      <c r="AQ689" s="85"/>
    </row>
    <row r="690" customFormat="false" ht="15" hidden="false" customHeight="false" outlineLevel="0" collapsed="false">
      <c r="B690" s="1" t="str">
        <f aca="false">поверители!$E690</f>
        <v>04235</v>
      </c>
      <c r="C690" s="64" t="s">
        <v>323</v>
      </c>
      <c r="D690" s="87"/>
      <c r="E690" s="67" t="s">
        <v>11241</v>
      </c>
      <c r="F690" s="87"/>
      <c r="G690" s="63" t="s">
        <v>10335</v>
      </c>
      <c r="H690" s="63" t="s">
        <v>782</v>
      </c>
      <c r="I690" s="67" t="s">
        <v>10652</v>
      </c>
      <c r="J690" s="85"/>
      <c r="K690" s="85"/>
      <c r="L690" s="85"/>
      <c r="M690" s="85"/>
      <c r="N690" s="85"/>
      <c r="O690" s="71" t="s">
        <v>10335</v>
      </c>
      <c r="P690" s="100"/>
      <c r="Q690" s="71" t="s">
        <v>10338</v>
      </c>
      <c r="R690" s="79" t="s">
        <v>10339</v>
      </c>
      <c r="S690" s="74" t="n">
        <v>45114</v>
      </c>
      <c r="T690" s="74" t="n">
        <v>45844</v>
      </c>
      <c r="U690" s="87" t="s">
        <v>10340</v>
      </c>
      <c r="V690" s="87" t="s">
        <v>10341</v>
      </c>
      <c r="W690" s="76"/>
      <c r="X690" s="71" t="s">
        <v>10335</v>
      </c>
      <c r="Y690" s="71" t="s">
        <v>10342</v>
      </c>
      <c r="Z690" s="79" t="s">
        <v>10629</v>
      </c>
      <c r="AA690" s="85"/>
      <c r="AB690" s="85"/>
      <c r="AC690" s="85"/>
      <c r="AD690" s="85"/>
      <c r="AE690" s="78" t="s">
        <v>10630</v>
      </c>
      <c r="AF690" s="85"/>
      <c r="AG690" s="85"/>
      <c r="AH690" s="85"/>
      <c r="AI690" s="67" t="s">
        <v>10650</v>
      </c>
      <c r="AJ690" s="79" t="s">
        <v>42</v>
      </c>
      <c r="AK690" s="85"/>
      <c r="AL690" s="85"/>
      <c r="AM690" s="85"/>
      <c r="AN690" s="63" t="s">
        <v>10495</v>
      </c>
      <c r="AO690" s="63" t="s">
        <v>10496</v>
      </c>
      <c r="AP690" s="67" t="s">
        <v>10497</v>
      </c>
      <c r="AQ690" s="85"/>
    </row>
    <row r="691" customFormat="false" ht="15" hidden="false" customHeight="false" outlineLevel="0" collapsed="false">
      <c r="B691" s="1" t="str">
        <f aca="false">поверители!$E691</f>
        <v>04236</v>
      </c>
      <c r="C691" s="64" t="s">
        <v>323</v>
      </c>
      <c r="D691" s="87"/>
      <c r="E691" s="67" t="s">
        <v>11242</v>
      </c>
      <c r="F691" s="87"/>
      <c r="G691" s="63" t="s">
        <v>10335</v>
      </c>
      <c r="H691" s="63" t="s">
        <v>763</v>
      </c>
      <c r="I691" s="67" t="s">
        <v>10652</v>
      </c>
      <c r="J691" s="85"/>
      <c r="K691" s="85"/>
      <c r="L691" s="85"/>
      <c r="M691" s="85"/>
      <c r="N691" s="85"/>
      <c r="O691" s="71" t="s">
        <v>10335</v>
      </c>
      <c r="P691" s="100"/>
      <c r="Q691" s="71" t="s">
        <v>10338</v>
      </c>
      <c r="R691" s="79" t="s">
        <v>10339</v>
      </c>
      <c r="S691" s="74" t="n">
        <v>45114</v>
      </c>
      <c r="T691" s="74" t="n">
        <v>45844</v>
      </c>
      <c r="U691" s="87" t="s">
        <v>10340</v>
      </c>
      <c r="V691" s="87" t="s">
        <v>10341</v>
      </c>
      <c r="W691" s="76"/>
      <c r="X691" s="71" t="s">
        <v>10335</v>
      </c>
      <c r="Y691" s="71" t="s">
        <v>10342</v>
      </c>
      <c r="Z691" s="79" t="s">
        <v>10629</v>
      </c>
      <c r="AA691" s="85"/>
      <c r="AB691" s="85"/>
      <c r="AC691" s="85"/>
      <c r="AD691" s="85"/>
      <c r="AE691" s="78" t="s">
        <v>10630</v>
      </c>
      <c r="AF691" s="85"/>
      <c r="AG691" s="85"/>
      <c r="AH691" s="85"/>
      <c r="AI691" s="67" t="s">
        <v>10558</v>
      </c>
      <c r="AJ691" s="79" t="s">
        <v>42</v>
      </c>
      <c r="AK691" s="85"/>
      <c r="AL691" s="85"/>
      <c r="AM691" s="85"/>
      <c r="AN691" s="63" t="s">
        <v>10495</v>
      </c>
      <c r="AO691" s="63" t="s">
        <v>10496</v>
      </c>
      <c r="AP691" s="67" t="s">
        <v>10497</v>
      </c>
      <c r="AQ691" s="85"/>
    </row>
    <row r="692" customFormat="false" ht="15" hidden="false" customHeight="false" outlineLevel="0" collapsed="false">
      <c r="B692" s="1" t="str">
        <f aca="false">поверители!$E692</f>
        <v>04242</v>
      </c>
      <c r="C692" s="64" t="s">
        <v>291</v>
      </c>
      <c r="D692" s="87"/>
      <c r="E692" s="67" t="s">
        <v>11243</v>
      </c>
      <c r="F692" s="87"/>
      <c r="G692" s="63" t="s">
        <v>10335</v>
      </c>
      <c r="H692" s="81" t="s">
        <v>404</v>
      </c>
      <c r="I692" s="67" t="s">
        <v>10458</v>
      </c>
      <c r="J692" s="85"/>
      <c r="K692" s="85"/>
      <c r="L692" s="85"/>
      <c r="M692" s="85"/>
      <c r="N692" s="85"/>
      <c r="O692" s="71" t="s">
        <v>10335</v>
      </c>
      <c r="P692" s="100"/>
      <c r="Q692" s="71" t="s">
        <v>10338</v>
      </c>
      <c r="R692" s="79" t="s">
        <v>10339</v>
      </c>
      <c r="S692" s="74" t="n">
        <v>45114</v>
      </c>
      <c r="T692" s="74" t="n">
        <v>45479</v>
      </c>
      <c r="U692" s="87" t="s">
        <v>10340</v>
      </c>
      <c r="V692" s="87" t="s">
        <v>10341</v>
      </c>
      <c r="W692" s="76"/>
      <c r="X692" s="71" t="s">
        <v>10335</v>
      </c>
      <c r="Y692" s="71" t="s">
        <v>10342</v>
      </c>
      <c r="Z692" s="79" t="s">
        <v>10629</v>
      </c>
      <c r="AA692" s="85"/>
      <c r="AB692" s="85"/>
      <c r="AC692" s="85"/>
      <c r="AD692" s="85"/>
      <c r="AE692" s="78" t="s">
        <v>10630</v>
      </c>
      <c r="AF692" s="85"/>
      <c r="AG692" s="85"/>
      <c r="AH692" s="85"/>
      <c r="AI692" s="67" t="s">
        <v>10647</v>
      </c>
      <c r="AJ692" s="79" t="s">
        <v>42</v>
      </c>
      <c r="AK692" s="85"/>
      <c r="AL692" s="85"/>
      <c r="AM692" s="85"/>
      <c r="AN692" s="63" t="s">
        <v>10495</v>
      </c>
      <c r="AO692" s="63" t="s">
        <v>10496</v>
      </c>
      <c r="AP692" s="67" t="s">
        <v>10497</v>
      </c>
      <c r="AQ692" s="85"/>
    </row>
    <row r="693" customFormat="false" ht="15" hidden="false" customHeight="false" outlineLevel="0" collapsed="false">
      <c r="B693" s="1" t="str">
        <f aca="false">поверители!$E693</f>
        <v>04250</v>
      </c>
      <c r="C693" s="64" t="s">
        <v>297</v>
      </c>
      <c r="D693" s="87"/>
      <c r="E693" s="67" t="s">
        <v>11244</v>
      </c>
      <c r="F693" s="87"/>
      <c r="G693" s="63" t="s">
        <v>10335</v>
      </c>
      <c r="H693" s="64" t="s">
        <v>300</v>
      </c>
      <c r="I693" s="67" t="s">
        <v>10667</v>
      </c>
      <c r="J693" s="85"/>
      <c r="K693" s="85"/>
      <c r="L693" s="85"/>
      <c r="M693" s="85"/>
      <c r="N693" s="85"/>
      <c r="O693" s="71" t="s">
        <v>10335</v>
      </c>
      <c r="P693" s="100"/>
      <c r="Q693" s="71" t="s">
        <v>10338</v>
      </c>
      <c r="R693" s="79" t="s">
        <v>10339</v>
      </c>
      <c r="S693" s="74" t="n">
        <v>45114</v>
      </c>
      <c r="T693" s="74" t="n">
        <v>45844</v>
      </c>
      <c r="U693" s="87" t="s">
        <v>10340</v>
      </c>
      <c r="V693" s="87" t="s">
        <v>10341</v>
      </c>
      <c r="W693" s="76"/>
      <c r="X693" s="71" t="s">
        <v>10335</v>
      </c>
      <c r="Y693" s="71" t="s">
        <v>10342</v>
      </c>
      <c r="Z693" s="79" t="s">
        <v>10629</v>
      </c>
      <c r="AA693" s="85"/>
      <c r="AB693" s="85"/>
      <c r="AC693" s="85"/>
      <c r="AD693" s="85"/>
      <c r="AE693" s="78" t="s">
        <v>10630</v>
      </c>
      <c r="AF693" s="85"/>
      <c r="AG693" s="85"/>
      <c r="AH693" s="85"/>
      <c r="AI693" s="67" t="s">
        <v>10552</v>
      </c>
      <c r="AJ693" s="79" t="s">
        <v>42</v>
      </c>
      <c r="AK693" s="85"/>
      <c r="AL693" s="85"/>
      <c r="AM693" s="85"/>
      <c r="AN693" s="63" t="s">
        <v>10495</v>
      </c>
      <c r="AO693" s="63" t="s">
        <v>10496</v>
      </c>
      <c r="AP693" s="67" t="s">
        <v>10497</v>
      </c>
      <c r="AQ693" s="85"/>
    </row>
    <row r="694" customFormat="false" ht="15" hidden="false" customHeight="false" outlineLevel="0" collapsed="false">
      <c r="B694" s="1" t="str">
        <f aca="false">поверители!$E694</f>
        <v>04277</v>
      </c>
      <c r="C694" s="64" t="s">
        <v>297</v>
      </c>
      <c r="D694" s="87"/>
      <c r="E694" s="67" t="s">
        <v>11245</v>
      </c>
      <c r="F694" s="87"/>
      <c r="G694" s="63" t="s">
        <v>10335</v>
      </c>
      <c r="H694" s="64" t="s">
        <v>300</v>
      </c>
      <c r="I694" s="67" t="s">
        <v>10667</v>
      </c>
      <c r="J694" s="85"/>
      <c r="K694" s="85"/>
      <c r="L694" s="85"/>
      <c r="M694" s="85"/>
      <c r="N694" s="85"/>
      <c r="O694" s="71" t="s">
        <v>10335</v>
      </c>
      <c r="P694" s="100"/>
      <c r="Q694" s="71" t="s">
        <v>10338</v>
      </c>
      <c r="R694" s="79" t="s">
        <v>10339</v>
      </c>
      <c r="S694" s="74" t="n">
        <v>45114</v>
      </c>
      <c r="T694" s="74" t="n">
        <v>45844</v>
      </c>
      <c r="U694" s="87" t="s">
        <v>10340</v>
      </c>
      <c r="V694" s="87" t="s">
        <v>10341</v>
      </c>
      <c r="W694" s="76"/>
      <c r="X694" s="71" t="s">
        <v>10335</v>
      </c>
      <c r="Y694" s="71" t="s">
        <v>10342</v>
      </c>
      <c r="Z694" s="79" t="s">
        <v>10629</v>
      </c>
      <c r="AA694" s="85"/>
      <c r="AB694" s="85"/>
      <c r="AC694" s="85"/>
      <c r="AD694" s="85"/>
      <c r="AE694" s="78" t="s">
        <v>10630</v>
      </c>
      <c r="AF694" s="85"/>
      <c r="AG694" s="85"/>
      <c r="AH694" s="85"/>
      <c r="AI694" s="67" t="s">
        <v>10558</v>
      </c>
      <c r="AJ694" s="79" t="s">
        <v>42</v>
      </c>
      <c r="AK694" s="85"/>
      <c r="AL694" s="85"/>
      <c r="AM694" s="85"/>
      <c r="AN694" s="63" t="s">
        <v>10495</v>
      </c>
      <c r="AO694" s="63" t="s">
        <v>10496</v>
      </c>
      <c r="AP694" s="67" t="s">
        <v>10497</v>
      </c>
      <c r="AQ694" s="85"/>
    </row>
    <row r="695" customFormat="false" ht="15" hidden="false" customHeight="false" outlineLevel="0" collapsed="false">
      <c r="B695" s="1" t="str">
        <f aca="false">поверители!$E695</f>
        <v>04286</v>
      </c>
      <c r="C695" s="64" t="s">
        <v>297</v>
      </c>
      <c r="D695" s="87"/>
      <c r="E695" s="67" t="s">
        <v>11246</v>
      </c>
      <c r="F695" s="87"/>
      <c r="G695" s="63" t="s">
        <v>10335</v>
      </c>
      <c r="H695" s="64" t="s">
        <v>300</v>
      </c>
      <c r="I695" s="67" t="s">
        <v>10667</v>
      </c>
      <c r="J695" s="85"/>
      <c r="K695" s="85"/>
      <c r="L695" s="85"/>
      <c r="M695" s="85"/>
      <c r="N695" s="85"/>
      <c r="O695" s="71" t="s">
        <v>10335</v>
      </c>
      <c r="P695" s="100"/>
      <c r="Q695" s="71" t="s">
        <v>10338</v>
      </c>
      <c r="R695" s="79" t="s">
        <v>10339</v>
      </c>
      <c r="S695" s="74" t="n">
        <v>45114</v>
      </c>
      <c r="T695" s="74" t="n">
        <v>45844</v>
      </c>
      <c r="U695" s="87" t="s">
        <v>10340</v>
      </c>
      <c r="V695" s="87" t="s">
        <v>10341</v>
      </c>
      <c r="W695" s="76"/>
      <c r="X695" s="71" t="s">
        <v>10335</v>
      </c>
      <c r="Y695" s="71" t="s">
        <v>10342</v>
      </c>
      <c r="Z695" s="79" t="s">
        <v>10629</v>
      </c>
      <c r="AA695" s="85"/>
      <c r="AB695" s="85"/>
      <c r="AC695" s="85"/>
      <c r="AD695" s="85"/>
      <c r="AE695" s="78" t="s">
        <v>10630</v>
      </c>
      <c r="AF695" s="85"/>
      <c r="AG695" s="85"/>
      <c r="AH695" s="85"/>
      <c r="AI695" s="67" t="s">
        <v>10558</v>
      </c>
      <c r="AJ695" s="79" t="s">
        <v>42</v>
      </c>
      <c r="AK695" s="85"/>
      <c r="AL695" s="85"/>
      <c r="AM695" s="85"/>
      <c r="AN695" s="63" t="s">
        <v>10495</v>
      </c>
      <c r="AO695" s="63" t="s">
        <v>10496</v>
      </c>
      <c r="AP695" s="67" t="s">
        <v>10497</v>
      </c>
      <c r="AQ695" s="85"/>
    </row>
    <row r="696" customFormat="false" ht="15" hidden="false" customHeight="false" outlineLevel="0" collapsed="false">
      <c r="B696" s="1" t="str">
        <f aca="false">поверители!$E696</f>
        <v>04290</v>
      </c>
      <c r="C696" s="64" t="s">
        <v>297</v>
      </c>
      <c r="D696" s="87"/>
      <c r="E696" s="67" t="s">
        <v>11247</v>
      </c>
      <c r="F696" s="87"/>
      <c r="G696" s="63" t="s">
        <v>10335</v>
      </c>
      <c r="H696" s="64" t="s">
        <v>300</v>
      </c>
      <c r="I696" s="67" t="s">
        <v>10667</v>
      </c>
      <c r="J696" s="85"/>
      <c r="K696" s="85"/>
      <c r="L696" s="85"/>
      <c r="M696" s="85"/>
      <c r="N696" s="85"/>
      <c r="O696" s="71" t="s">
        <v>10335</v>
      </c>
      <c r="P696" s="100"/>
      <c r="Q696" s="71" t="s">
        <v>10338</v>
      </c>
      <c r="R696" s="79" t="s">
        <v>10339</v>
      </c>
      <c r="S696" s="74" t="n">
        <v>45114</v>
      </c>
      <c r="T696" s="74" t="n">
        <v>45844</v>
      </c>
      <c r="U696" s="87" t="s">
        <v>10340</v>
      </c>
      <c r="V696" s="87" t="s">
        <v>10341</v>
      </c>
      <c r="W696" s="76"/>
      <c r="X696" s="71" t="s">
        <v>10335</v>
      </c>
      <c r="Y696" s="71" t="s">
        <v>10342</v>
      </c>
      <c r="Z696" s="79" t="s">
        <v>10629</v>
      </c>
      <c r="AA696" s="85"/>
      <c r="AB696" s="85"/>
      <c r="AC696" s="85"/>
      <c r="AD696" s="85"/>
      <c r="AE696" s="78" t="s">
        <v>10630</v>
      </c>
      <c r="AF696" s="85"/>
      <c r="AG696" s="85"/>
      <c r="AH696" s="85"/>
      <c r="AI696" s="67" t="s">
        <v>10558</v>
      </c>
      <c r="AJ696" s="79" t="s">
        <v>42</v>
      </c>
      <c r="AK696" s="85"/>
      <c r="AL696" s="85"/>
      <c r="AM696" s="85"/>
      <c r="AN696" s="63" t="s">
        <v>10495</v>
      </c>
      <c r="AO696" s="63" t="s">
        <v>10496</v>
      </c>
      <c r="AP696" s="67" t="s">
        <v>10497</v>
      </c>
      <c r="AQ696" s="85"/>
    </row>
    <row r="697" customFormat="false" ht="15" hidden="false" customHeight="false" outlineLevel="0" collapsed="false">
      <c r="B697" s="1" t="str">
        <f aca="false">поверители!$E697</f>
        <v>04308</v>
      </c>
      <c r="C697" s="64" t="s">
        <v>724</v>
      </c>
      <c r="D697" s="87"/>
      <c r="E697" s="67" t="s">
        <v>11248</v>
      </c>
      <c r="F697" s="87"/>
      <c r="G697" s="63" t="s">
        <v>10335</v>
      </c>
      <c r="H697" s="81" t="s">
        <v>415</v>
      </c>
      <c r="I697" s="67" t="s">
        <v>10652</v>
      </c>
      <c r="J697" s="85"/>
      <c r="K697" s="85"/>
      <c r="L697" s="85"/>
      <c r="M697" s="85"/>
      <c r="N697" s="85"/>
      <c r="O697" s="71" t="s">
        <v>10335</v>
      </c>
      <c r="P697" s="100"/>
      <c r="Q697" s="71" t="s">
        <v>10338</v>
      </c>
      <c r="R697" s="79" t="s">
        <v>10339</v>
      </c>
      <c r="S697" s="74" t="n">
        <v>45114</v>
      </c>
      <c r="T697" s="74" t="n">
        <v>45479</v>
      </c>
      <c r="U697" s="87" t="s">
        <v>10340</v>
      </c>
      <c r="V697" s="87" t="s">
        <v>10341</v>
      </c>
      <c r="W697" s="76"/>
      <c r="X697" s="71" t="s">
        <v>10335</v>
      </c>
      <c r="Y697" s="71" t="s">
        <v>10342</v>
      </c>
      <c r="Z697" s="79" t="s">
        <v>10629</v>
      </c>
      <c r="AA697" s="85"/>
      <c r="AB697" s="85"/>
      <c r="AC697" s="85"/>
      <c r="AD697" s="85"/>
      <c r="AE697" s="78" t="s">
        <v>10630</v>
      </c>
      <c r="AF697" s="85"/>
      <c r="AG697" s="85"/>
      <c r="AH697" s="85"/>
      <c r="AI697" s="67" t="s">
        <v>10733</v>
      </c>
      <c r="AJ697" s="79" t="s">
        <v>42</v>
      </c>
      <c r="AK697" s="85"/>
      <c r="AL697" s="85"/>
      <c r="AM697" s="85"/>
      <c r="AN697" s="63" t="s">
        <v>10495</v>
      </c>
      <c r="AO697" s="63" t="s">
        <v>10496</v>
      </c>
      <c r="AP697" s="67" t="s">
        <v>10497</v>
      </c>
      <c r="AQ697" s="85"/>
    </row>
    <row r="698" customFormat="false" ht="15" hidden="false" customHeight="false" outlineLevel="0" collapsed="false">
      <c r="B698" s="1" t="str">
        <f aca="false">поверители!$E698</f>
        <v>04475</v>
      </c>
      <c r="C698" s="64" t="s">
        <v>297</v>
      </c>
      <c r="D698" s="87"/>
      <c r="E698" s="67" t="s">
        <v>11249</v>
      </c>
      <c r="F698" s="87"/>
      <c r="G698" s="63" t="s">
        <v>10335</v>
      </c>
      <c r="H698" s="64" t="s">
        <v>300</v>
      </c>
      <c r="I698" s="67" t="s">
        <v>10667</v>
      </c>
      <c r="J698" s="85"/>
      <c r="K698" s="85"/>
      <c r="L698" s="85"/>
      <c r="M698" s="85"/>
      <c r="N698" s="85"/>
      <c r="O698" s="71" t="s">
        <v>10335</v>
      </c>
      <c r="P698" s="100"/>
      <c r="Q698" s="71" t="s">
        <v>10338</v>
      </c>
      <c r="R698" s="79" t="s">
        <v>10339</v>
      </c>
      <c r="S698" s="74" t="n">
        <v>45114</v>
      </c>
      <c r="T698" s="74" t="n">
        <v>45844</v>
      </c>
      <c r="U698" s="87" t="s">
        <v>10340</v>
      </c>
      <c r="V698" s="87" t="s">
        <v>10341</v>
      </c>
      <c r="W698" s="76"/>
      <c r="X698" s="71" t="s">
        <v>10335</v>
      </c>
      <c r="Y698" s="71" t="s">
        <v>10342</v>
      </c>
      <c r="Z698" s="79" t="s">
        <v>10629</v>
      </c>
      <c r="AA698" s="85"/>
      <c r="AB698" s="85"/>
      <c r="AC698" s="85"/>
      <c r="AD698" s="85"/>
      <c r="AE698" s="78" t="s">
        <v>10630</v>
      </c>
      <c r="AF698" s="85"/>
      <c r="AG698" s="85"/>
      <c r="AH698" s="85"/>
      <c r="AI698" s="67" t="s">
        <v>10558</v>
      </c>
      <c r="AJ698" s="79" t="s">
        <v>42</v>
      </c>
      <c r="AK698" s="85"/>
      <c r="AL698" s="85"/>
      <c r="AM698" s="85"/>
      <c r="AN698" s="63" t="s">
        <v>10495</v>
      </c>
      <c r="AO698" s="63" t="s">
        <v>10496</v>
      </c>
      <c r="AP698" s="67" t="s">
        <v>10497</v>
      </c>
      <c r="AQ698" s="85"/>
    </row>
    <row r="699" customFormat="false" ht="15" hidden="false" customHeight="false" outlineLevel="0" collapsed="false">
      <c r="B699" s="1" t="str">
        <f aca="false">поверители!$E699</f>
        <v>04502</v>
      </c>
      <c r="C699" s="64" t="s">
        <v>297</v>
      </c>
      <c r="D699" s="87"/>
      <c r="E699" s="67" t="s">
        <v>11250</v>
      </c>
      <c r="F699" s="87"/>
      <c r="G699" s="63" t="s">
        <v>10335</v>
      </c>
      <c r="H699" s="64" t="s">
        <v>300</v>
      </c>
      <c r="I699" s="67" t="s">
        <v>10667</v>
      </c>
      <c r="J699" s="85"/>
      <c r="K699" s="85"/>
      <c r="L699" s="85"/>
      <c r="M699" s="85"/>
      <c r="N699" s="85"/>
      <c r="O699" s="71" t="s">
        <v>10335</v>
      </c>
      <c r="P699" s="100"/>
      <c r="Q699" s="71" t="s">
        <v>10338</v>
      </c>
      <c r="R699" s="79" t="s">
        <v>10339</v>
      </c>
      <c r="S699" s="74" t="n">
        <v>45114</v>
      </c>
      <c r="T699" s="74" t="n">
        <v>45844</v>
      </c>
      <c r="U699" s="87" t="s">
        <v>10340</v>
      </c>
      <c r="V699" s="87" t="s">
        <v>10341</v>
      </c>
      <c r="W699" s="76"/>
      <c r="X699" s="71" t="s">
        <v>10335</v>
      </c>
      <c r="Y699" s="71" t="s">
        <v>10342</v>
      </c>
      <c r="Z699" s="79" t="s">
        <v>10629</v>
      </c>
      <c r="AA699" s="85"/>
      <c r="AB699" s="85"/>
      <c r="AC699" s="85"/>
      <c r="AD699" s="85"/>
      <c r="AE699" s="78" t="s">
        <v>10630</v>
      </c>
      <c r="AF699" s="85"/>
      <c r="AG699" s="85"/>
      <c r="AH699" s="85"/>
      <c r="AI699" s="67" t="s">
        <v>10558</v>
      </c>
      <c r="AJ699" s="79" t="s">
        <v>42</v>
      </c>
      <c r="AK699" s="85"/>
      <c r="AL699" s="85"/>
      <c r="AM699" s="85"/>
      <c r="AN699" s="63" t="s">
        <v>10495</v>
      </c>
      <c r="AO699" s="63" t="s">
        <v>10496</v>
      </c>
      <c r="AP699" s="67" t="s">
        <v>10497</v>
      </c>
      <c r="AQ699" s="85"/>
    </row>
    <row r="700" customFormat="false" ht="15" hidden="false" customHeight="false" outlineLevel="0" collapsed="false">
      <c r="B700" s="1" t="str">
        <f aca="false">поверители!$E700</f>
        <v>04524</v>
      </c>
      <c r="C700" s="64" t="s">
        <v>297</v>
      </c>
      <c r="D700" s="87"/>
      <c r="E700" s="67" t="s">
        <v>11251</v>
      </c>
      <c r="F700" s="87"/>
      <c r="G700" s="63" t="s">
        <v>10335</v>
      </c>
      <c r="H700" s="64" t="s">
        <v>300</v>
      </c>
      <c r="I700" s="67" t="s">
        <v>10667</v>
      </c>
      <c r="J700" s="85"/>
      <c r="K700" s="85"/>
      <c r="L700" s="85"/>
      <c r="M700" s="85"/>
      <c r="N700" s="85"/>
      <c r="O700" s="71" t="s">
        <v>10335</v>
      </c>
      <c r="P700" s="100"/>
      <c r="Q700" s="71" t="s">
        <v>10338</v>
      </c>
      <c r="R700" s="79" t="s">
        <v>10339</v>
      </c>
      <c r="S700" s="74" t="n">
        <v>45114</v>
      </c>
      <c r="T700" s="74" t="n">
        <v>45844</v>
      </c>
      <c r="U700" s="87" t="s">
        <v>10340</v>
      </c>
      <c r="V700" s="87" t="s">
        <v>10341</v>
      </c>
      <c r="W700" s="76"/>
      <c r="X700" s="71" t="s">
        <v>10335</v>
      </c>
      <c r="Y700" s="71" t="s">
        <v>10342</v>
      </c>
      <c r="Z700" s="79" t="s">
        <v>10629</v>
      </c>
      <c r="AA700" s="85"/>
      <c r="AB700" s="85"/>
      <c r="AC700" s="85"/>
      <c r="AD700" s="85"/>
      <c r="AE700" s="78" t="s">
        <v>10630</v>
      </c>
      <c r="AF700" s="85"/>
      <c r="AG700" s="85"/>
      <c r="AH700" s="85"/>
      <c r="AI700" s="67" t="s">
        <v>10558</v>
      </c>
      <c r="AJ700" s="79" t="s">
        <v>42</v>
      </c>
      <c r="AK700" s="85"/>
      <c r="AL700" s="85"/>
      <c r="AM700" s="85"/>
      <c r="AN700" s="63" t="s">
        <v>10495</v>
      </c>
      <c r="AO700" s="63" t="s">
        <v>10496</v>
      </c>
      <c r="AP700" s="67" t="s">
        <v>10497</v>
      </c>
      <c r="AQ700" s="85"/>
    </row>
    <row r="701" customFormat="false" ht="15" hidden="false" customHeight="false" outlineLevel="0" collapsed="false">
      <c r="B701" s="1" t="str">
        <f aca="false">поверители!$E701</f>
        <v>04538</v>
      </c>
      <c r="C701" s="64" t="s">
        <v>2257</v>
      </c>
      <c r="D701" s="87"/>
      <c r="E701" s="67" t="s">
        <v>11252</v>
      </c>
      <c r="F701" s="87"/>
      <c r="G701" s="63" t="s">
        <v>10335</v>
      </c>
      <c r="H701" s="81" t="s">
        <v>2260</v>
      </c>
      <c r="I701" s="67" t="s">
        <v>10652</v>
      </c>
      <c r="J701" s="85"/>
      <c r="K701" s="85"/>
      <c r="L701" s="85"/>
      <c r="M701" s="85"/>
      <c r="N701" s="85"/>
      <c r="O701" s="71" t="s">
        <v>10335</v>
      </c>
      <c r="P701" s="100"/>
      <c r="Q701" s="71" t="s">
        <v>10338</v>
      </c>
      <c r="R701" s="79" t="s">
        <v>10339</v>
      </c>
      <c r="S701" s="74" t="n">
        <v>45114</v>
      </c>
      <c r="T701" s="74" t="n">
        <v>45844</v>
      </c>
      <c r="U701" s="87" t="s">
        <v>10340</v>
      </c>
      <c r="V701" s="87" t="s">
        <v>10341</v>
      </c>
      <c r="W701" s="76"/>
      <c r="X701" s="71" t="s">
        <v>10335</v>
      </c>
      <c r="Y701" s="71" t="s">
        <v>10342</v>
      </c>
      <c r="Z701" s="79" t="s">
        <v>10629</v>
      </c>
      <c r="AA701" s="85"/>
      <c r="AB701" s="85"/>
      <c r="AC701" s="85"/>
      <c r="AD701" s="85"/>
      <c r="AE701" s="78" t="s">
        <v>10630</v>
      </c>
      <c r="AF701" s="85"/>
      <c r="AG701" s="85"/>
      <c r="AH701" s="85"/>
      <c r="AI701" s="67" t="s">
        <v>10741</v>
      </c>
      <c r="AJ701" s="79" t="s">
        <v>42</v>
      </c>
      <c r="AK701" s="85"/>
      <c r="AL701" s="85"/>
      <c r="AM701" s="85"/>
      <c r="AN701" s="63" t="s">
        <v>10495</v>
      </c>
      <c r="AO701" s="63" t="s">
        <v>10496</v>
      </c>
      <c r="AP701" s="67" t="s">
        <v>10497</v>
      </c>
      <c r="AQ701" s="85"/>
    </row>
    <row r="702" customFormat="false" ht="15" hidden="false" customHeight="false" outlineLevel="0" collapsed="false">
      <c r="B702" s="1" t="str">
        <f aca="false">поверители!$E702</f>
        <v>04541</v>
      </c>
      <c r="C702" s="64" t="s">
        <v>297</v>
      </c>
      <c r="D702" s="87"/>
      <c r="E702" s="67" t="s">
        <v>11253</v>
      </c>
      <c r="F702" s="87"/>
      <c r="G702" s="63" t="s">
        <v>10335</v>
      </c>
      <c r="H702" s="64" t="s">
        <v>300</v>
      </c>
      <c r="I702" s="67" t="s">
        <v>10667</v>
      </c>
      <c r="J702" s="85"/>
      <c r="K702" s="85"/>
      <c r="L702" s="85"/>
      <c r="M702" s="85"/>
      <c r="N702" s="85"/>
      <c r="O702" s="71" t="s">
        <v>10335</v>
      </c>
      <c r="P702" s="100"/>
      <c r="Q702" s="71" t="s">
        <v>10338</v>
      </c>
      <c r="R702" s="79" t="s">
        <v>10339</v>
      </c>
      <c r="S702" s="74" t="n">
        <v>45114</v>
      </c>
      <c r="T702" s="74" t="n">
        <v>45844</v>
      </c>
      <c r="U702" s="87" t="s">
        <v>10340</v>
      </c>
      <c r="V702" s="87" t="s">
        <v>10341</v>
      </c>
      <c r="W702" s="76"/>
      <c r="X702" s="71" t="s">
        <v>10335</v>
      </c>
      <c r="Y702" s="71" t="s">
        <v>10342</v>
      </c>
      <c r="Z702" s="79" t="s">
        <v>10629</v>
      </c>
      <c r="AA702" s="85"/>
      <c r="AB702" s="85"/>
      <c r="AC702" s="85"/>
      <c r="AD702" s="85"/>
      <c r="AE702" s="78" t="s">
        <v>10630</v>
      </c>
      <c r="AF702" s="85"/>
      <c r="AG702" s="85"/>
      <c r="AH702" s="85"/>
      <c r="AI702" s="67" t="s">
        <v>10562</v>
      </c>
      <c r="AJ702" s="79" t="s">
        <v>42</v>
      </c>
      <c r="AK702" s="85"/>
      <c r="AL702" s="85"/>
      <c r="AM702" s="85"/>
      <c r="AN702" s="63" t="s">
        <v>10495</v>
      </c>
      <c r="AO702" s="63" t="s">
        <v>10496</v>
      </c>
      <c r="AP702" s="67" t="s">
        <v>10497</v>
      </c>
      <c r="AQ702" s="85"/>
    </row>
    <row r="703" customFormat="false" ht="15" hidden="false" customHeight="false" outlineLevel="0" collapsed="false">
      <c r="B703" s="1" t="str">
        <f aca="false">поверители!$E703</f>
        <v>04566</v>
      </c>
      <c r="C703" s="64" t="s">
        <v>2257</v>
      </c>
      <c r="D703" s="87"/>
      <c r="E703" s="67" t="s">
        <v>11254</v>
      </c>
      <c r="F703" s="87"/>
      <c r="G703" s="63" t="s">
        <v>10335</v>
      </c>
      <c r="H703" s="81" t="s">
        <v>2260</v>
      </c>
      <c r="I703" s="67" t="s">
        <v>10652</v>
      </c>
      <c r="J703" s="85"/>
      <c r="K703" s="85"/>
      <c r="L703" s="85"/>
      <c r="M703" s="85"/>
      <c r="N703" s="85"/>
      <c r="O703" s="71" t="s">
        <v>10335</v>
      </c>
      <c r="P703" s="100"/>
      <c r="Q703" s="71" t="s">
        <v>10338</v>
      </c>
      <c r="R703" s="79" t="s">
        <v>10339</v>
      </c>
      <c r="S703" s="74" t="n">
        <v>45114</v>
      </c>
      <c r="T703" s="74" t="n">
        <v>45844</v>
      </c>
      <c r="U703" s="87" t="s">
        <v>10340</v>
      </c>
      <c r="V703" s="87" t="s">
        <v>10341</v>
      </c>
      <c r="W703" s="76"/>
      <c r="X703" s="71" t="s">
        <v>10335</v>
      </c>
      <c r="Y703" s="71" t="s">
        <v>10342</v>
      </c>
      <c r="Z703" s="79" t="s">
        <v>10629</v>
      </c>
      <c r="AA703" s="85"/>
      <c r="AB703" s="85"/>
      <c r="AC703" s="85"/>
      <c r="AD703" s="85"/>
      <c r="AE703" s="78" t="s">
        <v>10630</v>
      </c>
      <c r="AF703" s="85"/>
      <c r="AG703" s="85"/>
      <c r="AH703" s="85"/>
      <c r="AI703" s="67" t="s">
        <v>10741</v>
      </c>
      <c r="AJ703" s="79" t="s">
        <v>42</v>
      </c>
      <c r="AK703" s="85"/>
      <c r="AL703" s="85"/>
      <c r="AM703" s="85"/>
      <c r="AN703" s="63" t="s">
        <v>10495</v>
      </c>
      <c r="AO703" s="63" t="s">
        <v>10496</v>
      </c>
      <c r="AP703" s="67" t="s">
        <v>10497</v>
      </c>
      <c r="AQ703" s="85"/>
    </row>
    <row r="704" customFormat="false" ht="15" hidden="false" customHeight="false" outlineLevel="0" collapsed="false">
      <c r="B704" s="1" t="str">
        <f aca="false">поверители!$E704</f>
        <v>04569</v>
      </c>
      <c r="C704" s="64" t="s">
        <v>428</v>
      </c>
      <c r="D704" s="87"/>
      <c r="E704" s="67" t="s">
        <v>11255</v>
      </c>
      <c r="F704" s="87"/>
      <c r="G704" s="63" t="s">
        <v>10335</v>
      </c>
      <c r="H704" s="81" t="s">
        <v>294</v>
      </c>
      <c r="I704" s="67" t="s">
        <v>10369</v>
      </c>
      <c r="J704" s="85"/>
      <c r="K704" s="85"/>
      <c r="L704" s="85"/>
      <c r="M704" s="85"/>
      <c r="N704" s="85"/>
      <c r="O704" s="71" t="s">
        <v>10335</v>
      </c>
      <c r="P704" s="100"/>
      <c r="Q704" s="71" t="s">
        <v>10338</v>
      </c>
      <c r="R704" s="79" t="s">
        <v>10339</v>
      </c>
      <c r="S704" s="74" t="n">
        <v>45114</v>
      </c>
      <c r="T704" s="74" t="n">
        <v>45479</v>
      </c>
      <c r="U704" s="87" t="s">
        <v>10340</v>
      </c>
      <c r="V704" s="87" t="s">
        <v>10341</v>
      </c>
      <c r="W704" s="76"/>
      <c r="X704" s="71" t="s">
        <v>10335</v>
      </c>
      <c r="Y704" s="71" t="s">
        <v>10342</v>
      </c>
      <c r="Z704" s="79" t="s">
        <v>10629</v>
      </c>
      <c r="AA704" s="85"/>
      <c r="AB704" s="85"/>
      <c r="AC704" s="85"/>
      <c r="AD704" s="85"/>
      <c r="AE704" s="78" t="s">
        <v>10630</v>
      </c>
      <c r="AF704" s="85"/>
      <c r="AG704" s="85"/>
      <c r="AH704" s="85"/>
      <c r="AI704" s="67" t="s">
        <v>10733</v>
      </c>
      <c r="AJ704" s="79" t="s">
        <v>42</v>
      </c>
      <c r="AK704" s="85"/>
      <c r="AL704" s="85"/>
      <c r="AM704" s="85"/>
      <c r="AN704" s="63" t="s">
        <v>10495</v>
      </c>
      <c r="AO704" s="63" t="s">
        <v>10496</v>
      </c>
      <c r="AP704" s="67" t="s">
        <v>10497</v>
      </c>
      <c r="AQ704" s="85"/>
    </row>
    <row r="705" customFormat="false" ht="15" hidden="false" customHeight="false" outlineLevel="0" collapsed="false">
      <c r="B705" s="1" t="str">
        <f aca="false">поверители!$E705</f>
        <v>04778</v>
      </c>
      <c r="C705" s="64" t="s">
        <v>323</v>
      </c>
      <c r="D705" s="87"/>
      <c r="E705" s="81" t="s">
        <v>11256</v>
      </c>
      <c r="F705" s="87"/>
      <c r="G705" s="63" t="s">
        <v>10335</v>
      </c>
      <c r="H705" s="63" t="s">
        <v>763</v>
      </c>
      <c r="I705" s="67" t="s">
        <v>10652</v>
      </c>
      <c r="J705" s="85"/>
      <c r="K705" s="85"/>
      <c r="L705" s="85"/>
      <c r="M705" s="85"/>
      <c r="N705" s="85"/>
      <c r="O705" s="71" t="s">
        <v>10335</v>
      </c>
      <c r="P705" s="100"/>
      <c r="Q705" s="71" t="s">
        <v>10338</v>
      </c>
      <c r="R705" s="79" t="s">
        <v>10339</v>
      </c>
      <c r="S705" s="74" t="n">
        <v>45114</v>
      </c>
      <c r="T705" s="74" t="n">
        <v>45844</v>
      </c>
      <c r="U705" s="87" t="s">
        <v>10340</v>
      </c>
      <c r="V705" s="87" t="s">
        <v>10341</v>
      </c>
      <c r="W705" s="76"/>
      <c r="X705" s="71" t="s">
        <v>10335</v>
      </c>
      <c r="Y705" s="71" t="s">
        <v>10342</v>
      </c>
      <c r="Z705" s="79" t="s">
        <v>10629</v>
      </c>
      <c r="AA705" s="85"/>
      <c r="AB705" s="85"/>
      <c r="AC705" s="85"/>
      <c r="AD705" s="85"/>
      <c r="AE705" s="78" t="s">
        <v>10630</v>
      </c>
      <c r="AF705" s="85"/>
      <c r="AG705" s="85"/>
      <c r="AH705" s="85"/>
      <c r="AI705" s="67" t="s">
        <v>10587</v>
      </c>
      <c r="AJ705" s="79" t="s">
        <v>42</v>
      </c>
      <c r="AK705" s="85"/>
      <c r="AL705" s="85"/>
      <c r="AM705" s="85"/>
      <c r="AN705" s="63" t="s">
        <v>10495</v>
      </c>
      <c r="AO705" s="63" t="s">
        <v>10496</v>
      </c>
      <c r="AP705" s="67" t="s">
        <v>10497</v>
      </c>
      <c r="AQ705" s="85"/>
    </row>
    <row r="706" customFormat="false" ht="15" hidden="false" customHeight="false" outlineLevel="0" collapsed="false">
      <c r="B706" s="1" t="str">
        <f aca="false">поверители!$E706</f>
        <v>04779</v>
      </c>
      <c r="C706" s="64" t="s">
        <v>323</v>
      </c>
      <c r="D706" s="87"/>
      <c r="E706" s="81" t="s">
        <v>11257</v>
      </c>
      <c r="F706" s="87"/>
      <c r="G706" s="63" t="s">
        <v>10335</v>
      </c>
      <c r="H706" s="63" t="s">
        <v>763</v>
      </c>
      <c r="I706" s="67" t="s">
        <v>10652</v>
      </c>
      <c r="J706" s="85"/>
      <c r="K706" s="85"/>
      <c r="L706" s="85"/>
      <c r="M706" s="85"/>
      <c r="N706" s="85"/>
      <c r="O706" s="71" t="s">
        <v>10335</v>
      </c>
      <c r="P706" s="100"/>
      <c r="Q706" s="71" t="s">
        <v>10338</v>
      </c>
      <c r="R706" s="79" t="s">
        <v>10339</v>
      </c>
      <c r="S706" s="74" t="n">
        <v>45114</v>
      </c>
      <c r="T706" s="74" t="n">
        <v>45844</v>
      </c>
      <c r="U706" s="87" t="s">
        <v>10340</v>
      </c>
      <c r="V706" s="87" t="s">
        <v>10341</v>
      </c>
      <c r="W706" s="76"/>
      <c r="X706" s="71" t="s">
        <v>10335</v>
      </c>
      <c r="Y706" s="71" t="s">
        <v>10342</v>
      </c>
      <c r="Z706" s="79" t="s">
        <v>10629</v>
      </c>
      <c r="AA706" s="85"/>
      <c r="AB706" s="85"/>
      <c r="AC706" s="85"/>
      <c r="AD706" s="85"/>
      <c r="AE706" s="78" t="s">
        <v>10630</v>
      </c>
      <c r="AF706" s="85"/>
      <c r="AG706" s="85"/>
      <c r="AH706" s="85"/>
      <c r="AI706" s="67" t="s">
        <v>10587</v>
      </c>
      <c r="AJ706" s="79" t="s">
        <v>42</v>
      </c>
      <c r="AK706" s="85"/>
      <c r="AL706" s="85"/>
      <c r="AM706" s="85"/>
      <c r="AN706" s="63" t="s">
        <v>10495</v>
      </c>
      <c r="AO706" s="63" t="s">
        <v>10496</v>
      </c>
      <c r="AP706" s="67" t="s">
        <v>10497</v>
      </c>
      <c r="AQ706" s="85"/>
    </row>
    <row r="707" customFormat="false" ht="15" hidden="false" customHeight="false" outlineLevel="0" collapsed="false">
      <c r="B707" s="1" t="str">
        <f aca="false">поверители!$E707</f>
        <v>04780</v>
      </c>
      <c r="C707" s="64" t="s">
        <v>323</v>
      </c>
      <c r="D707" s="87"/>
      <c r="E707" s="81" t="s">
        <v>11258</v>
      </c>
      <c r="F707" s="87"/>
      <c r="G707" s="63" t="s">
        <v>10335</v>
      </c>
      <c r="H707" s="63" t="s">
        <v>763</v>
      </c>
      <c r="I707" s="67" t="s">
        <v>10652</v>
      </c>
      <c r="J707" s="85"/>
      <c r="K707" s="85"/>
      <c r="L707" s="85"/>
      <c r="M707" s="85"/>
      <c r="N707" s="85"/>
      <c r="O707" s="71" t="s">
        <v>10335</v>
      </c>
      <c r="P707" s="100"/>
      <c r="Q707" s="71" t="s">
        <v>10338</v>
      </c>
      <c r="R707" s="79" t="s">
        <v>10339</v>
      </c>
      <c r="S707" s="74" t="n">
        <v>45114</v>
      </c>
      <c r="T707" s="74" t="n">
        <v>45844</v>
      </c>
      <c r="U707" s="87" t="s">
        <v>10340</v>
      </c>
      <c r="V707" s="87" t="s">
        <v>10341</v>
      </c>
      <c r="W707" s="76"/>
      <c r="X707" s="71" t="s">
        <v>10335</v>
      </c>
      <c r="Y707" s="71" t="s">
        <v>10342</v>
      </c>
      <c r="Z707" s="79" t="s">
        <v>10629</v>
      </c>
      <c r="AA707" s="85"/>
      <c r="AB707" s="85"/>
      <c r="AC707" s="85"/>
      <c r="AD707" s="85"/>
      <c r="AE707" s="78" t="s">
        <v>10630</v>
      </c>
      <c r="AF707" s="85"/>
      <c r="AG707" s="85"/>
      <c r="AH707" s="85"/>
      <c r="AI707" s="67" t="s">
        <v>10587</v>
      </c>
      <c r="AJ707" s="79" t="s">
        <v>42</v>
      </c>
      <c r="AK707" s="85"/>
      <c r="AL707" s="85"/>
      <c r="AM707" s="85"/>
      <c r="AN707" s="63" t="s">
        <v>10495</v>
      </c>
      <c r="AO707" s="63" t="s">
        <v>10496</v>
      </c>
      <c r="AP707" s="67" t="s">
        <v>10497</v>
      </c>
      <c r="AQ707" s="85"/>
    </row>
    <row r="708" customFormat="false" ht="15" hidden="false" customHeight="false" outlineLevel="0" collapsed="false">
      <c r="B708" s="1" t="str">
        <f aca="false">поверители!$E708</f>
        <v>04781</v>
      </c>
      <c r="C708" s="64" t="s">
        <v>323</v>
      </c>
      <c r="D708" s="87"/>
      <c r="E708" s="81" t="s">
        <v>11259</v>
      </c>
      <c r="F708" s="87"/>
      <c r="G708" s="63" t="s">
        <v>10335</v>
      </c>
      <c r="H708" s="63" t="s">
        <v>763</v>
      </c>
      <c r="I708" s="67" t="s">
        <v>10652</v>
      </c>
      <c r="J708" s="85"/>
      <c r="K708" s="85"/>
      <c r="L708" s="85"/>
      <c r="M708" s="85"/>
      <c r="N708" s="85"/>
      <c r="O708" s="71" t="s">
        <v>10335</v>
      </c>
      <c r="P708" s="100"/>
      <c r="Q708" s="71" t="s">
        <v>10338</v>
      </c>
      <c r="R708" s="79" t="s">
        <v>10339</v>
      </c>
      <c r="S708" s="74" t="n">
        <v>45114</v>
      </c>
      <c r="T708" s="74" t="n">
        <v>45844</v>
      </c>
      <c r="U708" s="87" t="s">
        <v>10340</v>
      </c>
      <c r="V708" s="87" t="s">
        <v>10341</v>
      </c>
      <c r="W708" s="76"/>
      <c r="X708" s="71" t="s">
        <v>10335</v>
      </c>
      <c r="Y708" s="71" t="s">
        <v>10342</v>
      </c>
      <c r="Z708" s="79" t="s">
        <v>10629</v>
      </c>
      <c r="AA708" s="85"/>
      <c r="AB708" s="85"/>
      <c r="AC708" s="85"/>
      <c r="AD708" s="85"/>
      <c r="AE708" s="78" t="s">
        <v>10630</v>
      </c>
      <c r="AF708" s="85"/>
      <c r="AG708" s="85"/>
      <c r="AH708" s="85"/>
      <c r="AI708" s="67" t="s">
        <v>10587</v>
      </c>
      <c r="AJ708" s="79" t="s">
        <v>42</v>
      </c>
      <c r="AK708" s="85"/>
      <c r="AL708" s="85"/>
      <c r="AM708" s="85"/>
      <c r="AN708" s="63" t="s">
        <v>10495</v>
      </c>
      <c r="AO708" s="63" t="s">
        <v>10496</v>
      </c>
      <c r="AP708" s="67" t="s">
        <v>10497</v>
      </c>
      <c r="AQ708" s="85"/>
    </row>
    <row r="709" customFormat="false" ht="15" hidden="false" customHeight="false" outlineLevel="0" collapsed="false">
      <c r="B709" s="1" t="str">
        <f aca="false">поверители!$E709</f>
        <v>04782</v>
      </c>
      <c r="C709" s="64" t="s">
        <v>323</v>
      </c>
      <c r="D709" s="87"/>
      <c r="E709" s="81" t="s">
        <v>11260</v>
      </c>
      <c r="F709" s="87"/>
      <c r="G709" s="63" t="s">
        <v>10335</v>
      </c>
      <c r="H709" s="63" t="s">
        <v>763</v>
      </c>
      <c r="I709" s="67" t="s">
        <v>10652</v>
      </c>
      <c r="J709" s="85"/>
      <c r="K709" s="85"/>
      <c r="L709" s="85"/>
      <c r="M709" s="85"/>
      <c r="N709" s="85"/>
      <c r="O709" s="71" t="s">
        <v>10335</v>
      </c>
      <c r="P709" s="100"/>
      <c r="Q709" s="71" t="s">
        <v>10338</v>
      </c>
      <c r="R709" s="79" t="s">
        <v>10339</v>
      </c>
      <c r="S709" s="74" t="n">
        <v>45114</v>
      </c>
      <c r="T709" s="74" t="n">
        <v>45844</v>
      </c>
      <c r="U709" s="87" t="s">
        <v>10340</v>
      </c>
      <c r="V709" s="87" t="s">
        <v>10341</v>
      </c>
      <c r="W709" s="76"/>
      <c r="X709" s="71" t="s">
        <v>10335</v>
      </c>
      <c r="Y709" s="71" t="s">
        <v>10342</v>
      </c>
      <c r="Z709" s="79" t="s">
        <v>10629</v>
      </c>
      <c r="AA709" s="85"/>
      <c r="AB709" s="85"/>
      <c r="AC709" s="85"/>
      <c r="AD709" s="85"/>
      <c r="AE709" s="78" t="s">
        <v>10630</v>
      </c>
      <c r="AF709" s="85"/>
      <c r="AG709" s="85"/>
      <c r="AH709" s="85"/>
      <c r="AI709" s="67" t="s">
        <v>10587</v>
      </c>
      <c r="AJ709" s="79" t="s">
        <v>42</v>
      </c>
      <c r="AK709" s="85"/>
      <c r="AL709" s="85"/>
      <c r="AM709" s="85"/>
      <c r="AN709" s="63" t="s">
        <v>10495</v>
      </c>
      <c r="AO709" s="63" t="s">
        <v>10496</v>
      </c>
      <c r="AP709" s="67" t="s">
        <v>10497</v>
      </c>
      <c r="AQ709" s="85"/>
    </row>
    <row r="710" customFormat="false" ht="15" hidden="false" customHeight="false" outlineLevel="0" collapsed="false">
      <c r="B710" s="1" t="str">
        <f aca="false">поверители!$E710</f>
        <v>04783</v>
      </c>
      <c r="C710" s="64" t="s">
        <v>323</v>
      </c>
      <c r="D710" s="87"/>
      <c r="E710" s="81" t="s">
        <v>11261</v>
      </c>
      <c r="F710" s="87"/>
      <c r="G710" s="63" t="s">
        <v>10335</v>
      </c>
      <c r="H710" s="63" t="s">
        <v>763</v>
      </c>
      <c r="I710" s="67" t="s">
        <v>10652</v>
      </c>
      <c r="J710" s="85"/>
      <c r="K710" s="85"/>
      <c r="L710" s="85"/>
      <c r="M710" s="85"/>
      <c r="N710" s="85"/>
      <c r="O710" s="71" t="s">
        <v>10335</v>
      </c>
      <c r="P710" s="100"/>
      <c r="Q710" s="71" t="s">
        <v>10338</v>
      </c>
      <c r="R710" s="79" t="s">
        <v>10339</v>
      </c>
      <c r="S710" s="74" t="n">
        <v>45114</v>
      </c>
      <c r="T710" s="74" t="n">
        <v>45844</v>
      </c>
      <c r="U710" s="87" t="s">
        <v>10340</v>
      </c>
      <c r="V710" s="87" t="s">
        <v>10341</v>
      </c>
      <c r="W710" s="76"/>
      <c r="X710" s="71" t="s">
        <v>10335</v>
      </c>
      <c r="Y710" s="71" t="s">
        <v>10342</v>
      </c>
      <c r="Z710" s="79" t="s">
        <v>10629</v>
      </c>
      <c r="AA710" s="85"/>
      <c r="AB710" s="85"/>
      <c r="AC710" s="85"/>
      <c r="AD710" s="85"/>
      <c r="AE710" s="78" t="s">
        <v>10630</v>
      </c>
      <c r="AF710" s="85"/>
      <c r="AG710" s="85"/>
      <c r="AH710" s="85"/>
      <c r="AI710" s="67" t="s">
        <v>10587</v>
      </c>
      <c r="AJ710" s="79" t="s">
        <v>42</v>
      </c>
      <c r="AK710" s="85"/>
      <c r="AL710" s="85"/>
      <c r="AM710" s="85"/>
      <c r="AN710" s="63" t="s">
        <v>10495</v>
      </c>
      <c r="AO710" s="63" t="s">
        <v>10496</v>
      </c>
      <c r="AP710" s="67" t="s">
        <v>10497</v>
      </c>
      <c r="AQ710" s="85"/>
    </row>
    <row r="711" customFormat="false" ht="15" hidden="false" customHeight="false" outlineLevel="0" collapsed="false">
      <c r="B711" s="1" t="str">
        <f aca="false">поверители!$E711</f>
        <v>04784</v>
      </c>
      <c r="C711" s="64" t="s">
        <v>323</v>
      </c>
      <c r="D711" s="87"/>
      <c r="E711" s="81" t="s">
        <v>11262</v>
      </c>
      <c r="F711" s="87"/>
      <c r="G711" s="63" t="s">
        <v>10335</v>
      </c>
      <c r="H711" s="63" t="s">
        <v>763</v>
      </c>
      <c r="I711" s="67" t="s">
        <v>10652</v>
      </c>
      <c r="J711" s="85"/>
      <c r="K711" s="85"/>
      <c r="L711" s="85"/>
      <c r="M711" s="85"/>
      <c r="N711" s="85"/>
      <c r="O711" s="71" t="s">
        <v>10335</v>
      </c>
      <c r="P711" s="100"/>
      <c r="Q711" s="71" t="s">
        <v>10338</v>
      </c>
      <c r="R711" s="79" t="s">
        <v>10339</v>
      </c>
      <c r="S711" s="74" t="n">
        <v>45114</v>
      </c>
      <c r="T711" s="74" t="n">
        <v>45844</v>
      </c>
      <c r="U711" s="87" t="s">
        <v>10340</v>
      </c>
      <c r="V711" s="87" t="s">
        <v>10341</v>
      </c>
      <c r="W711" s="76"/>
      <c r="X711" s="71" t="s">
        <v>10335</v>
      </c>
      <c r="Y711" s="71" t="s">
        <v>10342</v>
      </c>
      <c r="Z711" s="79" t="s">
        <v>10629</v>
      </c>
      <c r="AA711" s="85"/>
      <c r="AB711" s="85"/>
      <c r="AC711" s="85"/>
      <c r="AD711" s="85"/>
      <c r="AE711" s="78" t="s">
        <v>10630</v>
      </c>
      <c r="AF711" s="85"/>
      <c r="AG711" s="85"/>
      <c r="AH711" s="85"/>
      <c r="AI711" s="67" t="s">
        <v>10587</v>
      </c>
      <c r="AJ711" s="79" t="s">
        <v>42</v>
      </c>
      <c r="AK711" s="85"/>
      <c r="AL711" s="85"/>
      <c r="AM711" s="85"/>
      <c r="AN711" s="63" t="s">
        <v>10495</v>
      </c>
      <c r="AO711" s="63" t="s">
        <v>10496</v>
      </c>
      <c r="AP711" s="67" t="s">
        <v>10497</v>
      </c>
      <c r="AQ711" s="85"/>
    </row>
    <row r="712" customFormat="false" ht="15" hidden="false" customHeight="false" outlineLevel="0" collapsed="false">
      <c r="B712" s="1" t="str">
        <f aca="false">поверители!$E712</f>
        <v>04785</v>
      </c>
      <c r="C712" s="64" t="s">
        <v>323</v>
      </c>
      <c r="D712" s="87"/>
      <c r="E712" s="81" t="s">
        <v>11263</v>
      </c>
      <c r="F712" s="87"/>
      <c r="G712" s="63" t="s">
        <v>10335</v>
      </c>
      <c r="H712" s="63" t="s">
        <v>763</v>
      </c>
      <c r="I712" s="67" t="s">
        <v>10652</v>
      </c>
      <c r="J712" s="85"/>
      <c r="K712" s="85"/>
      <c r="L712" s="85"/>
      <c r="M712" s="85"/>
      <c r="N712" s="85"/>
      <c r="O712" s="71" t="s">
        <v>10335</v>
      </c>
      <c r="P712" s="100"/>
      <c r="Q712" s="71" t="s">
        <v>10338</v>
      </c>
      <c r="R712" s="79" t="s">
        <v>10339</v>
      </c>
      <c r="S712" s="74" t="n">
        <v>45114</v>
      </c>
      <c r="T712" s="74" t="n">
        <v>45844</v>
      </c>
      <c r="U712" s="87" t="s">
        <v>10340</v>
      </c>
      <c r="V712" s="87" t="s">
        <v>10341</v>
      </c>
      <c r="W712" s="76"/>
      <c r="X712" s="71" t="s">
        <v>10335</v>
      </c>
      <c r="Y712" s="71" t="s">
        <v>10342</v>
      </c>
      <c r="Z712" s="79" t="s">
        <v>10629</v>
      </c>
      <c r="AA712" s="85"/>
      <c r="AB712" s="85"/>
      <c r="AC712" s="85"/>
      <c r="AD712" s="85"/>
      <c r="AE712" s="78" t="s">
        <v>10630</v>
      </c>
      <c r="AF712" s="85"/>
      <c r="AG712" s="85"/>
      <c r="AH712" s="85"/>
      <c r="AI712" s="67" t="s">
        <v>10587</v>
      </c>
      <c r="AJ712" s="79" t="s">
        <v>42</v>
      </c>
      <c r="AK712" s="85"/>
      <c r="AL712" s="85"/>
      <c r="AM712" s="85"/>
      <c r="AN712" s="63" t="s">
        <v>10495</v>
      </c>
      <c r="AO712" s="63" t="s">
        <v>10496</v>
      </c>
      <c r="AP712" s="67" t="s">
        <v>10497</v>
      </c>
      <c r="AQ712" s="85"/>
    </row>
    <row r="713" customFormat="false" ht="15" hidden="false" customHeight="false" outlineLevel="0" collapsed="false">
      <c r="B713" s="1" t="str">
        <f aca="false">поверители!$E713</f>
        <v>04786</v>
      </c>
      <c r="C713" s="64" t="s">
        <v>323</v>
      </c>
      <c r="D713" s="87"/>
      <c r="E713" s="81" t="s">
        <v>11264</v>
      </c>
      <c r="F713" s="87"/>
      <c r="G713" s="63" t="s">
        <v>10335</v>
      </c>
      <c r="H713" s="63" t="s">
        <v>763</v>
      </c>
      <c r="I713" s="67" t="s">
        <v>10652</v>
      </c>
      <c r="J713" s="85"/>
      <c r="K713" s="85"/>
      <c r="L713" s="85"/>
      <c r="M713" s="85"/>
      <c r="N713" s="85"/>
      <c r="O713" s="71" t="s">
        <v>10335</v>
      </c>
      <c r="P713" s="100"/>
      <c r="Q713" s="71" t="s">
        <v>10338</v>
      </c>
      <c r="R713" s="79" t="s">
        <v>10339</v>
      </c>
      <c r="S713" s="74" t="n">
        <v>45114</v>
      </c>
      <c r="T713" s="74" t="n">
        <v>45844</v>
      </c>
      <c r="U713" s="87" t="s">
        <v>10340</v>
      </c>
      <c r="V713" s="87" t="s">
        <v>10341</v>
      </c>
      <c r="W713" s="76"/>
      <c r="X713" s="71" t="s">
        <v>10335</v>
      </c>
      <c r="Y713" s="71" t="s">
        <v>10342</v>
      </c>
      <c r="Z713" s="79" t="s">
        <v>10629</v>
      </c>
      <c r="AA713" s="85"/>
      <c r="AB713" s="85"/>
      <c r="AC713" s="85"/>
      <c r="AD713" s="85"/>
      <c r="AE713" s="78" t="s">
        <v>10630</v>
      </c>
      <c r="AF713" s="85"/>
      <c r="AG713" s="85"/>
      <c r="AH713" s="85"/>
      <c r="AI713" s="67" t="s">
        <v>10587</v>
      </c>
      <c r="AJ713" s="79" t="s">
        <v>42</v>
      </c>
      <c r="AK713" s="85"/>
      <c r="AL713" s="85"/>
      <c r="AM713" s="85"/>
      <c r="AN713" s="63" t="s">
        <v>10495</v>
      </c>
      <c r="AO713" s="63" t="s">
        <v>10496</v>
      </c>
      <c r="AP713" s="67" t="s">
        <v>10497</v>
      </c>
      <c r="AQ713" s="85"/>
    </row>
    <row r="714" customFormat="false" ht="15" hidden="false" customHeight="false" outlineLevel="0" collapsed="false">
      <c r="B714" s="1" t="str">
        <f aca="false">поверители!$E714</f>
        <v>04787</v>
      </c>
      <c r="C714" s="64" t="s">
        <v>323</v>
      </c>
      <c r="D714" s="87"/>
      <c r="E714" s="81" t="s">
        <v>11265</v>
      </c>
      <c r="F714" s="87"/>
      <c r="G714" s="63" t="s">
        <v>10335</v>
      </c>
      <c r="H714" s="63" t="s">
        <v>763</v>
      </c>
      <c r="I714" s="67" t="s">
        <v>10652</v>
      </c>
      <c r="J714" s="85"/>
      <c r="K714" s="85"/>
      <c r="L714" s="85"/>
      <c r="M714" s="85"/>
      <c r="N714" s="85"/>
      <c r="O714" s="71" t="s">
        <v>10335</v>
      </c>
      <c r="P714" s="100"/>
      <c r="Q714" s="71" t="s">
        <v>10338</v>
      </c>
      <c r="R714" s="79" t="s">
        <v>10339</v>
      </c>
      <c r="S714" s="74" t="n">
        <v>45114</v>
      </c>
      <c r="T714" s="74" t="n">
        <v>45844</v>
      </c>
      <c r="U714" s="87" t="s">
        <v>10340</v>
      </c>
      <c r="V714" s="87" t="s">
        <v>10341</v>
      </c>
      <c r="W714" s="76"/>
      <c r="X714" s="71" t="s">
        <v>10335</v>
      </c>
      <c r="Y714" s="71" t="s">
        <v>10342</v>
      </c>
      <c r="Z714" s="79" t="s">
        <v>10629</v>
      </c>
      <c r="AA714" s="85"/>
      <c r="AB714" s="85"/>
      <c r="AC714" s="85"/>
      <c r="AD714" s="85"/>
      <c r="AE714" s="78" t="s">
        <v>10630</v>
      </c>
      <c r="AF714" s="85"/>
      <c r="AG714" s="85"/>
      <c r="AH714" s="85"/>
      <c r="AI714" s="67" t="s">
        <v>10587</v>
      </c>
      <c r="AJ714" s="79" t="s">
        <v>42</v>
      </c>
      <c r="AK714" s="85"/>
      <c r="AL714" s="85"/>
      <c r="AM714" s="85"/>
      <c r="AN714" s="63" t="s">
        <v>10495</v>
      </c>
      <c r="AO714" s="63" t="s">
        <v>10496</v>
      </c>
      <c r="AP714" s="67" t="s">
        <v>10497</v>
      </c>
      <c r="AQ714" s="85"/>
    </row>
    <row r="715" customFormat="false" ht="15" hidden="false" customHeight="false" outlineLevel="0" collapsed="false">
      <c r="B715" s="1" t="str">
        <f aca="false">поверители!$E715</f>
        <v>04788</v>
      </c>
      <c r="C715" s="64" t="s">
        <v>323</v>
      </c>
      <c r="D715" s="87"/>
      <c r="E715" s="81" t="s">
        <v>11266</v>
      </c>
      <c r="F715" s="87"/>
      <c r="G715" s="63" t="s">
        <v>10335</v>
      </c>
      <c r="H715" s="63" t="s">
        <v>763</v>
      </c>
      <c r="I715" s="67" t="s">
        <v>10652</v>
      </c>
      <c r="J715" s="85"/>
      <c r="K715" s="85"/>
      <c r="L715" s="85"/>
      <c r="M715" s="85"/>
      <c r="N715" s="85"/>
      <c r="O715" s="71" t="s">
        <v>10335</v>
      </c>
      <c r="P715" s="100"/>
      <c r="Q715" s="71" t="s">
        <v>10338</v>
      </c>
      <c r="R715" s="79" t="s">
        <v>10339</v>
      </c>
      <c r="S715" s="74" t="n">
        <v>45114</v>
      </c>
      <c r="T715" s="74" t="n">
        <v>45844</v>
      </c>
      <c r="U715" s="87" t="s">
        <v>10340</v>
      </c>
      <c r="V715" s="87" t="s">
        <v>10341</v>
      </c>
      <c r="W715" s="76"/>
      <c r="X715" s="71" t="s">
        <v>10335</v>
      </c>
      <c r="Y715" s="71" t="s">
        <v>10342</v>
      </c>
      <c r="Z715" s="79" t="s">
        <v>10629</v>
      </c>
      <c r="AA715" s="85"/>
      <c r="AB715" s="85"/>
      <c r="AC715" s="85"/>
      <c r="AD715" s="85"/>
      <c r="AE715" s="78" t="s">
        <v>10630</v>
      </c>
      <c r="AF715" s="85"/>
      <c r="AG715" s="85"/>
      <c r="AH715" s="85"/>
      <c r="AI715" s="67" t="s">
        <v>10587</v>
      </c>
      <c r="AJ715" s="79" t="s">
        <v>42</v>
      </c>
      <c r="AK715" s="85"/>
      <c r="AL715" s="85"/>
      <c r="AM715" s="85"/>
      <c r="AN715" s="63" t="s">
        <v>10495</v>
      </c>
      <c r="AO715" s="63" t="s">
        <v>10496</v>
      </c>
      <c r="AP715" s="67" t="s">
        <v>10497</v>
      </c>
      <c r="AQ715" s="85"/>
    </row>
    <row r="716" customFormat="false" ht="15" hidden="false" customHeight="false" outlineLevel="0" collapsed="false">
      <c r="B716" s="1" t="str">
        <f aca="false">поверители!$E716</f>
        <v>04789</v>
      </c>
      <c r="C716" s="64" t="s">
        <v>323</v>
      </c>
      <c r="D716" s="87"/>
      <c r="E716" s="81" t="s">
        <v>11267</v>
      </c>
      <c r="F716" s="87"/>
      <c r="G716" s="63" t="s">
        <v>10335</v>
      </c>
      <c r="H716" s="63" t="s">
        <v>763</v>
      </c>
      <c r="I716" s="67" t="s">
        <v>10652</v>
      </c>
      <c r="J716" s="85"/>
      <c r="K716" s="85"/>
      <c r="L716" s="85"/>
      <c r="M716" s="85"/>
      <c r="N716" s="85"/>
      <c r="O716" s="71" t="s">
        <v>10335</v>
      </c>
      <c r="P716" s="100"/>
      <c r="Q716" s="71" t="s">
        <v>10338</v>
      </c>
      <c r="R716" s="79" t="s">
        <v>10339</v>
      </c>
      <c r="S716" s="74" t="n">
        <v>45114</v>
      </c>
      <c r="T716" s="74" t="n">
        <v>45844</v>
      </c>
      <c r="U716" s="87" t="s">
        <v>10340</v>
      </c>
      <c r="V716" s="87" t="s">
        <v>10341</v>
      </c>
      <c r="W716" s="76"/>
      <c r="X716" s="71" t="s">
        <v>10335</v>
      </c>
      <c r="Y716" s="71" t="s">
        <v>10342</v>
      </c>
      <c r="Z716" s="79" t="s">
        <v>10629</v>
      </c>
      <c r="AA716" s="85"/>
      <c r="AB716" s="85"/>
      <c r="AC716" s="85"/>
      <c r="AD716" s="85"/>
      <c r="AE716" s="78" t="s">
        <v>10630</v>
      </c>
      <c r="AF716" s="85"/>
      <c r="AG716" s="85"/>
      <c r="AH716" s="85"/>
      <c r="AI716" s="67" t="s">
        <v>10587</v>
      </c>
      <c r="AJ716" s="79" t="s">
        <v>42</v>
      </c>
      <c r="AK716" s="85"/>
      <c r="AL716" s="85"/>
      <c r="AM716" s="85"/>
      <c r="AN716" s="63" t="s">
        <v>10495</v>
      </c>
      <c r="AO716" s="63" t="s">
        <v>10496</v>
      </c>
      <c r="AP716" s="67" t="s">
        <v>10497</v>
      </c>
      <c r="AQ716" s="85"/>
    </row>
    <row r="717" customFormat="false" ht="15" hidden="false" customHeight="false" outlineLevel="0" collapsed="false">
      <c r="B717" s="1" t="str">
        <f aca="false">поверители!$E717</f>
        <v>04790</v>
      </c>
      <c r="C717" s="64" t="s">
        <v>323</v>
      </c>
      <c r="D717" s="87"/>
      <c r="E717" s="81" t="s">
        <v>11268</v>
      </c>
      <c r="F717" s="87"/>
      <c r="G717" s="63" t="s">
        <v>10335</v>
      </c>
      <c r="H717" s="81" t="s">
        <v>326</v>
      </c>
      <c r="I717" s="67" t="s">
        <v>10652</v>
      </c>
      <c r="J717" s="85"/>
      <c r="K717" s="85"/>
      <c r="L717" s="85"/>
      <c r="M717" s="85"/>
      <c r="N717" s="85"/>
      <c r="O717" s="71" t="s">
        <v>10335</v>
      </c>
      <c r="P717" s="100"/>
      <c r="Q717" s="71" t="s">
        <v>10338</v>
      </c>
      <c r="R717" s="79" t="s">
        <v>10339</v>
      </c>
      <c r="S717" s="74" t="n">
        <v>45114</v>
      </c>
      <c r="T717" s="74" t="n">
        <v>45844</v>
      </c>
      <c r="U717" s="87" t="s">
        <v>10340</v>
      </c>
      <c r="V717" s="87" t="s">
        <v>10341</v>
      </c>
      <c r="W717" s="76"/>
      <c r="X717" s="71" t="s">
        <v>10335</v>
      </c>
      <c r="Y717" s="71" t="s">
        <v>10342</v>
      </c>
      <c r="Z717" s="79" t="s">
        <v>10629</v>
      </c>
      <c r="AA717" s="85"/>
      <c r="AB717" s="85"/>
      <c r="AC717" s="85"/>
      <c r="AD717" s="85"/>
      <c r="AE717" s="78" t="s">
        <v>10630</v>
      </c>
      <c r="AF717" s="85"/>
      <c r="AG717" s="85"/>
      <c r="AH717" s="85"/>
      <c r="AI717" s="67" t="s">
        <v>10587</v>
      </c>
      <c r="AJ717" s="79" t="s">
        <v>42</v>
      </c>
      <c r="AK717" s="85"/>
      <c r="AL717" s="85"/>
      <c r="AM717" s="85"/>
      <c r="AN717" s="63" t="s">
        <v>10495</v>
      </c>
      <c r="AO717" s="63" t="s">
        <v>10496</v>
      </c>
      <c r="AP717" s="67" t="s">
        <v>10497</v>
      </c>
      <c r="AQ717" s="85"/>
    </row>
    <row r="718" customFormat="false" ht="15" hidden="false" customHeight="false" outlineLevel="0" collapsed="false">
      <c r="B718" s="1" t="str">
        <f aca="false">поверители!$E718</f>
        <v>04791</v>
      </c>
      <c r="C718" s="64" t="s">
        <v>323</v>
      </c>
      <c r="D718" s="87"/>
      <c r="E718" s="81" t="s">
        <v>11269</v>
      </c>
      <c r="F718" s="87"/>
      <c r="G718" s="63" t="s">
        <v>10335</v>
      </c>
      <c r="H718" s="81" t="s">
        <v>326</v>
      </c>
      <c r="I718" s="67" t="s">
        <v>10652</v>
      </c>
      <c r="J718" s="85"/>
      <c r="K718" s="85"/>
      <c r="L718" s="85"/>
      <c r="M718" s="85"/>
      <c r="N718" s="85"/>
      <c r="O718" s="71" t="s">
        <v>10335</v>
      </c>
      <c r="P718" s="100"/>
      <c r="Q718" s="71" t="s">
        <v>10338</v>
      </c>
      <c r="R718" s="79" t="s">
        <v>10339</v>
      </c>
      <c r="S718" s="74" t="n">
        <v>45114</v>
      </c>
      <c r="T718" s="74" t="n">
        <v>45844</v>
      </c>
      <c r="U718" s="87" t="s">
        <v>10340</v>
      </c>
      <c r="V718" s="87" t="s">
        <v>10341</v>
      </c>
      <c r="W718" s="76"/>
      <c r="X718" s="71" t="s">
        <v>10335</v>
      </c>
      <c r="Y718" s="71" t="s">
        <v>10342</v>
      </c>
      <c r="Z718" s="79" t="s">
        <v>10629</v>
      </c>
      <c r="AA718" s="85"/>
      <c r="AB718" s="85"/>
      <c r="AC718" s="85"/>
      <c r="AD718" s="85"/>
      <c r="AE718" s="78" t="s">
        <v>10630</v>
      </c>
      <c r="AF718" s="85"/>
      <c r="AG718" s="85"/>
      <c r="AH718" s="85"/>
      <c r="AI718" s="67" t="s">
        <v>10587</v>
      </c>
      <c r="AJ718" s="79" t="s">
        <v>42</v>
      </c>
      <c r="AK718" s="85"/>
      <c r="AL718" s="85"/>
      <c r="AM718" s="85"/>
      <c r="AN718" s="63" t="s">
        <v>10495</v>
      </c>
      <c r="AO718" s="63" t="s">
        <v>10496</v>
      </c>
      <c r="AP718" s="67" t="s">
        <v>10497</v>
      </c>
      <c r="AQ718" s="85"/>
    </row>
    <row r="719" customFormat="false" ht="15" hidden="false" customHeight="false" outlineLevel="0" collapsed="false">
      <c r="B719" s="1" t="str">
        <f aca="false">поверители!$E719</f>
        <v>04792</v>
      </c>
      <c r="C719" s="64" t="s">
        <v>323</v>
      </c>
      <c r="D719" s="87"/>
      <c r="E719" s="81" t="s">
        <v>11270</v>
      </c>
      <c r="F719" s="87"/>
      <c r="G719" s="63" t="s">
        <v>10335</v>
      </c>
      <c r="H719" s="63" t="s">
        <v>763</v>
      </c>
      <c r="I719" s="67" t="s">
        <v>10652</v>
      </c>
      <c r="J719" s="85"/>
      <c r="K719" s="85"/>
      <c r="L719" s="85"/>
      <c r="M719" s="85"/>
      <c r="N719" s="85"/>
      <c r="O719" s="71" t="s">
        <v>10335</v>
      </c>
      <c r="P719" s="100"/>
      <c r="Q719" s="71" t="s">
        <v>10338</v>
      </c>
      <c r="R719" s="79" t="s">
        <v>10339</v>
      </c>
      <c r="S719" s="74" t="n">
        <v>45114</v>
      </c>
      <c r="T719" s="74" t="n">
        <v>45844</v>
      </c>
      <c r="U719" s="87" t="s">
        <v>10340</v>
      </c>
      <c r="V719" s="87" t="s">
        <v>10341</v>
      </c>
      <c r="W719" s="76"/>
      <c r="X719" s="71" t="s">
        <v>10335</v>
      </c>
      <c r="Y719" s="71" t="s">
        <v>10342</v>
      </c>
      <c r="Z719" s="79" t="s">
        <v>10629</v>
      </c>
      <c r="AA719" s="85"/>
      <c r="AB719" s="85"/>
      <c r="AC719" s="85"/>
      <c r="AD719" s="85"/>
      <c r="AE719" s="78" t="s">
        <v>10630</v>
      </c>
      <c r="AF719" s="85"/>
      <c r="AG719" s="85"/>
      <c r="AH719" s="85"/>
      <c r="AI719" s="67" t="s">
        <v>10587</v>
      </c>
      <c r="AJ719" s="79" t="s">
        <v>42</v>
      </c>
      <c r="AK719" s="85"/>
      <c r="AL719" s="85"/>
      <c r="AM719" s="85"/>
      <c r="AN719" s="63" t="s">
        <v>10495</v>
      </c>
      <c r="AO719" s="63" t="s">
        <v>10496</v>
      </c>
      <c r="AP719" s="67" t="s">
        <v>10497</v>
      </c>
      <c r="AQ719" s="85"/>
    </row>
    <row r="720" customFormat="false" ht="15" hidden="false" customHeight="false" outlineLevel="0" collapsed="false">
      <c r="B720" s="1" t="str">
        <f aca="false">поверители!$E720</f>
        <v>04793</v>
      </c>
      <c r="C720" s="64" t="s">
        <v>323</v>
      </c>
      <c r="D720" s="87"/>
      <c r="E720" s="81" t="s">
        <v>11271</v>
      </c>
      <c r="F720" s="87"/>
      <c r="G720" s="63" t="s">
        <v>10335</v>
      </c>
      <c r="H720" s="63" t="s">
        <v>763</v>
      </c>
      <c r="I720" s="67" t="s">
        <v>10652</v>
      </c>
      <c r="J720" s="85"/>
      <c r="K720" s="85"/>
      <c r="L720" s="85"/>
      <c r="M720" s="85"/>
      <c r="N720" s="85"/>
      <c r="O720" s="71" t="s">
        <v>10335</v>
      </c>
      <c r="P720" s="100"/>
      <c r="Q720" s="71" t="s">
        <v>10338</v>
      </c>
      <c r="R720" s="79" t="s">
        <v>10339</v>
      </c>
      <c r="S720" s="74" t="n">
        <v>45114</v>
      </c>
      <c r="T720" s="74" t="n">
        <v>45844</v>
      </c>
      <c r="U720" s="87" t="s">
        <v>10340</v>
      </c>
      <c r="V720" s="87" t="s">
        <v>10341</v>
      </c>
      <c r="W720" s="76"/>
      <c r="X720" s="71" t="s">
        <v>10335</v>
      </c>
      <c r="Y720" s="71" t="s">
        <v>10342</v>
      </c>
      <c r="Z720" s="79" t="s">
        <v>10629</v>
      </c>
      <c r="AA720" s="85"/>
      <c r="AB720" s="85"/>
      <c r="AC720" s="85"/>
      <c r="AD720" s="85"/>
      <c r="AE720" s="78" t="s">
        <v>10630</v>
      </c>
      <c r="AF720" s="85"/>
      <c r="AG720" s="85"/>
      <c r="AH720" s="85"/>
      <c r="AI720" s="67" t="s">
        <v>10587</v>
      </c>
      <c r="AJ720" s="79" t="s">
        <v>42</v>
      </c>
      <c r="AK720" s="85"/>
      <c r="AL720" s="85"/>
      <c r="AM720" s="85"/>
      <c r="AN720" s="63" t="s">
        <v>10495</v>
      </c>
      <c r="AO720" s="63" t="s">
        <v>10496</v>
      </c>
      <c r="AP720" s="67" t="s">
        <v>10497</v>
      </c>
      <c r="AQ720" s="85"/>
    </row>
    <row r="721" customFormat="false" ht="15" hidden="false" customHeight="false" outlineLevel="0" collapsed="false">
      <c r="B721" s="1" t="str">
        <f aca="false">поверители!$E721</f>
        <v>04794</v>
      </c>
      <c r="C721" s="64" t="s">
        <v>323</v>
      </c>
      <c r="D721" s="87"/>
      <c r="E721" s="81" t="s">
        <v>11272</v>
      </c>
      <c r="F721" s="87"/>
      <c r="G721" s="63" t="s">
        <v>10335</v>
      </c>
      <c r="H721" s="63" t="s">
        <v>763</v>
      </c>
      <c r="I721" s="67" t="s">
        <v>10652</v>
      </c>
      <c r="J721" s="85"/>
      <c r="K721" s="85"/>
      <c r="L721" s="85"/>
      <c r="M721" s="85"/>
      <c r="N721" s="85"/>
      <c r="O721" s="71" t="s">
        <v>10335</v>
      </c>
      <c r="P721" s="100"/>
      <c r="Q721" s="71" t="s">
        <v>10338</v>
      </c>
      <c r="R721" s="79" t="s">
        <v>10339</v>
      </c>
      <c r="S721" s="74" t="n">
        <v>45114</v>
      </c>
      <c r="T721" s="74" t="n">
        <v>45844</v>
      </c>
      <c r="U721" s="87" t="s">
        <v>10340</v>
      </c>
      <c r="V721" s="87" t="s">
        <v>10341</v>
      </c>
      <c r="W721" s="76"/>
      <c r="X721" s="71" t="s">
        <v>10335</v>
      </c>
      <c r="Y721" s="71" t="s">
        <v>10342</v>
      </c>
      <c r="Z721" s="79" t="s">
        <v>10629</v>
      </c>
      <c r="AA721" s="85"/>
      <c r="AB721" s="85"/>
      <c r="AC721" s="85"/>
      <c r="AD721" s="85"/>
      <c r="AE721" s="78" t="s">
        <v>10630</v>
      </c>
      <c r="AF721" s="85"/>
      <c r="AG721" s="85"/>
      <c r="AH721" s="85"/>
      <c r="AI721" s="67" t="s">
        <v>10587</v>
      </c>
      <c r="AJ721" s="79" t="s">
        <v>42</v>
      </c>
      <c r="AK721" s="85"/>
      <c r="AL721" s="85"/>
      <c r="AM721" s="85"/>
      <c r="AN721" s="63" t="s">
        <v>10495</v>
      </c>
      <c r="AO721" s="63" t="s">
        <v>10496</v>
      </c>
      <c r="AP721" s="67" t="s">
        <v>10497</v>
      </c>
      <c r="AQ721" s="85"/>
    </row>
    <row r="722" customFormat="false" ht="15" hidden="false" customHeight="false" outlineLevel="0" collapsed="false">
      <c r="B722" s="1" t="str">
        <f aca="false">поверители!$E722</f>
        <v>04795</v>
      </c>
      <c r="C722" s="64" t="s">
        <v>323</v>
      </c>
      <c r="D722" s="87"/>
      <c r="E722" s="81" t="s">
        <v>11273</v>
      </c>
      <c r="F722" s="87"/>
      <c r="G722" s="63" t="s">
        <v>10335</v>
      </c>
      <c r="H722" s="63" t="s">
        <v>763</v>
      </c>
      <c r="I722" s="67" t="s">
        <v>10652</v>
      </c>
      <c r="J722" s="85"/>
      <c r="K722" s="85"/>
      <c r="L722" s="85"/>
      <c r="M722" s="85"/>
      <c r="N722" s="85"/>
      <c r="O722" s="71" t="s">
        <v>10335</v>
      </c>
      <c r="P722" s="100"/>
      <c r="Q722" s="71" t="s">
        <v>10338</v>
      </c>
      <c r="R722" s="79" t="s">
        <v>10339</v>
      </c>
      <c r="S722" s="74" t="n">
        <v>45114</v>
      </c>
      <c r="T722" s="74" t="n">
        <v>45844</v>
      </c>
      <c r="U722" s="87" t="s">
        <v>10340</v>
      </c>
      <c r="V722" s="87" t="s">
        <v>10341</v>
      </c>
      <c r="W722" s="76"/>
      <c r="X722" s="71" t="s">
        <v>10335</v>
      </c>
      <c r="Y722" s="71" t="s">
        <v>10342</v>
      </c>
      <c r="Z722" s="79" t="s">
        <v>10629</v>
      </c>
      <c r="AA722" s="85"/>
      <c r="AB722" s="85"/>
      <c r="AC722" s="85"/>
      <c r="AD722" s="85"/>
      <c r="AE722" s="78" t="s">
        <v>10630</v>
      </c>
      <c r="AF722" s="85"/>
      <c r="AG722" s="85"/>
      <c r="AH722" s="85"/>
      <c r="AI722" s="67" t="s">
        <v>10587</v>
      </c>
      <c r="AJ722" s="79" t="s">
        <v>42</v>
      </c>
      <c r="AK722" s="85"/>
      <c r="AL722" s="85"/>
      <c r="AM722" s="85"/>
      <c r="AN722" s="63" t="s">
        <v>10495</v>
      </c>
      <c r="AO722" s="63" t="s">
        <v>10496</v>
      </c>
      <c r="AP722" s="67" t="s">
        <v>10497</v>
      </c>
      <c r="AQ722" s="85"/>
    </row>
    <row r="723" customFormat="false" ht="15" hidden="false" customHeight="false" outlineLevel="0" collapsed="false">
      <c r="B723" s="1" t="str">
        <f aca="false">поверители!$E723</f>
        <v>04796</v>
      </c>
      <c r="C723" s="64" t="s">
        <v>323</v>
      </c>
      <c r="D723" s="87"/>
      <c r="E723" s="81" t="s">
        <v>11274</v>
      </c>
      <c r="F723" s="87"/>
      <c r="G723" s="63" t="s">
        <v>10335</v>
      </c>
      <c r="H723" s="63" t="s">
        <v>763</v>
      </c>
      <c r="I723" s="67" t="s">
        <v>10652</v>
      </c>
      <c r="J723" s="85"/>
      <c r="K723" s="85"/>
      <c r="L723" s="85"/>
      <c r="M723" s="85"/>
      <c r="N723" s="85"/>
      <c r="O723" s="71" t="s">
        <v>10335</v>
      </c>
      <c r="P723" s="100"/>
      <c r="Q723" s="71" t="s">
        <v>10338</v>
      </c>
      <c r="R723" s="79" t="s">
        <v>10339</v>
      </c>
      <c r="S723" s="74" t="n">
        <v>45114</v>
      </c>
      <c r="T723" s="74" t="n">
        <v>45844</v>
      </c>
      <c r="U723" s="87" t="s">
        <v>10340</v>
      </c>
      <c r="V723" s="87" t="s">
        <v>10341</v>
      </c>
      <c r="W723" s="76"/>
      <c r="X723" s="71" t="s">
        <v>10335</v>
      </c>
      <c r="Y723" s="71" t="s">
        <v>10342</v>
      </c>
      <c r="Z723" s="79" t="s">
        <v>10629</v>
      </c>
      <c r="AA723" s="85"/>
      <c r="AB723" s="85"/>
      <c r="AC723" s="85"/>
      <c r="AD723" s="85"/>
      <c r="AE723" s="78" t="s">
        <v>10630</v>
      </c>
      <c r="AF723" s="85"/>
      <c r="AG723" s="85"/>
      <c r="AH723" s="85"/>
      <c r="AI723" s="67" t="s">
        <v>10587</v>
      </c>
      <c r="AJ723" s="79" t="s">
        <v>42</v>
      </c>
      <c r="AK723" s="85"/>
      <c r="AL723" s="85"/>
      <c r="AM723" s="85"/>
      <c r="AN723" s="63" t="s">
        <v>10495</v>
      </c>
      <c r="AO723" s="63" t="s">
        <v>10496</v>
      </c>
      <c r="AP723" s="67" t="s">
        <v>10497</v>
      </c>
      <c r="AQ723" s="85"/>
    </row>
    <row r="724" customFormat="false" ht="15" hidden="false" customHeight="false" outlineLevel="0" collapsed="false">
      <c r="B724" s="1" t="str">
        <f aca="false">поверители!$E724</f>
        <v>04797</v>
      </c>
      <c r="C724" s="64" t="s">
        <v>323</v>
      </c>
      <c r="D724" s="87"/>
      <c r="E724" s="81" t="s">
        <v>11275</v>
      </c>
      <c r="F724" s="87"/>
      <c r="G724" s="63" t="s">
        <v>10335</v>
      </c>
      <c r="H724" s="63" t="s">
        <v>763</v>
      </c>
      <c r="I724" s="67" t="s">
        <v>10652</v>
      </c>
      <c r="J724" s="85"/>
      <c r="K724" s="85"/>
      <c r="L724" s="85"/>
      <c r="M724" s="85"/>
      <c r="N724" s="85"/>
      <c r="O724" s="71" t="s">
        <v>10335</v>
      </c>
      <c r="P724" s="100"/>
      <c r="Q724" s="71" t="s">
        <v>10338</v>
      </c>
      <c r="R724" s="79" t="s">
        <v>10339</v>
      </c>
      <c r="S724" s="74" t="n">
        <v>45114</v>
      </c>
      <c r="T724" s="74" t="n">
        <v>45844</v>
      </c>
      <c r="U724" s="87" t="s">
        <v>10340</v>
      </c>
      <c r="V724" s="87" t="s">
        <v>10341</v>
      </c>
      <c r="W724" s="76"/>
      <c r="X724" s="71" t="s">
        <v>10335</v>
      </c>
      <c r="Y724" s="71" t="s">
        <v>10342</v>
      </c>
      <c r="Z724" s="79" t="s">
        <v>10629</v>
      </c>
      <c r="AA724" s="85"/>
      <c r="AB724" s="85"/>
      <c r="AC724" s="85"/>
      <c r="AD724" s="85"/>
      <c r="AE724" s="78" t="s">
        <v>10630</v>
      </c>
      <c r="AF724" s="85"/>
      <c r="AG724" s="85"/>
      <c r="AH724" s="85"/>
      <c r="AI724" s="67" t="s">
        <v>10587</v>
      </c>
      <c r="AJ724" s="79" t="s">
        <v>42</v>
      </c>
      <c r="AK724" s="85"/>
      <c r="AL724" s="85"/>
      <c r="AM724" s="85"/>
      <c r="AN724" s="63" t="s">
        <v>10495</v>
      </c>
      <c r="AO724" s="63" t="s">
        <v>10496</v>
      </c>
      <c r="AP724" s="67" t="s">
        <v>10497</v>
      </c>
      <c r="AQ724" s="85"/>
    </row>
    <row r="725" customFormat="false" ht="15" hidden="false" customHeight="false" outlineLevel="0" collapsed="false">
      <c r="B725" s="1" t="str">
        <f aca="false">поверители!$E725</f>
        <v>04798</v>
      </c>
      <c r="C725" s="64" t="s">
        <v>323</v>
      </c>
      <c r="D725" s="87"/>
      <c r="E725" s="81" t="s">
        <v>11276</v>
      </c>
      <c r="F725" s="87"/>
      <c r="G725" s="63" t="s">
        <v>10335</v>
      </c>
      <c r="H725" s="63" t="s">
        <v>763</v>
      </c>
      <c r="I725" s="67" t="s">
        <v>10652</v>
      </c>
      <c r="J725" s="85"/>
      <c r="K725" s="85"/>
      <c r="L725" s="85"/>
      <c r="M725" s="85"/>
      <c r="N725" s="85"/>
      <c r="O725" s="71" t="s">
        <v>10335</v>
      </c>
      <c r="P725" s="100"/>
      <c r="Q725" s="71" t="s">
        <v>10338</v>
      </c>
      <c r="R725" s="79" t="s">
        <v>10339</v>
      </c>
      <c r="S725" s="74" t="n">
        <v>45114</v>
      </c>
      <c r="T725" s="74" t="n">
        <v>45844</v>
      </c>
      <c r="U725" s="87" t="s">
        <v>10340</v>
      </c>
      <c r="V725" s="87" t="s">
        <v>10341</v>
      </c>
      <c r="W725" s="76"/>
      <c r="X725" s="71" t="s">
        <v>10335</v>
      </c>
      <c r="Y725" s="71" t="s">
        <v>10342</v>
      </c>
      <c r="Z725" s="79" t="s">
        <v>10629</v>
      </c>
      <c r="AA725" s="85"/>
      <c r="AB725" s="85"/>
      <c r="AC725" s="85"/>
      <c r="AD725" s="85"/>
      <c r="AE725" s="78" t="s">
        <v>10630</v>
      </c>
      <c r="AF725" s="85"/>
      <c r="AG725" s="85"/>
      <c r="AH725" s="85"/>
      <c r="AI725" s="67" t="s">
        <v>10587</v>
      </c>
      <c r="AJ725" s="79" t="s">
        <v>42</v>
      </c>
      <c r="AK725" s="85"/>
      <c r="AL725" s="85"/>
      <c r="AM725" s="85"/>
      <c r="AN725" s="63" t="s">
        <v>10495</v>
      </c>
      <c r="AO725" s="63" t="s">
        <v>10496</v>
      </c>
      <c r="AP725" s="67" t="s">
        <v>10497</v>
      </c>
      <c r="AQ725" s="85"/>
    </row>
    <row r="726" customFormat="false" ht="15" hidden="false" customHeight="false" outlineLevel="0" collapsed="false">
      <c r="B726" s="1" t="str">
        <f aca="false">поверители!$E726</f>
        <v>04800</v>
      </c>
      <c r="C726" s="64" t="s">
        <v>323</v>
      </c>
      <c r="D726" s="87"/>
      <c r="E726" s="81" t="s">
        <v>11277</v>
      </c>
      <c r="F726" s="87"/>
      <c r="G726" s="63" t="s">
        <v>10335</v>
      </c>
      <c r="H726" s="63" t="s">
        <v>763</v>
      </c>
      <c r="I726" s="67" t="s">
        <v>10652</v>
      </c>
      <c r="J726" s="85"/>
      <c r="K726" s="85"/>
      <c r="L726" s="85"/>
      <c r="M726" s="85"/>
      <c r="N726" s="85"/>
      <c r="O726" s="71" t="s">
        <v>10335</v>
      </c>
      <c r="P726" s="100"/>
      <c r="Q726" s="71" t="s">
        <v>10338</v>
      </c>
      <c r="R726" s="79" t="s">
        <v>10339</v>
      </c>
      <c r="S726" s="74" t="n">
        <v>45114</v>
      </c>
      <c r="T726" s="74" t="n">
        <v>45844</v>
      </c>
      <c r="U726" s="87" t="s">
        <v>10340</v>
      </c>
      <c r="V726" s="87" t="s">
        <v>10341</v>
      </c>
      <c r="W726" s="76"/>
      <c r="X726" s="71" t="s">
        <v>10335</v>
      </c>
      <c r="Y726" s="71" t="s">
        <v>10342</v>
      </c>
      <c r="Z726" s="79" t="s">
        <v>10629</v>
      </c>
      <c r="AA726" s="85"/>
      <c r="AB726" s="85"/>
      <c r="AC726" s="85"/>
      <c r="AD726" s="85"/>
      <c r="AE726" s="78" t="s">
        <v>10630</v>
      </c>
      <c r="AF726" s="85"/>
      <c r="AG726" s="85"/>
      <c r="AH726" s="85"/>
      <c r="AI726" s="67" t="s">
        <v>10587</v>
      </c>
      <c r="AJ726" s="79" t="s">
        <v>42</v>
      </c>
      <c r="AK726" s="85"/>
      <c r="AL726" s="85"/>
      <c r="AM726" s="85"/>
      <c r="AN726" s="63" t="s">
        <v>10495</v>
      </c>
      <c r="AO726" s="63" t="s">
        <v>10496</v>
      </c>
      <c r="AP726" s="67" t="s">
        <v>10497</v>
      </c>
      <c r="AQ726" s="85"/>
    </row>
    <row r="727" customFormat="false" ht="15" hidden="false" customHeight="false" outlineLevel="0" collapsed="false">
      <c r="B727" s="1" t="str">
        <f aca="false">поверители!$E727</f>
        <v>04801</v>
      </c>
      <c r="C727" s="64" t="s">
        <v>323</v>
      </c>
      <c r="D727" s="87"/>
      <c r="E727" s="81" t="s">
        <v>11278</v>
      </c>
      <c r="F727" s="87"/>
      <c r="G727" s="63" t="s">
        <v>10335</v>
      </c>
      <c r="H727" s="63" t="s">
        <v>763</v>
      </c>
      <c r="I727" s="67" t="s">
        <v>10652</v>
      </c>
      <c r="J727" s="85"/>
      <c r="K727" s="85"/>
      <c r="L727" s="85"/>
      <c r="M727" s="85"/>
      <c r="N727" s="85"/>
      <c r="O727" s="71" t="s">
        <v>10335</v>
      </c>
      <c r="P727" s="100"/>
      <c r="Q727" s="71" t="s">
        <v>10338</v>
      </c>
      <c r="R727" s="79" t="s">
        <v>10339</v>
      </c>
      <c r="S727" s="74" t="n">
        <v>45114</v>
      </c>
      <c r="T727" s="74" t="n">
        <v>45844</v>
      </c>
      <c r="U727" s="87" t="s">
        <v>10340</v>
      </c>
      <c r="V727" s="87" t="s">
        <v>10341</v>
      </c>
      <c r="W727" s="76"/>
      <c r="X727" s="71" t="s">
        <v>10335</v>
      </c>
      <c r="Y727" s="71" t="s">
        <v>10342</v>
      </c>
      <c r="Z727" s="79" t="s">
        <v>10629</v>
      </c>
      <c r="AA727" s="85"/>
      <c r="AB727" s="85"/>
      <c r="AC727" s="85"/>
      <c r="AD727" s="85"/>
      <c r="AE727" s="78" t="s">
        <v>10630</v>
      </c>
      <c r="AF727" s="85"/>
      <c r="AG727" s="85"/>
      <c r="AH727" s="85"/>
      <c r="AI727" s="67" t="s">
        <v>10587</v>
      </c>
      <c r="AJ727" s="79" t="s">
        <v>42</v>
      </c>
      <c r="AK727" s="85"/>
      <c r="AL727" s="85"/>
      <c r="AM727" s="85"/>
      <c r="AN727" s="63" t="s">
        <v>10495</v>
      </c>
      <c r="AO727" s="63" t="s">
        <v>10496</v>
      </c>
      <c r="AP727" s="67" t="s">
        <v>10497</v>
      </c>
      <c r="AQ727" s="85"/>
    </row>
    <row r="728" customFormat="false" ht="15" hidden="false" customHeight="false" outlineLevel="0" collapsed="false">
      <c r="B728" s="1" t="str">
        <f aca="false">поверители!$E728</f>
        <v>04802</v>
      </c>
      <c r="C728" s="64" t="s">
        <v>323</v>
      </c>
      <c r="D728" s="87"/>
      <c r="E728" s="81" t="s">
        <v>11279</v>
      </c>
      <c r="F728" s="87"/>
      <c r="G728" s="63" t="s">
        <v>10335</v>
      </c>
      <c r="H728" s="63" t="s">
        <v>763</v>
      </c>
      <c r="I728" s="67" t="s">
        <v>10652</v>
      </c>
      <c r="J728" s="85"/>
      <c r="K728" s="85"/>
      <c r="L728" s="85"/>
      <c r="M728" s="85"/>
      <c r="N728" s="85"/>
      <c r="O728" s="71" t="s">
        <v>10335</v>
      </c>
      <c r="P728" s="100"/>
      <c r="Q728" s="71" t="s">
        <v>10338</v>
      </c>
      <c r="R728" s="79" t="s">
        <v>10339</v>
      </c>
      <c r="S728" s="74" t="n">
        <v>45114</v>
      </c>
      <c r="T728" s="74" t="n">
        <v>45844</v>
      </c>
      <c r="U728" s="87" t="s">
        <v>10340</v>
      </c>
      <c r="V728" s="87" t="s">
        <v>10341</v>
      </c>
      <c r="W728" s="76"/>
      <c r="X728" s="71" t="s">
        <v>10335</v>
      </c>
      <c r="Y728" s="71" t="s">
        <v>10342</v>
      </c>
      <c r="Z728" s="79" t="s">
        <v>10629</v>
      </c>
      <c r="AA728" s="85"/>
      <c r="AB728" s="85"/>
      <c r="AC728" s="85"/>
      <c r="AD728" s="85"/>
      <c r="AE728" s="78" t="s">
        <v>10630</v>
      </c>
      <c r="AF728" s="85"/>
      <c r="AG728" s="85"/>
      <c r="AH728" s="85"/>
      <c r="AI728" s="67" t="s">
        <v>10587</v>
      </c>
      <c r="AJ728" s="79" t="s">
        <v>42</v>
      </c>
      <c r="AK728" s="85"/>
      <c r="AL728" s="85"/>
      <c r="AM728" s="85"/>
      <c r="AN728" s="63" t="s">
        <v>10495</v>
      </c>
      <c r="AO728" s="63" t="s">
        <v>10496</v>
      </c>
      <c r="AP728" s="67" t="s">
        <v>10497</v>
      </c>
      <c r="AQ728" s="85"/>
    </row>
    <row r="729" customFormat="false" ht="15" hidden="false" customHeight="false" outlineLevel="0" collapsed="false">
      <c r="B729" s="1" t="str">
        <f aca="false">поверители!$E729</f>
        <v>04803</v>
      </c>
      <c r="C729" s="64" t="s">
        <v>323</v>
      </c>
      <c r="D729" s="87"/>
      <c r="E729" s="81" t="s">
        <v>11280</v>
      </c>
      <c r="F729" s="87"/>
      <c r="G729" s="63" t="s">
        <v>10335</v>
      </c>
      <c r="H729" s="63" t="s">
        <v>763</v>
      </c>
      <c r="I729" s="67" t="s">
        <v>10652</v>
      </c>
      <c r="J729" s="85"/>
      <c r="K729" s="85"/>
      <c r="L729" s="85"/>
      <c r="M729" s="85"/>
      <c r="N729" s="85"/>
      <c r="O729" s="71" t="s">
        <v>10335</v>
      </c>
      <c r="P729" s="100"/>
      <c r="Q729" s="71" t="s">
        <v>10338</v>
      </c>
      <c r="R729" s="79" t="s">
        <v>10339</v>
      </c>
      <c r="S729" s="74" t="n">
        <v>45114</v>
      </c>
      <c r="T729" s="74" t="n">
        <v>45844</v>
      </c>
      <c r="U729" s="87" t="s">
        <v>10340</v>
      </c>
      <c r="V729" s="87" t="s">
        <v>10341</v>
      </c>
      <c r="W729" s="76"/>
      <c r="X729" s="71" t="s">
        <v>10335</v>
      </c>
      <c r="Y729" s="71" t="s">
        <v>10342</v>
      </c>
      <c r="Z729" s="79" t="s">
        <v>10629</v>
      </c>
      <c r="AA729" s="85"/>
      <c r="AB729" s="85"/>
      <c r="AC729" s="85"/>
      <c r="AD729" s="85"/>
      <c r="AE729" s="78" t="s">
        <v>10630</v>
      </c>
      <c r="AF729" s="85"/>
      <c r="AG729" s="85"/>
      <c r="AH729" s="85"/>
      <c r="AI729" s="67" t="s">
        <v>10587</v>
      </c>
      <c r="AJ729" s="79" t="s">
        <v>42</v>
      </c>
      <c r="AK729" s="85"/>
      <c r="AL729" s="85"/>
      <c r="AM729" s="85"/>
      <c r="AN729" s="63" t="s">
        <v>10495</v>
      </c>
      <c r="AO729" s="63" t="s">
        <v>10496</v>
      </c>
      <c r="AP729" s="67" t="s">
        <v>10497</v>
      </c>
      <c r="AQ729" s="85"/>
    </row>
    <row r="730" customFormat="false" ht="15" hidden="false" customHeight="false" outlineLevel="0" collapsed="false">
      <c r="B730" s="1" t="str">
        <f aca="false">поверители!$E730</f>
        <v>04804</v>
      </c>
      <c r="C730" s="64" t="s">
        <v>323</v>
      </c>
      <c r="D730" s="87"/>
      <c r="E730" s="81" t="s">
        <v>11281</v>
      </c>
      <c r="F730" s="87"/>
      <c r="G730" s="63" t="s">
        <v>10335</v>
      </c>
      <c r="H730" s="63" t="s">
        <v>763</v>
      </c>
      <c r="I730" s="67" t="s">
        <v>10652</v>
      </c>
      <c r="J730" s="85"/>
      <c r="K730" s="85"/>
      <c r="L730" s="85"/>
      <c r="M730" s="85"/>
      <c r="N730" s="85"/>
      <c r="O730" s="71" t="s">
        <v>10335</v>
      </c>
      <c r="P730" s="100"/>
      <c r="Q730" s="71" t="s">
        <v>10338</v>
      </c>
      <c r="R730" s="79" t="s">
        <v>10339</v>
      </c>
      <c r="S730" s="74" t="n">
        <v>45114</v>
      </c>
      <c r="T730" s="74" t="n">
        <v>45844</v>
      </c>
      <c r="U730" s="87" t="s">
        <v>10340</v>
      </c>
      <c r="V730" s="87" t="s">
        <v>10341</v>
      </c>
      <c r="W730" s="76"/>
      <c r="X730" s="71" t="s">
        <v>10335</v>
      </c>
      <c r="Y730" s="71" t="s">
        <v>10342</v>
      </c>
      <c r="Z730" s="79" t="s">
        <v>10629</v>
      </c>
      <c r="AA730" s="85"/>
      <c r="AB730" s="85"/>
      <c r="AC730" s="85"/>
      <c r="AD730" s="85"/>
      <c r="AE730" s="78" t="s">
        <v>10630</v>
      </c>
      <c r="AF730" s="85"/>
      <c r="AG730" s="85"/>
      <c r="AH730" s="85"/>
      <c r="AI730" s="67" t="s">
        <v>10587</v>
      </c>
      <c r="AJ730" s="79" t="s">
        <v>42</v>
      </c>
      <c r="AK730" s="85"/>
      <c r="AL730" s="85"/>
      <c r="AM730" s="85"/>
      <c r="AN730" s="63" t="s">
        <v>10495</v>
      </c>
      <c r="AO730" s="63" t="s">
        <v>10496</v>
      </c>
      <c r="AP730" s="67" t="s">
        <v>10497</v>
      </c>
      <c r="AQ730" s="85"/>
    </row>
    <row r="731" customFormat="false" ht="15" hidden="false" customHeight="false" outlineLevel="0" collapsed="false">
      <c r="B731" s="1" t="str">
        <f aca="false">поверители!$E731</f>
        <v>04805</v>
      </c>
      <c r="C731" s="64" t="s">
        <v>323</v>
      </c>
      <c r="D731" s="87"/>
      <c r="E731" s="81" t="s">
        <v>11282</v>
      </c>
      <c r="F731" s="87"/>
      <c r="G731" s="63" t="s">
        <v>10335</v>
      </c>
      <c r="H731" s="63" t="s">
        <v>763</v>
      </c>
      <c r="I731" s="67" t="s">
        <v>10652</v>
      </c>
      <c r="J731" s="85"/>
      <c r="K731" s="85"/>
      <c r="L731" s="85"/>
      <c r="M731" s="85"/>
      <c r="N731" s="85"/>
      <c r="O731" s="71" t="s">
        <v>10335</v>
      </c>
      <c r="P731" s="100"/>
      <c r="Q731" s="71" t="s">
        <v>10338</v>
      </c>
      <c r="R731" s="79" t="s">
        <v>10339</v>
      </c>
      <c r="S731" s="74" t="n">
        <v>45114</v>
      </c>
      <c r="T731" s="74" t="n">
        <v>45844</v>
      </c>
      <c r="U731" s="87" t="s">
        <v>10340</v>
      </c>
      <c r="V731" s="87" t="s">
        <v>10341</v>
      </c>
      <c r="W731" s="76"/>
      <c r="X731" s="71" t="s">
        <v>10335</v>
      </c>
      <c r="Y731" s="71" t="s">
        <v>10342</v>
      </c>
      <c r="Z731" s="79" t="s">
        <v>10629</v>
      </c>
      <c r="AA731" s="85"/>
      <c r="AB731" s="85"/>
      <c r="AC731" s="85"/>
      <c r="AD731" s="85"/>
      <c r="AE731" s="78" t="s">
        <v>10630</v>
      </c>
      <c r="AF731" s="85"/>
      <c r="AG731" s="85"/>
      <c r="AH731" s="85"/>
      <c r="AI731" s="67" t="s">
        <v>10587</v>
      </c>
      <c r="AJ731" s="79" t="s">
        <v>42</v>
      </c>
      <c r="AK731" s="85"/>
      <c r="AL731" s="85"/>
      <c r="AM731" s="85"/>
      <c r="AN731" s="63" t="s">
        <v>10495</v>
      </c>
      <c r="AO731" s="63" t="s">
        <v>10496</v>
      </c>
      <c r="AP731" s="67" t="s">
        <v>10497</v>
      </c>
      <c r="AQ731" s="85"/>
    </row>
    <row r="732" customFormat="false" ht="15" hidden="false" customHeight="false" outlineLevel="0" collapsed="false">
      <c r="B732" s="1" t="str">
        <f aca="false">поверители!$E732</f>
        <v>04806</v>
      </c>
      <c r="C732" s="64" t="s">
        <v>323</v>
      </c>
      <c r="D732" s="87"/>
      <c r="E732" s="81" t="s">
        <v>11283</v>
      </c>
      <c r="F732" s="87"/>
      <c r="G732" s="63" t="s">
        <v>10335</v>
      </c>
      <c r="H732" s="63" t="s">
        <v>763</v>
      </c>
      <c r="I732" s="67" t="s">
        <v>10652</v>
      </c>
      <c r="J732" s="85"/>
      <c r="K732" s="85"/>
      <c r="L732" s="85"/>
      <c r="M732" s="85"/>
      <c r="N732" s="85"/>
      <c r="O732" s="71" t="s">
        <v>10335</v>
      </c>
      <c r="P732" s="100"/>
      <c r="Q732" s="71" t="s">
        <v>10338</v>
      </c>
      <c r="R732" s="79" t="s">
        <v>10339</v>
      </c>
      <c r="S732" s="74" t="n">
        <v>45114</v>
      </c>
      <c r="T732" s="74" t="n">
        <v>45844</v>
      </c>
      <c r="U732" s="87" t="s">
        <v>10340</v>
      </c>
      <c r="V732" s="87" t="s">
        <v>10341</v>
      </c>
      <c r="W732" s="76"/>
      <c r="X732" s="71" t="s">
        <v>10335</v>
      </c>
      <c r="Y732" s="71" t="s">
        <v>10342</v>
      </c>
      <c r="Z732" s="79" t="s">
        <v>10629</v>
      </c>
      <c r="AA732" s="85"/>
      <c r="AB732" s="85"/>
      <c r="AC732" s="85"/>
      <c r="AD732" s="85"/>
      <c r="AE732" s="78" t="s">
        <v>10630</v>
      </c>
      <c r="AF732" s="85"/>
      <c r="AG732" s="85"/>
      <c r="AH732" s="85"/>
      <c r="AI732" s="67" t="s">
        <v>10587</v>
      </c>
      <c r="AJ732" s="79" t="s">
        <v>42</v>
      </c>
      <c r="AK732" s="85"/>
      <c r="AL732" s="85"/>
      <c r="AM732" s="85"/>
      <c r="AN732" s="63" t="s">
        <v>10495</v>
      </c>
      <c r="AO732" s="63" t="s">
        <v>10496</v>
      </c>
      <c r="AP732" s="67" t="s">
        <v>10497</v>
      </c>
      <c r="AQ732" s="85"/>
    </row>
    <row r="733" customFormat="false" ht="15" hidden="false" customHeight="false" outlineLevel="0" collapsed="false">
      <c r="B733" s="1" t="str">
        <f aca="false">поверители!$E733</f>
        <v>04807</v>
      </c>
      <c r="C733" s="64" t="s">
        <v>297</v>
      </c>
      <c r="D733" s="87"/>
      <c r="E733" s="81" t="s">
        <v>11284</v>
      </c>
      <c r="F733" s="87"/>
      <c r="G733" s="63" t="s">
        <v>10335</v>
      </c>
      <c r="H733" s="64" t="s">
        <v>300</v>
      </c>
      <c r="I733" s="67" t="s">
        <v>10667</v>
      </c>
      <c r="J733" s="85"/>
      <c r="K733" s="85"/>
      <c r="L733" s="85"/>
      <c r="M733" s="85"/>
      <c r="N733" s="85"/>
      <c r="O733" s="71" t="s">
        <v>10335</v>
      </c>
      <c r="P733" s="100"/>
      <c r="Q733" s="71" t="s">
        <v>10338</v>
      </c>
      <c r="R733" s="79" t="s">
        <v>10339</v>
      </c>
      <c r="S733" s="74" t="n">
        <v>45114</v>
      </c>
      <c r="T733" s="74" t="n">
        <v>45844</v>
      </c>
      <c r="U733" s="87" t="s">
        <v>10340</v>
      </c>
      <c r="V733" s="87" t="s">
        <v>10341</v>
      </c>
      <c r="W733" s="76"/>
      <c r="X733" s="71" t="s">
        <v>10335</v>
      </c>
      <c r="Y733" s="71" t="s">
        <v>10342</v>
      </c>
      <c r="Z733" s="79" t="s">
        <v>10629</v>
      </c>
      <c r="AA733" s="85"/>
      <c r="AB733" s="85"/>
      <c r="AC733" s="85"/>
      <c r="AD733" s="85"/>
      <c r="AE733" s="78" t="s">
        <v>10630</v>
      </c>
      <c r="AF733" s="85"/>
      <c r="AG733" s="85"/>
      <c r="AH733" s="85"/>
      <c r="AI733" s="67" t="s">
        <v>10587</v>
      </c>
      <c r="AJ733" s="79" t="s">
        <v>42</v>
      </c>
      <c r="AK733" s="85"/>
      <c r="AL733" s="85"/>
      <c r="AM733" s="85"/>
      <c r="AN733" s="63" t="s">
        <v>10495</v>
      </c>
      <c r="AO733" s="63" t="s">
        <v>10496</v>
      </c>
      <c r="AP733" s="67" t="s">
        <v>10497</v>
      </c>
      <c r="AQ733" s="85"/>
    </row>
    <row r="734" customFormat="false" ht="15" hidden="false" customHeight="false" outlineLevel="0" collapsed="false">
      <c r="B734" s="1" t="str">
        <f aca="false">поверители!$E734</f>
        <v>04808</v>
      </c>
      <c r="C734" s="64" t="s">
        <v>297</v>
      </c>
      <c r="D734" s="87"/>
      <c r="E734" s="81" t="s">
        <v>11285</v>
      </c>
      <c r="F734" s="87"/>
      <c r="G734" s="63" t="s">
        <v>10335</v>
      </c>
      <c r="H734" s="64" t="s">
        <v>300</v>
      </c>
      <c r="I734" s="67" t="s">
        <v>10667</v>
      </c>
      <c r="J734" s="85"/>
      <c r="K734" s="85"/>
      <c r="L734" s="85"/>
      <c r="M734" s="85"/>
      <c r="N734" s="85"/>
      <c r="O734" s="71" t="s">
        <v>10335</v>
      </c>
      <c r="P734" s="100"/>
      <c r="Q734" s="71" t="s">
        <v>10338</v>
      </c>
      <c r="R734" s="79" t="s">
        <v>10339</v>
      </c>
      <c r="S734" s="74" t="n">
        <v>45114</v>
      </c>
      <c r="T734" s="74" t="n">
        <v>45844</v>
      </c>
      <c r="U734" s="87" t="s">
        <v>10340</v>
      </c>
      <c r="V734" s="87" t="s">
        <v>10341</v>
      </c>
      <c r="W734" s="76"/>
      <c r="X734" s="71" t="s">
        <v>10335</v>
      </c>
      <c r="Y734" s="71" t="s">
        <v>10342</v>
      </c>
      <c r="Z734" s="79" t="s">
        <v>10629</v>
      </c>
      <c r="AA734" s="85"/>
      <c r="AB734" s="85"/>
      <c r="AC734" s="85"/>
      <c r="AD734" s="85"/>
      <c r="AE734" s="78" t="s">
        <v>10630</v>
      </c>
      <c r="AF734" s="85"/>
      <c r="AG734" s="85"/>
      <c r="AH734" s="85"/>
      <c r="AI734" s="67" t="s">
        <v>10587</v>
      </c>
      <c r="AJ734" s="79" t="s">
        <v>42</v>
      </c>
      <c r="AK734" s="85"/>
      <c r="AL734" s="85"/>
      <c r="AM734" s="85"/>
      <c r="AN734" s="63" t="s">
        <v>10495</v>
      </c>
      <c r="AO734" s="63" t="s">
        <v>10496</v>
      </c>
      <c r="AP734" s="67" t="s">
        <v>10497</v>
      </c>
      <c r="AQ734" s="85"/>
    </row>
    <row r="735" customFormat="false" ht="15" hidden="false" customHeight="false" outlineLevel="0" collapsed="false">
      <c r="B735" s="1" t="str">
        <f aca="false">поверители!$E735</f>
        <v>04809</v>
      </c>
      <c r="C735" s="64" t="s">
        <v>297</v>
      </c>
      <c r="D735" s="87"/>
      <c r="E735" s="81" t="s">
        <v>11286</v>
      </c>
      <c r="F735" s="87"/>
      <c r="G735" s="63" t="s">
        <v>10335</v>
      </c>
      <c r="H735" s="64" t="s">
        <v>300</v>
      </c>
      <c r="I735" s="67" t="s">
        <v>10667</v>
      </c>
      <c r="J735" s="85"/>
      <c r="K735" s="85"/>
      <c r="L735" s="85"/>
      <c r="M735" s="85"/>
      <c r="N735" s="85"/>
      <c r="O735" s="71" t="s">
        <v>10335</v>
      </c>
      <c r="P735" s="100"/>
      <c r="Q735" s="71" t="s">
        <v>10338</v>
      </c>
      <c r="R735" s="79" t="s">
        <v>10339</v>
      </c>
      <c r="S735" s="74" t="n">
        <v>45114</v>
      </c>
      <c r="T735" s="74" t="n">
        <v>45844</v>
      </c>
      <c r="U735" s="87" t="s">
        <v>10340</v>
      </c>
      <c r="V735" s="87" t="s">
        <v>10341</v>
      </c>
      <c r="W735" s="76"/>
      <c r="X735" s="71" t="s">
        <v>10335</v>
      </c>
      <c r="Y735" s="71" t="s">
        <v>10342</v>
      </c>
      <c r="Z735" s="79" t="s">
        <v>10629</v>
      </c>
      <c r="AA735" s="85"/>
      <c r="AB735" s="85"/>
      <c r="AC735" s="85"/>
      <c r="AD735" s="85"/>
      <c r="AE735" s="78" t="s">
        <v>10630</v>
      </c>
      <c r="AF735" s="85"/>
      <c r="AG735" s="85"/>
      <c r="AH735" s="85"/>
      <c r="AI735" s="67" t="s">
        <v>10587</v>
      </c>
      <c r="AJ735" s="79" t="s">
        <v>42</v>
      </c>
      <c r="AK735" s="85"/>
      <c r="AL735" s="85"/>
      <c r="AM735" s="85"/>
      <c r="AN735" s="63" t="s">
        <v>10495</v>
      </c>
      <c r="AO735" s="63" t="s">
        <v>10496</v>
      </c>
      <c r="AP735" s="67" t="s">
        <v>10497</v>
      </c>
      <c r="AQ735" s="85"/>
    </row>
    <row r="736" customFormat="false" ht="15" hidden="false" customHeight="false" outlineLevel="0" collapsed="false">
      <c r="B736" s="1" t="str">
        <f aca="false">поверители!$E736</f>
        <v>04810</v>
      </c>
      <c r="C736" s="64" t="s">
        <v>297</v>
      </c>
      <c r="D736" s="87"/>
      <c r="E736" s="81" t="s">
        <v>11287</v>
      </c>
      <c r="F736" s="87"/>
      <c r="G736" s="63" t="s">
        <v>10335</v>
      </c>
      <c r="H736" s="64" t="s">
        <v>300</v>
      </c>
      <c r="I736" s="67" t="s">
        <v>10667</v>
      </c>
      <c r="J736" s="85"/>
      <c r="K736" s="85"/>
      <c r="L736" s="85"/>
      <c r="M736" s="85"/>
      <c r="N736" s="85"/>
      <c r="O736" s="71" t="s">
        <v>10335</v>
      </c>
      <c r="P736" s="100"/>
      <c r="Q736" s="71" t="s">
        <v>10338</v>
      </c>
      <c r="R736" s="79" t="s">
        <v>10339</v>
      </c>
      <c r="S736" s="74" t="n">
        <v>45114</v>
      </c>
      <c r="T736" s="74" t="n">
        <v>45844</v>
      </c>
      <c r="U736" s="87" t="s">
        <v>10340</v>
      </c>
      <c r="V736" s="87" t="s">
        <v>10341</v>
      </c>
      <c r="W736" s="76"/>
      <c r="X736" s="71" t="s">
        <v>10335</v>
      </c>
      <c r="Y736" s="71" t="s">
        <v>10342</v>
      </c>
      <c r="Z736" s="79" t="s">
        <v>10629</v>
      </c>
      <c r="AA736" s="85"/>
      <c r="AB736" s="85"/>
      <c r="AC736" s="85"/>
      <c r="AD736" s="85"/>
      <c r="AE736" s="78" t="s">
        <v>10630</v>
      </c>
      <c r="AF736" s="85"/>
      <c r="AG736" s="85"/>
      <c r="AH736" s="85"/>
      <c r="AI736" s="67" t="s">
        <v>10587</v>
      </c>
      <c r="AJ736" s="79" t="s">
        <v>42</v>
      </c>
      <c r="AK736" s="85"/>
      <c r="AL736" s="85"/>
      <c r="AM736" s="85"/>
      <c r="AN736" s="63" t="s">
        <v>10495</v>
      </c>
      <c r="AO736" s="63" t="s">
        <v>10496</v>
      </c>
      <c r="AP736" s="67" t="s">
        <v>10497</v>
      </c>
      <c r="AQ736" s="85"/>
    </row>
    <row r="737" customFormat="false" ht="15" hidden="false" customHeight="false" outlineLevel="0" collapsed="false">
      <c r="B737" s="1" t="str">
        <f aca="false">поверители!$E737</f>
        <v>04815</v>
      </c>
      <c r="C737" s="64" t="s">
        <v>724</v>
      </c>
      <c r="D737" s="87"/>
      <c r="E737" s="81" t="s">
        <v>11288</v>
      </c>
      <c r="F737" s="87"/>
      <c r="G737" s="63" t="s">
        <v>10335</v>
      </c>
      <c r="H737" s="81" t="s">
        <v>415</v>
      </c>
      <c r="I737" s="67" t="s">
        <v>10652</v>
      </c>
      <c r="J737" s="85"/>
      <c r="K737" s="85"/>
      <c r="L737" s="85"/>
      <c r="M737" s="85"/>
      <c r="N737" s="85"/>
      <c r="O737" s="71" t="s">
        <v>10335</v>
      </c>
      <c r="P737" s="100"/>
      <c r="Q737" s="71" t="s">
        <v>10338</v>
      </c>
      <c r="R737" s="79" t="s">
        <v>10339</v>
      </c>
      <c r="S737" s="74" t="n">
        <v>45114</v>
      </c>
      <c r="T737" s="74" t="n">
        <v>45479</v>
      </c>
      <c r="U737" s="87" t="s">
        <v>10340</v>
      </c>
      <c r="V737" s="87" t="s">
        <v>10341</v>
      </c>
      <c r="W737" s="76"/>
      <c r="X737" s="71" t="s">
        <v>10335</v>
      </c>
      <c r="Y737" s="71" t="s">
        <v>10342</v>
      </c>
      <c r="Z737" s="79" t="s">
        <v>10629</v>
      </c>
      <c r="AA737" s="85"/>
      <c r="AB737" s="85"/>
      <c r="AC737" s="85"/>
      <c r="AD737" s="85"/>
      <c r="AE737" s="78" t="s">
        <v>10630</v>
      </c>
      <c r="AF737" s="85"/>
      <c r="AG737" s="85"/>
      <c r="AH737" s="85"/>
      <c r="AI737" s="67" t="s">
        <v>10733</v>
      </c>
      <c r="AJ737" s="79" t="s">
        <v>42</v>
      </c>
      <c r="AK737" s="85"/>
      <c r="AL737" s="85"/>
      <c r="AM737" s="85"/>
      <c r="AN737" s="63" t="s">
        <v>10495</v>
      </c>
      <c r="AO737" s="63" t="s">
        <v>10496</v>
      </c>
      <c r="AP737" s="67" t="s">
        <v>10497</v>
      </c>
      <c r="AQ737" s="85"/>
    </row>
    <row r="738" customFormat="false" ht="15" hidden="false" customHeight="false" outlineLevel="0" collapsed="false">
      <c r="B738" s="1" t="str">
        <f aca="false">поверители!$E738</f>
        <v>04822</v>
      </c>
      <c r="C738" s="64" t="s">
        <v>297</v>
      </c>
      <c r="D738" s="87"/>
      <c r="E738" s="81" t="s">
        <v>11289</v>
      </c>
      <c r="F738" s="87"/>
      <c r="G738" s="63" t="s">
        <v>10335</v>
      </c>
      <c r="H738" s="64" t="s">
        <v>300</v>
      </c>
      <c r="I738" s="67" t="s">
        <v>10667</v>
      </c>
      <c r="J738" s="85"/>
      <c r="K738" s="85"/>
      <c r="L738" s="85"/>
      <c r="M738" s="85"/>
      <c r="N738" s="85"/>
      <c r="O738" s="71" t="s">
        <v>10335</v>
      </c>
      <c r="P738" s="100"/>
      <c r="Q738" s="71" t="s">
        <v>10338</v>
      </c>
      <c r="R738" s="79" t="s">
        <v>10339</v>
      </c>
      <c r="S738" s="74" t="n">
        <v>45114</v>
      </c>
      <c r="T738" s="74" t="n">
        <v>45844</v>
      </c>
      <c r="U738" s="87" t="s">
        <v>10340</v>
      </c>
      <c r="V738" s="87" t="s">
        <v>10341</v>
      </c>
      <c r="W738" s="76"/>
      <c r="X738" s="71" t="s">
        <v>10335</v>
      </c>
      <c r="Y738" s="71" t="s">
        <v>10342</v>
      </c>
      <c r="Z738" s="79" t="s">
        <v>10629</v>
      </c>
      <c r="AA738" s="85"/>
      <c r="AB738" s="85"/>
      <c r="AC738" s="85"/>
      <c r="AD738" s="85"/>
      <c r="AE738" s="78" t="s">
        <v>10630</v>
      </c>
      <c r="AF738" s="85"/>
      <c r="AG738" s="85"/>
      <c r="AH738" s="85"/>
      <c r="AI738" s="67" t="s">
        <v>10562</v>
      </c>
      <c r="AJ738" s="79" t="s">
        <v>42</v>
      </c>
      <c r="AK738" s="85"/>
      <c r="AL738" s="85"/>
      <c r="AM738" s="85"/>
      <c r="AN738" s="63" t="s">
        <v>10495</v>
      </c>
      <c r="AO738" s="63" t="s">
        <v>10496</v>
      </c>
      <c r="AP738" s="67" t="s">
        <v>10497</v>
      </c>
      <c r="AQ738" s="85"/>
    </row>
    <row r="739" customFormat="false" ht="15" hidden="false" customHeight="false" outlineLevel="0" collapsed="false">
      <c r="B739" s="1" t="str">
        <f aca="false">поверители!$E739</f>
        <v>8970GG9X</v>
      </c>
      <c r="C739" s="64" t="s">
        <v>10091</v>
      </c>
      <c r="D739" s="87"/>
      <c r="E739" s="81" t="s">
        <v>11290</v>
      </c>
      <c r="F739" s="87"/>
      <c r="G739" s="63" t="s">
        <v>10335</v>
      </c>
      <c r="H739" s="63" t="s">
        <v>10642</v>
      </c>
      <c r="I739" s="67" t="s">
        <v>10337</v>
      </c>
      <c r="J739" s="85"/>
      <c r="K739" s="85"/>
      <c r="L739" s="85"/>
      <c r="M739" s="85"/>
      <c r="N739" s="85"/>
      <c r="O739" s="71" t="s">
        <v>10335</v>
      </c>
      <c r="P739" s="100"/>
      <c r="Q739" s="71" t="s">
        <v>10338</v>
      </c>
      <c r="R739" s="79" t="s">
        <v>10339</v>
      </c>
      <c r="S739" s="86" t="n">
        <v>45119</v>
      </c>
      <c r="T739" s="86" t="n">
        <v>45849</v>
      </c>
      <c r="U739" s="87" t="s">
        <v>10340</v>
      </c>
      <c r="V739" s="87" t="s">
        <v>10341</v>
      </c>
      <c r="W739" s="76"/>
      <c r="X739" s="71" t="s">
        <v>10335</v>
      </c>
      <c r="Y739" s="71" t="s">
        <v>10342</v>
      </c>
      <c r="Z739" s="79" t="s">
        <v>10629</v>
      </c>
      <c r="AA739" s="85"/>
      <c r="AB739" s="85"/>
      <c r="AC739" s="85"/>
      <c r="AD739" s="85"/>
      <c r="AE739" s="78" t="s">
        <v>10630</v>
      </c>
      <c r="AF739" s="85"/>
      <c r="AG739" s="85"/>
      <c r="AH739" s="85"/>
      <c r="AI739" s="67" t="s">
        <v>10558</v>
      </c>
      <c r="AJ739" s="79" t="s">
        <v>10346</v>
      </c>
      <c r="AK739" s="85"/>
      <c r="AL739" s="85"/>
      <c r="AM739" s="85"/>
      <c r="AN739" s="63" t="s">
        <v>10395</v>
      </c>
      <c r="AO739" s="63" t="s">
        <v>10444</v>
      </c>
      <c r="AP739" s="67" t="s">
        <v>10445</v>
      </c>
      <c r="AQ739" s="85"/>
    </row>
    <row r="740" customFormat="false" ht="15" hidden="false" customHeight="false" outlineLevel="0" collapsed="false">
      <c r="B740" s="1" t="str">
        <f aca="false">поверители!$E740</f>
        <v>1106GA7K</v>
      </c>
      <c r="C740" s="64" t="s">
        <v>323</v>
      </c>
      <c r="D740" s="87"/>
      <c r="E740" s="67" t="s">
        <v>11291</v>
      </c>
      <c r="F740" s="87"/>
      <c r="G740" s="63" t="s">
        <v>10335</v>
      </c>
      <c r="H740" s="81" t="s">
        <v>326</v>
      </c>
      <c r="I740" s="67" t="s">
        <v>10374</v>
      </c>
      <c r="J740" s="85"/>
      <c r="K740" s="85"/>
      <c r="L740" s="85"/>
      <c r="M740" s="85"/>
      <c r="N740" s="85"/>
      <c r="O740" s="71" t="s">
        <v>10335</v>
      </c>
      <c r="P740" s="100"/>
      <c r="Q740" s="71" t="s">
        <v>10338</v>
      </c>
      <c r="R740" s="79" t="s">
        <v>10339</v>
      </c>
      <c r="S740" s="86" t="n">
        <v>45119</v>
      </c>
      <c r="T740" s="86" t="n">
        <v>45849</v>
      </c>
      <c r="U740" s="87" t="s">
        <v>10340</v>
      </c>
      <c r="V740" s="87" t="s">
        <v>10341</v>
      </c>
      <c r="W740" s="76"/>
      <c r="X740" s="71" t="s">
        <v>10335</v>
      </c>
      <c r="Y740" s="71" t="s">
        <v>10342</v>
      </c>
      <c r="Z740" s="79" t="s">
        <v>10629</v>
      </c>
      <c r="AA740" s="85"/>
      <c r="AB740" s="85"/>
      <c r="AC740" s="85"/>
      <c r="AD740" s="85"/>
      <c r="AE740" s="78" t="s">
        <v>10630</v>
      </c>
      <c r="AF740" s="85"/>
      <c r="AG740" s="85"/>
      <c r="AH740" s="85"/>
      <c r="AI740" s="67" t="s">
        <v>10558</v>
      </c>
      <c r="AJ740" s="79" t="s">
        <v>10346</v>
      </c>
      <c r="AK740" s="85"/>
      <c r="AL740" s="85"/>
      <c r="AM740" s="85"/>
      <c r="AN740" s="63" t="s">
        <v>10395</v>
      </c>
      <c r="AO740" s="63" t="s">
        <v>10444</v>
      </c>
      <c r="AP740" s="67" t="s">
        <v>10445</v>
      </c>
      <c r="AQ740" s="85"/>
    </row>
    <row r="741" customFormat="false" ht="15" hidden="false" customHeight="false" outlineLevel="0" collapsed="false">
      <c r="B741" s="1" t="str">
        <f aca="false">поверители!$E741</f>
        <v>1106GA7L</v>
      </c>
      <c r="C741" s="64" t="s">
        <v>323</v>
      </c>
      <c r="D741" s="87"/>
      <c r="E741" s="67" t="s">
        <v>11292</v>
      </c>
      <c r="F741" s="87"/>
      <c r="G741" s="63" t="s">
        <v>10335</v>
      </c>
      <c r="H741" s="81" t="s">
        <v>326</v>
      </c>
      <c r="I741" s="67" t="s">
        <v>10374</v>
      </c>
      <c r="J741" s="85"/>
      <c r="K741" s="85"/>
      <c r="L741" s="85"/>
      <c r="M741" s="85"/>
      <c r="N741" s="85"/>
      <c r="O741" s="71" t="s">
        <v>10335</v>
      </c>
      <c r="P741" s="100"/>
      <c r="Q741" s="71" t="s">
        <v>10338</v>
      </c>
      <c r="R741" s="79" t="s">
        <v>10339</v>
      </c>
      <c r="S741" s="86" t="n">
        <v>45119</v>
      </c>
      <c r="T741" s="86" t="n">
        <v>45849</v>
      </c>
      <c r="U741" s="87" t="s">
        <v>10340</v>
      </c>
      <c r="V741" s="87" t="s">
        <v>10341</v>
      </c>
      <c r="W741" s="76"/>
      <c r="X741" s="71" t="s">
        <v>10335</v>
      </c>
      <c r="Y741" s="71" t="s">
        <v>10342</v>
      </c>
      <c r="Z741" s="79" t="s">
        <v>10629</v>
      </c>
      <c r="AA741" s="85"/>
      <c r="AB741" s="85"/>
      <c r="AC741" s="85"/>
      <c r="AD741" s="85"/>
      <c r="AE741" s="78" t="s">
        <v>10630</v>
      </c>
      <c r="AF741" s="85"/>
      <c r="AG741" s="85"/>
      <c r="AH741" s="85"/>
      <c r="AI741" s="67" t="s">
        <v>10558</v>
      </c>
      <c r="AJ741" s="79" t="s">
        <v>42</v>
      </c>
      <c r="AK741" s="85"/>
      <c r="AL741" s="85"/>
      <c r="AM741" s="85"/>
      <c r="AN741" s="63" t="s">
        <v>10395</v>
      </c>
      <c r="AO741" s="63" t="s">
        <v>10444</v>
      </c>
      <c r="AP741" s="67" t="s">
        <v>10445</v>
      </c>
      <c r="AQ741" s="85"/>
    </row>
    <row r="742" customFormat="false" ht="15" hidden="false" customHeight="false" outlineLevel="0" collapsed="false">
      <c r="B742" s="1" t="str">
        <f aca="false">поверители!$E742</f>
        <v>1106GA7M</v>
      </c>
      <c r="C742" s="64" t="s">
        <v>323</v>
      </c>
      <c r="D742" s="87"/>
      <c r="E742" s="67" t="s">
        <v>11293</v>
      </c>
      <c r="F742" s="87"/>
      <c r="G742" s="63" t="s">
        <v>10335</v>
      </c>
      <c r="H742" s="81" t="s">
        <v>326</v>
      </c>
      <c r="I742" s="67" t="s">
        <v>10374</v>
      </c>
      <c r="J742" s="85"/>
      <c r="K742" s="85"/>
      <c r="L742" s="85"/>
      <c r="M742" s="85"/>
      <c r="N742" s="85"/>
      <c r="O742" s="71" t="s">
        <v>10335</v>
      </c>
      <c r="P742" s="100"/>
      <c r="Q742" s="71" t="s">
        <v>10338</v>
      </c>
      <c r="R742" s="79" t="s">
        <v>10339</v>
      </c>
      <c r="S742" s="86" t="n">
        <v>45119</v>
      </c>
      <c r="T742" s="86" t="n">
        <v>45849</v>
      </c>
      <c r="U742" s="87" t="s">
        <v>10340</v>
      </c>
      <c r="V742" s="87" t="s">
        <v>10341</v>
      </c>
      <c r="W742" s="76"/>
      <c r="X742" s="71" t="s">
        <v>10335</v>
      </c>
      <c r="Y742" s="71" t="s">
        <v>10342</v>
      </c>
      <c r="Z742" s="79" t="s">
        <v>10629</v>
      </c>
      <c r="AA742" s="85"/>
      <c r="AB742" s="85"/>
      <c r="AC742" s="85"/>
      <c r="AD742" s="85"/>
      <c r="AE742" s="78" t="s">
        <v>10630</v>
      </c>
      <c r="AF742" s="85"/>
      <c r="AG742" s="85"/>
      <c r="AH742" s="85"/>
      <c r="AI742" s="67" t="s">
        <v>10558</v>
      </c>
      <c r="AJ742" s="79" t="s">
        <v>42</v>
      </c>
      <c r="AK742" s="85"/>
      <c r="AL742" s="85"/>
      <c r="AM742" s="85"/>
      <c r="AN742" s="63" t="s">
        <v>10395</v>
      </c>
      <c r="AO742" s="63" t="s">
        <v>10444</v>
      </c>
      <c r="AP742" s="67" t="s">
        <v>10445</v>
      </c>
      <c r="AQ742" s="85"/>
    </row>
    <row r="743" customFormat="false" ht="15" hidden="false" customHeight="false" outlineLevel="0" collapsed="false">
      <c r="B743" s="1" t="str">
        <f aca="false">поверители!$E743</f>
        <v>919423</v>
      </c>
      <c r="C743" s="64" t="s">
        <v>329</v>
      </c>
      <c r="D743" s="87"/>
      <c r="E743" s="114" t="s">
        <v>11294</v>
      </c>
      <c r="F743" s="87"/>
      <c r="G743" s="63" t="s">
        <v>10335</v>
      </c>
      <c r="H743" s="64" t="s">
        <v>2219</v>
      </c>
      <c r="I743" s="67" t="n">
        <v>2018</v>
      </c>
      <c r="J743" s="85"/>
      <c r="K743" s="85"/>
      <c r="L743" s="85"/>
      <c r="M743" s="85"/>
      <c r="N743" s="85"/>
      <c r="O743" s="71" t="s">
        <v>10335</v>
      </c>
      <c r="P743" s="100"/>
      <c r="Q743" s="71" t="s">
        <v>10338</v>
      </c>
      <c r="R743" s="79" t="s">
        <v>10339</v>
      </c>
      <c r="S743" s="86" t="n">
        <v>45124</v>
      </c>
      <c r="T743" s="73" t="n">
        <v>45854</v>
      </c>
      <c r="U743" s="87" t="s">
        <v>10340</v>
      </c>
      <c r="V743" s="87" t="s">
        <v>10341</v>
      </c>
      <c r="W743" s="76"/>
      <c r="X743" s="71" t="s">
        <v>10335</v>
      </c>
      <c r="Y743" s="71" t="s">
        <v>10342</v>
      </c>
      <c r="Z743" s="79" t="s">
        <v>10629</v>
      </c>
      <c r="AA743" s="85"/>
      <c r="AB743" s="85"/>
      <c r="AC743" s="85"/>
      <c r="AD743" s="85"/>
      <c r="AE743" s="78" t="s">
        <v>10630</v>
      </c>
      <c r="AF743" s="85"/>
      <c r="AG743" s="85"/>
      <c r="AH743" s="85"/>
      <c r="AI743" s="67" t="s">
        <v>11128</v>
      </c>
      <c r="AJ743" s="79" t="s">
        <v>10346</v>
      </c>
      <c r="AK743" s="85"/>
      <c r="AL743" s="85"/>
      <c r="AM743" s="85"/>
      <c r="AN743" s="63" t="s">
        <v>11295</v>
      </c>
      <c r="AO743" s="63" t="s">
        <v>10444</v>
      </c>
      <c r="AP743" s="67" t="s">
        <v>11296</v>
      </c>
      <c r="AQ743" s="85"/>
    </row>
    <row r="744" customFormat="false" ht="15" hidden="false" customHeight="false" outlineLevel="0" collapsed="false">
      <c r="B744" s="1" t="str">
        <f aca="false">поверители!$E744</f>
        <v>103</v>
      </c>
      <c r="C744" s="64" t="s">
        <v>3472</v>
      </c>
      <c r="D744" s="63"/>
      <c r="E744" s="81" t="s">
        <v>11297</v>
      </c>
      <c r="F744" s="63"/>
      <c r="G744" s="63" t="s">
        <v>10335</v>
      </c>
      <c r="H744" s="81" t="s">
        <v>400</v>
      </c>
      <c r="I744" s="67" t="s">
        <v>11178</v>
      </c>
      <c r="J744" s="76"/>
      <c r="K744" s="76"/>
      <c r="L744" s="76"/>
      <c r="M744" s="76"/>
      <c r="N744" s="76"/>
      <c r="O744" s="71" t="s">
        <v>10335</v>
      </c>
      <c r="P744" s="100"/>
      <c r="Q744" s="71" t="s">
        <v>10338</v>
      </c>
      <c r="R744" s="79" t="s">
        <v>10339</v>
      </c>
      <c r="S744" s="86" t="n">
        <v>45124</v>
      </c>
      <c r="T744" s="73" t="n">
        <v>45854</v>
      </c>
      <c r="U744" s="87" t="s">
        <v>10340</v>
      </c>
      <c r="V744" s="87" t="s">
        <v>10341</v>
      </c>
      <c r="W744" s="76"/>
      <c r="X744" s="71" t="s">
        <v>10335</v>
      </c>
      <c r="Y744" s="71" t="s">
        <v>10342</v>
      </c>
      <c r="Z744" s="79" t="s">
        <v>10629</v>
      </c>
      <c r="AA744" s="76"/>
      <c r="AB744" s="76"/>
      <c r="AC744" s="76"/>
      <c r="AD744" s="76"/>
      <c r="AE744" s="78" t="s">
        <v>10630</v>
      </c>
      <c r="AF744" s="76"/>
      <c r="AG744" s="76"/>
      <c r="AH744" s="76"/>
      <c r="AI744" s="67" t="s">
        <v>10552</v>
      </c>
      <c r="AJ744" s="79" t="s">
        <v>10346</v>
      </c>
      <c r="AK744" s="76"/>
      <c r="AL744" s="76"/>
      <c r="AM744" s="76"/>
      <c r="AN744" s="63" t="s">
        <v>11295</v>
      </c>
      <c r="AO744" s="63" t="s">
        <v>10444</v>
      </c>
      <c r="AP744" s="67" t="s">
        <v>11296</v>
      </c>
      <c r="AQ744" s="76"/>
    </row>
    <row r="745" customFormat="false" ht="15" hidden="false" customHeight="false" outlineLevel="0" collapsed="false">
      <c r="B745" s="1" t="str">
        <f aca="false">поверители!$E745</f>
        <v>104</v>
      </c>
      <c r="C745" s="64" t="s">
        <v>3472</v>
      </c>
      <c r="D745" s="63"/>
      <c r="E745" s="81" t="s">
        <v>11298</v>
      </c>
      <c r="F745" s="63"/>
      <c r="G745" s="63" t="s">
        <v>10335</v>
      </c>
      <c r="H745" s="81" t="s">
        <v>400</v>
      </c>
      <c r="I745" s="67" t="s">
        <v>11178</v>
      </c>
      <c r="J745" s="76"/>
      <c r="K745" s="76"/>
      <c r="L745" s="76"/>
      <c r="M745" s="76"/>
      <c r="N745" s="76"/>
      <c r="O745" s="71" t="s">
        <v>10335</v>
      </c>
      <c r="P745" s="100"/>
      <c r="Q745" s="71" t="s">
        <v>10338</v>
      </c>
      <c r="R745" s="79" t="s">
        <v>10339</v>
      </c>
      <c r="S745" s="86" t="n">
        <v>45124</v>
      </c>
      <c r="T745" s="73" t="n">
        <v>45854</v>
      </c>
      <c r="U745" s="87" t="s">
        <v>10340</v>
      </c>
      <c r="V745" s="87" t="s">
        <v>10341</v>
      </c>
      <c r="W745" s="76"/>
      <c r="X745" s="71" t="s">
        <v>10335</v>
      </c>
      <c r="Y745" s="71" t="s">
        <v>10342</v>
      </c>
      <c r="Z745" s="79" t="s">
        <v>10629</v>
      </c>
      <c r="AA745" s="76"/>
      <c r="AB745" s="76"/>
      <c r="AC745" s="76"/>
      <c r="AD745" s="76"/>
      <c r="AE745" s="78" t="s">
        <v>10630</v>
      </c>
      <c r="AF745" s="76"/>
      <c r="AG745" s="76"/>
      <c r="AH745" s="76"/>
      <c r="AI745" s="67" t="s">
        <v>10552</v>
      </c>
      <c r="AJ745" s="79" t="s">
        <v>10346</v>
      </c>
      <c r="AK745" s="76"/>
      <c r="AL745" s="76"/>
      <c r="AM745" s="76"/>
      <c r="AN745" s="63" t="s">
        <v>11295</v>
      </c>
      <c r="AO745" s="63" t="s">
        <v>10444</v>
      </c>
      <c r="AP745" s="67" t="s">
        <v>11296</v>
      </c>
      <c r="AQ745" s="76"/>
    </row>
    <row r="746" customFormat="false" ht="15" hidden="false" customHeight="false" outlineLevel="0" collapsed="false">
      <c r="B746" s="1" t="str">
        <f aca="false">поверители!$E746</f>
        <v>145623</v>
      </c>
      <c r="C746" s="64" t="s">
        <v>297</v>
      </c>
      <c r="D746" s="63"/>
      <c r="E746" s="67" t="s">
        <v>11299</v>
      </c>
      <c r="F746" s="63"/>
      <c r="G746" s="63" t="s">
        <v>10335</v>
      </c>
      <c r="H746" s="81" t="s">
        <v>2524</v>
      </c>
      <c r="I746" s="67" t="n">
        <v>2018</v>
      </c>
      <c r="J746" s="76"/>
      <c r="K746" s="76"/>
      <c r="L746" s="76"/>
      <c r="M746" s="76"/>
      <c r="N746" s="76"/>
      <c r="O746" s="71" t="s">
        <v>10335</v>
      </c>
      <c r="P746" s="100"/>
      <c r="Q746" s="71" t="s">
        <v>10338</v>
      </c>
      <c r="R746" s="79" t="s">
        <v>10339</v>
      </c>
      <c r="S746" s="86" t="n">
        <v>45124</v>
      </c>
      <c r="T746" s="73" t="n">
        <v>45854</v>
      </c>
      <c r="U746" s="87" t="s">
        <v>10340</v>
      </c>
      <c r="V746" s="87" t="s">
        <v>10341</v>
      </c>
      <c r="W746" s="76"/>
      <c r="X746" s="71" t="s">
        <v>10335</v>
      </c>
      <c r="Y746" s="71" t="s">
        <v>10342</v>
      </c>
      <c r="Z746" s="79" t="s">
        <v>10629</v>
      </c>
      <c r="AA746" s="76"/>
      <c r="AB746" s="76"/>
      <c r="AC746" s="76"/>
      <c r="AD746" s="76"/>
      <c r="AE746" s="78" t="s">
        <v>10630</v>
      </c>
      <c r="AF746" s="76"/>
      <c r="AG746" s="76"/>
      <c r="AH746" s="76"/>
      <c r="AI746" s="67" t="s">
        <v>10552</v>
      </c>
      <c r="AJ746" s="79" t="s">
        <v>10346</v>
      </c>
      <c r="AK746" s="76"/>
      <c r="AL746" s="76"/>
      <c r="AM746" s="76"/>
      <c r="AN746" s="63" t="s">
        <v>11295</v>
      </c>
      <c r="AO746" s="63" t="s">
        <v>10444</v>
      </c>
      <c r="AP746" s="67" t="s">
        <v>11296</v>
      </c>
      <c r="AQ746" s="76"/>
    </row>
    <row r="747" customFormat="false" ht="15" hidden="false" customHeight="false" outlineLevel="0" collapsed="false">
      <c r="B747" s="1" t="str">
        <f aca="false">поверители!$E747</f>
        <v>145624</v>
      </c>
      <c r="C747" s="64" t="s">
        <v>297</v>
      </c>
      <c r="D747" s="63"/>
      <c r="E747" s="67" t="s">
        <v>11300</v>
      </c>
      <c r="F747" s="63"/>
      <c r="G747" s="63" t="s">
        <v>10335</v>
      </c>
      <c r="H747" s="81" t="s">
        <v>2524</v>
      </c>
      <c r="I747" s="67" t="n">
        <v>2018</v>
      </c>
      <c r="J747" s="76"/>
      <c r="K747" s="76"/>
      <c r="L747" s="76"/>
      <c r="M747" s="76"/>
      <c r="N747" s="76"/>
      <c r="O747" s="71" t="s">
        <v>10335</v>
      </c>
      <c r="P747" s="100"/>
      <c r="Q747" s="71" t="s">
        <v>10338</v>
      </c>
      <c r="R747" s="79" t="s">
        <v>10339</v>
      </c>
      <c r="S747" s="86" t="n">
        <v>45124</v>
      </c>
      <c r="T747" s="73" t="n">
        <v>45854</v>
      </c>
      <c r="U747" s="87" t="s">
        <v>10340</v>
      </c>
      <c r="V747" s="87" t="s">
        <v>10341</v>
      </c>
      <c r="W747" s="76"/>
      <c r="X747" s="71" t="s">
        <v>10335</v>
      </c>
      <c r="Y747" s="71" t="s">
        <v>10342</v>
      </c>
      <c r="Z747" s="79" t="s">
        <v>10629</v>
      </c>
      <c r="AA747" s="76"/>
      <c r="AB747" s="76"/>
      <c r="AC747" s="76"/>
      <c r="AD747" s="76"/>
      <c r="AE747" s="78" t="s">
        <v>10630</v>
      </c>
      <c r="AF747" s="76"/>
      <c r="AG747" s="76"/>
      <c r="AH747" s="76"/>
      <c r="AI747" s="67" t="s">
        <v>10552</v>
      </c>
      <c r="AJ747" s="79" t="s">
        <v>10346</v>
      </c>
      <c r="AK747" s="76"/>
      <c r="AL747" s="76"/>
      <c r="AM747" s="76"/>
      <c r="AN747" s="63" t="s">
        <v>11295</v>
      </c>
      <c r="AO747" s="63" t="s">
        <v>10444</v>
      </c>
      <c r="AP747" s="67" t="s">
        <v>11296</v>
      </c>
      <c r="AQ747" s="76"/>
    </row>
    <row r="748" customFormat="false" ht="15" hidden="false" customHeight="false" outlineLevel="0" collapsed="false">
      <c r="B748" s="1" t="str">
        <f aca="false">поверители!$E748</f>
        <v>145625</v>
      </c>
      <c r="C748" s="64" t="s">
        <v>297</v>
      </c>
      <c r="D748" s="63"/>
      <c r="E748" s="67" t="s">
        <v>11301</v>
      </c>
      <c r="F748" s="63"/>
      <c r="G748" s="63" t="s">
        <v>10335</v>
      </c>
      <c r="H748" s="81" t="s">
        <v>2524</v>
      </c>
      <c r="I748" s="67" t="n">
        <v>2018</v>
      </c>
      <c r="J748" s="76"/>
      <c r="K748" s="76"/>
      <c r="L748" s="76"/>
      <c r="M748" s="76"/>
      <c r="N748" s="76"/>
      <c r="O748" s="71" t="s">
        <v>10335</v>
      </c>
      <c r="P748" s="100"/>
      <c r="Q748" s="71" t="s">
        <v>10338</v>
      </c>
      <c r="R748" s="79" t="s">
        <v>10339</v>
      </c>
      <c r="S748" s="86" t="n">
        <v>45124</v>
      </c>
      <c r="T748" s="73" t="n">
        <v>45854</v>
      </c>
      <c r="U748" s="87" t="s">
        <v>10340</v>
      </c>
      <c r="V748" s="87" t="s">
        <v>10341</v>
      </c>
      <c r="W748" s="76"/>
      <c r="X748" s="71" t="s">
        <v>10335</v>
      </c>
      <c r="Y748" s="71" t="s">
        <v>10342</v>
      </c>
      <c r="Z748" s="79" t="s">
        <v>10629</v>
      </c>
      <c r="AA748" s="76"/>
      <c r="AB748" s="76"/>
      <c r="AC748" s="76"/>
      <c r="AD748" s="76"/>
      <c r="AE748" s="78" t="s">
        <v>10630</v>
      </c>
      <c r="AF748" s="76"/>
      <c r="AG748" s="76"/>
      <c r="AH748" s="76"/>
      <c r="AI748" s="67" t="s">
        <v>10552</v>
      </c>
      <c r="AJ748" s="79" t="s">
        <v>10346</v>
      </c>
      <c r="AK748" s="76"/>
      <c r="AL748" s="76"/>
      <c r="AM748" s="76"/>
      <c r="AN748" s="63" t="s">
        <v>11295</v>
      </c>
      <c r="AO748" s="63" t="s">
        <v>10444</v>
      </c>
      <c r="AP748" s="67" t="s">
        <v>11296</v>
      </c>
      <c r="AQ748" s="76"/>
    </row>
    <row r="749" customFormat="false" ht="15" hidden="false" customHeight="false" outlineLevel="0" collapsed="false">
      <c r="B749" s="1" t="str">
        <f aca="false">поверители!$E749</f>
        <v>145629</v>
      </c>
      <c r="C749" s="64" t="s">
        <v>297</v>
      </c>
      <c r="D749" s="63"/>
      <c r="E749" s="67" t="s">
        <v>11302</v>
      </c>
      <c r="F749" s="63"/>
      <c r="G749" s="63" t="s">
        <v>10335</v>
      </c>
      <c r="H749" s="81" t="s">
        <v>2524</v>
      </c>
      <c r="I749" s="67" t="n">
        <v>2018</v>
      </c>
      <c r="J749" s="76"/>
      <c r="K749" s="76"/>
      <c r="L749" s="76"/>
      <c r="M749" s="76"/>
      <c r="N749" s="76"/>
      <c r="O749" s="71" t="s">
        <v>10335</v>
      </c>
      <c r="P749" s="100"/>
      <c r="Q749" s="71" t="s">
        <v>10338</v>
      </c>
      <c r="R749" s="79" t="s">
        <v>10339</v>
      </c>
      <c r="S749" s="86" t="n">
        <v>45124</v>
      </c>
      <c r="T749" s="73" t="n">
        <v>45854</v>
      </c>
      <c r="U749" s="87" t="s">
        <v>10340</v>
      </c>
      <c r="V749" s="87" t="s">
        <v>10341</v>
      </c>
      <c r="W749" s="76"/>
      <c r="X749" s="71" t="s">
        <v>10335</v>
      </c>
      <c r="Y749" s="71" t="s">
        <v>10342</v>
      </c>
      <c r="Z749" s="79" t="s">
        <v>10629</v>
      </c>
      <c r="AA749" s="76"/>
      <c r="AB749" s="76"/>
      <c r="AC749" s="76"/>
      <c r="AD749" s="76"/>
      <c r="AE749" s="78" t="s">
        <v>10630</v>
      </c>
      <c r="AF749" s="76"/>
      <c r="AG749" s="76"/>
      <c r="AH749" s="76"/>
      <c r="AI749" s="67" t="s">
        <v>10552</v>
      </c>
      <c r="AJ749" s="79" t="s">
        <v>10346</v>
      </c>
      <c r="AK749" s="76"/>
      <c r="AL749" s="76"/>
      <c r="AM749" s="76"/>
      <c r="AN749" s="63" t="s">
        <v>11295</v>
      </c>
      <c r="AO749" s="63" t="s">
        <v>10444</v>
      </c>
      <c r="AP749" s="67" t="s">
        <v>11296</v>
      </c>
      <c r="AQ749" s="76"/>
    </row>
    <row r="750" customFormat="false" ht="15" hidden="false" customHeight="false" outlineLevel="0" collapsed="false">
      <c r="B750" s="1" t="str">
        <f aca="false">поверители!$E750</f>
        <v>145631</v>
      </c>
      <c r="C750" s="64" t="s">
        <v>297</v>
      </c>
      <c r="D750" s="63"/>
      <c r="E750" s="67" t="s">
        <v>11303</v>
      </c>
      <c r="F750" s="63"/>
      <c r="G750" s="63" t="s">
        <v>10335</v>
      </c>
      <c r="H750" s="81" t="s">
        <v>2524</v>
      </c>
      <c r="I750" s="67" t="n">
        <v>2018</v>
      </c>
      <c r="J750" s="76"/>
      <c r="K750" s="76"/>
      <c r="L750" s="76"/>
      <c r="M750" s="76"/>
      <c r="N750" s="76"/>
      <c r="O750" s="71" t="s">
        <v>10335</v>
      </c>
      <c r="P750" s="100"/>
      <c r="Q750" s="71" t="s">
        <v>10338</v>
      </c>
      <c r="R750" s="79" t="s">
        <v>10339</v>
      </c>
      <c r="S750" s="86" t="n">
        <v>45124</v>
      </c>
      <c r="T750" s="73" t="n">
        <v>45854</v>
      </c>
      <c r="U750" s="87" t="s">
        <v>10340</v>
      </c>
      <c r="V750" s="87" t="s">
        <v>10341</v>
      </c>
      <c r="W750" s="76"/>
      <c r="X750" s="71" t="s">
        <v>10335</v>
      </c>
      <c r="Y750" s="71" t="s">
        <v>10342</v>
      </c>
      <c r="Z750" s="79" t="s">
        <v>10629</v>
      </c>
      <c r="AA750" s="76"/>
      <c r="AB750" s="76"/>
      <c r="AC750" s="76"/>
      <c r="AD750" s="76"/>
      <c r="AE750" s="78" t="s">
        <v>10630</v>
      </c>
      <c r="AF750" s="76"/>
      <c r="AG750" s="76"/>
      <c r="AH750" s="76"/>
      <c r="AI750" s="67" t="s">
        <v>10552</v>
      </c>
      <c r="AJ750" s="79" t="s">
        <v>10346</v>
      </c>
      <c r="AK750" s="76"/>
      <c r="AL750" s="76"/>
      <c r="AM750" s="76"/>
      <c r="AN750" s="63" t="s">
        <v>11295</v>
      </c>
      <c r="AO750" s="63" t="s">
        <v>10444</v>
      </c>
      <c r="AP750" s="67" t="s">
        <v>11296</v>
      </c>
      <c r="AQ750" s="76"/>
    </row>
    <row r="751" customFormat="false" ht="15" hidden="false" customHeight="false" outlineLevel="0" collapsed="false">
      <c r="B751" s="1" t="str">
        <f aca="false">поверители!$E751</f>
        <v>145634</v>
      </c>
      <c r="C751" s="64" t="s">
        <v>297</v>
      </c>
      <c r="D751" s="63"/>
      <c r="E751" s="67" t="s">
        <v>11304</v>
      </c>
      <c r="F751" s="63"/>
      <c r="G751" s="63" t="s">
        <v>10335</v>
      </c>
      <c r="H751" s="81" t="s">
        <v>2524</v>
      </c>
      <c r="I751" s="67" t="n">
        <v>2018</v>
      </c>
      <c r="J751" s="76"/>
      <c r="K751" s="76"/>
      <c r="L751" s="76"/>
      <c r="M751" s="76"/>
      <c r="N751" s="76"/>
      <c r="O751" s="71" t="s">
        <v>10335</v>
      </c>
      <c r="P751" s="100"/>
      <c r="Q751" s="71" t="s">
        <v>10338</v>
      </c>
      <c r="R751" s="79" t="s">
        <v>10339</v>
      </c>
      <c r="S751" s="86" t="n">
        <v>45124</v>
      </c>
      <c r="T751" s="73" t="n">
        <v>45854</v>
      </c>
      <c r="U751" s="87" t="s">
        <v>10340</v>
      </c>
      <c r="V751" s="87" t="s">
        <v>10341</v>
      </c>
      <c r="W751" s="76"/>
      <c r="X751" s="71" t="s">
        <v>10335</v>
      </c>
      <c r="Y751" s="71" t="s">
        <v>10342</v>
      </c>
      <c r="Z751" s="79" t="s">
        <v>10629</v>
      </c>
      <c r="AA751" s="76"/>
      <c r="AB751" s="76"/>
      <c r="AC751" s="76"/>
      <c r="AD751" s="76"/>
      <c r="AE751" s="78" t="s">
        <v>10630</v>
      </c>
      <c r="AF751" s="76"/>
      <c r="AG751" s="76"/>
      <c r="AH751" s="76"/>
      <c r="AI751" s="67" t="s">
        <v>10552</v>
      </c>
      <c r="AJ751" s="79" t="s">
        <v>10346</v>
      </c>
      <c r="AK751" s="76"/>
      <c r="AL751" s="76"/>
      <c r="AM751" s="76"/>
      <c r="AN751" s="63" t="s">
        <v>11295</v>
      </c>
      <c r="AO751" s="63" t="s">
        <v>10444</v>
      </c>
      <c r="AP751" s="67" t="s">
        <v>11296</v>
      </c>
      <c r="AQ751" s="76"/>
    </row>
    <row r="752" customFormat="false" ht="15" hidden="false" customHeight="false" outlineLevel="0" collapsed="false">
      <c r="B752" s="1" t="str">
        <f aca="false">поверители!$E752</f>
        <v>145635</v>
      </c>
      <c r="C752" s="64" t="s">
        <v>297</v>
      </c>
      <c r="D752" s="63"/>
      <c r="E752" s="67" t="s">
        <v>11305</v>
      </c>
      <c r="F752" s="63"/>
      <c r="G752" s="63" t="s">
        <v>10335</v>
      </c>
      <c r="H752" s="81" t="s">
        <v>2524</v>
      </c>
      <c r="I752" s="67" t="n">
        <v>2018</v>
      </c>
      <c r="J752" s="76"/>
      <c r="K752" s="76"/>
      <c r="L752" s="76"/>
      <c r="M752" s="76"/>
      <c r="N752" s="76"/>
      <c r="O752" s="71" t="s">
        <v>10335</v>
      </c>
      <c r="P752" s="100"/>
      <c r="Q752" s="71" t="s">
        <v>10338</v>
      </c>
      <c r="R752" s="79" t="s">
        <v>10339</v>
      </c>
      <c r="S752" s="86" t="n">
        <v>45124</v>
      </c>
      <c r="T752" s="73" t="n">
        <v>45854</v>
      </c>
      <c r="U752" s="87" t="s">
        <v>10340</v>
      </c>
      <c r="V752" s="87" t="s">
        <v>10341</v>
      </c>
      <c r="W752" s="76"/>
      <c r="X752" s="71" t="s">
        <v>10335</v>
      </c>
      <c r="Y752" s="71" t="s">
        <v>10342</v>
      </c>
      <c r="Z752" s="79" t="s">
        <v>10629</v>
      </c>
      <c r="AA752" s="76"/>
      <c r="AB752" s="76"/>
      <c r="AC752" s="76"/>
      <c r="AD752" s="76"/>
      <c r="AE752" s="78" t="s">
        <v>10630</v>
      </c>
      <c r="AF752" s="76"/>
      <c r="AG752" s="76"/>
      <c r="AH752" s="76"/>
      <c r="AI752" s="67" t="s">
        <v>10552</v>
      </c>
      <c r="AJ752" s="79" t="s">
        <v>10346</v>
      </c>
      <c r="AK752" s="76"/>
      <c r="AL752" s="76"/>
      <c r="AM752" s="76"/>
      <c r="AN752" s="63" t="s">
        <v>11295</v>
      </c>
      <c r="AO752" s="63" t="s">
        <v>10444</v>
      </c>
      <c r="AP752" s="67" t="s">
        <v>11296</v>
      </c>
      <c r="AQ752" s="76"/>
    </row>
    <row r="753" customFormat="false" ht="15" hidden="false" customHeight="false" outlineLevel="0" collapsed="false">
      <c r="B753" s="1" t="str">
        <f aca="false">поверители!$E753</f>
        <v>145637</v>
      </c>
      <c r="C753" s="64" t="s">
        <v>297</v>
      </c>
      <c r="D753" s="63"/>
      <c r="E753" s="67" t="s">
        <v>11306</v>
      </c>
      <c r="F753" s="63"/>
      <c r="G753" s="63" t="s">
        <v>10335</v>
      </c>
      <c r="H753" s="81" t="s">
        <v>2524</v>
      </c>
      <c r="I753" s="67" t="n">
        <v>2018</v>
      </c>
      <c r="J753" s="76"/>
      <c r="K753" s="76"/>
      <c r="L753" s="76"/>
      <c r="M753" s="76"/>
      <c r="N753" s="76"/>
      <c r="O753" s="71" t="s">
        <v>10335</v>
      </c>
      <c r="P753" s="100"/>
      <c r="Q753" s="71" t="s">
        <v>10338</v>
      </c>
      <c r="R753" s="79" t="s">
        <v>10339</v>
      </c>
      <c r="S753" s="86" t="n">
        <v>45124</v>
      </c>
      <c r="T753" s="73" t="n">
        <v>45854</v>
      </c>
      <c r="U753" s="87" t="s">
        <v>10340</v>
      </c>
      <c r="V753" s="87" t="s">
        <v>10341</v>
      </c>
      <c r="W753" s="76"/>
      <c r="X753" s="71" t="s">
        <v>10335</v>
      </c>
      <c r="Y753" s="71" t="s">
        <v>10342</v>
      </c>
      <c r="Z753" s="79" t="s">
        <v>10629</v>
      </c>
      <c r="AA753" s="76"/>
      <c r="AB753" s="76"/>
      <c r="AC753" s="76"/>
      <c r="AD753" s="76"/>
      <c r="AE753" s="78" t="s">
        <v>10630</v>
      </c>
      <c r="AF753" s="76"/>
      <c r="AG753" s="76"/>
      <c r="AH753" s="76"/>
      <c r="AI753" s="67" t="s">
        <v>10552</v>
      </c>
      <c r="AJ753" s="79" t="s">
        <v>10346</v>
      </c>
      <c r="AK753" s="76"/>
      <c r="AL753" s="76"/>
      <c r="AM753" s="76"/>
      <c r="AN753" s="63" t="s">
        <v>11295</v>
      </c>
      <c r="AO753" s="63" t="s">
        <v>10444</v>
      </c>
      <c r="AP753" s="67" t="s">
        <v>11296</v>
      </c>
      <c r="AQ753" s="76"/>
    </row>
    <row r="754" customFormat="false" ht="15" hidden="false" customHeight="false" outlineLevel="0" collapsed="false">
      <c r="B754" s="1" t="str">
        <f aca="false">поверители!$E754</f>
        <v>145639</v>
      </c>
      <c r="C754" s="64" t="s">
        <v>297</v>
      </c>
      <c r="D754" s="63"/>
      <c r="E754" s="67" t="s">
        <v>11307</v>
      </c>
      <c r="F754" s="63"/>
      <c r="G754" s="63" t="s">
        <v>10335</v>
      </c>
      <c r="H754" s="81" t="s">
        <v>2524</v>
      </c>
      <c r="I754" s="67" t="n">
        <v>2018</v>
      </c>
      <c r="J754" s="76"/>
      <c r="K754" s="76"/>
      <c r="L754" s="76"/>
      <c r="M754" s="76"/>
      <c r="N754" s="76"/>
      <c r="O754" s="71" t="s">
        <v>10335</v>
      </c>
      <c r="P754" s="100"/>
      <c r="Q754" s="71" t="s">
        <v>10338</v>
      </c>
      <c r="R754" s="79" t="s">
        <v>10339</v>
      </c>
      <c r="S754" s="86" t="n">
        <v>45124</v>
      </c>
      <c r="T754" s="73" t="n">
        <v>45854</v>
      </c>
      <c r="U754" s="87" t="s">
        <v>10340</v>
      </c>
      <c r="V754" s="87" t="s">
        <v>10341</v>
      </c>
      <c r="W754" s="76"/>
      <c r="X754" s="71" t="s">
        <v>10335</v>
      </c>
      <c r="Y754" s="71" t="s">
        <v>10342</v>
      </c>
      <c r="Z754" s="79" t="s">
        <v>10629</v>
      </c>
      <c r="AA754" s="76"/>
      <c r="AB754" s="76"/>
      <c r="AC754" s="76"/>
      <c r="AD754" s="76"/>
      <c r="AE754" s="78" t="s">
        <v>10630</v>
      </c>
      <c r="AF754" s="76"/>
      <c r="AG754" s="76"/>
      <c r="AH754" s="76"/>
      <c r="AI754" s="67" t="s">
        <v>10552</v>
      </c>
      <c r="AJ754" s="79" t="s">
        <v>10346</v>
      </c>
      <c r="AK754" s="76"/>
      <c r="AL754" s="76"/>
      <c r="AM754" s="76"/>
      <c r="AN754" s="63" t="s">
        <v>11295</v>
      </c>
      <c r="AO754" s="63" t="s">
        <v>10444</v>
      </c>
      <c r="AP754" s="67" t="s">
        <v>11296</v>
      </c>
      <c r="AQ754" s="76"/>
    </row>
    <row r="755" customFormat="false" ht="15" hidden="false" customHeight="false" outlineLevel="0" collapsed="false">
      <c r="B755" s="1" t="str">
        <f aca="false">поверители!$E755</f>
        <v>145640</v>
      </c>
      <c r="C755" s="64" t="s">
        <v>297</v>
      </c>
      <c r="D755" s="63"/>
      <c r="E755" s="67" t="s">
        <v>11308</v>
      </c>
      <c r="F755" s="63"/>
      <c r="G755" s="63" t="s">
        <v>10335</v>
      </c>
      <c r="H755" s="81" t="s">
        <v>2524</v>
      </c>
      <c r="I755" s="67" t="n">
        <v>2018</v>
      </c>
      <c r="J755" s="76"/>
      <c r="K755" s="76"/>
      <c r="L755" s="76"/>
      <c r="M755" s="76"/>
      <c r="N755" s="76"/>
      <c r="O755" s="71" t="s">
        <v>10335</v>
      </c>
      <c r="P755" s="100"/>
      <c r="Q755" s="71" t="s">
        <v>10338</v>
      </c>
      <c r="R755" s="79" t="s">
        <v>10339</v>
      </c>
      <c r="S755" s="86" t="n">
        <v>45124</v>
      </c>
      <c r="T755" s="73" t="n">
        <v>45854</v>
      </c>
      <c r="U755" s="87" t="s">
        <v>10340</v>
      </c>
      <c r="V755" s="87" t="s">
        <v>10341</v>
      </c>
      <c r="W755" s="76"/>
      <c r="X755" s="71" t="s">
        <v>10335</v>
      </c>
      <c r="Y755" s="71" t="s">
        <v>10342</v>
      </c>
      <c r="Z755" s="79" t="s">
        <v>10629</v>
      </c>
      <c r="AA755" s="76"/>
      <c r="AB755" s="76"/>
      <c r="AC755" s="76"/>
      <c r="AD755" s="76"/>
      <c r="AE755" s="78" t="s">
        <v>10630</v>
      </c>
      <c r="AF755" s="76"/>
      <c r="AG755" s="76"/>
      <c r="AH755" s="76"/>
      <c r="AI755" s="67" t="s">
        <v>10552</v>
      </c>
      <c r="AJ755" s="79" t="s">
        <v>10346</v>
      </c>
      <c r="AK755" s="76"/>
      <c r="AL755" s="76"/>
      <c r="AM755" s="76"/>
      <c r="AN755" s="63" t="s">
        <v>11295</v>
      </c>
      <c r="AO755" s="63" t="s">
        <v>10444</v>
      </c>
      <c r="AP755" s="67" t="s">
        <v>11296</v>
      </c>
      <c r="AQ755" s="76"/>
    </row>
    <row r="756" customFormat="false" ht="15" hidden="false" customHeight="false" outlineLevel="0" collapsed="false">
      <c r="B756" s="1" t="str">
        <f aca="false">поверители!$E756</f>
        <v>041315</v>
      </c>
      <c r="C756" s="64" t="s">
        <v>393</v>
      </c>
      <c r="D756" s="63"/>
      <c r="E756" s="67" t="s">
        <v>11309</v>
      </c>
      <c r="F756" s="63"/>
      <c r="G756" s="63" t="s">
        <v>10335</v>
      </c>
      <c r="H756" s="64" t="s">
        <v>396</v>
      </c>
      <c r="I756" s="67" t="s">
        <v>10374</v>
      </c>
      <c r="J756" s="76"/>
      <c r="K756" s="76"/>
      <c r="L756" s="76"/>
      <c r="M756" s="76"/>
      <c r="N756" s="76"/>
      <c r="O756" s="71" t="s">
        <v>10335</v>
      </c>
      <c r="P756" s="100"/>
      <c r="Q756" s="71" t="s">
        <v>10338</v>
      </c>
      <c r="R756" s="79" t="s">
        <v>10339</v>
      </c>
      <c r="S756" s="86" t="n">
        <v>45124</v>
      </c>
      <c r="T756" s="73" t="n">
        <v>45854</v>
      </c>
      <c r="U756" s="87" t="s">
        <v>10340</v>
      </c>
      <c r="V756" s="87" t="s">
        <v>10341</v>
      </c>
      <c r="W756" s="76"/>
      <c r="X756" s="71" t="s">
        <v>10335</v>
      </c>
      <c r="Y756" s="71" t="s">
        <v>10342</v>
      </c>
      <c r="Z756" s="79" t="s">
        <v>10629</v>
      </c>
      <c r="AA756" s="76"/>
      <c r="AB756" s="76"/>
      <c r="AC756" s="76"/>
      <c r="AD756" s="76"/>
      <c r="AE756" s="78" t="s">
        <v>10630</v>
      </c>
      <c r="AF756" s="76"/>
      <c r="AG756" s="76"/>
      <c r="AH756" s="76"/>
      <c r="AI756" s="67" t="s">
        <v>10848</v>
      </c>
      <c r="AJ756" s="79" t="s">
        <v>10346</v>
      </c>
      <c r="AK756" s="76"/>
      <c r="AL756" s="76"/>
      <c r="AM756" s="76"/>
      <c r="AN756" s="63" t="s">
        <v>11295</v>
      </c>
      <c r="AO756" s="63" t="s">
        <v>10444</v>
      </c>
      <c r="AP756" s="67" t="s">
        <v>11296</v>
      </c>
      <c r="AQ756" s="76"/>
    </row>
    <row r="757" customFormat="false" ht="15" hidden="false" customHeight="false" outlineLevel="0" collapsed="false">
      <c r="B757" s="1" t="str">
        <f aca="false">поверители!$E757</f>
        <v>041321</v>
      </c>
      <c r="C757" s="64" t="s">
        <v>393</v>
      </c>
      <c r="D757" s="63"/>
      <c r="E757" s="67" t="s">
        <v>11310</v>
      </c>
      <c r="F757" s="63"/>
      <c r="G757" s="63" t="s">
        <v>10335</v>
      </c>
      <c r="H757" s="64" t="s">
        <v>396</v>
      </c>
      <c r="I757" s="67" t="s">
        <v>10374</v>
      </c>
      <c r="J757" s="76"/>
      <c r="K757" s="76"/>
      <c r="L757" s="76"/>
      <c r="M757" s="76"/>
      <c r="N757" s="76"/>
      <c r="O757" s="71" t="s">
        <v>10335</v>
      </c>
      <c r="P757" s="100"/>
      <c r="Q757" s="71" t="s">
        <v>10338</v>
      </c>
      <c r="R757" s="79" t="s">
        <v>10339</v>
      </c>
      <c r="S757" s="86" t="n">
        <v>45124</v>
      </c>
      <c r="T757" s="73" t="n">
        <v>45854</v>
      </c>
      <c r="U757" s="87" t="s">
        <v>10340</v>
      </c>
      <c r="V757" s="87" t="s">
        <v>10341</v>
      </c>
      <c r="W757" s="76"/>
      <c r="X757" s="71" t="s">
        <v>10335</v>
      </c>
      <c r="Y757" s="71" t="s">
        <v>10342</v>
      </c>
      <c r="Z757" s="79" t="s">
        <v>10629</v>
      </c>
      <c r="AA757" s="76"/>
      <c r="AB757" s="76"/>
      <c r="AC757" s="76"/>
      <c r="AD757" s="76"/>
      <c r="AE757" s="78" t="s">
        <v>10630</v>
      </c>
      <c r="AF757" s="76"/>
      <c r="AG757" s="76"/>
      <c r="AH757" s="76"/>
      <c r="AI757" s="67" t="s">
        <v>10848</v>
      </c>
      <c r="AJ757" s="79" t="s">
        <v>10346</v>
      </c>
      <c r="AK757" s="76"/>
      <c r="AL757" s="76"/>
      <c r="AM757" s="76"/>
      <c r="AN757" s="63" t="s">
        <v>11295</v>
      </c>
      <c r="AO757" s="63" t="s">
        <v>10444</v>
      </c>
      <c r="AP757" s="67" t="s">
        <v>11296</v>
      </c>
      <c r="AQ757" s="76"/>
    </row>
    <row r="758" customFormat="false" ht="15" hidden="false" customHeight="false" outlineLevel="0" collapsed="false">
      <c r="B758" s="1" t="str">
        <f aca="false">поверители!$E758</f>
        <v>041424</v>
      </c>
      <c r="C758" s="64" t="s">
        <v>393</v>
      </c>
      <c r="D758" s="63"/>
      <c r="E758" s="67" t="s">
        <v>11311</v>
      </c>
      <c r="F758" s="63"/>
      <c r="G758" s="63" t="s">
        <v>10335</v>
      </c>
      <c r="H758" s="64" t="s">
        <v>396</v>
      </c>
      <c r="I758" s="67" t="s">
        <v>10374</v>
      </c>
      <c r="J758" s="76"/>
      <c r="K758" s="76"/>
      <c r="L758" s="76"/>
      <c r="M758" s="76"/>
      <c r="N758" s="76"/>
      <c r="O758" s="71" t="s">
        <v>10335</v>
      </c>
      <c r="P758" s="100"/>
      <c r="Q758" s="71" t="s">
        <v>10338</v>
      </c>
      <c r="R758" s="79" t="s">
        <v>10339</v>
      </c>
      <c r="S758" s="86" t="n">
        <v>45124</v>
      </c>
      <c r="T758" s="73" t="n">
        <v>45854</v>
      </c>
      <c r="U758" s="87" t="s">
        <v>10340</v>
      </c>
      <c r="V758" s="87" t="s">
        <v>10341</v>
      </c>
      <c r="W758" s="76"/>
      <c r="X758" s="71" t="s">
        <v>10335</v>
      </c>
      <c r="Y758" s="71" t="s">
        <v>10342</v>
      </c>
      <c r="Z758" s="79" t="s">
        <v>10629</v>
      </c>
      <c r="AA758" s="76"/>
      <c r="AB758" s="76"/>
      <c r="AC758" s="76"/>
      <c r="AD758" s="76"/>
      <c r="AE758" s="78" t="s">
        <v>10630</v>
      </c>
      <c r="AF758" s="76"/>
      <c r="AG758" s="76"/>
      <c r="AH758" s="76"/>
      <c r="AI758" s="67" t="s">
        <v>10848</v>
      </c>
      <c r="AJ758" s="79" t="s">
        <v>10346</v>
      </c>
      <c r="AK758" s="76"/>
      <c r="AL758" s="76"/>
      <c r="AM758" s="76"/>
      <c r="AN758" s="63" t="s">
        <v>11295</v>
      </c>
      <c r="AO758" s="63" t="s">
        <v>10444</v>
      </c>
      <c r="AP758" s="67" t="s">
        <v>11296</v>
      </c>
      <c r="AQ758" s="76"/>
    </row>
    <row r="759" customFormat="false" ht="15" hidden="false" customHeight="false" outlineLevel="0" collapsed="false">
      <c r="B759" s="1" t="str">
        <f aca="false">поверители!$E759</f>
        <v>041340</v>
      </c>
      <c r="C759" s="64" t="s">
        <v>393</v>
      </c>
      <c r="D759" s="63"/>
      <c r="E759" s="67" t="s">
        <v>11312</v>
      </c>
      <c r="F759" s="63"/>
      <c r="G759" s="63" t="s">
        <v>10335</v>
      </c>
      <c r="H759" s="64" t="s">
        <v>396</v>
      </c>
      <c r="I759" s="67" t="s">
        <v>10374</v>
      </c>
      <c r="J759" s="76"/>
      <c r="K759" s="76"/>
      <c r="L759" s="76"/>
      <c r="M759" s="76"/>
      <c r="N759" s="76"/>
      <c r="O759" s="71" t="s">
        <v>10335</v>
      </c>
      <c r="P759" s="100"/>
      <c r="Q759" s="71" t="s">
        <v>10338</v>
      </c>
      <c r="R759" s="79" t="s">
        <v>10339</v>
      </c>
      <c r="S759" s="86" t="n">
        <v>45124</v>
      </c>
      <c r="T759" s="73" t="n">
        <v>45854</v>
      </c>
      <c r="U759" s="87" t="s">
        <v>10340</v>
      </c>
      <c r="V759" s="87" t="s">
        <v>10341</v>
      </c>
      <c r="W759" s="76"/>
      <c r="X759" s="71" t="s">
        <v>10335</v>
      </c>
      <c r="Y759" s="71" t="s">
        <v>10342</v>
      </c>
      <c r="Z759" s="79" t="s">
        <v>10629</v>
      </c>
      <c r="AA759" s="76"/>
      <c r="AB759" s="76"/>
      <c r="AC759" s="76"/>
      <c r="AD759" s="76"/>
      <c r="AE759" s="78" t="s">
        <v>10630</v>
      </c>
      <c r="AF759" s="76"/>
      <c r="AG759" s="76"/>
      <c r="AH759" s="76"/>
      <c r="AI759" s="67" t="s">
        <v>10848</v>
      </c>
      <c r="AJ759" s="79" t="s">
        <v>10346</v>
      </c>
      <c r="AK759" s="76"/>
      <c r="AL759" s="76"/>
      <c r="AM759" s="76"/>
      <c r="AN759" s="63" t="s">
        <v>11295</v>
      </c>
      <c r="AO759" s="63" t="s">
        <v>10444</v>
      </c>
      <c r="AP759" s="67" t="s">
        <v>11296</v>
      </c>
      <c r="AQ759" s="76"/>
    </row>
    <row r="760" customFormat="false" ht="15" hidden="false" customHeight="false" outlineLevel="0" collapsed="false">
      <c r="B760" s="1" t="str">
        <f aca="false">поверители!$E760</f>
        <v>041345</v>
      </c>
      <c r="C760" s="64" t="s">
        <v>393</v>
      </c>
      <c r="D760" s="63"/>
      <c r="E760" s="67" t="s">
        <v>11313</v>
      </c>
      <c r="F760" s="63"/>
      <c r="G760" s="63" t="s">
        <v>10335</v>
      </c>
      <c r="H760" s="64" t="s">
        <v>396</v>
      </c>
      <c r="I760" s="67" t="s">
        <v>10374</v>
      </c>
      <c r="J760" s="76"/>
      <c r="K760" s="76"/>
      <c r="L760" s="76"/>
      <c r="M760" s="76"/>
      <c r="N760" s="76"/>
      <c r="O760" s="71" t="s">
        <v>10335</v>
      </c>
      <c r="P760" s="100"/>
      <c r="Q760" s="71" t="s">
        <v>10338</v>
      </c>
      <c r="R760" s="79" t="s">
        <v>10339</v>
      </c>
      <c r="S760" s="86" t="n">
        <v>45124</v>
      </c>
      <c r="T760" s="73" t="n">
        <v>45854</v>
      </c>
      <c r="U760" s="87" t="s">
        <v>10340</v>
      </c>
      <c r="V760" s="87" t="s">
        <v>10341</v>
      </c>
      <c r="W760" s="76"/>
      <c r="X760" s="71" t="s">
        <v>10335</v>
      </c>
      <c r="Y760" s="71" t="s">
        <v>10342</v>
      </c>
      <c r="Z760" s="79" t="s">
        <v>10629</v>
      </c>
      <c r="AA760" s="76"/>
      <c r="AB760" s="76"/>
      <c r="AC760" s="76"/>
      <c r="AD760" s="76"/>
      <c r="AE760" s="78" t="s">
        <v>10630</v>
      </c>
      <c r="AF760" s="76"/>
      <c r="AG760" s="76"/>
      <c r="AH760" s="76"/>
      <c r="AI760" s="67" t="s">
        <v>10848</v>
      </c>
      <c r="AJ760" s="79" t="s">
        <v>10346</v>
      </c>
      <c r="AK760" s="76"/>
      <c r="AL760" s="76"/>
      <c r="AM760" s="76"/>
      <c r="AN760" s="63" t="s">
        <v>11295</v>
      </c>
      <c r="AO760" s="63" t="s">
        <v>10444</v>
      </c>
      <c r="AP760" s="67" t="s">
        <v>11296</v>
      </c>
      <c r="AQ760" s="76"/>
    </row>
    <row r="761" customFormat="false" ht="15" hidden="false" customHeight="false" outlineLevel="0" collapsed="false">
      <c r="B761" s="1" t="str">
        <f aca="false">поверители!$E761</f>
        <v>041347</v>
      </c>
      <c r="C761" s="64" t="s">
        <v>393</v>
      </c>
      <c r="D761" s="63"/>
      <c r="E761" s="67" t="s">
        <v>11314</v>
      </c>
      <c r="F761" s="63"/>
      <c r="G761" s="63" t="s">
        <v>10335</v>
      </c>
      <c r="H761" s="64" t="s">
        <v>396</v>
      </c>
      <c r="I761" s="67" t="s">
        <v>10374</v>
      </c>
      <c r="J761" s="76"/>
      <c r="K761" s="76"/>
      <c r="L761" s="76"/>
      <c r="M761" s="76"/>
      <c r="N761" s="76"/>
      <c r="O761" s="71" t="s">
        <v>10335</v>
      </c>
      <c r="P761" s="100"/>
      <c r="Q761" s="71" t="s">
        <v>10338</v>
      </c>
      <c r="R761" s="79" t="s">
        <v>10339</v>
      </c>
      <c r="S761" s="86" t="n">
        <v>45124</v>
      </c>
      <c r="T761" s="73" t="n">
        <v>45854</v>
      </c>
      <c r="U761" s="87" t="s">
        <v>10340</v>
      </c>
      <c r="V761" s="87" t="s">
        <v>10341</v>
      </c>
      <c r="W761" s="76"/>
      <c r="X761" s="71" t="s">
        <v>10335</v>
      </c>
      <c r="Y761" s="71" t="s">
        <v>10342</v>
      </c>
      <c r="Z761" s="79" t="s">
        <v>10629</v>
      </c>
      <c r="AA761" s="76"/>
      <c r="AB761" s="76"/>
      <c r="AC761" s="76"/>
      <c r="AD761" s="76"/>
      <c r="AE761" s="78" t="s">
        <v>10630</v>
      </c>
      <c r="AF761" s="76"/>
      <c r="AG761" s="76"/>
      <c r="AH761" s="76"/>
      <c r="AI761" s="67" t="s">
        <v>10848</v>
      </c>
      <c r="AJ761" s="79" t="s">
        <v>10346</v>
      </c>
      <c r="AK761" s="76"/>
      <c r="AL761" s="76"/>
      <c r="AM761" s="76"/>
      <c r="AN761" s="63" t="s">
        <v>11295</v>
      </c>
      <c r="AO761" s="63" t="s">
        <v>10444</v>
      </c>
      <c r="AP761" s="67" t="s">
        <v>11296</v>
      </c>
      <c r="AQ761" s="76"/>
    </row>
    <row r="762" customFormat="false" ht="15" hidden="false" customHeight="false" outlineLevel="0" collapsed="false">
      <c r="B762" s="1" t="str">
        <f aca="false">поверители!$E762</f>
        <v>041352</v>
      </c>
      <c r="C762" s="64" t="s">
        <v>393</v>
      </c>
      <c r="D762" s="63"/>
      <c r="E762" s="67" t="s">
        <v>11315</v>
      </c>
      <c r="F762" s="63"/>
      <c r="G762" s="63" t="s">
        <v>10335</v>
      </c>
      <c r="H762" s="64" t="s">
        <v>396</v>
      </c>
      <c r="I762" s="67" t="s">
        <v>10374</v>
      </c>
      <c r="J762" s="76"/>
      <c r="K762" s="76"/>
      <c r="L762" s="76"/>
      <c r="M762" s="76"/>
      <c r="N762" s="76"/>
      <c r="O762" s="71" t="s">
        <v>10335</v>
      </c>
      <c r="P762" s="100"/>
      <c r="Q762" s="71" t="s">
        <v>10338</v>
      </c>
      <c r="R762" s="79" t="s">
        <v>10339</v>
      </c>
      <c r="S762" s="86" t="n">
        <v>45124</v>
      </c>
      <c r="T762" s="73" t="n">
        <v>45854</v>
      </c>
      <c r="U762" s="87" t="s">
        <v>10340</v>
      </c>
      <c r="V762" s="87" t="s">
        <v>10341</v>
      </c>
      <c r="W762" s="76"/>
      <c r="X762" s="71" t="s">
        <v>10335</v>
      </c>
      <c r="Y762" s="71" t="s">
        <v>10342</v>
      </c>
      <c r="Z762" s="79" t="s">
        <v>10629</v>
      </c>
      <c r="AA762" s="76"/>
      <c r="AB762" s="76"/>
      <c r="AC762" s="76"/>
      <c r="AD762" s="76"/>
      <c r="AE762" s="78" t="s">
        <v>10630</v>
      </c>
      <c r="AF762" s="76"/>
      <c r="AG762" s="76"/>
      <c r="AH762" s="76"/>
      <c r="AI762" s="67" t="s">
        <v>10848</v>
      </c>
      <c r="AJ762" s="79" t="s">
        <v>10346</v>
      </c>
      <c r="AK762" s="76"/>
      <c r="AL762" s="76"/>
      <c r="AM762" s="76"/>
      <c r="AN762" s="63" t="s">
        <v>11295</v>
      </c>
      <c r="AO762" s="63" t="s">
        <v>10444</v>
      </c>
      <c r="AP762" s="67" t="s">
        <v>11296</v>
      </c>
      <c r="AQ762" s="76"/>
    </row>
    <row r="763" customFormat="false" ht="15" hidden="false" customHeight="false" outlineLevel="0" collapsed="false">
      <c r="B763" s="1" t="str">
        <f aca="false">поверители!$E763</f>
        <v>041365</v>
      </c>
      <c r="C763" s="64" t="s">
        <v>393</v>
      </c>
      <c r="D763" s="63"/>
      <c r="E763" s="67" t="s">
        <v>11316</v>
      </c>
      <c r="F763" s="63"/>
      <c r="G763" s="63" t="s">
        <v>10335</v>
      </c>
      <c r="H763" s="64" t="s">
        <v>396</v>
      </c>
      <c r="I763" s="67" t="s">
        <v>10374</v>
      </c>
      <c r="J763" s="76"/>
      <c r="K763" s="76"/>
      <c r="L763" s="76"/>
      <c r="M763" s="76"/>
      <c r="N763" s="76"/>
      <c r="O763" s="71" t="s">
        <v>10335</v>
      </c>
      <c r="P763" s="100"/>
      <c r="Q763" s="71" t="s">
        <v>10338</v>
      </c>
      <c r="R763" s="79" t="s">
        <v>10339</v>
      </c>
      <c r="S763" s="86" t="n">
        <v>45124</v>
      </c>
      <c r="T763" s="73" t="n">
        <v>45854</v>
      </c>
      <c r="U763" s="87" t="s">
        <v>10340</v>
      </c>
      <c r="V763" s="87" t="s">
        <v>10341</v>
      </c>
      <c r="W763" s="76"/>
      <c r="X763" s="71" t="s">
        <v>10335</v>
      </c>
      <c r="Y763" s="71" t="s">
        <v>10342</v>
      </c>
      <c r="Z763" s="79" t="s">
        <v>10629</v>
      </c>
      <c r="AA763" s="76"/>
      <c r="AB763" s="76"/>
      <c r="AC763" s="76"/>
      <c r="AD763" s="76"/>
      <c r="AE763" s="78" t="s">
        <v>10630</v>
      </c>
      <c r="AF763" s="76"/>
      <c r="AG763" s="76"/>
      <c r="AH763" s="76"/>
      <c r="AI763" s="67" t="s">
        <v>10848</v>
      </c>
      <c r="AJ763" s="79" t="s">
        <v>10346</v>
      </c>
      <c r="AK763" s="76"/>
      <c r="AL763" s="76"/>
      <c r="AM763" s="76"/>
      <c r="AN763" s="63" t="s">
        <v>11295</v>
      </c>
      <c r="AO763" s="63" t="s">
        <v>10444</v>
      </c>
      <c r="AP763" s="67" t="s">
        <v>11296</v>
      </c>
      <c r="AQ763" s="76"/>
    </row>
    <row r="764" customFormat="false" ht="15" hidden="false" customHeight="false" outlineLevel="0" collapsed="false">
      <c r="B764" s="1" t="str">
        <f aca="false">поверители!$E764</f>
        <v>041373</v>
      </c>
      <c r="C764" s="64" t="s">
        <v>393</v>
      </c>
      <c r="D764" s="63"/>
      <c r="E764" s="67" t="s">
        <v>11317</v>
      </c>
      <c r="F764" s="63"/>
      <c r="G764" s="63" t="s">
        <v>10335</v>
      </c>
      <c r="H764" s="64" t="s">
        <v>396</v>
      </c>
      <c r="I764" s="67" t="s">
        <v>10374</v>
      </c>
      <c r="J764" s="76"/>
      <c r="K764" s="76"/>
      <c r="L764" s="76"/>
      <c r="M764" s="76"/>
      <c r="N764" s="76"/>
      <c r="O764" s="71" t="s">
        <v>10335</v>
      </c>
      <c r="P764" s="100"/>
      <c r="Q764" s="71" t="s">
        <v>10338</v>
      </c>
      <c r="R764" s="79" t="s">
        <v>10339</v>
      </c>
      <c r="S764" s="86" t="n">
        <v>45124</v>
      </c>
      <c r="T764" s="73" t="n">
        <v>45854</v>
      </c>
      <c r="U764" s="87" t="s">
        <v>10340</v>
      </c>
      <c r="V764" s="87" t="s">
        <v>10341</v>
      </c>
      <c r="W764" s="76"/>
      <c r="X764" s="71" t="s">
        <v>10335</v>
      </c>
      <c r="Y764" s="71" t="s">
        <v>10342</v>
      </c>
      <c r="Z764" s="79" t="s">
        <v>10629</v>
      </c>
      <c r="AA764" s="76"/>
      <c r="AB764" s="76"/>
      <c r="AC764" s="76"/>
      <c r="AD764" s="76"/>
      <c r="AE764" s="78" t="s">
        <v>10630</v>
      </c>
      <c r="AF764" s="76"/>
      <c r="AG764" s="76"/>
      <c r="AH764" s="76"/>
      <c r="AI764" s="67" t="s">
        <v>10848</v>
      </c>
      <c r="AJ764" s="79" t="s">
        <v>10346</v>
      </c>
      <c r="AK764" s="76"/>
      <c r="AL764" s="76"/>
      <c r="AM764" s="76"/>
      <c r="AN764" s="63" t="s">
        <v>11295</v>
      </c>
      <c r="AO764" s="63" t="s">
        <v>10444</v>
      </c>
      <c r="AP764" s="67" t="s">
        <v>11296</v>
      </c>
      <c r="AQ764" s="76"/>
    </row>
    <row r="765" customFormat="false" ht="15" hidden="false" customHeight="false" outlineLevel="0" collapsed="false">
      <c r="B765" s="1" t="str">
        <f aca="false">поверители!$E765</f>
        <v>041386</v>
      </c>
      <c r="C765" s="64" t="s">
        <v>393</v>
      </c>
      <c r="D765" s="63"/>
      <c r="E765" s="67" t="s">
        <v>11318</v>
      </c>
      <c r="F765" s="63"/>
      <c r="G765" s="63" t="s">
        <v>10335</v>
      </c>
      <c r="H765" s="64" t="s">
        <v>396</v>
      </c>
      <c r="I765" s="67" t="s">
        <v>10374</v>
      </c>
      <c r="J765" s="76"/>
      <c r="K765" s="76"/>
      <c r="L765" s="76"/>
      <c r="M765" s="76"/>
      <c r="N765" s="76"/>
      <c r="O765" s="71" t="s">
        <v>10335</v>
      </c>
      <c r="P765" s="100"/>
      <c r="Q765" s="71" t="s">
        <v>10338</v>
      </c>
      <c r="R765" s="79" t="s">
        <v>10339</v>
      </c>
      <c r="S765" s="86" t="n">
        <v>45124</v>
      </c>
      <c r="T765" s="73" t="n">
        <v>45854</v>
      </c>
      <c r="U765" s="87" t="s">
        <v>10340</v>
      </c>
      <c r="V765" s="87" t="s">
        <v>10341</v>
      </c>
      <c r="W765" s="76"/>
      <c r="X765" s="71" t="s">
        <v>10335</v>
      </c>
      <c r="Y765" s="71" t="s">
        <v>10342</v>
      </c>
      <c r="Z765" s="79" t="s">
        <v>10629</v>
      </c>
      <c r="AA765" s="76"/>
      <c r="AB765" s="76"/>
      <c r="AC765" s="76"/>
      <c r="AD765" s="76"/>
      <c r="AE765" s="78" t="s">
        <v>10630</v>
      </c>
      <c r="AF765" s="76"/>
      <c r="AG765" s="76"/>
      <c r="AH765" s="76"/>
      <c r="AI765" s="67" t="s">
        <v>10848</v>
      </c>
      <c r="AJ765" s="79" t="s">
        <v>10346</v>
      </c>
      <c r="AK765" s="76"/>
      <c r="AL765" s="76"/>
      <c r="AM765" s="76"/>
      <c r="AN765" s="63" t="s">
        <v>11295</v>
      </c>
      <c r="AO765" s="63" t="s">
        <v>10444</v>
      </c>
      <c r="AP765" s="67" t="s">
        <v>11296</v>
      </c>
      <c r="AQ765" s="76"/>
    </row>
    <row r="766" customFormat="false" ht="17.9" hidden="false" customHeight="false" outlineLevel="0" collapsed="false">
      <c r="B766" s="1" t="str">
        <f aca="false">поверители!$E766</f>
        <v>0218083522</v>
      </c>
      <c r="C766" s="64" t="s">
        <v>393</v>
      </c>
      <c r="D766" s="63"/>
      <c r="E766" s="67" t="s">
        <v>11319</v>
      </c>
      <c r="F766" s="63"/>
      <c r="G766" s="63" t="s">
        <v>10335</v>
      </c>
      <c r="H766" s="64" t="s">
        <v>396</v>
      </c>
      <c r="I766" s="67" t="s">
        <v>10374</v>
      </c>
      <c r="J766" s="76"/>
      <c r="K766" s="76"/>
      <c r="L766" s="76"/>
      <c r="M766" s="76"/>
      <c r="N766" s="76"/>
      <c r="O766" s="71" t="s">
        <v>10335</v>
      </c>
      <c r="P766" s="100"/>
      <c r="Q766" s="71" t="s">
        <v>10338</v>
      </c>
      <c r="R766" s="79" t="s">
        <v>10339</v>
      </c>
      <c r="S766" s="86" t="n">
        <v>45124</v>
      </c>
      <c r="T766" s="73" t="n">
        <v>45854</v>
      </c>
      <c r="U766" s="87" t="s">
        <v>10340</v>
      </c>
      <c r="V766" s="87" t="s">
        <v>10341</v>
      </c>
      <c r="W766" s="76"/>
      <c r="X766" s="71" t="s">
        <v>10335</v>
      </c>
      <c r="Y766" s="71" t="s">
        <v>10342</v>
      </c>
      <c r="Z766" s="79" t="s">
        <v>10629</v>
      </c>
      <c r="AA766" s="76"/>
      <c r="AB766" s="76"/>
      <c r="AC766" s="76"/>
      <c r="AD766" s="76"/>
      <c r="AE766" s="78" t="s">
        <v>10630</v>
      </c>
      <c r="AF766" s="76"/>
      <c r="AG766" s="76"/>
      <c r="AH766" s="76"/>
      <c r="AI766" s="104" t="s">
        <v>10650</v>
      </c>
      <c r="AJ766" s="79" t="s">
        <v>10346</v>
      </c>
      <c r="AK766" s="76"/>
      <c r="AL766" s="76"/>
      <c r="AM766" s="76"/>
      <c r="AN766" s="63" t="s">
        <v>11295</v>
      </c>
      <c r="AO766" s="63" t="s">
        <v>10444</v>
      </c>
      <c r="AP766" s="67" t="s">
        <v>11296</v>
      </c>
      <c r="AQ766" s="76"/>
    </row>
    <row r="767" customFormat="false" ht="17.9" hidden="false" customHeight="false" outlineLevel="0" collapsed="false">
      <c r="B767" s="1" t="str">
        <f aca="false">поверители!$E767</f>
        <v>0218083576</v>
      </c>
      <c r="C767" s="64" t="s">
        <v>393</v>
      </c>
      <c r="D767" s="63"/>
      <c r="E767" s="67" t="s">
        <v>11320</v>
      </c>
      <c r="F767" s="63"/>
      <c r="G767" s="63" t="s">
        <v>10335</v>
      </c>
      <c r="H767" s="64" t="s">
        <v>396</v>
      </c>
      <c r="I767" s="67" t="s">
        <v>10374</v>
      </c>
      <c r="J767" s="76"/>
      <c r="K767" s="76"/>
      <c r="L767" s="76"/>
      <c r="M767" s="76"/>
      <c r="N767" s="76"/>
      <c r="O767" s="71" t="s">
        <v>10335</v>
      </c>
      <c r="P767" s="100"/>
      <c r="Q767" s="71" t="s">
        <v>10338</v>
      </c>
      <c r="R767" s="79" t="s">
        <v>10339</v>
      </c>
      <c r="S767" s="86" t="n">
        <v>45124</v>
      </c>
      <c r="T767" s="73" t="n">
        <v>45854</v>
      </c>
      <c r="U767" s="87" t="s">
        <v>10340</v>
      </c>
      <c r="V767" s="87" t="s">
        <v>10341</v>
      </c>
      <c r="W767" s="76"/>
      <c r="X767" s="71" t="s">
        <v>10335</v>
      </c>
      <c r="Y767" s="71" t="s">
        <v>10342</v>
      </c>
      <c r="Z767" s="79" t="s">
        <v>10629</v>
      </c>
      <c r="AA767" s="76"/>
      <c r="AB767" s="76"/>
      <c r="AC767" s="76"/>
      <c r="AD767" s="76"/>
      <c r="AE767" s="78" t="s">
        <v>10630</v>
      </c>
      <c r="AF767" s="76"/>
      <c r="AG767" s="76"/>
      <c r="AH767" s="76"/>
      <c r="AI767" s="104" t="s">
        <v>10650</v>
      </c>
      <c r="AJ767" s="79" t="s">
        <v>10346</v>
      </c>
      <c r="AK767" s="76"/>
      <c r="AL767" s="76"/>
      <c r="AM767" s="76"/>
      <c r="AN767" s="63" t="s">
        <v>11295</v>
      </c>
      <c r="AO767" s="63" t="s">
        <v>10444</v>
      </c>
      <c r="AP767" s="67" t="s">
        <v>11296</v>
      </c>
      <c r="AQ767" s="76"/>
    </row>
    <row r="768" customFormat="false" ht="17.9" hidden="false" customHeight="false" outlineLevel="0" collapsed="false">
      <c r="B768" s="1" t="str">
        <f aca="false">поверители!$E768</f>
        <v>0218083581</v>
      </c>
      <c r="C768" s="64" t="s">
        <v>393</v>
      </c>
      <c r="D768" s="63"/>
      <c r="E768" s="67" t="s">
        <v>11321</v>
      </c>
      <c r="F768" s="63"/>
      <c r="G768" s="63" t="s">
        <v>10335</v>
      </c>
      <c r="H768" s="64" t="s">
        <v>396</v>
      </c>
      <c r="I768" s="67" t="s">
        <v>10374</v>
      </c>
      <c r="J768" s="76"/>
      <c r="K768" s="76"/>
      <c r="L768" s="76"/>
      <c r="M768" s="76"/>
      <c r="N768" s="76"/>
      <c r="O768" s="71" t="s">
        <v>10335</v>
      </c>
      <c r="P768" s="100"/>
      <c r="Q768" s="71" t="s">
        <v>10338</v>
      </c>
      <c r="R768" s="79" t="s">
        <v>10339</v>
      </c>
      <c r="S768" s="86" t="n">
        <v>45124</v>
      </c>
      <c r="T768" s="73" t="n">
        <v>45854</v>
      </c>
      <c r="U768" s="87" t="s">
        <v>10340</v>
      </c>
      <c r="V768" s="87" t="s">
        <v>10341</v>
      </c>
      <c r="W768" s="76"/>
      <c r="X768" s="71" t="s">
        <v>10335</v>
      </c>
      <c r="Y768" s="71" t="s">
        <v>10342</v>
      </c>
      <c r="Z768" s="79" t="s">
        <v>10629</v>
      </c>
      <c r="AA768" s="76"/>
      <c r="AB768" s="76"/>
      <c r="AC768" s="76"/>
      <c r="AD768" s="76"/>
      <c r="AE768" s="78" t="s">
        <v>10630</v>
      </c>
      <c r="AF768" s="76"/>
      <c r="AG768" s="76"/>
      <c r="AH768" s="76"/>
      <c r="AI768" s="104" t="s">
        <v>10650</v>
      </c>
      <c r="AJ768" s="79" t="s">
        <v>10346</v>
      </c>
      <c r="AK768" s="76"/>
      <c r="AL768" s="76"/>
      <c r="AM768" s="76"/>
      <c r="AN768" s="63" t="s">
        <v>11295</v>
      </c>
      <c r="AO768" s="63" t="s">
        <v>10444</v>
      </c>
      <c r="AP768" s="67" t="s">
        <v>11296</v>
      </c>
      <c r="AQ768" s="76"/>
    </row>
    <row r="769" customFormat="false" ht="17.9" hidden="false" customHeight="false" outlineLevel="0" collapsed="false">
      <c r="B769" s="1" t="str">
        <f aca="false">поверители!$E769</f>
        <v>0218083602</v>
      </c>
      <c r="C769" s="64" t="s">
        <v>393</v>
      </c>
      <c r="D769" s="63"/>
      <c r="E769" s="67" t="s">
        <v>11322</v>
      </c>
      <c r="F769" s="63"/>
      <c r="G769" s="63" t="s">
        <v>10335</v>
      </c>
      <c r="H769" s="64" t="s">
        <v>396</v>
      </c>
      <c r="I769" s="67" t="s">
        <v>10374</v>
      </c>
      <c r="J769" s="76"/>
      <c r="K769" s="76"/>
      <c r="L769" s="76"/>
      <c r="M769" s="76"/>
      <c r="N769" s="76"/>
      <c r="O769" s="71" t="s">
        <v>10335</v>
      </c>
      <c r="P769" s="100"/>
      <c r="Q769" s="71" t="s">
        <v>10338</v>
      </c>
      <c r="R769" s="79" t="s">
        <v>10339</v>
      </c>
      <c r="S769" s="86" t="n">
        <v>45124</v>
      </c>
      <c r="T769" s="73" t="n">
        <v>45854</v>
      </c>
      <c r="U769" s="87" t="s">
        <v>10340</v>
      </c>
      <c r="V769" s="87" t="s">
        <v>10341</v>
      </c>
      <c r="W769" s="76"/>
      <c r="X769" s="71" t="s">
        <v>10335</v>
      </c>
      <c r="Y769" s="71" t="s">
        <v>10342</v>
      </c>
      <c r="Z769" s="79" t="s">
        <v>10629</v>
      </c>
      <c r="AA769" s="76"/>
      <c r="AB769" s="76"/>
      <c r="AC769" s="76"/>
      <c r="AD769" s="76"/>
      <c r="AE769" s="78" t="s">
        <v>10630</v>
      </c>
      <c r="AF769" s="76"/>
      <c r="AG769" s="76"/>
      <c r="AH769" s="76"/>
      <c r="AI769" s="104" t="s">
        <v>10650</v>
      </c>
      <c r="AJ769" s="79" t="s">
        <v>10346</v>
      </c>
      <c r="AK769" s="76"/>
      <c r="AL769" s="76"/>
      <c r="AM769" s="76"/>
      <c r="AN769" s="63" t="s">
        <v>11295</v>
      </c>
      <c r="AO769" s="63" t="s">
        <v>10444</v>
      </c>
      <c r="AP769" s="67" t="s">
        <v>11296</v>
      </c>
      <c r="AQ769" s="76"/>
    </row>
    <row r="770" customFormat="false" ht="17.9" hidden="false" customHeight="false" outlineLevel="0" collapsed="false">
      <c r="B770" s="1" t="str">
        <f aca="false">поверители!$E770</f>
        <v>0218083606</v>
      </c>
      <c r="C770" s="64" t="s">
        <v>393</v>
      </c>
      <c r="D770" s="63"/>
      <c r="E770" s="67" t="s">
        <v>11323</v>
      </c>
      <c r="F770" s="63"/>
      <c r="G770" s="63" t="s">
        <v>10335</v>
      </c>
      <c r="H770" s="64" t="s">
        <v>396</v>
      </c>
      <c r="I770" s="67" t="s">
        <v>10374</v>
      </c>
      <c r="J770" s="76"/>
      <c r="K770" s="76"/>
      <c r="L770" s="76"/>
      <c r="M770" s="76"/>
      <c r="N770" s="76"/>
      <c r="O770" s="71" t="s">
        <v>10335</v>
      </c>
      <c r="P770" s="100"/>
      <c r="Q770" s="71" t="s">
        <v>10338</v>
      </c>
      <c r="R770" s="79" t="s">
        <v>10339</v>
      </c>
      <c r="S770" s="86" t="n">
        <v>45124</v>
      </c>
      <c r="T770" s="73" t="n">
        <v>45854</v>
      </c>
      <c r="U770" s="87" t="s">
        <v>10340</v>
      </c>
      <c r="V770" s="87" t="s">
        <v>10341</v>
      </c>
      <c r="W770" s="76"/>
      <c r="X770" s="71" t="s">
        <v>10335</v>
      </c>
      <c r="Y770" s="71" t="s">
        <v>10342</v>
      </c>
      <c r="Z770" s="79" t="s">
        <v>10629</v>
      </c>
      <c r="AA770" s="76"/>
      <c r="AB770" s="76"/>
      <c r="AC770" s="76"/>
      <c r="AD770" s="76"/>
      <c r="AE770" s="78" t="s">
        <v>10630</v>
      </c>
      <c r="AF770" s="76"/>
      <c r="AG770" s="76"/>
      <c r="AH770" s="76"/>
      <c r="AI770" s="104" t="s">
        <v>10650</v>
      </c>
      <c r="AJ770" s="79" t="s">
        <v>10346</v>
      </c>
      <c r="AK770" s="76"/>
      <c r="AL770" s="76"/>
      <c r="AM770" s="76"/>
      <c r="AN770" s="63" t="s">
        <v>11295</v>
      </c>
      <c r="AO770" s="63" t="s">
        <v>10444</v>
      </c>
      <c r="AP770" s="67" t="s">
        <v>11296</v>
      </c>
      <c r="AQ770" s="76"/>
    </row>
    <row r="771" customFormat="false" ht="17.9" hidden="false" customHeight="false" outlineLevel="0" collapsed="false">
      <c r="B771" s="1" t="str">
        <f aca="false">поверители!$E771</f>
        <v>0218083695</v>
      </c>
      <c r="C771" s="64" t="s">
        <v>393</v>
      </c>
      <c r="D771" s="63"/>
      <c r="E771" s="67" t="s">
        <v>11324</v>
      </c>
      <c r="F771" s="63"/>
      <c r="G771" s="63" t="s">
        <v>10335</v>
      </c>
      <c r="H771" s="64" t="s">
        <v>396</v>
      </c>
      <c r="I771" s="67" t="s">
        <v>10374</v>
      </c>
      <c r="J771" s="76"/>
      <c r="K771" s="76"/>
      <c r="L771" s="76"/>
      <c r="M771" s="76"/>
      <c r="N771" s="76"/>
      <c r="O771" s="71" t="s">
        <v>10335</v>
      </c>
      <c r="P771" s="100"/>
      <c r="Q771" s="71" t="s">
        <v>10338</v>
      </c>
      <c r="R771" s="79" t="s">
        <v>10339</v>
      </c>
      <c r="S771" s="86" t="n">
        <v>45124</v>
      </c>
      <c r="T771" s="73" t="n">
        <v>45854</v>
      </c>
      <c r="U771" s="87" t="s">
        <v>10340</v>
      </c>
      <c r="V771" s="87" t="s">
        <v>10341</v>
      </c>
      <c r="W771" s="76"/>
      <c r="X771" s="71" t="s">
        <v>10335</v>
      </c>
      <c r="Y771" s="71" t="s">
        <v>10342</v>
      </c>
      <c r="Z771" s="79" t="s">
        <v>10629</v>
      </c>
      <c r="AA771" s="76"/>
      <c r="AB771" s="76"/>
      <c r="AC771" s="76"/>
      <c r="AD771" s="76"/>
      <c r="AE771" s="78" t="s">
        <v>10630</v>
      </c>
      <c r="AF771" s="76"/>
      <c r="AG771" s="76"/>
      <c r="AH771" s="76"/>
      <c r="AI771" s="104" t="s">
        <v>10650</v>
      </c>
      <c r="AJ771" s="79" t="s">
        <v>10346</v>
      </c>
      <c r="AK771" s="76"/>
      <c r="AL771" s="76"/>
      <c r="AM771" s="76"/>
      <c r="AN771" s="63" t="s">
        <v>11295</v>
      </c>
      <c r="AO771" s="63" t="s">
        <v>10444</v>
      </c>
      <c r="AP771" s="67" t="s">
        <v>11296</v>
      </c>
      <c r="AQ771" s="76"/>
    </row>
    <row r="772" customFormat="false" ht="17.9" hidden="false" customHeight="false" outlineLevel="0" collapsed="false">
      <c r="B772" s="1" t="str">
        <f aca="false">поверители!$E772</f>
        <v>0218083753</v>
      </c>
      <c r="C772" s="64" t="s">
        <v>393</v>
      </c>
      <c r="D772" s="63"/>
      <c r="E772" s="67" t="s">
        <v>11325</v>
      </c>
      <c r="F772" s="63"/>
      <c r="G772" s="63" t="s">
        <v>10335</v>
      </c>
      <c r="H772" s="64" t="s">
        <v>396</v>
      </c>
      <c r="I772" s="67" t="s">
        <v>10374</v>
      </c>
      <c r="J772" s="76"/>
      <c r="K772" s="76"/>
      <c r="L772" s="76"/>
      <c r="M772" s="76"/>
      <c r="N772" s="76"/>
      <c r="O772" s="71" t="s">
        <v>10335</v>
      </c>
      <c r="P772" s="100"/>
      <c r="Q772" s="71" t="s">
        <v>10338</v>
      </c>
      <c r="R772" s="79" t="s">
        <v>10339</v>
      </c>
      <c r="S772" s="86" t="n">
        <v>45124</v>
      </c>
      <c r="T772" s="73" t="n">
        <v>45854</v>
      </c>
      <c r="U772" s="87" t="s">
        <v>10340</v>
      </c>
      <c r="V772" s="87" t="s">
        <v>10341</v>
      </c>
      <c r="W772" s="76"/>
      <c r="X772" s="71" t="s">
        <v>10335</v>
      </c>
      <c r="Y772" s="71" t="s">
        <v>10342</v>
      </c>
      <c r="Z772" s="79" t="s">
        <v>10629</v>
      </c>
      <c r="AA772" s="76"/>
      <c r="AB772" s="76"/>
      <c r="AC772" s="76"/>
      <c r="AD772" s="76"/>
      <c r="AE772" s="78" t="s">
        <v>10630</v>
      </c>
      <c r="AF772" s="76"/>
      <c r="AG772" s="76"/>
      <c r="AH772" s="76"/>
      <c r="AI772" s="104" t="s">
        <v>10650</v>
      </c>
      <c r="AJ772" s="79" t="s">
        <v>10346</v>
      </c>
      <c r="AK772" s="76"/>
      <c r="AL772" s="76"/>
      <c r="AM772" s="76"/>
      <c r="AN772" s="63" t="s">
        <v>11295</v>
      </c>
      <c r="AO772" s="63" t="s">
        <v>10444</v>
      </c>
      <c r="AP772" s="67" t="s">
        <v>11296</v>
      </c>
      <c r="AQ772" s="76"/>
    </row>
    <row r="773" customFormat="false" ht="17.9" hidden="false" customHeight="false" outlineLevel="0" collapsed="false">
      <c r="B773" s="1" t="str">
        <f aca="false">поверители!$E773</f>
        <v>0218083773</v>
      </c>
      <c r="C773" s="64" t="s">
        <v>393</v>
      </c>
      <c r="D773" s="63"/>
      <c r="E773" s="67" t="s">
        <v>11326</v>
      </c>
      <c r="F773" s="63"/>
      <c r="G773" s="63" t="s">
        <v>10335</v>
      </c>
      <c r="H773" s="64" t="s">
        <v>396</v>
      </c>
      <c r="I773" s="67" t="s">
        <v>10374</v>
      </c>
      <c r="J773" s="76"/>
      <c r="K773" s="76"/>
      <c r="L773" s="76"/>
      <c r="M773" s="76"/>
      <c r="N773" s="76"/>
      <c r="O773" s="71" t="s">
        <v>10335</v>
      </c>
      <c r="P773" s="100"/>
      <c r="Q773" s="71" t="s">
        <v>10338</v>
      </c>
      <c r="R773" s="79" t="s">
        <v>10339</v>
      </c>
      <c r="S773" s="86" t="n">
        <v>45124</v>
      </c>
      <c r="T773" s="73" t="n">
        <v>45854</v>
      </c>
      <c r="U773" s="87" t="s">
        <v>10340</v>
      </c>
      <c r="V773" s="87" t="s">
        <v>10341</v>
      </c>
      <c r="W773" s="76"/>
      <c r="X773" s="71" t="s">
        <v>10335</v>
      </c>
      <c r="Y773" s="71" t="s">
        <v>10342</v>
      </c>
      <c r="Z773" s="79" t="s">
        <v>10629</v>
      </c>
      <c r="AA773" s="76"/>
      <c r="AB773" s="76"/>
      <c r="AC773" s="76"/>
      <c r="AD773" s="76"/>
      <c r="AE773" s="78" t="s">
        <v>10630</v>
      </c>
      <c r="AF773" s="76"/>
      <c r="AG773" s="76"/>
      <c r="AH773" s="76"/>
      <c r="AI773" s="104" t="s">
        <v>10650</v>
      </c>
      <c r="AJ773" s="79" t="s">
        <v>10346</v>
      </c>
      <c r="AK773" s="76"/>
      <c r="AL773" s="76"/>
      <c r="AM773" s="76"/>
      <c r="AN773" s="63" t="s">
        <v>11295</v>
      </c>
      <c r="AO773" s="63" t="s">
        <v>10444</v>
      </c>
      <c r="AP773" s="67" t="s">
        <v>11296</v>
      </c>
      <c r="AQ773" s="76"/>
    </row>
    <row r="774" customFormat="false" ht="17.9" hidden="false" customHeight="false" outlineLevel="0" collapsed="false">
      <c r="B774" s="1" t="str">
        <f aca="false">поверители!$E774</f>
        <v>0218083777</v>
      </c>
      <c r="C774" s="64" t="s">
        <v>393</v>
      </c>
      <c r="D774" s="63"/>
      <c r="E774" s="67" t="s">
        <v>11327</v>
      </c>
      <c r="F774" s="63"/>
      <c r="G774" s="63" t="s">
        <v>10335</v>
      </c>
      <c r="H774" s="64" t="s">
        <v>396</v>
      </c>
      <c r="I774" s="67" t="s">
        <v>10374</v>
      </c>
      <c r="J774" s="76"/>
      <c r="K774" s="76"/>
      <c r="L774" s="76"/>
      <c r="M774" s="76"/>
      <c r="N774" s="76"/>
      <c r="O774" s="71" t="s">
        <v>10335</v>
      </c>
      <c r="P774" s="100"/>
      <c r="Q774" s="71" t="s">
        <v>10338</v>
      </c>
      <c r="R774" s="79" t="s">
        <v>10339</v>
      </c>
      <c r="S774" s="86" t="n">
        <v>45124</v>
      </c>
      <c r="T774" s="73" t="n">
        <v>45854</v>
      </c>
      <c r="U774" s="87" t="s">
        <v>10340</v>
      </c>
      <c r="V774" s="87" t="s">
        <v>10341</v>
      </c>
      <c r="W774" s="76"/>
      <c r="X774" s="71" t="s">
        <v>10335</v>
      </c>
      <c r="Y774" s="71" t="s">
        <v>10342</v>
      </c>
      <c r="Z774" s="79" t="s">
        <v>10629</v>
      </c>
      <c r="AA774" s="76"/>
      <c r="AB774" s="76"/>
      <c r="AC774" s="76"/>
      <c r="AD774" s="76"/>
      <c r="AE774" s="78" t="s">
        <v>10630</v>
      </c>
      <c r="AF774" s="76"/>
      <c r="AG774" s="76"/>
      <c r="AH774" s="76"/>
      <c r="AI774" s="104" t="s">
        <v>10650</v>
      </c>
      <c r="AJ774" s="79" t="s">
        <v>10346</v>
      </c>
      <c r="AK774" s="76"/>
      <c r="AL774" s="76"/>
      <c r="AM774" s="76"/>
      <c r="AN774" s="63" t="s">
        <v>11295</v>
      </c>
      <c r="AO774" s="63" t="s">
        <v>10444</v>
      </c>
      <c r="AP774" s="67" t="s">
        <v>11296</v>
      </c>
      <c r="AQ774" s="76"/>
    </row>
    <row r="775" customFormat="false" ht="17.9" hidden="false" customHeight="false" outlineLevel="0" collapsed="false">
      <c r="B775" s="1" t="str">
        <f aca="false">поверители!$E775</f>
        <v>0218083795</v>
      </c>
      <c r="C775" s="64" t="s">
        <v>393</v>
      </c>
      <c r="D775" s="63"/>
      <c r="E775" s="67" t="s">
        <v>11328</v>
      </c>
      <c r="F775" s="63"/>
      <c r="G775" s="63" t="s">
        <v>10335</v>
      </c>
      <c r="H775" s="64" t="s">
        <v>396</v>
      </c>
      <c r="I775" s="67" t="s">
        <v>10374</v>
      </c>
      <c r="J775" s="76"/>
      <c r="K775" s="76"/>
      <c r="L775" s="76"/>
      <c r="M775" s="76"/>
      <c r="N775" s="76"/>
      <c r="O775" s="71" t="s">
        <v>10335</v>
      </c>
      <c r="P775" s="100"/>
      <c r="Q775" s="71" t="s">
        <v>10338</v>
      </c>
      <c r="R775" s="79" t="s">
        <v>10339</v>
      </c>
      <c r="S775" s="86" t="n">
        <v>45124</v>
      </c>
      <c r="T775" s="73" t="n">
        <v>45854</v>
      </c>
      <c r="U775" s="87" t="s">
        <v>10340</v>
      </c>
      <c r="V775" s="87" t="s">
        <v>10341</v>
      </c>
      <c r="W775" s="76"/>
      <c r="X775" s="71" t="s">
        <v>10335</v>
      </c>
      <c r="Y775" s="71" t="s">
        <v>10342</v>
      </c>
      <c r="Z775" s="79" t="s">
        <v>10629</v>
      </c>
      <c r="AA775" s="76"/>
      <c r="AB775" s="76"/>
      <c r="AC775" s="76"/>
      <c r="AD775" s="76"/>
      <c r="AE775" s="78" t="s">
        <v>10630</v>
      </c>
      <c r="AF775" s="76"/>
      <c r="AG775" s="76"/>
      <c r="AH775" s="76"/>
      <c r="AI775" s="104" t="s">
        <v>10650</v>
      </c>
      <c r="AJ775" s="79" t="s">
        <v>10346</v>
      </c>
      <c r="AK775" s="76"/>
      <c r="AL775" s="76"/>
      <c r="AM775" s="76"/>
      <c r="AN775" s="63" t="s">
        <v>11295</v>
      </c>
      <c r="AO775" s="63" t="s">
        <v>10444</v>
      </c>
      <c r="AP775" s="67" t="s">
        <v>11296</v>
      </c>
      <c r="AQ775" s="76"/>
    </row>
    <row r="776" customFormat="false" ht="15" hidden="false" customHeight="false" outlineLevel="0" collapsed="false">
      <c r="B776" s="1" t="str">
        <f aca="false">поверители!$E776</f>
        <v>Р00494</v>
      </c>
      <c r="C776" s="64" t="s">
        <v>291</v>
      </c>
      <c r="D776" s="63"/>
      <c r="E776" s="81" t="s">
        <v>11329</v>
      </c>
      <c r="F776" s="63"/>
      <c r="G776" s="63" t="s">
        <v>10335</v>
      </c>
      <c r="H776" s="63" t="s">
        <v>404</v>
      </c>
      <c r="I776" s="67" t="s">
        <v>10458</v>
      </c>
      <c r="J776" s="76"/>
      <c r="K776" s="76"/>
      <c r="L776" s="76"/>
      <c r="M776" s="76"/>
      <c r="N776" s="76"/>
      <c r="O776" s="71" t="s">
        <v>10335</v>
      </c>
      <c r="P776" s="100"/>
      <c r="Q776" s="71" t="s">
        <v>10338</v>
      </c>
      <c r="R776" s="79" t="s">
        <v>10339</v>
      </c>
      <c r="S776" s="86" t="n">
        <v>45124</v>
      </c>
      <c r="T776" s="73" t="n">
        <v>45489</v>
      </c>
      <c r="U776" s="87" t="s">
        <v>10340</v>
      </c>
      <c r="V776" s="87" t="s">
        <v>10341</v>
      </c>
      <c r="W776" s="76"/>
      <c r="X776" s="71" t="s">
        <v>10335</v>
      </c>
      <c r="Y776" s="71" t="s">
        <v>10342</v>
      </c>
      <c r="Z776" s="79" t="s">
        <v>10629</v>
      </c>
      <c r="AA776" s="76"/>
      <c r="AB776" s="76"/>
      <c r="AC776" s="76"/>
      <c r="AD776" s="76"/>
      <c r="AE776" s="78" t="s">
        <v>10630</v>
      </c>
      <c r="AF776" s="76"/>
      <c r="AG776" s="76"/>
      <c r="AH776" s="76"/>
      <c r="AI776" s="67" t="s">
        <v>11160</v>
      </c>
      <c r="AJ776" s="79" t="s">
        <v>10346</v>
      </c>
      <c r="AK776" s="76"/>
      <c r="AL776" s="76"/>
      <c r="AM776" s="76"/>
      <c r="AN776" s="63" t="s">
        <v>11295</v>
      </c>
      <c r="AO776" s="63" t="s">
        <v>10444</v>
      </c>
      <c r="AP776" s="67" t="s">
        <v>11296</v>
      </c>
      <c r="AQ776" s="76"/>
    </row>
    <row r="777" customFormat="false" ht="15" hidden="false" customHeight="false" outlineLevel="0" collapsed="false">
      <c r="B777" s="1" t="str">
        <f aca="false">поверители!$E777</f>
        <v>Р01012</v>
      </c>
      <c r="C777" s="64" t="s">
        <v>291</v>
      </c>
      <c r="D777" s="63"/>
      <c r="E777" s="81" t="s">
        <v>11330</v>
      </c>
      <c r="F777" s="63"/>
      <c r="G777" s="63" t="s">
        <v>10335</v>
      </c>
      <c r="H777" s="63" t="s">
        <v>404</v>
      </c>
      <c r="I777" s="67" t="s">
        <v>10458</v>
      </c>
      <c r="J777" s="76"/>
      <c r="K777" s="76"/>
      <c r="L777" s="76"/>
      <c r="M777" s="76"/>
      <c r="N777" s="76"/>
      <c r="O777" s="71" t="s">
        <v>10335</v>
      </c>
      <c r="P777" s="100"/>
      <c r="Q777" s="71" t="s">
        <v>10338</v>
      </c>
      <c r="R777" s="79" t="s">
        <v>10339</v>
      </c>
      <c r="S777" s="86" t="n">
        <v>45124</v>
      </c>
      <c r="T777" s="73" t="n">
        <v>45489</v>
      </c>
      <c r="U777" s="87" t="s">
        <v>10340</v>
      </c>
      <c r="V777" s="87" t="s">
        <v>10341</v>
      </c>
      <c r="W777" s="76"/>
      <c r="X777" s="71" t="s">
        <v>10335</v>
      </c>
      <c r="Y777" s="71" t="s">
        <v>10342</v>
      </c>
      <c r="Z777" s="79" t="s">
        <v>10629</v>
      </c>
      <c r="AA777" s="76"/>
      <c r="AB777" s="76"/>
      <c r="AC777" s="76"/>
      <c r="AD777" s="76"/>
      <c r="AE777" s="78" t="s">
        <v>10630</v>
      </c>
      <c r="AF777" s="76"/>
      <c r="AG777" s="76"/>
      <c r="AH777" s="76"/>
      <c r="AI777" s="67" t="s">
        <v>11160</v>
      </c>
      <c r="AJ777" s="79" t="s">
        <v>10346</v>
      </c>
      <c r="AK777" s="76"/>
      <c r="AL777" s="76"/>
      <c r="AM777" s="76"/>
      <c r="AN777" s="63" t="s">
        <v>11295</v>
      </c>
      <c r="AO777" s="63" t="s">
        <v>10444</v>
      </c>
      <c r="AP777" s="67" t="s">
        <v>11296</v>
      </c>
      <c r="AQ777" s="76"/>
    </row>
    <row r="778" customFormat="false" ht="15" hidden="false" customHeight="false" outlineLevel="0" collapsed="false">
      <c r="B778" s="1" t="str">
        <f aca="false">поверители!$E778</f>
        <v>А0106197</v>
      </c>
      <c r="C778" s="64" t="s">
        <v>329</v>
      </c>
      <c r="D778" s="63"/>
      <c r="E778" s="81" t="s">
        <v>11331</v>
      </c>
      <c r="F778" s="63"/>
      <c r="G778" s="63" t="s">
        <v>10335</v>
      </c>
      <c r="H778" s="63" t="s">
        <v>332</v>
      </c>
      <c r="I778" s="67" t="n">
        <v>2020</v>
      </c>
      <c r="J778" s="76"/>
      <c r="K778" s="76"/>
      <c r="L778" s="76"/>
      <c r="M778" s="76"/>
      <c r="N778" s="76"/>
      <c r="O778" s="71" t="s">
        <v>10335</v>
      </c>
      <c r="P778" s="100"/>
      <c r="Q778" s="71" t="s">
        <v>10338</v>
      </c>
      <c r="R778" s="79" t="s">
        <v>10339</v>
      </c>
      <c r="S778" s="86" t="n">
        <v>45124</v>
      </c>
      <c r="T778" s="73" t="n">
        <v>45854</v>
      </c>
      <c r="U778" s="87" t="s">
        <v>10340</v>
      </c>
      <c r="V778" s="87" t="s">
        <v>10341</v>
      </c>
      <c r="W778" s="76"/>
      <c r="X778" s="71" t="s">
        <v>10335</v>
      </c>
      <c r="Y778" s="71" t="s">
        <v>10342</v>
      </c>
      <c r="Z778" s="79" t="s">
        <v>10629</v>
      </c>
      <c r="AA778" s="76"/>
      <c r="AB778" s="76"/>
      <c r="AC778" s="76"/>
      <c r="AD778" s="76"/>
      <c r="AE778" s="78" t="s">
        <v>10630</v>
      </c>
      <c r="AF778" s="76"/>
      <c r="AG778" s="76"/>
      <c r="AH778" s="76"/>
      <c r="AI778" s="67" t="s">
        <v>10863</v>
      </c>
      <c r="AJ778" s="79" t="s">
        <v>10346</v>
      </c>
      <c r="AK778" s="76"/>
      <c r="AL778" s="76"/>
      <c r="AM778" s="76"/>
      <c r="AN778" s="63" t="s">
        <v>11295</v>
      </c>
      <c r="AO778" s="63" t="s">
        <v>10444</v>
      </c>
      <c r="AP778" s="67" t="s">
        <v>11296</v>
      </c>
      <c r="AQ778" s="76"/>
    </row>
    <row r="779" customFormat="false" ht="15" hidden="false" customHeight="false" outlineLevel="0" collapsed="false">
      <c r="B779" s="1" t="str">
        <f aca="false">поверители!$E779</f>
        <v>1630</v>
      </c>
      <c r="C779" s="64" t="s">
        <v>387</v>
      </c>
      <c r="D779" s="63"/>
      <c r="E779" s="81" t="s">
        <v>11332</v>
      </c>
      <c r="F779" s="63"/>
      <c r="G779" s="63" t="s">
        <v>10335</v>
      </c>
      <c r="H779" s="63" t="s">
        <v>366</v>
      </c>
      <c r="I779" s="67" t="s">
        <v>10469</v>
      </c>
      <c r="J779" s="76"/>
      <c r="K779" s="76"/>
      <c r="L779" s="76"/>
      <c r="M779" s="76"/>
      <c r="N779" s="76"/>
      <c r="O779" s="71" t="s">
        <v>10335</v>
      </c>
      <c r="P779" s="100"/>
      <c r="Q779" s="71" t="s">
        <v>10338</v>
      </c>
      <c r="R779" s="79" t="s">
        <v>10339</v>
      </c>
      <c r="S779" s="86" t="n">
        <v>45124</v>
      </c>
      <c r="T779" s="73" t="n">
        <v>45854</v>
      </c>
      <c r="U779" s="87" t="s">
        <v>10340</v>
      </c>
      <c r="V779" s="87" t="s">
        <v>10341</v>
      </c>
      <c r="W779" s="76"/>
      <c r="X779" s="71" t="s">
        <v>10335</v>
      </c>
      <c r="Y779" s="71" t="s">
        <v>10342</v>
      </c>
      <c r="Z779" s="79" t="s">
        <v>10629</v>
      </c>
      <c r="AA779" s="76"/>
      <c r="AB779" s="76"/>
      <c r="AC779" s="76"/>
      <c r="AD779" s="76"/>
      <c r="AE779" s="78" t="s">
        <v>10630</v>
      </c>
      <c r="AF779" s="76"/>
      <c r="AG779" s="76"/>
      <c r="AH779" s="76"/>
      <c r="AI779" s="67" t="s">
        <v>10848</v>
      </c>
      <c r="AJ779" s="79" t="s">
        <v>10346</v>
      </c>
      <c r="AK779" s="76"/>
      <c r="AL779" s="76"/>
      <c r="AM779" s="76"/>
      <c r="AN779" s="63" t="s">
        <v>11295</v>
      </c>
      <c r="AO779" s="63" t="s">
        <v>10444</v>
      </c>
      <c r="AP779" s="67" t="s">
        <v>11296</v>
      </c>
      <c r="AQ779" s="76"/>
    </row>
    <row r="780" customFormat="false" ht="17.9" hidden="false" customHeight="false" outlineLevel="0" collapsed="false">
      <c r="B780" s="1" t="str">
        <f aca="false">поверители!$E780</f>
        <v>Р00329</v>
      </c>
      <c r="C780" s="64" t="s">
        <v>291</v>
      </c>
      <c r="D780" s="63"/>
      <c r="E780" s="81" t="s">
        <v>10877</v>
      </c>
      <c r="F780" s="63"/>
      <c r="G780" s="63" t="s">
        <v>10335</v>
      </c>
      <c r="H780" s="81" t="s">
        <v>294</v>
      </c>
      <c r="I780" s="67" t="s">
        <v>10458</v>
      </c>
      <c r="J780" s="76"/>
      <c r="K780" s="76"/>
      <c r="L780" s="76"/>
      <c r="M780" s="76"/>
      <c r="N780" s="76"/>
      <c r="O780" s="71" t="s">
        <v>10335</v>
      </c>
      <c r="P780" s="100"/>
      <c r="Q780" s="71" t="s">
        <v>10338</v>
      </c>
      <c r="R780" s="79" t="s">
        <v>10339</v>
      </c>
      <c r="S780" s="86" t="n">
        <v>45124</v>
      </c>
      <c r="T780" s="73" t="n">
        <v>45489</v>
      </c>
      <c r="U780" s="87" t="s">
        <v>10340</v>
      </c>
      <c r="V780" s="87" t="s">
        <v>10341</v>
      </c>
      <c r="W780" s="76"/>
      <c r="X780" s="71" t="s">
        <v>10335</v>
      </c>
      <c r="Y780" s="71" t="s">
        <v>10342</v>
      </c>
      <c r="Z780" s="79" t="s">
        <v>10629</v>
      </c>
      <c r="AA780" s="76"/>
      <c r="AB780" s="76"/>
      <c r="AC780" s="76"/>
      <c r="AD780" s="76"/>
      <c r="AE780" s="78" t="s">
        <v>10630</v>
      </c>
      <c r="AF780" s="76"/>
      <c r="AG780" s="76"/>
      <c r="AH780" s="76"/>
      <c r="AI780" s="104" t="s">
        <v>10733</v>
      </c>
      <c r="AJ780" s="79" t="s">
        <v>10346</v>
      </c>
      <c r="AK780" s="76"/>
      <c r="AL780" s="76"/>
      <c r="AM780" s="76"/>
      <c r="AN780" s="63" t="s">
        <v>11295</v>
      </c>
      <c r="AO780" s="63" t="s">
        <v>10444</v>
      </c>
      <c r="AP780" s="67" t="s">
        <v>11296</v>
      </c>
      <c r="AQ780" s="76"/>
    </row>
    <row r="781" customFormat="false" ht="15" hidden="false" customHeight="false" outlineLevel="0" collapsed="false">
      <c r="B781" s="1" t="str">
        <f aca="false">поверители!$E781</f>
        <v>P00440</v>
      </c>
      <c r="C781" s="64" t="s">
        <v>291</v>
      </c>
      <c r="D781" s="63"/>
      <c r="E781" s="67" t="s">
        <v>11333</v>
      </c>
      <c r="F781" s="63"/>
      <c r="G781" s="63" t="s">
        <v>10335</v>
      </c>
      <c r="H781" s="63" t="s">
        <v>404</v>
      </c>
      <c r="I781" s="67" t="s">
        <v>10458</v>
      </c>
      <c r="J781" s="76"/>
      <c r="K781" s="76"/>
      <c r="L781" s="76"/>
      <c r="M781" s="76"/>
      <c r="N781" s="76"/>
      <c r="O781" s="71" t="s">
        <v>10335</v>
      </c>
      <c r="P781" s="100"/>
      <c r="Q781" s="71" t="s">
        <v>10338</v>
      </c>
      <c r="R781" s="79" t="s">
        <v>10339</v>
      </c>
      <c r="S781" s="86" t="n">
        <v>45124</v>
      </c>
      <c r="T781" s="73" t="n">
        <v>45489</v>
      </c>
      <c r="U781" s="87" t="s">
        <v>10340</v>
      </c>
      <c r="V781" s="87" t="s">
        <v>10341</v>
      </c>
      <c r="W781" s="76"/>
      <c r="X781" s="71" t="s">
        <v>10335</v>
      </c>
      <c r="Y781" s="71" t="s">
        <v>10342</v>
      </c>
      <c r="Z781" s="79" t="s">
        <v>10629</v>
      </c>
      <c r="AA781" s="76"/>
      <c r="AB781" s="76"/>
      <c r="AC781" s="76"/>
      <c r="AD781" s="76"/>
      <c r="AE781" s="78" t="s">
        <v>10630</v>
      </c>
      <c r="AF781" s="76"/>
      <c r="AG781" s="76"/>
      <c r="AH781" s="76"/>
      <c r="AI781" s="67" t="s">
        <v>11001</v>
      </c>
      <c r="AJ781" s="79" t="s">
        <v>10346</v>
      </c>
      <c r="AK781" s="76"/>
      <c r="AL781" s="76"/>
      <c r="AM781" s="76"/>
      <c r="AN781" s="63" t="s">
        <v>11295</v>
      </c>
      <c r="AO781" s="63" t="s">
        <v>10444</v>
      </c>
      <c r="AP781" s="67" t="s">
        <v>11296</v>
      </c>
      <c r="AQ781" s="76"/>
    </row>
    <row r="782" customFormat="false" ht="15" hidden="false" customHeight="false" outlineLevel="0" collapsed="false">
      <c r="B782" s="1" t="str">
        <f aca="false">поверители!$E782</f>
        <v>00329</v>
      </c>
      <c r="C782" s="64" t="s">
        <v>428</v>
      </c>
      <c r="D782" s="63"/>
      <c r="E782" s="81" t="s">
        <v>11334</v>
      </c>
      <c r="F782" s="63"/>
      <c r="G782" s="63" t="s">
        <v>10335</v>
      </c>
      <c r="H782" s="63" t="s">
        <v>294</v>
      </c>
      <c r="I782" s="67" t="s">
        <v>10652</v>
      </c>
      <c r="J782" s="76"/>
      <c r="K782" s="76"/>
      <c r="L782" s="76"/>
      <c r="M782" s="76"/>
      <c r="N782" s="76"/>
      <c r="O782" s="71" t="s">
        <v>10335</v>
      </c>
      <c r="P782" s="100"/>
      <c r="Q782" s="71" t="s">
        <v>10338</v>
      </c>
      <c r="R782" s="79" t="s">
        <v>10339</v>
      </c>
      <c r="S782" s="86" t="n">
        <v>45124</v>
      </c>
      <c r="T782" s="73" t="n">
        <v>45489</v>
      </c>
      <c r="U782" s="87" t="s">
        <v>10340</v>
      </c>
      <c r="V782" s="87" t="s">
        <v>10341</v>
      </c>
      <c r="W782" s="76"/>
      <c r="X782" s="71" t="s">
        <v>10335</v>
      </c>
      <c r="Y782" s="71" t="s">
        <v>10342</v>
      </c>
      <c r="Z782" s="79" t="s">
        <v>10629</v>
      </c>
      <c r="AA782" s="76"/>
      <c r="AB782" s="76"/>
      <c r="AC782" s="76"/>
      <c r="AD782" s="76"/>
      <c r="AE782" s="78" t="s">
        <v>10630</v>
      </c>
      <c r="AF782" s="76"/>
      <c r="AG782" s="76"/>
      <c r="AH782" s="76"/>
      <c r="AI782" s="67" t="s">
        <v>11001</v>
      </c>
      <c r="AJ782" s="79" t="s">
        <v>10346</v>
      </c>
      <c r="AK782" s="76"/>
      <c r="AL782" s="76"/>
      <c r="AM782" s="76"/>
      <c r="AN782" s="63" t="s">
        <v>11295</v>
      </c>
      <c r="AO782" s="63" t="s">
        <v>10444</v>
      </c>
      <c r="AP782" s="67" t="s">
        <v>11296</v>
      </c>
      <c r="AQ782" s="76"/>
    </row>
    <row r="783" customFormat="false" ht="15" hidden="false" customHeight="false" outlineLevel="0" collapsed="false">
      <c r="B783" s="1" t="str">
        <f aca="false">поверители!$E783</f>
        <v>00466</v>
      </c>
      <c r="C783" s="64" t="s">
        <v>724</v>
      </c>
      <c r="D783" s="63"/>
      <c r="E783" s="67" t="s">
        <v>11335</v>
      </c>
      <c r="F783" s="63"/>
      <c r="G783" s="63" t="s">
        <v>10335</v>
      </c>
      <c r="H783" s="63" t="s">
        <v>332</v>
      </c>
      <c r="I783" s="67" t="s">
        <v>10652</v>
      </c>
      <c r="J783" s="76"/>
      <c r="K783" s="76"/>
      <c r="L783" s="76"/>
      <c r="M783" s="76"/>
      <c r="N783" s="76"/>
      <c r="O783" s="71" t="s">
        <v>10335</v>
      </c>
      <c r="P783" s="100"/>
      <c r="Q783" s="71" t="s">
        <v>10338</v>
      </c>
      <c r="R783" s="79" t="s">
        <v>10339</v>
      </c>
      <c r="S783" s="86" t="n">
        <v>45124</v>
      </c>
      <c r="T783" s="73" t="n">
        <v>45489</v>
      </c>
      <c r="U783" s="87" t="s">
        <v>10340</v>
      </c>
      <c r="V783" s="87" t="s">
        <v>10341</v>
      </c>
      <c r="W783" s="76"/>
      <c r="X783" s="71" t="s">
        <v>10335</v>
      </c>
      <c r="Y783" s="71" t="s">
        <v>10342</v>
      </c>
      <c r="Z783" s="79" t="s">
        <v>10629</v>
      </c>
      <c r="AA783" s="76"/>
      <c r="AB783" s="76"/>
      <c r="AC783" s="76"/>
      <c r="AD783" s="76"/>
      <c r="AE783" s="78" t="s">
        <v>10630</v>
      </c>
      <c r="AF783" s="76"/>
      <c r="AG783" s="76"/>
      <c r="AH783" s="76"/>
      <c r="AI783" s="67" t="s">
        <v>10853</v>
      </c>
      <c r="AJ783" s="79" t="s">
        <v>10346</v>
      </c>
      <c r="AK783" s="76"/>
      <c r="AL783" s="76"/>
      <c r="AM783" s="76"/>
      <c r="AN783" s="63" t="s">
        <v>11295</v>
      </c>
      <c r="AO783" s="63" t="s">
        <v>10444</v>
      </c>
      <c r="AP783" s="67" t="s">
        <v>11296</v>
      </c>
      <c r="AQ783" s="76"/>
    </row>
    <row r="784" customFormat="false" ht="15" hidden="false" customHeight="false" outlineLevel="0" collapsed="false">
      <c r="B784" s="1" t="str">
        <f aca="false">поверители!$E784</f>
        <v>01292</v>
      </c>
      <c r="C784" s="64" t="s">
        <v>323</v>
      </c>
      <c r="D784" s="63"/>
      <c r="E784" s="81" t="s">
        <v>11336</v>
      </c>
      <c r="F784" s="63"/>
      <c r="G784" s="63" t="s">
        <v>10335</v>
      </c>
      <c r="H784" s="81" t="s">
        <v>326</v>
      </c>
      <c r="I784" s="67" t="s">
        <v>10652</v>
      </c>
      <c r="J784" s="76"/>
      <c r="K784" s="76"/>
      <c r="L784" s="76"/>
      <c r="M784" s="76"/>
      <c r="N784" s="76"/>
      <c r="O784" s="71" t="s">
        <v>10335</v>
      </c>
      <c r="P784" s="100"/>
      <c r="Q784" s="71" t="s">
        <v>10338</v>
      </c>
      <c r="R784" s="79" t="s">
        <v>10339</v>
      </c>
      <c r="S784" s="86" t="n">
        <v>45124</v>
      </c>
      <c r="T784" s="73" t="n">
        <v>45854</v>
      </c>
      <c r="U784" s="87" t="s">
        <v>10340</v>
      </c>
      <c r="V784" s="87" t="s">
        <v>10341</v>
      </c>
      <c r="W784" s="76"/>
      <c r="X784" s="71" t="s">
        <v>10335</v>
      </c>
      <c r="Y784" s="71" t="s">
        <v>10342</v>
      </c>
      <c r="Z784" s="79" t="s">
        <v>10629</v>
      </c>
      <c r="AA784" s="76"/>
      <c r="AB784" s="76"/>
      <c r="AC784" s="76"/>
      <c r="AD784" s="76"/>
      <c r="AE784" s="78" t="s">
        <v>10630</v>
      </c>
      <c r="AF784" s="76"/>
      <c r="AG784" s="76"/>
      <c r="AH784" s="76"/>
      <c r="AI784" s="67" t="s">
        <v>10552</v>
      </c>
      <c r="AJ784" s="79" t="s">
        <v>10346</v>
      </c>
      <c r="AK784" s="76"/>
      <c r="AL784" s="76"/>
      <c r="AM784" s="76"/>
      <c r="AN784" s="63" t="s">
        <v>11295</v>
      </c>
      <c r="AO784" s="63" t="s">
        <v>10444</v>
      </c>
      <c r="AP784" s="67" t="s">
        <v>11296</v>
      </c>
      <c r="AQ784" s="76"/>
    </row>
    <row r="785" customFormat="false" ht="15" hidden="false" customHeight="false" outlineLevel="0" collapsed="false">
      <c r="B785" s="1" t="str">
        <f aca="false">поверители!$E785</f>
        <v>03623</v>
      </c>
      <c r="C785" s="64" t="s">
        <v>323</v>
      </c>
      <c r="D785" s="63"/>
      <c r="E785" s="67" t="s">
        <v>11337</v>
      </c>
      <c r="F785" s="63"/>
      <c r="G785" s="63" t="s">
        <v>10335</v>
      </c>
      <c r="H785" s="81" t="s">
        <v>763</v>
      </c>
      <c r="I785" s="67" t="s">
        <v>10652</v>
      </c>
      <c r="J785" s="76"/>
      <c r="K785" s="76"/>
      <c r="L785" s="76"/>
      <c r="M785" s="76"/>
      <c r="N785" s="76"/>
      <c r="O785" s="71" t="s">
        <v>10335</v>
      </c>
      <c r="P785" s="100"/>
      <c r="Q785" s="71" t="s">
        <v>10338</v>
      </c>
      <c r="R785" s="79" t="s">
        <v>10339</v>
      </c>
      <c r="S785" s="86" t="n">
        <v>45124</v>
      </c>
      <c r="T785" s="73" t="n">
        <v>45854</v>
      </c>
      <c r="U785" s="87" t="s">
        <v>10340</v>
      </c>
      <c r="V785" s="87" t="s">
        <v>10341</v>
      </c>
      <c r="W785" s="76"/>
      <c r="X785" s="71" t="s">
        <v>10335</v>
      </c>
      <c r="Y785" s="71" t="s">
        <v>10342</v>
      </c>
      <c r="Z785" s="79" t="s">
        <v>10629</v>
      </c>
      <c r="AA785" s="76"/>
      <c r="AB785" s="76"/>
      <c r="AC785" s="76"/>
      <c r="AD785" s="76"/>
      <c r="AE785" s="78" t="s">
        <v>10630</v>
      </c>
      <c r="AF785" s="76"/>
      <c r="AG785" s="76"/>
      <c r="AH785" s="76"/>
      <c r="AI785" s="67" t="s">
        <v>10863</v>
      </c>
      <c r="AJ785" s="79" t="s">
        <v>10346</v>
      </c>
      <c r="AK785" s="76"/>
      <c r="AL785" s="76"/>
      <c r="AM785" s="76"/>
      <c r="AN785" s="63" t="s">
        <v>11295</v>
      </c>
      <c r="AO785" s="63" t="s">
        <v>10444</v>
      </c>
      <c r="AP785" s="67" t="s">
        <v>11296</v>
      </c>
      <c r="AQ785" s="76"/>
    </row>
    <row r="786" customFormat="false" ht="15" hidden="false" customHeight="false" outlineLevel="0" collapsed="false">
      <c r="B786" s="1" t="str">
        <f aca="false">поверители!$E786</f>
        <v>03635</v>
      </c>
      <c r="C786" s="64" t="s">
        <v>428</v>
      </c>
      <c r="D786" s="63"/>
      <c r="E786" s="67" t="s">
        <v>11338</v>
      </c>
      <c r="F786" s="63"/>
      <c r="G786" s="63" t="s">
        <v>10335</v>
      </c>
      <c r="H786" s="63" t="s">
        <v>404</v>
      </c>
      <c r="I786" s="67" t="s">
        <v>10374</v>
      </c>
      <c r="J786" s="76"/>
      <c r="K786" s="76"/>
      <c r="L786" s="76"/>
      <c r="M786" s="76"/>
      <c r="N786" s="76"/>
      <c r="O786" s="71" t="s">
        <v>10335</v>
      </c>
      <c r="P786" s="100"/>
      <c r="Q786" s="71" t="s">
        <v>10338</v>
      </c>
      <c r="R786" s="79" t="s">
        <v>10339</v>
      </c>
      <c r="S786" s="86" t="n">
        <v>45124</v>
      </c>
      <c r="T786" s="73" t="n">
        <v>45489</v>
      </c>
      <c r="U786" s="87" t="s">
        <v>10340</v>
      </c>
      <c r="V786" s="87" t="s">
        <v>10341</v>
      </c>
      <c r="W786" s="76"/>
      <c r="X786" s="71" t="s">
        <v>10335</v>
      </c>
      <c r="Y786" s="71" t="s">
        <v>10342</v>
      </c>
      <c r="Z786" s="79" t="s">
        <v>10629</v>
      </c>
      <c r="AA786" s="76"/>
      <c r="AB786" s="76"/>
      <c r="AC786" s="76"/>
      <c r="AD786" s="76"/>
      <c r="AE786" s="78" t="s">
        <v>10630</v>
      </c>
      <c r="AF786" s="76"/>
      <c r="AG786" s="76"/>
      <c r="AH786" s="76"/>
      <c r="AI786" s="67" t="s">
        <v>11001</v>
      </c>
      <c r="AJ786" s="79" t="s">
        <v>10346</v>
      </c>
      <c r="AK786" s="76"/>
      <c r="AL786" s="76"/>
      <c r="AM786" s="76"/>
      <c r="AN786" s="63" t="s">
        <v>11295</v>
      </c>
      <c r="AO786" s="63" t="s">
        <v>10444</v>
      </c>
      <c r="AP786" s="67" t="s">
        <v>11296</v>
      </c>
      <c r="AQ786" s="76"/>
    </row>
    <row r="787" customFormat="false" ht="15" hidden="false" customHeight="false" outlineLevel="0" collapsed="false">
      <c r="B787" s="1" t="str">
        <f aca="false">поверители!$E787</f>
        <v>03639</v>
      </c>
      <c r="C787" s="64" t="s">
        <v>428</v>
      </c>
      <c r="D787" s="63"/>
      <c r="E787" s="67" t="s">
        <v>11339</v>
      </c>
      <c r="F787" s="63"/>
      <c r="G787" s="63" t="s">
        <v>10335</v>
      </c>
      <c r="H787" s="63" t="s">
        <v>294</v>
      </c>
      <c r="I787" s="67" t="s">
        <v>10649</v>
      </c>
      <c r="J787" s="76"/>
      <c r="K787" s="76"/>
      <c r="L787" s="76"/>
      <c r="M787" s="76"/>
      <c r="N787" s="76"/>
      <c r="O787" s="71" t="s">
        <v>10335</v>
      </c>
      <c r="P787" s="100"/>
      <c r="Q787" s="71" t="s">
        <v>10338</v>
      </c>
      <c r="R787" s="79" t="s">
        <v>10339</v>
      </c>
      <c r="S787" s="86" t="n">
        <v>45124</v>
      </c>
      <c r="T787" s="73" t="n">
        <v>45489</v>
      </c>
      <c r="U787" s="87" t="s">
        <v>10340</v>
      </c>
      <c r="V787" s="87" t="s">
        <v>10341</v>
      </c>
      <c r="W787" s="76"/>
      <c r="X787" s="71" t="s">
        <v>10335</v>
      </c>
      <c r="Y787" s="71" t="s">
        <v>10342</v>
      </c>
      <c r="Z787" s="79" t="s">
        <v>10629</v>
      </c>
      <c r="AA787" s="76"/>
      <c r="AB787" s="76"/>
      <c r="AC787" s="76"/>
      <c r="AD787" s="76"/>
      <c r="AE787" s="78" t="s">
        <v>10630</v>
      </c>
      <c r="AF787" s="76"/>
      <c r="AG787" s="76"/>
      <c r="AH787" s="76"/>
      <c r="AI787" s="67" t="s">
        <v>10850</v>
      </c>
      <c r="AJ787" s="79" t="s">
        <v>10346</v>
      </c>
      <c r="AK787" s="76"/>
      <c r="AL787" s="76"/>
      <c r="AM787" s="76"/>
      <c r="AN787" s="63" t="s">
        <v>11295</v>
      </c>
      <c r="AO787" s="63" t="s">
        <v>10444</v>
      </c>
      <c r="AP787" s="67" t="s">
        <v>11296</v>
      </c>
      <c r="AQ787" s="76"/>
    </row>
    <row r="788" customFormat="false" ht="15" hidden="false" customHeight="false" outlineLevel="0" collapsed="false">
      <c r="B788" s="1" t="str">
        <f aca="false">поверители!$E788</f>
        <v>03645</v>
      </c>
      <c r="C788" s="64" t="s">
        <v>323</v>
      </c>
      <c r="D788" s="63"/>
      <c r="E788" s="67" t="s">
        <v>11340</v>
      </c>
      <c r="F788" s="63"/>
      <c r="G788" s="63" t="s">
        <v>10335</v>
      </c>
      <c r="H788" s="81" t="s">
        <v>763</v>
      </c>
      <c r="I788" s="67" t="s">
        <v>10652</v>
      </c>
      <c r="J788" s="76"/>
      <c r="K788" s="76"/>
      <c r="L788" s="76"/>
      <c r="M788" s="76"/>
      <c r="N788" s="76"/>
      <c r="O788" s="71" t="s">
        <v>10335</v>
      </c>
      <c r="P788" s="100"/>
      <c r="Q788" s="71" t="s">
        <v>10338</v>
      </c>
      <c r="R788" s="79" t="s">
        <v>10339</v>
      </c>
      <c r="S788" s="86" t="n">
        <v>45124</v>
      </c>
      <c r="T788" s="73" t="n">
        <v>45854</v>
      </c>
      <c r="U788" s="87" t="s">
        <v>10340</v>
      </c>
      <c r="V788" s="87" t="s">
        <v>10341</v>
      </c>
      <c r="W788" s="76"/>
      <c r="X788" s="71" t="s">
        <v>10335</v>
      </c>
      <c r="Y788" s="71" t="s">
        <v>10342</v>
      </c>
      <c r="Z788" s="79" t="s">
        <v>10629</v>
      </c>
      <c r="AA788" s="76"/>
      <c r="AB788" s="76"/>
      <c r="AC788" s="76"/>
      <c r="AD788" s="76"/>
      <c r="AE788" s="78" t="s">
        <v>10630</v>
      </c>
      <c r="AF788" s="76"/>
      <c r="AG788" s="76"/>
      <c r="AH788" s="76"/>
      <c r="AI788" s="67" t="s">
        <v>10552</v>
      </c>
      <c r="AJ788" s="79" t="s">
        <v>10346</v>
      </c>
      <c r="AK788" s="76"/>
      <c r="AL788" s="76"/>
      <c r="AM788" s="76"/>
      <c r="AN788" s="63" t="s">
        <v>11295</v>
      </c>
      <c r="AO788" s="63" t="s">
        <v>10444</v>
      </c>
      <c r="AP788" s="67" t="s">
        <v>11296</v>
      </c>
      <c r="AQ788" s="76"/>
    </row>
    <row r="789" customFormat="false" ht="15" hidden="false" customHeight="false" outlineLevel="0" collapsed="false">
      <c r="B789" s="1" t="str">
        <f aca="false">поверители!$E789</f>
        <v>04326</v>
      </c>
      <c r="C789" s="64" t="s">
        <v>323</v>
      </c>
      <c r="D789" s="63"/>
      <c r="E789" s="67" t="s">
        <v>11341</v>
      </c>
      <c r="F789" s="63"/>
      <c r="G789" s="63" t="s">
        <v>10335</v>
      </c>
      <c r="H789" s="63" t="s">
        <v>326</v>
      </c>
      <c r="I789" s="67" t="s">
        <v>10652</v>
      </c>
      <c r="J789" s="76"/>
      <c r="K789" s="76"/>
      <c r="L789" s="76"/>
      <c r="M789" s="76"/>
      <c r="N789" s="76"/>
      <c r="O789" s="71" t="s">
        <v>10335</v>
      </c>
      <c r="P789" s="100"/>
      <c r="Q789" s="71" t="s">
        <v>10338</v>
      </c>
      <c r="R789" s="79" t="s">
        <v>10339</v>
      </c>
      <c r="S789" s="86" t="n">
        <v>45124</v>
      </c>
      <c r="T789" s="73" t="n">
        <v>45854</v>
      </c>
      <c r="U789" s="87" t="s">
        <v>10340</v>
      </c>
      <c r="V789" s="87" t="s">
        <v>10341</v>
      </c>
      <c r="W789" s="76"/>
      <c r="X789" s="71" t="s">
        <v>10335</v>
      </c>
      <c r="Y789" s="71" t="s">
        <v>10342</v>
      </c>
      <c r="Z789" s="79" t="s">
        <v>10629</v>
      </c>
      <c r="AA789" s="76"/>
      <c r="AB789" s="76"/>
      <c r="AC789" s="76"/>
      <c r="AD789" s="76"/>
      <c r="AE789" s="78" t="s">
        <v>10630</v>
      </c>
      <c r="AF789" s="76"/>
      <c r="AG789" s="76"/>
      <c r="AH789" s="76"/>
      <c r="AI789" s="67" t="s">
        <v>10845</v>
      </c>
      <c r="AJ789" s="79" t="s">
        <v>10346</v>
      </c>
      <c r="AK789" s="76"/>
      <c r="AL789" s="76"/>
      <c r="AM789" s="76"/>
      <c r="AN789" s="63" t="s">
        <v>11295</v>
      </c>
      <c r="AO789" s="63" t="s">
        <v>10444</v>
      </c>
      <c r="AP789" s="67" t="s">
        <v>11296</v>
      </c>
      <c r="AQ789" s="76"/>
    </row>
    <row r="790" customFormat="false" ht="15" hidden="false" customHeight="false" outlineLevel="0" collapsed="false">
      <c r="B790" s="1" t="str">
        <f aca="false">поверители!$E790</f>
        <v>04968</v>
      </c>
      <c r="C790" s="64" t="s">
        <v>323</v>
      </c>
      <c r="D790" s="63"/>
      <c r="E790" s="81" t="s">
        <v>11342</v>
      </c>
      <c r="F790" s="63"/>
      <c r="G790" s="63" t="s">
        <v>10335</v>
      </c>
      <c r="H790" s="81" t="s">
        <v>326</v>
      </c>
      <c r="I790" s="67" t="s">
        <v>10652</v>
      </c>
      <c r="J790" s="76"/>
      <c r="K790" s="76"/>
      <c r="L790" s="76"/>
      <c r="M790" s="76"/>
      <c r="N790" s="76"/>
      <c r="O790" s="71" t="s">
        <v>10335</v>
      </c>
      <c r="P790" s="100"/>
      <c r="Q790" s="71" t="s">
        <v>10338</v>
      </c>
      <c r="R790" s="79" t="s">
        <v>10339</v>
      </c>
      <c r="S790" s="86" t="n">
        <v>45124</v>
      </c>
      <c r="T790" s="73" t="n">
        <v>45854</v>
      </c>
      <c r="U790" s="87" t="s">
        <v>10340</v>
      </c>
      <c r="V790" s="87" t="s">
        <v>10341</v>
      </c>
      <c r="W790" s="76"/>
      <c r="X790" s="71" t="s">
        <v>10335</v>
      </c>
      <c r="Y790" s="71" t="s">
        <v>10342</v>
      </c>
      <c r="Z790" s="79" t="s">
        <v>10629</v>
      </c>
      <c r="AA790" s="76"/>
      <c r="AB790" s="76"/>
      <c r="AC790" s="76"/>
      <c r="AD790" s="76"/>
      <c r="AE790" s="78" t="s">
        <v>10630</v>
      </c>
      <c r="AF790" s="76"/>
      <c r="AG790" s="76"/>
      <c r="AH790" s="76"/>
      <c r="AI790" s="67" t="s">
        <v>10552</v>
      </c>
      <c r="AJ790" s="79" t="s">
        <v>10346</v>
      </c>
      <c r="AK790" s="76"/>
      <c r="AL790" s="76"/>
      <c r="AM790" s="76"/>
      <c r="AN790" s="63" t="s">
        <v>11295</v>
      </c>
      <c r="AO790" s="63" t="s">
        <v>10444</v>
      </c>
      <c r="AP790" s="67" t="s">
        <v>11296</v>
      </c>
      <c r="AQ790" s="76"/>
    </row>
    <row r="791" customFormat="false" ht="15" hidden="false" customHeight="false" outlineLevel="0" collapsed="false">
      <c r="B791" s="1" t="str">
        <f aca="false">поверители!$E791</f>
        <v>04975</v>
      </c>
      <c r="C791" s="64" t="s">
        <v>323</v>
      </c>
      <c r="D791" s="63"/>
      <c r="E791" s="81" t="s">
        <v>11343</v>
      </c>
      <c r="F791" s="63"/>
      <c r="G791" s="63" t="s">
        <v>10335</v>
      </c>
      <c r="H791" s="81" t="s">
        <v>763</v>
      </c>
      <c r="I791" s="67" t="s">
        <v>10652</v>
      </c>
      <c r="J791" s="76"/>
      <c r="K791" s="76"/>
      <c r="L791" s="76"/>
      <c r="M791" s="76"/>
      <c r="N791" s="76"/>
      <c r="O791" s="71" t="s">
        <v>10335</v>
      </c>
      <c r="P791" s="100"/>
      <c r="Q791" s="71" t="s">
        <v>10338</v>
      </c>
      <c r="R791" s="79" t="s">
        <v>10339</v>
      </c>
      <c r="S791" s="86" t="n">
        <v>45124</v>
      </c>
      <c r="T791" s="73" t="n">
        <v>45854</v>
      </c>
      <c r="U791" s="87" t="s">
        <v>10340</v>
      </c>
      <c r="V791" s="87" t="s">
        <v>10341</v>
      </c>
      <c r="W791" s="76"/>
      <c r="X791" s="71" t="s">
        <v>10335</v>
      </c>
      <c r="Y791" s="71" t="s">
        <v>10342</v>
      </c>
      <c r="Z791" s="79" t="s">
        <v>10629</v>
      </c>
      <c r="AA791" s="76"/>
      <c r="AB791" s="76"/>
      <c r="AC791" s="76"/>
      <c r="AD791" s="76"/>
      <c r="AE791" s="78" t="s">
        <v>10630</v>
      </c>
      <c r="AF791" s="76"/>
      <c r="AG791" s="76"/>
      <c r="AH791" s="76"/>
      <c r="AI791" s="67" t="s">
        <v>10587</v>
      </c>
      <c r="AJ791" s="79" t="s">
        <v>10346</v>
      </c>
      <c r="AK791" s="76"/>
      <c r="AL791" s="76"/>
      <c r="AM791" s="76"/>
      <c r="AN791" s="63" t="s">
        <v>11295</v>
      </c>
      <c r="AO791" s="63" t="s">
        <v>10444</v>
      </c>
      <c r="AP791" s="67" t="s">
        <v>11296</v>
      </c>
      <c r="AQ791" s="76"/>
    </row>
    <row r="792" customFormat="false" ht="15" hidden="false" customHeight="false" outlineLevel="0" collapsed="false">
      <c r="B792" s="1" t="str">
        <f aca="false">поверители!$E792</f>
        <v>04979</v>
      </c>
      <c r="C792" s="64" t="s">
        <v>323</v>
      </c>
      <c r="D792" s="63"/>
      <c r="E792" s="81" t="s">
        <v>11344</v>
      </c>
      <c r="F792" s="63"/>
      <c r="G792" s="63" t="s">
        <v>10335</v>
      </c>
      <c r="H792" s="81" t="s">
        <v>763</v>
      </c>
      <c r="I792" s="67" t="s">
        <v>10652</v>
      </c>
      <c r="J792" s="76"/>
      <c r="K792" s="76"/>
      <c r="L792" s="76"/>
      <c r="M792" s="76"/>
      <c r="N792" s="76"/>
      <c r="O792" s="71" t="s">
        <v>10335</v>
      </c>
      <c r="P792" s="100"/>
      <c r="Q792" s="71" t="s">
        <v>10338</v>
      </c>
      <c r="R792" s="79" t="s">
        <v>10339</v>
      </c>
      <c r="S792" s="86" t="n">
        <v>45124</v>
      </c>
      <c r="T792" s="73" t="n">
        <v>45854</v>
      </c>
      <c r="U792" s="87" t="s">
        <v>10340</v>
      </c>
      <c r="V792" s="87" t="s">
        <v>10341</v>
      </c>
      <c r="W792" s="76"/>
      <c r="X792" s="71" t="s">
        <v>10335</v>
      </c>
      <c r="Y792" s="71" t="s">
        <v>10342</v>
      </c>
      <c r="Z792" s="79" t="s">
        <v>10629</v>
      </c>
      <c r="AA792" s="76"/>
      <c r="AB792" s="76"/>
      <c r="AC792" s="76"/>
      <c r="AD792" s="76"/>
      <c r="AE792" s="78" t="s">
        <v>10630</v>
      </c>
      <c r="AF792" s="76"/>
      <c r="AG792" s="76"/>
      <c r="AH792" s="76"/>
      <c r="AI792" s="67" t="s">
        <v>10845</v>
      </c>
      <c r="AJ792" s="79" t="s">
        <v>10346</v>
      </c>
      <c r="AK792" s="76"/>
      <c r="AL792" s="76"/>
      <c r="AM792" s="76"/>
      <c r="AN792" s="63" t="s">
        <v>11295</v>
      </c>
      <c r="AO792" s="63" t="s">
        <v>10444</v>
      </c>
      <c r="AP792" s="67" t="s">
        <v>11296</v>
      </c>
      <c r="AQ792" s="76"/>
    </row>
    <row r="793" customFormat="false" ht="15" hidden="false" customHeight="false" outlineLevel="0" collapsed="false">
      <c r="B793" s="1" t="str">
        <f aca="false">поверители!$E793</f>
        <v>05004</v>
      </c>
      <c r="C793" s="64" t="s">
        <v>828</v>
      </c>
      <c r="D793" s="63"/>
      <c r="E793" s="81" t="s">
        <v>11345</v>
      </c>
      <c r="F793" s="63"/>
      <c r="G793" s="63" t="s">
        <v>10335</v>
      </c>
      <c r="H793" s="81" t="s">
        <v>404</v>
      </c>
      <c r="I793" s="67" t="s">
        <v>10363</v>
      </c>
      <c r="J793" s="76"/>
      <c r="K793" s="76"/>
      <c r="L793" s="76"/>
      <c r="M793" s="76"/>
      <c r="N793" s="76"/>
      <c r="O793" s="71" t="s">
        <v>10335</v>
      </c>
      <c r="P793" s="100"/>
      <c r="Q793" s="71" t="s">
        <v>10338</v>
      </c>
      <c r="R793" s="79" t="s">
        <v>10339</v>
      </c>
      <c r="S793" s="86" t="n">
        <v>45124</v>
      </c>
      <c r="T793" s="73" t="n">
        <v>45854</v>
      </c>
      <c r="U793" s="87" t="s">
        <v>10340</v>
      </c>
      <c r="V793" s="87" t="s">
        <v>10341</v>
      </c>
      <c r="W793" s="76"/>
      <c r="X793" s="71" t="s">
        <v>10335</v>
      </c>
      <c r="Y793" s="71" t="s">
        <v>10342</v>
      </c>
      <c r="Z793" s="79" t="s">
        <v>10629</v>
      </c>
      <c r="AA793" s="76"/>
      <c r="AB793" s="76"/>
      <c r="AC793" s="76"/>
      <c r="AD793" s="76"/>
      <c r="AE793" s="78" t="s">
        <v>10630</v>
      </c>
      <c r="AF793" s="76"/>
      <c r="AG793" s="76"/>
      <c r="AH793" s="76"/>
      <c r="AI793" s="67" t="s">
        <v>10848</v>
      </c>
      <c r="AJ793" s="79" t="s">
        <v>42</v>
      </c>
      <c r="AK793" s="76"/>
      <c r="AL793" s="76"/>
      <c r="AM793" s="76"/>
      <c r="AN793" s="63" t="s">
        <v>11295</v>
      </c>
      <c r="AO793" s="63" t="s">
        <v>10444</v>
      </c>
      <c r="AP793" s="67" t="s">
        <v>11296</v>
      </c>
      <c r="AQ793" s="76"/>
    </row>
    <row r="794" customFormat="false" ht="15" hidden="false" customHeight="false" outlineLevel="0" collapsed="false">
      <c r="B794" s="1" t="str">
        <f aca="false">поверители!$E794</f>
        <v>05007</v>
      </c>
      <c r="C794" s="64" t="s">
        <v>828</v>
      </c>
      <c r="D794" s="63"/>
      <c r="E794" s="81" t="s">
        <v>11346</v>
      </c>
      <c r="F794" s="63"/>
      <c r="G794" s="63" t="s">
        <v>10335</v>
      </c>
      <c r="H794" s="81" t="s">
        <v>404</v>
      </c>
      <c r="I794" s="67" t="s">
        <v>10363</v>
      </c>
      <c r="J794" s="76"/>
      <c r="K794" s="76"/>
      <c r="L794" s="76"/>
      <c r="M794" s="76"/>
      <c r="N794" s="76"/>
      <c r="O794" s="71" t="s">
        <v>10335</v>
      </c>
      <c r="P794" s="100"/>
      <c r="Q794" s="71" t="s">
        <v>10338</v>
      </c>
      <c r="R794" s="79" t="s">
        <v>10339</v>
      </c>
      <c r="S794" s="86" t="n">
        <v>45124</v>
      </c>
      <c r="T794" s="73" t="n">
        <v>45854</v>
      </c>
      <c r="U794" s="87" t="s">
        <v>10340</v>
      </c>
      <c r="V794" s="87" t="s">
        <v>10341</v>
      </c>
      <c r="W794" s="76"/>
      <c r="X794" s="71" t="s">
        <v>10335</v>
      </c>
      <c r="Y794" s="71" t="s">
        <v>10342</v>
      </c>
      <c r="Z794" s="79" t="s">
        <v>10629</v>
      </c>
      <c r="AA794" s="76"/>
      <c r="AB794" s="76"/>
      <c r="AC794" s="76"/>
      <c r="AD794" s="76"/>
      <c r="AE794" s="78" t="s">
        <v>10630</v>
      </c>
      <c r="AF794" s="76"/>
      <c r="AG794" s="76"/>
      <c r="AH794" s="76"/>
      <c r="AI794" s="67" t="s">
        <v>10848</v>
      </c>
      <c r="AJ794" s="79" t="s">
        <v>42</v>
      </c>
      <c r="AK794" s="76"/>
      <c r="AL794" s="76"/>
      <c r="AM794" s="76"/>
      <c r="AN794" s="63" t="s">
        <v>11295</v>
      </c>
      <c r="AO794" s="63" t="s">
        <v>10444</v>
      </c>
      <c r="AP794" s="67" t="s">
        <v>11296</v>
      </c>
      <c r="AQ794" s="76"/>
    </row>
    <row r="795" customFormat="false" ht="15" hidden="false" customHeight="false" outlineLevel="0" collapsed="false">
      <c r="B795" s="1" t="str">
        <f aca="false">поверители!$E795</f>
        <v>085662</v>
      </c>
      <c r="C795" s="64" t="s">
        <v>297</v>
      </c>
      <c r="D795" s="63"/>
      <c r="E795" s="67" t="s">
        <v>6493</v>
      </c>
      <c r="F795" s="63"/>
      <c r="G795" s="63" t="s">
        <v>10335</v>
      </c>
      <c r="H795" s="63" t="s">
        <v>300</v>
      </c>
      <c r="I795" s="67" t="s">
        <v>10337</v>
      </c>
      <c r="J795" s="76"/>
      <c r="K795" s="76"/>
      <c r="L795" s="76"/>
      <c r="M795" s="76"/>
      <c r="N795" s="76"/>
      <c r="O795" s="71" t="s">
        <v>10335</v>
      </c>
      <c r="P795" s="100"/>
      <c r="Q795" s="71" t="s">
        <v>10338</v>
      </c>
      <c r="R795" s="79" t="s">
        <v>10339</v>
      </c>
      <c r="S795" s="86" t="n">
        <v>45124</v>
      </c>
      <c r="T795" s="73" t="n">
        <v>45854</v>
      </c>
      <c r="U795" s="87" t="s">
        <v>10340</v>
      </c>
      <c r="V795" s="87" t="s">
        <v>10341</v>
      </c>
      <c r="W795" s="76"/>
      <c r="X795" s="71" t="s">
        <v>10335</v>
      </c>
      <c r="Y795" s="71" t="s">
        <v>10342</v>
      </c>
      <c r="Z795" s="79" t="s">
        <v>10629</v>
      </c>
      <c r="AA795" s="76"/>
      <c r="AB795" s="76"/>
      <c r="AC795" s="76"/>
      <c r="AD795" s="76"/>
      <c r="AE795" s="78" t="s">
        <v>10630</v>
      </c>
      <c r="AF795" s="76"/>
      <c r="AG795" s="76"/>
      <c r="AH795" s="76"/>
      <c r="AI795" s="67" t="s">
        <v>10552</v>
      </c>
      <c r="AJ795" s="79" t="s">
        <v>42</v>
      </c>
      <c r="AK795" s="76"/>
      <c r="AL795" s="76"/>
      <c r="AM795" s="76"/>
      <c r="AN795" s="63" t="s">
        <v>11295</v>
      </c>
      <c r="AO795" s="63" t="s">
        <v>10444</v>
      </c>
      <c r="AP795" s="67" t="s">
        <v>11296</v>
      </c>
      <c r="AQ795" s="76"/>
    </row>
    <row r="796" customFormat="false" ht="15" hidden="false" customHeight="false" outlineLevel="0" collapsed="false">
      <c r="B796" s="1" t="str">
        <f aca="false">поверители!$E796</f>
        <v>Р00092</v>
      </c>
      <c r="C796" s="64" t="s">
        <v>291</v>
      </c>
      <c r="D796" s="63"/>
      <c r="E796" s="67" t="s">
        <v>11347</v>
      </c>
      <c r="F796" s="63"/>
      <c r="G796" s="63" t="s">
        <v>10335</v>
      </c>
      <c r="H796" s="63" t="s">
        <v>404</v>
      </c>
      <c r="I796" s="67" t="s">
        <v>10458</v>
      </c>
      <c r="J796" s="76"/>
      <c r="K796" s="76"/>
      <c r="L796" s="76"/>
      <c r="M796" s="76"/>
      <c r="N796" s="76"/>
      <c r="O796" s="71" t="s">
        <v>10335</v>
      </c>
      <c r="P796" s="100"/>
      <c r="Q796" s="71" t="s">
        <v>10338</v>
      </c>
      <c r="R796" s="79" t="s">
        <v>10339</v>
      </c>
      <c r="S796" s="86" t="n">
        <v>45124</v>
      </c>
      <c r="T796" s="73" t="n">
        <v>45489</v>
      </c>
      <c r="U796" s="87" t="s">
        <v>10340</v>
      </c>
      <c r="V796" s="87" t="s">
        <v>10341</v>
      </c>
      <c r="W796" s="76"/>
      <c r="X796" s="71" t="s">
        <v>10335</v>
      </c>
      <c r="Y796" s="71" t="s">
        <v>10342</v>
      </c>
      <c r="Z796" s="79" t="s">
        <v>10629</v>
      </c>
      <c r="AA796" s="76"/>
      <c r="AB796" s="76"/>
      <c r="AC796" s="76"/>
      <c r="AD796" s="76"/>
      <c r="AE796" s="78" t="s">
        <v>10630</v>
      </c>
      <c r="AF796" s="76"/>
      <c r="AG796" s="76"/>
      <c r="AH796" s="76"/>
      <c r="AI796" s="67" t="s">
        <v>11348</v>
      </c>
      <c r="AJ796" s="79" t="s">
        <v>42</v>
      </c>
      <c r="AK796" s="76"/>
      <c r="AL796" s="76"/>
      <c r="AM796" s="76"/>
      <c r="AN796" s="63" t="s">
        <v>11295</v>
      </c>
      <c r="AO796" s="63" t="s">
        <v>10444</v>
      </c>
      <c r="AP796" s="67" t="s">
        <v>11296</v>
      </c>
      <c r="AQ796" s="76"/>
    </row>
    <row r="797" customFormat="false" ht="15" hidden="false" customHeight="false" outlineLevel="0" collapsed="false">
      <c r="B797" s="1" t="str">
        <f aca="false">поверители!$E797</f>
        <v>Р00613</v>
      </c>
      <c r="C797" s="64" t="s">
        <v>291</v>
      </c>
      <c r="D797" s="63"/>
      <c r="E797" s="67" t="s">
        <v>6499</v>
      </c>
      <c r="F797" s="63"/>
      <c r="G797" s="63" t="s">
        <v>10335</v>
      </c>
      <c r="H797" s="63" t="s">
        <v>404</v>
      </c>
      <c r="I797" s="67" t="s">
        <v>10458</v>
      </c>
      <c r="J797" s="76"/>
      <c r="K797" s="76"/>
      <c r="L797" s="76"/>
      <c r="M797" s="76"/>
      <c r="N797" s="76"/>
      <c r="O797" s="71" t="s">
        <v>10335</v>
      </c>
      <c r="P797" s="100"/>
      <c r="Q797" s="71" t="s">
        <v>10338</v>
      </c>
      <c r="R797" s="79" t="s">
        <v>10339</v>
      </c>
      <c r="S797" s="86" t="n">
        <v>45124</v>
      </c>
      <c r="T797" s="73" t="n">
        <v>45489</v>
      </c>
      <c r="U797" s="87" t="s">
        <v>10340</v>
      </c>
      <c r="V797" s="87" t="s">
        <v>10341</v>
      </c>
      <c r="W797" s="76"/>
      <c r="X797" s="71" t="s">
        <v>10335</v>
      </c>
      <c r="Y797" s="71" t="s">
        <v>10342</v>
      </c>
      <c r="Z797" s="79" t="s">
        <v>10629</v>
      </c>
      <c r="AA797" s="76"/>
      <c r="AB797" s="76"/>
      <c r="AC797" s="76"/>
      <c r="AD797" s="76"/>
      <c r="AE797" s="78" t="s">
        <v>10630</v>
      </c>
      <c r="AF797" s="76"/>
      <c r="AG797" s="76"/>
      <c r="AH797" s="76"/>
      <c r="AI797" s="67" t="s">
        <v>10650</v>
      </c>
      <c r="AJ797" s="79" t="s">
        <v>42</v>
      </c>
      <c r="AK797" s="76"/>
      <c r="AL797" s="76"/>
      <c r="AM797" s="76"/>
      <c r="AN797" s="63" t="s">
        <v>11295</v>
      </c>
      <c r="AO797" s="63" t="s">
        <v>10444</v>
      </c>
      <c r="AP797" s="67" t="s">
        <v>11296</v>
      </c>
      <c r="AQ797" s="76"/>
    </row>
    <row r="798" customFormat="false" ht="15" hidden="false" customHeight="false" outlineLevel="0" collapsed="false">
      <c r="B798" s="1" t="str">
        <f aca="false">поверители!$E798</f>
        <v>00826</v>
      </c>
      <c r="C798" s="64" t="s">
        <v>428</v>
      </c>
      <c r="D798" s="63"/>
      <c r="E798" s="81" t="s">
        <v>11349</v>
      </c>
      <c r="F798" s="63"/>
      <c r="G798" s="63" t="s">
        <v>10335</v>
      </c>
      <c r="H798" s="81" t="s">
        <v>404</v>
      </c>
      <c r="I798" s="67" t="s">
        <v>10374</v>
      </c>
      <c r="J798" s="76"/>
      <c r="K798" s="76"/>
      <c r="L798" s="76"/>
      <c r="M798" s="76"/>
      <c r="N798" s="76"/>
      <c r="O798" s="71" t="s">
        <v>10335</v>
      </c>
      <c r="P798" s="100"/>
      <c r="Q798" s="71" t="s">
        <v>10338</v>
      </c>
      <c r="R798" s="79" t="s">
        <v>10339</v>
      </c>
      <c r="S798" s="86" t="n">
        <v>45124</v>
      </c>
      <c r="T798" s="73" t="n">
        <v>45489</v>
      </c>
      <c r="U798" s="87" t="s">
        <v>10340</v>
      </c>
      <c r="V798" s="87" t="s">
        <v>10341</v>
      </c>
      <c r="W798" s="76"/>
      <c r="X798" s="71" t="s">
        <v>10335</v>
      </c>
      <c r="Y798" s="71" t="s">
        <v>10342</v>
      </c>
      <c r="Z798" s="79" t="s">
        <v>10629</v>
      </c>
      <c r="AA798" s="76"/>
      <c r="AB798" s="76"/>
      <c r="AC798" s="76"/>
      <c r="AD798" s="76"/>
      <c r="AE798" s="78" t="s">
        <v>10630</v>
      </c>
      <c r="AF798" s="76"/>
      <c r="AG798" s="76"/>
      <c r="AH798" s="76"/>
      <c r="AI798" s="67" t="s">
        <v>11145</v>
      </c>
      <c r="AJ798" s="79" t="s">
        <v>42</v>
      </c>
      <c r="AK798" s="76"/>
      <c r="AL798" s="76"/>
      <c r="AM798" s="76"/>
      <c r="AN798" s="63" t="s">
        <v>11295</v>
      </c>
      <c r="AO798" s="63" t="s">
        <v>10444</v>
      </c>
      <c r="AP798" s="67" t="s">
        <v>11296</v>
      </c>
      <c r="AQ798" s="76"/>
    </row>
    <row r="799" customFormat="false" ht="15" hidden="false" customHeight="false" outlineLevel="0" collapsed="false">
      <c r="B799" s="1" t="str">
        <f aca="false">поверители!$E799</f>
        <v>00833</v>
      </c>
      <c r="C799" s="64" t="s">
        <v>323</v>
      </c>
      <c r="D799" s="63"/>
      <c r="E799" s="81" t="s">
        <v>11350</v>
      </c>
      <c r="F799" s="63"/>
      <c r="G799" s="63" t="s">
        <v>10335</v>
      </c>
      <c r="H799" s="81" t="s">
        <v>326</v>
      </c>
      <c r="I799" s="67" t="s">
        <v>10374</v>
      </c>
      <c r="J799" s="76"/>
      <c r="K799" s="76"/>
      <c r="L799" s="76"/>
      <c r="M799" s="76"/>
      <c r="N799" s="76"/>
      <c r="O799" s="71" t="s">
        <v>10335</v>
      </c>
      <c r="P799" s="100"/>
      <c r="Q799" s="71" t="s">
        <v>10338</v>
      </c>
      <c r="R799" s="79" t="s">
        <v>10339</v>
      </c>
      <c r="S799" s="86" t="n">
        <v>45124</v>
      </c>
      <c r="T799" s="73" t="n">
        <v>45854</v>
      </c>
      <c r="U799" s="87" t="s">
        <v>10340</v>
      </c>
      <c r="V799" s="87" t="s">
        <v>10341</v>
      </c>
      <c r="W799" s="76"/>
      <c r="X799" s="71" t="s">
        <v>10335</v>
      </c>
      <c r="Y799" s="71" t="s">
        <v>10342</v>
      </c>
      <c r="Z799" s="79" t="s">
        <v>10629</v>
      </c>
      <c r="AA799" s="76"/>
      <c r="AB799" s="76"/>
      <c r="AC799" s="76"/>
      <c r="AD799" s="76"/>
      <c r="AE799" s="78" t="s">
        <v>10630</v>
      </c>
      <c r="AF799" s="76"/>
      <c r="AG799" s="76"/>
      <c r="AH799" s="76"/>
      <c r="AI799" s="67" t="s">
        <v>10562</v>
      </c>
      <c r="AJ799" s="79" t="s">
        <v>42</v>
      </c>
      <c r="AK799" s="76"/>
      <c r="AL799" s="76"/>
      <c r="AM799" s="76"/>
      <c r="AN799" s="63" t="s">
        <v>11295</v>
      </c>
      <c r="AO799" s="63" t="s">
        <v>10444</v>
      </c>
      <c r="AP799" s="67" t="s">
        <v>11296</v>
      </c>
      <c r="AQ799" s="76"/>
    </row>
    <row r="800" customFormat="false" ht="15" hidden="false" customHeight="false" outlineLevel="0" collapsed="false">
      <c r="B800" s="1" t="str">
        <f aca="false">поверители!$E800</f>
        <v>00837</v>
      </c>
      <c r="C800" s="64" t="s">
        <v>323</v>
      </c>
      <c r="D800" s="63"/>
      <c r="E800" s="81" t="s">
        <v>11351</v>
      </c>
      <c r="F800" s="63"/>
      <c r="G800" s="63" t="s">
        <v>10335</v>
      </c>
      <c r="H800" s="81" t="s">
        <v>326</v>
      </c>
      <c r="I800" s="67" t="s">
        <v>10374</v>
      </c>
      <c r="J800" s="76"/>
      <c r="K800" s="76"/>
      <c r="L800" s="76"/>
      <c r="M800" s="76"/>
      <c r="N800" s="76"/>
      <c r="O800" s="71" t="s">
        <v>10335</v>
      </c>
      <c r="P800" s="100"/>
      <c r="Q800" s="71" t="s">
        <v>10338</v>
      </c>
      <c r="R800" s="79" t="s">
        <v>10339</v>
      </c>
      <c r="S800" s="86" t="n">
        <v>45124</v>
      </c>
      <c r="T800" s="73" t="n">
        <v>45854</v>
      </c>
      <c r="U800" s="87" t="s">
        <v>10340</v>
      </c>
      <c r="V800" s="87" t="s">
        <v>10341</v>
      </c>
      <c r="W800" s="76"/>
      <c r="X800" s="71" t="s">
        <v>10335</v>
      </c>
      <c r="Y800" s="71" t="s">
        <v>10342</v>
      </c>
      <c r="Z800" s="79" t="s">
        <v>10629</v>
      </c>
      <c r="AA800" s="76"/>
      <c r="AB800" s="76"/>
      <c r="AC800" s="76"/>
      <c r="AD800" s="76"/>
      <c r="AE800" s="78" t="s">
        <v>10630</v>
      </c>
      <c r="AF800" s="76"/>
      <c r="AG800" s="76"/>
      <c r="AH800" s="76"/>
      <c r="AI800" s="67" t="s">
        <v>10558</v>
      </c>
      <c r="AJ800" s="79" t="s">
        <v>42</v>
      </c>
      <c r="AK800" s="76"/>
      <c r="AL800" s="76"/>
      <c r="AM800" s="76"/>
      <c r="AN800" s="63" t="s">
        <v>11295</v>
      </c>
      <c r="AO800" s="63" t="s">
        <v>10444</v>
      </c>
      <c r="AP800" s="67" t="s">
        <v>11296</v>
      </c>
      <c r="AQ800" s="76"/>
    </row>
    <row r="801" customFormat="false" ht="15" hidden="false" customHeight="false" outlineLevel="0" collapsed="false">
      <c r="B801" s="1" t="str">
        <f aca="false">поверители!$E801</f>
        <v>00848</v>
      </c>
      <c r="C801" s="64" t="s">
        <v>323</v>
      </c>
      <c r="D801" s="63"/>
      <c r="E801" s="81" t="s">
        <v>11352</v>
      </c>
      <c r="F801" s="63"/>
      <c r="G801" s="63" t="s">
        <v>10335</v>
      </c>
      <c r="H801" s="81" t="s">
        <v>326</v>
      </c>
      <c r="I801" s="67" t="s">
        <v>10374</v>
      </c>
      <c r="J801" s="76"/>
      <c r="K801" s="76"/>
      <c r="L801" s="76"/>
      <c r="M801" s="76"/>
      <c r="N801" s="76"/>
      <c r="O801" s="71" t="s">
        <v>10335</v>
      </c>
      <c r="P801" s="100"/>
      <c r="Q801" s="71" t="s">
        <v>10338</v>
      </c>
      <c r="R801" s="79" t="s">
        <v>10339</v>
      </c>
      <c r="S801" s="86" t="n">
        <v>45124</v>
      </c>
      <c r="T801" s="73" t="n">
        <v>45854</v>
      </c>
      <c r="U801" s="87" t="s">
        <v>10340</v>
      </c>
      <c r="V801" s="87" t="s">
        <v>10341</v>
      </c>
      <c r="W801" s="76"/>
      <c r="X801" s="71" t="s">
        <v>10335</v>
      </c>
      <c r="Y801" s="71" t="s">
        <v>10342</v>
      </c>
      <c r="Z801" s="79" t="s">
        <v>10629</v>
      </c>
      <c r="AA801" s="76"/>
      <c r="AB801" s="76"/>
      <c r="AC801" s="76"/>
      <c r="AD801" s="76"/>
      <c r="AE801" s="78" t="s">
        <v>10630</v>
      </c>
      <c r="AF801" s="76"/>
      <c r="AG801" s="76"/>
      <c r="AH801" s="76"/>
      <c r="AI801" s="67" t="s">
        <v>10587</v>
      </c>
      <c r="AJ801" s="79" t="s">
        <v>42</v>
      </c>
      <c r="AK801" s="76"/>
      <c r="AL801" s="76"/>
      <c r="AM801" s="76"/>
      <c r="AN801" s="63" t="s">
        <v>11295</v>
      </c>
      <c r="AO801" s="63" t="s">
        <v>10444</v>
      </c>
      <c r="AP801" s="67" t="s">
        <v>11296</v>
      </c>
      <c r="AQ801" s="76"/>
    </row>
    <row r="802" customFormat="false" ht="15" hidden="false" customHeight="false" outlineLevel="0" collapsed="false">
      <c r="B802" s="1" t="str">
        <f aca="false">поверители!$E802</f>
        <v>00849</v>
      </c>
      <c r="C802" s="64" t="s">
        <v>323</v>
      </c>
      <c r="D802" s="63"/>
      <c r="E802" s="81" t="s">
        <v>11353</v>
      </c>
      <c r="F802" s="63"/>
      <c r="G802" s="63" t="s">
        <v>10335</v>
      </c>
      <c r="H802" s="81" t="s">
        <v>326</v>
      </c>
      <c r="I802" s="67" t="s">
        <v>10374</v>
      </c>
      <c r="J802" s="76"/>
      <c r="K802" s="76"/>
      <c r="L802" s="76"/>
      <c r="M802" s="76"/>
      <c r="N802" s="76"/>
      <c r="O802" s="71" t="s">
        <v>10335</v>
      </c>
      <c r="P802" s="100"/>
      <c r="Q802" s="71" t="s">
        <v>10338</v>
      </c>
      <c r="R802" s="79" t="s">
        <v>10339</v>
      </c>
      <c r="S802" s="86" t="n">
        <v>45124</v>
      </c>
      <c r="T802" s="73" t="n">
        <v>45854</v>
      </c>
      <c r="U802" s="87" t="s">
        <v>10340</v>
      </c>
      <c r="V802" s="87" t="s">
        <v>10341</v>
      </c>
      <c r="W802" s="76"/>
      <c r="X802" s="71" t="s">
        <v>10335</v>
      </c>
      <c r="Y802" s="71" t="s">
        <v>10342</v>
      </c>
      <c r="Z802" s="79" t="s">
        <v>10629</v>
      </c>
      <c r="AA802" s="76"/>
      <c r="AB802" s="76"/>
      <c r="AC802" s="76"/>
      <c r="AD802" s="76"/>
      <c r="AE802" s="78" t="s">
        <v>10630</v>
      </c>
      <c r="AF802" s="76"/>
      <c r="AG802" s="76"/>
      <c r="AH802" s="76"/>
      <c r="AI802" s="67" t="s">
        <v>10845</v>
      </c>
      <c r="AJ802" s="79" t="s">
        <v>42</v>
      </c>
      <c r="AK802" s="76"/>
      <c r="AL802" s="76"/>
      <c r="AM802" s="76"/>
      <c r="AN802" s="63" t="s">
        <v>11295</v>
      </c>
      <c r="AO802" s="63" t="s">
        <v>10444</v>
      </c>
      <c r="AP802" s="67" t="s">
        <v>11296</v>
      </c>
      <c r="AQ802" s="76"/>
    </row>
    <row r="803" customFormat="false" ht="15" hidden="false" customHeight="false" outlineLevel="0" collapsed="false">
      <c r="B803" s="1" t="str">
        <f aca="false">поверители!$E803</f>
        <v>00850</v>
      </c>
      <c r="C803" s="64" t="s">
        <v>323</v>
      </c>
      <c r="D803" s="63"/>
      <c r="E803" s="67" t="s">
        <v>11354</v>
      </c>
      <c r="F803" s="63"/>
      <c r="G803" s="63" t="s">
        <v>10335</v>
      </c>
      <c r="H803" s="81" t="s">
        <v>326</v>
      </c>
      <c r="I803" s="67" t="s">
        <v>10374</v>
      </c>
      <c r="J803" s="76"/>
      <c r="K803" s="76"/>
      <c r="L803" s="76"/>
      <c r="M803" s="76"/>
      <c r="N803" s="76"/>
      <c r="O803" s="71" t="s">
        <v>10335</v>
      </c>
      <c r="P803" s="100"/>
      <c r="Q803" s="71" t="s">
        <v>10338</v>
      </c>
      <c r="R803" s="79" t="s">
        <v>10339</v>
      </c>
      <c r="S803" s="86" t="n">
        <v>45124</v>
      </c>
      <c r="T803" s="73" t="n">
        <v>45854</v>
      </c>
      <c r="U803" s="87" t="s">
        <v>10340</v>
      </c>
      <c r="V803" s="87" t="s">
        <v>10341</v>
      </c>
      <c r="W803" s="76"/>
      <c r="X803" s="71" t="s">
        <v>10335</v>
      </c>
      <c r="Y803" s="71" t="s">
        <v>10342</v>
      </c>
      <c r="Z803" s="79" t="s">
        <v>10629</v>
      </c>
      <c r="AA803" s="76"/>
      <c r="AB803" s="76"/>
      <c r="AC803" s="76"/>
      <c r="AD803" s="76"/>
      <c r="AE803" s="78" t="s">
        <v>10630</v>
      </c>
      <c r="AF803" s="76"/>
      <c r="AG803" s="76"/>
      <c r="AH803" s="76"/>
      <c r="AI803" s="67" t="s">
        <v>10845</v>
      </c>
      <c r="AJ803" s="79" t="s">
        <v>42</v>
      </c>
      <c r="AK803" s="76"/>
      <c r="AL803" s="76"/>
      <c r="AM803" s="76"/>
      <c r="AN803" s="63" t="s">
        <v>11295</v>
      </c>
      <c r="AO803" s="63" t="s">
        <v>10444</v>
      </c>
      <c r="AP803" s="67" t="s">
        <v>11296</v>
      </c>
      <c r="AQ803" s="76"/>
    </row>
    <row r="804" customFormat="false" ht="15" hidden="false" customHeight="false" outlineLevel="0" collapsed="false">
      <c r="B804" s="1" t="str">
        <f aca="false">поверители!$E804</f>
        <v>00852</v>
      </c>
      <c r="C804" s="64" t="s">
        <v>323</v>
      </c>
      <c r="D804" s="63"/>
      <c r="E804" s="81" t="s">
        <v>11355</v>
      </c>
      <c r="F804" s="63"/>
      <c r="G804" s="63" t="s">
        <v>10335</v>
      </c>
      <c r="H804" s="81" t="s">
        <v>326</v>
      </c>
      <c r="I804" s="67" t="s">
        <v>10374</v>
      </c>
      <c r="J804" s="76"/>
      <c r="K804" s="76"/>
      <c r="L804" s="76"/>
      <c r="M804" s="76"/>
      <c r="N804" s="76"/>
      <c r="O804" s="71" t="s">
        <v>10335</v>
      </c>
      <c r="P804" s="100"/>
      <c r="Q804" s="71" t="s">
        <v>10338</v>
      </c>
      <c r="R804" s="79" t="s">
        <v>10339</v>
      </c>
      <c r="S804" s="86" t="n">
        <v>45124</v>
      </c>
      <c r="T804" s="73" t="n">
        <v>45854</v>
      </c>
      <c r="U804" s="87" t="s">
        <v>10340</v>
      </c>
      <c r="V804" s="87" t="s">
        <v>10341</v>
      </c>
      <c r="W804" s="76"/>
      <c r="X804" s="71" t="s">
        <v>10335</v>
      </c>
      <c r="Y804" s="71" t="s">
        <v>10342</v>
      </c>
      <c r="Z804" s="79" t="s">
        <v>10629</v>
      </c>
      <c r="AA804" s="76"/>
      <c r="AB804" s="76"/>
      <c r="AC804" s="76"/>
      <c r="AD804" s="76"/>
      <c r="AE804" s="78" t="s">
        <v>10630</v>
      </c>
      <c r="AF804" s="76"/>
      <c r="AG804" s="76"/>
      <c r="AH804" s="76"/>
      <c r="AI804" s="67" t="s">
        <v>10845</v>
      </c>
      <c r="AJ804" s="79" t="s">
        <v>42</v>
      </c>
      <c r="AK804" s="76"/>
      <c r="AL804" s="76"/>
      <c r="AM804" s="76"/>
      <c r="AN804" s="63" t="s">
        <v>11295</v>
      </c>
      <c r="AO804" s="63" t="s">
        <v>10444</v>
      </c>
      <c r="AP804" s="67" t="s">
        <v>11296</v>
      </c>
      <c r="AQ804" s="76"/>
    </row>
    <row r="805" customFormat="false" ht="15" hidden="false" customHeight="false" outlineLevel="0" collapsed="false">
      <c r="B805" s="1" t="str">
        <f aca="false">поверители!$E805</f>
        <v>00856</v>
      </c>
      <c r="C805" s="64" t="s">
        <v>323</v>
      </c>
      <c r="D805" s="63"/>
      <c r="E805" s="81" t="s">
        <v>11356</v>
      </c>
      <c r="F805" s="63"/>
      <c r="G805" s="63" t="s">
        <v>10335</v>
      </c>
      <c r="H805" s="81" t="s">
        <v>11357</v>
      </c>
      <c r="I805" s="67" t="s">
        <v>10374</v>
      </c>
      <c r="J805" s="76"/>
      <c r="K805" s="76"/>
      <c r="L805" s="76"/>
      <c r="M805" s="76"/>
      <c r="N805" s="76"/>
      <c r="O805" s="71" t="s">
        <v>10335</v>
      </c>
      <c r="P805" s="100"/>
      <c r="Q805" s="71" t="s">
        <v>10338</v>
      </c>
      <c r="R805" s="79" t="s">
        <v>10339</v>
      </c>
      <c r="S805" s="86" t="n">
        <v>45124</v>
      </c>
      <c r="T805" s="73" t="n">
        <v>45854</v>
      </c>
      <c r="U805" s="87" t="s">
        <v>10340</v>
      </c>
      <c r="V805" s="87" t="s">
        <v>10341</v>
      </c>
      <c r="W805" s="76"/>
      <c r="X805" s="71" t="s">
        <v>10335</v>
      </c>
      <c r="Y805" s="71" t="s">
        <v>10342</v>
      </c>
      <c r="Z805" s="79" t="s">
        <v>10629</v>
      </c>
      <c r="AA805" s="76"/>
      <c r="AB805" s="76"/>
      <c r="AC805" s="76"/>
      <c r="AD805" s="76"/>
      <c r="AE805" s="78" t="s">
        <v>10630</v>
      </c>
      <c r="AF805" s="76"/>
      <c r="AG805" s="76"/>
      <c r="AH805" s="76"/>
      <c r="AI805" s="67" t="s">
        <v>10863</v>
      </c>
      <c r="AJ805" s="79" t="s">
        <v>42</v>
      </c>
      <c r="AK805" s="76"/>
      <c r="AL805" s="76"/>
      <c r="AM805" s="76"/>
      <c r="AN805" s="63" t="s">
        <v>11295</v>
      </c>
      <c r="AO805" s="63" t="s">
        <v>10444</v>
      </c>
      <c r="AP805" s="67" t="s">
        <v>11296</v>
      </c>
      <c r="AQ805" s="76"/>
    </row>
    <row r="806" customFormat="false" ht="15" hidden="false" customHeight="false" outlineLevel="0" collapsed="false">
      <c r="B806" s="1" t="str">
        <f aca="false">поверители!$E806</f>
        <v>00942</v>
      </c>
      <c r="C806" s="64" t="s">
        <v>323</v>
      </c>
      <c r="D806" s="63"/>
      <c r="E806" s="67" t="s">
        <v>11358</v>
      </c>
      <c r="F806" s="63"/>
      <c r="G806" s="63" t="s">
        <v>10335</v>
      </c>
      <c r="H806" s="81" t="s">
        <v>326</v>
      </c>
      <c r="I806" s="67" t="s">
        <v>10374</v>
      </c>
      <c r="J806" s="76"/>
      <c r="K806" s="76"/>
      <c r="L806" s="76"/>
      <c r="M806" s="76"/>
      <c r="N806" s="76"/>
      <c r="O806" s="71" t="s">
        <v>10335</v>
      </c>
      <c r="P806" s="100"/>
      <c r="Q806" s="71" t="s">
        <v>10338</v>
      </c>
      <c r="R806" s="79" t="s">
        <v>10339</v>
      </c>
      <c r="S806" s="86" t="n">
        <v>45124</v>
      </c>
      <c r="T806" s="73" t="n">
        <v>45854</v>
      </c>
      <c r="U806" s="87" t="s">
        <v>10340</v>
      </c>
      <c r="V806" s="87" t="s">
        <v>10341</v>
      </c>
      <c r="W806" s="76"/>
      <c r="X806" s="71" t="s">
        <v>10335</v>
      </c>
      <c r="Y806" s="71" t="s">
        <v>10342</v>
      </c>
      <c r="Z806" s="79" t="s">
        <v>10629</v>
      </c>
      <c r="AA806" s="76"/>
      <c r="AB806" s="76"/>
      <c r="AC806" s="76"/>
      <c r="AD806" s="76"/>
      <c r="AE806" s="78" t="s">
        <v>10630</v>
      </c>
      <c r="AF806" s="76"/>
      <c r="AG806" s="76"/>
      <c r="AH806" s="76"/>
      <c r="AI806" s="67" t="s">
        <v>10647</v>
      </c>
      <c r="AJ806" s="79" t="s">
        <v>42</v>
      </c>
      <c r="AK806" s="76"/>
      <c r="AL806" s="76"/>
      <c r="AM806" s="76"/>
      <c r="AN806" s="63" t="s">
        <v>11295</v>
      </c>
      <c r="AO806" s="63" t="s">
        <v>10444</v>
      </c>
      <c r="AP806" s="67" t="s">
        <v>11296</v>
      </c>
      <c r="AQ806" s="76"/>
    </row>
    <row r="807" customFormat="false" ht="15" hidden="false" customHeight="false" outlineLevel="0" collapsed="false">
      <c r="B807" s="1" t="str">
        <f aca="false">поверители!$E807</f>
        <v>00957</v>
      </c>
      <c r="C807" s="64" t="s">
        <v>1753</v>
      </c>
      <c r="D807" s="63"/>
      <c r="E807" s="81" t="s">
        <v>11359</v>
      </c>
      <c r="F807" s="63"/>
      <c r="G807" s="63" t="s">
        <v>10335</v>
      </c>
      <c r="H807" s="81" t="s">
        <v>11011</v>
      </c>
      <c r="I807" s="67" t="s">
        <v>10374</v>
      </c>
      <c r="J807" s="76"/>
      <c r="K807" s="76"/>
      <c r="L807" s="76"/>
      <c r="M807" s="76"/>
      <c r="N807" s="76"/>
      <c r="O807" s="71" t="s">
        <v>10335</v>
      </c>
      <c r="P807" s="100"/>
      <c r="Q807" s="71" t="s">
        <v>10338</v>
      </c>
      <c r="R807" s="79" t="s">
        <v>10339</v>
      </c>
      <c r="S807" s="86" t="n">
        <v>45124</v>
      </c>
      <c r="T807" s="73" t="n">
        <v>45854</v>
      </c>
      <c r="U807" s="87" t="s">
        <v>10340</v>
      </c>
      <c r="V807" s="87" t="s">
        <v>10341</v>
      </c>
      <c r="W807" s="76"/>
      <c r="X807" s="71" t="s">
        <v>10335</v>
      </c>
      <c r="Y807" s="71" t="s">
        <v>10342</v>
      </c>
      <c r="Z807" s="79" t="s">
        <v>10629</v>
      </c>
      <c r="AA807" s="76"/>
      <c r="AB807" s="76"/>
      <c r="AC807" s="76"/>
      <c r="AD807" s="76"/>
      <c r="AE807" s="78" t="s">
        <v>10630</v>
      </c>
      <c r="AF807" s="76"/>
      <c r="AG807" s="76"/>
      <c r="AH807" s="76"/>
      <c r="AI807" s="67" t="s">
        <v>10558</v>
      </c>
      <c r="AJ807" s="79" t="s">
        <v>42</v>
      </c>
      <c r="AK807" s="76"/>
      <c r="AL807" s="76"/>
      <c r="AM807" s="76"/>
      <c r="AN807" s="63" t="s">
        <v>11295</v>
      </c>
      <c r="AO807" s="63" t="s">
        <v>10444</v>
      </c>
      <c r="AP807" s="67" t="s">
        <v>11296</v>
      </c>
      <c r="AQ807" s="76"/>
    </row>
    <row r="808" customFormat="false" ht="15" hidden="false" customHeight="false" outlineLevel="0" collapsed="false">
      <c r="B808" s="1" t="str">
        <f aca="false">поверители!$E808</f>
        <v>00959</v>
      </c>
      <c r="C808" s="64" t="s">
        <v>1753</v>
      </c>
      <c r="D808" s="63"/>
      <c r="E808" s="67" t="s">
        <v>11360</v>
      </c>
      <c r="F808" s="63"/>
      <c r="G808" s="63" t="s">
        <v>10335</v>
      </c>
      <c r="H808" s="81" t="s">
        <v>11361</v>
      </c>
      <c r="I808" s="67" t="s">
        <v>10363</v>
      </c>
      <c r="J808" s="76"/>
      <c r="K808" s="76"/>
      <c r="L808" s="76"/>
      <c r="M808" s="76"/>
      <c r="N808" s="76"/>
      <c r="O808" s="71" t="s">
        <v>10335</v>
      </c>
      <c r="P808" s="100"/>
      <c r="Q808" s="71" t="s">
        <v>10338</v>
      </c>
      <c r="R808" s="79" t="s">
        <v>10339</v>
      </c>
      <c r="S808" s="86" t="n">
        <v>45124</v>
      </c>
      <c r="T808" s="73" t="n">
        <v>45854</v>
      </c>
      <c r="U808" s="87" t="s">
        <v>10340</v>
      </c>
      <c r="V808" s="87" t="s">
        <v>10341</v>
      </c>
      <c r="W808" s="76"/>
      <c r="X808" s="71" t="s">
        <v>10335</v>
      </c>
      <c r="Y808" s="71" t="s">
        <v>10342</v>
      </c>
      <c r="Z808" s="79" t="s">
        <v>10629</v>
      </c>
      <c r="AA808" s="76"/>
      <c r="AB808" s="76"/>
      <c r="AC808" s="76"/>
      <c r="AD808" s="76"/>
      <c r="AE808" s="78" t="s">
        <v>10630</v>
      </c>
      <c r="AF808" s="76"/>
      <c r="AG808" s="76"/>
      <c r="AH808" s="76"/>
      <c r="AI808" s="67" t="s">
        <v>10552</v>
      </c>
      <c r="AJ808" s="79" t="s">
        <v>42</v>
      </c>
      <c r="AK808" s="76"/>
      <c r="AL808" s="76"/>
      <c r="AM808" s="76"/>
      <c r="AN808" s="63" t="s">
        <v>11295</v>
      </c>
      <c r="AO808" s="63" t="s">
        <v>10444</v>
      </c>
      <c r="AP808" s="67" t="s">
        <v>11296</v>
      </c>
      <c r="AQ808" s="76"/>
    </row>
    <row r="809" customFormat="false" ht="15" hidden="false" customHeight="false" outlineLevel="0" collapsed="false">
      <c r="B809" s="1" t="str">
        <f aca="false">поверители!$E809</f>
        <v>00962</v>
      </c>
      <c r="C809" s="64" t="s">
        <v>323</v>
      </c>
      <c r="D809" s="63"/>
      <c r="E809" s="81" t="s">
        <v>11362</v>
      </c>
      <c r="F809" s="63"/>
      <c r="G809" s="63" t="s">
        <v>10335</v>
      </c>
      <c r="H809" s="81" t="s">
        <v>763</v>
      </c>
      <c r="I809" s="67" t="s">
        <v>10374</v>
      </c>
      <c r="J809" s="76"/>
      <c r="K809" s="76"/>
      <c r="L809" s="76"/>
      <c r="M809" s="76"/>
      <c r="N809" s="76"/>
      <c r="O809" s="71" t="s">
        <v>10335</v>
      </c>
      <c r="P809" s="100"/>
      <c r="Q809" s="71" t="s">
        <v>10338</v>
      </c>
      <c r="R809" s="79" t="s">
        <v>10339</v>
      </c>
      <c r="S809" s="86" t="n">
        <v>45124</v>
      </c>
      <c r="T809" s="73" t="n">
        <v>45854</v>
      </c>
      <c r="U809" s="87" t="s">
        <v>10340</v>
      </c>
      <c r="V809" s="87" t="s">
        <v>10341</v>
      </c>
      <c r="W809" s="76"/>
      <c r="X809" s="71" t="s">
        <v>10335</v>
      </c>
      <c r="Y809" s="71" t="s">
        <v>10342</v>
      </c>
      <c r="Z809" s="79" t="s">
        <v>10629</v>
      </c>
      <c r="AA809" s="76"/>
      <c r="AB809" s="76"/>
      <c r="AC809" s="76"/>
      <c r="AD809" s="76"/>
      <c r="AE809" s="78" t="s">
        <v>10630</v>
      </c>
      <c r="AF809" s="76"/>
      <c r="AG809" s="76"/>
      <c r="AH809" s="76"/>
      <c r="AI809" s="67" t="s">
        <v>11363</v>
      </c>
      <c r="AJ809" s="79" t="s">
        <v>42</v>
      </c>
      <c r="AK809" s="76"/>
      <c r="AL809" s="76"/>
      <c r="AM809" s="76"/>
      <c r="AN809" s="63" t="s">
        <v>11295</v>
      </c>
      <c r="AO809" s="63" t="s">
        <v>10444</v>
      </c>
      <c r="AP809" s="67" t="s">
        <v>11296</v>
      </c>
      <c r="AQ809" s="76"/>
    </row>
    <row r="810" customFormat="false" ht="15" hidden="false" customHeight="false" outlineLevel="0" collapsed="false">
      <c r="B810" s="1" t="str">
        <f aca="false">поверители!$E810</f>
        <v>01058</v>
      </c>
      <c r="C810" s="64" t="s">
        <v>323</v>
      </c>
      <c r="D810" s="63"/>
      <c r="E810" s="81" t="s">
        <v>11364</v>
      </c>
      <c r="F810" s="63"/>
      <c r="G810" s="63" t="s">
        <v>10335</v>
      </c>
      <c r="H810" s="81" t="s">
        <v>763</v>
      </c>
      <c r="I810" s="67" t="s">
        <v>10374</v>
      </c>
      <c r="J810" s="76"/>
      <c r="K810" s="76"/>
      <c r="L810" s="76"/>
      <c r="M810" s="76"/>
      <c r="N810" s="76"/>
      <c r="O810" s="71" t="s">
        <v>10335</v>
      </c>
      <c r="P810" s="100"/>
      <c r="Q810" s="71" t="s">
        <v>10338</v>
      </c>
      <c r="R810" s="79" t="s">
        <v>10339</v>
      </c>
      <c r="S810" s="86" t="n">
        <v>45124</v>
      </c>
      <c r="T810" s="73" t="n">
        <v>45854</v>
      </c>
      <c r="U810" s="87" t="s">
        <v>10340</v>
      </c>
      <c r="V810" s="87" t="s">
        <v>10341</v>
      </c>
      <c r="W810" s="76"/>
      <c r="X810" s="71" t="s">
        <v>10335</v>
      </c>
      <c r="Y810" s="71" t="s">
        <v>10342</v>
      </c>
      <c r="Z810" s="79" t="s">
        <v>10629</v>
      </c>
      <c r="AA810" s="76"/>
      <c r="AB810" s="76"/>
      <c r="AC810" s="76"/>
      <c r="AD810" s="76"/>
      <c r="AE810" s="78" t="s">
        <v>10630</v>
      </c>
      <c r="AF810" s="76"/>
      <c r="AG810" s="76"/>
      <c r="AH810" s="76"/>
      <c r="AI810" s="67" t="s">
        <v>10848</v>
      </c>
      <c r="AJ810" s="79" t="s">
        <v>42</v>
      </c>
      <c r="AK810" s="76"/>
      <c r="AL810" s="76"/>
      <c r="AM810" s="76"/>
      <c r="AN810" s="63" t="s">
        <v>11295</v>
      </c>
      <c r="AO810" s="63" t="s">
        <v>10444</v>
      </c>
      <c r="AP810" s="67" t="s">
        <v>11296</v>
      </c>
      <c r="AQ810" s="76"/>
    </row>
    <row r="811" customFormat="false" ht="15" hidden="false" customHeight="false" outlineLevel="0" collapsed="false">
      <c r="B811" s="1" t="str">
        <f aca="false">поверители!$E811</f>
        <v>01075</v>
      </c>
      <c r="C811" s="64" t="s">
        <v>291</v>
      </c>
      <c r="D811" s="63"/>
      <c r="E811" s="81" t="s">
        <v>11365</v>
      </c>
      <c r="F811" s="63"/>
      <c r="G811" s="63" t="s">
        <v>10335</v>
      </c>
      <c r="H811" s="81" t="s">
        <v>404</v>
      </c>
      <c r="I811" s="67" t="s">
        <v>10458</v>
      </c>
      <c r="J811" s="76"/>
      <c r="K811" s="76"/>
      <c r="L811" s="76"/>
      <c r="M811" s="76"/>
      <c r="N811" s="76"/>
      <c r="O811" s="71" t="s">
        <v>10335</v>
      </c>
      <c r="P811" s="100"/>
      <c r="Q811" s="71" t="s">
        <v>10338</v>
      </c>
      <c r="R811" s="79" t="s">
        <v>10339</v>
      </c>
      <c r="S811" s="86" t="n">
        <v>45124</v>
      </c>
      <c r="T811" s="73" t="n">
        <v>45489</v>
      </c>
      <c r="U811" s="87" t="s">
        <v>10340</v>
      </c>
      <c r="V811" s="87" t="s">
        <v>10341</v>
      </c>
      <c r="W811" s="76"/>
      <c r="X811" s="71" t="s">
        <v>10335</v>
      </c>
      <c r="Y811" s="71" t="s">
        <v>10342</v>
      </c>
      <c r="Z811" s="79" t="s">
        <v>10629</v>
      </c>
      <c r="AA811" s="76"/>
      <c r="AB811" s="76"/>
      <c r="AC811" s="76"/>
      <c r="AD811" s="76"/>
      <c r="AE811" s="78" t="s">
        <v>10630</v>
      </c>
      <c r="AF811" s="76"/>
      <c r="AG811" s="76"/>
      <c r="AH811" s="76"/>
      <c r="AI811" s="67" t="s">
        <v>11145</v>
      </c>
      <c r="AJ811" s="79" t="s">
        <v>42</v>
      </c>
      <c r="AK811" s="76"/>
      <c r="AL811" s="76"/>
      <c r="AM811" s="76"/>
      <c r="AN811" s="63" t="s">
        <v>11295</v>
      </c>
      <c r="AO811" s="63" t="s">
        <v>10444</v>
      </c>
      <c r="AP811" s="67" t="s">
        <v>11296</v>
      </c>
      <c r="AQ811" s="76"/>
    </row>
    <row r="812" customFormat="false" ht="15" hidden="false" customHeight="false" outlineLevel="0" collapsed="false">
      <c r="B812" s="1" t="str">
        <f aca="false">поверители!$E812</f>
        <v>01125</v>
      </c>
      <c r="C812" s="64" t="s">
        <v>1753</v>
      </c>
      <c r="D812" s="63"/>
      <c r="E812" s="67" t="s">
        <v>11366</v>
      </c>
      <c r="F812" s="63"/>
      <c r="G812" s="63" t="s">
        <v>10335</v>
      </c>
      <c r="H812" s="81" t="s">
        <v>11011</v>
      </c>
      <c r="I812" s="67" t="s">
        <v>10363</v>
      </c>
      <c r="J812" s="76"/>
      <c r="K812" s="76"/>
      <c r="L812" s="76"/>
      <c r="M812" s="76"/>
      <c r="N812" s="76"/>
      <c r="O812" s="71" t="s">
        <v>10335</v>
      </c>
      <c r="P812" s="100"/>
      <c r="Q812" s="71" t="s">
        <v>10338</v>
      </c>
      <c r="R812" s="79" t="s">
        <v>10339</v>
      </c>
      <c r="S812" s="86" t="n">
        <v>45124</v>
      </c>
      <c r="T812" s="73" t="n">
        <v>45854</v>
      </c>
      <c r="U812" s="87" t="s">
        <v>10340</v>
      </c>
      <c r="V812" s="87" t="s">
        <v>10341</v>
      </c>
      <c r="W812" s="76"/>
      <c r="X812" s="71" t="s">
        <v>10335</v>
      </c>
      <c r="Y812" s="71" t="s">
        <v>10342</v>
      </c>
      <c r="Z812" s="79" t="s">
        <v>10629</v>
      </c>
      <c r="AA812" s="76"/>
      <c r="AB812" s="76"/>
      <c r="AC812" s="76"/>
      <c r="AD812" s="76"/>
      <c r="AE812" s="78" t="s">
        <v>10630</v>
      </c>
      <c r="AF812" s="76"/>
      <c r="AG812" s="76"/>
      <c r="AH812" s="76"/>
      <c r="AI812" s="67" t="s">
        <v>10552</v>
      </c>
      <c r="AJ812" s="79" t="s">
        <v>42</v>
      </c>
      <c r="AK812" s="76"/>
      <c r="AL812" s="76"/>
      <c r="AM812" s="76"/>
      <c r="AN812" s="63" t="s">
        <v>11295</v>
      </c>
      <c r="AO812" s="63" t="s">
        <v>10444</v>
      </c>
      <c r="AP812" s="67" t="s">
        <v>11296</v>
      </c>
      <c r="AQ812" s="76"/>
    </row>
    <row r="813" customFormat="false" ht="15" hidden="false" customHeight="false" outlineLevel="0" collapsed="false">
      <c r="B813" s="1" t="str">
        <f aca="false">поверители!$E813</f>
        <v>01134</v>
      </c>
      <c r="C813" s="64" t="s">
        <v>1973</v>
      </c>
      <c r="D813" s="63"/>
      <c r="E813" s="81" t="s">
        <v>11367</v>
      </c>
      <c r="F813" s="63"/>
      <c r="G813" s="63" t="s">
        <v>10335</v>
      </c>
      <c r="H813" s="81" t="s">
        <v>11368</v>
      </c>
      <c r="I813" s="67" t="s">
        <v>10363</v>
      </c>
      <c r="J813" s="76"/>
      <c r="K813" s="76"/>
      <c r="L813" s="76"/>
      <c r="M813" s="76"/>
      <c r="N813" s="76"/>
      <c r="O813" s="71" t="s">
        <v>10335</v>
      </c>
      <c r="P813" s="100"/>
      <c r="Q813" s="71" t="s">
        <v>10338</v>
      </c>
      <c r="R813" s="79" t="s">
        <v>10339</v>
      </c>
      <c r="S813" s="86" t="n">
        <v>45124</v>
      </c>
      <c r="T813" s="73" t="n">
        <v>45489</v>
      </c>
      <c r="U813" s="87" t="s">
        <v>10340</v>
      </c>
      <c r="V813" s="87" t="s">
        <v>10341</v>
      </c>
      <c r="W813" s="76"/>
      <c r="X813" s="71" t="s">
        <v>10335</v>
      </c>
      <c r="Y813" s="71" t="s">
        <v>10342</v>
      </c>
      <c r="Z813" s="79" t="s">
        <v>10629</v>
      </c>
      <c r="AA813" s="76"/>
      <c r="AB813" s="76"/>
      <c r="AC813" s="76"/>
      <c r="AD813" s="76"/>
      <c r="AE813" s="78" t="s">
        <v>10630</v>
      </c>
      <c r="AF813" s="76"/>
      <c r="AG813" s="76"/>
      <c r="AH813" s="76"/>
      <c r="AI813" s="67" t="s">
        <v>11348</v>
      </c>
      <c r="AJ813" s="79" t="s">
        <v>42</v>
      </c>
      <c r="AK813" s="76"/>
      <c r="AL813" s="76"/>
      <c r="AM813" s="76"/>
      <c r="AN813" s="63" t="s">
        <v>11295</v>
      </c>
      <c r="AO813" s="63" t="s">
        <v>10444</v>
      </c>
      <c r="AP813" s="67" t="s">
        <v>11296</v>
      </c>
      <c r="AQ813" s="76"/>
    </row>
    <row r="814" customFormat="false" ht="15" hidden="false" customHeight="false" outlineLevel="0" collapsed="false">
      <c r="B814" s="1" t="str">
        <f aca="false">поверители!$E814</f>
        <v>02745</v>
      </c>
      <c r="C814" s="64" t="s">
        <v>323</v>
      </c>
      <c r="D814" s="63"/>
      <c r="E814" s="81" t="s">
        <v>11369</v>
      </c>
      <c r="F814" s="63"/>
      <c r="G814" s="63" t="s">
        <v>10335</v>
      </c>
      <c r="H814" s="81" t="s">
        <v>763</v>
      </c>
      <c r="I814" s="67" t="s">
        <v>10652</v>
      </c>
      <c r="J814" s="76"/>
      <c r="K814" s="76"/>
      <c r="L814" s="76"/>
      <c r="M814" s="76"/>
      <c r="N814" s="76"/>
      <c r="O814" s="71" t="s">
        <v>10335</v>
      </c>
      <c r="P814" s="100"/>
      <c r="Q814" s="71" t="s">
        <v>10338</v>
      </c>
      <c r="R814" s="79" t="s">
        <v>10339</v>
      </c>
      <c r="S814" s="86" t="n">
        <v>45124</v>
      </c>
      <c r="T814" s="73" t="n">
        <v>45854</v>
      </c>
      <c r="U814" s="87" t="s">
        <v>10340</v>
      </c>
      <c r="V814" s="87" t="s">
        <v>10341</v>
      </c>
      <c r="W814" s="76"/>
      <c r="X814" s="71" t="s">
        <v>10335</v>
      </c>
      <c r="Y814" s="71" t="s">
        <v>10342</v>
      </c>
      <c r="Z814" s="79" t="s">
        <v>10629</v>
      </c>
      <c r="AA814" s="76"/>
      <c r="AB814" s="76"/>
      <c r="AC814" s="76"/>
      <c r="AD814" s="76"/>
      <c r="AE814" s="78" t="s">
        <v>10630</v>
      </c>
      <c r="AF814" s="76"/>
      <c r="AG814" s="76"/>
      <c r="AH814" s="76"/>
      <c r="AI814" s="67" t="s">
        <v>10562</v>
      </c>
      <c r="AJ814" s="79" t="s">
        <v>42</v>
      </c>
      <c r="AK814" s="76"/>
      <c r="AL814" s="76"/>
      <c r="AM814" s="76"/>
      <c r="AN814" s="63" t="s">
        <v>11295</v>
      </c>
      <c r="AO814" s="63" t="s">
        <v>10444</v>
      </c>
      <c r="AP814" s="67" t="s">
        <v>11296</v>
      </c>
      <c r="AQ814" s="76"/>
    </row>
    <row r="815" customFormat="false" ht="15" hidden="false" customHeight="false" outlineLevel="0" collapsed="false">
      <c r="B815" s="1" t="str">
        <f aca="false">поверители!$E815</f>
        <v>02762</v>
      </c>
      <c r="C815" s="64" t="s">
        <v>323</v>
      </c>
      <c r="D815" s="63"/>
      <c r="E815" s="81" t="s">
        <v>11370</v>
      </c>
      <c r="F815" s="63"/>
      <c r="G815" s="63" t="s">
        <v>10335</v>
      </c>
      <c r="H815" s="81" t="s">
        <v>6526</v>
      </c>
      <c r="I815" s="67" t="s">
        <v>10652</v>
      </c>
      <c r="J815" s="76"/>
      <c r="K815" s="76"/>
      <c r="L815" s="76"/>
      <c r="M815" s="76"/>
      <c r="N815" s="76"/>
      <c r="O815" s="71" t="s">
        <v>10335</v>
      </c>
      <c r="P815" s="100"/>
      <c r="Q815" s="71" t="s">
        <v>10338</v>
      </c>
      <c r="R815" s="79" t="s">
        <v>10339</v>
      </c>
      <c r="S815" s="86" t="n">
        <v>45124</v>
      </c>
      <c r="T815" s="73" t="n">
        <v>45854</v>
      </c>
      <c r="U815" s="87" t="s">
        <v>10340</v>
      </c>
      <c r="V815" s="87" t="s">
        <v>10341</v>
      </c>
      <c r="W815" s="76"/>
      <c r="X815" s="71" t="s">
        <v>10335</v>
      </c>
      <c r="Y815" s="71" t="s">
        <v>10342</v>
      </c>
      <c r="Z815" s="79" t="s">
        <v>10629</v>
      </c>
      <c r="AA815" s="76"/>
      <c r="AB815" s="76"/>
      <c r="AC815" s="76"/>
      <c r="AD815" s="76"/>
      <c r="AE815" s="78" t="s">
        <v>10630</v>
      </c>
      <c r="AF815" s="76"/>
      <c r="AG815" s="76"/>
      <c r="AH815" s="76"/>
      <c r="AI815" s="67" t="s">
        <v>10587</v>
      </c>
      <c r="AJ815" s="79" t="s">
        <v>42</v>
      </c>
      <c r="AK815" s="76"/>
      <c r="AL815" s="76"/>
      <c r="AM815" s="76"/>
      <c r="AN815" s="63" t="s">
        <v>11295</v>
      </c>
      <c r="AO815" s="63" t="s">
        <v>10444</v>
      </c>
      <c r="AP815" s="67" t="s">
        <v>11296</v>
      </c>
      <c r="AQ815" s="76"/>
    </row>
    <row r="816" customFormat="false" ht="15" hidden="false" customHeight="false" outlineLevel="0" collapsed="false">
      <c r="B816" s="1" t="str">
        <f aca="false">поверители!$E816</f>
        <v>02763</v>
      </c>
      <c r="C816" s="64" t="s">
        <v>10046</v>
      </c>
      <c r="D816" s="63"/>
      <c r="E816" s="81" t="s">
        <v>11371</v>
      </c>
      <c r="F816" s="63"/>
      <c r="G816" s="63" t="s">
        <v>10335</v>
      </c>
      <c r="H816" s="63" t="s">
        <v>11372</v>
      </c>
      <c r="I816" s="67" t="s">
        <v>10369</v>
      </c>
      <c r="J816" s="76"/>
      <c r="K816" s="76"/>
      <c r="L816" s="76"/>
      <c r="M816" s="76"/>
      <c r="N816" s="76"/>
      <c r="O816" s="71" t="s">
        <v>10335</v>
      </c>
      <c r="P816" s="100"/>
      <c r="Q816" s="71" t="s">
        <v>10338</v>
      </c>
      <c r="R816" s="79" t="s">
        <v>10339</v>
      </c>
      <c r="S816" s="86" t="n">
        <v>45124</v>
      </c>
      <c r="T816" s="73" t="n">
        <v>45854</v>
      </c>
      <c r="U816" s="87" t="s">
        <v>10340</v>
      </c>
      <c r="V816" s="87" t="s">
        <v>10341</v>
      </c>
      <c r="W816" s="76"/>
      <c r="X816" s="71" t="s">
        <v>10335</v>
      </c>
      <c r="Y816" s="71" t="s">
        <v>10342</v>
      </c>
      <c r="Z816" s="79" t="s">
        <v>10629</v>
      </c>
      <c r="AA816" s="76"/>
      <c r="AB816" s="76"/>
      <c r="AC816" s="76"/>
      <c r="AD816" s="76"/>
      <c r="AE816" s="78" t="s">
        <v>10630</v>
      </c>
      <c r="AF816" s="76"/>
      <c r="AG816" s="76"/>
      <c r="AH816" s="76"/>
      <c r="AI816" s="67" t="s">
        <v>11363</v>
      </c>
      <c r="AJ816" s="79" t="s">
        <v>42</v>
      </c>
      <c r="AK816" s="76"/>
      <c r="AL816" s="76"/>
      <c r="AM816" s="76"/>
      <c r="AN816" s="63" t="s">
        <v>11295</v>
      </c>
      <c r="AO816" s="63" t="s">
        <v>10444</v>
      </c>
      <c r="AP816" s="67" t="s">
        <v>11296</v>
      </c>
      <c r="AQ816" s="76"/>
    </row>
    <row r="817" customFormat="false" ht="15" hidden="false" customHeight="false" outlineLevel="0" collapsed="false">
      <c r="B817" s="1" t="str">
        <f aca="false">поверители!$E817</f>
        <v>02766</v>
      </c>
      <c r="C817" s="64" t="s">
        <v>291</v>
      </c>
      <c r="D817" s="63"/>
      <c r="E817" s="81" t="s">
        <v>11373</v>
      </c>
      <c r="F817" s="63"/>
      <c r="G817" s="63" t="s">
        <v>10335</v>
      </c>
      <c r="H817" s="81" t="s">
        <v>404</v>
      </c>
      <c r="I817" s="67" t="s">
        <v>10458</v>
      </c>
      <c r="J817" s="76"/>
      <c r="K817" s="76"/>
      <c r="L817" s="76"/>
      <c r="M817" s="76"/>
      <c r="N817" s="76"/>
      <c r="O817" s="71" t="s">
        <v>10335</v>
      </c>
      <c r="P817" s="100"/>
      <c r="Q817" s="71" t="s">
        <v>10338</v>
      </c>
      <c r="R817" s="79" t="s">
        <v>10339</v>
      </c>
      <c r="S817" s="86" t="n">
        <v>45124</v>
      </c>
      <c r="T817" s="73" t="n">
        <v>45489</v>
      </c>
      <c r="U817" s="87" t="s">
        <v>10340</v>
      </c>
      <c r="V817" s="87" t="s">
        <v>10341</v>
      </c>
      <c r="W817" s="76"/>
      <c r="X817" s="71" t="s">
        <v>10335</v>
      </c>
      <c r="Y817" s="71" t="s">
        <v>10342</v>
      </c>
      <c r="Z817" s="79" t="s">
        <v>10629</v>
      </c>
      <c r="AA817" s="76"/>
      <c r="AB817" s="76"/>
      <c r="AC817" s="76"/>
      <c r="AD817" s="76"/>
      <c r="AE817" s="78" t="s">
        <v>10630</v>
      </c>
      <c r="AF817" s="76"/>
      <c r="AG817" s="76"/>
      <c r="AH817" s="76"/>
      <c r="AI817" s="67" t="s">
        <v>11145</v>
      </c>
      <c r="AJ817" s="79" t="s">
        <v>42</v>
      </c>
      <c r="AK817" s="76"/>
      <c r="AL817" s="76"/>
      <c r="AM817" s="76"/>
      <c r="AN817" s="63" t="s">
        <v>11295</v>
      </c>
      <c r="AO817" s="63" t="s">
        <v>10444</v>
      </c>
      <c r="AP817" s="67" t="s">
        <v>11296</v>
      </c>
      <c r="AQ817" s="76"/>
    </row>
    <row r="818" customFormat="false" ht="15" hidden="false" customHeight="false" outlineLevel="0" collapsed="false">
      <c r="B818" s="1" t="str">
        <f aca="false">поверители!$E818</f>
        <v>02773</v>
      </c>
      <c r="C818" s="64" t="s">
        <v>291</v>
      </c>
      <c r="D818" s="63"/>
      <c r="E818" s="81" t="s">
        <v>11374</v>
      </c>
      <c r="F818" s="63"/>
      <c r="G818" s="63" t="s">
        <v>10335</v>
      </c>
      <c r="H818" s="81" t="s">
        <v>404</v>
      </c>
      <c r="I818" s="67" t="s">
        <v>10458</v>
      </c>
      <c r="J818" s="76"/>
      <c r="K818" s="76"/>
      <c r="L818" s="76"/>
      <c r="M818" s="76"/>
      <c r="N818" s="76"/>
      <c r="O818" s="71" t="s">
        <v>10335</v>
      </c>
      <c r="P818" s="100"/>
      <c r="Q818" s="71" t="s">
        <v>10338</v>
      </c>
      <c r="R818" s="79" t="s">
        <v>10339</v>
      </c>
      <c r="S818" s="86" t="n">
        <v>45124</v>
      </c>
      <c r="T818" s="73" t="n">
        <v>45489</v>
      </c>
      <c r="U818" s="87" t="s">
        <v>10340</v>
      </c>
      <c r="V818" s="87" t="s">
        <v>10341</v>
      </c>
      <c r="W818" s="76"/>
      <c r="X818" s="71" t="s">
        <v>10335</v>
      </c>
      <c r="Y818" s="71" t="s">
        <v>10342</v>
      </c>
      <c r="Z818" s="79" t="s">
        <v>10629</v>
      </c>
      <c r="AA818" s="76"/>
      <c r="AB818" s="76"/>
      <c r="AC818" s="76"/>
      <c r="AD818" s="76"/>
      <c r="AE818" s="78" t="s">
        <v>10630</v>
      </c>
      <c r="AF818" s="76"/>
      <c r="AG818" s="76"/>
      <c r="AH818" s="76"/>
      <c r="AI818" s="67" t="s">
        <v>11145</v>
      </c>
      <c r="AJ818" s="79" t="s">
        <v>42</v>
      </c>
      <c r="AK818" s="76"/>
      <c r="AL818" s="76"/>
      <c r="AM818" s="76"/>
      <c r="AN818" s="63" t="s">
        <v>11295</v>
      </c>
      <c r="AO818" s="63" t="s">
        <v>10444</v>
      </c>
      <c r="AP818" s="67" t="s">
        <v>11296</v>
      </c>
      <c r="AQ818" s="76"/>
    </row>
    <row r="819" customFormat="false" ht="15" hidden="false" customHeight="false" outlineLevel="0" collapsed="false">
      <c r="B819" s="1" t="str">
        <f aca="false">поверители!$E819</f>
        <v>03446</v>
      </c>
      <c r="C819" s="64" t="s">
        <v>291</v>
      </c>
      <c r="D819" s="63"/>
      <c r="E819" s="67" t="s">
        <v>11375</v>
      </c>
      <c r="F819" s="63"/>
      <c r="G819" s="63" t="s">
        <v>10335</v>
      </c>
      <c r="H819" s="81" t="s">
        <v>404</v>
      </c>
      <c r="I819" s="67" t="s">
        <v>10458</v>
      </c>
      <c r="J819" s="76"/>
      <c r="K819" s="76"/>
      <c r="L819" s="76"/>
      <c r="M819" s="76"/>
      <c r="N819" s="76"/>
      <c r="O819" s="71" t="s">
        <v>10335</v>
      </c>
      <c r="P819" s="100"/>
      <c r="Q819" s="71" t="s">
        <v>10338</v>
      </c>
      <c r="R819" s="79" t="s">
        <v>10339</v>
      </c>
      <c r="S819" s="86" t="n">
        <v>45124</v>
      </c>
      <c r="T819" s="73" t="n">
        <v>45489</v>
      </c>
      <c r="U819" s="87" t="s">
        <v>10340</v>
      </c>
      <c r="V819" s="87" t="s">
        <v>10341</v>
      </c>
      <c r="W819" s="76"/>
      <c r="X819" s="71" t="s">
        <v>10335</v>
      </c>
      <c r="Y819" s="71" t="s">
        <v>10342</v>
      </c>
      <c r="Z819" s="79" t="s">
        <v>10629</v>
      </c>
      <c r="AA819" s="76"/>
      <c r="AB819" s="76"/>
      <c r="AC819" s="76"/>
      <c r="AD819" s="76"/>
      <c r="AE819" s="78" t="s">
        <v>10630</v>
      </c>
      <c r="AF819" s="76"/>
      <c r="AG819" s="76"/>
      <c r="AH819" s="76"/>
      <c r="AI819" s="67" t="s">
        <v>11348</v>
      </c>
      <c r="AJ819" s="79" t="s">
        <v>42</v>
      </c>
      <c r="AK819" s="76"/>
      <c r="AL819" s="76"/>
      <c r="AM819" s="76"/>
      <c r="AN819" s="63" t="s">
        <v>11295</v>
      </c>
      <c r="AO819" s="63" t="s">
        <v>10444</v>
      </c>
      <c r="AP819" s="67" t="s">
        <v>11296</v>
      </c>
      <c r="AQ819" s="76"/>
    </row>
    <row r="820" customFormat="false" ht="15" hidden="false" customHeight="false" outlineLevel="0" collapsed="false">
      <c r="B820" s="1" t="str">
        <f aca="false">поверители!$E820</f>
        <v>03458</v>
      </c>
      <c r="C820" s="64" t="s">
        <v>323</v>
      </c>
      <c r="D820" s="63"/>
      <c r="E820" s="67" t="s">
        <v>6738</v>
      </c>
      <c r="F820" s="63"/>
      <c r="G820" s="63" t="s">
        <v>10335</v>
      </c>
      <c r="H820" s="81" t="s">
        <v>326</v>
      </c>
      <c r="I820" s="67" t="s">
        <v>10652</v>
      </c>
      <c r="J820" s="76"/>
      <c r="K820" s="76"/>
      <c r="L820" s="76"/>
      <c r="M820" s="76"/>
      <c r="N820" s="76"/>
      <c r="O820" s="71" t="s">
        <v>10335</v>
      </c>
      <c r="P820" s="100"/>
      <c r="Q820" s="71" t="s">
        <v>10338</v>
      </c>
      <c r="R820" s="79" t="s">
        <v>10339</v>
      </c>
      <c r="S820" s="86" t="n">
        <v>45124</v>
      </c>
      <c r="T820" s="73" t="n">
        <v>45854</v>
      </c>
      <c r="U820" s="87" t="s">
        <v>10340</v>
      </c>
      <c r="V820" s="87" t="s">
        <v>10341</v>
      </c>
      <c r="W820" s="76"/>
      <c r="X820" s="71" t="s">
        <v>10335</v>
      </c>
      <c r="Y820" s="71" t="s">
        <v>10342</v>
      </c>
      <c r="Z820" s="79" t="s">
        <v>10629</v>
      </c>
      <c r="AA820" s="76"/>
      <c r="AB820" s="76"/>
      <c r="AC820" s="76"/>
      <c r="AD820" s="76"/>
      <c r="AE820" s="78" t="s">
        <v>10630</v>
      </c>
      <c r="AF820" s="76"/>
      <c r="AG820" s="76"/>
      <c r="AH820" s="76"/>
      <c r="AI820" s="67" t="s">
        <v>10863</v>
      </c>
      <c r="AJ820" s="79" t="s">
        <v>42</v>
      </c>
      <c r="AK820" s="76"/>
      <c r="AL820" s="76"/>
      <c r="AM820" s="76"/>
      <c r="AN820" s="63" t="s">
        <v>11295</v>
      </c>
      <c r="AO820" s="63" t="s">
        <v>10444</v>
      </c>
      <c r="AP820" s="67" t="s">
        <v>11296</v>
      </c>
      <c r="AQ820" s="76"/>
    </row>
    <row r="821" customFormat="false" ht="15" hidden="false" customHeight="false" outlineLevel="0" collapsed="false">
      <c r="B821" s="1" t="str">
        <f aca="false">поверители!$E821</f>
        <v>03461</v>
      </c>
      <c r="C821" s="64" t="s">
        <v>1753</v>
      </c>
      <c r="D821" s="63"/>
      <c r="E821" s="67" t="s">
        <v>11376</v>
      </c>
      <c r="F821" s="63"/>
      <c r="G821" s="63" t="s">
        <v>10335</v>
      </c>
      <c r="H821" s="81" t="s">
        <v>11011</v>
      </c>
      <c r="I821" s="67" t="s">
        <v>10374</v>
      </c>
      <c r="J821" s="76"/>
      <c r="K821" s="76"/>
      <c r="L821" s="76"/>
      <c r="M821" s="76"/>
      <c r="N821" s="76"/>
      <c r="O821" s="71" t="s">
        <v>10335</v>
      </c>
      <c r="P821" s="100"/>
      <c r="Q821" s="71" t="s">
        <v>10338</v>
      </c>
      <c r="R821" s="79" t="s">
        <v>10339</v>
      </c>
      <c r="S821" s="86" t="n">
        <v>45124</v>
      </c>
      <c r="T821" s="73" t="n">
        <v>45854</v>
      </c>
      <c r="U821" s="87" t="s">
        <v>10340</v>
      </c>
      <c r="V821" s="87" t="s">
        <v>10341</v>
      </c>
      <c r="W821" s="76"/>
      <c r="X821" s="71" t="s">
        <v>10335</v>
      </c>
      <c r="Y821" s="71" t="s">
        <v>10342</v>
      </c>
      <c r="Z821" s="79" t="s">
        <v>10629</v>
      </c>
      <c r="AA821" s="76"/>
      <c r="AB821" s="76"/>
      <c r="AC821" s="76"/>
      <c r="AD821" s="76"/>
      <c r="AE821" s="78" t="s">
        <v>10630</v>
      </c>
      <c r="AF821" s="76"/>
      <c r="AG821" s="76"/>
      <c r="AH821" s="76"/>
      <c r="AI821" s="67" t="s">
        <v>10655</v>
      </c>
      <c r="AJ821" s="79" t="s">
        <v>42</v>
      </c>
      <c r="AK821" s="76"/>
      <c r="AL821" s="76"/>
      <c r="AM821" s="76"/>
      <c r="AN821" s="63" t="s">
        <v>11295</v>
      </c>
      <c r="AO821" s="63" t="s">
        <v>10444</v>
      </c>
      <c r="AP821" s="67" t="s">
        <v>11296</v>
      </c>
      <c r="AQ821" s="76"/>
    </row>
    <row r="822" customFormat="false" ht="15" hidden="false" customHeight="false" outlineLevel="0" collapsed="false">
      <c r="B822" s="1" t="str">
        <f aca="false">поверители!$E822</f>
        <v>03491</v>
      </c>
      <c r="C822" s="64" t="s">
        <v>323</v>
      </c>
      <c r="D822" s="63"/>
      <c r="E822" s="67" t="s">
        <v>6756</v>
      </c>
      <c r="F822" s="63"/>
      <c r="G822" s="63" t="s">
        <v>10335</v>
      </c>
      <c r="H822" s="81" t="s">
        <v>782</v>
      </c>
      <c r="I822" s="67" t="s">
        <v>10374</v>
      </c>
      <c r="J822" s="76"/>
      <c r="K822" s="76"/>
      <c r="L822" s="76"/>
      <c r="M822" s="76"/>
      <c r="N822" s="76"/>
      <c r="O822" s="71" t="s">
        <v>10335</v>
      </c>
      <c r="P822" s="100"/>
      <c r="Q822" s="71" t="s">
        <v>10338</v>
      </c>
      <c r="R822" s="79" t="s">
        <v>10339</v>
      </c>
      <c r="S822" s="86" t="n">
        <v>45124</v>
      </c>
      <c r="T822" s="73" t="n">
        <v>45854</v>
      </c>
      <c r="U822" s="87" t="s">
        <v>10340</v>
      </c>
      <c r="V822" s="87" t="s">
        <v>10341</v>
      </c>
      <c r="W822" s="76"/>
      <c r="X822" s="71" t="s">
        <v>10335</v>
      </c>
      <c r="Y822" s="71" t="s">
        <v>10342</v>
      </c>
      <c r="Z822" s="79" t="s">
        <v>10629</v>
      </c>
      <c r="AA822" s="76"/>
      <c r="AB822" s="76"/>
      <c r="AC822" s="76"/>
      <c r="AD822" s="76"/>
      <c r="AE822" s="78" t="s">
        <v>10630</v>
      </c>
      <c r="AF822" s="76"/>
      <c r="AG822" s="76"/>
      <c r="AH822" s="76"/>
      <c r="AI822" s="67" t="s">
        <v>10609</v>
      </c>
      <c r="AJ822" s="79" t="s">
        <v>42</v>
      </c>
      <c r="AK822" s="76"/>
      <c r="AL822" s="76"/>
      <c r="AM822" s="76"/>
      <c r="AN822" s="63" t="s">
        <v>11295</v>
      </c>
      <c r="AO822" s="63" t="s">
        <v>10444</v>
      </c>
      <c r="AP822" s="67" t="s">
        <v>11296</v>
      </c>
      <c r="AQ822" s="76"/>
    </row>
    <row r="823" customFormat="false" ht="15" hidden="false" customHeight="false" outlineLevel="0" collapsed="false">
      <c r="B823" s="1" t="str">
        <f aca="false">поверители!$E823</f>
        <v>03493</v>
      </c>
      <c r="C823" s="64" t="s">
        <v>323</v>
      </c>
      <c r="D823" s="63"/>
      <c r="E823" s="67" t="s">
        <v>11377</v>
      </c>
      <c r="F823" s="63"/>
      <c r="G823" s="63" t="s">
        <v>10335</v>
      </c>
      <c r="H823" s="81" t="s">
        <v>782</v>
      </c>
      <c r="I823" s="67" t="s">
        <v>10374</v>
      </c>
      <c r="J823" s="76"/>
      <c r="K823" s="76"/>
      <c r="L823" s="76"/>
      <c r="M823" s="76"/>
      <c r="N823" s="76"/>
      <c r="O823" s="71" t="s">
        <v>10335</v>
      </c>
      <c r="P823" s="100"/>
      <c r="Q823" s="71" t="s">
        <v>10338</v>
      </c>
      <c r="R823" s="79" t="s">
        <v>10339</v>
      </c>
      <c r="S823" s="86" t="n">
        <v>45124</v>
      </c>
      <c r="T823" s="73" t="n">
        <v>45854</v>
      </c>
      <c r="U823" s="87" t="s">
        <v>10340</v>
      </c>
      <c r="V823" s="87" t="s">
        <v>10341</v>
      </c>
      <c r="W823" s="76"/>
      <c r="X823" s="71" t="s">
        <v>10335</v>
      </c>
      <c r="Y823" s="71" t="s">
        <v>10342</v>
      </c>
      <c r="Z823" s="79" t="s">
        <v>10629</v>
      </c>
      <c r="AA823" s="76"/>
      <c r="AB823" s="76"/>
      <c r="AC823" s="76"/>
      <c r="AD823" s="76"/>
      <c r="AE823" s="78" t="s">
        <v>10630</v>
      </c>
      <c r="AF823" s="76"/>
      <c r="AG823" s="76"/>
      <c r="AH823" s="76"/>
      <c r="AI823" s="67" t="s">
        <v>10562</v>
      </c>
      <c r="AJ823" s="79" t="s">
        <v>42</v>
      </c>
      <c r="AK823" s="76"/>
      <c r="AL823" s="76"/>
      <c r="AM823" s="76"/>
      <c r="AN823" s="63" t="s">
        <v>11295</v>
      </c>
      <c r="AO823" s="63" t="s">
        <v>10444</v>
      </c>
      <c r="AP823" s="67" t="s">
        <v>11296</v>
      </c>
      <c r="AQ823" s="76"/>
    </row>
    <row r="824" customFormat="false" ht="15" hidden="false" customHeight="false" outlineLevel="0" collapsed="false">
      <c r="B824" s="1" t="str">
        <f aca="false">поверители!$E824</f>
        <v>05485</v>
      </c>
      <c r="C824" s="64" t="s">
        <v>1753</v>
      </c>
      <c r="D824" s="63"/>
      <c r="E824" s="81" t="s">
        <v>11378</v>
      </c>
      <c r="F824" s="63"/>
      <c r="G824" s="63" t="s">
        <v>10335</v>
      </c>
      <c r="H824" s="81" t="s">
        <v>1756</v>
      </c>
      <c r="I824" s="67" t="s">
        <v>10363</v>
      </c>
      <c r="J824" s="76"/>
      <c r="K824" s="76"/>
      <c r="L824" s="76"/>
      <c r="M824" s="76"/>
      <c r="N824" s="76"/>
      <c r="O824" s="71" t="s">
        <v>10335</v>
      </c>
      <c r="P824" s="100"/>
      <c r="Q824" s="71" t="s">
        <v>10338</v>
      </c>
      <c r="R824" s="79" t="s">
        <v>10339</v>
      </c>
      <c r="S824" s="86" t="n">
        <v>45124</v>
      </c>
      <c r="T824" s="73" t="n">
        <v>45854</v>
      </c>
      <c r="U824" s="87" t="s">
        <v>10340</v>
      </c>
      <c r="V824" s="87" t="s">
        <v>10341</v>
      </c>
      <c r="W824" s="76"/>
      <c r="X824" s="71" t="s">
        <v>10335</v>
      </c>
      <c r="Y824" s="71" t="s">
        <v>10342</v>
      </c>
      <c r="Z824" s="79" t="s">
        <v>10629</v>
      </c>
      <c r="AA824" s="76"/>
      <c r="AB824" s="76"/>
      <c r="AC824" s="76"/>
      <c r="AD824" s="76"/>
      <c r="AE824" s="78" t="s">
        <v>10630</v>
      </c>
      <c r="AF824" s="76"/>
      <c r="AG824" s="76"/>
      <c r="AH824" s="76"/>
      <c r="AI824" s="67" t="s">
        <v>10979</v>
      </c>
      <c r="AJ824" s="79" t="s">
        <v>42</v>
      </c>
      <c r="AK824" s="76"/>
      <c r="AL824" s="76"/>
      <c r="AM824" s="76"/>
      <c r="AN824" s="63" t="s">
        <v>11295</v>
      </c>
      <c r="AO824" s="63" t="s">
        <v>10444</v>
      </c>
      <c r="AP824" s="67" t="s">
        <v>11296</v>
      </c>
      <c r="AQ824" s="76"/>
    </row>
    <row r="825" customFormat="false" ht="15" hidden="false" customHeight="false" outlineLevel="0" collapsed="false">
      <c r="B825" s="1" t="str">
        <f aca="false">поверители!$E825</f>
        <v>05931</v>
      </c>
      <c r="C825" s="64" t="s">
        <v>428</v>
      </c>
      <c r="D825" s="63"/>
      <c r="E825" s="67" t="s">
        <v>11379</v>
      </c>
      <c r="F825" s="63"/>
      <c r="G825" s="63" t="s">
        <v>10335</v>
      </c>
      <c r="H825" s="81" t="s">
        <v>294</v>
      </c>
      <c r="I825" s="67" t="s">
        <v>10374</v>
      </c>
      <c r="J825" s="76"/>
      <c r="K825" s="76"/>
      <c r="L825" s="76"/>
      <c r="M825" s="76"/>
      <c r="N825" s="76"/>
      <c r="O825" s="71" t="s">
        <v>10335</v>
      </c>
      <c r="P825" s="100"/>
      <c r="Q825" s="71" t="s">
        <v>10338</v>
      </c>
      <c r="R825" s="79" t="s">
        <v>10339</v>
      </c>
      <c r="S825" s="86" t="n">
        <v>45124</v>
      </c>
      <c r="T825" s="73" t="n">
        <v>45489</v>
      </c>
      <c r="U825" s="87" t="s">
        <v>10340</v>
      </c>
      <c r="V825" s="87" t="s">
        <v>10341</v>
      </c>
      <c r="W825" s="76"/>
      <c r="X825" s="71" t="s">
        <v>10335</v>
      </c>
      <c r="Y825" s="71" t="s">
        <v>10342</v>
      </c>
      <c r="Z825" s="79" t="s">
        <v>10629</v>
      </c>
      <c r="AA825" s="76"/>
      <c r="AB825" s="76"/>
      <c r="AC825" s="76"/>
      <c r="AD825" s="76"/>
      <c r="AE825" s="78" t="s">
        <v>10630</v>
      </c>
      <c r="AF825" s="76"/>
      <c r="AG825" s="76"/>
      <c r="AH825" s="76"/>
      <c r="AI825" s="67" t="s">
        <v>11380</v>
      </c>
      <c r="AJ825" s="79" t="s">
        <v>42</v>
      </c>
      <c r="AK825" s="76"/>
      <c r="AL825" s="76"/>
      <c r="AM825" s="76"/>
      <c r="AN825" s="63" t="s">
        <v>11295</v>
      </c>
      <c r="AO825" s="63" t="s">
        <v>10444</v>
      </c>
      <c r="AP825" s="67" t="s">
        <v>11296</v>
      </c>
      <c r="AQ825" s="76"/>
    </row>
    <row r="826" customFormat="false" ht="15" hidden="false" customHeight="false" outlineLevel="0" collapsed="false">
      <c r="B826" s="1" t="str">
        <f aca="false">поверители!$E826</f>
        <v>05934</v>
      </c>
      <c r="C826" s="64" t="s">
        <v>323</v>
      </c>
      <c r="D826" s="63"/>
      <c r="E826" s="67" t="s">
        <v>11381</v>
      </c>
      <c r="F826" s="63"/>
      <c r="G826" s="63" t="s">
        <v>10335</v>
      </c>
      <c r="H826" s="81" t="s">
        <v>815</v>
      </c>
      <c r="I826" s="67" t="s">
        <v>10652</v>
      </c>
      <c r="J826" s="76"/>
      <c r="K826" s="76"/>
      <c r="L826" s="76"/>
      <c r="M826" s="76"/>
      <c r="N826" s="76"/>
      <c r="O826" s="71" t="s">
        <v>10335</v>
      </c>
      <c r="P826" s="100"/>
      <c r="Q826" s="71" t="s">
        <v>10338</v>
      </c>
      <c r="R826" s="79" t="s">
        <v>10339</v>
      </c>
      <c r="S826" s="86" t="n">
        <v>45124</v>
      </c>
      <c r="T826" s="73" t="n">
        <v>45854</v>
      </c>
      <c r="U826" s="87" t="s">
        <v>10340</v>
      </c>
      <c r="V826" s="87" t="s">
        <v>10341</v>
      </c>
      <c r="W826" s="76"/>
      <c r="X826" s="71" t="s">
        <v>10335</v>
      </c>
      <c r="Y826" s="71" t="s">
        <v>10342</v>
      </c>
      <c r="Z826" s="79" t="s">
        <v>10629</v>
      </c>
      <c r="AA826" s="76"/>
      <c r="AB826" s="76"/>
      <c r="AC826" s="76"/>
      <c r="AD826" s="76"/>
      <c r="AE826" s="78" t="s">
        <v>10630</v>
      </c>
      <c r="AF826" s="76"/>
      <c r="AG826" s="76"/>
      <c r="AH826" s="76"/>
      <c r="AI826" s="67" t="s">
        <v>10562</v>
      </c>
      <c r="AJ826" s="79" t="s">
        <v>42</v>
      </c>
      <c r="AK826" s="76"/>
      <c r="AL826" s="76"/>
      <c r="AM826" s="76"/>
      <c r="AN826" s="63" t="s">
        <v>11295</v>
      </c>
      <c r="AO826" s="63" t="s">
        <v>10444</v>
      </c>
      <c r="AP826" s="67" t="s">
        <v>11296</v>
      </c>
      <c r="AQ826" s="76"/>
    </row>
    <row r="827" customFormat="false" ht="15" hidden="false" customHeight="false" outlineLevel="0" collapsed="false">
      <c r="B827" s="1" t="str">
        <f aca="false">поверители!$E827</f>
        <v>05935</v>
      </c>
      <c r="C827" s="64" t="s">
        <v>323</v>
      </c>
      <c r="D827" s="63"/>
      <c r="E827" s="67" t="s">
        <v>11382</v>
      </c>
      <c r="F827" s="63"/>
      <c r="G827" s="63" t="s">
        <v>10335</v>
      </c>
      <c r="H827" s="81" t="s">
        <v>815</v>
      </c>
      <c r="I827" s="67" t="s">
        <v>10652</v>
      </c>
      <c r="J827" s="76"/>
      <c r="K827" s="76"/>
      <c r="L827" s="76"/>
      <c r="M827" s="76"/>
      <c r="N827" s="76"/>
      <c r="O827" s="71" t="s">
        <v>10335</v>
      </c>
      <c r="P827" s="100"/>
      <c r="Q827" s="71" t="s">
        <v>10338</v>
      </c>
      <c r="R827" s="79" t="s">
        <v>10339</v>
      </c>
      <c r="S827" s="86" t="n">
        <v>45124</v>
      </c>
      <c r="T827" s="73" t="n">
        <v>45854</v>
      </c>
      <c r="U827" s="87" t="s">
        <v>10340</v>
      </c>
      <c r="V827" s="87" t="s">
        <v>10341</v>
      </c>
      <c r="W827" s="76"/>
      <c r="X827" s="71" t="s">
        <v>10335</v>
      </c>
      <c r="Y827" s="71" t="s">
        <v>10342</v>
      </c>
      <c r="Z827" s="79" t="s">
        <v>10629</v>
      </c>
      <c r="AA827" s="76"/>
      <c r="AB827" s="76"/>
      <c r="AC827" s="76"/>
      <c r="AD827" s="76"/>
      <c r="AE827" s="78" t="s">
        <v>10630</v>
      </c>
      <c r="AF827" s="76"/>
      <c r="AG827" s="76"/>
      <c r="AH827" s="76"/>
      <c r="AI827" s="67" t="s">
        <v>10562</v>
      </c>
      <c r="AJ827" s="79" t="s">
        <v>42</v>
      </c>
      <c r="AK827" s="76"/>
      <c r="AL827" s="76"/>
      <c r="AM827" s="76"/>
      <c r="AN827" s="63" t="s">
        <v>11295</v>
      </c>
      <c r="AO827" s="63" t="s">
        <v>10444</v>
      </c>
      <c r="AP827" s="67" t="s">
        <v>11296</v>
      </c>
      <c r="AQ827" s="76"/>
    </row>
    <row r="828" customFormat="false" ht="15" hidden="false" customHeight="false" outlineLevel="0" collapsed="false">
      <c r="B828" s="1" t="str">
        <f aca="false">поверители!$E828</f>
        <v>05936</v>
      </c>
      <c r="C828" s="64" t="s">
        <v>323</v>
      </c>
      <c r="D828" s="63"/>
      <c r="E828" s="67" t="s">
        <v>11383</v>
      </c>
      <c r="F828" s="63"/>
      <c r="G828" s="63" t="s">
        <v>10335</v>
      </c>
      <c r="H828" s="81" t="s">
        <v>815</v>
      </c>
      <c r="I828" s="67" t="s">
        <v>10652</v>
      </c>
      <c r="J828" s="76"/>
      <c r="K828" s="76"/>
      <c r="L828" s="76"/>
      <c r="M828" s="76"/>
      <c r="N828" s="76"/>
      <c r="O828" s="71" t="s">
        <v>10335</v>
      </c>
      <c r="P828" s="100"/>
      <c r="Q828" s="71" t="s">
        <v>10338</v>
      </c>
      <c r="R828" s="79" t="s">
        <v>10339</v>
      </c>
      <c r="S828" s="86" t="n">
        <v>45124</v>
      </c>
      <c r="T828" s="73" t="n">
        <v>45854</v>
      </c>
      <c r="U828" s="87" t="s">
        <v>10340</v>
      </c>
      <c r="V828" s="87" t="s">
        <v>10341</v>
      </c>
      <c r="W828" s="76"/>
      <c r="X828" s="71" t="s">
        <v>10335</v>
      </c>
      <c r="Y828" s="71" t="s">
        <v>10342</v>
      </c>
      <c r="Z828" s="79" t="s">
        <v>10629</v>
      </c>
      <c r="AA828" s="76"/>
      <c r="AB828" s="76"/>
      <c r="AC828" s="76"/>
      <c r="AD828" s="76"/>
      <c r="AE828" s="78" t="s">
        <v>10689</v>
      </c>
      <c r="AF828" s="76"/>
      <c r="AG828" s="76"/>
      <c r="AH828" s="76"/>
      <c r="AI828" s="67" t="s">
        <v>11384</v>
      </c>
      <c r="AJ828" s="79" t="s">
        <v>42</v>
      </c>
      <c r="AK828" s="76"/>
      <c r="AL828" s="76"/>
      <c r="AM828" s="76"/>
      <c r="AN828" s="63" t="s">
        <v>11295</v>
      </c>
      <c r="AO828" s="63" t="s">
        <v>10444</v>
      </c>
      <c r="AP828" s="67" t="s">
        <v>11296</v>
      </c>
      <c r="AQ828" s="76"/>
    </row>
    <row r="829" customFormat="false" ht="15" hidden="false" customHeight="false" outlineLevel="0" collapsed="false">
      <c r="B829" s="1" t="str">
        <f aca="false">поверители!$E829</f>
        <v>05937</v>
      </c>
      <c r="C829" s="64" t="s">
        <v>323</v>
      </c>
      <c r="D829" s="63"/>
      <c r="E829" s="67" t="s">
        <v>11385</v>
      </c>
      <c r="F829" s="63"/>
      <c r="G829" s="63" t="s">
        <v>10335</v>
      </c>
      <c r="H829" s="81" t="s">
        <v>815</v>
      </c>
      <c r="I829" s="67" t="s">
        <v>10652</v>
      </c>
      <c r="J829" s="76"/>
      <c r="K829" s="76"/>
      <c r="L829" s="76"/>
      <c r="M829" s="76"/>
      <c r="N829" s="76"/>
      <c r="O829" s="71" t="s">
        <v>10335</v>
      </c>
      <c r="P829" s="100"/>
      <c r="Q829" s="71" t="s">
        <v>10338</v>
      </c>
      <c r="R829" s="79" t="s">
        <v>10339</v>
      </c>
      <c r="S829" s="86" t="n">
        <v>45124</v>
      </c>
      <c r="T829" s="73" t="n">
        <v>45854</v>
      </c>
      <c r="U829" s="87" t="s">
        <v>10340</v>
      </c>
      <c r="V829" s="87" t="s">
        <v>10341</v>
      </c>
      <c r="W829" s="76"/>
      <c r="X829" s="71" t="s">
        <v>10335</v>
      </c>
      <c r="Y829" s="71" t="s">
        <v>10342</v>
      </c>
      <c r="Z829" s="79" t="s">
        <v>10629</v>
      </c>
      <c r="AA829" s="76"/>
      <c r="AB829" s="76"/>
      <c r="AC829" s="76"/>
      <c r="AD829" s="76"/>
      <c r="AE829" s="78" t="s">
        <v>10689</v>
      </c>
      <c r="AF829" s="76"/>
      <c r="AG829" s="76"/>
      <c r="AH829" s="76"/>
      <c r="AI829" s="67" t="s">
        <v>11384</v>
      </c>
      <c r="AJ829" s="79" t="s">
        <v>42</v>
      </c>
      <c r="AK829" s="76"/>
      <c r="AL829" s="76"/>
      <c r="AM829" s="76"/>
      <c r="AN829" s="63" t="s">
        <v>11295</v>
      </c>
      <c r="AO829" s="63" t="s">
        <v>10444</v>
      </c>
      <c r="AP829" s="67" t="s">
        <v>11296</v>
      </c>
      <c r="AQ829" s="76"/>
    </row>
    <row r="830" customFormat="false" ht="15" hidden="false" customHeight="false" outlineLevel="0" collapsed="false">
      <c r="B830" s="1" t="str">
        <f aca="false">поверители!$E830</f>
        <v>05940</v>
      </c>
      <c r="C830" s="64" t="s">
        <v>428</v>
      </c>
      <c r="D830" s="63"/>
      <c r="E830" s="67" t="s">
        <v>11386</v>
      </c>
      <c r="F830" s="63"/>
      <c r="G830" s="63" t="s">
        <v>10335</v>
      </c>
      <c r="H830" s="117" t="s">
        <v>2617</v>
      </c>
      <c r="I830" s="67" t="s">
        <v>10649</v>
      </c>
      <c r="J830" s="76"/>
      <c r="K830" s="76"/>
      <c r="L830" s="76"/>
      <c r="M830" s="76"/>
      <c r="N830" s="76"/>
      <c r="O830" s="71" t="s">
        <v>10335</v>
      </c>
      <c r="P830" s="100"/>
      <c r="Q830" s="71" t="s">
        <v>10338</v>
      </c>
      <c r="R830" s="79" t="s">
        <v>10339</v>
      </c>
      <c r="S830" s="86" t="n">
        <v>45124</v>
      </c>
      <c r="T830" s="73" t="n">
        <v>45489</v>
      </c>
      <c r="U830" s="87" t="s">
        <v>10340</v>
      </c>
      <c r="V830" s="87" t="s">
        <v>10341</v>
      </c>
      <c r="W830" s="76"/>
      <c r="X830" s="71" t="s">
        <v>10335</v>
      </c>
      <c r="Y830" s="71" t="s">
        <v>10342</v>
      </c>
      <c r="Z830" s="79" t="s">
        <v>10629</v>
      </c>
      <c r="AA830" s="76"/>
      <c r="AB830" s="76"/>
      <c r="AC830" s="76"/>
      <c r="AD830" s="76"/>
      <c r="AE830" s="78" t="s">
        <v>10689</v>
      </c>
      <c r="AF830" s="76"/>
      <c r="AG830" s="76"/>
      <c r="AH830" s="76"/>
      <c r="AI830" s="67" t="s">
        <v>11141</v>
      </c>
      <c r="AJ830" s="79" t="s">
        <v>42</v>
      </c>
      <c r="AK830" s="76"/>
      <c r="AL830" s="76"/>
      <c r="AM830" s="76"/>
      <c r="AN830" s="63" t="s">
        <v>11295</v>
      </c>
      <c r="AO830" s="63" t="s">
        <v>10444</v>
      </c>
      <c r="AP830" s="67" t="s">
        <v>11296</v>
      </c>
      <c r="AQ830" s="76"/>
    </row>
    <row r="831" customFormat="false" ht="15" hidden="false" customHeight="false" outlineLevel="0" collapsed="false">
      <c r="B831" s="1" t="str">
        <f aca="false">поверители!$E831</f>
        <v>06118</v>
      </c>
      <c r="C831" s="64" t="s">
        <v>323</v>
      </c>
      <c r="D831" s="63"/>
      <c r="E831" s="81" t="s">
        <v>11387</v>
      </c>
      <c r="F831" s="63"/>
      <c r="G831" s="63" t="s">
        <v>10335</v>
      </c>
      <c r="H831" s="81" t="s">
        <v>326</v>
      </c>
      <c r="I831" s="67" t="s">
        <v>10652</v>
      </c>
      <c r="J831" s="76"/>
      <c r="K831" s="76"/>
      <c r="L831" s="76"/>
      <c r="M831" s="76"/>
      <c r="N831" s="76"/>
      <c r="O831" s="71" t="s">
        <v>10335</v>
      </c>
      <c r="P831" s="100"/>
      <c r="Q831" s="71" t="s">
        <v>10338</v>
      </c>
      <c r="R831" s="79" t="s">
        <v>10339</v>
      </c>
      <c r="S831" s="86" t="n">
        <v>45124</v>
      </c>
      <c r="T831" s="73" t="n">
        <v>45854</v>
      </c>
      <c r="U831" s="87" t="s">
        <v>10340</v>
      </c>
      <c r="V831" s="87" t="s">
        <v>10341</v>
      </c>
      <c r="W831" s="76"/>
      <c r="X831" s="71" t="s">
        <v>10335</v>
      </c>
      <c r="Y831" s="71" t="s">
        <v>10342</v>
      </c>
      <c r="Z831" s="79" t="s">
        <v>10629</v>
      </c>
      <c r="AA831" s="76"/>
      <c r="AB831" s="76"/>
      <c r="AC831" s="76"/>
      <c r="AD831" s="76"/>
      <c r="AE831" s="78" t="s">
        <v>10630</v>
      </c>
      <c r="AF831" s="76"/>
      <c r="AG831" s="76"/>
      <c r="AH831" s="76"/>
      <c r="AI831" s="67" t="s">
        <v>10552</v>
      </c>
      <c r="AJ831" s="79" t="s">
        <v>42</v>
      </c>
      <c r="AK831" s="76"/>
      <c r="AL831" s="76"/>
      <c r="AM831" s="76"/>
      <c r="AN831" s="63" t="s">
        <v>11295</v>
      </c>
      <c r="AO831" s="63" t="s">
        <v>10444</v>
      </c>
      <c r="AP831" s="67" t="s">
        <v>11296</v>
      </c>
      <c r="AQ831" s="76"/>
    </row>
    <row r="832" customFormat="false" ht="15" hidden="false" customHeight="false" outlineLevel="0" collapsed="false">
      <c r="B832" s="1" t="str">
        <f aca="false">поверители!$E832</f>
        <v>06119</v>
      </c>
      <c r="C832" s="64" t="s">
        <v>323</v>
      </c>
      <c r="D832" s="63"/>
      <c r="E832" s="81" t="s">
        <v>11388</v>
      </c>
      <c r="F832" s="63"/>
      <c r="G832" s="63" t="s">
        <v>10335</v>
      </c>
      <c r="H832" s="81" t="s">
        <v>326</v>
      </c>
      <c r="I832" s="67" t="s">
        <v>10652</v>
      </c>
      <c r="J832" s="76"/>
      <c r="K832" s="76"/>
      <c r="L832" s="76"/>
      <c r="M832" s="76"/>
      <c r="N832" s="76"/>
      <c r="O832" s="71" t="s">
        <v>10335</v>
      </c>
      <c r="P832" s="100"/>
      <c r="Q832" s="71" t="s">
        <v>10338</v>
      </c>
      <c r="R832" s="79" t="s">
        <v>10339</v>
      </c>
      <c r="S832" s="86" t="n">
        <v>45124</v>
      </c>
      <c r="T832" s="73" t="n">
        <v>45854</v>
      </c>
      <c r="U832" s="87" t="s">
        <v>10340</v>
      </c>
      <c r="V832" s="87" t="s">
        <v>10341</v>
      </c>
      <c r="W832" s="76"/>
      <c r="X832" s="71" t="s">
        <v>10335</v>
      </c>
      <c r="Y832" s="71" t="s">
        <v>10342</v>
      </c>
      <c r="Z832" s="79" t="s">
        <v>10629</v>
      </c>
      <c r="AA832" s="76"/>
      <c r="AB832" s="76"/>
      <c r="AC832" s="76"/>
      <c r="AD832" s="76"/>
      <c r="AE832" s="78" t="s">
        <v>10630</v>
      </c>
      <c r="AF832" s="76"/>
      <c r="AG832" s="76"/>
      <c r="AH832" s="76"/>
      <c r="AI832" s="67" t="s">
        <v>10552</v>
      </c>
      <c r="AJ832" s="79" t="s">
        <v>42</v>
      </c>
      <c r="AK832" s="76"/>
      <c r="AL832" s="76"/>
      <c r="AM832" s="76"/>
      <c r="AN832" s="63" t="s">
        <v>11295</v>
      </c>
      <c r="AO832" s="63" t="s">
        <v>10444</v>
      </c>
      <c r="AP832" s="67" t="s">
        <v>11296</v>
      </c>
      <c r="AQ832" s="76"/>
    </row>
    <row r="833" customFormat="false" ht="16.4" hidden="false" customHeight="false" outlineLevel="0" collapsed="false">
      <c r="B833" s="1" t="str">
        <f aca="false">поверители!$E833</f>
        <v>06137</v>
      </c>
      <c r="C833" s="64" t="s">
        <v>323</v>
      </c>
      <c r="D833" s="63"/>
      <c r="E833" s="81" t="s">
        <v>11389</v>
      </c>
      <c r="F833" s="63"/>
      <c r="G833" s="63" t="s">
        <v>10335</v>
      </c>
      <c r="H833" s="80" t="s">
        <v>763</v>
      </c>
      <c r="I833" s="67" t="s">
        <v>10374</v>
      </c>
      <c r="J833" s="76"/>
      <c r="K833" s="76"/>
      <c r="L833" s="76"/>
      <c r="M833" s="76"/>
      <c r="N833" s="76"/>
      <c r="O833" s="71" t="s">
        <v>10335</v>
      </c>
      <c r="P833" s="100"/>
      <c r="Q833" s="71" t="s">
        <v>10338</v>
      </c>
      <c r="R833" s="79" t="s">
        <v>10339</v>
      </c>
      <c r="S833" s="86" t="n">
        <v>45124</v>
      </c>
      <c r="T833" s="73" t="n">
        <v>45854</v>
      </c>
      <c r="U833" s="87" t="s">
        <v>10340</v>
      </c>
      <c r="V833" s="87" t="s">
        <v>10341</v>
      </c>
      <c r="W833" s="76"/>
      <c r="X833" s="71" t="s">
        <v>10335</v>
      </c>
      <c r="Y833" s="71" t="s">
        <v>10342</v>
      </c>
      <c r="Z833" s="79" t="s">
        <v>10629</v>
      </c>
      <c r="AA833" s="76"/>
      <c r="AB833" s="76"/>
      <c r="AC833" s="76"/>
      <c r="AD833" s="76"/>
      <c r="AE833" s="78" t="s">
        <v>10630</v>
      </c>
      <c r="AF833" s="76"/>
      <c r="AG833" s="76"/>
      <c r="AH833" s="76"/>
      <c r="AI833" s="67" t="s">
        <v>11363</v>
      </c>
      <c r="AJ833" s="79" t="s">
        <v>42</v>
      </c>
      <c r="AK833" s="76"/>
      <c r="AL833" s="76"/>
      <c r="AM833" s="76"/>
      <c r="AN833" s="63" t="s">
        <v>11295</v>
      </c>
      <c r="AO833" s="63" t="s">
        <v>10444</v>
      </c>
      <c r="AP833" s="67" t="s">
        <v>11296</v>
      </c>
      <c r="AQ833" s="76"/>
    </row>
    <row r="834" customFormat="false" ht="16.4" hidden="false" customHeight="false" outlineLevel="0" collapsed="false">
      <c r="B834" s="1" t="str">
        <f aca="false">поверители!$E834</f>
        <v>06138</v>
      </c>
      <c r="C834" s="64" t="s">
        <v>323</v>
      </c>
      <c r="D834" s="63"/>
      <c r="E834" s="81" t="s">
        <v>11390</v>
      </c>
      <c r="F834" s="63"/>
      <c r="G834" s="63" t="s">
        <v>10335</v>
      </c>
      <c r="H834" s="80" t="s">
        <v>763</v>
      </c>
      <c r="I834" s="67" t="s">
        <v>10374</v>
      </c>
      <c r="J834" s="76"/>
      <c r="K834" s="76"/>
      <c r="L834" s="76"/>
      <c r="M834" s="76"/>
      <c r="N834" s="76"/>
      <c r="O834" s="71" t="s">
        <v>10335</v>
      </c>
      <c r="P834" s="100"/>
      <c r="Q834" s="71" t="s">
        <v>10338</v>
      </c>
      <c r="R834" s="79" t="s">
        <v>10339</v>
      </c>
      <c r="S834" s="86" t="n">
        <v>45124</v>
      </c>
      <c r="T834" s="73" t="n">
        <v>45854</v>
      </c>
      <c r="U834" s="87" t="s">
        <v>10340</v>
      </c>
      <c r="V834" s="87" t="s">
        <v>10341</v>
      </c>
      <c r="W834" s="76"/>
      <c r="X834" s="71" t="s">
        <v>10335</v>
      </c>
      <c r="Y834" s="71" t="s">
        <v>10342</v>
      </c>
      <c r="Z834" s="79" t="s">
        <v>10629</v>
      </c>
      <c r="AA834" s="76"/>
      <c r="AB834" s="76"/>
      <c r="AC834" s="76"/>
      <c r="AD834" s="76"/>
      <c r="AE834" s="78" t="s">
        <v>10630</v>
      </c>
      <c r="AF834" s="76"/>
      <c r="AG834" s="76"/>
      <c r="AH834" s="76"/>
      <c r="AI834" s="67" t="s">
        <v>11363</v>
      </c>
      <c r="AJ834" s="79" t="s">
        <v>42</v>
      </c>
      <c r="AK834" s="76"/>
      <c r="AL834" s="76"/>
      <c r="AM834" s="76"/>
      <c r="AN834" s="63" t="s">
        <v>11295</v>
      </c>
      <c r="AO834" s="63" t="s">
        <v>10444</v>
      </c>
      <c r="AP834" s="67" t="s">
        <v>11296</v>
      </c>
      <c r="AQ834" s="76"/>
    </row>
    <row r="835" customFormat="false" ht="15" hidden="false" customHeight="false" outlineLevel="0" collapsed="false">
      <c r="B835" s="1" t="str">
        <f aca="false">поверители!$E835</f>
        <v>06139</v>
      </c>
      <c r="C835" s="64" t="s">
        <v>323</v>
      </c>
      <c r="D835" s="63"/>
      <c r="E835" s="81" t="s">
        <v>11391</v>
      </c>
      <c r="F835" s="63"/>
      <c r="G835" s="63" t="s">
        <v>10335</v>
      </c>
      <c r="H835" s="81" t="s">
        <v>326</v>
      </c>
      <c r="I835" s="67" t="s">
        <v>10374</v>
      </c>
      <c r="J835" s="76"/>
      <c r="K835" s="76"/>
      <c r="L835" s="76"/>
      <c r="M835" s="76"/>
      <c r="N835" s="76"/>
      <c r="O835" s="71" t="s">
        <v>10335</v>
      </c>
      <c r="P835" s="100"/>
      <c r="Q835" s="71" t="s">
        <v>10338</v>
      </c>
      <c r="R835" s="79" t="s">
        <v>10339</v>
      </c>
      <c r="S835" s="86" t="n">
        <v>45124</v>
      </c>
      <c r="T835" s="73" t="n">
        <v>45854</v>
      </c>
      <c r="U835" s="87" t="s">
        <v>10340</v>
      </c>
      <c r="V835" s="87" t="s">
        <v>10341</v>
      </c>
      <c r="W835" s="76"/>
      <c r="X835" s="71" t="s">
        <v>10335</v>
      </c>
      <c r="Y835" s="71" t="s">
        <v>10342</v>
      </c>
      <c r="Z835" s="79" t="s">
        <v>10629</v>
      </c>
      <c r="AA835" s="76"/>
      <c r="AB835" s="76"/>
      <c r="AC835" s="76"/>
      <c r="AD835" s="76"/>
      <c r="AE835" s="78" t="s">
        <v>10630</v>
      </c>
      <c r="AF835" s="76"/>
      <c r="AG835" s="76"/>
      <c r="AH835" s="76"/>
      <c r="AI835" s="67" t="s">
        <v>10587</v>
      </c>
      <c r="AJ835" s="79" t="s">
        <v>42</v>
      </c>
      <c r="AK835" s="76"/>
      <c r="AL835" s="76"/>
      <c r="AM835" s="76"/>
      <c r="AN835" s="63" t="s">
        <v>11295</v>
      </c>
      <c r="AO835" s="63" t="s">
        <v>10444</v>
      </c>
      <c r="AP835" s="67" t="s">
        <v>11296</v>
      </c>
      <c r="AQ835" s="76"/>
    </row>
    <row r="836" customFormat="false" ht="15" hidden="false" customHeight="false" outlineLevel="0" collapsed="false">
      <c r="B836" s="1" t="str">
        <f aca="false">поверители!$E836</f>
        <v>06140</v>
      </c>
      <c r="C836" s="64" t="s">
        <v>323</v>
      </c>
      <c r="D836" s="63"/>
      <c r="E836" s="81" t="s">
        <v>11392</v>
      </c>
      <c r="F836" s="63"/>
      <c r="G836" s="63" t="s">
        <v>10335</v>
      </c>
      <c r="H836" s="81" t="s">
        <v>326</v>
      </c>
      <c r="I836" s="67" t="s">
        <v>10374</v>
      </c>
      <c r="J836" s="76"/>
      <c r="K836" s="76"/>
      <c r="L836" s="76"/>
      <c r="M836" s="76"/>
      <c r="N836" s="76"/>
      <c r="O836" s="71" t="s">
        <v>10335</v>
      </c>
      <c r="P836" s="100"/>
      <c r="Q836" s="71" t="s">
        <v>10338</v>
      </c>
      <c r="R836" s="79" t="s">
        <v>10339</v>
      </c>
      <c r="S836" s="86" t="n">
        <v>45124</v>
      </c>
      <c r="T836" s="73" t="n">
        <v>45854</v>
      </c>
      <c r="U836" s="87" t="s">
        <v>10340</v>
      </c>
      <c r="V836" s="87" t="s">
        <v>10341</v>
      </c>
      <c r="W836" s="76"/>
      <c r="X836" s="71" t="s">
        <v>10335</v>
      </c>
      <c r="Y836" s="71" t="s">
        <v>10342</v>
      </c>
      <c r="Z836" s="79" t="s">
        <v>10629</v>
      </c>
      <c r="AA836" s="76"/>
      <c r="AB836" s="76"/>
      <c r="AC836" s="76"/>
      <c r="AD836" s="76"/>
      <c r="AE836" s="78" t="s">
        <v>10630</v>
      </c>
      <c r="AF836" s="76"/>
      <c r="AG836" s="76"/>
      <c r="AH836" s="76"/>
      <c r="AI836" s="67" t="s">
        <v>11020</v>
      </c>
      <c r="AJ836" s="79" t="s">
        <v>42</v>
      </c>
      <c r="AK836" s="76"/>
      <c r="AL836" s="76"/>
      <c r="AM836" s="76"/>
      <c r="AN836" s="63" t="s">
        <v>11295</v>
      </c>
      <c r="AO836" s="63" t="s">
        <v>10444</v>
      </c>
      <c r="AP836" s="67" t="s">
        <v>11296</v>
      </c>
      <c r="AQ836" s="76"/>
    </row>
    <row r="837" customFormat="false" ht="15" hidden="false" customHeight="false" outlineLevel="0" collapsed="false">
      <c r="B837" s="1" t="str">
        <f aca="false">поверители!$E837</f>
        <v>06143</v>
      </c>
      <c r="C837" s="64" t="s">
        <v>291</v>
      </c>
      <c r="D837" s="63"/>
      <c r="E837" s="81" t="s">
        <v>11393</v>
      </c>
      <c r="F837" s="63"/>
      <c r="G837" s="63" t="s">
        <v>10335</v>
      </c>
      <c r="H837" s="81" t="s">
        <v>404</v>
      </c>
      <c r="I837" s="67" t="s">
        <v>10458</v>
      </c>
      <c r="J837" s="76"/>
      <c r="K837" s="76"/>
      <c r="L837" s="76"/>
      <c r="M837" s="76"/>
      <c r="N837" s="76"/>
      <c r="O837" s="71" t="s">
        <v>10335</v>
      </c>
      <c r="P837" s="100"/>
      <c r="Q837" s="71" t="s">
        <v>10338</v>
      </c>
      <c r="R837" s="79" t="s">
        <v>10339</v>
      </c>
      <c r="S837" s="86" t="n">
        <v>45124</v>
      </c>
      <c r="T837" s="73" t="n">
        <v>45489</v>
      </c>
      <c r="U837" s="87" t="s">
        <v>10340</v>
      </c>
      <c r="V837" s="87" t="s">
        <v>10341</v>
      </c>
      <c r="W837" s="76"/>
      <c r="X837" s="71" t="s">
        <v>10335</v>
      </c>
      <c r="Y837" s="71" t="s">
        <v>10342</v>
      </c>
      <c r="Z837" s="79" t="s">
        <v>10629</v>
      </c>
      <c r="AA837" s="76"/>
      <c r="AB837" s="76"/>
      <c r="AC837" s="76"/>
      <c r="AD837" s="76"/>
      <c r="AE837" s="78" t="s">
        <v>10630</v>
      </c>
      <c r="AF837" s="76"/>
      <c r="AG837" s="76"/>
      <c r="AH837" s="76"/>
      <c r="AI837" s="67" t="s">
        <v>11145</v>
      </c>
      <c r="AJ837" s="79" t="s">
        <v>42</v>
      </c>
      <c r="AK837" s="76"/>
      <c r="AL837" s="76"/>
      <c r="AM837" s="76"/>
      <c r="AN837" s="63" t="s">
        <v>11295</v>
      </c>
      <c r="AO837" s="63" t="s">
        <v>10444</v>
      </c>
      <c r="AP837" s="67" t="s">
        <v>11296</v>
      </c>
      <c r="AQ837" s="76"/>
    </row>
    <row r="838" customFormat="false" ht="15" hidden="false" customHeight="false" outlineLevel="0" collapsed="false">
      <c r="B838" s="1" t="str">
        <f aca="false">поверители!$E838</f>
        <v>06144</v>
      </c>
      <c r="C838" s="64" t="s">
        <v>291</v>
      </c>
      <c r="D838" s="63"/>
      <c r="E838" s="81" t="s">
        <v>6796</v>
      </c>
      <c r="F838" s="63"/>
      <c r="G838" s="63" t="s">
        <v>10335</v>
      </c>
      <c r="H838" s="81" t="s">
        <v>404</v>
      </c>
      <c r="I838" s="67" t="s">
        <v>10667</v>
      </c>
      <c r="J838" s="76"/>
      <c r="K838" s="76"/>
      <c r="L838" s="76"/>
      <c r="M838" s="76"/>
      <c r="N838" s="76"/>
      <c r="O838" s="71" t="s">
        <v>10335</v>
      </c>
      <c r="P838" s="100"/>
      <c r="Q838" s="71" t="s">
        <v>10338</v>
      </c>
      <c r="R838" s="79" t="s">
        <v>10339</v>
      </c>
      <c r="S838" s="86" t="n">
        <v>45124</v>
      </c>
      <c r="T838" s="73" t="n">
        <v>45489</v>
      </c>
      <c r="U838" s="87" t="s">
        <v>10340</v>
      </c>
      <c r="V838" s="87" t="s">
        <v>10341</v>
      </c>
      <c r="W838" s="76"/>
      <c r="X838" s="71" t="s">
        <v>10335</v>
      </c>
      <c r="Y838" s="71" t="s">
        <v>10342</v>
      </c>
      <c r="Z838" s="79" t="s">
        <v>10629</v>
      </c>
      <c r="AA838" s="76"/>
      <c r="AB838" s="76"/>
      <c r="AC838" s="76"/>
      <c r="AD838" s="76"/>
      <c r="AE838" s="78" t="s">
        <v>10630</v>
      </c>
      <c r="AF838" s="76"/>
      <c r="AG838" s="76"/>
      <c r="AH838" s="76"/>
      <c r="AI838" s="67" t="s">
        <v>11160</v>
      </c>
      <c r="AJ838" s="79" t="s">
        <v>42</v>
      </c>
      <c r="AK838" s="76"/>
      <c r="AL838" s="76"/>
      <c r="AM838" s="76"/>
      <c r="AN838" s="63" t="s">
        <v>11295</v>
      </c>
      <c r="AO838" s="63" t="s">
        <v>10444</v>
      </c>
      <c r="AP838" s="67" t="s">
        <v>11296</v>
      </c>
      <c r="AQ838" s="76"/>
    </row>
    <row r="839" customFormat="false" ht="15" hidden="false" customHeight="false" outlineLevel="0" collapsed="false">
      <c r="B839" s="1" t="str">
        <f aca="false">поверители!$E839</f>
        <v>06145</v>
      </c>
      <c r="C839" s="64" t="s">
        <v>428</v>
      </c>
      <c r="D839" s="63"/>
      <c r="E839" s="81" t="s">
        <v>11394</v>
      </c>
      <c r="F839" s="63"/>
      <c r="G839" s="63" t="s">
        <v>10335</v>
      </c>
      <c r="H839" s="81" t="s">
        <v>404</v>
      </c>
      <c r="I839" s="67" t="s">
        <v>10374</v>
      </c>
      <c r="J839" s="76"/>
      <c r="K839" s="76"/>
      <c r="L839" s="76"/>
      <c r="M839" s="76"/>
      <c r="N839" s="76"/>
      <c r="O839" s="71" t="s">
        <v>10335</v>
      </c>
      <c r="P839" s="100"/>
      <c r="Q839" s="71" t="s">
        <v>10338</v>
      </c>
      <c r="R839" s="79" t="s">
        <v>10339</v>
      </c>
      <c r="S839" s="86" t="n">
        <v>45124</v>
      </c>
      <c r="T839" s="73" t="n">
        <v>45489</v>
      </c>
      <c r="U839" s="87" t="s">
        <v>10340</v>
      </c>
      <c r="V839" s="87" t="s">
        <v>10341</v>
      </c>
      <c r="W839" s="76"/>
      <c r="X839" s="71" t="s">
        <v>10335</v>
      </c>
      <c r="Y839" s="71" t="s">
        <v>10342</v>
      </c>
      <c r="Z839" s="79" t="s">
        <v>10629</v>
      </c>
      <c r="AA839" s="76"/>
      <c r="AB839" s="76"/>
      <c r="AC839" s="76"/>
      <c r="AD839" s="76"/>
      <c r="AE839" s="78" t="s">
        <v>10630</v>
      </c>
      <c r="AF839" s="76"/>
      <c r="AG839" s="76"/>
      <c r="AH839" s="76"/>
      <c r="AI839" s="67" t="s">
        <v>11147</v>
      </c>
      <c r="AJ839" s="79" t="s">
        <v>42</v>
      </c>
      <c r="AK839" s="76"/>
      <c r="AL839" s="76"/>
      <c r="AM839" s="76"/>
      <c r="AN839" s="63" t="s">
        <v>11295</v>
      </c>
      <c r="AO839" s="63" t="s">
        <v>10444</v>
      </c>
      <c r="AP839" s="67" t="s">
        <v>11296</v>
      </c>
      <c r="AQ839" s="76"/>
    </row>
    <row r="840" customFormat="false" ht="15" hidden="false" customHeight="false" outlineLevel="0" collapsed="false">
      <c r="B840" s="1" t="str">
        <f aca="false">поверители!$E840</f>
        <v>06294</v>
      </c>
      <c r="C840" s="64" t="s">
        <v>323</v>
      </c>
      <c r="D840" s="63"/>
      <c r="E840" s="67" t="s">
        <v>6804</v>
      </c>
      <c r="F840" s="63"/>
      <c r="G840" s="63" t="s">
        <v>10335</v>
      </c>
      <c r="H840" s="81" t="s">
        <v>815</v>
      </c>
      <c r="I840" s="67" t="s">
        <v>10652</v>
      </c>
      <c r="J840" s="76"/>
      <c r="K840" s="76"/>
      <c r="L840" s="76"/>
      <c r="M840" s="76"/>
      <c r="N840" s="76"/>
      <c r="O840" s="71" t="s">
        <v>10335</v>
      </c>
      <c r="P840" s="100"/>
      <c r="Q840" s="71" t="s">
        <v>10338</v>
      </c>
      <c r="R840" s="79" t="s">
        <v>10339</v>
      </c>
      <c r="S840" s="86" t="n">
        <v>45124</v>
      </c>
      <c r="T840" s="73" t="n">
        <v>45854</v>
      </c>
      <c r="U840" s="87" t="s">
        <v>10340</v>
      </c>
      <c r="V840" s="87" t="s">
        <v>10341</v>
      </c>
      <c r="W840" s="76"/>
      <c r="X840" s="71" t="s">
        <v>10335</v>
      </c>
      <c r="Y840" s="71" t="s">
        <v>10342</v>
      </c>
      <c r="Z840" s="79" t="s">
        <v>10629</v>
      </c>
      <c r="AA840" s="76"/>
      <c r="AB840" s="76"/>
      <c r="AC840" s="76"/>
      <c r="AD840" s="76"/>
      <c r="AE840" s="78" t="s">
        <v>10630</v>
      </c>
      <c r="AF840" s="76"/>
      <c r="AG840" s="76"/>
      <c r="AH840" s="76"/>
      <c r="AI840" s="67" t="s">
        <v>10562</v>
      </c>
      <c r="AJ840" s="79" t="s">
        <v>42</v>
      </c>
      <c r="AK840" s="76"/>
      <c r="AL840" s="76"/>
      <c r="AM840" s="76"/>
      <c r="AN840" s="63" t="s">
        <v>11295</v>
      </c>
      <c r="AO840" s="63" t="s">
        <v>10444</v>
      </c>
      <c r="AP840" s="67" t="s">
        <v>11296</v>
      </c>
      <c r="AQ840" s="76"/>
    </row>
    <row r="841" customFormat="false" ht="16.4" hidden="false" customHeight="false" outlineLevel="0" collapsed="false">
      <c r="B841" s="1" t="str">
        <f aca="false">поверители!$E841</f>
        <v>06295</v>
      </c>
      <c r="C841" s="64" t="s">
        <v>1958</v>
      </c>
      <c r="D841" s="63"/>
      <c r="E841" s="67" t="s">
        <v>6806</v>
      </c>
      <c r="F841" s="63"/>
      <c r="G841" s="63" t="s">
        <v>10335</v>
      </c>
      <c r="H841" s="80" t="s">
        <v>6808</v>
      </c>
      <c r="I841" s="67" t="s">
        <v>10374</v>
      </c>
      <c r="J841" s="76"/>
      <c r="K841" s="76"/>
      <c r="L841" s="76"/>
      <c r="M841" s="76"/>
      <c r="N841" s="76"/>
      <c r="O841" s="71" t="s">
        <v>10335</v>
      </c>
      <c r="P841" s="100"/>
      <c r="Q841" s="71" t="s">
        <v>10338</v>
      </c>
      <c r="R841" s="79" t="s">
        <v>10339</v>
      </c>
      <c r="S841" s="86" t="n">
        <v>45124</v>
      </c>
      <c r="T841" s="73" t="n">
        <v>45854</v>
      </c>
      <c r="U841" s="87" t="s">
        <v>10340</v>
      </c>
      <c r="V841" s="87" t="s">
        <v>10341</v>
      </c>
      <c r="W841" s="76"/>
      <c r="X841" s="71" t="s">
        <v>10335</v>
      </c>
      <c r="Y841" s="71" t="s">
        <v>10342</v>
      </c>
      <c r="Z841" s="79" t="s">
        <v>10629</v>
      </c>
      <c r="AA841" s="76"/>
      <c r="AB841" s="76"/>
      <c r="AC841" s="76"/>
      <c r="AD841" s="76"/>
      <c r="AE841" s="78" t="s">
        <v>10630</v>
      </c>
      <c r="AF841" s="76"/>
      <c r="AG841" s="76"/>
      <c r="AH841" s="76"/>
      <c r="AI841" s="67" t="s">
        <v>11395</v>
      </c>
      <c r="AJ841" s="79" t="s">
        <v>42</v>
      </c>
      <c r="AK841" s="76"/>
      <c r="AL841" s="76"/>
      <c r="AM841" s="76"/>
      <c r="AN841" s="63" t="s">
        <v>11295</v>
      </c>
      <c r="AO841" s="63" t="s">
        <v>10444</v>
      </c>
      <c r="AP841" s="67" t="s">
        <v>11296</v>
      </c>
      <c r="AQ841" s="76"/>
    </row>
    <row r="842" customFormat="false" ht="17.9" hidden="false" customHeight="false" outlineLevel="0" collapsed="false">
      <c r="B842" s="1" t="str">
        <f aca="false">поверители!$E842</f>
        <v>Р01021</v>
      </c>
      <c r="C842" s="64" t="s">
        <v>291</v>
      </c>
      <c r="D842" s="63"/>
      <c r="E842" s="81" t="s">
        <v>2273</v>
      </c>
      <c r="F842" s="63"/>
      <c r="G842" s="63" t="s">
        <v>10335</v>
      </c>
      <c r="H842" s="63" t="s">
        <v>294</v>
      </c>
      <c r="I842" s="67" t="s">
        <v>10458</v>
      </c>
      <c r="J842" s="76"/>
      <c r="K842" s="76"/>
      <c r="L842" s="76"/>
      <c r="M842" s="76"/>
      <c r="N842" s="76"/>
      <c r="O842" s="71" t="s">
        <v>10335</v>
      </c>
      <c r="P842" s="100"/>
      <c r="Q842" s="71" t="s">
        <v>10338</v>
      </c>
      <c r="R842" s="79" t="s">
        <v>10339</v>
      </c>
      <c r="S842" s="86" t="n">
        <v>45125</v>
      </c>
      <c r="T842" s="86" t="n">
        <v>45490</v>
      </c>
      <c r="U842" s="87" t="s">
        <v>10340</v>
      </c>
      <c r="V842" s="87" t="s">
        <v>10341</v>
      </c>
      <c r="W842" s="76"/>
      <c r="X842" s="71" t="s">
        <v>10335</v>
      </c>
      <c r="Y842" s="71" t="s">
        <v>10342</v>
      </c>
      <c r="Z842" s="79" t="s">
        <v>10629</v>
      </c>
      <c r="AA842" s="76"/>
      <c r="AB842" s="76"/>
      <c r="AC842" s="76"/>
      <c r="AD842" s="76"/>
      <c r="AE842" s="78" t="s">
        <v>10630</v>
      </c>
      <c r="AF842" s="76"/>
      <c r="AG842" s="76"/>
      <c r="AH842" s="76"/>
      <c r="AI842" s="104" t="s">
        <v>10658</v>
      </c>
      <c r="AJ842" s="79" t="s">
        <v>10346</v>
      </c>
      <c r="AK842" s="76"/>
      <c r="AL842" s="76"/>
      <c r="AM842" s="76"/>
      <c r="AN842" s="63" t="s">
        <v>10624</v>
      </c>
      <c r="AO842" s="63" t="s">
        <v>10625</v>
      </c>
      <c r="AP842" s="67" t="s">
        <v>10626</v>
      </c>
      <c r="AQ842" s="76"/>
    </row>
    <row r="843" customFormat="false" ht="15" hidden="false" customHeight="false" outlineLevel="0" collapsed="false">
      <c r="B843" s="1" t="str">
        <f aca="false">поверители!$E843</f>
        <v>00410</v>
      </c>
      <c r="C843" s="64" t="s">
        <v>323</v>
      </c>
      <c r="D843" s="63"/>
      <c r="E843" s="81" t="s">
        <v>11396</v>
      </c>
      <c r="F843" s="63"/>
      <c r="G843" s="63" t="s">
        <v>10335</v>
      </c>
      <c r="H843" s="81" t="s">
        <v>815</v>
      </c>
      <c r="I843" s="67" t="s">
        <v>10374</v>
      </c>
      <c r="J843" s="76"/>
      <c r="K843" s="76"/>
      <c r="L843" s="76"/>
      <c r="M843" s="76"/>
      <c r="N843" s="76"/>
      <c r="O843" s="71" t="s">
        <v>10335</v>
      </c>
      <c r="P843" s="100"/>
      <c r="Q843" s="71" t="s">
        <v>10338</v>
      </c>
      <c r="R843" s="79" t="s">
        <v>10339</v>
      </c>
      <c r="S843" s="86" t="n">
        <v>45125</v>
      </c>
      <c r="T843" s="86" t="n">
        <v>45855</v>
      </c>
      <c r="U843" s="87" t="s">
        <v>10340</v>
      </c>
      <c r="V843" s="87" t="s">
        <v>10341</v>
      </c>
      <c r="W843" s="76"/>
      <c r="X843" s="71" t="s">
        <v>10335</v>
      </c>
      <c r="Y843" s="71" t="s">
        <v>10342</v>
      </c>
      <c r="Z843" s="79" t="s">
        <v>10629</v>
      </c>
      <c r="AA843" s="76"/>
      <c r="AB843" s="76"/>
      <c r="AC843" s="76"/>
      <c r="AD843" s="76"/>
      <c r="AE843" s="78" t="s">
        <v>10630</v>
      </c>
      <c r="AF843" s="76"/>
      <c r="AG843" s="76"/>
      <c r="AH843" s="76"/>
      <c r="AI843" s="67" t="s">
        <v>11397</v>
      </c>
      <c r="AJ843" s="79" t="s">
        <v>10346</v>
      </c>
      <c r="AK843" s="76"/>
      <c r="AL843" s="76"/>
      <c r="AM843" s="76"/>
      <c r="AN843" s="63" t="s">
        <v>10624</v>
      </c>
      <c r="AO843" s="63" t="s">
        <v>10625</v>
      </c>
      <c r="AP843" s="67" t="s">
        <v>10626</v>
      </c>
      <c r="AQ843" s="76"/>
    </row>
    <row r="844" customFormat="false" ht="15" hidden="false" customHeight="false" outlineLevel="0" collapsed="false">
      <c r="B844" s="1" t="str">
        <f aca="false">поверители!$E844</f>
        <v>00411</v>
      </c>
      <c r="C844" s="64" t="s">
        <v>323</v>
      </c>
      <c r="D844" s="63"/>
      <c r="E844" s="81" t="s">
        <v>2275</v>
      </c>
      <c r="F844" s="63"/>
      <c r="G844" s="63" t="s">
        <v>10335</v>
      </c>
      <c r="H844" s="81" t="s">
        <v>815</v>
      </c>
      <c r="I844" s="67" t="s">
        <v>10374</v>
      </c>
      <c r="J844" s="76"/>
      <c r="K844" s="76"/>
      <c r="L844" s="76"/>
      <c r="M844" s="76"/>
      <c r="N844" s="76"/>
      <c r="O844" s="71" t="s">
        <v>10335</v>
      </c>
      <c r="P844" s="100"/>
      <c r="Q844" s="71" t="s">
        <v>10338</v>
      </c>
      <c r="R844" s="79" t="s">
        <v>10339</v>
      </c>
      <c r="S844" s="86" t="n">
        <v>45125</v>
      </c>
      <c r="T844" s="86" t="n">
        <v>45855</v>
      </c>
      <c r="U844" s="87" t="s">
        <v>10340</v>
      </c>
      <c r="V844" s="87" t="s">
        <v>10341</v>
      </c>
      <c r="W844" s="76"/>
      <c r="X844" s="71" t="s">
        <v>10335</v>
      </c>
      <c r="Y844" s="71" t="s">
        <v>10342</v>
      </c>
      <c r="Z844" s="79" t="s">
        <v>10629</v>
      </c>
      <c r="AA844" s="76"/>
      <c r="AB844" s="76"/>
      <c r="AC844" s="76"/>
      <c r="AD844" s="76"/>
      <c r="AE844" s="78" t="s">
        <v>10630</v>
      </c>
      <c r="AF844" s="76"/>
      <c r="AG844" s="76"/>
      <c r="AH844" s="76"/>
      <c r="AI844" s="67" t="s">
        <v>11397</v>
      </c>
      <c r="AJ844" s="79" t="s">
        <v>10346</v>
      </c>
      <c r="AK844" s="76"/>
      <c r="AL844" s="76"/>
      <c r="AM844" s="76"/>
      <c r="AN844" s="63" t="s">
        <v>10624</v>
      </c>
      <c r="AO844" s="63" t="s">
        <v>10625</v>
      </c>
      <c r="AP844" s="67" t="s">
        <v>10626</v>
      </c>
      <c r="AQ844" s="76"/>
    </row>
    <row r="845" customFormat="false" ht="15" hidden="false" customHeight="false" outlineLevel="0" collapsed="false">
      <c r="B845" s="1" t="str">
        <f aca="false">поверители!$E845</f>
        <v>00423</v>
      </c>
      <c r="C845" s="64" t="s">
        <v>323</v>
      </c>
      <c r="D845" s="63"/>
      <c r="E845" s="81" t="s">
        <v>11398</v>
      </c>
      <c r="F845" s="63"/>
      <c r="G845" s="63" t="s">
        <v>10335</v>
      </c>
      <c r="H845" s="81" t="s">
        <v>2290</v>
      </c>
      <c r="I845" s="67" t="s">
        <v>10374</v>
      </c>
      <c r="J845" s="76"/>
      <c r="K845" s="76"/>
      <c r="L845" s="76"/>
      <c r="M845" s="76"/>
      <c r="N845" s="76"/>
      <c r="O845" s="71" t="s">
        <v>10335</v>
      </c>
      <c r="P845" s="100"/>
      <c r="Q845" s="71" t="s">
        <v>10338</v>
      </c>
      <c r="R845" s="79" t="s">
        <v>10339</v>
      </c>
      <c r="S845" s="86" t="n">
        <v>45125</v>
      </c>
      <c r="T845" s="86" t="n">
        <v>45855</v>
      </c>
      <c r="U845" s="87" t="s">
        <v>10340</v>
      </c>
      <c r="V845" s="87" t="s">
        <v>10341</v>
      </c>
      <c r="W845" s="76"/>
      <c r="X845" s="71" t="s">
        <v>10335</v>
      </c>
      <c r="Y845" s="71" t="s">
        <v>10342</v>
      </c>
      <c r="Z845" s="79" t="s">
        <v>10629</v>
      </c>
      <c r="AA845" s="76"/>
      <c r="AB845" s="76"/>
      <c r="AC845" s="76"/>
      <c r="AD845" s="76"/>
      <c r="AE845" s="78" t="s">
        <v>10630</v>
      </c>
      <c r="AF845" s="76"/>
      <c r="AG845" s="76"/>
      <c r="AH845" s="76"/>
      <c r="AI845" s="67" t="s">
        <v>10665</v>
      </c>
      <c r="AJ845" s="79" t="s">
        <v>10346</v>
      </c>
      <c r="AK845" s="76"/>
      <c r="AL845" s="76"/>
      <c r="AM845" s="76"/>
      <c r="AN845" s="63" t="s">
        <v>10624</v>
      </c>
      <c r="AO845" s="63" t="s">
        <v>10625</v>
      </c>
      <c r="AP845" s="67" t="s">
        <v>10626</v>
      </c>
      <c r="AQ845" s="76"/>
    </row>
    <row r="846" customFormat="false" ht="15" hidden="false" customHeight="false" outlineLevel="0" collapsed="false">
      <c r="B846" s="1" t="str">
        <f aca="false">поверители!$E846</f>
        <v>00426</v>
      </c>
      <c r="C846" s="64" t="s">
        <v>323</v>
      </c>
      <c r="D846" s="63"/>
      <c r="E846" s="81" t="s">
        <v>2277</v>
      </c>
      <c r="F846" s="63"/>
      <c r="G846" s="63" t="s">
        <v>10335</v>
      </c>
      <c r="H846" s="81" t="s">
        <v>2279</v>
      </c>
      <c r="I846" s="67" t="s">
        <v>10374</v>
      </c>
      <c r="J846" s="76"/>
      <c r="K846" s="76"/>
      <c r="L846" s="76"/>
      <c r="M846" s="76"/>
      <c r="N846" s="76"/>
      <c r="O846" s="71" t="s">
        <v>10335</v>
      </c>
      <c r="P846" s="100"/>
      <c r="Q846" s="71" t="s">
        <v>10338</v>
      </c>
      <c r="R846" s="79" t="s">
        <v>10339</v>
      </c>
      <c r="S846" s="86" t="n">
        <v>45125</v>
      </c>
      <c r="T846" s="86" t="n">
        <v>45855</v>
      </c>
      <c r="U846" s="87" t="s">
        <v>10340</v>
      </c>
      <c r="V846" s="87" t="s">
        <v>10341</v>
      </c>
      <c r="W846" s="76"/>
      <c r="X846" s="71" t="s">
        <v>10335</v>
      </c>
      <c r="Y846" s="71" t="s">
        <v>10342</v>
      </c>
      <c r="Z846" s="79" t="s">
        <v>10629</v>
      </c>
      <c r="AA846" s="76"/>
      <c r="AB846" s="76"/>
      <c r="AC846" s="76"/>
      <c r="AD846" s="76"/>
      <c r="AE846" s="78" t="s">
        <v>10630</v>
      </c>
      <c r="AF846" s="76"/>
      <c r="AG846" s="76"/>
      <c r="AH846" s="76"/>
      <c r="AI846" s="67" t="s">
        <v>10609</v>
      </c>
      <c r="AJ846" s="79" t="s">
        <v>10346</v>
      </c>
      <c r="AK846" s="76"/>
      <c r="AL846" s="76"/>
      <c r="AM846" s="76"/>
      <c r="AN846" s="63" t="s">
        <v>10624</v>
      </c>
      <c r="AO846" s="63" t="s">
        <v>10625</v>
      </c>
      <c r="AP846" s="67" t="s">
        <v>10626</v>
      </c>
      <c r="AQ846" s="76"/>
    </row>
    <row r="847" customFormat="false" ht="15" hidden="false" customHeight="false" outlineLevel="0" collapsed="false">
      <c r="B847" s="1" t="str">
        <f aca="false">поверители!$E847</f>
        <v>02069</v>
      </c>
      <c r="C847" s="64" t="s">
        <v>323</v>
      </c>
      <c r="D847" s="63"/>
      <c r="E847" s="81" t="s">
        <v>11399</v>
      </c>
      <c r="F847" s="63"/>
      <c r="G847" s="63" t="s">
        <v>10335</v>
      </c>
      <c r="H847" s="81" t="s">
        <v>2290</v>
      </c>
      <c r="I847" s="67" t="s">
        <v>10652</v>
      </c>
      <c r="J847" s="76"/>
      <c r="K847" s="76"/>
      <c r="L847" s="76"/>
      <c r="M847" s="76"/>
      <c r="N847" s="76"/>
      <c r="O847" s="71" t="s">
        <v>10335</v>
      </c>
      <c r="P847" s="100"/>
      <c r="Q847" s="71" t="s">
        <v>10338</v>
      </c>
      <c r="R847" s="79" t="s">
        <v>10339</v>
      </c>
      <c r="S847" s="86" t="n">
        <v>45125</v>
      </c>
      <c r="T847" s="86" t="n">
        <v>45855</v>
      </c>
      <c r="U847" s="87" t="s">
        <v>10340</v>
      </c>
      <c r="V847" s="87" t="s">
        <v>10341</v>
      </c>
      <c r="W847" s="76"/>
      <c r="X847" s="71" t="s">
        <v>10335</v>
      </c>
      <c r="Y847" s="71" t="s">
        <v>10342</v>
      </c>
      <c r="Z847" s="79" t="s">
        <v>10629</v>
      </c>
      <c r="AA847" s="76"/>
      <c r="AB847" s="76"/>
      <c r="AC847" s="76"/>
      <c r="AD847" s="76"/>
      <c r="AE847" s="78" t="s">
        <v>10630</v>
      </c>
      <c r="AF847" s="76"/>
      <c r="AG847" s="76"/>
      <c r="AH847" s="76"/>
      <c r="AI847" s="67" t="s">
        <v>10609</v>
      </c>
      <c r="AJ847" s="79" t="s">
        <v>10346</v>
      </c>
      <c r="AK847" s="76"/>
      <c r="AL847" s="76"/>
      <c r="AM847" s="76"/>
      <c r="AN847" s="63" t="s">
        <v>10624</v>
      </c>
      <c r="AO847" s="63" t="s">
        <v>10625</v>
      </c>
      <c r="AP847" s="67" t="s">
        <v>10626</v>
      </c>
      <c r="AQ847" s="76"/>
    </row>
    <row r="848" customFormat="false" ht="15" hidden="false" customHeight="false" outlineLevel="0" collapsed="false">
      <c r="B848" s="1" t="str">
        <f aca="false">поверители!$E848</f>
        <v>02084</v>
      </c>
      <c r="C848" s="64" t="s">
        <v>323</v>
      </c>
      <c r="D848" s="63"/>
      <c r="E848" s="81" t="s">
        <v>11400</v>
      </c>
      <c r="F848" s="63"/>
      <c r="G848" s="63" t="s">
        <v>10335</v>
      </c>
      <c r="H848" s="81" t="s">
        <v>815</v>
      </c>
      <c r="I848" s="67" t="s">
        <v>10652</v>
      </c>
      <c r="J848" s="76"/>
      <c r="K848" s="76"/>
      <c r="L848" s="76"/>
      <c r="M848" s="76"/>
      <c r="N848" s="76"/>
      <c r="O848" s="71" t="s">
        <v>10335</v>
      </c>
      <c r="P848" s="100"/>
      <c r="Q848" s="71" t="s">
        <v>10338</v>
      </c>
      <c r="R848" s="79" t="s">
        <v>10339</v>
      </c>
      <c r="S848" s="86" t="n">
        <v>45125</v>
      </c>
      <c r="T848" s="86" t="n">
        <v>45855</v>
      </c>
      <c r="U848" s="87" t="s">
        <v>10340</v>
      </c>
      <c r="V848" s="87" t="s">
        <v>10341</v>
      </c>
      <c r="W848" s="76"/>
      <c r="X848" s="71" t="s">
        <v>10335</v>
      </c>
      <c r="Y848" s="71" t="s">
        <v>10342</v>
      </c>
      <c r="Z848" s="79" t="s">
        <v>10629</v>
      </c>
      <c r="AA848" s="76"/>
      <c r="AB848" s="76"/>
      <c r="AC848" s="76"/>
      <c r="AD848" s="76"/>
      <c r="AE848" s="78" t="s">
        <v>10630</v>
      </c>
      <c r="AF848" s="76"/>
      <c r="AG848" s="76"/>
      <c r="AH848" s="76"/>
      <c r="AI848" s="67" t="s">
        <v>10741</v>
      </c>
      <c r="AJ848" s="79" t="s">
        <v>10346</v>
      </c>
      <c r="AK848" s="76"/>
      <c r="AL848" s="76"/>
      <c r="AM848" s="76"/>
      <c r="AN848" s="63" t="s">
        <v>10624</v>
      </c>
      <c r="AO848" s="63" t="s">
        <v>10625</v>
      </c>
      <c r="AP848" s="67" t="s">
        <v>10626</v>
      </c>
      <c r="AQ848" s="76"/>
    </row>
    <row r="849" customFormat="false" ht="15" hidden="false" customHeight="false" outlineLevel="0" collapsed="false">
      <c r="B849" s="1" t="str">
        <f aca="false">поверители!$E849</f>
        <v>02869</v>
      </c>
      <c r="C849" s="64" t="s">
        <v>2307</v>
      </c>
      <c r="D849" s="63"/>
      <c r="E849" s="81" t="s">
        <v>11401</v>
      </c>
      <c r="F849" s="63"/>
      <c r="G849" s="63" t="s">
        <v>10335</v>
      </c>
      <c r="H849" s="81" t="s">
        <v>763</v>
      </c>
      <c r="I849" s="67" t="s">
        <v>10369</v>
      </c>
      <c r="J849" s="76"/>
      <c r="K849" s="76"/>
      <c r="L849" s="76"/>
      <c r="M849" s="76"/>
      <c r="N849" s="76"/>
      <c r="O849" s="71" t="s">
        <v>10335</v>
      </c>
      <c r="P849" s="100"/>
      <c r="Q849" s="71" t="s">
        <v>10338</v>
      </c>
      <c r="R849" s="79" t="s">
        <v>10339</v>
      </c>
      <c r="S849" s="86" t="n">
        <v>45125</v>
      </c>
      <c r="T849" s="86" t="n">
        <v>45855</v>
      </c>
      <c r="U849" s="87" t="s">
        <v>10340</v>
      </c>
      <c r="V849" s="87" t="s">
        <v>10341</v>
      </c>
      <c r="W849" s="76"/>
      <c r="X849" s="71" t="s">
        <v>10335</v>
      </c>
      <c r="Y849" s="71" t="s">
        <v>10342</v>
      </c>
      <c r="Z849" s="79" t="s">
        <v>10629</v>
      </c>
      <c r="AA849" s="76"/>
      <c r="AB849" s="76"/>
      <c r="AC849" s="76"/>
      <c r="AD849" s="76"/>
      <c r="AE849" s="78" t="s">
        <v>10630</v>
      </c>
      <c r="AF849" s="76"/>
      <c r="AG849" s="76"/>
      <c r="AH849" s="76"/>
      <c r="AI849" s="67" t="s">
        <v>10562</v>
      </c>
      <c r="AJ849" s="79" t="s">
        <v>10346</v>
      </c>
      <c r="AK849" s="76"/>
      <c r="AL849" s="76"/>
      <c r="AM849" s="76"/>
      <c r="AN849" s="63" t="s">
        <v>10624</v>
      </c>
      <c r="AO849" s="63" t="s">
        <v>10625</v>
      </c>
      <c r="AP849" s="67" t="s">
        <v>10626</v>
      </c>
      <c r="AQ849" s="76"/>
    </row>
    <row r="850" customFormat="false" ht="15" hidden="false" customHeight="false" outlineLevel="0" collapsed="false">
      <c r="B850" s="1" t="str">
        <f aca="false">поверители!$E850</f>
        <v>02880</v>
      </c>
      <c r="C850" s="64" t="s">
        <v>2307</v>
      </c>
      <c r="D850" s="63"/>
      <c r="E850" s="81" t="s">
        <v>11402</v>
      </c>
      <c r="F850" s="63"/>
      <c r="G850" s="63" t="s">
        <v>10335</v>
      </c>
      <c r="H850" s="81" t="s">
        <v>815</v>
      </c>
      <c r="I850" s="67" t="s">
        <v>10369</v>
      </c>
      <c r="J850" s="76"/>
      <c r="K850" s="76"/>
      <c r="L850" s="76"/>
      <c r="M850" s="76"/>
      <c r="N850" s="76"/>
      <c r="O850" s="71" t="s">
        <v>10335</v>
      </c>
      <c r="P850" s="100"/>
      <c r="Q850" s="71" t="s">
        <v>10338</v>
      </c>
      <c r="R850" s="79" t="s">
        <v>10339</v>
      </c>
      <c r="S850" s="86" t="n">
        <v>45125</v>
      </c>
      <c r="T850" s="86" t="n">
        <v>45855</v>
      </c>
      <c r="U850" s="87" t="s">
        <v>10340</v>
      </c>
      <c r="V850" s="87" t="s">
        <v>10341</v>
      </c>
      <c r="W850" s="76"/>
      <c r="X850" s="71" t="s">
        <v>10335</v>
      </c>
      <c r="Y850" s="71" t="s">
        <v>10342</v>
      </c>
      <c r="Z850" s="79" t="s">
        <v>10629</v>
      </c>
      <c r="AA850" s="76"/>
      <c r="AB850" s="76"/>
      <c r="AC850" s="76"/>
      <c r="AD850" s="76"/>
      <c r="AE850" s="78" t="s">
        <v>10630</v>
      </c>
      <c r="AF850" s="76"/>
      <c r="AG850" s="76"/>
      <c r="AH850" s="76"/>
      <c r="AI850" s="67" t="s">
        <v>10716</v>
      </c>
      <c r="AJ850" s="79" t="s">
        <v>10346</v>
      </c>
      <c r="AK850" s="76"/>
      <c r="AL850" s="76"/>
      <c r="AM850" s="76"/>
      <c r="AN850" s="63" t="s">
        <v>10624</v>
      </c>
      <c r="AO850" s="63" t="s">
        <v>10625</v>
      </c>
      <c r="AP850" s="67" t="s">
        <v>10626</v>
      </c>
      <c r="AQ850" s="76"/>
    </row>
    <row r="851" customFormat="false" ht="15" hidden="false" customHeight="false" outlineLevel="0" collapsed="false">
      <c r="B851" s="1" t="str">
        <f aca="false">поверители!$E851</f>
        <v>02889</v>
      </c>
      <c r="C851" s="64" t="s">
        <v>428</v>
      </c>
      <c r="D851" s="63"/>
      <c r="E851" s="81" t="s">
        <v>11403</v>
      </c>
      <c r="F851" s="63"/>
      <c r="G851" s="63" t="s">
        <v>10335</v>
      </c>
      <c r="H851" s="63" t="s">
        <v>404</v>
      </c>
      <c r="I851" s="67" t="s">
        <v>10374</v>
      </c>
      <c r="J851" s="76"/>
      <c r="K851" s="76"/>
      <c r="L851" s="76"/>
      <c r="M851" s="76"/>
      <c r="N851" s="76"/>
      <c r="O851" s="71" t="s">
        <v>10335</v>
      </c>
      <c r="P851" s="100"/>
      <c r="Q851" s="71" t="s">
        <v>10338</v>
      </c>
      <c r="R851" s="79" t="s">
        <v>10339</v>
      </c>
      <c r="S851" s="86" t="n">
        <v>45125</v>
      </c>
      <c r="T851" s="86" t="n">
        <v>45490</v>
      </c>
      <c r="U851" s="87" t="s">
        <v>10340</v>
      </c>
      <c r="V851" s="87" t="s">
        <v>10341</v>
      </c>
      <c r="W851" s="76"/>
      <c r="X851" s="71" t="s">
        <v>10335</v>
      </c>
      <c r="Y851" s="71" t="s">
        <v>10342</v>
      </c>
      <c r="Z851" s="79" t="s">
        <v>10629</v>
      </c>
      <c r="AA851" s="76"/>
      <c r="AB851" s="76"/>
      <c r="AC851" s="76"/>
      <c r="AD851" s="76"/>
      <c r="AE851" s="78" t="s">
        <v>10630</v>
      </c>
      <c r="AF851" s="76"/>
      <c r="AG851" s="76"/>
      <c r="AH851" s="76"/>
      <c r="AI851" s="67" t="s">
        <v>11404</v>
      </c>
      <c r="AJ851" s="79" t="s">
        <v>10346</v>
      </c>
      <c r="AK851" s="76"/>
      <c r="AL851" s="76"/>
      <c r="AM851" s="76"/>
      <c r="AN851" s="63" t="s">
        <v>10624</v>
      </c>
      <c r="AO851" s="63" t="s">
        <v>10625</v>
      </c>
      <c r="AP851" s="67" t="s">
        <v>10626</v>
      </c>
      <c r="AQ851" s="76"/>
    </row>
    <row r="852" customFormat="false" ht="15" hidden="false" customHeight="false" outlineLevel="0" collapsed="false">
      <c r="B852" s="1" t="str">
        <f aca="false">поверители!$E852</f>
        <v>03581</v>
      </c>
      <c r="C852" s="64" t="s">
        <v>323</v>
      </c>
      <c r="D852" s="63"/>
      <c r="E852" s="67" t="s">
        <v>11405</v>
      </c>
      <c r="F852" s="63"/>
      <c r="G852" s="63" t="s">
        <v>10335</v>
      </c>
      <c r="H852" s="81" t="s">
        <v>2290</v>
      </c>
      <c r="I852" s="67" t="s">
        <v>10374</v>
      </c>
      <c r="J852" s="76"/>
      <c r="K852" s="76"/>
      <c r="L852" s="76"/>
      <c r="M852" s="76"/>
      <c r="N852" s="76"/>
      <c r="O852" s="71" t="s">
        <v>10335</v>
      </c>
      <c r="P852" s="100"/>
      <c r="Q852" s="71" t="s">
        <v>10338</v>
      </c>
      <c r="R852" s="79" t="s">
        <v>10339</v>
      </c>
      <c r="S852" s="86" t="n">
        <v>45125</v>
      </c>
      <c r="T852" s="86" t="n">
        <v>45855</v>
      </c>
      <c r="U852" s="87" t="s">
        <v>10340</v>
      </c>
      <c r="V852" s="87" t="s">
        <v>10341</v>
      </c>
      <c r="W852" s="76"/>
      <c r="X852" s="71" t="s">
        <v>10335</v>
      </c>
      <c r="Y852" s="71" t="s">
        <v>10342</v>
      </c>
      <c r="Z852" s="79" t="s">
        <v>10629</v>
      </c>
      <c r="AA852" s="76"/>
      <c r="AB852" s="76"/>
      <c r="AC852" s="76"/>
      <c r="AD852" s="76"/>
      <c r="AE852" s="78" t="s">
        <v>10630</v>
      </c>
      <c r="AF852" s="76"/>
      <c r="AG852" s="76"/>
      <c r="AH852" s="76"/>
      <c r="AI852" s="67" t="s">
        <v>11397</v>
      </c>
      <c r="AJ852" s="79" t="s">
        <v>10346</v>
      </c>
      <c r="AK852" s="76"/>
      <c r="AL852" s="76"/>
      <c r="AM852" s="76"/>
      <c r="AN852" s="63" t="s">
        <v>10624</v>
      </c>
      <c r="AO852" s="63" t="s">
        <v>10625</v>
      </c>
      <c r="AP852" s="67" t="s">
        <v>10626</v>
      </c>
      <c r="AQ852" s="76"/>
    </row>
    <row r="853" customFormat="false" ht="15" hidden="false" customHeight="false" outlineLevel="0" collapsed="false">
      <c r="B853" s="1" t="str">
        <f aca="false">поверители!$E853</f>
        <v>03582</v>
      </c>
      <c r="C853" s="64" t="s">
        <v>323</v>
      </c>
      <c r="D853" s="63"/>
      <c r="E853" s="67" t="s">
        <v>2443</v>
      </c>
      <c r="F853" s="63"/>
      <c r="G853" s="63" t="s">
        <v>10335</v>
      </c>
      <c r="H853" s="81" t="s">
        <v>2279</v>
      </c>
      <c r="I853" s="67" t="s">
        <v>10374</v>
      </c>
      <c r="J853" s="76"/>
      <c r="K853" s="76"/>
      <c r="L853" s="76"/>
      <c r="M853" s="76"/>
      <c r="N853" s="76"/>
      <c r="O853" s="71" t="s">
        <v>10335</v>
      </c>
      <c r="P853" s="100"/>
      <c r="Q853" s="71" t="s">
        <v>10338</v>
      </c>
      <c r="R853" s="79" t="s">
        <v>10339</v>
      </c>
      <c r="S853" s="86" t="n">
        <v>45125</v>
      </c>
      <c r="T853" s="86" t="n">
        <v>45855</v>
      </c>
      <c r="U853" s="87" t="s">
        <v>10340</v>
      </c>
      <c r="V853" s="87" t="s">
        <v>10341</v>
      </c>
      <c r="W853" s="76"/>
      <c r="X853" s="71" t="s">
        <v>10335</v>
      </c>
      <c r="Y853" s="71" t="s">
        <v>10342</v>
      </c>
      <c r="Z853" s="79" t="s">
        <v>10629</v>
      </c>
      <c r="AA853" s="76"/>
      <c r="AB853" s="76"/>
      <c r="AC853" s="76"/>
      <c r="AD853" s="76"/>
      <c r="AE853" s="78" t="s">
        <v>10630</v>
      </c>
      <c r="AF853" s="76"/>
      <c r="AG853" s="76"/>
      <c r="AH853" s="76"/>
      <c r="AI853" s="67" t="s">
        <v>10609</v>
      </c>
      <c r="AJ853" s="79" t="s">
        <v>10346</v>
      </c>
      <c r="AK853" s="76"/>
      <c r="AL853" s="76"/>
      <c r="AM853" s="76"/>
      <c r="AN853" s="63" t="s">
        <v>10624</v>
      </c>
      <c r="AO853" s="63" t="s">
        <v>10625</v>
      </c>
      <c r="AP853" s="67" t="s">
        <v>10626</v>
      </c>
      <c r="AQ853" s="76"/>
    </row>
    <row r="854" customFormat="false" ht="15" hidden="false" customHeight="false" outlineLevel="0" collapsed="false">
      <c r="B854" s="1" t="str">
        <f aca="false">поверители!$E854</f>
        <v>03593</v>
      </c>
      <c r="C854" s="64" t="s">
        <v>323</v>
      </c>
      <c r="D854" s="63"/>
      <c r="E854" s="67" t="s">
        <v>2448</v>
      </c>
      <c r="F854" s="63"/>
      <c r="G854" s="63" t="s">
        <v>10335</v>
      </c>
      <c r="H854" s="81" t="s">
        <v>2279</v>
      </c>
      <c r="I854" s="67" t="s">
        <v>10374</v>
      </c>
      <c r="J854" s="76"/>
      <c r="K854" s="76"/>
      <c r="L854" s="76"/>
      <c r="M854" s="76"/>
      <c r="N854" s="76"/>
      <c r="O854" s="71" t="s">
        <v>10335</v>
      </c>
      <c r="P854" s="100"/>
      <c r="Q854" s="71" t="s">
        <v>10338</v>
      </c>
      <c r="R854" s="79" t="s">
        <v>10339</v>
      </c>
      <c r="S854" s="86" t="n">
        <v>45125</v>
      </c>
      <c r="T854" s="86" t="n">
        <v>45855</v>
      </c>
      <c r="U854" s="87" t="s">
        <v>10340</v>
      </c>
      <c r="V854" s="87" t="s">
        <v>10341</v>
      </c>
      <c r="W854" s="76"/>
      <c r="X854" s="71" t="s">
        <v>10335</v>
      </c>
      <c r="Y854" s="71" t="s">
        <v>10342</v>
      </c>
      <c r="Z854" s="79" t="s">
        <v>10629</v>
      </c>
      <c r="AA854" s="76"/>
      <c r="AB854" s="76"/>
      <c r="AC854" s="76"/>
      <c r="AD854" s="76"/>
      <c r="AE854" s="78" t="s">
        <v>10630</v>
      </c>
      <c r="AF854" s="76"/>
      <c r="AG854" s="76"/>
      <c r="AH854" s="76"/>
      <c r="AI854" s="67" t="s">
        <v>11397</v>
      </c>
      <c r="AJ854" s="79" t="s">
        <v>10346</v>
      </c>
      <c r="AK854" s="76"/>
      <c r="AL854" s="76"/>
      <c r="AM854" s="76"/>
      <c r="AN854" s="63" t="s">
        <v>10624</v>
      </c>
      <c r="AO854" s="63" t="s">
        <v>10625</v>
      </c>
      <c r="AP854" s="67" t="s">
        <v>10626</v>
      </c>
      <c r="AQ854" s="76"/>
    </row>
    <row r="855" customFormat="false" ht="15" hidden="false" customHeight="false" outlineLevel="0" collapsed="false">
      <c r="B855" s="1" t="str">
        <f aca="false">поверители!$E855</f>
        <v>03594</v>
      </c>
      <c r="C855" s="64" t="s">
        <v>428</v>
      </c>
      <c r="D855" s="63"/>
      <c r="E855" s="67" t="s">
        <v>11406</v>
      </c>
      <c r="F855" s="63"/>
      <c r="G855" s="63" t="s">
        <v>10335</v>
      </c>
      <c r="H855" s="63" t="s">
        <v>404</v>
      </c>
      <c r="I855" s="67" t="s">
        <v>10652</v>
      </c>
      <c r="J855" s="76"/>
      <c r="K855" s="76"/>
      <c r="L855" s="76"/>
      <c r="M855" s="76"/>
      <c r="N855" s="76"/>
      <c r="O855" s="71" t="s">
        <v>10335</v>
      </c>
      <c r="P855" s="100"/>
      <c r="Q855" s="71" t="s">
        <v>10338</v>
      </c>
      <c r="R855" s="79" t="s">
        <v>10339</v>
      </c>
      <c r="S855" s="86" t="n">
        <v>45125</v>
      </c>
      <c r="T855" s="86" t="n">
        <v>45490</v>
      </c>
      <c r="U855" s="87" t="s">
        <v>10340</v>
      </c>
      <c r="V855" s="87" t="s">
        <v>10341</v>
      </c>
      <c r="W855" s="76"/>
      <c r="X855" s="71" t="s">
        <v>10335</v>
      </c>
      <c r="Y855" s="71" t="s">
        <v>10342</v>
      </c>
      <c r="Z855" s="79" t="s">
        <v>10629</v>
      </c>
      <c r="AA855" s="76"/>
      <c r="AB855" s="76"/>
      <c r="AC855" s="76"/>
      <c r="AD855" s="76"/>
      <c r="AE855" s="78" t="s">
        <v>10630</v>
      </c>
      <c r="AF855" s="76"/>
      <c r="AG855" s="76"/>
      <c r="AH855" s="76"/>
      <c r="AI855" s="67" t="s">
        <v>10733</v>
      </c>
      <c r="AJ855" s="79" t="s">
        <v>10346</v>
      </c>
      <c r="AK855" s="76"/>
      <c r="AL855" s="76"/>
      <c r="AM855" s="76"/>
      <c r="AN855" s="63" t="s">
        <v>10624</v>
      </c>
      <c r="AO855" s="63" t="s">
        <v>10625</v>
      </c>
      <c r="AP855" s="67" t="s">
        <v>10626</v>
      </c>
      <c r="AQ855" s="76"/>
    </row>
    <row r="856" customFormat="false" ht="15" hidden="false" customHeight="false" outlineLevel="0" collapsed="false">
      <c r="B856" s="1" t="str">
        <f aca="false">поверители!$E856</f>
        <v>03596</v>
      </c>
      <c r="C856" s="64" t="s">
        <v>428</v>
      </c>
      <c r="D856" s="63"/>
      <c r="E856" s="67" t="s">
        <v>11407</v>
      </c>
      <c r="F856" s="63"/>
      <c r="G856" s="63" t="s">
        <v>10335</v>
      </c>
      <c r="H856" s="63" t="s">
        <v>404</v>
      </c>
      <c r="I856" s="67" t="s">
        <v>10374</v>
      </c>
      <c r="J856" s="76"/>
      <c r="K856" s="76"/>
      <c r="L856" s="76"/>
      <c r="M856" s="76"/>
      <c r="N856" s="76"/>
      <c r="O856" s="71" t="s">
        <v>10335</v>
      </c>
      <c r="P856" s="100"/>
      <c r="Q856" s="71" t="s">
        <v>10338</v>
      </c>
      <c r="R856" s="79" t="s">
        <v>10339</v>
      </c>
      <c r="S856" s="86" t="n">
        <v>45125</v>
      </c>
      <c r="T856" s="86" t="n">
        <v>45490</v>
      </c>
      <c r="U856" s="87" t="s">
        <v>10340</v>
      </c>
      <c r="V856" s="87" t="s">
        <v>10341</v>
      </c>
      <c r="W856" s="76"/>
      <c r="X856" s="71" t="s">
        <v>10335</v>
      </c>
      <c r="Y856" s="71" t="s">
        <v>10342</v>
      </c>
      <c r="Z856" s="79" t="s">
        <v>10629</v>
      </c>
      <c r="AA856" s="76"/>
      <c r="AB856" s="76"/>
      <c r="AC856" s="76"/>
      <c r="AD856" s="76"/>
      <c r="AE856" s="78" t="s">
        <v>10630</v>
      </c>
      <c r="AF856" s="76"/>
      <c r="AG856" s="76"/>
      <c r="AH856" s="76"/>
      <c r="AI856" s="67" t="s">
        <v>10853</v>
      </c>
      <c r="AJ856" s="79" t="s">
        <v>10346</v>
      </c>
      <c r="AK856" s="76"/>
      <c r="AL856" s="76"/>
      <c r="AM856" s="76"/>
      <c r="AN856" s="63" t="s">
        <v>10624</v>
      </c>
      <c r="AO856" s="63" t="s">
        <v>10625</v>
      </c>
      <c r="AP856" s="67" t="s">
        <v>10626</v>
      </c>
      <c r="AQ856" s="76"/>
    </row>
    <row r="857" customFormat="false" ht="15" hidden="false" customHeight="false" outlineLevel="0" collapsed="false">
      <c r="B857" s="1" t="str">
        <f aca="false">поверители!$E857</f>
        <v>05245</v>
      </c>
      <c r="C857" s="64" t="s">
        <v>323</v>
      </c>
      <c r="D857" s="63"/>
      <c r="E857" s="81" t="s">
        <v>2458</v>
      </c>
      <c r="F857" s="63"/>
      <c r="G857" s="63" t="s">
        <v>10335</v>
      </c>
      <c r="H857" s="81" t="s">
        <v>2290</v>
      </c>
      <c r="I857" s="67" t="s">
        <v>10374</v>
      </c>
      <c r="J857" s="76"/>
      <c r="K857" s="76"/>
      <c r="L857" s="76"/>
      <c r="M857" s="76"/>
      <c r="N857" s="76"/>
      <c r="O857" s="71" t="s">
        <v>10335</v>
      </c>
      <c r="P857" s="100"/>
      <c r="Q857" s="71" t="s">
        <v>10338</v>
      </c>
      <c r="R857" s="79" t="s">
        <v>10339</v>
      </c>
      <c r="S857" s="86" t="n">
        <v>45125</v>
      </c>
      <c r="T857" s="86" t="n">
        <v>45855</v>
      </c>
      <c r="U857" s="87" t="s">
        <v>10340</v>
      </c>
      <c r="V857" s="87" t="s">
        <v>10341</v>
      </c>
      <c r="W857" s="76"/>
      <c r="X857" s="71" t="s">
        <v>10335</v>
      </c>
      <c r="Y857" s="71" t="s">
        <v>10342</v>
      </c>
      <c r="Z857" s="79" t="s">
        <v>10629</v>
      </c>
      <c r="AA857" s="76"/>
      <c r="AB857" s="76"/>
      <c r="AC857" s="76"/>
      <c r="AD857" s="76"/>
      <c r="AE857" s="78" t="s">
        <v>10630</v>
      </c>
      <c r="AF857" s="76"/>
      <c r="AG857" s="76"/>
      <c r="AH857" s="76"/>
      <c r="AI857" s="67" t="s">
        <v>11408</v>
      </c>
      <c r="AJ857" s="79" t="s">
        <v>10346</v>
      </c>
      <c r="AK857" s="76"/>
      <c r="AL857" s="76"/>
      <c r="AM857" s="76"/>
      <c r="AN857" s="63" t="s">
        <v>10624</v>
      </c>
      <c r="AO857" s="63" t="s">
        <v>10625</v>
      </c>
      <c r="AP857" s="67" t="s">
        <v>10626</v>
      </c>
      <c r="AQ857" s="76"/>
    </row>
    <row r="858" customFormat="false" ht="15" hidden="false" customHeight="false" outlineLevel="0" collapsed="false">
      <c r="B858" s="1" t="str">
        <f aca="false">поверители!$E858</f>
        <v>99005432400</v>
      </c>
      <c r="C858" s="64" t="s">
        <v>397</v>
      </c>
      <c r="D858" s="63"/>
      <c r="E858" s="67" t="s">
        <v>11409</v>
      </c>
      <c r="F858" s="63"/>
      <c r="G858" s="63" t="s">
        <v>10335</v>
      </c>
      <c r="H858" s="81" t="s">
        <v>11410</v>
      </c>
      <c r="I858" s="67" t="s">
        <v>10363</v>
      </c>
      <c r="J858" s="76"/>
      <c r="K858" s="76"/>
      <c r="L858" s="76"/>
      <c r="M858" s="76"/>
      <c r="N858" s="76"/>
      <c r="O858" s="71" t="s">
        <v>10335</v>
      </c>
      <c r="P858" s="100"/>
      <c r="Q858" s="71" t="s">
        <v>10338</v>
      </c>
      <c r="R858" s="79" t="s">
        <v>10339</v>
      </c>
      <c r="S858" s="86" t="n">
        <v>45125</v>
      </c>
      <c r="T858" s="86" t="n">
        <v>45490</v>
      </c>
      <c r="U858" s="87" t="s">
        <v>10340</v>
      </c>
      <c r="V858" s="87" t="s">
        <v>10341</v>
      </c>
      <c r="W858" s="76"/>
      <c r="X858" s="71" t="s">
        <v>10335</v>
      </c>
      <c r="Y858" s="71" t="s">
        <v>10342</v>
      </c>
      <c r="Z858" s="79" t="s">
        <v>10629</v>
      </c>
      <c r="AA858" s="76"/>
      <c r="AB858" s="76"/>
      <c r="AC858" s="76"/>
      <c r="AD858" s="76"/>
      <c r="AE858" s="78" t="s">
        <v>10630</v>
      </c>
      <c r="AF858" s="76"/>
      <c r="AG858" s="76"/>
      <c r="AH858" s="76"/>
      <c r="AI858" s="67" t="s">
        <v>10558</v>
      </c>
      <c r="AJ858" s="79" t="s">
        <v>10346</v>
      </c>
      <c r="AK858" s="76"/>
      <c r="AL858" s="76"/>
      <c r="AM858" s="76"/>
      <c r="AN858" s="63" t="s">
        <v>10624</v>
      </c>
      <c r="AO858" s="63" t="s">
        <v>10625</v>
      </c>
      <c r="AP858" s="67" t="s">
        <v>10626</v>
      </c>
      <c r="AQ858" s="76"/>
    </row>
    <row r="859" customFormat="false" ht="15" hidden="false" customHeight="false" outlineLevel="0" collapsed="false">
      <c r="B859" s="1" t="str">
        <f aca="false">поверители!$E859</f>
        <v>00365</v>
      </c>
      <c r="C859" s="64" t="s">
        <v>323</v>
      </c>
      <c r="D859" s="63"/>
      <c r="E859" s="81" t="s">
        <v>11411</v>
      </c>
      <c r="F859" s="63"/>
      <c r="G859" s="63" t="s">
        <v>10335</v>
      </c>
      <c r="H859" s="81" t="s">
        <v>326</v>
      </c>
      <c r="I859" s="67" t="s">
        <v>10652</v>
      </c>
      <c r="J859" s="76"/>
      <c r="K859" s="76"/>
      <c r="L859" s="76"/>
      <c r="M859" s="76"/>
      <c r="N859" s="76"/>
      <c r="O859" s="71" t="s">
        <v>10335</v>
      </c>
      <c r="P859" s="100"/>
      <c r="Q859" s="71" t="s">
        <v>10338</v>
      </c>
      <c r="R859" s="79" t="s">
        <v>10339</v>
      </c>
      <c r="S859" s="86" t="n">
        <v>45125</v>
      </c>
      <c r="T859" s="86" t="n">
        <v>45855</v>
      </c>
      <c r="U859" s="87" t="s">
        <v>10340</v>
      </c>
      <c r="V859" s="87" t="s">
        <v>10341</v>
      </c>
      <c r="W859" s="76"/>
      <c r="X859" s="71" t="s">
        <v>10335</v>
      </c>
      <c r="Y859" s="71" t="s">
        <v>10342</v>
      </c>
      <c r="Z859" s="79" t="s">
        <v>10629</v>
      </c>
      <c r="AA859" s="76"/>
      <c r="AB859" s="76"/>
      <c r="AC859" s="76"/>
      <c r="AD859" s="76"/>
      <c r="AE859" s="78" t="s">
        <v>10630</v>
      </c>
      <c r="AF859" s="76"/>
      <c r="AG859" s="76"/>
      <c r="AH859" s="76"/>
      <c r="AI859" s="67" t="s">
        <v>10718</v>
      </c>
      <c r="AJ859" s="79" t="s">
        <v>10346</v>
      </c>
      <c r="AK859" s="76"/>
      <c r="AL859" s="76"/>
      <c r="AM859" s="76"/>
      <c r="AN859" s="63" t="s">
        <v>10624</v>
      </c>
      <c r="AO859" s="63" t="s">
        <v>10625</v>
      </c>
      <c r="AP859" s="67" t="s">
        <v>10626</v>
      </c>
      <c r="AQ859" s="76"/>
    </row>
    <row r="860" customFormat="false" ht="15" hidden="false" customHeight="false" outlineLevel="0" collapsed="false">
      <c r="B860" s="1" t="str">
        <f aca="false">поверители!$E860</f>
        <v>00388</v>
      </c>
      <c r="C860" s="64" t="s">
        <v>323</v>
      </c>
      <c r="D860" s="63"/>
      <c r="E860" s="81" t="s">
        <v>11412</v>
      </c>
      <c r="F860" s="63"/>
      <c r="G860" s="63" t="s">
        <v>10335</v>
      </c>
      <c r="H860" s="81" t="s">
        <v>6526</v>
      </c>
      <c r="I860" s="67" t="s">
        <v>10652</v>
      </c>
      <c r="J860" s="76"/>
      <c r="K860" s="76"/>
      <c r="L860" s="76"/>
      <c r="M860" s="76"/>
      <c r="N860" s="76"/>
      <c r="O860" s="71" t="s">
        <v>10335</v>
      </c>
      <c r="P860" s="100"/>
      <c r="Q860" s="71" t="s">
        <v>10338</v>
      </c>
      <c r="R860" s="79" t="s">
        <v>10339</v>
      </c>
      <c r="S860" s="86" t="n">
        <v>45125</v>
      </c>
      <c r="T860" s="86" t="n">
        <v>45855</v>
      </c>
      <c r="U860" s="87" t="s">
        <v>10340</v>
      </c>
      <c r="V860" s="87" t="s">
        <v>10341</v>
      </c>
      <c r="W860" s="76"/>
      <c r="X860" s="71" t="s">
        <v>10335</v>
      </c>
      <c r="Y860" s="71" t="s">
        <v>10342</v>
      </c>
      <c r="Z860" s="79" t="s">
        <v>10629</v>
      </c>
      <c r="AA860" s="76"/>
      <c r="AB860" s="76"/>
      <c r="AC860" s="76"/>
      <c r="AD860" s="76"/>
      <c r="AE860" s="78" t="s">
        <v>10630</v>
      </c>
      <c r="AF860" s="76"/>
      <c r="AG860" s="76"/>
      <c r="AH860" s="76"/>
      <c r="AI860" s="67" t="s">
        <v>10552</v>
      </c>
      <c r="AJ860" s="79" t="s">
        <v>10346</v>
      </c>
      <c r="AK860" s="76"/>
      <c r="AL860" s="76"/>
      <c r="AM860" s="76"/>
      <c r="AN860" s="63" t="s">
        <v>10624</v>
      </c>
      <c r="AO860" s="63" t="s">
        <v>10625</v>
      </c>
      <c r="AP860" s="67" t="s">
        <v>10626</v>
      </c>
      <c r="AQ860" s="76"/>
    </row>
    <row r="861" customFormat="false" ht="15" hidden="false" customHeight="false" outlineLevel="0" collapsed="false">
      <c r="B861" s="1" t="str">
        <f aca="false">поверители!$E861</f>
        <v>00518</v>
      </c>
      <c r="C861" s="64" t="s">
        <v>323</v>
      </c>
      <c r="D861" s="63"/>
      <c r="E861" s="81" t="s">
        <v>11413</v>
      </c>
      <c r="F861" s="63"/>
      <c r="G861" s="63" t="s">
        <v>10335</v>
      </c>
      <c r="H861" s="81" t="s">
        <v>326</v>
      </c>
      <c r="I861" s="67" t="s">
        <v>10374</v>
      </c>
      <c r="J861" s="76"/>
      <c r="K861" s="76"/>
      <c r="L861" s="76"/>
      <c r="M861" s="76"/>
      <c r="N861" s="76"/>
      <c r="O861" s="71" t="s">
        <v>10335</v>
      </c>
      <c r="P861" s="100"/>
      <c r="Q861" s="71" t="s">
        <v>10338</v>
      </c>
      <c r="R861" s="79" t="s">
        <v>10339</v>
      </c>
      <c r="S861" s="86" t="n">
        <v>45125</v>
      </c>
      <c r="T861" s="86" t="n">
        <v>45855</v>
      </c>
      <c r="U861" s="87" t="s">
        <v>10340</v>
      </c>
      <c r="V861" s="87" t="s">
        <v>10341</v>
      </c>
      <c r="W861" s="76"/>
      <c r="X861" s="71" t="s">
        <v>10335</v>
      </c>
      <c r="Y861" s="71" t="s">
        <v>10342</v>
      </c>
      <c r="Z861" s="79" t="s">
        <v>10629</v>
      </c>
      <c r="AA861" s="76"/>
      <c r="AB861" s="76"/>
      <c r="AC861" s="76"/>
      <c r="AD861" s="76"/>
      <c r="AE861" s="78" t="s">
        <v>10630</v>
      </c>
      <c r="AF861" s="76"/>
      <c r="AG861" s="76"/>
      <c r="AH861" s="76"/>
      <c r="AI861" s="67" t="s">
        <v>10979</v>
      </c>
      <c r="AJ861" s="79" t="s">
        <v>10346</v>
      </c>
      <c r="AK861" s="76"/>
      <c r="AL861" s="76"/>
      <c r="AM861" s="76"/>
      <c r="AN861" s="63" t="s">
        <v>10624</v>
      </c>
      <c r="AO861" s="63" t="s">
        <v>10625</v>
      </c>
      <c r="AP861" s="67" t="s">
        <v>10626</v>
      </c>
      <c r="AQ861" s="76"/>
    </row>
    <row r="862" customFormat="false" ht="15" hidden="false" customHeight="false" outlineLevel="0" collapsed="false">
      <c r="B862" s="1" t="str">
        <f aca="false">поверители!$E862</f>
        <v>00535</v>
      </c>
      <c r="C862" s="64" t="s">
        <v>323</v>
      </c>
      <c r="D862" s="63"/>
      <c r="E862" s="67" t="s">
        <v>11414</v>
      </c>
      <c r="F862" s="63"/>
      <c r="G862" s="63" t="s">
        <v>10335</v>
      </c>
      <c r="H862" s="81" t="s">
        <v>782</v>
      </c>
      <c r="I862" s="67" t="s">
        <v>10374</v>
      </c>
      <c r="J862" s="76"/>
      <c r="K862" s="76"/>
      <c r="L862" s="76"/>
      <c r="M862" s="76"/>
      <c r="N862" s="76"/>
      <c r="O862" s="71" t="s">
        <v>10335</v>
      </c>
      <c r="P862" s="100"/>
      <c r="Q862" s="71" t="s">
        <v>10338</v>
      </c>
      <c r="R862" s="79" t="s">
        <v>10339</v>
      </c>
      <c r="S862" s="86" t="n">
        <v>45125</v>
      </c>
      <c r="T862" s="86" t="n">
        <v>45855</v>
      </c>
      <c r="U862" s="87" t="s">
        <v>10340</v>
      </c>
      <c r="V862" s="87" t="s">
        <v>10341</v>
      </c>
      <c r="W862" s="76"/>
      <c r="X862" s="71" t="s">
        <v>10335</v>
      </c>
      <c r="Y862" s="71" t="s">
        <v>10342</v>
      </c>
      <c r="Z862" s="79" t="s">
        <v>10629</v>
      </c>
      <c r="AA862" s="76"/>
      <c r="AB862" s="76"/>
      <c r="AC862" s="76"/>
      <c r="AD862" s="76"/>
      <c r="AE862" s="78" t="s">
        <v>10630</v>
      </c>
      <c r="AF862" s="76"/>
      <c r="AG862" s="76"/>
      <c r="AH862" s="76"/>
      <c r="AI862" s="67" t="s">
        <v>11020</v>
      </c>
      <c r="AJ862" s="79" t="s">
        <v>10346</v>
      </c>
      <c r="AK862" s="76"/>
      <c r="AL862" s="76"/>
      <c r="AM862" s="76"/>
      <c r="AN862" s="63" t="s">
        <v>10624</v>
      </c>
      <c r="AO862" s="63" t="s">
        <v>10625</v>
      </c>
      <c r="AP862" s="67" t="s">
        <v>10626</v>
      </c>
      <c r="AQ862" s="76"/>
    </row>
    <row r="863" customFormat="false" ht="15" hidden="false" customHeight="false" outlineLevel="0" collapsed="false">
      <c r="B863" s="1" t="str">
        <f aca="false">поверители!$E863</f>
        <v>02675</v>
      </c>
      <c r="C863" s="64" t="s">
        <v>323</v>
      </c>
      <c r="D863" s="63"/>
      <c r="E863" s="81" t="s">
        <v>11415</v>
      </c>
      <c r="F863" s="63"/>
      <c r="G863" s="63" t="s">
        <v>10335</v>
      </c>
      <c r="H863" s="81" t="s">
        <v>763</v>
      </c>
      <c r="I863" s="67" t="s">
        <v>10374</v>
      </c>
      <c r="J863" s="76"/>
      <c r="K863" s="76"/>
      <c r="L863" s="76"/>
      <c r="M863" s="76"/>
      <c r="N863" s="76"/>
      <c r="O863" s="71" t="s">
        <v>10335</v>
      </c>
      <c r="P863" s="100"/>
      <c r="Q863" s="71" t="s">
        <v>10338</v>
      </c>
      <c r="R863" s="79" t="s">
        <v>10339</v>
      </c>
      <c r="S863" s="86" t="n">
        <v>45125</v>
      </c>
      <c r="T863" s="86" t="n">
        <v>45855</v>
      </c>
      <c r="U863" s="87" t="s">
        <v>10340</v>
      </c>
      <c r="V863" s="87" t="s">
        <v>10341</v>
      </c>
      <c r="W863" s="76"/>
      <c r="X863" s="71" t="s">
        <v>10335</v>
      </c>
      <c r="Y863" s="71" t="s">
        <v>10342</v>
      </c>
      <c r="Z863" s="79" t="s">
        <v>10629</v>
      </c>
      <c r="AA863" s="76"/>
      <c r="AB863" s="76"/>
      <c r="AC863" s="76"/>
      <c r="AD863" s="76"/>
      <c r="AE863" s="78" t="s">
        <v>10630</v>
      </c>
      <c r="AF863" s="76"/>
      <c r="AG863" s="76"/>
      <c r="AH863" s="76"/>
      <c r="AI863" s="67" t="s">
        <v>10602</v>
      </c>
      <c r="AJ863" s="79" t="s">
        <v>10346</v>
      </c>
      <c r="AK863" s="76"/>
      <c r="AL863" s="76"/>
      <c r="AM863" s="76"/>
      <c r="AN863" s="63" t="s">
        <v>10624</v>
      </c>
      <c r="AO863" s="63" t="s">
        <v>10625</v>
      </c>
      <c r="AP863" s="67" t="s">
        <v>10626</v>
      </c>
      <c r="AQ863" s="76"/>
    </row>
    <row r="864" customFormat="false" ht="15" hidden="false" customHeight="false" outlineLevel="0" collapsed="false">
      <c r="B864" s="1" t="str">
        <f aca="false">поверители!$E864</f>
        <v>03338</v>
      </c>
      <c r="C864" s="64" t="s">
        <v>323</v>
      </c>
      <c r="D864" s="63"/>
      <c r="E864" s="81" t="s">
        <v>11416</v>
      </c>
      <c r="F864" s="63"/>
      <c r="G864" s="63" t="s">
        <v>10335</v>
      </c>
      <c r="H864" s="81" t="s">
        <v>6526</v>
      </c>
      <c r="I864" s="67" t="s">
        <v>10374</v>
      </c>
      <c r="J864" s="76"/>
      <c r="K864" s="76"/>
      <c r="L864" s="76"/>
      <c r="M864" s="76"/>
      <c r="N864" s="76"/>
      <c r="O864" s="71" t="s">
        <v>10335</v>
      </c>
      <c r="P864" s="100"/>
      <c r="Q864" s="71" t="s">
        <v>10338</v>
      </c>
      <c r="R864" s="79" t="s">
        <v>10339</v>
      </c>
      <c r="S864" s="86" t="n">
        <v>45125</v>
      </c>
      <c r="T864" s="86" t="n">
        <v>45855</v>
      </c>
      <c r="U864" s="87" t="s">
        <v>10340</v>
      </c>
      <c r="V864" s="87" t="s">
        <v>10341</v>
      </c>
      <c r="W864" s="76"/>
      <c r="X864" s="71" t="s">
        <v>10335</v>
      </c>
      <c r="Y864" s="71" t="s">
        <v>10342</v>
      </c>
      <c r="Z864" s="79" t="s">
        <v>10629</v>
      </c>
      <c r="AA864" s="76"/>
      <c r="AB864" s="76"/>
      <c r="AC864" s="76"/>
      <c r="AD864" s="76"/>
      <c r="AE864" s="78" t="s">
        <v>10630</v>
      </c>
      <c r="AF864" s="76"/>
      <c r="AG864" s="76"/>
      <c r="AH864" s="76"/>
      <c r="AI864" s="67" t="s">
        <v>10562</v>
      </c>
      <c r="AJ864" s="79" t="s">
        <v>10346</v>
      </c>
      <c r="AK864" s="76"/>
      <c r="AL864" s="76"/>
      <c r="AM864" s="76"/>
      <c r="AN864" s="63" t="s">
        <v>10624</v>
      </c>
      <c r="AO864" s="63" t="s">
        <v>10625</v>
      </c>
      <c r="AP864" s="67" t="s">
        <v>10626</v>
      </c>
      <c r="AQ864" s="76"/>
    </row>
    <row r="865" customFormat="false" ht="15" hidden="false" customHeight="false" outlineLevel="0" collapsed="false">
      <c r="B865" s="1" t="str">
        <f aca="false">поверители!$E865</f>
        <v>03342</v>
      </c>
      <c r="C865" s="64" t="s">
        <v>323</v>
      </c>
      <c r="D865" s="63"/>
      <c r="E865" s="81" t="s">
        <v>11417</v>
      </c>
      <c r="F865" s="63"/>
      <c r="G865" s="63" t="s">
        <v>10335</v>
      </c>
      <c r="H865" s="81" t="s">
        <v>782</v>
      </c>
      <c r="I865" s="67" t="s">
        <v>10374</v>
      </c>
      <c r="J865" s="76"/>
      <c r="K865" s="76"/>
      <c r="L865" s="76"/>
      <c r="M865" s="76"/>
      <c r="N865" s="76"/>
      <c r="O865" s="71" t="s">
        <v>10335</v>
      </c>
      <c r="P865" s="100"/>
      <c r="Q865" s="71" t="s">
        <v>10338</v>
      </c>
      <c r="R865" s="79" t="s">
        <v>10339</v>
      </c>
      <c r="S865" s="86" t="n">
        <v>45125</v>
      </c>
      <c r="T865" s="86" t="n">
        <v>45855</v>
      </c>
      <c r="U865" s="87" t="s">
        <v>10340</v>
      </c>
      <c r="V865" s="87" t="s">
        <v>10341</v>
      </c>
      <c r="W865" s="76"/>
      <c r="X865" s="71" t="s">
        <v>10335</v>
      </c>
      <c r="Y865" s="71" t="s">
        <v>10342</v>
      </c>
      <c r="Z865" s="79" t="s">
        <v>10629</v>
      </c>
      <c r="AA865" s="76"/>
      <c r="AB865" s="76"/>
      <c r="AC865" s="76"/>
      <c r="AD865" s="76"/>
      <c r="AE865" s="78" t="s">
        <v>10630</v>
      </c>
      <c r="AF865" s="76"/>
      <c r="AG865" s="76"/>
      <c r="AH865" s="76"/>
      <c r="AI865" s="67" t="s">
        <v>10863</v>
      </c>
      <c r="AJ865" s="79" t="s">
        <v>10346</v>
      </c>
      <c r="AK865" s="76"/>
      <c r="AL865" s="76"/>
      <c r="AM865" s="76"/>
      <c r="AN865" s="63" t="s">
        <v>10624</v>
      </c>
      <c r="AO865" s="63" t="s">
        <v>10625</v>
      </c>
      <c r="AP865" s="67" t="s">
        <v>10626</v>
      </c>
      <c r="AQ865" s="76"/>
    </row>
    <row r="866" customFormat="false" ht="15" hidden="false" customHeight="false" outlineLevel="0" collapsed="false">
      <c r="B866" s="1" t="str">
        <f aca="false">поверители!$E866</f>
        <v>03942</v>
      </c>
      <c r="C866" s="64" t="s">
        <v>297</v>
      </c>
      <c r="D866" s="63"/>
      <c r="E866" s="67" t="s">
        <v>11418</v>
      </c>
      <c r="F866" s="63"/>
      <c r="G866" s="63" t="s">
        <v>10335</v>
      </c>
      <c r="H866" s="64" t="s">
        <v>300</v>
      </c>
      <c r="I866" s="67" t="s">
        <v>10374</v>
      </c>
      <c r="J866" s="76"/>
      <c r="K866" s="76"/>
      <c r="L866" s="76"/>
      <c r="M866" s="76"/>
      <c r="N866" s="76"/>
      <c r="O866" s="71" t="s">
        <v>10335</v>
      </c>
      <c r="P866" s="100"/>
      <c r="Q866" s="71" t="s">
        <v>10338</v>
      </c>
      <c r="R866" s="79" t="s">
        <v>10339</v>
      </c>
      <c r="S866" s="86" t="n">
        <v>45125</v>
      </c>
      <c r="T866" s="86" t="n">
        <v>45855</v>
      </c>
      <c r="U866" s="87" t="s">
        <v>10340</v>
      </c>
      <c r="V866" s="87" t="s">
        <v>10341</v>
      </c>
      <c r="W866" s="76"/>
      <c r="X866" s="71" t="s">
        <v>10335</v>
      </c>
      <c r="Y866" s="71" t="s">
        <v>10342</v>
      </c>
      <c r="Z866" s="79" t="s">
        <v>10629</v>
      </c>
      <c r="AA866" s="76"/>
      <c r="AB866" s="76"/>
      <c r="AC866" s="76"/>
      <c r="AD866" s="76"/>
      <c r="AE866" s="78" t="s">
        <v>10630</v>
      </c>
      <c r="AF866" s="76"/>
      <c r="AG866" s="76"/>
      <c r="AH866" s="76"/>
      <c r="AI866" s="67" t="s">
        <v>10848</v>
      </c>
      <c r="AJ866" s="79" t="s">
        <v>10346</v>
      </c>
      <c r="AK866" s="76"/>
      <c r="AL866" s="76"/>
      <c r="AM866" s="76"/>
      <c r="AN866" s="63" t="s">
        <v>10624</v>
      </c>
      <c r="AO866" s="63" t="s">
        <v>10625</v>
      </c>
      <c r="AP866" s="67" t="s">
        <v>10626</v>
      </c>
      <c r="AQ866" s="76"/>
    </row>
    <row r="867" customFormat="false" ht="15" hidden="false" customHeight="false" outlineLevel="0" collapsed="false">
      <c r="B867" s="1" t="str">
        <f aca="false">поверители!$E867</f>
        <v>03944</v>
      </c>
      <c r="C867" s="64" t="s">
        <v>297</v>
      </c>
      <c r="D867" s="63"/>
      <c r="E867" s="67" t="s">
        <v>11419</v>
      </c>
      <c r="F867" s="63"/>
      <c r="G867" s="63" t="s">
        <v>10335</v>
      </c>
      <c r="H867" s="64" t="s">
        <v>300</v>
      </c>
      <c r="I867" s="67" t="s">
        <v>10374</v>
      </c>
      <c r="J867" s="76"/>
      <c r="K867" s="76"/>
      <c r="L867" s="76"/>
      <c r="M867" s="76"/>
      <c r="N867" s="76"/>
      <c r="O867" s="71" t="s">
        <v>10335</v>
      </c>
      <c r="P867" s="100"/>
      <c r="Q867" s="71" t="s">
        <v>10338</v>
      </c>
      <c r="R867" s="79" t="s">
        <v>10339</v>
      </c>
      <c r="S867" s="86" t="n">
        <v>45125</v>
      </c>
      <c r="T867" s="86" t="n">
        <v>45855</v>
      </c>
      <c r="U867" s="87" t="s">
        <v>10340</v>
      </c>
      <c r="V867" s="87" t="s">
        <v>10341</v>
      </c>
      <c r="W867" s="76"/>
      <c r="X867" s="71" t="s">
        <v>10335</v>
      </c>
      <c r="Y867" s="71" t="s">
        <v>10342</v>
      </c>
      <c r="Z867" s="79" t="s">
        <v>10629</v>
      </c>
      <c r="AA867" s="76"/>
      <c r="AB867" s="76"/>
      <c r="AC867" s="76"/>
      <c r="AD867" s="76"/>
      <c r="AE867" s="78" t="s">
        <v>10630</v>
      </c>
      <c r="AF867" s="76"/>
      <c r="AG867" s="76"/>
      <c r="AH867" s="76"/>
      <c r="AI867" s="67" t="s">
        <v>10848</v>
      </c>
      <c r="AJ867" s="79" t="s">
        <v>10346</v>
      </c>
      <c r="AK867" s="76"/>
      <c r="AL867" s="76"/>
      <c r="AM867" s="76"/>
      <c r="AN867" s="63" t="s">
        <v>10624</v>
      </c>
      <c r="AO867" s="63" t="s">
        <v>10625</v>
      </c>
      <c r="AP867" s="67" t="s">
        <v>10626</v>
      </c>
      <c r="AQ867" s="76"/>
    </row>
    <row r="868" customFormat="false" ht="15" hidden="false" customHeight="false" outlineLevel="0" collapsed="false">
      <c r="B868" s="1" t="str">
        <f aca="false">поверители!$E868</f>
        <v>03948</v>
      </c>
      <c r="C868" s="64" t="s">
        <v>297</v>
      </c>
      <c r="D868" s="63"/>
      <c r="E868" s="67" t="s">
        <v>11420</v>
      </c>
      <c r="F868" s="63"/>
      <c r="G868" s="63" t="s">
        <v>10335</v>
      </c>
      <c r="H868" s="64" t="s">
        <v>300</v>
      </c>
      <c r="I868" s="67" t="s">
        <v>10374</v>
      </c>
      <c r="J868" s="76"/>
      <c r="K868" s="76"/>
      <c r="L868" s="76"/>
      <c r="M868" s="76"/>
      <c r="N868" s="76"/>
      <c r="O868" s="71" t="s">
        <v>10335</v>
      </c>
      <c r="P868" s="100"/>
      <c r="Q868" s="71" t="s">
        <v>10338</v>
      </c>
      <c r="R868" s="79" t="s">
        <v>10339</v>
      </c>
      <c r="S868" s="86" t="n">
        <v>45125</v>
      </c>
      <c r="T868" s="86" t="n">
        <v>45855</v>
      </c>
      <c r="U868" s="87" t="s">
        <v>10340</v>
      </c>
      <c r="V868" s="87" t="s">
        <v>10341</v>
      </c>
      <c r="W868" s="76"/>
      <c r="X868" s="71" t="s">
        <v>10335</v>
      </c>
      <c r="Y868" s="71" t="s">
        <v>10342</v>
      </c>
      <c r="Z868" s="79" t="s">
        <v>10629</v>
      </c>
      <c r="AA868" s="76"/>
      <c r="AB868" s="76"/>
      <c r="AC868" s="76"/>
      <c r="AD868" s="76"/>
      <c r="AE868" s="78" t="s">
        <v>10630</v>
      </c>
      <c r="AF868" s="76"/>
      <c r="AG868" s="76"/>
      <c r="AH868" s="76"/>
      <c r="AI868" s="67" t="s">
        <v>11363</v>
      </c>
      <c r="AJ868" s="79" t="s">
        <v>10346</v>
      </c>
      <c r="AK868" s="76"/>
      <c r="AL868" s="76"/>
      <c r="AM868" s="76"/>
      <c r="AN868" s="63" t="s">
        <v>10624</v>
      </c>
      <c r="AO868" s="63" t="s">
        <v>10625</v>
      </c>
      <c r="AP868" s="67" t="s">
        <v>10626</v>
      </c>
      <c r="AQ868" s="76"/>
    </row>
    <row r="869" customFormat="false" ht="15" hidden="false" customHeight="false" outlineLevel="0" collapsed="false">
      <c r="B869" s="1" t="str">
        <f aca="false">поверители!$E869</f>
        <v>03956</v>
      </c>
      <c r="C869" s="64" t="s">
        <v>323</v>
      </c>
      <c r="D869" s="63"/>
      <c r="E869" s="67" t="s">
        <v>11421</v>
      </c>
      <c r="F869" s="63"/>
      <c r="G869" s="63" t="s">
        <v>10335</v>
      </c>
      <c r="H869" s="81" t="s">
        <v>782</v>
      </c>
      <c r="I869" s="67" t="s">
        <v>10374</v>
      </c>
      <c r="J869" s="76"/>
      <c r="K869" s="76"/>
      <c r="L869" s="76"/>
      <c r="M869" s="76"/>
      <c r="N869" s="76"/>
      <c r="O869" s="71" t="s">
        <v>10335</v>
      </c>
      <c r="P869" s="100"/>
      <c r="Q869" s="71" t="s">
        <v>10338</v>
      </c>
      <c r="R869" s="79" t="s">
        <v>10339</v>
      </c>
      <c r="S869" s="86" t="n">
        <v>45125</v>
      </c>
      <c r="T869" s="86" t="n">
        <v>45855</v>
      </c>
      <c r="U869" s="87" t="s">
        <v>10340</v>
      </c>
      <c r="V869" s="87" t="s">
        <v>10341</v>
      </c>
      <c r="W869" s="76"/>
      <c r="X869" s="71" t="s">
        <v>10335</v>
      </c>
      <c r="Y869" s="71" t="s">
        <v>10342</v>
      </c>
      <c r="Z869" s="79" t="s">
        <v>10629</v>
      </c>
      <c r="AA869" s="76"/>
      <c r="AB869" s="76"/>
      <c r="AC869" s="76"/>
      <c r="AD869" s="76"/>
      <c r="AE869" s="78" t="s">
        <v>10630</v>
      </c>
      <c r="AF869" s="76"/>
      <c r="AG869" s="76"/>
      <c r="AH869" s="76"/>
      <c r="AI869" s="67" t="s">
        <v>10558</v>
      </c>
      <c r="AJ869" s="79" t="s">
        <v>10346</v>
      </c>
      <c r="AK869" s="76"/>
      <c r="AL869" s="76"/>
      <c r="AM869" s="76"/>
      <c r="AN869" s="63" t="s">
        <v>10624</v>
      </c>
      <c r="AO869" s="63" t="s">
        <v>10625</v>
      </c>
      <c r="AP869" s="67" t="s">
        <v>10626</v>
      </c>
      <c r="AQ869" s="76"/>
    </row>
    <row r="870" customFormat="false" ht="15" hidden="false" customHeight="false" outlineLevel="0" collapsed="false">
      <c r="B870" s="1" t="str">
        <f aca="false">поверители!$E870</f>
        <v>03979</v>
      </c>
      <c r="C870" s="64" t="s">
        <v>323</v>
      </c>
      <c r="D870" s="63"/>
      <c r="E870" s="67" t="s">
        <v>11422</v>
      </c>
      <c r="F870" s="63"/>
      <c r="G870" s="63" t="s">
        <v>10335</v>
      </c>
      <c r="H870" s="81" t="s">
        <v>763</v>
      </c>
      <c r="I870" s="67" t="s">
        <v>10374</v>
      </c>
      <c r="J870" s="76"/>
      <c r="K870" s="76"/>
      <c r="L870" s="76"/>
      <c r="M870" s="76"/>
      <c r="N870" s="76"/>
      <c r="O870" s="71" t="s">
        <v>10335</v>
      </c>
      <c r="P870" s="100"/>
      <c r="Q870" s="71" t="s">
        <v>10338</v>
      </c>
      <c r="R870" s="79" t="s">
        <v>10339</v>
      </c>
      <c r="S870" s="86" t="n">
        <v>45125</v>
      </c>
      <c r="T870" s="86" t="n">
        <v>45855</v>
      </c>
      <c r="U870" s="87" t="s">
        <v>10340</v>
      </c>
      <c r="V870" s="87" t="s">
        <v>10341</v>
      </c>
      <c r="W870" s="76"/>
      <c r="X870" s="71" t="s">
        <v>10335</v>
      </c>
      <c r="Y870" s="71" t="s">
        <v>10342</v>
      </c>
      <c r="Z870" s="79" t="s">
        <v>10629</v>
      </c>
      <c r="AA870" s="76"/>
      <c r="AB870" s="76"/>
      <c r="AC870" s="76"/>
      <c r="AD870" s="76"/>
      <c r="AE870" s="78" t="s">
        <v>10630</v>
      </c>
      <c r="AF870" s="76"/>
      <c r="AG870" s="76"/>
      <c r="AH870" s="76"/>
      <c r="AI870" s="67" t="s">
        <v>11395</v>
      </c>
      <c r="AJ870" s="79" t="s">
        <v>10346</v>
      </c>
      <c r="AK870" s="76"/>
      <c r="AL870" s="76"/>
      <c r="AM870" s="76"/>
      <c r="AN870" s="63" t="s">
        <v>10624</v>
      </c>
      <c r="AO870" s="63" t="s">
        <v>10625</v>
      </c>
      <c r="AP870" s="67" t="s">
        <v>10626</v>
      </c>
      <c r="AQ870" s="76"/>
    </row>
    <row r="871" customFormat="false" ht="15" hidden="false" customHeight="false" outlineLevel="0" collapsed="false">
      <c r="B871" s="1" t="str">
        <f aca="false">поверители!$E871</f>
        <v>03988</v>
      </c>
      <c r="C871" s="64" t="s">
        <v>323</v>
      </c>
      <c r="D871" s="63"/>
      <c r="E871" s="67" t="s">
        <v>11423</v>
      </c>
      <c r="F871" s="63"/>
      <c r="G871" s="63" t="s">
        <v>10335</v>
      </c>
      <c r="H871" s="81" t="s">
        <v>763</v>
      </c>
      <c r="I871" s="67" t="s">
        <v>10374</v>
      </c>
      <c r="J871" s="76"/>
      <c r="K871" s="76"/>
      <c r="L871" s="76"/>
      <c r="M871" s="76"/>
      <c r="N871" s="76"/>
      <c r="O871" s="71" t="s">
        <v>10335</v>
      </c>
      <c r="P871" s="100"/>
      <c r="Q871" s="71" t="s">
        <v>10338</v>
      </c>
      <c r="R871" s="79" t="s">
        <v>10339</v>
      </c>
      <c r="S871" s="86" t="n">
        <v>45125</v>
      </c>
      <c r="T871" s="86" t="n">
        <v>45855</v>
      </c>
      <c r="U871" s="87" t="s">
        <v>10340</v>
      </c>
      <c r="V871" s="87" t="s">
        <v>10341</v>
      </c>
      <c r="W871" s="76"/>
      <c r="X871" s="71" t="s">
        <v>10335</v>
      </c>
      <c r="Y871" s="71" t="s">
        <v>10342</v>
      </c>
      <c r="Z871" s="79" t="s">
        <v>10629</v>
      </c>
      <c r="AA871" s="76"/>
      <c r="AB871" s="76"/>
      <c r="AC871" s="76"/>
      <c r="AD871" s="76"/>
      <c r="AE871" s="78" t="s">
        <v>10630</v>
      </c>
      <c r="AF871" s="76"/>
      <c r="AG871" s="76"/>
      <c r="AH871" s="76"/>
      <c r="AI871" s="67" t="s">
        <v>11395</v>
      </c>
      <c r="AJ871" s="79" t="s">
        <v>10346</v>
      </c>
      <c r="AK871" s="76"/>
      <c r="AL871" s="76"/>
      <c r="AM871" s="76"/>
      <c r="AN871" s="63" t="s">
        <v>10624</v>
      </c>
      <c r="AO871" s="63" t="s">
        <v>10625</v>
      </c>
      <c r="AP871" s="67" t="s">
        <v>10626</v>
      </c>
      <c r="AQ871" s="76"/>
    </row>
    <row r="872" customFormat="false" ht="16.4" hidden="false" customHeight="false" outlineLevel="0" collapsed="false">
      <c r="B872" s="1" t="str">
        <f aca="false">поверители!$E872</f>
        <v>01027</v>
      </c>
      <c r="C872" s="64" t="s">
        <v>2257</v>
      </c>
      <c r="D872" s="63"/>
      <c r="E872" s="81" t="s">
        <v>11424</v>
      </c>
      <c r="F872" s="63"/>
      <c r="G872" s="63" t="s">
        <v>10335</v>
      </c>
      <c r="H872" s="80" t="s">
        <v>2260</v>
      </c>
      <c r="I872" s="67" t="s">
        <v>10652</v>
      </c>
      <c r="J872" s="76"/>
      <c r="K872" s="76"/>
      <c r="L872" s="76"/>
      <c r="M872" s="76"/>
      <c r="N872" s="76"/>
      <c r="O872" s="71" t="s">
        <v>10335</v>
      </c>
      <c r="P872" s="100"/>
      <c r="Q872" s="71" t="s">
        <v>10338</v>
      </c>
      <c r="R872" s="79" t="s">
        <v>10339</v>
      </c>
      <c r="S872" s="86" t="n">
        <v>45125</v>
      </c>
      <c r="T872" s="86" t="n">
        <v>45855</v>
      </c>
      <c r="U872" s="87" t="s">
        <v>10340</v>
      </c>
      <c r="V872" s="87" t="s">
        <v>10341</v>
      </c>
      <c r="W872" s="76"/>
      <c r="X872" s="71" t="s">
        <v>10335</v>
      </c>
      <c r="Y872" s="71" t="s">
        <v>10342</v>
      </c>
      <c r="Z872" s="79" t="s">
        <v>10629</v>
      </c>
      <c r="AA872" s="76"/>
      <c r="AB872" s="76"/>
      <c r="AC872" s="76"/>
      <c r="AD872" s="76"/>
      <c r="AE872" s="78" t="s">
        <v>10630</v>
      </c>
      <c r="AF872" s="76"/>
      <c r="AG872" s="76"/>
      <c r="AH872" s="76"/>
      <c r="AI872" s="67" t="s">
        <v>10609</v>
      </c>
      <c r="AJ872" s="79" t="s">
        <v>10346</v>
      </c>
      <c r="AK872" s="76"/>
      <c r="AL872" s="76"/>
      <c r="AM872" s="76"/>
      <c r="AN872" s="63" t="s">
        <v>10624</v>
      </c>
      <c r="AO872" s="63" t="s">
        <v>10625</v>
      </c>
      <c r="AP872" s="67" t="s">
        <v>10626</v>
      </c>
      <c r="AQ872" s="76"/>
    </row>
    <row r="873" customFormat="false" ht="17.9" hidden="false" customHeight="false" outlineLevel="0" collapsed="false">
      <c r="B873" s="1" t="str">
        <f aca="false">поверители!$E873</f>
        <v>00057</v>
      </c>
      <c r="C873" s="64" t="s">
        <v>387</v>
      </c>
      <c r="D873" s="63"/>
      <c r="E873" s="81" t="s">
        <v>11425</v>
      </c>
      <c r="F873" s="63"/>
      <c r="G873" s="63" t="s">
        <v>10335</v>
      </c>
      <c r="H873" s="66" t="s">
        <v>366</v>
      </c>
      <c r="I873" s="67" t="s">
        <v>10469</v>
      </c>
      <c r="J873" s="76"/>
      <c r="K873" s="76"/>
      <c r="L873" s="76"/>
      <c r="M873" s="76"/>
      <c r="N873" s="76"/>
      <c r="O873" s="71" t="s">
        <v>10335</v>
      </c>
      <c r="P873" s="100"/>
      <c r="Q873" s="71" t="s">
        <v>10338</v>
      </c>
      <c r="R873" s="79" t="s">
        <v>10339</v>
      </c>
      <c r="S873" s="86" t="n">
        <v>45125</v>
      </c>
      <c r="T873" s="86" t="n">
        <v>45855</v>
      </c>
      <c r="U873" s="87" t="s">
        <v>10340</v>
      </c>
      <c r="V873" s="87" t="s">
        <v>10341</v>
      </c>
      <c r="W873" s="76"/>
      <c r="X873" s="71" t="s">
        <v>10335</v>
      </c>
      <c r="Y873" s="71" t="s">
        <v>10342</v>
      </c>
      <c r="Z873" s="79" t="s">
        <v>10629</v>
      </c>
      <c r="AA873" s="76"/>
      <c r="AB873" s="76"/>
      <c r="AC873" s="76"/>
      <c r="AD873" s="76"/>
      <c r="AE873" s="78" t="s">
        <v>10630</v>
      </c>
      <c r="AF873" s="76"/>
      <c r="AG873" s="76"/>
      <c r="AH873" s="76"/>
      <c r="AI873" s="67" t="s">
        <v>10733</v>
      </c>
      <c r="AJ873" s="79" t="s">
        <v>10346</v>
      </c>
      <c r="AK873" s="76"/>
      <c r="AL873" s="76"/>
      <c r="AM873" s="76"/>
      <c r="AN873" s="63" t="s">
        <v>10624</v>
      </c>
      <c r="AO873" s="63" t="s">
        <v>10625</v>
      </c>
      <c r="AP873" s="67" t="s">
        <v>10626</v>
      </c>
      <c r="AQ873" s="76"/>
    </row>
    <row r="874" customFormat="false" ht="16.4" hidden="false" customHeight="false" outlineLevel="0" collapsed="false">
      <c r="B874" s="1" t="str">
        <f aca="false">поверители!$E874</f>
        <v>00747</v>
      </c>
      <c r="C874" s="64" t="s">
        <v>323</v>
      </c>
      <c r="D874" s="63"/>
      <c r="E874" s="81" t="s">
        <v>11426</v>
      </c>
      <c r="F874" s="63"/>
      <c r="G874" s="63" t="s">
        <v>10335</v>
      </c>
      <c r="H874" s="80" t="s">
        <v>763</v>
      </c>
      <c r="I874" s="67" t="s">
        <v>10374</v>
      </c>
      <c r="J874" s="76"/>
      <c r="K874" s="76"/>
      <c r="L874" s="76"/>
      <c r="M874" s="76"/>
      <c r="N874" s="76"/>
      <c r="O874" s="71" t="s">
        <v>10335</v>
      </c>
      <c r="P874" s="100"/>
      <c r="Q874" s="71" t="s">
        <v>10338</v>
      </c>
      <c r="R874" s="79" t="s">
        <v>10339</v>
      </c>
      <c r="S874" s="86" t="n">
        <v>45125</v>
      </c>
      <c r="T874" s="86" t="n">
        <v>45855</v>
      </c>
      <c r="U874" s="87" t="s">
        <v>10340</v>
      </c>
      <c r="V874" s="87" t="s">
        <v>10341</v>
      </c>
      <c r="W874" s="76"/>
      <c r="X874" s="71" t="s">
        <v>10335</v>
      </c>
      <c r="Y874" s="71" t="s">
        <v>10342</v>
      </c>
      <c r="Z874" s="79" t="s">
        <v>10629</v>
      </c>
      <c r="AA874" s="76"/>
      <c r="AB874" s="76"/>
      <c r="AC874" s="76"/>
      <c r="AD874" s="76"/>
      <c r="AE874" s="78" t="s">
        <v>10630</v>
      </c>
      <c r="AF874" s="76"/>
      <c r="AG874" s="76"/>
      <c r="AH874" s="76"/>
      <c r="AI874" s="67" t="s">
        <v>10658</v>
      </c>
      <c r="AJ874" s="79" t="s">
        <v>10346</v>
      </c>
      <c r="AK874" s="76"/>
      <c r="AL874" s="76"/>
      <c r="AM874" s="76"/>
      <c r="AN874" s="63" t="s">
        <v>10624</v>
      </c>
      <c r="AO874" s="63" t="s">
        <v>10625</v>
      </c>
      <c r="AP874" s="67" t="s">
        <v>10626</v>
      </c>
      <c r="AQ874" s="76"/>
    </row>
    <row r="875" customFormat="false" ht="16.4" hidden="false" customHeight="false" outlineLevel="0" collapsed="false">
      <c r="B875" s="1" t="str">
        <f aca="false">поверители!$E875</f>
        <v>01284</v>
      </c>
      <c r="C875" s="64" t="s">
        <v>428</v>
      </c>
      <c r="D875" s="63"/>
      <c r="E875" s="81" t="s">
        <v>11427</v>
      </c>
      <c r="F875" s="63"/>
      <c r="G875" s="63" t="s">
        <v>10335</v>
      </c>
      <c r="H875" s="80" t="s">
        <v>404</v>
      </c>
      <c r="I875" s="67" t="s">
        <v>10374</v>
      </c>
      <c r="J875" s="76"/>
      <c r="K875" s="76"/>
      <c r="L875" s="76"/>
      <c r="M875" s="76"/>
      <c r="N875" s="76"/>
      <c r="O875" s="71" t="s">
        <v>10335</v>
      </c>
      <c r="P875" s="100"/>
      <c r="Q875" s="71" t="s">
        <v>10338</v>
      </c>
      <c r="R875" s="79" t="s">
        <v>10339</v>
      </c>
      <c r="S875" s="86" t="n">
        <v>45125</v>
      </c>
      <c r="T875" s="86" t="n">
        <v>45490</v>
      </c>
      <c r="U875" s="87" t="s">
        <v>10340</v>
      </c>
      <c r="V875" s="87" t="s">
        <v>10341</v>
      </c>
      <c r="W875" s="76"/>
      <c r="X875" s="71" t="s">
        <v>10335</v>
      </c>
      <c r="Y875" s="71" t="s">
        <v>10342</v>
      </c>
      <c r="Z875" s="79" t="s">
        <v>10629</v>
      </c>
      <c r="AA875" s="76"/>
      <c r="AB875" s="76"/>
      <c r="AC875" s="76"/>
      <c r="AD875" s="76"/>
      <c r="AE875" s="78" t="s">
        <v>10630</v>
      </c>
      <c r="AF875" s="76"/>
      <c r="AG875" s="76"/>
      <c r="AH875" s="76"/>
      <c r="AI875" s="67" t="s">
        <v>10650</v>
      </c>
      <c r="AJ875" s="79" t="s">
        <v>10346</v>
      </c>
      <c r="AK875" s="76"/>
      <c r="AL875" s="76"/>
      <c r="AM875" s="76"/>
      <c r="AN875" s="63" t="s">
        <v>10624</v>
      </c>
      <c r="AO875" s="63" t="s">
        <v>10625</v>
      </c>
      <c r="AP875" s="67" t="s">
        <v>10626</v>
      </c>
      <c r="AQ875" s="76"/>
    </row>
    <row r="876" customFormat="false" ht="17.9" hidden="false" customHeight="false" outlineLevel="0" collapsed="false">
      <c r="B876" s="1" t="str">
        <f aca="false">поверители!$E876</f>
        <v>06293</v>
      </c>
      <c r="C876" s="64" t="s">
        <v>387</v>
      </c>
      <c r="D876" s="63"/>
      <c r="E876" s="67" t="s">
        <v>11428</v>
      </c>
      <c r="F876" s="63"/>
      <c r="G876" s="63" t="s">
        <v>10335</v>
      </c>
      <c r="H876" s="66" t="s">
        <v>366</v>
      </c>
      <c r="I876" s="67" t="s">
        <v>10469</v>
      </c>
      <c r="J876" s="76"/>
      <c r="K876" s="76"/>
      <c r="L876" s="76"/>
      <c r="M876" s="76"/>
      <c r="N876" s="76"/>
      <c r="O876" s="71" t="s">
        <v>10335</v>
      </c>
      <c r="P876" s="100"/>
      <c r="Q876" s="71" t="s">
        <v>10338</v>
      </c>
      <c r="R876" s="79" t="s">
        <v>10339</v>
      </c>
      <c r="S876" s="86" t="n">
        <v>45125</v>
      </c>
      <c r="T876" s="86" t="n">
        <v>45855</v>
      </c>
      <c r="U876" s="87" t="s">
        <v>10340</v>
      </c>
      <c r="V876" s="87" t="s">
        <v>10341</v>
      </c>
      <c r="W876" s="76"/>
      <c r="X876" s="71" t="s">
        <v>10335</v>
      </c>
      <c r="Y876" s="71" t="s">
        <v>10342</v>
      </c>
      <c r="Z876" s="79" t="s">
        <v>10629</v>
      </c>
      <c r="AA876" s="76"/>
      <c r="AB876" s="76"/>
      <c r="AC876" s="76"/>
      <c r="AD876" s="76"/>
      <c r="AE876" s="78" t="s">
        <v>10630</v>
      </c>
      <c r="AF876" s="76"/>
      <c r="AG876" s="76"/>
      <c r="AH876" s="76"/>
      <c r="AI876" s="67" t="s">
        <v>10650</v>
      </c>
      <c r="AJ876" s="79" t="s">
        <v>10346</v>
      </c>
      <c r="AK876" s="76"/>
      <c r="AL876" s="76"/>
      <c r="AM876" s="76"/>
      <c r="AN876" s="63" t="s">
        <v>10624</v>
      </c>
      <c r="AO876" s="63" t="s">
        <v>10625</v>
      </c>
      <c r="AP876" s="67" t="s">
        <v>10626</v>
      </c>
      <c r="AQ876" s="76"/>
    </row>
    <row r="877" customFormat="false" ht="16.4" hidden="false" customHeight="false" outlineLevel="0" collapsed="false">
      <c r="B877" s="1" t="str">
        <f aca="false">поверители!$E877</f>
        <v>3746</v>
      </c>
      <c r="C877" s="64" t="s">
        <v>387</v>
      </c>
      <c r="D877" s="63"/>
      <c r="E877" s="81" t="s">
        <v>11429</v>
      </c>
      <c r="F877" s="63"/>
      <c r="G877" s="63" t="s">
        <v>10335</v>
      </c>
      <c r="H877" s="80" t="s">
        <v>390</v>
      </c>
      <c r="I877" s="67" t="s">
        <v>10363</v>
      </c>
      <c r="J877" s="76"/>
      <c r="K877" s="76"/>
      <c r="L877" s="76"/>
      <c r="M877" s="76"/>
      <c r="N877" s="76"/>
      <c r="O877" s="71" t="s">
        <v>10335</v>
      </c>
      <c r="P877" s="100"/>
      <c r="Q877" s="71" t="s">
        <v>10338</v>
      </c>
      <c r="R877" s="79" t="s">
        <v>10339</v>
      </c>
      <c r="S877" s="86" t="n">
        <v>45125</v>
      </c>
      <c r="T877" s="86" t="n">
        <v>45855</v>
      </c>
      <c r="U877" s="87" t="s">
        <v>10340</v>
      </c>
      <c r="V877" s="87" t="s">
        <v>10341</v>
      </c>
      <c r="W877" s="76"/>
      <c r="X877" s="71" t="s">
        <v>10335</v>
      </c>
      <c r="Y877" s="71" t="s">
        <v>10342</v>
      </c>
      <c r="Z877" s="79" t="s">
        <v>10629</v>
      </c>
      <c r="AA877" s="76"/>
      <c r="AB877" s="76"/>
      <c r="AC877" s="76"/>
      <c r="AD877" s="76"/>
      <c r="AE877" s="78" t="s">
        <v>10630</v>
      </c>
      <c r="AF877" s="76"/>
      <c r="AG877" s="76"/>
      <c r="AH877" s="76"/>
      <c r="AI877" s="67" t="s">
        <v>10562</v>
      </c>
      <c r="AJ877" s="79" t="s">
        <v>10346</v>
      </c>
      <c r="AK877" s="76"/>
      <c r="AL877" s="76"/>
      <c r="AM877" s="76"/>
      <c r="AN877" s="63" t="s">
        <v>10624</v>
      </c>
      <c r="AO877" s="63" t="s">
        <v>10625</v>
      </c>
      <c r="AP877" s="67" t="s">
        <v>10626</v>
      </c>
      <c r="AQ877" s="76"/>
    </row>
    <row r="878" customFormat="false" ht="16.4" hidden="false" customHeight="false" outlineLevel="0" collapsed="false">
      <c r="B878" s="1" t="str">
        <f aca="false">поверители!$E878</f>
        <v>3828</v>
      </c>
      <c r="C878" s="64" t="s">
        <v>387</v>
      </c>
      <c r="D878" s="63"/>
      <c r="E878" s="81" t="s">
        <v>11430</v>
      </c>
      <c r="F878" s="63"/>
      <c r="G878" s="63" t="s">
        <v>10335</v>
      </c>
      <c r="H878" s="80" t="s">
        <v>390</v>
      </c>
      <c r="I878" s="67" t="s">
        <v>10363</v>
      </c>
      <c r="J878" s="76"/>
      <c r="K878" s="76"/>
      <c r="L878" s="76"/>
      <c r="M878" s="76"/>
      <c r="N878" s="76"/>
      <c r="O878" s="71" t="s">
        <v>10335</v>
      </c>
      <c r="P878" s="100"/>
      <c r="Q878" s="71" t="s">
        <v>10338</v>
      </c>
      <c r="R878" s="79" t="s">
        <v>10339</v>
      </c>
      <c r="S878" s="86" t="n">
        <v>45125</v>
      </c>
      <c r="T878" s="86" t="n">
        <v>45855</v>
      </c>
      <c r="U878" s="87" t="s">
        <v>10340</v>
      </c>
      <c r="V878" s="87" t="s">
        <v>10341</v>
      </c>
      <c r="W878" s="76"/>
      <c r="X878" s="71" t="s">
        <v>10335</v>
      </c>
      <c r="Y878" s="71" t="s">
        <v>10342</v>
      </c>
      <c r="Z878" s="79" t="s">
        <v>10629</v>
      </c>
      <c r="AA878" s="76"/>
      <c r="AB878" s="76"/>
      <c r="AC878" s="76"/>
      <c r="AD878" s="76"/>
      <c r="AE878" s="78" t="s">
        <v>10630</v>
      </c>
      <c r="AF878" s="76"/>
      <c r="AG878" s="76"/>
      <c r="AH878" s="76"/>
      <c r="AI878" s="67" t="s">
        <v>10562</v>
      </c>
      <c r="AJ878" s="79" t="s">
        <v>10346</v>
      </c>
      <c r="AK878" s="76"/>
      <c r="AL878" s="76"/>
      <c r="AM878" s="76"/>
      <c r="AN878" s="63" t="s">
        <v>10624</v>
      </c>
      <c r="AO878" s="63" t="s">
        <v>10625</v>
      </c>
      <c r="AP878" s="67" t="s">
        <v>10626</v>
      </c>
      <c r="AQ878" s="76"/>
    </row>
    <row r="879" customFormat="false" ht="17.9" hidden="false" customHeight="false" outlineLevel="0" collapsed="false">
      <c r="B879" s="1" t="str">
        <f aca="false">поверители!$E879</f>
        <v>00352</v>
      </c>
      <c r="C879" s="64" t="s">
        <v>291</v>
      </c>
      <c r="D879" s="63"/>
      <c r="E879" s="81" t="s">
        <v>11431</v>
      </c>
      <c r="F879" s="63"/>
      <c r="G879" s="63" t="s">
        <v>10335</v>
      </c>
      <c r="H879" s="66" t="s">
        <v>404</v>
      </c>
      <c r="I879" s="67" t="s">
        <v>10670</v>
      </c>
      <c r="J879" s="76"/>
      <c r="K879" s="76"/>
      <c r="L879" s="76"/>
      <c r="M879" s="76"/>
      <c r="N879" s="76"/>
      <c r="O879" s="71" t="s">
        <v>10335</v>
      </c>
      <c r="P879" s="100"/>
      <c r="Q879" s="71" t="s">
        <v>10338</v>
      </c>
      <c r="R879" s="79" t="s">
        <v>10339</v>
      </c>
      <c r="S879" s="86" t="n">
        <v>45125</v>
      </c>
      <c r="T879" s="86" t="n">
        <v>45490</v>
      </c>
      <c r="U879" s="87" t="s">
        <v>10340</v>
      </c>
      <c r="V879" s="87" t="s">
        <v>10341</v>
      </c>
      <c r="W879" s="76"/>
      <c r="X879" s="71" t="s">
        <v>10335</v>
      </c>
      <c r="Y879" s="71" t="s">
        <v>10342</v>
      </c>
      <c r="Z879" s="79" t="s">
        <v>10629</v>
      </c>
      <c r="AA879" s="76"/>
      <c r="AB879" s="76"/>
      <c r="AC879" s="76"/>
      <c r="AD879" s="76"/>
      <c r="AE879" s="78" t="s">
        <v>10630</v>
      </c>
      <c r="AF879" s="76"/>
      <c r="AG879" s="76"/>
      <c r="AH879" s="76"/>
      <c r="AI879" s="67" t="s">
        <v>10650</v>
      </c>
      <c r="AJ879" s="79" t="s">
        <v>10346</v>
      </c>
      <c r="AK879" s="76"/>
      <c r="AL879" s="76"/>
      <c r="AM879" s="76"/>
      <c r="AN879" s="63" t="s">
        <v>10624</v>
      </c>
      <c r="AO879" s="63" t="s">
        <v>10625</v>
      </c>
      <c r="AP879" s="67" t="s">
        <v>10626</v>
      </c>
      <c r="AQ879" s="76"/>
    </row>
    <row r="880" customFormat="false" ht="16.4" hidden="false" customHeight="false" outlineLevel="0" collapsed="false">
      <c r="B880" s="1" t="str">
        <f aca="false">поверители!$E880</f>
        <v>00600</v>
      </c>
      <c r="C880" s="64" t="s">
        <v>297</v>
      </c>
      <c r="D880" s="63"/>
      <c r="E880" s="81" t="s">
        <v>11432</v>
      </c>
      <c r="F880" s="63"/>
      <c r="G880" s="63" t="s">
        <v>10335</v>
      </c>
      <c r="H880" s="80" t="s">
        <v>300</v>
      </c>
      <c r="I880" s="67" t="s">
        <v>10667</v>
      </c>
      <c r="J880" s="76"/>
      <c r="K880" s="76"/>
      <c r="L880" s="76"/>
      <c r="M880" s="76"/>
      <c r="N880" s="76"/>
      <c r="O880" s="71" t="s">
        <v>10335</v>
      </c>
      <c r="P880" s="100"/>
      <c r="Q880" s="71" t="s">
        <v>10338</v>
      </c>
      <c r="R880" s="79" t="s">
        <v>10339</v>
      </c>
      <c r="S880" s="86" t="n">
        <v>45125</v>
      </c>
      <c r="T880" s="86" t="n">
        <v>45855</v>
      </c>
      <c r="U880" s="87" t="s">
        <v>10340</v>
      </c>
      <c r="V880" s="87" t="s">
        <v>10341</v>
      </c>
      <c r="W880" s="76"/>
      <c r="X880" s="71" t="s">
        <v>10335</v>
      </c>
      <c r="Y880" s="71" t="s">
        <v>10342</v>
      </c>
      <c r="Z880" s="79" t="s">
        <v>10629</v>
      </c>
      <c r="AA880" s="76"/>
      <c r="AB880" s="76"/>
      <c r="AC880" s="76"/>
      <c r="AD880" s="76"/>
      <c r="AE880" s="78" t="s">
        <v>10630</v>
      </c>
      <c r="AF880" s="76"/>
      <c r="AG880" s="76"/>
      <c r="AH880" s="76"/>
      <c r="AI880" s="67" t="s">
        <v>10562</v>
      </c>
      <c r="AJ880" s="79" t="s">
        <v>10346</v>
      </c>
      <c r="AK880" s="76"/>
      <c r="AL880" s="76"/>
      <c r="AM880" s="76"/>
      <c r="AN880" s="63" t="s">
        <v>10624</v>
      </c>
      <c r="AO880" s="63" t="s">
        <v>10625</v>
      </c>
      <c r="AP880" s="67" t="s">
        <v>10626</v>
      </c>
      <c r="AQ880" s="76"/>
    </row>
    <row r="881" customFormat="false" ht="16.4" hidden="false" customHeight="false" outlineLevel="0" collapsed="false">
      <c r="B881" s="1" t="str">
        <f aca="false">поверители!$E881</f>
        <v>00602</v>
      </c>
      <c r="C881" s="64" t="s">
        <v>297</v>
      </c>
      <c r="D881" s="63"/>
      <c r="E881" s="81" t="s">
        <v>11433</v>
      </c>
      <c r="F881" s="63"/>
      <c r="G881" s="63" t="s">
        <v>10335</v>
      </c>
      <c r="H881" s="80" t="s">
        <v>300</v>
      </c>
      <c r="I881" s="67" t="s">
        <v>10667</v>
      </c>
      <c r="J881" s="76"/>
      <c r="K881" s="76"/>
      <c r="L881" s="76"/>
      <c r="M881" s="76"/>
      <c r="N881" s="76"/>
      <c r="O881" s="71" t="s">
        <v>10335</v>
      </c>
      <c r="P881" s="100"/>
      <c r="Q881" s="71" t="s">
        <v>10338</v>
      </c>
      <c r="R881" s="79" t="s">
        <v>10339</v>
      </c>
      <c r="S881" s="86" t="n">
        <v>45125</v>
      </c>
      <c r="T881" s="86" t="n">
        <v>45855</v>
      </c>
      <c r="U881" s="87" t="s">
        <v>10340</v>
      </c>
      <c r="V881" s="87" t="s">
        <v>10341</v>
      </c>
      <c r="W881" s="76"/>
      <c r="X881" s="71" t="s">
        <v>10335</v>
      </c>
      <c r="Y881" s="71" t="s">
        <v>10342</v>
      </c>
      <c r="Z881" s="79" t="s">
        <v>10629</v>
      </c>
      <c r="AA881" s="76"/>
      <c r="AB881" s="76"/>
      <c r="AC881" s="76"/>
      <c r="AD881" s="76"/>
      <c r="AE881" s="78" t="s">
        <v>10630</v>
      </c>
      <c r="AF881" s="76"/>
      <c r="AG881" s="76"/>
      <c r="AH881" s="76"/>
      <c r="AI881" s="67" t="s">
        <v>10562</v>
      </c>
      <c r="AJ881" s="79" t="s">
        <v>10346</v>
      </c>
      <c r="AK881" s="76"/>
      <c r="AL881" s="76"/>
      <c r="AM881" s="76"/>
      <c r="AN881" s="63" t="s">
        <v>10624</v>
      </c>
      <c r="AO881" s="63" t="s">
        <v>10625</v>
      </c>
      <c r="AP881" s="67" t="s">
        <v>10626</v>
      </c>
      <c r="AQ881" s="76"/>
    </row>
    <row r="882" customFormat="false" ht="34.3" hidden="false" customHeight="false" outlineLevel="0" collapsed="false">
      <c r="B882" s="1" t="str">
        <f aca="false">поверители!$E882</f>
        <v>03588</v>
      </c>
      <c r="C882" s="64" t="s">
        <v>317</v>
      </c>
      <c r="D882" s="63"/>
      <c r="E882" s="67" t="s">
        <v>11434</v>
      </c>
      <c r="F882" s="63"/>
      <c r="G882" s="63" t="s">
        <v>10335</v>
      </c>
      <c r="H882" s="66" t="s">
        <v>806</v>
      </c>
      <c r="I882" s="67" t="s">
        <v>10667</v>
      </c>
      <c r="J882" s="76"/>
      <c r="K882" s="76"/>
      <c r="L882" s="76"/>
      <c r="M882" s="76"/>
      <c r="N882" s="76"/>
      <c r="O882" s="71" t="s">
        <v>10335</v>
      </c>
      <c r="P882" s="100"/>
      <c r="Q882" s="71" t="s">
        <v>10338</v>
      </c>
      <c r="R882" s="79" t="s">
        <v>10339</v>
      </c>
      <c r="S882" s="86" t="n">
        <v>45125</v>
      </c>
      <c r="T882" s="86" t="n">
        <v>45855</v>
      </c>
      <c r="U882" s="87" t="s">
        <v>10340</v>
      </c>
      <c r="V882" s="87" t="s">
        <v>10341</v>
      </c>
      <c r="W882" s="76"/>
      <c r="X882" s="71" t="s">
        <v>10335</v>
      </c>
      <c r="Y882" s="71" t="s">
        <v>10342</v>
      </c>
      <c r="Z882" s="79" t="s">
        <v>10629</v>
      </c>
      <c r="AA882" s="76"/>
      <c r="AB882" s="76"/>
      <c r="AC882" s="76"/>
      <c r="AD882" s="76"/>
      <c r="AE882" s="78" t="s">
        <v>10630</v>
      </c>
      <c r="AF882" s="76"/>
      <c r="AG882" s="76"/>
      <c r="AH882" s="76"/>
      <c r="AI882" s="67" t="s">
        <v>10609</v>
      </c>
      <c r="AJ882" s="79" t="s">
        <v>10346</v>
      </c>
      <c r="AK882" s="76"/>
      <c r="AL882" s="76"/>
      <c r="AM882" s="76"/>
      <c r="AN882" s="63" t="s">
        <v>10624</v>
      </c>
      <c r="AO882" s="63" t="s">
        <v>10625</v>
      </c>
      <c r="AP882" s="67" t="s">
        <v>10626</v>
      </c>
      <c r="AQ882" s="76"/>
    </row>
    <row r="883" customFormat="false" ht="17.9" hidden="false" customHeight="false" outlineLevel="0" collapsed="false">
      <c r="B883" s="1" t="str">
        <f aca="false">поверители!$E883</f>
        <v>05434</v>
      </c>
      <c r="C883" s="64" t="s">
        <v>291</v>
      </c>
      <c r="D883" s="63"/>
      <c r="E883" s="81" t="s">
        <v>11435</v>
      </c>
      <c r="F883" s="63"/>
      <c r="G883" s="63" t="s">
        <v>10335</v>
      </c>
      <c r="H883" s="66" t="s">
        <v>404</v>
      </c>
      <c r="I883" s="67" t="s">
        <v>10458</v>
      </c>
      <c r="J883" s="76"/>
      <c r="K883" s="76"/>
      <c r="L883" s="76"/>
      <c r="M883" s="76"/>
      <c r="N883" s="76"/>
      <c r="O883" s="71" t="s">
        <v>10335</v>
      </c>
      <c r="P883" s="100"/>
      <c r="Q883" s="71" t="s">
        <v>10338</v>
      </c>
      <c r="R883" s="79" t="s">
        <v>10339</v>
      </c>
      <c r="S883" s="86" t="n">
        <v>45125</v>
      </c>
      <c r="T883" s="86" t="n">
        <v>45490</v>
      </c>
      <c r="U883" s="87" t="s">
        <v>10340</v>
      </c>
      <c r="V883" s="87" t="s">
        <v>10341</v>
      </c>
      <c r="W883" s="76"/>
      <c r="X883" s="71" t="s">
        <v>10335</v>
      </c>
      <c r="Y883" s="71" t="s">
        <v>10342</v>
      </c>
      <c r="Z883" s="79" t="s">
        <v>10629</v>
      </c>
      <c r="AA883" s="76"/>
      <c r="AB883" s="76"/>
      <c r="AC883" s="76"/>
      <c r="AD883" s="76"/>
      <c r="AE883" s="78" t="s">
        <v>10630</v>
      </c>
      <c r="AF883" s="76"/>
      <c r="AG883" s="76"/>
      <c r="AH883" s="76"/>
      <c r="AI883" s="67" t="s">
        <v>10647</v>
      </c>
      <c r="AJ883" s="79" t="s">
        <v>10346</v>
      </c>
      <c r="AK883" s="76"/>
      <c r="AL883" s="76"/>
      <c r="AM883" s="76"/>
      <c r="AN883" s="63" t="s">
        <v>10624</v>
      </c>
      <c r="AO883" s="63" t="s">
        <v>10625</v>
      </c>
      <c r="AP883" s="67" t="s">
        <v>10626</v>
      </c>
      <c r="AQ883" s="76"/>
    </row>
    <row r="884" customFormat="false" ht="15" hidden="false" customHeight="false" outlineLevel="0" collapsed="false">
      <c r="B884" s="1" t="str">
        <f aca="false">поверители!$E884</f>
        <v>06175</v>
      </c>
      <c r="C884" s="64" t="s">
        <v>297</v>
      </c>
      <c r="D884" s="63"/>
      <c r="E884" s="81" t="s">
        <v>11436</v>
      </c>
      <c r="F884" s="63"/>
      <c r="G884" s="63" t="s">
        <v>10335</v>
      </c>
      <c r="H884" s="81" t="s">
        <v>300</v>
      </c>
      <c r="I884" s="67" t="s">
        <v>10667</v>
      </c>
      <c r="J884" s="76"/>
      <c r="K884" s="76"/>
      <c r="L884" s="76"/>
      <c r="M884" s="76"/>
      <c r="N884" s="76"/>
      <c r="O884" s="71" t="s">
        <v>10335</v>
      </c>
      <c r="P884" s="100"/>
      <c r="Q884" s="71" t="s">
        <v>10338</v>
      </c>
      <c r="R884" s="79" t="s">
        <v>10339</v>
      </c>
      <c r="S884" s="86" t="n">
        <v>45125</v>
      </c>
      <c r="T884" s="86" t="n">
        <v>45855</v>
      </c>
      <c r="U884" s="87" t="s">
        <v>10340</v>
      </c>
      <c r="V884" s="87" t="s">
        <v>10341</v>
      </c>
      <c r="W884" s="76"/>
      <c r="X884" s="71" t="s">
        <v>10335</v>
      </c>
      <c r="Y884" s="71" t="s">
        <v>10342</v>
      </c>
      <c r="Z884" s="79" t="s">
        <v>10629</v>
      </c>
      <c r="AA884" s="76"/>
      <c r="AB884" s="76"/>
      <c r="AC884" s="76"/>
      <c r="AD884" s="76"/>
      <c r="AE884" s="78" t="s">
        <v>10630</v>
      </c>
      <c r="AF884" s="76"/>
      <c r="AG884" s="76"/>
      <c r="AH884" s="76"/>
      <c r="AI884" s="67" t="s">
        <v>10562</v>
      </c>
      <c r="AJ884" s="79" t="s">
        <v>42</v>
      </c>
      <c r="AK884" s="76"/>
      <c r="AL884" s="76"/>
      <c r="AM884" s="76"/>
      <c r="AN884" s="63" t="s">
        <v>10624</v>
      </c>
      <c r="AO884" s="63" t="s">
        <v>10625</v>
      </c>
      <c r="AP884" s="67" t="s">
        <v>10626</v>
      </c>
      <c r="AQ884" s="76"/>
    </row>
    <row r="885" customFormat="false" ht="17.9" hidden="false" customHeight="false" outlineLevel="0" collapsed="false">
      <c r="B885" s="1" t="str">
        <f aca="false">поверители!$E885</f>
        <v>06199</v>
      </c>
      <c r="C885" s="64" t="s">
        <v>387</v>
      </c>
      <c r="D885" s="63"/>
      <c r="E885" s="67" t="s">
        <v>11437</v>
      </c>
      <c r="F885" s="63"/>
      <c r="G885" s="63" t="s">
        <v>10335</v>
      </c>
      <c r="H885" s="66" t="s">
        <v>366</v>
      </c>
      <c r="I885" s="67" t="s">
        <v>10469</v>
      </c>
      <c r="J885" s="76"/>
      <c r="K885" s="76"/>
      <c r="L885" s="76"/>
      <c r="M885" s="76"/>
      <c r="N885" s="76"/>
      <c r="O885" s="71" t="s">
        <v>10335</v>
      </c>
      <c r="P885" s="100"/>
      <c r="Q885" s="71" t="s">
        <v>10338</v>
      </c>
      <c r="R885" s="79" t="s">
        <v>10339</v>
      </c>
      <c r="S885" s="86" t="n">
        <v>45125</v>
      </c>
      <c r="T885" s="86" t="n">
        <v>45855</v>
      </c>
      <c r="U885" s="87" t="s">
        <v>10340</v>
      </c>
      <c r="V885" s="87" t="s">
        <v>10341</v>
      </c>
      <c r="W885" s="76"/>
      <c r="X885" s="71" t="s">
        <v>10335</v>
      </c>
      <c r="Y885" s="71" t="s">
        <v>10342</v>
      </c>
      <c r="Z885" s="79" t="s">
        <v>10629</v>
      </c>
      <c r="AA885" s="76"/>
      <c r="AB885" s="76"/>
      <c r="AC885" s="76"/>
      <c r="AD885" s="76"/>
      <c r="AE885" s="78" t="s">
        <v>10630</v>
      </c>
      <c r="AF885" s="76"/>
      <c r="AG885" s="76"/>
      <c r="AH885" s="76"/>
      <c r="AI885" s="67" t="s">
        <v>10650</v>
      </c>
      <c r="AJ885" s="79" t="s">
        <v>42</v>
      </c>
      <c r="AK885" s="76"/>
      <c r="AL885" s="76"/>
      <c r="AM885" s="76"/>
      <c r="AN885" s="63" t="s">
        <v>10624</v>
      </c>
      <c r="AO885" s="63" t="s">
        <v>10625</v>
      </c>
      <c r="AP885" s="67" t="s">
        <v>10626</v>
      </c>
      <c r="AQ885" s="76"/>
    </row>
    <row r="886" customFormat="false" ht="17.9" hidden="false" customHeight="false" outlineLevel="0" collapsed="false">
      <c r="B886" s="1" t="str">
        <f aca="false">поверители!$E886</f>
        <v>06200</v>
      </c>
      <c r="C886" s="64" t="s">
        <v>387</v>
      </c>
      <c r="D886" s="63"/>
      <c r="E886" s="67" t="s">
        <v>11438</v>
      </c>
      <c r="F886" s="63"/>
      <c r="G886" s="63" t="s">
        <v>10335</v>
      </c>
      <c r="H886" s="66" t="s">
        <v>366</v>
      </c>
      <c r="I886" s="67" t="s">
        <v>10469</v>
      </c>
      <c r="J886" s="76"/>
      <c r="K886" s="76"/>
      <c r="L886" s="76"/>
      <c r="M886" s="76"/>
      <c r="N886" s="76"/>
      <c r="O886" s="71" t="s">
        <v>10335</v>
      </c>
      <c r="P886" s="100"/>
      <c r="Q886" s="71" t="s">
        <v>10338</v>
      </c>
      <c r="R886" s="79" t="s">
        <v>10339</v>
      </c>
      <c r="S886" s="86" t="n">
        <v>45125</v>
      </c>
      <c r="T886" s="86" t="n">
        <v>45855</v>
      </c>
      <c r="U886" s="87" t="s">
        <v>10340</v>
      </c>
      <c r="V886" s="87" t="s">
        <v>10341</v>
      </c>
      <c r="W886" s="76"/>
      <c r="X886" s="71" t="s">
        <v>10335</v>
      </c>
      <c r="Y886" s="71" t="s">
        <v>10342</v>
      </c>
      <c r="Z886" s="79" t="s">
        <v>10629</v>
      </c>
      <c r="AA886" s="76"/>
      <c r="AB886" s="76"/>
      <c r="AC886" s="76"/>
      <c r="AD886" s="76"/>
      <c r="AE886" s="78" t="s">
        <v>10630</v>
      </c>
      <c r="AF886" s="76"/>
      <c r="AG886" s="76"/>
      <c r="AH886" s="76"/>
      <c r="AI886" s="67" t="s">
        <v>10650</v>
      </c>
      <c r="AJ886" s="79" t="s">
        <v>42</v>
      </c>
      <c r="AK886" s="76"/>
      <c r="AL886" s="76"/>
      <c r="AM886" s="76"/>
      <c r="AN886" s="63" t="s">
        <v>10624</v>
      </c>
      <c r="AO886" s="63" t="s">
        <v>10625</v>
      </c>
      <c r="AP886" s="67" t="s">
        <v>10626</v>
      </c>
      <c r="AQ886" s="76"/>
    </row>
    <row r="887" customFormat="false" ht="15" hidden="false" customHeight="false" outlineLevel="0" collapsed="false">
      <c r="B887" s="1" t="str">
        <f aca="false">поверители!$E887</f>
        <v>02453</v>
      </c>
      <c r="C887" s="64" t="s">
        <v>297</v>
      </c>
      <c r="D887" s="63"/>
      <c r="E887" s="81" t="s">
        <v>11439</v>
      </c>
      <c r="F887" s="63"/>
      <c r="G887" s="63" t="s">
        <v>10335</v>
      </c>
      <c r="H887" s="81" t="s">
        <v>300</v>
      </c>
      <c r="I887" s="67" t="s">
        <v>10667</v>
      </c>
      <c r="J887" s="76"/>
      <c r="K887" s="76"/>
      <c r="L887" s="76"/>
      <c r="M887" s="76"/>
      <c r="N887" s="76"/>
      <c r="O887" s="71" t="s">
        <v>10335</v>
      </c>
      <c r="P887" s="100"/>
      <c r="Q887" s="71" t="s">
        <v>10338</v>
      </c>
      <c r="R887" s="79" t="s">
        <v>10339</v>
      </c>
      <c r="S887" s="86" t="n">
        <v>45125</v>
      </c>
      <c r="T887" s="86" t="n">
        <v>45855</v>
      </c>
      <c r="U887" s="87" t="s">
        <v>10340</v>
      </c>
      <c r="V887" s="87" t="s">
        <v>10341</v>
      </c>
      <c r="W887" s="76"/>
      <c r="X887" s="71" t="s">
        <v>10335</v>
      </c>
      <c r="Y887" s="71" t="s">
        <v>10342</v>
      </c>
      <c r="Z887" s="79" t="s">
        <v>10629</v>
      </c>
      <c r="AA887" s="76"/>
      <c r="AB887" s="76"/>
      <c r="AC887" s="76"/>
      <c r="AD887" s="76"/>
      <c r="AE887" s="78" t="s">
        <v>10630</v>
      </c>
      <c r="AF887" s="76"/>
      <c r="AG887" s="76"/>
      <c r="AH887" s="76"/>
      <c r="AI887" s="67" t="s">
        <v>10562</v>
      </c>
      <c r="AJ887" s="79" t="s">
        <v>42</v>
      </c>
      <c r="AK887" s="76"/>
      <c r="AL887" s="76"/>
      <c r="AM887" s="76"/>
      <c r="AN887" s="63" t="s">
        <v>10624</v>
      </c>
      <c r="AO887" s="63" t="s">
        <v>10625</v>
      </c>
      <c r="AP887" s="67" t="s">
        <v>10626</v>
      </c>
      <c r="AQ887" s="76"/>
    </row>
    <row r="888" customFormat="false" ht="15" hidden="false" customHeight="false" outlineLevel="0" collapsed="false">
      <c r="B888" s="1" t="str">
        <f aca="false">поверители!$E888</f>
        <v>02454</v>
      </c>
      <c r="C888" s="64" t="s">
        <v>297</v>
      </c>
      <c r="D888" s="63"/>
      <c r="E888" s="81" t="s">
        <v>11440</v>
      </c>
      <c r="F888" s="63"/>
      <c r="G888" s="63" t="s">
        <v>10335</v>
      </c>
      <c r="H888" s="81" t="s">
        <v>300</v>
      </c>
      <c r="I888" s="67" t="s">
        <v>10667</v>
      </c>
      <c r="J888" s="76"/>
      <c r="K888" s="76"/>
      <c r="L888" s="76"/>
      <c r="M888" s="76"/>
      <c r="N888" s="76"/>
      <c r="O888" s="71" t="s">
        <v>10335</v>
      </c>
      <c r="P888" s="100"/>
      <c r="Q888" s="71" t="s">
        <v>10338</v>
      </c>
      <c r="R888" s="79" t="s">
        <v>10339</v>
      </c>
      <c r="S888" s="86" t="n">
        <v>45125</v>
      </c>
      <c r="T888" s="86" t="n">
        <v>45855</v>
      </c>
      <c r="U888" s="87" t="s">
        <v>10340</v>
      </c>
      <c r="V888" s="87" t="s">
        <v>10341</v>
      </c>
      <c r="W888" s="76"/>
      <c r="X888" s="71" t="s">
        <v>10335</v>
      </c>
      <c r="Y888" s="71" t="s">
        <v>10342</v>
      </c>
      <c r="Z888" s="79" t="s">
        <v>10629</v>
      </c>
      <c r="AA888" s="76"/>
      <c r="AB888" s="76"/>
      <c r="AC888" s="76"/>
      <c r="AD888" s="76"/>
      <c r="AE888" s="78" t="s">
        <v>10630</v>
      </c>
      <c r="AF888" s="76"/>
      <c r="AG888" s="76"/>
      <c r="AH888" s="76"/>
      <c r="AI888" s="67" t="s">
        <v>10562</v>
      </c>
      <c r="AJ888" s="79" t="s">
        <v>42</v>
      </c>
      <c r="AK888" s="76"/>
      <c r="AL888" s="76"/>
      <c r="AM888" s="76"/>
      <c r="AN888" s="63" t="s">
        <v>10624</v>
      </c>
      <c r="AO888" s="63" t="s">
        <v>10625</v>
      </c>
      <c r="AP888" s="67" t="s">
        <v>10626</v>
      </c>
      <c r="AQ888" s="76"/>
    </row>
    <row r="889" customFormat="false" ht="15" hidden="false" customHeight="false" outlineLevel="0" collapsed="false">
      <c r="B889" s="1" t="str">
        <f aca="false">поверители!$E889</f>
        <v>02455</v>
      </c>
      <c r="C889" s="64" t="s">
        <v>297</v>
      </c>
      <c r="D889" s="63"/>
      <c r="E889" s="81" t="s">
        <v>11441</v>
      </c>
      <c r="F889" s="63"/>
      <c r="G889" s="63" t="s">
        <v>10335</v>
      </c>
      <c r="H889" s="81" t="s">
        <v>300</v>
      </c>
      <c r="I889" s="67" t="s">
        <v>10667</v>
      </c>
      <c r="J889" s="76"/>
      <c r="K889" s="76"/>
      <c r="L889" s="76"/>
      <c r="M889" s="76"/>
      <c r="N889" s="76"/>
      <c r="O889" s="71" t="s">
        <v>10335</v>
      </c>
      <c r="P889" s="100"/>
      <c r="Q889" s="71" t="s">
        <v>10338</v>
      </c>
      <c r="R889" s="79" t="s">
        <v>10339</v>
      </c>
      <c r="S889" s="86" t="n">
        <v>45125</v>
      </c>
      <c r="T889" s="86" t="n">
        <v>45855</v>
      </c>
      <c r="U889" s="87" t="s">
        <v>10340</v>
      </c>
      <c r="V889" s="87" t="s">
        <v>10341</v>
      </c>
      <c r="W889" s="76"/>
      <c r="X889" s="71" t="s">
        <v>10335</v>
      </c>
      <c r="Y889" s="71" t="s">
        <v>10342</v>
      </c>
      <c r="Z889" s="79" t="s">
        <v>10629</v>
      </c>
      <c r="AA889" s="76"/>
      <c r="AB889" s="76"/>
      <c r="AC889" s="76"/>
      <c r="AD889" s="76"/>
      <c r="AE889" s="78" t="s">
        <v>10630</v>
      </c>
      <c r="AF889" s="76"/>
      <c r="AG889" s="76"/>
      <c r="AH889" s="76"/>
      <c r="AI889" s="67" t="s">
        <v>10562</v>
      </c>
      <c r="AJ889" s="79" t="s">
        <v>42</v>
      </c>
      <c r="AK889" s="76"/>
      <c r="AL889" s="76"/>
      <c r="AM889" s="76"/>
      <c r="AN889" s="63" t="s">
        <v>10624</v>
      </c>
      <c r="AO889" s="63" t="s">
        <v>10625</v>
      </c>
      <c r="AP889" s="67" t="s">
        <v>10626</v>
      </c>
      <c r="AQ889" s="76"/>
    </row>
    <row r="890" customFormat="false" ht="15" hidden="false" customHeight="false" outlineLevel="0" collapsed="false">
      <c r="B890" s="1" t="str">
        <f aca="false">поверители!$E890</f>
        <v>02456</v>
      </c>
      <c r="C890" s="64" t="s">
        <v>297</v>
      </c>
      <c r="D890" s="63"/>
      <c r="E890" s="81" t="s">
        <v>11442</v>
      </c>
      <c r="F890" s="63"/>
      <c r="G890" s="63" t="s">
        <v>10335</v>
      </c>
      <c r="H890" s="81" t="s">
        <v>300</v>
      </c>
      <c r="I890" s="67" t="s">
        <v>10667</v>
      </c>
      <c r="J890" s="76"/>
      <c r="K890" s="76"/>
      <c r="L890" s="76"/>
      <c r="M890" s="76"/>
      <c r="N890" s="76"/>
      <c r="O890" s="71" t="s">
        <v>10335</v>
      </c>
      <c r="P890" s="100"/>
      <c r="Q890" s="71" t="s">
        <v>10338</v>
      </c>
      <c r="R890" s="79" t="s">
        <v>10339</v>
      </c>
      <c r="S890" s="86" t="n">
        <v>45125</v>
      </c>
      <c r="T890" s="86" t="n">
        <v>45855</v>
      </c>
      <c r="U890" s="87" t="s">
        <v>10340</v>
      </c>
      <c r="V890" s="87" t="s">
        <v>10341</v>
      </c>
      <c r="W890" s="76"/>
      <c r="X890" s="71" t="s">
        <v>10335</v>
      </c>
      <c r="Y890" s="71" t="s">
        <v>10342</v>
      </c>
      <c r="Z890" s="79" t="s">
        <v>10629</v>
      </c>
      <c r="AA890" s="76"/>
      <c r="AB890" s="76"/>
      <c r="AC890" s="76"/>
      <c r="AD890" s="76"/>
      <c r="AE890" s="78" t="s">
        <v>10630</v>
      </c>
      <c r="AF890" s="76"/>
      <c r="AG890" s="76"/>
      <c r="AH890" s="76"/>
      <c r="AI890" s="67" t="s">
        <v>10562</v>
      </c>
      <c r="AJ890" s="79" t="s">
        <v>42</v>
      </c>
      <c r="AK890" s="76"/>
      <c r="AL890" s="76"/>
      <c r="AM890" s="76"/>
      <c r="AN890" s="63" t="s">
        <v>10624</v>
      </c>
      <c r="AO890" s="63" t="s">
        <v>10625</v>
      </c>
      <c r="AP890" s="67" t="s">
        <v>10626</v>
      </c>
      <c r="AQ890" s="76"/>
    </row>
    <row r="891" customFormat="false" ht="15" hidden="false" customHeight="false" outlineLevel="0" collapsed="false">
      <c r="B891" s="1" t="str">
        <f aca="false">поверители!$E891</f>
        <v>05248</v>
      </c>
      <c r="C891" s="64" t="s">
        <v>297</v>
      </c>
      <c r="D891" s="63"/>
      <c r="E891" s="81" t="s">
        <v>11443</v>
      </c>
      <c r="F891" s="63"/>
      <c r="G891" s="63" t="s">
        <v>10335</v>
      </c>
      <c r="H891" s="81" t="s">
        <v>300</v>
      </c>
      <c r="I891" s="67" t="s">
        <v>10667</v>
      </c>
      <c r="J891" s="76"/>
      <c r="K891" s="76"/>
      <c r="L891" s="76"/>
      <c r="M891" s="76"/>
      <c r="N891" s="76"/>
      <c r="O891" s="71" t="s">
        <v>10335</v>
      </c>
      <c r="P891" s="100"/>
      <c r="Q891" s="71" t="s">
        <v>10338</v>
      </c>
      <c r="R891" s="79" t="s">
        <v>10339</v>
      </c>
      <c r="S891" s="86" t="n">
        <v>45125</v>
      </c>
      <c r="T891" s="86" t="n">
        <v>45855</v>
      </c>
      <c r="U891" s="87" t="s">
        <v>10340</v>
      </c>
      <c r="V891" s="87" t="s">
        <v>10341</v>
      </c>
      <c r="W891" s="76"/>
      <c r="X891" s="71" t="s">
        <v>10335</v>
      </c>
      <c r="Y891" s="71" t="s">
        <v>10342</v>
      </c>
      <c r="Z891" s="79" t="s">
        <v>10629</v>
      </c>
      <c r="AA891" s="76"/>
      <c r="AB891" s="76"/>
      <c r="AC891" s="76"/>
      <c r="AD891" s="76"/>
      <c r="AE891" s="78" t="s">
        <v>10630</v>
      </c>
      <c r="AF891" s="76"/>
      <c r="AG891" s="76"/>
      <c r="AH891" s="76"/>
      <c r="AI891" s="67" t="s">
        <v>10562</v>
      </c>
      <c r="AJ891" s="79" t="s">
        <v>42</v>
      </c>
      <c r="AK891" s="76"/>
      <c r="AL891" s="76"/>
      <c r="AM891" s="76"/>
      <c r="AN891" s="63" t="s">
        <v>10624</v>
      </c>
      <c r="AO891" s="63" t="s">
        <v>10625</v>
      </c>
      <c r="AP891" s="67" t="s">
        <v>10626</v>
      </c>
      <c r="AQ891" s="76"/>
    </row>
    <row r="892" customFormat="false" ht="15" hidden="false" customHeight="false" outlineLevel="0" collapsed="false">
      <c r="B892" s="1" t="str">
        <f aca="false">поверители!$E892</f>
        <v>06292</v>
      </c>
      <c r="C892" s="64" t="s">
        <v>297</v>
      </c>
      <c r="D892" s="63"/>
      <c r="E892" s="81" t="s">
        <v>11444</v>
      </c>
      <c r="F892" s="63"/>
      <c r="G892" s="63" t="s">
        <v>10335</v>
      </c>
      <c r="H892" s="81" t="s">
        <v>300</v>
      </c>
      <c r="I892" s="67" t="s">
        <v>10667</v>
      </c>
      <c r="J892" s="76"/>
      <c r="K892" s="76"/>
      <c r="L892" s="76"/>
      <c r="M892" s="76"/>
      <c r="N892" s="76"/>
      <c r="O892" s="71" t="s">
        <v>10335</v>
      </c>
      <c r="P892" s="100"/>
      <c r="Q892" s="71" t="s">
        <v>10338</v>
      </c>
      <c r="R892" s="79" t="s">
        <v>10339</v>
      </c>
      <c r="S892" s="86" t="n">
        <v>45125</v>
      </c>
      <c r="T892" s="86" t="n">
        <v>45855</v>
      </c>
      <c r="U892" s="87" t="s">
        <v>10340</v>
      </c>
      <c r="V892" s="87" t="s">
        <v>10341</v>
      </c>
      <c r="W892" s="76"/>
      <c r="X892" s="71" t="s">
        <v>10335</v>
      </c>
      <c r="Y892" s="71" t="s">
        <v>10342</v>
      </c>
      <c r="Z892" s="79" t="s">
        <v>10629</v>
      </c>
      <c r="AA892" s="76"/>
      <c r="AB892" s="76"/>
      <c r="AC892" s="76"/>
      <c r="AD892" s="76"/>
      <c r="AE892" s="78" t="s">
        <v>10630</v>
      </c>
      <c r="AF892" s="76"/>
      <c r="AG892" s="76"/>
      <c r="AH892" s="76"/>
      <c r="AI892" s="67" t="s">
        <v>10562</v>
      </c>
      <c r="AJ892" s="79" t="s">
        <v>42</v>
      </c>
      <c r="AK892" s="76"/>
      <c r="AL892" s="76"/>
      <c r="AM892" s="76"/>
      <c r="AN892" s="63" t="s">
        <v>10624</v>
      </c>
      <c r="AO892" s="63" t="s">
        <v>10625</v>
      </c>
      <c r="AP892" s="67" t="s">
        <v>10626</v>
      </c>
      <c r="AQ892" s="76"/>
    </row>
    <row r="893" customFormat="false" ht="15" hidden="false" customHeight="false" outlineLevel="0" collapsed="false">
      <c r="B893" s="1" t="str">
        <f aca="false">поверители!$E893</f>
        <v>5258</v>
      </c>
      <c r="C893" s="64" t="s">
        <v>363</v>
      </c>
      <c r="D893" s="63"/>
      <c r="E893" s="81" t="s">
        <v>11445</v>
      </c>
      <c r="F893" s="63"/>
      <c r="G893" s="63" t="s">
        <v>10335</v>
      </c>
      <c r="H893" s="81" t="s">
        <v>390</v>
      </c>
      <c r="I893" s="67" t="s">
        <v>10369</v>
      </c>
      <c r="J893" s="76"/>
      <c r="K893" s="76"/>
      <c r="L893" s="76"/>
      <c r="M893" s="76"/>
      <c r="N893" s="76"/>
      <c r="O893" s="71" t="s">
        <v>10335</v>
      </c>
      <c r="P893" s="100"/>
      <c r="Q893" s="71" t="s">
        <v>10338</v>
      </c>
      <c r="R893" s="79" t="s">
        <v>10339</v>
      </c>
      <c r="S893" s="86" t="n">
        <v>45125</v>
      </c>
      <c r="T893" s="86" t="n">
        <v>45855</v>
      </c>
      <c r="U893" s="87" t="s">
        <v>10340</v>
      </c>
      <c r="V893" s="87" t="s">
        <v>10341</v>
      </c>
      <c r="W893" s="76"/>
      <c r="X893" s="71" t="s">
        <v>10335</v>
      </c>
      <c r="Y893" s="71" t="s">
        <v>10342</v>
      </c>
      <c r="Z893" s="79" t="s">
        <v>10629</v>
      </c>
      <c r="AA893" s="76"/>
      <c r="AB893" s="76"/>
      <c r="AC893" s="76"/>
      <c r="AD893" s="76"/>
      <c r="AE893" s="78" t="s">
        <v>10630</v>
      </c>
      <c r="AF893" s="76"/>
      <c r="AG893" s="76"/>
      <c r="AH893" s="76"/>
      <c r="AI893" s="67" t="s">
        <v>10647</v>
      </c>
      <c r="AJ893" s="79" t="s">
        <v>42</v>
      </c>
      <c r="AK893" s="76"/>
      <c r="AL893" s="76"/>
      <c r="AM893" s="76"/>
      <c r="AN893" s="63" t="s">
        <v>10624</v>
      </c>
      <c r="AO893" s="63" t="s">
        <v>10625</v>
      </c>
      <c r="AP893" s="67" t="s">
        <v>10626</v>
      </c>
      <c r="AQ893" s="76"/>
    </row>
    <row r="894" customFormat="false" ht="15" hidden="false" customHeight="false" outlineLevel="0" collapsed="false">
      <c r="B894" s="1" t="str">
        <f aca="false">поверители!$E894</f>
        <v>Р00367</v>
      </c>
      <c r="C894" s="64" t="s">
        <v>291</v>
      </c>
      <c r="D894" s="63"/>
      <c r="E894" s="81" t="s">
        <v>11446</v>
      </c>
      <c r="F894" s="63"/>
      <c r="G894" s="63" t="s">
        <v>10335</v>
      </c>
      <c r="H894" s="81" t="s">
        <v>404</v>
      </c>
      <c r="I894" s="67" t="s">
        <v>10670</v>
      </c>
      <c r="J894" s="76"/>
      <c r="K894" s="76"/>
      <c r="L894" s="76"/>
      <c r="M894" s="76"/>
      <c r="N894" s="76"/>
      <c r="O894" s="71" t="s">
        <v>10335</v>
      </c>
      <c r="P894" s="100"/>
      <c r="Q894" s="71" t="s">
        <v>10338</v>
      </c>
      <c r="R894" s="79" t="s">
        <v>10339</v>
      </c>
      <c r="S894" s="86" t="n">
        <v>45125</v>
      </c>
      <c r="T894" s="86" t="n">
        <v>45490</v>
      </c>
      <c r="U894" s="87" t="s">
        <v>10340</v>
      </c>
      <c r="V894" s="87" t="s">
        <v>10341</v>
      </c>
      <c r="W894" s="76"/>
      <c r="X894" s="71" t="s">
        <v>10335</v>
      </c>
      <c r="Y894" s="71" t="s">
        <v>10342</v>
      </c>
      <c r="Z894" s="79" t="s">
        <v>10629</v>
      </c>
      <c r="AA894" s="76"/>
      <c r="AB894" s="76"/>
      <c r="AC894" s="76"/>
      <c r="AD894" s="76"/>
      <c r="AE894" s="78" t="s">
        <v>10630</v>
      </c>
      <c r="AF894" s="76"/>
      <c r="AG894" s="76"/>
      <c r="AH894" s="76"/>
      <c r="AI894" s="67" t="s">
        <v>10658</v>
      </c>
      <c r="AJ894" s="79" t="s">
        <v>42</v>
      </c>
      <c r="AK894" s="76"/>
      <c r="AL894" s="76"/>
      <c r="AM894" s="76"/>
      <c r="AN894" s="63" t="s">
        <v>10624</v>
      </c>
      <c r="AO894" s="63" t="s">
        <v>10625</v>
      </c>
      <c r="AP894" s="67" t="s">
        <v>10626</v>
      </c>
      <c r="AQ894" s="76"/>
    </row>
    <row r="895" customFormat="false" ht="15" hidden="false" customHeight="false" outlineLevel="0" collapsed="false">
      <c r="B895" s="1" t="str">
        <f aca="false">поверители!$E895</f>
        <v>03391</v>
      </c>
      <c r="C895" s="64" t="s">
        <v>10065</v>
      </c>
      <c r="D895" s="63"/>
      <c r="E895" s="81" t="s">
        <v>11447</v>
      </c>
      <c r="F895" s="63"/>
      <c r="G895" s="63" t="s">
        <v>10335</v>
      </c>
      <c r="H895" s="64" t="s">
        <v>11448</v>
      </c>
      <c r="I895" s="67" t="s">
        <v>10591</v>
      </c>
      <c r="J895" s="76"/>
      <c r="K895" s="76"/>
      <c r="L895" s="76"/>
      <c r="M895" s="76"/>
      <c r="N895" s="76"/>
      <c r="O895" s="71" t="s">
        <v>10335</v>
      </c>
      <c r="P895" s="100"/>
      <c r="Q895" s="71" t="s">
        <v>10338</v>
      </c>
      <c r="R895" s="79" t="s">
        <v>10339</v>
      </c>
      <c r="S895" s="86" t="n">
        <v>45125</v>
      </c>
      <c r="T895" s="86" t="n">
        <v>45490</v>
      </c>
      <c r="U895" s="87" t="s">
        <v>10340</v>
      </c>
      <c r="V895" s="87" t="s">
        <v>10341</v>
      </c>
      <c r="W895" s="76"/>
      <c r="X895" s="71" t="s">
        <v>10335</v>
      </c>
      <c r="Y895" s="71" t="s">
        <v>10342</v>
      </c>
      <c r="Z895" s="79" t="s">
        <v>10629</v>
      </c>
      <c r="AA895" s="76"/>
      <c r="AB895" s="76"/>
      <c r="AC895" s="76"/>
      <c r="AD895" s="76"/>
      <c r="AE895" s="78" t="s">
        <v>10630</v>
      </c>
      <c r="AF895" s="76"/>
      <c r="AG895" s="76"/>
      <c r="AH895" s="76"/>
      <c r="AI895" s="67" t="s">
        <v>10562</v>
      </c>
      <c r="AJ895" s="79" t="s">
        <v>42</v>
      </c>
      <c r="AK895" s="76"/>
      <c r="AL895" s="76"/>
      <c r="AM895" s="76"/>
      <c r="AN895" s="63" t="s">
        <v>10624</v>
      </c>
      <c r="AO895" s="63" t="s">
        <v>10625</v>
      </c>
      <c r="AP895" s="67" t="s">
        <v>10626</v>
      </c>
      <c r="AQ895" s="76"/>
    </row>
    <row r="896" customFormat="false" ht="15" hidden="false" customHeight="false" outlineLevel="0" collapsed="false">
      <c r="B896" s="1" t="str">
        <f aca="false">поверители!$E896</f>
        <v>04071</v>
      </c>
      <c r="C896" s="64" t="s">
        <v>297</v>
      </c>
      <c r="D896" s="63"/>
      <c r="E896" s="81" t="s">
        <v>11449</v>
      </c>
      <c r="F896" s="63"/>
      <c r="G896" s="63" t="s">
        <v>10335</v>
      </c>
      <c r="H896" s="81" t="s">
        <v>300</v>
      </c>
      <c r="I896" s="67" t="s">
        <v>10667</v>
      </c>
      <c r="J896" s="76"/>
      <c r="K896" s="76"/>
      <c r="L896" s="76"/>
      <c r="M896" s="76"/>
      <c r="N896" s="76"/>
      <c r="O896" s="71" t="s">
        <v>10335</v>
      </c>
      <c r="P896" s="100"/>
      <c r="Q896" s="71" t="s">
        <v>10338</v>
      </c>
      <c r="R896" s="79" t="s">
        <v>10339</v>
      </c>
      <c r="S896" s="86" t="n">
        <v>45125</v>
      </c>
      <c r="T896" s="86" t="n">
        <v>45855</v>
      </c>
      <c r="U896" s="87" t="s">
        <v>10340</v>
      </c>
      <c r="V896" s="87" t="s">
        <v>10341</v>
      </c>
      <c r="W896" s="76"/>
      <c r="X896" s="71" t="s">
        <v>10335</v>
      </c>
      <c r="Y896" s="71" t="s">
        <v>10342</v>
      </c>
      <c r="Z896" s="79" t="s">
        <v>10629</v>
      </c>
      <c r="AA896" s="76"/>
      <c r="AB896" s="76"/>
      <c r="AC896" s="76"/>
      <c r="AD896" s="76"/>
      <c r="AE896" s="78" t="s">
        <v>10630</v>
      </c>
      <c r="AF896" s="76"/>
      <c r="AG896" s="76"/>
      <c r="AH896" s="76"/>
      <c r="AI896" s="67" t="s">
        <v>10647</v>
      </c>
      <c r="AJ896" s="79" t="s">
        <v>42</v>
      </c>
      <c r="AK896" s="76"/>
      <c r="AL896" s="76"/>
      <c r="AM896" s="76"/>
      <c r="AN896" s="63" t="s">
        <v>10624</v>
      </c>
      <c r="AO896" s="63" t="s">
        <v>10625</v>
      </c>
      <c r="AP896" s="67" t="s">
        <v>10626</v>
      </c>
      <c r="AQ896" s="76"/>
    </row>
    <row r="897" customFormat="false" ht="15" hidden="false" customHeight="false" outlineLevel="0" collapsed="false">
      <c r="B897" s="1" t="str">
        <f aca="false">поверители!$E897</f>
        <v>04077</v>
      </c>
      <c r="C897" s="64" t="s">
        <v>428</v>
      </c>
      <c r="D897" s="63"/>
      <c r="E897" s="81" t="s">
        <v>11450</v>
      </c>
      <c r="F897" s="63"/>
      <c r="G897" s="63" t="s">
        <v>10335</v>
      </c>
      <c r="H897" s="81" t="s">
        <v>404</v>
      </c>
      <c r="I897" s="67" t="s">
        <v>10649</v>
      </c>
      <c r="J897" s="76"/>
      <c r="K897" s="76"/>
      <c r="L897" s="76"/>
      <c r="M897" s="76"/>
      <c r="N897" s="76"/>
      <c r="O897" s="71" t="s">
        <v>10335</v>
      </c>
      <c r="P897" s="100"/>
      <c r="Q897" s="71" t="s">
        <v>10338</v>
      </c>
      <c r="R897" s="79" t="s">
        <v>10339</v>
      </c>
      <c r="S897" s="86" t="n">
        <v>45125</v>
      </c>
      <c r="T897" s="86" t="n">
        <v>45490</v>
      </c>
      <c r="U897" s="87" t="s">
        <v>10340</v>
      </c>
      <c r="V897" s="87" t="s">
        <v>10341</v>
      </c>
      <c r="W897" s="76"/>
      <c r="X897" s="71" t="s">
        <v>10335</v>
      </c>
      <c r="Y897" s="71" t="s">
        <v>10342</v>
      </c>
      <c r="Z897" s="79" t="s">
        <v>10629</v>
      </c>
      <c r="AA897" s="76"/>
      <c r="AB897" s="76"/>
      <c r="AC897" s="76"/>
      <c r="AD897" s="76"/>
      <c r="AE897" s="78" t="s">
        <v>10630</v>
      </c>
      <c r="AF897" s="76"/>
      <c r="AG897" s="76"/>
      <c r="AH897" s="76"/>
      <c r="AI897" s="67" t="s">
        <v>10658</v>
      </c>
      <c r="AJ897" s="79" t="s">
        <v>42</v>
      </c>
      <c r="AK897" s="76"/>
      <c r="AL897" s="76"/>
      <c r="AM897" s="76"/>
      <c r="AN897" s="63" t="s">
        <v>10624</v>
      </c>
      <c r="AO897" s="63" t="s">
        <v>10625</v>
      </c>
      <c r="AP897" s="67" t="s">
        <v>10626</v>
      </c>
      <c r="AQ897" s="76"/>
    </row>
    <row r="898" customFormat="false" ht="15" hidden="false" customHeight="false" outlineLevel="0" collapsed="false">
      <c r="B898" s="1" t="str">
        <f aca="false">поверители!$E898</f>
        <v>04079</v>
      </c>
      <c r="C898" s="64" t="s">
        <v>428</v>
      </c>
      <c r="D898" s="63"/>
      <c r="E898" s="81" t="s">
        <v>11451</v>
      </c>
      <c r="F898" s="63"/>
      <c r="G898" s="63" t="s">
        <v>10335</v>
      </c>
      <c r="H898" s="81" t="s">
        <v>404</v>
      </c>
      <c r="I898" s="67" t="s">
        <v>10649</v>
      </c>
      <c r="J898" s="76"/>
      <c r="K898" s="76"/>
      <c r="L898" s="76"/>
      <c r="M898" s="76"/>
      <c r="N898" s="76"/>
      <c r="O898" s="71" t="s">
        <v>10335</v>
      </c>
      <c r="P898" s="100"/>
      <c r="Q898" s="71" t="s">
        <v>10338</v>
      </c>
      <c r="R898" s="79" t="s">
        <v>10339</v>
      </c>
      <c r="S898" s="86" t="n">
        <v>45125</v>
      </c>
      <c r="T898" s="86" t="n">
        <v>45490</v>
      </c>
      <c r="U898" s="87" t="s">
        <v>10340</v>
      </c>
      <c r="V898" s="87" t="s">
        <v>10341</v>
      </c>
      <c r="W898" s="76"/>
      <c r="X898" s="71" t="s">
        <v>10335</v>
      </c>
      <c r="Y898" s="71" t="s">
        <v>10342</v>
      </c>
      <c r="Z898" s="79" t="s">
        <v>10629</v>
      </c>
      <c r="AA898" s="76"/>
      <c r="AB898" s="76"/>
      <c r="AC898" s="76"/>
      <c r="AD898" s="76"/>
      <c r="AE898" s="78" t="s">
        <v>10630</v>
      </c>
      <c r="AF898" s="76"/>
      <c r="AG898" s="76"/>
      <c r="AH898" s="76"/>
      <c r="AI898" s="67" t="s">
        <v>10658</v>
      </c>
      <c r="AJ898" s="79" t="s">
        <v>42</v>
      </c>
      <c r="AK898" s="76"/>
      <c r="AL898" s="76"/>
      <c r="AM898" s="76"/>
      <c r="AN898" s="63" t="s">
        <v>10624</v>
      </c>
      <c r="AO898" s="63" t="s">
        <v>10625</v>
      </c>
      <c r="AP898" s="67" t="s">
        <v>10626</v>
      </c>
      <c r="AQ898" s="76"/>
    </row>
    <row r="899" customFormat="false" ht="15" hidden="false" customHeight="false" outlineLevel="0" collapsed="false">
      <c r="B899" s="1" t="str">
        <f aca="false">поверители!$E899</f>
        <v>04082</v>
      </c>
      <c r="C899" s="64" t="s">
        <v>291</v>
      </c>
      <c r="D899" s="63"/>
      <c r="E899" s="81" t="s">
        <v>11452</v>
      </c>
      <c r="F899" s="63"/>
      <c r="G899" s="63" t="s">
        <v>10335</v>
      </c>
      <c r="H899" s="81" t="s">
        <v>404</v>
      </c>
      <c r="I899" s="67" t="s">
        <v>10458</v>
      </c>
      <c r="J899" s="76"/>
      <c r="K899" s="76"/>
      <c r="L899" s="76"/>
      <c r="M899" s="76"/>
      <c r="N899" s="76"/>
      <c r="O899" s="71" t="s">
        <v>10335</v>
      </c>
      <c r="P899" s="100"/>
      <c r="Q899" s="71" t="s">
        <v>10338</v>
      </c>
      <c r="R899" s="79" t="s">
        <v>10339</v>
      </c>
      <c r="S899" s="86" t="n">
        <v>45125</v>
      </c>
      <c r="T899" s="86" t="n">
        <v>45490</v>
      </c>
      <c r="U899" s="87" t="s">
        <v>10340</v>
      </c>
      <c r="V899" s="87" t="s">
        <v>10341</v>
      </c>
      <c r="W899" s="76"/>
      <c r="X899" s="71" t="s">
        <v>10335</v>
      </c>
      <c r="Y899" s="71" t="s">
        <v>10342</v>
      </c>
      <c r="Z899" s="79" t="s">
        <v>10629</v>
      </c>
      <c r="AA899" s="76"/>
      <c r="AB899" s="76"/>
      <c r="AC899" s="76"/>
      <c r="AD899" s="76"/>
      <c r="AE899" s="78" t="s">
        <v>10630</v>
      </c>
      <c r="AF899" s="76"/>
      <c r="AG899" s="76"/>
      <c r="AH899" s="76"/>
      <c r="AI899" s="67" t="s">
        <v>10647</v>
      </c>
      <c r="AJ899" s="79" t="s">
        <v>42</v>
      </c>
      <c r="AK899" s="76"/>
      <c r="AL899" s="76"/>
      <c r="AM899" s="76"/>
      <c r="AN899" s="63" t="s">
        <v>10624</v>
      </c>
      <c r="AO899" s="63" t="s">
        <v>10625</v>
      </c>
      <c r="AP899" s="67" t="s">
        <v>10626</v>
      </c>
      <c r="AQ899" s="76"/>
    </row>
    <row r="900" customFormat="false" ht="15" hidden="false" customHeight="false" outlineLevel="0" collapsed="false">
      <c r="B900" s="1" t="str">
        <f aca="false">поверители!$E900</f>
        <v>04094</v>
      </c>
      <c r="C900" s="64" t="s">
        <v>428</v>
      </c>
      <c r="D900" s="63"/>
      <c r="E900" s="81" t="s">
        <v>11453</v>
      </c>
      <c r="F900" s="63"/>
      <c r="G900" s="63" t="s">
        <v>10335</v>
      </c>
      <c r="H900" s="81" t="s">
        <v>404</v>
      </c>
      <c r="I900" s="67" t="s">
        <v>10649</v>
      </c>
      <c r="J900" s="76"/>
      <c r="K900" s="76"/>
      <c r="L900" s="76"/>
      <c r="M900" s="76"/>
      <c r="N900" s="76"/>
      <c r="O900" s="71" t="s">
        <v>10335</v>
      </c>
      <c r="P900" s="100"/>
      <c r="Q900" s="71" t="s">
        <v>10338</v>
      </c>
      <c r="R900" s="79" t="s">
        <v>10339</v>
      </c>
      <c r="S900" s="86" t="n">
        <v>45125</v>
      </c>
      <c r="T900" s="86" t="n">
        <v>45490</v>
      </c>
      <c r="U900" s="87" t="s">
        <v>10340</v>
      </c>
      <c r="V900" s="87" t="s">
        <v>10341</v>
      </c>
      <c r="W900" s="76"/>
      <c r="X900" s="71" t="s">
        <v>10335</v>
      </c>
      <c r="Y900" s="71" t="s">
        <v>10342</v>
      </c>
      <c r="Z900" s="79" t="s">
        <v>10629</v>
      </c>
      <c r="AA900" s="76"/>
      <c r="AB900" s="76"/>
      <c r="AC900" s="76"/>
      <c r="AD900" s="76"/>
      <c r="AE900" s="78" t="s">
        <v>10630</v>
      </c>
      <c r="AF900" s="76"/>
      <c r="AG900" s="76"/>
      <c r="AH900" s="76"/>
      <c r="AI900" s="67" t="s">
        <v>10658</v>
      </c>
      <c r="AJ900" s="79" t="s">
        <v>42</v>
      </c>
      <c r="AK900" s="76"/>
      <c r="AL900" s="76"/>
      <c r="AM900" s="76"/>
      <c r="AN900" s="63" t="s">
        <v>10624</v>
      </c>
      <c r="AO900" s="63" t="s">
        <v>10625</v>
      </c>
      <c r="AP900" s="67" t="s">
        <v>10626</v>
      </c>
      <c r="AQ900" s="76"/>
    </row>
    <row r="901" customFormat="false" ht="17.9" hidden="false" customHeight="false" outlineLevel="0" collapsed="false">
      <c r="B901" s="1" t="str">
        <f aca="false">поверители!$E901</f>
        <v>1965</v>
      </c>
      <c r="C901" s="64" t="s">
        <v>10109</v>
      </c>
      <c r="D901" s="63"/>
      <c r="E901" s="67" t="s">
        <v>11454</v>
      </c>
      <c r="F901" s="63"/>
      <c r="G901" s="63" t="s">
        <v>10335</v>
      </c>
      <c r="H901" s="64" t="s">
        <v>11455</v>
      </c>
      <c r="I901" s="67" t="n">
        <v>2005</v>
      </c>
      <c r="J901" s="76"/>
      <c r="K901" s="76"/>
      <c r="L901" s="76"/>
      <c r="M901" s="76"/>
      <c r="N901" s="76"/>
      <c r="O901" s="71" t="s">
        <v>10335</v>
      </c>
      <c r="P901" s="100"/>
      <c r="Q901" s="71" t="s">
        <v>10338</v>
      </c>
      <c r="R901" s="79" t="s">
        <v>10339</v>
      </c>
      <c r="S901" s="86" t="n">
        <v>45125</v>
      </c>
      <c r="T901" s="86" t="n">
        <v>45490</v>
      </c>
      <c r="U901" s="87" t="s">
        <v>10340</v>
      </c>
      <c r="V901" s="87" t="s">
        <v>10341</v>
      </c>
      <c r="W901" s="76"/>
      <c r="X901" s="71" t="s">
        <v>10335</v>
      </c>
      <c r="Y901" s="71" t="s">
        <v>10342</v>
      </c>
      <c r="Z901" s="79" t="s">
        <v>10629</v>
      </c>
      <c r="AA901" s="76"/>
      <c r="AB901" s="76"/>
      <c r="AC901" s="76"/>
      <c r="AD901" s="76"/>
      <c r="AE901" s="78" t="s">
        <v>10630</v>
      </c>
      <c r="AF901" s="76"/>
      <c r="AG901" s="76"/>
      <c r="AH901" s="76"/>
      <c r="AI901" s="67" t="s">
        <v>10658</v>
      </c>
      <c r="AJ901" s="79" t="s">
        <v>42</v>
      </c>
      <c r="AK901" s="76"/>
      <c r="AL901" s="76"/>
      <c r="AM901" s="76"/>
      <c r="AN901" s="63" t="s">
        <v>10624</v>
      </c>
      <c r="AO901" s="63" t="s">
        <v>10625</v>
      </c>
      <c r="AP901" s="67" t="s">
        <v>10626</v>
      </c>
      <c r="AQ901" s="76"/>
    </row>
    <row r="902" customFormat="false" ht="15" hidden="false" customHeight="false" outlineLevel="0" collapsed="false">
      <c r="B902" s="1" t="str">
        <f aca="false">поверители!$E902</f>
        <v>Р00406</v>
      </c>
      <c r="C902" s="64" t="s">
        <v>291</v>
      </c>
      <c r="D902" s="63"/>
      <c r="E902" s="81" t="s">
        <v>11456</v>
      </c>
      <c r="F902" s="63"/>
      <c r="G902" s="63" t="s">
        <v>10335</v>
      </c>
      <c r="H902" s="63" t="s">
        <v>294</v>
      </c>
      <c r="I902" s="67" t="s">
        <v>10458</v>
      </c>
      <c r="J902" s="76"/>
      <c r="K902" s="76"/>
      <c r="L902" s="76"/>
      <c r="M902" s="76"/>
      <c r="N902" s="76"/>
      <c r="O902" s="71" t="s">
        <v>10335</v>
      </c>
      <c r="P902" s="100"/>
      <c r="Q902" s="71" t="s">
        <v>10338</v>
      </c>
      <c r="R902" s="79" t="s">
        <v>10339</v>
      </c>
      <c r="S902" s="86" t="n">
        <v>45125</v>
      </c>
      <c r="T902" s="86" t="n">
        <v>45490</v>
      </c>
      <c r="U902" s="87" t="s">
        <v>10340</v>
      </c>
      <c r="V902" s="87" t="s">
        <v>10341</v>
      </c>
      <c r="W902" s="76"/>
      <c r="X902" s="71" t="s">
        <v>10335</v>
      </c>
      <c r="Y902" s="71" t="s">
        <v>10342</v>
      </c>
      <c r="Z902" s="79" t="s">
        <v>10629</v>
      </c>
      <c r="AA902" s="76"/>
      <c r="AB902" s="76"/>
      <c r="AC902" s="76"/>
      <c r="AD902" s="76"/>
      <c r="AE902" s="78" t="s">
        <v>10630</v>
      </c>
      <c r="AF902" s="76"/>
      <c r="AG902" s="76"/>
      <c r="AH902" s="76"/>
      <c r="AI902" s="67" t="s">
        <v>10658</v>
      </c>
      <c r="AJ902" s="79" t="s">
        <v>42</v>
      </c>
      <c r="AK902" s="76"/>
      <c r="AL902" s="76"/>
      <c r="AM902" s="76"/>
      <c r="AN902" s="63" t="s">
        <v>10624</v>
      </c>
      <c r="AO902" s="63" t="s">
        <v>10625</v>
      </c>
      <c r="AP902" s="67" t="s">
        <v>10626</v>
      </c>
      <c r="AQ902" s="76"/>
    </row>
    <row r="903" customFormat="false" ht="15" hidden="false" customHeight="false" outlineLevel="0" collapsed="false">
      <c r="B903" s="1" t="str">
        <f aca="false">поверители!$E903</f>
        <v>02490</v>
      </c>
      <c r="C903" s="64" t="s">
        <v>291</v>
      </c>
      <c r="D903" s="63"/>
      <c r="E903" s="81" t="s">
        <v>11457</v>
      </c>
      <c r="F903" s="63"/>
      <c r="G903" s="63" t="s">
        <v>10335</v>
      </c>
      <c r="H903" s="63" t="s">
        <v>404</v>
      </c>
      <c r="I903" s="67" t="s">
        <v>10458</v>
      </c>
      <c r="J903" s="76"/>
      <c r="K903" s="76"/>
      <c r="L903" s="76"/>
      <c r="M903" s="76"/>
      <c r="N903" s="76"/>
      <c r="O903" s="71" t="s">
        <v>10335</v>
      </c>
      <c r="P903" s="100"/>
      <c r="Q903" s="71" t="s">
        <v>10338</v>
      </c>
      <c r="R903" s="79" t="s">
        <v>10339</v>
      </c>
      <c r="S903" s="86" t="n">
        <v>45125</v>
      </c>
      <c r="T903" s="86" t="n">
        <v>45490</v>
      </c>
      <c r="U903" s="87" t="s">
        <v>10340</v>
      </c>
      <c r="V903" s="87" t="s">
        <v>10341</v>
      </c>
      <c r="W903" s="76"/>
      <c r="X903" s="71" t="s">
        <v>10335</v>
      </c>
      <c r="Y903" s="71" t="s">
        <v>10342</v>
      </c>
      <c r="Z903" s="79" t="s">
        <v>10629</v>
      </c>
      <c r="AA903" s="76"/>
      <c r="AB903" s="76"/>
      <c r="AC903" s="76"/>
      <c r="AD903" s="76"/>
      <c r="AE903" s="78" t="s">
        <v>10630</v>
      </c>
      <c r="AF903" s="76"/>
      <c r="AG903" s="76"/>
      <c r="AH903" s="76"/>
      <c r="AI903" s="67" t="s">
        <v>10647</v>
      </c>
      <c r="AJ903" s="79" t="s">
        <v>42</v>
      </c>
      <c r="AK903" s="76"/>
      <c r="AL903" s="76"/>
      <c r="AM903" s="76"/>
      <c r="AN903" s="63" t="s">
        <v>10624</v>
      </c>
      <c r="AO903" s="63" t="s">
        <v>10625</v>
      </c>
      <c r="AP903" s="67" t="s">
        <v>10626</v>
      </c>
      <c r="AQ903" s="76"/>
    </row>
    <row r="904" customFormat="false" ht="15" hidden="false" customHeight="false" outlineLevel="0" collapsed="false">
      <c r="B904" s="1" t="str">
        <f aca="false">поверители!$E904</f>
        <v>03389</v>
      </c>
      <c r="C904" s="64" t="s">
        <v>291</v>
      </c>
      <c r="D904" s="63"/>
      <c r="E904" s="81" t="s">
        <v>11458</v>
      </c>
      <c r="F904" s="63"/>
      <c r="G904" s="63" t="s">
        <v>10335</v>
      </c>
      <c r="H904" s="81" t="s">
        <v>294</v>
      </c>
      <c r="I904" s="67" t="s">
        <v>10458</v>
      </c>
      <c r="J904" s="76"/>
      <c r="K904" s="76"/>
      <c r="L904" s="76"/>
      <c r="M904" s="76"/>
      <c r="N904" s="76"/>
      <c r="O904" s="71" t="s">
        <v>10335</v>
      </c>
      <c r="P904" s="100"/>
      <c r="Q904" s="71" t="s">
        <v>10338</v>
      </c>
      <c r="R904" s="79" t="s">
        <v>10339</v>
      </c>
      <c r="S904" s="86" t="n">
        <v>45125</v>
      </c>
      <c r="T904" s="86" t="n">
        <v>45490</v>
      </c>
      <c r="U904" s="87" t="s">
        <v>10340</v>
      </c>
      <c r="V904" s="87" t="s">
        <v>10341</v>
      </c>
      <c r="W904" s="76"/>
      <c r="X904" s="71" t="s">
        <v>10335</v>
      </c>
      <c r="Y904" s="71" t="s">
        <v>10342</v>
      </c>
      <c r="Z904" s="79" t="s">
        <v>10629</v>
      </c>
      <c r="AA904" s="76"/>
      <c r="AB904" s="76"/>
      <c r="AC904" s="76"/>
      <c r="AD904" s="76"/>
      <c r="AE904" s="78" t="s">
        <v>10630</v>
      </c>
      <c r="AF904" s="76"/>
      <c r="AG904" s="76"/>
      <c r="AH904" s="76"/>
      <c r="AI904" s="67" t="s">
        <v>10658</v>
      </c>
      <c r="AJ904" s="79" t="s">
        <v>42</v>
      </c>
      <c r="AK904" s="76"/>
      <c r="AL904" s="76"/>
      <c r="AM904" s="76"/>
      <c r="AN904" s="63" t="s">
        <v>10624</v>
      </c>
      <c r="AO904" s="63" t="s">
        <v>10625</v>
      </c>
      <c r="AP904" s="67" t="s">
        <v>10626</v>
      </c>
      <c r="AQ904" s="76"/>
    </row>
    <row r="905" customFormat="false" ht="15" hidden="false" customHeight="false" outlineLevel="0" collapsed="false">
      <c r="B905" s="1" t="str">
        <f aca="false">поверители!$E905</f>
        <v>4404</v>
      </c>
      <c r="C905" s="64" t="s">
        <v>317</v>
      </c>
      <c r="D905" s="63"/>
      <c r="E905" s="81" t="s">
        <v>11459</v>
      </c>
      <c r="F905" s="63"/>
      <c r="G905" s="63" t="s">
        <v>10335</v>
      </c>
      <c r="H905" s="63" t="s">
        <v>320</v>
      </c>
      <c r="I905" s="67" t="s">
        <v>10667</v>
      </c>
      <c r="J905" s="76"/>
      <c r="K905" s="76"/>
      <c r="L905" s="76"/>
      <c r="M905" s="76"/>
      <c r="N905" s="76"/>
      <c r="O905" s="71" t="s">
        <v>10335</v>
      </c>
      <c r="P905" s="100"/>
      <c r="Q905" s="71" t="s">
        <v>10338</v>
      </c>
      <c r="R905" s="79" t="s">
        <v>10339</v>
      </c>
      <c r="S905" s="86" t="n">
        <v>45125</v>
      </c>
      <c r="T905" s="86" t="n">
        <v>45855</v>
      </c>
      <c r="U905" s="87" t="s">
        <v>10340</v>
      </c>
      <c r="V905" s="87" t="s">
        <v>10341</v>
      </c>
      <c r="W905" s="76"/>
      <c r="X905" s="71" t="s">
        <v>10335</v>
      </c>
      <c r="Y905" s="71" t="s">
        <v>10342</v>
      </c>
      <c r="Z905" s="79" t="s">
        <v>10629</v>
      </c>
      <c r="AA905" s="76"/>
      <c r="AB905" s="76"/>
      <c r="AC905" s="76"/>
      <c r="AD905" s="76"/>
      <c r="AE905" s="78" t="s">
        <v>10630</v>
      </c>
      <c r="AF905" s="76"/>
      <c r="AG905" s="76"/>
      <c r="AH905" s="76"/>
      <c r="AI905" s="67" t="s">
        <v>10609</v>
      </c>
      <c r="AJ905" s="79" t="s">
        <v>42</v>
      </c>
      <c r="AK905" s="76"/>
      <c r="AL905" s="76"/>
      <c r="AM905" s="76"/>
      <c r="AN905" s="63" t="s">
        <v>10624</v>
      </c>
      <c r="AO905" s="63" t="s">
        <v>10625</v>
      </c>
      <c r="AP905" s="67" t="s">
        <v>10626</v>
      </c>
      <c r="AQ905" s="76"/>
    </row>
    <row r="906" customFormat="false" ht="15" hidden="false" customHeight="false" outlineLevel="0" collapsed="false">
      <c r="B906" s="1" t="str">
        <f aca="false">поверители!$E906</f>
        <v>Р00408</v>
      </c>
      <c r="C906" s="64" t="s">
        <v>291</v>
      </c>
      <c r="D906" s="63"/>
      <c r="E906" s="81" t="s">
        <v>11460</v>
      </c>
      <c r="F906" s="63"/>
      <c r="G906" s="63" t="s">
        <v>10335</v>
      </c>
      <c r="H906" s="81" t="s">
        <v>294</v>
      </c>
      <c r="I906" s="67" t="s">
        <v>10458</v>
      </c>
      <c r="J906" s="76"/>
      <c r="K906" s="76"/>
      <c r="L906" s="76"/>
      <c r="M906" s="76"/>
      <c r="N906" s="76"/>
      <c r="O906" s="71" t="s">
        <v>10335</v>
      </c>
      <c r="P906" s="100"/>
      <c r="Q906" s="71" t="s">
        <v>10338</v>
      </c>
      <c r="R906" s="79" t="s">
        <v>10339</v>
      </c>
      <c r="S906" s="86" t="n">
        <v>45125</v>
      </c>
      <c r="T906" s="86" t="n">
        <v>45490</v>
      </c>
      <c r="U906" s="87" t="s">
        <v>10340</v>
      </c>
      <c r="V906" s="87" t="s">
        <v>10341</v>
      </c>
      <c r="W906" s="76"/>
      <c r="X906" s="71" t="s">
        <v>10335</v>
      </c>
      <c r="Y906" s="71" t="s">
        <v>10342</v>
      </c>
      <c r="Z906" s="79" t="s">
        <v>10629</v>
      </c>
      <c r="AA906" s="76"/>
      <c r="AB906" s="76"/>
      <c r="AC906" s="76"/>
      <c r="AD906" s="76"/>
      <c r="AE906" s="78" t="s">
        <v>10630</v>
      </c>
      <c r="AF906" s="76"/>
      <c r="AG906" s="76"/>
      <c r="AH906" s="76"/>
      <c r="AI906" s="67" t="s">
        <v>10658</v>
      </c>
      <c r="AJ906" s="79" t="s">
        <v>42</v>
      </c>
      <c r="AK906" s="76"/>
      <c r="AL906" s="76"/>
      <c r="AM906" s="76"/>
      <c r="AN906" s="63" t="s">
        <v>10624</v>
      </c>
      <c r="AO906" s="63" t="s">
        <v>10625</v>
      </c>
      <c r="AP906" s="67" t="s">
        <v>10626</v>
      </c>
      <c r="AQ906" s="76"/>
    </row>
    <row r="907" customFormat="false" ht="15" hidden="false" customHeight="false" outlineLevel="0" collapsed="false">
      <c r="B907" s="1" t="str">
        <f aca="false">поверители!$E907</f>
        <v>Р00547</v>
      </c>
      <c r="C907" s="64" t="s">
        <v>291</v>
      </c>
      <c r="D907" s="63"/>
      <c r="E907" s="81" t="s">
        <v>11461</v>
      </c>
      <c r="F907" s="63"/>
      <c r="G907" s="63" t="s">
        <v>10335</v>
      </c>
      <c r="H907" s="81" t="s">
        <v>294</v>
      </c>
      <c r="I907" s="67" t="s">
        <v>10667</v>
      </c>
      <c r="J907" s="76"/>
      <c r="K907" s="76"/>
      <c r="L907" s="76"/>
      <c r="M907" s="76"/>
      <c r="N907" s="76"/>
      <c r="O907" s="71" t="s">
        <v>10335</v>
      </c>
      <c r="P907" s="100"/>
      <c r="Q907" s="71" t="s">
        <v>10338</v>
      </c>
      <c r="R907" s="79" t="s">
        <v>10339</v>
      </c>
      <c r="S907" s="86" t="n">
        <v>45125</v>
      </c>
      <c r="T907" s="86" t="n">
        <v>45490</v>
      </c>
      <c r="U907" s="87" t="s">
        <v>10340</v>
      </c>
      <c r="V907" s="87" t="s">
        <v>10341</v>
      </c>
      <c r="W907" s="76"/>
      <c r="X907" s="71" t="s">
        <v>10335</v>
      </c>
      <c r="Y907" s="71" t="s">
        <v>10342</v>
      </c>
      <c r="Z907" s="79" t="s">
        <v>10629</v>
      </c>
      <c r="AA907" s="76"/>
      <c r="AB907" s="76"/>
      <c r="AC907" s="76"/>
      <c r="AD907" s="76"/>
      <c r="AE907" s="78" t="s">
        <v>10630</v>
      </c>
      <c r="AF907" s="76"/>
      <c r="AG907" s="76"/>
      <c r="AH907" s="76"/>
      <c r="AI907" s="67" t="s">
        <v>10658</v>
      </c>
      <c r="AJ907" s="79" t="s">
        <v>42</v>
      </c>
      <c r="AK907" s="76"/>
      <c r="AL907" s="76"/>
      <c r="AM907" s="76"/>
      <c r="AN907" s="63" t="s">
        <v>10624</v>
      </c>
      <c r="AO907" s="63" t="s">
        <v>10625</v>
      </c>
      <c r="AP907" s="67" t="s">
        <v>10626</v>
      </c>
      <c r="AQ907" s="76"/>
    </row>
    <row r="908" customFormat="false" ht="15" hidden="false" customHeight="false" outlineLevel="0" collapsed="false">
      <c r="B908" s="1" t="str">
        <f aca="false">поверители!$E908</f>
        <v>Р01034</v>
      </c>
      <c r="C908" s="64" t="s">
        <v>428</v>
      </c>
      <c r="D908" s="63"/>
      <c r="E908" s="81" t="s">
        <v>11462</v>
      </c>
      <c r="F908" s="63"/>
      <c r="G908" s="63" t="s">
        <v>10335</v>
      </c>
      <c r="H908" s="81" t="s">
        <v>404</v>
      </c>
      <c r="I908" s="67" t="s">
        <v>10453</v>
      </c>
      <c r="J908" s="76"/>
      <c r="K908" s="76"/>
      <c r="L908" s="76"/>
      <c r="M908" s="76"/>
      <c r="N908" s="76"/>
      <c r="O908" s="71" t="s">
        <v>10335</v>
      </c>
      <c r="P908" s="100"/>
      <c r="Q908" s="71" t="s">
        <v>10338</v>
      </c>
      <c r="R908" s="79" t="s">
        <v>10339</v>
      </c>
      <c r="S908" s="86" t="n">
        <v>45125</v>
      </c>
      <c r="T908" s="86" t="n">
        <v>45490</v>
      </c>
      <c r="U908" s="87" t="s">
        <v>10340</v>
      </c>
      <c r="V908" s="87" t="s">
        <v>10341</v>
      </c>
      <c r="W908" s="76"/>
      <c r="X908" s="71" t="s">
        <v>10335</v>
      </c>
      <c r="Y908" s="71" t="s">
        <v>10342</v>
      </c>
      <c r="Z908" s="79" t="s">
        <v>10629</v>
      </c>
      <c r="AA908" s="76"/>
      <c r="AB908" s="76"/>
      <c r="AC908" s="76"/>
      <c r="AD908" s="76"/>
      <c r="AE908" s="78" t="s">
        <v>10630</v>
      </c>
      <c r="AF908" s="76"/>
      <c r="AG908" s="76"/>
      <c r="AH908" s="76"/>
      <c r="AI908" s="67" t="s">
        <v>10658</v>
      </c>
      <c r="AJ908" s="79" t="s">
        <v>42</v>
      </c>
      <c r="AK908" s="76"/>
      <c r="AL908" s="76"/>
      <c r="AM908" s="76"/>
      <c r="AN908" s="63" t="s">
        <v>10624</v>
      </c>
      <c r="AO908" s="63" t="s">
        <v>10625</v>
      </c>
      <c r="AP908" s="67" t="s">
        <v>10626</v>
      </c>
      <c r="AQ908" s="76"/>
    </row>
    <row r="909" customFormat="false" ht="15" hidden="false" customHeight="false" outlineLevel="0" collapsed="false">
      <c r="B909" s="1" t="str">
        <f aca="false">поверители!$E909</f>
        <v>00259</v>
      </c>
      <c r="C909" s="64" t="s">
        <v>297</v>
      </c>
      <c r="D909" s="63"/>
      <c r="E909" s="81" t="s">
        <v>11463</v>
      </c>
      <c r="F909" s="63"/>
      <c r="G909" s="63" t="s">
        <v>10335</v>
      </c>
      <c r="H909" s="64" t="s">
        <v>2524</v>
      </c>
      <c r="I909" s="67" t="s">
        <v>10363</v>
      </c>
      <c r="J909" s="76"/>
      <c r="K909" s="76"/>
      <c r="L909" s="76"/>
      <c r="M909" s="76"/>
      <c r="N909" s="76"/>
      <c r="O909" s="71" t="s">
        <v>10335</v>
      </c>
      <c r="P909" s="100"/>
      <c r="Q909" s="71" t="s">
        <v>10338</v>
      </c>
      <c r="R909" s="79" t="s">
        <v>10339</v>
      </c>
      <c r="S909" s="86" t="n">
        <v>45125</v>
      </c>
      <c r="T909" s="86" t="n">
        <v>45855</v>
      </c>
      <c r="U909" s="87" t="s">
        <v>10340</v>
      </c>
      <c r="V909" s="87" t="s">
        <v>10341</v>
      </c>
      <c r="W909" s="76"/>
      <c r="X909" s="71" t="s">
        <v>10335</v>
      </c>
      <c r="Y909" s="71" t="s">
        <v>10342</v>
      </c>
      <c r="Z909" s="79" t="s">
        <v>10629</v>
      </c>
      <c r="AA909" s="76"/>
      <c r="AB909" s="76"/>
      <c r="AC909" s="76"/>
      <c r="AD909" s="76"/>
      <c r="AE909" s="78" t="s">
        <v>10630</v>
      </c>
      <c r="AF909" s="76"/>
      <c r="AG909" s="76"/>
      <c r="AH909" s="76"/>
      <c r="AI909" s="67" t="s">
        <v>10562</v>
      </c>
      <c r="AJ909" s="79" t="s">
        <v>42</v>
      </c>
      <c r="AK909" s="76"/>
      <c r="AL909" s="76"/>
      <c r="AM909" s="76"/>
      <c r="AN909" s="63" t="s">
        <v>10624</v>
      </c>
      <c r="AO909" s="63" t="s">
        <v>10625</v>
      </c>
      <c r="AP909" s="67" t="s">
        <v>10626</v>
      </c>
      <c r="AQ909" s="76"/>
    </row>
    <row r="910" customFormat="false" ht="15" hidden="false" customHeight="false" outlineLevel="0" collapsed="false">
      <c r="B910" s="1" t="str">
        <f aca="false">поверители!$E910</f>
        <v>02787</v>
      </c>
      <c r="C910" s="64" t="s">
        <v>297</v>
      </c>
      <c r="D910" s="63"/>
      <c r="E910" s="81" t="s">
        <v>11464</v>
      </c>
      <c r="F910" s="63"/>
      <c r="G910" s="63" t="s">
        <v>10335</v>
      </c>
      <c r="H910" s="64" t="s">
        <v>2524</v>
      </c>
      <c r="I910" s="67" t="s">
        <v>10363</v>
      </c>
      <c r="J910" s="76"/>
      <c r="K910" s="76"/>
      <c r="L910" s="76"/>
      <c r="M910" s="76"/>
      <c r="N910" s="76"/>
      <c r="O910" s="71" t="s">
        <v>10335</v>
      </c>
      <c r="P910" s="100"/>
      <c r="Q910" s="71" t="s">
        <v>10338</v>
      </c>
      <c r="R910" s="79" t="s">
        <v>10339</v>
      </c>
      <c r="S910" s="86" t="n">
        <v>45125</v>
      </c>
      <c r="T910" s="86" t="n">
        <v>45855</v>
      </c>
      <c r="U910" s="87" t="s">
        <v>10340</v>
      </c>
      <c r="V910" s="87" t="s">
        <v>10341</v>
      </c>
      <c r="W910" s="76"/>
      <c r="X910" s="71" t="s">
        <v>10335</v>
      </c>
      <c r="Y910" s="71" t="s">
        <v>10342</v>
      </c>
      <c r="Z910" s="79" t="s">
        <v>10629</v>
      </c>
      <c r="AA910" s="76"/>
      <c r="AB910" s="76"/>
      <c r="AC910" s="76"/>
      <c r="AD910" s="76"/>
      <c r="AE910" s="78" t="s">
        <v>10630</v>
      </c>
      <c r="AF910" s="76"/>
      <c r="AG910" s="76"/>
      <c r="AH910" s="76"/>
      <c r="AI910" s="67" t="s">
        <v>10562</v>
      </c>
      <c r="AJ910" s="79" t="s">
        <v>42</v>
      </c>
      <c r="AK910" s="76"/>
      <c r="AL910" s="76"/>
      <c r="AM910" s="76"/>
      <c r="AN910" s="63" t="s">
        <v>10624</v>
      </c>
      <c r="AO910" s="63" t="s">
        <v>10625</v>
      </c>
      <c r="AP910" s="67" t="s">
        <v>10626</v>
      </c>
      <c r="AQ910" s="76"/>
    </row>
    <row r="911" customFormat="false" ht="15" hidden="false" customHeight="false" outlineLevel="0" collapsed="false">
      <c r="B911" s="1" t="str">
        <f aca="false">поверители!$E911</f>
        <v>02788</v>
      </c>
      <c r="C911" s="64" t="s">
        <v>297</v>
      </c>
      <c r="D911" s="63"/>
      <c r="E911" s="81" t="s">
        <v>11465</v>
      </c>
      <c r="F911" s="63"/>
      <c r="G911" s="63" t="s">
        <v>10335</v>
      </c>
      <c r="H911" s="64" t="s">
        <v>2524</v>
      </c>
      <c r="I911" s="67" t="s">
        <v>10363</v>
      </c>
      <c r="J911" s="76"/>
      <c r="K911" s="76"/>
      <c r="L911" s="76"/>
      <c r="M911" s="76"/>
      <c r="N911" s="76"/>
      <c r="O911" s="71" t="s">
        <v>10335</v>
      </c>
      <c r="P911" s="100"/>
      <c r="Q911" s="71" t="s">
        <v>10338</v>
      </c>
      <c r="R911" s="79" t="s">
        <v>10339</v>
      </c>
      <c r="S911" s="86" t="n">
        <v>45125</v>
      </c>
      <c r="T911" s="86" t="n">
        <v>45855</v>
      </c>
      <c r="U911" s="87" t="s">
        <v>10340</v>
      </c>
      <c r="V911" s="87" t="s">
        <v>10341</v>
      </c>
      <c r="W911" s="76"/>
      <c r="X911" s="71" t="s">
        <v>10335</v>
      </c>
      <c r="Y911" s="71" t="s">
        <v>10342</v>
      </c>
      <c r="Z911" s="79" t="s">
        <v>10629</v>
      </c>
      <c r="AA911" s="76"/>
      <c r="AB911" s="76"/>
      <c r="AC911" s="76"/>
      <c r="AD911" s="76"/>
      <c r="AE911" s="78" t="s">
        <v>10630</v>
      </c>
      <c r="AF911" s="76"/>
      <c r="AG911" s="76"/>
      <c r="AH911" s="76"/>
      <c r="AI911" s="67" t="s">
        <v>10562</v>
      </c>
      <c r="AJ911" s="79" t="s">
        <v>42</v>
      </c>
      <c r="AK911" s="76"/>
      <c r="AL911" s="76"/>
      <c r="AM911" s="76"/>
      <c r="AN911" s="63" t="s">
        <v>10624</v>
      </c>
      <c r="AO911" s="63" t="s">
        <v>10625</v>
      </c>
      <c r="AP911" s="67" t="s">
        <v>10626</v>
      </c>
      <c r="AQ911" s="76"/>
    </row>
    <row r="912" customFormat="false" ht="15" hidden="false" customHeight="false" outlineLevel="0" collapsed="false">
      <c r="B912" s="1" t="str">
        <f aca="false">поверители!$E912</f>
        <v>02789</v>
      </c>
      <c r="C912" s="64" t="s">
        <v>297</v>
      </c>
      <c r="D912" s="63"/>
      <c r="E912" s="81" t="s">
        <v>11466</v>
      </c>
      <c r="F912" s="63"/>
      <c r="G912" s="63" t="s">
        <v>10335</v>
      </c>
      <c r="H912" s="64" t="s">
        <v>2524</v>
      </c>
      <c r="I912" s="67" t="s">
        <v>10363</v>
      </c>
      <c r="J912" s="76"/>
      <c r="K912" s="76"/>
      <c r="L912" s="76"/>
      <c r="M912" s="76"/>
      <c r="N912" s="76"/>
      <c r="O912" s="71" t="s">
        <v>10335</v>
      </c>
      <c r="P912" s="100"/>
      <c r="Q912" s="71" t="s">
        <v>10338</v>
      </c>
      <c r="R912" s="79" t="s">
        <v>10339</v>
      </c>
      <c r="S912" s="86" t="n">
        <v>45125</v>
      </c>
      <c r="T912" s="86" t="n">
        <v>45855</v>
      </c>
      <c r="U912" s="87" t="s">
        <v>10340</v>
      </c>
      <c r="V912" s="87" t="s">
        <v>10341</v>
      </c>
      <c r="W912" s="76"/>
      <c r="X912" s="71" t="s">
        <v>10335</v>
      </c>
      <c r="Y912" s="71" t="s">
        <v>10342</v>
      </c>
      <c r="Z912" s="79" t="s">
        <v>10629</v>
      </c>
      <c r="AA912" s="76"/>
      <c r="AB912" s="76"/>
      <c r="AC912" s="76"/>
      <c r="AD912" s="76"/>
      <c r="AE912" s="78" t="s">
        <v>10630</v>
      </c>
      <c r="AF912" s="76"/>
      <c r="AG912" s="76"/>
      <c r="AH912" s="76"/>
      <c r="AI912" s="67" t="s">
        <v>10562</v>
      </c>
      <c r="AJ912" s="79" t="s">
        <v>42</v>
      </c>
      <c r="AK912" s="76"/>
      <c r="AL912" s="76"/>
      <c r="AM912" s="76"/>
      <c r="AN912" s="63" t="s">
        <v>10624</v>
      </c>
      <c r="AO912" s="63" t="s">
        <v>10625</v>
      </c>
      <c r="AP912" s="67" t="s">
        <v>10626</v>
      </c>
      <c r="AQ912" s="76"/>
    </row>
    <row r="913" customFormat="false" ht="15" hidden="false" customHeight="false" outlineLevel="0" collapsed="false">
      <c r="B913" s="1" t="str">
        <f aca="false">поверители!$E913</f>
        <v>02790</v>
      </c>
      <c r="C913" s="64" t="s">
        <v>297</v>
      </c>
      <c r="D913" s="63"/>
      <c r="E913" s="81" t="s">
        <v>11467</v>
      </c>
      <c r="F913" s="63"/>
      <c r="G913" s="63" t="s">
        <v>10335</v>
      </c>
      <c r="H913" s="64" t="s">
        <v>2524</v>
      </c>
      <c r="I913" s="67" t="s">
        <v>10363</v>
      </c>
      <c r="J913" s="76"/>
      <c r="K913" s="76"/>
      <c r="L913" s="76"/>
      <c r="M913" s="76"/>
      <c r="N913" s="76"/>
      <c r="O913" s="71" t="s">
        <v>10335</v>
      </c>
      <c r="P913" s="100"/>
      <c r="Q913" s="71" t="s">
        <v>10338</v>
      </c>
      <c r="R913" s="79" t="s">
        <v>10339</v>
      </c>
      <c r="S913" s="86" t="n">
        <v>45125</v>
      </c>
      <c r="T913" s="86" t="n">
        <v>45855</v>
      </c>
      <c r="U913" s="87" t="s">
        <v>10340</v>
      </c>
      <c r="V913" s="87" t="s">
        <v>10341</v>
      </c>
      <c r="W913" s="76"/>
      <c r="X913" s="71" t="s">
        <v>10335</v>
      </c>
      <c r="Y913" s="71" t="s">
        <v>10342</v>
      </c>
      <c r="Z913" s="79" t="s">
        <v>10629</v>
      </c>
      <c r="AA913" s="76"/>
      <c r="AB913" s="76"/>
      <c r="AC913" s="76"/>
      <c r="AD913" s="76"/>
      <c r="AE913" s="78" t="s">
        <v>10630</v>
      </c>
      <c r="AF913" s="76"/>
      <c r="AG913" s="76"/>
      <c r="AH913" s="76"/>
      <c r="AI913" s="67" t="s">
        <v>10562</v>
      </c>
      <c r="AJ913" s="79" t="s">
        <v>42</v>
      </c>
      <c r="AK913" s="76"/>
      <c r="AL913" s="76"/>
      <c r="AM913" s="76"/>
      <c r="AN913" s="63" t="s">
        <v>10624</v>
      </c>
      <c r="AO913" s="63" t="s">
        <v>10625</v>
      </c>
      <c r="AP913" s="67" t="s">
        <v>10626</v>
      </c>
      <c r="AQ913" s="76"/>
    </row>
    <row r="914" customFormat="false" ht="15" hidden="false" customHeight="false" outlineLevel="0" collapsed="false">
      <c r="B914" s="1" t="str">
        <f aca="false">поверители!$E914</f>
        <v>02791</v>
      </c>
      <c r="C914" s="64" t="s">
        <v>297</v>
      </c>
      <c r="D914" s="63"/>
      <c r="E914" s="81" t="s">
        <v>11468</v>
      </c>
      <c r="F914" s="63"/>
      <c r="G914" s="63" t="s">
        <v>10335</v>
      </c>
      <c r="H914" s="64" t="s">
        <v>2524</v>
      </c>
      <c r="I914" s="67" t="s">
        <v>10363</v>
      </c>
      <c r="J914" s="76"/>
      <c r="K914" s="76"/>
      <c r="L914" s="76"/>
      <c r="M914" s="76"/>
      <c r="N914" s="76"/>
      <c r="O914" s="71" t="s">
        <v>10335</v>
      </c>
      <c r="P914" s="100"/>
      <c r="Q914" s="71" t="s">
        <v>10338</v>
      </c>
      <c r="R914" s="79" t="s">
        <v>10339</v>
      </c>
      <c r="S914" s="86" t="n">
        <v>45125</v>
      </c>
      <c r="T914" s="86" t="n">
        <v>45855</v>
      </c>
      <c r="U914" s="87" t="s">
        <v>10340</v>
      </c>
      <c r="V914" s="87" t="s">
        <v>10341</v>
      </c>
      <c r="W914" s="76"/>
      <c r="X914" s="71" t="s">
        <v>10335</v>
      </c>
      <c r="Y914" s="71" t="s">
        <v>10342</v>
      </c>
      <c r="Z914" s="79" t="s">
        <v>10629</v>
      </c>
      <c r="AA914" s="76"/>
      <c r="AB914" s="76"/>
      <c r="AC914" s="76"/>
      <c r="AD914" s="76"/>
      <c r="AE914" s="78" t="s">
        <v>10630</v>
      </c>
      <c r="AF914" s="76"/>
      <c r="AG914" s="76"/>
      <c r="AH914" s="76"/>
      <c r="AI914" s="67" t="s">
        <v>10562</v>
      </c>
      <c r="AJ914" s="79" t="s">
        <v>42</v>
      </c>
      <c r="AK914" s="76"/>
      <c r="AL914" s="76"/>
      <c r="AM914" s="76"/>
      <c r="AN914" s="63" t="s">
        <v>10624</v>
      </c>
      <c r="AO914" s="63" t="s">
        <v>10625</v>
      </c>
      <c r="AP914" s="67" t="s">
        <v>10626</v>
      </c>
      <c r="AQ914" s="76"/>
    </row>
    <row r="915" customFormat="false" ht="15" hidden="false" customHeight="false" outlineLevel="0" collapsed="false">
      <c r="B915" s="1" t="str">
        <f aca="false">поверители!$E915</f>
        <v>02792</v>
      </c>
      <c r="C915" s="64" t="s">
        <v>297</v>
      </c>
      <c r="D915" s="63"/>
      <c r="E915" s="81" t="s">
        <v>11469</v>
      </c>
      <c r="F915" s="63"/>
      <c r="G915" s="63" t="s">
        <v>10335</v>
      </c>
      <c r="H915" s="64" t="s">
        <v>2524</v>
      </c>
      <c r="I915" s="67" t="s">
        <v>10363</v>
      </c>
      <c r="J915" s="76"/>
      <c r="K915" s="76"/>
      <c r="L915" s="76"/>
      <c r="M915" s="76"/>
      <c r="N915" s="76"/>
      <c r="O915" s="71" t="s">
        <v>10335</v>
      </c>
      <c r="P915" s="100"/>
      <c r="Q915" s="71" t="s">
        <v>10338</v>
      </c>
      <c r="R915" s="79" t="s">
        <v>10339</v>
      </c>
      <c r="S915" s="86" t="n">
        <v>45125</v>
      </c>
      <c r="T915" s="86" t="n">
        <v>45855</v>
      </c>
      <c r="U915" s="87" t="s">
        <v>10340</v>
      </c>
      <c r="V915" s="87" t="s">
        <v>10341</v>
      </c>
      <c r="W915" s="76"/>
      <c r="X915" s="71" t="s">
        <v>10335</v>
      </c>
      <c r="Y915" s="71" t="s">
        <v>10342</v>
      </c>
      <c r="Z915" s="79" t="s">
        <v>10629</v>
      </c>
      <c r="AA915" s="76"/>
      <c r="AB915" s="76"/>
      <c r="AC915" s="76"/>
      <c r="AD915" s="76"/>
      <c r="AE915" s="78" t="s">
        <v>10630</v>
      </c>
      <c r="AF915" s="76"/>
      <c r="AG915" s="76"/>
      <c r="AH915" s="76"/>
      <c r="AI915" s="67" t="s">
        <v>10562</v>
      </c>
      <c r="AJ915" s="79" t="s">
        <v>42</v>
      </c>
      <c r="AK915" s="76"/>
      <c r="AL915" s="76"/>
      <c r="AM915" s="76"/>
      <c r="AN915" s="63" t="s">
        <v>10624</v>
      </c>
      <c r="AO915" s="63" t="s">
        <v>10625</v>
      </c>
      <c r="AP915" s="67" t="s">
        <v>10626</v>
      </c>
      <c r="AQ915" s="76"/>
    </row>
    <row r="916" customFormat="false" ht="15" hidden="false" customHeight="false" outlineLevel="0" collapsed="false">
      <c r="B916" s="1" t="str">
        <f aca="false">поверители!$E916</f>
        <v>02793</v>
      </c>
      <c r="C916" s="64" t="s">
        <v>297</v>
      </c>
      <c r="D916" s="63"/>
      <c r="E916" s="81" t="s">
        <v>11470</v>
      </c>
      <c r="F916" s="63"/>
      <c r="G916" s="63" t="s">
        <v>10335</v>
      </c>
      <c r="H916" s="64" t="s">
        <v>2524</v>
      </c>
      <c r="I916" s="67" t="s">
        <v>10363</v>
      </c>
      <c r="J916" s="76"/>
      <c r="K916" s="76"/>
      <c r="L916" s="76"/>
      <c r="M916" s="76"/>
      <c r="N916" s="76"/>
      <c r="O916" s="71" t="s">
        <v>10335</v>
      </c>
      <c r="P916" s="100"/>
      <c r="Q916" s="71" t="s">
        <v>10338</v>
      </c>
      <c r="R916" s="79" t="s">
        <v>10339</v>
      </c>
      <c r="S916" s="86" t="n">
        <v>45125</v>
      </c>
      <c r="T916" s="86" t="n">
        <v>45855</v>
      </c>
      <c r="U916" s="87" t="s">
        <v>10340</v>
      </c>
      <c r="V916" s="87" t="s">
        <v>10341</v>
      </c>
      <c r="W916" s="76"/>
      <c r="X916" s="71" t="s">
        <v>10335</v>
      </c>
      <c r="Y916" s="71" t="s">
        <v>10342</v>
      </c>
      <c r="Z916" s="79" t="s">
        <v>10629</v>
      </c>
      <c r="AA916" s="76"/>
      <c r="AB916" s="76"/>
      <c r="AC916" s="76"/>
      <c r="AD916" s="76"/>
      <c r="AE916" s="78" t="s">
        <v>10630</v>
      </c>
      <c r="AF916" s="76"/>
      <c r="AG916" s="76"/>
      <c r="AH916" s="76"/>
      <c r="AI916" s="67" t="s">
        <v>10562</v>
      </c>
      <c r="AJ916" s="79" t="s">
        <v>42</v>
      </c>
      <c r="AK916" s="76"/>
      <c r="AL916" s="76"/>
      <c r="AM916" s="76"/>
      <c r="AN916" s="63" t="s">
        <v>10624</v>
      </c>
      <c r="AO916" s="63" t="s">
        <v>10625</v>
      </c>
      <c r="AP916" s="67" t="s">
        <v>10626</v>
      </c>
      <c r="AQ916" s="76"/>
    </row>
    <row r="917" customFormat="false" ht="15" hidden="false" customHeight="false" outlineLevel="0" collapsed="false">
      <c r="B917" s="1" t="str">
        <f aca="false">поверители!$E917</f>
        <v>02794</v>
      </c>
      <c r="C917" s="64" t="s">
        <v>297</v>
      </c>
      <c r="D917" s="63"/>
      <c r="E917" s="81" t="s">
        <v>11471</v>
      </c>
      <c r="F917" s="63"/>
      <c r="G917" s="63" t="s">
        <v>10335</v>
      </c>
      <c r="H917" s="64" t="s">
        <v>2524</v>
      </c>
      <c r="I917" s="67" t="s">
        <v>10363</v>
      </c>
      <c r="J917" s="76"/>
      <c r="K917" s="76"/>
      <c r="L917" s="76"/>
      <c r="M917" s="76"/>
      <c r="N917" s="76"/>
      <c r="O917" s="71" t="s">
        <v>10335</v>
      </c>
      <c r="P917" s="100"/>
      <c r="Q917" s="71" t="s">
        <v>10338</v>
      </c>
      <c r="R917" s="79" t="s">
        <v>10339</v>
      </c>
      <c r="S917" s="86" t="n">
        <v>45125</v>
      </c>
      <c r="T917" s="86" t="n">
        <v>45855</v>
      </c>
      <c r="U917" s="87" t="s">
        <v>10340</v>
      </c>
      <c r="V917" s="87" t="s">
        <v>10341</v>
      </c>
      <c r="W917" s="76"/>
      <c r="X917" s="71" t="s">
        <v>10335</v>
      </c>
      <c r="Y917" s="71" t="s">
        <v>10342</v>
      </c>
      <c r="Z917" s="79" t="s">
        <v>10629</v>
      </c>
      <c r="AA917" s="76"/>
      <c r="AB917" s="76"/>
      <c r="AC917" s="76"/>
      <c r="AD917" s="76"/>
      <c r="AE917" s="78" t="s">
        <v>10630</v>
      </c>
      <c r="AF917" s="76"/>
      <c r="AG917" s="76"/>
      <c r="AH917" s="76"/>
      <c r="AI917" s="67" t="s">
        <v>10562</v>
      </c>
      <c r="AJ917" s="79" t="s">
        <v>42</v>
      </c>
      <c r="AK917" s="76"/>
      <c r="AL917" s="76"/>
      <c r="AM917" s="76"/>
      <c r="AN917" s="63" t="s">
        <v>10624</v>
      </c>
      <c r="AO917" s="63" t="s">
        <v>10625</v>
      </c>
      <c r="AP917" s="67" t="s">
        <v>10626</v>
      </c>
      <c r="AQ917" s="76"/>
    </row>
    <row r="918" customFormat="false" ht="15" hidden="false" customHeight="false" outlineLevel="0" collapsed="false">
      <c r="B918" s="1" t="str">
        <f aca="false">поверители!$E918</f>
        <v>02795</v>
      </c>
      <c r="C918" s="64" t="s">
        <v>297</v>
      </c>
      <c r="D918" s="63"/>
      <c r="E918" s="81" t="s">
        <v>11472</v>
      </c>
      <c r="F918" s="63"/>
      <c r="G918" s="63" t="s">
        <v>10335</v>
      </c>
      <c r="H918" s="64" t="s">
        <v>2524</v>
      </c>
      <c r="I918" s="67" t="s">
        <v>10363</v>
      </c>
      <c r="J918" s="76"/>
      <c r="K918" s="76"/>
      <c r="L918" s="76"/>
      <c r="M918" s="76"/>
      <c r="N918" s="76"/>
      <c r="O918" s="71" t="s">
        <v>10335</v>
      </c>
      <c r="P918" s="100"/>
      <c r="Q918" s="71" t="s">
        <v>10338</v>
      </c>
      <c r="R918" s="79" t="s">
        <v>10339</v>
      </c>
      <c r="S918" s="86" t="n">
        <v>45125</v>
      </c>
      <c r="T918" s="86" t="n">
        <v>45855</v>
      </c>
      <c r="U918" s="87" t="s">
        <v>10340</v>
      </c>
      <c r="V918" s="87" t="s">
        <v>10341</v>
      </c>
      <c r="W918" s="76"/>
      <c r="X918" s="71" t="s">
        <v>10335</v>
      </c>
      <c r="Y918" s="71" t="s">
        <v>10342</v>
      </c>
      <c r="Z918" s="79" t="s">
        <v>10629</v>
      </c>
      <c r="AA918" s="76"/>
      <c r="AB918" s="76"/>
      <c r="AC918" s="76"/>
      <c r="AD918" s="76"/>
      <c r="AE918" s="78" t="s">
        <v>10630</v>
      </c>
      <c r="AF918" s="76"/>
      <c r="AG918" s="76"/>
      <c r="AH918" s="76"/>
      <c r="AI918" s="67" t="s">
        <v>10562</v>
      </c>
      <c r="AJ918" s="79" t="s">
        <v>42</v>
      </c>
      <c r="AK918" s="76"/>
      <c r="AL918" s="76"/>
      <c r="AM918" s="76"/>
      <c r="AN918" s="63" t="s">
        <v>10624</v>
      </c>
      <c r="AO918" s="63" t="s">
        <v>10625</v>
      </c>
      <c r="AP918" s="67" t="s">
        <v>10626</v>
      </c>
      <c r="AQ918" s="76"/>
    </row>
    <row r="919" customFormat="false" ht="15" hidden="false" customHeight="false" outlineLevel="0" collapsed="false">
      <c r="B919" s="1" t="str">
        <f aca="false">поверители!$E919</f>
        <v>02796</v>
      </c>
      <c r="C919" s="64" t="s">
        <v>297</v>
      </c>
      <c r="D919" s="63"/>
      <c r="E919" s="81" t="s">
        <v>11473</v>
      </c>
      <c r="F919" s="63"/>
      <c r="G919" s="63" t="s">
        <v>10335</v>
      </c>
      <c r="H919" s="64" t="s">
        <v>2524</v>
      </c>
      <c r="I919" s="67" t="s">
        <v>10363</v>
      </c>
      <c r="J919" s="76"/>
      <c r="K919" s="76"/>
      <c r="L919" s="76"/>
      <c r="M919" s="76"/>
      <c r="N919" s="76"/>
      <c r="O919" s="71" t="s">
        <v>10335</v>
      </c>
      <c r="P919" s="100"/>
      <c r="Q919" s="71" t="s">
        <v>10338</v>
      </c>
      <c r="R919" s="79" t="s">
        <v>10339</v>
      </c>
      <c r="S919" s="86" t="n">
        <v>45125</v>
      </c>
      <c r="T919" s="86" t="n">
        <v>45855</v>
      </c>
      <c r="U919" s="87" t="s">
        <v>10340</v>
      </c>
      <c r="V919" s="87" t="s">
        <v>10341</v>
      </c>
      <c r="W919" s="76"/>
      <c r="X919" s="71" t="s">
        <v>10335</v>
      </c>
      <c r="Y919" s="71" t="s">
        <v>10342</v>
      </c>
      <c r="Z919" s="79" t="s">
        <v>10629</v>
      </c>
      <c r="AA919" s="76"/>
      <c r="AB919" s="76"/>
      <c r="AC919" s="76"/>
      <c r="AD919" s="76"/>
      <c r="AE919" s="78" t="s">
        <v>10630</v>
      </c>
      <c r="AF919" s="76"/>
      <c r="AG919" s="76"/>
      <c r="AH919" s="76"/>
      <c r="AI919" s="67" t="s">
        <v>10562</v>
      </c>
      <c r="AJ919" s="79" t="s">
        <v>42</v>
      </c>
      <c r="AK919" s="76"/>
      <c r="AL919" s="76"/>
      <c r="AM919" s="76"/>
      <c r="AN919" s="63" t="s">
        <v>10624</v>
      </c>
      <c r="AO919" s="63" t="s">
        <v>10625</v>
      </c>
      <c r="AP919" s="67" t="s">
        <v>10626</v>
      </c>
      <c r="AQ919" s="76"/>
    </row>
    <row r="920" customFormat="false" ht="15" hidden="false" customHeight="false" outlineLevel="0" collapsed="false">
      <c r="B920" s="1" t="str">
        <f aca="false">поверители!$E920</f>
        <v>02798</v>
      </c>
      <c r="C920" s="64" t="s">
        <v>297</v>
      </c>
      <c r="D920" s="63"/>
      <c r="E920" s="81" t="s">
        <v>11474</v>
      </c>
      <c r="F920" s="63"/>
      <c r="G920" s="63" t="s">
        <v>10335</v>
      </c>
      <c r="H920" s="64" t="s">
        <v>2524</v>
      </c>
      <c r="I920" s="67" t="s">
        <v>10363</v>
      </c>
      <c r="J920" s="76"/>
      <c r="K920" s="76"/>
      <c r="L920" s="76"/>
      <c r="M920" s="76"/>
      <c r="N920" s="76"/>
      <c r="O920" s="71" t="s">
        <v>10335</v>
      </c>
      <c r="P920" s="100"/>
      <c r="Q920" s="71" t="s">
        <v>10338</v>
      </c>
      <c r="R920" s="79" t="s">
        <v>10339</v>
      </c>
      <c r="S920" s="86" t="n">
        <v>45125</v>
      </c>
      <c r="T920" s="86" t="n">
        <v>45855</v>
      </c>
      <c r="U920" s="87" t="s">
        <v>10340</v>
      </c>
      <c r="V920" s="87" t="s">
        <v>10341</v>
      </c>
      <c r="W920" s="76"/>
      <c r="X920" s="71" t="s">
        <v>10335</v>
      </c>
      <c r="Y920" s="71" t="s">
        <v>10342</v>
      </c>
      <c r="Z920" s="79" t="s">
        <v>10629</v>
      </c>
      <c r="AA920" s="76"/>
      <c r="AB920" s="76"/>
      <c r="AC920" s="76"/>
      <c r="AD920" s="76"/>
      <c r="AE920" s="78" t="s">
        <v>10630</v>
      </c>
      <c r="AF920" s="76"/>
      <c r="AG920" s="76"/>
      <c r="AH920" s="76"/>
      <c r="AI920" s="67" t="s">
        <v>10562</v>
      </c>
      <c r="AJ920" s="79" t="s">
        <v>42</v>
      </c>
      <c r="AK920" s="76"/>
      <c r="AL920" s="76"/>
      <c r="AM920" s="76"/>
      <c r="AN920" s="63" t="s">
        <v>10624</v>
      </c>
      <c r="AO920" s="63" t="s">
        <v>10625</v>
      </c>
      <c r="AP920" s="67" t="s">
        <v>10626</v>
      </c>
      <c r="AQ920" s="76"/>
    </row>
    <row r="921" customFormat="false" ht="15" hidden="false" customHeight="false" outlineLevel="0" collapsed="false">
      <c r="B921" s="1" t="str">
        <f aca="false">поверители!$E921</f>
        <v>02799</v>
      </c>
      <c r="C921" s="64" t="s">
        <v>297</v>
      </c>
      <c r="D921" s="63"/>
      <c r="E921" s="81" t="s">
        <v>11475</v>
      </c>
      <c r="F921" s="63"/>
      <c r="G921" s="63" t="s">
        <v>10335</v>
      </c>
      <c r="H921" s="64" t="s">
        <v>2524</v>
      </c>
      <c r="I921" s="67" t="s">
        <v>10363</v>
      </c>
      <c r="J921" s="76"/>
      <c r="K921" s="76"/>
      <c r="L921" s="76"/>
      <c r="M921" s="76"/>
      <c r="N921" s="76"/>
      <c r="O921" s="71" t="s">
        <v>10335</v>
      </c>
      <c r="P921" s="100"/>
      <c r="Q921" s="71" t="s">
        <v>10338</v>
      </c>
      <c r="R921" s="79" t="s">
        <v>10339</v>
      </c>
      <c r="S921" s="86" t="n">
        <v>45125</v>
      </c>
      <c r="T921" s="86" t="n">
        <v>45855</v>
      </c>
      <c r="U921" s="87" t="s">
        <v>10340</v>
      </c>
      <c r="V921" s="87" t="s">
        <v>10341</v>
      </c>
      <c r="W921" s="76"/>
      <c r="X921" s="71" t="s">
        <v>10335</v>
      </c>
      <c r="Y921" s="71" t="s">
        <v>10342</v>
      </c>
      <c r="Z921" s="79" t="s">
        <v>10629</v>
      </c>
      <c r="AA921" s="76"/>
      <c r="AB921" s="76"/>
      <c r="AC921" s="76"/>
      <c r="AD921" s="76"/>
      <c r="AE921" s="78" t="s">
        <v>10630</v>
      </c>
      <c r="AF921" s="76"/>
      <c r="AG921" s="76"/>
      <c r="AH921" s="76"/>
      <c r="AI921" s="67" t="s">
        <v>10562</v>
      </c>
      <c r="AJ921" s="79" t="s">
        <v>42</v>
      </c>
      <c r="AK921" s="76"/>
      <c r="AL921" s="76"/>
      <c r="AM921" s="76"/>
      <c r="AN921" s="63" t="s">
        <v>10624</v>
      </c>
      <c r="AO921" s="63" t="s">
        <v>10625</v>
      </c>
      <c r="AP921" s="67" t="s">
        <v>10626</v>
      </c>
      <c r="AQ921" s="76"/>
    </row>
    <row r="922" customFormat="false" ht="15" hidden="false" customHeight="false" outlineLevel="0" collapsed="false">
      <c r="B922" s="1" t="str">
        <f aca="false">поверители!$E922</f>
        <v>02800</v>
      </c>
      <c r="C922" s="64" t="s">
        <v>297</v>
      </c>
      <c r="D922" s="63"/>
      <c r="E922" s="81" t="s">
        <v>11476</v>
      </c>
      <c r="F922" s="63"/>
      <c r="G922" s="63" t="s">
        <v>10335</v>
      </c>
      <c r="H922" s="64" t="s">
        <v>2524</v>
      </c>
      <c r="I922" s="67" t="s">
        <v>10363</v>
      </c>
      <c r="J922" s="76"/>
      <c r="K922" s="76"/>
      <c r="L922" s="76"/>
      <c r="M922" s="76"/>
      <c r="N922" s="76"/>
      <c r="O922" s="71" t="s">
        <v>10335</v>
      </c>
      <c r="P922" s="100"/>
      <c r="Q922" s="71" t="s">
        <v>10338</v>
      </c>
      <c r="R922" s="79" t="s">
        <v>10339</v>
      </c>
      <c r="S922" s="86" t="n">
        <v>45125</v>
      </c>
      <c r="T922" s="86" t="n">
        <v>45855</v>
      </c>
      <c r="U922" s="87" t="s">
        <v>10340</v>
      </c>
      <c r="V922" s="87" t="s">
        <v>10341</v>
      </c>
      <c r="W922" s="76"/>
      <c r="X922" s="71" t="s">
        <v>10335</v>
      </c>
      <c r="Y922" s="71" t="s">
        <v>10342</v>
      </c>
      <c r="Z922" s="79" t="s">
        <v>10629</v>
      </c>
      <c r="AA922" s="76"/>
      <c r="AB922" s="76"/>
      <c r="AC922" s="76"/>
      <c r="AD922" s="76"/>
      <c r="AE922" s="78" t="s">
        <v>10630</v>
      </c>
      <c r="AF922" s="76"/>
      <c r="AG922" s="76"/>
      <c r="AH922" s="76"/>
      <c r="AI922" s="67" t="s">
        <v>10562</v>
      </c>
      <c r="AJ922" s="79" t="s">
        <v>42</v>
      </c>
      <c r="AK922" s="76"/>
      <c r="AL922" s="76"/>
      <c r="AM922" s="76"/>
      <c r="AN922" s="63" t="s">
        <v>10624</v>
      </c>
      <c r="AO922" s="63" t="s">
        <v>10625</v>
      </c>
      <c r="AP922" s="67" t="s">
        <v>10626</v>
      </c>
      <c r="AQ922" s="76"/>
    </row>
    <row r="923" customFormat="false" ht="15" hidden="false" customHeight="false" outlineLevel="0" collapsed="false">
      <c r="B923" s="1" t="str">
        <f aca="false">поверители!$E923</f>
        <v>02801</v>
      </c>
      <c r="C923" s="64" t="s">
        <v>323</v>
      </c>
      <c r="D923" s="63"/>
      <c r="E923" s="81" t="s">
        <v>11477</v>
      </c>
      <c r="F923" s="63"/>
      <c r="G923" s="63" t="s">
        <v>10335</v>
      </c>
      <c r="H923" s="81" t="s">
        <v>782</v>
      </c>
      <c r="I923" s="67" t="s">
        <v>10652</v>
      </c>
      <c r="J923" s="76"/>
      <c r="K923" s="76"/>
      <c r="L923" s="76"/>
      <c r="M923" s="76"/>
      <c r="N923" s="76"/>
      <c r="O923" s="71" t="s">
        <v>10335</v>
      </c>
      <c r="P923" s="100"/>
      <c r="Q923" s="71" t="s">
        <v>10338</v>
      </c>
      <c r="R923" s="79" t="s">
        <v>10339</v>
      </c>
      <c r="S923" s="86" t="n">
        <v>45125</v>
      </c>
      <c r="T923" s="86" t="n">
        <v>45855</v>
      </c>
      <c r="U923" s="87" t="s">
        <v>10340</v>
      </c>
      <c r="V923" s="87" t="s">
        <v>10341</v>
      </c>
      <c r="W923" s="76"/>
      <c r="X923" s="71" t="s">
        <v>10335</v>
      </c>
      <c r="Y923" s="71" t="s">
        <v>10342</v>
      </c>
      <c r="Z923" s="79" t="s">
        <v>10629</v>
      </c>
      <c r="AA923" s="76"/>
      <c r="AB923" s="76"/>
      <c r="AC923" s="76"/>
      <c r="AD923" s="76"/>
      <c r="AE923" s="78" t="s">
        <v>10630</v>
      </c>
      <c r="AF923" s="76"/>
      <c r="AG923" s="76"/>
      <c r="AH923" s="76"/>
      <c r="AI923" s="67" t="s">
        <v>10609</v>
      </c>
      <c r="AJ923" s="79" t="s">
        <v>42</v>
      </c>
      <c r="AK923" s="76"/>
      <c r="AL923" s="76"/>
      <c r="AM923" s="76"/>
      <c r="AN923" s="63" t="s">
        <v>10624</v>
      </c>
      <c r="AO923" s="63" t="s">
        <v>10625</v>
      </c>
      <c r="AP923" s="67" t="s">
        <v>10626</v>
      </c>
      <c r="AQ923" s="76"/>
    </row>
    <row r="924" customFormat="false" ht="16.4" hidden="false" customHeight="false" outlineLevel="0" collapsed="false">
      <c r="B924" s="1" t="str">
        <f aca="false">поверители!$E924</f>
        <v>02804</v>
      </c>
      <c r="C924" s="64" t="s">
        <v>2257</v>
      </c>
      <c r="D924" s="63"/>
      <c r="E924" s="81" t="s">
        <v>11478</v>
      </c>
      <c r="F924" s="63"/>
      <c r="G924" s="63" t="s">
        <v>10335</v>
      </c>
      <c r="H924" s="80" t="s">
        <v>2260</v>
      </c>
      <c r="I924" s="67" t="s">
        <v>10652</v>
      </c>
      <c r="J924" s="76"/>
      <c r="K924" s="76"/>
      <c r="L924" s="76"/>
      <c r="M924" s="76"/>
      <c r="N924" s="76"/>
      <c r="O924" s="71" t="s">
        <v>10335</v>
      </c>
      <c r="P924" s="100"/>
      <c r="Q924" s="71" t="s">
        <v>10338</v>
      </c>
      <c r="R924" s="79" t="s">
        <v>10339</v>
      </c>
      <c r="S924" s="86" t="n">
        <v>45125</v>
      </c>
      <c r="T924" s="86" t="n">
        <v>45855</v>
      </c>
      <c r="U924" s="87" t="s">
        <v>10340</v>
      </c>
      <c r="V924" s="87" t="s">
        <v>10341</v>
      </c>
      <c r="W924" s="76"/>
      <c r="X924" s="71" t="s">
        <v>10335</v>
      </c>
      <c r="Y924" s="71" t="s">
        <v>10342</v>
      </c>
      <c r="Z924" s="79" t="s">
        <v>10629</v>
      </c>
      <c r="AA924" s="76"/>
      <c r="AB924" s="76"/>
      <c r="AC924" s="76"/>
      <c r="AD924" s="76"/>
      <c r="AE924" s="78" t="s">
        <v>10630</v>
      </c>
      <c r="AF924" s="76"/>
      <c r="AG924" s="76"/>
      <c r="AH924" s="76"/>
      <c r="AI924" s="67" t="s">
        <v>10609</v>
      </c>
      <c r="AJ924" s="79" t="s">
        <v>42</v>
      </c>
      <c r="AK924" s="76"/>
      <c r="AL924" s="76"/>
      <c r="AM924" s="76"/>
      <c r="AN924" s="63" t="s">
        <v>10624</v>
      </c>
      <c r="AO924" s="63" t="s">
        <v>10625</v>
      </c>
      <c r="AP924" s="67" t="s">
        <v>10626</v>
      </c>
      <c r="AQ924" s="76"/>
    </row>
    <row r="925" customFormat="false" ht="16.4" hidden="false" customHeight="false" outlineLevel="0" collapsed="false">
      <c r="B925" s="1" t="str">
        <f aca="false">поверители!$E925</f>
        <v>02805</v>
      </c>
      <c r="C925" s="64" t="s">
        <v>2257</v>
      </c>
      <c r="D925" s="63"/>
      <c r="E925" s="81" t="s">
        <v>11479</v>
      </c>
      <c r="F925" s="63"/>
      <c r="G925" s="63" t="s">
        <v>10335</v>
      </c>
      <c r="H925" s="80" t="s">
        <v>2260</v>
      </c>
      <c r="I925" s="67" t="s">
        <v>10652</v>
      </c>
      <c r="J925" s="76"/>
      <c r="K925" s="76"/>
      <c r="L925" s="76"/>
      <c r="M925" s="76"/>
      <c r="N925" s="76"/>
      <c r="O925" s="71" t="s">
        <v>10335</v>
      </c>
      <c r="P925" s="100"/>
      <c r="Q925" s="71" t="s">
        <v>10338</v>
      </c>
      <c r="R925" s="79" t="s">
        <v>10339</v>
      </c>
      <c r="S925" s="86" t="n">
        <v>45125</v>
      </c>
      <c r="T925" s="86" t="n">
        <v>45855</v>
      </c>
      <c r="U925" s="87" t="s">
        <v>10340</v>
      </c>
      <c r="V925" s="87" t="s">
        <v>10341</v>
      </c>
      <c r="W925" s="76"/>
      <c r="X925" s="71" t="s">
        <v>10335</v>
      </c>
      <c r="Y925" s="71" t="s">
        <v>10342</v>
      </c>
      <c r="Z925" s="79" t="s">
        <v>10629</v>
      </c>
      <c r="AA925" s="76"/>
      <c r="AB925" s="76"/>
      <c r="AC925" s="76"/>
      <c r="AD925" s="76"/>
      <c r="AE925" s="78" t="s">
        <v>10630</v>
      </c>
      <c r="AF925" s="76"/>
      <c r="AG925" s="76"/>
      <c r="AH925" s="76"/>
      <c r="AI925" s="67" t="s">
        <v>10609</v>
      </c>
      <c r="AJ925" s="79" t="s">
        <v>42</v>
      </c>
      <c r="AK925" s="76"/>
      <c r="AL925" s="76"/>
      <c r="AM925" s="76"/>
      <c r="AN925" s="63" t="s">
        <v>10624</v>
      </c>
      <c r="AO925" s="63" t="s">
        <v>10625</v>
      </c>
      <c r="AP925" s="67" t="s">
        <v>10626</v>
      </c>
      <c r="AQ925" s="76"/>
    </row>
    <row r="926" customFormat="false" ht="15" hidden="false" customHeight="false" outlineLevel="0" collapsed="false">
      <c r="B926" s="1" t="str">
        <f aca="false">поверители!$E926</f>
        <v>11066659982</v>
      </c>
      <c r="C926" s="64" t="s">
        <v>2689</v>
      </c>
      <c r="D926" s="63"/>
      <c r="E926" s="67" t="s">
        <v>11480</v>
      </c>
      <c r="F926" s="63"/>
      <c r="G926" s="63" t="s">
        <v>10335</v>
      </c>
      <c r="H926" s="81" t="s">
        <v>11481</v>
      </c>
      <c r="I926" s="67" t="s">
        <v>10374</v>
      </c>
      <c r="J926" s="76"/>
      <c r="K926" s="76"/>
      <c r="L926" s="76"/>
      <c r="M926" s="76"/>
      <c r="N926" s="76"/>
      <c r="O926" s="71" t="s">
        <v>10335</v>
      </c>
      <c r="P926" s="100"/>
      <c r="Q926" s="71" t="s">
        <v>10338</v>
      </c>
      <c r="R926" s="79" t="s">
        <v>10339</v>
      </c>
      <c r="S926" s="86" t="n">
        <v>45126</v>
      </c>
      <c r="T926" s="86" t="n">
        <v>45856</v>
      </c>
      <c r="U926" s="87" t="s">
        <v>10340</v>
      </c>
      <c r="V926" s="87" t="s">
        <v>10341</v>
      </c>
      <c r="W926" s="76"/>
      <c r="X926" s="71" t="s">
        <v>10335</v>
      </c>
      <c r="Y926" s="71" t="s">
        <v>10342</v>
      </c>
      <c r="Z926" s="79" t="s">
        <v>10629</v>
      </c>
      <c r="AA926" s="76"/>
      <c r="AB926" s="76"/>
      <c r="AC926" s="76"/>
      <c r="AD926" s="76"/>
      <c r="AE926" s="78" t="s">
        <v>10630</v>
      </c>
      <c r="AF926" s="76"/>
      <c r="AG926" s="76"/>
      <c r="AH926" s="76"/>
      <c r="AI926" s="67" t="s">
        <v>11482</v>
      </c>
      <c r="AJ926" s="79" t="s">
        <v>10346</v>
      </c>
      <c r="AK926" s="76"/>
      <c r="AL926" s="76"/>
      <c r="AM926" s="76"/>
      <c r="AN926" s="63" t="s">
        <v>10474</v>
      </c>
      <c r="AO926" s="63" t="s">
        <v>10475</v>
      </c>
      <c r="AP926" s="67" t="s">
        <v>10476</v>
      </c>
      <c r="AQ926" s="76"/>
    </row>
    <row r="927" customFormat="false" ht="15" hidden="false" customHeight="false" outlineLevel="0" collapsed="false">
      <c r="B927" s="1" t="str">
        <f aca="false">поверители!$E927</f>
        <v>11066659985</v>
      </c>
      <c r="C927" s="64" t="s">
        <v>2689</v>
      </c>
      <c r="D927" s="63"/>
      <c r="E927" s="67" t="s">
        <v>11483</v>
      </c>
      <c r="F927" s="63"/>
      <c r="G927" s="63" t="s">
        <v>10335</v>
      </c>
      <c r="H927" s="81" t="s">
        <v>11481</v>
      </c>
      <c r="I927" s="67" t="s">
        <v>10374</v>
      </c>
      <c r="J927" s="76"/>
      <c r="K927" s="76"/>
      <c r="L927" s="76"/>
      <c r="M927" s="76"/>
      <c r="N927" s="76"/>
      <c r="O927" s="71" t="s">
        <v>10335</v>
      </c>
      <c r="P927" s="100"/>
      <c r="Q927" s="71" t="s">
        <v>10338</v>
      </c>
      <c r="R927" s="79" t="s">
        <v>10339</v>
      </c>
      <c r="S927" s="86" t="n">
        <v>45126</v>
      </c>
      <c r="T927" s="86" t="n">
        <v>45856</v>
      </c>
      <c r="U927" s="87" t="s">
        <v>10340</v>
      </c>
      <c r="V927" s="87" t="s">
        <v>10341</v>
      </c>
      <c r="W927" s="76"/>
      <c r="X927" s="71" t="s">
        <v>10335</v>
      </c>
      <c r="Y927" s="71" t="s">
        <v>10342</v>
      </c>
      <c r="Z927" s="79" t="s">
        <v>10629</v>
      </c>
      <c r="AA927" s="76"/>
      <c r="AB927" s="76"/>
      <c r="AC927" s="76"/>
      <c r="AD927" s="76"/>
      <c r="AE927" s="78" t="s">
        <v>10630</v>
      </c>
      <c r="AF927" s="76"/>
      <c r="AG927" s="76"/>
      <c r="AH927" s="76"/>
      <c r="AI927" s="67" t="s">
        <v>11482</v>
      </c>
      <c r="AJ927" s="79" t="s">
        <v>10346</v>
      </c>
      <c r="AK927" s="76"/>
      <c r="AL927" s="76"/>
      <c r="AM927" s="76"/>
      <c r="AN927" s="63" t="s">
        <v>10474</v>
      </c>
      <c r="AO927" s="63" t="s">
        <v>10475</v>
      </c>
      <c r="AP927" s="67" t="s">
        <v>10476</v>
      </c>
      <c r="AQ927" s="76"/>
    </row>
    <row r="928" customFormat="false" ht="15" hidden="false" customHeight="false" outlineLevel="0" collapsed="false">
      <c r="B928" s="1" t="str">
        <f aca="false">поверители!$E928</f>
        <v>11066659984</v>
      </c>
      <c r="C928" s="64" t="s">
        <v>2689</v>
      </c>
      <c r="D928" s="63"/>
      <c r="E928" s="67" t="s">
        <v>11484</v>
      </c>
      <c r="F928" s="63"/>
      <c r="G928" s="63" t="s">
        <v>10335</v>
      </c>
      <c r="H928" s="81" t="s">
        <v>11481</v>
      </c>
      <c r="I928" s="67" t="s">
        <v>10374</v>
      </c>
      <c r="J928" s="76"/>
      <c r="K928" s="76"/>
      <c r="L928" s="76"/>
      <c r="M928" s="76"/>
      <c r="N928" s="76"/>
      <c r="O928" s="71" t="s">
        <v>10335</v>
      </c>
      <c r="P928" s="100"/>
      <c r="Q928" s="71" t="s">
        <v>10338</v>
      </c>
      <c r="R928" s="79" t="s">
        <v>10339</v>
      </c>
      <c r="S928" s="86" t="n">
        <v>45126</v>
      </c>
      <c r="T928" s="86" t="n">
        <v>45856</v>
      </c>
      <c r="U928" s="87" t="s">
        <v>10340</v>
      </c>
      <c r="V928" s="87" t="s">
        <v>10341</v>
      </c>
      <c r="W928" s="76"/>
      <c r="X928" s="71" t="s">
        <v>10335</v>
      </c>
      <c r="Y928" s="71" t="s">
        <v>10342</v>
      </c>
      <c r="Z928" s="79" t="s">
        <v>10629</v>
      </c>
      <c r="AA928" s="76"/>
      <c r="AB928" s="76"/>
      <c r="AC928" s="76"/>
      <c r="AD928" s="76"/>
      <c r="AE928" s="78" t="s">
        <v>10630</v>
      </c>
      <c r="AF928" s="76"/>
      <c r="AG928" s="76"/>
      <c r="AH928" s="76"/>
      <c r="AI928" s="67" t="s">
        <v>11482</v>
      </c>
      <c r="AJ928" s="79" t="s">
        <v>10346</v>
      </c>
      <c r="AK928" s="76"/>
      <c r="AL928" s="76"/>
      <c r="AM928" s="76"/>
      <c r="AN928" s="63" t="s">
        <v>10474</v>
      </c>
      <c r="AO928" s="63" t="s">
        <v>10475</v>
      </c>
      <c r="AP928" s="67" t="s">
        <v>10476</v>
      </c>
      <c r="AQ928" s="76"/>
    </row>
    <row r="929" customFormat="false" ht="15" hidden="false" customHeight="false" outlineLevel="0" collapsed="false">
      <c r="B929" s="1" t="str">
        <f aca="false">поверители!$E929</f>
        <v>11066659981</v>
      </c>
      <c r="C929" s="64" t="s">
        <v>2689</v>
      </c>
      <c r="D929" s="63"/>
      <c r="E929" s="67" t="s">
        <v>11485</v>
      </c>
      <c r="F929" s="63"/>
      <c r="G929" s="63" t="s">
        <v>10335</v>
      </c>
      <c r="H929" s="81" t="s">
        <v>11481</v>
      </c>
      <c r="I929" s="67" t="s">
        <v>10374</v>
      </c>
      <c r="J929" s="76"/>
      <c r="K929" s="76"/>
      <c r="L929" s="76"/>
      <c r="M929" s="76"/>
      <c r="N929" s="76"/>
      <c r="O929" s="71" t="s">
        <v>10335</v>
      </c>
      <c r="P929" s="100"/>
      <c r="Q929" s="71" t="s">
        <v>10338</v>
      </c>
      <c r="R929" s="79" t="s">
        <v>10339</v>
      </c>
      <c r="S929" s="86" t="n">
        <v>45126</v>
      </c>
      <c r="T929" s="86" t="n">
        <v>45856</v>
      </c>
      <c r="U929" s="87" t="s">
        <v>10340</v>
      </c>
      <c r="V929" s="87" t="s">
        <v>10341</v>
      </c>
      <c r="W929" s="76"/>
      <c r="X929" s="71" t="s">
        <v>10335</v>
      </c>
      <c r="Y929" s="71" t="s">
        <v>10342</v>
      </c>
      <c r="Z929" s="79" t="s">
        <v>10629</v>
      </c>
      <c r="AA929" s="76"/>
      <c r="AB929" s="76"/>
      <c r="AC929" s="76"/>
      <c r="AD929" s="76"/>
      <c r="AE929" s="78" t="s">
        <v>10630</v>
      </c>
      <c r="AF929" s="76"/>
      <c r="AG929" s="76"/>
      <c r="AH929" s="76"/>
      <c r="AI929" s="67" t="s">
        <v>11482</v>
      </c>
      <c r="AJ929" s="79" t="s">
        <v>42</v>
      </c>
      <c r="AK929" s="76"/>
      <c r="AL929" s="76"/>
      <c r="AM929" s="76"/>
      <c r="AN929" s="63" t="s">
        <v>10474</v>
      </c>
      <c r="AO929" s="63" t="s">
        <v>10475</v>
      </c>
      <c r="AP929" s="67" t="s">
        <v>10476</v>
      </c>
      <c r="AQ929" s="76"/>
    </row>
    <row r="930" customFormat="false" ht="15" hidden="false" customHeight="false" outlineLevel="0" collapsed="false">
      <c r="B930" s="1" t="str">
        <f aca="false">поверители!$E930</f>
        <v>11066659983</v>
      </c>
      <c r="C930" s="64" t="s">
        <v>2689</v>
      </c>
      <c r="D930" s="63"/>
      <c r="E930" s="67" t="s">
        <v>11486</v>
      </c>
      <c r="F930" s="63"/>
      <c r="G930" s="63" t="s">
        <v>10335</v>
      </c>
      <c r="H930" s="81" t="s">
        <v>11481</v>
      </c>
      <c r="I930" s="67" t="s">
        <v>10374</v>
      </c>
      <c r="J930" s="76"/>
      <c r="K930" s="76"/>
      <c r="L930" s="76"/>
      <c r="M930" s="76"/>
      <c r="N930" s="76"/>
      <c r="O930" s="71" t="s">
        <v>10335</v>
      </c>
      <c r="P930" s="100"/>
      <c r="Q930" s="71" t="s">
        <v>10338</v>
      </c>
      <c r="R930" s="79" t="s">
        <v>10339</v>
      </c>
      <c r="S930" s="86" t="n">
        <v>45126</v>
      </c>
      <c r="T930" s="86" t="n">
        <v>45856</v>
      </c>
      <c r="U930" s="87" t="s">
        <v>10340</v>
      </c>
      <c r="V930" s="87" t="s">
        <v>10341</v>
      </c>
      <c r="W930" s="76"/>
      <c r="X930" s="71" t="s">
        <v>10335</v>
      </c>
      <c r="Y930" s="71" t="s">
        <v>10342</v>
      </c>
      <c r="Z930" s="79" t="s">
        <v>10629</v>
      </c>
      <c r="AA930" s="76"/>
      <c r="AB930" s="76"/>
      <c r="AC930" s="76"/>
      <c r="AD930" s="76"/>
      <c r="AE930" s="78" t="s">
        <v>10630</v>
      </c>
      <c r="AF930" s="76"/>
      <c r="AG930" s="76"/>
      <c r="AH930" s="76"/>
      <c r="AI930" s="67" t="s">
        <v>11482</v>
      </c>
      <c r="AJ930" s="79" t="s">
        <v>42</v>
      </c>
      <c r="AK930" s="76"/>
      <c r="AL930" s="76"/>
      <c r="AM930" s="76"/>
      <c r="AN930" s="63" t="s">
        <v>10474</v>
      </c>
      <c r="AO930" s="63" t="s">
        <v>10475</v>
      </c>
      <c r="AP930" s="67" t="s">
        <v>10476</v>
      </c>
      <c r="AQ930" s="76"/>
    </row>
    <row r="931" customFormat="false" ht="15" hidden="false" customHeight="false" outlineLevel="0" collapsed="false">
      <c r="B931" s="1" t="str">
        <f aca="false">поверители!$E931</f>
        <v>005429</v>
      </c>
      <c r="C931" s="64" t="s">
        <v>2220</v>
      </c>
      <c r="D931" s="63"/>
      <c r="E931" s="67" t="s">
        <v>11487</v>
      </c>
      <c r="F931" s="63"/>
      <c r="G931" s="63" t="s">
        <v>10335</v>
      </c>
      <c r="H931" s="81" t="s">
        <v>332</v>
      </c>
      <c r="I931" s="67" t="s">
        <v>10374</v>
      </c>
      <c r="J931" s="76"/>
      <c r="K931" s="76"/>
      <c r="L931" s="76"/>
      <c r="M931" s="76"/>
      <c r="N931" s="76"/>
      <c r="O931" s="71" t="s">
        <v>10335</v>
      </c>
      <c r="P931" s="100"/>
      <c r="Q931" s="71" t="s">
        <v>10338</v>
      </c>
      <c r="R931" s="79" t="s">
        <v>10339</v>
      </c>
      <c r="S931" s="86" t="n">
        <v>45127</v>
      </c>
      <c r="T931" s="86" t="n">
        <v>45857</v>
      </c>
      <c r="U931" s="87" t="s">
        <v>10340</v>
      </c>
      <c r="V931" s="87" t="s">
        <v>10341</v>
      </c>
      <c r="W931" s="76"/>
      <c r="X931" s="71" t="s">
        <v>10335</v>
      </c>
      <c r="Y931" s="71" t="s">
        <v>10342</v>
      </c>
      <c r="Z931" s="79" t="s">
        <v>10629</v>
      </c>
      <c r="AA931" s="76"/>
      <c r="AB931" s="76"/>
      <c r="AC931" s="76"/>
      <c r="AD931" s="76"/>
      <c r="AE931" s="78" t="s">
        <v>10630</v>
      </c>
      <c r="AF931" s="76"/>
      <c r="AG931" s="76"/>
      <c r="AH931" s="76"/>
      <c r="AI931" s="67" t="s">
        <v>10562</v>
      </c>
      <c r="AJ931" s="79" t="s">
        <v>10346</v>
      </c>
      <c r="AK931" s="76"/>
      <c r="AL931" s="76"/>
      <c r="AM931" s="76"/>
      <c r="AN931" s="63" t="s">
        <v>10395</v>
      </c>
      <c r="AO931" s="63" t="s">
        <v>10507</v>
      </c>
      <c r="AP931" s="67" t="s">
        <v>10508</v>
      </c>
      <c r="AQ931" s="76"/>
    </row>
    <row r="932" customFormat="false" ht="15" hidden="false" customHeight="false" outlineLevel="0" collapsed="false">
      <c r="B932" s="1" t="str">
        <f aca="false">поверители!$E932</f>
        <v>003403</v>
      </c>
      <c r="C932" s="64" t="s">
        <v>2220</v>
      </c>
      <c r="D932" s="63"/>
      <c r="E932" s="67" t="s">
        <v>11488</v>
      </c>
      <c r="F932" s="63"/>
      <c r="G932" s="63" t="s">
        <v>10335</v>
      </c>
      <c r="H932" s="81" t="s">
        <v>332</v>
      </c>
      <c r="I932" s="67" t="s">
        <v>10374</v>
      </c>
      <c r="J932" s="76"/>
      <c r="K932" s="76"/>
      <c r="L932" s="76"/>
      <c r="M932" s="76"/>
      <c r="N932" s="76"/>
      <c r="O932" s="71" t="s">
        <v>10335</v>
      </c>
      <c r="P932" s="100"/>
      <c r="Q932" s="71" t="s">
        <v>10338</v>
      </c>
      <c r="R932" s="79" t="s">
        <v>10339</v>
      </c>
      <c r="S932" s="86" t="n">
        <v>45127</v>
      </c>
      <c r="T932" s="86" t="n">
        <v>45857</v>
      </c>
      <c r="U932" s="87" t="s">
        <v>10340</v>
      </c>
      <c r="V932" s="87" t="s">
        <v>10341</v>
      </c>
      <c r="W932" s="76"/>
      <c r="X932" s="71" t="s">
        <v>10335</v>
      </c>
      <c r="Y932" s="71" t="s">
        <v>10342</v>
      </c>
      <c r="Z932" s="79" t="s">
        <v>10629</v>
      </c>
      <c r="AA932" s="76"/>
      <c r="AB932" s="76"/>
      <c r="AC932" s="76"/>
      <c r="AD932" s="76"/>
      <c r="AE932" s="78" t="s">
        <v>10630</v>
      </c>
      <c r="AF932" s="76"/>
      <c r="AG932" s="76"/>
      <c r="AH932" s="76"/>
      <c r="AI932" s="67" t="s">
        <v>10562</v>
      </c>
      <c r="AJ932" s="79" t="s">
        <v>10346</v>
      </c>
      <c r="AK932" s="76"/>
      <c r="AL932" s="76"/>
      <c r="AM932" s="76"/>
      <c r="AN932" s="63" t="s">
        <v>10395</v>
      </c>
      <c r="AO932" s="63" t="s">
        <v>10507</v>
      </c>
      <c r="AP932" s="67" t="s">
        <v>10508</v>
      </c>
      <c r="AQ932" s="76"/>
    </row>
    <row r="933" customFormat="false" ht="15" hidden="false" customHeight="false" outlineLevel="0" collapsed="false">
      <c r="B933" s="1" t="str">
        <f aca="false">поверители!$E933</f>
        <v>004105</v>
      </c>
      <c r="C933" s="64" t="s">
        <v>2220</v>
      </c>
      <c r="D933" s="63"/>
      <c r="E933" s="67" t="s">
        <v>11489</v>
      </c>
      <c r="F933" s="63"/>
      <c r="G933" s="63" t="s">
        <v>10335</v>
      </c>
      <c r="H933" s="81" t="s">
        <v>332</v>
      </c>
      <c r="I933" s="67" t="s">
        <v>10374</v>
      </c>
      <c r="J933" s="76"/>
      <c r="K933" s="76"/>
      <c r="L933" s="76"/>
      <c r="M933" s="76"/>
      <c r="N933" s="76"/>
      <c r="O933" s="71" t="s">
        <v>10335</v>
      </c>
      <c r="P933" s="100"/>
      <c r="Q933" s="71" t="s">
        <v>10338</v>
      </c>
      <c r="R933" s="79" t="s">
        <v>10339</v>
      </c>
      <c r="S933" s="86" t="n">
        <v>45127</v>
      </c>
      <c r="T933" s="86" t="n">
        <v>45857</v>
      </c>
      <c r="U933" s="87" t="s">
        <v>10340</v>
      </c>
      <c r="V933" s="87" t="s">
        <v>10341</v>
      </c>
      <c r="W933" s="76"/>
      <c r="X933" s="71" t="s">
        <v>10335</v>
      </c>
      <c r="Y933" s="71" t="s">
        <v>10342</v>
      </c>
      <c r="Z933" s="79" t="s">
        <v>10629</v>
      </c>
      <c r="AA933" s="76"/>
      <c r="AB933" s="76"/>
      <c r="AC933" s="76"/>
      <c r="AD933" s="76"/>
      <c r="AE933" s="78" t="s">
        <v>10630</v>
      </c>
      <c r="AF933" s="76"/>
      <c r="AG933" s="76"/>
      <c r="AH933" s="76"/>
      <c r="AI933" s="67" t="s">
        <v>10562</v>
      </c>
      <c r="AJ933" s="79" t="s">
        <v>10346</v>
      </c>
      <c r="AK933" s="76"/>
      <c r="AL933" s="76"/>
      <c r="AM933" s="76"/>
      <c r="AN933" s="63" t="s">
        <v>10395</v>
      </c>
      <c r="AO933" s="63" t="s">
        <v>10507</v>
      </c>
      <c r="AP933" s="67" t="s">
        <v>10508</v>
      </c>
      <c r="AQ933" s="76"/>
    </row>
    <row r="934" customFormat="false" ht="15" hidden="false" customHeight="false" outlineLevel="0" collapsed="false">
      <c r="B934" s="1" t="str">
        <f aca="false">поверители!$E934</f>
        <v>015345</v>
      </c>
      <c r="C934" s="64" t="s">
        <v>2220</v>
      </c>
      <c r="D934" s="63"/>
      <c r="E934" s="67" t="s">
        <v>11490</v>
      </c>
      <c r="F934" s="63"/>
      <c r="G934" s="63" t="s">
        <v>10335</v>
      </c>
      <c r="H934" s="81" t="s">
        <v>332</v>
      </c>
      <c r="I934" s="67" t="s">
        <v>10374</v>
      </c>
      <c r="J934" s="76"/>
      <c r="K934" s="76"/>
      <c r="L934" s="76"/>
      <c r="M934" s="76"/>
      <c r="N934" s="76"/>
      <c r="O934" s="71" t="s">
        <v>10335</v>
      </c>
      <c r="P934" s="100"/>
      <c r="Q934" s="71" t="s">
        <v>10338</v>
      </c>
      <c r="R934" s="79" t="s">
        <v>10339</v>
      </c>
      <c r="S934" s="86" t="n">
        <v>45127</v>
      </c>
      <c r="T934" s="86" t="n">
        <v>45857</v>
      </c>
      <c r="U934" s="87" t="s">
        <v>10340</v>
      </c>
      <c r="V934" s="87" t="s">
        <v>10341</v>
      </c>
      <c r="W934" s="76"/>
      <c r="X934" s="71" t="s">
        <v>10335</v>
      </c>
      <c r="Y934" s="71" t="s">
        <v>10342</v>
      </c>
      <c r="Z934" s="79" t="s">
        <v>10629</v>
      </c>
      <c r="AA934" s="76"/>
      <c r="AB934" s="76"/>
      <c r="AC934" s="76"/>
      <c r="AD934" s="76"/>
      <c r="AE934" s="78" t="s">
        <v>10630</v>
      </c>
      <c r="AF934" s="76"/>
      <c r="AG934" s="76"/>
      <c r="AH934" s="76"/>
      <c r="AI934" s="67" t="s">
        <v>10562</v>
      </c>
      <c r="AJ934" s="79" t="s">
        <v>10346</v>
      </c>
      <c r="AK934" s="76"/>
      <c r="AL934" s="76"/>
      <c r="AM934" s="76"/>
      <c r="AN934" s="63" t="s">
        <v>10395</v>
      </c>
      <c r="AO934" s="63" t="s">
        <v>10507</v>
      </c>
      <c r="AP934" s="67" t="s">
        <v>10508</v>
      </c>
      <c r="AQ934" s="76"/>
    </row>
    <row r="935" customFormat="false" ht="15" hidden="false" customHeight="false" outlineLevel="0" collapsed="false">
      <c r="B935" s="1" t="str">
        <f aca="false">поверители!$E935</f>
        <v>003485</v>
      </c>
      <c r="C935" s="64" t="s">
        <v>2220</v>
      </c>
      <c r="D935" s="63"/>
      <c r="E935" s="67" t="s">
        <v>11491</v>
      </c>
      <c r="F935" s="63"/>
      <c r="G935" s="63" t="s">
        <v>10335</v>
      </c>
      <c r="H935" s="81" t="s">
        <v>332</v>
      </c>
      <c r="I935" s="67" t="s">
        <v>10374</v>
      </c>
      <c r="J935" s="76"/>
      <c r="K935" s="76"/>
      <c r="L935" s="76"/>
      <c r="M935" s="76"/>
      <c r="N935" s="76"/>
      <c r="O935" s="71" t="s">
        <v>10335</v>
      </c>
      <c r="P935" s="100"/>
      <c r="Q935" s="71" t="s">
        <v>10338</v>
      </c>
      <c r="R935" s="79" t="s">
        <v>10339</v>
      </c>
      <c r="S935" s="86" t="n">
        <v>45127</v>
      </c>
      <c r="T935" s="86" t="n">
        <v>45857</v>
      </c>
      <c r="U935" s="87" t="s">
        <v>10340</v>
      </c>
      <c r="V935" s="87" t="s">
        <v>10341</v>
      </c>
      <c r="W935" s="76"/>
      <c r="X935" s="71" t="s">
        <v>10335</v>
      </c>
      <c r="Y935" s="71" t="s">
        <v>10342</v>
      </c>
      <c r="Z935" s="79" t="s">
        <v>10629</v>
      </c>
      <c r="AA935" s="76"/>
      <c r="AB935" s="76"/>
      <c r="AC935" s="76"/>
      <c r="AD935" s="76"/>
      <c r="AE935" s="78" t="s">
        <v>10630</v>
      </c>
      <c r="AF935" s="76"/>
      <c r="AG935" s="76"/>
      <c r="AH935" s="76"/>
      <c r="AI935" s="67" t="s">
        <v>10562</v>
      </c>
      <c r="AJ935" s="79" t="s">
        <v>10346</v>
      </c>
      <c r="AK935" s="76"/>
      <c r="AL935" s="76"/>
      <c r="AM935" s="76"/>
      <c r="AN935" s="63" t="s">
        <v>10395</v>
      </c>
      <c r="AO935" s="63" t="s">
        <v>10507</v>
      </c>
      <c r="AP935" s="67" t="s">
        <v>10508</v>
      </c>
      <c r="AQ935" s="76"/>
    </row>
    <row r="936" customFormat="false" ht="15" hidden="false" customHeight="false" outlineLevel="0" collapsed="false">
      <c r="B936" s="1" t="str">
        <f aca="false">поверители!$E936</f>
        <v>017995</v>
      </c>
      <c r="C936" s="64" t="s">
        <v>2220</v>
      </c>
      <c r="D936" s="63"/>
      <c r="E936" s="67" t="s">
        <v>11492</v>
      </c>
      <c r="F936" s="63"/>
      <c r="G936" s="63" t="s">
        <v>10335</v>
      </c>
      <c r="H936" s="81" t="s">
        <v>332</v>
      </c>
      <c r="I936" s="67" t="s">
        <v>10374</v>
      </c>
      <c r="J936" s="76"/>
      <c r="K936" s="76"/>
      <c r="L936" s="76"/>
      <c r="M936" s="76"/>
      <c r="N936" s="76"/>
      <c r="O936" s="71" t="s">
        <v>10335</v>
      </c>
      <c r="P936" s="100"/>
      <c r="Q936" s="71" t="s">
        <v>10338</v>
      </c>
      <c r="R936" s="79" t="s">
        <v>10339</v>
      </c>
      <c r="S936" s="86" t="n">
        <v>45127</v>
      </c>
      <c r="T936" s="86" t="n">
        <v>45857</v>
      </c>
      <c r="U936" s="87" t="s">
        <v>10340</v>
      </c>
      <c r="V936" s="87" t="s">
        <v>10341</v>
      </c>
      <c r="W936" s="76"/>
      <c r="X936" s="71" t="s">
        <v>10335</v>
      </c>
      <c r="Y936" s="71" t="s">
        <v>10342</v>
      </c>
      <c r="Z936" s="79" t="s">
        <v>10629</v>
      </c>
      <c r="AA936" s="76"/>
      <c r="AB936" s="76"/>
      <c r="AC936" s="76"/>
      <c r="AD936" s="76"/>
      <c r="AE936" s="78" t="s">
        <v>10630</v>
      </c>
      <c r="AF936" s="76"/>
      <c r="AG936" s="76"/>
      <c r="AH936" s="76"/>
      <c r="AI936" s="67" t="s">
        <v>10562</v>
      </c>
      <c r="AJ936" s="79" t="s">
        <v>10346</v>
      </c>
      <c r="AK936" s="76"/>
      <c r="AL936" s="76"/>
      <c r="AM936" s="76"/>
      <c r="AN936" s="63" t="s">
        <v>10395</v>
      </c>
      <c r="AO936" s="63" t="s">
        <v>10507</v>
      </c>
      <c r="AP936" s="67" t="s">
        <v>10508</v>
      </c>
      <c r="AQ936" s="76"/>
    </row>
    <row r="937" customFormat="false" ht="15" hidden="false" customHeight="false" outlineLevel="0" collapsed="false">
      <c r="B937" s="1" t="str">
        <f aca="false">поверители!$E937</f>
        <v>004123</v>
      </c>
      <c r="C937" s="64" t="s">
        <v>2220</v>
      </c>
      <c r="D937" s="63"/>
      <c r="E937" s="67" t="s">
        <v>11493</v>
      </c>
      <c r="F937" s="63"/>
      <c r="G937" s="63" t="s">
        <v>10335</v>
      </c>
      <c r="H937" s="81" t="s">
        <v>332</v>
      </c>
      <c r="I937" s="67" t="s">
        <v>10374</v>
      </c>
      <c r="J937" s="76"/>
      <c r="K937" s="76"/>
      <c r="L937" s="76"/>
      <c r="M937" s="76"/>
      <c r="N937" s="76"/>
      <c r="O937" s="71" t="s">
        <v>10335</v>
      </c>
      <c r="P937" s="100"/>
      <c r="Q937" s="71" t="s">
        <v>10338</v>
      </c>
      <c r="R937" s="79" t="s">
        <v>10339</v>
      </c>
      <c r="S937" s="86" t="n">
        <v>45127</v>
      </c>
      <c r="T937" s="86" t="n">
        <v>45857</v>
      </c>
      <c r="U937" s="87" t="s">
        <v>10340</v>
      </c>
      <c r="V937" s="87" t="s">
        <v>10341</v>
      </c>
      <c r="W937" s="76"/>
      <c r="X937" s="71" t="s">
        <v>10335</v>
      </c>
      <c r="Y937" s="71" t="s">
        <v>10342</v>
      </c>
      <c r="Z937" s="79" t="s">
        <v>10629</v>
      </c>
      <c r="AA937" s="76"/>
      <c r="AB937" s="76"/>
      <c r="AC937" s="76"/>
      <c r="AD937" s="76"/>
      <c r="AE937" s="78" t="s">
        <v>10630</v>
      </c>
      <c r="AF937" s="76"/>
      <c r="AG937" s="76"/>
      <c r="AH937" s="76"/>
      <c r="AI937" s="67" t="s">
        <v>10562</v>
      </c>
      <c r="AJ937" s="79" t="s">
        <v>10346</v>
      </c>
      <c r="AK937" s="76"/>
      <c r="AL937" s="76"/>
      <c r="AM937" s="76"/>
      <c r="AN937" s="63" t="s">
        <v>10395</v>
      </c>
      <c r="AO937" s="63" t="s">
        <v>10507</v>
      </c>
      <c r="AP937" s="67" t="s">
        <v>10508</v>
      </c>
      <c r="AQ937" s="76"/>
    </row>
    <row r="938" customFormat="false" ht="15" hidden="false" customHeight="false" outlineLevel="0" collapsed="false">
      <c r="B938" s="1" t="str">
        <f aca="false">поверители!$E938</f>
        <v>016643</v>
      </c>
      <c r="C938" s="64" t="s">
        <v>2220</v>
      </c>
      <c r="D938" s="63"/>
      <c r="E938" s="67" t="s">
        <v>11494</v>
      </c>
      <c r="F938" s="63"/>
      <c r="G938" s="63" t="s">
        <v>10335</v>
      </c>
      <c r="H938" s="81" t="s">
        <v>332</v>
      </c>
      <c r="I938" s="67" t="s">
        <v>10374</v>
      </c>
      <c r="J938" s="76"/>
      <c r="K938" s="76"/>
      <c r="L938" s="76"/>
      <c r="M938" s="76"/>
      <c r="N938" s="76"/>
      <c r="O938" s="71" t="s">
        <v>10335</v>
      </c>
      <c r="P938" s="100"/>
      <c r="Q938" s="71" t="s">
        <v>10338</v>
      </c>
      <c r="R938" s="79" t="s">
        <v>10339</v>
      </c>
      <c r="S938" s="86" t="n">
        <v>45127</v>
      </c>
      <c r="T938" s="86" t="n">
        <v>45857</v>
      </c>
      <c r="U938" s="87" t="s">
        <v>10340</v>
      </c>
      <c r="V938" s="87" t="s">
        <v>10341</v>
      </c>
      <c r="W938" s="76"/>
      <c r="X938" s="71" t="s">
        <v>10335</v>
      </c>
      <c r="Y938" s="71" t="s">
        <v>10342</v>
      </c>
      <c r="Z938" s="79" t="s">
        <v>10629</v>
      </c>
      <c r="AA938" s="76"/>
      <c r="AB938" s="76"/>
      <c r="AC938" s="76"/>
      <c r="AD938" s="76"/>
      <c r="AE938" s="78" t="s">
        <v>10630</v>
      </c>
      <c r="AF938" s="76"/>
      <c r="AG938" s="76"/>
      <c r="AH938" s="76"/>
      <c r="AI938" s="67" t="s">
        <v>10562</v>
      </c>
      <c r="AJ938" s="79" t="s">
        <v>10346</v>
      </c>
      <c r="AK938" s="76"/>
      <c r="AL938" s="76"/>
      <c r="AM938" s="76"/>
      <c r="AN938" s="63" t="s">
        <v>10395</v>
      </c>
      <c r="AO938" s="63" t="s">
        <v>10507</v>
      </c>
      <c r="AP938" s="67" t="s">
        <v>10508</v>
      </c>
      <c r="AQ938" s="76"/>
    </row>
    <row r="939" customFormat="false" ht="15" hidden="false" customHeight="false" outlineLevel="0" collapsed="false">
      <c r="B939" s="1" t="str">
        <f aca="false">поверители!$E939</f>
        <v>004073</v>
      </c>
      <c r="C939" s="64" t="s">
        <v>2220</v>
      </c>
      <c r="D939" s="63"/>
      <c r="E939" s="67" t="s">
        <v>11495</v>
      </c>
      <c r="F939" s="63"/>
      <c r="G939" s="63" t="s">
        <v>10335</v>
      </c>
      <c r="H939" s="81" t="s">
        <v>332</v>
      </c>
      <c r="I939" s="67" t="s">
        <v>10374</v>
      </c>
      <c r="J939" s="76"/>
      <c r="K939" s="76"/>
      <c r="L939" s="76"/>
      <c r="M939" s="76"/>
      <c r="N939" s="76"/>
      <c r="O939" s="71" t="s">
        <v>10335</v>
      </c>
      <c r="P939" s="100"/>
      <c r="Q939" s="71" t="s">
        <v>10338</v>
      </c>
      <c r="R939" s="79" t="s">
        <v>10339</v>
      </c>
      <c r="S939" s="86" t="n">
        <v>45127</v>
      </c>
      <c r="T939" s="86" t="n">
        <v>45857</v>
      </c>
      <c r="U939" s="87" t="s">
        <v>10340</v>
      </c>
      <c r="V939" s="87" t="s">
        <v>10341</v>
      </c>
      <c r="W939" s="76"/>
      <c r="X939" s="71" t="s">
        <v>10335</v>
      </c>
      <c r="Y939" s="71" t="s">
        <v>10342</v>
      </c>
      <c r="Z939" s="79" t="s">
        <v>10629</v>
      </c>
      <c r="AA939" s="76"/>
      <c r="AB939" s="76"/>
      <c r="AC939" s="76"/>
      <c r="AD939" s="76"/>
      <c r="AE939" s="78" t="s">
        <v>10630</v>
      </c>
      <c r="AF939" s="76"/>
      <c r="AG939" s="76"/>
      <c r="AH939" s="76"/>
      <c r="AI939" s="67" t="s">
        <v>10562</v>
      </c>
      <c r="AJ939" s="79" t="s">
        <v>10346</v>
      </c>
      <c r="AK939" s="76"/>
      <c r="AL939" s="76"/>
      <c r="AM939" s="76"/>
      <c r="AN939" s="63" t="s">
        <v>10395</v>
      </c>
      <c r="AO939" s="63" t="s">
        <v>10507</v>
      </c>
      <c r="AP939" s="67" t="s">
        <v>10508</v>
      </c>
      <c r="AQ939" s="76"/>
    </row>
    <row r="940" customFormat="false" ht="15" hidden="false" customHeight="false" outlineLevel="0" collapsed="false">
      <c r="B940" s="1" t="str">
        <f aca="false">поверители!$E940</f>
        <v>015483</v>
      </c>
      <c r="C940" s="64" t="s">
        <v>2220</v>
      </c>
      <c r="D940" s="63"/>
      <c r="E940" s="67" t="s">
        <v>11496</v>
      </c>
      <c r="F940" s="63"/>
      <c r="G940" s="63" t="s">
        <v>10335</v>
      </c>
      <c r="H940" s="81" t="s">
        <v>332</v>
      </c>
      <c r="I940" s="67" t="s">
        <v>10374</v>
      </c>
      <c r="J940" s="76"/>
      <c r="K940" s="76"/>
      <c r="L940" s="76"/>
      <c r="M940" s="76"/>
      <c r="N940" s="76"/>
      <c r="O940" s="71" t="s">
        <v>10335</v>
      </c>
      <c r="P940" s="100"/>
      <c r="Q940" s="71" t="s">
        <v>10338</v>
      </c>
      <c r="R940" s="79" t="s">
        <v>10339</v>
      </c>
      <c r="S940" s="86" t="n">
        <v>45127</v>
      </c>
      <c r="T940" s="86" t="n">
        <v>45857</v>
      </c>
      <c r="U940" s="87" t="s">
        <v>10340</v>
      </c>
      <c r="V940" s="87" t="s">
        <v>10341</v>
      </c>
      <c r="W940" s="76"/>
      <c r="X940" s="71" t="s">
        <v>10335</v>
      </c>
      <c r="Y940" s="71" t="s">
        <v>10342</v>
      </c>
      <c r="Z940" s="79" t="s">
        <v>10629</v>
      </c>
      <c r="AA940" s="76"/>
      <c r="AB940" s="76"/>
      <c r="AC940" s="76"/>
      <c r="AD940" s="76"/>
      <c r="AE940" s="78" t="s">
        <v>10630</v>
      </c>
      <c r="AF940" s="76"/>
      <c r="AG940" s="76"/>
      <c r="AH940" s="76"/>
      <c r="AI940" s="67" t="s">
        <v>10562</v>
      </c>
      <c r="AJ940" s="79" t="s">
        <v>10346</v>
      </c>
      <c r="AK940" s="76"/>
      <c r="AL940" s="76"/>
      <c r="AM940" s="76"/>
      <c r="AN940" s="63" t="s">
        <v>10395</v>
      </c>
      <c r="AO940" s="63" t="s">
        <v>10507</v>
      </c>
      <c r="AP940" s="67" t="s">
        <v>10508</v>
      </c>
      <c r="AQ940" s="76"/>
    </row>
    <row r="941" customFormat="false" ht="15" hidden="false" customHeight="false" outlineLevel="0" collapsed="false">
      <c r="B941" s="1" t="str">
        <f aca="false">поверители!$E941</f>
        <v>004103</v>
      </c>
      <c r="C941" s="64" t="s">
        <v>2220</v>
      </c>
      <c r="D941" s="63"/>
      <c r="E941" s="67" t="s">
        <v>11497</v>
      </c>
      <c r="F941" s="63"/>
      <c r="G941" s="63" t="s">
        <v>10335</v>
      </c>
      <c r="H941" s="81" t="s">
        <v>332</v>
      </c>
      <c r="I941" s="67" t="s">
        <v>10374</v>
      </c>
      <c r="J941" s="76"/>
      <c r="K941" s="76"/>
      <c r="L941" s="76"/>
      <c r="M941" s="76"/>
      <c r="N941" s="76"/>
      <c r="O941" s="71" t="s">
        <v>10335</v>
      </c>
      <c r="P941" s="100"/>
      <c r="Q941" s="71" t="s">
        <v>10338</v>
      </c>
      <c r="R941" s="79" t="s">
        <v>10339</v>
      </c>
      <c r="S941" s="86" t="n">
        <v>45127</v>
      </c>
      <c r="T941" s="86" t="n">
        <v>45857</v>
      </c>
      <c r="U941" s="87" t="s">
        <v>10340</v>
      </c>
      <c r="V941" s="87" t="s">
        <v>10341</v>
      </c>
      <c r="W941" s="76"/>
      <c r="X941" s="71" t="s">
        <v>10335</v>
      </c>
      <c r="Y941" s="71" t="s">
        <v>10342</v>
      </c>
      <c r="Z941" s="79" t="s">
        <v>10629</v>
      </c>
      <c r="AA941" s="76"/>
      <c r="AB941" s="76"/>
      <c r="AC941" s="76"/>
      <c r="AD941" s="76"/>
      <c r="AE941" s="78" t="s">
        <v>10630</v>
      </c>
      <c r="AF941" s="76"/>
      <c r="AG941" s="76"/>
      <c r="AH941" s="76"/>
      <c r="AI941" s="67" t="s">
        <v>10562</v>
      </c>
      <c r="AJ941" s="79" t="s">
        <v>10346</v>
      </c>
      <c r="AK941" s="76"/>
      <c r="AL941" s="76"/>
      <c r="AM941" s="76"/>
      <c r="AN941" s="63" t="s">
        <v>10395</v>
      </c>
      <c r="AO941" s="63" t="s">
        <v>10507</v>
      </c>
      <c r="AP941" s="67" t="s">
        <v>10508</v>
      </c>
      <c r="AQ941" s="76"/>
    </row>
    <row r="942" customFormat="false" ht="15" hidden="false" customHeight="false" outlineLevel="0" collapsed="false">
      <c r="B942" s="1" t="str">
        <f aca="false">поверители!$E942</f>
        <v>016364</v>
      </c>
      <c r="C942" s="64" t="s">
        <v>2220</v>
      </c>
      <c r="D942" s="63"/>
      <c r="E942" s="67" t="s">
        <v>11498</v>
      </c>
      <c r="F942" s="63"/>
      <c r="G942" s="63" t="s">
        <v>10335</v>
      </c>
      <c r="H942" s="81" t="s">
        <v>332</v>
      </c>
      <c r="I942" s="67" t="s">
        <v>10374</v>
      </c>
      <c r="J942" s="76"/>
      <c r="K942" s="76"/>
      <c r="L942" s="76"/>
      <c r="M942" s="76"/>
      <c r="N942" s="76"/>
      <c r="O942" s="71" t="s">
        <v>10335</v>
      </c>
      <c r="P942" s="100"/>
      <c r="Q942" s="71" t="s">
        <v>10338</v>
      </c>
      <c r="R942" s="79" t="s">
        <v>10339</v>
      </c>
      <c r="S942" s="86" t="n">
        <v>45127</v>
      </c>
      <c r="T942" s="86" t="n">
        <v>45857</v>
      </c>
      <c r="U942" s="87" t="s">
        <v>10340</v>
      </c>
      <c r="V942" s="87" t="s">
        <v>10341</v>
      </c>
      <c r="W942" s="76"/>
      <c r="X942" s="71" t="s">
        <v>10335</v>
      </c>
      <c r="Y942" s="71" t="s">
        <v>10342</v>
      </c>
      <c r="Z942" s="79" t="s">
        <v>10629</v>
      </c>
      <c r="AA942" s="76"/>
      <c r="AB942" s="76"/>
      <c r="AC942" s="76"/>
      <c r="AD942" s="76"/>
      <c r="AE942" s="78" t="s">
        <v>10630</v>
      </c>
      <c r="AF942" s="76"/>
      <c r="AG942" s="76"/>
      <c r="AH942" s="76"/>
      <c r="AI942" s="67" t="s">
        <v>10562</v>
      </c>
      <c r="AJ942" s="79" t="s">
        <v>10346</v>
      </c>
      <c r="AK942" s="76"/>
      <c r="AL942" s="76"/>
      <c r="AM942" s="76"/>
      <c r="AN942" s="63" t="s">
        <v>10395</v>
      </c>
      <c r="AO942" s="63" t="s">
        <v>10507</v>
      </c>
      <c r="AP942" s="67" t="s">
        <v>10508</v>
      </c>
      <c r="AQ942" s="76"/>
    </row>
    <row r="943" customFormat="false" ht="15" hidden="false" customHeight="false" outlineLevel="0" collapsed="false">
      <c r="B943" s="1" t="str">
        <f aca="false">поверители!$E943</f>
        <v>003654</v>
      </c>
      <c r="C943" s="64" t="s">
        <v>2220</v>
      </c>
      <c r="D943" s="63"/>
      <c r="E943" s="67" t="s">
        <v>11499</v>
      </c>
      <c r="F943" s="63"/>
      <c r="G943" s="63" t="s">
        <v>10335</v>
      </c>
      <c r="H943" s="81" t="s">
        <v>332</v>
      </c>
      <c r="I943" s="67" t="s">
        <v>10374</v>
      </c>
      <c r="J943" s="76"/>
      <c r="K943" s="76"/>
      <c r="L943" s="76"/>
      <c r="M943" s="76"/>
      <c r="N943" s="76"/>
      <c r="O943" s="71" t="s">
        <v>10335</v>
      </c>
      <c r="P943" s="100"/>
      <c r="Q943" s="71" t="s">
        <v>10338</v>
      </c>
      <c r="R943" s="79" t="s">
        <v>10339</v>
      </c>
      <c r="S943" s="86" t="n">
        <v>45127</v>
      </c>
      <c r="T943" s="86" t="n">
        <v>45857</v>
      </c>
      <c r="U943" s="87" t="s">
        <v>10340</v>
      </c>
      <c r="V943" s="87" t="s">
        <v>10341</v>
      </c>
      <c r="W943" s="76"/>
      <c r="X943" s="71" t="s">
        <v>10335</v>
      </c>
      <c r="Y943" s="71" t="s">
        <v>10342</v>
      </c>
      <c r="Z943" s="79" t="s">
        <v>10629</v>
      </c>
      <c r="AA943" s="76"/>
      <c r="AB943" s="76"/>
      <c r="AC943" s="76"/>
      <c r="AD943" s="76"/>
      <c r="AE943" s="78" t="s">
        <v>10630</v>
      </c>
      <c r="AF943" s="76"/>
      <c r="AG943" s="76"/>
      <c r="AH943" s="76"/>
      <c r="AI943" s="67" t="s">
        <v>10562</v>
      </c>
      <c r="AJ943" s="79" t="s">
        <v>10346</v>
      </c>
      <c r="AK943" s="76"/>
      <c r="AL943" s="76"/>
      <c r="AM943" s="76"/>
      <c r="AN943" s="63" t="s">
        <v>10395</v>
      </c>
      <c r="AO943" s="63" t="s">
        <v>10507</v>
      </c>
      <c r="AP943" s="67" t="s">
        <v>10508</v>
      </c>
      <c r="AQ943" s="76"/>
    </row>
    <row r="944" customFormat="false" ht="15" hidden="false" customHeight="false" outlineLevel="0" collapsed="false">
      <c r="B944" s="1" t="str">
        <f aca="false">поверители!$E944</f>
        <v>015270</v>
      </c>
      <c r="C944" s="64" t="s">
        <v>2220</v>
      </c>
      <c r="D944" s="63"/>
      <c r="E944" s="67" t="s">
        <v>11500</v>
      </c>
      <c r="F944" s="63"/>
      <c r="G944" s="63" t="s">
        <v>10335</v>
      </c>
      <c r="H944" s="81" t="s">
        <v>332</v>
      </c>
      <c r="I944" s="67" t="s">
        <v>10374</v>
      </c>
      <c r="J944" s="76"/>
      <c r="K944" s="76"/>
      <c r="L944" s="76"/>
      <c r="M944" s="76"/>
      <c r="N944" s="76"/>
      <c r="O944" s="71" t="s">
        <v>10335</v>
      </c>
      <c r="P944" s="100"/>
      <c r="Q944" s="71" t="s">
        <v>10338</v>
      </c>
      <c r="R944" s="79" t="s">
        <v>10339</v>
      </c>
      <c r="S944" s="86" t="n">
        <v>45127</v>
      </c>
      <c r="T944" s="86" t="n">
        <v>45857</v>
      </c>
      <c r="U944" s="87" t="s">
        <v>10340</v>
      </c>
      <c r="V944" s="87" t="s">
        <v>10341</v>
      </c>
      <c r="W944" s="76"/>
      <c r="X944" s="71" t="s">
        <v>10335</v>
      </c>
      <c r="Y944" s="71" t="s">
        <v>10342</v>
      </c>
      <c r="Z944" s="79" t="s">
        <v>10629</v>
      </c>
      <c r="AA944" s="76"/>
      <c r="AB944" s="76"/>
      <c r="AC944" s="76"/>
      <c r="AD944" s="76"/>
      <c r="AE944" s="78" t="s">
        <v>10630</v>
      </c>
      <c r="AF944" s="76"/>
      <c r="AG944" s="76"/>
      <c r="AH944" s="76"/>
      <c r="AI944" s="67" t="s">
        <v>10562</v>
      </c>
      <c r="AJ944" s="79" t="s">
        <v>10346</v>
      </c>
      <c r="AK944" s="76"/>
      <c r="AL944" s="76"/>
      <c r="AM944" s="76"/>
      <c r="AN944" s="63" t="s">
        <v>10395</v>
      </c>
      <c r="AO944" s="63" t="s">
        <v>10507</v>
      </c>
      <c r="AP944" s="67" t="s">
        <v>10508</v>
      </c>
      <c r="AQ944" s="76"/>
    </row>
    <row r="945" customFormat="false" ht="15" hidden="false" customHeight="false" outlineLevel="0" collapsed="false">
      <c r="B945" s="1" t="str">
        <f aca="false">поверители!$E945</f>
        <v>017878</v>
      </c>
      <c r="C945" s="64" t="s">
        <v>2220</v>
      </c>
      <c r="D945" s="63"/>
      <c r="E945" s="67" t="s">
        <v>11501</v>
      </c>
      <c r="F945" s="63"/>
      <c r="G945" s="63" t="s">
        <v>10335</v>
      </c>
      <c r="H945" s="81" t="s">
        <v>332</v>
      </c>
      <c r="I945" s="67" t="s">
        <v>10374</v>
      </c>
      <c r="J945" s="76"/>
      <c r="K945" s="76"/>
      <c r="L945" s="76"/>
      <c r="M945" s="76"/>
      <c r="N945" s="76"/>
      <c r="O945" s="71" t="s">
        <v>10335</v>
      </c>
      <c r="P945" s="100"/>
      <c r="Q945" s="71" t="s">
        <v>10338</v>
      </c>
      <c r="R945" s="79" t="s">
        <v>10339</v>
      </c>
      <c r="S945" s="86" t="n">
        <v>45127</v>
      </c>
      <c r="T945" s="86" t="n">
        <v>45857</v>
      </c>
      <c r="U945" s="87" t="s">
        <v>10340</v>
      </c>
      <c r="V945" s="87" t="s">
        <v>10341</v>
      </c>
      <c r="W945" s="76"/>
      <c r="X945" s="71" t="s">
        <v>10335</v>
      </c>
      <c r="Y945" s="71" t="s">
        <v>10342</v>
      </c>
      <c r="Z945" s="79" t="s">
        <v>10629</v>
      </c>
      <c r="AA945" s="76"/>
      <c r="AB945" s="76"/>
      <c r="AC945" s="76"/>
      <c r="AD945" s="76"/>
      <c r="AE945" s="78" t="s">
        <v>10630</v>
      </c>
      <c r="AF945" s="76"/>
      <c r="AG945" s="76"/>
      <c r="AH945" s="76"/>
      <c r="AI945" s="67" t="s">
        <v>10562</v>
      </c>
      <c r="AJ945" s="79" t="s">
        <v>10346</v>
      </c>
      <c r="AK945" s="76"/>
      <c r="AL945" s="76"/>
      <c r="AM945" s="76"/>
      <c r="AN945" s="63" t="s">
        <v>10395</v>
      </c>
      <c r="AO945" s="63" t="s">
        <v>10507</v>
      </c>
      <c r="AP945" s="67" t="s">
        <v>10508</v>
      </c>
      <c r="AQ945" s="76"/>
    </row>
    <row r="946" customFormat="false" ht="15" hidden="false" customHeight="false" outlineLevel="0" collapsed="false">
      <c r="B946" s="1" t="str">
        <f aca="false">поверители!$E946</f>
        <v>017862</v>
      </c>
      <c r="C946" s="64" t="s">
        <v>2220</v>
      </c>
      <c r="D946" s="63"/>
      <c r="E946" s="67" t="s">
        <v>11502</v>
      </c>
      <c r="F946" s="63"/>
      <c r="G946" s="63" t="s">
        <v>10335</v>
      </c>
      <c r="H946" s="81" t="s">
        <v>332</v>
      </c>
      <c r="I946" s="67" t="s">
        <v>10374</v>
      </c>
      <c r="J946" s="76"/>
      <c r="K946" s="76"/>
      <c r="L946" s="76"/>
      <c r="M946" s="76"/>
      <c r="N946" s="76"/>
      <c r="O946" s="71" t="s">
        <v>10335</v>
      </c>
      <c r="P946" s="100"/>
      <c r="Q946" s="71" t="s">
        <v>10338</v>
      </c>
      <c r="R946" s="79" t="s">
        <v>10339</v>
      </c>
      <c r="S946" s="86" t="n">
        <v>45127</v>
      </c>
      <c r="T946" s="86" t="n">
        <v>45857</v>
      </c>
      <c r="U946" s="87" t="s">
        <v>10340</v>
      </c>
      <c r="V946" s="87" t="s">
        <v>10341</v>
      </c>
      <c r="W946" s="76"/>
      <c r="X946" s="71" t="s">
        <v>10335</v>
      </c>
      <c r="Y946" s="71" t="s">
        <v>10342</v>
      </c>
      <c r="Z946" s="79" t="s">
        <v>10629</v>
      </c>
      <c r="AA946" s="76"/>
      <c r="AB946" s="76"/>
      <c r="AC946" s="76"/>
      <c r="AD946" s="76"/>
      <c r="AE946" s="78" t="s">
        <v>10630</v>
      </c>
      <c r="AF946" s="76"/>
      <c r="AG946" s="76"/>
      <c r="AH946" s="76"/>
      <c r="AI946" s="67" t="s">
        <v>10562</v>
      </c>
      <c r="AJ946" s="79" t="s">
        <v>10346</v>
      </c>
      <c r="AK946" s="76"/>
      <c r="AL946" s="76"/>
      <c r="AM946" s="76"/>
      <c r="AN946" s="63" t="s">
        <v>10395</v>
      </c>
      <c r="AO946" s="63" t="s">
        <v>10507</v>
      </c>
      <c r="AP946" s="67" t="s">
        <v>10508</v>
      </c>
      <c r="AQ946" s="76"/>
    </row>
    <row r="947" customFormat="false" ht="15" hidden="false" customHeight="false" outlineLevel="0" collapsed="false">
      <c r="B947" s="1" t="str">
        <f aca="false">поверители!$E947</f>
        <v>003431</v>
      </c>
      <c r="C947" s="64" t="s">
        <v>2220</v>
      </c>
      <c r="D947" s="63"/>
      <c r="E947" s="67" t="s">
        <v>11503</v>
      </c>
      <c r="F947" s="63"/>
      <c r="G947" s="63" t="s">
        <v>10335</v>
      </c>
      <c r="H947" s="81" t="s">
        <v>332</v>
      </c>
      <c r="I947" s="67" t="s">
        <v>10374</v>
      </c>
      <c r="J947" s="76"/>
      <c r="K947" s="76"/>
      <c r="L947" s="76"/>
      <c r="M947" s="76"/>
      <c r="N947" s="76"/>
      <c r="O947" s="71" t="s">
        <v>10335</v>
      </c>
      <c r="P947" s="100"/>
      <c r="Q947" s="71" t="s">
        <v>10338</v>
      </c>
      <c r="R947" s="79" t="s">
        <v>10339</v>
      </c>
      <c r="S947" s="86" t="n">
        <v>45127</v>
      </c>
      <c r="T947" s="86" t="n">
        <v>45857</v>
      </c>
      <c r="U947" s="87" t="s">
        <v>10340</v>
      </c>
      <c r="V947" s="87" t="s">
        <v>10341</v>
      </c>
      <c r="W947" s="76"/>
      <c r="X947" s="71" t="s">
        <v>10335</v>
      </c>
      <c r="Y947" s="71" t="s">
        <v>10342</v>
      </c>
      <c r="Z947" s="79" t="s">
        <v>10629</v>
      </c>
      <c r="AA947" s="76"/>
      <c r="AB947" s="76"/>
      <c r="AC947" s="76"/>
      <c r="AD947" s="76"/>
      <c r="AE947" s="78" t="s">
        <v>10630</v>
      </c>
      <c r="AF947" s="76"/>
      <c r="AG947" s="76"/>
      <c r="AH947" s="76"/>
      <c r="AI947" s="67" t="s">
        <v>10562</v>
      </c>
      <c r="AJ947" s="79" t="s">
        <v>10346</v>
      </c>
      <c r="AK947" s="76"/>
      <c r="AL947" s="76"/>
      <c r="AM947" s="76"/>
      <c r="AN947" s="63" t="s">
        <v>10395</v>
      </c>
      <c r="AO947" s="63" t="s">
        <v>10507</v>
      </c>
      <c r="AP947" s="67" t="s">
        <v>10508</v>
      </c>
      <c r="AQ947" s="76"/>
    </row>
    <row r="948" customFormat="false" ht="15" hidden="false" customHeight="false" outlineLevel="0" collapsed="false">
      <c r="B948" s="1" t="str">
        <f aca="false">поверители!$E948</f>
        <v>003874</v>
      </c>
      <c r="C948" s="64" t="s">
        <v>2220</v>
      </c>
      <c r="D948" s="63"/>
      <c r="E948" s="81" t="s">
        <v>11504</v>
      </c>
      <c r="F948" s="63"/>
      <c r="G948" s="63" t="s">
        <v>10335</v>
      </c>
      <c r="H948" s="81" t="s">
        <v>332</v>
      </c>
      <c r="I948" s="67" t="s">
        <v>10363</v>
      </c>
      <c r="J948" s="76"/>
      <c r="K948" s="76"/>
      <c r="L948" s="76"/>
      <c r="M948" s="76"/>
      <c r="N948" s="76"/>
      <c r="O948" s="71" t="s">
        <v>10335</v>
      </c>
      <c r="P948" s="100"/>
      <c r="Q948" s="71" t="s">
        <v>10338</v>
      </c>
      <c r="R948" s="79" t="s">
        <v>10339</v>
      </c>
      <c r="S948" s="86" t="n">
        <v>45127</v>
      </c>
      <c r="T948" s="86" t="n">
        <v>45857</v>
      </c>
      <c r="U948" s="87" t="s">
        <v>10340</v>
      </c>
      <c r="V948" s="87" t="s">
        <v>10341</v>
      </c>
      <c r="W948" s="76"/>
      <c r="X948" s="71" t="s">
        <v>10335</v>
      </c>
      <c r="Y948" s="71" t="s">
        <v>10342</v>
      </c>
      <c r="Z948" s="79" t="s">
        <v>10629</v>
      </c>
      <c r="AA948" s="76"/>
      <c r="AB948" s="76"/>
      <c r="AC948" s="76"/>
      <c r="AD948" s="76"/>
      <c r="AE948" s="78" t="s">
        <v>10630</v>
      </c>
      <c r="AF948" s="76"/>
      <c r="AG948" s="76"/>
      <c r="AH948" s="76"/>
      <c r="AI948" s="67" t="s">
        <v>10562</v>
      </c>
      <c r="AJ948" s="79" t="s">
        <v>10346</v>
      </c>
      <c r="AK948" s="76"/>
      <c r="AL948" s="76"/>
      <c r="AM948" s="76"/>
      <c r="AN948" s="63" t="s">
        <v>10395</v>
      </c>
      <c r="AO948" s="63" t="s">
        <v>10507</v>
      </c>
      <c r="AP948" s="67" t="s">
        <v>10508</v>
      </c>
      <c r="AQ948" s="76"/>
    </row>
    <row r="949" customFormat="false" ht="15" hidden="false" customHeight="false" outlineLevel="0" collapsed="false">
      <c r="B949" s="1" t="str">
        <f aca="false">поверители!$E949</f>
        <v>005313</v>
      </c>
      <c r="C949" s="64" t="s">
        <v>2220</v>
      </c>
      <c r="D949" s="63"/>
      <c r="E949" s="81" t="s">
        <v>11505</v>
      </c>
      <c r="F949" s="63"/>
      <c r="G949" s="63" t="s">
        <v>10335</v>
      </c>
      <c r="H949" s="81" t="s">
        <v>332</v>
      </c>
      <c r="I949" s="67" t="s">
        <v>10363</v>
      </c>
      <c r="J949" s="76"/>
      <c r="K949" s="76"/>
      <c r="L949" s="76"/>
      <c r="M949" s="76"/>
      <c r="N949" s="76"/>
      <c r="O949" s="71" t="s">
        <v>10335</v>
      </c>
      <c r="P949" s="100"/>
      <c r="Q949" s="71" t="s">
        <v>10338</v>
      </c>
      <c r="R949" s="79" t="s">
        <v>10339</v>
      </c>
      <c r="S949" s="86" t="n">
        <v>45127</v>
      </c>
      <c r="T949" s="86" t="n">
        <v>45857</v>
      </c>
      <c r="U949" s="87" t="s">
        <v>10340</v>
      </c>
      <c r="V949" s="87" t="s">
        <v>10341</v>
      </c>
      <c r="W949" s="76"/>
      <c r="X949" s="71" t="s">
        <v>10335</v>
      </c>
      <c r="Y949" s="71" t="s">
        <v>10342</v>
      </c>
      <c r="Z949" s="79" t="s">
        <v>10629</v>
      </c>
      <c r="AA949" s="76"/>
      <c r="AB949" s="76"/>
      <c r="AC949" s="76"/>
      <c r="AD949" s="76"/>
      <c r="AE949" s="78" t="s">
        <v>10630</v>
      </c>
      <c r="AF949" s="76"/>
      <c r="AG949" s="76"/>
      <c r="AH949" s="76"/>
      <c r="AI949" s="67" t="s">
        <v>10562</v>
      </c>
      <c r="AJ949" s="79" t="s">
        <v>10346</v>
      </c>
      <c r="AK949" s="76"/>
      <c r="AL949" s="76"/>
      <c r="AM949" s="76"/>
      <c r="AN949" s="63" t="s">
        <v>10395</v>
      </c>
      <c r="AO949" s="63" t="s">
        <v>10507</v>
      </c>
      <c r="AP949" s="67" t="s">
        <v>10508</v>
      </c>
      <c r="AQ949" s="76"/>
    </row>
    <row r="950" customFormat="false" ht="15" hidden="false" customHeight="false" outlineLevel="0" collapsed="false">
      <c r="B950" s="1" t="str">
        <f aca="false">поверители!$E950</f>
        <v>016657</v>
      </c>
      <c r="C950" s="64" t="s">
        <v>724</v>
      </c>
      <c r="D950" s="63"/>
      <c r="E950" s="67" t="s">
        <v>11506</v>
      </c>
      <c r="F950" s="63"/>
      <c r="G950" s="63" t="s">
        <v>10335</v>
      </c>
      <c r="H950" s="81" t="s">
        <v>332</v>
      </c>
      <c r="I950" s="67" t="s">
        <v>10652</v>
      </c>
      <c r="J950" s="76"/>
      <c r="K950" s="76"/>
      <c r="L950" s="76"/>
      <c r="M950" s="76"/>
      <c r="N950" s="76"/>
      <c r="O950" s="71" t="s">
        <v>10335</v>
      </c>
      <c r="P950" s="100"/>
      <c r="Q950" s="71" t="s">
        <v>10338</v>
      </c>
      <c r="R950" s="79" t="s">
        <v>10339</v>
      </c>
      <c r="S950" s="86" t="n">
        <v>45127</v>
      </c>
      <c r="T950" s="86" t="n">
        <v>45857</v>
      </c>
      <c r="U950" s="87" t="s">
        <v>10340</v>
      </c>
      <c r="V950" s="87" t="s">
        <v>10341</v>
      </c>
      <c r="W950" s="76"/>
      <c r="X950" s="71" t="s">
        <v>10335</v>
      </c>
      <c r="Y950" s="71" t="s">
        <v>10342</v>
      </c>
      <c r="Z950" s="79" t="s">
        <v>10629</v>
      </c>
      <c r="AA950" s="76"/>
      <c r="AB950" s="76"/>
      <c r="AC950" s="76"/>
      <c r="AD950" s="76"/>
      <c r="AE950" s="78" t="s">
        <v>10630</v>
      </c>
      <c r="AF950" s="76"/>
      <c r="AG950" s="76"/>
      <c r="AH950" s="76"/>
      <c r="AI950" s="67" t="s">
        <v>10562</v>
      </c>
      <c r="AJ950" s="79" t="s">
        <v>10346</v>
      </c>
      <c r="AK950" s="76"/>
      <c r="AL950" s="76"/>
      <c r="AM950" s="76"/>
      <c r="AN950" s="63" t="s">
        <v>10395</v>
      </c>
      <c r="AO950" s="63" t="s">
        <v>10507</v>
      </c>
      <c r="AP950" s="67" t="s">
        <v>10508</v>
      </c>
      <c r="AQ950" s="76"/>
    </row>
    <row r="951" customFormat="false" ht="15" hidden="false" customHeight="false" outlineLevel="0" collapsed="false">
      <c r="B951" s="1" t="str">
        <f aca="false">поверители!$E951</f>
        <v>013502</v>
      </c>
      <c r="C951" s="64" t="s">
        <v>724</v>
      </c>
      <c r="D951" s="63"/>
      <c r="E951" s="67" t="s">
        <v>11507</v>
      </c>
      <c r="F951" s="63"/>
      <c r="G951" s="63" t="s">
        <v>10335</v>
      </c>
      <c r="H951" s="81" t="s">
        <v>332</v>
      </c>
      <c r="I951" s="67" t="s">
        <v>10652</v>
      </c>
      <c r="J951" s="76"/>
      <c r="K951" s="76"/>
      <c r="L951" s="76"/>
      <c r="M951" s="76"/>
      <c r="N951" s="76"/>
      <c r="O951" s="71" t="s">
        <v>10335</v>
      </c>
      <c r="P951" s="100"/>
      <c r="Q951" s="71" t="s">
        <v>10338</v>
      </c>
      <c r="R951" s="79" t="s">
        <v>10339</v>
      </c>
      <c r="S951" s="86" t="n">
        <v>45127</v>
      </c>
      <c r="T951" s="86" t="n">
        <v>45857</v>
      </c>
      <c r="U951" s="87" t="s">
        <v>10340</v>
      </c>
      <c r="V951" s="87" t="s">
        <v>10341</v>
      </c>
      <c r="W951" s="76"/>
      <c r="X951" s="71" t="s">
        <v>10335</v>
      </c>
      <c r="Y951" s="71" t="s">
        <v>10342</v>
      </c>
      <c r="Z951" s="79" t="s">
        <v>10629</v>
      </c>
      <c r="AA951" s="76"/>
      <c r="AB951" s="76"/>
      <c r="AC951" s="76"/>
      <c r="AD951" s="76"/>
      <c r="AE951" s="78" t="s">
        <v>10630</v>
      </c>
      <c r="AF951" s="76"/>
      <c r="AG951" s="76"/>
      <c r="AH951" s="76"/>
      <c r="AI951" s="67" t="s">
        <v>10562</v>
      </c>
      <c r="AJ951" s="79" t="s">
        <v>10346</v>
      </c>
      <c r="AK951" s="76"/>
      <c r="AL951" s="76"/>
      <c r="AM951" s="76"/>
      <c r="AN951" s="63" t="s">
        <v>10395</v>
      </c>
      <c r="AO951" s="63" t="s">
        <v>10507</v>
      </c>
      <c r="AP951" s="67" t="s">
        <v>10508</v>
      </c>
      <c r="AQ951" s="76"/>
    </row>
    <row r="952" customFormat="false" ht="15" hidden="false" customHeight="false" outlineLevel="0" collapsed="false">
      <c r="B952" s="1" t="str">
        <f aca="false">поверители!$E952</f>
        <v>003494</v>
      </c>
      <c r="C952" s="64" t="s">
        <v>2220</v>
      </c>
      <c r="D952" s="63"/>
      <c r="E952" s="81" t="s">
        <v>11508</v>
      </c>
      <c r="F952" s="63"/>
      <c r="G952" s="63" t="s">
        <v>10335</v>
      </c>
      <c r="H952" s="81" t="s">
        <v>415</v>
      </c>
      <c r="I952" s="67" t="s">
        <v>10363</v>
      </c>
      <c r="J952" s="76"/>
      <c r="K952" s="76"/>
      <c r="L952" s="76"/>
      <c r="M952" s="76"/>
      <c r="N952" s="76"/>
      <c r="O952" s="71" t="s">
        <v>10335</v>
      </c>
      <c r="P952" s="100"/>
      <c r="Q952" s="71" t="s">
        <v>10338</v>
      </c>
      <c r="R952" s="79" t="s">
        <v>10339</v>
      </c>
      <c r="S952" s="86" t="n">
        <v>45127</v>
      </c>
      <c r="T952" s="86" t="n">
        <v>45857</v>
      </c>
      <c r="U952" s="87" t="s">
        <v>10340</v>
      </c>
      <c r="V952" s="87" t="s">
        <v>10341</v>
      </c>
      <c r="W952" s="76"/>
      <c r="X952" s="71" t="s">
        <v>10335</v>
      </c>
      <c r="Y952" s="71" t="s">
        <v>10342</v>
      </c>
      <c r="Z952" s="79" t="s">
        <v>10629</v>
      </c>
      <c r="AA952" s="76"/>
      <c r="AB952" s="76"/>
      <c r="AC952" s="76"/>
      <c r="AD952" s="76"/>
      <c r="AE952" s="78" t="s">
        <v>10630</v>
      </c>
      <c r="AF952" s="76"/>
      <c r="AG952" s="76"/>
      <c r="AH952" s="76"/>
      <c r="AI952" s="67" t="s">
        <v>10562</v>
      </c>
      <c r="AJ952" s="79" t="s">
        <v>10346</v>
      </c>
      <c r="AK952" s="76"/>
      <c r="AL952" s="76"/>
      <c r="AM952" s="76"/>
      <c r="AN952" s="63" t="s">
        <v>10395</v>
      </c>
      <c r="AO952" s="63" t="s">
        <v>10507</v>
      </c>
      <c r="AP952" s="67" t="s">
        <v>10508</v>
      </c>
      <c r="AQ952" s="76"/>
    </row>
    <row r="953" customFormat="false" ht="15" hidden="false" customHeight="false" outlineLevel="0" collapsed="false">
      <c r="B953" s="1" t="str">
        <f aca="false">поверители!$E953</f>
        <v>003455</v>
      </c>
      <c r="C953" s="64" t="s">
        <v>2220</v>
      </c>
      <c r="D953" s="63"/>
      <c r="E953" s="67" t="s">
        <v>11509</v>
      </c>
      <c r="F953" s="63"/>
      <c r="G953" s="63" t="s">
        <v>10335</v>
      </c>
      <c r="H953" s="81" t="s">
        <v>415</v>
      </c>
      <c r="I953" s="67" t="s">
        <v>10374</v>
      </c>
      <c r="J953" s="76"/>
      <c r="K953" s="76"/>
      <c r="L953" s="76"/>
      <c r="M953" s="76"/>
      <c r="N953" s="76"/>
      <c r="O953" s="71" t="s">
        <v>10335</v>
      </c>
      <c r="P953" s="100"/>
      <c r="Q953" s="71" t="s">
        <v>10338</v>
      </c>
      <c r="R953" s="79" t="s">
        <v>10339</v>
      </c>
      <c r="S953" s="86" t="n">
        <v>45127</v>
      </c>
      <c r="T953" s="86" t="n">
        <v>45857</v>
      </c>
      <c r="U953" s="87" t="s">
        <v>10340</v>
      </c>
      <c r="V953" s="87" t="s">
        <v>10341</v>
      </c>
      <c r="W953" s="76"/>
      <c r="X953" s="71" t="s">
        <v>10335</v>
      </c>
      <c r="Y953" s="71" t="s">
        <v>10342</v>
      </c>
      <c r="Z953" s="79" t="s">
        <v>10629</v>
      </c>
      <c r="AA953" s="76"/>
      <c r="AB953" s="76"/>
      <c r="AC953" s="76"/>
      <c r="AD953" s="76"/>
      <c r="AE953" s="78" t="s">
        <v>10630</v>
      </c>
      <c r="AF953" s="76"/>
      <c r="AG953" s="76"/>
      <c r="AH953" s="76"/>
      <c r="AI953" s="67" t="s">
        <v>10562</v>
      </c>
      <c r="AJ953" s="79" t="s">
        <v>10346</v>
      </c>
      <c r="AK953" s="76"/>
      <c r="AL953" s="76"/>
      <c r="AM953" s="76"/>
      <c r="AN953" s="63" t="s">
        <v>10395</v>
      </c>
      <c r="AO953" s="63" t="s">
        <v>10507</v>
      </c>
      <c r="AP953" s="67" t="s">
        <v>10508</v>
      </c>
      <c r="AQ953" s="76"/>
    </row>
    <row r="954" customFormat="false" ht="15" hidden="false" customHeight="false" outlineLevel="0" collapsed="false">
      <c r="B954" s="1" t="str">
        <f aca="false">поверители!$E954</f>
        <v>003750</v>
      </c>
      <c r="C954" s="64" t="s">
        <v>2220</v>
      </c>
      <c r="D954" s="63"/>
      <c r="E954" s="67" t="s">
        <v>11510</v>
      </c>
      <c r="F954" s="63"/>
      <c r="G954" s="63" t="s">
        <v>10335</v>
      </c>
      <c r="H954" s="81" t="s">
        <v>415</v>
      </c>
      <c r="I954" s="67" t="s">
        <v>10374</v>
      </c>
      <c r="J954" s="76"/>
      <c r="K954" s="76"/>
      <c r="L954" s="76"/>
      <c r="M954" s="76"/>
      <c r="N954" s="76"/>
      <c r="O954" s="71" t="s">
        <v>10335</v>
      </c>
      <c r="P954" s="100"/>
      <c r="Q954" s="71" t="s">
        <v>10338</v>
      </c>
      <c r="R954" s="79" t="s">
        <v>10339</v>
      </c>
      <c r="S954" s="86" t="n">
        <v>45127</v>
      </c>
      <c r="T954" s="86" t="n">
        <v>45857</v>
      </c>
      <c r="U954" s="87" t="s">
        <v>10340</v>
      </c>
      <c r="V954" s="87" t="s">
        <v>10341</v>
      </c>
      <c r="W954" s="76"/>
      <c r="X954" s="71" t="s">
        <v>10335</v>
      </c>
      <c r="Y954" s="71" t="s">
        <v>10342</v>
      </c>
      <c r="Z954" s="79" t="s">
        <v>10629</v>
      </c>
      <c r="AA954" s="76"/>
      <c r="AB954" s="76"/>
      <c r="AC954" s="76"/>
      <c r="AD954" s="76"/>
      <c r="AE954" s="78" t="s">
        <v>10630</v>
      </c>
      <c r="AF954" s="76"/>
      <c r="AG954" s="76"/>
      <c r="AH954" s="76"/>
      <c r="AI954" s="67" t="s">
        <v>10562</v>
      </c>
      <c r="AJ954" s="79" t="s">
        <v>10346</v>
      </c>
      <c r="AK954" s="76"/>
      <c r="AL954" s="76"/>
      <c r="AM954" s="76"/>
      <c r="AN954" s="63" t="s">
        <v>10395</v>
      </c>
      <c r="AO954" s="63" t="s">
        <v>10507</v>
      </c>
      <c r="AP954" s="67" t="s">
        <v>10508</v>
      </c>
      <c r="AQ954" s="76"/>
    </row>
    <row r="955" customFormat="false" ht="15" hidden="false" customHeight="false" outlineLevel="0" collapsed="false">
      <c r="B955" s="1" t="str">
        <f aca="false">поверители!$E955</f>
        <v>003469</v>
      </c>
      <c r="C955" s="64" t="s">
        <v>2220</v>
      </c>
      <c r="D955" s="63"/>
      <c r="E955" s="81" t="s">
        <v>11511</v>
      </c>
      <c r="F955" s="63"/>
      <c r="G955" s="63" t="s">
        <v>10335</v>
      </c>
      <c r="H955" s="81" t="s">
        <v>415</v>
      </c>
      <c r="I955" s="67" t="s">
        <v>10469</v>
      </c>
      <c r="J955" s="76"/>
      <c r="K955" s="76"/>
      <c r="L955" s="76"/>
      <c r="M955" s="76"/>
      <c r="N955" s="76"/>
      <c r="O955" s="71" t="s">
        <v>10335</v>
      </c>
      <c r="P955" s="100"/>
      <c r="Q955" s="71" t="s">
        <v>10338</v>
      </c>
      <c r="R955" s="79" t="s">
        <v>10339</v>
      </c>
      <c r="S955" s="86" t="n">
        <v>45127</v>
      </c>
      <c r="T955" s="86" t="n">
        <v>45857</v>
      </c>
      <c r="U955" s="87" t="s">
        <v>10340</v>
      </c>
      <c r="V955" s="87" t="s">
        <v>10341</v>
      </c>
      <c r="W955" s="76"/>
      <c r="X955" s="71" t="s">
        <v>10335</v>
      </c>
      <c r="Y955" s="71" t="s">
        <v>10342</v>
      </c>
      <c r="Z955" s="79" t="s">
        <v>10629</v>
      </c>
      <c r="AA955" s="76"/>
      <c r="AB955" s="76"/>
      <c r="AC955" s="76"/>
      <c r="AD955" s="76"/>
      <c r="AE955" s="78" t="s">
        <v>10630</v>
      </c>
      <c r="AF955" s="76"/>
      <c r="AG955" s="76"/>
      <c r="AH955" s="76"/>
      <c r="AI955" s="67" t="s">
        <v>10562</v>
      </c>
      <c r="AJ955" s="79" t="s">
        <v>10346</v>
      </c>
      <c r="AK955" s="76"/>
      <c r="AL955" s="76"/>
      <c r="AM955" s="76"/>
      <c r="AN955" s="63" t="s">
        <v>10395</v>
      </c>
      <c r="AO955" s="63" t="s">
        <v>10507</v>
      </c>
      <c r="AP955" s="67" t="s">
        <v>10508</v>
      </c>
      <c r="AQ955" s="76"/>
    </row>
    <row r="956" customFormat="false" ht="15" hidden="false" customHeight="false" outlineLevel="0" collapsed="false">
      <c r="B956" s="1" t="str">
        <f aca="false">поверители!$E956</f>
        <v>003486</v>
      </c>
      <c r="C956" s="64" t="s">
        <v>2220</v>
      </c>
      <c r="D956" s="63"/>
      <c r="E956" s="81" t="s">
        <v>11512</v>
      </c>
      <c r="F956" s="63"/>
      <c r="G956" s="63" t="s">
        <v>10335</v>
      </c>
      <c r="H956" s="81" t="s">
        <v>415</v>
      </c>
      <c r="I956" s="67" t="s">
        <v>10469</v>
      </c>
      <c r="J956" s="76"/>
      <c r="K956" s="76"/>
      <c r="L956" s="76"/>
      <c r="M956" s="76"/>
      <c r="N956" s="76"/>
      <c r="O956" s="71" t="s">
        <v>10335</v>
      </c>
      <c r="P956" s="100"/>
      <c r="Q956" s="71" t="s">
        <v>10338</v>
      </c>
      <c r="R956" s="79" t="s">
        <v>10339</v>
      </c>
      <c r="S956" s="86" t="n">
        <v>45127</v>
      </c>
      <c r="T956" s="86" t="n">
        <v>45857</v>
      </c>
      <c r="U956" s="87" t="s">
        <v>10340</v>
      </c>
      <c r="V956" s="87" t="s">
        <v>10341</v>
      </c>
      <c r="W956" s="76"/>
      <c r="X956" s="71" t="s">
        <v>10335</v>
      </c>
      <c r="Y956" s="71" t="s">
        <v>10342</v>
      </c>
      <c r="Z956" s="79" t="s">
        <v>10629</v>
      </c>
      <c r="AA956" s="76"/>
      <c r="AB956" s="76"/>
      <c r="AC956" s="76"/>
      <c r="AD956" s="76"/>
      <c r="AE956" s="78" t="s">
        <v>10630</v>
      </c>
      <c r="AF956" s="76"/>
      <c r="AG956" s="76"/>
      <c r="AH956" s="76"/>
      <c r="AI956" s="67" t="s">
        <v>10562</v>
      </c>
      <c r="AJ956" s="79" t="s">
        <v>10346</v>
      </c>
      <c r="AK956" s="76"/>
      <c r="AL956" s="76"/>
      <c r="AM956" s="76"/>
      <c r="AN956" s="63" t="s">
        <v>10395</v>
      </c>
      <c r="AO956" s="63" t="s">
        <v>10507</v>
      </c>
      <c r="AP956" s="67" t="s">
        <v>10508</v>
      </c>
      <c r="AQ956" s="76"/>
    </row>
    <row r="957" customFormat="false" ht="15" hidden="false" customHeight="false" outlineLevel="0" collapsed="false">
      <c r="B957" s="1" t="str">
        <f aca="false">поверители!$E957</f>
        <v>0218085260</v>
      </c>
      <c r="C957" s="64" t="s">
        <v>393</v>
      </c>
      <c r="D957" s="63"/>
      <c r="E957" s="67" t="s">
        <v>11513</v>
      </c>
      <c r="F957" s="63"/>
      <c r="G957" s="63" t="s">
        <v>10335</v>
      </c>
      <c r="H957" s="64" t="s">
        <v>396</v>
      </c>
      <c r="I957" s="67" t="s">
        <v>10374</v>
      </c>
      <c r="J957" s="76"/>
      <c r="K957" s="76"/>
      <c r="L957" s="76"/>
      <c r="M957" s="76"/>
      <c r="N957" s="76"/>
      <c r="O957" s="71" t="s">
        <v>10335</v>
      </c>
      <c r="P957" s="100"/>
      <c r="Q957" s="71" t="s">
        <v>10338</v>
      </c>
      <c r="R957" s="79" t="s">
        <v>10339</v>
      </c>
      <c r="S957" s="86" t="n">
        <v>45127</v>
      </c>
      <c r="T957" s="86" t="n">
        <v>45857</v>
      </c>
      <c r="U957" s="87" t="s">
        <v>10340</v>
      </c>
      <c r="V957" s="87" t="s">
        <v>10341</v>
      </c>
      <c r="W957" s="76"/>
      <c r="X957" s="71" t="s">
        <v>10335</v>
      </c>
      <c r="Y957" s="71" t="s">
        <v>10342</v>
      </c>
      <c r="Z957" s="79" t="s">
        <v>10629</v>
      </c>
      <c r="AA957" s="76"/>
      <c r="AB957" s="76"/>
      <c r="AC957" s="76"/>
      <c r="AD957" s="76"/>
      <c r="AE957" s="78" t="s">
        <v>10630</v>
      </c>
      <c r="AF957" s="76"/>
      <c r="AG957" s="76"/>
      <c r="AH957" s="76"/>
      <c r="AI957" s="67" t="s">
        <v>10647</v>
      </c>
      <c r="AJ957" s="79" t="s">
        <v>10346</v>
      </c>
      <c r="AK957" s="76"/>
      <c r="AL957" s="76"/>
      <c r="AM957" s="76"/>
      <c r="AN957" s="63" t="s">
        <v>10395</v>
      </c>
      <c r="AO957" s="63" t="s">
        <v>10507</v>
      </c>
      <c r="AP957" s="67" t="s">
        <v>10508</v>
      </c>
      <c r="AQ957" s="76"/>
    </row>
    <row r="958" customFormat="false" ht="15" hidden="false" customHeight="false" outlineLevel="0" collapsed="false">
      <c r="B958" s="1" t="str">
        <f aca="false">поверители!$E958</f>
        <v>0218085263</v>
      </c>
      <c r="C958" s="64" t="s">
        <v>393</v>
      </c>
      <c r="D958" s="63"/>
      <c r="E958" s="67" t="s">
        <v>11514</v>
      </c>
      <c r="F958" s="63"/>
      <c r="G958" s="63" t="s">
        <v>10335</v>
      </c>
      <c r="H958" s="64" t="s">
        <v>396</v>
      </c>
      <c r="I958" s="67" t="s">
        <v>10374</v>
      </c>
      <c r="J958" s="76"/>
      <c r="K958" s="76"/>
      <c r="L958" s="76"/>
      <c r="M958" s="76"/>
      <c r="N958" s="76"/>
      <c r="O958" s="71" t="s">
        <v>10335</v>
      </c>
      <c r="P958" s="100"/>
      <c r="Q958" s="71" t="s">
        <v>10338</v>
      </c>
      <c r="R958" s="79" t="s">
        <v>10339</v>
      </c>
      <c r="S958" s="86" t="n">
        <v>45127</v>
      </c>
      <c r="T958" s="86" t="n">
        <v>45857</v>
      </c>
      <c r="U958" s="87" t="s">
        <v>10340</v>
      </c>
      <c r="V958" s="87" t="s">
        <v>10341</v>
      </c>
      <c r="W958" s="76"/>
      <c r="X958" s="71" t="s">
        <v>10335</v>
      </c>
      <c r="Y958" s="71" t="s">
        <v>10342</v>
      </c>
      <c r="Z958" s="79" t="s">
        <v>10629</v>
      </c>
      <c r="AA958" s="76"/>
      <c r="AB958" s="76"/>
      <c r="AC958" s="76"/>
      <c r="AD958" s="76"/>
      <c r="AE958" s="78" t="s">
        <v>10630</v>
      </c>
      <c r="AF958" s="76"/>
      <c r="AG958" s="76"/>
      <c r="AH958" s="76"/>
      <c r="AI958" s="67" t="s">
        <v>10647</v>
      </c>
      <c r="AJ958" s="79" t="s">
        <v>10346</v>
      </c>
      <c r="AK958" s="76"/>
      <c r="AL958" s="76"/>
      <c r="AM958" s="76"/>
      <c r="AN958" s="63" t="s">
        <v>10395</v>
      </c>
      <c r="AO958" s="63" t="s">
        <v>10507</v>
      </c>
      <c r="AP958" s="67" t="s">
        <v>10508</v>
      </c>
      <c r="AQ958" s="76"/>
    </row>
    <row r="959" customFormat="false" ht="15" hidden="false" customHeight="false" outlineLevel="0" collapsed="false">
      <c r="B959" s="1" t="str">
        <f aca="false">поверители!$E959</f>
        <v>0218085255</v>
      </c>
      <c r="C959" s="64" t="s">
        <v>393</v>
      </c>
      <c r="D959" s="63"/>
      <c r="E959" s="67" t="s">
        <v>11515</v>
      </c>
      <c r="F959" s="63"/>
      <c r="G959" s="63" t="s">
        <v>10335</v>
      </c>
      <c r="H959" s="64" t="s">
        <v>396</v>
      </c>
      <c r="I959" s="67" t="s">
        <v>10374</v>
      </c>
      <c r="J959" s="76"/>
      <c r="K959" s="76"/>
      <c r="L959" s="76"/>
      <c r="M959" s="76"/>
      <c r="N959" s="76"/>
      <c r="O959" s="71" t="s">
        <v>10335</v>
      </c>
      <c r="P959" s="100"/>
      <c r="Q959" s="71" t="s">
        <v>10338</v>
      </c>
      <c r="R959" s="79" t="s">
        <v>10339</v>
      </c>
      <c r="S959" s="86" t="n">
        <v>45127</v>
      </c>
      <c r="T959" s="86" t="n">
        <v>45857</v>
      </c>
      <c r="U959" s="87" t="s">
        <v>10340</v>
      </c>
      <c r="V959" s="87" t="s">
        <v>10341</v>
      </c>
      <c r="W959" s="76"/>
      <c r="X959" s="71" t="s">
        <v>10335</v>
      </c>
      <c r="Y959" s="71" t="s">
        <v>10342</v>
      </c>
      <c r="Z959" s="79" t="s">
        <v>10629</v>
      </c>
      <c r="AA959" s="76"/>
      <c r="AB959" s="76"/>
      <c r="AC959" s="76"/>
      <c r="AD959" s="76"/>
      <c r="AE959" s="78" t="s">
        <v>10630</v>
      </c>
      <c r="AF959" s="76"/>
      <c r="AG959" s="76"/>
      <c r="AH959" s="76"/>
      <c r="AI959" s="67" t="s">
        <v>10647</v>
      </c>
      <c r="AJ959" s="79" t="s">
        <v>10346</v>
      </c>
      <c r="AK959" s="76"/>
      <c r="AL959" s="76"/>
      <c r="AM959" s="76"/>
      <c r="AN959" s="63" t="s">
        <v>10395</v>
      </c>
      <c r="AO959" s="63" t="s">
        <v>10507</v>
      </c>
      <c r="AP959" s="67" t="s">
        <v>10508</v>
      </c>
      <c r="AQ959" s="76"/>
    </row>
    <row r="960" customFormat="false" ht="15" hidden="false" customHeight="false" outlineLevel="0" collapsed="false">
      <c r="B960" s="1" t="str">
        <f aca="false">поверители!$E960</f>
        <v>01406</v>
      </c>
      <c r="C960" s="64" t="s">
        <v>363</v>
      </c>
      <c r="D960" s="63"/>
      <c r="E960" s="67" t="s">
        <v>11516</v>
      </c>
      <c r="F960" s="63"/>
      <c r="G960" s="63" t="s">
        <v>10335</v>
      </c>
      <c r="H960" s="81" t="s">
        <v>390</v>
      </c>
      <c r="I960" s="67" t="s">
        <v>10649</v>
      </c>
      <c r="J960" s="76"/>
      <c r="K960" s="76"/>
      <c r="L960" s="76"/>
      <c r="M960" s="76"/>
      <c r="N960" s="76"/>
      <c r="O960" s="71" t="s">
        <v>10335</v>
      </c>
      <c r="P960" s="100"/>
      <c r="Q960" s="71" t="s">
        <v>10338</v>
      </c>
      <c r="R960" s="79" t="s">
        <v>10339</v>
      </c>
      <c r="S960" s="86" t="n">
        <v>45127</v>
      </c>
      <c r="T960" s="86" t="n">
        <v>45857</v>
      </c>
      <c r="U960" s="87" t="s">
        <v>10340</v>
      </c>
      <c r="V960" s="87" t="s">
        <v>10341</v>
      </c>
      <c r="W960" s="76"/>
      <c r="X960" s="71" t="s">
        <v>10335</v>
      </c>
      <c r="Y960" s="71" t="s">
        <v>10342</v>
      </c>
      <c r="Z960" s="79" t="s">
        <v>10629</v>
      </c>
      <c r="AA960" s="76"/>
      <c r="AB960" s="76"/>
      <c r="AC960" s="76"/>
      <c r="AD960" s="76"/>
      <c r="AE960" s="78" t="s">
        <v>10630</v>
      </c>
      <c r="AF960" s="76"/>
      <c r="AG960" s="76"/>
      <c r="AH960" s="76"/>
      <c r="AI960" s="67" t="s">
        <v>10562</v>
      </c>
      <c r="AJ960" s="79" t="s">
        <v>10346</v>
      </c>
      <c r="AK960" s="76"/>
      <c r="AL960" s="76"/>
      <c r="AM960" s="76"/>
      <c r="AN960" s="63" t="s">
        <v>10395</v>
      </c>
      <c r="AO960" s="63" t="s">
        <v>10507</v>
      </c>
      <c r="AP960" s="67" t="s">
        <v>10508</v>
      </c>
      <c r="AQ960" s="76"/>
    </row>
    <row r="961" customFormat="false" ht="15" hidden="false" customHeight="false" outlineLevel="0" collapsed="false">
      <c r="B961" s="1" t="str">
        <f aca="false">поверители!$E961</f>
        <v>Р00786</v>
      </c>
      <c r="C961" s="64" t="s">
        <v>291</v>
      </c>
      <c r="D961" s="63"/>
      <c r="E961" s="81" t="s">
        <v>11517</v>
      </c>
      <c r="F961" s="63"/>
      <c r="G961" s="63" t="s">
        <v>10335</v>
      </c>
      <c r="H961" s="81" t="s">
        <v>404</v>
      </c>
      <c r="I961" s="67" t="s">
        <v>10458</v>
      </c>
      <c r="J961" s="76"/>
      <c r="K961" s="76"/>
      <c r="L961" s="76"/>
      <c r="M961" s="76"/>
      <c r="N961" s="76"/>
      <c r="O961" s="71" t="s">
        <v>10335</v>
      </c>
      <c r="P961" s="100"/>
      <c r="Q961" s="71" t="s">
        <v>10338</v>
      </c>
      <c r="R961" s="79" t="s">
        <v>10339</v>
      </c>
      <c r="S961" s="86" t="n">
        <v>45127</v>
      </c>
      <c r="T961" s="86" t="n">
        <v>45492</v>
      </c>
      <c r="U961" s="87" t="s">
        <v>10340</v>
      </c>
      <c r="V961" s="87" t="s">
        <v>10341</v>
      </c>
      <c r="W961" s="76"/>
      <c r="X961" s="71" t="s">
        <v>10335</v>
      </c>
      <c r="Y961" s="71" t="s">
        <v>10342</v>
      </c>
      <c r="Z961" s="79" t="s">
        <v>10629</v>
      </c>
      <c r="AA961" s="76"/>
      <c r="AB961" s="76"/>
      <c r="AC961" s="76"/>
      <c r="AD961" s="76"/>
      <c r="AE961" s="78" t="s">
        <v>10630</v>
      </c>
      <c r="AF961" s="76"/>
      <c r="AG961" s="76"/>
      <c r="AH961" s="76"/>
      <c r="AI961" s="67" t="s">
        <v>10647</v>
      </c>
      <c r="AJ961" s="79" t="s">
        <v>10346</v>
      </c>
      <c r="AK961" s="76"/>
      <c r="AL961" s="76"/>
      <c r="AM961" s="76"/>
      <c r="AN961" s="63" t="s">
        <v>10395</v>
      </c>
      <c r="AO961" s="63" t="s">
        <v>10507</v>
      </c>
      <c r="AP961" s="67" t="s">
        <v>10508</v>
      </c>
      <c r="AQ961" s="76"/>
    </row>
    <row r="962" customFormat="false" ht="15" hidden="false" customHeight="false" outlineLevel="0" collapsed="false">
      <c r="B962" s="1" t="str">
        <f aca="false">поверители!$E962</f>
        <v>Р00208</v>
      </c>
      <c r="C962" s="64" t="s">
        <v>291</v>
      </c>
      <c r="D962" s="63"/>
      <c r="E962" s="81" t="s">
        <v>11518</v>
      </c>
      <c r="F962" s="63"/>
      <c r="G962" s="63" t="s">
        <v>10335</v>
      </c>
      <c r="H962" s="81" t="s">
        <v>404</v>
      </c>
      <c r="I962" s="67" t="s">
        <v>10667</v>
      </c>
      <c r="J962" s="76"/>
      <c r="K962" s="76"/>
      <c r="L962" s="76"/>
      <c r="M962" s="76"/>
      <c r="N962" s="76"/>
      <c r="O962" s="71" t="s">
        <v>10335</v>
      </c>
      <c r="P962" s="100"/>
      <c r="Q962" s="71" t="s">
        <v>10338</v>
      </c>
      <c r="R962" s="79" t="s">
        <v>10339</v>
      </c>
      <c r="S962" s="86" t="n">
        <v>45127</v>
      </c>
      <c r="T962" s="86" t="n">
        <v>45492</v>
      </c>
      <c r="U962" s="87" t="s">
        <v>10340</v>
      </c>
      <c r="V962" s="87" t="s">
        <v>10341</v>
      </c>
      <c r="W962" s="76"/>
      <c r="X962" s="71" t="s">
        <v>10335</v>
      </c>
      <c r="Y962" s="71" t="s">
        <v>10342</v>
      </c>
      <c r="Z962" s="79" t="s">
        <v>10629</v>
      </c>
      <c r="AA962" s="76"/>
      <c r="AB962" s="76"/>
      <c r="AC962" s="76"/>
      <c r="AD962" s="76"/>
      <c r="AE962" s="78" t="s">
        <v>10630</v>
      </c>
      <c r="AF962" s="76"/>
      <c r="AG962" s="76"/>
      <c r="AH962" s="76"/>
      <c r="AI962" s="67" t="s">
        <v>10650</v>
      </c>
      <c r="AJ962" s="79" t="s">
        <v>10346</v>
      </c>
      <c r="AK962" s="76"/>
      <c r="AL962" s="76"/>
      <c r="AM962" s="76"/>
      <c r="AN962" s="63" t="s">
        <v>10395</v>
      </c>
      <c r="AO962" s="63" t="s">
        <v>10507</v>
      </c>
      <c r="AP962" s="67" t="s">
        <v>10508</v>
      </c>
      <c r="AQ962" s="76"/>
    </row>
    <row r="963" customFormat="false" ht="15" hidden="false" customHeight="false" outlineLevel="0" collapsed="false">
      <c r="B963" s="1" t="str">
        <f aca="false">поверители!$E963</f>
        <v>Р00394</v>
      </c>
      <c r="C963" s="64" t="s">
        <v>428</v>
      </c>
      <c r="D963" s="63"/>
      <c r="E963" s="81" t="s">
        <v>11519</v>
      </c>
      <c r="F963" s="63"/>
      <c r="G963" s="63" t="s">
        <v>10335</v>
      </c>
      <c r="H963" s="81" t="s">
        <v>294</v>
      </c>
      <c r="I963" s="67" t="s">
        <v>10453</v>
      </c>
      <c r="J963" s="76"/>
      <c r="K963" s="76"/>
      <c r="L963" s="76"/>
      <c r="M963" s="76"/>
      <c r="N963" s="76"/>
      <c r="O963" s="71" t="s">
        <v>10335</v>
      </c>
      <c r="P963" s="100"/>
      <c r="Q963" s="71" t="s">
        <v>10338</v>
      </c>
      <c r="R963" s="79" t="s">
        <v>10339</v>
      </c>
      <c r="S963" s="86" t="n">
        <v>45127</v>
      </c>
      <c r="T963" s="86" t="n">
        <v>45492</v>
      </c>
      <c r="U963" s="87" t="s">
        <v>10340</v>
      </c>
      <c r="V963" s="87" t="s">
        <v>10341</v>
      </c>
      <c r="W963" s="76"/>
      <c r="X963" s="71" t="s">
        <v>10335</v>
      </c>
      <c r="Y963" s="71" t="s">
        <v>10342</v>
      </c>
      <c r="Z963" s="79" t="s">
        <v>10629</v>
      </c>
      <c r="AA963" s="76"/>
      <c r="AB963" s="76"/>
      <c r="AC963" s="76"/>
      <c r="AD963" s="76"/>
      <c r="AE963" s="78" t="s">
        <v>10630</v>
      </c>
      <c r="AF963" s="76"/>
      <c r="AG963" s="76"/>
      <c r="AH963" s="76"/>
      <c r="AI963" s="67" t="s">
        <v>10647</v>
      </c>
      <c r="AJ963" s="79" t="s">
        <v>10346</v>
      </c>
      <c r="AK963" s="76"/>
      <c r="AL963" s="76"/>
      <c r="AM963" s="76"/>
      <c r="AN963" s="63" t="s">
        <v>10395</v>
      </c>
      <c r="AO963" s="63" t="s">
        <v>10507</v>
      </c>
      <c r="AP963" s="67" t="s">
        <v>10508</v>
      </c>
      <c r="AQ963" s="76"/>
    </row>
    <row r="964" customFormat="false" ht="15" hidden="false" customHeight="false" outlineLevel="0" collapsed="false">
      <c r="B964" s="1" t="str">
        <f aca="false">поверители!$E964</f>
        <v>Р00586</v>
      </c>
      <c r="C964" s="64" t="s">
        <v>297</v>
      </c>
      <c r="D964" s="63"/>
      <c r="E964" s="67" t="s">
        <v>11520</v>
      </c>
      <c r="F964" s="63"/>
      <c r="G964" s="63" t="s">
        <v>10335</v>
      </c>
      <c r="H964" s="81" t="s">
        <v>300</v>
      </c>
      <c r="I964" s="67" t="s">
        <v>10667</v>
      </c>
      <c r="J964" s="76"/>
      <c r="K964" s="76"/>
      <c r="L964" s="76"/>
      <c r="M964" s="76"/>
      <c r="N964" s="76"/>
      <c r="O964" s="71" t="s">
        <v>10335</v>
      </c>
      <c r="P964" s="100"/>
      <c r="Q964" s="71" t="s">
        <v>10338</v>
      </c>
      <c r="R964" s="79" t="s">
        <v>10339</v>
      </c>
      <c r="S964" s="86" t="n">
        <v>45127</v>
      </c>
      <c r="T964" s="86" t="n">
        <v>45857</v>
      </c>
      <c r="U964" s="87" t="s">
        <v>10340</v>
      </c>
      <c r="V964" s="87" t="s">
        <v>10341</v>
      </c>
      <c r="W964" s="76"/>
      <c r="X964" s="71" t="s">
        <v>10335</v>
      </c>
      <c r="Y964" s="71" t="s">
        <v>10342</v>
      </c>
      <c r="Z964" s="79" t="s">
        <v>10629</v>
      </c>
      <c r="AA964" s="76"/>
      <c r="AB964" s="76"/>
      <c r="AC964" s="76"/>
      <c r="AD964" s="76"/>
      <c r="AE964" s="78" t="s">
        <v>10630</v>
      </c>
      <c r="AF964" s="76"/>
      <c r="AG964" s="76"/>
      <c r="AH964" s="76"/>
      <c r="AI964" s="67" t="s">
        <v>10609</v>
      </c>
      <c r="AJ964" s="79" t="s">
        <v>10346</v>
      </c>
      <c r="AK964" s="76"/>
      <c r="AL964" s="76"/>
      <c r="AM964" s="76"/>
      <c r="AN964" s="63" t="s">
        <v>10395</v>
      </c>
      <c r="AO964" s="63" t="s">
        <v>10507</v>
      </c>
      <c r="AP964" s="67" t="s">
        <v>10508</v>
      </c>
      <c r="AQ964" s="76"/>
    </row>
    <row r="965" customFormat="false" ht="15" hidden="false" customHeight="false" outlineLevel="0" collapsed="false">
      <c r="B965" s="1" t="str">
        <f aca="false">поверители!$E965</f>
        <v>P00375</v>
      </c>
      <c r="C965" s="64" t="s">
        <v>724</v>
      </c>
      <c r="D965" s="63"/>
      <c r="E965" s="67" t="s">
        <v>11521</v>
      </c>
      <c r="F965" s="63"/>
      <c r="G965" s="63" t="s">
        <v>10335</v>
      </c>
      <c r="H965" s="81" t="s">
        <v>332</v>
      </c>
      <c r="I965" s="67" t="s">
        <v>10652</v>
      </c>
      <c r="J965" s="76"/>
      <c r="K965" s="76"/>
      <c r="L965" s="76"/>
      <c r="M965" s="76"/>
      <c r="N965" s="76"/>
      <c r="O965" s="71" t="s">
        <v>10335</v>
      </c>
      <c r="P965" s="100"/>
      <c r="Q965" s="71" t="s">
        <v>10338</v>
      </c>
      <c r="R965" s="79" t="s">
        <v>10339</v>
      </c>
      <c r="S965" s="86" t="n">
        <v>45127</v>
      </c>
      <c r="T965" s="86" t="n">
        <v>45857</v>
      </c>
      <c r="U965" s="87" t="s">
        <v>10340</v>
      </c>
      <c r="V965" s="87" t="s">
        <v>10341</v>
      </c>
      <c r="W965" s="76"/>
      <c r="X965" s="71" t="s">
        <v>10335</v>
      </c>
      <c r="Y965" s="71" t="s">
        <v>10342</v>
      </c>
      <c r="Z965" s="79" t="s">
        <v>10629</v>
      </c>
      <c r="AA965" s="76"/>
      <c r="AB965" s="76"/>
      <c r="AC965" s="76"/>
      <c r="AD965" s="76"/>
      <c r="AE965" s="78" t="s">
        <v>10630</v>
      </c>
      <c r="AF965" s="76"/>
      <c r="AG965" s="76"/>
      <c r="AH965" s="76"/>
      <c r="AI965" s="67" t="s">
        <v>10647</v>
      </c>
      <c r="AJ965" s="79" t="s">
        <v>10346</v>
      </c>
      <c r="AK965" s="76"/>
      <c r="AL965" s="76"/>
      <c r="AM965" s="76"/>
      <c r="AN965" s="63" t="s">
        <v>10395</v>
      </c>
      <c r="AO965" s="63" t="s">
        <v>10507</v>
      </c>
      <c r="AP965" s="67" t="s">
        <v>10508</v>
      </c>
      <c r="AQ965" s="76"/>
    </row>
    <row r="966" customFormat="false" ht="15" hidden="false" customHeight="false" outlineLevel="0" collapsed="false">
      <c r="B966" s="1" t="str">
        <f aca="false">поверители!$E966</f>
        <v>Р00784</v>
      </c>
      <c r="C966" s="64" t="s">
        <v>428</v>
      </c>
      <c r="D966" s="63"/>
      <c r="E966" s="81" t="s">
        <v>11522</v>
      </c>
      <c r="F966" s="63"/>
      <c r="G966" s="63" t="s">
        <v>10335</v>
      </c>
      <c r="H966" s="81" t="s">
        <v>404</v>
      </c>
      <c r="I966" s="67" t="s">
        <v>10453</v>
      </c>
      <c r="J966" s="76"/>
      <c r="K966" s="76"/>
      <c r="L966" s="76"/>
      <c r="M966" s="76"/>
      <c r="N966" s="76"/>
      <c r="O966" s="71" t="s">
        <v>10335</v>
      </c>
      <c r="P966" s="100"/>
      <c r="Q966" s="71" t="s">
        <v>10338</v>
      </c>
      <c r="R966" s="79" t="s">
        <v>10339</v>
      </c>
      <c r="S966" s="86" t="n">
        <v>45127</v>
      </c>
      <c r="T966" s="86" t="n">
        <v>45492</v>
      </c>
      <c r="U966" s="87" t="s">
        <v>10340</v>
      </c>
      <c r="V966" s="87" t="s">
        <v>10341</v>
      </c>
      <c r="W966" s="76"/>
      <c r="X966" s="71" t="s">
        <v>10335</v>
      </c>
      <c r="Y966" s="71" t="s">
        <v>10342</v>
      </c>
      <c r="Z966" s="79" t="s">
        <v>10629</v>
      </c>
      <c r="AA966" s="76"/>
      <c r="AB966" s="76"/>
      <c r="AC966" s="76"/>
      <c r="AD966" s="76"/>
      <c r="AE966" s="78" t="s">
        <v>10630</v>
      </c>
      <c r="AF966" s="76"/>
      <c r="AG966" s="76"/>
      <c r="AH966" s="76"/>
      <c r="AI966" s="67" t="s">
        <v>10647</v>
      </c>
      <c r="AJ966" s="79" t="s">
        <v>10346</v>
      </c>
      <c r="AK966" s="76"/>
      <c r="AL966" s="76"/>
      <c r="AM966" s="76"/>
      <c r="AN966" s="63" t="s">
        <v>10395</v>
      </c>
      <c r="AO966" s="63" t="s">
        <v>10507</v>
      </c>
      <c r="AP966" s="67" t="s">
        <v>10508</v>
      </c>
      <c r="AQ966" s="76"/>
    </row>
    <row r="967" customFormat="false" ht="15" hidden="false" customHeight="false" outlineLevel="0" collapsed="false">
      <c r="B967" s="1" t="str">
        <f aca="false">поверители!$E967</f>
        <v>Р00416</v>
      </c>
      <c r="C967" s="64" t="s">
        <v>297</v>
      </c>
      <c r="D967" s="63"/>
      <c r="E967" s="81" t="s">
        <v>11523</v>
      </c>
      <c r="F967" s="63"/>
      <c r="G967" s="63" t="s">
        <v>10335</v>
      </c>
      <c r="H967" s="81" t="s">
        <v>300</v>
      </c>
      <c r="I967" s="67" t="s">
        <v>10667</v>
      </c>
      <c r="J967" s="76"/>
      <c r="K967" s="76"/>
      <c r="L967" s="76"/>
      <c r="M967" s="76"/>
      <c r="N967" s="76"/>
      <c r="O967" s="71" t="s">
        <v>10335</v>
      </c>
      <c r="P967" s="100"/>
      <c r="Q967" s="71" t="s">
        <v>10338</v>
      </c>
      <c r="R967" s="79" t="s">
        <v>10339</v>
      </c>
      <c r="S967" s="86" t="n">
        <v>45127</v>
      </c>
      <c r="T967" s="86" t="n">
        <v>45857</v>
      </c>
      <c r="U967" s="87" t="s">
        <v>10340</v>
      </c>
      <c r="V967" s="87" t="s">
        <v>10341</v>
      </c>
      <c r="W967" s="76"/>
      <c r="X967" s="71" t="s">
        <v>10335</v>
      </c>
      <c r="Y967" s="71" t="s">
        <v>10342</v>
      </c>
      <c r="Z967" s="79" t="s">
        <v>10629</v>
      </c>
      <c r="AA967" s="76"/>
      <c r="AB967" s="76"/>
      <c r="AC967" s="76"/>
      <c r="AD967" s="76"/>
      <c r="AE967" s="78" t="s">
        <v>10630</v>
      </c>
      <c r="AF967" s="76"/>
      <c r="AG967" s="76"/>
      <c r="AH967" s="76"/>
      <c r="AI967" s="67" t="s">
        <v>10609</v>
      </c>
      <c r="AJ967" s="79" t="s">
        <v>10346</v>
      </c>
      <c r="AK967" s="76"/>
      <c r="AL967" s="76"/>
      <c r="AM967" s="76"/>
      <c r="AN967" s="63" t="s">
        <v>10395</v>
      </c>
      <c r="AO967" s="63" t="s">
        <v>10507</v>
      </c>
      <c r="AP967" s="67" t="s">
        <v>10508</v>
      </c>
      <c r="AQ967" s="76"/>
    </row>
    <row r="968" customFormat="false" ht="15" hidden="false" customHeight="false" outlineLevel="0" collapsed="false">
      <c r="B968" s="1" t="str">
        <f aca="false">поверители!$E968</f>
        <v>Р00017</v>
      </c>
      <c r="C968" s="64" t="s">
        <v>291</v>
      </c>
      <c r="D968" s="63"/>
      <c r="E968" s="67" t="s">
        <v>11524</v>
      </c>
      <c r="F968" s="63"/>
      <c r="G968" s="63" t="s">
        <v>10335</v>
      </c>
      <c r="H968" s="81" t="s">
        <v>404</v>
      </c>
      <c r="I968" s="67" t="s">
        <v>10670</v>
      </c>
      <c r="J968" s="76"/>
      <c r="K968" s="76"/>
      <c r="L968" s="76"/>
      <c r="M968" s="76"/>
      <c r="N968" s="76"/>
      <c r="O968" s="71" t="s">
        <v>10335</v>
      </c>
      <c r="P968" s="100"/>
      <c r="Q968" s="71" t="s">
        <v>10338</v>
      </c>
      <c r="R968" s="79" t="s">
        <v>10339</v>
      </c>
      <c r="S968" s="86" t="n">
        <v>45127</v>
      </c>
      <c r="T968" s="86" t="n">
        <v>45492</v>
      </c>
      <c r="U968" s="87" t="s">
        <v>10340</v>
      </c>
      <c r="V968" s="87" t="s">
        <v>10341</v>
      </c>
      <c r="W968" s="76"/>
      <c r="X968" s="71" t="s">
        <v>10335</v>
      </c>
      <c r="Y968" s="71" t="s">
        <v>10342</v>
      </c>
      <c r="Z968" s="79" t="s">
        <v>10629</v>
      </c>
      <c r="AA968" s="76"/>
      <c r="AB968" s="76"/>
      <c r="AC968" s="76"/>
      <c r="AD968" s="76"/>
      <c r="AE968" s="78" t="s">
        <v>10630</v>
      </c>
      <c r="AF968" s="76"/>
      <c r="AG968" s="76"/>
      <c r="AH968" s="76"/>
      <c r="AI968" s="67" t="s">
        <v>10650</v>
      </c>
      <c r="AJ968" s="79" t="s">
        <v>10346</v>
      </c>
      <c r="AK968" s="76"/>
      <c r="AL968" s="76"/>
      <c r="AM968" s="76"/>
      <c r="AN968" s="63" t="s">
        <v>10395</v>
      </c>
      <c r="AO968" s="63" t="s">
        <v>10507</v>
      </c>
      <c r="AP968" s="67" t="s">
        <v>10508</v>
      </c>
      <c r="AQ968" s="76"/>
    </row>
    <row r="969" customFormat="false" ht="15" hidden="false" customHeight="false" outlineLevel="0" collapsed="false">
      <c r="B969" s="1" t="str">
        <f aca="false">поверители!$E969</f>
        <v>Р00738</v>
      </c>
      <c r="C969" s="64" t="s">
        <v>297</v>
      </c>
      <c r="D969" s="63"/>
      <c r="E969" s="67" t="s">
        <v>11525</v>
      </c>
      <c r="F969" s="63"/>
      <c r="G969" s="63" t="s">
        <v>10335</v>
      </c>
      <c r="H969" s="81" t="s">
        <v>300</v>
      </c>
      <c r="I969" s="67" t="s">
        <v>10667</v>
      </c>
      <c r="J969" s="76"/>
      <c r="K969" s="76"/>
      <c r="L969" s="76"/>
      <c r="M969" s="76"/>
      <c r="N969" s="76"/>
      <c r="O969" s="71" t="s">
        <v>10335</v>
      </c>
      <c r="P969" s="100"/>
      <c r="Q969" s="71" t="s">
        <v>10338</v>
      </c>
      <c r="R969" s="79" t="s">
        <v>10339</v>
      </c>
      <c r="S969" s="86" t="n">
        <v>45127</v>
      </c>
      <c r="T969" s="86" t="n">
        <v>45857</v>
      </c>
      <c r="U969" s="87" t="s">
        <v>10340</v>
      </c>
      <c r="V969" s="87" t="s">
        <v>10341</v>
      </c>
      <c r="W969" s="76"/>
      <c r="X969" s="71" t="s">
        <v>10335</v>
      </c>
      <c r="Y969" s="71" t="s">
        <v>10342</v>
      </c>
      <c r="Z969" s="79" t="s">
        <v>10629</v>
      </c>
      <c r="AA969" s="76"/>
      <c r="AB969" s="76"/>
      <c r="AC969" s="76"/>
      <c r="AD969" s="76"/>
      <c r="AE969" s="78" t="s">
        <v>10630</v>
      </c>
      <c r="AF969" s="76"/>
      <c r="AG969" s="76"/>
      <c r="AH969" s="76"/>
      <c r="AI969" s="67" t="s">
        <v>10647</v>
      </c>
      <c r="AJ969" s="79" t="s">
        <v>10346</v>
      </c>
      <c r="AK969" s="76"/>
      <c r="AL969" s="76"/>
      <c r="AM969" s="76"/>
      <c r="AN969" s="63" t="s">
        <v>10395</v>
      </c>
      <c r="AO969" s="63" t="s">
        <v>10507</v>
      </c>
      <c r="AP969" s="67" t="s">
        <v>10508</v>
      </c>
      <c r="AQ969" s="76"/>
    </row>
    <row r="970" customFormat="false" ht="15" hidden="false" customHeight="false" outlineLevel="0" collapsed="false">
      <c r="B970" s="1" t="str">
        <f aca="false">поверители!$E970</f>
        <v>00170</v>
      </c>
      <c r="C970" s="64" t="s">
        <v>828</v>
      </c>
      <c r="D970" s="63"/>
      <c r="E970" s="67" t="s">
        <v>11526</v>
      </c>
      <c r="F970" s="63"/>
      <c r="G970" s="63" t="s">
        <v>10335</v>
      </c>
      <c r="H970" s="81" t="s">
        <v>404</v>
      </c>
      <c r="I970" s="67" t="s">
        <v>10363</v>
      </c>
      <c r="J970" s="76"/>
      <c r="K970" s="76"/>
      <c r="L970" s="76"/>
      <c r="M970" s="76"/>
      <c r="N970" s="76"/>
      <c r="O970" s="71" t="s">
        <v>10335</v>
      </c>
      <c r="P970" s="100"/>
      <c r="Q970" s="71" t="s">
        <v>10338</v>
      </c>
      <c r="R970" s="79" t="s">
        <v>10339</v>
      </c>
      <c r="S970" s="86" t="n">
        <v>45127</v>
      </c>
      <c r="T970" s="86" t="n">
        <v>45857</v>
      </c>
      <c r="U970" s="87" t="s">
        <v>10340</v>
      </c>
      <c r="V970" s="87" t="s">
        <v>10341</v>
      </c>
      <c r="W970" s="76"/>
      <c r="X970" s="71" t="s">
        <v>10335</v>
      </c>
      <c r="Y970" s="71" t="s">
        <v>10342</v>
      </c>
      <c r="Z970" s="79" t="s">
        <v>10629</v>
      </c>
      <c r="AA970" s="76"/>
      <c r="AB970" s="76"/>
      <c r="AC970" s="76"/>
      <c r="AD970" s="76"/>
      <c r="AE970" s="78" t="s">
        <v>10630</v>
      </c>
      <c r="AF970" s="76"/>
      <c r="AG970" s="76"/>
      <c r="AH970" s="76"/>
      <c r="AI970" s="67" t="s">
        <v>10562</v>
      </c>
      <c r="AJ970" s="79" t="s">
        <v>10346</v>
      </c>
      <c r="AK970" s="76"/>
      <c r="AL970" s="76"/>
      <c r="AM970" s="76"/>
      <c r="AN970" s="63" t="s">
        <v>10395</v>
      </c>
      <c r="AO970" s="63" t="s">
        <v>10507</v>
      </c>
      <c r="AP970" s="67" t="s">
        <v>10508</v>
      </c>
      <c r="AQ970" s="76"/>
    </row>
    <row r="971" customFormat="false" ht="15" hidden="false" customHeight="false" outlineLevel="0" collapsed="false">
      <c r="B971" s="1" t="str">
        <f aca="false">поверители!$E971</f>
        <v>00173</v>
      </c>
      <c r="C971" s="64" t="s">
        <v>828</v>
      </c>
      <c r="D971" s="63"/>
      <c r="E971" s="81" t="s">
        <v>11527</v>
      </c>
      <c r="F971" s="63"/>
      <c r="G971" s="63" t="s">
        <v>10335</v>
      </c>
      <c r="H971" s="81" t="s">
        <v>404</v>
      </c>
      <c r="I971" s="67" t="s">
        <v>10363</v>
      </c>
      <c r="J971" s="76"/>
      <c r="K971" s="76"/>
      <c r="L971" s="76"/>
      <c r="M971" s="76"/>
      <c r="N971" s="76"/>
      <c r="O971" s="71" t="s">
        <v>10335</v>
      </c>
      <c r="P971" s="100"/>
      <c r="Q971" s="71" t="s">
        <v>10338</v>
      </c>
      <c r="R971" s="79" t="s">
        <v>10339</v>
      </c>
      <c r="S971" s="86" t="n">
        <v>45127</v>
      </c>
      <c r="T971" s="86" t="n">
        <v>45857</v>
      </c>
      <c r="U971" s="87" t="s">
        <v>10340</v>
      </c>
      <c r="V971" s="87" t="s">
        <v>10341</v>
      </c>
      <c r="W971" s="76"/>
      <c r="X971" s="71" t="s">
        <v>10335</v>
      </c>
      <c r="Y971" s="71" t="s">
        <v>10342</v>
      </c>
      <c r="Z971" s="79" t="s">
        <v>10629</v>
      </c>
      <c r="AA971" s="76"/>
      <c r="AB971" s="76"/>
      <c r="AC971" s="76"/>
      <c r="AD971" s="76"/>
      <c r="AE971" s="78" t="s">
        <v>10630</v>
      </c>
      <c r="AF971" s="76"/>
      <c r="AG971" s="76"/>
      <c r="AH971" s="76"/>
      <c r="AI971" s="67" t="s">
        <v>10562</v>
      </c>
      <c r="AJ971" s="79" t="s">
        <v>10346</v>
      </c>
      <c r="AK971" s="76"/>
      <c r="AL971" s="76"/>
      <c r="AM971" s="76"/>
      <c r="AN971" s="63" t="s">
        <v>10395</v>
      </c>
      <c r="AO971" s="63" t="s">
        <v>10507</v>
      </c>
      <c r="AP971" s="67" t="s">
        <v>10508</v>
      </c>
      <c r="AQ971" s="76"/>
    </row>
    <row r="972" customFormat="false" ht="15" hidden="false" customHeight="false" outlineLevel="0" collapsed="false">
      <c r="B972" s="1" t="str">
        <f aca="false">поверители!$E972</f>
        <v>00177</v>
      </c>
      <c r="C972" s="64" t="s">
        <v>291</v>
      </c>
      <c r="D972" s="63"/>
      <c r="E972" s="67" t="s">
        <v>11528</v>
      </c>
      <c r="F972" s="63"/>
      <c r="G972" s="63" t="s">
        <v>10335</v>
      </c>
      <c r="H972" s="81" t="s">
        <v>404</v>
      </c>
      <c r="I972" s="67" t="s">
        <v>10670</v>
      </c>
      <c r="J972" s="76"/>
      <c r="K972" s="76"/>
      <c r="L972" s="76"/>
      <c r="M972" s="76"/>
      <c r="N972" s="76"/>
      <c r="O972" s="71" t="s">
        <v>10335</v>
      </c>
      <c r="P972" s="100"/>
      <c r="Q972" s="71" t="s">
        <v>10338</v>
      </c>
      <c r="R972" s="79" t="s">
        <v>10339</v>
      </c>
      <c r="S972" s="86" t="n">
        <v>45127</v>
      </c>
      <c r="T972" s="86" t="n">
        <v>45492</v>
      </c>
      <c r="U972" s="87" t="s">
        <v>10340</v>
      </c>
      <c r="V972" s="87" t="s">
        <v>10341</v>
      </c>
      <c r="W972" s="76"/>
      <c r="X972" s="71" t="s">
        <v>10335</v>
      </c>
      <c r="Y972" s="71" t="s">
        <v>10342</v>
      </c>
      <c r="Z972" s="79" t="s">
        <v>10629</v>
      </c>
      <c r="AA972" s="76"/>
      <c r="AB972" s="76"/>
      <c r="AC972" s="76"/>
      <c r="AD972" s="76"/>
      <c r="AE972" s="78" t="s">
        <v>10630</v>
      </c>
      <c r="AF972" s="76"/>
      <c r="AG972" s="76"/>
      <c r="AH972" s="76"/>
      <c r="AI972" s="67" t="s">
        <v>10562</v>
      </c>
      <c r="AJ972" s="79" t="s">
        <v>10346</v>
      </c>
      <c r="AK972" s="76"/>
      <c r="AL972" s="76"/>
      <c r="AM972" s="76"/>
      <c r="AN972" s="63" t="s">
        <v>10395</v>
      </c>
      <c r="AO972" s="63" t="s">
        <v>10507</v>
      </c>
      <c r="AP972" s="67" t="s">
        <v>10508</v>
      </c>
      <c r="AQ972" s="76"/>
    </row>
    <row r="973" customFormat="false" ht="15" hidden="false" customHeight="false" outlineLevel="0" collapsed="false">
      <c r="B973" s="1" t="str">
        <f aca="false">поверители!$E973</f>
        <v>00182</v>
      </c>
      <c r="C973" s="64" t="s">
        <v>291</v>
      </c>
      <c r="D973" s="63"/>
      <c r="E973" s="81" t="s">
        <v>11529</v>
      </c>
      <c r="F973" s="63"/>
      <c r="G973" s="63" t="s">
        <v>10335</v>
      </c>
      <c r="H973" s="81" t="s">
        <v>404</v>
      </c>
      <c r="I973" s="67" t="s">
        <v>10667</v>
      </c>
      <c r="J973" s="76"/>
      <c r="K973" s="76"/>
      <c r="L973" s="76"/>
      <c r="M973" s="76"/>
      <c r="N973" s="76"/>
      <c r="O973" s="71" t="s">
        <v>10335</v>
      </c>
      <c r="P973" s="100"/>
      <c r="Q973" s="71" t="s">
        <v>10338</v>
      </c>
      <c r="R973" s="79" t="s">
        <v>10339</v>
      </c>
      <c r="S973" s="86" t="n">
        <v>45127</v>
      </c>
      <c r="T973" s="86" t="n">
        <v>45492</v>
      </c>
      <c r="U973" s="87" t="s">
        <v>10340</v>
      </c>
      <c r="V973" s="87" t="s">
        <v>10341</v>
      </c>
      <c r="W973" s="76"/>
      <c r="X973" s="71" t="s">
        <v>10335</v>
      </c>
      <c r="Y973" s="71" t="s">
        <v>10342</v>
      </c>
      <c r="Z973" s="79" t="s">
        <v>10629</v>
      </c>
      <c r="AA973" s="76"/>
      <c r="AB973" s="76"/>
      <c r="AC973" s="76"/>
      <c r="AD973" s="76"/>
      <c r="AE973" s="78" t="s">
        <v>10630</v>
      </c>
      <c r="AF973" s="76"/>
      <c r="AG973" s="76"/>
      <c r="AH973" s="76"/>
      <c r="AI973" s="67" t="s">
        <v>10733</v>
      </c>
      <c r="AJ973" s="79" t="s">
        <v>10346</v>
      </c>
      <c r="AK973" s="76"/>
      <c r="AL973" s="76"/>
      <c r="AM973" s="76"/>
      <c r="AN973" s="63" t="s">
        <v>10395</v>
      </c>
      <c r="AO973" s="63" t="s">
        <v>10507</v>
      </c>
      <c r="AP973" s="67" t="s">
        <v>10508</v>
      </c>
      <c r="AQ973" s="76"/>
    </row>
    <row r="974" customFormat="false" ht="15" hidden="false" customHeight="false" outlineLevel="0" collapsed="false">
      <c r="B974" s="1" t="str">
        <f aca="false">поверители!$E974</f>
        <v>00336</v>
      </c>
      <c r="C974" s="64" t="s">
        <v>323</v>
      </c>
      <c r="D974" s="63"/>
      <c r="E974" s="67" t="s">
        <v>11530</v>
      </c>
      <c r="F974" s="63"/>
      <c r="G974" s="63" t="s">
        <v>10335</v>
      </c>
      <c r="H974" s="63" t="s">
        <v>763</v>
      </c>
      <c r="I974" s="67" t="s">
        <v>10652</v>
      </c>
      <c r="J974" s="76"/>
      <c r="K974" s="76"/>
      <c r="L974" s="76"/>
      <c r="M974" s="76"/>
      <c r="N974" s="76"/>
      <c r="O974" s="71" t="s">
        <v>10335</v>
      </c>
      <c r="P974" s="100"/>
      <c r="Q974" s="71" t="s">
        <v>10338</v>
      </c>
      <c r="R974" s="79" t="s">
        <v>10339</v>
      </c>
      <c r="S974" s="86" t="n">
        <v>45127</v>
      </c>
      <c r="T974" s="86" t="n">
        <v>45857</v>
      </c>
      <c r="U974" s="87" t="s">
        <v>10340</v>
      </c>
      <c r="V974" s="87" t="s">
        <v>10341</v>
      </c>
      <c r="W974" s="76"/>
      <c r="X974" s="71" t="s">
        <v>10335</v>
      </c>
      <c r="Y974" s="71" t="s">
        <v>10342</v>
      </c>
      <c r="Z974" s="79" t="s">
        <v>10629</v>
      </c>
      <c r="AA974" s="76"/>
      <c r="AB974" s="76"/>
      <c r="AC974" s="76"/>
      <c r="AD974" s="76"/>
      <c r="AE974" s="78" t="s">
        <v>10630</v>
      </c>
      <c r="AF974" s="76"/>
      <c r="AG974" s="76"/>
      <c r="AH974" s="76"/>
      <c r="AI974" s="67" t="s">
        <v>10562</v>
      </c>
      <c r="AJ974" s="79" t="s">
        <v>10346</v>
      </c>
      <c r="AK974" s="76"/>
      <c r="AL974" s="76"/>
      <c r="AM974" s="76"/>
      <c r="AN974" s="63" t="s">
        <v>10395</v>
      </c>
      <c r="AO974" s="63" t="s">
        <v>10507</v>
      </c>
      <c r="AP974" s="67" t="s">
        <v>10508</v>
      </c>
      <c r="AQ974" s="76"/>
    </row>
    <row r="975" customFormat="false" ht="15" hidden="false" customHeight="false" outlineLevel="0" collapsed="false">
      <c r="B975" s="1" t="str">
        <f aca="false">поверители!$E975</f>
        <v>03051</v>
      </c>
      <c r="C975" s="64" t="s">
        <v>323</v>
      </c>
      <c r="D975" s="63"/>
      <c r="E975" s="81" t="s">
        <v>11531</v>
      </c>
      <c r="F975" s="63"/>
      <c r="G975" s="63" t="s">
        <v>10335</v>
      </c>
      <c r="H975" s="81" t="s">
        <v>763</v>
      </c>
      <c r="I975" s="67" t="s">
        <v>10652</v>
      </c>
      <c r="J975" s="76"/>
      <c r="K975" s="76"/>
      <c r="L975" s="76"/>
      <c r="M975" s="76"/>
      <c r="N975" s="76"/>
      <c r="O975" s="71" t="s">
        <v>10335</v>
      </c>
      <c r="P975" s="100"/>
      <c r="Q975" s="71" t="s">
        <v>10338</v>
      </c>
      <c r="R975" s="79" t="s">
        <v>10339</v>
      </c>
      <c r="S975" s="86" t="n">
        <v>45127</v>
      </c>
      <c r="T975" s="86" t="n">
        <v>45857</v>
      </c>
      <c r="U975" s="87" t="s">
        <v>10340</v>
      </c>
      <c r="V975" s="87" t="s">
        <v>10341</v>
      </c>
      <c r="W975" s="76"/>
      <c r="X975" s="71" t="s">
        <v>10335</v>
      </c>
      <c r="Y975" s="71" t="s">
        <v>10342</v>
      </c>
      <c r="Z975" s="79" t="s">
        <v>10629</v>
      </c>
      <c r="AA975" s="76"/>
      <c r="AB975" s="76"/>
      <c r="AC975" s="76"/>
      <c r="AD975" s="76"/>
      <c r="AE975" s="78" t="s">
        <v>10630</v>
      </c>
      <c r="AF975" s="76"/>
      <c r="AG975" s="76"/>
      <c r="AH975" s="76"/>
      <c r="AI975" s="67" t="s">
        <v>10562</v>
      </c>
      <c r="AJ975" s="79" t="s">
        <v>10346</v>
      </c>
      <c r="AK975" s="76"/>
      <c r="AL975" s="76"/>
      <c r="AM975" s="76"/>
      <c r="AN975" s="63" t="s">
        <v>10395</v>
      </c>
      <c r="AO975" s="63" t="s">
        <v>10507</v>
      </c>
      <c r="AP975" s="67" t="s">
        <v>10508</v>
      </c>
      <c r="AQ975" s="76"/>
    </row>
    <row r="976" customFormat="false" ht="15" hidden="false" customHeight="false" outlineLevel="0" collapsed="false">
      <c r="B976" s="1" t="str">
        <f aca="false">поверители!$E976</f>
        <v>03056</v>
      </c>
      <c r="C976" s="64" t="s">
        <v>323</v>
      </c>
      <c r="D976" s="63"/>
      <c r="E976" s="81" t="s">
        <v>11532</v>
      </c>
      <c r="F976" s="63"/>
      <c r="G976" s="63" t="s">
        <v>10335</v>
      </c>
      <c r="H976" s="81" t="s">
        <v>763</v>
      </c>
      <c r="I976" s="67" t="s">
        <v>10652</v>
      </c>
      <c r="J976" s="76"/>
      <c r="K976" s="76"/>
      <c r="L976" s="76"/>
      <c r="M976" s="76"/>
      <c r="N976" s="76"/>
      <c r="O976" s="71" t="s">
        <v>10335</v>
      </c>
      <c r="P976" s="100"/>
      <c r="Q976" s="71" t="s">
        <v>10338</v>
      </c>
      <c r="R976" s="79" t="s">
        <v>10339</v>
      </c>
      <c r="S976" s="86" t="n">
        <v>45127</v>
      </c>
      <c r="T976" s="86" t="n">
        <v>45857</v>
      </c>
      <c r="U976" s="87" t="s">
        <v>10340</v>
      </c>
      <c r="V976" s="87" t="s">
        <v>10341</v>
      </c>
      <c r="W976" s="76"/>
      <c r="X976" s="71" t="s">
        <v>10335</v>
      </c>
      <c r="Y976" s="71" t="s">
        <v>10342</v>
      </c>
      <c r="Z976" s="79" t="s">
        <v>10629</v>
      </c>
      <c r="AA976" s="76"/>
      <c r="AB976" s="76"/>
      <c r="AC976" s="76"/>
      <c r="AD976" s="76"/>
      <c r="AE976" s="78" t="s">
        <v>10630</v>
      </c>
      <c r="AF976" s="76"/>
      <c r="AG976" s="76"/>
      <c r="AH976" s="76"/>
      <c r="AI976" s="67" t="s">
        <v>10647</v>
      </c>
      <c r="AJ976" s="79" t="s">
        <v>10346</v>
      </c>
      <c r="AK976" s="76"/>
      <c r="AL976" s="76"/>
      <c r="AM976" s="76"/>
      <c r="AN976" s="63" t="s">
        <v>10395</v>
      </c>
      <c r="AO976" s="63" t="s">
        <v>10507</v>
      </c>
      <c r="AP976" s="67" t="s">
        <v>10508</v>
      </c>
      <c r="AQ976" s="76"/>
    </row>
    <row r="977" customFormat="false" ht="15" hidden="false" customHeight="false" outlineLevel="0" collapsed="false">
      <c r="B977" s="1" t="str">
        <f aca="false">поверители!$E977</f>
        <v>03061</v>
      </c>
      <c r="C977" s="64" t="s">
        <v>323</v>
      </c>
      <c r="D977" s="63"/>
      <c r="E977" s="81" t="s">
        <v>11533</v>
      </c>
      <c r="F977" s="63"/>
      <c r="G977" s="63" t="s">
        <v>10335</v>
      </c>
      <c r="H977" s="81" t="s">
        <v>763</v>
      </c>
      <c r="I977" s="67" t="s">
        <v>10652</v>
      </c>
      <c r="J977" s="76"/>
      <c r="K977" s="76"/>
      <c r="L977" s="76"/>
      <c r="M977" s="76"/>
      <c r="N977" s="76"/>
      <c r="O977" s="71" t="s">
        <v>10335</v>
      </c>
      <c r="P977" s="100"/>
      <c r="Q977" s="71" t="s">
        <v>10338</v>
      </c>
      <c r="R977" s="79" t="s">
        <v>10339</v>
      </c>
      <c r="S977" s="86" t="n">
        <v>45127</v>
      </c>
      <c r="T977" s="86" t="n">
        <v>45857</v>
      </c>
      <c r="U977" s="87" t="s">
        <v>10340</v>
      </c>
      <c r="V977" s="87" t="s">
        <v>10341</v>
      </c>
      <c r="W977" s="76"/>
      <c r="X977" s="71" t="s">
        <v>10335</v>
      </c>
      <c r="Y977" s="71" t="s">
        <v>10342</v>
      </c>
      <c r="Z977" s="79" t="s">
        <v>10629</v>
      </c>
      <c r="AA977" s="76"/>
      <c r="AB977" s="76"/>
      <c r="AC977" s="76"/>
      <c r="AD977" s="76"/>
      <c r="AE977" s="78" t="s">
        <v>10630</v>
      </c>
      <c r="AF977" s="76"/>
      <c r="AG977" s="76"/>
      <c r="AH977" s="76"/>
      <c r="AI977" s="67" t="s">
        <v>10562</v>
      </c>
      <c r="AJ977" s="79" t="s">
        <v>10346</v>
      </c>
      <c r="AK977" s="76"/>
      <c r="AL977" s="76"/>
      <c r="AM977" s="76"/>
      <c r="AN977" s="63" t="s">
        <v>10395</v>
      </c>
      <c r="AO977" s="63" t="s">
        <v>10507</v>
      </c>
      <c r="AP977" s="67" t="s">
        <v>10508</v>
      </c>
      <c r="AQ977" s="76"/>
    </row>
    <row r="978" customFormat="false" ht="15" hidden="false" customHeight="false" outlineLevel="0" collapsed="false">
      <c r="B978" s="1" t="str">
        <f aca="false">поверители!$E978</f>
        <v>03080</v>
      </c>
      <c r="C978" s="64" t="s">
        <v>828</v>
      </c>
      <c r="D978" s="63"/>
      <c r="E978" s="81" t="s">
        <v>11534</v>
      </c>
      <c r="F978" s="63"/>
      <c r="G978" s="63" t="s">
        <v>10335</v>
      </c>
      <c r="H978" s="63" t="s">
        <v>404</v>
      </c>
      <c r="I978" s="67" t="s">
        <v>10363</v>
      </c>
      <c r="J978" s="76"/>
      <c r="K978" s="76"/>
      <c r="L978" s="76"/>
      <c r="M978" s="76"/>
      <c r="N978" s="76"/>
      <c r="O978" s="71" t="s">
        <v>10335</v>
      </c>
      <c r="P978" s="100"/>
      <c r="Q978" s="71" t="s">
        <v>10338</v>
      </c>
      <c r="R978" s="79" t="s">
        <v>10339</v>
      </c>
      <c r="S978" s="86" t="n">
        <v>45127</v>
      </c>
      <c r="T978" s="86" t="n">
        <v>45857</v>
      </c>
      <c r="U978" s="87" t="s">
        <v>10340</v>
      </c>
      <c r="V978" s="87" t="s">
        <v>10341</v>
      </c>
      <c r="W978" s="76"/>
      <c r="X978" s="71" t="s">
        <v>10335</v>
      </c>
      <c r="Y978" s="71" t="s">
        <v>10342</v>
      </c>
      <c r="Z978" s="79" t="s">
        <v>10629</v>
      </c>
      <c r="AA978" s="76"/>
      <c r="AB978" s="76"/>
      <c r="AC978" s="76"/>
      <c r="AD978" s="76"/>
      <c r="AE978" s="78" t="s">
        <v>10630</v>
      </c>
      <c r="AF978" s="76"/>
      <c r="AG978" s="76"/>
      <c r="AH978" s="76"/>
      <c r="AI978" s="67" t="s">
        <v>10562</v>
      </c>
      <c r="AJ978" s="79" t="s">
        <v>10346</v>
      </c>
      <c r="AK978" s="76"/>
      <c r="AL978" s="76"/>
      <c r="AM978" s="76"/>
      <c r="AN978" s="63" t="s">
        <v>10395</v>
      </c>
      <c r="AO978" s="63" t="s">
        <v>10507</v>
      </c>
      <c r="AP978" s="67" t="s">
        <v>10508</v>
      </c>
      <c r="AQ978" s="76"/>
    </row>
    <row r="979" customFormat="false" ht="15" hidden="false" customHeight="false" outlineLevel="0" collapsed="false">
      <c r="B979" s="1" t="str">
        <f aca="false">поверители!$E979</f>
        <v>03083</v>
      </c>
      <c r="C979" s="64" t="s">
        <v>828</v>
      </c>
      <c r="D979" s="63"/>
      <c r="E979" s="81" t="s">
        <v>11535</v>
      </c>
      <c r="F979" s="63"/>
      <c r="G979" s="63" t="s">
        <v>10335</v>
      </c>
      <c r="H979" s="63" t="s">
        <v>404</v>
      </c>
      <c r="I979" s="67" t="s">
        <v>10363</v>
      </c>
      <c r="J979" s="76"/>
      <c r="K979" s="76"/>
      <c r="L979" s="76"/>
      <c r="M979" s="76"/>
      <c r="N979" s="76"/>
      <c r="O979" s="71" t="s">
        <v>10335</v>
      </c>
      <c r="P979" s="100"/>
      <c r="Q979" s="71" t="s">
        <v>10338</v>
      </c>
      <c r="R979" s="79" t="s">
        <v>10339</v>
      </c>
      <c r="S979" s="86" t="n">
        <v>45127</v>
      </c>
      <c r="T979" s="86" t="n">
        <v>45857</v>
      </c>
      <c r="U979" s="87" t="s">
        <v>10340</v>
      </c>
      <c r="V979" s="87" t="s">
        <v>10341</v>
      </c>
      <c r="W979" s="76"/>
      <c r="X979" s="71" t="s">
        <v>10335</v>
      </c>
      <c r="Y979" s="71" t="s">
        <v>10342</v>
      </c>
      <c r="Z979" s="79" t="s">
        <v>10629</v>
      </c>
      <c r="AA979" s="76"/>
      <c r="AB979" s="76"/>
      <c r="AC979" s="76"/>
      <c r="AD979" s="76"/>
      <c r="AE979" s="78" t="s">
        <v>10630</v>
      </c>
      <c r="AF979" s="76"/>
      <c r="AG979" s="76"/>
      <c r="AH979" s="76"/>
      <c r="AI979" s="67" t="s">
        <v>10562</v>
      </c>
      <c r="AJ979" s="79" t="s">
        <v>10346</v>
      </c>
      <c r="AK979" s="76"/>
      <c r="AL979" s="76"/>
      <c r="AM979" s="76"/>
      <c r="AN979" s="63" t="s">
        <v>10395</v>
      </c>
      <c r="AO979" s="63" t="s">
        <v>10507</v>
      </c>
      <c r="AP979" s="67" t="s">
        <v>10508</v>
      </c>
      <c r="AQ979" s="76"/>
    </row>
    <row r="980" customFormat="false" ht="15" hidden="false" customHeight="false" outlineLevel="0" collapsed="false">
      <c r="B980" s="1" t="str">
        <f aca="false">поверители!$E980</f>
        <v>03086</v>
      </c>
      <c r="C980" s="64" t="s">
        <v>428</v>
      </c>
      <c r="D980" s="63"/>
      <c r="E980" s="81" t="s">
        <v>11536</v>
      </c>
      <c r="F980" s="63"/>
      <c r="G980" s="63" t="s">
        <v>10335</v>
      </c>
      <c r="H980" s="63" t="s">
        <v>404</v>
      </c>
      <c r="I980" s="67" t="s">
        <v>10649</v>
      </c>
      <c r="J980" s="76"/>
      <c r="K980" s="76"/>
      <c r="L980" s="76"/>
      <c r="M980" s="76"/>
      <c r="N980" s="76"/>
      <c r="O980" s="71" t="s">
        <v>10335</v>
      </c>
      <c r="P980" s="100"/>
      <c r="Q980" s="71" t="s">
        <v>10338</v>
      </c>
      <c r="R980" s="79" t="s">
        <v>10339</v>
      </c>
      <c r="S980" s="86" t="n">
        <v>45127</v>
      </c>
      <c r="T980" s="86" t="n">
        <v>45492</v>
      </c>
      <c r="U980" s="87" t="s">
        <v>10340</v>
      </c>
      <c r="V980" s="87" t="s">
        <v>10341</v>
      </c>
      <c r="W980" s="76"/>
      <c r="X980" s="71" t="s">
        <v>10335</v>
      </c>
      <c r="Y980" s="71" t="s">
        <v>10342</v>
      </c>
      <c r="Z980" s="79" t="s">
        <v>10629</v>
      </c>
      <c r="AA980" s="76"/>
      <c r="AB980" s="76"/>
      <c r="AC980" s="76"/>
      <c r="AD980" s="76"/>
      <c r="AE980" s="78" t="s">
        <v>10630</v>
      </c>
      <c r="AF980" s="76"/>
      <c r="AG980" s="76"/>
      <c r="AH980" s="76"/>
      <c r="AI980" s="67" t="s">
        <v>10650</v>
      </c>
      <c r="AJ980" s="79" t="s">
        <v>10346</v>
      </c>
      <c r="AK980" s="76"/>
      <c r="AL980" s="76"/>
      <c r="AM980" s="76"/>
      <c r="AN980" s="63" t="s">
        <v>10395</v>
      </c>
      <c r="AO980" s="63" t="s">
        <v>10507</v>
      </c>
      <c r="AP980" s="67" t="s">
        <v>10508</v>
      </c>
      <c r="AQ980" s="76"/>
    </row>
    <row r="981" customFormat="false" ht="15" hidden="false" customHeight="false" outlineLevel="0" collapsed="false">
      <c r="B981" s="1" t="str">
        <f aca="false">поверители!$E981</f>
        <v>03090</v>
      </c>
      <c r="C981" s="64" t="s">
        <v>297</v>
      </c>
      <c r="D981" s="63"/>
      <c r="E981" s="81" t="s">
        <v>11537</v>
      </c>
      <c r="F981" s="63"/>
      <c r="G981" s="63" t="s">
        <v>10335</v>
      </c>
      <c r="H981" s="64" t="s">
        <v>300</v>
      </c>
      <c r="I981" s="67" t="s">
        <v>10469</v>
      </c>
      <c r="J981" s="76"/>
      <c r="K981" s="76"/>
      <c r="L981" s="76"/>
      <c r="M981" s="76"/>
      <c r="N981" s="76"/>
      <c r="O981" s="71" t="s">
        <v>10335</v>
      </c>
      <c r="P981" s="100"/>
      <c r="Q981" s="71" t="s">
        <v>10338</v>
      </c>
      <c r="R981" s="79" t="s">
        <v>10339</v>
      </c>
      <c r="S981" s="86" t="n">
        <v>45127</v>
      </c>
      <c r="T981" s="86" t="n">
        <v>45857</v>
      </c>
      <c r="U981" s="87" t="s">
        <v>10340</v>
      </c>
      <c r="V981" s="87" t="s">
        <v>10341</v>
      </c>
      <c r="W981" s="76"/>
      <c r="X981" s="71" t="s">
        <v>10335</v>
      </c>
      <c r="Y981" s="71" t="s">
        <v>10342</v>
      </c>
      <c r="Z981" s="79" t="s">
        <v>10629</v>
      </c>
      <c r="AA981" s="76"/>
      <c r="AB981" s="76"/>
      <c r="AC981" s="76"/>
      <c r="AD981" s="76"/>
      <c r="AE981" s="78" t="s">
        <v>10630</v>
      </c>
      <c r="AF981" s="76"/>
      <c r="AG981" s="76"/>
      <c r="AH981" s="76"/>
      <c r="AI981" s="67" t="s">
        <v>10562</v>
      </c>
      <c r="AJ981" s="79" t="s">
        <v>42</v>
      </c>
      <c r="AK981" s="76"/>
      <c r="AL981" s="76"/>
      <c r="AM981" s="76"/>
      <c r="AN981" s="63" t="s">
        <v>10395</v>
      </c>
      <c r="AO981" s="63" t="s">
        <v>10507</v>
      </c>
      <c r="AP981" s="67" t="s">
        <v>10508</v>
      </c>
      <c r="AQ981" s="76"/>
    </row>
    <row r="982" customFormat="false" ht="15" hidden="false" customHeight="false" outlineLevel="0" collapsed="false">
      <c r="B982" s="1" t="str">
        <f aca="false">поверители!$E982</f>
        <v>03094</v>
      </c>
      <c r="C982" s="64" t="s">
        <v>297</v>
      </c>
      <c r="D982" s="63"/>
      <c r="E982" s="81" t="s">
        <v>11538</v>
      </c>
      <c r="F982" s="63"/>
      <c r="G982" s="63" t="s">
        <v>10335</v>
      </c>
      <c r="H982" s="64" t="s">
        <v>300</v>
      </c>
      <c r="I982" s="67" t="s">
        <v>10469</v>
      </c>
      <c r="J982" s="76"/>
      <c r="K982" s="76"/>
      <c r="L982" s="76"/>
      <c r="M982" s="76"/>
      <c r="N982" s="76"/>
      <c r="O982" s="71" t="s">
        <v>10335</v>
      </c>
      <c r="P982" s="100"/>
      <c r="Q982" s="71" t="s">
        <v>10338</v>
      </c>
      <c r="R982" s="79" t="s">
        <v>10339</v>
      </c>
      <c r="S982" s="86" t="n">
        <v>45127</v>
      </c>
      <c r="T982" s="86" t="n">
        <v>45857</v>
      </c>
      <c r="U982" s="87" t="s">
        <v>10340</v>
      </c>
      <c r="V982" s="87" t="s">
        <v>10341</v>
      </c>
      <c r="W982" s="76"/>
      <c r="X982" s="71" t="s">
        <v>10335</v>
      </c>
      <c r="Y982" s="71" t="s">
        <v>10342</v>
      </c>
      <c r="Z982" s="79" t="s">
        <v>10629</v>
      </c>
      <c r="AA982" s="76"/>
      <c r="AB982" s="76"/>
      <c r="AC982" s="76"/>
      <c r="AD982" s="76"/>
      <c r="AE982" s="78" t="s">
        <v>10630</v>
      </c>
      <c r="AF982" s="76"/>
      <c r="AG982" s="76"/>
      <c r="AH982" s="76"/>
      <c r="AI982" s="67" t="s">
        <v>10562</v>
      </c>
      <c r="AJ982" s="79" t="s">
        <v>42</v>
      </c>
      <c r="AK982" s="76"/>
      <c r="AL982" s="76"/>
      <c r="AM982" s="76"/>
      <c r="AN982" s="63" t="s">
        <v>10395</v>
      </c>
      <c r="AO982" s="63" t="s">
        <v>10507</v>
      </c>
      <c r="AP982" s="67" t="s">
        <v>10508</v>
      </c>
      <c r="AQ982" s="76"/>
    </row>
    <row r="983" customFormat="false" ht="15" hidden="false" customHeight="false" outlineLevel="0" collapsed="false">
      <c r="B983" s="1" t="str">
        <f aca="false">поверители!$E983</f>
        <v>03102</v>
      </c>
      <c r="C983" s="64" t="s">
        <v>297</v>
      </c>
      <c r="D983" s="63"/>
      <c r="E983" s="81" t="s">
        <v>11539</v>
      </c>
      <c r="F983" s="63"/>
      <c r="G983" s="63" t="s">
        <v>10335</v>
      </c>
      <c r="H983" s="64" t="s">
        <v>300</v>
      </c>
      <c r="I983" s="67" t="s">
        <v>10667</v>
      </c>
      <c r="J983" s="76"/>
      <c r="K983" s="76"/>
      <c r="L983" s="76"/>
      <c r="M983" s="76"/>
      <c r="N983" s="76"/>
      <c r="O983" s="71" t="s">
        <v>10335</v>
      </c>
      <c r="P983" s="100"/>
      <c r="Q983" s="71" t="s">
        <v>10338</v>
      </c>
      <c r="R983" s="79" t="s">
        <v>10339</v>
      </c>
      <c r="S983" s="86" t="n">
        <v>45127</v>
      </c>
      <c r="T983" s="86" t="n">
        <v>45857</v>
      </c>
      <c r="U983" s="87" t="s">
        <v>10340</v>
      </c>
      <c r="V983" s="87" t="s">
        <v>10341</v>
      </c>
      <c r="W983" s="76"/>
      <c r="X983" s="71" t="s">
        <v>10335</v>
      </c>
      <c r="Y983" s="71" t="s">
        <v>10342</v>
      </c>
      <c r="Z983" s="79" t="s">
        <v>10629</v>
      </c>
      <c r="AA983" s="76"/>
      <c r="AB983" s="76"/>
      <c r="AC983" s="76"/>
      <c r="AD983" s="76"/>
      <c r="AE983" s="78" t="s">
        <v>10630</v>
      </c>
      <c r="AF983" s="76"/>
      <c r="AG983" s="76"/>
      <c r="AH983" s="76"/>
      <c r="AI983" s="67" t="s">
        <v>10562</v>
      </c>
      <c r="AJ983" s="79" t="s">
        <v>42</v>
      </c>
      <c r="AK983" s="76"/>
      <c r="AL983" s="76"/>
      <c r="AM983" s="76"/>
      <c r="AN983" s="63" t="s">
        <v>10395</v>
      </c>
      <c r="AO983" s="63" t="s">
        <v>10507</v>
      </c>
      <c r="AP983" s="67" t="s">
        <v>10508</v>
      </c>
      <c r="AQ983" s="76"/>
    </row>
    <row r="984" customFormat="false" ht="15" hidden="false" customHeight="false" outlineLevel="0" collapsed="false">
      <c r="B984" s="1" t="str">
        <f aca="false">поверители!$E984</f>
        <v>03125</v>
      </c>
      <c r="C984" s="64" t="s">
        <v>297</v>
      </c>
      <c r="D984" s="63"/>
      <c r="E984" s="81" t="s">
        <v>11540</v>
      </c>
      <c r="F984" s="63"/>
      <c r="G984" s="63" t="s">
        <v>10335</v>
      </c>
      <c r="H984" s="64" t="s">
        <v>300</v>
      </c>
      <c r="I984" s="67" t="s">
        <v>10667</v>
      </c>
      <c r="J984" s="76"/>
      <c r="K984" s="76"/>
      <c r="L984" s="76"/>
      <c r="M984" s="76"/>
      <c r="N984" s="76"/>
      <c r="O984" s="71" t="s">
        <v>10335</v>
      </c>
      <c r="P984" s="100"/>
      <c r="Q984" s="71" t="s">
        <v>10338</v>
      </c>
      <c r="R984" s="79" t="s">
        <v>10339</v>
      </c>
      <c r="S984" s="86" t="n">
        <v>45127</v>
      </c>
      <c r="T984" s="86" t="n">
        <v>45857</v>
      </c>
      <c r="U984" s="87" t="s">
        <v>10340</v>
      </c>
      <c r="V984" s="87" t="s">
        <v>10341</v>
      </c>
      <c r="W984" s="76"/>
      <c r="X984" s="71" t="s">
        <v>10335</v>
      </c>
      <c r="Y984" s="71" t="s">
        <v>10342</v>
      </c>
      <c r="Z984" s="79" t="s">
        <v>10629</v>
      </c>
      <c r="AA984" s="76"/>
      <c r="AB984" s="76"/>
      <c r="AC984" s="76"/>
      <c r="AD984" s="76"/>
      <c r="AE984" s="78" t="s">
        <v>10630</v>
      </c>
      <c r="AF984" s="76"/>
      <c r="AG984" s="76"/>
      <c r="AH984" s="76"/>
      <c r="AI984" s="67" t="s">
        <v>10558</v>
      </c>
      <c r="AJ984" s="79" t="s">
        <v>42</v>
      </c>
      <c r="AK984" s="76"/>
      <c r="AL984" s="76"/>
      <c r="AM984" s="76"/>
      <c r="AN984" s="63" t="s">
        <v>10395</v>
      </c>
      <c r="AO984" s="63" t="s">
        <v>10507</v>
      </c>
      <c r="AP984" s="67" t="s">
        <v>10508</v>
      </c>
      <c r="AQ984" s="76"/>
    </row>
    <row r="985" customFormat="false" ht="15" hidden="false" customHeight="false" outlineLevel="0" collapsed="false">
      <c r="B985" s="1" t="str">
        <f aca="false">поверители!$E985</f>
        <v>03198</v>
      </c>
      <c r="C985" s="64" t="s">
        <v>323</v>
      </c>
      <c r="D985" s="63"/>
      <c r="E985" s="81" t="s">
        <v>11541</v>
      </c>
      <c r="F985" s="63"/>
      <c r="G985" s="63" t="s">
        <v>10335</v>
      </c>
      <c r="H985" s="81" t="s">
        <v>763</v>
      </c>
      <c r="I985" s="67" t="s">
        <v>10652</v>
      </c>
      <c r="J985" s="76"/>
      <c r="K985" s="76"/>
      <c r="L985" s="76"/>
      <c r="M985" s="76"/>
      <c r="N985" s="76"/>
      <c r="O985" s="71" t="s">
        <v>10335</v>
      </c>
      <c r="P985" s="100"/>
      <c r="Q985" s="71" t="s">
        <v>10338</v>
      </c>
      <c r="R985" s="79" t="s">
        <v>10339</v>
      </c>
      <c r="S985" s="86" t="n">
        <v>45127</v>
      </c>
      <c r="T985" s="86" t="n">
        <v>45857</v>
      </c>
      <c r="U985" s="87" t="s">
        <v>10340</v>
      </c>
      <c r="V985" s="87" t="s">
        <v>10341</v>
      </c>
      <c r="W985" s="76"/>
      <c r="X985" s="71" t="s">
        <v>10335</v>
      </c>
      <c r="Y985" s="71" t="s">
        <v>10342</v>
      </c>
      <c r="Z985" s="79" t="s">
        <v>10629</v>
      </c>
      <c r="AA985" s="76"/>
      <c r="AB985" s="76"/>
      <c r="AC985" s="76"/>
      <c r="AD985" s="76"/>
      <c r="AE985" s="78" t="s">
        <v>10630</v>
      </c>
      <c r="AF985" s="76"/>
      <c r="AG985" s="76"/>
      <c r="AH985" s="76"/>
      <c r="AI985" s="67" t="s">
        <v>10562</v>
      </c>
      <c r="AJ985" s="79" t="s">
        <v>42</v>
      </c>
      <c r="AK985" s="76"/>
      <c r="AL985" s="76"/>
      <c r="AM985" s="76"/>
      <c r="AN985" s="63" t="s">
        <v>10395</v>
      </c>
      <c r="AO985" s="63" t="s">
        <v>10507</v>
      </c>
      <c r="AP985" s="67" t="s">
        <v>10508</v>
      </c>
      <c r="AQ985" s="76"/>
    </row>
    <row r="986" customFormat="false" ht="15" hidden="false" customHeight="false" outlineLevel="0" collapsed="false">
      <c r="B986" s="1" t="str">
        <f aca="false">поверители!$E986</f>
        <v>03204</v>
      </c>
      <c r="C986" s="64" t="s">
        <v>323</v>
      </c>
      <c r="D986" s="63"/>
      <c r="E986" s="81" t="s">
        <v>11542</v>
      </c>
      <c r="F986" s="63"/>
      <c r="G986" s="63" t="s">
        <v>10335</v>
      </c>
      <c r="H986" s="81" t="s">
        <v>763</v>
      </c>
      <c r="I986" s="67" t="s">
        <v>10652</v>
      </c>
      <c r="J986" s="76"/>
      <c r="K986" s="76"/>
      <c r="L986" s="76"/>
      <c r="M986" s="76"/>
      <c r="N986" s="76"/>
      <c r="O986" s="71" t="s">
        <v>10335</v>
      </c>
      <c r="P986" s="100"/>
      <c r="Q986" s="71" t="s">
        <v>10338</v>
      </c>
      <c r="R986" s="79" t="s">
        <v>10339</v>
      </c>
      <c r="S986" s="86" t="n">
        <v>45127</v>
      </c>
      <c r="T986" s="86" t="n">
        <v>45857</v>
      </c>
      <c r="U986" s="87" t="s">
        <v>10340</v>
      </c>
      <c r="V986" s="87" t="s">
        <v>10341</v>
      </c>
      <c r="W986" s="76"/>
      <c r="X986" s="71" t="s">
        <v>10335</v>
      </c>
      <c r="Y986" s="71" t="s">
        <v>10342</v>
      </c>
      <c r="Z986" s="79" t="s">
        <v>10629</v>
      </c>
      <c r="AA986" s="76"/>
      <c r="AB986" s="76"/>
      <c r="AC986" s="76"/>
      <c r="AD986" s="76"/>
      <c r="AE986" s="78" t="s">
        <v>10630</v>
      </c>
      <c r="AF986" s="76"/>
      <c r="AG986" s="76"/>
      <c r="AH986" s="76"/>
      <c r="AI986" s="67" t="s">
        <v>10562</v>
      </c>
      <c r="AJ986" s="79" t="s">
        <v>42</v>
      </c>
      <c r="AK986" s="76"/>
      <c r="AL986" s="76"/>
      <c r="AM986" s="76"/>
      <c r="AN986" s="63" t="s">
        <v>10395</v>
      </c>
      <c r="AO986" s="63" t="s">
        <v>10507</v>
      </c>
      <c r="AP986" s="67" t="s">
        <v>10508</v>
      </c>
      <c r="AQ986" s="76"/>
    </row>
    <row r="987" customFormat="false" ht="15" hidden="false" customHeight="false" outlineLevel="0" collapsed="false">
      <c r="B987" s="1" t="str">
        <f aca="false">поверители!$E987</f>
        <v>03207</v>
      </c>
      <c r="C987" s="64" t="s">
        <v>323</v>
      </c>
      <c r="D987" s="63"/>
      <c r="E987" s="81" t="s">
        <v>11543</v>
      </c>
      <c r="F987" s="63"/>
      <c r="G987" s="63" t="s">
        <v>10335</v>
      </c>
      <c r="H987" s="81" t="s">
        <v>763</v>
      </c>
      <c r="I987" s="67" t="s">
        <v>10652</v>
      </c>
      <c r="J987" s="76"/>
      <c r="K987" s="76"/>
      <c r="L987" s="76"/>
      <c r="M987" s="76"/>
      <c r="N987" s="76"/>
      <c r="O987" s="71" t="s">
        <v>10335</v>
      </c>
      <c r="P987" s="100"/>
      <c r="Q987" s="71" t="s">
        <v>10338</v>
      </c>
      <c r="R987" s="79" t="s">
        <v>10339</v>
      </c>
      <c r="S987" s="86" t="n">
        <v>45127</v>
      </c>
      <c r="T987" s="86" t="n">
        <v>45857</v>
      </c>
      <c r="U987" s="87" t="s">
        <v>10340</v>
      </c>
      <c r="V987" s="87" t="s">
        <v>10341</v>
      </c>
      <c r="W987" s="76"/>
      <c r="X987" s="71" t="s">
        <v>10335</v>
      </c>
      <c r="Y987" s="71" t="s">
        <v>10342</v>
      </c>
      <c r="Z987" s="79" t="s">
        <v>10629</v>
      </c>
      <c r="AA987" s="76"/>
      <c r="AB987" s="76"/>
      <c r="AC987" s="76"/>
      <c r="AD987" s="76"/>
      <c r="AE987" s="78" t="s">
        <v>10630</v>
      </c>
      <c r="AF987" s="76"/>
      <c r="AG987" s="76"/>
      <c r="AH987" s="76"/>
      <c r="AI987" s="67" t="s">
        <v>10562</v>
      </c>
      <c r="AJ987" s="79" t="s">
        <v>42</v>
      </c>
      <c r="AK987" s="76"/>
      <c r="AL987" s="76"/>
      <c r="AM987" s="76"/>
      <c r="AN987" s="63" t="s">
        <v>10395</v>
      </c>
      <c r="AO987" s="63" t="s">
        <v>10507</v>
      </c>
      <c r="AP987" s="67" t="s">
        <v>10508</v>
      </c>
      <c r="AQ987" s="76"/>
    </row>
    <row r="988" customFormat="false" ht="15" hidden="false" customHeight="false" outlineLevel="0" collapsed="false">
      <c r="B988" s="1" t="str">
        <f aca="false">поверители!$E988</f>
        <v>03210</v>
      </c>
      <c r="C988" s="64" t="s">
        <v>323</v>
      </c>
      <c r="D988" s="63"/>
      <c r="E988" s="81" t="s">
        <v>11544</v>
      </c>
      <c r="F988" s="63"/>
      <c r="G988" s="63" t="s">
        <v>10335</v>
      </c>
      <c r="H988" s="81" t="s">
        <v>763</v>
      </c>
      <c r="I988" s="67" t="s">
        <v>10652</v>
      </c>
      <c r="J988" s="76"/>
      <c r="K988" s="76"/>
      <c r="L988" s="76"/>
      <c r="M988" s="76"/>
      <c r="N988" s="76"/>
      <c r="O988" s="71" t="s">
        <v>10335</v>
      </c>
      <c r="P988" s="100"/>
      <c r="Q988" s="71" t="s">
        <v>10338</v>
      </c>
      <c r="R988" s="79" t="s">
        <v>10339</v>
      </c>
      <c r="S988" s="86" t="n">
        <v>45127</v>
      </c>
      <c r="T988" s="86" t="n">
        <v>45857</v>
      </c>
      <c r="U988" s="87" t="s">
        <v>10340</v>
      </c>
      <c r="V988" s="87" t="s">
        <v>10341</v>
      </c>
      <c r="W988" s="76"/>
      <c r="X988" s="71" t="s">
        <v>10335</v>
      </c>
      <c r="Y988" s="71" t="s">
        <v>10342</v>
      </c>
      <c r="Z988" s="79" t="s">
        <v>10629</v>
      </c>
      <c r="AA988" s="76"/>
      <c r="AB988" s="76"/>
      <c r="AC988" s="76"/>
      <c r="AD988" s="76"/>
      <c r="AE988" s="78" t="s">
        <v>10630</v>
      </c>
      <c r="AF988" s="76"/>
      <c r="AG988" s="76"/>
      <c r="AH988" s="76"/>
      <c r="AI988" s="67" t="s">
        <v>10562</v>
      </c>
      <c r="AJ988" s="79" t="s">
        <v>42</v>
      </c>
      <c r="AK988" s="76"/>
      <c r="AL988" s="76"/>
      <c r="AM988" s="76"/>
      <c r="AN988" s="63" t="s">
        <v>10395</v>
      </c>
      <c r="AO988" s="63" t="s">
        <v>10507</v>
      </c>
      <c r="AP988" s="67" t="s">
        <v>10508</v>
      </c>
      <c r="AQ988" s="76"/>
    </row>
    <row r="989" customFormat="false" ht="15" hidden="false" customHeight="false" outlineLevel="0" collapsed="false">
      <c r="B989" s="1" t="str">
        <f aca="false">поверители!$E989</f>
        <v>03214</v>
      </c>
      <c r="C989" s="64" t="s">
        <v>323</v>
      </c>
      <c r="D989" s="63"/>
      <c r="E989" s="81" t="s">
        <v>11545</v>
      </c>
      <c r="F989" s="63"/>
      <c r="G989" s="63" t="s">
        <v>10335</v>
      </c>
      <c r="H989" s="81" t="s">
        <v>763</v>
      </c>
      <c r="I989" s="67" t="s">
        <v>10652</v>
      </c>
      <c r="J989" s="76"/>
      <c r="K989" s="76"/>
      <c r="L989" s="76"/>
      <c r="M989" s="76"/>
      <c r="N989" s="76"/>
      <c r="O989" s="71" t="s">
        <v>10335</v>
      </c>
      <c r="P989" s="100"/>
      <c r="Q989" s="71" t="s">
        <v>10338</v>
      </c>
      <c r="R989" s="79" t="s">
        <v>10339</v>
      </c>
      <c r="S989" s="86" t="n">
        <v>45127</v>
      </c>
      <c r="T989" s="86" t="n">
        <v>45857</v>
      </c>
      <c r="U989" s="87" t="s">
        <v>10340</v>
      </c>
      <c r="V989" s="87" t="s">
        <v>10341</v>
      </c>
      <c r="W989" s="76"/>
      <c r="X989" s="71" t="s">
        <v>10335</v>
      </c>
      <c r="Y989" s="71" t="s">
        <v>10342</v>
      </c>
      <c r="Z989" s="79" t="s">
        <v>10629</v>
      </c>
      <c r="AA989" s="76"/>
      <c r="AB989" s="76"/>
      <c r="AC989" s="76"/>
      <c r="AD989" s="76"/>
      <c r="AE989" s="78" t="s">
        <v>10630</v>
      </c>
      <c r="AF989" s="76"/>
      <c r="AG989" s="76"/>
      <c r="AH989" s="76"/>
      <c r="AI989" s="67" t="s">
        <v>10647</v>
      </c>
      <c r="AJ989" s="79" t="s">
        <v>42</v>
      </c>
      <c r="AK989" s="76"/>
      <c r="AL989" s="76"/>
      <c r="AM989" s="76"/>
      <c r="AN989" s="63" t="s">
        <v>10395</v>
      </c>
      <c r="AO989" s="63" t="s">
        <v>10507</v>
      </c>
      <c r="AP989" s="67" t="s">
        <v>10508</v>
      </c>
      <c r="AQ989" s="76"/>
    </row>
    <row r="990" customFormat="false" ht="15" hidden="false" customHeight="false" outlineLevel="0" collapsed="false">
      <c r="B990" s="1" t="str">
        <f aca="false">поверители!$E990</f>
        <v>03216</v>
      </c>
      <c r="C990" s="64" t="s">
        <v>323</v>
      </c>
      <c r="D990" s="63"/>
      <c r="E990" s="81" t="s">
        <v>11546</v>
      </c>
      <c r="F990" s="63"/>
      <c r="G990" s="63" t="s">
        <v>10335</v>
      </c>
      <c r="H990" s="81" t="s">
        <v>763</v>
      </c>
      <c r="I990" s="67" t="s">
        <v>10652</v>
      </c>
      <c r="J990" s="76"/>
      <c r="K990" s="76"/>
      <c r="L990" s="76"/>
      <c r="M990" s="76"/>
      <c r="N990" s="76"/>
      <c r="O990" s="71" t="s">
        <v>10335</v>
      </c>
      <c r="P990" s="100"/>
      <c r="Q990" s="71" t="s">
        <v>10338</v>
      </c>
      <c r="R990" s="79" t="s">
        <v>10339</v>
      </c>
      <c r="S990" s="86" t="n">
        <v>45127</v>
      </c>
      <c r="T990" s="86" t="n">
        <v>45857</v>
      </c>
      <c r="U990" s="87" t="s">
        <v>10340</v>
      </c>
      <c r="V990" s="87" t="s">
        <v>10341</v>
      </c>
      <c r="W990" s="76"/>
      <c r="X990" s="71" t="s">
        <v>10335</v>
      </c>
      <c r="Y990" s="71" t="s">
        <v>10342</v>
      </c>
      <c r="Z990" s="79" t="s">
        <v>10629</v>
      </c>
      <c r="AA990" s="76"/>
      <c r="AB990" s="76"/>
      <c r="AC990" s="76"/>
      <c r="AD990" s="76"/>
      <c r="AE990" s="78" t="s">
        <v>10630</v>
      </c>
      <c r="AF990" s="76"/>
      <c r="AG990" s="76"/>
      <c r="AH990" s="76"/>
      <c r="AI990" s="67" t="s">
        <v>10647</v>
      </c>
      <c r="AJ990" s="79" t="s">
        <v>42</v>
      </c>
      <c r="AK990" s="76"/>
      <c r="AL990" s="76"/>
      <c r="AM990" s="76"/>
      <c r="AN990" s="63" t="s">
        <v>10395</v>
      </c>
      <c r="AO990" s="63" t="s">
        <v>10507</v>
      </c>
      <c r="AP990" s="67" t="s">
        <v>10508</v>
      </c>
      <c r="AQ990" s="76"/>
    </row>
    <row r="991" customFormat="false" ht="15" hidden="false" customHeight="false" outlineLevel="0" collapsed="false">
      <c r="B991" s="1" t="str">
        <f aca="false">поверители!$E991</f>
        <v>03217</v>
      </c>
      <c r="C991" s="64" t="s">
        <v>323</v>
      </c>
      <c r="D991" s="63"/>
      <c r="E991" s="81" t="s">
        <v>11547</v>
      </c>
      <c r="F991" s="63"/>
      <c r="G991" s="63" t="s">
        <v>10335</v>
      </c>
      <c r="H991" s="81" t="s">
        <v>763</v>
      </c>
      <c r="I991" s="67" t="s">
        <v>10652</v>
      </c>
      <c r="J991" s="76"/>
      <c r="K991" s="76"/>
      <c r="L991" s="76"/>
      <c r="M991" s="76"/>
      <c r="N991" s="76"/>
      <c r="O991" s="71" t="s">
        <v>10335</v>
      </c>
      <c r="P991" s="100"/>
      <c r="Q991" s="71" t="s">
        <v>10338</v>
      </c>
      <c r="R991" s="79" t="s">
        <v>10339</v>
      </c>
      <c r="S991" s="86" t="n">
        <v>45127</v>
      </c>
      <c r="T991" s="86" t="n">
        <v>45857</v>
      </c>
      <c r="U991" s="87" t="s">
        <v>10340</v>
      </c>
      <c r="V991" s="87" t="s">
        <v>10341</v>
      </c>
      <c r="W991" s="76"/>
      <c r="X991" s="71" t="s">
        <v>10335</v>
      </c>
      <c r="Y991" s="71" t="s">
        <v>10342</v>
      </c>
      <c r="Z991" s="79" t="s">
        <v>10629</v>
      </c>
      <c r="AA991" s="76"/>
      <c r="AB991" s="76"/>
      <c r="AC991" s="76"/>
      <c r="AD991" s="76"/>
      <c r="AE991" s="78" t="s">
        <v>10630</v>
      </c>
      <c r="AF991" s="76"/>
      <c r="AG991" s="76"/>
      <c r="AH991" s="76"/>
      <c r="AI991" s="67" t="s">
        <v>10647</v>
      </c>
      <c r="AJ991" s="79" t="s">
        <v>42</v>
      </c>
      <c r="AK991" s="76"/>
      <c r="AL991" s="76"/>
      <c r="AM991" s="76"/>
      <c r="AN991" s="63" t="s">
        <v>10395</v>
      </c>
      <c r="AO991" s="63" t="s">
        <v>10507</v>
      </c>
      <c r="AP991" s="67" t="s">
        <v>10508</v>
      </c>
      <c r="AQ991" s="76"/>
    </row>
    <row r="992" customFormat="false" ht="15" hidden="false" customHeight="false" outlineLevel="0" collapsed="false">
      <c r="B992" s="1" t="str">
        <f aca="false">поверители!$E992</f>
        <v>03218</v>
      </c>
      <c r="C992" s="64" t="s">
        <v>323</v>
      </c>
      <c r="D992" s="63"/>
      <c r="E992" s="81" t="s">
        <v>11548</v>
      </c>
      <c r="F992" s="63"/>
      <c r="G992" s="63" t="s">
        <v>10335</v>
      </c>
      <c r="H992" s="81" t="s">
        <v>763</v>
      </c>
      <c r="I992" s="67" t="s">
        <v>10652</v>
      </c>
      <c r="J992" s="76"/>
      <c r="K992" s="76"/>
      <c r="L992" s="76"/>
      <c r="M992" s="76"/>
      <c r="N992" s="76"/>
      <c r="O992" s="71" t="s">
        <v>10335</v>
      </c>
      <c r="P992" s="100"/>
      <c r="Q992" s="71" t="s">
        <v>10338</v>
      </c>
      <c r="R992" s="79" t="s">
        <v>10339</v>
      </c>
      <c r="S992" s="86" t="n">
        <v>45127</v>
      </c>
      <c r="T992" s="86" t="n">
        <v>45857</v>
      </c>
      <c r="U992" s="87" t="s">
        <v>10340</v>
      </c>
      <c r="V992" s="87" t="s">
        <v>10341</v>
      </c>
      <c r="W992" s="76"/>
      <c r="X992" s="71" t="s">
        <v>10335</v>
      </c>
      <c r="Y992" s="71" t="s">
        <v>10342</v>
      </c>
      <c r="Z992" s="79" t="s">
        <v>10629</v>
      </c>
      <c r="AA992" s="76"/>
      <c r="AB992" s="76"/>
      <c r="AC992" s="76"/>
      <c r="AD992" s="76"/>
      <c r="AE992" s="78" t="s">
        <v>10689</v>
      </c>
      <c r="AF992" s="76"/>
      <c r="AG992" s="76"/>
      <c r="AH992" s="76"/>
      <c r="AI992" s="67" t="s">
        <v>11549</v>
      </c>
      <c r="AJ992" s="79" t="s">
        <v>42</v>
      </c>
      <c r="AK992" s="76"/>
      <c r="AL992" s="76"/>
      <c r="AM992" s="76"/>
      <c r="AN992" s="63" t="s">
        <v>10395</v>
      </c>
      <c r="AO992" s="63" t="s">
        <v>10507</v>
      </c>
      <c r="AP992" s="67" t="s">
        <v>10508</v>
      </c>
      <c r="AQ992" s="76"/>
    </row>
    <row r="993" customFormat="false" ht="15" hidden="false" customHeight="false" outlineLevel="0" collapsed="false">
      <c r="B993" s="1" t="str">
        <f aca="false">поверители!$E993</f>
        <v>03219</v>
      </c>
      <c r="C993" s="64" t="s">
        <v>323</v>
      </c>
      <c r="D993" s="63"/>
      <c r="E993" s="81" t="s">
        <v>11550</v>
      </c>
      <c r="F993" s="63"/>
      <c r="G993" s="63" t="s">
        <v>10335</v>
      </c>
      <c r="H993" s="81" t="s">
        <v>763</v>
      </c>
      <c r="I993" s="67" t="s">
        <v>10652</v>
      </c>
      <c r="J993" s="76"/>
      <c r="K993" s="76"/>
      <c r="L993" s="76"/>
      <c r="M993" s="76"/>
      <c r="N993" s="76"/>
      <c r="O993" s="71" t="s">
        <v>10335</v>
      </c>
      <c r="P993" s="100"/>
      <c r="Q993" s="71" t="s">
        <v>10338</v>
      </c>
      <c r="R993" s="79" t="s">
        <v>10339</v>
      </c>
      <c r="S993" s="86" t="n">
        <v>45127</v>
      </c>
      <c r="T993" s="86" t="n">
        <v>45857</v>
      </c>
      <c r="U993" s="87" t="s">
        <v>10340</v>
      </c>
      <c r="V993" s="87" t="s">
        <v>10341</v>
      </c>
      <c r="W993" s="76"/>
      <c r="X993" s="71" t="s">
        <v>10335</v>
      </c>
      <c r="Y993" s="71" t="s">
        <v>10342</v>
      </c>
      <c r="Z993" s="79" t="s">
        <v>10629</v>
      </c>
      <c r="AA993" s="76"/>
      <c r="AB993" s="76"/>
      <c r="AC993" s="76"/>
      <c r="AD993" s="76"/>
      <c r="AE993" s="78" t="s">
        <v>10689</v>
      </c>
      <c r="AF993" s="76"/>
      <c r="AG993" s="76"/>
      <c r="AH993" s="76"/>
      <c r="AI993" s="67" t="s">
        <v>11549</v>
      </c>
      <c r="AJ993" s="79" t="s">
        <v>42</v>
      </c>
      <c r="AK993" s="76"/>
      <c r="AL993" s="76"/>
      <c r="AM993" s="76"/>
      <c r="AN993" s="63" t="s">
        <v>10395</v>
      </c>
      <c r="AO993" s="63" t="s">
        <v>10507</v>
      </c>
      <c r="AP993" s="67" t="s">
        <v>10508</v>
      </c>
      <c r="AQ993" s="76"/>
    </row>
    <row r="994" customFormat="false" ht="15" hidden="false" customHeight="false" outlineLevel="0" collapsed="false">
      <c r="B994" s="1" t="str">
        <f aca="false">поверители!$E994</f>
        <v>03220</v>
      </c>
      <c r="C994" s="64" t="s">
        <v>323</v>
      </c>
      <c r="D994" s="63"/>
      <c r="E994" s="81" t="s">
        <v>11551</v>
      </c>
      <c r="F994" s="63"/>
      <c r="G994" s="63" t="s">
        <v>10335</v>
      </c>
      <c r="H994" s="81" t="s">
        <v>763</v>
      </c>
      <c r="I994" s="67" t="s">
        <v>10652</v>
      </c>
      <c r="J994" s="76"/>
      <c r="K994" s="76"/>
      <c r="L994" s="76"/>
      <c r="M994" s="76"/>
      <c r="N994" s="76"/>
      <c r="O994" s="71" t="s">
        <v>10335</v>
      </c>
      <c r="P994" s="100"/>
      <c r="Q994" s="71" t="s">
        <v>10338</v>
      </c>
      <c r="R994" s="79" t="s">
        <v>10339</v>
      </c>
      <c r="S994" s="86" t="n">
        <v>45127</v>
      </c>
      <c r="T994" s="86" t="n">
        <v>45857</v>
      </c>
      <c r="U994" s="87" t="s">
        <v>10340</v>
      </c>
      <c r="V994" s="87" t="s">
        <v>10341</v>
      </c>
      <c r="W994" s="76"/>
      <c r="X994" s="71" t="s">
        <v>10335</v>
      </c>
      <c r="Y994" s="71" t="s">
        <v>10342</v>
      </c>
      <c r="Z994" s="79" t="s">
        <v>10629</v>
      </c>
      <c r="AA994" s="76"/>
      <c r="AB994" s="76"/>
      <c r="AC994" s="76"/>
      <c r="AD994" s="76"/>
      <c r="AE994" s="78" t="s">
        <v>10689</v>
      </c>
      <c r="AF994" s="76"/>
      <c r="AG994" s="76"/>
      <c r="AH994" s="76"/>
      <c r="AI994" s="67" t="s">
        <v>11549</v>
      </c>
      <c r="AJ994" s="79" t="s">
        <v>42</v>
      </c>
      <c r="AK994" s="76"/>
      <c r="AL994" s="76"/>
      <c r="AM994" s="76"/>
      <c r="AN994" s="63" t="s">
        <v>10395</v>
      </c>
      <c r="AO994" s="63" t="s">
        <v>10507</v>
      </c>
      <c r="AP994" s="67" t="s">
        <v>10508</v>
      </c>
      <c r="AQ994" s="76"/>
    </row>
    <row r="995" customFormat="false" ht="15" hidden="false" customHeight="false" outlineLevel="0" collapsed="false">
      <c r="B995" s="1" t="str">
        <f aca="false">поверители!$E995</f>
        <v>03221</v>
      </c>
      <c r="C995" s="64" t="s">
        <v>323</v>
      </c>
      <c r="D995" s="63"/>
      <c r="E995" s="81" t="s">
        <v>11552</v>
      </c>
      <c r="F995" s="63"/>
      <c r="G995" s="63" t="s">
        <v>10335</v>
      </c>
      <c r="H995" s="81" t="s">
        <v>763</v>
      </c>
      <c r="I995" s="67" t="s">
        <v>10652</v>
      </c>
      <c r="J995" s="76"/>
      <c r="K995" s="76"/>
      <c r="L995" s="76"/>
      <c r="M995" s="76"/>
      <c r="N995" s="76"/>
      <c r="O995" s="71" t="s">
        <v>10335</v>
      </c>
      <c r="P995" s="100"/>
      <c r="Q995" s="71" t="s">
        <v>10338</v>
      </c>
      <c r="R995" s="79" t="s">
        <v>10339</v>
      </c>
      <c r="S995" s="86" t="n">
        <v>45127</v>
      </c>
      <c r="T995" s="86" t="n">
        <v>45857</v>
      </c>
      <c r="U995" s="87" t="s">
        <v>10340</v>
      </c>
      <c r="V995" s="87" t="s">
        <v>10341</v>
      </c>
      <c r="W995" s="76"/>
      <c r="X995" s="71" t="s">
        <v>10335</v>
      </c>
      <c r="Y995" s="71" t="s">
        <v>10342</v>
      </c>
      <c r="Z995" s="79" t="s">
        <v>10629</v>
      </c>
      <c r="AA995" s="76"/>
      <c r="AB995" s="76"/>
      <c r="AC995" s="76"/>
      <c r="AD995" s="76"/>
      <c r="AE995" s="78" t="s">
        <v>10689</v>
      </c>
      <c r="AF995" s="76"/>
      <c r="AG995" s="76"/>
      <c r="AH995" s="76"/>
      <c r="AI995" s="67" t="s">
        <v>11549</v>
      </c>
      <c r="AJ995" s="79" t="s">
        <v>42</v>
      </c>
      <c r="AK995" s="76"/>
      <c r="AL995" s="76"/>
      <c r="AM995" s="76"/>
      <c r="AN995" s="63" t="s">
        <v>10395</v>
      </c>
      <c r="AO995" s="63" t="s">
        <v>10507</v>
      </c>
      <c r="AP995" s="67" t="s">
        <v>10508</v>
      </c>
      <c r="AQ995" s="76"/>
    </row>
    <row r="996" customFormat="false" ht="15" hidden="false" customHeight="false" outlineLevel="0" collapsed="false">
      <c r="B996" s="1" t="str">
        <f aca="false">поверители!$E996</f>
        <v>03229</v>
      </c>
      <c r="C996" s="64" t="s">
        <v>323</v>
      </c>
      <c r="D996" s="63"/>
      <c r="E996" s="81" t="s">
        <v>11553</v>
      </c>
      <c r="F996" s="63"/>
      <c r="G996" s="63" t="s">
        <v>10335</v>
      </c>
      <c r="H996" s="81" t="s">
        <v>763</v>
      </c>
      <c r="I996" s="67" t="s">
        <v>10652</v>
      </c>
      <c r="J996" s="76"/>
      <c r="K996" s="76"/>
      <c r="L996" s="76"/>
      <c r="M996" s="76"/>
      <c r="N996" s="76"/>
      <c r="O996" s="71" t="s">
        <v>10335</v>
      </c>
      <c r="P996" s="100"/>
      <c r="Q996" s="71" t="s">
        <v>10338</v>
      </c>
      <c r="R996" s="79" t="s">
        <v>10339</v>
      </c>
      <c r="S996" s="86" t="n">
        <v>45127</v>
      </c>
      <c r="T996" s="86" t="n">
        <v>45857</v>
      </c>
      <c r="U996" s="87" t="s">
        <v>10340</v>
      </c>
      <c r="V996" s="87" t="s">
        <v>10341</v>
      </c>
      <c r="W996" s="76"/>
      <c r="X996" s="71" t="s">
        <v>10335</v>
      </c>
      <c r="Y996" s="71" t="s">
        <v>10342</v>
      </c>
      <c r="Z996" s="79" t="s">
        <v>10629</v>
      </c>
      <c r="AA996" s="76"/>
      <c r="AB996" s="76"/>
      <c r="AC996" s="76"/>
      <c r="AD996" s="76"/>
      <c r="AE996" s="78" t="s">
        <v>10630</v>
      </c>
      <c r="AF996" s="76"/>
      <c r="AG996" s="76"/>
      <c r="AH996" s="76"/>
      <c r="AI996" s="67" t="s">
        <v>10650</v>
      </c>
      <c r="AJ996" s="79" t="s">
        <v>42</v>
      </c>
      <c r="AK996" s="76"/>
      <c r="AL996" s="76"/>
      <c r="AM996" s="76"/>
      <c r="AN996" s="63" t="s">
        <v>10395</v>
      </c>
      <c r="AO996" s="63" t="s">
        <v>10507</v>
      </c>
      <c r="AP996" s="67" t="s">
        <v>10508</v>
      </c>
      <c r="AQ996" s="76"/>
    </row>
    <row r="997" customFormat="false" ht="15" hidden="false" customHeight="false" outlineLevel="0" collapsed="false">
      <c r="B997" s="1" t="str">
        <f aca="false">поверители!$E997</f>
        <v>03230</v>
      </c>
      <c r="C997" s="64" t="s">
        <v>323</v>
      </c>
      <c r="D997" s="63"/>
      <c r="E997" s="81" t="s">
        <v>11554</v>
      </c>
      <c r="F997" s="63"/>
      <c r="G997" s="63" t="s">
        <v>10335</v>
      </c>
      <c r="H997" s="81" t="s">
        <v>763</v>
      </c>
      <c r="I997" s="67" t="s">
        <v>10652</v>
      </c>
      <c r="J997" s="76"/>
      <c r="K997" s="76"/>
      <c r="L997" s="76"/>
      <c r="M997" s="76"/>
      <c r="N997" s="76"/>
      <c r="O997" s="71" t="s">
        <v>10335</v>
      </c>
      <c r="P997" s="100"/>
      <c r="Q997" s="71" t="s">
        <v>10338</v>
      </c>
      <c r="R997" s="79" t="s">
        <v>10339</v>
      </c>
      <c r="S997" s="86" t="n">
        <v>45127</v>
      </c>
      <c r="T997" s="86" t="n">
        <v>45857</v>
      </c>
      <c r="U997" s="87" t="s">
        <v>10340</v>
      </c>
      <c r="V997" s="87" t="s">
        <v>10341</v>
      </c>
      <c r="W997" s="76"/>
      <c r="X997" s="71" t="s">
        <v>10335</v>
      </c>
      <c r="Y997" s="71" t="s">
        <v>10342</v>
      </c>
      <c r="Z997" s="79" t="s">
        <v>10629</v>
      </c>
      <c r="AA997" s="76"/>
      <c r="AB997" s="76"/>
      <c r="AC997" s="76"/>
      <c r="AD997" s="76"/>
      <c r="AE997" s="78" t="s">
        <v>10630</v>
      </c>
      <c r="AF997" s="76"/>
      <c r="AG997" s="76"/>
      <c r="AH997" s="76"/>
      <c r="AI997" s="67" t="s">
        <v>10558</v>
      </c>
      <c r="AJ997" s="79" t="s">
        <v>42</v>
      </c>
      <c r="AK997" s="76"/>
      <c r="AL997" s="76"/>
      <c r="AM997" s="76"/>
      <c r="AN997" s="63" t="s">
        <v>10395</v>
      </c>
      <c r="AO997" s="63" t="s">
        <v>10507</v>
      </c>
      <c r="AP997" s="67" t="s">
        <v>10508</v>
      </c>
      <c r="AQ997" s="76"/>
    </row>
    <row r="998" customFormat="false" ht="15" hidden="false" customHeight="false" outlineLevel="0" collapsed="false">
      <c r="B998" s="1" t="str">
        <f aca="false">поверители!$E998</f>
        <v>03231</v>
      </c>
      <c r="C998" s="64" t="s">
        <v>323</v>
      </c>
      <c r="D998" s="63"/>
      <c r="E998" s="81" t="s">
        <v>11555</v>
      </c>
      <c r="F998" s="63"/>
      <c r="G998" s="63" t="s">
        <v>10335</v>
      </c>
      <c r="H998" s="81" t="s">
        <v>326</v>
      </c>
      <c r="I998" s="67" t="s">
        <v>10652</v>
      </c>
      <c r="J998" s="76"/>
      <c r="K998" s="76"/>
      <c r="L998" s="76"/>
      <c r="M998" s="76"/>
      <c r="N998" s="76"/>
      <c r="O998" s="71" t="s">
        <v>10335</v>
      </c>
      <c r="P998" s="100"/>
      <c r="Q998" s="71" t="s">
        <v>10338</v>
      </c>
      <c r="R998" s="79" t="s">
        <v>10339</v>
      </c>
      <c r="S998" s="86" t="n">
        <v>45127</v>
      </c>
      <c r="T998" s="86" t="n">
        <v>45857</v>
      </c>
      <c r="U998" s="87" t="s">
        <v>10340</v>
      </c>
      <c r="V998" s="87" t="s">
        <v>10341</v>
      </c>
      <c r="W998" s="76"/>
      <c r="X998" s="71" t="s">
        <v>10335</v>
      </c>
      <c r="Y998" s="71" t="s">
        <v>10342</v>
      </c>
      <c r="Z998" s="79" t="s">
        <v>10629</v>
      </c>
      <c r="AA998" s="76"/>
      <c r="AB998" s="76"/>
      <c r="AC998" s="76"/>
      <c r="AD998" s="76"/>
      <c r="AE998" s="78" t="s">
        <v>10630</v>
      </c>
      <c r="AF998" s="76"/>
      <c r="AG998" s="76"/>
      <c r="AH998" s="76"/>
      <c r="AI998" s="67" t="s">
        <v>10558</v>
      </c>
      <c r="AJ998" s="79" t="s">
        <v>42</v>
      </c>
      <c r="AK998" s="76"/>
      <c r="AL998" s="76"/>
      <c r="AM998" s="76"/>
      <c r="AN998" s="63" t="s">
        <v>10395</v>
      </c>
      <c r="AO998" s="63" t="s">
        <v>10507</v>
      </c>
      <c r="AP998" s="67" t="s">
        <v>10508</v>
      </c>
      <c r="AQ998" s="76"/>
    </row>
    <row r="999" customFormat="false" ht="15" hidden="false" customHeight="false" outlineLevel="0" collapsed="false">
      <c r="B999" s="1" t="str">
        <f aca="false">поверители!$E999</f>
        <v>03233</v>
      </c>
      <c r="C999" s="64" t="s">
        <v>323</v>
      </c>
      <c r="D999" s="63"/>
      <c r="E999" s="81" t="s">
        <v>11556</v>
      </c>
      <c r="F999" s="63"/>
      <c r="G999" s="63" t="s">
        <v>10335</v>
      </c>
      <c r="H999" s="81" t="s">
        <v>326</v>
      </c>
      <c r="I999" s="67" t="s">
        <v>10652</v>
      </c>
      <c r="J999" s="76"/>
      <c r="K999" s="76"/>
      <c r="L999" s="76"/>
      <c r="M999" s="76"/>
      <c r="N999" s="76"/>
      <c r="O999" s="71" t="s">
        <v>10335</v>
      </c>
      <c r="P999" s="100"/>
      <c r="Q999" s="71" t="s">
        <v>10338</v>
      </c>
      <c r="R999" s="79" t="s">
        <v>10339</v>
      </c>
      <c r="S999" s="86" t="n">
        <v>45127</v>
      </c>
      <c r="T999" s="86" t="n">
        <v>45857</v>
      </c>
      <c r="U999" s="87" t="s">
        <v>10340</v>
      </c>
      <c r="V999" s="87" t="s">
        <v>10341</v>
      </c>
      <c r="W999" s="76"/>
      <c r="X999" s="71" t="s">
        <v>10335</v>
      </c>
      <c r="Y999" s="71" t="s">
        <v>10342</v>
      </c>
      <c r="Z999" s="79" t="s">
        <v>10629</v>
      </c>
      <c r="AA999" s="76"/>
      <c r="AB999" s="76"/>
      <c r="AC999" s="76"/>
      <c r="AD999" s="76"/>
      <c r="AE999" s="78" t="s">
        <v>10630</v>
      </c>
      <c r="AF999" s="76"/>
      <c r="AG999" s="76"/>
      <c r="AH999" s="76"/>
      <c r="AI999" s="67" t="s">
        <v>10558</v>
      </c>
      <c r="AJ999" s="79" t="s">
        <v>42</v>
      </c>
      <c r="AK999" s="76"/>
      <c r="AL999" s="76"/>
      <c r="AM999" s="76"/>
      <c r="AN999" s="63" t="s">
        <v>10395</v>
      </c>
      <c r="AO999" s="63" t="s">
        <v>10507</v>
      </c>
      <c r="AP999" s="67" t="s">
        <v>10508</v>
      </c>
      <c r="AQ999" s="76"/>
    </row>
    <row r="1000" customFormat="false" ht="15" hidden="false" customHeight="false" outlineLevel="0" collapsed="false">
      <c r="B1000" s="1" t="str">
        <f aca="false">поверители!$E1000</f>
        <v>03245</v>
      </c>
      <c r="C1000" s="64" t="s">
        <v>291</v>
      </c>
      <c r="D1000" s="63"/>
      <c r="E1000" s="81" t="s">
        <v>11557</v>
      </c>
      <c r="F1000" s="63"/>
      <c r="G1000" s="63" t="s">
        <v>10335</v>
      </c>
      <c r="H1000" s="63" t="s">
        <v>404</v>
      </c>
      <c r="I1000" s="67" t="s">
        <v>10458</v>
      </c>
      <c r="J1000" s="76"/>
      <c r="K1000" s="76"/>
      <c r="L1000" s="76"/>
      <c r="M1000" s="76"/>
      <c r="N1000" s="76"/>
      <c r="O1000" s="71" t="s">
        <v>10335</v>
      </c>
      <c r="P1000" s="100"/>
      <c r="Q1000" s="71" t="s">
        <v>10338</v>
      </c>
      <c r="R1000" s="79" t="s">
        <v>10339</v>
      </c>
      <c r="S1000" s="86" t="n">
        <v>45127</v>
      </c>
      <c r="T1000" s="86" t="n">
        <v>45492</v>
      </c>
      <c r="U1000" s="87" t="s">
        <v>10340</v>
      </c>
      <c r="V1000" s="87" t="s">
        <v>10341</v>
      </c>
      <c r="W1000" s="76"/>
      <c r="X1000" s="71" t="s">
        <v>10335</v>
      </c>
      <c r="Y1000" s="71" t="s">
        <v>10342</v>
      </c>
      <c r="Z1000" s="79" t="s">
        <v>10629</v>
      </c>
      <c r="AA1000" s="76"/>
      <c r="AB1000" s="76"/>
      <c r="AC1000" s="76"/>
      <c r="AD1000" s="76"/>
      <c r="AE1000" s="78" t="s">
        <v>10630</v>
      </c>
      <c r="AF1000" s="76"/>
      <c r="AG1000" s="76"/>
      <c r="AH1000" s="76"/>
      <c r="AI1000" s="67" t="s">
        <v>10733</v>
      </c>
      <c r="AJ1000" s="79" t="s">
        <v>42</v>
      </c>
      <c r="AK1000" s="76"/>
      <c r="AL1000" s="76"/>
      <c r="AM1000" s="76"/>
      <c r="AN1000" s="63" t="s">
        <v>10395</v>
      </c>
      <c r="AO1000" s="63" t="s">
        <v>10507</v>
      </c>
      <c r="AP1000" s="67" t="s">
        <v>10508</v>
      </c>
      <c r="AQ1000" s="76"/>
    </row>
    <row r="1001" customFormat="false" ht="15" hidden="false" customHeight="false" outlineLevel="0" collapsed="false">
      <c r="B1001" s="1" t="str">
        <f aca="false">поверители!$E1001</f>
        <v>03252</v>
      </c>
      <c r="C1001" s="64" t="s">
        <v>828</v>
      </c>
      <c r="D1001" s="63"/>
      <c r="E1001" s="81" t="s">
        <v>11558</v>
      </c>
      <c r="F1001" s="63"/>
      <c r="G1001" s="63" t="s">
        <v>10335</v>
      </c>
      <c r="H1001" s="63" t="s">
        <v>404</v>
      </c>
      <c r="I1001" s="67" t="s">
        <v>10363</v>
      </c>
      <c r="J1001" s="76"/>
      <c r="K1001" s="76"/>
      <c r="L1001" s="76"/>
      <c r="M1001" s="76"/>
      <c r="N1001" s="76"/>
      <c r="O1001" s="71" t="s">
        <v>10335</v>
      </c>
      <c r="P1001" s="100"/>
      <c r="Q1001" s="71" t="s">
        <v>10338</v>
      </c>
      <c r="R1001" s="79" t="s">
        <v>10339</v>
      </c>
      <c r="S1001" s="86" t="n">
        <v>45127</v>
      </c>
      <c r="T1001" s="86" t="n">
        <v>45857</v>
      </c>
      <c r="U1001" s="87" t="s">
        <v>10340</v>
      </c>
      <c r="V1001" s="87" t="s">
        <v>10341</v>
      </c>
      <c r="W1001" s="76"/>
      <c r="X1001" s="71" t="s">
        <v>10335</v>
      </c>
      <c r="Y1001" s="71" t="s">
        <v>10342</v>
      </c>
      <c r="Z1001" s="79" t="s">
        <v>10629</v>
      </c>
      <c r="AA1001" s="76"/>
      <c r="AB1001" s="76"/>
      <c r="AC1001" s="76"/>
      <c r="AD1001" s="76"/>
      <c r="AE1001" s="78" t="s">
        <v>10630</v>
      </c>
      <c r="AF1001" s="76"/>
      <c r="AG1001" s="76"/>
      <c r="AH1001" s="76"/>
      <c r="AI1001" s="67" t="s">
        <v>10562</v>
      </c>
      <c r="AJ1001" s="79" t="s">
        <v>42</v>
      </c>
      <c r="AK1001" s="76"/>
      <c r="AL1001" s="76"/>
      <c r="AM1001" s="76"/>
      <c r="AN1001" s="63" t="s">
        <v>10395</v>
      </c>
      <c r="AO1001" s="63" t="s">
        <v>10507</v>
      </c>
      <c r="AP1001" s="67" t="s">
        <v>10508</v>
      </c>
      <c r="AQ1001" s="76"/>
    </row>
    <row r="1002" customFormat="false" ht="15" hidden="false" customHeight="false" outlineLevel="0" collapsed="false">
      <c r="B1002" s="1" t="str">
        <f aca="false">поверители!$E1002</f>
        <v>03253</v>
      </c>
      <c r="C1002" s="64" t="s">
        <v>828</v>
      </c>
      <c r="D1002" s="63"/>
      <c r="E1002" s="81" t="s">
        <v>11559</v>
      </c>
      <c r="F1002" s="63"/>
      <c r="G1002" s="63" t="s">
        <v>10335</v>
      </c>
      <c r="H1002" s="63" t="s">
        <v>404</v>
      </c>
      <c r="I1002" s="67" t="s">
        <v>10363</v>
      </c>
      <c r="J1002" s="76"/>
      <c r="K1002" s="76"/>
      <c r="L1002" s="76"/>
      <c r="M1002" s="76"/>
      <c r="N1002" s="76"/>
      <c r="O1002" s="71" t="s">
        <v>10335</v>
      </c>
      <c r="P1002" s="100"/>
      <c r="Q1002" s="71" t="s">
        <v>10338</v>
      </c>
      <c r="R1002" s="79" t="s">
        <v>10339</v>
      </c>
      <c r="S1002" s="86" t="n">
        <v>45127</v>
      </c>
      <c r="T1002" s="86" t="n">
        <v>45857</v>
      </c>
      <c r="U1002" s="87" t="s">
        <v>10340</v>
      </c>
      <c r="V1002" s="87" t="s">
        <v>10341</v>
      </c>
      <c r="W1002" s="76"/>
      <c r="X1002" s="71" t="s">
        <v>10335</v>
      </c>
      <c r="Y1002" s="71" t="s">
        <v>10342</v>
      </c>
      <c r="Z1002" s="79" t="s">
        <v>10629</v>
      </c>
      <c r="AA1002" s="76"/>
      <c r="AB1002" s="76"/>
      <c r="AC1002" s="76"/>
      <c r="AD1002" s="76"/>
      <c r="AE1002" s="78" t="s">
        <v>10630</v>
      </c>
      <c r="AF1002" s="76"/>
      <c r="AG1002" s="76"/>
      <c r="AH1002" s="76"/>
      <c r="AI1002" s="67" t="s">
        <v>10562</v>
      </c>
      <c r="AJ1002" s="79" t="s">
        <v>42</v>
      </c>
      <c r="AK1002" s="76"/>
      <c r="AL1002" s="76"/>
      <c r="AM1002" s="76"/>
      <c r="AN1002" s="63" t="s">
        <v>10395</v>
      </c>
      <c r="AO1002" s="63" t="s">
        <v>10507</v>
      </c>
      <c r="AP1002" s="67" t="s">
        <v>10508</v>
      </c>
      <c r="AQ1002" s="76"/>
    </row>
    <row r="1003" customFormat="false" ht="15" hidden="false" customHeight="false" outlineLevel="0" collapsed="false">
      <c r="B1003" s="1" t="str">
        <f aca="false">поверители!$E1003</f>
        <v>03262</v>
      </c>
      <c r="C1003" s="64" t="s">
        <v>297</v>
      </c>
      <c r="D1003" s="63"/>
      <c r="E1003" s="81" t="s">
        <v>11560</v>
      </c>
      <c r="F1003" s="63"/>
      <c r="G1003" s="63" t="s">
        <v>10335</v>
      </c>
      <c r="H1003" s="64" t="s">
        <v>2524</v>
      </c>
      <c r="I1003" s="67" t="s">
        <v>10667</v>
      </c>
      <c r="J1003" s="76"/>
      <c r="K1003" s="76"/>
      <c r="L1003" s="76"/>
      <c r="M1003" s="76"/>
      <c r="N1003" s="76"/>
      <c r="O1003" s="71" t="s">
        <v>10335</v>
      </c>
      <c r="P1003" s="100"/>
      <c r="Q1003" s="71" t="s">
        <v>10338</v>
      </c>
      <c r="R1003" s="79" t="s">
        <v>10339</v>
      </c>
      <c r="S1003" s="86" t="n">
        <v>45127</v>
      </c>
      <c r="T1003" s="86" t="n">
        <v>45857</v>
      </c>
      <c r="U1003" s="87" t="s">
        <v>10340</v>
      </c>
      <c r="V1003" s="87" t="s">
        <v>10341</v>
      </c>
      <c r="W1003" s="76"/>
      <c r="X1003" s="71" t="s">
        <v>10335</v>
      </c>
      <c r="Y1003" s="71" t="s">
        <v>10342</v>
      </c>
      <c r="Z1003" s="79" t="s">
        <v>10629</v>
      </c>
      <c r="AA1003" s="76"/>
      <c r="AB1003" s="76"/>
      <c r="AC1003" s="76"/>
      <c r="AD1003" s="76"/>
      <c r="AE1003" s="78" t="s">
        <v>10630</v>
      </c>
      <c r="AF1003" s="76"/>
      <c r="AG1003" s="76"/>
      <c r="AH1003" s="76"/>
      <c r="AI1003" s="67" t="s">
        <v>10647</v>
      </c>
      <c r="AJ1003" s="79" t="s">
        <v>42</v>
      </c>
      <c r="AK1003" s="76"/>
      <c r="AL1003" s="76"/>
      <c r="AM1003" s="76"/>
      <c r="AN1003" s="63" t="s">
        <v>10395</v>
      </c>
      <c r="AO1003" s="63" t="s">
        <v>10507</v>
      </c>
      <c r="AP1003" s="67" t="s">
        <v>10508</v>
      </c>
      <c r="AQ1003" s="76"/>
    </row>
    <row r="1004" customFormat="false" ht="15" hidden="false" customHeight="false" outlineLevel="0" collapsed="false">
      <c r="B1004" s="1" t="str">
        <f aca="false">поверители!$E1004</f>
        <v>03270</v>
      </c>
      <c r="C1004" s="64" t="s">
        <v>297</v>
      </c>
      <c r="D1004" s="63"/>
      <c r="E1004" s="81" t="s">
        <v>11561</v>
      </c>
      <c r="F1004" s="63"/>
      <c r="G1004" s="63" t="s">
        <v>10335</v>
      </c>
      <c r="H1004" s="64" t="s">
        <v>300</v>
      </c>
      <c r="I1004" s="67" t="s">
        <v>10469</v>
      </c>
      <c r="J1004" s="76"/>
      <c r="K1004" s="76"/>
      <c r="L1004" s="76"/>
      <c r="M1004" s="76"/>
      <c r="N1004" s="76"/>
      <c r="O1004" s="71" t="s">
        <v>10335</v>
      </c>
      <c r="P1004" s="100"/>
      <c r="Q1004" s="71" t="s">
        <v>10338</v>
      </c>
      <c r="R1004" s="79" t="s">
        <v>10339</v>
      </c>
      <c r="S1004" s="86" t="n">
        <v>45127</v>
      </c>
      <c r="T1004" s="86" t="n">
        <v>45857</v>
      </c>
      <c r="U1004" s="87" t="s">
        <v>10340</v>
      </c>
      <c r="V1004" s="87" t="s">
        <v>10341</v>
      </c>
      <c r="W1004" s="76"/>
      <c r="X1004" s="71" t="s">
        <v>10335</v>
      </c>
      <c r="Y1004" s="71" t="s">
        <v>10342</v>
      </c>
      <c r="Z1004" s="79" t="s">
        <v>10629</v>
      </c>
      <c r="AA1004" s="76"/>
      <c r="AB1004" s="76"/>
      <c r="AC1004" s="76"/>
      <c r="AD1004" s="76"/>
      <c r="AE1004" s="78" t="s">
        <v>10630</v>
      </c>
      <c r="AF1004" s="76"/>
      <c r="AG1004" s="76"/>
      <c r="AH1004" s="76"/>
      <c r="AI1004" s="67" t="s">
        <v>10562</v>
      </c>
      <c r="AJ1004" s="79" t="s">
        <v>42</v>
      </c>
      <c r="AK1004" s="76"/>
      <c r="AL1004" s="76"/>
      <c r="AM1004" s="76"/>
      <c r="AN1004" s="63" t="s">
        <v>10395</v>
      </c>
      <c r="AO1004" s="63" t="s">
        <v>10507</v>
      </c>
      <c r="AP1004" s="67" t="s">
        <v>10508</v>
      </c>
      <c r="AQ1004" s="76"/>
    </row>
    <row r="1005" customFormat="false" ht="15" hidden="false" customHeight="false" outlineLevel="0" collapsed="false">
      <c r="B1005" s="1" t="str">
        <f aca="false">поверители!$E1005</f>
        <v>03271</v>
      </c>
      <c r="C1005" s="64" t="s">
        <v>297</v>
      </c>
      <c r="D1005" s="63"/>
      <c r="E1005" s="81" t="s">
        <v>11562</v>
      </c>
      <c r="F1005" s="63"/>
      <c r="G1005" s="63" t="s">
        <v>10335</v>
      </c>
      <c r="H1005" s="64" t="s">
        <v>300</v>
      </c>
      <c r="I1005" s="67" t="s">
        <v>10469</v>
      </c>
      <c r="J1005" s="76"/>
      <c r="K1005" s="76"/>
      <c r="L1005" s="76"/>
      <c r="M1005" s="76"/>
      <c r="N1005" s="76"/>
      <c r="O1005" s="71" t="s">
        <v>10335</v>
      </c>
      <c r="P1005" s="100"/>
      <c r="Q1005" s="71" t="s">
        <v>10338</v>
      </c>
      <c r="R1005" s="79" t="s">
        <v>10339</v>
      </c>
      <c r="S1005" s="86" t="n">
        <v>45127</v>
      </c>
      <c r="T1005" s="86" t="n">
        <v>45857</v>
      </c>
      <c r="U1005" s="87" t="s">
        <v>10340</v>
      </c>
      <c r="V1005" s="87" t="s">
        <v>10341</v>
      </c>
      <c r="W1005" s="76"/>
      <c r="X1005" s="71" t="s">
        <v>10335</v>
      </c>
      <c r="Y1005" s="71" t="s">
        <v>10342</v>
      </c>
      <c r="Z1005" s="79" t="s">
        <v>10629</v>
      </c>
      <c r="AA1005" s="76"/>
      <c r="AB1005" s="76"/>
      <c r="AC1005" s="76"/>
      <c r="AD1005" s="76"/>
      <c r="AE1005" s="78" t="s">
        <v>10630</v>
      </c>
      <c r="AF1005" s="76"/>
      <c r="AG1005" s="76"/>
      <c r="AH1005" s="76"/>
      <c r="AI1005" s="67" t="s">
        <v>10562</v>
      </c>
      <c r="AJ1005" s="79" t="s">
        <v>42</v>
      </c>
      <c r="AK1005" s="76"/>
      <c r="AL1005" s="76"/>
      <c r="AM1005" s="76"/>
      <c r="AN1005" s="63" t="s">
        <v>10395</v>
      </c>
      <c r="AO1005" s="63" t="s">
        <v>10507</v>
      </c>
      <c r="AP1005" s="67" t="s">
        <v>10508</v>
      </c>
      <c r="AQ1005" s="76"/>
    </row>
    <row r="1006" customFormat="false" ht="15" hidden="false" customHeight="false" outlineLevel="0" collapsed="false">
      <c r="B1006" s="1" t="str">
        <f aca="false">поверители!$E1006</f>
        <v>03273</v>
      </c>
      <c r="C1006" s="64" t="s">
        <v>297</v>
      </c>
      <c r="D1006" s="63"/>
      <c r="E1006" s="81" t="s">
        <v>11563</v>
      </c>
      <c r="F1006" s="63"/>
      <c r="G1006" s="63" t="s">
        <v>10335</v>
      </c>
      <c r="H1006" s="64" t="s">
        <v>300</v>
      </c>
      <c r="I1006" s="67" t="s">
        <v>10469</v>
      </c>
      <c r="J1006" s="76"/>
      <c r="K1006" s="76"/>
      <c r="L1006" s="76"/>
      <c r="M1006" s="76"/>
      <c r="N1006" s="76"/>
      <c r="O1006" s="71" t="s">
        <v>10335</v>
      </c>
      <c r="P1006" s="100"/>
      <c r="Q1006" s="71" t="s">
        <v>10338</v>
      </c>
      <c r="R1006" s="79" t="s">
        <v>10339</v>
      </c>
      <c r="S1006" s="86" t="n">
        <v>45127</v>
      </c>
      <c r="T1006" s="86" t="n">
        <v>45857</v>
      </c>
      <c r="U1006" s="87" t="s">
        <v>10340</v>
      </c>
      <c r="V1006" s="87" t="s">
        <v>10341</v>
      </c>
      <c r="W1006" s="76"/>
      <c r="X1006" s="71" t="s">
        <v>10335</v>
      </c>
      <c r="Y1006" s="71" t="s">
        <v>10342</v>
      </c>
      <c r="Z1006" s="79" t="s">
        <v>10629</v>
      </c>
      <c r="AA1006" s="76"/>
      <c r="AB1006" s="76"/>
      <c r="AC1006" s="76"/>
      <c r="AD1006" s="76"/>
      <c r="AE1006" s="78" t="s">
        <v>10630</v>
      </c>
      <c r="AF1006" s="76"/>
      <c r="AG1006" s="76"/>
      <c r="AH1006" s="76"/>
      <c r="AI1006" s="67" t="s">
        <v>10562</v>
      </c>
      <c r="AJ1006" s="79" t="s">
        <v>42</v>
      </c>
      <c r="AK1006" s="76"/>
      <c r="AL1006" s="76"/>
      <c r="AM1006" s="76"/>
      <c r="AN1006" s="63" t="s">
        <v>10395</v>
      </c>
      <c r="AO1006" s="63" t="s">
        <v>10507</v>
      </c>
      <c r="AP1006" s="67" t="s">
        <v>10508</v>
      </c>
      <c r="AQ1006" s="76"/>
    </row>
    <row r="1007" customFormat="false" ht="15" hidden="false" customHeight="false" outlineLevel="0" collapsed="false">
      <c r="B1007" s="1" t="str">
        <f aca="false">поверители!$E1007</f>
        <v>03399</v>
      </c>
      <c r="C1007" s="64" t="s">
        <v>323</v>
      </c>
      <c r="D1007" s="63"/>
      <c r="E1007" s="67" t="s">
        <v>11564</v>
      </c>
      <c r="F1007" s="63"/>
      <c r="G1007" s="63" t="s">
        <v>10335</v>
      </c>
      <c r="H1007" s="81" t="s">
        <v>326</v>
      </c>
      <c r="I1007" s="67" t="s">
        <v>10652</v>
      </c>
      <c r="J1007" s="76"/>
      <c r="K1007" s="76"/>
      <c r="L1007" s="76"/>
      <c r="M1007" s="76"/>
      <c r="N1007" s="76"/>
      <c r="O1007" s="71" t="s">
        <v>10335</v>
      </c>
      <c r="P1007" s="100"/>
      <c r="Q1007" s="71" t="s">
        <v>10338</v>
      </c>
      <c r="R1007" s="79" t="s">
        <v>10339</v>
      </c>
      <c r="S1007" s="86" t="n">
        <v>45127</v>
      </c>
      <c r="T1007" s="86" t="n">
        <v>45857</v>
      </c>
      <c r="U1007" s="87" t="s">
        <v>10340</v>
      </c>
      <c r="V1007" s="87" t="s">
        <v>10341</v>
      </c>
      <c r="W1007" s="76"/>
      <c r="X1007" s="71" t="s">
        <v>10335</v>
      </c>
      <c r="Y1007" s="71" t="s">
        <v>10342</v>
      </c>
      <c r="Z1007" s="79" t="s">
        <v>10629</v>
      </c>
      <c r="AA1007" s="76"/>
      <c r="AB1007" s="76"/>
      <c r="AC1007" s="76"/>
      <c r="AD1007" s="76"/>
      <c r="AE1007" s="78" t="s">
        <v>10689</v>
      </c>
      <c r="AF1007" s="76"/>
      <c r="AG1007" s="76"/>
      <c r="AH1007" s="76"/>
      <c r="AI1007" s="67" t="s">
        <v>11549</v>
      </c>
      <c r="AJ1007" s="79" t="s">
        <v>42</v>
      </c>
      <c r="AK1007" s="76"/>
      <c r="AL1007" s="76"/>
      <c r="AM1007" s="76"/>
      <c r="AN1007" s="63" t="s">
        <v>10395</v>
      </c>
      <c r="AO1007" s="63" t="s">
        <v>10507</v>
      </c>
      <c r="AP1007" s="67" t="s">
        <v>10508</v>
      </c>
      <c r="AQ1007" s="76"/>
    </row>
    <row r="1008" customFormat="false" ht="15" hidden="false" customHeight="false" outlineLevel="0" collapsed="false">
      <c r="B1008" s="1" t="str">
        <f aca="false">поверители!$E1008</f>
        <v>03401</v>
      </c>
      <c r="C1008" s="64" t="s">
        <v>323</v>
      </c>
      <c r="D1008" s="63"/>
      <c r="E1008" s="67" t="s">
        <v>11565</v>
      </c>
      <c r="F1008" s="63"/>
      <c r="G1008" s="63" t="s">
        <v>10335</v>
      </c>
      <c r="H1008" s="81" t="s">
        <v>326</v>
      </c>
      <c r="I1008" s="67" t="s">
        <v>10652</v>
      </c>
      <c r="J1008" s="76"/>
      <c r="K1008" s="76"/>
      <c r="L1008" s="76"/>
      <c r="M1008" s="76"/>
      <c r="N1008" s="76"/>
      <c r="O1008" s="71" t="s">
        <v>10335</v>
      </c>
      <c r="P1008" s="100"/>
      <c r="Q1008" s="71" t="s">
        <v>10338</v>
      </c>
      <c r="R1008" s="79" t="s">
        <v>10339</v>
      </c>
      <c r="S1008" s="86" t="n">
        <v>45127</v>
      </c>
      <c r="T1008" s="86" t="n">
        <v>45857</v>
      </c>
      <c r="U1008" s="87" t="s">
        <v>10340</v>
      </c>
      <c r="V1008" s="87" t="s">
        <v>10341</v>
      </c>
      <c r="W1008" s="76"/>
      <c r="X1008" s="71" t="s">
        <v>10335</v>
      </c>
      <c r="Y1008" s="71" t="s">
        <v>10342</v>
      </c>
      <c r="Z1008" s="79" t="s">
        <v>10629</v>
      </c>
      <c r="AA1008" s="76"/>
      <c r="AB1008" s="76"/>
      <c r="AC1008" s="76"/>
      <c r="AD1008" s="76"/>
      <c r="AE1008" s="78" t="s">
        <v>10630</v>
      </c>
      <c r="AF1008" s="76"/>
      <c r="AG1008" s="76"/>
      <c r="AH1008" s="76"/>
      <c r="AI1008" s="67" t="s">
        <v>10647</v>
      </c>
      <c r="AJ1008" s="79" t="s">
        <v>42</v>
      </c>
      <c r="AK1008" s="76"/>
      <c r="AL1008" s="76"/>
      <c r="AM1008" s="76"/>
      <c r="AN1008" s="63" t="s">
        <v>10395</v>
      </c>
      <c r="AO1008" s="63" t="s">
        <v>10507</v>
      </c>
      <c r="AP1008" s="67" t="s">
        <v>10508</v>
      </c>
      <c r="AQ1008" s="76"/>
    </row>
    <row r="1009" customFormat="false" ht="15" hidden="false" customHeight="false" outlineLevel="0" collapsed="false">
      <c r="B1009" s="1" t="str">
        <f aca="false">поверители!$E1009</f>
        <v>03407</v>
      </c>
      <c r="C1009" s="64" t="s">
        <v>323</v>
      </c>
      <c r="D1009" s="63"/>
      <c r="E1009" s="67" t="s">
        <v>11566</v>
      </c>
      <c r="F1009" s="63"/>
      <c r="G1009" s="63" t="s">
        <v>10335</v>
      </c>
      <c r="H1009" s="81" t="s">
        <v>763</v>
      </c>
      <c r="I1009" s="67" t="s">
        <v>10652</v>
      </c>
      <c r="J1009" s="76"/>
      <c r="K1009" s="76"/>
      <c r="L1009" s="76"/>
      <c r="M1009" s="76"/>
      <c r="N1009" s="76"/>
      <c r="O1009" s="71" t="s">
        <v>10335</v>
      </c>
      <c r="P1009" s="100"/>
      <c r="Q1009" s="71" t="s">
        <v>10338</v>
      </c>
      <c r="R1009" s="79" t="s">
        <v>10339</v>
      </c>
      <c r="S1009" s="86" t="n">
        <v>45127</v>
      </c>
      <c r="T1009" s="86" t="n">
        <v>45857</v>
      </c>
      <c r="U1009" s="87" t="s">
        <v>10340</v>
      </c>
      <c r="V1009" s="87" t="s">
        <v>10341</v>
      </c>
      <c r="W1009" s="76"/>
      <c r="X1009" s="71" t="s">
        <v>10335</v>
      </c>
      <c r="Y1009" s="71" t="s">
        <v>10342</v>
      </c>
      <c r="Z1009" s="79" t="s">
        <v>10629</v>
      </c>
      <c r="AA1009" s="76"/>
      <c r="AB1009" s="76"/>
      <c r="AC1009" s="76"/>
      <c r="AD1009" s="76"/>
      <c r="AE1009" s="78" t="s">
        <v>10630</v>
      </c>
      <c r="AF1009" s="76"/>
      <c r="AG1009" s="76"/>
      <c r="AH1009" s="76"/>
      <c r="AI1009" s="67" t="s">
        <v>10562</v>
      </c>
      <c r="AJ1009" s="79" t="s">
        <v>42</v>
      </c>
      <c r="AK1009" s="76"/>
      <c r="AL1009" s="76"/>
      <c r="AM1009" s="76"/>
      <c r="AN1009" s="63" t="s">
        <v>10395</v>
      </c>
      <c r="AO1009" s="63" t="s">
        <v>10507</v>
      </c>
      <c r="AP1009" s="67" t="s">
        <v>10508</v>
      </c>
      <c r="AQ1009" s="76"/>
    </row>
    <row r="1010" customFormat="false" ht="15" hidden="false" customHeight="false" outlineLevel="0" collapsed="false">
      <c r="B1010" s="1" t="str">
        <f aca="false">поверители!$E1010</f>
        <v>03411</v>
      </c>
      <c r="C1010" s="64" t="s">
        <v>323</v>
      </c>
      <c r="D1010" s="63"/>
      <c r="E1010" s="67" t="s">
        <v>11567</v>
      </c>
      <c r="F1010" s="63"/>
      <c r="G1010" s="63" t="s">
        <v>10335</v>
      </c>
      <c r="H1010" s="81" t="s">
        <v>326</v>
      </c>
      <c r="I1010" s="67" t="s">
        <v>10652</v>
      </c>
      <c r="J1010" s="76"/>
      <c r="K1010" s="76"/>
      <c r="L1010" s="76"/>
      <c r="M1010" s="76"/>
      <c r="N1010" s="76"/>
      <c r="O1010" s="71" t="s">
        <v>10335</v>
      </c>
      <c r="P1010" s="100"/>
      <c r="Q1010" s="71" t="s">
        <v>10338</v>
      </c>
      <c r="R1010" s="79" t="s">
        <v>10339</v>
      </c>
      <c r="S1010" s="86" t="n">
        <v>45127</v>
      </c>
      <c r="T1010" s="86" t="n">
        <v>45857</v>
      </c>
      <c r="U1010" s="87" t="s">
        <v>10340</v>
      </c>
      <c r="V1010" s="87" t="s">
        <v>10341</v>
      </c>
      <c r="W1010" s="76"/>
      <c r="X1010" s="71" t="s">
        <v>10335</v>
      </c>
      <c r="Y1010" s="71" t="s">
        <v>10342</v>
      </c>
      <c r="Z1010" s="79" t="s">
        <v>10629</v>
      </c>
      <c r="AA1010" s="76"/>
      <c r="AB1010" s="76"/>
      <c r="AC1010" s="76"/>
      <c r="AD1010" s="76"/>
      <c r="AE1010" s="78" t="s">
        <v>10630</v>
      </c>
      <c r="AF1010" s="76"/>
      <c r="AG1010" s="76"/>
      <c r="AH1010" s="76"/>
      <c r="AI1010" s="67" t="s">
        <v>10647</v>
      </c>
      <c r="AJ1010" s="79" t="s">
        <v>42</v>
      </c>
      <c r="AK1010" s="76"/>
      <c r="AL1010" s="76"/>
      <c r="AM1010" s="76"/>
      <c r="AN1010" s="63" t="s">
        <v>10395</v>
      </c>
      <c r="AO1010" s="63" t="s">
        <v>10507</v>
      </c>
      <c r="AP1010" s="67" t="s">
        <v>10508</v>
      </c>
      <c r="AQ1010" s="76"/>
    </row>
    <row r="1011" customFormat="false" ht="15" hidden="false" customHeight="false" outlineLevel="0" collapsed="false">
      <c r="B1011" s="1" t="str">
        <f aca="false">поверители!$E1011</f>
        <v>03419</v>
      </c>
      <c r="C1011" s="64" t="s">
        <v>297</v>
      </c>
      <c r="D1011" s="63"/>
      <c r="E1011" s="67" t="s">
        <v>11568</v>
      </c>
      <c r="F1011" s="63"/>
      <c r="G1011" s="63" t="s">
        <v>10335</v>
      </c>
      <c r="H1011" s="64" t="s">
        <v>300</v>
      </c>
      <c r="I1011" s="67" t="s">
        <v>10667</v>
      </c>
      <c r="J1011" s="76"/>
      <c r="K1011" s="76"/>
      <c r="L1011" s="76"/>
      <c r="M1011" s="76"/>
      <c r="N1011" s="76"/>
      <c r="O1011" s="71" t="s">
        <v>10335</v>
      </c>
      <c r="P1011" s="100"/>
      <c r="Q1011" s="71" t="s">
        <v>10338</v>
      </c>
      <c r="R1011" s="79" t="s">
        <v>10339</v>
      </c>
      <c r="S1011" s="86" t="n">
        <v>45127</v>
      </c>
      <c r="T1011" s="86" t="n">
        <v>45857</v>
      </c>
      <c r="U1011" s="87" t="s">
        <v>10340</v>
      </c>
      <c r="V1011" s="87" t="s">
        <v>10341</v>
      </c>
      <c r="W1011" s="76"/>
      <c r="X1011" s="71" t="s">
        <v>10335</v>
      </c>
      <c r="Y1011" s="71" t="s">
        <v>10342</v>
      </c>
      <c r="Z1011" s="79" t="s">
        <v>10629</v>
      </c>
      <c r="AA1011" s="76"/>
      <c r="AB1011" s="76"/>
      <c r="AC1011" s="76"/>
      <c r="AD1011" s="76"/>
      <c r="AE1011" s="78" t="s">
        <v>10630</v>
      </c>
      <c r="AF1011" s="76"/>
      <c r="AG1011" s="76"/>
      <c r="AH1011" s="76"/>
      <c r="AI1011" s="67" t="s">
        <v>10558</v>
      </c>
      <c r="AJ1011" s="79" t="s">
        <v>42</v>
      </c>
      <c r="AK1011" s="76"/>
      <c r="AL1011" s="76"/>
      <c r="AM1011" s="76"/>
      <c r="AN1011" s="63" t="s">
        <v>10395</v>
      </c>
      <c r="AO1011" s="63" t="s">
        <v>10507</v>
      </c>
      <c r="AP1011" s="67" t="s">
        <v>10508</v>
      </c>
      <c r="AQ1011" s="76"/>
    </row>
    <row r="1012" customFormat="false" ht="15" hidden="false" customHeight="false" outlineLevel="0" collapsed="false">
      <c r="B1012" s="1" t="str">
        <f aca="false">поверители!$E1012</f>
        <v>03421</v>
      </c>
      <c r="C1012" s="64" t="s">
        <v>297</v>
      </c>
      <c r="D1012" s="63"/>
      <c r="E1012" s="67" t="s">
        <v>11569</v>
      </c>
      <c r="F1012" s="63"/>
      <c r="G1012" s="63" t="s">
        <v>10335</v>
      </c>
      <c r="H1012" s="64" t="s">
        <v>300</v>
      </c>
      <c r="I1012" s="67" t="s">
        <v>10667</v>
      </c>
      <c r="J1012" s="76"/>
      <c r="K1012" s="76"/>
      <c r="L1012" s="76"/>
      <c r="M1012" s="76"/>
      <c r="N1012" s="76"/>
      <c r="O1012" s="71" t="s">
        <v>10335</v>
      </c>
      <c r="P1012" s="100"/>
      <c r="Q1012" s="71" t="s">
        <v>10338</v>
      </c>
      <c r="R1012" s="79" t="s">
        <v>10339</v>
      </c>
      <c r="S1012" s="86" t="n">
        <v>45127</v>
      </c>
      <c r="T1012" s="86" t="n">
        <v>45857</v>
      </c>
      <c r="U1012" s="87" t="s">
        <v>10340</v>
      </c>
      <c r="V1012" s="87" t="s">
        <v>10341</v>
      </c>
      <c r="W1012" s="76"/>
      <c r="X1012" s="71" t="s">
        <v>10335</v>
      </c>
      <c r="Y1012" s="71" t="s">
        <v>10342</v>
      </c>
      <c r="Z1012" s="79" t="s">
        <v>10629</v>
      </c>
      <c r="AA1012" s="76"/>
      <c r="AB1012" s="76"/>
      <c r="AC1012" s="76"/>
      <c r="AD1012" s="76"/>
      <c r="AE1012" s="78" t="s">
        <v>10630</v>
      </c>
      <c r="AF1012" s="76"/>
      <c r="AG1012" s="76"/>
      <c r="AH1012" s="76"/>
      <c r="AI1012" s="67" t="s">
        <v>10558</v>
      </c>
      <c r="AJ1012" s="79" t="s">
        <v>42</v>
      </c>
      <c r="AK1012" s="76"/>
      <c r="AL1012" s="76"/>
      <c r="AM1012" s="76"/>
      <c r="AN1012" s="63" t="s">
        <v>10395</v>
      </c>
      <c r="AO1012" s="63" t="s">
        <v>10507</v>
      </c>
      <c r="AP1012" s="67" t="s">
        <v>10508</v>
      </c>
      <c r="AQ1012" s="76"/>
    </row>
    <row r="1013" customFormat="false" ht="15" hidden="false" customHeight="false" outlineLevel="0" collapsed="false">
      <c r="B1013" s="1" t="str">
        <f aca="false">поверители!$E1013</f>
        <v>03435</v>
      </c>
      <c r="C1013" s="64" t="s">
        <v>428</v>
      </c>
      <c r="D1013" s="63"/>
      <c r="E1013" s="67" t="s">
        <v>11570</v>
      </c>
      <c r="F1013" s="63"/>
      <c r="G1013" s="63" t="s">
        <v>10335</v>
      </c>
      <c r="H1013" s="63" t="s">
        <v>404</v>
      </c>
      <c r="I1013" s="67" t="s">
        <v>10649</v>
      </c>
      <c r="J1013" s="76"/>
      <c r="K1013" s="76"/>
      <c r="L1013" s="76"/>
      <c r="M1013" s="76"/>
      <c r="N1013" s="76"/>
      <c r="O1013" s="71" t="s">
        <v>10335</v>
      </c>
      <c r="P1013" s="100"/>
      <c r="Q1013" s="71" t="s">
        <v>10338</v>
      </c>
      <c r="R1013" s="79" t="s">
        <v>10339</v>
      </c>
      <c r="S1013" s="86" t="n">
        <v>45127</v>
      </c>
      <c r="T1013" s="86" t="n">
        <v>45492</v>
      </c>
      <c r="U1013" s="87" t="s">
        <v>10340</v>
      </c>
      <c r="V1013" s="87" t="s">
        <v>10341</v>
      </c>
      <c r="W1013" s="76"/>
      <c r="X1013" s="71" t="s">
        <v>10335</v>
      </c>
      <c r="Y1013" s="71" t="s">
        <v>10342</v>
      </c>
      <c r="Z1013" s="79" t="s">
        <v>10629</v>
      </c>
      <c r="AA1013" s="76"/>
      <c r="AB1013" s="76"/>
      <c r="AC1013" s="76"/>
      <c r="AD1013" s="76"/>
      <c r="AE1013" s="78" t="s">
        <v>10630</v>
      </c>
      <c r="AF1013" s="76"/>
      <c r="AG1013" s="76"/>
      <c r="AH1013" s="76"/>
      <c r="AI1013" s="67" t="s">
        <v>10650</v>
      </c>
      <c r="AJ1013" s="79" t="s">
        <v>42</v>
      </c>
      <c r="AK1013" s="76"/>
      <c r="AL1013" s="76"/>
      <c r="AM1013" s="76"/>
      <c r="AN1013" s="63" t="s">
        <v>10395</v>
      </c>
      <c r="AO1013" s="63" t="s">
        <v>10507</v>
      </c>
      <c r="AP1013" s="67" t="s">
        <v>10508</v>
      </c>
      <c r="AQ1013" s="76"/>
    </row>
    <row r="1014" customFormat="false" ht="15" hidden="false" customHeight="false" outlineLevel="0" collapsed="false">
      <c r="B1014" s="1" t="str">
        <f aca="false">поверители!$E1014</f>
        <v>04227</v>
      </c>
      <c r="C1014" s="64" t="s">
        <v>297</v>
      </c>
      <c r="D1014" s="63"/>
      <c r="E1014" s="67" t="s">
        <v>11571</v>
      </c>
      <c r="F1014" s="63"/>
      <c r="G1014" s="63" t="s">
        <v>10335</v>
      </c>
      <c r="H1014" s="64" t="s">
        <v>300</v>
      </c>
      <c r="I1014" s="67" t="s">
        <v>10667</v>
      </c>
      <c r="J1014" s="76"/>
      <c r="K1014" s="76"/>
      <c r="L1014" s="76"/>
      <c r="M1014" s="76"/>
      <c r="N1014" s="76"/>
      <c r="O1014" s="71" t="s">
        <v>10335</v>
      </c>
      <c r="P1014" s="100"/>
      <c r="Q1014" s="71" t="s">
        <v>10338</v>
      </c>
      <c r="R1014" s="79" t="s">
        <v>10339</v>
      </c>
      <c r="S1014" s="86" t="n">
        <v>45127</v>
      </c>
      <c r="T1014" s="86" t="n">
        <v>45857</v>
      </c>
      <c r="U1014" s="87" t="s">
        <v>10340</v>
      </c>
      <c r="V1014" s="87" t="s">
        <v>10341</v>
      </c>
      <c r="W1014" s="76"/>
      <c r="X1014" s="71" t="s">
        <v>10335</v>
      </c>
      <c r="Y1014" s="71" t="s">
        <v>10342</v>
      </c>
      <c r="Z1014" s="79" t="s">
        <v>10629</v>
      </c>
      <c r="AA1014" s="76"/>
      <c r="AB1014" s="76"/>
      <c r="AC1014" s="76"/>
      <c r="AD1014" s="76"/>
      <c r="AE1014" s="78" t="s">
        <v>10630</v>
      </c>
      <c r="AF1014" s="76"/>
      <c r="AG1014" s="76"/>
      <c r="AH1014" s="76"/>
      <c r="AI1014" s="67" t="s">
        <v>10562</v>
      </c>
      <c r="AJ1014" s="79" t="s">
        <v>42</v>
      </c>
      <c r="AK1014" s="76"/>
      <c r="AL1014" s="76"/>
      <c r="AM1014" s="76"/>
      <c r="AN1014" s="63" t="s">
        <v>10395</v>
      </c>
      <c r="AO1014" s="63" t="s">
        <v>10507</v>
      </c>
      <c r="AP1014" s="67" t="s">
        <v>10508</v>
      </c>
      <c r="AQ1014" s="76"/>
    </row>
    <row r="1015" customFormat="false" ht="15" hidden="false" customHeight="false" outlineLevel="0" collapsed="false">
      <c r="B1015" s="1" t="str">
        <f aca="false">поверители!$E1015</f>
        <v>04228</v>
      </c>
      <c r="C1015" s="64" t="s">
        <v>297</v>
      </c>
      <c r="D1015" s="87"/>
      <c r="E1015" s="67" t="s">
        <v>11572</v>
      </c>
      <c r="F1015" s="87"/>
      <c r="G1015" s="63" t="s">
        <v>10335</v>
      </c>
      <c r="H1015" s="64" t="s">
        <v>300</v>
      </c>
      <c r="I1015" s="67" t="s">
        <v>10667</v>
      </c>
      <c r="J1015" s="89"/>
      <c r="K1015" s="89"/>
      <c r="L1015" s="89"/>
      <c r="M1015" s="89"/>
      <c r="N1015" s="89"/>
      <c r="O1015" s="71" t="s">
        <v>10335</v>
      </c>
      <c r="P1015" s="100"/>
      <c r="Q1015" s="71" t="s">
        <v>10338</v>
      </c>
      <c r="R1015" s="79" t="s">
        <v>10339</v>
      </c>
      <c r="S1015" s="86" t="n">
        <v>45127</v>
      </c>
      <c r="T1015" s="86" t="n">
        <v>45857</v>
      </c>
      <c r="U1015" s="87" t="s">
        <v>10340</v>
      </c>
      <c r="V1015" s="87" t="s">
        <v>10341</v>
      </c>
      <c r="W1015" s="76"/>
      <c r="X1015" s="71" t="s">
        <v>10335</v>
      </c>
      <c r="Y1015" s="71" t="s">
        <v>10342</v>
      </c>
      <c r="Z1015" s="79" t="s">
        <v>10629</v>
      </c>
      <c r="AA1015" s="89"/>
      <c r="AB1015" s="89"/>
      <c r="AC1015" s="89"/>
      <c r="AD1015" s="89"/>
      <c r="AE1015" s="78" t="s">
        <v>10630</v>
      </c>
      <c r="AF1015" s="89"/>
      <c r="AG1015" s="89"/>
      <c r="AH1015" s="89"/>
      <c r="AI1015" s="67" t="s">
        <v>10562</v>
      </c>
      <c r="AJ1015" s="79" t="s">
        <v>42</v>
      </c>
      <c r="AK1015" s="89"/>
      <c r="AL1015" s="89"/>
      <c r="AM1015" s="89"/>
      <c r="AN1015" s="63" t="s">
        <v>10395</v>
      </c>
      <c r="AO1015" s="63" t="s">
        <v>10507</v>
      </c>
      <c r="AP1015" s="67" t="s">
        <v>10508</v>
      </c>
      <c r="AQ1015" s="89"/>
    </row>
    <row r="1016" customFormat="false" ht="15" hidden="false" customHeight="false" outlineLevel="0" collapsed="false">
      <c r="B1016" s="1" t="str">
        <f aca="false">поверители!$E1016</f>
        <v>04232</v>
      </c>
      <c r="C1016" s="64" t="s">
        <v>323</v>
      </c>
      <c r="D1016" s="87"/>
      <c r="E1016" s="67" t="s">
        <v>11573</v>
      </c>
      <c r="F1016" s="87"/>
      <c r="G1016" s="63" t="s">
        <v>10335</v>
      </c>
      <c r="H1016" s="81" t="s">
        <v>326</v>
      </c>
      <c r="I1016" s="67" t="s">
        <v>10652</v>
      </c>
      <c r="J1016" s="85"/>
      <c r="K1016" s="85"/>
      <c r="L1016" s="85"/>
      <c r="M1016" s="85"/>
      <c r="N1016" s="85"/>
      <c r="O1016" s="71" t="s">
        <v>10335</v>
      </c>
      <c r="P1016" s="100"/>
      <c r="Q1016" s="71" t="s">
        <v>10338</v>
      </c>
      <c r="R1016" s="79" t="s">
        <v>10339</v>
      </c>
      <c r="S1016" s="86" t="n">
        <v>45127</v>
      </c>
      <c r="T1016" s="86" t="n">
        <v>45857</v>
      </c>
      <c r="U1016" s="87" t="s">
        <v>10340</v>
      </c>
      <c r="V1016" s="87" t="s">
        <v>10341</v>
      </c>
      <c r="W1016" s="76"/>
      <c r="X1016" s="71" t="s">
        <v>10335</v>
      </c>
      <c r="Y1016" s="71" t="s">
        <v>10342</v>
      </c>
      <c r="Z1016" s="79" t="s">
        <v>10629</v>
      </c>
      <c r="AA1016" s="85"/>
      <c r="AB1016" s="85"/>
      <c r="AC1016" s="85"/>
      <c r="AD1016" s="85"/>
      <c r="AE1016" s="78" t="s">
        <v>10630</v>
      </c>
      <c r="AF1016" s="85"/>
      <c r="AG1016" s="85"/>
      <c r="AH1016" s="85"/>
      <c r="AI1016" s="67" t="s">
        <v>10562</v>
      </c>
      <c r="AJ1016" s="79" t="s">
        <v>42</v>
      </c>
      <c r="AK1016" s="85"/>
      <c r="AL1016" s="85"/>
      <c r="AM1016" s="85"/>
      <c r="AN1016" s="63" t="s">
        <v>10395</v>
      </c>
      <c r="AO1016" s="63" t="s">
        <v>10507</v>
      </c>
      <c r="AP1016" s="67" t="s">
        <v>10508</v>
      </c>
      <c r="AQ1016" s="85"/>
    </row>
    <row r="1017" customFormat="false" ht="15" hidden="false" customHeight="false" outlineLevel="0" collapsed="false">
      <c r="B1017" s="1" t="str">
        <f aca="false">поверители!$E1017</f>
        <v>04234</v>
      </c>
      <c r="C1017" s="64" t="s">
        <v>323</v>
      </c>
      <c r="D1017" s="87"/>
      <c r="E1017" s="67" t="s">
        <v>11574</v>
      </c>
      <c r="F1017" s="87"/>
      <c r="G1017" s="63" t="s">
        <v>10335</v>
      </c>
      <c r="H1017" s="81" t="s">
        <v>782</v>
      </c>
      <c r="I1017" s="67" t="s">
        <v>10652</v>
      </c>
      <c r="J1017" s="85"/>
      <c r="K1017" s="85"/>
      <c r="L1017" s="85"/>
      <c r="M1017" s="85"/>
      <c r="N1017" s="85"/>
      <c r="O1017" s="71" t="s">
        <v>10335</v>
      </c>
      <c r="P1017" s="100"/>
      <c r="Q1017" s="71" t="s">
        <v>10338</v>
      </c>
      <c r="R1017" s="79" t="s">
        <v>10339</v>
      </c>
      <c r="S1017" s="86" t="n">
        <v>45127</v>
      </c>
      <c r="T1017" s="86" t="n">
        <v>45857</v>
      </c>
      <c r="U1017" s="87" t="s">
        <v>10340</v>
      </c>
      <c r="V1017" s="87" t="s">
        <v>10341</v>
      </c>
      <c r="W1017" s="76"/>
      <c r="X1017" s="71" t="s">
        <v>10335</v>
      </c>
      <c r="Y1017" s="71" t="s">
        <v>10342</v>
      </c>
      <c r="Z1017" s="79" t="s">
        <v>10629</v>
      </c>
      <c r="AA1017" s="85"/>
      <c r="AB1017" s="85"/>
      <c r="AC1017" s="85"/>
      <c r="AD1017" s="85"/>
      <c r="AE1017" s="78" t="s">
        <v>10630</v>
      </c>
      <c r="AF1017" s="85"/>
      <c r="AG1017" s="85"/>
      <c r="AH1017" s="85"/>
      <c r="AI1017" s="67" t="s">
        <v>10650</v>
      </c>
      <c r="AJ1017" s="79" t="s">
        <v>42</v>
      </c>
      <c r="AK1017" s="85"/>
      <c r="AL1017" s="85"/>
      <c r="AM1017" s="85"/>
      <c r="AN1017" s="63" t="s">
        <v>10395</v>
      </c>
      <c r="AO1017" s="63" t="s">
        <v>10507</v>
      </c>
      <c r="AP1017" s="67" t="s">
        <v>10508</v>
      </c>
      <c r="AQ1017" s="85"/>
    </row>
    <row r="1018" customFormat="false" ht="15" hidden="false" customHeight="false" outlineLevel="0" collapsed="false">
      <c r="B1018" s="1" t="str">
        <f aca="false">поверители!$E1018</f>
        <v>04243</v>
      </c>
      <c r="C1018" s="64" t="s">
        <v>291</v>
      </c>
      <c r="D1018" s="87"/>
      <c r="E1018" s="67" t="s">
        <v>11575</v>
      </c>
      <c r="F1018" s="87"/>
      <c r="G1018" s="63" t="s">
        <v>10335</v>
      </c>
      <c r="H1018" s="63" t="s">
        <v>404</v>
      </c>
      <c r="I1018" s="67" t="s">
        <v>10667</v>
      </c>
      <c r="J1018" s="85"/>
      <c r="K1018" s="85"/>
      <c r="L1018" s="85"/>
      <c r="M1018" s="85"/>
      <c r="N1018" s="85"/>
      <c r="O1018" s="71" t="s">
        <v>10335</v>
      </c>
      <c r="P1018" s="100"/>
      <c r="Q1018" s="71" t="s">
        <v>10338</v>
      </c>
      <c r="R1018" s="79" t="s">
        <v>10339</v>
      </c>
      <c r="S1018" s="86" t="n">
        <v>45127</v>
      </c>
      <c r="T1018" s="86" t="n">
        <v>45492</v>
      </c>
      <c r="U1018" s="87" t="s">
        <v>10340</v>
      </c>
      <c r="V1018" s="87" t="s">
        <v>10341</v>
      </c>
      <c r="W1018" s="76"/>
      <c r="X1018" s="71" t="s">
        <v>10335</v>
      </c>
      <c r="Y1018" s="71" t="s">
        <v>10342</v>
      </c>
      <c r="Z1018" s="79" t="s">
        <v>10629</v>
      </c>
      <c r="AA1018" s="85"/>
      <c r="AB1018" s="85"/>
      <c r="AC1018" s="85"/>
      <c r="AD1018" s="85"/>
      <c r="AE1018" s="78" t="s">
        <v>10630</v>
      </c>
      <c r="AF1018" s="85"/>
      <c r="AG1018" s="85"/>
      <c r="AH1018" s="85"/>
      <c r="AI1018" s="67" t="s">
        <v>10647</v>
      </c>
      <c r="AJ1018" s="79" t="s">
        <v>42</v>
      </c>
      <c r="AK1018" s="85"/>
      <c r="AL1018" s="85"/>
      <c r="AM1018" s="85"/>
      <c r="AN1018" s="63" t="s">
        <v>10395</v>
      </c>
      <c r="AO1018" s="63" t="s">
        <v>10507</v>
      </c>
      <c r="AP1018" s="67" t="s">
        <v>10508</v>
      </c>
      <c r="AQ1018" s="85"/>
    </row>
    <row r="1019" customFormat="false" ht="15" hidden="false" customHeight="false" outlineLevel="0" collapsed="false">
      <c r="B1019" s="1" t="str">
        <f aca="false">поверители!$E1019</f>
        <v>04247</v>
      </c>
      <c r="C1019" s="64" t="s">
        <v>297</v>
      </c>
      <c r="D1019" s="87"/>
      <c r="E1019" s="67" t="s">
        <v>11576</v>
      </c>
      <c r="F1019" s="87"/>
      <c r="G1019" s="63" t="s">
        <v>10335</v>
      </c>
      <c r="H1019" s="81" t="s">
        <v>2524</v>
      </c>
      <c r="I1019" s="67" t="s">
        <v>10667</v>
      </c>
      <c r="J1019" s="85"/>
      <c r="K1019" s="85"/>
      <c r="L1019" s="85"/>
      <c r="M1019" s="85"/>
      <c r="N1019" s="85"/>
      <c r="O1019" s="71" t="s">
        <v>10335</v>
      </c>
      <c r="P1019" s="100"/>
      <c r="Q1019" s="71" t="s">
        <v>10338</v>
      </c>
      <c r="R1019" s="79" t="s">
        <v>10339</v>
      </c>
      <c r="S1019" s="86" t="n">
        <v>45127</v>
      </c>
      <c r="T1019" s="86" t="n">
        <v>45857</v>
      </c>
      <c r="U1019" s="87" t="s">
        <v>10340</v>
      </c>
      <c r="V1019" s="87" t="s">
        <v>10341</v>
      </c>
      <c r="W1019" s="76"/>
      <c r="X1019" s="71" t="s">
        <v>10335</v>
      </c>
      <c r="Y1019" s="71" t="s">
        <v>10342</v>
      </c>
      <c r="Z1019" s="79" t="s">
        <v>10629</v>
      </c>
      <c r="AA1019" s="85"/>
      <c r="AB1019" s="85"/>
      <c r="AC1019" s="85"/>
      <c r="AD1019" s="85"/>
      <c r="AE1019" s="78" t="s">
        <v>10630</v>
      </c>
      <c r="AF1019" s="85"/>
      <c r="AG1019" s="85"/>
      <c r="AH1019" s="85"/>
      <c r="AI1019" s="67" t="s">
        <v>10558</v>
      </c>
      <c r="AJ1019" s="79" t="s">
        <v>42</v>
      </c>
      <c r="AK1019" s="85"/>
      <c r="AL1019" s="85"/>
      <c r="AM1019" s="85"/>
      <c r="AN1019" s="63" t="s">
        <v>10395</v>
      </c>
      <c r="AO1019" s="63" t="s">
        <v>10507</v>
      </c>
      <c r="AP1019" s="67" t="s">
        <v>10508</v>
      </c>
      <c r="AQ1019" s="85"/>
    </row>
    <row r="1020" customFormat="false" ht="15" hidden="false" customHeight="false" outlineLevel="0" collapsed="false">
      <c r="B1020" s="1" t="str">
        <f aca="false">поверители!$E1020</f>
        <v>04257</v>
      </c>
      <c r="C1020" s="64" t="s">
        <v>297</v>
      </c>
      <c r="D1020" s="87"/>
      <c r="E1020" s="67" t="s">
        <v>11577</v>
      </c>
      <c r="F1020" s="87"/>
      <c r="G1020" s="63" t="s">
        <v>10335</v>
      </c>
      <c r="H1020" s="64" t="s">
        <v>300</v>
      </c>
      <c r="I1020" s="67" t="s">
        <v>10667</v>
      </c>
      <c r="J1020" s="85"/>
      <c r="K1020" s="85"/>
      <c r="L1020" s="85"/>
      <c r="M1020" s="85"/>
      <c r="N1020" s="85"/>
      <c r="O1020" s="71" t="s">
        <v>10335</v>
      </c>
      <c r="P1020" s="100"/>
      <c r="Q1020" s="71" t="s">
        <v>10338</v>
      </c>
      <c r="R1020" s="79" t="s">
        <v>10339</v>
      </c>
      <c r="S1020" s="86" t="n">
        <v>45127</v>
      </c>
      <c r="T1020" s="86" t="n">
        <v>45857</v>
      </c>
      <c r="U1020" s="87" t="s">
        <v>10340</v>
      </c>
      <c r="V1020" s="87" t="s">
        <v>10341</v>
      </c>
      <c r="W1020" s="76"/>
      <c r="X1020" s="71" t="s">
        <v>10335</v>
      </c>
      <c r="Y1020" s="71" t="s">
        <v>10342</v>
      </c>
      <c r="Z1020" s="79" t="s">
        <v>10629</v>
      </c>
      <c r="AA1020" s="85"/>
      <c r="AB1020" s="85"/>
      <c r="AC1020" s="85"/>
      <c r="AD1020" s="85"/>
      <c r="AE1020" s="78" t="s">
        <v>10630</v>
      </c>
      <c r="AF1020" s="85"/>
      <c r="AG1020" s="85"/>
      <c r="AH1020" s="85"/>
      <c r="AI1020" s="67" t="s">
        <v>10562</v>
      </c>
      <c r="AJ1020" s="79" t="s">
        <v>42</v>
      </c>
      <c r="AK1020" s="85"/>
      <c r="AL1020" s="85"/>
      <c r="AM1020" s="85"/>
      <c r="AN1020" s="63" t="s">
        <v>10395</v>
      </c>
      <c r="AO1020" s="63" t="s">
        <v>10507</v>
      </c>
      <c r="AP1020" s="67" t="s">
        <v>10508</v>
      </c>
      <c r="AQ1020" s="85"/>
    </row>
    <row r="1021" customFormat="false" ht="15" hidden="false" customHeight="false" outlineLevel="0" collapsed="false">
      <c r="B1021" s="1" t="str">
        <f aca="false">поверители!$E1021</f>
        <v>04264</v>
      </c>
      <c r="C1021" s="64" t="s">
        <v>297</v>
      </c>
      <c r="D1021" s="87"/>
      <c r="E1021" s="67" t="s">
        <v>11578</v>
      </c>
      <c r="F1021" s="87"/>
      <c r="G1021" s="63" t="s">
        <v>10335</v>
      </c>
      <c r="H1021" s="64" t="s">
        <v>300</v>
      </c>
      <c r="I1021" s="67" t="s">
        <v>10667</v>
      </c>
      <c r="J1021" s="85"/>
      <c r="K1021" s="85"/>
      <c r="L1021" s="85"/>
      <c r="M1021" s="85"/>
      <c r="N1021" s="85"/>
      <c r="O1021" s="71" t="s">
        <v>10335</v>
      </c>
      <c r="P1021" s="100"/>
      <c r="Q1021" s="71" t="s">
        <v>10338</v>
      </c>
      <c r="R1021" s="79" t="s">
        <v>10339</v>
      </c>
      <c r="S1021" s="86" t="n">
        <v>45127</v>
      </c>
      <c r="T1021" s="86" t="n">
        <v>45857</v>
      </c>
      <c r="U1021" s="87" t="s">
        <v>10340</v>
      </c>
      <c r="V1021" s="87" t="s">
        <v>10341</v>
      </c>
      <c r="W1021" s="76"/>
      <c r="X1021" s="71" t="s">
        <v>10335</v>
      </c>
      <c r="Y1021" s="71" t="s">
        <v>10342</v>
      </c>
      <c r="Z1021" s="79" t="s">
        <v>10629</v>
      </c>
      <c r="AA1021" s="85"/>
      <c r="AB1021" s="85"/>
      <c r="AC1021" s="85"/>
      <c r="AD1021" s="85"/>
      <c r="AE1021" s="78" t="s">
        <v>10630</v>
      </c>
      <c r="AF1021" s="85"/>
      <c r="AG1021" s="85"/>
      <c r="AH1021" s="85"/>
      <c r="AI1021" s="67" t="s">
        <v>10562</v>
      </c>
      <c r="AJ1021" s="79" t="s">
        <v>42</v>
      </c>
      <c r="AK1021" s="85"/>
      <c r="AL1021" s="85"/>
      <c r="AM1021" s="85"/>
      <c r="AN1021" s="63" t="s">
        <v>10395</v>
      </c>
      <c r="AO1021" s="63" t="s">
        <v>10507</v>
      </c>
      <c r="AP1021" s="67" t="s">
        <v>10508</v>
      </c>
      <c r="AQ1021" s="85"/>
    </row>
    <row r="1022" customFormat="false" ht="15" hidden="false" customHeight="false" outlineLevel="0" collapsed="false">
      <c r="B1022" s="1" t="str">
        <f aca="false">поверители!$E1022</f>
        <v>04267</v>
      </c>
      <c r="C1022" s="64" t="s">
        <v>297</v>
      </c>
      <c r="D1022" s="87"/>
      <c r="E1022" s="67" t="s">
        <v>11579</v>
      </c>
      <c r="F1022" s="87"/>
      <c r="G1022" s="63" t="s">
        <v>10335</v>
      </c>
      <c r="H1022" s="64" t="s">
        <v>300</v>
      </c>
      <c r="I1022" s="67" t="s">
        <v>10667</v>
      </c>
      <c r="J1022" s="85"/>
      <c r="K1022" s="85"/>
      <c r="L1022" s="85"/>
      <c r="M1022" s="85"/>
      <c r="N1022" s="85"/>
      <c r="O1022" s="71" t="s">
        <v>10335</v>
      </c>
      <c r="P1022" s="100"/>
      <c r="Q1022" s="71" t="s">
        <v>10338</v>
      </c>
      <c r="R1022" s="79" t="s">
        <v>10339</v>
      </c>
      <c r="S1022" s="86" t="n">
        <v>45127</v>
      </c>
      <c r="T1022" s="86" t="n">
        <v>45857</v>
      </c>
      <c r="U1022" s="87" t="s">
        <v>10340</v>
      </c>
      <c r="V1022" s="87" t="s">
        <v>10341</v>
      </c>
      <c r="W1022" s="76"/>
      <c r="X1022" s="71" t="s">
        <v>10335</v>
      </c>
      <c r="Y1022" s="71" t="s">
        <v>10342</v>
      </c>
      <c r="Z1022" s="79" t="s">
        <v>10629</v>
      </c>
      <c r="AA1022" s="85"/>
      <c r="AB1022" s="85"/>
      <c r="AC1022" s="85"/>
      <c r="AD1022" s="85"/>
      <c r="AE1022" s="78" t="s">
        <v>10630</v>
      </c>
      <c r="AF1022" s="85"/>
      <c r="AG1022" s="85"/>
      <c r="AH1022" s="85"/>
      <c r="AI1022" s="67" t="s">
        <v>10558</v>
      </c>
      <c r="AJ1022" s="79" t="s">
        <v>42</v>
      </c>
      <c r="AK1022" s="85"/>
      <c r="AL1022" s="85"/>
      <c r="AM1022" s="85"/>
      <c r="AN1022" s="63" t="s">
        <v>10395</v>
      </c>
      <c r="AO1022" s="63" t="s">
        <v>10507</v>
      </c>
      <c r="AP1022" s="67" t="s">
        <v>10508</v>
      </c>
      <c r="AQ1022" s="85"/>
    </row>
    <row r="1023" customFormat="false" ht="15" hidden="false" customHeight="false" outlineLevel="0" collapsed="false">
      <c r="B1023" s="1" t="str">
        <f aca="false">поверители!$E1023</f>
        <v>04294</v>
      </c>
      <c r="C1023" s="64" t="s">
        <v>297</v>
      </c>
      <c r="D1023" s="87"/>
      <c r="E1023" s="67" t="s">
        <v>11580</v>
      </c>
      <c r="F1023" s="87"/>
      <c r="G1023" s="63" t="s">
        <v>10335</v>
      </c>
      <c r="H1023" s="64" t="s">
        <v>300</v>
      </c>
      <c r="I1023" s="67" t="s">
        <v>10667</v>
      </c>
      <c r="J1023" s="85"/>
      <c r="K1023" s="85"/>
      <c r="L1023" s="85"/>
      <c r="M1023" s="85"/>
      <c r="N1023" s="85"/>
      <c r="O1023" s="71" t="s">
        <v>10335</v>
      </c>
      <c r="P1023" s="100"/>
      <c r="Q1023" s="71" t="s">
        <v>10338</v>
      </c>
      <c r="R1023" s="79" t="s">
        <v>10339</v>
      </c>
      <c r="S1023" s="86" t="n">
        <v>45127</v>
      </c>
      <c r="T1023" s="86" t="n">
        <v>45857</v>
      </c>
      <c r="U1023" s="87" t="s">
        <v>10340</v>
      </c>
      <c r="V1023" s="87" t="s">
        <v>10341</v>
      </c>
      <c r="W1023" s="76"/>
      <c r="X1023" s="71" t="s">
        <v>10335</v>
      </c>
      <c r="Y1023" s="71" t="s">
        <v>10342</v>
      </c>
      <c r="Z1023" s="79" t="s">
        <v>10629</v>
      </c>
      <c r="AA1023" s="85"/>
      <c r="AB1023" s="85"/>
      <c r="AC1023" s="85"/>
      <c r="AD1023" s="85"/>
      <c r="AE1023" s="78" t="s">
        <v>10630</v>
      </c>
      <c r="AF1023" s="85"/>
      <c r="AG1023" s="85"/>
      <c r="AH1023" s="85"/>
      <c r="AI1023" s="67" t="s">
        <v>10609</v>
      </c>
      <c r="AJ1023" s="79" t="s">
        <v>42</v>
      </c>
      <c r="AK1023" s="85"/>
      <c r="AL1023" s="85"/>
      <c r="AM1023" s="85"/>
      <c r="AN1023" s="63" t="s">
        <v>10395</v>
      </c>
      <c r="AO1023" s="63" t="s">
        <v>10507</v>
      </c>
      <c r="AP1023" s="67" t="s">
        <v>10508</v>
      </c>
      <c r="AQ1023" s="85"/>
    </row>
    <row r="1024" customFormat="false" ht="15" hidden="false" customHeight="false" outlineLevel="0" collapsed="false">
      <c r="B1024" s="1" t="str">
        <f aca="false">поверители!$E1024</f>
        <v>04310</v>
      </c>
      <c r="C1024" s="64" t="s">
        <v>323</v>
      </c>
      <c r="D1024" s="87"/>
      <c r="E1024" s="67" t="s">
        <v>11581</v>
      </c>
      <c r="F1024" s="87"/>
      <c r="G1024" s="63" t="s">
        <v>10335</v>
      </c>
      <c r="H1024" s="81" t="s">
        <v>782</v>
      </c>
      <c r="I1024" s="67" t="s">
        <v>10652</v>
      </c>
      <c r="J1024" s="85"/>
      <c r="K1024" s="85"/>
      <c r="L1024" s="85"/>
      <c r="M1024" s="85"/>
      <c r="N1024" s="85"/>
      <c r="O1024" s="71" t="s">
        <v>10335</v>
      </c>
      <c r="P1024" s="100"/>
      <c r="Q1024" s="71" t="s">
        <v>10338</v>
      </c>
      <c r="R1024" s="79" t="s">
        <v>10339</v>
      </c>
      <c r="S1024" s="86" t="n">
        <v>45127</v>
      </c>
      <c r="T1024" s="86" t="n">
        <v>45857</v>
      </c>
      <c r="U1024" s="87" t="s">
        <v>10340</v>
      </c>
      <c r="V1024" s="87" t="s">
        <v>10341</v>
      </c>
      <c r="W1024" s="76"/>
      <c r="X1024" s="71" t="s">
        <v>10335</v>
      </c>
      <c r="Y1024" s="71" t="s">
        <v>10342</v>
      </c>
      <c r="Z1024" s="79" t="s">
        <v>10629</v>
      </c>
      <c r="AA1024" s="85"/>
      <c r="AB1024" s="85"/>
      <c r="AC1024" s="85"/>
      <c r="AD1024" s="85"/>
      <c r="AE1024" s="78" t="s">
        <v>10630</v>
      </c>
      <c r="AF1024" s="85"/>
      <c r="AG1024" s="85"/>
      <c r="AH1024" s="85"/>
      <c r="AI1024" s="67" t="s">
        <v>10562</v>
      </c>
      <c r="AJ1024" s="79" t="s">
        <v>42</v>
      </c>
      <c r="AK1024" s="85"/>
      <c r="AL1024" s="85"/>
      <c r="AM1024" s="85"/>
      <c r="AN1024" s="63" t="s">
        <v>10395</v>
      </c>
      <c r="AO1024" s="63" t="s">
        <v>10507</v>
      </c>
      <c r="AP1024" s="67" t="s">
        <v>10508</v>
      </c>
      <c r="AQ1024" s="85"/>
    </row>
    <row r="1025" customFormat="false" ht="15" hidden="false" customHeight="false" outlineLevel="0" collapsed="false">
      <c r="B1025" s="1" t="str">
        <f aca="false">поверители!$E1025</f>
        <v>04816</v>
      </c>
      <c r="C1025" s="64" t="s">
        <v>297</v>
      </c>
      <c r="D1025" s="87"/>
      <c r="E1025" s="81" t="s">
        <v>11582</v>
      </c>
      <c r="F1025" s="87"/>
      <c r="G1025" s="63" t="s">
        <v>10335</v>
      </c>
      <c r="H1025" s="64" t="s">
        <v>300</v>
      </c>
      <c r="I1025" s="67" t="s">
        <v>10667</v>
      </c>
      <c r="J1025" s="85"/>
      <c r="K1025" s="85"/>
      <c r="L1025" s="85"/>
      <c r="M1025" s="85"/>
      <c r="N1025" s="85"/>
      <c r="O1025" s="71" t="s">
        <v>10335</v>
      </c>
      <c r="P1025" s="100"/>
      <c r="Q1025" s="71" t="s">
        <v>10338</v>
      </c>
      <c r="R1025" s="79" t="s">
        <v>10339</v>
      </c>
      <c r="S1025" s="86" t="n">
        <v>45127</v>
      </c>
      <c r="T1025" s="86" t="n">
        <v>45857</v>
      </c>
      <c r="U1025" s="87" t="s">
        <v>10340</v>
      </c>
      <c r="V1025" s="87" t="s">
        <v>10341</v>
      </c>
      <c r="W1025" s="76"/>
      <c r="X1025" s="71" t="s">
        <v>10335</v>
      </c>
      <c r="Y1025" s="71" t="s">
        <v>10342</v>
      </c>
      <c r="Z1025" s="79" t="s">
        <v>10629</v>
      </c>
      <c r="AA1025" s="85"/>
      <c r="AB1025" s="85"/>
      <c r="AC1025" s="85"/>
      <c r="AD1025" s="85"/>
      <c r="AE1025" s="78" t="s">
        <v>10630</v>
      </c>
      <c r="AF1025" s="85"/>
      <c r="AG1025" s="85"/>
      <c r="AH1025" s="85"/>
      <c r="AI1025" s="67" t="s">
        <v>10562</v>
      </c>
      <c r="AJ1025" s="79" t="s">
        <v>42</v>
      </c>
      <c r="AK1025" s="85"/>
      <c r="AL1025" s="85"/>
      <c r="AM1025" s="85"/>
      <c r="AN1025" s="63" t="s">
        <v>10395</v>
      </c>
      <c r="AO1025" s="63" t="s">
        <v>10507</v>
      </c>
      <c r="AP1025" s="67" t="s">
        <v>10508</v>
      </c>
      <c r="AQ1025" s="85"/>
    </row>
    <row r="1026" customFormat="false" ht="15" hidden="false" customHeight="false" outlineLevel="0" collapsed="false">
      <c r="B1026" s="1" t="str">
        <f aca="false">поверители!$E1026</f>
        <v>04817</v>
      </c>
      <c r="C1026" s="64" t="s">
        <v>297</v>
      </c>
      <c r="D1026" s="87"/>
      <c r="E1026" s="81" t="s">
        <v>11583</v>
      </c>
      <c r="F1026" s="87"/>
      <c r="G1026" s="63" t="s">
        <v>10335</v>
      </c>
      <c r="H1026" s="64" t="s">
        <v>300</v>
      </c>
      <c r="I1026" s="67" t="s">
        <v>10667</v>
      </c>
      <c r="J1026" s="85"/>
      <c r="K1026" s="85"/>
      <c r="L1026" s="85"/>
      <c r="M1026" s="85"/>
      <c r="N1026" s="85"/>
      <c r="O1026" s="71" t="s">
        <v>10335</v>
      </c>
      <c r="P1026" s="100"/>
      <c r="Q1026" s="71" t="s">
        <v>10338</v>
      </c>
      <c r="R1026" s="79" t="s">
        <v>10339</v>
      </c>
      <c r="S1026" s="86" t="n">
        <v>45127</v>
      </c>
      <c r="T1026" s="86" t="n">
        <v>45857</v>
      </c>
      <c r="U1026" s="87" t="s">
        <v>10340</v>
      </c>
      <c r="V1026" s="87" t="s">
        <v>10341</v>
      </c>
      <c r="W1026" s="76"/>
      <c r="X1026" s="71" t="s">
        <v>10335</v>
      </c>
      <c r="Y1026" s="71" t="s">
        <v>10342</v>
      </c>
      <c r="Z1026" s="79" t="s">
        <v>10629</v>
      </c>
      <c r="AA1026" s="85"/>
      <c r="AB1026" s="85"/>
      <c r="AC1026" s="85"/>
      <c r="AD1026" s="85"/>
      <c r="AE1026" s="78" t="s">
        <v>10630</v>
      </c>
      <c r="AF1026" s="85"/>
      <c r="AG1026" s="85"/>
      <c r="AH1026" s="85"/>
      <c r="AI1026" s="67" t="s">
        <v>10562</v>
      </c>
      <c r="AJ1026" s="79" t="s">
        <v>42</v>
      </c>
      <c r="AK1026" s="85"/>
      <c r="AL1026" s="85"/>
      <c r="AM1026" s="85"/>
      <c r="AN1026" s="63" t="s">
        <v>10395</v>
      </c>
      <c r="AO1026" s="63" t="s">
        <v>10507</v>
      </c>
      <c r="AP1026" s="67" t="s">
        <v>10508</v>
      </c>
      <c r="AQ1026" s="85"/>
    </row>
    <row r="1027" customFormat="false" ht="15" hidden="false" customHeight="false" outlineLevel="0" collapsed="false">
      <c r="B1027" s="1" t="str">
        <f aca="false">поверители!$E1027</f>
        <v>04821</v>
      </c>
      <c r="C1027" s="64" t="s">
        <v>297</v>
      </c>
      <c r="D1027" s="87"/>
      <c r="E1027" s="81" t="s">
        <v>11584</v>
      </c>
      <c r="F1027" s="87"/>
      <c r="G1027" s="63" t="s">
        <v>10335</v>
      </c>
      <c r="H1027" s="64" t="s">
        <v>300</v>
      </c>
      <c r="I1027" s="67" t="s">
        <v>10667</v>
      </c>
      <c r="J1027" s="85"/>
      <c r="K1027" s="85"/>
      <c r="L1027" s="85"/>
      <c r="M1027" s="85"/>
      <c r="N1027" s="85"/>
      <c r="O1027" s="71" t="s">
        <v>10335</v>
      </c>
      <c r="P1027" s="100"/>
      <c r="Q1027" s="71" t="s">
        <v>10338</v>
      </c>
      <c r="R1027" s="79" t="s">
        <v>10339</v>
      </c>
      <c r="S1027" s="86" t="n">
        <v>45127</v>
      </c>
      <c r="T1027" s="86" t="n">
        <v>45857</v>
      </c>
      <c r="U1027" s="87" t="s">
        <v>10340</v>
      </c>
      <c r="V1027" s="87" t="s">
        <v>10341</v>
      </c>
      <c r="W1027" s="76"/>
      <c r="X1027" s="71" t="s">
        <v>10335</v>
      </c>
      <c r="Y1027" s="71" t="s">
        <v>10342</v>
      </c>
      <c r="Z1027" s="79" t="s">
        <v>10629</v>
      </c>
      <c r="AA1027" s="85"/>
      <c r="AB1027" s="85"/>
      <c r="AC1027" s="85"/>
      <c r="AD1027" s="85"/>
      <c r="AE1027" s="78" t="s">
        <v>10630</v>
      </c>
      <c r="AF1027" s="85"/>
      <c r="AG1027" s="85"/>
      <c r="AH1027" s="85"/>
      <c r="AI1027" s="67" t="s">
        <v>10562</v>
      </c>
      <c r="AJ1027" s="79" t="s">
        <v>42</v>
      </c>
      <c r="AK1027" s="85"/>
      <c r="AL1027" s="85"/>
      <c r="AM1027" s="85"/>
      <c r="AN1027" s="63" t="s">
        <v>10395</v>
      </c>
      <c r="AO1027" s="63" t="s">
        <v>10507</v>
      </c>
      <c r="AP1027" s="67" t="s">
        <v>10508</v>
      </c>
      <c r="AQ1027" s="85"/>
    </row>
    <row r="1028" customFormat="false" ht="15" hidden="false" customHeight="false" outlineLevel="0" collapsed="false">
      <c r="B1028" s="1" t="str">
        <f aca="false">поверители!$E1028</f>
        <v>04823</v>
      </c>
      <c r="C1028" s="64" t="s">
        <v>297</v>
      </c>
      <c r="D1028" s="87"/>
      <c r="E1028" s="81" t="s">
        <v>11585</v>
      </c>
      <c r="F1028" s="87"/>
      <c r="G1028" s="63" t="s">
        <v>10335</v>
      </c>
      <c r="H1028" s="64" t="s">
        <v>300</v>
      </c>
      <c r="I1028" s="67" t="s">
        <v>10667</v>
      </c>
      <c r="J1028" s="85"/>
      <c r="K1028" s="85"/>
      <c r="L1028" s="85"/>
      <c r="M1028" s="85"/>
      <c r="N1028" s="85"/>
      <c r="O1028" s="71" t="s">
        <v>10335</v>
      </c>
      <c r="P1028" s="100"/>
      <c r="Q1028" s="71" t="s">
        <v>10338</v>
      </c>
      <c r="R1028" s="79" t="s">
        <v>10339</v>
      </c>
      <c r="S1028" s="86" t="n">
        <v>45127</v>
      </c>
      <c r="T1028" s="86" t="n">
        <v>45857</v>
      </c>
      <c r="U1028" s="87" t="s">
        <v>10340</v>
      </c>
      <c r="V1028" s="87" t="s">
        <v>10341</v>
      </c>
      <c r="W1028" s="76"/>
      <c r="X1028" s="71" t="s">
        <v>10335</v>
      </c>
      <c r="Y1028" s="71" t="s">
        <v>10342</v>
      </c>
      <c r="Z1028" s="79" t="s">
        <v>10629</v>
      </c>
      <c r="AA1028" s="85"/>
      <c r="AB1028" s="85"/>
      <c r="AC1028" s="85"/>
      <c r="AD1028" s="85"/>
      <c r="AE1028" s="78" t="s">
        <v>10630</v>
      </c>
      <c r="AF1028" s="85"/>
      <c r="AG1028" s="85"/>
      <c r="AH1028" s="85"/>
      <c r="AI1028" s="67" t="s">
        <v>10562</v>
      </c>
      <c r="AJ1028" s="79" t="s">
        <v>42</v>
      </c>
      <c r="AK1028" s="85"/>
      <c r="AL1028" s="85"/>
      <c r="AM1028" s="85"/>
      <c r="AN1028" s="63" t="s">
        <v>10395</v>
      </c>
      <c r="AO1028" s="63" t="s">
        <v>10507</v>
      </c>
      <c r="AP1028" s="67" t="s">
        <v>10508</v>
      </c>
      <c r="AQ1028" s="85"/>
    </row>
    <row r="1029" customFormat="false" ht="15" hidden="false" customHeight="false" outlineLevel="0" collapsed="false">
      <c r="B1029" s="1" t="str">
        <f aca="false">поверители!$E1029</f>
        <v>04825</v>
      </c>
      <c r="C1029" s="64" t="s">
        <v>297</v>
      </c>
      <c r="D1029" s="87"/>
      <c r="E1029" s="81" t="s">
        <v>11586</v>
      </c>
      <c r="F1029" s="87"/>
      <c r="G1029" s="63" t="s">
        <v>10335</v>
      </c>
      <c r="H1029" s="64" t="s">
        <v>300</v>
      </c>
      <c r="I1029" s="67" t="s">
        <v>10667</v>
      </c>
      <c r="J1029" s="85"/>
      <c r="K1029" s="85"/>
      <c r="L1029" s="85"/>
      <c r="M1029" s="85"/>
      <c r="N1029" s="85"/>
      <c r="O1029" s="71" t="s">
        <v>10335</v>
      </c>
      <c r="P1029" s="100"/>
      <c r="Q1029" s="71" t="s">
        <v>10338</v>
      </c>
      <c r="R1029" s="79" t="s">
        <v>10339</v>
      </c>
      <c r="S1029" s="86" t="n">
        <v>45127</v>
      </c>
      <c r="T1029" s="86" t="n">
        <v>45857</v>
      </c>
      <c r="U1029" s="87" t="s">
        <v>10340</v>
      </c>
      <c r="V1029" s="87" t="s">
        <v>10341</v>
      </c>
      <c r="W1029" s="76"/>
      <c r="X1029" s="71" t="s">
        <v>10335</v>
      </c>
      <c r="Y1029" s="71" t="s">
        <v>10342</v>
      </c>
      <c r="Z1029" s="79" t="s">
        <v>10629</v>
      </c>
      <c r="AA1029" s="85"/>
      <c r="AB1029" s="85"/>
      <c r="AC1029" s="85"/>
      <c r="AD1029" s="85"/>
      <c r="AE1029" s="78" t="s">
        <v>10630</v>
      </c>
      <c r="AF1029" s="85"/>
      <c r="AG1029" s="85"/>
      <c r="AH1029" s="85"/>
      <c r="AI1029" s="67" t="s">
        <v>10562</v>
      </c>
      <c r="AJ1029" s="79" t="s">
        <v>42</v>
      </c>
      <c r="AK1029" s="85"/>
      <c r="AL1029" s="85"/>
      <c r="AM1029" s="85"/>
      <c r="AN1029" s="63" t="s">
        <v>10395</v>
      </c>
      <c r="AO1029" s="63" t="s">
        <v>10507</v>
      </c>
      <c r="AP1029" s="67" t="s">
        <v>10508</v>
      </c>
      <c r="AQ1029" s="85"/>
    </row>
    <row r="1030" customFormat="false" ht="15" hidden="false" customHeight="false" outlineLevel="0" collapsed="false">
      <c r="B1030" s="1" t="str">
        <f aca="false">поверители!$E1030</f>
        <v>05309</v>
      </c>
      <c r="C1030" s="64" t="s">
        <v>428</v>
      </c>
      <c r="D1030" s="87"/>
      <c r="E1030" s="81" t="s">
        <v>11587</v>
      </c>
      <c r="F1030" s="87"/>
      <c r="G1030" s="63" t="s">
        <v>10335</v>
      </c>
      <c r="H1030" s="63" t="s">
        <v>404</v>
      </c>
      <c r="I1030" s="67" t="s">
        <v>10374</v>
      </c>
      <c r="J1030" s="85"/>
      <c r="K1030" s="85"/>
      <c r="L1030" s="85"/>
      <c r="M1030" s="85"/>
      <c r="N1030" s="85"/>
      <c r="O1030" s="71" t="s">
        <v>10335</v>
      </c>
      <c r="P1030" s="100"/>
      <c r="Q1030" s="71" t="s">
        <v>10338</v>
      </c>
      <c r="R1030" s="79" t="s">
        <v>10339</v>
      </c>
      <c r="S1030" s="86" t="n">
        <v>45127</v>
      </c>
      <c r="T1030" s="86" t="n">
        <v>45492</v>
      </c>
      <c r="U1030" s="87" t="s">
        <v>10340</v>
      </c>
      <c r="V1030" s="87" t="s">
        <v>10341</v>
      </c>
      <c r="W1030" s="76"/>
      <c r="X1030" s="71" t="s">
        <v>10335</v>
      </c>
      <c r="Y1030" s="71" t="s">
        <v>10342</v>
      </c>
      <c r="Z1030" s="79" t="s">
        <v>10629</v>
      </c>
      <c r="AA1030" s="85"/>
      <c r="AB1030" s="85"/>
      <c r="AC1030" s="85"/>
      <c r="AD1030" s="85"/>
      <c r="AE1030" s="78" t="s">
        <v>10630</v>
      </c>
      <c r="AF1030" s="85"/>
      <c r="AG1030" s="85"/>
      <c r="AH1030" s="85"/>
      <c r="AI1030" s="67" t="s">
        <v>10647</v>
      </c>
      <c r="AJ1030" s="79" t="s">
        <v>42</v>
      </c>
      <c r="AK1030" s="85"/>
      <c r="AL1030" s="85"/>
      <c r="AM1030" s="85"/>
      <c r="AN1030" s="63" t="s">
        <v>10395</v>
      </c>
      <c r="AO1030" s="63" t="s">
        <v>10507</v>
      </c>
      <c r="AP1030" s="67" t="s">
        <v>10508</v>
      </c>
      <c r="AQ1030" s="85"/>
    </row>
    <row r="1031" customFormat="false" ht="17.9" hidden="false" customHeight="false" outlineLevel="0" collapsed="false">
      <c r="B1031" s="1" t="str">
        <f aca="false">поверители!$E1031</f>
        <v>2280779</v>
      </c>
      <c r="C1031" s="64" t="s">
        <v>3103</v>
      </c>
      <c r="D1031" s="63"/>
      <c r="E1031" s="81" t="s">
        <v>11588</v>
      </c>
      <c r="F1031" s="63"/>
      <c r="G1031" s="63" t="s">
        <v>10335</v>
      </c>
      <c r="H1031" s="66" t="n">
        <v>248</v>
      </c>
      <c r="I1031" s="67" t="s">
        <v>10363</v>
      </c>
      <c r="J1031" s="76"/>
      <c r="K1031" s="76"/>
      <c r="L1031" s="76"/>
      <c r="M1031" s="76"/>
      <c r="N1031" s="76"/>
      <c r="O1031" s="71" t="s">
        <v>10335</v>
      </c>
      <c r="P1031" s="89"/>
      <c r="Q1031" s="71" t="s">
        <v>10338</v>
      </c>
      <c r="R1031" s="79" t="s">
        <v>10339</v>
      </c>
      <c r="S1031" s="74" t="n">
        <v>45104</v>
      </c>
      <c r="T1031" s="74" t="n">
        <v>46930</v>
      </c>
      <c r="U1031" s="87" t="s">
        <v>10340</v>
      </c>
      <c r="V1031" s="87" t="s">
        <v>10341</v>
      </c>
      <c r="W1031" s="76"/>
      <c r="X1031" s="71" t="s">
        <v>10335</v>
      </c>
      <c r="Y1031" s="71" t="s">
        <v>10335</v>
      </c>
      <c r="Z1031" s="63" t="s">
        <v>11589</v>
      </c>
      <c r="AA1031" s="76"/>
      <c r="AB1031" s="76"/>
      <c r="AC1031" s="76"/>
      <c r="AD1031" s="76"/>
      <c r="AE1031" s="101" t="s">
        <v>11590</v>
      </c>
      <c r="AF1031" s="76"/>
      <c r="AG1031" s="76"/>
      <c r="AH1031" s="76"/>
      <c r="AI1031" s="67" t="s">
        <v>11591</v>
      </c>
      <c r="AJ1031" s="64" t="s">
        <v>10346</v>
      </c>
      <c r="AK1031" s="76"/>
      <c r="AL1031" s="76"/>
      <c r="AM1031" s="76"/>
      <c r="AN1031" s="63" t="s">
        <v>10347</v>
      </c>
      <c r="AO1031" s="63" t="s">
        <v>10489</v>
      </c>
      <c r="AP1031" s="67" t="s">
        <v>10490</v>
      </c>
      <c r="AQ1031" s="76"/>
    </row>
    <row r="1032" customFormat="false" ht="17.9" hidden="false" customHeight="false" outlineLevel="0" collapsed="false">
      <c r="B1032" s="1" t="str">
        <f aca="false">поверители!$E1032</f>
        <v>2280787</v>
      </c>
      <c r="C1032" s="64" t="s">
        <v>3103</v>
      </c>
      <c r="D1032" s="63"/>
      <c r="E1032" s="81" t="s">
        <v>11592</v>
      </c>
      <c r="F1032" s="63"/>
      <c r="G1032" s="63" t="s">
        <v>10335</v>
      </c>
      <c r="H1032" s="66" t="n">
        <v>248</v>
      </c>
      <c r="I1032" s="67" t="s">
        <v>10363</v>
      </c>
      <c r="J1032" s="76"/>
      <c r="K1032" s="76"/>
      <c r="L1032" s="76"/>
      <c r="M1032" s="76"/>
      <c r="N1032" s="76"/>
      <c r="O1032" s="71" t="s">
        <v>10335</v>
      </c>
      <c r="P1032" s="89"/>
      <c r="Q1032" s="71" t="s">
        <v>10338</v>
      </c>
      <c r="R1032" s="79" t="s">
        <v>10339</v>
      </c>
      <c r="S1032" s="74" t="n">
        <v>45104</v>
      </c>
      <c r="T1032" s="74" t="n">
        <v>46930</v>
      </c>
      <c r="U1032" s="87" t="s">
        <v>10340</v>
      </c>
      <c r="V1032" s="87" t="s">
        <v>10341</v>
      </c>
      <c r="W1032" s="76"/>
      <c r="X1032" s="71" t="s">
        <v>10335</v>
      </c>
      <c r="Y1032" s="71" t="s">
        <v>10335</v>
      </c>
      <c r="Z1032" s="63" t="s">
        <v>11589</v>
      </c>
      <c r="AA1032" s="76"/>
      <c r="AB1032" s="76"/>
      <c r="AC1032" s="76"/>
      <c r="AD1032" s="76"/>
      <c r="AE1032" s="101" t="s">
        <v>11590</v>
      </c>
      <c r="AF1032" s="76"/>
      <c r="AG1032" s="76"/>
      <c r="AH1032" s="76"/>
      <c r="AI1032" s="67" t="s">
        <v>11593</v>
      </c>
      <c r="AJ1032" s="64" t="s">
        <v>10346</v>
      </c>
      <c r="AK1032" s="76"/>
      <c r="AL1032" s="76"/>
      <c r="AM1032" s="76"/>
      <c r="AN1032" s="63" t="s">
        <v>10347</v>
      </c>
      <c r="AO1032" s="63" t="s">
        <v>10489</v>
      </c>
      <c r="AP1032" s="67" t="s">
        <v>10490</v>
      </c>
      <c r="AQ1032" s="76"/>
    </row>
    <row r="1033" customFormat="false" ht="17.9" hidden="false" customHeight="false" outlineLevel="0" collapsed="false">
      <c r="B1033" s="1" t="str">
        <f aca="false">поверители!$E1033</f>
        <v>2280791</v>
      </c>
      <c r="C1033" s="64" t="s">
        <v>3103</v>
      </c>
      <c r="D1033" s="63"/>
      <c r="E1033" s="81" t="s">
        <v>11594</v>
      </c>
      <c r="F1033" s="63"/>
      <c r="G1033" s="63" t="s">
        <v>10335</v>
      </c>
      <c r="H1033" s="66" t="n">
        <v>248</v>
      </c>
      <c r="I1033" s="67" t="s">
        <v>10363</v>
      </c>
      <c r="J1033" s="76"/>
      <c r="K1033" s="76"/>
      <c r="L1033" s="76"/>
      <c r="M1033" s="76"/>
      <c r="N1033" s="76"/>
      <c r="O1033" s="71" t="s">
        <v>10335</v>
      </c>
      <c r="P1033" s="89"/>
      <c r="Q1033" s="71" t="s">
        <v>10338</v>
      </c>
      <c r="R1033" s="79" t="s">
        <v>10339</v>
      </c>
      <c r="S1033" s="74" t="n">
        <v>45104</v>
      </c>
      <c r="T1033" s="74" t="n">
        <v>46930</v>
      </c>
      <c r="U1033" s="87" t="s">
        <v>10340</v>
      </c>
      <c r="V1033" s="87" t="s">
        <v>10341</v>
      </c>
      <c r="W1033" s="76"/>
      <c r="X1033" s="71" t="s">
        <v>10335</v>
      </c>
      <c r="Y1033" s="71" t="s">
        <v>10335</v>
      </c>
      <c r="Z1033" s="63" t="s">
        <v>11589</v>
      </c>
      <c r="AA1033" s="76"/>
      <c r="AB1033" s="76"/>
      <c r="AC1033" s="76"/>
      <c r="AD1033" s="76"/>
      <c r="AE1033" s="101" t="s">
        <v>11590</v>
      </c>
      <c r="AF1033" s="76"/>
      <c r="AG1033" s="76"/>
      <c r="AH1033" s="76"/>
      <c r="AI1033" s="67" t="s">
        <v>11591</v>
      </c>
      <c r="AJ1033" s="64" t="s">
        <v>10346</v>
      </c>
      <c r="AK1033" s="76"/>
      <c r="AL1033" s="76"/>
      <c r="AM1033" s="76"/>
      <c r="AN1033" s="63" t="s">
        <v>10347</v>
      </c>
      <c r="AO1033" s="63" t="s">
        <v>10489</v>
      </c>
      <c r="AP1033" s="67" t="s">
        <v>10490</v>
      </c>
      <c r="AQ1033" s="76"/>
    </row>
    <row r="1034" customFormat="false" ht="17.9" hidden="false" customHeight="false" outlineLevel="0" collapsed="false">
      <c r="B1034" s="1" t="str">
        <f aca="false">поверители!$E1034</f>
        <v>2280316</v>
      </c>
      <c r="C1034" s="64" t="s">
        <v>3103</v>
      </c>
      <c r="D1034" s="63"/>
      <c r="E1034" s="81" t="s">
        <v>11595</v>
      </c>
      <c r="F1034" s="63"/>
      <c r="G1034" s="63" t="s">
        <v>10335</v>
      </c>
      <c r="H1034" s="66" t="n">
        <v>248</v>
      </c>
      <c r="I1034" s="67" t="s">
        <v>10363</v>
      </c>
      <c r="J1034" s="76"/>
      <c r="K1034" s="76"/>
      <c r="L1034" s="76"/>
      <c r="M1034" s="76"/>
      <c r="N1034" s="76"/>
      <c r="O1034" s="71" t="s">
        <v>10335</v>
      </c>
      <c r="P1034" s="89"/>
      <c r="Q1034" s="71" t="s">
        <v>10338</v>
      </c>
      <c r="R1034" s="79" t="s">
        <v>10339</v>
      </c>
      <c r="S1034" s="74" t="n">
        <v>45104</v>
      </c>
      <c r="T1034" s="74" t="n">
        <v>46930</v>
      </c>
      <c r="U1034" s="87" t="s">
        <v>10340</v>
      </c>
      <c r="V1034" s="87" t="s">
        <v>10341</v>
      </c>
      <c r="W1034" s="76"/>
      <c r="X1034" s="71" t="s">
        <v>10335</v>
      </c>
      <c r="Y1034" s="71" t="s">
        <v>10335</v>
      </c>
      <c r="Z1034" s="63" t="s">
        <v>11589</v>
      </c>
      <c r="AA1034" s="76"/>
      <c r="AB1034" s="76"/>
      <c r="AC1034" s="76"/>
      <c r="AD1034" s="76"/>
      <c r="AE1034" s="101" t="s">
        <v>11590</v>
      </c>
      <c r="AF1034" s="76"/>
      <c r="AG1034" s="76"/>
      <c r="AH1034" s="76"/>
      <c r="AI1034" s="67" t="s">
        <v>11593</v>
      </c>
      <c r="AJ1034" s="64" t="s">
        <v>10346</v>
      </c>
      <c r="AK1034" s="76"/>
      <c r="AL1034" s="76"/>
      <c r="AM1034" s="76"/>
      <c r="AN1034" s="63" t="s">
        <v>10347</v>
      </c>
      <c r="AO1034" s="63" t="s">
        <v>10489</v>
      </c>
      <c r="AP1034" s="67" t="s">
        <v>10490</v>
      </c>
      <c r="AQ1034" s="76"/>
    </row>
    <row r="1035" customFormat="false" ht="17.9" hidden="false" customHeight="false" outlineLevel="0" collapsed="false">
      <c r="B1035" s="1" t="str">
        <f aca="false">поверители!$E1035</f>
        <v>2280783</v>
      </c>
      <c r="C1035" s="64" t="s">
        <v>3103</v>
      </c>
      <c r="D1035" s="63"/>
      <c r="E1035" s="81" t="s">
        <v>11596</v>
      </c>
      <c r="F1035" s="63"/>
      <c r="G1035" s="63" t="s">
        <v>10335</v>
      </c>
      <c r="H1035" s="66" t="n">
        <v>248</v>
      </c>
      <c r="I1035" s="67" t="s">
        <v>10363</v>
      </c>
      <c r="J1035" s="76"/>
      <c r="K1035" s="76"/>
      <c r="L1035" s="76"/>
      <c r="M1035" s="76"/>
      <c r="N1035" s="76"/>
      <c r="O1035" s="71" t="s">
        <v>10335</v>
      </c>
      <c r="P1035" s="89"/>
      <c r="Q1035" s="71" t="s">
        <v>10338</v>
      </c>
      <c r="R1035" s="79" t="s">
        <v>10339</v>
      </c>
      <c r="S1035" s="74" t="n">
        <v>45104</v>
      </c>
      <c r="T1035" s="74" t="n">
        <v>46930</v>
      </c>
      <c r="U1035" s="87" t="s">
        <v>10340</v>
      </c>
      <c r="V1035" s="87" t="s">
        <v>10341</v>
      </c>
      <c r="W1035" s="76"/>
      <c r="X1035" s="71" t="s">
        <v>10335</v>
      </c>
      <c r="Y1035" s="71" t="s">
        <v>10335</v>
      </c>
      <c r="Z1035" s="63" t="s">
        <v>11589</v>
      </c>
      <c r="AA1035" s="76"/>
      <c r="AB1035" s="76"/>
      <c r="AC1035" s="76"/>
      <c r="AD1035" s="76"/>
      <c r="AE1035" s="101" t="s">
        <v>11590</v>
      </c>
      <c r="AF1035" s="76"/>
      <c r="AG1035" s="76"/>
      <c r="AH1035" s="76"/>
      <c r="AI1035" s="67" t="s">
        <v>11591</v>
      </c>
      <c r="AJ1035" s="64" t="s">
        <v>10346</v>
      </c>
      <c r="AK1035" s="76"/>
      <c r="AL1035" s="76"/>
      <c r="AM1035" s="76"/>
      <c r="AN1035" s="63" t="s">
        <v>10347</v>
      </c>
      <c r="AO1035" s="63" t="s">
        <v>10489</v>
      </c>
      <c r="AP1035" s="67" t="s">
        <v>10490</v>
      </c>
      <c r="AQ1035" s="76"/>
    </row>
    <row r="1036" customFormat="false" ht="17.9" hidden="false" customHeight="false" outlineLevel="0" collapsed="false">
      <c r="B1036" s="1" t="str">
        <f aca="false">поверители!$E1036</f>
        <v>2280778</v>
      </c>
      <c r="C1036" s="64" t="s">
        <v>3103</v>
      </c>
      <c r="D1036" s="87"/>
      <c r="E1036" s="81" t="s">
        <v>11597</v>
      </c>
      <c r="F1036" s="87"/>
      <c r="G1036" s="63" t="s">
        <v>10335</v>
      </c>
      <c r="H1036" s="66" t="n">
        <v>248</v>
      </c>
      <c r="I1036" s="67" t="s">
        <v>10363</v>
      </c>
      <c r="J1036" s="89"/>
      <c r="K1036" s="89"/>
      <c r="L1036" s="89"/>
      <c r="M1036" s="89"/>
      <c r="N1036" s="89"/>
      <c r="O1036" s="71" t="s">
        <v>10335</v>
      </c>
      <c r="P1036" s="94"/>
      <c r="Q1036" s="71" t="s">
        <v>10338</v>
      </c>
      <c r="R1036" s="79" t="s">
        <v>10339</v>
      </c>
      <c r="S1036" s="74" t="n">
        <v>45104</v>
      </c>
      <c r="T1036" s="74" t="n">
        <v>46930</v>
      </c>
      <c r="U1036" s="87" t="s">
        <v>10340</v>
      </c>
      <c r="V1036" s="87" t="s">
        <v>10341</v>
      </c>
      <c r="W1036" s="76"/>
      <c r="X1036" s="71" t="s">
        <v>10335</v>
      </c>
      <c r="Y1036" s="71" t="s">
        <v>10335</v>
      </c>
      <c r="Z1036" s="63" t="s">
        <v>11589</v>
      </c>
      <c r="AA1036" s="89"/>
      <c r="AB1036" s="89"/>
      <c r="AC1036" s="89"/>
      <c r="AD1036" s="89"/>
      <c r="AE1036" s="101" t="s">
        <v>11590</v>
      </c>
      <c r="AF1036" s="89"/>
      <c r="AG1036" s="89"/>
      <c r="AH1036" s="89"/>
      <c r="AI1036" s="67" t="s">
        <v>11591</v>
      </c>
      <c r="AJ1036" s="64" t="s">
        <v>10346</v>
      </c>
      <c r="AK1036" s="89"/>
      <c r="AL1036" s="89"/>
      <c r="AM1036" s="89"/>
      <c r="AN1036" s="63" t="s">
        <v>10347</v>
      </c>
      <c r="AO1036" s="63" t="s">
        <v>10489</v>
      </c>
      <c r="AP1036" s="67" t="s">
        <v>10490</v>
      </c>
      <c r="AQ1036" s="89"/>
    </row>
    <row r="1037" customFormat="false" ht="17.9" hidden="false" customHeight="false" outlineLevel="0" collapsed="false">
      <c r="B1037" s="1" t="str">
        <f aca="false">поверители!$E1037</f>
        <v>2280340</v>
      </c>
      <c r="C1037" s="64" t="s">
        <v>3103</v>
      </c>
      <c r="D1037" s="87"/>
      <c r="E1037" s="81" t="s">
        <v>11598</v>
      </c>
      <c r="F1037" s="87"/>
      <c r="G1037" s="63" t="s">
        <v>10335</v>
      </c>
      <c r="H1037" s="66" t="n">
        <v>248</v>
      </c>
      <c r="I1037" s="67" t="s">
        <v>10363</v>
      </c>
      <c r="J1037" s="89"/>
      <c r="K1037" s="89"/>
      <c r="L1037" s="89"/>
      <c r="M1037" s="89"/>
      <c r="N1037" s="89"/>
      <c r="O1037" s="71" t="s">
        <v>10335</v>
      </c>
      <c r="P1037" s="94"/>
      <c r="Q1037" s="71" t="s">
        <v>10338</v>
      </c>
      <c r="R1037" s="79" t="s">
        <v>10339</v>
      </c>
      <c r="S1037" s="74" t="n">
        <v>45104</v>
      </c>
      <c r="T1037" s="74" t="n">
        <v>46930</v>
      </c>
      <c r="U1037" s="87" t="s">
        <v>10340</v>
      </c>
      <c r="V1037" s="87" t="s">
        <v>10341</v>
      </c>
      <c r="W1037" s="76"/>
      <c r="X1037" s="71" t="s">
        <v>10335</v>
      </c>
      <c r="Y1037" s="71" t="s">
        <v>10335</v>
      </c>
      <c r="Z1037" s="63" t="s">
        <v>11589</v>
      </c>
      <c r="AA1037" s="89"/>
      <c r="AB1037" s="89"/>
      <c r="AC1037" s="89"/>
      <c r="AD1037" s="89"/>
      <c r="AE1037" s="101" t="s">
        <v>11590</v>
      </c>
      <c r="AF1037" s="89"/>
      <c r="AG1037" s="89"/>
      <c r="AH1037" s="89"/>
      <c r="AI1037" s="67" t="s">
        <v>11599</v>
      </c>
      <c r="AJ1037" s="64" t="s">
        <v>10346</v>
      </c>
      <c r="AK1037" s="89"/>
      <c r="AL1037" s="89"/>
      <c r="AM1037" s="89"/>
      <c r="AN1037" s="63" t="s">
        <v>10347</v>
      </c>
      <c r="AO1037" s="63" t="s">
        <v>10489</v>
      </c>
      <c r="AP1037" s="67" t="s">
        <v>10490</v>
      </c>
      <c r="AQ1037" s="89"/>
    </row>
    <row r="1038" customFormat="false" ht="17.9" hidden="false" customHeight="false" outlineLevel="0" collapsed="false">
      <c r="B1038" s="1" t="str">
        <f aca="false">поверители!$E1038</f>
        <v>2280313</v>
      </c>
      <c r="C1038" s="64" t="s">
        <v>3103</v>
      </c>
      <c r="D1038" s="87"/>
      <c r="E1038" s="81" t="s">
        <v>11600</v>
      </c>
      <c r="F1038" s="87"/>
      <c r="G1038" s="63" t="s">
        <v>10335</v>
      </c>
      <c r="H1038" s="66" t="n">
        <v>248</v>
      </c>
      <c r="I1038" s="67" t="s">
        <v>10363</v>
      </c>
      <c r="J1038" s="85"/>
      <c r="K1038" s="85"/>
      <c r="L1038" s="85"/>
      <c r="M1038" s="85"/>
      <c r="N1038" s="85"/>
      <c r="O1038" s="71" t="s">
        <v>10335</v>
      </c>
      <c r="P1038" s="100"/>
      <c r="Q1038" s="71" t="s">
        <v>10338</v>
      </c>
      <c r="R1038" s="79" t="s">
        <v>10339</v>
      </c>
      <c r="S1038" s="74" t="n">
        <v>45104</v>
      </c>
      <c r="T1038" s="74" t="n">
        <v>46930</v>
      </c>
      <c r="U1038" s="87" t="s">
        <v>10340</v>
      </c>
      <c r="V1038" s="87" t="s">
        <v>10341</v>
      </c>
      <c r="W1038" s="76"/>
      <c r="X1038" s="71" t="s">
        <v>10335</v>
      </c>
      <c r="Y1038" s="71" t="s">
        <v>10335</v>
      </c>
      <c r="Z1038" s="63" t="s">
        <v>11589</v>
      </c>
      <c r="AA1038" s="85"/>
      <c r="AB1038" s="85"/>
      <c r="AC1038" s="85"/>
      <c r="AD1038" s="85"/>
      <c r="AE1038" s="101" t="s">
        <v>11590</v>
      </c>
      <c r="AF1038" s="85"/>
      <c r="AG1038" s="85"/>
      <c r="AH1038" s="85"/>
      <c r="AI1038" s="67" t="s">
        <v>11593</v>
      </c>
      <c r="AJ1038" s="64" t="s">
        <v>10346</v>
      </c>
      <c r="AK1038" s="85"/>
      <c r="AL1038" s="85"/>
      <c r="AM1038" s="85"/>
      <c r="AN1038" s="63" t="s">
        <v>10347</v>
      </c>
      <c r="AO1038" s="63" t="s">
        <v>10489</v>
      </c>
      <c r="AP1038" s="67" t="s">
        <v>10490</v>
      </c>
      <c r="AQ1038" s="85"/>
    </row>
    <row r="1039" customFormat="false" ht="17.9" hidden="false" customHeight="false" outlineLevel="0" collapsed="false">
      <c r="B1039" s="1" t="str">
        <f aca="false">поверители!$E1039</f>
        <v>2280318</v>
      </c>
      <c r="C1039" s="64" t="s">
        <v>3103</v>
      </c>
      <c r="D1039" s="87"/>
      <c r="E1039" s="81" t="s">
        <v>11601</v>
      </c>
      <c r="F1039" s="87"/>
      <c r="G1039" s="63" t="s">
        <v>10335</v>
      </c>
      <c r="H1039" s="66" t="n">
        <v>248</v>
      </c>
      <c r="I1039" s="67" t="s">
        <v>10363</v>
      </c>
      <c r="J1039" s="85"/>
      <c r="K1039" s="85"/>
      <c r="L1039" s="85"/>
      <c r="M1039" s="85"/>
      <c r="N1039" s="85"/>
      <c r="O1039" s="71" t="s">
        <v>10335</v>
      </c>
      <c r="P1039" s="100"/>
      <c r="Q1039" s="71" t="s">
        <v>10338</v>
      </c>
      <c r="R1039" s="79" t="s">
        <v>10339</v>
      </c>
      <c r="S1039" s="74" t="n">
        <v>45104</v>
      </c>
      <c r="T1039" s="74" t="n">
        <v>46930</v>
      </c>
      <c r="U1039" s="87" t="s">
        <v>10340</v>
      </c>
      <c r="V1039" s="87" t="s">
        <v>10341</v>
      </c>
      <c r="W1039" s="76"/>
      <c r="X1039" s="71" t="s">
        <v>10335</v>
      </c>
      <c r="Y1039" s="71" t="s">
        <v>10335</v>
      </c>
      <c r="Z1039" s="63" t="s">
        <v>11589</v>
      </c>
      <c r="AA1039" s="85"/>
      <c r="AB1039" s="85"/>
      <c r="AC1039" s="85"/>
      <c r="AD1039" s="85"/>
      <c r="AE1039" s="101" t="s">
        <v>11590</v>
      </c>
      <c r="AF1039" s="85"/>
      <c r="AG1039" s="85"/>
      <c r="AH1039" s="85"/>
      <c r="AI1039" s="67" t="s">
        <v>11593</v>
      </c>
      <c r="AJ1039" s="64" t="s">
        <v>10346</v>
      </c>
      <c r="AK1039" s="85"/>
      <c r="AL1039" s="85"/>
      <c r="AM1039" s="85"/>
      <c r="AN1039" s="63" t="s">
        <v>10347</v>
      </c>
      <c r="AO1039" s="63" t="s">
        <v>10489</v>
      </c>
      <c r="AP1039" s="67" t="s">
        <v>10490</v>
      </c>
      <c r="AQ1039" s="85"/>
    </row>
    <row r="1040" customFormat="false" ht="17.9" hidden="false" customHeight="false" outlineLevel="0" collapsed="false">
      <c r="B1040" s="1" t="str">
        <f aca="false">поверители!$E1040</f>
        <v>2280351</v>
      </c>
      <c r="C1040" s="64" t="s">
        <v>3103</v>
      </c>
      <c r="D1040" s="87"/>
      <c r="E1040" s="81" t="s">
        <v>11602</v>
      </c>
      <c r="F1040" s="87"/>
      <c r="G1040" s="63" t="s">
        <v>10335</v>
      </c>
      <c r="H1040" s="66" t="n">
        <v>248</v>
      </c>
      <c r="I1040" s="67" t="s">
        <v>10363</v>
      </c>
      <c r="J1040" s="85"/>
      <c r="K1040" s="85"/>
      <c r="L1040" s="85"/>
      <c r="M1040" s="85"/>
      <c r="N1040" s="85"/>
      <c r="O1040" s="71" t="s">
        <v>10335</v>
      </c>
      <c r="P1040" s="100"/>
      <c r="Q1040" s="71" t="s">
        <v>10338</v>
      </c>
      <c r="R1040" s="79" t="s">
        <v>10339</v>
      </c>
      <c r="S1040" s="74" t="n">
        <v>45104</v>
      </c>
      <c r="T1040" s="74" t="n">
        <v>46930</v>
      </c>
      <c r="U1040" s="87" t="s">
        <v>10340</v>
      </c>
      <c r="V1040" s="87" t="s">
        <v>10341</v>
      </c>
      <c r="W1040" s="76"/>
      <c r="X1040" s="71" t="s">
        <v>10335</v>
      </c>
      <c r="Y1040" s="71" t="s">
        <v>10335</v>
      </c>
      <c r="Z1040" s="63" t="s">
        <v>11589</v>
      </c>
      <c r="AA1040" s="85"/>
      <c r="AB1040" s="85"/>
      <c r="AC1040" s="85"/>
      <c r="AD1040" s="85"/>
      <c r="AE1040" s="101" t="s">
        <v>11590</v>
      </c>
      <c r="AF1040" s="85"/>
      <c r="AG1040" s="85"/>
      <c r="AH1040" s="85"/>
      <c r="AI1040" s="67" t="s">
        <v>11603</v>
      </c>
      <c r="AJ1040" s="64" t="s">
        <v>10346</v>
      </c>
      <c r="AK1040" s="85"/>
      <c r="AL1040" s="85"/>
      <c r="AM1040" s="85"/>
      <c r="AN1040" s="63" t="s">
        <v>10347</v>
      </c>
      <c r="AO1040" s="63" t="s">
        <v>10489</v>
      </c>
      <c r="AP1040" s="67" t="s">
        <v>10490</v>
      </c>
      <c r="AQ1040" s="85"/>
    </row>
    <row r="1041" customFormat="false" ht="17.9" hidden="false" customHeight="false" outlineLevel="0" collapsed="false">
      <c r="B1041" s="1" t="str">
        <f aca="false">поверители!$E1041</f>
        <v>2280758</v>
      </c>
      <c r="C1041" s="64" t="s">
        <v>3103</v>
      </c>
      <c r="D1041" s="87"/>
      <c r="E1041" s="81" t="s">
        <v>11604</v>
      </c>
      <c r="F1041" s="87"/>
      <c r="G1041" s="63" t="s">
        <v>10335</v>
      </c>
      <c r="H1041" s="66" t="n">
        <v>248</v>
      </c>
      <c r="I1041" s="67" t="s">
        <v>10363</v>
      </c>
      <c r="J1041" s="85"/>
      <c r="K1041" s="85"/>
      <c r="L1041" s="85"/>
      <c r="M1041" s="85"/>
      <c r="N1041" s="85"/>
      <c r="O1041" s="71" t="s">
        <v>10335</v>
      </c>
      <c r="P1041" s="100"/>
      <c r="Q1041" s="71" t="s">
        <v>10338</v>
      </c>
      <c r="R1041" s="79" t="s">
        <v>10339</v>
      </c>
      <c r="S1041" s="74" t="n">
        <v>45104</v>
      </c>
      <c r="T1041" s="74" t="n">
        <v>46930</v>
      </c>
      <c r="U1041" s="87" t="s">
        <v>10340</v>
      </c>
      <c r="V1041" s="87" t="s">
        <v>10341</v>
      </c>
      <c r="W1041" s="76"/>
      <c r="X1041" s="71" t="s">
        <v>10335</v>
      </c>
      <c r="Y1041" s="71" t="s">
        <v>10335</v>
      </c>
      <c r="Z1041" s="63" t="s">
        <v>11589</v>
      </c>
      <c r="AA1041" s="85"/>
      <c r="AB1041" s="85"/>
      <c r="AC1041" s="85"/>
      <c r="AD1041" s="85"/>
      <c r="AE1041" s="101" t="s">
        <v>11590</v>
      </c>
      <c r="AF1041" s="85"/>
      <c r="AG1041" s="85"/>
      <c r="AH1041" s="85"/>
      <c r="AI1041" s="67" t="s">
        <v>11593</v>
      </c>
      <c r="AJ1041" s="64" t="s">
        <v>10346</v>
      </c>
      <c r="AK1041" s="85"/>
      <c r="AL1041" s="85"/>
      <c r="AM1041" s="85"/>
      <c r="AN1041" s="63" t="s">
        <v>10347</v>
      </c>
      <c r="AO1041" s="63" t="s">
        <v>10489</v>
      </c>
      <c r="AP1041" s="67" t="s">
        <v>10490</v>
      </c>
      <c r="AQ1041" s="85"/>
    </row>
    <row r="1042" customFormat="false" ht="17.9" hidden="false" customHeight="false" outlineLevel="0" collapsed="false">
      <c r="B1042" s="1" t="str">
        <f aca="false">поверители!$E1042</f>
        <v>2280322</v>
      </c>
      <c r="C1042" s="64" t="s">
        <v>3103</v>
      </c>
      <c r="D1042" s="87"/>
      <c r="E1042" s="81" t="s">
        <v>11605</v>
      </c>
      <c r="F1042" s="87"/>
      <c r="G1042" s="63" t="s">
        <v>10335</v>
      </c>
      <c r="H1042" s="66" t="n">
        <v>248</v>
      </c>
      <c r="I1042" s="67" t="s">
        <v>10363</v>
      </c>
      <c r="J1042" s="85"/>
      <c r="K1042" s="85"/>
      <c r="L1042" s="85"/>
      <c r="M1042" s="85"/>
      <c r="N1042" s="85"/>
      <c r="O1042" s="71" t="s">
        <v>10335</v>
      </c>
      <c r="P1042" s="100"/>
      <c r="Q1042" s="71" t="s">
        <v>10338</v>
      </c>
      <c r="R1042" s="79" t="s">
        <v>10339</v>
      </c>
      <c r="S1042" s="74" t="n">
        <v>45104</v>
      </c>
      <c r="T1042" s="74" t="n">
        <v>46930</v>
      </c>
      <c r="U1042" s="87" t="s">
        <v>10340</v>
      </c>
      <c r="V1042" s="87" t="s">
        <v>10341</v>
      </c>
      <c r="W1042" s="76"/>
      <c r="X1042" s="71" t="s">
        <v>10335</v>
      </c>
      <c r="Y1042" s="71" t="s">
        <v>10335</v>
      </c>
      <c r="Z1042" s="63" t="s">
        <v>11589</v>
      </c>
      <c r="AA1042" s="85"/>
      <c r="AB1042" s="85"/>
      <c r="AC1042" s="85"/>
      <c r="AD1042" s="85"/>
      <c r="AE1042" s="101" t="s">
        <v>11590</v>
      </c>
      <c r="AF1042" s="85"/>
      <c r="AG1042" s="85"/>
      <c r="AH1042" s="85"/>
      <c r="AI1042" s="67" t="s">
        <v>11593</v>
      </c>
      <c r="AJ1042" s="64" t="s">
        <v>10346</v>
      </c>
      <c r="AK1042" s="85"/>
      <c r="AL1042" s="85"/>
      <c r="AM1042" s="85"/>
      <c r="AN1042" s="63" t="s">
        <v>10347</v>
      </c>
      <c r="AO1042" s="63" t="s">
        <v>10489</v>
      </c>
      <c r="AP1042" s="67" t="s">
        <v>10490</v>
      </c>
      <c r="AQ1042" s="85"/>
    </row>
    <row r="1043" customFormat="false" ht="17.9" hidden="false" customHeight="false" outlineLevel="0" collapsed="false">
      <c r="B1043" s="1" t="str">
        <f aca="false">поверители!$E1043</f>
        <v>2280321</v>
      </c>
      <c r="C1043" s="64" t="s">
        <v>3103</v>
      </c>
      <c r="D1043" s="87"/>
      <c r="E1043" s="81" t="s">
        <v>11606</v>
      </c>
      <c r="F1043" s="87"/>
      <c r="G1043" s="63" t="s">
        <v>10335</v>
      </c>
      <c r="H1043" s="66" t="n">
        <v>248</v>
      </c>
      <c r="I1043" s="67" t="s">
        <v>10363</v>
      </c>
      <c r="J1043" s="85"/>
      <c r="K1043" s="85"/>
      <c r="L1043" s="85"/>
      <c r="M1043" s="85"/>
      <c r="N1043" s="85"/>
      <c r="O1043" s="71" t="s">
        <v>10335</v>
      </c>
      <c r="P1043" s="100"/>
      <c r="Q1043" s="71" t="s">
        <v>10338</v>
      </c>
      <c r="R1043" s="79" t="s">
        <v>10339</v>
      </c>
      <c r="S1043" s="74" t="n">
        <v>45104</v>
      </c>
      <c r="T1043" s="74" t="n">
        <v>46930</v>
      </c>
      <c r="U1043" s="87" t="s">
        <v>10340</v>
      </c>
      <c r="V1043" s="87" t="s">
        <v>10341</v>
      </c>
      <c r="W1043" s="76"/>
      <c r="X1043" s="71" t="s">
        <v>10335</v>
      </c>
      <c r="Y1043" s="71" t="s">
        <v>10335</v>
      </c>
      <c r="Z1043" s="63" t="s">
        <v>11589</v>
      </c>
      <c r="AA1043" s="85"/>
      <c r="AB1043" s="85"/>
      <c r="AC1043" s="85"/>
      <c r="AD1043" s="85"/>
      <c r="AE1043" s="101" t="s">
        <v>11590</v>
      </c>
      <c r="AF1043" s="85"/>
      <c r="AG1043" s="85"/>
      <c r="AH1043" s="85"/>
      <c r="AI1043" s="67" t="s">
        <v>11593</v>
      </c>
      <c r="AJ1043" s="64" t="s">
        <v>10346</v>
      </c>
      <c r="AK1043" s="85"/>
      <c r="AL1043" s="85"/>
      <c r="AM1043" s="85"/>
      <c r="AN1043" s="63" t="s">
        <v>10347</v>
      </c>
      <c r="AO1043" s="63" t="s">
        <v>10489</v>
      </c>
      <c r="AP1043" s="67" t="s">
        <v>10490</v>
      </c>
      <c r="AQ1043" s="85"/>
    </row>
    <row r="1044" customFormat="false" ht="17.9" hidden="false" customHeight="false" outlineLevel="0" collapsed="false">
      <c r="B1044" s="1" t="str">
        <f aca="false">поверители!$E1044</f>
        <v>2280319</v>
      </c>
      <c r="C1044" s="64" t="s">
        <v>3103</v>
      </c>
      <c r="D1044" s="87"/>
      <c r="E1044" s="81" t="s">
        <v>11607</v>
      </c>
      <c r="F1044" s="87"/>
      <c r="G1044" s="63" t="s">
        <v>10335</v>
      </c>
      <c r="H1044" s="66" t="n">
        <v>248</v>
      </c>
      <c r="I1044" s="67" t="s">
        <v>10363</v>
      </c>
      <c r="J1044" s="85"/>
      <c r="K1044" s="85"/>
      <c r="L1044" s="85"/>
      <c r="M1044" s="85"/>
      <c r="N1044" s="85"/>
      <c r="O1044" s="71" t="s">
        <v>10335</v>
      </c>
      <c r="P1044" s="100"/>
      <c r="Q1044" s="71" t="s">
        <v>10338</v>
      </c>
      <c r="R1044" s="79" t="s">
        <v>10339</v>
      </c>
      <c r="S1044" s="74" t="n">
        <v>45104</v>
      </c>
      <c r="T1044" s="74" t="n">
        <v>46930</v>
      </c>
      <c r="U1044" s="87" t="s">
        <v>10340</v>
      </c>
      <c r="V1044" s="87" t="s">
        <v>10341</v>
      </c>
      <c r="W1044" s="76"/>
      <c r="X1044" s="71" t="s">
        <v>10335</v>
      </c>
      <c r="Y1044" s="71" t="s">
        <v>10335</v>
      </c>
      <c r="Z1044" s="63" t="s">
        <v>11589</v>
      </c>
      <c r="AA1044" s="85"/>
      <c r="AB1044" s="85"/>
      <c r="AC1044" s="85"/>
      <c r="AD1044" s="85"/>
      <c r="AE1044" s="101" t="s">
        <v>11590</v>
      </c>
      <c r="AF1044" s="85"/>
      <c r="AG1044" s="85"/>
      <c r="AH1044" s="85"/>
      <c r="AI1044" s="67" t="s">
        <v>11593</v>
      </c>
      <c r="AJ1044" s="64" t="s">
        <v>10346</v>
      </c>
      <c r="AK1044" s="85"/>
      <c r="AL1044" s="85"/>
      <c r="AM1044" s="85"/>
      <c r="AN1044" s="63" t="s">
        <v>10347</v>
      </c>
      <c r="AO1044" s="63" t="s">
        <v>10489</v>
      </c>
      <c r="AP1044" s="67" t="s">
        <v>10490</v>
      </c>
      <c r="AQ1044" s="85"/>
    </row>
    <row r="1045" customFormat="false" ht="17.9" hidden="false" customHeight="false" outlineLevel="0" collapsed="false">
      <c r="B1045" s="1" t="str">
        <f aca="false">поверители!$E1045</f>
        <v>2280320</v>
      </c>
      <c r="C1045" s="64" t="s">
        <v>3103</v>
      </c>
      <c r="D1045" s="87"/>
      <c r="E1045" s="81" t="s">
        <v>11608</v>
      </c>
      <c r="F1045" s="87"/>
      <c r="G1045" s="63" t="s">
        <v>10335</v>
      </c>
      <c r="H1045" s="66" t="n">
        <v>248</v>
      </c>
      <c r="I1045" s="67" t="s">
        <v>10363</v>
      </c>
      <c r="J1045" s="85"/>
      <c r="K1045" s="85"/>
      <c r="L1045" s="85"/>
      <c r="M1045" s="85"/>
      <c r="N1045" s="85"/>
      <c r="O1045" s="71" t="s">
        <v>10335</v>
      </c>
      <c r="P1045" s="100"/>
      <c r="Q1045" s="71" t="s">
        <v>10338</v>
      </c>
      <c r="R1045" s="79" t="s">
        <v>10339</v>
      </c>
      <c r="S1045" s="74" t="n">
        <v>45104</v>
      </c>
      <c r="T1045" s="74" t="n">
        <v>46930</v>
      </c>
      <c r="U1045" s="87" t="s">
        <v>10340</v>
      </c>
      <c r="V1045" s="87" t="s">
        <v>10341</v>
      </c>
      <c r="W1045" s="76"/>
      <c r="X1045" s="71" t="s">
        <v>10335</v>
      </c>
      <c r="Y1045" s="71" t="s">
        <v>10335</v>
      </c>
      <c r="Z1045" s="63" t="s">
        <v>11589</v>
      </c>
      <c r="AA1045" s="85"/>
      <c r="AB1045" s="85"/>
      <c r="AC1045" s="85"/>
      <c r="AD1045" s="85"/>
      <c r="AE1045" s="101" t="s">
        <v>11590</v>
      </c>
      <c r="AF1045" s="85"/>
      <c r="AG1045" s="85"/>
      <c r="AH1045" s="85"/>
      <c r="AI1045" s="67" t="s">
        <v>11593</v>
      </c>
      <c r="AJ1045" s="64" t="s">
        <v>10346</v>
      </c>
      <c r="AK1045" s="85"/>
      <c r="AL1045" s="85"/>
      <c r="AM1045" s="85"/>
      <c r="AN1045" s="63" t="s">
        <v>10347</v>
      </c>
      <c r="AO1045" s="63" t="s">
        <v>10489</v>
      </c>
      <c r="AP1045" s="67" t="s">
        <v>10490</v>
      </c>
      <c r="AQ1045" s="85"/>
    </row>
    <row r="1046" customFormat="false" ht="16.4" hidden="false" customHeight="false" outlineLevel="0" collapsed="false">
      <c r="B1046" s="1" t="str">
        <f aca="false">поверители!$E1046</f>
        <v>2280781</v>
      </c>
      <c r="C1046" s="64" t="s">
        <v>3009</v>
      </c>
      <c r="D1046" s="87"/>
      <c r="E1046" s="81" t="s">
        <v>11609</v>
      </c>
      <c r="F1046" s="87"/>
      <c r="G1046" s="63" t="s">
        <v>10335</v>
      </c>
      <c r="H1046" s="80" t="s">
        <v>11610</v>
      </c>
      <c r="I1046" s="67" t="s">
        <v>10363</v>
      </c>
      <c r="J1046" s="85"/>
      <c r="K1046" s="85"/>
      <c r="L1046" s="85"/>
      <c r="M1046" s="85"/>
      <c r="N1046" s="85"/>
      <c r="O1046" s="71" t="s">
        <v>10335</v>
      </c>
      <c r="P1046" s="100"/>
      <c r="Q1046" s="71" t="s">
        <v>10338</v>
      </c>
      <c r="R1046" s="79" t="s">
        <v>10339</v>
      </c>
      <c r="S1046" s="74" t="n">
        <v>45104</v>
      </c>
      <c r="T1046" s="74" t="n">
        <v>46564</v>
      </c>
      <c r="U1046" s="87" t="s">
        <v>10340</v>
      </c>
      <c r="V1046" s="87" t="s">
        <v>10341</v>
      </c>
      <c r="W1046" s="76"/>
      <c r="X1046" s="71" t="s">
        <v>10335</v>
      </c>
      <c r="Y1046" s="71" t="s">
        <v>10335</v>
      </c>
      <c r="Z1046" s="110" t="s">
        <v>11611</v>
      </c>
      <c r="AA1046" s="85"/>
      <c r="AB1046" s="85"/>
      <c r="AC1046" s="85"/>
      <c r="AD1046" s="85"/>
      <c r="AE1046" s="101" t="s">
        <v>11612</v>
      </c>
      <c r="AF1046" s="85"/>
      <c r="AG1046" s="85"/>
      <c r="AH1046" s="85"/>
      <c r="AI1046" s="67" t="s">
        <v>11613</v>
      </c>
      <c r="AJ1046" s="64" t="s">
        <v>42</v>
      </c>
      <c r="AK1046" s="85"/>
      <c r="AL1046" s="85"/>
      <c r="AM1046" s="85"/>
      <c r="AN1046" s="63" t="s">
        <v>10347</v>
      </c>
      <c r="AO1046" s="63" t="s">
        <v>10489</v>
      </c>
      <c r="AP1046" s="67" t="s">
        <v>10490</v>
      </c>
      <c r="AQ1046" s="85"/>
    </row>
    <row r="1047" customFormat="false" ht="16.4" hidden="false" customHeight="false" outlineLevel="0" collapsed="false">
      <c r="B1047" s="1" t="str">
        <f aca="false">поверители!$E1047</f>
        <v>2280789</v>
      </c>
      <c r="C1047" s="64" t="s">
        <v>3009</v>
      </c>
      <c r="D1047" s="87"/>
      <c r="E1047" s="81" t="s">
        <v>11614</v>
      </c>
      <c r="F1047" s="87"/>
      <c r="G1047" s="63" t="s">
        <v>10335</v>
      </c>
      <c r="H1047" s="80" t="s">
        <v>11610</v>
      </c>
      <c r="I1047" s="67" t="s">
        <v>10363</v>
      </c>
      <c r="J1047" s="85"/>
      <c r="K1047" s="85"/>
      <c r="L1047" s="85"/>
      <c r="M1047" s="85"/>
      <c r="N1047" s="85"/>
      <c r="O1047" s="71" t="s">
        <v>10335</v>
      </c>
      <c r="P1047" s="100"/>
      <c r="Q1047" s="71" t="s">
        <v>10338</v>
      </c>
      <c r="R1047" s="79" t="s">
        <v>10339</v>
      </c>
      <c r="S1047" s="74" t="n">
        <v>45104</v>
      </c>
      <c r="T1047" s="74" t="n">
        <v>46564</v>
      </c>
      <c r="U1047" s="87" t="s">
        <v>10340</v>
      </c>
      <c r="V1047" s="87" t="s">
        <v>10341</v>
      </c>
      <c r="W1047" s="76"/>
      <c r="X1047" s="71" t="s">
        <v>10335</v>
      </c>
      <c r="Y1047" s="71" t="s">
        <v>10335</v>
      </c>
      <c r="Z1047" s="110" t="s">
        <v>11611</v>
      </c>
      <c r="AA1047" s="85"/>
      <c r="AB1047" s="85"/>
      <c r="AC1047" s="85"/>
      <c r="AD1047" s="85"/>
      <c r="AE1047" s="101" t="s">
        <v>11612</v>
      </c>
      <c r="AF1047" s="85"/>
      <c r="AG1047" s="85"/>
      <c r="AH1047" s="85"/>
      <c r="AI1047" s="67" t="s">
        <v>11613</v>
      </c>
      <c r="AJ1047" s="64" t="s">
        <v>42</v>
      </c>
      <c r="AK1047" s="85"/>
      <c r="AL1047" s="85"/>
      <c r="AM1047" s="85"/>
      <c r="AN1047" s="63" t="s">
        <v>10347</v>
      </c>
      <c r="AO1047" s="63" t="s">
        <v>10489</v>
      </c>
      <c r="AP1047" s="67" t="s">
        <v>10490</v>
      </c>
      <c r="AQ1047" s="85"/>
    </row>
    <row r="1048" customFormat="false" ht="16.4" hidden="false" customHeight="false" outlineLevel="0" collapsed="false">
      <c r="B1048" s="1" t="str">
        <f aca="false">поверители!$E1048</f>
        <v>2280793</v>
      </c>
      <c r="C1048" s="64" t="s">
        <v>3009</v>
      </c>
      <c r="D1048" s="87"/>
      <c r="E1048" s="81" t="s">
        <v>11615</v>
      </c>
      <c r="F1048" s="87"/>
      <c r="G1048" s="63" t="s">
        <v>10335</v>
      </c>
      <c r="H1048" s="80" t="s">
        <v>11610</v>
      </c>
      <c r="I1048" s="67" t="s">
        <v>10363</v>
      </c>
      <c r="J1048" s="85"/>
      <c r="K1048" s="85"/>
      <c r="L1048" s="85"/>
      <c r="M1048" s="85"/>
      <c r="N1048" s="85"/>
      <c r="O1048" s="71" t="s">
        <v>10335</v>
      </c>
      <c r="P1048" s="100"/>
      <c r="Q1048" s="71" t="s">
        <v>10338</v>
      </c>
      <c r="R1048" s="79" t="s">
        <v>10339</v>
      </c>
      <c r="S1048" s="74" t="n">
        <v>45104</v>
      </c>
      <c r="T1048" s="74" t="n">
        <v>46564</v>
      </c>
      <c r="U1048" s="87" t="s">
        <v>10340</v>
      </c>
      <c r="V1048" s="87" t="s">
        <v>10341</v>
      </c>
      <c r="W1048" s="76"/>
      <c r="X1048" s="71" t="s">
        <v>10335</v>
      </c>
      <c r="Y1048" s="71" t="s">
        <v>10335</v>
      </c>
      <c r="Z1048" s="110" t="s">
        <v>11611</v>
      </c>
      <c r="AA1048" s="85"/>
      <c r="AB1048" s="85"/>
      <c r="AC1048" s="85"/>
      <c r="AD1048" s="85"/>
      <c r="AE1048" s="101" t="s">
        <v>11612</v>
      </c>
      <c r="AF1048" s="85"/>
      <c r="AG1048" s="85"/>
      <c r="AH1048" s="85"/>
      <c r="AI1048" s="67" t="s">
        <v>11613</v>
      </c>
      <c r="AJ1048" s="64" t="s">
        <v>42</v>
      </c>
      <c r="AK1048" s="85"/>
      <c r="AL1048" s="85"/>
      <c r="AM1048" s="85"/>
      <c r="AN1048" s="63" t="s">
        <v>10347</v>
      </c>
      <c r="AO1048" s="63" t="s">
        <v>10489</v>
      </c>
      <c r="AP1048" s="67" t="s">
        <v>10490</v>
      </c>
      <c r="AQ1048" s="85"/>
    </row>
    <row r="1049" customFormat="false" ht="16.4" hidden="false" customHeight="false" outlineLevel="0" collapsed="false">
      <c r="B1049" s="1" t="str">
        <f aca="false">поверители!$E1049</f>
        <v>2280332</v>
      </c>
      <c r="C1049" s="64" t="s">
        <v>3009</v>
      </c>
      <c r="D1049" s="87"/>
      <c r="E1049" s="81" t="s">
        <v>11616</v>
      </c>
      <c r="F1049" s="87"/>
      <c r="G1049" s="63" t="s">
        <v>10335</v>
      </c>
      <c r="H1049" s="80" t="s">
        <v>11610</v>
      </c>
      <c r="I1049" s="67" t="s">
        <v>10363</v>
      </c>
      <c r="J1049" s="85"/>
      <c r="K1049" s="85"/>
      <c r="L1049" s="85"/>
      <c r="M1049" s="85"/>
      <c r="N1049" s="85"/>
      <c r="O1049" s="71" t="s">
        <v>10335</v>
      </c>
      <c r="P1049" s="100"/>
      <c r="Q1049" s="71" t="s">
        <v>10338</v>
      </c>
      <c r="R1049" s="79" t="s">
        <v>10339</v>
      </c>
      <c r="S1049" s="74" t="n">
        <v>45104</v>
      </c>
      <c r="T1049" s="74" t="n">
        <v>46564</v>
      </c>
      <c r="U1049" s="87" t="s">
        <v>10340</v>
      </c>
      <c r="V1049" s="87" t="s">
        <v>10341</v>
      </c>
      <c r="W1049" s="76"/>
      <c r="X1049" s="71" t="s">
        <v>10335</v>
      </c>
      <c r="Y1049" s="71" t="s">
        <v>10335</v>
      </c>
      <c r="Z1049" s="110" t="s">
        <v>11611</v>
      </c>
      <c r="AA1049" s="85"/>
      <c r="AB1049" s="85"/>
      <c r="AC1049" s="85"/>
      <c r="AD1049" s="85"/>
      <c r="AE1049" s="101" t="s">
        <v>11612</v>
      </c>
      <c r="AF1049" s="85"/>
      <c r="AG1049" s="85"/>
      <c r="AH1049" s="85"/>
      <c r="AI1049" s="67" t="s">
        <v>11613</v>
      </c>
      <c r="AJ1049" s="64" t="s">
        <v>42</v>
      </c>
      <c r="AK1049" s="85"/>
      <c r="AL1049" s="85"/>
      <c r="AM1049" s="85"/>
      <c r="AN1049" s="63" t="s">
        <v>10347</v>
      </c>
      <c r="AO1049" s="63" t="s">
        <v>10489</v>
      </c>
      <c r="AP1049" s="67" t="s">
        <v>10490</v>
      </c>
      <c r="AQ1049" s="85"/>
    </row>
    <row r="1050" customFormat="false" ht="16.4" hidden="false" customHeight="false" outlineLevel="0" collapsed="false">
      <c r="B1050" s="1" t="str">
        <f aca="false">поверители!$E1050</f>
        <v>2280785</v>
      </c>
      <c r="C1050" s="64" t="s">
        <v>3009</v>
      </c>
      <c r="D1050" s="87"/>
      <c r="E1050" s="81" t="s">
        <v>11617</v>
      </c>
      <c r="F1050" s="87"/>
      <c r="G1050" s="63" t="s">
        <v>10335</v>
      </c>
      <c r="H1050" s="80" t="s">
        <v>11610</v>
      </c>
      <c r="I1050" s="67" t="s">
        <v>10363</v>
      </c>
      <c r="J1050" s="85"/>
      <c r="K1050" s="85"/>
      <c r="L1050" s="85"/>
      <c r="M1050" s="85"/>
      <c r="N1050" s="85"/>
      <c r="O1050" s="71" t="s">
        <v>10335</v>
      </c>
      <c r="P1050" s="100"/>
      <c r="Q1050" s="71" t="s">
        <v>10338</v>
      </c>
      <c r="R1050" s="79" t="s">
        <v>10339</v>
      </c>
      <c r="S1050" s="74" t="n">
        <v>45104</v>
      </c>
      <c r="T1050" s="74" t="n">
        <v>46564</v>
      </c>
      <c r="U1050" s="87" t="s">
        <v>10340</v>
      </c>
      <c r="V1050" s="87" t="s">
        <v>10341</v>
      </c>
      <c r="W1050" s="76"/>
      <c r="X1050" s="71" t="s">
        <v>10335</v>
      </c>
      <c r="Y1050" s="71" t="s">
        <v>10335</v>
      </c>
      <c r="Z1050" s="110" t="s">
        <v>11611</v>
      </c>
      <c r="AA1050" s="85"/>
      <c r="AB1050" s="85"/>
      <c r="AC1050" s="85"/>
      <c r="AD1050" s="85"/>
      <c r="AE1050" s="101" t="s">
        <v>11612</v>
      </c>
      <c r="AF1050" s="85"/>
      <c r="AG1050" s="85"/>
      <c r="AH1050" s="85"/>
      <c r="AI1050" s="67" t="s">
        <v>11613</v>
      </c>
      <c r="AJ1050" s="64" t="s">
        <v>42</v>
      </c>
      <c r="AK1050" s="85"/>
      <c r="AL1050" s="85"/>
      <c r="AM1050" s="85"/>
      <c r="AN1050" s="63" t="s">
        <v>10347</v>
      </c>
      <c r="AO1050" s="63" t="s">
        <v>10489</v>
      </c>
      <c r="AP1050" s="67" t="s">
        <v>10490</v>
      </c>
      <c r="AQ1050" s="85"/>
    </row>
    <row r="1051" customFormat="false" ht="16.4" hidden="false" customHeight="false" outlineLevel="0" collapsed="false">
      <c r="B1051" s="1" t="str">
        <f aca="false">поверители!$E1051</f>
        <v>2280780</v>
      </c>
      <c r="C1051" s="64" t="s">
        <v>3009</v>
      </c>
      <c r="D1051" s="87"/>
      <c r="E1051" s="81" t="s">
        <v>11618</v>
      </c>
      <c r="F1051" s="87"/>
      <c r="G1051" s="63" t="s">
        <v>10335</v>
      </c>
      <c r="H1051" s="80" t="s">
        <v>11610</v>
      </c>
      <c r="I1051" s="67" t="s">
        <v>10363</v>
      </c>
      <c r="J1051" s="85"/>
      <c r="K1051" s="85"/>
      <c r="L1051" s="85"/>
      <c r="M1051" s="85"/>
      <c r="N1051" s="85"/>
      <c r="O1051" s="71" t="s">
        <v>10335</v>
      </c>
      <c r="P1051" s="100"/>
      <c r="Q1051" s="71" t="s">
        <v>10338</v>
      </c>
      <c r="R1051" s="79" t="s">
        <v>10339</v>
      </c>
      <c r="S1051" s="74" t="n">
        <v>45104</v>
      </c>
      <c r="T1051" s="74" t="n">
        <v>46564</v>
      </c>
      <c r="U1051" s="87" t="s">
        <v>10340</v>
      </c>
      <c r="V1051" s="87" t="s">
        <v>10341</v>
      </c>
      <c r="W1051" s="76"/>
      <c r="X1051" s="71" t="s">
        <v>10335</v>
      </c>
      <c r="Y1051" s="71" t="s">
        <v>10335</v>
      </c>
      <c r="Z1051" s="110" t="s">
        <v>11611</v>
      </c>
      <c r="AA1051" s="85"/>
      <c r="AB1051" s="85"/>
      <c r="AC1051" s="85"/>
      <c r="AD1051" s="85"/>
      <c r="AE1051" s="101" t="s">
        <v>11612</v>
      </c>
      <c r="AF1051" s="85"/>
      <c r="AG1051" s="85"/>
      <c r="AH1051" s="85"/>
      <c r="AI1051" s="67" t="s">
        <v>11613</v>
      </c>
      <c r="AJ1051" s="64" t="s">
        <v>42</v>
      </c>
      <c r="AK1051" s="85"/>
      <c r="AL1051" s="85"/>
      <c r="AM1051" s="85"/>
      <c r="AN1051" s="63" t="s">
        <v>10347</v>
      </c>
      <c r="AO1051" s="63" t="s">
        <v>10489</v>
      </c>
      <c r="AP1051" s="67" t="s">
        <v>10490</v>
      </c>
      <c r="AQ1051" s="85"/>
    </row>
    <row r="1052" customFormat="false" ht="16.4" hidden="false" customHeight="false" outlineLevel="0" collapsed="false">
      <c r="B1052" s="1" t="str">
        <f aca="false">поверители!$E1052</f>
        <v>2280345</v>
      </c>
      <c r="C1052" s="64" t="s">
        <v>3009</v>
      </c>
      <c r="D1052" s="87"/>
      <c r="E1052" s="81" t="s">
        <v>11619</v>
      </c>
      <c r="F1052" s="87"/>
      <c r="G1052" s="63" t="s">
        <v>10335</v>
      </c>
      <c r="H1052" s="80" t="s">
        <v>11610</v>
      </c>
      <c r="I1052" s="67" t="s">
        <v>10363</v>
      </c>
      <c r="J1052" s="85"/>
      <c r="K1052" s="85"/>
      <c r="L1052" s="85"/>
      <c r="M1052" s="85"/>
      <c r="N1052" s="85"/>
      <c r="O1052" s="71" t="s">
        <v>10335</v>
      </c>
      <c r="P1052" s="100"/>
      <c r="Q1052" s="71" t="s">
        <v>10338</v>
      </c>
      <c r="R1052" s="79" t="s">
        <v>10339</v>
      </c>
      <c r="S1052" s="74" t="n">
        <v>45104</v>
      </c>
      <c r="T1052" s="74" t="n">
        <v>46564</v>
      </c>
      <c r="U1052" s="87" t="s">
        <v>10340</v>
      </c>
      <c r="V1052" s="87" t="s">
        <v>10341</v>
      </c>
      <c r="W1052" s="76"/>
      <c r="X1052" s="71" t="s">
        <v>10335</v>
      </c>
      <c r="Y1052" s="71" t="s">
        <v>10335</v>
      </c>
      <c r="Z1052" s="110" t="s">
        <v>11611</v>
      </c>
      <c r="AA1052" s="85"/>
      <c r="AB1052" s="85"/>
      <c r="AC1052" s="85"/>
      <c r="AD1052" s="85"/>
      <c r="AE1052" s="101" t="s">
        <v>11612</v>
      </c>
      <c r="AF1052" s="85"/>
      <c r="AG1052" s="85"/>
      <c r="AH1052" s="85"/>
      <c r="AI1052" s="67" t="s">
        <v>11613</v>
      </c>
      <c r="AJ1052" s="64" t="s">
        <v>42</v>
      </c>
      <c r="AK1052" s="85"/>
      <c r="AL1052" s="85"/>
      <c r="AM1052" s="85"/>
      <c r="AN1052" s="63" t="s">
        <v>10347</v>
      </c>
      <c r="AO1052" s="63" t="s">
        <v>10489</v>
      </c>
      <c r="AP1052" s="67" t="s">
        <v>10490</v>
      </c>
      <c r="AQ1052" s="85"/>
    </row>
    <row r="1053" customFormat="false" ht="16.4" hidden="false" customHeight="false" outlineLevel="0" collapsed="false">
      <c r="B1053" s="1" t="str">
        <f aca="false">поверители!$E1053</f>
        <v>2280329</v>
      </c>
      <c r="C1053" s="64" t="s">
        <v>3009</v>
      </c>
      <c r="D1053" s="87"/>
      <c r="E1053" s="81" t="s">
        <v>11620</v>
      </c>
      <c r="F1053" s="87"/>
      <c r="G1053" s="63" t="s">
        <v>10335</v>
      </c>
      <c r="H1053" s="80" t="s">
        <v>11610</v>
      </c>
      <c r="I1053" s="67" t="s">
        <v>10363</v>
      </c>
      <c r="J1053" s="85"/>
      <c r="K1053" s="85"/>
      <c r="L1053" s="85"/>
      <c r="M1053" s="85"/>
      <c r="N1053" s="85"/>
      <c r="O1053" s="71" t="s">
        <v>10335</v>
      </c>
      <c r="P1053" s="100"/>
      <c r="Q1053" s="71" t="s">
        <v>10338</v>
      </c>
      <c r="R1053" s="79" t="s">
        <v>10339</v>
      </c>
      <c r="S1053" s="74" t="n">
        <v>45104</v>
      </c>
      <c r="T1053" s="74" t="n">
        <v>46564</v>
      </c>
      <c r="U1053" s="87" t="s">
        <v>10340</v>
      </c>
      <c r="V1053" s="87" t="s">
        <v>10341</v>
      </c>
      <c r="W1053" s="76"/>
      <c r="X1053" s="71" t="s">
        <v>10335</v>
      </c>
      <c r="Y1053" s="71" t="s">
        <v>10335</v>
      </c>
      <c r="Z1053" s="110" t="s">
        <v>11611</v>
      </c>
      <c r="AA1053" s="85"/>
      <c r="AB1053" s="85"/>
      <c r="AC1053" s="85"/>
      <c r="AD1053" s="85"/>
      <c r="AE1053" s="101" t="s">
        <v>11612</v>
      </c>
      <c r="AF1053" s="85"/>
      <c r="AG1053" s="85"/>
      <c r="AH1053" s="85"/>
      <c r="AI1053" s="67" t="s">
        <v>11613</v>
      </c>
      <c r="AJ1053" s="64" t="s">
        <v>42</v>
      </c>
      <c r="AK1053" s="85"/>
      <c r="AL1053" s="85"/>
      <c r="AM1053" s="85"/>
      <c r="AN1053" s="63" t="s">
        <v>10347</v>
      </c>
      <c r="AO1053" s="63" t="s">
        <v>10489</v>
      </c>
      <c r="AP1053" s="67" t="s">
        <v>10490</v>
      </c>
      <c r="AQ1053" s="85"/>
    </row>
    <row r="1054" customFormat="false" ht="16.4" hidden="false" customHeight="false" outlineLevel="0" collapsed="false">
      <c r="B1054" s="1" t="str">
        <f aca="false">поверители!$E1054</f>
        <v>2280334</v>
      </c>
      <c r="C1054" s="64" t="s">
        <v>3009</v>
      </c>
      <c r="D1054" s="87"/>
      <c r="E1054" s="81" t="s">
        <v>11621</v>
      </c>
      <c r="F1054" s="87"/>
      <c r="G1054" s="63" t="s">
        <v>10335</v>
      </c>
      <c r="H1054" s="80" t="s">
        <v>11610</v>
      </c>
      <c r="I1054" s="67" t="s">
        <v>10363</v>
      </c>
      <c r="J1054" s="85"/>
      <c r="K1054" s="85"/>
      <c r="L1054" s="85"/>
      <c r="M1054" s="85"/>
      <c r="N1054" s="85"/>
      <c r="O1054" s="71" t="s">
        <v>10335</v>
      </c>
      <c r="P1054" s="100"/>
      <c r="Q1054" s="71" t="s">
        <v>10338</v>
      </c>
      <c r="R1054" s="79" t="s">
        <v>10339</v>
      </c>
      <c r="S1054" s="74" t="n">
        <v>45104</v>
      </c>
      <c r="T1054" s="74" t="n">
        <v>46564</v>
      </c>
      <c r="U1054" s="87" t="s">
        <v>10340</v>
      </c>
      <c r="V1054" s="87" t="s">
        <v>10341</v>
      </c>
      <c r="W1054" s="76"/>
      <c r="X1054" s="71" t="s">
        <v>10335</v>
      </c>
      <c r="Y1054" s="71" t="s">
        <v>10335</v>
      </c>
      <c r="Z1054" s="110" t="s">
        <v>11611</v>
      </c>
      <c r="AA1054" s="85"/>
      <c r="AB1054" s="85"/>
      <c r="AC1054" s="85"/>
      <c r="AD1054" s="85"/>
      <c r="AE1054" s="101" t="s">
        <v>11612</v>
      </c>
      <c r="AF1054" s="85"/>
      <c r="AG1054" s="85"/>
      <c r="AH1054" s="85"/>
      <c r="AI1054" s="67" t="s">
        <v>11613</v>
      </c>
      <c r="AJ1054" s="64" t="s">
        <v>42</v>
      </c>
      <c r="AK1054" s="85"/>
      <c r="AL1054" s="85"/>
      <c r="AM1054" s="85"/>
      <c r="AN1054" s="63" t="s">
        <v>10347</v>
      </c>
      <c r="AO1054" s="63" t="s">
        <v>10489</v>
      </c>
      <c r="AP1054" s="67" t="s">
        <v>10490</v>
      </c>
      <c r="AQ1054" s="85"/>
    </row>
    <row r="1055" customFormat="false" ht="16.4" hidden="false" customHeight="false" outlineLevel="0" collapsed="false">
      <c r="B1055" s="1" t="str">
        <f aca="false">поверители!$E1055</f>
        <v>2280353</v>
      </c>
      <c r="C1055" s="64" t="s">
        <v>3009</v>
      </c>
      <c r="D1055" s="87"/>
      <c r="E1055" s="81" t="s">
        <v>11622</v>
      </c>
      <c r="F1055" s="87"/>
      <c r="G1055" s="63" t="s">
        <v>10335</v>
      </c>
      <c r="H1055" s="80" t="s">
        <v>11610</v>
      </c>
      <c r="I1055" s="67" t="s">
        <v>10363</v>
      </c>
      <c r="J1055" s="85"/>
      <c r="K1055" s="85"/>
      <c r="L1055" s="85"/>
      <c r="M1055" s="85"/>
      <c r="N1055" s="85"/>
      <c r="O1055" s="71" t="s">
        <v>10335</v>
      </c>
      <c r="P1055" s="100"/>
      <c r="Q1055" s="71" t="s">
        <v>10338</v>
      </c>
      <c r="R1055" s="79" t="s">
        <v>10339</v>
      </c>
      <c r="S1055" s="74" t="n">
        <v>45104</v>
      </c>
      <c r="T1055" s="74" t="n">
        <v>46564</v>
      </c>
      <c r="U1055" s="87" t="s">
        <v>10340</v>
      </c>
      <c r="V1055" s="87" t="s">
        <v>10341</v>
      </c>
      <c r="W1055" s="76"/>
      <c r="X1055" s="71" t="s">
        <v>10335</v>
      </c>
      <c r="Y1055" s="71" t="s">
        <v>10335</v>
      </c>
      <c r="Z1055" s="110" t="s">
        <v>11611</v>
      </c>
      <c r="AA1055" s="85"/>
      <c r="AB1055" s="85"/>
      <c r="AC1055" s="85"/>
      <c r="AD1055" s="85"/>
      <c r="AE1055" s="101" t="s">
        <v>11612</v>
      </c>
      <c r="AF1055" s="85"/>
      <c r="AG1055" s="85"/>
      <c r="AH1055" s="85"/>
      <c r="AI1055" s="67" t="s">
        <v>11613</v>
      </c>
      <c r="AJ1055" s="64" t="s">
        <v>42</v>
      </c>
      <c r="AK1055" s="85"/>
      <c r="AL1055" s="85"/>
      <c r="AM1055" s="85"/>
      <c r="AN1055" s="63" t="s">
        <v>10347</v>
      </c>
      <c r="AO1055" s="63" t="s">
        <v>10489</v>
      </c>
      <c r="AP1055" s="67" t="s">
        <v>10490</v>
      </c>
      <c r="AQ1055" s="85"/>
    </row>
    <row r="1056" customFormat="false" ht="16.4" hidden="false" customHeight="false" outlineLevel="0" collapsed="false">
      <c r="B1056" s="1" t="str">
        <f aca="false">поверители!$E1056</f>
        <v>2280766</v>
      </c>
      <c r="C1056" s="64" t="s">
        <v>3009</v>
      </c>
      <c r="D1056" s="87"/>
      <c r="E1056" s="81" t="s">
        <v>11623</v>
      </c>
      <c r="F1056" s="87"/>
      <c r="G1056" s="63" t="s">
        <v>10335</v>
      </c>
      <c r="H1056" s="80" t="s">
        <v>11610</v>
      </c>
      <c r="I1056" s="67" t="s">
        <v>10363</v>
      </c>
      <c r="J1056" s="85"/>
      <c r="K1056" s="85"/>
      <c r="L1056" s="85"/>
      <c r="M1056" s="85"/>
      <c r="N1056" s="85"/>
      <c r="O1056" s="71" t="s">
        <v>10335</v>
      </c>
      <c r="P1056" s="100"/>
      <c r="Q1056" s="71" t="s">
        <v>10338</v>
      </c>
      <c r="R1056" s="79" t="s">
        <v>10339</v>
      </c>
      <c r="S1056" s="74" t="n">
        <v>45104</v>
      </c>
      <c r="T1056" s="74" t="n">
        <v>46564</v>
      </c>
      <c r="U1056" s="87" t="s">
        <v>10340</v>
      </c>
      <c r="V1056" s="87" t="s">
        <v>10341</v>
      </c>
      <c r="W1056" s="76"/>
      <c r="X1056" s="71" t="s">
        <v>10335</v>
      </c>
      <c r="Y1056" s="71" t="s">
        <v>10335</v>
      </c>
      <c r="Z1056" s="110" t="s">
        <v>11611</v>
      </c>
      <c r="AA1056" s="85"/>
      <c r="AB1056" s="85"/>
      <c r="AC1056" s="85"/>
      <c r="AD1056" s="85"/>
      <c r="AE1056" s="101" t="s">
        <v>11612</v>
      </c>
      <c r="AF1056" s="85"/>
      <c r="AG1056" s="85"/>
      <c r="AH1056" s="85"/>
      <c r="AI1056" s="67" t="s">
        <v>11613</v>
      </c>
      <c r="AJ1056" s="64" t="s">
        <v>42</v>
      </c>
      <c r="AK1056" s="85"/>
      <c r="AL1056" s="85"/>
      <c r="AM1056" s="85"/>
      <c r="AN1056" s="63" t="s">
        <v>10347</v>
      </c>
      <c r="AO1056" s="63" t="s">
        <v>10489</v>
      </c>
      <c r="AP1056" s="67" t="s">
        <v>10490</v>
      </c>
      <c r="AQ1056" s="85"/>
    </row>
    <row r="1057" customFormat="false" ht="16.4" hidden="false" customHeight="false" outlineLevel="0" collapsed="false">
      <c r="B1057" s="1" t="str">
        <f aca="false">поверители!$E1057</f>
        <v>2280338</v>
      </c>
      <c r="C1057" s="64" t="s">
        <v>3009</v>
      </c>
      <c r="D1057" s="87"/>
      <c r="E1057" s="81" t="s">
        <v>11624</v>
      </c>
      <c r="F1057" s="87"/>
      <c r="G1057" s="63" t="s">
        <v>10335</v>
      </c>
      <c r="H1057" s="80" t="s">
        <v>11610</v>
      </c>
      <c r="I1057" s="67" t="s">
        <v>10363</v>
      </c>
      <c r="J1057" s="85"/>
      <c r="K1057" s="85"/>
      <c r="L1057" s="85"/>
      <c r="M1057" s="85"/>
      <c r="N1057" s="85"/>
      <c r="O1057" s="71" t="s">
        <v>10335</v>
      </c>
      <c r="P1057" s="100"/>
      <c r="Q1057" s="71" t="s">
        <v>10338</v>
      </c>
      <c r="R1057" s="79" t="s">
        <v>10339</v>
      </c>
      <c r="S1057" s="74" t="n">
        <v>45104</v>
      </c>
      <c r="T1057" s="74" t="n">
        <v>46564</v>
      </c>
      <c r="U1057" s="87" t="s">
        <v>10340</v>
      </c>
      <c r="V1057" s="87" t="s">
        <v>10341</v>
      </c>
      <c r="W1057" s="76"/>
      <c r="X1057" s="71" t="s">
        <v>10335</v>
      </c>
      <c r="Y1057" s="71" t="s">
        <v>10335</v>
      </c>
      <c r="Z1057" s="110" t="s">
        <v>11611</v>
      </c>
      <c r="AA1057" s="85"/>
      <c r="AB1057" s="85"/>
      <c r="AC1057" s="85"/>
      <c r="AD1057" s="85"/>
      <c r="AE1057" s="101" t="s">
        <v>11612</v>
      </c>
      <c r="AF1057" s="85"/>
      <c r="AG1057" s="85"/>
      <c r="AH1057" s="85"/>
      <c r="AI1057" s="67" t="s">
        <v>11613</v>
      </c>
      <c r="AJ1057" s="64" t="s">
        <v>42</v>
      </c>
      <c r="AK1057" s="85"/>
      <c r="AL1057" s="85"/>
      <c r="AM1057" s="85"/>
      <c r="AN1057" s="63" t="s">
        <v>10347</v>
      </c>
      <c r="AO1057" s="63" t="s">
        <v>10489</v>
      </c>
      <c r="AP1057" s="67" t="s">
        <v>10490</v>
      </c>
      <c r="AQ1057" s="85"/>
    </row>
    <row r="1058" customFormat="false" ht="16.4" hidden="false" customHeight="false" outlineLevel="0" collapsed="false">
      <c r="B1058" s="1" t="str">
        <f aca="false">поверители!$E1058</f>
        <v>2280337</v>
      </c>
      <c r="C1058" s="64" t="s">
        <v>3009</v>
      </c>
      <c r="D1058" s="87"/>
      <c r="E1058" s="81" t="s">
        <v>11625</v>
      </c>
      <c r="F1058" s="87"/>
      <c r="G1058" s="63" t="s">
        <v>10335</v>
      </c>
      <c r="H1058" s="80" t="s">
        <v>11610</v>
      </c>
      <c r="I1058" s="67" t="s">
        <v>10363</v>
      </c>
      <c r="J1058" s="85"/>
      <c r="K1058" s="85"/>
      <c r="L1058" s="85"/>
      <c r="M1058" s="85"/>
      <c r="N1058" s="85"/>
      <c r="O1058" s="71" t="s">
        <v>10335</v>
      </c>
      <c r="P1058" s="100"/>
      <c r="Q1058" s="71" t="s">
        <v>10338</v>
      </c>
      <c r="R1058" s="79" t="s">
        <v>10339</v>
      </c>
      <c r="S1058" s="74" t="n">
        <v>45104</v>
      </c>
      <c r="T1058" s="74" t="n">
        <v>46564</v>
      </c>
      <c r="U1058" s="87" t="s">
        <v>10340</v>
      </c>
      <c r="V1058" s="87" t="s">
        <v>10341</v>
      </c>
      <c r="W1058" s="76"/>
      <c r="X1058" s="71" t="s">
        <v>10335</v>
      </c>
      <c r="Y1058" s="71" t="s">
        <v>10335</v>
      </c>
      <c r="Z1058" s="110" t="s">
        <v>11611</v>
      </c>
      <c r="AA1058" s="85"/>
      <c r="AB1058" s="85"/>
      <c r="AC1058" s="85"/>
      <c r="AD1058" s="85"/>
      <c r="AE1058" s="101" t="s">
        <v>11612</v>
      </c>
      <c r="AF1058" s="85"/>
      <c r="AG1058" s="85"/>
      <c r="AH1058" s="85"/>
      <c r="AI1058" s="67" t="s">
        <v>11613</v>
      </c>
      <c r="AJ1058" s="64" t="s">
        <v>42</v>
      </c>
      <c r="AK1058" s="85"/>
      <c r="AL1058" s="85"/>
      <c r="AM1058" s="85"/>
      <c r="AN1058" s="63" t="s">
        <v>10347</v>
      </c>
      <c r="AO1058" s="63" t="s">
        <v>10489</v>
      </c>
      <c r="AP1058" s="67" t="s">
        <v>10490</v>
      </c>
      <c r="AQ1058" s="85"/>
    </row>
    <row r="1059" customFormat="false" ht="16.4" hidden="false" customHeight="false" outlineLevel="0" collapsed="false">
      <c r="B1059" s="1" t="str">
        <f aca="false">поверители!$E1059</f>
        <v>2280335</v>
      </c>
      <c r="C1059" s="64" t="s">
        <v>3009</v>
      </c>
      <c r="D1059" s="87"/>
      <c r="E1059" s="81" t="s">
        <v>11626</v>
      </c>
      <c r="F1059" s="87"/>
      <c r="G1059" s="63" t="s">
        <v>10335</v>
      </c>
      <c r="H1059" s="80" t="s">
        <v>11610</v>
      </c>
      <c r="I1059" s="67" t="s">
        <v>10363</v>
      </c>
      <c r="J1059" s="85"/>
      <c r="K1059" s="85"/>
      <c r="L1059" s="85"/>
      <c r="M1059" s="85"/>
      <c r="N1059" s="85"/>
      <c r="O1059" s="71" t="s">
        <v>10335</v>
      </c>
      <c r="P1059" s="100"/>
      <c r="Q1059" s="71" t="s">
        <v>10338</v>
      </c>
      <c r="R1059" s="79" t="s">
        <v>10339</v>
      </c>
      <c r="S1059" s="74" t="n">
        <v>45104</v>
      </c>
      <c r="T1059" s="74" t="n">
        <v>46564</v>
      </c>
      <c r="U1059" s="87" t="s">
        <v>10340</v>
      </c>
      <c r="V1059" s="87" t="s">
        <v>10341</v>
      </c>
      <c r="W1059" s="76"/>
      <c r="X1059" s="71" t="s">
        <v>10335</v>
      </c>
      <c r="Y1059" s="71" t="s">
        <v>10335</v>
      </c>
      <c r="Z1059" s="110" t="s">
        <v>11611</v>
      </c>
      <c r="AA1059" s="85"/>
      <c r="AB1059" s="85"/>
      <c r="AC1059" s="85"/>
      <c r="AD1059" s="85"/>
      <c r="AE1059" s="101" t="s">
        <v>11612</v>
      </c>
      <c r="AF1059" s="85"/>
      <c r="AG1059" s="85"/>
      <c r="AH1059" s="85"/>
      <c r="AI1059" s="67" t="s">
        <v>11613</v>
      </c>
      <c r="AJ1059" s="64" t="s">
        <v>42</v>
      </c>
      <c r="AK1059" s="85"/>
      <c r="AL1059" s="85"/>
      <c r="AM1059" s="85"/>
      <c r="AN1059" s="63" t="s">
        <v>10347</v>
      </c>
      <c r="AO1059" s="63" t="s">
        <v>10489</v>
      </c>
      <c r="AP1059" s="67" t="s">
        <v>10490</v>
      </c>
      <c r="AQ1059" s="85"/>
    </row>
    <row r="1060" customFormat="false" ht="16.4" hidden="false" customHeight="false" outlineLevel="0" collapsed="false">
      <c r="B1060" s="1" t="str">
        <f aca="false">поверители!$E1060</f>
        <v>2280336</v>
      </c>
      <c r="C1060" s="64" t="s">
        <v>3009</v>
      </c>
      <c r="D1060" s="87"/>
      <c r="E1060" s="81" t="s">
        <v>11627</v>
      </c>
      <c r="F1060" s="87"/>
      <c r="G1060" s="63" t="s">
        <v>10335</v>
      </c>
      <c r="H1060" s="80" t="s">
        <v>11610</v>
      </c>
      <c r="I1060" s="67" t="s">
        <v>10363</v>
      </c>
      <c r="J1060" s="85"/>
      <c r="K1060" s="85"/>
      <c r="L1060" s="85"/>
      <c r="M1060" s="85"/>
      <c r="N1060" s="85"/>
      <c r="O1060" s="71" t="s">
        <v>10335</v>
      </c>
      <c r="P1060" s="100"/>
      <c r="Q1060" s="71" t="s">
        <v>10338</v>
      </c>
      <c r="R1060" s="79" t="s">
        <v>10339</v>
      </c>
      <c r="S1060" s="74" t="n">
        <v>45104</v>
      </c>
      <c r="T1060" s="74" t="n">
        <v>46564</v>
      </c>
      <c r="U1060" s="87" t="s">
        <v>10340</v>
      </c>
      <c r="V1060" s="87" t="s">
        <v>10341</v>
      </c>
      <c r="W1060" s="76"/>
      <c r="X1060" s="71" t="s">
        <v>10335</v>
      </c>
      <c r="Y1060" s="71" t="s">
        <v>10335</v>
      </c>
      <c r="Z1060" s="110" t="s">
        <v>11611</v>
      </c>
      <c r="AA1060" s="85"/>
      <c r="AB1060" s="85"/>
      <c r="AC1060" s="85"/>
      <c r="AD1060" s="85"/>
      <c r="AE1060" s="101" t="s">
        <v>11612</v>
      </c>
      <c r="AF1060" s="85"/>
      <c r="AG1060" s="85"/>
      <c r="AH1060" s="85"/>
      <c r="AI1060" s="67" t="s">
        <v>11613</v>
      </c>
      <c r="AJ1060" s="64" t="s">
        <v>42</v>
      </c>
      <c r="AK1060" s="85"/>
      <c r="AL1060" s="85"/>
      <c r="AM1060" s="85"/>
      <c r="AN1060" s="63" t="s">
        <v>10347</v>
      </c>
      <c r="AO1060" s="63" t="s">
        <v>10489</v>
      </c>
      <c r="AP1060" s="67" t="s">
        <v>10490</v>
      </c>
      <c r="AQ1060" s="85"/>
    </row>
    <row r="1061" customFormat="false" ht="50.7" hidden="false" customHeight="false" outlineLevel="0" collapsed="false">
      <c r="B1061" s="1" t="str">
        <f aca="false">поверители!$E1061</f>
        <v>02506192/03440484</v>
      </c>
      <c r="C1061" s="64" t="s">
        <v>1711</v>
      </c>
      <c r="D1061" s="87"/>
      <c r="E1061" s="80" t="s">
        <v>11628</v>
      </c>
      <c r="F1061" s="87"/>
      <c r="G1061" s="63" t="s">
        <v>10335</v>
      </c>
      <c r="H1061" s="80" t="s">
        <v>11629</v>
      </c>
      <c r="I1061" s="67" t="s">
        <v>10652</v>
      </c>
      <c r="J1061" s="85"/>
      <c r="K1061" s="85"/>
      <c r="L1061" s="85"/>
      <c r="M1061" s="85"/>
      <c r="N1061" s="85"/>
      <c r="O1061" s="71" t="s">
        <v>10335</v>
      </c>
      <c r="P1061" s="100"/>
      <c r="Q1061" s="71" t="s">
        <v>10338</v>
      </c>
      <c r="R1061" s="79" t="s">
        <v>10339</v>
      </c>
      <c r="S1061" s="74" t="n">
        <v>45105</v>
      </c>
      <c r="T1061" s="86" t="n">
        <v>45835</v>
      </c>
      <c r="U1061" s="87" t="s">
        <v>10340</v>
      </c>
      <c r="V1061" s="87" t="s">
        <v>10341</v>
      </c>
      <c r="W1061" s="76"/>
      <c r="X1061" s="71" t="s">
        <v>10335</v>
      </c>
      <c r="Y1061" s="71" t="s">
        <v>10335</v>
      </c>
      <c r="Z1061" s="66" t="s">
        <v>11630</v>
      </c>
      <c r="AA1061" s="85"/>
      <c r="AB1061" s="85"/>
      <c r="AC1061" s="85"/>
      <c r="AD1061" s="85"/>
      <c r="AE1061" s="101" t="s">
        <v>11631</v>
      </c>
      <c r="AF1061" s="85"/>
      <c r="AG1061" s="85"/>
      <c r="AH1061" s="85"/>
      <c r="AI1061" s="67" t="s">
        <v>11603</v>
      </c>
      <c r="AJ1061" s="64" t="s">
        <v>10346</v>
      </c>
      <c r="AK1061" s="85"/>
      <c r="AL1061" s="85"/>
      <c r="AM1061" s="85"/>
      <c r="AN1061" s="63" t="s">
        <v>10737</v>
      </c>
      <c r="AO1061" s="63" t="s">
        <v>10738</v>
      </c>
      <c r="AP1061" s="67" t="s">
        <v>10490</v>
      </c>
      <c r="AQ1061" s="85"/>
    </row>
    <row r="1062" customFormat="false" ht="50.7" hidden="false" customHeight="false" outlineLevel="0" collapsed="false">
      <c r="B1062" s="1" t="str">
        <f aca="false">поверители!$E1062</f>
        <v>02506195/03371739</v>
      </c>
      <c r="C1062" s="64" t="s">
        <v>1711</v>
      </c>
      <c r="D1062" s="87"/>
      <c r="E1062" s="80" t="s">
        <v>11632</v>
      </c>
      <c r="F1062" s="87"/>
      <c r="G1062" s="63" t="s">
        <v>10335</v>
      </c>
      <c r="H1062" s="80" t="s">
        <v>11629</v>
      </c>
      <c r="I1062" s="67" t="s">
        <v>10652</v>
      </c>
      <c r="J1062" s="85"/>
      <c r="K1062" s="85"/>
      <c r="L1062" s="85"/>
      <c r="M1062" s="85"/>
      <c r="N1062" s="85"/>
      <c r="O1062" s="71" t="s">
        <v>10335</v>
      </c>
      <c r="P1062" s="100"/>
      <c r="Q1062" s="71" t="s">
        <v>10338</v>
      </c>
      <c r="R1062" s="79" t="s">
        <v>10339</v>
      </c>
      <c r="S1062" s="74" t="n">
        <v>45105</v>
      </c>
      <c r="T1062" s="86" t="n">
        <v>45835</v>
      </c>
      <c r="U1062" s="87" t="s">
        <v>10340</v>
      </c>
      <c r="V1062" s="87" t="s">
        <v>10341</v>
      </c>
      <c r="W1062" s="76"/>
      <c r="X1062" s="71" t="s">
        <v>10335</v>
      </c>
      <c r="Y1062" s="71" t="s">
        <v>10335</v>
      </c>
      <c r="Z1062" s="66" t="s">
        <v>11630</v>
      </c>
      <c r="AA1062" s="85"/>
      <c r="AB1062" s="85"/>
      <c r="AC1062" s="85"/>
      <c r="AD1062" s="85"/>
      <c r="AE1062" s="101" t="s">
        <v>11631</v>
      </c>
      <c r="AF1062" s="85"/>
      <c r="AG1062" s="85"/>
      <c r="AH1062" s="85"/>
      <c r="AI1062" s="67" t="s">
        <v>11603</v>
      </c>
      <c r="AJ1062" s="64" t="s">
        <v>42</v>
      </c>
      <c r="AK1062" s="85"/>
      <c r="AL1062" s="85"/>
      <c r="AM1062" s="85"/>
      <c r="AN1062" s="63" t="s">
        <v>10737</v>
      </c>
      <c r="AO1062" s="63" t="s">
        <v>10738</v>
      </c>
      <c r="AP1062" s="67" t="s">
        <v>10490</v>
      </c>
      <c r="AQ1062" s="85"/>
    </row>
    <row r="1063" customFormat="false" ht="83.55" hidden="false" customHeight="false" outlineLevel="0" collapsed="false">
      <c r="B1063" s="1" t="str">
        <f aca="false">поверители!$E1063</f>
        <v>12-9467</v>
      </c>
      <c r="C1063" s="64" t="s">
        <v>71</v>
      </c>
      <c r="D1063" s="87"/>
      <c r="E1063" s="118" t="s">
        <v>11633</v>
      </c>
      <c r="F1063" s="87"/>
      <c r="G1063" s="63" t="s">
        <v>10335</v>
      </c>
      <c r="H1063" s="77" t="s">
        <v>11634</v>
      </c>
      <c r="I1063" s="67" t="n">
        <v>2015</v>
      </c>
      <c r="J1063" s="85"/>
      <c r="K1063" s="85"/>
      <c r="L1063" s="85"/>
      <c r="M1063" s="85"/>
      <c r="N1063" s="85"/>
      <c r="O1063" s="71" t="s">
        <v>10335</v>
      </c>
      <c r="P1063" s="100"/>
      <c r="Q1063" s="71" t="s">
        <v>10338</v>
      </c>
      <c r="R1063" s="79" t="s">
        <v>10339</v>
      </c>
      <c r="S1063" s="86" t="n">
        <v>45112</v>
      </c>
      <c r="T1063" s="73" t="n">
        <v>46572</v>
      </c>
      <c r="U1063" s="87" t="s">
        <v>10340</v>
      </c>
      <c r="V1063" s="87" t="s">
        <v>10341</v>
      </c>
      <c r="W1063" s="76"/>
      <c r="X1063" s="71" t="s">
        <v>10335</v>
      </c>
      <c r="Y1063" s="71" t="s">
        <v>10335</v>
      </c>
      <c r="Z1063" s="66" t="s">
        <v>11635</v>
      </c>
      <c r="AA1063" s="85"/>
      <c r="AB1063" s="85"/>
      <c r="AC1063" s="85"/>
      <c r="AD1063" s="85"/>
      <c r="AE1063" s="101" t="s">
        <v>11636</v>
      </c>
      <c r="AF1063" s="85"/>
      <c r="AG1063" s="85"/>
      <c r="AH1063" s="85"/>
      <c r="AI1063" s="67" t="s">
        <v>11637</v>
      </c>
      <c r="AJ1063" s="64" t="s">
        <v>10346</v>
      </c>
      <c r="AK1063" s="85"/>
      <c r="AL1063" s="85"/>
      <c r="AM1063" s="85"/>
      <c r="AN1063" s="63" t="s">
        <v>10395</v>
      </c>
      <c r="AO1063" s="63" t="s">
        <v>10396</v>
      </c>
      <c r="AP1063" s="67" t="s">
        <v>10397</v>
      </c>
      <c r="AQ1063" s="85"/>
    </row>
    <row r="1064" customFormat="false" ht="83.55" hidden="false" customHeight="false" outlineLevel="0" collapsed="false">
      <c r="B1064" s="1" t="str">
        <f aca="false">поверители!$E1064</f>
        <v>12-7399</v>
      </c>
      <c r="C1064" s="64" t="s">
        <v>71</v>
      </c>
      <c r="D1064" s="87"/>
      <c r="E1064" s="80" t="s">
        <v>11638</v>
      </c>
      <c r="F1064" s="87"/>
      <c r="G1064" s="63" t="s">
        <v>10335</v>
      </c>
      <c r="H1064" s="77" t="s">
        <v>11634</v>
      </c>
      <c r="I1064" s="67" t="n">
        <v>2015</v>
      </c>
      <c r="J1064" s="85"/>
      <c r="K1064" s="85"/>
      <c r="L1064" s="85"/>
      <c r="M1064" s="85"/>
      <c r="N1064" s="85"/>
      <c r="O1064" s="71" t="s">
        <v>10335</v>
      </c>
      <c r="P1064" s="100"/>
      <c r="Q1064" s="71" t="s">
        <v>10338</v>
      </c>
      <c r="R1064" s="79" t="s">
        <v>10339</v>
      </c>
      <c r="S1064" s="86" t="n">
        <v>45112</v>
      </c>
      <c r="T1064" s="73" t="n">
        <v>46572</v>
      </c>
      <c r="U1064" s="87" t="s">
        <v>10340</v>
      </c>
      <c r="V1064" s="87" t="s">
        <v>10341</v>
      </c>
      <c r="W1064" s="76"/>
      <c r="X1064" s="71" t="s">
        <v>10335</v>
      </c>
      <c r="Y1064" s="71" t="s">
        <v>10335</v>
      </c>
      <c r="Z1064" s="66" t="s">
        <v>11635</v>
      </c>
      <c r="AA1064" s="85"/>
      <c r="AB1064" s="85"/>
      <c r="AC1064" s="85"/>
      <c r="AD1064" s="85"/>
      <c r="AE1064" s="101" t="s">
        <v>11631</v>
      </c>
      <c r="AF1064" s="85"/>
      <c r="AG1064" s="85"/>
      <c r="AH1064" s="85"/>
      <c r="AI1064" s="67" t="s">
        <v>11639</v>
      </c>
      <c r="AJ1064" s="64" t="s">
        <v>10346</v>
      </c>
      <c r="AK1064" s="85"/>
      <c r="AL1064" s="85"/>
      <c r="AM1064" s="85"/>
      <c r="AN1064" s="63" t="s">
        <v>10395</v>
      </c>
      <c r="AO1064" s="63" t="s">
        <v>10396</v>
      </c>
      <c r="AP1064" s="67" t="s">
        <v>10397</v>
      </c>
      <c r="AQ1064" s="85"/>
    </row>
    <row r="1065" customFormat="false" ht="83.55" hidden="false" customHeight="false" outlineLevel="0" collapsed="false">
      <c r="B1065" s="1" t="str">
        <f aca="false">поверители!$E1065</f>
        <v>12-7428</v>
      </c>
      <c r="C1065" s="64" t="s">
        <v>71</v>
      </c>
      <c r="D1065" s="63"/>
      <c r="E1065" s="80" t="s">
        <v>11640</v>
      </c>
      <c r="F1065" s="63"/>
      <c r="G1065" s="63" t="s">
        <v>10335</v>
      </c>
      <c r="H1065" s="77" t="s">
        <v>11634</v>
      </c>
      <c r="I1065" s="67" t="n">
        <v>2015</v>
      </c>
      <c r="J1065" s="76"/>
      <c r="K1065" s="76"/>
      <c r="L1065" s="76"/>
      <c r="M1065" s="76"/>
      <c r="N1065" s="76"/>
      <c r="O1065" s="71" t="s">
        <v>10335</v>
      </c>
      <c r="P1065" s="100"/>
      <c r="Q1065" s="71" t="s">
        <v>10338</v>
      </c>
      <c r="R1065" s="79" t="s">
        <v>10339</v>
      </c>
      <c r="S1065" s="86" t="n">
        <v>45112</v>
      </c>
      <c r="T1065" s="73" t="n">
        <v>46572</v>
      </c>
      <c r="U1065" s="87" t="s">
        <v>10340</v>
      </c>
      <c r="V1065" s="87" t="s">
        <v>10341</v>
      </c>
      <c r="W1065" s="76"/>
      <c r="X1065" s="71" t="s">
        <v>10335</v>
      </c>
      <c r="Y1065" s="71" t="s">
        <v>10335</v>
      </c>
      <c r="Z1065" s="66" t="s">
        <v>11635</v>
      </c>
      <c r="AA1065" s="76"/>
      <c r="AB1065" s="76"/>
      <c r="AC1065" s="76"/>
      <c r="AD1065" s="76"/>
      <c r="AE1065" s="101" t="s">
        <v>11631</v>
      </c>
      <c r="AF1065" s="76"/>
      <c r="AG1065" s="76"/>
      <c r="AH1065" s="76"/>
      <c r="AI1065" s="67" t="s">
        <v>11639</v>
      </c>
      <c r="AJ1065" s="64" t="s">
        <v>10346</v>
      </c>
      <c r="AK1065" s="76"/>
      <c r="AL1065" s="76"/>
      <c r="AM1065" s="76"/>
      <c r="AN1065" s="63" t="s">
        <v>10395</v>
      </c>
      <c r="AO1065" s="63" t="s">
        <v>10396</v>
      </c>
      <c r="AP1065" s="67" t="s">
        <v>10397</v>
      </c>
      <c r="AQ1065" s="76"/>
    </row>
    <row r="1066" customFormat="false" ht="17.9" hidden="false" customHeight="false" outlineLevel="0" collapsed="false">
      <c r="B1066" s="1" t="str">
        <f aca="false">поверители!$E1066</f>
        <v>170948186</v>
      </c>
      <c r="C1066" s="64" t="s">
        <v>2607</v>
      </c>
      <c r="D1066" s="63"/>
      <c r="E1066" s="81" t="s">
        <v>11641</v>
      </c>
      <c r="F1066" s="63"/>
      <c r="G1066" s="63" t="s">
        <v>10335</v>
      </c>
      <c r="H1066" s="66" t="s">
        <v>2610</v>
      </c>
      <c r="I1066" s="67" t="s">
        <v>10469</v>
      </c>
      <c r="J1066" s="76"/>
      <c r="K1066" s="76"/>
      <c r="L1066" s="76"/>
      <c r="M1066" s="76"/>
      <c r="N1066" s="76"/>
      <c r="O1066" s="71" t="s">
        <v>10335</v>
      </c>
      <c r="P1066" s="100"/>
      <c r="Q1066" s="71" t="s">
        <v>10338</v>
      </c>
      <c r="R1066" s="79" t="s">
        <v>10339</v>
      </c>
      <c r="S1066" s="86" t="n">
        <v>45112</v>
      </c>
      <c r="T1066" s="73" t="n">
        <v>45842</v>
      </c>
      <c r="U1066" s="87" t="s">
        <v>10340</v>
      </c>
      <c r="V1066" s="87" t="s">
        <v>10341</v>
      </c>
      <c r="W1066" s="76"/>
      <c r="X1066" s="71" t="s">
        <v>10335</v>
      </c>
      <c r="Y1066" s="71" t="s">
        <v>10335</v>
      </c>
      <c r="Z1066" s="63" t="s">
        <v>11642</v>
      </c>
      <c r="AA1066" s="76"/>
      <c r="AB1066" s="76"/>
      <c r="AC1066" s="76"/>
      <c r="AD1066" s="76"/>
      <c r="AE1066" s="101" t="s">
        <v>11590</v>
      </c>
      <c r="AF1066" s="76"/>
      <c r="AG1066" s="76"/>
      <c r="AH1066" s="76"/>
      <c r="AI1066" s="67" t="s">
        <v>11643</v>
      </c>
      <c r="AJ1066" s="64" t="s">
        <v>10346</v>
      </c>
      <c r="AK1066" s="76"/>
      <c r="AL1066" s="76"/>
      <c r="AM1066" s="76"/>
      <c r="AN1066" s="63" t="s">
        <v>10395</v>
      </c>
      <c r="AO1066" s="63" t="s">
        <v>10396</v>
      </c>
      <c r="AP1066" s="67" t="s">
        <v>10397</v>
      </c>
      <c r="AQ1066" s="76"/>
    </row>
    <row r="1067" customFormat="false" ht="31.3" hidden="false" customHeight="false" outlineLevel="0" collapsed="false">
      <c r="B1067" s="1" t="str">
        <f aca="false">поверители!$E1067</f>
        <v>12-7313</v>
      </c>
      <c r="C1067" s="64" t="s">
        <v>2611</v>
      </c>
      <c r="D1067" s="87"/>
      <c r="E1067" s="119" t="s">
        <v>11644</v>
      </c>
      <c r="F1067" s="87"/>
      <c r="G1067" s="63" t="s">
        <v>10335</v>
      </c>
      <c r="H1067" s="77" t="s">
        <v>11645</v>
      </c>
      <c r="I1067" s="67" t="n">
        <v>2015</v>
      </c>
      <c r="J1067" s="85"/>
      <c r="K1067" s="85"/>
      <c r="L1067" s="85"/>
      <c r="M1067" s="85"/>
      <c r="N1067" s="85"/>
      <c r="O1067" s="71" t="s">
        <v>10335</v>
      </c>
      <c r="P1067" s="100"/>
      <c r="Q1067" s="71" t="s">
        <v>10338</v>
      </c>
      <c r="R1067" s="79" t="s">
        <v>10339</v>
      </c>
      <c r="S1067" s="86" t="n">
        <v>45112</v>
      </c>
      <c r="T1067" s="73" t="n">
        <v>46572</v>
      </c>
      <c r="U1067" s="87" t="s">
        <v>10340</v>
      </c>
      <c r="V1067" s="87" t="s">
        <v>10341</v>
      </c>
      <c r="W1067" s="76"/>
      <c r="X1067" s="71" t="s">
        <v>10335</v>
      </c>
      <c r="Y1067" s="71" t="s">
        <v>10335</v>
      </c>
      <c r="Z1067" s="64" t="s">
        <v>11646</v>
      </c>
      <c r="AA1067" s="85"/>
      <c r="AB1067" s="85"/>
      <c r="AC1067" s="85"/>
      <c r="AD1067" s="85"/>
      <c r="AE1067" s="101" t="s">
        <v>11590</v>
      </c>
      <c r="AF1067" s="85"/>
      <c r="AG1067" s="85"/>
      <c r="AH1067" s="85"/>
      <c r="AI1067" s="67" t="s">
        <v>11647</v>
      </c>
      <c r="AJ1067" s="64" t="s">
        <v>42</v>
      </c>
      <c r="AK1067" s="85"/>
      <c r="AL1067" s="85"/>
      <c r="AM1067" s="85"/>
      <c r="AN1067" s="63" t="s">
        <v>10395</v>
      </c>
      <c r="AO1067" s="63" t="s">
        <v>10396</v>
      </c>
      <c r="AP1067" s="67" t="s">
        <v>10397</v>
      </c>
      <c r="AQ1067" s="85"/>
    </row>
    <row r="1068" customFormat="false" ht="31.3" hidden="false" customHeight="false" outlineLevel="0" collapsed="false">
      <c r="B1068" s="1" t="str">
        <f aca="false">поверители!$E1068</f>
        <v>03221634</v>
      </c>
      <c r="C1068" s="64" t="s">
        <v>158</v>
      </c>
      <c r="D1068" s="87"/>
      <c r="E1068" s="81" t="s">
        <v>11648</v>
      </c>
      <c r="F1068" s="87"/>
      <c r="G1068" s="63" t="s">
        <v>10335</v>
      </c>
      <c r="H1068" s="80" t="s">
        <v>3012</v>
      </c>
      <c r="I1068" s="67" t="s">
        <v>10458</v>
      </c>
      <c r="J1068" s="85"/>
      <c r="K1068" s="85"/>
      <c r="L1068" s="85"/>
      <c r="M1068" s="85"/>
      <c r="N1068" s="85"/>
      <c r="O1068" s="71" t="s">
        <v>10335</v>
      </c>
      <c r="P1068" s="100"/>
      <c r="Q1068" s="71" t="s">
        <v>10338</v>
      </c>
      <c r="R1068" s="79" t="s">
        <v>10339</v>
      </c>
      <c r="S1068" s="86" t="n">
        <v>45112</v>
      </c>
      <c r="T1068" s="73" t="n">
        <v>45842</v>
      </c>
      <c r="U1068" s="87" t="s">
        <v>10340</v>
      </c>
      <c r="V1068" s="87" t="s">
        <v>10341</v>
      </c>
      <c r="W1068" s="76"/>
      <c r="X1068" s="71" t="s">
        <v>10335</v>
      </c>
      <c r="Y1068" s="71" t="s">
        <v>10335</v>
      </c>
      <c r="Z1068" s="63" t="s">
        <v>11649</v>
      </c>
      <c r="AA1068" s="85"/>
      <c r="AB1068" s="85"/>
      <c r="AC1068" s="85"/>
      <c r="AD1068" s="85"/>
      <c r="AE1068" s="101" t="s">
        <v>11612</v>
      </c>
      <c r="AF1068" s="85"/>
      <c r="AG1068" s="85"/>
      <c r="AH1068" s="85"/>
      <c r="AI1068" s="67" t="s">
        <v>11613</v>
      </c>
      <c r="AJ1068" s="64" t="s">
        <v>42</v>
      </c>
      <c r="AK1068" s="85"/>
      <c r="AL1068" s="85"/>
      <c r="AM1068" s="85"/>
      <c r="AN1068" s="63" t="s">
        <v>10395</v>
      </c>
      <c r="AO1068" s="63" t="s">
        <v>10396</v>
      </c>
      <c r="AP1068" s="67" t="s">
        <v>10397</v>
      </c>
      <c r="AQ1068" s="85"/>
    </row>
    <row r="1069" customFormat="false" ht="15" hidden="false" customHeight="false" outlineLevel="0" collapsed="false">
      <c r="B1069" s="1" t="str">
        <f aca="false">поверители!$E1069</f>
        <v>1629</v>
      </c>
      <c r="C1069" s="64" t="s">
        <v>1663</v>
      </c>
      <c r="D1069" s="87"/>
      <c r="E1069" s="81" t="s">
        <v>11650</v>
      </c>
      <c r="F1069" s="87"/>
      <c r="G1069" s="63" t="s">
        <v>10335</v>
      </c>
      <c r="H1069" s="64" t="s">
        <v>1666</v>
      </c>
      <c r="I1069" s="67" t="s">
        <v>10469</v>
      </c>
      <c r="J1069" s="85"/>
      <c r="K1069" s="85"/>
      <c r="L1069" s="85"/>
      <c r="M1069" s="85"/>
      <c r="N1069" s="85"/>
      <c r="O1069" s="71" t="s">
        <v>10335</v>
      </c>
      <c r="P1069" s="100"/>
      <c r="Q1069" s="71" t="s">
        <v>10338</v>
      </c>
      <c r="R1069" s="79" t="s">
        <v>10339</v>
      </c>
      <c r="S1069" s="86" t="n">
        <v>45112</v>
      </c>
      <c r="T1069" s="73" t="n">
        <v>45842</v>
      </c>
      <c r="U1069" s="87" t="s">
        <v>10340</v>
      </c>
      <c r="V1069" s="87" t="s">
        <v>10341</v>
      </c>
      <c r="W1069" s="76"/>
      <c r="X1069" s="71" t="s">
        <v>10335</v>
      </c>
      <c r="Y1069" s="71" t="s">
        <v>10335</v>
      </c>
      <c r="Z1069" s="70" t="s">
        <v>11651</v>
      </c>
      <c r="AA1069" s="85"/>
      <c r="AB1069" s="85"/>
      <c r="AC1069" s="85"/>
      <c r="AD1069" s="85"/>
      <c r="AE1069" s="101" t="s">
        <v>11612</v>
      </c>
      <c r="AF1069" s="85"/>
      <c r="AG1069" s="85"/>
      <c r="AH1069" s="85"/>
      <c r="AI1069" s="67" t="s">
        <v>11652</v>
      </c>
      <c r="AJ1069" s="64" t="s">
        <v>42</v>
      </c>
      <c r="AK1069" s="85"/>
      <c r="AL1069" s="85"/>
      <c r="AM1069" s="85"/>
      <c r="AN1069" s="63" t="s">
        <v>10395</v>
      </c>
      <c r="AO1069" s="63" t="s">
        <v>10396</v>
      </c>
      <c r="AP1069" s="67" t="s">
        <v>10397</v>
      </c>
      <c r="AQ1069" s="85"/>
    </row>
    <row r="1070" customFormat="false" ht="34.3" hidden="false" customHeight="false" outlineLevel="0" collapsed="false">
      <c r="B1070" s="1" t="str">
        <f aca="false">поверители!$E1070</f>
        <v>5111</v>
      </c>
      <c r="C1070" s="64" t="s">
        <v>149</v>
      </c>
      <c r="D1070" s="87"/>
      <c r="E1070" s="119" t="s">
        <v>11653</v>
      </c>
      <c r="F1070" s="87"/>
      <c r="G1070" s="63" t="s">
        <v>10335</v>
      </c>
      <c r="H1070" s="80" t="s">
        <v>152</v>
      </c>
      <c r="I1070" s="67" t="s">
        <v>10363</v>
      </c>
      <c r="J1070" s="85"/>
      <c r="K1070" s="85"/>
      <c r="L1070" s="85"/>
      <c r="M1070" s="85"/>
      <c r="N1070" s="85"/>
      <c r="O1070" s="71" t="s">
        <v>10335</v>
      </c>
      <c r="P1070" s="100"/>
      <c r="Q1070" s="71" t="s">
        <v>10338</v>
      </c>
      <c r="R1070" s="79" t="s">
        <v>10339</v>
      </c>
      <c r="S1070" s="86" t="n">
        <v>45112</v>
      </c>
      <c r="T1070" s="73" t="n">
        <v>46572</v>
      </c>
      <c r="U1070" s="87" t="s">
        <v>10340</v>
      </c>
      <c r="V1070" s="87" t="s">
        <v>10341</v>
      </c>
      <c r="W1070" s="76"/>
      <c r="X1070" s="71" t="s">
        <v>10335</v>
      </c>
      <c r="Y1070" s="71" t="s">
        <v>10335</v>
      </c>
      <c r="Z1070" s="120" t="s">
        <v>11654</v>
      </c>
      <c r="AA1070" s="85"/>
      <c r="AB1070" s="85"/>
      <c r="AC1070" s="85"/>
      <c r="AD1070" s="85"/>
      <c r="AE1070" s="101" t="s">
        <v>11612</v>
      </c>
      <c r="AF1070" s="85"/>
      <c r="AG1070" s="85"/>
      <c r="AH1070" s="85"/>
      <c r="AI1070" s="67" t="s">
        <v>11655</v>
      </c>
      <c r="AJ1070" s="64" t="s">
        <v>42</v>
      </c>
      <c r="AK1070" s="85"/>
      <c r="AL1070" s="85"/>
      <c r="AM1070" s="85"/>
      <c r="AN1070" s="63" t="s">
        <v>10395</v>
      </c>
      <c r="AO1070" s="63" t="s">
        <v>10396</v>
      </c>
      <c r="AP1070" s="67" t="s">
        <v>10397</v>
      </c>
      <c r="AQ1070" s="85"/>
    </row>
    <row r="1071" customFormat="false" ht="31.3" hidden="false" customHeight="false" outlineLevel="0" collapsed="false">
      <c r="B1071" s="1" t="str">
        <f aca="false">поверители!$E1071</f>
        <v>H9020814150</v>
      </c>
      <c r="C1071" s="64" t="s">
        <v>118</v>
      </c>
      <c r="D1071" s="87"/>
      <c r="E1071" s="81" t="s">
        <v>11656</v>
      </c>
      <c r="F1071" s="87"/>
      <c r="G1071" s="63" t="s">
        <v>10335</v>
      </c>
      <c r="H1071" s="121" t="s">
        <v>11657</v>
      </c>
      <c r="I1071" s="67" t="s">
        <v>10652</v>
      </c>
      <c r="J1071" s="85"/>
      <c r="K1071" s="85"/>
      <c r="L1071" s="85"/>
      <c r="M1071" s="85"/>
      <c r="N1071" s="85"/>
      <c r="O1071" s="71" t="s">
        <v>10335</v>
      </c>
      <c r="P1071" s="100"/>
      <c r="Q1071" s="71" t="s">
        <v>10338</v>
      </c>
      <c r="R1071" s="79" t="s">
        <v>10339</v>
      </c>
      <c r="S1071" s="86" t="n">
        <v>45113</v>
      </c>
      <c r="T1071" s="86" t="n">
        <v>45843</v>
      </c>
      <c r="U1071" s="87" t="s">
        <v>10340</v>
      </c>
      <c r="V1071" s="87" t="s">
        <v>10341</v>
      </c>
      <c r="W1071" s="88"/>
      <c r="X1071" s="71" t="s">
        <v>10335</v>
      </c>
      <c r="Y1071" s="71" t="s">
        <v>10335</v>
      </c>
      <c r="Z1071" s="63" t="s">
        <v>11658</v>
      </c>
      <c r="AA1071" s="85"/>
      <c r="AB1071" s="85"/>
      <c r="AC1071" s="85"/>
      <c r="AD1071" s="85"/>
      <c r="AE1071" s="101" t="s">
        <v>11612</v>
      </c>
      <c r="AF1071" s="85"/>
      <c r="AG1071" s="85"/>
      <c r="AH1071" s="85"/>
      <c r="AI1071" s="67" t="s">
        <v>11659</v>
      </c>
      <c r="AJ1071" s="64" t="s">
        <v>10346</v>
      </c>
      <c r="AK1071" s="85"/>
      <c r="AL1071" s="85"/>
      <c r="AM1071" s="85"/>
      <c r="AN1071" s="63" t="s">
        <v>10581</v>
      </c>
      <c r="AO1071" s="63" t="s">
        <v>10396</v>
      </c>
      <c r="AP1071" s="67" t="s">
        <v>10582</v>
      </c>
      <c r="AQ1071" s="85"/>
    </row>
    <row r="1072" customFormat="false" ht="31.3" hidden="false" customHeight="false" outlineLevel="0" collapsed="false">
      <c r="B1072" s="1" t="str">
        <f aca="false">поверители!$E1072</f>
        <v>H9020B14150</v>
      </c>
      <c r="C1072" s="64" t="s">
        <v>118</v>
      </c>
      <c r="D1072" s="87"/>
      <c r="E1072" s="81" t="s">
        <v>11660</v>
      </c>
      <c r="F1072" s="87"/>
      <c r="G1072" s="63" t="s">
        <v>10335</v>
      </c>
      <c r="H1072" s="121" t="s">
        <v>11657</v>
      </c>
      <c r="I1072" s="67" t="s">
        <v>10652</v>
      </c>
      <c r="J1072" s="85"/>
      <c r="K1072" s="85"/>
      <c r="L1072" s="85"/>
      <c r="M1072" s="85"/>
      <c r="N1072" s="85"/>
      <c r="O1072" s="71" t="s">
        <v>10335</v>
      </c>
      <c r="P1072" s="100"/>
      <c r="Q1072" s="71" t="s">
        <v>10338</v>
      </c>
      <c r="R1072" s="79" t="s">
        <v>10339</v>
      </c>
      <c r="S1072" s="86" t="n">
        <v>45113</v>
      </c>
      <c r="T1072" s="86" t="n">
        <v>45843</v>
      </c>
      <c r="U1072" s="87" t="s">
        <v>10340</v>
      </c>
      <c r="V1072" s="87" t="s">
        <v>10341</v>
      </c>
      <c r="W1072" s="88"/>
      <c r="X1072" s="71" t="s">
        <v>10335</v>
      </c>
      <c r="Y1072" s="71" t="s">
        <v>10335</v>
      </c>
      <c r="Z1072" s="63" t="s">
        <v>11658</v>
      </c>
      <c r="AA1072" s="85"/>
      <c r="AB1072" s="85"/>
      <c r="AC1072" s="85"/>
      <c r="AD1072" s="85"/>
      <c r="AE1072" s="101" t="s">
        <v>11612</v>
      </c>
      <c r="AF1072" s="85"/>
      <c r="AG1072" s="85"/>
      <c r="AH1072" s="85"/>
      <c r="AI1072" s="67" t="s">
        <v>11661</v>
      </c>
      <c r="AJ1072" s="64" t="s">
        <v>10346</v>
      </c>
      <c r="AK1072" s="85"/>
      <c r="AL1072" s="85"/>
      <c r="AM1072" s="85"/>
      <c r="AN1072" s="63" t="s">
        <v>10581</v>
      </c>
      <c r="AO1072" s="63" t="s">
        <v>10396</v>
      </c>
      <c r="AP1072" s="67" t="s">
        <v>10582</v>
      </c>
      <c r="AQ1072" s="85"/>
    </row>
    <row r="1073" customFormat="false" ht="34.3" hidden="false" customHeight="false" outlineLevel="0" collapsed="false">
      <c r="B1073" s="1" t="str">
        <f aca="false">поверители!$E1073</f>
        <v>374</v>
      </c>
      <c r="C1073" s="64" t="s">
        <v>4425</v>
      </c>
      <c r="D1073" s="63"/>
      <c r="E1073" s="67" t="s">
        <v>11662</v>
      </c>
      <c r="F1073" s="63"/>
      <c r="G1073" s="63" t="s">
        <v>10335</v>
      </c>
      <c r="H1073" s="64" t="s">
        <v>11663</v>
      </c>
      <c r="I1073" s="67" t="s">
        <v>10564</v>
      </c>
      <c r="J1073" s="76"/>
      <c r="K1073" s="76"/>
      <c r="L1073" s="76"/>
      <c r="M1073" s="76"/>
      <c r="N1073" s="76"/>
      <c r="O1073" s="71" t="s">
        <v>10335</v>
      </c>
      <c r="P1073" s="100"/>
      <c r="Q1073" s="71" t="s">
        <v>10338</v>
      </c>
      <c r="R1073" s="79" t="s">
        <v>10339</v>
      </c>
      <c r="S1073" s="86" t="n">
        <v>45113</v>
      </c>
      <c r="T1073" s="86" t="n">
        <v>45843</v>
      </c>
      <c r="U1073" s="87" t="s">
        <v>10340</v>
      </c>
      <c r="V1073" s="87" t="s">
        <v>10341</v>
      </c>
      <c r="W1073" s="76"/>
      <c r="X1073" s="71" t="s">
        <v>10335</v>
      </c>
      <c r="Y1073" s="71" t="s">
        <v>10335</v>
      </c>
      <c r="Z1073" s="66" t="s">
        <v>11664</v>
      </c>
      <c r="AA1073" s="76"/>
      <c r="AB1073" s="76"/>
      <c r="AC1073" s="76"/>
      <c r="AD1073" s="76"/>
      <c r="AE1073" s="101" t="s">
        <v>11612</v>
      </c>
      <c r="AF1073" s="76"/>
      <c r="AG1073" s="76"/>
      <c r="AH1073" s="76"/>
      <c r="AI1073" s="67" t="s">
        <v>11665</v>
      </c>
      <c r="AJ1073" s="64" t="s">
        <v>10346</v>
      </c>
      <c r="AK1073" s="76"/>
      <c r="AL1073" s="76"/>
      <c r="AM1073" s="76"/>
      <c r="AN1073" s="63" t="s">
        <v>10581</v>
      </c>
      <c r="AO1073" s="63" t="s">
        <v>10396</v>
      </c>
      <c r="AP1073" s="67" t="s">
        <v>10582</v>
      </c>
      <c r="AQ1073" s="76"/>
    </row>
    <row r="1074" customFormat="false" ht="17.9" hidden="false" customHeight="false" outlineLevel="0" collapsed="false">
      <c r="B1074" s="1" t="str">
        <f aca="false">поверители!$E1074</f>
        <v>02563669</v>
      </c>
      <c r="C1074" s="64" t="s">
        <v>146</v>
      </c>
      <c r="D1074" s="63"/>
      <c r="E1074" s="81" t="s">
        <v>11666</v>
      </c>
      <c r="F1074" s="63"/>
      <c r="G1074" s="63" t="s">
        <v>10335</v>
      </c>
      <c r="H1074" s="66" t="n">
        <v>248</v>
      </c>
      <c r="I1074" s="67" t="s">
        <v>10374</v>
      </c>
      <c r="J1074" s="76"/>
      <c r="K1074" s="76"/>
      <c r="L1074" s="76"/>
      <c r="M1074" s="76"/>
      <c r="N1074" s="76"/>
      <c r="O1074" s="71" t="s">
        <v>10335</v>
      </c>
      <c r="P1074" s="100"/>
      <c r="Q1074" s="71" t="s">
        <v>10338</v>
      </c>
      <c r="R1074" s="79" t="s">
        <v>10339</v>
      </c>
      <c r="S1074" s="86" t="n">
        <v>45113</v>
      </c>
      <c r="T1074" s="86" t="n">
        <v>45843</v>
      </c>
      <c r="U1074" s="87" t="s">
        <v>10340</v>
      </c>
      <c r="V1074" s="87" t="s">
        <v>10341</v>
      </c>
      <c r="W1074" s="76"/>
      <c r="X1074" s="71" t="s">
        <v>10335</v>
      </c>
      <c r="Y1074" s="71" t="s">
        <v>10335</v>
      </c>
      <c r="Z1074" s="64" t="s">
        <v>11667</v>
      </c>
      <c r="AA1074" s="76"/>
      <c r="AB1074" s="76"/>
      <c r="AC1074" s="76"/>
      <c r="AD1074" s="76"/>
      <c r="AE1074" s="101" t="s">
        <v>11590</v>
      </c>
      <c r="AF1074" s="76"/>
      <c r="AG1074" s="76"/>
      <c r="AH1074" s="76"/>
      <c r="AI1074" s="67" t="s">
        <v>11668</v>
      </c>
      <c r="AJ1074" s="64" t="s">
        <v>10346</v>
      </c>
      <c r="AK1074" s="76"/>
      <c r="AL1074" s="76"/>
      <c r="AM1074" s="76"/>
      <c r="AN1074" s="63" t="s">
        <v>10581</v>
      </c>
      <c r="AO1074" s="63" t="s">
        <v>10396</v>
      </c>
      <c r="AP1074" s="67" t="s">
        <v>10582</v>
      </c>
      <c r="AQ1074" s="76"/>
    </row>
    <row r="1075" customFormat="false" ht="16.4" hidden="false" customHeight="false" outlineLevel="0" collapsed="false">
      <c r="B1075" s="1" t="str">
        <f aca="false">поверители!$E1075</f>
        <v>03411552</v>
      </c>
      <c r="C1075" s="64" t="s">
        <v>3013</v>
      </c>
      <c r="D1075" s="63"/>
      <c r="E1075" s="81" t="s">
        <v>11669</v>
      </c>
      <c r="F1075" s="63"/>
      <c r="G1075" s="63" t="s">
        <v>10335</v>
      </c>
      <c r="H1075" s="80" t="s">
        <v>11610</v>
      </c>
      <c r="I1075" s="67" t="s">
        <v>10374</v>
      </c>
      <c r="J1075" s="76"/>
      <c r="K1075" s="76"/>
      <c r="L1075" s="76"/>
      <c r="M1075" s="76"/>
      <c r="N1075" s="76"/>
      <c r="O1075" s="71" t="s">
        <v>10335</v>
      </c>
      <c r="P1075" s="100"/>
      <c r="Q1075" s="71" t="s">
        <v>10338</v>
      </c>
      <c r="R1075" s="79" t="s">
        <v>10339</v>
      </c>
      <c r="S1075" s="86" t="n">
        <v>45113</v>
      </c>
      <c r="T1075" s="86" t="n">
        <v>45843</v>
      </c>
      <c r="U1075" s="87" t="s">
        <v>10340</v>
      </c>
      <c r="V1075" s="87" t="s">
        <v>10341</v>
      </c>
      <c r="W1075" s="76"/>
      <c r="X1075" s="71" t="s">
        <v>10335</v>
      </c>
      <c r="Y1075" s="71" t="s">
        <v>10335</v>
      </c>
      <c r="Z1075" s="70" t="s">
        <v>11611</v>
      </c>
      <c r="AA1075" s="76"/>
      <c r="AB1075" s="76"/>
      <c r="AC1075" s="76"/>
      <c r="AD1075" s="76"/>
      <c r="AE1075" s="101" t="s">
        <v>11612</v>
      </c>
      <c r="AF1075" s="76"/>
      <c r="AG1075" s="76"/>
      <c r="AH1075" s="76"/>
      <c r="AI1075" s="67" t="s">
        <v>11613</v>
      </c>
      <c r="AJ1075" s="64" t="s">
        <v>42</v>
      </c>
      <c r="AK1075" s="76"/>
      <c r="AL1075" s="76"/>
      <c r="AM1075" s="76"/>
      <c r="AN1075" s="63" t="s">
        <v>10581</v>
      </c>
      <c r="AO1075" s="63" t="s">
        <v>10396</v>
      </c>
      <c r="AP1075" s="67" t="s">
        <v>10582</v>
      </c>
      <c r="AQ1075" s="76"/>
    </row>
    <row r="1076" customFormat="false" ht="17.9" hidden="false" customHeight="false" outlineLevel="0" collapsed="false">
      <c r="B1076" s="1" t="str">
        <f aca="false">поверители!$E1076</f>
        <v>02584352</v>
      </c>
      <c r="C1076" s="64" t="s">
        <v>146</v>
      </c>
      <c r="D1076" s="63"/>
      <c r="E1076" s="81" t="s">
        <v>11670</v>
      </c>
      <c r="F1076" s="63"/>
      <c r="G1076" s="63" t="s">
        <v>10335</v>
      </c>
      <c r="H1076" s="66" t="n">
        <v>248</v>
      </c>
      <c r="I1076" s="67" t="s">
        <v>10374</v>
      </c>
      <c r="J1076" s="76"/>
      <c r="K1076" s="76"/>
      <c r="L1076" s="76"/>
      <c r="M1076" s="76"/>
      <c r="N1076" s="76"/>
      <c r="O1076" s="71" t="s">
        <v>10335</v>
      </c>
      <c r="P1076" s="100"/>
      <c r="Q1076" s="71" t="s">
        <v>10338</v>
      </c>
      <c r="R1076" s="79" t="s">
        <v>10339</v>
      </c>
      <c r="S1076" s="86" t="n">
        <v>45113</v>
      </c>
      <c r="T1076" s="86" t="n">
        <v>45843</v>
      </c>
      <c r="U1076" s="87" t="s">
        <v>10340</v>
      </c>
      <c r="V1076" s="87" t="s">
        <v>10341</v>
      </c>
      <c r="W1076" s="76"/>
      <c r="X1076" s="71" t="s">
        <v>10335</v>
      </c>
      <c r="Y1076" s="71" t="s">
        <v>10335</v>
      </c>
      <c r="Z1076" s="64" t="s">
        <v>11667</v>
      </c>
      <c r="AA1076" s="76"/>
      <c r="AB1076" s="76"/>
      <c r="AC1076" s="76"/>
      <c r="AD1076" s="76"/>
      <c r="AE1076" s="101" t="s">
        <v>11590</v>
      </c>
      <c r="AF1076" s="76"/>
      <c r="AG1076" s="76"/>
      <c r="AH1076" s="76"/>
      <c r="AI1076" s="67" t="s">
        <v>11591</v>
      </c>
      <c r="AJ1076" s="64" t="s">
        <v>42</v>
      </c>
      <c r="AK1076" s="76"/>
      <c r="AL1076" s="76"/>
      <c r="AM1076" s="76"/>
      <c r="AN1076" s="63" t="s">
        <v>10581</v>
      </c>
      <c r="AO1076" s="63" t="s">
        <v>10396</v>
      </c>
      <c r="AP1076" s="67" t="s">
        <v>10582</v>
      </c>
      <c r="AQ1076" s="76"/>
    </row>
    <row r="1077" customFormat="false" ht="16.4" hidden="false" customHeight="false" outlineLevel="0" collapsed="false">
      <c r="B1077" s="1" t="str">
        <f aca="false">поверители!$E1077</f>
        <v>03411521</v>
      </c>
      <c r="C1077" s="64" t="s">
        <v>3013</v>
      </c>
      <c r="D1077" s="63"/>
      <c r="E1077" s="81" t="s">
        <v>11671</v>
      </c>
      <c r="F1077" s="63"/>
      <c r="G1077" s="63" t="s">
        <v>10335</v>
      </c>
      <c r="H1077" s="80" t="s">
        <v>11610</v>
      </c>
      <c r="I1077" s="67" t="s">
        <v>10374</v>
      </c>
      <c r="J1077" s="76"/>
      <c r="K1077" s="76"/>
      <c r="L1077" s="76"/>
      <c r="M1077" s="76"/>
      <c r="N1077" s="76"/>
      <c r="O1077" s="71" t="s">
        <v>10335</v>
      </c>
      <c r="P1077" s="100"/>
      <c r="Q1077" s="71" t="s">
        <v>10338</v>
      </c>
      <c r="R1077" s="79" t="s">
        <v>10339</v>
      </c>
      <c r="S1077" s="86" t="n">
        <v>45113</v>
      </c>
      <c r="T1077" s="86" t="n">
        <v>45843</v>
      </c>
      <c r="U1077" s="87" t="s">
        <v>10340</v>
      </c>
      <c r="V1077" s="87" t="s">
        <v>10341</v>
      </c>
      <c r="W1077" s="76"/>
      <c r="X1077" s="71" t="s">
        <v>10335</v>
      </c>
      <c r="Y1077" s="71" t="s">
        <v>10335</v>
      </c>
      <c r="Z1077" s="70" t="s">
        <v>11611</v>
      </c>
      <c r="AA1077" s="76"/>
      <c r="AB1077" s="76"/>
      <c r="AC1077" s="76"/>
      <c r="AD1077" s="76"/>
      <c r="AE1077" s="101" t="s">
        <v>11612</v>
      </c>
      <c r="AF1077" s="76"/>
      <c r="AG1077" s="76"/>
      <c r="AH1077" s="76"/>
      <c r="AI1077" s="67" t="s">
        <v>11613</v>
      </c>
      <c r="AJ1077" s="64" t="s">
        <v>42</v>
      </c>
      <c r="AK1077" s="76"/>
      <c r="AL1077" s="76"/>
      <c r="AM1077" s="76"/>
      <c r="AN1077" s="63" t="s">
        <v>10581</v>
      </c>
      <c r="AO1077" s="63" t="s">
        <v>10396</v>
      </c>
      <c r="AP1077" s="67" t="s">
        <v>10582</v>
      </c>
      <c r="AQ1077" s="76"/>
    </row>
    <row r="1078" customFormat="false" ht="17.9" hidden="false" customHeight="false" outlineLevel="0" collapsed="false">
      <c r="B1078" s="1" t="str">
        <f aca="false">поверители!$E1078</f>
        <v>09904095</v>
      </c>
      <c r="C1078" s="64" t="s">
        <v>146</v>
      </c>
      <c r="D1078" s="63"/>
      <c r="E1078" s="80" t="s">
        <v>147</v>
      </c>
      <c r="F1078" s="63"/>
      <c r="G1078" s="63" t="s">
        <v>10335</v>
      </c>
      <c r="H1078" s="66" t="n">
        <v>248</v>
      </c>
      <c r="I1078" s="67" t="s">
        <v>10469</v>
      </c>
      <c r="J1078" s="76"/>
      <c r="K1078" s="76"/>
      <c r="L1078" s="76"/>
      <c r="M1078" s="76"/>
      <c r="N1078" s="76"/>
      <c r="O1078" s="71" t="s">
        <v>10335</v>
      </c>
      <c r="P1078" s="100"/>
      <c r="Q1078" s="71" t="s">
        <v>10338</v>
      </c>
      <c r="R1078" s="79" t="s">
        <v>10339</v>
      </c>
      <c r="S1078" s="74" t="n">
        <v>45119</v>
      </c>
      <c r="T1078" s="73" t="n">
        <v>45849</v>
      </c>
      <c r="U1078" s="87" t="s">
        <v>10340</v>
      </c>
      <c r="V1078" s="87" t="s">
        <v>10341</v>
      </c>
      <c r="W1078" s="76"/>
      <c r="X1078" s="71" t="s">
        <v>10335</v>
      </c>
      <c r="Y1078" s="71" t="s">
        <v>10335</v>
      </c>
      <c r="Z1078" s="64" t="s">
        <v>11667</v>
      </c>
      <c r="AA1078" s="76"/>
      <c r="AB1078" s="76"/>
      <c r="AC1078" s="76"/>
      <c r="AD1078" s="76"/>
      <c r="AE1078" s="101" t="s">
        <v>11590</v>
      </c>
      <c r="AF1078" s="76"/>
      <c r="AG1078" s="76"/>
      <c r="AH1078" s="76"/>
      <c r="AI1078" s="67" t="s">
        <v>10353</v>
      </c>
      <c r="AJ1078" s="64" t="s">
        <v>10346</v>
      </c>
      <c r="AK1078" s="76"/>
      <c r="AL1078" s="76"/>
      <c r="AM1078" s="76"/>
      <c r="AN1078" s="63" t="s">
        <v>10395</v>
      </c>
      <c r="AO1078" s="63" t="s">
        <v>10444</v>
      </c>
      <c r="AP1078" s="67" t="s">
        <v>10445</v>
      </c>
      <c r="AQ1078" s="76"/>
    </row>
    <row r="1079" customFormat="false" ht="34.3" hidden="false" customHeight="false" outlineLevel="0" collapsed="false">
      <c r="B1079" s="1" t="str">
        <f aca="false">поверители!$E1079</f>
        <v>7397</v>
      </c>
      <c r="C1079" s="64" t="s">
        <v>149</v>
      </c>
      <c r="D1079" s="63"/>
      <c r="E1079" s="119" t="s">
        <v>150</v>
      </c>
      <c r="F1079" s="63"/>
      <c r="G1079" s="63" t="s">
        <v>10335</v>
      </c>
      <c r="H1079" s="80" t="s">
        <v>11672</v>
      </c>
      <c r="I1079" s="67" t="s">
        <v>10363</v>
      </c>
      <c r="J1079" s="76"/>
      <c r="K1079" s="76"/>
      <c r="L1079" s="76"/>
      <c r="M1079" s="76"/>
      <c r="N1079" s="76"/>
      <c r="O1079" s="71" t="s">
        <v>10335</v>
      </c>
      <c r="P1079" s="100"/>
      <c r="Q1079" s="71" t="s">
        <v>10338</v>
      </c>
      <c r="R1079" s="79" t="s">
        <v>10339</v>
      </c>
      <c r="S1079" s="74" t="n">
        <v>45119</v>
      </c>
      <c r="T1079" s="73" t="n">
        <v>45849</v>
      </c>
      <c r="U1079" s="87" t="s">
        <v>10340</v>
      </c>
      <c r="V1079" s="87" t="s">
        <v>10341</v>
      </c>
      <c r="W1079" s="76"/>
      <c r="X1079" s="71" t="s">
        <v>10335</v>
      </c>
      <c r="Y1079" s="71" t="s">
        <v>10335</v>
      </c>
      <c r="Z1079" s="120" t="s">
        <v>11654</v>
      </c>
      <c r="AA1079" s="76"/>
      <c r="AB1079" s="76"/>
      <c r="AC1079" s="76"/>
      <c r="AD1079" s="76"/>
      <c r="AE1079" s="101" t="s">
        <v>11612</v>
      </c>
      <c r="AF1079" s="76"/>
      <c r="AG1079" s="76"/>
      <c r="AH1079" s="76"/>
      <c r="AI1079" s="67" t="s">
        <v>11673</v>
      </c>
      <c r="AJ1079" s="64" t="s">
        <v>10346</v>
      </c>
      <c r="AK1079" s="76"/>
      <c r="AL1079" s="76"/>
      <c r="AM1079" s="76"/>
      <c r="AN1079" s="63" t="s">
        <v>10395</v>
      </c>
      <c r="AO1079" s="63" t="s">
        <v>10444</v>
      </c>
      <c r="AP1079" s="67" t="s">
        <v>10445</v>
      </c>
      <c r="AQ1079" s="76"/>
    </row>
    <row r="1080" customFormat="false" ht="31.3" hidden="false" customHeight="false" outlineLevel="0" collapsed="false">
      <c r="B1080" s="1" t="str">
        <f aca="false">поверители!$E1080</f>
        <v>H9020A14150</v>
      </c>
      <c r="C1080" s="64" t="s">
        <v>118</v>
      </c>
      <c r="D1080" s="63"/>
      <c r="E1080" s="80" t="s">
        <v>11674</v>
      </c>
      <c r="F1080" s="63"/>
      <c r="G1080" s="63" t="s">
        <v>10335</v>
      </c>
      <c r="H1080" s="77" t="s">
        <v>11675</v>
      </c>
      <c r="I1080" s="67" t="s">
        <v>10652</v>
      </c>
      <c r="J1080" s="76"/>
      <c r="K1080" s="76"/>
      <c r="L1080" s="76"/>
      <c r="M1080" s="76"/>
      <c r="N1080" s="76"/>
      <c r="O1080" s="71" t="s">
        <v>10335</v>
      </c>
      <c r="P1080" s="100"/>
      <c r="Q1080" s="71" t="s">
        <v>10338</v>
      </c>
      <c r="R1080" s="79" t="s">
        <v>10339</v>
      </c>
      <c r="S1080" s="74" t="n">
        <v>45119</v>
      </c>
      <c r="T1080" s="73" t="n">
        <v>45849</v>
      </c>
      <c r="U1080" s="87" t="s">
        <v>10340</v>
      </c>
      <c r="V1080" s="87" t="s">
        <v>10341</v>
      </c>
      <c r="W1080" s="76"/>
      <c r="X1080" s="71" t="s">
        <v>10335</v>
      </c>
      <c r="Y1080" s="71" t="s">
        <v>10335</v>
      </c>
      <c r="Z1080" s="63" t="s">
        <v>11658</v>
      </c>
      <c r="AA1080" s="76"/>
      <c r="AB1080" s="76"/>
      <c r="AC1080" s="76"/>
      <c r="AD1080" s="76"/>
      <c r="AE1080" s="101" t="s">
        <v>11612</v>
      </c>
      <c r="AF1080" s="76"/>
      <c r="AG1080" s="76"/>
      <c r="AH1080" s="76"/>
      <c r="AI1080" s="67" t="s">
        <v>11676</v>
      </c>
      <c r="AJ1080" s="64" t="s">
        <v>10346</v>
      </c>
      <c r="AK1080" s="76"/>
      <c r="AL1080" s="76"/>
      <c r="AM1080" s="76"/>
      <c r="AN1080" s="63" t="s">
        <v>10395</v>
      </c>
      <c r="AO1080" s="63" t="s">
        <v>10444</v>
      </c>
      <c r="AP1080" s="67" t="s">
        <v>10445</v>
      </c>
      <c r="AQ1080" s="76"/>
    </row>
    <row r="1081" customFormat="false" ht="31.3" hidden="false" customHeight="false" outlineLevel="0" collapsed="false">
      <c r="B1081" s="1" t="str">
        <f aca="false">поверители!$E1081</f>
        <v>H9020914150</v>
      </c>
      <c r="C1081" s="64" t="s">
        <v>118</v>
      </c>
      <c r="D1081" s="63"/>
      <c r="E1081" s="80" t="s">
        <v>11677</v>
      </c>
      <c r="F1081" s="63"/>
      <c r="G1081" s="63" t="s">
        <v>10335</v>
      </c>
      <c r="H1081" s="77" t="s">
        <v>11675</v>
      </c>
      <c r="I1081" s="67" t="s">
        <v>10652</v>
      </c>
      <c r="J1081" s="76"/>
      <c r="K1081" s="76"/>
      <c r="L1081" s="76"/>
      <c r="M1081" s="76"/>
      <c r="N1081" s="76"/>
      <c r="O1081" s="71" t="s">
        <v>10335</v>
      </c>
      <c r="P1081" s="100"/>
      <c r="Q1081" s="71" t="s">
        <v>10338</v>
      </c>
      <c r="R1081" s="79" t="s">
        <v>10339</v>
      </c>
      <c r="S1081" s="74" t="n">
        <v>45119</v>
      </c>
      <c r="T1081" s="73" t="n">
        <v>45849</v>
      </c>
      <c r="U1081" s="87" t="s">
        <v>10340</v>
      </c>
      <c r="V1081" s="87" t="s">
        <v>10341</v>
      </c>
      <c r="W1081" s="76"/>
      <c r="X1081" s="71" t="s">
        <v>10335</v>
      </c>
      <c r="Y1081" s="71" t="s">
        <v>10335</v>
      </c>
      <c r="Z1081" s="63" t="s">
        <v>11658</v>
      </c>
      <c r="AA1081" s="76"/>
      <c r="AB1081" s="76"/>
      <c r="AC1081" s="76"/>
      <c r="AD1081" s="76"/>
      <c r="AE1081" s="101" t="s">
        <v>11612</v>
      </c>
      <c r="AF1081" s="76"/>
      <c r="AG1081" s="76"/>
      <c r="AH1081" s="76"/>
      <c r="AI1081" s="67" t="s">
        <v>11678</v>
      </c>
      <c r="AJ1081" s="64" t="s">
        <v>10346</v>
      </c>
      <c r="AK1081" s="76"/>
      <c r="AL1081" s="76"/>
      <c r="AM1081" s="76"/>
      <c r="AN1081" s="63" t="s">
        <v>10395</v>
      </c>
      <c r="AO1081" s="63" t="s">
        <v>10444</v>
      </c>
      <c r="AP1081" s="67" t="s">
        <v>10445</v>
      </c>
      <c r="AQ1081" s="76"/>
    </row>
    <row r="1082" customFormat="false" ht="31.3" hidden="false" customHeight="false" outlineLevel="0" collapsed="false">
      <c r="B1082" s="1" t="str">
        <f aca="false">поверители!$E1082</f>
        <v>533040</v>
      </c>
      <c r="C1082" s="64" t="s">
        <v>10099</v>
      </c>
      <c r="D1082" s="63"/>
      <c r="E1082" s="65" t="s">
        <v>11679</v>
      </c>
      <c r="F1082" s="63"/>
      <c r="G1082" s="63" t="s">
        <v>10335</v>
      </c>
      <c r="H1082" s="77" t="s">
        <v>11680</v>
      </c>
      <c r="I1082" s="67" t="s">
        <v>10564</v>
      </c>
      <c r="J1082" s="76"/>
      <c r="K1082" s="76"/>
      <c r="L1082" s="76"/>
      <c r="M1082" s="76"/>
      <c r="N1082" s="76"/>
      <c r="O1082" s="71" t="s">
        <v>10335</v>
      </c>
      <c r="P1082" s="100"/>
      <c r="Q1082" s="71" t="s">
        <v>10338</v>
      </c>
      <c r="R1082" s="79" t="s">
        <v>10339</v>
      </c>
      <c r="S1082" s="74" t="n">
        <v>45119</v>
      </c>
      <c r="T1082" s="73" t="n">
        <v>45484</v>
      </c>
      <c r="U1082" s="87" t="s">
        <v>10340</v>
      </c>
      <c r="V1082" s="87" t="s">
        <v>10341</v>
      </c>
      <c r="W1082" s="76"/>
      <c r="X1082" s="71" t="s">
        <v>10335</v>
      </c>
      <c r="Y1082" s="71" t="s">
        <v>10335</v>
      </c>
      <c r="Z1082" s="122" t="s">
        <v>11681</v>
      </c>
      <c r="AA1082" s="76"/>
      <c r="AB1082" s="76"/>
      <c r="AC1082" s="76"/>
      <c r="AD1082" s="76"/>
      <c r="AE1082" s="101" t="s">
        <v>11612</v>
      </c>
      <c r="AF1082" s="76"/>
      <c r="AG1082" s="76"/>
      <c r="AH1082" s="76"/>
      <c r="AI1082" s="67" t="s">
        <v>11682</v>
      </c>
      <c r="AJ1082" s="64" t="s">
        <v>10346</v>
      </c>
      <c r="AK1082" s="76"/>
      <c r="AL1082" s="76"/>
      <c r="AM1082" s="76"/>
      <c r="AN1082" s="63" t="s">
        <v>10395</v>
      </c>
      <c r="AO1082" s="63" t="s">
        <v>10444</v>
      </c>
      <c r="AP1082" s="67" t="s">
        <v>10445</v>
      </c>
      <c r="AQ1082" s="76"/>
    </row>
    <row r="1083" customFormat="false" ht="31.3" hidden="false" customHeight="false" outlineLevel="0" collapsed="false">
      <c r="B1083" s="1" t="str">
        <f aca="false">поверители!$E1083</f>
        <v>533044</v>
      </c>
      <c r="C1083" s="64" t="s">
        <v>10099</v>
      </c>
      <c r="D1083" s="63"/>
      <c r="E1083" s="65" t="s">
        <v>11683</v>
      </c>
      <c r="F1083" s="63"/>
      <c r="G1083" s="63" t="s">
        <v>10335</v>
      </c>
      <c r="H1083" s="77" t="s">
        <v>11680</v>
      </c>
      <c r="I1083" s="67" t="s">
        <v>10564</v>
      </c>
      <c r="J1083" s="76"/>
      <c r="K1083" s="76"/>
      <c r="L1083" s="76"/>
      <c r="M1083" s="76"/>
      <c r="N1083" s="76"/>
      <c r="O1083" s="71" t="s">
        <v>10335</v>
      </c>
      <c r="P1083" s="100"/>
      <c r="Q1083" s="71" t="s">
        <v>10338</v>
      </c>
      <c r="R1083" s="79" t="s">
        <v>10339</v>
      </c>
      <c r="S1083" s="74" t="n">
        <v>45119</v>
      </c>
      <c r="T1083" s="73" t="n">
        <v>45484</v>
      </c>
      <c r="U1083" s="87" t="s">
        <v>10340</v>
      </c>
      <c r="V1083" s="87" t="s">
        <v>10341</v>
      </c>
      <c r="W1083" s="76"/>
      <c r="X1083" s="71" t="s">
        <v>10335</v>
      </c>
      <c r="Y1083" s="71" t="s">
        <v>10335</v>
      </c>
      <c r="Z1083" s="122" t="s">
        <v>11681</v>
      </c>
      <c r="AA1083" s="76"/>
      <c r="AB1083" s="76"/>
      <c r="AC1083" s="76"/>
      <c r="AD1083" s="76"/>
      <c r="AE1083" s="101" t="s">
        <v>11612</v>
      </c>
      <c r="AF1083" s="76"/>
      <c r="AG1083" s="76"/>
      <c r="AH1083" s="76"/>
      <c r="AI1083" s="67" t="s">
        <v>11682</v>
      </c>
      <c r="AJ1083" s="64" t="s">
        <v>10346</v>
      </c>
      <c r="AK1083" s="76"/>
      <c r="AL1083" s="76"/>
      <c r="AM1083" s="76"/>
      <c r="AN1083" s="63" t="s">
        <v>10395</v>
      </c>
      <c r="AO1083" s="63" t="s">
        <v>10444</v>
      </c>
      <c r="AP1083" s="67" t="s">
        <v>10445</v>
      </c>
      <c r="AQ1083" s="76"/>
    </row>
    <row r="1084" customFormat="false" ht="31.3" hidden="false" customHeight="false" outlineLevel="0" collapsed="false">
      <c r="B1084" s="1" t="str">
        <f aca="false">поверители!$E1084</f>
        <v>533093</v>
      </c>
      <c r="C1084" s="64" t="s">
        <v>10099</v>
      </c>
      <c r="D1084" s="63"/>
      <c r="E1084" s="65" t="s">
        <v>11684</v>
      </c>
      <c r="F1084" s="63"/>
      <c r="G1084" s="63" t="s">
        <v>10335</v>
      </c>
      <c r="H1084" s="77" t="s">
        <v>11685</v>
      </c>
      <c r="I1084" s="67" t="s">
        <v>10564</v>
      </c>
      <c r="J1084" s="76"/>
      <c r="K1084" s="76"/>
      <c r="L1084" s="76"/>
      <c r="M1084" s="76"/>
      <c r="N1084" s="76"/>
      <c r="O1084" s="71" t="s">
        <v>10335</v>
      </c>
      <c r="P1084" s="100"/>
      <c r="Q1084" s="71" t="s">
        <v>10338</v>
      </c>
      <c r="R1084" s="79" t="s">
        <v>10339</v>
      </c>
      <c r="S1084" s="74" t="n">
        <v>45119</v>
      </c>
      <c r="T1084" s="73" t="n">
        <v>45484</v>
      </c>
      <c r="U1084" s="87" t="s">
        <v>10340</v>
      </c>
      <c r="V1084" s="87" t="s">
        <v>10341</v>
      </c>
      <c r="W1084" s="76"/>
      <c r="X1084" s="71" t="s">
        <v>10335</v>
      </c>
      <c r="Y1084" s="71" t="s">
        <v>10335</v>
      </c>
      <c r="Z1084" s="122" t="s">
        <v>11681</v>
      </c>
      <c r="AA1084" s="76"/>
      <c r="AB1084" s="76"/>
      <c r="AC1084" s="76"/>
      <c r="AD1084" s="76"/>
      <c r="AE1084" s="101" t="s">
        <v>11612</v>
      </c>
      <c r="AF1084" s="76"/>
      <c r="AG1084" s="76"/>
      <c r="AH1084" s="76"/>
      <c r="AI1084" s="67" t="s">
        <v>11686</v>
      </c>
      <c r="AJ1084" s="64" t="s">
        <v>42</v>
      </c>
      <c r="AK1084" s="76"/>
      <c r="AL1084" s="76"/>
      <c r="AM1084" s="76"/>
      <c r="AN1084" s="63" t="s">
        <v>10395</v>
      </c>
      <c r="AO1084" s="63" t="s">
        <v>10444</v>
      </c>
      <c r="AP1084" s="67" t="s">
        <v>10445</v>
      </c>
      <c r="AQ1084" s="76"/>
    </row>
    <row r="1085" customFormat="false" ht="31.3" hidden="false" customHeight="false" outlineLevel="0" collapsed="false">
      <c r="B1085" s="1" t="str">
        <f aca="false">поверители!$E1085</f>
        <v>533095</v>
      </c>
      <c r="C1085" s="64" t="s">
        <v>10099</v>
      </c>
      <c r="D1085" s="63"/>
      <c r="E1085" s="65" t="s">
        <v>11687</v>
      </c>
      <c r="F1085" s="63"/>
      <c r="G1085" s="63" t="s">
        <v>10335</v>
      </c>
      <c r="H1085" s="77" t="s">
        <v>11685</v>
      </c>
      <c r="I1085" s="67" t="s">
        <v>10564</v>
      </c>
      <c r="J1085" s="76"/>
      <c r="K1085" s="76"/>
      <c r="L1085" s="76"/>
      <c r="M1085" s="76"/>
      <c r="N1085" s="76"/>
      <c r="O1085" s="71" t="s">
        <v>10335</v>
      </c>
      <c r="P1085" s="100"/>
      <c r="Q1085" s="71" t="s">
        <v>10338</v>
      </c>
      <c r="R1085" s="79" t="s">
        <v>10339</v>
      </c>
      <c r="S1085" s="74" t="n">
        <v>45119</v>
      </c>
      <c r="T1085" s="73" t="n">
        <v>45484</v>
      </c>
      <c r="U1085" s="87" t="s">
        <v>10340</v>
      </c>
      <c r="V1085" s="87" t="s">
        <v>10341</v>
      </c>
      <c r="W1085" s="76"/>
      <c r="X1085" s="71" t="s">
        <v>10335</v>
      </c>
      <c r="Y1085" s="71" t="s">
        <v>10335</v>
      </c>
      <c r="Z1085" s="122" t="s">
        <v>11681</v>
      </c>
      <c r="AA1085" s="76"/>
      <c r="AB1085" s="76"/>
      <c r="AC1085" s="76"/>
      <c r="AD1085" s="76"/>
      <c r="AE1085" s="101" t="s">
        <v>11612</v>
      </c>
      <c r="AF1085" s="76"/>
      <c r="AG1085" s="76"/>
      <c r="AH1085" s="76"/>
      <c r="AI1085" s="67" t="s">
        <v>11686</v>
      </c>
      <c r="AJ1085" s="64" t="s">
        <v>42</v>
      </c>
      <c r="AK1085" s="76"/>
      <c r="AL1085" s="76"/>
      <c r="AM1085" s="76"/>
      <c r="AN1085" s="63" t="s">
        <v>10395</v>
      </c>
      <c r="AO1085" s="63" t="s">
        <v>10444</v>
      </c>
      <c r="AP1085" s="67" t="s">
        <v>10445</v>
      </c>
      <c r="AQ1085" s="76"/>
    </row>
    <row r="1086" customFormat="false" ht="31.3" hidden="false" customHeight="false" outlineLevel="0" collapsed="false">
      <c r="B1086" s="1" t="str">
        <f aca="false">поверители!$E1086</f>
        <v>533097</v>
      </c>
      <c r="C1086" s="64" t="s">
        <v>10099</v>
      </c>
      <c r="D1086" s="63"/>
      <c r="E1086" s="65" t="s">
        <v>11688</v>
      </c>
      <c r="F1086" s="63"/>
      <c r="G1086" s="63" t="s">
        <v>10335</v>
      </c>
      <c r="H1086" s="77" t="s">
        <v>11685</v>
      </c>
      <c r="I1086" s="67" t="s">
        <v>10564</v>
      </c>
      <c r="J1086" s="76"/>
      <c r="K1086" s="76"/>
      <c r="L1086" s="76"/>
      <c r="M1086" s="76"/>
      <c r="N1086" s="76"/>
      <c r="O1086" s="71" t="s">
        <v>10335</v>
      </c>
      <c r="P1086" s="100"/>
      <c r="Q1086" s="71" t="s">
        <v>10338</v>
      </c>
      <c r="R1086" s="79" t="s">
        <v>10339</v>
      </c>
      <c r="S1086" s="74" t="n">
        <v>45119</v>
      </c>
      <c r="T1086" s="73" t="n">
        <v>45484</v>
      </c>
      <c r="U1086" s="87" t="s">
        <v>10340</v>
      </c>
      <c r="V1086" s="87" t="s">
        <v>10341</v>
      </c>
      <c r="W1086" s="76"/>
      <c r="X1086" s="71" t="s">
        <v>10335</v>
      </c>
      <c r="Y1086" s="71" t="s">
        <v>10335</v>
      </c>
      <c r="Z1086" s="122" t="s">
        <v>11681</v>
      </c>
      <c r="AA1086" s="76"/>
      <c r="AB1086" s="76"/>
      <c r="AC1086" s="76"/>
      <c r="AD1086" s="76"/>
      <c r="AE1086" s="101" t="s">
        <v>11612</v>
      </c>
      <c r="AF1086" s="76"/>
      <c r="AG1086" s="76"/>
      <c r="AH1086" s="76"/>
      <c r="AI1086" s="67" t="s">
        <v>11686</v>
      </c>
      <c r="AJ1086" s="64" t="s">
        <v>42</v>
      </c>
      <c r="AK1086" s="76"/>
      <c r="AL1086" s="76"/>
      <c r="AM1086" s="76"/>
      <c r="AN1086" s="63" t="s">
        <v>10395</v>
      </c>
      <c r="AO1086" s="63" t="s">
        <v>10444</v>
      </c>
      <c r="AP1086" s="67" t="s">
        <v>10445</v>
      </c>
      <c r="AQ1086" s="76"/>
    </row>
    <row r="1087" customFormat="false" ht="31.3" hidden="false" customHeight="false" outlineLevel="0" collapsed="false">
      <c r="B1087" s="1" t="str">
        <f aca="false">поверители!$E1087</f>
        <v>533098</v>
      </c>
      <c r="C1087" s="64" t="s">
        <v>10099</v>
      </c>
      <c r="D1087" s="63"/>
      <c r="E1087" s="65" t="s">
        <v>11689</v>
      </c>
      <c r="F1087" s="63"/>
      <c r="G1087" s="63" t="s">
        <v>10335</v>
      </c>
      <c r="H1087" s="77" t="s">
        <v>11685</v>
      </c>
      <c r="I1087" s="67" t="s">
        <v>10564</v>
      </c>
      <c r="J1087" s="76"/>
      <c r="K1087" s="76"/>
      <c r="L1087" s="76"/>
      <c r="M1087" s="76"/>
      <c r="N1087" s="76"/>
      <c r="O1087" s="71" t="s">
        <v>10335</v>
      </c>
      <c r="P1087" s="100"/>
      <c r="Q1087" s="71" t="s">
        <v>10338</v>
      </c>
      <c r="R1087" s="79" t="s">
        <v>10339</v>
      </c>
      <c r="S1087" s="74" t="n">
        <v>45119</v>
      </c>
      <c r="T1087" s="73" t="n">
        <v>45484</v>
      </c>
      <c r="U1087" s="87" t="s">
        <v>10340</v>
      </c>
      <c r="V1087" s="87" t="s">
        <v>10341</v>
      </c>
      <c r="W1087" s="76"/>
      <c r="X1087" s="71" t="s">
        <v>10335</v>
      </c>
      <c r="Y1087" s="71" t="s">
        <v>10335</v>
      </c>
      <c r="Z1087" s="122" t="s">
        <v>11681</v>
      </c>
      <c r="AA1087" s="76"/>
      <c r="AB1087" s="76"/>
      <c r="AC1087" s="76"/>
      <c r="AD1087" s="76"/>
      <c r="AE1087" s="101" t="s">
        <v>11612</v>
      </c>
      <c r="AF1087" s="76"/>
      <c r="AG1087" s="76"/>
      <c r="AH1087" s="76"/>
      <c r="AI1087" s="67" t="s">
        <v>11686</v>
      </c>
      <c r="AJ1087" s="64" t="s">
        <v>42</v>
      </c>
      <c r="AK1087" s="76"/>
      <c r="AL1087" s="76"/>
      <c r="AM1087" s="76"/>
      <c r="AN1087" s="63" t="s">
        <v>10395</v>
      </c>
      <c r="AO1087" s="63" t="s">
        <v>10444</v>
      </c>
      <c r="AP1087" s="67" t="s">
        <v>10445</v>
      </c>
      <c r="AQ1087" s="76"/>
    </row>
    <row r="1088" customFormat="false" ht="31.3" hidden="false" customHeight="false" outlineLevel="0" collapsed="false">
      <c r="B1088" s="1" t="str">
        <f aca="false">поверители!$E1088</f>
        <v>2154833</v>
      </c>
      <c r="C1088" s="64" t="s">
        <v>10121</v>
      </c>
      <c r="D1088" s="87"/>
      <c r="E1088" s="80" t="s">
        <v>11690</v>
      </c>
      <c r="F1088" s="87"/>
      <c r="G1088" s="63" t="s">
        <v>10335</v>
      </c>
      <c r="H1088" s="77" t="s">
        <v>11685</v>
      </c>
      <c r="I1088" s="67" t="s">
        <v>10652</v>
      </c>
      <c r="J1088" s="89"/>
      <c r="K1088" s="89"/>
      <c r="L1088" s="89"/>
      <c r="M1088" s="89"/>
      <c r="N1088" s="89"/>
      <c r="O1088" s="71" t="s">
        <v>10335</v>
      </c>
      <c r="P1088" s="100"/>
      <c r="Q1088" s="71" t="s">
        <v>10338</v>
      </c>
      <c r="R1088" s="79" t="s">
        <v>10339</v>
      </c>
      <c r="S1088" s="74" t="n">
        <v>45119</v>
      </c>
      <c r="T1088" s="73" t="n">
        <v>46579</v>
      </c>
      <c r="U1088" s="87" t="s">
        <v>10340</v>
      </c>
      <c r="V1088" s="87" t="s">
        <v>10341</v>
      </c>
      <c r="W1088" s="76"/>
      <c r="X1088" s="71" t="s">
        <v>10335</v>
      </c>
      <c r="Y1088" s="71" t="s">
        <v>10335</v>
      </c>
      <c r="Z1088" s="122" t="s">
        <v>11611</v>
      </c>
      <c r="AA1088" s="89"/>
      <c r="AB1088" s="89"/>
      <c r="AC1088" s="89"/>
      <c r="AD1088" s="89"/>
      <c r="AE1088" s="101" t="s">
        <v>11612</v>
      </c>
      <c r="AF1088" s="89"/>
      <c r="AG1088" s="89"/>
      <c r="AH1088" s="89"/>
      <c r="AI1088" s="67" t="s">
        <v>11686</v>
      </c>
      <c r="AJ1088" s="64" t="s">
        <v>42</v>
      </c>
      <c r="AK1088" s="89"/>
      <c r="AL1088" s="89"/>
      <c r="AM1088" s="89"/>
      <c r="AN1088" s="63" t="s">
        <v>10395</v>
      </c>
      <c r="AO1088" s="63" t="s">
        <v>10444</v>
      </c>
      <c r="AP1088" s="67" t="s">
        <v>10445</v>
      </c>
      <c r="AQ1088" s="89"/>
    </row>
    <row r="1089" customFormat="false" ht="31.3" hidden="false" customHeight="false" outlineLevel="0" collapsed="false">
      <c r="B1089" s="1" t="str">
        <f aca="false">поверители!$E1089</f>
        <v>K7044814309</v>
      </c>
      <c r="C1089" s="64" t="s">
        <v>118</v>
      </c>
      <c r="D1089" s="87"/>
      <c r="E1089" s="81" t="s">
        <v>11691</v>
      </c>
      <c r="F1089" s="87"/>
      <c r="G1089" s="63" t="s">
        <v>10335</v>
      </c>
      <c r="H1089" s="121" t="s">
        <v>11692</v>
      </c>
      <c r="I1089" s="67" t="s">
        <v>10363</v>
      </c>
      <c r="J1089" s="89"/>
      <c r="K1089" s="89"/>
      <c r="L1089" s="89"/>
      <c r="M1089" s="89"/>
      <c r="N1089" s="89"/>
      <c r="O1089" s="71" t="s">
        <v>10335</v>
      </c>
      <c r="P1089" s="100"/>
      <c r="Q1089" s="71" t="s">
        <v>10338</v>
      </c>
      <c r="R1089" s="79" t="s">
        <v>10339</v>
      </c>
      <c r="S1089" s="74" t="n">
        <v>45126</v>
      </c>
      <c r="T1089" s="74" t="n">
        <v>45856</v>
      </c>
      <c r="U1089" s="87" t="s">
        <v>10340</v>
      </c>
      <c r="V1089" s="87" t="s">
        <v>10341</v>
      </c>
      <c r="W1089" s="76"/>
      <c r="X1089" s="71" t="s">
        <v>10335</v>
      </c>
      <c r="Y1089" s="71" t="s">
        <v>10335</v>
      </c>
      <c r="Z1089" s="63" t="s">
        <v>11658</v>
      </c>
      <c r="AA1089" s="89"/>
      <c r="AB1089" s="89"/>
      <c r="AC1089" s="89"/>
      <c r="AD1089" s="89"/>
      <c r="AE1089" s="101" t="s">
        <v>11612</v>
      </c>
      <c r="AF1089" s="89"/>
      <c r="AG1089" s="89"/>
      <c r="AH1089" s="89"/>
      <c r="AI1089" s="67" t="s">
        <v>11693</v>
      </c>
      <c r="AJ1089" s="64" t="s">
        <v>10346</v>
      </c>
      <c r="AK1089" s="89"/>
      <c r="AL1089" s="89"/>
      <c r="AM1089" s="89"/>
      <c r="AN1089" s="63" t="s">
        <v>10474</v>
      </c>
      <c r="AO1089" s="63" t="s">
        <v>10475</v>
      </c>
      <c r="AP1089" s="67" t="s">
        <v>10476</v>
      </c>
      <c r="AQ1089" s="89"/>
    </row>
    <row r="1090" customFormat="false" ht="31.3" hidden="false" customHeight="false" outlineLevel="0" collapsed="false">
      <c r="B1090" s="1" t="str">
        <f aca="false">поверители!$E1090</f>
        <v>K7044714309</v>
      </c>
      <c r="C1090" s="64" t="s">
        <v>118</v>
      </c>
      <c r="D1090" s="87"/>
      <c r="E1090" s="81" t="s">
        <v>11694</v>
      </c>
      <c r="F1090" s="87"/>
      <c r="G1090" s="63" t="s">
        <v>10335</v>
      </c>
      <c r="H1090" s="121" t="s">
        <v>11692</v>
      </c>
      <c r="I1090" s="67" t="s">
        <v>10363</v>
      </c>
      <c r="J1090" s="89"/>
      <c r="K1090" s="89"/>
      <c r="L1090" s="89"/>
      <c r="M1090" s="89"/>
      <c r="N1090" s="89"/>
      <c r="O1090" s="71" t="s">
        <v>10335</v>
      </c>
      <c r="P1090" s="100"/>
      <c r="Q1090" s="71" t="s">
        <v>10338</v>
      </c>
      <c r="R1090" s="79" t="s">
        <v>10339</v>
      </c>
      <c r="S1090" s="74" t="n">
        <v>45126</v>
      </c>
      <c r="T1090" s="74" t="n">
        <v>45856</v>
      </c>
      <c r="U1090" s="87" t="s">
        <v>10340</v>
      </c>
      <c r="V1090" s="87" t="s">
        <v>10341</v>
      </c>
      <c r="W1090" s="76"/>
      <c r="X1090" s="71" t="s">
        <v>10335</v>
      </c>
      <c r="Y1090" s="71" t="s">
        <v>10335</v>
      </c>
      <c r="Z1090" s="63" t="s">
        <v>11658</v>
      </c>
      <c r="AA1090" s="89"/>
      <c r="AB1090" s="89"/>
      <c r="AC1090" s="89"/>
      <c r="AD1090" s="89"/>
      <c r="AE1090" s="101" t="s">
        <v>11612</v>
      </c>
      <c r="AF1090" s="89"/>
      <c r="AG1090" s="89"/>
      <c r="AH1090" s="89"/>
      <c r="AI1090" s="67" t="s">
        <v>11695</v>
      </c>
      <c r="AJ1090" s="64" t="s">
        <v>10346</v>
      </c>
      <c r="AK1090" s="89"/>
      <c r="AL1090" s="89"/>
      <c r="AM1090" s="89"/>
      <c r="AN1090" s="63" t="s">
        <v>10474</v>
      </c>
      <c r="AO1090" s="63" t="s">
        <v>10475</v>
      </c>
      <c r="AP1090" s="67" t="s">
        <v>10476</v>
      </c>
      <c r="AQ1090" s="89"/>
    </row>
    <row r="1091" customFormat="false" ht="15" hidden="false" customHeight="false" outlineLevel="0" collapsed="false">
      <c r="B1091" s="1" t="str">
        <f aca="false">поверители!$E1091</f>
        <v>860</v>
      </c>
      <c r="C1091" s="64" t="s">
        <v>2567</v>
      </c>
      <c r="D1091" s="63"/>
      <c r="E1091" s="67" t="s">
        <v>11696</v>
      </c>
      <c r="F1091" s="63"/>
      <c r="G1091" s="63" t="s">
        <v>10335</v>
      </c>
      <c r="H1091" s="63" t="s">
        <v>11697</v>
      </c>
      <c r="I1091" s="67" t="n">
        <v>2014</v>
      </c>
      <c r="J1091" s="76"/>
      <c r="K1091" s="76"/>
      <c r="L1091" s="76"/>
      <c r="M1091" s="76"/>
      <c r="N1091" s="76"/>
      <c r="O1091" s="71" t="s">
        <v>10335</v>
      </c>
      <c r="P1091" s="100"/>
      <c r="Q1091" s="71" t="s">
        <v>10338</v>
      </c>
      <c r="R1091" s="79" t="s">
        <v>10339</v>
      </c>
      <c r="S1091" s="74" t="n">
        <v>45126</v>
      </c>
      <c r="T1091" s="74" t="n">
        <v>45856</v>
      </c>
      <c r="U1091" s="87" t="s">
        <v>10340</v>
      </c>
      <c r="V1091" s="87" t="s">
        <v>10341</v>
      </c>
      <c r="W1091" s="76"/>
      <c r="X1091" s="71" t="s">
        <v>10335</v>
      </c>
      <c r="Y1091" s="71" t="s">
        <v>10335</v>
      </c>
      <c r="Z1091" s="63" t="s">
        <v>11611</v>
      </c>
      <c r="AA1091" s="76"/>
      <c r="AB1091" s="76"/>
      <c r="AC1091" s="76"/>
      <c r="AD1091" s="76"/>
      <c r="AE1091" s="101" t="s">
        <v>11612</v>
      </c>
      <c r="AF1091" s="76"/>
      <c r="AG1091" s="76"/>
      <c r="AH1091" s="76"/>
      <c r="AI1091" s="67" t="s">
        <v>11647</v>
      </c>
      <c r="AJ1091" s="64" t="s">
        <v>10346</v>
      </c>
      <c r="AK1091" s="76"/>
      <c r="AL1091" s="76"/>
      <c r="AM1091" s="76"/>
      <c r="AN1091" s="63" t="s">
        <v>10474</v>
      </c>
      <c r="AO1091" s="63" t="s">
        <v>10475</v>
      </c>
      <c r="AP1091" s="67" t="s">
        <v>10476</v>
      </c>
      <c r="AQ1091" s="76"/>
    </row>
    <row r="1092" customFormat="false" ht="15" hidden="false" customHeight="false" outlineLevel="0" collapsed="false">
      <c r="B1092" s="1" t="str">
        <f aca="false">поверители!$E1092</f>
        <v>868</v>
      </c>
      <c r="C1092" s="64" t="s">
        <v>2567</v>
      </c>
      <c r="D1092" s="63"/>
      <c r="E1092" s="67" t="s">
        <v>11698</v>
      </c>
      <c r="F1092" s="63"/>
      <c r="G1092" s="63" t="s">
        <v>10335</v>
      </c>
      <c r="H1092" s="63" t="s">
        <v>11697</v>
      </c>
      <c r="I1092" s="67" t="n">
        <v>2014</v>
      </c>
      <c r="J1092" s="76"/>
      <c r="K1092" s="76"/>
      <c r="L1092" s="76"/>
      <c r="M1092" s="76"/>
      <c r="N1092" s="76"/>
      <c r="O1092" s="71" t="s">
        <v>10335</v>
      </c>
      <c r="P1092" s="100"/>
      <c r="Q1092" s="71" t="s">
        <v>10338</v>
      </c>
      <c r="R1092" s="79" t="s">
        <v>10339</v>
      </c>
      <c r="S1092" s="74" t="n">
        <v>45126</v>
      </c>
      <c r="T1092" s="74" t="n">
        <v>45856</v>
      </c>
      <c r="U1092" s="87" t="s">
        <v>10340</v>
      </c>
      <c r="V1092" s="87" t="s">
        <v>10341</v>
      </c>
      <c r="W1092" s="76"/>
      <c r="X1092" s="71" t="s">
        <v>10335</v>
      </c>
      <c r="Y1092" s="71" t="s">
        <v>10335</v>
      </c>
      <c r="Z1092" s="63" t="s">
        <v>11611</v>
      </c>
      <c r="AA1092" s="76"/>
      <c r="AB1092" s="76"/>
      <c r="AC1092" s="76"/>
      <c r="AD1092" s="76"/>
      <c r="AE1092" s="101" t="s">
        <v>11612</v>
      </c>
      <c r="AF1092" s="76"/>
      <c r="AG1092" s="76"/>
      <c r="AH1092" s="76"/>
      <c r="AI1092" s="67" t="s">
        <v>11647</v>
      </c>
      <c r="AJ1092" s="64" t="s">
        <v>10346</v>
      </c>
      <c r="AK1092" s="76"/>
      <c r="AL1092" s="76"/>
      <c r="AM1092" s="76"/>
      <c r="AN1092" s="63" t="s">
        <v>10474</v>
      </c>
      <c r="AO1092" s="63" t="s">
        <v>10475</v>
      </c>
      <c r="AP1092" s="67" t="s">
        <v>10476</v>
      </c>
      <c r="AQ1092" s="76"/>
    </row>
    <row r="1093" customFormat="false" ht="15" hidden="false" customHeight="false" outlineLevel="0" collapsed="false">
      <c r="B1093" s="1" t="str">
        <f aca="false">поверители!$E1093</f>
        <v>869</v>
      </c>
      <c r="C1093" s="64" t="s">
        <v>2567</v>
      </c>
      <c r="D1093" s="63"/>
      <c r="E1093" s="67" t="s">
        <v>11699</v>
      </c>
      <c r="F1093" s="63"/>
      <c r="G1093" s="63" t="s">
        <v>10335</v>
      </c>
      <c r="H1093" s="63" t="s">
        <v>11697</v>
      </c>
      <c r="I1093" s="67" t="n">
        <v>2014</v>
      </c>
      <c r="J1093" s="76"/>
      <c r="K1093" s="76"/>
      <c r="L1093" s="76"/>
      <c r="M1093" s="76"/>
      <c r="N1093" s="76"/>
      <c r="O1093" s="71" t="s">
        <v>10335</v>
      </c>
      <c r="P1093" s="100"/>
      <c r="Q1093" s="71" t="s">
        <v>10338</v>
      </c>
      <c r="R1093" s="79" t="s">
        <v>10339</v>
      </c>
      <c r="S1093" s="74" t="n">
        <v>45126</v>
      </c>
      <c r="T1093" s="74" t="n">
        <v>45856</v>
      </c>
      <c r="U1093" s="87" t="s">
        <v>10340</v>
      </c>
      <c r="V1093" s="87" t="s">
        <v>10341</v>
      </c>
      <c r="W1093" s="76"/>
      <c r="X1093" s="71" t="s">
        <v>10335</v>
      </c>
      <c r="Y1093" s="71" t="s">
        <v>10335</v>
      </c>
      <c r="Z1093" s="63" t="s">
        <v>11611</v>
      </c>
      <c r="AA1093" s="76"/>
      <c r="AB1093" s="76"/>
      <c r="AC1093" s="76"/>
      <c r="AD1093" s="76"/>
      <c r="AE1093" s="101" t="s">
        <v>11612</v>
      </c>
      <c r="AF1093" s="76"/>
      <c r="AG1093" s="76"/>
      <c r="AH1093" s="76"/>
      <c r="AI1093" s="67" t="s">
        <v>11647</v>
      </c>
      <c r="AJ1093" s="64" t="s">
        <v>10346</v>
      </c>
      <c r="AK1093" s="76"/>
      <c r="AL1093" s="76"/>
      <c r="AM1093" s="76"/>
      <c r="AN1093" s="63" t="s">
        <v>10474</v>
      </c>
      <c r="AO1093" s="63" t="s">
        <v>10475</v>
      </c>
      <c r="AP1093" s="67" t="s">
        <v>10476</v>
      </c>
      <c r="AQ1093" s="76"/>
    </row>
    <row r="1094" customFormat="false" ht="15" hidden="false" customHeight="false" outlineLevel="0" collapsed="false">
      <c r="B1094" s="1" t="str">
        <f aca="false">поверители!$E1094</f>
        <v>856</v>
      </c>
      <c r="C1094" s="64" t="s">
        <v>2567</v>
      </c>
      <c r="D1094" s="63"/>
      <c r="E1094" s="67" t="s">
        <v>11700</v>
      </c>
      <c r="F1094" s="63"/>
      <c r="G1094" s="63" t="s">
        <v>10335</v>
      </c>
      <c r="H1094" s="63" t="s">
        <v>11697</v>
      </c>
      <c r="I1094" s="67" t="n">
        <v>2014</v>
      </c>
      <c r="J1094" s="76"/>
      <c r="K1094" s="76"/>
      <c r="L1094" s="76"/>
      <c r="M1094" s="76"/>
      <c r="N1094" s="76"/>
      <c r="O1094" s="71" t="s">
        <v>10335</v>
      </c>
      <c r="P1094" s="100"/>
      <c r="Q1094" s="71" t="s">
        <v>10338</v>
      </c>
      <c r="R1094" s="79" t="s">
        <v>10339</v>
      </c>
      <c r="S1094" s="74" t="n">
        <v>45126</v>
      </c>
      <c r="T1094" s="74" t="n">
        <v>45856</v>
      </c>
      <c r="U1094" s="87" t="s">
        <v>10340</v>
      </c>
      <c r="V1094" s="87" t="s">
        <v>10341</v>
      </c>
      <c r="W1094" s="76"/>
      <c r="X1094" s="71" t="s">
        <v>10335</v>
      </c>
      <c r="Y1094" s="71" t="s">
        <v>10335</v>
      </c>
      <c r="Z1094" s="63" t="s">
        <v>11611</v>
      </c>
      <c r="AA1094" s="76"/>
      <c r="AB1094" s="76"/>
      <c r="AC1094" s="76"/>
      <c r="AD1094" s="76"/>
      <c r="AE1094" s="101" t="s">
        <v>11612</v>
      </c>
      <c r="AF1094" s="76"/>
      <c r="AG1094" s="76"/>
      <c r="AH1094" s="76"/>
      <c r="AI1094" s="67" t="s">
        <v>11647</v>
      </c>
      <c r="AJ1094" s="64" t="s">
        <v>10346</v>
      </c>
      <c r="AK1094" s="76"/>
      <c r="AL1094" s="76"/>
      <c r="AM1094" s="76"/>
      <c r="AN1094" s="63" t="s">
        <v>10474</v>
      </c>
      <c r="AO1094" s="63" t="s">
        <v>10475</v>
      </c>
      <c r="AP1094" s="67" t="s">
        <v>10476</v>
      </c>
      <c r="AQ1094" s="76"/>
    </row>
    <row r="1095" customFormat="false" ht="16.4" hidden="false" customHeight="false" outlineLevel="0" collapsed="false">
      <c r="B1095" s="1" t="str">
        <f aca="false">поверители!$E1095</f>
        <v>11957</v>
      </c>
      <c r="C1095" s="64" t="s">
        <v>10122</v>
      </c>
      <c r="D1095" s="63"/>
      <c r="E1095" s="67" t="s">
        <v>11701</v>
      </c>
      <c r="F1095" s="63"/>
      <c r="G1095" s="63" t="s">
        <v>10335</v>
      </c>
      <c r="H1095" s="63" t="s">
        <v>11702</v>
      </c>
      <c r="I1095" s="67" t="s">
        <v>10374</v>
      </c>
      <c r="J1095" s="76"/>
      <c r="K1095" s="76"/>
      <c r="L1095" s="76"/>
      <c r="M1095" s="76"/>
      <c r="N1095" s="76"/>
      <c r="O1095" s="71" t="s">
        <v>10335</v>
      </c>
      <c r="P1095" s="100"/>
      <c r="Q1095" s="71" t="s">
        <v>10338</v>
      </c>
      <c r="R1095" s="79" t="s">
        <v>10339</v>
      </c>
      <c r="S1095" s="74" t="n">
        <v>45126</v>
      </c>
      <c r="T1095" s="74" t="n">
        <v>46221</v>
      </c>
      <c r="U1095" s="87" t="s">
        <v>10340</v>
      </c>
      <c r="V1095" s="87" t="s">
        <v>10341</v>
      </c>
      <c r="W1095" s="76"/>
      <c r="X1095" s="71" t="s">
        <v>10335</v>
      </c>
      <c r="Y1095" s="71" t="s">
        <v>10335</v>
      </c>
      <c r="Z1095" s="123" t="s">
        <v>11681</v>
      </c>
      <c r="AA1095" s="76"/>
      <c r="AB1095" s="76"/>
      <c r="AC1095" s="76"/>
      <c r="AD1095" s="76"/>
      <c r="AE1095" s="101" t="s">
        <v>11612</v>
      </c>
      <c r="AF1095" s="76"/>
      <c r="AG1095" s="76"/>
      <c r="AH1095" s="76"/>
      <c r="AI1095" s="67" t="s">
        <v>11703</v>
      </c>
      <c r="AJ1095" s="64" t="s">
        <v>10346</v>
      </c>
      <c r="AK1095" s="76"/>
      <c r="AL1095" s="76"/>
      <c r="AM1095" s="76"/>
      <c r="AN1095" s="63" t="s">
        <v>10474</v>
      </c>
      <c r="AO1095" s="63" t="s">
        <v>10475</v>
      </c>
      <c r="AP1095" s="67" t="s">
        <v>10476</v>
      </c>
      <c r="AQ1095" s="76"/>
    </row>
    <row r="1096" customFormat="false" ht="16.4" hidden="false" customHeight="false" outlineLevel="0" collapsed="false">
      <c r="B1096" s="1" t="str">
        <f aca="false">поверители!$E1096</f>
        <v>11956</v>
      </c>
      <c r="C1096" s="64" t="s">
        <v>10122</v>
      </c>
      <c r="D1096" s="63"/>
      <c r="E1096" s="67" t="s">
        <v>11704</v>
      </c>
      <c r="F1096" s="63"/>
      <c r="G1096" s="63" t="s">
        <v>10335</v>
      </c>
      <c r="H1096" s="63" t="s">
        <v>11702</v>
      </c>
      <c r="I1096" s="67" t="s">
        <v>10374</v>
      </c>
      <c r="J1096" s="76"/>
      <c r="K1096" s="76"/>
      <c r="L1096" s="76"/>
      <c r="M1096" s="76"/>
      <c r="N1096" s="76"/>
      <c r="O1096" s="71" t="s">
        <v>10335</v>
      </c>
      <c r="P1096" s="100"/>
      <c r="Q1096" s="71" t="s">
        <v>10338</v>
      </c>
      <c r="R1096" s="79" t="s">
        <v>10339</v>
      </c>
      <c r="S1096" s="74" t="n">
        <v>45126</v>
      </c>
      <c r="T1096" s="74" t="n">
        <v>46221</v>
      </c>
      <c r="U1096" s="87" t="s">
        <v>10340</v>
      </c>
      <c r="V1096" s="87" t="s">
        <v>10341</v>
      </c>
      <c r="W1096" s="76"/>
      <c r="X1096" s="71" t="s">
        <v>10335</v>
      </c>
      <c r="Y1096" s="71" t="s">
        <v>10335</v>
      </c>
      <c r="Z1096" s="123" t="s">
        <v>11681</v>
      </c>
      <c r="AA1096" s="76"/>
      <c r="AB1096" s="76"/>
      <c r="AC1096" s="76"/>
      <c r="AD1096" s="76"/>
      <c r="AE1096" s="101" t="s">
        <v>11612</v>
      </c>
      <c r="AF1096" s="76"/>
      <c r="AG1096" s="76"/>
      <c r="AH1096" s="76"/>
      <c r="AI1096" s="67" t="s">
        <v>11703</v>
      </c>
      <c r="AJ1096" s="64" t="s">
        <v>10346</v>
      </c>
      <c r="AK1096" s="76"/>
      <c r="AL1096" s="76"/>
      <c r="AM1096" s="76"/>
      <c r="AN1096" s="63" t="s">
        <v>10474</v>
      </c>
      <c r="AO1096" s="63" t="s">
        <v>10475</v>
      </c>
      <c r="AP1096" s="67" t="s">
        <v>10476</v>
      </c>
      <c r="AQ1096" s="76"/>
    </row>
    <row r="1097" customFormat="false" ht="67.15" hidden="false" customHeight="false" outlineLevel="0" collapsed="false">
      <c r="B1097" s="1" t="str">
        <f aca="false">поверители!$E1097</f>
        <v>02244781</v>
      </c>
      <c r="C1097" s="64" t="s">
        <v>3090</v>
      </c>
      <c r="D1097" s="63"/>
      <c r="E1097" s="81" t="s">
        <v>11705</v>
      </c>
      <c r="F1097" s="63"/>
      <c r="G1097" s="63" t="s">
        <v>10335</v>
      </c>
      <c r="H1097" s="66" t="s">
        <v>11706</v>
      </c>
      <c r="I1097" s="67" t="s">
        <v>10458</v>
      </c>
      <c r="J1097" s="76"/>
      <c r="K1097" s="76"/>
      <c r="L1097" s="76"/>
      <c r="M1097" s="76"/>
      <c r="N1097" s="76"/>
      <c r="O1097" s="71" t="s">
        <v>10335</v>
      </c>
      <c r="P1097" s="100"/>
      <c r="Q1097" s="71" t="s">
        <v>10338</v>
      </c>
      <c r="R1097" s="79" t="s">
        <v>10339</v>
      </c>
      <c r="S1097" s="74" t="n">
        <v>45126</v>
      </c>
      <c r="T1097" s="74" t="n">
        <v>45856</v>
      </c>
      <c r="U1097" s="87" t="s">
        <v>10340</v>
      </c>
      <c r="V1097" s="87" t="s">
        <v>10341</v>
      </c>
      <c r="W1097" s="76"/>
      <c r="X1097" s="71" t="s">
        <v>10335</v>
      </c>
      <c r="Y1097" s="71" t="s">
        <v>10335</v>
      </c>
      <c r="Z1097" s="66" t="s">
        <v>11707</v>
      </c>
      <c r="AA1097" s="76"/>
      <c r="AB1097" s="76"/>
      <c r="AC1097" s="76"/>
      <c r="AD1097" s="76"/>
      <c r="AE1097" s="101" t="s">
        <v>11590</v>
      </c>
      <c r="AF1097" s="76"/>
      <c r="AG1097" s="76"/>
      <c r="AH1097" s="76"/>
      <c r="AI1097" s="67" t="s">
        <v>11708</v>
      </c>
      <c r="AJ1097" s="64" t="s">
        <v>10346</v>
      </c>
      <c r="AK1097" s="76"/>
      <c r="AL1097" s="76"/>
      <c r="AM1097" s="76"/>
      <c r="AN1097" s="63" t="s">
        <v>10474</v>
      </c>
      <c r="AO1097" s="63" t="s">
        <v>10475</v>
      </c>
      <c r="AP1097" s="67" t="s">
        <v>10476</v>
      </c>
      <c r="AQ1097" s="76"/>
    </row>
    <row r="1098" customFormat="false" ht="50.7" hidden="false" customHeight="false" outlineLevel="0" collapsed="false">
      <c r="B1098" s="1" t="str">
        <f aca="false">поверители!$E1098</f>
        <v>57910160407113341</v>
      </c>
      <c r="C1098" s="64" t="s">
        <v>2567</v>
      </c>
      <c r="D1098" s="63"/>
      <c r="E1098" s="81" t="s">
        <v>11709</v>
      </c>
      <c r="F1098" s="63"/>
      <c r="G1098" s="63" t="s">
        <v>10335</v>
      </c>
      <c r="H1098" s="66" t="s">
        <v>11710</v>
      </c>
      <c r="I1098" s="67" t="s">
        <v>10469</v>
      </c>
      <c r="J1098" s="76"/>
      <c r="K1098" s="76"/>
      <c r="L1098" s="76"/>
      <c r="M1098" s="76"/>
      <c r="N1098" s="76"/>
      <c r="O1098" s="71" t="s">
        <v>10335</v>
      </c>
      <c r="P1098" s="100"/>
      <c r="Q1098" s="71" t="s">
        <v>10338</v>
      </c>
      <c r="R1098" s="79" t="s">
        <v>10339</v>
      </c>
      <c r="S1098" s="74" t="n">
        <v>45126</v>
      </c>
      <c r="T1098" s="74" t="n">
        <v>45856</v>
      </c>
      <c r="U1098" s="87" t="s">
        <v>10340</v>
      </c>
      <c r="V1098" s="87" t="s">
        <v>10341</v>
      </c>
      <c r="W1098" s="76"/>
      <c r="X1098" s="71" t="s">
        <v>10335</v>
      </c>
      <c r="Y1098" s="71" t="s">
        <v>10335</v>
      </c>
      <c r="Z1098" s="63" t="s">
        <v>11611</v>
      </c>
      <c r="AA1098" s="76"/>
      <c r="AB1098" s="76"/>
      <c r="AC1098" s="76"/>
      <c r="AD1098" s="76"/>
      <c r="AE1098" s="101" t="s">
        <v>11612</v>
      </c>
      <c r="AF1098" s="76"/>
      <c r="AG1098" s="76"/>
      <c r="AH1098" s="76"/>
      <c r="AI1098" s="67" t="s">
        <v>11647</v>
      </c>
      <c r="AJ1098" s="64" t="s">
        <v>42</v>
      </c>
      <c r="AK1098" s="76"/>
      <c r="AL1098" s="76"/>
      <c r="AM1098" s="76"/>
      <c r="AN1098" s="63" t="s">
        <v>10474</v>
      </c>
      <c r="AO1098" s="63" t="s">
        <v>10475</v>
      </c>
      <c r="AP1098" s="67" t="s">
        <v>10476</v>
      </c>
      <c r="AQ1098" s="76"/>
    </row>
    <row r="1099" customFormat="false" ht="15" hidden="false" customHeight="false" outlineLevel="0" collapsed="false">
      <c r="B1099" s="1" t="str">
        <f aca="false">поверители!$E1099</f>
        <v>38087140902274406</v>
      </c>
      <c r="C1099" s="64" t="s">
        <v>10123</v>
      </c>
      <c r="D1099" s="63"/>
      <c r="E1099" s="81" t="s">
        <v>11711</v>
      </c>
      <c r="F1099" s="63"/>
      <c r="G1099" s="63" t="s">
        <v>10335</v>
      </c>
      <c r="H1099" s="63" t="s">
        <v>11712</v>
      </c>
      <c r="I1099" s="67" t="s">
        <v>10374</v>
      </c>
      <c r="J1099" s="76"/>
      <c r="K1099" s="76"/>
      <c r="L1099" s="76"/>
      <c r="M1099" s="76"/>
      <c r="N1099" s="76"/>
      <c r="O1099" s="71" t="s">
        <v>10335</v>
      </c>
      <c r="P1099" s="100"/>
      <c r="Q1099" s="71" t="s">
        <v>10338</v>
      </c>
      <c r="R1099" s="79" t="s">
        <v>10339</v>
      </c>
      <c r="S1099" s="74" t="n">
        <v>45126</v>
      </c>
      <c r="T1099" s="74" t="n">
        <v>45856</v>
      </c>
      <c r="U1099" s="87" t="s">
        <v>10340</v>
      </c>
      <c r="V1099" s="87" t="s">
        <v>10341</v>
      </c>
      <c r="W1099" s="76"/>
      <c r="X1099" s="71" t="s">
        <v>10335</v>
      </c>
      <c r="Y1099" s="71" t="s">
        <v>10335</v>
      </c>
      <c r="Z1099" s="106" t="s">
        <v>11713</v>
      </c>
      <c r="AA1099" s="76"/>
      <c r="AB1099" s="76"/>
      <c r="AC1099" s="76"/>
      <c r="AD1099" s="76"/>
      <c r="AE1099" s="101" t="s">
        <v>11590</v>
      </c>
      <c r="AF1099" s="76"/>
      <c r="AG1099" s="76"/>
      <c r="AH1099" s="76"/>
      <c r="AI1099" s="67" t="s">
        <v>10377</v>
      </c>
      <c r="AJ1099" s="64" t="s">
        <v>42</v>
      </c>
      <c r="AK1099" s="76"/>
      <c r="AL1099" s="76"/>
      <c r="AM1099" s="76"/>
      <c r="AN1099" s="63" t="s">
        <v>10474</v>
      </c>
      <c r="AO1099" s="63" t="s">
        <v>10475</v>
      </c>
      <c r="AP1099" s="67" t="s">
        <v>10476</v>
      </c>
      <c r="AQ1099" s="76"/>
    </row>
    <row r="1100" customFormat="false" ht="15" hidden="false" customHeight="false" outlineLevel="0" collapsed="false">
      <c r="B1100" s="1" t="str">
        <f aca="false">поверители!$E1100</f>
        <v>38087140902274396</v>
      </c>
      <c r="C1100" s="64" t="s">
        <v>10123</v>
      </c>
      <c r="D1100" s="63"/>
      <c r="E1100" s="81" t="s">
        <v>11714</v>
      </c>
      <c r="F1100" s="63"/>
      <c r="G1100" s="63" t="s">
        <v>10335</v>
      </c>
      <c r="H1100" s="63" t="s">
        <v>11712</v>
      </c>
      <c r="I1100" s="67" t="s">
        <v>10374</v>
      </c>
      <c r="J1100" s="76"/>
      <c r="K1100" s="76"/>
      <c r="L1100" s="76"/>
      <c r="M1100" s="76"/>
      <c r="N1100" s="76"/>
      <c r="O1100" s="71" t="s">
        <v>10335</v>
      </c>
      <c r="P1100" s="100"/>
      <c r="Q1100" s="71" t="s">
        <v>10338</v>
      </c>
      <c r="R1100" s="79" t="s">
        <v>10339</v>
      </c>
      <c r="S1100" s="74" t="n">
        <v>45126</v>
      </c>
      <c r="T1100" s="74" t="n">
        <v>45856</v>
      </c>
      <c r="U1100" s="87" t="s">
        <v>10340</v>
      </c>
      <c r="V1100" s="87" t="s">
        <v>10341</v>
      </c>
      <c r="W1100" s="76"/>
      <c r="X1100" s="71" t="s">
        <v>10335</v>
      </c>
      <c r="Y1100" s="71" t="s">
        <v>10335</v>
      </c>
      <c r="Z1100" s="106" t="s">
        <v>11713</v>
      </c>
      <c r="AA1100" s="76"/>
      <c r="AB1100" s="76"/>
      <c r="AC1100" s="76"/>
      <c r="AD1100" s="76"/>
      <c r="AE1100" s="101" t="s">
        <v>11590</v>
      </c>
      <c r="AF1100" s="76"/>
      <c r="AG1100" s="76"/>
      <c r="AH1100" s="76"/>
      <c r="AI1100" s="67" t="s">
        <v>11637</v>
      </c>
      <c r="AJ1100" s="64" t="s">
        <v>42</v>
      </c>
      <c r="AK1100" s="76"/>
      <c r="AL1100" s="76"/>
      <c r="AM1100" s="76"/>
      <c r="AN1100" s="63" t="s">
        <v>10474</v>
      </c>
      <c r="AO1100" s="63" t="s">
        <v>10475</v>
      </c>
      <c r="AP1100" s="67" t="s">
        <v>10476</v>
      </c>
      <c r="AQ1100" s="76"/>
    </row>
    <row r="1101" customFormat="false" ht="15" hidden="false" customHeight="false" outlineLevel="0" collapsed="false">
      <c r="B1101" s="1" t="str">
        <f aca="false">поверители!$E1101</f>
        <v>38087140302089627</v>
      </c>
      <c r="C1101" s="64" t="s">
        <v>10123</v>
      </c>
      <c r="D1101" s="63"/>
      <c r="E1101" s="81" t="s">
        <v>11715</v>
      </c>
      <c r="F1101" s="63"/>
      <c r="G1101" s="63" t="s">
        <v>10335</v>
      </c>
      <c r="H1101" s="63" t="s">
        <v>11712</v>
      </c>
      <c r="I1101" s="67" t="s">
        <v>10374</v>
      </c>
      <c r="J1101" s="76"/>
      <c r="K1101" s="76"/>
      <c r="L1101" s="76"/>
      <c r="M1101" s="76"/>
      <c r="N1101" s="76"/>
      <c r="O1101" s="71" t="s">
        <v>10335</v>
      </c>
      <c r="P1101" s="100"/>
      <c r="Q1101" s="71" t="s">
        <v>10338</v>
      </c>
      <c r="R1101" s="79" t="s">
        <v>10339</v>
      </c>
      <c r="S1101" s="74" t="n">
        <v>45126</v>
      </c>
      <c r="T1101" s="74" t="n">
        <v>45856</v>
      </c>
      <c r="U1101" s="87" t="s">
        <v>10340</v>
      </c>
      <c r="V1101" s="87" t="s">
        <v>10341</v>
      </c>
      <c r="W1101" s="76"/>
      <c r="X1101" s="71" t="s">
        <v>10335</v>
      </c>
      <c r="Y1101" s="71" t="s">
        <v>10335</v>
      </c>
      <c r="Z1101" s="106" t="s">
        <v>11713</v>
      </c>
      <c r="AA1101" s="76"/>
      <c r="AB1101" s="76"/>
      <c r="AC1101" s="76"/>
      <c r="AD1101" s="76"/>
      <c r="AE1101" s="101" t="s">
        <v>11590</v>
      </c>
      <c r="AF1101" s="76"/>
      <c r="AG1101" s="76"/>
      <c r="AH1101" s="76"/>
      <c r="AI1101" s="67" t="s">
        <v>10377</v>
      </c>
      <c r="AJ1101" s="64" t="s">
        <v>42</v>
      </c>
      <c r="AK1101" s="76"/>
      <c r="AL1101" s="76"/>
      <c r="AM1101" s="76"/>
      <c r="AN1101" s="63" t="s">
        <v>10474</v>
      </c>
      <c r="AO1101" s="63" t="s">
        <v>10475</v>
      </c>
      <c r="AP1101" s="67" t="s">
        <v>10476</v>
      </c>
      <c r="AQ1101" s="76"/>
    </row>
    <row r="1102" customFormat="false" ht="15" hidden="false" customHeight="false" outlineLevel="0" collapsed="false">
      <c r="B1102" s="1" t="str">
        <f aca="false">поверители!$E1102</f>
        <v>38087140902274402</v>
      </c>
      <c r="C1102" s="64" t="s">
        <v>10123</v>
      </c>
      <c r="D1102" s="87"/>
      <c r="E1102" s="81" t="s">
        <v>11716</v>
      </c>
      <c r="F1102" s="87"/>
      <c r="G1102" s="63" t="s">
        <v>10335</v>
      </c>
      <c r="H1102" s="63" t="s">
        <v>11712</v>
      </c>
      <c r="I1102" s="67" t="s">
        <v>10374</v>
      </c>
      <c r="J1102" s="89"/>
      <c r="K1102" s="89"/>
      <c r="L1102" s="89"/>
      <c r="M1102" s="89"/>
      <c r="N1102" s="89"/>
      <c r="O1102" s="71" t="s">
        <v>10335</v>
      </c>
      <c r="P1102" s="100"/>
      <c r="Q1102" s="71" t="s">
        <v>10338</v>
      </c>
      <c r="R1102" s="79" t="s">
        <v>10339</v>
      </c>
      <c r="S1102" s="74" t="n">
        <v>45126</v>
      </c>
      <c r="T1102" s="74" t="n">
        <v>45856</v>
      </c>
      <c r="U1102" s="87" t="s">
        <v>10340</v>
      </c>
      <c r="V1102" s="87" t="s">
        <v>10341</v>
      </c>
      <c r="W1102" s="76"/>
      <c r="X1102" s="71" t="s">
        <v>10335</v>
      </c>
      <c r="Y1102" s="71" t="s">
        <v>10335</v>
      </c>
      <c r="Z1102" s="106" t="s">
        <v>11713</v>
      </c>
      <c r="AA1102" s="89"/>
      <c r="AB1102" s="89"/>
      <c r="AC1102" s="89"/>
      <c r="AD1102" s="89"/>
      <c r="AE1102" s="101" t="s">
        <v>11590</v>
      </c>
      <c r="AF1102" s="89"/>
      <c r="AG1102" s="89"/>
      <c r="AH1102" s="89"/>
      <c r="AI1102" s="67" t="s">
        <v>11637</v>
      </c>
      <c r="AJ1102" s="64" t="s">
        <v>42</v>
      </c>
      <c r="AK1102" s="89"/>
      <c r="AL1102" s="89"/>
      <c r="AM1102" s="89"/>
      <c r="AN1102" s="63" t="s">
        <v>10474</v>
      </c>
      <c r="AO1102" s="63" t="s">
        <v>10475</v>
      </c>
      <c r="AP1102" s="67" t="s">
        <v>10476</v>
      </c>
      <c r="AQ1102" s="89"/>
    </row>
    <row r="1103" customFormat="false" ht="15" hidden="false" customHeight="false" outlineLevel="0" collapsed="false">
      <c r="B1103" s="1" t="str">
        <f aca="false">поверители!$E1103</f>
        <v>38087140902274403</v>
      </c>
      <c r="C1103" s="64" t="s">
        <v>10123</v>
      </c>
      <c r="D1103" s="87"/>
      <c r="E1103" s="81" t="s">
        <v>11717</v>
      </c>
      <c r="F1103" s="87"/>
      <c r="G1103" s="63" t="s">
        <v>10335</v>
      </c>
      <c r="H1103" s="63" t="s">
        <v>11712</v>
      </c>
      <c r="I1103" s="67" t="s">
        <v>10374</v>
      </c>
      <c r="J1103" s="89"/>
      <c r="K1103" s="89"/>
      <c r="L1103" s="89"/>
      <c r="M1103" s="89"/>
      <c r="N1103" s="89"/>
      <c r="O1103" s="71" t="s">
        <v>10335</v>
      </c>
      <c r="P1103" s="100"/>
      <c r="Q1103" s="71" t="s">
        <v>10338</v>
      </c>
      <c r="R1103" s="79" t="s">
        <v>10339</v>
      </c>
      <c r="S1103" s="74" t="n">
        <v>45126</v>
      </c>
      <c r="T1103" s="74" t="n">
        <v>45856</v>
      </c>
      <c r="U1103" s="87" t="s">
        <v>10340</v>
      </c>
      <c r="V1103" s="87" t="s">
        <v>10341</v>
      </c>
      <c r="W1103" s="76"/>
      <c r="X1103" s="71" t="s">
        <v>10335</v>
      </c>
      <c r="Y1103" s="71" t="s">
        <v>10335</v>
      </c>
      <c r="Z1103" s="106" t="s">
        <v>11713</v>
      </c>
      <c r="AA1103" s="89"/>
      <c r="AB1103" s="89"/>
      <c r="AC1103" s="89"/>
      <c r="AD1103" s="89"/>
      <c r="AE1103" s="101" t="s">
        <v>11590</v>
      </c>
      <c r="AF1103" s="89"/>
      <c r="AG1103" s="89"/>
      <c r="AH1103" s="89"/>
      <c r="AI1103" s="67" t="s">
        <v>10377</v>
      </c>
      <c r="AJ1103" s="64" t="s">
        <v>42</v>
      </c>
      <c r="AK1103" s="89"/>
      <c r="AL1103" s="89"/>
      <c r="AM1103" s="89"/>
      <c r="AN1103" s="63" t="s">
        <v>10474</v>
      </c>
      <c r="AO1103" s="63" t="s">
        <v>10475</v>
      </c>
      <c r="AP1103" s="67" t="s">
        <v>10476</v>
      </c>
      <c r="AQ1103" s="89"/>
    </row>
    <row r="1104" customFormat="false" ht="15" hidden="false" customHeight="false" outlineLevel="0" collapsed="false">
      <c r="B1104" s="1" t="str">
        <f aca="false">поверители!$E1104</f>
        <v>38087200232075430</v>
      </c>
      <c r="C1104" s="64" t="s">
        <v>10123</v>
      </c>
      <c r="D1104" s="87"/>
      <c r="E1104" s="67" t="s">
        <v>11718</v>
      </c>
      <c r="F1104" s="87"/>
      <c r="G1104" s="63" t="s">
        <v>10335</v>
      </c>
      <c r="H1104" s="63" t="s">
        <v>11712</v>
      </c>
      <c r="I1104" s="67" t="s">
        <v>11719</v>
      </c>
      <c r="J1104" s="89"/>
      <c r="K1104" s="89"/>
      <c r="L1104" s="89"/>
      <c r="M1104" s="89"/>
      <c r="N1104" s="89"/>
      <c r="O1104" s="71" t="s">
        <v>10335</v>
      </c>
      <c r="P1104" s="100"/>
      <c r="Q1104" s="71" t="s">
        <v>10338</v>
      </c>
      <c r="R1104" s="79" t="s">
        <v>10339</v>
      </c>
      <c r="S1104" s="74" t="n">
        <v>45126</v>
      </c>
      <c r="T1104" s="74" t="n">
        <v>45856</v>
      </c>
      <c r="U1104" s="87" t="s">
        <v>10340</v>
      </c>
      <c r="V1104" s="87" t="s">
        <v>10341</v>
      </c>
      <c r="W1104" s="76"/>
      <c r="X1104" s="71" t="s">
        <v>10335</v>
      </c>
      <c r="Y1104" s="71" t="s">
        <v>10335</v>
      </c>
      <c r="Z1104" s="106" t="s">
        <v>11713</v>
      </c>
      <c r="AA1104" s="89"/>
      <c r="AB1104" s="89"/>
      <c r="AC1104" s="89"/>
      <c r="AD1104" s="89"/>
      <c r="AE1104" s="101" t="s">
        <v>11590</v>
      </c>
      <c r="AF1104" s="89"/>
      <c r="AG1104" s="89"/>
      <c r="AH1104" s="89"/>
      <c r="AI1104" s="67" t="s">
        <v>10377</v>
      </c>
      <c r="AJ1104" s="64" t="s">
        <v>42</v>
      </c>
      <c r="AK1104" s="89"/>
      <c r="AL1104" s="89"/>
      <c r="AM1104" s="89"/>
      <c r="AN1104" s="63" t="s">
        <v>10474</v>
      </c>
      <c r="AO1104" s="63" t="s">
        <v>10475</v>
      </c>
      <c r="AP1104" s="67" t="s">
        <v>10476</v>
      </c>
      <c r="AQ1104" s="89"/>
    </row>
    <row r="1105" customFormat="false" ht="15" hidden="false" customHeight="false" outlineLevel="0" collapsed="false">
      <c r="B1105" s="1" t="str">
        <f aca="false">поверители!$E1105</f>
        <v>38087140902274393</v>
      </c>
      <c r="C1105" s="64" t="s">
        <v>10123</v>
      </c>
      <c r="D1105" s="87"/>
      <c r="E1105" s="81" t="s">
        <v>11720</v>
      </c>
      <c r="F1105" s="87"/>
      <c r="G1105" s="63" t="s">
        <v>10335</v>
      </c>
      <c r="H1105" s="63" t="s">
        <v>11712</v>
      </c>
      <c r="I1105" s="67" t="s">
        <v>10374</v>
      </c>
      <c r="J1105" s="89"/>
      <c r="K1105" s="89"/>
      <c r="L1105" s="89"/>
      <c r="M1105" s="89"/>
      <c r="N1105" s="89"/>
      <c r="O1105" s="71" t="s">
        <v>10335</v>
      </c>
      <c r="P1105" s="100"/>
      <c r="Q1105" s="71" t="s">
        <v>10338</v>
      </c>
      <c r="R1105" s="79" t="s">
        <v>10339</v>
      </c>
      <c r="S1105" s="74" t="n">
        <v>45126</v>
      </c>
      <c r="T1105" s="74" t="n">
        <v>45856</v>
      </c>
      <c r="U1105" s="87" t="s">
        <v>10340</v>
      </c>
      <c r="V1105" s="87" t="s">
        <v>10341</v>
      </c>
      <c r="W1105" s="76"/>
      <c r="X1105" s="71" t="s">
        <v>10335</v>
      </c>
      <c r="Y1105" s="71" t="s">
        <v>10335</v>
      </c>
      <c r="Z1105" s="106" t="s">
        <v>11713</v>
      </c>
      <c r="AA1105" s="89"/>
      <c r="AB1105" s="89"/>
      <c r="AC1105" s="89"/>
      <c r="AD1105" s="89"/>
      <c r="AE1105" s="101" t="s">
        <v>11590</v>
      </c>
      <c r="AF1105" s="89"/>
      <c r="AG1105" s="89"/>
      <c r="AH1105" s="89"/>
      <c r="AI1105" s="67" t="s">
        <v>11637</v>
      </c>
      <c r="AJ1105" s="64" t="s">
        <v>42</v>
      </c>
      <c r="AK1105" s="89"/>
      <c r="AL1105" s="89"/>
      <c r="AM1105" s="89"/>
      <c r="AN1105" s="63" t="s">
        <v>10474</v>
      </c>
      <c r="AO1105" s="63" t="s">
        <v>10475</v>
      </c>
      <c r="AP1105" s="67" t="s">
        <v>10476</v>
      </c>
      <c r="AQ1105" s="89"/>
    </row>
    <row r="1106" customFormat="false" ht="15" hidden="false" customHeight="false" outlineLevel="0" collapsed="false">
      <c r="B1106" s="1" t="str">
        <f aca="false">поверители!$E1106</f>
        <v>38087140902274388</v>
      </c>
      <c r="C1106" s="64" t="s">
        <v>10123</v>
      </c>
      <c r="D1106" s="87"/>
      <c r="E1106" s="81" t="s">
        <v>11721</v>
      </c>
      <c r="F1106" s="87"/>
      <c r="G1106" s="63" t="s">
        <v>10335</v>
      </c>
      <c r="H1106" s="63" t="s">
        <v>11712</v>
      </c>
      <c r="I1106" s="67" t="s">
        <v>10374</v>
      </c>
      <c r="J1106" s="89"/>
      <c r="K1106" s="89"/>
      <c r="L1106" s="89"/>
      <c r="M1106" s="89"/>
      <c r="N1106" s="89"/>
      <c r="O1106" s="71" t="s">
        <v>10335</v>
      </c>
      <c r="P1106" s="100"/>
      <c r="Q1106" s="71" t="s">
        <v>10338</v>
      </c>
      <c r="R1106" s="79" t="s">
        <v>10339</v>
      </c>
      <c r="S1106" s="74" t="n">
        <v>45126</v>
      </c>
      <c r="T1106" s="74" t="n">
        <v>45856</v>
      </c>
      <c r="U1106" s="87" t="s">
        <v>10340</v>
      </c>
      <c r="V1106" s="87" t="s">
        <v>10341</v>
      </c>
      <c r="W1106" s="76"/>
      <c r="X1106" s="71" t="s">
        <v>10335</v>
      </c>
      <c r="Y1106" s="71" t="s">
        <v>10335</v>
      </c>
      <c r="Z1106" s="106" t="s">
        <v>11713</v>
      </c>
      <c r="AA1106" s="89"/>
      <c r="AB1106" s="89"/>
      <c r="AC1106" s="89"/>
      <c r="AD1106" s="89"/>
      <c r="AE1106" s="101" t="s">
        <v>11590</v>
      </c>
      <c r="AF1106" s="89"/>
      <c r="AG1106" s="89"/>
      <c r="AH1106" s="89"/>
      <c r="AI1106" s="67" t="s">
        <v>11722</v>
      </c>
      <c r="AJ1106" s="64" t="s">
        <v>42</v>
      </c>
      <c r="AK1106" s="89"/>
      <c r="AL1106" s="89"/>
      <c r="AM1106" s="89"/>
      <c r="AN1106" s="63" t="s">
        <v>10474</v>
      </c>
      <c r="AO1106" s="63" t="s">
        <v>10475</v>
      </c>
      <c r="AP1106" s="67" t="s">
        <v>10476</v>
      </c>
      <c r="AQ1106" s="89"/>
    </row>
    <row r="1107" customFormat="false" ht="67.15" hidden="false" customHeight="false" outlineLevel="0" collapsed="false">
      <c r="B1107" s="1" t="str">
        <f aca="false">поверители!$E1107</f>
        <v>D704D40104E</v>
      </c>
      <c r="C1107" s="64" t="s">
        <v>11723</v>
      </c>
      <c r="D1107" s="63"/>
      <c r="E1107" s="65" t="s">
        <v>11724</v>
      </c>
      <c r="F1107" s="63"/>
      <c r="G1107" s="63" t="s">
        <v>10335</v>
      </c>
      <c r="H1107" s="77" t="s">
        <v>691</v>
      </c>
      <c r="I1107" s="67" t="n">
        <v>2010</v>
      </c>
      <c r="J1107" s="76"/>
      <c r="K1107" s="76"/>
      <c r="L1107" s="76"/>
      <c r="M1107" s="76"/>
      <c r="N1107" s="76"/>
      <c r="O1107" s="71" t="s">
        <v>10335</v>
      </c>
      <c r="P1107" s="71"/>
      <c r="Q1107" s="71" t="s">
        <v>10338</v>
      </c>
      <c r="R1107" s="79" t="s">
        <v>10339</v>
      </c>
      <c r="S1107" s="74" t="n">
        <v>45112</v>
      </c>
      <c r="T1107" s="74" t="n">
        <v>45842</v>
      </c>
      <c r="U1107" s="87" t="s">
        <v>10340</v>
      </c>
      <c r="V1107" s="87" t="s">
        <v>10341</v>
      </c>
      <c r="W1107" s="76"/>
      <c r="X1107" s="71" t="s">
        <v>10335</v>
      </c>
      <c r="Y1107" s="71" t="s">
        <v>10342</v>
      </c>
      <c r="Z1107" s="66" t="s">
        <v>11725</v>
      </c>
      <c r="AA1107" s="76"/>
      <c r="AB1107" s="76"/>
      <c r="AC1107" s="76"/>
      <c r="AD1107" s="76"/>
      <c r="AE1107" s="78" t="s">
        <v>11726</v>
      </c>
      <c r="AF1107" s="85" t="s">
        <v>11727</v>
      </c>
      <c r="AG1107" s="76"/>
      <c r="AH1107" s="76"/>
      <c r="AI1107" s="67" t="s">
        <v>11728</v>
      </c>
      <c r="AJ1107" s="79" t="s">
        <v>10346</v>
      </c>
      <c r="AK1107" s="76"/>
      <c r="AL1107" s="76"/>
      <c r="AM1107" s="76"/>
      <c r="AN1107" s="63" t="s">
        <v>10395</v>
      </c>
      <c r="AO1107" s="63" t="s">
        <v>10396</v>
      </c>
      <c r="AP1107" s="67" t="s">
        <v>10397</v>
      </c>
      <c r="AQ1107" s="76"/>
    </row>
    <row r="1108" customFormat="false" ht="67.15" hidden="false" customHeight="false" outlineLevel="0" collapsed="false">
      <c r="B1108" s="1" t="str">
        <f aca="false">поверители!$E1108</f>
        <v>D704D60104E</v>
      </c>
      <c r="C1108" s="64" t="s">
        <v>11723</v>
      </c>
      <c r="D1108" s="63"/>
      <c r="E1108" s="65" t="s">
        <v>11729</v>
      </c>
      <c r="F1108" s="63"/>
      <c r="G1108" s="63" t="s">
        <v>10335</v>
      </c>
      <c r="H1108" s="77" t="s">
        <v>691</v>
      </c>
      <c r="I1108" s="67" t="n">
        <v>2010</v>
      </c>
      <c r="J1108" s="76"/>
      <c r="K1108" s="76"/>
      <c r="L1108" s="76"/>
      <c r="M1108" s="76"/>
      <c r="N1108" s="76"/>
      <c r="O1108" s="71" t="s">
        <v>10335</v>
      </c>
      <c r="P1108" s="71"/>
      <c r="Q1108" s="71" t="s">
        <v>10338</v>
      </c>
      <c r="R1108" s="79" t="s">
        <v>10339</v>
      </c>
      <c r="S1108" s="74" t="n">
        <v>45112</v>
      </c>
      <c r="T1108" s="74" t="n">
        <v>45842</v>
      </c>
      <c r="U1108" s="87" t="s">
        <v>10340</v>
      </c>
      <c r="V1108" s="87" t="s">
        <v>10341</v>
      </c>
      <c r="W1108" s="76"/>
      <c r="X1108" s="71" t="s">
        <v>10335</v>
      </c>
      <c r="Y1108" s="71" t="s">
        <v>10342</v>
      </c>
      <c r="Z1108" s="66" t="s">
        <v>11725</v>
      </c>
      <c r="AA1108" s="76"/>
      <c r="AB1108" s="76"/>
      <c r="AC1108" s="76"/>
      <c r="AD1108" s="76"/>
      <c r="AE1108" s="78" t="s">
        <v>11726</v>
      </c>
      <c r="AF1108" s="85" t="s">
        <v>11727</v>
      </c>
      <c r="AG1108" s="76"/>
      <c r="AH1108" s="76"/>
      <c r="AI1108" s="67" t="s">
        <v>11728</v>
      </c>
      <c r="AJ1108" s="79" t="s">
        <v>42</v>
      </c>
      <c r="AK1108" s="76"/>
      <c r="AL1108" s="76"/>
      <c r="AM1108" s="76"/>
      <c r="AN1108" s="63" t="s">
        <v>10395</v>
      </c>
      <c r="AO1108" s="63" t="s">
        <v>10396</v>
      </c>
      <c r="AP1108" s="67" t="s">
        <v>10397</v>
      </c>
      <c r="AQ1108" s="76"/>
    </row>
    <row r="1109" customFormat="false" ht="15" hidden="false" customHeight="false" outlineLevel="0" collapsed="false">
      <c r="B1109" s="1" t="str">
        <f aca="false">поверители!$E1109</f>
        <v>36237326</v>
      </c>
      <c r="C1109" s="64" t="s">
        <v>4585</v>
      </c>
      <c r="D1109" s="63"/>
      <c r="E1109" s="102" t="s">
        <v>11730</v>
      </c>
      <c r="F1109" s="63"/>
      <c r="G1109" s="63" t="s">
        <v>10335</v>
      </c>
      <c r="H1109" s="63" t="s">
        <v>11731</v>
      </c>
      <c r="I1109" s="67" t="n">
        <v>2017</v>
      </c>
      <c r="J1109" s="76"/>
      <c r="K1109" s="76"/>
      <c r="L1109" s="109"/>
      <c r="M1109" s="76"/>
      <c r="N1109" s="76"/>
      <c r="O1109" s="71" t="s">
        <v>10335</v>
      </c>
      <c r="P1109" s="71"/>
      <c r="Q1109" s="71" t="s">
        <v>10338</v>
      </c>
      <c r="R1109" s="79" t="s">
        <v>10339</v>
      </c>
      <c r="S1109" s="74" t="n">
        <v>45119</v>
      </c>
      <c r="T1109" s="74" t="n">
        <v>46945</v>
      </c>
      <c r="U1109" s="87" t="s">
        <v>10340</v>
      </c>
      <c r="V1109" s="87" t="s">
        <v>10341</v>
      </c>
      <c r="W1109" s="76"/>
      <c r="X1109" s="71" t="s">
        <v>10335</v>
      </c>
      <c r="Y1109" s="71" t="s">
        <v>10342</v>
      </c>
      <c r="Z1109" s="63" t="s">
        <v>11732</v>
      </c>
      <c r="AA1109" s="76"/>
      <c r="AB1109" s="76"/>
      <c r="AC1109" s="76"/>
      <c r="AD1109" s="76"/>
      <c r="AE1109" s="78" t="s">
        <v>11726</v>
      </c>
      <c r="AF1109" s="85" t="s">
        <v>11727</v>
      </c>
      <c r="AG1109" s="76"/>
      <c r="AH1109" s="76"/>
      <c r="AI1109" s="67" t="s">
        <v>11733</v>
      </c>
      <c r="AJ1109" s="79" t="s">
        <v>42</v>
      </c>
      <c r="AK1109" s="76"/>
      <c r="AL1109" s="76"/>
      <c r="AM1109" s="76"/>
      <c r="AN1109" s="63" t="s">
        <v>10395</v>
      </c>
      <c r="AO1109" s="63" t="s">
        <v>10444</v>
      </c>
      <c r="AP1109" s="67" t="s">
        <v>10445</v>
      </c>
      <c r="AQ1109" s="76"/>
    </row>
    <row r="1110" customFormat="false" ht="15" hidden="false" customHeight="false" outlineLevel="0" collapsed="false">
      <c r="B1110" s="1" t="str">
        <f aca="false">поверители!$E1110</f>
        <v>36237328</v>
      </c>
      <c r="C1110" s="64" t="s">
        <v>4585</v>
      </c>
      <c r="D1110" s="63"/>
      <c r="E1110" s="102" t="s">
        <v>11734</v>
      </c>
      <c r="F1110" s="63"/>
      <c r="G1110" s="63" t="s">
        <v>10335</v>
      </c>
      <c r="H1110" s="63" t="s">
        <v>11731</v>
      </c>
      <c r="I1110" s="67" t="n">
        <v>2017</v>
      </c>
      <c r="J1110" s="76"/>
      <c r="K1110" s="76"/>
      <c r="L1110" s="109"/>
      <c r="M1110" s="76"/>
      <c r="N1110" s="76"/>
      <c r="O1110" s="71" t="s">
        <v>10335</v>
      </c>
      <c r="P1110" s="71"/>
      <c r="Q1110" s="71" t="s">
        <v>10338</v>
      </c>
      <c r="R1110" s="79" t="s">
        <v>10339</v>
      </c>
      <c r="S1110" s="74" t="n">
        <v>45126</v>
      </c>
      <c r="T1110" s="74" t="n">
        <v>46952</v>
      </c>
      <c r="U1110" s="87" t="s">
        <v>10340</v>
      </c>
      <c r="V1110" s="87" t="s">
        <v>10341</v>
      </c>
      <c r="W1110" s="76"/>
      <c r="X1110" s="71" t="s">
        <v>10335</v>
      </c>
      <c r="Y1110" s="71" t="s">
        <v>10342</v>
      </c>
      <c r="Z1110" s="63" t="s">
        <v>11732</v>
      </c>
      <c r="AA1110" s="76"/>
      <c r="AB1110" s="76"/>
      <c r="AC1110" s="76"/>
      <c r="AD1110" s="76"/>
      <c r="AE1110" s="78" t="s">
        <v>11726</v>
      </c>
      <c r="AF1110" s="85" t="s">
        <v>11727</v>
      </c>
      <c r="AG1110" s="76"/>
      <c r="AH1110" s="76"/>
      <c r="AI1110" s="67" t="s">
        <v>11733</v>
      </c>
      <c r="AJ1110" s="79" t="s">
        <v>10346</v>
      </c>
      <c r="AK1110" s="76"/>
      <c r="AL1110" s="76"/>
      <c r="AM1110" s="76"/>
      <c r="AN1110" s="63" t="s">
        <v>10474</v>
      </c>
      <c r="AO1110" s="63" t="s">
        <v>10475</v>
      </c>
      <c r="AP1110" s="67" t="s">
        <v>10476</v>
      </c>
      <c r="AQ1110" s="76"/>
    </row>
    <row r="1111" customFormat="false" ht="50.7" hidden="false" customHeight="false" outlineLevel="0" collapsed="false">
      <c r="B1111" s="1" t="str">
        <f aca="false">поверители!$E1111</f>
        <v>16627275</v>
      </c>
      <c r="C1111" s="64" t="s">
        <v>3253</v>
      </c>
      <c r="D1111" s="63"/>
      <c r="E1111" s="67" t="s">
        <v>11735</v>
      </c>
      <c r="F1111" s="63"/>
      <c r="G1111" s="63" t="s">
        <v>10335</v>
      </c>
      <c r="H1111" s="66" t="s">
        <v>11736</v>
      </c>
      <c r="I1111" s="67" t="s">
        <v>10667</v>
      </c>
      <c r="J1111" s="76"/>
      <c r="K1111" s="76"/>
      <c r="L1111" s="76"/>
      <c r="M1111" s="76"/>
      <c r="N1111" s="76"/>
      <c r="O1111" s="71" t="s">
        <v>10335</v>
      </c>
      <c r="P1111" s="71"/>
      <c r="Q1111" s="71" t="s">
        <v>10338</v>
      </c>
      <c r="R1111" s="79" t="s">
        <v>10339</v>
      </c>
      <c r="S1111" s="74" t="n">
        <v>45126</v>
      </c>
      <c r="T1111" s="74" t="n">
        <v>46221</v>
      </c>
      <c r="U1111" s="87" t="s">
        <v>10340</v>
      </c>
      <c r="V1111" s="87" t="s">
        <v>10341</v>
      </c>
      <c r="W1111" s="76"/>
      <c r="X1111" s="71" t="s">
        <v>10335</v>
      </c>
      <c r="Y1111" s="71" t="s">
        <v>10342</v>
      </c>
      <c r="Z1111" s="92" t="s">
        <v>11737</v>
      </c>
      <c r="AA1111" s="76"/>
      <c r="AB1111" s="76"/>
      <c r="AC1111" s="76"/>
      <c r="AD1111" s="76"/>
      <c r="AE1111" s="78" t="s">
        <v>11726</v>
      </c>
      <c r="AF1111" s="85" t="s">
        <v>11727</v>
      </c>
      <c r="AG1111" s="76"/>
      <c r="AH1111" s="76"/>
      <c r="AI1111" s="67" t="s">
        <v>11738</v>
      </c>
      <c r="AJ1111" s="79" t="s">
        <v>42</v>
      </c>
      <c r="AK1111" s="76"/>
      <c r="AL1111" s="76"/>
      <c r="AM1111" s="76"/>
      <c r="AN1111" s="63" t="s">
        <v>10474</v>
      </c>
      <c r="AO1111" s="63" t="s">
        <v>10475</v>
      </c>
      <c r="AP1111" s="67" t="s">
        <v>10476</v>
      </c>
      <c r="AQ1111" s="76"/>
    </row>
    <row r="1112" customFormat="false" ht="15" hidden="false" customHeight="false" outlineLevel="0" collapsed="false">
      <c r="B1112" s="1" t="str">
        <f aca="false">поверители!$E1112</f>
        <v>03916</v>
      </c>
      <c r="C1112" s="64" t="s">
        <v>282</v>
      </c>
      <c r="D1112" s="63"/>
      <c r="E1112" s="81" t="s">
        <v>11739</v>
      </c>
      <c r="F1112" s="63"/>
      <c r="G1112" s="63" t="s">
        <v>10335</v>
      </c>
      <c r="H1112" s="63" t="s">
        <v>285</v>
      </c>
      <c r="I1112" s="67" t="s">
        <v>10458</v>
      </c>
      <c r="J1112" s="76"/>
      <c r="K1112" s="76"/>
      <c r="L1112" s="76"/>
      <c r="M1112" s="76"/>
      <c r="N1112" s="76"/>
      <c r="O1112" s="71" t="s">
        <v>10335</v>
      </c>
      <c r="P1112" s="71"/>
      <c r="Q1112" s="71" t="s">
        <v>10338</v>
      </c>
      <c r="R1112" s="79" t="s">
        <v>10339</v>
      </c>
      <c r="S1112" s="74" t="n">
        <v>45133</v>
      </c>
      <c r="T1112" s="74" t="n">
        <v>45863</v>
      </c>
      <c r="U1112" s="87" t="s">
        <v>10340</v>
      </c>
      <c r="V1112" s="87" t="s">
        <v>10341</v>
      </c>
      <c r="W1112" s="76"/>
      <c r="X1112" s="71" t="s">
        <v>10335</v>
      </c>
      <c r="Y1112" s="71" t="s">
        <v>10342</v>
      </c>
      <c r="Z1112" s="64" t="s">
        <v>10423</v>
      </c>
      <c r="AA1112" s="76"/>
      <c r="AB1112" s="76"/>
      <c r="AC1112" s="76"/>
      <c r="AD1112" s="76"/>
      <c r="AE1112" s="97" t="s">
        <v>10344</v>
      </c>
      <c r="AF1112" s="76"/>
      <c r="AG1112" s="76"/>
      <c r="AH1112" s="76"/>
      <c r="AI1112" s="67" t="s">
        <v>10353</v>
      </c>
      <c r="AJ1112" s="79" t="s">
        <v>10346</v>
      </c>
      <c r="AK1112" s="76"/>
      <c r="AL1112" s="76"/>
      <c r="AM1112" s="76"/>
      <c r="AN1112" s="63" t="s">
        <v>10546</v>
      </c>
      <c r="AO1112" s="63" t="s">
        <v>11740</v>
      </c>
      <c r="AP1112" s="67" t="s">
        <v>10922</v>
      </c>
      <c r="AQ1112" s="76"/>
    </row>
    <row r="1113" customFormat="false" ht="15" hidden="false" customHeight="false" outlineLevel="0" collapsed="false">
      <c r="B1113" s="1" t="str">
        <f aca="false">поверители!$E1113</f>
        <v>03920</v>
      </c>
      <c r="C1113" s="64" t="s">
        <v>282</v>
      </c>
      <c r="D1113" s="63"/>
      <c r="E1113" s="81" t="s">
        <v>11741</v>
      </c>
      <c r="F1113" s="63"/>
      <c r="G1113" s="63" t="s">
        <v>10335</v>
      </c>
      <c r="H1113" s="63" t="s">
        <v>285</v>
      </c>
      <c r="I1113" s="67" t="s">
        <v>10458</v>
      </c>
      <c r="J1113" s="76"/>
      <c r="K1113" s="76"/>
      <c r="L1113" s="76"/>
      <c r="M1113" s="76"/>
      <c r="N1113" s="76"/>
      <c r="O1113" s="71" t="s">
        <v>10335</v>
      </c>
      <c r="P1113" s="71"/>
      <c r="Q1113" s="71" t="s">
        <v>10338</v>
      </c>
      <c r="R1113" s="79" t="s">
        <v>10339</v>
      </c>
      <c r="S1113" s="74" t="n">
        <v>45133</v>
      </c>
      <c r="T1113" s="74" t="n">
        <v>45863</v>
      </c>
      <c r="U1113" s="87" t="s">
        <v>10340</v>
      </c>
      <c r="V1113" s="87" t="s">
        <v>10341</v>
      </c>
      <c r="W1113" s="76"/>
      <c r="X1113" s="71" t="s">
        <v>10335</v>
      </c>
      <c r="Y1113" s="71" t="s">
        <v>10342</v>
      </c>
      <c r="Z1113" s="64" t="s">
        <v>10423</v>
      </c>
      <c r="AA1113" s="76"/>
      <c r="AB1113" s="76"/>
      <c r="AC1113" s="76"/>
      <c r="AD1113" s="76"/>
      <c r="AE1113" s="97" t="s">
        <v>10344</v>
      </c>
      <c r="AF1113" s="76"/>
      <c r="AG1113" s="76"/>
      <c r="AH1113" s="76"/>
      <c r="AI1113" s="67" t="s">
        <v>10353</v>
      </c>
      <c r="AJ1113" s="79" t="s">
        <v>10346</v>
      </c>
      <c r="AK1113" s="76"/>
      <c r="AL1113" s="76"/>
      <c r="AM1113" s="76"/>
      <c r="AN1113" s="63" t="s">
        <v>10546</v>
      </c>
      <c r="AO1113" s="63" t="s">
        <v>11740</v>
      </c>
      <c r="AP1113" s="67" t="s">
        <v>10922</v>
      </c>
      <c r="AQ1113" s="76"/>
    </row>
    <row r="1114" customFormat="false" ht="16.4" hidden="false" customHeight="false" outlineLevel="0" collapsed="false">
      <c r="B1114" s="1" t="str">
        <f aca="false">поверители!$E1114</f>
        <v>04773</v>
      </c>
      <c r="C1114" s="64" t="s">
        <v>286</v>
      </c>
      <c r="D1114" s="63"/>
      <c r="E1114" s="81" t="s">
        <v>11742</v>
      </c>
      <c r="F1114" s="63"/>
      <c r="G1114" s="63" t="s">
        <v>10335</v>
      </c>
      <c r="H1114" s="80" t="s">
        <v>11743</v>
      </c>
      <c r="I1114" s="67" t="s">
        <v>10374</v>
      </c>
      <c r="J1114" s="76"/>
      <c r="K1114" s="76"/>
      <c r="L1114" s="76"/>
      <c r="M1114" s="76"/>
      <c r="N1114" s="76"/>
      <c r="O1114" s="71" t="s">
        <v>10335</v>
      </c>
      <c r="P1114" s="71"/>
      <c r="Q1114" s="71" t="s">
        <v>10338</v>
      </c>
      <c r="R1114" s="79" t="s">
        <v>10339</v>
      </c>
      <c r="S1114" s="74" t="n">
        <v>45133</v>
      </c>
      <c r="T1114" s="74" t="n">
        <v>46228</v>
      </c>
      <c r="U1114" s="87" t="s">
        <v>10340</v>
      </c>
      <c r="V1114" s="87" t="s">
        <v>10341</v>
      </c>
      <c r="W1114" s="76"/>
      <c r="X1114" s="71" t="s">
        <v>10335</v>
      </c>
      <c r="Y1114" s="71" t="s">
        <v>10342</v>
      </c>
      <c r="Z1114" s="63" t="s">
        <v>10364</v>
      </c>
      <c r="AA1114" s="76"/>
      <c r="AB1114" s="76"/>
      <c r="AC1114" s="76"/>
      <c r="AD1114" s="76"/>
      <c r="AE1114" s="97" t="s">
        <v>10344</v>
      </c>
      <c r="AF1114" s="76"/>
      <c r="AG1114" s="76"/>
      <c r="AH1114" s="76"/>
      <c r="AI1114" s="67" t="s">
        <v>10465</v>
      </c>
      <c r="AJ1114" s="79" t="s">
        <v>10346</v>
      </c>
      <c r="AK1114" s="76"/>
      <c r="AL1114" s="76"/>
      <c r="AM1114" s="76"/>
      <c r="AN1114" s="63" t="s">
        <v>10546</v>
      </c>
      <c r="AO1114" s="63" t="s">
        <v>11740</v>
      </c>
      <c r="AP1114" s="67" t="s">
        <v>10922</v>
      </c>
      <c r="AQ1114" s="76"/>
    </row>
    <row r="1115" customFormat="false" ht="16.4" hidden="false" customHeight="false" outlineLevel="0" collapsed="false">
      <c r="B1115" s="1" t="str">
        <f aca="false">поверители!$E1115</f>
        <v>04775</v>
      </c>
      <c r="C1115" s="64" t="s">
        <v>286</v>
      </c>
      <c r="D1115" s="63"/>
      <c r="E1115" s="81" t="s">
        <v>11744</v>
      </c>
      <c r="F1115" s="63"/>
      <c r="G1115" s="63" t="s">
        <v>10335</v>
      </c>
      <c r="H1115" s="80" t="s">
        <v>11743</v>
      </c>
      <c r="I1115" s="67" t="s">
        <v>10374</v>
      </c>
      <c r="J1115" s="76"/>
      <c r="K1115" s="76"/>
      <c r="L1115" s="76"/>
      <c r="M1115" s="76"/>
      <c r="N1115" s="76"/>
      <c r="O1115" s="71" t="s">
        <v>10335</v>
      </c>
      <c r="P1115" s="71"/>
      <c r="Q1115" s="71" t="s">
        <v>10338</v>
      </c>
      <c r="R1115" s="79" t="s">
        <v>10339</v>
      </c>
      <c r="S1115" s="74" t="n">
        <v>45133</v>
      </c>
      <c r="T1115" s="74" t="n">
        <v>46228</v>
      </c>
      <c r="U1115" s="87" t="s">
        <v>10340</v>
      </c>
      <c r="V1115" s="87" t="s">
        <v>10341</v>
      </c>
      <c r="W1115" s="76"/>
      <c r="X1115" s="71" t="s">
        <v>10335</v>
      </c>
      <c r="Y1115" s="71" t="s">
        <v>10342</v>
      </c>
      <c r="Z1115" s="63" t="s">
        <v>10364</v>
      </c>
      <c r="AA1115" s="76"/>
      <c r="AB1115" s="76"/>
      <c r="AC1115" s="76"/>
      <c r="AD1115" s="76"/>
      <c r="AE1115" s="97" t="s">
        <v>10344</v>
      </c>
      <c r="AF1115" s="76"/>
      <c r="AG1115" s="76"/>
      <c r="AH1115" s="76"/>
      <c r="AI1115" s="67" t="s">
        <v>10465</v>
      </c>
      <c r="AJ1115" s="79" t="s">
        <v>10346</v>
      </c>
      <c r="AK1115" s="76"/>
      <c r="AL1115" s="76"/>
      <c r="AM1115" s="76"/>
      <c r="AN1115" s="63" t="s">
        <v>10546</v>
      </c>
      <c r="AO1115" s="63" t="s">
        <v>11740</v>
      </c>
      <c r="AP1115" s="67" t="s">
        <v>10922</v>
      </c>
      <c r="AQ1115" s="76"/>
    </row>
    <row r="1116" customFormat="false" ht="15" hidden="false" customHeight="false" outlineLevel="0" collapsed="false">
      <c r="B1116" s="1" t="str">
        <f aca="false">поверители!$E1116</f>
        <v>04776</v>
      </c>
      <c r="C1116" s="64" t="s">
        <v>282</v>
      </c>
      <c r="D1116" s="63"/>
      <c r="E1116" s="81" t="s">
        <v>11745</v>
      </c>
      <c r="F1116" s="63"/>
      <c r="G1116" s="63" t="s">
        <v>10335</v>
      </c>
      <c r="H1116" s="63" t="s">
        <v>285</v>
      </c>
      <c r="I1116" s="67" t="s">
        <v>10374</v>
      </c>
      <c r="J1116" s="76"/>
      <c r="K1116" s="76"/>
      <c r="L1116" s="76"/>
      <c r="M1116" s="76"/>
      <c r="N1116" s="76"/>
      <c r="O1116" s="71" t="s">
        <v>10335</v>
      </c>
      <c r="P1116" s="71"/>
      <c r="Q1116" s="71" t="s">
        <v>10338</v>
      </c>
      <c r="R1116" s="79" t="s">
        <v>10339</v>
      </c>
      <c r="S1116" s="74" t="n">
        <v>45133</v>
      </c>
      <c r="T1116" s="74" t="n">
        <v>45863</v>
      </c>
      <c r="U1116" s="87" t="s">
        <v>10340</v>
      </c>
      <c r="V1116" s="87" t="s">
        <v>10341</v>
      </c>
      <c r="W1116" s="76"/>
      <c r="X1116" s="71" t="s">
        <v>10335</v>
      </c>
      <c r="Y1116" s="71" t="s">
        <v>10342</v>
      </c>
      <c r="Z1116" s="64" t="s">
        <v>10423</v>
      </c>
      <c r="AA1116" s="76"/>
      <c r="AB1116" s="76"/>
      <c r="AC1116" s="76"/>
      <c r="AD1116" s="76"/>
      <c r="AE1116" s="97" t="s">
        <v>11746</v>
      </c>
      <c r="AF1116" s="76"/>
      <c r="AG1116" s="76"/>
      <c r="AH1116" s="76"/>
      <c r="AI1116" s="67" t="s">
        <v>11747</v>
      </c>
      <c r="AJ1116" s="79" t="s">
        <v>10346</v>
      </c>
      <c r="AK1116" s="76"/>
      <c r="AL1116" s="76"/>
      <c r="AM1116" s="76"/>
      <c r="AN1116" s="63" t="s">
        <v>10546</v>
      </c>
      <c r="AO1116" s="63" t="s">
        <v>11740</v>
      </c>
      <c r="AP1116" s="67" t="s">
        <v>10922</v>
      </c>
      <c r="AQ1116" s="76"/>
    </row>
    <row r="1117" customFormat="false" ht="15" hidden="false" customHeight="false" outlineLevel="0" collapsed="false">
      <c r="B1117" s="1" t="str">
        <f aca="false">поверители!$E1117</f>
        <v>04777</v>
      </c>
      <c r="C1117" s="64" t="s">
        <v>282</v>
      </c>
      <c r="D1117" s="63"/>
      <c r="E1117" s="81" t="s">
        <v>11748</v>
      </c>
      <c r="F1117" s="63"/>
      <c r="G1117" s="63" t="s">
        <v>10335</v>
      </c>
      <c r="H1117" s="63" t="s">
        <v>285</v>
      </c>
      <c r="I1117" s="67" t="s">
        <v>10374</v>
      </c>
      <c r="J1117" s="76"/>
      <c r="K1117" s="76"/>
      <c r="L1117" s="76"/>
      <c r="M1117" s="76"/>
      <c r="N1117" s="76"/>
      <c r="O1117" s="71" t="s">
        <v>10335</v>
      </c>
      <c r="P1117" s="71"/>
      <c r="Q1117" s="71" t="s">
        <v>10338</v>
      </c>
      <c r="R1117" s="79" t="s">
        <v>10339</v>
      </c>
      <c r="S1117" s="74" t="n">
        <v>45133</v>
      </c>
      <c r="T1117" s="74" t="n">
        <v>45863</v>
      </c>
      <c r="U1117" s="87" t="s">
        <v>10340</v>
      </c>
      <c r="V1117" s="87" t="s">
        <v>10341</v>
      </c>
      <c r="W1117" s="76"/>
      <c r="X1117" s="71" t="s">
        <v>10335</v>
      </c>
      <c r="Y1117" s="71" t="s">
        <v>10342</v>
      </c>
      <c r="Z1117" s="64" t="s">
        <v>10423</v>
      </c>
      <c r="AA1117" s="76"/>
      <c r="AB1117" s="76"/>
      <c r="AC1117" s="76"/>
      <c r="AD1117" s="76"/>
      <c r="AE1117" s="97" t="s">
        <v>10344</v>
      </c>
      <c r="AF1117" s="76"/>
      <c r="AG1117" s="76"/>
      <c r="AH1117" s="76"/>
      <c r="AI1117" s="67" t="s">
        <v>11749</v>
      </c>
      <c r="AJ1117" s="79" t="s">
        <v>42</v>
      </c>
      <c r="AK1117" s="76"/>
      <c r="AL1117" s="76"/>
      <c r="AM1117" s="76"/>
      <c r="AN1117" s="63" t="s">
        <v>10546</v>
      </c>
      <c r="AO1117" s="63" t="s">
        <v>11740</v>
      </c>
      <c r="AP1117" s="67" t="s">
        <v>10922</v>
      </c>
      <c r="AQ1117" s="76"/>
    </row>
    <row r="1118" customFormat="false" ht="15" hidden="false" customHeight="false" outlineLevel="0" collapsed="false">
      <c r="B1118" s="1" t="str">
        <f aca="false">поверители!$E1118</f>
        <v>05082</v>
      </c>
      <c r="C1118" s="64" t="s">
        <v>286</v>
      </c>
      <c r="D1118" s="63"/>
      <c r="E1118" s="81" t="s">
        <v>11750</v>
      </c>
      <c r="F1118" s="63"/>
      <c r="G1118" s="63" t="s">
        <v>10335</v>
      </c>
      <c r="H1118" s="81" t="s">
        <v>11743</v>
      </c>
      <c r="I1118" s="67" t="s">
        <v>10374</v>
      </c>
      <c r="J1118" s="76"/>
      <c r="K1118" s="76"/>
      <c r="L1118" s="76"/>
      <c r="M1118" s="76"/>
      <c r="N1118" s="76"/>
      <c r="O1118" s="71" t="s">
        <v>10335</v>
      </c>
      <c r="P1118" s="71"/>
      <c r="Q1118" s="71" t="s">
        <v>10338</v>
      </c>
      <c r="R1118" s="79" t="s">
        <v>10339</v>
      </c>
      <c r="S1118" s="74" t="n">
        <v>45133</v>
      </c>
      <c r="T1118" s="74" t="n">
        <v>46228</v>
      </c>
      <c r="U1118" s="87" t="s">
        <v>10340</v>
      </c>
      <c r="V1118" s="87" t="s">
        <v>10341</v>
      </c>
      <c r="W1118" s="76"/>
      <c r="X1118" s="71" t="s">
        <v>10335</v>
      </c>
      <c r="Y1118" s="71" t="s">
        <v>10342</v>
      </c>
      <c r="Z1118" s="63" t="s">
        <v>10364</v>
      </c>
      <c r="AA1118" s="76"/>
      <c r="AB1118" s="76"/>
      <c r="AC1118" s="76"/>
      <c r="AD1118" s="76"/>
      <c r="AE1118" s="97" t="s">
        <v>10344</v>
      </c>
      <c r="AF1118" s="76"/>
      <c r="AG1118" s="76"/>
      <c r="AH1118" s="76"/>
      <c r="AI1118" s="67" t="s">
        <v>10365</v>
      </c>
      <c r="AJ1118" s="79" t="s">
        <v>42</v>
      </c>
      <c r="AK1118" s="76"/>
      <c r="AL1118" s="76"/>
      <c r="AM1118" s="76"/>
      <c r="AN1118" s="63" t="s">
        <v>10546</v>
      </c>
      <c r="AO1118" s="63" t="s">
        <v>11740</v>
      </c>
      <c r="AP1118" s="67" t="s">
        <v>10922</v>
      </c>
      <c r="AQ1118" s="76"/>
    </row>
    <row r="1119" customFormat="false" ht="15" hidden="false" customHeight="false" outlineLevel="0" collapsed="false">
      <c r="B1119" s="1" t="str">
        <f aca="false">поверители!$E1119</f>
        <v>05083</v>
      </c>
      <c r="C1119" s="64" t="s">
        <v>286</v>
      </c>
      <c r="D1119" s="63"/>
      <c r="E1119" s="81" t="s">
        <v>11751</v>
      </c>
      <c r="F1119" s="63"/>
      <c r="G1119" s="63" t="s">
        <v>10335</v>
      </c>
      <c r="H1119" s="81" t="s">
        <v>11743</v>
      </c>
      <c r="I1119" s="67" t="s">
        <v>10374</v>
      </c>
      <c r="J1119" s="76"/>
      <c r="K1119" s="76"/>
      <c r="L1119" s="76"/>
      <c r="M1119" s="76"/>
      <c r="N1119" s="76"/>
      <c r="O1119" s="71" t="s">
        <v>10335</v>
      </c>
      <c r="P1119" s="71"/>
      <c r="Q1119" s="71" t="s">
        <v>10338</v>
      </c>
      <c r="R1119" s="79" t="s">
        <v>10339</v>
      </c>
      <c r="S1119" s="74" t="n">
        <v>45133</v>
      </c>
      <c r="T1119" s="74" t="n">
        <v>46228</v>
      </c>
      <c r="U1119" s="87" t="s">
        <v>10340</v>
      </c>
      <c r="V1119" s="87" t="s">
        <v>10341</v>
      </c>
      <c r="W1119" s="76"/>
      <c r="X1119" s="71" t="s">
        <v>10335</v>
      </c>
      <c r="Y1119" s="71" t="s">
        <v>10342</v>
      </c>
      <c r="Z1119" s="63" t="s">
        <v>10364</v>
      </c>
      <c r="AA1119" s="76"/>
      <c r="AB1119" s="76"/>
      <c r="AC1119" s="76"/>
      <c r="AD1119" s="76"/>
      <c r="AE1119" s="97" t="s">
        <v>10344</v>
      </c>
      <c r="AF1119" s="76"/>
      <c r="AG1119" s="76"/>
      <c r="AH1119" s="76"/>
      <c r="AI1119" s="67" t="s">
        <v>10365</v>
      </c>
      <c r="AJ1119" s="79" t="s">
        <v>42</v>
      </c>
      <c r="AK1119" s="76"/>
      <c r="AL1119" s="76"/>
      <c r="AM1119" s="76"/>
      <c r="AN1119" s="63" t="s">
        <v>10546</v>
      </c>
      <c r="AO1119" s="63" t="s">
        <v>11740</v>
      </c>
      <c r="AP1119" s="67" t="s">
        <v>10922</v>
      </c>
      <c r="AQ1119" s="76"/>
    </row>
    <row r="1120" customFormat="false" ht="15" hidden="false" customHeight="false" outlineLevel="0" collapsed="false">
      <c r="B1120" s="1" t="str">
        <f aca="false">поверители!$E1120</f>
        <v>05084</v>
      </c>
      <c r="C1120" s="64" t="s">
        <v>286</v>
      </c>
      <c r="D1120" s="63"/>
      <c r="E1120" s="81" t="s">
        <v>11752</v>
      </c>
      <c r="F1120" s="63"/>
      <c r="G1120" s="63" t="s">
        <v>10335</v>
      </c>
      <c r="H1120" s="81" t="s">
        <v>11753</v>
      </c>
      <c r="I1120" s="67" t="s">
        <v>10374</v>
      </c>
      <c r="J1120" s="76"/>
      <c r="K1120" s="76"/>
      <c r="L1120" s="76"/>
      <c r="M1120" s="76"/>
      <c r="N1120" s="76"/>
      <c r="O1120" s="71" t="s">
        <v>10335</v>
      </c>
      <c r="P1120" s="71"/>
      <c r="Q1120" s="71" t="s">
        <v>10338</v>
      </c>
      <c r="R1120" s="79" t="s">
        <v>10339</v>
      </c>
      <c r="S1120" s="74" t="n">
        <v>45133</v>
      </c>
      <c r="T1120" s="74" t="n">
        <v>46228</v>
      </c>
      <c r="U1120" s="87" t="s">
        <v>10340</v>
      </c>
      <c r="V1120" s="87" t="s">
        <v>10341</v>
      </c>
      <c r="W1120" s="76"/>
      <c r="X1120" s="71" t="s">
        <v>10335</v>
      </c>
      <c r="Y1120" s="71" t="s">
        <v>10342</v>
      </c>
      <c r="Z1120" s="63" t="s">
        <v>10364</v>
      </c>
      <c r="AA1120" s="76"/>
      <c r="AB1120" s="76"/>
      <c r="AC1120" s="76"/>
      <c r="AD1120" s="76"/>
      <c r="AE1120" s="97" t="s">
        <v>10344</v>
      </c>
      <c r="AF1120" s="76"/>
      <c r="AG1120" s="76"/>
      <c r="AH1120" s="76"/>
      <c r="AI1120" s="67" t="s">
        <v>10375</v>
      </c>
      <c r="AJ1120" s="79" t="s">
        <v>42</v>
      </c>
      <c r="AK1120" s="76"/>
      <c r="AL1120" s="76"/>
      <c r="AM1120" s="76"/>
      <c r="AN1120" s="63" t="s">
        <v>10546</v>
      </c>
      <c r="AO1120" s="63" t="s">
        <v>11740</v>
      </c>
      <c r="AP1120" s="67" t="s">
        <v>10922</v>
      </c>
      <c r="AQ1120" s="76"/>
    </row>
    <row r="1121" customFormat="false" ht="15" hidden="false" customHeight="false" outlineLevel="0" collapsed="false">
      <c r="B1121" s="1" t="str">
        <f aca="false">поверители!$E1121</f>
        <v>05085</v>
      </c>
      <c r="C1121" s="64" t="s">
        <v>286</v>
      </c>
      <c r="D1121" s="63"/>
      <c r="E1121" s="81" t="s">
        <v>11754</v>
      </c>
      <c r="F1121" s="63"/>
      <c r="G1121" s="63" t="s">
        <v>10335</v>
      </c>
      <c r="H1121" s="81" t="s">
        <v>11753</v>
      </c>
      <c r="I1121" s="67" t="s">
        <v>10374</v>
      </c>
      <c r="J1121" s="76"/>
      <c r="K1121" s="76"/>
      <c r="L1121" s="76"/>
      <c r="M1121" s="76"/>
      <c r="N1121" s="76"/>
      <c r="O1121" s="71" t="s">
        <v>10335</v>
      </c>
      <c r="P1121" s="71"/>
      <c r="Q1121" s="71" t="s">
        <v>10338</v>
      </c>
      <c r="R1121" s="79" t="s">
        <v>10339</v>
      </c>
      <c r="S1121" s="74" t="n">
        <v>45133</v>
      </c>
      <c r="T1121" s="74" t="n">
        <v>46228</v>
      </c>
      <c r="U1121" s="87" t="s">
        <v>10340</v>
      </c>
      <c r="V1121" s="87" t="s">
        <v>10341</v>
      </c>
      <c r="W1121" s="76"/>
      <c r="X1121" s="71" t="s">
        <v>10335</v>
      </c>
      <c r="Y1121" s="71" t="s">
        <v>10342</v>
      </c>
      <c r="Z1121" s="63" t="s">
        <v>10364</v>
      </c>
      <c r="AA1121" s="76"/>
      <c r="AB1121" s="76"/>
      <c r="AC1121" s="76"/>
      <c r="AD1121" s="76"/>
      <c r="AE1121" s="97" t="s">
        <v>10344</v>
      </c>
      <c r="AF1121" s="76"/>
      <c r="AG1121" s="76"/>
      <c r="AH1121" s="76"/>
      <c r="AI1121" s="67" t="s">
        <v>10353</v>
      </c>
      <c r="AJ1121" s="79" t="s">
        <v>42</v>
      </c>
      <c r="AK1121" s="76"/>
      <c r="AL1121" s="76"/>
      <c r="AM1121" s="76"/>
      <c r="AN1121" s="63" t="s">
        <v>10546</v>
      </c>
      <c r="AO1121" s="63" t="s">
        <v>11740</v>
      </c>
      <c r="AP1121" s="67" t="s">
        <v>10922</v>
      </c>
      <c r="AQ1121" s="76"/>
    </row>
    <row r="1122" customFormat="false" ht="15" hidden="false" customHeight="false" outlineLevel="0" collapsed="false">
      <c r="B1122" s="1" t="str">
        <f aca="false">поверители!$E1122</f>
        <v>05089</v>
      </c>
      <c r="C1122" s="64" t="s">
        <v>282</v>
      </c>
      <c r="D1122" s="63"/>
      <c r="E1122" s="81" t="s">
        <v>11755</v>
      </c>
      <c r="F1122" s="63"/>
      <c r="G1122" s="63" t="s">
        <v>10335</v>
      </c>
      <c r="H1122" s="63" t="s">
        <v>10449</v>
      </c>
      <c r="I1122" s="67" t="s">
        <v>10453</v>
      </c>
      <c r="J1122" s="76"/>
      <c r="K1122" s="76"/>
      <c r="L1122" s="76"/>
      <c r="M1122" s="76"/>
      <c r="N1122" s="76"/>
      <c r="O1122" s="71" t="s">
        <v>10335</v>
      </c>
      <c r="P1122" s="71"/>
      <c r="Q1122" s="71" t="s">
        <v>10338</v>
      </c>
      <c r="R1122" s="79" t="s">
        <v>10339</v>
      </c>
      <c r="S1122" s="74" t="n">
        <v>45133</v>
      </c>
      <c r="T1122" s="74" t="n">
        <v>45863</v>
      </c>
      <c r="U1122" s="87" t="s">
        <v>10340</v>
      </c>
      <c r="V1122" s="87" t="s">
        <v>10341</v>
      </c>
      <c r="W1122" s="76"/>
      <c r="X1122" s="71" t="s">
        <v>10335</v>
      </c>
      <c r="Y1122" s="71" t="s">
        <v>10342</v>
      </c>
      <c r="Z1122" s="64" t="s">
        <v>10423</v>
      </c>
      <c r="AA1122" s="76"/>
      <c r="AB1122" s="76"/>
      <c r="AC1122" s="76"/>
      <c r="AD1122" s="76"/>
      <c r="AE1122" s="97" t="s">
        <v>10344</v>
      </c>
      <c r="AF1122" s="76"/>
      <c r="AG1122" s="76"/>
      <c r="AH1122" s="76"/>
      <c r="AI1122" s="67" t="s">
        <v>10353</v>
      </c>
      <c r="AJ1122" s="79" t="s">
        <v>42</v>
      </c>
      <c r="AK1122" s="76"/>
      <c r="AL1122" s="76"/>
      <c r="AM1122" s="76"/>
      <c r="AN1122" s="63" t="s">
        <v>10546</v>
      </c>
      <c r="AO1122" s="63" t="s">
        <v>11740</v>
      </c>
      <c r="AP1122" s="67" t="s">
        <v>10922</v>
      </c>
      <c r="AQ1122" s="76"/>
    </row>
    <row r="1123" customFormat="false" ht="15" hidden="false" customHeight="false" outlineLevel="0" collapsed="false">
      <c r="B1123" s="1" t="str">
        <f aca="false">поверители!$E1123</f>
        <v>05130</v>
      </c>
      <c r="C1123" s="64" t="s">
        <v>282</v>
      </c>
      <c r="D1123" s="63"/>
      <c r="E1123" s="81" t="s">
        <v>11756</v>
      </c>
      <c r="F1123" s="63"/>
      <c r="G1123" s="63" t="s">
        <v>10335</v>
      </c>
      <c r="H1123" s="63" t="s">
        <v>285</v>
      </c>
      <c r="I1123" s="67" t="s">
        <v>10453</v>
      </c>
      <c r="J1123" s="76"/>
      <c r="K1123" s="76"/>
      <c r="L1123" s="76"/>
      <c r="M1123" s="76"/>
      <c r="N1123" s="76"/>
      <c r="O1123" s="71" t="s">
        <v>10335</v>
      </c>
      <c r="P1123" s="71"/>
      <c r="Q1123" s="71" t="s">
        <v>10338</v>
      </c>
      <c r="R1123" s="79" t="s">
        <v>10339</v>
      </c>
      <c r="S1123" s="74" t="n">
        <v>45141</v>
      </c>
      <c r="T1123" s="74" t="n">
        <v>45871</v>
      </c>
      <c r="U1123" s="87" t="s">
        <v>10340</v>
      </c>
      <c r="V1123" s="87" t="s">
        <v>10341</v>
      </c>
      <c r="W1123" s="76"/>
      <c r="X1123" s="71" t="s">
        <v>10335</v>
      </c>
      <c r="Y1123" s="71" t="s">
        <v>10342</v>
      </c>
      <c r="Z1123" s="64" t="s">
        <v>10423</v>
      </c>
      <c r="AA1123" s="76"/>
      <c r="AB1123" s="76"/>
      <c r="AC1123" s="76"/>
      <c r="AD1123" s="76"/>
      <c r="AE1123" s="97" t="s">
        <v>10344</v>
      </c>
      <c r="AF1123" s="76"/>
      <c r="AG1123" s="76"/>
      <c r="AH1123" s="76"/>
      <c r="AI1123" s="67" t="s">
        <v>10345</v>
      </c>
      <c r="AJ1123" s="79" t="s">
        <v>10346</v>
      </c>
      <c r="AK1123" s="76"/>
      <c r="AL1123" s="76"/>
      <c r="AM1123" s="76"/>
      <c r="AN1123" s="63" t="s">
        <v>11757</v>
      </c>
      <c r="AO1123" s="63" t="s">
        <v>10475</v>
      </c>
      <c r="AP1123" s="67" t="s">
        <v>11758</v>
      </c>
      <c r="AQ1123" s="76"/>
    </row>
    <row r="1124" customFormat="false" ht="15" hidden="false" customHeight="false" outlineLevel="0" collapsed="false">
      <c r="B1124" s="1" t="str">
        <f aca="false">поверители!$E1124</f>
        <v>05149</v>
      </c>
      <c r="C1124" s="64" t="s">
        <v>282</v>
      </c>
      <c r="D1124" s="63"/>
      <c r="E1124" s="81" t="s">
        <v>11759</v>
      </c>
      <c r="F1124" s="63"/>
      <c r="G1124" s="63" t="s">
        <v>10335</v>
      </c>
      <c r="H1124" s="63" t="s">
        <v>10449</v>
      </c>
      <c r="I1124" s="67" t="s">
        <v>10453</v>
      </c>
      <c r="J1124" s="76"/>
      <c r="K1124" s="76"/>
      <c r="L1124" s="76"/>
      <c r="M1124" s="76"/>
      <c r="N1124" s="76"/>
      <c r="O1124" s="71" t="s">
        <v>10335</v>
      </c>
      <c r="P1124" s="71"/>
      <c r="Q1124" s="71" t="s">
        <v>10338</v>
      </c>
      <c r="R1124" s="79" t="s">
        <v>10339</v>
      </c>
      <c r="S1124" s="74" t="n">
        <v>45141</v>
      </c>
      <c r="T1124" s="74" t="n">
        <v>45871</v>
      </c>
      <c r="U1124" s="87" t="s">
        <v>10340</v>
      </c>
      <c r="V1124" s="87" t="s">
        <v>10341</v>
      </c>
      <c r="W1124" s="76"/>
      <c r="X1124" s="71" t="s">
        <v>10335</v>
      </c>
      <c r="Y1124" s="71" t="s">
        <v>10342</v>
      </c>
      <c r="Z1124" s="64" t="s">
        <v>10423</v>
      </c>
      <c r="AA1124" s="76"/>
      <c r="AB1124" s="76"/>
      <c r="AC1124" s="76"/>
      <c r="AD1124" s="76"/>
      <c r="AE1124" s="97" t="s">
        <v>10344</v>
      </c>
      <c r="AF1124" s="76"/>
      <c r="AG1124" s="76"/>
      <c r="AH1124" s="76"/>
      <c r="AI1124" s="67" t="s">
        <v>10365</v>
      </c>
      <c r="AJ1124" s="79" t="s">
        <v>10346</v>
      </c>
      <c r="AK1124" s="76"/>
      <c r="AL1124" s="76"/>
      <c r="AM1124" s="76"/>
      <c r="AN1124" s="63" t="s">
        <v>11757</v>
      </c>
      <c r="AO1124" s="63" t="s">
        <v>10475</v>
      </c>
      <c r="AP1124" s="67" t="s">
        <v>11758</v>
      </c>
      <c r="AQ1124" s="76"/>
    </row>
    <row r="1125" customFormat="false" ht="61.15" hidden="false" customHeight="false" outlineLevel="0" collapsed="false">
      <c r="B1125" s="1" t="str">
        <f aca="false">поверители!$E1125</f>
        <v>05151</v>
      </c>
      <c r="C1125" s="64" t="s">
        <v>10131</v>
      </c>
      <c r="D1125" s="63"/>
      <c r="E1125" s="81" t="s">
        <v>11760</v>
      </c>
      <c r="F1125" s="63"/>
      <c r="G1125" s="63" t="s">
        <v>10335</v>
      </c>
      <c r="H1125" s="81" t="s">
        <v>11761</v>
      </c>
      <c r="I1125" s="67" t="s">
        <v>10667</v>
      </c>
      <c r="J1125" s="76"/>
      <c r="K1125" s="76"/>
      <c r="L1125" s="76"/>
      <c r="M1125" s="76"/>
      <c r="N1125" s="76"/>
      <c r="O1125" s="71" t="s">
        <v>10335</v>
      </c>
      <c r="P1125" s="71"/>
      <c r="Q1125" s="71" t="s">
        <v>10338</v>
      </c>
      <c r="R1125" s="79" t="s">
        <v>10339</v>
      </c>
      <c r="S1125" s="74" t="n">
        <v>45141</v>
      </c>
      <c r="T1125" s="74" t="n">
        <v>45871</v>
      </c>
      <c r="U1125" s="87" t="s">
        <v>10340</v>
      </c>
      <c r="V1125" s="87" t="s">
        <v>10341</v>
      </c>
      <c r="W1125" s="76"/>
      <c r="X1125" s="71" t="s">
        <v>10335</v>
      </c>
      <c r="Y1125" s="71" t="s">
        <v>10342</v>
      </c>
      <c r="Z1125" s="124" t="s">
        <v>11762</v>
      </c>
      <c r="AA1125" s="76"/>
      <c r="AB1125" s="76"/>
      <c r="AC1125" s="76"/>
      <c r="AD1125" s="76"/>
      <c r="AE1125" s="97" t="s">
        <v>10344</v>
      </c>
      <c r="AF1125" s="76"/>
      <c r="AG1125" s="76"/>
      <c r="AH1125" s="76"/>
      <c r="AI1125" s="67" t="s">
        <v>10365</v>
      </c>
      <c r="AJ1125" s="79" t="s">
        <v>10346</v>
      </c>
      <c r="AK1125" s="76"/>
      <c r="AL1125" s="76"/>
      <c r="AM1125" s="76"/>
      <c r="AN1125" s="63" t="s">
        <v>11757</v>
      </c>
      <c r="AO1125" s="63" t="s">
        <v>10475</v>
      </c>
      <c r="AP1125" s="67" t="s">
        <v>11758</v>
      </c>
      <c r="AQ1125" s="76"/>
    </row>
    <row r="1126" customFormat="false" ht="15" hidden="false" customHeight="false" outlineLevel="0" collapsed="false">
      <c r="B1126" s="1" t="str">
        <f aca="false">поверители!$E1126</f>
        <v>05499</v>
      </c>
      <c r="C1126" s="64" t="s">
        <v>282</v>
      </c>
      <c r="D1126" s="63"/>
      <c r="E1126" s="81" t="s">
        <v>11763</v>
      </c>
      <c r="F1126" s="63"/>
      <c r="G1126" s="63" t="s">
        <v>10335</v>
      </c>
      <c r="H1126" s="63" t="s">
        <v>285</v>
      </c>
      <c r="I1126" s="67" t="s">
        <v>10458</v>
      </c>
      <c r="J1126" s="76"/>
      <c r="K1126" s="76"/>
      <c r="L1126" s="76"/>
      <c r="M1126" s="76"/>
      <c r="N1126" s="76"/>
      <c r="O1126" s="71" t="s">
        <v>10335</v>
      </c>
      <c r="P1126" s="71"/>
      <c r="Q1126" s="71" t="s">
        <v>10338</v>
      </c>
      <c r="R1126" s="79" t="s">
        <v>10339</v>
      </c>
      <c r="S1126" s="74" t="n">
        <v>45141</v>
      </c>
      <c r="T1126" s="74" t="n">
        <v>45871</v>
      </c>
      <c r="U1126" s="87" t="s">
        <v>10340</v>
      </c>
      <c r="V1126" s="87" t="s">
        <v>10341</v>
      </c>
      <c r="W1126" s="76"/>
      <c r="X1126" s="71" t="s">
        <v>10335</v>
      </c>
      <c r="Y1126" s="71" t="s">
        <v>10342</v>
      </c>
      <c r="Z1126" s="64" t="s">
        <v>10423</v>
      </c>
      <c r="AA1126" s="76"/>
      <c r="AB1126" s="76"/>
      <c r="AC1126" s="76"/>
      <c r="AD1126" s="76"/>
      <c r="AE1126" s="97" t="s">
        <v>10344</v>
      </c>
      <c r="AF1126" s="76"/>
      <c r="AG1126" s="76"/>
      <c r="AH1126" s="76"/>
      <c r="AI1126" s="67" t="s">
        <v>10353</v>
      </c>
      <c r="AJ1126" s="79" t="s">
        <v>42</v>
      </c>
      <c r="AK1126" s="76"/>
      <c r="AL1126" s="76"/>
      <c r="AM1126" s="76"/>
      <c r="AN1126" s="63" t="s">
        <v>11757</v>
      </c>
      <c r="AO1126" s="63" t="s">
        <v>10475</v>
      </c>
      <c r="AP1126" s="67" t="s">
        <v>11758</v>
      </c>
      <c r="AQ1126" s="76"/>
    </row>
    <row r="1127" customFormat="false" ht="15" hidden="false" customHeight="false" outlineLevel="0" collapsed="false">
      <c r="B1127" s="1" t="str">
        <f aca="false">поверители!$E1127</f>
        <v>06313</v>
      </c>
      <c r="C1127" s="64" t="s">
        <v>10132</v>
      </c>
      <c r="D1127" s="63"/>
      <c r="E1127" s="81" t="s">
        <v>11764</v>
      </c>
      <c r="F1127" s="63"/>
      <c r="G1127" s="63" t="s">
        <v>10335</v>
      </c>
      <c r="H1127" s="81" t="s">
        <v>11765</v>
      </c>
      <c r="I1127" s="67" t="s">
        <v>10649</v>
      </c>
      <c r="J1127" s="76"/>
      <c r="K1127" s="76"/>
      <c r="L1127" s="76"/>
      <c r="M1127" s="76"/>
      <c r="N1127" s="76"/>
      <c r="O1127" s="71" t="s">
        <v>10335</v>
      </c>
      <c r="P1127" s="71"/>
      <c r="Q1127" s="71" t="s">
        <v>10338</v>
      </c>
      <c r="R1127" s="79" t="s">
        <v>10339</v>
      </c>
      <c r="S1127" s="74" t="n">
        <v>45141</v>
      </c>
      <c r="T1127" s="74" t="n">
        <v>45871</v>
      </c>
      <c r="U1127" s="87" t="s">
        <v>10340</v>
      </c>
      <c r="V1127" s="87" t="s">
        <v>10341</v>
      </c>
      <c r="W1127" s="76"/>
      <c r="X1127" s="71" t="s">
        <v>10335</v>
      </c>
      <c r="Y1127" s="71" t="s">
        <v>10342</v>
      </c>
      <c r="Z1127" s="64" t="s">
        <v>11766</v>
      </c>
      <c r="AA1127" s="76"/>
      <c r="AB1127" s="76"/>
      <c r="AC1127" s="76"/>
      <c r="AD1127" s="76"/>
      <c r="AE1127" s="97" t="s">
        <v>10344</v>
      </c>
      <c r="AF1127" s="76"/>
      <c r="AG1127" s="76"/>
      <c r="AH1127" s="76"/>
      <c r="AI1127" s="67" t="s">
        <v>10353</v>
      </c>
      <c r="AJ1127" s="79" t="s">
        <v>42</v>
      </c>
      <c r="AK1127" s="76"/>
      <c r="AL1127" s="76"/>
      <c r="AM1127" s="76"/>
      <c r="AN1127" s="63" t="s">
        <v>11757</v>
      </c>
      <c r="AO1127" s="63" t="s">
        <v>10475</v>
      </c>
      <c r="AP1127" s="67" t="s">
        <v>11758</v>
      </c>
      <c r="AQ1127" s="76"/>
    </row>
    <row r="1128" customFormat="false" ht="15" hidden="false" customHeight="false" outlineLevel="0" collapsed="false">
      <c r="B1128" s="1" t="str">
        <f aca="false">поверители!$E1128</f>
        <v>06314</v>
      </c>
      <c r="C1128" s="64" t="s">
        <v>282</v>
      </c>
      <c r="D1128" s="63"/>
      <c r="E1128" s="81" t="s">
        <v>11767</v>
      </c>
      <c r="F1128" s="63"/>
      <c r="G1128" s="63" t="s">
        <v>10335</v>
      </c>
      <c r="H1128" s="63" t="s">
        <v>285</v>
      </c>
      <c r="I1128" s="67" t="s">
        <v>10458</v>
      </c>
      <c r="J1128" s="76"/>
      <c r="K1128" s="76"/>
      <c r="L1128" s="76"/>
      <c r="M1128" s="76"/>
      <c r="N1128" s="76"/>
      <c r="O1128" s="71" t="s">
        <v>10335</v>
      </c>
      <c r="P1128" s="71"/>
      <c r="Q1128" s="71" t="s">
        <v>10338</v>
      </c>
      <c r="R1128" s="79" t="s">
        <v>10339</v>
      </c>
      <c r="S1128" s="74" t="n">
        <v>45141</v>
      </c>
      <c r="T1128" s="74" t="n">
        <v>45871</v>
      </c>
      <c r="U1128" s="87" t="s">
        <v>10340</v>
      </c>
      <c r="V1128" s="87" t="s">
        <v>10341</v>
      </c>
      <c r="W1128" s="76"/>
      <c r="X1128" s="71" t="s">
        <v>10335</v>
      </c>
      <c r="Y1128" s="71" t="s">
        <v>10342</v>
      </c>
      <c r="Z1128" s="64" t="s">
        <v>10423</v>
      </c>
      <c r="AA1128" s="76"/>
      <c r="AB1128" s="76"/>
      <c r="AC1128" s="76"/>
      <c r="AD1128" s="76"/>
      <c r="AE1128" s="97" t="s">
        <v>11746</v>
      </c>
      <c r="AF1128" s="76"/>
      <c r="AG1128" s="76"/>
      <c r="AH1128" s="76"/>
      <c r="AI1128" s="67" t="s">
        <v>10483</v>
      </c>
      <c r="AJ1128" s="79" t="s">
        <v>42</v>
      </c>
      <c r="AK1128" s="76"/>
      <c r="AL1128" s="76"/>
      <c r="AM1128" s="76"/>
      <c r="AN1128" s="63" t="s">
        <v>11757</v>
      </c>
      <c r="AO1128" s="63" t="s">
        <v>10475</v>
      </c>
      <c r="AP1128" s="67" t="s">
        <v>11758</v>
      </c>
      <c r="AQ1128" s="76"/>
    </row>
    <row r="1129" customFormat="false" ht="15" hidden="false" customHeight="false" outlineLevel="0" collapsed="false">
      <c r="B1129" s="1" t="str">
        <f aca="false">поверители!$E1129</f>
        <v>03563</v>
      </c>
      <c r="C1129" s="64" t="s">
        <v>282</v>
      </c>
      <c r="D1129" s="63"/>
      <c r="E1129" s="67" t="s">
        <v>11768</v>
      </c>
      <c r="F1129" s="63"/>
      <c r="G1129" s="63" t="s">
        <v>10335</v>
      </c>
      <c r="H1129" s="63" t="s">
        <v>10449</v>
      </c>
      <c r="I1129" s="67" t="s">
        <v>10453</v>
      </c>
      <c r="J1129" s="76"/>
      <c r="K1129" s="76"/>
      <c r="L1129" s="76"/>
      <c r="M1129" s="76"/>
      <c r="N1129" s="76"/>
      <c r="O1129" s="71" t="s">
        <v>10335</v>
      </c>
      <c r="P1129" s="71"/>
      <c r="Q1129" s="71" t="s">
        <v>10338</v>
      </c>
      <c r="R1129" s="79" t="s">
        <v>10339</v>
      </c>
      <c r="S1129" s="74" t="n">
        <v>45147</v>
      </c>
      <c r="T1129" s="74" t="n">
        <v>45877</v>
      </c>
      <c r="U1129" s="87" t="s">
        <v>10340</v>
      </c>
      <c r="V1129" s="87" t="s">
        <v>10341</v>
      </c>
      <c r="W1129" s="76"/>
      <c r="X1129" s="71" t="s">
        <v>10335</v>
      </c>
      <c r="Y1129" s="71" t="s">
        <v>10342</v>
      </c>
      <c r="Z1129" s="64" t="s">
        <v>10423</v>
      </c>
      <c r="AA1129" s="76"/>
      <c r="AB1129" s="76"/>
      <c r="AC1129" s="76"/>
      <c r="AD1129" s="76"/>
      <c r="AE1129" s="97" t="s">
        <v>10344</v>
      </c>
      <c r="AF1129" s="76"/>
      <c r="AG1129" s="76"/>
      <c r="AH1129" s="76"/>
      <c r="AI1129" s="67" t="s">
        <v>10353</v>
      </c>
      <c r="AJ1129" s="79" t="s">
        <v>42</v>
      </c>
      <c r="AK1129" s="76"/>
      <c r="AL1129" s="76"/>
      <c r="AM1129" s="76"/>
      <c r="AN1129" s="63" t="s">
        <v>11769</v>
      </c>
      <c r="AO1129" s="63" t="s">
        <v>11770</v>
      </c>
      <c r="AP1129" s="67" t="s">
        <v>11771</v>
      </c>
      <c r="AQ1129" s="76"/>
    </row>
    <row r="1130" customFormat="false" ht="15" hidden="false" customHeight="false" outlineLevel="0" collapsed="false">
      <c r="B1130" s="1" t="str">
        <f aca="false">поверители!$E1130</f>
        <v>06325</v>
      </c>
      <c r="C1130" s="64" t="s">
        <v>10132</v>
      </c>
      <c r="D1130" s="63"/>
      <c r="E1130" s="81" t="s">
        <v>11772</v>
      </c>
      <c r="F1130" s="63"/>
      <c r="G1130" s="63" t="s">
        <v>10335</v>
      </c>
      <c r="H1130" s="81" t="s">
        <v>11773</v>
      </c>
      <c r="I1130" s="67" t="s">
        <v>10649</v>
      </c>
      <c r="J1130" s="76"/>
      <c r="K1130" s="76"/>
      <c r="L1130" s="76"/>
      <c r="M1130" s="76"/>
      <c r="N1130" s="76"/>
      <c r="O1130" s="71" t="s">
        <v>10335</v>
      </c>
      <c r="P1130" s="71"/>
      <c r="Q1130" s="71" t="s">
        <v>10338</v>
      </c>
      <c r="R1130" s="79" t="s">
        <v>10339</v>
      </c>
      <c r="S1130" s="74" t="n">
        <v>45155</v>
      </c>
      <c r="T1130" s="74" t="n">
        <v>45885</v>
      </c>
      <c r="U1130" s="87" t="s">
        <v>10340</v>
      </c>
      <c r="V1130" s="87" t="s">
        <v>10341</v>
      </c>
      <c r="W1130" s="76"/>
      <c r="X1130" s="71" t="s">
        <v>10335</v>
      </c>
      <c r="Y1130" s="71" t="s">
        <v>10342</v>
      </c>
      <c r="Z1130" s="64" t="s">
        <v>11766</v>
      </c>
      <c r="AA1130" s="76"/>
      <c r="AB1130" s="76"/>
      <c r="AC1130" s="76"/>
      <c r="AD1130" s="76"/>
      <c r="AE1130" s="97" t="s">
        <v>10344</v>
      </c>
      <c r="AF1130" s="76"/>
      <c r="AG1130" s="76"/>
      <c r="AH1130" s="76"/>
      <c r="AI1130" s="67" t="s">
        <v>10353</v>
      </c>
      <c r="AJ1130" s="79" t="s">
        <v>42</v>
      </c>
      <c r="AK1130" s="76"/>
      <c r="AL1130" s="76"/>
      <c r="AM1130" s="76"/>
      <c r="AN1130" s="63" t="s">
        <v>11774</v>
      </c>
      <c r="AO1130" s="63" t="s">
        <v>10396</v>
      </c>
      <c r="AP1130" s="67" t="s">
        <v>11775</v>
      </c>
      <c r="AQ1130" s="76"/>
    </row>
    <row r="1131" customFormat="false" ht="17.9" hidden="false" customHeight="false" outlineLevel="0" collapsed="false">
      <c r="B1131" s="1" t="str">
        <f aca="false">поверители!$E1131</f>
        <v>05185</v>
      </c>
      <c r="C1131" s="64" t="s">
        <v>282</v>
      </c>
      <c r="D1131" s="63"/>
      <c r="E1131" s="81" t="s">
        <v>11776</v>
      </c>
      <c r="F1131" s="63"/>
      <c r="G1131" s="63" t="s">
        <v>10335</v>
      </c>
      <c r="H1131" s="66" t="s">
        <v>285</v>
      </c>
      <c r="I1131" s="67" t="s">
        <v>10453</v>
      </c>
      <c r="J1131" s="76"/>
      <c r="K1131" s="76"/>
      <c r="L1131" s="76"/>
      <c r="M1131" s="76"/>
      <c r="N1131" s="76"/>
      <c r="O1131" s="71" t="s">
        <v>10335</v>
      </c>
      <c r="P1131" s="71"/>
      <c r="Q1131" s="71" t="s">
        <v>10338</v>
      </c>
      <c r="R1131" s="79" t="s">
        <v>10339</v>
      </c>
      <c r="S1131" s="74" t="n">
        <v>45161</v>
      </c>
      <c r="T1131" s="74" t="n">
        <v>45891</v>
      </c>
      <c r="U1131" s="87" t="s">
        <v>10340</v>
      </c>
      <c r="V1131" s="87" t="s">
        <v>10341</v>
      </c>
      <c r="W1131" s="76"/>
      <c r="X1131" s="71" t="s">
        <v>10335</v>
      </c>
      <c r="Y1131" s="71" t="s">
        <v>10342</v>
      </c>
      <c r="Z1131" s="64" t="s">
        <v>10423</v>
      </c>
      <c r="AA1131" s="76"/>
      <c r="AB1131" s="76"/>
      <c r="AC1131" s="76"/>
      <c r="AD1131" s="76"/>
      <c r="AE1131" s="97" t="s">
        <v>10344</v>
      </c>
      <c r="AF1131" s="76"/>
      <c r="AG1131" s="76"/>
      <c r="AH1131" s="76"/>
      <c r="AI1131" s="67" t="s">
        <v>10345</v>
      </c>
      <c r="AJ1131" s="79" t="s">
        <v>10346</v>
      </c>
      <c r="AK1131" s="76"/>
      <c r="AL1131" s="76"/>
      <c r="AM1131" s="76"/>
      <c r="AN1131" s="63" t="s">
        <v>11777</v>
      </c>
      <c r="AO1131" s="63" t="s">
        <v>10489</v>
      </c>
      <c r="AP1131" s="67" t="s">
        <v>11778</v>
      </c>
      <c r="AQ1131" s="76"/>
    </row>
    <row r="1132" customFormat="false" ht="17.9" hidden="false" customHeight="false" outlineLevel="0" collapsed="false">
      <c r="B1132" s="1" t="str">
        <f aca="false">поверители!$E1132</f>
        <v>05186</v>
      </c>
      <c r="C1132" s="64" t="s">
        <v>282</v>
      </c>
      <c r="D1132" s="63"/>
      <c r="E1132" s="81" t="s">
        <v>11779</v>
      </c>
      <c r="F1132" s="63"/>
      <c r="G1132" s="63" t="s">
        <v>10335</v>
      </c>
      <c r="H1132" s="66" t="s">
        <v>285</v>
      </c>
      <c r="I1132" s="67" t="s">
        <v>10453</v>
      </c>
      <c r="J1132" s="76"/>
      <c r="K1132" s="76"/>
      <c r="L1132" s="76"/>
      <c r="M1132" s="76"/>
      <c r="N1132" s="76"/>
      <c r="O1132" s="71" t="s">
        <v>10335</v>
      </c>
      <c r="P1132" s="71"/>
      <c r="Q1132" s="71" t="s">
        <v>10338</v>
      </c>
      <c r="R1132" s="79" t="s">
        <v>10339</v>
      </c>
      <c r="S1132" s="74" t="n">
        <v>45161</v>
      </c>
      <c r="T1132" s="74" t="n">
        <v>45891</v>
      </c>
      <c r="U1132" s="87" t="s">
        <v>10340</v>
      </c>
      <c r="V1132" s="87" t="s">
        <v>10341</v>
      </c>
      <c r="W1132" s="76"/>
      <c r="X1132" s="71" t="s">
        <v>10335</v>
      </c>
      <c r="Y1132" s="71" t="s">
        <v>10342</v>
      </c>
      <c r="Z1132" s="64" t="s">
        <v>10423</v>
      </c>
      <c r="AA1132" s="76"/>
      <c r="AB1132" s="76"/>
      <c r="AC1132" s="76"/>
      <c r="AD1132" s="76"/>
      <c r="AE1132" s="97" t="s">
        <v>10344</v>
      </c>
      <c r="AF1132" s="76"/>
      <c r="AG1132" s="76"/>
      <c r="AH1132" s="76"/>
      <c r="AI1132" s="67" t="s">
        <v>10345</v>
      </c>
      <c r="AJ1132" s="79" t="s">
        <v>10346</v>
      </c>
      <c r="AK1132" s="76"/>
      <c r="AL1132" s="76"/>
      <c r="AM1132" s="76"/>
      <c r="AN1132" s="63" t="s">
        <v>11777</v>
      </c>
      <c r="AO1132" s="63" t="s">
        <v>10489</v>
      </c>
      <c r="AP1132" s="67" t="s">
        <v>11778</v>
      </c>
      <c r="AQ1132" s="76"/>
    </row>
    <row r="1133" customFormat="false" ht="17.9" hidden="false" customHeight="false" outlineLevel="0" collapsed="false">
      <c r="B1133" s="1" t="str">
        <f aca="false">поверители!$E1133</f>
        <v>05062</v>
      </c>
      <c r="C1133" s="64" t="s">
        <v>282</v>
      </c>
      <c r="D1133" s="63"/>
      <c r="E1133" s="81" t="s">
        <v>11780</v>
      </c>
      <c r="F1133" s="63"/>
      <c r="G1133" s="63" t="s">
        <v>10335</v>
      </c>
      <c r="H1133" s="66" t="s">
        <v>285</v>
      </c>
      <c r="I1133" s="67" t="s">
        <v>10469</v>
      </c>
      <c r="J1133" s="76"/>
      <c r="K1133" s="76"/>
      <c r="L1133" s="76"/>
      <c r="M1133" s="76"/>
      <c r="N1133" s="76"/>
      <c r="O1133" s="71" t="s">
        <v>10335</v>
      </c>
      <c r="P1133" s="71"/>
      <c r="Q1133" s="71" t="s">
        <v>10338</v>
      </c>
      <c r="R1133" s="79" t="s">
        <v>10339</v>
      </c>
      <c r="S1133" s="74" t="n">
        <v>45161</v>
      </c>
      <c r="T1133" s="74" t="n">
        <v>45891</v>
      </c>
      <c r="U1133" s="87" t="s">
        <v>10340</v>
      </c>
      <c r="V1133" s="87" t="s">
        <v>10341</v>
      </c>
      <c r="W1133" s="76"/>
      <c r="X1133" s="71" t="s">
        <v>10335</v>
      </c>
      <c r="Y1133" s="71" t="s">
        <v>10342</v>
      </c>
      <c r="Z1133" s="64" t="s">
        <v>10423</v>
      </c>
      <c r="AA1133" s="76"/>
      <c r="AB1133" s="76"/>
      <c r="AC1133" s="76"/>
      <c r="AD1133" s="76"/>
      <c r="AE1133" s="97" t="s">
        <v>10344</v>
      </c>
      <c r="AF1133" s="76"/>
      <c r="AG1133" s="76"/>
      <c r="AH1133" s="76"/>
      <c r="AI1133" s="67" t="s">
        <v>10353</v>
      </c>
      <c r="AJ1133" s="79" t="s">
        <v>10346</v>
      </c>
      <c r="AK1133" s="76"/>
      <c r="AL1133" s="76"/>
      <c r="AM1133" s="76"/>
      <c r="AN1133" s="63" t="s">
        <v>11777</v>
      </c>
      <c r="AO1133" s="63" t="s">
        <v>10489</v>
      </c>
      <c r="AP1133" s="67" t="s">
        <v>11778</v>
      </c>
      <c r="AQ1133" s="76"/>
    </row>
    <row r="1134" customFormat="false" ht="17.9" hidden="false" customHeight="false" outlineLevel="0" collapsed="false">
      <c r="B1134" s="1" t="str">
        <f aca="false">поверители!$E1134</f>
        <v>05091</v>
      </c>
      <c r="C1134" s="64" t="s">
        <v>282</v>
      </c>
      <c r="D1134" s="63"/>
      <c r="E1134" s="81" t="s">
        <v>11781</v>
      </c>
      <c r="F1134" s="63"/>
      <c r="G1134" s="63" t="s">
        <v>10335</v>
      </c>
      <c r="H1134" s="66" t="s">
        <v>285</v>
      </c>
      <c r="I1134" s="67" t="s">
        <v>10453</v>
      </c>
      <c r="J1134" s="76"/>
      <c r="K1134" s="76"/>
      <c r="L1134" s="76"/>
      <c r="M1134" s="76"/>
      <c r="N1134" s="76"/>
      <c r="O1134" s="71" t="s">
        <v>10335</v>
      </c>
      <c r="P1134" s="71"/>
      <c r="Q1134" s="71" t="s">
        <v>10338</v>
      </c>
      <c r="R1134" s="79" t="s">
        <v>10339</v>
      </c>
      <c r="S1134" s="74" t="n">
        <v>45161</v>
      </c>
      <c r="T1134" s="74" t="n">
        <v>45891</v>
      </c>
      <c r="U1134" s="87" t="s">
        <v>10340</v>
      </c>
      <c r="V1134" s="87" t="s">
        <v>10341</v>
      </c>
      <c r="W1134" s="76"/>
      <c r="X1134" s="71" t="s">
        <v>10335</v>
      </c>
      <c r="Y1134" s="71" t="s">
        <v>10342</v>
      </c>
      <c r="Z1134" s="64" t="s">
        <v>10423</v>
      </c>
      <c r="AA1134" s="76"/>
      <c r="AB1134" s="76"/>
      <c r="AC1134" s="76"/>
      <c r="AD1134" s="76"/>
      <c r="AE1134" s="97" t="s">
        <v>10344</v>
      </c>
      <c r="AF1134" s="76"/>
      <c r="AG1134" s="76"/>
      <c r="AH1134" s="76"/>
      <c r="AI1134" s="67" t="s">
        <v>10353</v>
      </c>
      <c r="AJ1134" s="79" t="s">
        <v>10346</v>
      </c>
      <c r="AK1134" s="76"/>
      <c r="AL1134" s="76"/>
      <c r="AM1134" s="76"/>
      <c r="AN1134" s="63" t="s">
        <v>11777</v>
      </c>
      <c r="AO1134" s="63" t="s">
        <v>10489</v>
      </c>
      <c r="AP1134" s="67" t="s">
        <v>11778</v>
      </c>
      <c r="AQ1134" s="76"/>
    </row>
    <row r="1135" customFormat="false" ht="17.9" hidden="false" customHeight="false" outlineLevel="0" collapsed="false">
      <c r="B1135" s="1" t="str">
        <f aca="false">поверители!$E1135</f>
        <v>05099</v>
      </c>
      <c r="C1135" s="64" t="s">
        <v>282</v>
      </c>
      <c r="D1135" s="63"/>
      <c r="E1135" s="81" t="s">
        <v>11782</v>
      </c>
      <c r="F1135" s="63"/>
      <c r="G1135" s="63" t="s">
        <v>10335</v>
      </c>
      <c r="H1135" s="66" t="s">
        <v>285</v>
      </c>
      <c r="I1135" s="67" t="s">
        <v>10453</v>
      </c>
      <c r="J1135" s="76"/>
      <c r="K1135" s="76"/>
      <c r="L1135" s="76"/>
      <c r="M1135" s="76"/>
      <c r="N1135" s="76"/>
      <c r="O1135" s="71" t="s">
        <v>10335</v>
      </c>
      <c r="P1135" s="71"/>
      <c r="Q1135" s="71" t="s">
        <v>10338</v>
      </c>
      <c r="R1135" s="79" t="s">
        <v>10339</v>
      </c>
      <c r="S1135" s="74" t="n">
        <v>45161</v>
      </c>
      <c r="T1135" s="74" t="n">
        <v>45891</v>
      </c>
      <c r="U1135" s="87" t="s">
        <v>10340</v>
      </c>
      <c r="V1135" s="87" t="s">
        <v>10341</v>
      </c>
      <c r="W1135" s="76"/>
      <c r="X1135" s="71" t="s">
        <v>10335</v>
      </c>
      <c r="Y1135" s="71" t="s">
        <v>10342</v>
      </c>
      <c r="Z1135" s="64" t="s">
        <v>10423</v>
      </c>
      <c r="AA1135" s="76"/>
      <c r="AB1135" s="76"/>
      <c r="AC1135" s="76"/>
      <c r="AD1135" s="76"/>
      <c r="AE1135" s="97" t="s">
        <v>10344</v>
      </c>
      <c r="AF1135" s="76"/>
      <c r="AG1135" s="76"/>
      <c r="AH1135" s="76"/>
      <c r="AI1135" s="67" t="s">
        <v>10353</v>
      </c>
      <c r="AJ1135" s="79" t="s">
        <v>42</v>
      </c>
      <c r="AK1135" s="76"/>
      <c r="AL1135" s="76"/>
      <c r="AM1135" s="76"/>
      <c r="AN1135" s="63" t="s">
        <v>11777</v>
      </c>
      <c r="AO1135" s="63" t="s">
        <v>10489</v>
      </c>
      <c r="AP1135" s="67" t="s">
        <v>11778</v>
      </c>
      <c r="AQ1135" s="76"/>
    </row>
    <row r="1136" customFormat="false" ht="17.9" hidden="false" customHeight="false" outlineLevel="0" collapsed="false">
      <c r="B1136" s="1" t="str">
        <f aca="false">поверители!$E1136</f>
        <v>05101</v>
      </c>
      <c r="C1136" s="64" t="s">
        <v>282</v>
      </c>
      <c r="D1136" s="63"/>
      <c r="E1136" s="81" t="s">
        <v>11783</v>
      </c>
      <c r="F1136" s="63"/>
      <c r="G1136" s="63" t="s">
        <v>10335</v>
      </c>
      <c r="H1136" s="66" t="s">
        <v>285</v>
      </c>
      <c r="I1136" s="67" t="s">
        <v>10453</v>
      </c>
      <c r="J1136" s="76"/>
      <c r="K1136" s="76"/>
      <c r="L1136" s="76"/>
      <c r="M1136" s="76"/>
      <c r="N1136" s="76"/>
      <c r="O1136" s="71" t="s">
        <v>10335</v>
      </c>
      <c r="P1136" s="71"/>
      <c r="Q1136" s="71" t="s">
        <v>10338</v>
      </c>
      <c r="R1136" s="79" t="s">
        <v>10339</v>
      </c>
      <c r="S1136" s="74" t="n">
        <v>45161</v>
      </c>
      <c r="T1136" s="74" t="n">
        <v>45891</v>
      </c>
      <c r="U1136" s="87" t="s">
        <v>10340</v>
      </c>
      <c r="V1136" s="87" t="s">
        <v>10341</v>
      </c>
      <c r="W1136" s="76"/>
      <c r="X1136" s="71" t="s">
        <v>10335</v>
      </c>
      <c r="Y1136" s="71" t="s">
        <v>10342</v>
      </c>
      <c r="Z1136" s="64" t="s">
        <v>10423</v>
      </c>
      <c r="AA1136" s="76"/>
      <c r="AB1136" s="76"/>
      <c r="AC1136" s="76"/>
      <c r="AD1136" s="76"/>
      <c r="AE1136" s="97" t="s">
        <v>10344</v>
      </c>
      <c r="AF1136" s="76"/>
      <c r="AG1136" s="76"/>
      <c r="AH1136" s="76"/>
      <c r="AI1136" s="67" t="s">
        <v>10353</v>
      </c>
      <c r="AJ1136" s="79" t="s">
        <v>42</v>
      </c>
      <c r="AK1136" s="76"/>
      <c r="AL1136" s="76"/>
      <c r="AM1136" s="76"/>
      <c r="AN1136" s="63" t="s">
        <v>11777</v>
      </c>
      <c r="AO1136" s="63" t="s">
        <v>10489</v>
      </c>
      <c r="AP1136" s="67" t="s">
        <v>11778</v>
      </c>
      <c r="AQ1136" s="76"/>
    </row>
    <row r="1137" customFormat="false" ht="17.9" hidden="false" customHeight="false" outlineLevel="0" collapsed="false">
      <c r="B1137" s="1" t="str">
        <f aca="false">поверители!$E1137</f>
        <v>05109</v>
      </c>
      <c r="C1137" s="64" t="s">
        <v>282</v>
      </c>
      <c r="D1137" s="63"/>
      <c r="E1137" s="81" t="s">
        <v>11784</v>
      </c>
      <c r="F1137" s="63"/>
      <c r="G1137" s="63" t="s">
        <v>10335</v>
      </c>
      <c r="H1137" s="66" t="s">
        <v>285</v>
      </c>
      <c r="I1137" s="67" t="s">
        <v>10453</v>
      </c>
      <c r="J1137" s="76"/>
      <c r="K1137" s="76"/>
      <c r="L1137" s="76"/>
      <c r="M1137" s="76"/>
      <c r="N1137" s="76"/>
      <c r="O1137" s="71" t="s">
        <v>10335</v>
      </c>
      <c r="P1137" s="71"/>
      <c r="Q1137" s="71" t="s">
        <v>10338</v>
      </c>
      <c r="R1137" s="79" t="s">
        <v>10339</v>
      </c>
      <c r="S1137" s="74" t="n">
        <v>45161</v>
      </c>
      <c r="T1137" s="74" t="n">
        <v>45891</v>
      </c>
      <c r="U1137" s="87" t="s">
        <v>10340</v>
      </c>
      <c r="V1137" s="87" t="s">
        <v>10341</v>
      </c>
      <c r="W1137" s="76"/>
      <c r="X1137" s="71" t="s">
        <v>10335</v>
      </c>
      <c r="Y1137" s="71" t="s">
        <v>10342</v>
      </c>
      <c r="Z1137" s="64" t="s">
        <v>10423</v>
      </c>
      <c r="AA1137" s="76"/>
      <c r="AB1137" s="76"/>
      <c r="AC1137" s="76"/>
      <c r="AD1137" s="76"/>
      <c r="AE1137" s="97" t="s">
        <v>10344</v>
      </c>
      <c r="AF1137" s="76"/>
      <c r="AG1137" s="76"/>
      <c r="AH1137" s="76"/>
      <c r="AI1137" s="67" t="s">
        <v>10353</v>
      </c>
      <c r="AJ1137" s="79" t="s">
        <v>42</v>
      </c>
      <c r="AK1137" s="76"/>
      <c r="AL1137" s="76"/>
      <c r="AM1137" s="76"/>
      <c r="AN1137" s="63" t="s">
        <v>11777</v>
      </c>
      <c r="AO1137" s="63" t="s">
        <v>10489</v>
      </c>
      <c r="AP1137" s="67" t="s">
        <v>11778</v>
      </c>
      <c r="AQ1137" s="76"/>
    </row>
    <row r="1138" customFormat="false" ht="17.9" hidden="false" customHeight="false" outlineLevel="0" collapsed="false">
      <c r="B1138" s="1" t="str">
        <f aca="false">поверители!$E1138</f>
        <v>05115</v>
      </c>
      <c r="C1138" s="64" t="s">
        <v>282</v>
      </c>
      <c r="D1138" s="63"/>
      <c r="E1138" s="81" t="s">
        <v>11785</v>
      </c>
      <c r="F1138" s="63"/>
      <c r="G1138" s="63" t="s">
        <v>10335</v>
      </c>
      <c r="H1138" s="66" t="s">
        <v>285</v>
      </c>
      <c r="I1138" s="67" t="s">
        <v>10453</v>
      </c>
      <c r="J1138" s="76"/>
      <c r="K1138" s="76"/>
      <c r="L1138" s="76"/>
      <c r="M1138" s="76"/>
      <c r="N1138" s="76"/>
      <c r="O1138" s="71" t="s">
        <v>10335</v>
      </c>
      <c r="P1138" s="71"/>
      <c r="Q1138" s="71" t="s">
        <v>10338</v>
      </c>
      <c r="R1138" s="79" t="s">
        <v>10339</v>
      </c>
      <c r="S1138" s="74" t="n">
        <v>45161</v>
      </c>
      <c r="T1138" s="74" t="n">
        <v>45891</v>
      </c>
      <c r="U1138" s="87" t="s">
        <v>10340</v>
      </c>
      <c r="V1138" s="87" t="s">
        <v>10341</v>
      </c>
      <c r="W1138" s="76"/>
      <c r="X1138" s="71" t="s">
        <v>10335</v>
      </c>
      <c r="Y1138" s="71" t="s">
        <v>10342</v>
      </c>
      <c r="Z1138" s="64" t="s">
        <v>10423</v>
      </c>
      <c r="AA1138" s="76"/>
      <c r="AB1138" s="76"/>
      <c r="AC1138" s="76"/>
      <c r="AD1138" s="76"/>
      <c r="AE1138" s="97" t="s">
        <v>10344</v>
      </c>
      <c r="AF1138" s="76"/>
      <c r="AG1138" s="76"/>
      <c r="AH1138" s="76"/>
      <c r="AI1138" s="67" t="s">
        <v>10353</v>
      </c>
      <c r="AJ1138" s="79" t="s">
        <v>42</v>
      </c>
      <c r="AK1138" s="76"/>
      <c r="AL1138" s="76"/>
      <c r="AM1138" s="76"/>
      <c r="AN1138" s="63" t="s">
        <v>11777</v>
      </c>
      <c r="AO1138" s="63" t="s">
        <v>10489</v>
      </c>
      <c r="AP1138" s="67" t="s">
        <v>11778</v>
      </c>
      <c r="AQ1138" s="76"/>
    </row>
    <row r="1139" customFormat="false" ht="17.9" hidden="false" customHeight="false" outlineLevel="0" collapsed="false">
      <c r="B1139" s="1" t="str">
        <f aca="false">поверители!$E1139</f>
        <v>5590</v>
      </c>
      <c r="C1139" s="83" t="s">
        <v>10120</v>
      </c>
      <c r="D1139" s="87"/>
      <c r="E1139" s="65" t="s">
        <v>11786</v>
      </c>
      <c r="F1139" s="87"/>
      <c r="G1139" s="84" t="s">
        <v>10335</v>
      </c>
      <c r="H1139" s="63" t="s">
        <v>11787</v>
      </c>
      <c r="I1139" s="67" t="n">
        <v>2014</v>
      </c>
      <c r="J1139" s="89"/>
      <c r="K1139" s="89"/>
      <c r="L1139" s="89"/>
      <c r="M1139" s="89"/>
      <c r="N1139" s="89"/>
      <c r="O1139" s="71" t="s">
        <v>10335</v>
      </c>
      <c r="P1139" s="71"/>
      <c r="Q1139" s="71" t="s">
        <v>10338</v>
      </c>
      <c r="R1139" s="79" t="s">
        <v>10339</v>
      </c>
      <c r="S1139" s="74" t="n">
        <v>45142</v>
      </c>
      <c r="T1139" s="95" t="n">
        <v>45507</v>
      </c>
      <c r="U1139" s="87" t="s">
        <v>10340</v>
      </c>
      <c r="V1139" s="87" t="s">
        <v>10341</v>
      </c>
      <c r="W1139" s="91"/>
      <c r="X1139" s="71" t="s">
        <v>10335</v>
      </c>
      <c r="Y1139" s="71" t="s">
        <v>10342</v>
      </c>
      <c r="Z1139" s="71" t="s">
        <v>10499</v>
      </c>
      <c r="AA1139" s="89"/>
      <c r="AB1139" s="89"/>
      <c r="AC1139" s="89"/>
      <c r="AD1139" s="89" t="s">
        <v>10487</v>
      </c>
      <c r="AE1139" s="97"/>
      <c r="AF1139" s="89"/>
      <c r="AG1139" s="89"/>
      <c r="AH1139" s="89"/>
      <c r="AI1139" s="90" t="s">
        <v>10488</v>
      </c>
      <c r="AJ1139" s="79" t="s">
        <v>10346</v>
      </c>
      <c r="AK1139" s="89"/>
      <c r="AL1139" s="89"/>
      <c r="AM1139" s="89"/>
      <c r="AN1139" s="63" t="s">
        <v>11295</v>
      </c>
      <c r="AO1139" s="63" t="s">
        <v>10921</v>
      </c>
      <c r="AP1139" s="67" t="s">
        <v>11788</v>
      </c>
      <c r="AQ1139" s="89"/>
    </row>
    <row r="1140" customFormat="false" ht="17.9" hidden="false" customHeight="false" outlineLevel="0" collapsed="false">
      <c r="B1140" s="1" t="str">
        <f aca="false">поверители!$E1140</f>
        <v>5578</v>
      </c>
      <c r="C1140" s="83" t="s">
        <v>10120</v>
      </c>
      <c r="D1140" s="87"/>
      <c r="E1140" s="65" t="s">
        <v>11789</v>
      </c>
      <c r="F1140" s="87"/>
      <c r="G1140" s="84" t="s">
        <v>10335</v>
      </c>
      <c r="H1140" s="63" t="s">
        <v>11787</v>
      </c>
      <c r="I1140" s="67" t="n">
        <v>2014</v>
      </c>
      <c r="J1140" s="89"/>
      <c r="K1140" s="89"/>
      <c r="L1140" s="89"/>
      <c r="M1140" s="89"/>
      <c r="N1140" s="89"/>
      <c r="O1140" s="71" t="s">
        <v>10335</v>
      </c>
      <c r="P1140" s="71"/>
      <c r="Q1140" s="71" t="s">
        <v>10338</v>
      </c>
      <c r="R1140" s="79" t="s">
        <v>10339</v>
      </c>
      <c r="S1140" s="74" t="n">
        <v>45142</v>
      </c>
      <c r="T1140" s="95" t="n">
        <v>45507</v>
      </c>
      <c r="U1140" s="87" t="s">
        <v>10340</v>
      </c>
      <c r="V1140" s="87" t="s">
        <v>10341</v>
      </c>
      <c r="W1140" s="91"/>
      <c r="X1140" s="71" t="s">
        <v>10335</v>
      </c>
      <c r="Y1140" s="71" t="s">
        <v>10342</v>
      </c>
      <c r="Z1140" s="71" t="s">
        <v>10499</v>
      </c>
      <c r="AA1140" s="89"/>
      <c r="AB1140" s="89"/>
      <c r="AC1140" s="89"/>
      <c r="AD1140" s="89" t="s">
        <v>10487</v>
      </c>
      <c r="AE1140" s="97"/>
      <c r="AF1140" s="89"/>
      <c r="AG1140" s="89"/>
      <c r="AH1140" s="89"/>
      <c r="AI1140" s="90" t="s">
        <v>10488</v>
      </c>
      <c r="AJ1140" s="79" t="s">
        <v>10346</v>
      </c>
      <c r="AK1140" s="89"/>
      <c r="AL1140" s="89"/>
      <c r="AM1140" s="89"/>
      <c r="AN1140" s="63" t="s">
        <v>11295</v>
      </c>
      <c r="AO1140" s="63" t="s">
        <v>10921</v>
      </c>
      <c r="AP1140" s="67" t="s">
        <v>11788</v>
      </c>
      <c r="AQ1140" s="89"/>
    </row>
    <row r="1141" customFormat="false" ht="17.9" hidden="false" customHeight="false" outlineLevel="0" collapsed="false">
      <c r="B1141" s="1" t="str">
        <f aca="false">поверители!$E1141</f>
        <v>5561</v>
      </c>
      <c r="C1141" s="83" t="s">
        <v>10120</v>
      </c>
      <c r="D1141" s="87"/>
      <c r="E1141" s="65" t="s">
        <v>11790</v>
      </c>
      <c r="F1141" s="87"/>
      <c r="G1141" s="84" t="s">
        <v>10335</v>
      </c>
      <c r="H1141" s="63" t="s">
        <v>11787</v>
      </c>
      <c r="I1141" s="67" t="n">
        <v>2014</v>
      </c>
      <c r="J1141" s="89"/>
      <c r="K1141" s="89"/>
      <c r="L1141" s="89"/>
      <c r="M1141" s="89"/>
      <c r="N1141" s="89"/>
      <c r="O1141" s="71" t="s">
        <v>10335</v>
      </c>
      <c r="P1141" s="71"/>
      <c r="Q1141" s="71" t="s">
        <v>10338</v>
      </c>
      <c r="R1141" s="79" t="s">
        <v>10339</v>
      </c>
      <c r="S1141" s="74" t="n">
        <v>45142</v>
      </c>
      <c r="T1141" s="95" t="n">
        <v>45507</v>
      </c>
      <c r="U1141" s="87" t="s">
        <v>10340</v>
      </c>
      <c r="V1141" s="87" t="s">
        <v>10341</v>
      </c>
      <c r="W1141" s="91"/>
      <c r="X1141" s="71" t="s">
        <v>10335</v>
      </c>
      <c r="Y1141" s="71" t="s">
        <v>10342</v>
      </c>
      <c r="Z1141" s="71" t="s">
        <v>10499</v>
      </c>
      <c r="AA1141" s="89"/>
      <c r="AB1141" s="89"/>
      <c r="AC1141" s="89"/>
      <c r="AD1141" s="89" t="s">
        <v>10487</v>
      </c>
      <c r="AE1141" s="97"/>
      <c r="AF1141" s="89"/>
      <c r="AG1141" s="89"/>
      <c r="AH1141" s="89"/>
      <c r="AI1141" s="90" t="s">
        <v>10488</v>
      </c>
      <c r="AJ1141" s="79" t="s">
        <v>10346</v>
      </c>
      <c r="AK1141" s="89"/>
      <c r="AL1141" s="89"/>
      <c r="AM1141" s="89"/>
      <c r="AN1141" s="63" t="s">
        <v>11295</v>
      </c>
      <c r="AO1141" s="63" t="s">
        <v>10921</v>
      </c>
      <c r="AP1141" s="67" t="s">
        <v>11788</v>
      </c>
      <c r="AQ1141" s="89"/>
    </row>
    <row r="1142" customFormat="false" ht="17.9" hidden="false" customHeight="false" outlineLevel="0" collapsed="false">
      <c r="B1142" s="1" t="str">
        <f aca="false">поверители!$E1142</f>
        <v>5573</v>
      </c>
      <c r="C1142" s="83" t="s">
        <v>10120</v>
      </c>
      <c r="D1142" s="87"/>
      <c r="E1142" s="65" t="s">
        <v>11791</v>
      </c>
      <c r="F1142" s="87"/>
      <c r="G1142" s="84" t="s">
        <v>10335</v>
      </c>
      <c r="H1142" s="63" t="s">
        <v>11787</v>
      </c>
      <c r="I1142" s="67" t="n">
        <v>2014</v>
      </c>
      <c r="J1142" s="89"/>
      <c r="K1142" s="89"/>
      <c r="L1142" s="89"/>
      <c r="M1142" s="89"/>
      <c r="N1142" s="89"/>
      <c r="O1142" s="71" t="s">
        <v>10335</v>
      </c>
      <c r="P1142" s="71"/>
      <c r="Q1142" s="71" t="s">
        <v>10338</v>
      </c>
      <c r="R1142" s="79" t="s">
        <v>10339</v>
      </c>
      <c r="S1142" s="74" t="n">
        <v>45142</v>
      </c>
      <c r="T1142" s="95" t="n">
        <v>45507</v>
      </c>
      <c r="U1142" s="87" t="s">
        <v>10340</v>
      </c>
      <c r="V1142" s="87" t="s">
        <v>10341</v>
      </c>
      <c r="W1142" s="91"/>
      <c r="X1142" s="71" t="s">
        <v>10335</v>
      </c>
      <c r="Y1142" s="71" t="s">
        <v>10342</v>
      </c>
      <c r="Z1142" s="71" t="s">
        <v>10499</v>
      </c>
      <c r="AA1142" s="89"/>
      <c r="AB1142" s="89"/>
      <c r="AC1142" s="89"/>
      <c r="AD1142" s="89" t="s">
        <v>10487</v>
      </c>
      <c r="AE1142" s="97"/>
      <c r="AF1142" s="89"/>
      <c r="AG1142" s="89"/>
      <c r="AH1142" s="89"/>
      <c r="AI1142" s="90" t="s">
        <v>10488</v>
      </c>
      <c r="AJ1142" s="79" t="s">
        <v>10346</v>
      </c>
      <c r="AK1142" s="89"/>
      <c r="AL1142" s="89"/>
      <c r="AM1142" s="89"/>
      <c r="AN1142" s="63" t="s">
        <v>11295</v>
      </c>
      <c r="AO1142" s="63" t="s">
        <v>10921</v>
      </c>
      <c r="AP1142" s="67" t="s">
        <v>11788</v>
      </c>
      <c r="AQ1142" s="89"/>
    </row>
    <row r="1143" customFormat="false" ht="17.9" hidden="false" customHeight="false" outlineLevel="0" collapsed="false">
      <c r="B1143" s="1" t="str">
        <f aca="false">поверители!$E1143</f>
        <v>5576</v>
      </c>
      <c r="C1143" s="83" t="s">
        <v>10120</v>
      </c>
      <c r="D1143" s="87"/>
      <c r="E1143" s="65" t="s">
        <v>11792</v>
      </c>
      <c r="F1143" s="87"/>
      <c r="G1143" s="84" t="s">
        <v>10335</v>
      </c>
      <c r="H1143" s="63" t="s">
        <v>11787</v>
      </c>
      <c r="I1143" s="67" t="n">
        <v>2014</v>
      </c>
      <c r="J1143" s="89"/>
      <c r="K1143" s="89"/>
      <c r="L1143" s="89"/>
      <c r="M1143" s="89"/>
      <c r="N1143" s="89"/>
      <c r="O1143" s="71" t="s">
        <v>10335</v>
      </c>
      <c r="P1143" s="71"/>
      <c r="Q1143" s="71" t="s">
        <v>10338</v>
      </c>
      <c r="R1143" s="79" t="s">
        <v>10339</v>
      </c>
      <c r="S1143" s="74" t="n">
        <v>45142</v>
      </c>
      <c r="T1143" s="95" t="n">
        <v>45507</v>
      </c>
      <c r="U1143" s="87" t="s">
        <v>10340</v>
      </c>
      <c r="V1143" s="87" t="s">
        <v>10341</v>
      </c>
      <c r="W1143" s="91"/>
      <c r="X1143" s="71" t="s">
        <v>10335</v>
      </c>
      <c r="Y1143" s="71" t="s">
        <v>10342</v>
      </c>
      <c r="Z1143" s="71" t="s">
        <v>10499</v>
      </c>
      <c r="AA1143" s="89"/>
      <c r="AB1143" s="89"/>
      <c r="AC1143" s="89"/>
      <c r="AD1143" s="89" t="s">
        <v>10487</v>
      </c>
      <c r="AE1143" s="97"/>
      <c r="AF1143" s="89"/>
      <c r="AG1143" s="89"/>
      <c r="AH1143" s="89"/>
      <c r="AI1143" s="90" t="s">
        <v>10488</v>
      </c>
      <c r="AJ1143" s="79" t="s">
        <v>10346</v>
      </c>
      <c r="AK1143" s="89"/>
      <c r="AL1143" s="89"/>
      <c r="AM1143" s="89"/>
      <c r="AN1143" s="63" t="s">
        <v>11295</v>
      </c>
      <c r="AO1143" s="63" t="s">
        <v>10921</v>
      </c>
      <c r="AP1143" s="67" t="s">
        <v>11788</v>
      </c>
      <c r="AQ1143" s="89"/>
    </row>
    <row r="1144" customFormat="false" ht="17.9" hidden="false" customHeight="false" outlineLevel="0" collapsed="false">
      <c r="B1144" s="1" t="str">
        <f aca="false">поверители!$E1144</f>
        <v>5577</v>
      </c>
      <c r="C1144" s="83" t="s">
        <v>10120</v>
      </c>
      <c r="D1144" s="87"/>
      <c r="E1144" s="65" t="s">
        <v>11793</v>
      </c>
      <c r="F1144" s="87"/>
      <c r="G1144" s="84" t="s">
        <v>10335</v>
      </c>
      <c r="H1144" s="63" t="s">
        <v>11787</v>
      </c>
      <c r="I1144" s="67" t="n">
        <v>2014</v>
      </c>
      <c r="J1144" s="89"/>
      <c r="K1144" s="89"/>
      <c r="L1144" s="89"/>
      <c r="M1144" s="89"/>
      <c r="N1144" s="89"/>
      <c r="O1144" s="71" t="s">
        <v>10335</v>
      </c>
      <c r="P1144" s="71"/>
      <c r="Q1144" s="71" t="s">
        <v>10338</v>
      </c>
      <c r="R1144" s="79" t="s">
        <v>10339</v>
      </c>
      <c r="S1144" s="74" t="n">
        <v>45142</v>
      </c>
      <c r="T1144" s="95" t="n">
        <v>45507</v>
      </c>
      <c r="U1144" s="87" t="s">
        <v>10340</v>
      </c>
      <c r="V1144" s="87" t="s">
        <v>10341</v>
      </c>
      <c r="W1144" s="91"/>
      <c r="X1144" s="71" t="s">
        <v>10335</v>
      </c>
      <c r="Y1144" s="71" t="s">
        <v>10342</v>
      </c>
      <c r="Z1144" s="71" t="s">
        <v>10499</v>
      </c>
      <c r="AA1144" s="89"/>
      <c r="AB1144" s="89"/>
      <c r="AC1144" s="89"/>
      <c r="AD1144" s="89" t="s">
        <v>10487</v>
      </c>
      <c r="AE1144" s="97"/>
      <c r="AF1144" s="89"/>
      <c r="AG1144" s="89"/>
      <c r="AH1144" s="89"/>
      <c r="AI1144" s="90" t="s">
        <v>10488</v>
      </c>
      <c r="AJ1144" s="79" t="s">
        <v>10346</v>
      </c>
      <c r="AK1144" s="89"/>
      <c r="AL1144" s="89"/>
      <c r="AM1144" s="89"/>
      <c r="AN1144" s="63" t="s">
        <v>11295</v>
      </c>
      <c r="AO1144" s="63" t="s">
        <v>10921</v>
      </c>
      <c r="AP1144" s="67" t="s">
        <v>11788</v>
      </c>
      <c r="AQ1144" s="89"/>
    </row>
    <row r="1145" customFormat="false" ht="17.9" hidden="false" customHeight="false" outlineLevel="0" collapsed="false">
      <c r="B1145" s="1" t="str">
        <f aca="false">поверители!$E1145</f>
        <v>5574</v>
      </c>
      <c r="C1145" s="83" t="s">
        <v>10120</v>
      </c>
      <c r="D1145" s="87"/>
      <c r="E1145" s="65" t="s">
        <v>11794</v>
      </c>
      <c r="F1145" s="87"/>
      <c r="G1145" s="84" t="s">
        <v>10335</v>
      </c>
      <c r="H1145" s="63" t="s">
        <v>11787</v>
      </c>
      <c r="I1145" s="67" t="n">
        <v>2014</v>
      </c>
      <c r="J1145" s="89"/>
      <c r="K1145" s="89"/>
      <c r="L1145" s="89"/>
      <c r="M1145" s="89"/>
      <c r="N1145" s="89"/>
      <c r="O1145" s="71" t="s">
        <v>10335</v>
      </c>
      <c r="P1145" s="71"/>
      <c r="Q1145" s="71" t="s">
        <v>10338</v>
      </c>
      <c r="R1145" s="79" t="s">
        <v>10339</v>
      </c>
      <c r="S1145" s="74" t="n">
        <v>45142</v>
      </c>
      <c r="T1145" s="95" t="n">
        <v>45507</v>
      </c>
      <c r="U1145" s="87" t="s">
        <v>10340</v>
      </c>
      <c r="V1145" s="87" t="s">
        <v>10341</v>
      </c>
      <c r="W1145" s="91"/>
      <c r="X1145" s="71" t="s">
        <v>10335</v>
      </c>
      <c r="Y1145" s="71" t="s">
        <v>10342</v>
      </c>
      <c r="Z1145" s="71" t="s">
        <v>10499</v>
      </c>
      <c r="AA1145" s="89"/>
      <c r="AB1145" s="89"/>
      <c r="AC1145" s="89"/>
      <c r="AD1145" s="89" t="s">
        <v>10487</v>
      </c>
      <c r="AE1145" s="97"/>
      <c r="AF1145" s="89"/>
      <c r="AG1145" s="89"/>
      <c r="AH1145" s="89"/>
      <c r="AI1145" s="90" t="s">
        <v>10488</v>
      </c>
      <c r="AJ1145" s="79" t="s">
        <v>42</v>
      </c>
      <c r="AK1145" s="89"/>
      <c r="AL1145" s="89"/>
      <c r="AM1145" s="89"/>
      <c r="AN1145" s="63" t="s">
        <v>11295</v>
      </c>
      <c r="AO1145" s="63" t="s">
        <v>10921</v>
      </c>
      <c r="AP1145" s="67" t="s">
        <v>11788</v>
      </c>
      <c r="AQ1145" s="89"/>
    </row>
    <row r="1146" customFormat="false" ht="17.9" hidden="false" customHeight="false" outlineLevel="0" collapsed="false">
      <c r="B1146" s="1" t="str">
        <f aca="false">поверители!$E1146</f>
        <v>5599</v>
      </c>
      <c r="C1146" s="83" t="s">
        <v>10120</v>
      </c>
      <c r="D1146" s="87"/>
      <c r="E1146" s="65" t="s">
        <v>11795</v>
      </c>
      <c r="F1146" s="87"/>
      <c r="G1146" s="84" t="s">
        <v>10335</v>
      </c>
      <c r="H1146" s="63" t="s">
        <v>11787</v>
      </c>
      <c r="I1146" s="67" t="n">
        <v>2014</v>
      </c>
      <c r="J1146" s="89"/>
      <c r="K1146" s="89"/>
      <c r="L1146" s="89"/>
      <c r="M1146" s="89"/>
      <c r="N1146" s="89"/>
      <c r="O1146" s="71" t="s">
        <v>10335</v>
      </c>
      <c r="P1146" s="71"/>
      <c r="Q1146" s="71" t="s">
        <v>10338</v>
      </c>
      <c r="R1146" s="79" t="s">
        <v>10339</v>
      </c>
      <c r="S1146" s="74" t="n">
        <v>45142</v>
      </c>
      <c r="T1146" s="95" t="n">
        <v>45507</v>
      </c>
      <c r="U1146" s="87" t="s">
        <v>10340</v>
      </c>
      <c r="V1146" s="87" t="s">
        <v>10341</v>
      </c>
      <c r="W1146" s="91"/>
      <c r="X1146" s="71" t="s">
        <v>10335</v>
      </c>
      <c r="Y1146" s="71" t="s">
        <v>10342</v>
      </c>
      <c r="Z1146" s="71" t="s">
        <v>10499</v>
      </c>
      <c r="AA1146" s="89"/>
      <c r="AB1146" s="89"/>
      <c r="AC1146" s="89"/>
      <c r="AD1146" s="89" t="s">
        <v>10487</v>
      </c>
      <c r="AE1146" s="97"/>
      <c r="AF1146" s="89"/>
      <c r="AG1146" s="89"/>
      <c r="AH1146" s="89"/>
      <c r="AI1146" s="90" t="s">
        <v>10488</v>
      </c>
      <c r="AJ1146" s="79" t="s">
        <v>42</v>
      </c>
      <c r="AK1146" s="89"/>
      <c r="AL1146" s="89"/>
      <c r="AM1146" s="89"/>
      <c r="AN1146" s="63" t="s">
        <v>11295</v>
      </c>
      <c r="AO1146" s="63" t="s">
        <v>10921</v>
      </c>
      <c r="AP1146" s="67" t="s">
        <v>11788</v>
      </c>
      <c r="AQ1146" s="89"/>
    </row>
    <row r="1147" customFormat="false" ht="17.9" hidden="false" customHeight="false" outlineLevel="0" collapsed="false">
      <c r="B1147" s="1" t="str">
        <f aca="false">поверители!$E1147</f>
        <v>5564</v>
      </c>
      <c r="C1147" s="83" t="s">
        <v>10120</v>
      </c>
      <c r="D1147" s="87"/>
      <c r="E1147" s="65" t="s">
        <v>11796</v>
      </c>
      <c r="F1147" s="87"/>
      <c r="G1147" s="84" t="s">
        <v>10335</v>
      </c>
      <c r="H1147" s="63" t="s">
        <v>11787</v>
      </c>
      <c r="I1147" s="67" t="n">
        <v>2014</v>
      </c>
      <c r="J1147" s="89"/>
      <c r="K1147" s="89"/>
      <c r="L1147" s="89"/>
      <c r="M1147" s="89"/>
      <c r="N1147" s="89"/>
      <c r="O1147" s="71" t="s">
        <v>10335</v>
      </c>
      <c r="P1147" s="71"/>
      <c r="Q1147" s="71" t="s">
        <v>10338</v>
      </c>
      <c r="R1147" s="79" t="s">
        <v>10339</v>
      </c>
      <c r="S1147" s="74" t="n">
        <v>45142</v>
      </c>
      <c r="T1147" s="95" t="n">
        <v>45507</v>
      </c>
      <c r="U1147" s="87" t="s">
        <v>10340</v>
      </c>
      <c r="V1147" s="87" t="s">
        <v>10341</v>
      </c>
      <c r="W1147" s="91"/>
      <c r="X1147" s="71" t="s">
        <v>10335</v>
      </c>
      <c r="Y1147" s="71" t="s">
        <v>10342</v>
      </c>
      <c r="Z1147" s="71" t="s">
        <v>10499</v>
      </c>
      <c r="AA1147" s="89"/>
      <c r="AB1147" s="89"/>
      <c r="AC1147" s="89"/>
      <c r="AD1147" s="89" t="s">
        <v>10487</v>
      </c>
      <c r="AE1147" s="97"/>
      <c r="AF1147" s="89"/>
      <c r="AG1147" s="89"/>
      <c r="AH1147" s="89"/>
      <c r="AI1147" s="90" t="s">
        <v>10488</v>
      </c>
      <c r="AJ1147" s="79" t="s">
        <v>42</v>
      </c>
      <c r="AK1147" s="89"/>
      <c r="AL1147" s="89"/>
      <c r="AM1147" s="89"/>
      <c r="AN1147" s="63" t="s">
        <v>11295</v>
      </c>
      <c r="AO1147" s="63" t="s">
        <v>10921</v>
      </c>
      <c r="AP1147" s="67" t="s">
        <v>11788</v>
      </c>
      <c r="AQ1147" s="89"/>
    </row>
    <row r="1148" customFormat="false" ht="17.9" hidden="false" customHeight="false" outlineLevel="0" collapsed="false">
      <c r="B1148" s="1" t="str">
        <f aca="false">поверители!$E1148</f>
        <v>5597</v>
      </c>
      <c r="C1148" s="83" t="s">
        <v>10120</v>
      </c>
      <c r="D1148" s="87"/>
      <c r="E1148" s="65" t="s">
        <v>11797</v>
      </c>
      <c r="F1148" s="87"/>
      <c r="G1148" s="84" t="s">
        <v>10335</v>
      </c>
      <c r="H1148" s="63" t="s">
        <v>11787</v>
      </c>
      <c r="I1148" s="67" t="n">
        <v>2014</v>
      </c>
      <c r="J1148" s="89"/>
      <c r="K1148" s="89"/>
      <c r="L1148" s="89"/>
      <c r="M1148" s="89"/>
      <c r="N1148" s="89"/>
      <c r="O1148" s="71" t="s">
        <v>10335</v>
      </c>
      <c r="P1148" s="71"/>
      <c r="Q1148" s="71" t="s">
        <v>10338</v>
      </c>
      <c r="R1148" s="79" t="s">
        <v>10339</v>
      </c>
      <c r="S1148" s="74" t="n">
        <v>45142</v>
      </c>
      <c r="T1148" s="95" t="n">
        <v>45507</v>
      </c>
      <c r="U1148" s="87" t="s">
        <v>10340</v>
      </c>
      <c r="V1148" s="87" t="s">
        <v>10341</v>
      </c>
      <c r="W1148" s="91"/>
      <c r="X1148" s="71" t="s">
        <v>10335</v>
      </c>
      <c r="Y1148" s="71" t="s">
        <v>10342</v>
      </c>
      <c r="Z1148" s="71" t="s">
        <v>10499</v>
      </c>
      <c r="AA1148" s="89"/>
      <c r="AB1148" s="89"/>
      <c r="AC1148" s="89"/>
      <c r="AD1148" s="89" t="s">
        <v>10487</v>
      </c>
      <c r="AE1148" s="97"/>
      <c r="AF1148" s="89"/>
      <c r="AG1148" s="89"/>
      <c r="AH1148" s="89"/>
      <c r="AI1148" s="90" t="s">
        <v>10488</v>
      </c>
      <c r="AJ1148" s="79" t="s">
        <v>42</v>
      </c>
      <c r="AK1148" s="89"/>
      <c r="AL1148" s="89"/>
      <c r="AM1148" s="89"/>
      <c r="AN1148" s="63" t="s">
        <v>11295</v>
      </c>
      <c r="AO1148" s="63" t="s">
        <v>10921</v>
      </c>
      <c r="AP1148" s="67" t="s">
        <v>11788</v>
      </c>
      <c r="AQ1148" s="89"/>
    </row>
    <row r="1149" customFormat="false" ht="17.9" hidden="false" customHeight="false" outlineLevel="0" collapsed="false">
      <c r="B1149" s="1" t="str">
        <f aca="false">поверители!$E1149</f>
        <v>5589</v>
      </c>
      <c r="C1149" s="83" t="s">
        <v>10120</v>
      </c>
      <c r="D1149" s="87"/>
      <c r="E1149" s="65" t="s">
        <v>11798</v>
      </c>
      <c r="F1149" s="87"/>
      <c r="G1149" s="84" t="s">
        <v>10335</v>
      </c>
      <c r="H1149" s="63" t="s">
        <v>11787</v>
      </c>
      <c r="I1149" s="67" t="n">
        <v>2014</v>
      </c>
      <c r="J1149" s="89"/>
      <c r="K1149" s="89"/>
      <c r="L1149" s="89"/>
      <c r="M1149" s="89"/>
      <c r="N1149" s="89"/>
      <c r="O1149" s="71" t="s">
        <v>10335</v>
      </c>
      <c r="P1149" s="71"/>
      <c r="Q1149" s="71" t="s">
        <v>10338</v>
      </c>
      <c r="R1149" s="79" t="s">
        <v>10339</v>
      </c>
      <c r="S1149" s="74" t="n">
        <v>45142</v>
      </c>
      <c r="T1149" s="95" t="n">
        <v>45507</v>
      </c>
      <c r="U1149" s="87" t="s">
        <v>10340</v>
      </c>
      <c r="V1149" s="87" t="s">
        <v>10341</v>
      </c>
      <c r="W1149" s="91"/>
      <c r="X1149" s="71" t="s">
        <v>10335</v>
      </c>
      <c r="Y1149" s="71" t="s">
        <v>10342</v>
      </c>
      <c r="Z1149" s="71" t="s">
        <v>10499</v>
      </c>
      <c r="AA1149" s="89"/>
      <c r="AB1149" s="89"/>
      <c r="AC1149" s="89"/>
      <c r="AD1149" s="89" t="s">
        <v>10487</v>
      </c>
      <c r="AE1149" s="97"/>
      <c r="AF1149" s="89"/>
      <c r="AG1149" s="89"/>
      <c r="AH1149" s="89"/>
      <c r="AI1149" s="90" t="s">
        <v>10488</v>
      </c>
      <c r="AJ1149" s="79" t="s">
        <v>42</v>
      </c>
      <c r="AK1149" s="89"/>
      <c r="AL1149" s="89"/>
      <c r="AM1149" s="89"/>
      <c r="AN1149" s="63" t="s">
        <v>11295</v>
      </c>
      <c r="AO1149" s="63" t="s">
        <v>10921</v>
      </c>
      <c r="AP1149" s="67" t="s">
        <v>11788</v>
      </c>
      <c r="AQ1149" s="89"/>
    </row>
    <row r="1150" customFormat="false" ht="17.9" hidden="false" customHeight="false" outlineLevel="0" collapsed="false">
      <c r="B1150" s="1" t="str">
        <f aca="false">поверители!$E1150</f>
        <v>5598</v>
      </c>
      <c r="C1150" s="83" t="s">
        <v>10120</v>
      </c>
      <c r="D1150" s="87"/>
      <c r="E1150" s="65" t="s">
        <v>11799</v>
      </c>
      <c r="F1150" s="87"/>
      <c r="G1150" s="84" t="s">
        <v>10335</v>
      </c>
      <c r="H1150" s="63" t="s">
        <v>11787</v>
      </c>
      <c r="I1150" s="67" t="n">
        <v>2014</v>
      </c>
      <c r="J1150" s="89"/>
      <c r="K1150" s="89"/>
      <c r="L1150" s="89"/>
      <c r="M1150" s="89"/>
      <c r="N1150" s="89"/>
      <c r="O1150" s="71" t="s">
        <v>10335</v>
      </c>
      <c r="P1150" s="71"/>
      <c r="Q1150" s="71" t="s">
        <v>10338</v>
      </c>
      <c r="R1150" s="79" t="s">
        <v>10339</v>
      </c>
      <c r="S1150" s="74" t="n">
        <v>45142</v>
      </c>
      <c r="T1150" s="95" t="n">
        <v>45507</v>
      </c>
      <c r="U1150" s="87" t="s">
        <v>10340</v>
      </c>
      <c r="V1150" s="87" t="s">
        <v>10341</v>
      </c>
      <c r="W1150" s="91"/>
      <c r="X1150" s="71" t="s">
        <v>10335</v>
      </c>
      <c r="Y1150" s="71" t="s">
        <v>10342</v>
      </c>
      <c r="Z1150" s="71" t="s">
        <v>10499</v>
      </c>
      <c r="AA1150" s="89"/>
      <c r="AB1150" s="89"/>
      <c r="AC1150" s="89"/>
      <c r="AD1150" s="89" t="s">
        <v>10487</v>
      </c>
      <c r="AE1150" s="97"/>
      <c r="AF1150" s="89"/>
      <c r="AG1150" s="89"/>
      <c r="AH1150" s="89"/>
      <c r="AI1150" s="90" t="s">
        <v>10488</v>
      </c>
      <c r="AJ1150" s="79" t="s">
        <v>42</v>
      </c>
      <c r="AK1150" s="89"/>
      <c r="AL1150" s="89"/>
      <c r="AM1150" s="89"/>
      <c r="AN1150" s="63" t="s">
        <v>11295</v>
      </c>
      <c r="AO1150" s="63" t="s">
        <v>10921</v>
      </c>
      <c r="AP1150" s="67" t="s">
        <v>11788</v>
      </c>
      <c r="AQ1150" s="89"/>
    </row>
    <row r="1151" customFormat="false" ht="17.9" hidden="false" customHeight="false" outlineLevel="0" collapsed="false">
      <c r="B1151" s="1" t="str">
        <f aca="false">поверители!$E1151</f>
        <v>ARHE-0252</v>
      </c>
      <c r="C1151" s="83" t="s">
        <v>6679</v>
      </c>
      <c r="D1151" s="87"/>
      <c r="E1151" s="65" t="s">
        <v>11800</v>
      </c>
      <c r="F1151" s="87"/>
      <c r="G1151" s="84" t="s">
        <v>10335</v>
      </c>
      <c r="H1151" s="63" t="s">
        <v>6682</v>
      </c>
      <c r="I1151" s="67" t="n">
        <v>2015</v>
      </c>
      <c r="J1151" s="89"/>
      <c r="K1151" s="89"/>
      <c r="L1151" s="89"/>
      <c r="M1151" s="89"/>
      <c r="N1151" s="89"/>
      <c r="O1151" s="71" t="s">
        <v>10335</v>
      </c>
      <c r="P1151" s="71"/>
      <c r="Q1151" s="71" t="s">
        <v>10338</v>
      </c>
      <c r="R1151" s="79" t="s">
        <v>10339</v>
      </c>
      <c r="S1151" s="74" t="n">
        <v>45149</v>
      </c>
      <c r="T1151" s="95" t="n">
        <v>45514</v>
      </c>
      <c r="U1151" s="87" t="s">
        <v>10340</v>
      </c>
      <c r="V1151" s="87" t="s">
        <v>10341</v>
      </c>
      <c r="W1151" s="91"/>
      <c r="X1151" s="71" t="s">
        <v>10335</v>
      </c>
      <c r="Y1151" s="71" t="s">
        <v>10342</v>
      </c>
      <c r="Z1151" s="71" t="s">
        <v>10518</v>
      </c>
      <c r="AA1151" s="89"/>
      <c r="AB1151" s="89"/>
      <c r="AC1151" s="89"/>
      <c r="AD1151" s="89" t="s">
        <v>10487</v>
      </c>
      <c r="AE1151" s="97"/>
      <c r="AF1151" s="89"/>
      <c r="AG1151" s="89"/>
      <c r="AH1151" s="89"/>
      <c r="AI1151" s="90" t="s">
        <v>10494</v>
      </c>
      <c r="AJ1151" s="79" t="s">
        <v>10346</v>
      </c>
      <c r="AK1151" s="89"/>
      <c r="AL1151" s="89"/>
      <c r="AM1151" s="89"/>
      <c r="AN1151" s="63" t="s">
        <v>11801</v>
      </c>
      <c r="AO1151" s="63" t="s">
        <v>11802</v>
      </c>
      <c r="AP1151" s="67" t="s">
        <v>11803</v>
      </c>
      <c r="AQ1151" s="89"/>
    </row>
    <row r="1152" customFormat="false" ht="17.9" hidden="false" customHeight="false" outlineLevel="0" collapsed="false">
      <c r="B1152" s="1" t="str">
        <f aca="false">поверители!$E1152</f>
        <v>2765</v>
      </c>
      <c r="C1152" s="79" t="s">
        <v>6673</v>
      </c>
      <c r="D1152" s="87"/>
      <c r="E1152" s="65" t="s">
        <v>11804</v>
      </c>
      <c r="F1152" s="87"/>
      <c r="G1152" s="84" t="s">
        <v>10335</v>
      </c>
      <c r="H1152" s="63" t="s">
        <v>6676</v>
      </c>
      <c r="I1152" s="67" t="n">
        <v>2016</v>
      </c>
      <c r="J1152" s="89"/>
      <c r="K1152" s="89"/>
      <c r="L1152" s="89"/>
      <c r="M1152" s="89"/>
      <c r="N1152" s="89"/>
      <c r="O1152" s="71" t="s">
        <v>10335</v>
      </c>
      <c r="P1152" s="71"/>
      <c r="Q1152" s="71" t="s">
        <v>10338</v>
      </c>
      <c r="R1152" s="79" t="s">
        <v>10339</v>
      </c>
      <c r="S1152" s="74" t="n">
        <v>45149</v>
      </c>
      <c r="T1152" s="95" t="n">
        <v>45514</v>
      </c>
      <c r="U1152" s="87" t="s">
        <v>10340</v>
      </c>
      <c r="V1152" s="87" t="s">
        <v>10341</v>
      </c>
      <c r="W1152" s="91"/>
      <c r="X1152" s="71" t="s">
        <v>10335</v>
      </c>
      <c r="Y1152" s="71" t="s">
        <v>10342</v>
      </c>
      <c r="Z1152" s="71" t="s">
        <v>10505</v>
      </c>
      <c r="AA1152" s="89"/>
      <c r="AB1152" s="89"/>
      <c r="AC1152" s="89"/>
      <c r="AD1152" s="89" t="s">
        <v>10487</v>
      </c>
      <c r="AE1152" s="97"/>
      <c r="AF1152" s="89"/>
      <c r="AG1152" s="89"/>
      <c r="AH1152" s="89"/>
      <c r="AI1152" s="90" t="s">
        <v>10494</v>
      </c>
      <c r="AJ1152" s="79" t="s">
        <v>10346</v>
      </c>
      <c r="AK1152" s="89"/>
      <c r="AL1152" s="89"/>
      <c r="AM1152" s="89"/>
      <c r="AN1152" s="63" t="s">
        <v>11801</v>
      </c>
      <c r="AO1152" s="63" t="s">
        <v>11802</v>
      </c>
      <c r="AP1152" s="67" t="s">
        <v>11803</v>
      </c>
      <c r="AQ1152" s="89"/>
    </row>
    <row r="1153" customFormat="false" ht="17.9" hidden="false" customHeight="false" outlineLevel="0" collapsed="false">
      <c r="B1153" s="1" t="str">
        <f aca="false">поверители!$E1153</f>
        <v>ARDL-0172</v>
      </c>
      <c r="C1153" s="83" t="s">
        <v>10101</v>
      </c>
      <c r="D1153" s="87"/>
      <c r="E1153" s="65" t="s">
        <v>11805</v>
      </c>
      <c r="F1153" s="87"/>
      <c r="G1153" s="84" t="s">
        <v>10335</v>
      </c>
      <c r="H1153" s="63" t="s">
        <v>6682</v>
      </c>
      <c r="I1153" s="67" t="n">
        <v>2012</v>
      </c>
      <c r="J1153" s="89"/>
      <c r="K1153" s="89"/>
      <c r="L1153" s="89"/>
      <c r="M1153" s="89"/>
      <c r="N1153" s="89"/>
      <c r="O1153" s="71" t="s">
        <v>10335</v>
      </c>
      <c r="P1153" s="71"/>
      <c r="Q1153" s="71" t="s">
        <v>10338</v>
      </c>
      <c r="R1153" s="79" t="s">
        <v>10339</v>
      </c>
      <c r="S1153" s="74" t="n">
        <v>45149</v>
      </c>
      <c r="T1153" s="95" t="n">
        <v>45514</v>
      </c>
      <c r="U1153" s="87" t="s">
        <v>10340</v>
      </c>
      <c r="V1153" s="87" t="s">
        <v>10341</v>
      </c>
      <c r="W1153" s="91"/>
      <c r="X1153" s="71" t="s">
        <v>10335</v>
      </c>
      <c r="Y1153" s="71" t="s">
        <v>10342</v>
      </c>
      <c r="Z1153" s="71" t="s">
        <v>11806</v>
      </c>
      <c r="AA1153" s="89"/>
      <c r="AB1153" s="89"/>
      <c r="AC1153" s="89"/>
      <c r="AD1153" s="89" t="s">
        <v>10487</v>
      </c>
      <c r="AE1153" s="97"/>
      <c r="AF1153" s="89"/>
      <c r="AG1153" s="89"/>
      <c r="AH1153" s="89"/>
      <c r="AI1153" s="90" t="s">
        <v>10494</v>
      </c>
      <c r="AJ1153" s="79" t="s">
        <v>10346</v>
      </c>
      <c r="AK1153" s="89"/>
      <c r="AL1153" s="89"/>
      <c r="AM1153" s="89"/>
      <c r="AN1153" s="63" t="s">
        <v>11801</v>
      </c>
      <c r="AO1153" s="63" t="s">
        <v>11802</v>
      </c>
      <c r="AP1153" s="67" t="s">
        <v>11803</v>
      </c>
      <c r="AQ1153" s="89"/>
    </row>
    <row r="1154" customFormat="false" ht="17.9" hidden="false" customHeight="false" outlineLevel="0" collapsed="false">
      <c r="B1154" s="1" t="str">
        <f aca="false">поверители!$E1154</f>
        <v>ARDL-0076</v>
      </c>
      <c r="C1154" s="83" t="s">
        <v>10101</v>
      </c>
      <c r="D1154" s="87"/>
      <c r="E1154" s="65" t="s">
        <v>11807</v>
      </c>
      <c r="F1154" s="87"/>
      <c r="G1154" s="84" t="s">
        <v>10335</v>
      </c>
      <c r="H1154" s="63" t="s">
        <v>6682</v>
      </c>
      <c r="I1154" s="67" t="n">
        <v>2012</v>
      </c>
      <c r="J1154" s="89"/>
      <c r="K1154" s="89"/>
      <c r="L1154" s="89"/>
      <c r="M1154" s="89"/>
      <c r="N1154" s="89"/>
      <c r="O1154" s="71" t="s">
        <v>10335</v>
      </c>
      <c r="P1154" s="71"/>
      <c r="Q1154" s="71" t="s">
        <v>10338</v>
      </c>
      <c r="R1154" s="79" t="s">
        <v>10339</v>
      </c>
      <c r="S1154" s="74" t="n">
        <v>45149</v>
      </c>
      <c r="T1154" s="95" t="n">
        <v>45514</v>
      </c>
      <c r="U1154" s="87" t="s">
        <v>10340</v>
      </c>
      <c r="V1154" s="87" t="s">
        <v>10341</v>
      </c>
      <c r="W1154" s="91"/>
      <c r="X1154" s="71" t="s">
        <v>10335</v>
      </c>
      <c r="Y1154" s="71" t="s">
        <v>10342</v>
      </c>
      <c r="Z1154" s="71" t="s">
        <v>11806</v>
      </c>
      <c r="AA1154" s="89"/>
      <c r="AB1154" s="89"/>
      <c r="AC1154" s="89"/>
      <c r="AD1154" s="89" t="s">
        <v>10487</v>
      </c>
      <c r="AE1154" s="97"/>
      <c r="AF1154" s="89"/>
      <c r="AG1154" s="89"/>
      <c r="AH1154" s="89"/>
      <c r="AI1154" s="90" t="s">
        <v>10494</v>
      </c>
      <c r="AJ1154" s="79" t="s">
        <v>10346</v>
      </c>
      <c r="AK1154" s="89"/>
      <c r="AL1154" s="89"/>
      <c r="AM1154" s="89"/>
      <c r="AN1154" s="63" t="s">
        <v>11801</v>
      </c>
      <c r="AO1154" s="63" t="s">
        <v>11802</v>
      </c>
      <c r="AP1154" s="67" t="s">
        <v>11803</v>
      </c>
      <c r="AQ1154" s="89"/>
    </row>
    <row r="1155" customFormat="false" ht="17.9" hidden="false" customHeight="false" outlineLevel="0" collapsed="false">
      <c r="B1155" s="1" t="str">
        <f aca="false">поверители!$E1155</f>
        <v>ARDK-0107</v>
      </c>
      <c r="C1155" s="83" t="s">
        <v>10101</v>
      </c>
      <c r="D1155" s="87"/>
      <c r="E1155" s="65" t="s">
        <v>11808</v>
      </c>
      <c r="F1155" s="87"/>
      <c r="G1155" s="84" t="s">
        <v>10335</v>
      </c>
      <c r="H1155" s="63" t="s">
        <v>6682</v>
      </c>
      <c r="I1155" s="67" t="n">
        <v>2012</v>
      </c>
      <c r="J1155" s="89"/>
      <c r="K1155" s="89"/>
      <c r="L1155" s="89"/>
      <c r="M1155" s="89"/>
      <c r="N1155" s="89"/>
      <c r="O1155" s="71" t="s">
        <v>10335</v>
      </c>
      <c r="P1155" s="71"/>
      <c r="Q1155" s="71" t="s">
        <v>10338</v>
      </c>
      <c r="R1155" s="79" t="s">
        <v>10339</v>
      </c>
      <c r="S1155" s="74" t="n">
        <v>45149</v>
      </c>
      <c r="T1155" s="95" t="n">
        <v>45514</v>
      </c>
      <c r="U1155" s="87" t="s">
        <v>10340</v>
      </c>
      <c r="V1155" s="87" t="s">
        <v>10341</v>
      </c>
      <c r="W1155" s="91"/>
      <c r="X1155" s="71" t="s">
        <v>10335</v>
      </c>
      <c r="Y1155" s="71" t="s">
        <v>10342</v>
      </c>
      <c r="Z1155" s="71" t="s">
        <v>11806</v>
      </c>
      <c r="AA1155" s="89"/>
      <c r="AB1155" s="89"/>
      <c r="AC1155" s="89"/>
      <c r="AD1155" s="89" t="s">
        <v>10487</v>
      </c>
      <c r="AE1155" s="97"/>
      <c r="AF1155" s="89"/>
      <c r="AG1155" s="89"/>
      <c r="AH1155" s="89"/>
      <c r="AI1155" s="90" t="s">
        <v>10494</v>
      </c>
      <c r="AJ1155" s="79" t="s">
        <v>10346</v>
      </c>
      <c r="AK1155" s="89"/>
      <c r="AL1155" s="89"/>
      <c r="AM1155" s="89"/>
      <c r="AN1155" s="63" t="s">
        <v>11801</v>
      </c>
      <c r="AO1155" s="63" t="s">
        <v>11802</v>
      </c>
      <c r="AP1155" s="67" t="s">
        <v>11803</v>
      </c>
      <c r="AQ1155" s="89"/>
    </row>
    <row r="1156" customFormat="false" ht="17.9" hidden="false" customHeight="false" outlineLevel="0" collapsed="false">
      <c r="B1156" s="1" t="str">
        <f aca="false">поверители!$E1156</f>
        <v>ARDK-0058</v>
      </c>
      <c r="C1156" s="83" t="s">
        <v>10101</v>
      </c>
      <c r="D1156" s="87"/>
      <c r="E1156" s="65" t="s">
        <v>11809</v>
      </c>
      <c r="F1156" s="87"/>
      <c r="G1156" s="84" t="s">
        <v>10335</v>
      </c>
      <c r="H1156" s="63" t="s">
        <v>6682</v>
      </c>
      <c r="I1156" s="67" t="n">
        <v>2012</v>
      </c>
      <c r="J1156" s="89"/>
      <c r="K1156" s="89"/>
      <c r="L1156" s="89"/>
      <c r="M1156" s="89"/>
      <c r="N1156" s="89"/>
      <c r="O1156" s="71" t="s">
        <v>10335</v>
      </c>
      <c r="P1156" s="71"/>
      <c r="Q1156" s="71" t="s">
        <v>10338</v>
      </c>
      <c r="R1156" s="79" t="s">
        <v>10339</v>
      </c>
      <c r="S1156" s="74" t="n">
        <v>45149</v>
      </c>
      <c r="T1156" s="95" t="n">
        <v>45514</v>
      </c>
      <c r="U1156" s="87" t="s">
        <v>10340</v>
      </c>
      <c r="V1156" s="87" t="s">
        <v>10341</v>
      </c>
      <c r="W1156" s="91"/>
      <c r="X1156" s="71" t="s">
        <v>10335</v>
      </c>
      <c r="Y1156" s="71" t="s">
        <v>10342</v>
      </c>
      <c r="Z1156" s="71" t="s">
        <v>11806</v>
      </c>
      <c r="AA1156" s="89"/>
      <c r="AB1156" s="89"/>
      <c r="AC1156" s="89"/>
      <c r="AD1156" s="89" t="s">
        <v>10487</v>
      </c>
      <c r="AE1156" s="97"/>
      <c r="AF1156" s="89"/>
      <c r="AG1156" s="89"/>
      <c r="AH1156" s="89"/>
      <c r="AI1156" s="90" t="s">
        <v>10494</v>
      </c>
      <c r="AJ1156" s="79" t="s">
        <v>10346</v>
      </c>
      <c r="AK1156" s="89"/>
      <c r="AL1156" s="89"/>
      <c r="AM1156" s="89"/>
      <c r="AN1156" s="63" t="s">
        <v>11801</v>
      </c>
      <c r="AO1156" s="63" t="s">
        <v>11802</v>
      </c>
      <c r="AP1156" s="67" t="s">
        <v>11803</v>
      </c>
      <c r="AQ1156" s="89"/>
    </row>
    <row r="1157" customFormat="false" ht="17.9" hidden="false" customHeight="false" outlineLevel="0" collapsed="false">
      <c r="B1157" s="1" t="str">
        <f aca="false">поверители!$E1157</f>
        <v>ARJD-0215</v>
      </c>
      <c r="C1157" s="83" t="s">
        <v>6679</v>
      </c>
      <c r="D1157" s="87"/>
      <c r="E1157" s="65" t="s">
        <v>11810</v>
      </c>
      <c r="F1157" s="87"/>
      <c r="G1157" s="84" t="s">
        <v>10335</v>
      </c>
      <c r="H1157" s="63" t="s">
        <v>6682</v>
      </c>
      <c r="I1157" s="67" t="n">
        <v>2016</v>
      </c>
      <c r="J1157" s="89"/>
      <c r="K1157" s="89"/>
      <c r="L1157" s="89"/>
      <c r="M1157" s="89"/>
      <c r="N1157" s="89"/>
      <c r="O1157" s="71" t="s">
        <v>10335</v>
      </c>
      <c r="P1157" s="71"/>
      <c r="Q1157" s="71" t="s">
        <v>10338</v>
      </c>
      <c r="R1157" s="79" t="s">
        <v>10339</v>
      </c>
      <c r="S1157" s="74" t="n">
        <v>45149</v>
      </c>
      <c r="T1157" s="95" t="n">
        <v>45514</v>
      </c>
      <c r="U1157" s="87" t="s">
        <v>10340</v>
      </c>
      <c r="V1157" s="87" t="s">
        <v>10341</v>
      </c>
      <c r="W1157" s="91"/>
      <c r="X1157" s="71" t="s">
        <v>10335</v>
      </c>
      <c r="Y1157" s="71" t="s">
        <v>10342</v>
      </c>
      <c r="Z1157" s="71" t="s">
        <v>10518</v>
      </c>
      <c r="AA1157" s="89"/>
      <c r="AB1157" s="89"/>
      <c r="AC1157" s="89"/>
      <c r="AD1157" s="89" t="s">
        <v>10487</v>
      </c>
      <c r="AE1157" s="97"/>
      <c r="AF1157" s="89"/>
      <c r="AG1157" s="89"/>
      <c r="AH1157" s="89"/>
      <c r="AI1157" s="90" t="s">
        <v>10494</v>
      </c>
      <c r="AJ1157" s="79" t="s">
        <v>10346</v>
      </c>
      <c r="AK1157" s="89"/>
      <c r="AL1157" s="89"/>
      <c r="AM1157" s="89"/>
      <c r="AN1157" s="63" t="s">
        <v>11801</v>
      </c>
      <c r="AO1157" s="63" t="s">
        <v>11802</v>
      </c>
      <c r="AP1157" s="67" t="s">
        <v>11803</v>
      </c>
      <c r="AQ1157" s="89"/>
    </row>
    <row r="1158" customFormat="false" ht="17.9" hidden="false" customHeight="false" outlineLevel="0" collapsed="false">
      <c r="B1158" s="1" t="str">
        <f aca="false">поверители!$E1158</f>
        <v>ARJD-0244</v>
      </c>
      <c r="C1158" s="83" t="s">
        <v>6679</v>
      </c>
      <c r="D1158" s="87"/>
      <c r="E1158" s="65" t="s">
        <v>11811</v>
      </c>
      <c r="F1158" s="87"/>
      <c r="G1158" s="84" t="s">
        <v>10335</v>
      </c>
      <c r="H1158" s="63" t="s">
        <v>6682</v>
      </c>
      <c r="I1158" s="67" t="n">
        <v>2016</v>
      </c>
      <c r="J1158" s="89"/>
      <c r="K1158" s="89"/>
      <c r="L1158" s="89"/>
      <c r="M1158" s="89"/>
      <c r="N1158" s="89"/>
      <c r="O1158" s="71" t="s">
        <v>10335</v>
      </c>
      <c r="P1158" s="71"/>
      <c r="Q1158" s="71" t="s">
        <v>10338</v>
      </c>
      <c r="R1158" s="79" t="s">
        <v>10339</v>
      </c>
      <c r="S1158" s="74" t="n">
        <v>45149</v>
      </c>
      <c r="T1158" s="95" t="n">
        <v>45514</v>
      </c>
      <c r="U1158" s="87" t="s">
        <v>10340</v>
      </c>
      <c r="V1158" s="87" t="s">
        <v>10341</v>
      </c>
      <c r="W1158" s="91"/>
      <c r="X1158" s="71" t="s">
        <v>10335</v>
      </c>
      <c r="Y1158" s="71" t="s">
        <v>10342</v>
      </c>
      <c r="Z1158" s="71" t="s">
        <v>10518</v>
      </c>
      <c r="AA1158" s="89"/>
      <c r="AB1158" s="89"/>
      <c r="AC1158" s="89"/>
      <c r="AD1158" s="89" t="s">
        <v>10487</v>
      </c>
      <c r="AE1158" s="97"/>
      <c r="AF1158" s="89"/>
      <c r="AG1158" s="89"/>
      <c r="AH1158" s="89"/>
      <c r="AI1158" s="90" t="s">
        <v>10494</v>
      </c>
      <c r="AJ1158" s="79" t="s">
        <v>10346</v>
      </c>
      <c r="AK1158" s="89"/>
      <c r="AL1158" s="89"/>
      <c r="AM1158" s="89"/>
      <c r="AN1158" s="63" t="s">
        <v>11801</v>
      </c>
      <c r="AO1158" s="63" t="s">
        <v>11802</v>
      </c>
      <c r="AP1158" s="67" t="s">
        <v>11803</v>
      </c>
      <c r="AQ1158" s="89"/>
    </row>
    <row r="1159" customFormat="false" ht="17.9" hidden="false" customHeight="false" outlineLevel="0" collapsed="false">
      <c r="B1159" s="1" t="str">
        <f aca="false">поверители!$E1159</f>
        <v>ARDL-0074</v>
      </c>
      <c r="C1159" s="83" t="s">
        <v>10101</v>
      </c>
      <c r="D1159" s="87"/>
      <c r="E1159" s="65" t="s">
        <v>11812</v>
      </c>
      <c r="F1159" s="87"/>
      <c r="G1159" s="84" t="s">
        <v>10335</v>
      </c>
      <c r="H1159" s="63" t="s">
        <v>6682</v>
      </c>
      <c r="I1159" s="67" t="n">
        <v>2012</v>
      </c>
      <c r="J1159" s="89"/>
      <c r="K1159" s="89"/>
      <c r="L1159" s="89"/>
      <c r="M1159" s="89"/>
      <c r="N1159" s="89"/>
      <c r="O1159" s="71" t="s">
        <v>10335</v>
      </c>
      <c r="P1159" s="71"/>
      <c r="Q1159" s="71" t="s">
        <v>10338</v>
      </c>
      <c r="R1159" s="79" t="s">
        <v>10339</v>
      </c>
      <c r="S1159" s="74" t="n">
        <v>45149</v>
      </c>
      <c r="T1159" s="95" t="n">
        <v>45514</v>
      </c>
      <c r="U1159" s="87" t="s">
        <v>10340</v>
      </c>
      <c r="V1159" s="87" t="s">
        <v>10341</v>
      </c>
      <c r="W1159" s="91"/>
      <c r="X1159" s="71" t="s">
        <v>10335</v>
      </c>
      <c r="Y1159" s="71" t="s">
        <v>10342</v>
      </c>
      <c r="Z1159" s="71" t="s">
        <v>11806</v>
      </c>
      <c r="AA1159" s="89"/>
      <c r="AB1159" s="89"/>
      <c r="AC1159" s="89"/>
      <c r="AD1159" s="89" t="s">
        <v>10487</v>
      </c>
      <c r="AE1159" s="97"/>
      <c r="AF1159" s="89"/>
      <c r="AG1159" s="89"/>
      <c r="AH1159" s="89"/>
      <c r="AI1159" s="90" t="s">
        <v>10494</v>
      </c>
      <c r="AJ1159" s="79" t="s">
        <v>10346</v>
      </c>
      <c r="AK1159" s="89"/>
      <c r="AL1159" s="89"/>
      <c r="AM1159" s="89"/>
      <c r="AN1159" s="63" t="s">
        <v>11801</v>
      </c>
      <c r="AO1159" s="63" t="s">
        <v>11802</v>
      </c>
      <c r="AP1159" s="67" t="s">
        <v>11803</v>
      </c>
      <c r="AQ1159" s="89"/>
    </row>
    <row r="1160" customFormat="false" ht="17.9" hidden="false" customHeight="false" outlineLevel="0" collapsed="false">
      <c r="B1160" s="1" t="str">
        <f aca="false">поверители!$E1160</f>
        <v>ARDL-0114</v>
      </c>
      <c r="C1160" s="83" t="s">
        <v>10101</v>
      </c>
      <c r="D1160" s="87"/>
      <c r="E1160" s="65" t="s">
        <v>11813</v>
      </c>
      <c r="F1160" s="87"/>
      <c r="G1160" s="84" t="s">
        <v>10335</v>
      </c>
      <c r="H1160" s="63" t="s">
        <v>6682</v>
      </c>
      <c r="I1160" s="67" t="n">
        <v>2012</v>
      </c>
      <c r="J1160" s="89"/>
      <c r="K1160" s="89"/>
      <c r="L1160" s="89"/>
      <c r="M1160" s="89"/>
      <c r="N1160" s="89"/>
      <c r="O1160" s="71" t="s">
        <v>10335</v>
      </c>
      <c r="P1160" s="71"/>
      <c r="Q1160" s="71" t="s">
        <v>10338</v>
      </c>
      <c r="R1160" s="79" t="s">
        <v>10339</v>
      </c>
      <c r="S1160" s="74" t="n">
        <v>45149</v>
      </c>
      <c r="T1160" s="95" t="n">
        <v>45514</v>
      </c>
      <c r="U1160" s="87" t="s">
        <v>10340</v>
      </c>
      <c r="V1160" s="87" t="s">
        <v>10341</v>
      </c>
      <c r="W1160" s="91"/>
      <c r="X1160" s="71" t="s">
        <v>10335</v>
      </c>
      <c r="Y1160" s="71" t="s">
        <v>10342</v>
      </c>
      <c r="Z1160" s="71" t="s">
        <v>11806</v>
      </c>
      <c r="AA1160" s="89"/>
      <c r="AB1160" s="89"/>
      <c r="AC1160" s="89"/>
      <c r="AD1160" s="89" t="s">
        <v>10487</v>
      </c>
      <c r="AE1160" s="97"/>
      <c r="AF1160" s="89"/>
      <c r="AG1160" s="89"/>
      <c r="AH1160" s="89"/>
      <c r="AI1160" s="90" t="s">
        <v>10494</v>
      </c>
      <c r="AJ1160" s="79" t="s">
        <v>10346</v>
      </c>
      <c r="AK1160" s="89"/>
      <c r="AL1160" s="89"/>
      <c r="AM1160" s="89"/>
      <c r="AN1160" s="63" t="s">
        <v>11801</v>
      </c>
      <c r="AO1160" s="63" t="s">
        <v>11802</v>
      </c>
      <c r="AP1160" s="67" t="s">
        <v>11803</v>
      </c>
      <c r="AQ1160" s="89"/>
    </row>
    <row r="1161" customFormat="false" ht="17.9" hidden="false" customHeight="false" outlineLevel="0" collapsed="false">
      <c r="B1161" s="1" t="str">
        <f aca="false">поверители!$E1161</f>
        <v>ARDL-0042</v>
      </c>
      <c r="C1161" s="83" t="s">
        <v>10101</v>
      </c>
      <c r="D1161" s="87"/>
      <c r="E1161" s="65" t="s">
        <v>11814</v>
      </c>
      <c r="F1161" s="87"/>
      <c r="G1161" s="84" t="s">
        <v>10335</v>
      </c>
      <c r="H1161" s="63" t="s">
        <v>6682</v>
      </c>
      <c r="I1161" s="67" t="n">
        <v>2012</v>
      </c>
      <c r="J1161" s="89"/>
      <c r="K1161" s="89"/>
      <c r="L1161" s="89"/>
      <c r="M1161" s="89"/>
      <c r="N1161" s="89"/>
      <c r="O1161" s="71" t="s">
        <v>10335</v>
      </c>
      <c r="P1161" s="71"/>
      <c r="Q1161" s="71" t="s">
        <v>10338</v>
      </c>
      <c r="R1161" s="79" t="s">
        <v>10339</v>
      </c>
      <c r="S1161" s="74" t="n">
        <v>45149</v>
      </c>
      <c r="T1161" s="95" t="n">
        <v>45514</v>
      </c>
      <c r="U1161" s="87" t="s">
        <v>10340</v>
      </c>
      <c r="V1161" s="87" t="s">
        <v>10341</v>
      </c>
      <c r="W1161" s="91"/>
      <c r="X1161" s="71" t="s">
        <v>10335</v>
      </c>
      <c r="Y1161" s="71" t="s">
        <v>10342</v>
      </c>
      <c r="Z1161" s="71" t="s">
        <v>11806</v>
      </c>
      <c r="AA1161" s="89"/>
      <c r="AB1161" s="89"/>
      <c r="AC1161" s="89"/>
      <c r="AD1161" s="89" t="s">
        <v>10487</v>
      </c>
      <c r="AE1161" s="97"/>
      <c r="AF1161" s="89"/>
      <c r="AG1161" s="89"/>
      <c r="AH1161" s="89"/>
      <c r="AI1161" s="90" t="s">
        <v>10494</v>
      </c>
      <c r="AJ1161" s="79" t="s">
        <v>10346</v>
      </c>
      <c r="AK1161" s="89"/>
      <c r="AL1161" s="89"/>
      <c r="AM1161" s="89"/>
      <c r="AN1161" s="63" t="s">
        <v>11801</v>
      </c>
      <c r="AO1161" s="63" t="s">
        <v>11802</v>
      </c>
      <c r="AP1161" s="67" t="s">
        <v>11803</v>
      </c>
      <c r="AQ1161" s="89"/>
    </row>
    <row r="1162" customFormat="false" ht="17.9" hidden="false" customHeight="false" outlineLevel="0" collapsed="false">
      <c r="B1162" s="1" t="str">
        <f aca="false">поверители!$E1162</f>
        <v>ARDL-0174</v>
      </c>
      <c r="C1162" s="83" t="s">
        <v>10101</v>
      </c>
      <c r="D1162" s="87"/>
      <c r="E1162" s="65" t="s">
        <v>11815</v>
      </c>
      <c r="F1162" s="87"/>
      <c r="G1162" s="84" t="s">
        <v>10335</v>
      </c>
      <c r="H1162" s="63" t="s">
        <v>6682</v>
      </c>
      <c r="I1162" s="67" t="n">
        <v>2012</v>
      </c>
      <c r="J1162" s="89"/>
      <c r="K1162" s="89"/>
      <c r="L1162" s="89"/>
      <c r="M1162" s="89"/>
      <c r="N1162" s="89"/>
      <c r="O1162" s="71" t="s">
        <v>10335</v>
      </c>
      <c r="P1162" s="71"/>
      <c r="Q1162" s="71" t="s">
        <v>10338</v>
      </c>
      <c r="R1162" s="79" t="s">
        <v>10339</v>
      </c>
      <c r="S1162" s="74" t="n">
        <v>45149</v>
      </c>
      <c r="T1162" s="95" t="n">
        <v>45514</v>
      </c>
      <c r="U1162" s="87" t="s">
        <v>10340</v>
      </c>
      <c r="V1162" s="87" t="s">
        <v>10341</v>
      </c>
      <c r="W1162" s="91"/>
      <c r="X1162" s="71" t="s">
        <v>10335</v>
      </c>
      <c r="Y1162" s="71" t="s">
        <v>10342</v>
      </c>
      <c r="Z1162" s="71" t="s">
        <v>11806</v>
      </c>
      <c r="AA1162" s="89"/>
      <c r="AB1162" s="89"/>
      <c r="AC1162" s="89"/>
      <c r="AD1162" s="89" t="s">
        <v>10487</v>
      </c>
      <c r="AE1162" s="97"/>
      <c r="AF1162" s="89"/>
      <c r="AG1162" s="89"/>
      <c r="AH1162" s="89"/>
      <c r="AI1162" s="90" t="s">
        <v>10494</v>
      </c>
      <c r="AJ1162" s="79" t="s">
        <v>10346</v>
      </c>
      <c r="AK1162" s="89"/>
      <c r="AL1162" s="89"/>
      <c r="AM1162" s="89"/>
      <c r="AN1162" s="63" t="s">
        <v>11801</v>
      </c>
      <c r="AO1162" s="63" t="s">
        <v>11802</v>
      </c>
      <c r="AP1162" s="67" t="s">
        <v>11803</v>
      </c>
      <c r="AQ1162" s="89"/>
    </row>
    <row r="1163" customFormat="false" ht="17.9" hidden="false" customHeight="false" outlineLevel="0" collapsed="false">
      <c r="B1163" s="1" t="str">
        <f aca="false">поверители!$E1163</f>
        <v>ARDK-0271</v>
      </c>
      <c r="C1163" s="83" t="s">
        <v>10101</v>
      </c>
      <c r="D1163" s="87"/>
      <c r="E1163" s="65" t="s">
        <v>11816</v>
      </c>
      <c r="F1163" s="87"/>
      <c r="G1163" s="84" t="s">
        <v>10335</v>
      </c>
      <c r="H1163" s="63" t="s">
        <v>6682</v>
      </c>
      <c r="I1163" s="67" t="n">
        <v>2012</v>
      </c>
      <c r="J1163" s="89"/>
      <c r="K1163" s="89"/>
      <c r="L1163" s="89"/>
      <c r="M1163" s="89"/>
      <c r="N1163" s="89"/>
      <c r="O1163" s="71" t="s">
        <v>10335</v>
      </c>
      <c r="P1163" s="71"/>
      <c r="Q1163" s="71" t="s">
        <v>10338</v>
      </c>
      <c r="R1163" s="79" t="s">
        <v>10339</v>
      </c>
      <c r="S1163" s="74" t="n">
        <v>45149</v>
      </c>
      <c r="T1163" s="95" t="n">
        <v>45514</v>
      </c>
      <c r="U1163" s="87" t="s">
        <v>10340</v>
      </c>
      <c r="V1163" s="87" t="s">
        <v>10341</v>
      </c>
      <c r="W1163" s="91"/>
      <c r="X1163" s="71" t="s">
        <v>10335</v>
      </c>
      <c r="Y1163" s="71" t="s">
        <v>10342</v>
      </c>
      <c r="Z1163" s="71" t="s">
        <v>11806</v>
      </c>
      <c r="AA1163" s="89"/>
      <c r="AB1163" s="89"/>
      <c r="AC1163" s="89"/>
      <c r="AD1163" s="89" t="s">
        <v>10487</v>
      </c>
      <c r="AE1163" s="97"/>
      <c r="AF1163" s="89"/>
      <c r="AG1163" s="89"/>
      <c r="AH1163" s="89"/>
      <c r="AI1163" s="90" t="s">
        <v>10494</v>
      </c>
      <c r="AJ1163" s="79" t="s">
        <v>10346</v>
      </c>
      <c r="AK1163" s="89"/>
      <c r="AL1163" s="89"/>
      <c r="AM1163" s="89"/>
      <c r="AN1163" s="63" t="s">
        <v>11801</v>
      </c>
      <c r="AO1163" s="63" t="s">
        <v>11802</v>
      </c>
      <c r="AP1163" s="67" t="s">
        <v>11803</v>
      </c>
      <c r="AQ1163" s="89"/>
    </row>
    <row r="1164" customFormat="false" ht="17.9" hidden="false" customHeight="false" outlineLevel="0" collapsed="false">
      <c r="B1164" s="1" t="str">
        <f aca="false">поверители!$E1164</f>
        <v>ARDL-0165</v>
      </c>
      <c r="C1164" s="83" t="s">
        <v>10101</v>
      </c>
      <c r="D1164" s="87"/>
      <c r="E1164" s="65" t="s">
        <v>11817</v>
      </c>
      <c r="F1164" s="87"/>
      <c r="G1164" s="84" t="s">
        <v>10335</v>
      </c>
      <c r="H1164" s="63" t="s">
        <v>6682</v>
      </c>
      <c r="I1164" s="67" t="n">
        <v>2012</v>
      </c>
      <c r="J1164" s="89"/>
      <c r="K1164" s="89"/>
      <c r="L1164" s="89"/>
      <c r="M1164" s="89"/>
      <c r="N1164" s="89"/>
      <c r="O1164" s="71" t="s">
        <v>10335</v>
      </c>
      <c r="P1164" s="71"/>
      <c r="Q1164" s="71" t="s">
        <v>10338</v>
      </c>
      <c r="R1164" s="79" t="s">
        <v>10339</v>
      </c>
      <c r="S1164" s="74" t="n">
        <v>45149</v>
      </c>
      <c r="T1164" s="95" t="n">
        <v>45514</v>
      </c>
      <c r="U1164" s="87" t="s">
        <v>10340</v>
      </c>
      <c r="V1164" s="87" t="s">
        <v>10341</v>
      </c>
      <c r="W1164" s="91"/>
      <c r="X1164" s="71" t="s">
        <v>10335</v>
      </c>
      <c r="Y1164" s="71" t="s">
        <v>10342</v>
      </c>
      <c r="Z1164" s="71" t="s">
        <v>11806</v>
      </c>
      <c r="AA1164" s="89"/>
      <c r="AB1164" s="89"/>
      <c r="AC1164" s="89"/>
      <c r="AD1164" s="89" t="s">
        <v>10487</v>
      </c>
      <c r="AE1164" s="97"/>
      <c r="AF1164" s="89"/>
      <c r="AG1164" s="89"/>
      <c r="AH1164" s="89"/>
      <c r="AI1164" s="90" t="s">
        <v>10494</v>
      </c>
      <c r="AJ1164" s="79" t="s">
        <v>10346</v>
      </c>
      <c r="AK1164" s="89"/>
      <c r="AL1164" s="89"/>
      <c r="AM1164" s="89"/>
      <c r="AN1164" s="63" t="s">
        <v>11801</v>
      </c>
      <c r="AO1164" s="63" t="s">
        <v>11802</v>
      </c>
      <c r="AP1164" s="67" t="s">
        <v>11803</v>
      </c>
      <c r="AQ1164" s="89"/>
    </row>
    <row r="1165" customFormat="false" ht="17.9" hidden="false" customHeight="false" outlineLevel="0" collapsed="false">
      <c r="B1165" s="1" t="str">
        <f aca="false">поверители!$E1165</f>
        <v>ARHE-0293</v>
      </c>
      <c r="C1165" s="83" t="s">
        <v>6679</v>
      </c>
      <c r="D1165" s="87"/>
      <c r="E1165" s="65" t="s">
        <v>11818</v>
      </c>
      <c r="F1165" s="87"/>
      <c r="G1165" s="84" t="s">
        <v>10335</v>
      </c>
      <c r="H1165" s="63" t="s">
        <v>6682</v>
      </c>
      <c r="I1165" s="67" t="n">
        <v>2015</v>
      </c>
      <c r="J1165" s="89"/>
      <c r="K1165" s="89"/>
      <c r="L1165" s="89"/>
      <c r="M1165" s="89"/>
      <c r="N1165" s="89"/>
      <c r="O1165" s="71" t="s">
        <v>10335</v>
      </c>
      <c r="P1165" s="71"/>
      <c r="Q1165" s="71" t="s">
        <v>10338</v>
      </c>
      <c r="R1165" s="79" t="s">
        <v>10339</v>
      </c>
      <c r="S1165" s="74" t="n">
        <v>45149</v>
      </c>
      <c r="T1165" s="95" t="n">
        <v>45514</v>
      </c>
      <c r="U1165" s="87" t="s">
        <v>10340</v>
      </c>
      <c r="V1165" s="87" t="s">
        <v>10341</v>
      </c>
      <c r="W1165" s="91"/>
      <c r="X1165" s="71" t="s">
        <v>10335</v>
      </c>
      <c r="Y1165" s="71" t="s">
        <v>10342</v>
      </c>
      <c r="Z1165" s="71" t="s">
        <v>10518</v>
      </c>
      <c r="AA1165" s="89"/>
      <c r="AB1165" s="89"/>
      <c r="AC1165" s="89"/>
      <c r="AD1165" s="89" t="s">
        <v>10487</v>
      </c>
      <c r="AE1165" s="97"/>
      <c r="AF1165" s="89"/>
      <c r="AG1165" s="89"/>
      <c r="AH1165" s="89"/>
      <c r="AI1165" s="90" t="s">
        <v>10494</v>
      </c>
      <c r="AJ1165" s="79" t="s">
        <v>10346</v>
      </c>
      <c r="AK1165" s="89"/>
      <c r="AL1165" s="89"/>
      <c r="AM1165" s="89"/>
      <c r="AN1165" s="63" t="s">
        <v>11801</v>
      </c>
      <c r="AO1165" s="63" t="s">
        <v>11802</v>
      </c>
      <c r="AP1165" s="67" t="s">
        <v>11803</v>
      </c>
      <c r="AQ1165" s="89"/>
    </row>
    <row r="1166" customFormat="false" ht="17.9" hidden="false" customHeight="false" outlineLevel="0" collapsed="false">
      <c r="B1166" s="1" t="str">
        <f aca="false">поверители!$E1166</f>
        <v>AREH-0229</v>
      </c>
      <c r="C1166" s="83" t="s">
        <v>6679</v>
      </c>
      <c r="D1166" s="87"/>
      <c r="E1166" s="65" t="s">
        <v>11819</v>
      </c>
      <c r="F1166" s="87"/>
      <c r="G1166" s="84" t="s">
        <v>10335</v>
      </c>
      <c r="H1166" s="63" t="s">
        <v>6682</v>
      </c>
      <c r="I1166" s="67" t="n">
        <v>2013</v>
      </c>
      <c r="J1166" s="89"/>
      <c r="K1166" s="89"/>
      <c r="L1166" s="89"/>
      <c r="M1166" s="89"/>
      <c r="N1166" s="89"/>
      <c r="O1166" s="71" t="s">
        <v>10335</v>
      </c>
      <c r="P1166" s="71"/>
      <c r="Q1166" s="71" t="s">
        <v>10338</v>
      </c>
      <c r="R1166" s="79" t="s">
        <v>10339</v>
      </c>
      <c r="S1166" s="74" t="n">
        <v>45149</v>
      </c>
      <c r="T1166" s="95" t="n">
        <v>45514</v>
      </c>
      <c r="U1166" s="87" t="s">
        <v>10340</v>
      </c>
      <c r="V1166" s="87" t="s">
        <v>10341</v>
      </c>
      <c r="W1166" s="91"/>
      <c r="X1166" s="71" t="s">
        <v>10335</v>
      </c>
      <c r="Y1166" s="71" t="s">
        <v>10342</v>
      </c>
      <c r="Z1166" s="71" t="s">
        <v>10518</v>
      </c>
      <c r="AA1166" s="89"/>
      <c r="AB1166" s="89"/>
      <c r="AC1166" s="89"/>
      <c r="AD1166" s="89" t="s">
        <v>10487</v>
      </c>
      <c r="AE1166" s="97"/>
      <c r="AF1166" s="89"/>
      <c r="AG1166" s="89"/>
      <c r="AH1166" s="89"/>
      <c r="AI1166" s="90" t="s">
        <v>10494</v>
      </c>
      <c r="AJ1166" s="79" t="s">
        <v>10346</v>
      </c>
      <c r="AK1166" s="89"/>
      <c r="AL1166" s="89"/>
      <c r="AM1166" s="89"/>
      <c r="AN1166" s="63" t="s">
        <v>11801</v>
      </c>
      <c r="AO1166" s="63" t="s">
        <v>11802</v>
      </c>
      <c r="AP1166" s="67" t="s">
        <v>11803</v>
      </c>
      <c r="AQ1166" s="89"/>
    </row>
    <row r="1167" customFormat="false" ht="17.9" hidden="false" customHeight="false" outlineLevel="0" collapsed="false">
      <c r="B1167" s="1" t="str">
        <f aca="false">поверители!$E1167</f>
        <v>ARDL-0052</v>
      </c>
      <c r="C1167" s="83" t="s">
        <v>10101</v>
      </c>
      <c r="D1167" s="87"/>
      <c r="E1167" s="65" t="s">
        <v>11820</v>
      </c>
      <c r="F1167" s="87"/>
      <c r="G1167" s="84" t="s">
        <v>10335</v>
      </c>
      <c r="H1167" s="63" t="s">
        <v>6682</v>
      </c>
      <c r="I1167" s="67" t="n">
        <v>2012</v>
      </c>
      <c r="J1167" s="89"/>
      <c r="K1167" s="89"/>
      <c r="L1167" s="89"/>
      <c r="M1167" s="89"/>
      <c r="N1167" s="89"/>
      <c r="O1167" s="71" t="s">
        <v>10335</v>
      </c>
      <c r="P1167" s="71"/>
      <c r="Q1167" s="71" t="s">
        <v>10338</v>
      </c>
      <c r="R1167" s="79" t="s">
        <v>10339</v>
      </c>
      <c r="S1167" s="74" t="n">
        <v>45149</v>
      </c>
      <c r="T1167" s="95" t="n">
        <v>45514</v>
      </c>
      <c r="U1167" s="87" t="s">
        <v>10340</v>
      </c>
      <c r="V1167" s="87" t="s">
        <v>10341</v>
      </c>
      <c r="W1167" s="91"/>
      <c r="X1167" s="71" t="s">
        <v>10335</v>
      </c>
      <c r="Y1167" s="71" t="s">
        <v>10342</v>
      </c>
      <c r="Z1167" s="71" t="s">
        <v>11806</v>
      </c>
      <c r="AA1167" s="89"/>
      <c r="AB1167" s="89"/>
      <c r="AC1167" s="89"/>
      <c r="AD1167" s="89" t="s">
        <v>10487</v>
      </c>
      <c r="AE1167" s="97"/>
      <c r="AF1167" s="89"/>
      <c r="AG1167" s="89"/>
      <c r="AH1167" s="89"/>
      <c r="AI1167" s="90" t="s">
        <v>10494</v>
      </c>
      <c r="AJ1167" s="79" t="s">
        <v>10346</v>
      </c>
      <c r="AK1167" s="89"/>
      <c r="AL1167" s="89"/>
      <c r="AM1167" s="89"/>
      <c r="AN1167" s="63" t="s">
        <v>11801</v>
      </c>
      <c r="AO1167" s="63" t="s">
        <v>11802</v>
      </c>
      <c r="AP1167" s="67" t="s">
        <v>11803</v>
      </c>
      <c r="AQ1167" s="89"/>
    </row>
    <row r="1168" customFormat="false" ht="17.9" hidden="false" customHeight="false" outlineLevel="0" collapsed="false">
      <c r="B1168" s="1" t="str">
        <f aca="false">поверители!$E1168</f>
        <v>ARDK-0138</v>
      </c>
      <c r="C1168" s="83" t="s">
        <v>10101</v>
      </c>
      <c r="D1168" s="87"/>
      <c r="E1168" s="65" t="s">
        <v>11821</v>
      </c>
      <c r="F1168" s="87"/>
      <c r="G1168" s="84" t="s">
        <v>10335</v>
      </c>
      <c r="H1168" s="63" t="s">
        <v>6682</v>
      </c>
      <c r="I1168" s="67" t="n">
        <v>2012</v>
      </c>
      <c r="J1168" s="89"/>
      <c r="K1168" s="89"/>
      <c r="L1168" s="89"/>
      <c r="M1168" s="89"/>
      <c r="N1168" s="89"/>
      <c r="O1168" s="71" t="s">
        <v>10335</v>
      </c>
      <c r="P1168" s="71"/>
      <c r="Q1168" s="71" t="s">
        <v>10338</v>
      </c>
      <c r="R1168" s="79" t="s">
        <v>10339</v>
      </c>
      <c r="S1168" s="74" t="n">
        <v>45149</v>
      </c>
      <c r="T1168" s="95" t="n">
        <v>45514</v>
      </c>
      <c r="U1168" s="87" t="s">
        <v>10340</v>
      </c>
      <c r="V1168" s="87" t="s">
        <v>10341</v>
      </c>
      <c r="W1168" s="91"/>
      <c r="X1168" s="71" t="s">
        <v>10335</v>
      </c>
      <c r="Y1168" s="71" t="s">
        <v>10342</v>
      </c>
      <c r="Z1168" s="71" t="s">
        <v>11806</v>
      </c>
      <c r="AA1168" s="89"/>
      <c r="AB1168" s="89"/>
      <c r="AC1168" s="89"/>
      <c r="AD1168" s="89" t="s">
        <v>10487</v>
      </c>
      <c r="AE1168" s="97"/>
      <c r="AF1168" s="89"/>
      <c r="AG1168" s="89"/>
      <c r="AH1168" s="89"/>
      <c r="AI1168" s="90" t="s">
        <v>10494</v>
      </c>
      <c r="AJ1168" s="79" t="s">
        <v>42</v>
      </c>
      <c r="AK1168" s="89"/>
      <c r="AL1168" s="89"/>
      <c r="AM1168" s="89"/>
      <c r="AN1168" s="63" t="s">
        <v>11801</v>
      </c>
      <c r="AO1168" s="63" t="s">
        <v>11802</v>
      </c>
      <c r="AP1168" s="67" t="s">
        <v>11803</v>
      </c>
      <c r="AQ1168" s="89"/>
    </row>
    <row r="1169" customFormat="false" ht="17.9" hidden="false" customHeight="false" outlineLevel="0" collapsed="false">
      <c r="B1169" s="1" t="str">
        <f aca="false">поверители!$E1169</f>
        <v>ARDK-0268</v>
      </c>
      <c r="C1169" s="83" t="s">
        <v>10101</v>
      </c>
      <c r="D1169" s="87"/>
      <c r="E1169" s="65" t="s">
        <v>11822</v>
      </c>
      <c r="F1169" s="87"/>
      <c r="G1169" s="84" t="s">
        <v>10335</v>
      </c>
      <c r="H1169" s="63" t="s">
        <v>6682</v>
      </c>
      <c r="I1169" s="67" t="n">
        <v>2012</v>
      </c>
      <c r="J1169" s="89"/>
      <c r="K1169" s="89"/>
      <c r="L1169" s="89"/>
      <c r="M1169" s="89"/>
      <c r="N1169" s="89"/>
      <c r="O1169" s="71" t="s">
        <v>10335</v>
      </c>
      <c r="P1169" s="71"/>
      <c r="Q1169" s="71" t="s">
        <v>10338</v>
      </c>
      <c r="R1169" s="79" t="s">
        <v>10339</v>
      </c>
      <c r="S1169" s="74" t="n">
        <v>45149</v>
      </c>
      <c r="T1169" s="95" t="n">
        <v>45514</v>
      </c>
      <c r="U1169" s="87" t="s">
        <v>10340</v>
      </c>
      <c r="V1169" s="87" t="s">
        <v>10341</v>
      </c>
      <c r="W1169" s="91"/>
      <c r="X1169" s="71" t="s">
        <v>10335</v>
      </c>
      <c r="Y1169" s="71" t="s">
        <v>10342</v>
      </c>
      <c r="Z1169" s="71" t="s">
        <v>11806</v>
      </c>
      <c r="AA1169" s="89"/>
      <c r="AB1169" s="89"/>
      <c r="AC1169" s="89"/>
      <c r="AD1169" s="89" t="s">
        <v>10487</v>
      </c>
      <c r="AE1169" s="97"/>
      <c r="AF1169" s="89"/>
      <c r="AG1169" s="89"/>
      <c r="AH1169" s="89"/>
      <c r="AI1169" s="90" t="s">
        <v>10494</v>
      </c>
      <c r="AJ1169" s="79" t="s">
        <v>42</v>
      </c>
      <c r="AK1169" s="89"/>
      <c r="AL1169" s="89"/>
      <c r="AM1169" s="89"/>
      <c r="AN1169" s="63" t="s">
        <v>11801</v>
      </c>
      <c r="AO1169" s="63" t="s">
        <v>11802</v>
      </c>
      <c r="AP1169" s="67" t="s">
        <v>11803</v>
      </c>
      <c r="AQ1169" s="89"/>
    </row>
    <row r="1170" customFormat="false" ht="17.9" hidden="false" customHeight="false" outlineLevel="0" collapsed="false">
      <c r="B1170" s="1" t="str">
        <f aca="false">поверители!$E1170</f>
        <v>ARHF-0041</v>
      </c>
      <c r="C1170" s="83" t="s">
        <v>10101</v>
      </c>
      <c r="D1170" s="87"/>
      <c r="E1170" s="65" t="s">
        <v>11823</v>
      </c>
      <c r="F1170" s="87"/>
      <c r="G1170" s="84" t="s">
        <v>10335</v>
      </c>
      <c r="H1170" s="63" t="s">
        <v>6682</v>
      </c>
      <c r="I1170" s="67" t="n">
        <v>2012</v>
      </c>
      <c r="J1170" s="89"/>
      <c r="K1170" s="89"/>
      <c r="L1170" s="89"/>
      <c r="M1170" s="89"/>
      <c r="N1170" s="89"/>
      <c r="O1170" s="71" t="s">
        <v>10335</v>
      </c>
      <c r="P1170" s="71"/>
      <c r="Q1170" s="71" t="s">
        <v>10338</v>
      </c>
      <c r="R1170" s="79" t="s">
        <v>10339</v>
      </c>
      <c r="S1170" s="74" t="n">
        <v>45149</v>
      </c>
      <c r="T1170" s="95" t="n">
        <v>45514</v>
      </c>
      <c r="U1170" s="87" t="s">
        <v>10340</v>
      </c>
      <c r="V1170" s="87" t="s">
        <v>10341</v>
      </c>
      <c r="W1170" s="91"/>
      <c r="X1170" s="71" t="s">
        <v>10335</v>
      </c>
      <c r="Y1170" s="71" t="s">
        <v>10342</v>
      </c>
      <c r="Z1170" s="71" t="s">
        <v>11806</v>
      </c>
      <c r="AA1170" s="89"/>
      <c r="AB1170" s="89"/>
      <c r="AC1170" s="89"/>
      <c r="AD1170" s="89" t="s">
        <v>10487</v>
      </c>
      <c r="AE1170" s="97"/>
      <c r="AF1170" s="89"/>
      <c r="AG1170" s="89"/>
      <c r="AH1170" s="89"/>
      <c r="AI1170" s="90" t="s">
        <v>10494</v>
      </c>
      <c r="AJ1170" s="79" t="s">
        <v>42</v>
      </c>
      <c r="AK1170" s="89"/>
      <c r="AL1170" s="89"/>
      <c r="AM1170" s="89"/>
      <c r="AN1170" s="63" t="s">
        <v>11801</v>
      </c>
      <c r="AO1170" s="63" t="s">
        <v>11802</v>
      </c>
      <c r="AP1170" s="67" t="s">
        <v>11803</v>
      </c>
      <c r="AQ1170" s="89"/>
    </row>
    <row r="1171" customFormat="false" ht="17.9" hidden="false" customHeight="false" outlineLevel="0" collapsed="false">
      <c r="B1171" s="1" t="str">
        <f aca="false">поверители!$E1171</f>
        <v>ARDL-0086</v>
      </c>
      <c r="C1171" s="83" t="s">
        <v>10101</v>
      </c>
      <c r="D1171" s="87"/>
      <c r="E1171" s="65" t="s">
        <v>11824</v>
      </c>
      <c r="F1171" s="87"/>
      <c r="G1171" s="84" t="s">
        <v>10335</v>
      </c>
      <c r="H1171" s="63" t="s">
        <v>6682</v>
      </c>
      <c r="I1171" s="67" t="n">
        <v>2012</v>
      </c>
      <c r="J1171" s="89"/>
      <c r="K1171" s="89"/>
      <c r="L1171" s="89"/>
      <c r="M1171" s="89"/>
      <c r="N1171" s="89"/>
      <c r="O1171" s="71" t="s">
        <v>10335</v>
      </c>
      <c r="P1171" s="71"/>
      <c r="Q1171" s="71" t="s">
        <v>10338</v>
      </c>
      <c r="R1171" s="79" t="s">
        <v>10339</v>
      </c>
      <c r="S1171" s="74" t="n">
        <v>45149</v>
      </c>
      <c r="T1171" s="95" t="n">
        <v>45514</v>
      </c>
      <c r="U1171" s="87" t="s">
        <v>10340</v>
      </c>
      <c r="V1171" s="87" t="s">
        <v>10341</v>
      </c>
      <c r="W1171" s="91"/>
      <c r="X1171" s="71" t="s">
        <v>10335</v>
      </c>
      <c r="Y1171" s="71" t="s">
        <v>10342</v>
      </c>
      <c r="Z1171" s="71" t="s">
        <v>11806</v>
      </c>
      <c r="AA1171" s="89"/>
      <c r="AB1171" s="89"/>
      <c r="AC1171" s="89"/>
      <c r="AD1171" s="89" t="s">
        <v>10487</v>
      </c>
      <c r="AE1171" s="97"/>
      <c r="AF1171" s="89"/>
      <c r="AG1171" s="89"/>
      <c r="AH1171" s="89"/>
      <c r="AI1171" s="90" t="s">
        <v>10494</v>
      </c>
      <c r="AJ1171" s="79" t="s">
        <v>42</v>
      </c>
      <c r="AK1171" s="89"/>
      <c r="AL1171" s="89"/>
      <c r="AM1171" s="89"/>
      <c r="AN1171" s="63" t="s">
        <v>11801</v>
      </c>
      <c r="AO1171" s="63" t="s">
        <v>11802</v>
      </c>
      <c r="AP1171" s="67" t="s">
        <v>11803</v>
      </c>
      <c r="AQ1171" s="89"/>
    </row>
    <row r="1172" customFormat="false" ht="17.9" hidden="false" customHeight="false" outlineLevel="0" collapsed="false">
      <c r="B1172" s="1" t="str">
        <f aca="false">поверители!$E1172</f>
        <v>ARFH-0009</v>
      </c>
      <c r="C1172" s="83" t="s">
        <v>6679</v>
      </c>
      <c r="D1172" s="87"/>
      <c r="E1172" s="65" t="s">
        <v>11825</v>
      </c>
      <c r="F1172" s="87"/>
      <c r="G1172" s="84" t="s">
        <v>10335</v>
      </c>
      <c r="H1172" s="63" t="s">
        <v>6682</v>
      </c>
      <c r="I1172" s="67" t="n">
        <v>2014</v>
      </c>
      <c r="J1172" s="89"/>
      <c r="K1172" s="89"/>
      <c r="L1172" s="89"/>
      <c r="M1172" s="89"/>
      <c r="N1172" s="89"/>
      <c r="O1172" s="71" t="s">
        <v>10335</v>
      </c>
      <c r="P1172" s="71"/>
      <c r="Q1172" s="71" t="s">
        <v>10338</v>
      </c>
      <c r="R1172" s="79" t="s">
        <v>10339</v>
      </c>
      <c r="S1172" s="74" t="n">
        <v>45149</v>
      </c>
      <c r="T1172" s="95" t="n">
        <v>45514</v>
      </c>
      <c r="U1172" s="87" t="s">
        <v>10340</v>
      </c>
      <c r="V1172" s="87" t="s">
        <v>10341</v>
      </c>
      <c r="W1172" s="91"/>
      <c r="X1172" s="71" t="s">
        <v>10335</v>
      </c>
      <c r="Y1172" s="71" t="s">
        <v>10342</v>
      </c>
      <c r="Z1172" s="71" t="s">
        <v>10518</v>
      </c>
      <c r="AA1172" s="89"/>
      <c r="AB1172" s="89"/>
      <c r="AC1172" s="89"/>
      <c r="AD1172" s="89" t="s">
        <v>10487</v>
      </c>
      <c r="AE1172" s="97"/>
      <c r="AF1172" s="89"/>
      <c r="AG1172" s="89"/>
      <c r="AH1172" s="89"/>
      <c r="AI1172" s="90" t="s">
        <v>10494</v>
      </c>
      <c r="AJ1172" s="79" t="s">
        <v>42</v>
      </c>
      <c r="AK1172" s="89"/>
      <c r="AL1172" s="89"/>
      <c r="AM1172" s="89"/>
      <c r="AN1172" s="63" t="s">
        <v>11801</v>
      </c>
      <c r="AO1172" s="63" t="s">
        <v>11802</v>
      </c>
      <c r="AP1172" s="67" t="s">
        <v>11803</v>
      </c>
      <c r="AQ1172" s="89"/>
    </row>
    <row r="1173" customFormat="false" ht="17.9" hidden="false" customHeight="false" outlineLevel="0" collapsed="false">
      <c r="B1173" s="1" t="str">
        <f aca="false">поверители!$E1173</f>
        <v>ARDL-0170</v>
      </c>
      <c r="C1173" s="83" t="s">
        <v>10101</v>
      </c>
      <c r="D1173" s="87"/>
      <c r="E1173" s="65" t="s">
        <v>11826</v>
      </c>
      <c r="F1173" s="87"/>
      <c r="G1173" s="84" t="s">
        <v>10335</v>
      </c>
      <c r="H1173" s="63" t="s">
        <v>6682</v>
      </c>
      <c r="I1173" s="67" t="n">
        <v>2012</v>
      </c>
      <c r="J1173" s="89"/>
      <c r="K1173" s="89"/>
      <c r="L1173" s="89"/>
      <c r="M1173" s="89"/>
      <c r="N1173" s="89"/>
      <c r="O1173" s="71" t="s">
        <v>10335</v>
      </c>
      <c r="P1173" s="71"/>
      <c r="Q1173" s="71" t="s">
        <v>10338</v>
      </c>
      <c r="R1173" s="79" t="s">
        <v>10339</v>
      </c>
      <c r="S1173" s="74" t="n">
        <v>45149</v>
      </c>
      <c r="T1173" s="95" t="n">
        <v>45514</v>
      </c>
      <c r="U1173" s="87" t="s">
        <v>10340</v>
      </c>
      <c r="V1173" s="87" t="s">
        <v>10341</v>
      </c>
      <c r="W1173" s="91"/>
      <c r="X1173" s="71" t="s">
        <v>10335</v>
      </c>
      <c r="Y1173" s="71" t="s">
        <v>10342</v>
      </c>
      <c r="Z1173" s="71" t="s">
        <v>11806</v>
      </c>
      <c r="AA1173" s="89"/>
      <c r="AB1173" s="89"/>
      <c r="AC1173" s="89"/>
      <c r="AD1173" s="89" t="s">
        <v>10487</v>
      </c>
      <c r="AE1173" s="97"/>
      <c r="AF1173" s="89"/>
      <c r="AG1173" s="89"/>
      <c r="AH1173" s="89"/>
      <c r="AI1173" s="90" t="s">
        <v>10494</v>
      </c>
      <c r="AJ1173" s="79" t="s">
        <v>42</v>
      </c>
      <c r="AK1173" s="89"/>
      <c r="AL1173" s="89"/>
      <c r="AM1173" s="89"/>
      <c r="AN1173" s="63" t="s">
        <v>11801</v>
      </c>
      <c r="AO1173" s="63" t="s">
        <v>11802</v>
      </c>
      <c r="AP1173" s="67" t="s">
        <v>11803</v>
      </c>
      <c r="AQ1173" s="89"/>
    </row>
    <row r="1174" customFormat="false" ht="17.9" hidden="false" customHeight="false" outlineLevel="0" collapsed="false">
      <c r="B1174" s="1" t="str">
        <f aca="false">поверители!$E1174</f>
        <v>ARDL-0151</v>
      </c>
      <c r="C1174" s="83" t="s">
        <v>10101</v>
      </c>
      <c r="D1174" s="87"/>
      <c r="E1174" s="65" t="s">
        <v>11827</v>
      </c>
      <c r="F1174" s="87"/>
      <c r="G1174" s="84" t="s">
        <v>10335</v>
      </c>
      <c r="H1174" s="63" t="s">
        <v>6682</v>
      </c>
      <c r="I1174" s="67" t="n">
        <v>2012</v>
      </c>
      <c r="J1174" s="89"/>
      <c r="K1174" s="89"/>
      <c r="L1174" s="89"/>
      <c r="M1174" s="89"/>
      <c r="N1174" s="89"/>
      <c r="O1174" s="71" t="s">
        <v>10335</v>
      </c>
      <c r="P1174" s="71"/>
      <c r="Q1174" s="71" t="s">
        <v>10338</v>
      </c>
      <c r="R1174" s="79" t="s">
        <v>10339</v>
      </c>
      <c r="S1174" s="74" t="n">
        <v>45149</v>
      </c>
      <c r="T1174" s="95" t="n">
        <v>45514</v>
      </c>
      <c r="U1174" s="87" t="s">
        <v>10340</v>
      </c>
      <c r="V1174" s="87" t="s">
        <v>10341</v>
      </c>
      <c r="W1174" s="91"/>
      <c r="X1174" s="71" t="s">
        <v>10335</v>
      </c>
      <c r="Y1174" s="71" t="s">
        <v>10342</v>
      </c>
      <c r="Z1174" s="71" t="s">
        <v>11806</v>
      </c>
      <c r="AA1174" s="89"/>
      <c r="AB1174" s="89"/>
      <c r="AC1174" s="89"/>
      <c r="AD1174" s="89" t="s">
        <v>10487</v>
      </c>
      <c r="AE1174" s="97"/>
      <c r="AF1174" s="89"/>
      <c r="AG1174" s="89"/>
      <c r="AH1174" s="89"/>
      <c r="AI1174" s="90" t="s">
        <v>10494</v>
      </c>
      <c r="AJ1174" s="79" t="s">
        <v>42</v>
      </c>
      <c r="AK1174" s="89"/>
      <c r="AL1174" s="89"/>
      <c r="AM1174" s="89"/>
      <c r="AN1174" s="63" t="s">
        <v>11801</v>
      </c>
      <c r="AO1174" s="63" t="s">
        <v>11802</v>
      </c>
      <c r="AP1174" s="67" t="s">
        <v>11803</v>
      </c>
      <c r="AQ1174" s="89"/>
    </row>
    <row r="1175" customFormat="false" ht="17.9" hidden="false" customHeight="false" outlineLevel="0" collapsed="false">
      <c r="B1175" s="1" t="str">
        <f aca="false">поверители!$E1175</f>
        <v>ARDK-0162</v>
      </c>
      <c r="C1175" s="83" t="s">
        <v>10101</v>
      </c>
      <c r="D1175" s="87"/>
      <c r="E1175" s="65" t="s">
        <v>11828</v>
      </c>
      <c r="F1175" s="87"/>
      <c r="G1175" s="84" t="s">
        <v>10335</v>
      </c>
      <c r="H1175" s="63" t="s">
        <v>6682</v>
      </c>
      <c r="I1175" s="67" t="n">
        <v>2012</v>
      </c>
      <c r="J1175" s="89"/>
      <c r="K1175" s="89"/>
      <c r="L1175" s="89"/>
      <c r="M1175" s="89"/>
      <c r="N1175" s="89"/>
      <c r="O1175" s="71" t="s">
        <v>10335</v>
      </c>
      <c r="P1175" s="71"/>
      <c r="Q1175" s="71" t="s">
        <v>10338</v>
      </c>
      <c r="R1175" s="79" t="s">
        <v>10339</v>
      </c>
      <c r="S1175" s="74" t="n">
        <v>45149</v>
      </c>
      <c r="T1175" s="95" t="n">
        <v>45514</v>
      </c>
      <c r="U1175" s="87" t="s">
        <v>10340</v>
      </c>
      <c r="V1175" s="87" t="s">
        <v>10341</v>
      </c>
      <c r="W1175" s="91"/>
      <c r="X1175" s="71" t="s">
        <v>10335</v>
      </c>
      <c r="Y1175" s="71" t="s">
        <v>10342</v>
      </c>
      <c r="Z1175" s="71" t="s">
        <v>11806</v>
      </c>
      <c r="AA1175" s="89"/>
      <c r="AB1175" s="89"/>
      <c r="AC1175" s="89"/>
      <c r="AD1175" s="89" t="s">
        <v>10487</v>
      </c>
      <c r="AE1175" s="97"/>
      <c r="AF1175" s="89"/>
      <c r="AG1175" s="89"/>
      <c r="AH1175" s="89"/>
      <c r="AI1175" s="90" t="s">
        <v>10494</v>
      </c>
      <c r="AJ1175" s="79" t="s">
        <v>42</v>
      </c>
      <c r="AK1175" s="89"/>
      <c r="AL1175" s="89"/>
      <c r="AM1175" s="89"/>
      <c r="AN1175" s="63" t="s">
        <v>11801</v>
      </c>
      <c r="AO1175" s="63" t="s">
        <v>11802</v>
      </c>
      <c r="AP1175" s="67" t="s">
        <v>11803</v>
      </c>
      <c r="AQ1175" s="89"/>
    </row>
    <row r="1176" customFormat="false" ht="17.9" hidden="false" customHeight="false" outlineLevel="0" collapsed="false">
      <c r="B1176" s="1" t="str">
        <f aca="false">поверители!$E1176</f>
        <v>ARDK-0101</v>
      </c>
      <c r="C1176" s="83" t="s">
        <v>10101</v>
      </c>
      <c r="D1176" s="87"/>
      <c r="E1176" s="65" t="s">
        <v>11829</v>
      </c>
      <c r="F1176" s="87"/>
      <c r="G1176" s="84" t="s">
        <v>10335</v>
      </c>
      <c r="H1176" s="63" t="s">
        <v>6682</v>
      </c>
      <c r="I1176" s="67" t="n">
        <v>2012</v>
      </c>
      <c r="J1176" s="89"/>
      <c r="K1176" s="89"/>
      <c r="L1176" s="89"/>
      <c r="M1176" s="89"/>
      <c r="N1176" s="89"/>
      <c r="O1176" s="71" t="s">
        <v>10335</v>
      </c>
      <c r="P1176" s="71"/>
      <c r="Q1176" s="71" t="s">
        <v>10338</v>
      </c>
      <c r="R1176" s="79" t="s">
        <v>10339</v>
      </c>
      <c r="S1176" s="74" t="n">
        <v>45149</v>
      </c>
      <c r="T1176" s="95" t="n">
        <v>45514</v>
      </c>
      <c r="U1176" s="87" t="s">
        <v>10340</v>
      </c>
      <c r="V1176" s="87" t="s">
        <v>10341</v>
      </c>
      <c r="W1176" s="91"/>
      <c r="X1176" s="71" t="s">
        <v>10335</v>
      </c>
      <c r="Y1176" s="71" t="s">
        <v>10342</v>
      </c>
      <c r="Z1176" s="71" t="s">
        <v>11806</v>
      </c>
      <c r="AA1176" s="89"/>
      <c r="AB1176" s="89"/>
      <c r="AC1176" s="89"/>
      <c r="AD1176" s="89" t="s">
        <v>10487</v>
      </c>
      <c r="AE1176" s="97"/>
      <c r="AF1176" s="89"/>
      <c r="AG1176" s="89"/>
      <c r="AH1176" s="89"/>
      <c r="AI1176" s="90" t="s">
        <v>10494</v>
      </c>
      <c r="AJ1176" s="79" t="s">
        <v>42</v>
      </c>
      <c r="AK1176" s="89"/>
      <c r="AL1176" s="89"/>
      <c r="AM1176" s="89"/>
      <c r="AN1176" s="63" t="s">
        <v>11801</v>
      </c>
      <c r="AO1176" s="63" t="s">
        <v>11802</v>
      </c>
      <c r="AP1176" s="67" t="s">
        <v>11803</v>
      </c>
      <c r="AQ1176" s="89"/>
    </row>
    <row r="1177" customFormat="false" ht="17.9" hidden="false" customHeight="false" outlineLevel="0" collapsed="false">
      <c r="B1177" s="1" t="str">
        <f aca="false">поверители!$E1177</f>
        <v>ARFH-0003</v>
      </c>
      <c r="C1177" s="83" t="s">
        <v>6679</v>
      </c>
      <c r="D1177" s="87"/>
      <c r="E1177" s="65" t="s">
        <v>11830</v>
      </c>
      <c r="F1177" s="87"/>
      <c r="G1177" s="84" t="s">
        <v>10335</v>
      </c>
      <c r="H1177" s="63" t="s">
        <v>6682</v>
      </c>
      <c r="I1177" s="67" t="n">
        <v>2014</v>
      </c>
      <c r="J1177" s="89"/>
      <c r="K1177" s="89"/>
      <c r="L1177" s="89"/>
      <c r="M1177" s="89"/>
      <c r="N1177" s="89"/>
      <c r="O1177" s="71" t="s">
        <v>10335</v>
      </c>
      <c r="P1177" s="71"/>
      <c r="Q1177" s="71" t="s">
        <v>10338</v>
      </c>
      <c r="R1177" s="79" t="s">
        <v>10339</v>
      </c>
      <c r="S1177" s="74" t="n">
        <v>45149</v>
      </c>
      <c r="T1177" s="95" t="n">
        <v>45514</v>
      </c>
      <c r="U1177" s="87" t="s">
        <v>10340</v>
      </c>
      <c r="V1177" s="87" t="s">
        <v>10341</v>
      </c>
      <c r="W1177" s="91"/>
      <c r="X1177" s="71" t="s">
        <v>10335</v>
      </c>
      <c r="Y1177" s="71" t="s">
        <v>10342</v>
      </c>
      <c r="Z1177" s="71" t="s">
        <v>10518</v>
      </c>
      <c r="AA1177" s="89"/>
      <c r="AB1177" s="89"/>
      <c r="AC1177" s="89"/>
      <c r="AD1177" s="89" t="s">
        <v>10487</v>
      </c>
      <c r="AE1177" s="97"/>
      <c r="AF1177" s="89"/>
      <c r="AG1177" s="89"/>
      <c r="AH1177" s="89"/>
      <c r="AI1177" s="90" t="s">
        <v>10494</v>
      </c>
      <c r="AJ1177" s="79" t="s">
        <v>42</v>
      </c>
      <c r="AK1177" s="89"/>
      <c r="AL1177" s="89"/>
      <c r="AM1177" s="89"/>
      <c r="AN1177" s="63" t="s">
        <v>11801</v>
      </c>
      <c r="AO1177" s="63" t="s">
        <v>11802</v>
      </c>
      <c r="AP1177" s="67" t="s">
        <v>11803</v>
      </c>
      <c r="AQ1177" s="89"/>
    </row>
    <row r="1178" customFormat="false" ht="17.9" hidden="false" customHeight="false" outlineLevel="0" collapsed="false">
      <c r="B1178" s="1" t="str">
        <f aca="false">поверители!$E1178</f>
        <v>ARDL-0094</v>
      </c>
      <c r="C1178" s="83" t="s">
        <v>10101</v>
      </c>
      <c r="D1178" s="87"/>
      <c r="E1178" s="65" t="s">
        <v>11831</v>
      </c>
      <c r="F1178" s="87"/>
      <c r="G1178" s="84" t="s">
        <v>10335</v>
      </c>
      <c r="H1178" s="63" t="s">
        <v>6682</v>
      </c>
      <c r="I1178" s="67" t="n">
        <v>2012</v>
      </c>
      <c r="J1178" s="89"/>
      <c r="K1178" s="89"/>
      <c r="L1178" s="89"/>
      <c r="M1178" s="89"/>
      <c r="N1178" s="89"/>
      <c r="O1178" s="71" t="s">
        <v>10335</v>
      </c>
      <c r="P1178" s="71"/>
      <c r="Q1178" s="71" t="s">
        <v>10338</v>
      </c>
      <c r="R1178" s="79" t="s">
        <v>10339</v>
      </c>
      <c r="S1178" s="74" t="n">
        <v>45149</v>
      </c>
      <c r="T1178" s="95" t="n">
        <v>45514</v>
      </c>
      <c r="U1178" s="87" t="s">
        <v>10340</v>
      </c>
      <c r="V1178" s="87" t="s">
        <v>10341</v>
      </c>
      <c r="W1178" s="91"/>
      <c r="X1178" s="71" t="s">
        <v>10335</v>
      </c>
      <c r="Y1178" s="71" t="s">
        <v>10342</v>
      </c>
      <c r="Z1178" s="71" t="s">
        <v>11806</v>
      </c>
      <c r="AA1178" s="89"/>
      <c r="AB1178" s="89"/>
      <c r="AC1178" s="89"/>
      <c r="AD1178" s="89" t="s">
        <v>10487</v>
      </c>
      <c r="AE1178" s="97"/>
      <c r="AF1178" s="89"/>
      <c r="AG1178" s="89"/>
      <c r="AH1178" s="89"/>
      <c r="AI1178" s="90" t="s">
        <v>10494</v>
      </c>
      <c r="AJ1178" s="79" t="s">
        <v>42</v>
      </c>
      <c r="AK1178" s="89"/>
      <c r="AL1178" s="89"/>
      <c r="AM1178" s="89"/>
      <c r="AN1178" s="63" t="s">
        <v>11801</v>
      </c>
      <c r="AO1178" s="63" t="s">
        <v>11802</v>
      </c>
      <c r="AP1178" s="67" t="s">
        <v>11803</v>
      </c>
      <c r="AQ1178" s="89"/>
    </row>
    <row r="1179" customFormat="false" ht="17.9" hidden="false" customHeight="false" outlineLevel="0" collapsed="false">
      <c r="B1179" s="1" t="str">
        <f aca="false">поверители!$E1179</f>
        <v>ARDL-0173</v>
      </c>
      <c r="C1179" s="83" t="s">
        <v>10101</v>
      </c>
      <c r="D1179" s="87"/>
      <c r="E1179" s="65" t="s">
        <v>11832</v>
      </c>
      <c r="F1179" s="87"/>
      <c r="G1179" s="84" t="s">
        <v>10335</v>
      </c>
      <c r="H1179" s="63" t="s">
        <v>6682</v>
      </c>
      <c r="I1179" s="67" t="n">
        <v>2012</v>
      </c>
      <c r="J1179" s="89"/>
      <c r="K1179" s="89"/>
      <c r="L1179" s="89"/>
      <c r="M1179" s="89"/>
      <c r="N1179" s="89"/>
      <c r="O1179" s="71" t="s">
        <v>10335</v>
      </c>
      <c r="P1179" s="71"/>
      <c r="Q1179" s="71" t="s">
        <v>10338</v>
      </c>
      <c r="R1179" s="79" t="s">
        <v>10339</v>
      </c>
      <c r="S1179" s="74" t="n">
        <v>45149</v>
      </c>
      <c r="T1179" s="95" t="n">
        <v>45514</v>
      </c>
      <c r="U1179" s="87" t="s">
        <v>10340</v>
      </c>
      <c r="V1179" s="87" t="s">
        <v>10341</v>
      </c>
      <c r="W1179" s="91"/>
      <c r="X1179" s="71" t="s">
        <v>10335</v>
      </c>
      <c r="Y1179" s="71" t="s">
        <v>10342</v>
      </c>
      <c r="Z1179" s="71" t="s">
        <v>11806</v>
      </c>
      <c r="AA1179" s="89"/>
      <c r="AB1179" s="89"/>
      <c r="AC1179" s="89"/>
      <c r="AD1179" s="89" t="s">
        <v>10487</v>
      </c>
      <c r="AE1179" s="97"/>
      <c r="AF1179" s="89"/>
      <c r="AG1179" s="89"/>
      <c r="AH1179" s="89"/>
      <c r="AI1179" s="90" t="s">
        <v>10494</v>
      </c>
      <c r="AJ1179" s="79" t="s">
        <v>42</v>
      </c>
      <c r="AK1179" s="89"/>
      <c r="AL1179" s="89"/>
      <c r="AM1179" s="89"/>
      <c r="AN1179" s="63" t="s">
        <v>11801</v>
      </c>
      <c r="AO1179" s="63" t="s">
        <v>11802</v>
      </c>
      <c r="AP1179" s="67" t="s">
        <v>11803</v>
      </c>
      <c r="AQ1179" s="89"/>
    </row>
    <row r="1180" customFormat="false" ht="17.9" hidden="false" customHeight="false" outlineLevel="0" collapsed="false">
      <c r="B1180" s="1" t="str">
        <f aca="false">поверители!$E1180</f>
        <v>ARDL-0157</v>
      </c>
      <c r="C1180" s="83" t="s">
        <v>10101</v>
      </c>
      <c r="D1180" s="87"/>
      <c r="E1180" s="65" t="s">
        <v>11833</v>
      </c>
      <c r="F1180" s="87"/>
      <c r="G1180" s="84" t="s">
        <v>10335</v>
      </c>
      <c r="H1180" s="63" t="s">
        <v>6682</v>
      </c>
      <c r="I1180" s="67" t="n">
        <v>2012</v>
      </c>
      <c r="J1180" s="89"/>
      <c r="K1180" s="89"/>
      <c r="L1180" s="89"/>
      <c r="M1180" s="89"/>
      <c r="N1180" s="89"/>
      <c r="O1180" s="71" t="s">
        <v>10335</v>
      </c>
      <c r="P1180" s="71"/>
      <c r="Q1180" s="71" t="s">
        <v>10338</v>
      </c>
      <c r="R1180" s="79" t="s">
        <v>10339</v>
      </c>
      <c r="S1180" s="74" t="n">
        <v>45149</v>
      </c>
      <c r="T1180" s="95" t="n">
        <v>45514</v>
      </c>
      <c r="U1180" s="87" t="s">
        <v>10340</v>
      </c>
      <c r="V1180" s="87" t="s">
        <v>10341</v>
      </c>
      <c r="W1180" s="91"/>
      <c r="X1180" s="71" t="s">
        <v>10335</v>
      </c>
      <c r="Y1180" s="71" t="s">
        <v>10342</v>
      </c>
      <c r="Z1180" s="71" t="s">
        <v>11806</v>
      </c>
      <c r="AA1180" s="89"/>
      <c r="AB1180" s="89"/>
      <c r="AC1180" s="89"/>
      <c r="AD1180" s="89" t="s">
        <v>10487</v>
      </c>
      <c r="AE1180" s="97"/>
      <c r="AF1180" s="89"/>
      <c r="AG1180" s="89"/>
      <c r="AH1180" s="89"/>
      <c r="AI1180" s="90" t="s">
        <v>10494</v>
      </c>
      <c r="AJ1180" s="79" t="s">
        <v>42</v>
      </c>
      <c r="AK1180" s="89"/>
      <c r="AL1180" s="89"/>
      <c r="AM1180" s="89"/>
      <c r="AN1180" s="63" t="s">
        <v>11801</v>
      </c>
      <c r="AO1180" s="63" t="s">
        <v>11802</v>
      </c>
      <c r="AP1180" s="67" t="s">
        <v>11803</v>
      </c>
      <c r="AQ1180" s="89"/>
    </row>
    <row r="1181" customFormat="false" ht="17.9" hidden="false" customHeight="false" outlineLevel="0" collapsed="false">
      <c r="B1181" s="1" t="str">
        <f aca="false">поверители!$E1181</f>
        <v>ARDK-0158</v>
      </c>
      <c r="C1181" s="83" t="s">
        <v>10101</v>
      </c>
      <c r="D1181" s="87"/>
      <c r="E1181" s="65" t="s">
        <v>11834</v>
      </c>
      <c r="F1181" s="87"/>
      <c r="G1181" s="84" t="s">
        <v>10335</v>
      </c>
      <c r="H1181" s="63" t="s">
        <v>6682</v>
      </c>
      <c r="I1181" s="67" t="n">
        <v>2012</v>
      </c>
      <c r="J1181" s="89"/>
      <c r="K1181" s="89"/>
      <c r="L1181" s="89"/>
      <c r="M1181" s="89"/>
      <c r="N1181" s="89"/>
      <c r="O1181" s="71" t="s">
        <v>10335</v>
      </c>
      <c r="P1181" s="71"/>
      <c r="Q1181" s="71" t="s">
        <v>10338</v>
      </c>
      <c r="R1181" s="79" t="s">
        <v>10339</v>
      </c>
      <c r="S1181" s="74" t="n">
        <v>45149</v>
      </c>
      <c r="T1181" s="95" t="n">
        <v>45514</v>
      </c>
      <c r="U1181" s="87" t="s">
        <v>10340</v>
      </c>
      <c r="V1181" s="87" t="s">
        <v>10341</v>
      </c>
      <c r="W1181" s="91"/>
      <c r="X1181" s="71" t="s">
        <v>10335</v>
      </c>
      <c r="Y1181" s="71" t="s">
        <v>10342</v>
      </c>
      <c r="Z1181" s="71" t="s">
        <v>11806</v>
      </c>
      <c r="AA1181" s="89"/>
      <c r="AB1181" s="89"/>
      <c r="AC1181" s="89"/>
      <c r="AD1181" s="89" t="s">
        <v>10487</v>
      </c>
      <c r="AE1181" s="97"/>
      <c r="AF1181" s="89"/>
      <c r="AG1181" s="89"/>
      <c r="AH1181" s="89"/>
      <c r="AI1181" s="90" t="s">
        <v>10494</v>
      </c>
      <c r="AJ1181" s="79" t="s">
        <v>42</v>
      </c>
      <c r="AK1181" s="89"/>
      <c r="AL1181" s="89"/>
      <c r="AM1181" s="89"/>
      <c r="AN1181" s="63" t="s">
        <v>11801</v>
      </c>
      <c r="AO1181" s="63" t="s">
        <v>11802</v>
      </c>
      <c r="AP1181" s="67" t="s">
        <v>11803</v>
      </c>
      <c r="AQ1181" s="89"/>
    </row>
    <row r="1182" customFormat="false" ht="17.9" hidden="false" customHeight="false" outlineLevel="0" collapsed="false">
      <c r="B1182" s="1" t="str">
        <f aca="false">поверители!$E1182</f>
        <v>ARDL-0152</v>
      </c>
      <c r="C1182" s="83" t="s">
        <v>10101</v>
      </c>
      <c r="D1182" s="87"/>
      <c r="E1182" s="65" t="s">
        <v>11835</v>
      </c>
      <c r="F1182" s="87"/>
      <c r="G1182" s="84" t="s">
        <v>10335</v>
      </c>
      <c r="H1182" s="63" t="s">
        <v>6682</v>
      </c>
      <c r="I1182" s="67" t="n">
        <v>2012</v>
      </c>
      <c r="J1182" s="89"/>
      <c r="K1182" s="89"/>
      <c r="L1182" s="89"/>
      <c r="M1182" s="89"/>
      <c r="N1182" s="89"/>
      <c r="O1182" s="71" t="s">
        <v>10335</v>
      </c>
      <c r="P1182" s="71"/>
      <c r="Q1182" s="71" t="s">
        <v>10338</v>
      </c>
      <c r="R1182" s="79" t="s">
        <v>10339</v>
      </c>
      <c r="S1182" s="74" t="n">
        <v>45149</v>
      </c>
      <c r="T1182" s="95" t="n">
        <v>45514</v>
      </c>
      <c r="U1182" s="87" t="s">
        <v>10340</v>
      </c>
      <c r="V1182" s="87" t="s">
        <v>10341</v>
      </c>
      <c r="W1182" s="91"/>
      <c r="X1182" s="71" t="s">
        <v>10335</v>
      </c>
      <c r="Y1182" s="71" t="s">
        <v>10342</v>
      </c>
      <c r="Z1182" s="71" t="s">
        <v>11806</v>
      </c>
      <c r="AA1182" s="89"/>
      <c r="AB1182" s="89"/>
      <c r="AC1182" s="89"/>
      <c r="AD1182" s="89" t="s">
        <v>10487</v>
      </c>
      <c r="AE1182" s="97"/>
      <c r="AF1182" s="89"/>
      <c r="AG1182" s="89"/>
      <c r="AH1182" s="89"/>
      <c r="AI1182" s="90" t="s">
        <v>10494</v>
      </c>
      <c r="AJ1182" s="79" t="s">
        <v>42</v>
      </c>
      <c r="AK1182" s="89"/>
      <c r="AL1182" s="89"/>
      <c r="AM1182" s="89"/>
      <c r="AN1182" s="63" t="s">
        <v>11801</v>
      </c>
      <c r="AO1182" s="63" t="s">
        <v>11802</v>
      </c>
      <c r="AP1182" s="67" t="s">
        <v>11803</v>
      </c>
      <c r="AQ1182" s="89"/>
    </row>
    <row r="1183" customFormat="false" ht="17.9" hidden="false" customHeight="false" outlineLevel="0" collapsed="false">
      <c r="B1183" s="1" t="str">
        <f aca="false">поверители!$E1183</f>
        <v>ARDK-0071</v>
      </c>
      <c r="C1183" s="83" t="s">
        <v>10101</v>
      </c>
      <c r="D1183" s="87"/>
      <c r="E1183" s="65" t="s">
        <v>11836</v>
      </c>
      <c r="F1183" s="87"/>
      <c r="G1183" s="84" t="s">
        <v>10335</v>
      </c>
      <c r="H1183" s="63" t="s">
        <v>6682</v>
      </c>
      <c r="I1183" s="67" t="n">
        <v>2012</v>
      </c>
      <c r="J1183" s="89"/>
      <c r="K1183" s="89"/>
      <c r="L1183" s="89"/>
      <c r="M1183" s="89"/>
      <c r="N1183" s="89"/>
      <c r="O1183" s="71" t="s">
        <v>10335</v>
      </c>
      <c r="P1183" s="71"/>
      <c r="Q1183" s="71" t="s">
        <v>10338</v>
      </c>
      <c r="R1183" s="79" t="s">
        <v>10339</v>
      </c>
      <c r="S1183" s="74" t="n">
        <v>45149</v>
      </c>
      <c r="T1183" s="95" t="n">
        <v>45514</v>
      </c>
      <c r="U1183" s="87" t="s">
        <v>10340</v>
      </c>
      <c r="V1183" s="87" t="s">
        <v>10341</v>
      </c>
      <c r="W1183" s="91"/>
      <c r="X1183" s="71" t="s">
        <v>10335</v>
      </c>
      <c r="Y1183" s="71" t="s">
        <v>10342</v>
      </c>
      <c r="Z1183" s="71" t="s">
        <v>11806</v>
      </c>
      <c r="AA1183" s="89"/>
      <c r="AB1183" s="89"/>
      <c r="AC1183" s="89"/>
      <c r="AD1183" s="89" t="s">
        <v>10487</v>
      </c>
      <c r="AE1183" s="97"/>
      <c r="AF1183" s="89"/>
      <c r="AG1183" s="89"/>
      <c r="AH1183" s="89"/>
      <c r="AI1183" s="90" t="s">
        <v>10494</v>
      </c>
      <c r="AJ1183" s="79" t="s">
        <v>42</v>
      </c>
      <c r="AK1183" s="89"/>
      <c r="AL1183" s="89"/>
      <c r="AM1183" s="89"/>
      <c r="AN1183" s="63" t="s">
        <v>11801</v>
      </c>
      <c r="AO1183" s="63" t="s">
        <v>11802</v>
      </c>
      <c r="AP1183" s="67" t="s">
        <v>11803</v>
      </c>
      <c r="AQ1183" s="89"/>
    </row>
    <row r="1184" customFormat="false" ht="17.9" hidden="false" customHeight="false" outlineLevel="0" collapsed="false">
      <c r="B1184" s="1" t="str">
        <f aca="false">поверители!$E1184</f>
        <v>6892</v>
      </c>
      <c r="C1184" s="83" t="s">
        <v>10120</v>
      </c>
      <c r="D1184" s="87"/>
      <c r="E1184" s="67" t="s">
        <v>11837</v>
      </c>
      <c r="F1184" s="87"/>
      <c r="G1184" s="84" t="s">
        <v>10335</v>
      </c>
      <c r="H1184" s="63" t="s">
        <v>11787</v>
      </c>
      <c r="I1184" s="67" t="n">
        <v>2014</v>
      </c>
      <c r="J1184" s="89"/>
      <c r="K1184" s="89"/>
      <c r="L1184" s="89"/>
      <c r="M1184" s="89"/>
      <c r="N1184" s="89"/>
      <c r="O1184" s="71" t="s">
        <v>10335</v>
      </c>
      <c r="P1184" s="71"/>
      <c r="Q1184" s="71" t="s">
        <v>10338</v>
      </c>
      <c r="R1184" s="79" t="s">
        <v>10339</v>
      </c>
      <c r="S1184" s="74" t="n">
        <v>45154</v>
      </c>
      <c r="T1184" s="95" t="n">
        <v>45519</v>
      </c>
      <c r="U1184" s="87" t="s">
        <v>10340</v>
      </c>
      <c r="V1184" s="87" t="s">
        <v>10341</v>
      </c>
      <c r="W1184" s="91"/>
      <c r="X1184" s="71" t="s">
        <v>10335</v>
      </c>
      <c r="Y1184" s="71" t="s">
        <v>10342</v>
      </c>
      <c r="Z1184" s="71" t="s">
        <v>10499</v>
      </c>
      <c r="AA1184" s="89"/>
      <c r="AB1184" s="89"/>
      <c r="AC1184" s="89"/>
      <c r="AD1184" s="89" t="s">
        <v>10487</v>
      </c>
      <c r="AE1184" s="97"/>
      <c r="AF1184" s="89"/>
      <c r="AG1184" s="89"/>
      <c r="AH1184" s="89"/>
      <c r="AI1184" s="90" t="s">
        <v>10488</v>
      </c>
      <c r="AJ1184" s="79" t="s">
        <v>10346</v>
      </c>
      <c r="AK1184" s="89"/>
      <c r="AL1184" s="89"/>
      <c r="AM1184" s="89"/>
      <c r="AN1184" s="63" t="s">
        <v>11838</v>
      </c>
      <c r="AO1184" s="63" t="s">
        <v>10396</v>
      </c>
      <c r="AP1184" s="67" t="s">
        <v>11839</v>
      </c>
      <c r="AQ1184" s="89"/>
    </row>
    <row r="1185" customFormat="false" ht="17.9" hidden="false" customHeight="false" outlineLevel="0" collapsed="false">
      <c r="B1185" s="1" t="str">
        <f aca="false">поверители!$E1185</f>
        <v>6457</v>
      </c>
      <c r="C1185" s="83" t="s">
        <v>10120</v>
      </c>
      <c r="D1185" s="87"/>
      <c r="E1185" s="67" t="s">
        <v>11840</v>
      </c>
      <c r="F1185" s="87"/>
      <c r="G1185" s="84" t="s">
        <v>10335</v>
      </c>
      <c r="H1185" s="63" t="s">
        <v>11787</v>
      </c>
      <c r="I1185" s="67" t="n">
        <v>2014</v>
      </c>
      <c r="J1185" s="89"/>
      <c r="K1185" s="89"/>
      <c r="L1185" s="89"/>
      <c r="M1185" s="89"/>
      <c r="N1185" s="89"/>
      <c r="O1185" s="71" t="s">
        <v>10335</v>
      </c>
      <c r="P1185" s="71"/>
      <c r="Q1185" s="71" t="s">
        <v>10338</v>
      </c>
      <c r="R1185" s="79" t="s">
        <v>10339</v>
      </c>
      <c r="S1185" s="74" t="n">
        <v>45154</v>
      </c>
      <c r="T1185" s="95" t="n">
        <v>45519</v>
      </c>
      <c r="U1185" s="87" t="s">
        <v>10340</v>
      </c>
      <c r="V1185" s="87" t="s">
        <v>10341</v>
      </c>
      <c r="W1185" s="91"/>
      <c r="X1185" s="71" t="s">
        <v>10335</v>
      </c>
      <c r="Y1185" s="71" t="s">
        <v>10342</v>
      </c>
      <c r="Z1185" s="71" t="s">
        <v>10499</v>
      </c>
      <c r="AA1185" s="89"/>
      <c r="AB1185" s="89"/>
      <c r="AC1185" s="89"/>
      <c r="AD1185" s="89" t="s">
        <v>10487</v>
      </c>
      <c r="AE1185" s="97"/>
      <c r="AF1185" s="89"/>
      <c r="AG1185" s="89"/>
      <c r="AH1185" s="89"/>
      <c r="AI1185" s="90" t="s">
        <v>10488</v>
      </c>
      <c r="AJ1185" s="79" t="s">
        <v>10346</v>
      </c>
      <c r="AK1185" s="89"/>
      <c r="AL1185" s="89"/>
      <c r="AM1185" s="89"/>
      <c r="AN1185" s="63" t="s">
        <v>11838</v>
      </c>
      <c r="AO1185" s="63" t="s">
        <v>10396</v>
      </c>
      <c r="AP1185" s="67" t="s">
        <v>11839</v>
      </c>
      <c r="AQ1185" s="89"/>
    </row>
    <row r="1186" customFormat="false" ht="17.9" hidden="false" customHeight="false" outlineLevel="0" collapsed="false">
      <c r="B1186" s="1" t="str">
        <f aca="false">поверители!$E1186</f>
        <v>6455</v>
      </c>
      <c r="C1186" s="83" t="s">
        <v>10120</v>
      </c>
      <c r="D1186" s="87"/>
      <c r="E1186" s="67" t="s">
        <v>11841</v>
      </c>
      <c r="F1186" s="87"/>
      <c r="G1186" s="84" t="s">
        <v>10335</v>
      </c>
      <c r="H1186" s="63" t="s">
        <v>11787</v>
      </c>
      <c r="I1186" s="67" t="n">
        <v>2014</v>
      </c>
      <c r="J1186" s="89"/>
      <c r="K1186" s="89"/>
      <c r="L1186" s="89"/>
      <c r="M1186" s="89"/>
      <c r="N1186" s="89"/>
      <c r="O1186" s="71" t="s">
        <v>10335</v>
      </c>
      <c r="P1186" s="71"/>
      <c r="Q1186" s="71" t="s">
        <v>10338</v>
      </c>
      <c r="R1186" s="79" t="s">
        <v>10339</v>
      </c>
      <c r="S1186" s="74" t="n">
        <v>45154</v>
      </c>
      <c r="T1186" s="95" t="n">
        <v>45519</v>
      </c>
      <c r="U1186" s="87" t="s">
        <v>10340</v>
      </c>
      <c r="V1186" s="87" t="s">
        <v>10341</v>
      </c>
      <c r="W1186" s="91"/>
      <c r="X1186" s="71" t="s">
        <v>10335</v>
      </c>
      <c r="Y1186" s="71" t="s">
        <v>10342</v>
      </c>
      <c r="Z1186" s="71" t="s">
        <v>10499</v>
      </c>
      <c r="AA1186" s="89"/>
      <c r="AB1186" s="89"/>
      <c r="AC1186" s="89"/>
      <c r="AD1186" s="89" t="s">
        <v>10487</v>
      </c>
      <c r="AE1186" s="97"/>
      <c r="AF1186" s="89"/>
      <c r="AG1186" s="89"/>
      <c r="AH1186" s="89"/>
      <c r="AI1186" s="90" t="s">
        <v>10488</v>
      </c>
      <c r="AJ1186" s="79" t="s">
        <v>10346</v>
      </c>
      <c r="AK1186" s="89"/>
      <c r="AL1186" s="89"/>
      <c r="AM1186" s="89"/>
      <c r="AN1186" s="63" t="s">
        <v>11838</v>
      </c>
      <c r="AO1186" s="63" t="s">
        <v>10396</v>
      </c>
      <c r="AP1186" s="67" t="s">
        <v>11839</v>
      </c>
      <c r="AQ1186" s="89"/>
    </row>
    <row r="1187" customFormat="false" ht="17.9" hidden="false" customHeight="false" outlineLevel="0" collapsed="false">
      <c r="B1187" s="1" t="str">
        <f aca="false">поверители!$E1187</f>
        <v>6450</v>
      </c>
      <c r="C1187" s="83" t="s">
        <v>10120</v>
      </c>
      <c r="D1187" s="87"/>
      <c r="E1187" s="67" t="s">
        <v>11842</v>
      </c>
      <c r="F1187" s="87"/>
      <c r="G1187" s="84" t="s">
        <v>10335</v>
      </c>
      <c r="H1187" s="63" t="s">
        <v>11787</v>
      </c>
      <c r="I1187" s="67" t="n">
        <v>2014</v>
      </c>
      <c r="J1187" s="89"/>
      <c r="K1187" s="89"/>
      <c r="L1187" s="89"/>
      <c r="M1187" s="89"/>
      <c r="N1187" s="89"/>
      <c r="O1187" s="71" t="s">
        <v>10335</v>
      </c>
      <c r="P1187" s="71"/>
      <c r="Q1187" s="71" t="s">
        <v>10338</v>
      </c>
      <c r="R1187" s="79" t="s">
        <v>10339</v>
      </c>
      <c r="S1187" s="74" t="n">
        <v>45154</v>
      </c>
      <c r="T1187" s="95" t="n">
        <v>45519</v>
      </c>
      <c r="U1187" s="87" t="s">
        <v>10340</v>
      </c>
      <c r="V1187" s="87" t="s">
        <v>10341</v>
      </c>
      <c r="W1187" s="91"/>
      <c r="X1187" s="71" t="s">
        <v>10335</v>
      </c>
      <c r="Y1187" s="71" t="s">
        <v>10342</v>
      </c>
      <c r="Z1187" s="71" t="s">
        <v>10499</v>
      </c>
      <c r="AA1187" s="89"/>
      <c r="AB1187" s="89"/>
      <c r="AC1187" s="89"/>
      <c r="AD1187" s="89" t="s">
        <v>10487</v>
      </c>
      <c r="AE1187" s="97"/>
      <c r="AF1187" s="89"/>
      <c r="AG1187" s="89"/>
      <c r="AH1187" s="89"/>
      <c r="AI1187" s="90" t="s">
        <v>10488</v>
      </c>
      <c r="AJ1187" s="79" t="s">
        <v>10346</v>
      </c>
      <c r="AK1187" s="89"/>
      <c r="AL1187" s="89"/>
      <c r="AM1187" s="89"/>
      <c r="AN1187" s="63" t="s">
        <v>11838</v>
      </c>
      <c r="AO1187" s="63" t="s">
        <v>10396</v>
      </c>
      <c r="AP1187" s="67" t="s">
        <v>11839</v>
      </c>
      <c r="AQ1187" s="89"/>
    </row>
    <row r="1188" customFormat="false" ht="17.9" hidden="false" customHeight="false" outlineLevel="0" collapsed="false">
      <c r="B1188" s="1" t="str">
        <f aca="false">поверители!$E1188</f>
        <v>6890</v>
      </c>
      <c r="C1188" s="83" t="s">
        <v>10120</v>
      </c>
      <c r="D1188" s="87"/>
      <c r="E1188" s="67" t="s">
        <v>11843</v>
      </c>
      <c r="F1188" s="87"/>
      <c r="G1188" s="84" t="s">
        <v>10335</v>
      </c>
      <c r="H1188" s="63" t="s">
        <v>11787</v>
      </c>
      <c r="I1188" s="67" t="n">
        <v>2014</v>
      </c>
      <c r="J1188" s="89"/>
      <c r="K1188" s="89"/>
      <c r="L1188" s="89"/>
      <c r="M1188" s="89"/>
      <c r="N1188" s="89"/>
      <c r="O1188" s="71" t="s">
        <v>10335</v>
      </c>
      <c r="P1188" s="71"/>
      <c r="Q1188" s="71" t="s">
        <v>10338</v>
      </c>
      <c r="R1188" s="79" t="s">
        <v>10339</v>
      </c>
      <c r="S1188" s="74" t="n">
        <v>45154</v>
      </c>
      <c r="T1188" s="95" t="n">
        <v>45519</v>
      </c>
      <c r="U1188" s="87" t="s">
        <v>10340</v>
      </c>
      <c r="V1188" s="87" t="s">
        <v>10341</v>
      </c>
      <c r="W1188" s="91"/>
      <c r="X1188" s="71" t="s">
        <v>10335</v>
      </c>
      <c r="Y1188" s="71" t="s">
        <v>10342</v>
      </c>
      <c r="Z1188" s="71" t="s">
        <v>10499</v>
      </c>
      <c r="AA1188" s="89"/>
      <c r="AB1188" s="89"/>
      <c r="AC1188" s="89"/>
      <c r="AD1188" s="89" t="s">
        <v>10487</v>
      </c>
      <c r="AE1188" s="97"/>
      <c r="AF1188" s="89"/>
      <c r="AG1188" s="89"/>
      <c r="AH1188" s="89"/>
      <c r="AI1188" s="90" t="s">
        <v>10488</v>
      </c>
      <c r="AJ1188" s="79" t="s">
        <v>10346</v>
      </c>
      <c r="AK1188" s="89"/>
      <c r="AL1188" s="89"/>
      <c r="AM1188" s="89"/>
      <c r="AN1188" s="63" t="s">
        <v>11838</v>
      </c>
      <c r="AO1188" s="63" t="s">
        <v>10396</v>
      </c>
      <c r="AP1188" s="67" t="s">
        <v>11839</v>
      </c>
      <c r="AQ1188" s="89"/>
    </row>
    <row r="1189" customFormat="false" ht="17.9" hidden="false" customHeight="false" outlineLevel="0" collapsed="false">
      <c r="B1189" s="1" t="str">
        <f aca="false">поверители!$E1189</f>
        <v>6815</v>
      </c>
      <c r="C1189" s="83" t="s">
        <v>10120</v>
      </c>
      <c r="D1189" s="87"/>
      <c r="E1189" s="67" t="s">
        <v>11844</v>
      </c>
      <c r="F1189" s="87"/>
      <c r="G1189" s="84" t="s">
        <v>10335</v>
      </c>
      <c r="H1189" s="63" t="s">
        <v>11787</v>
      </c>
      <c r="I1189" s="67" t="n">
        <v>2014</v>
      </c>
      <c r="J1189" s="89"/>
      <c r="K1189" s="89"/>
      <c r="L1189" s="89"/>
      <c r="M1189" s="89"/>
      <c r="N1189" s="89"/>
      <c r="O1189" s="71" t="s">
        <v>10335</v>
      </c>
      <c r="P1189" s="71"/>
      <c r="Q1189" s="71" t="s">
        <v>10338</v>
      </c>
      <c r="R1189" s="79" t="s">
        <v>10339</v>
      </c>
      <c r="S1189" s="74" t="n">
        <v>45154</v>
      </c>
      <c r="T1189" s="95" t="n">
        <v>45519</v>
      </c>
      <c r="U1189" s="87" t="s">
        <v>10340</v>
      </c>
      <c r="V1189" s="87" t="s">
        <v>10341</v>
      </c>
      <c r="W1189" s="91"/>
      <c r="X1189" s="71" t="s">
        <v>10335</v>
      </c>
      <c r="Y1189" s="71" t="s">
        <v>10342</v>
      </c>
      <c r="Z1189" s="71" t="s">
        <v>10499</v>
      </c>
      <c r="AA1189" s="89"/>
      <c r="AB1189" s="89"/>
      <c r="AC1189" s="89"/>
      <c r="AD1189" s="89" t="s">
        <v>10487</v>
      </c>
      <c r="AE1189" s="97"/>
      <c r="AF1189" s="89"/>
      <c r="AG1189" s="89"/>
      <c r="AH1189" s="89"/>
      <c r="AI1189" s="90" t="s">
        <v>10488</v>
      </c>
      <c r="AJ1189" s="79" t="s">
        <v>10346</v>
      </c>
      <c r="AK1189" s="89"/>
      <c r="AL1189" s="89"/>
      <c r="AM1189" s="89"/>
      <c r="AN1189" s="63" t="s">
        <v>11838</v>
      </c>
      <c r="AO1189" s="63" t="s">
        <v>10396</v>
      </c>
      <c r="AP1189" s="67" t="s">
        <v>11839</v>
      </c>
      <c r="AQ1189" s="89"/>
    </row>
    <row r="1190" customFormat="false" ht="17.9" hidden="false" customHeight="false" outlineLevel="0" collapsed="false">
      <c r="B1190" s="1" t="str">
        <f aca="false">поверители!$E1190</f>
        <v>6454</v>
      </c>
      <c r="C1190" s="83" t="s">
        <v>10120</v>
      </c>
      <c r="D1190" s="87"/>
      <c r="E1190" s="67" t="s">
        <v>11845</v>
      </c>
      <c r="F1190" s="87"/>
      <c r="G1190" s="84" t="s">
        <v>10335</v>
      </c>
      <c r="H1190" s="63" t="s">
        <v>11787</v>
      </c>
      <c r="I1190" s="67" t="n">
        <v>2014</v>
      </c>
      <c r="J1190" s="89"/>
      <c r="K1190" s="89"/>
      <c r="L1190" s="89"/>
      <c r="M1190" s="89"/>
      <c r="N1190" s="89"/>
      <c r="O1190" s="71" t="s">
        <v>10335</v>
      </c>
      <c r="P1190" s="71"/>
      <c r="Q1190" s="71" t="s">
        <v>10338</v>
      </c>
      <c r="R1190" s="79" t="s">
        <v>10339</v>
      </c>
      <c r="S1190" s="74" t="n">
        <v>45154</v>
      </c>
      <c r="T1190" s="95" t="n">
        <v>45519</v>
      </c>
      <c r="U1190" s="87" t="s">
        <v>10340</v>
      </c>
      <c r="V1190" s="87" t="s">
        <v>10341</v>
      </c>
      <c r="W1190" s="91"/>
      <c r="X1190" s="71" t="s">
        <v>10335</v>
      </c>
      <c r="Y1190" s="71" t="s">
        <v>10342</v>
      </c>
      <c r="Z1190" s="71" t="s">
        <v>10499</v>
      </c>
      <c r="AA1190" s="89"/>
      <c r="AB1190" s="89"/>
      <c r="AC1190" s="89"/>
      <c r="AD1190" s="89" t="s">
        <v>10487</v>
      </c>
      <c r="AE1190" s="97"/>
      <c r="AF1190" s="89"/>
      <c r="AG1190" s="89"/>
      <c r="AH1190" s="89"/>
      <c r="AI1190" s="90" t="s">
        <v>10488</v>
      </c>
      <c r="AJ1190" s="79" t="s">
        <v>10346</v>
      </c>
      <c r="AK1190" s="89"/>
      <c r="AL1190" s="89"/>
      <c r="AM1190" s="89"/>
      <c r="AN1190" s="63" t="s">
        <v>11838</v>
      </c>
      <c r="AO1190" s="63" t="s">
        <v>10396</v>
      </c>
      <c r="AP1190" s="67" t="s">
        <v>11839</v>
      </c>
      <c r="AQ1190" s="89"/>
    </row>
    <row r="1191" customFormat="false" ht="17.9" hidden="false" customHeight="false" outlineLevel="0" collapsed="false">
      <c r="B1191" s="1" t="str">
        <f aca="false">поверители!$E1191</f>
        <v>6883</v>
      </c>
      <c r="C1191" s="83" t="s">
        <v>10120</v>
      </c>
      <c r="D1191" s="87"/>
      <c r="E1191" s="67" t="s">
        <v>11846</v>
      </c>
      <c r="F1191" s="87"/>
      <c r="G1191" s="84" t="s">
        <v>10335</v>
      </c>
      <c r="H1191" s="63" t="s">
        <v>11787</v>
      </c>
      <c r="I1191" s="67" t="n">
        <v>2014</v>
      </c>
      <c r="J1191" s="89"/>
      <c r="K1191" s="89"/>
      <c r="L1191" s="89"/>
      <c r="M1191" s="89"/>
      <c r="N1191" s="89"/>
      <c r="O1191" s="71" t="s">
        <v>10335</v>
      </c>
      <c r="P1191" s="71"/>
      <c r="Q1191" s="71" t="s">
        <v>10338</v>
      </c>
      <c r="R1191" s="79" t="s">
        <v>10339</v>
      </c>
      <c r="S1191" s="74" t="n">
        <v>45154</v>
      </c>
      <c r="T1191" s="95" t="n">
        <v>45519</v>
      </c>
      <c r="U1191" s="87" t="s">
        <v>10340</v>
      </c>
      <c r="V1191" s="87" t="s">
        <v>10341</v>
      </c>
      <c r="W1191" s="91"/>
      <c r="X1191" s="71" t="s">
        <v>10335</v>
      </c>
      <c r="Y1191" s="71" t="s">
        <v>10342</v>
      </c>
      <c r="Z1191" s="71" t="s">
        <v>10499</v>
      </c>
      <c r="AA1191" s="89"/>
      <c r="AB1191" s="89"/>
      <c r="AC1191" s="89"/>
      <c r="AD1191" s="89" t="s">
        <v>10487</v>
      </c>
      <c r="AE1191" s="97"/>
      <c r="AF1191" s="89"/>
      <c r="AG1191" s="89"/>
      <c r="AH1191" s="89"/>
      <c r="AI1191" s="90" t="s">
        <v>10488</v>
      </c>
      <c r="AJ1191" s="79" t="s">
        <v>10346</v>
      </c>
      <c r="AK1191" s="89"/>
      <c r="AL1191" s="89"/>
      <c r="AM1191" s="89"/>
      <c r="AN1191" s="63" t="s">
        <v>11838</v>
      </c>
      <c r="AO1191" s="63" t="s">
        <v>10396</v>
      </c>
      <c r="AP1191" s="67" t="s">
        <v>11839</v>
      </c>
      <c r="AQ1191" s="89"/>
    </row>
    <row r="1192" customFormat="false" ht="17.9" hidden="false" customHeight="false" outlineLevel="0" collapsed="false">
      <c r="B1192" s="1" t="str">
        <f aca="false">поверители!$E1192</f>
        <v>6895</v>
      </c>
      <c r="C1192" s="83" t="s">
        <v>10120</v>
      </c>
      <c r="D1192" s="87"/>
      <c r="E1192" s="67" t="s">
        <v>11847</v>
      </c>
      <c r="F1192" s="87"/>
      <c r="G1192" s="84" t="s">
        <v>10335</v>
      </c>
      <c r="H1192" s="63" t="s">
        <v>11787</v>
      </c>
      <c r="I1192" s="67" t="n">
        <v>2014</v>
      </c>
      <c r="J1192" s="89"/>
      <c r="K1192" s="89"/>
      <c r="L1192" s="89"/>
      <c r="M1192" s="89"/>
      <c r="N1192" s="89"/>
      <c r="O1192" s="71" t="s">
        <v>10335</v>
      </c>
      <c r="P1192" s="71"/>
      <c r="Q1192" s="71" t="s">
        <v>10338</v>
      </c>
      <c r="R1192" s="79" t="s">
        <v>10339</v>
      </c>
      <c r="S1192" s="74" t="n">
        <v>45154</v>
      </c>
      <c r="T1192" s="95" t="n">
        <v>45519</v>
      </c>
      <c r="U1192" s="87" t="s">
        <v>10340</v>
      </c>
      <c r="V1192" s="87" t="s">
        <v>10341</v>
      </c>
      <c r="W1192" s="91"/>
      <c r="X1192" s="71" t="s">
        <v>10335</v>
      </c>
      <c r="Y1192" s="71" t="s">
        <v>10342</v>
      </c>
      <c r="Z1192" s="71" t="s">
        <v>10499</v>
      </c>
      <c r="AA1192" s="89"/>
      <c r="AB1192" s="89"/>
      <c r="AC1192" s="89"/>
      <c r="AD1192" s="89" t="s">
        <v>10487</v>
      </c>
      <c r="AE1192" s="97"/>
      <c r="AF1192" s="89"/>
      <c r="AG1192" s="89"/>
      <c r="AH1192" s="89"/>
      <c r="AI1192" s="90" t="s">
        <v>10488</v>
      </c>
      <c r="AJ1192" s="79" t="s">
        <v>10346</v>
      </c>
      <c r="AK1192" s="89"/>
      <c r="AL1192" s="89"/>
      <c r="AM1192" s="89"/>
      <c r="AN1192" s="63" t="s">
        <v>11838</v>
      </c>
      <c r="AO1192" s="63" t="s">
        <v>10396</v>
      </c>
      <c r="AP1192" s="67" t="s">
        <v>11839</v>
      </c>
      <c r="AQ1192" s="89"/>
    </row>
    <row r="1193" customFormat="false" ht="17.9" hidden="false" customHeight="false" outlineLevel="0" collapsed="false">
      <c r="B1193" s="1" t="str">
        <f aca="false">поверители!$E1193</f>
        <v>6894</v>
      </c>
      <c r="C1193" s="83" t="s">
        <v>10120</v>
      </c>
      <c r="D1193" s="87"/>
      <c r="E1193" s="67" t="s">
        <v>11848</v>
      </c>
      <c r="F1193" s="87"/>
      <c r="G1193" s="84" t="s">
        <v>10335</v>
      </c>
      <c r="H1193" s="63" t="s">
        <v>11787</v>
      </c>
      <c r="I1193" s="67" t="n">
        <v>2014</v>
      </c>
      <c r="J1193" s="89"/>
      <c r="K1193" s="89"/>
      <c r="L1193" s="89"/>
      <c r="M1193" s="89"/>
      <c r="N1193" s="89"/>
      <c r="O1193" s="71" t="s">
        <v>10335</v>
      </c>
      <c r="P1193" s="71"/>
      <c r="Q1193" s="71" t="s">
        <v>10338</v>
      </c>
      <c r="R1193" s="79" t="s">
        <v>10339</v>
      </c>
      <c r="S1193" s="74" t="n">
        <v>45154</v>
      </c>
      <c r="T1193" s="95" t="n">
        <v>45519</v>
      </c>
      <c r="U1193" s="87" t="s">
        <v>10340</v>
      </c>
      <c r="V1193" s="87" t="s">
        <v>10341</v>
      </c>
      <c r="W1193" s="91"/>
      <c r="X1193" s="71" t="s">
        <v>10335</v>
      </c>
      <c r="Y1193" s="71" t="s">
        <v>10342</v>
      </c>
      <c r="Z1193" s="71" t="s">
        <v>10499</v>
      </c>
      <c r="AA1193" s="89"/>
      <c r="AB1193" s="89"/>
      <c r="AC1193" s="89"/>
      <c r="AD1193" s="89" t="s">
        <v>10487</v>
      </c>
      <c r="AE1193" s="97"/>
      <c r="AF1193" s="89"/>
      <c r="AG1193" s="89"/>
      <c r="AH1193" s="89"/>
      <c r="AI1193" s="90" t="s">
        <v>10488</v>
      </c>
      <c r="AJ1193" s="79" t="s">
        <v>10346</v>
      </c>
      <c r="AK1193" s="89"/>
      <c r="AL1193" s="89"/>
      <c r="AM1193" s="89"/>
      <c r="AN1193" s="63" t="s">
        <v>11838</v>
      </c>
      <c r="AO1193" s="63" t="s">
        <v>10396</v>
      </c>
      <c r="AP1193" s="67" t="s">
        <v>11839</v>
      </c>
      <c r="AQ1193" s="89"/>
    </row>
    <row r="1194" customFormat="false" ht="17.9" hidden="false" customHeight="false" outlineLevel="0" collapsed="false">
      <c r="B1194" s="1" t="str">
        <f aca="false">поверители!$E1194</f>
        <v>6882</v>
      </c>
      <c r="C1194" s="83" t="s">
        <v>10120</v>
      </c>
      <c r="D1194" s="87"/>
      <c r="E1194" s="67" t="s">
        <v>11849</v>
      </c>
      <c r="F1194" s="87"/>
      <c r="G1194" s="84" t="s">
        <v>10335</v>
      </c>
      <c r="H1194" s="63" t="s">
        <v>11787</v>
      </c>
      <c r="I1194" s="67" t="n">
        <v>2014</v>
      </c>
      <c r="J1194" s="89"/>
      <c r="K1194" s="89"/>
      <c r="L1194" s="89"/>
      <c r="M1194" s="89"/>
      <c r="N1194" s="89"/>
      <c r="O1194" s="71" t="s">
        <v>10335</v>
      </c>
      <c r="P1194" s="71"/>
      <c r="Q1194" s="71" t="s">
        <v>10338</v>
      </c>
      <c r="R1194" s="79" t="s">
        <v>10339</v>
      </c>
      <c r="S1194" s="74" t="n">
        <v>45154</v>
      </c>
      <c r="T1194" s="95" t="n">
        <v>45519</v>
      </c>
      <c r="U1194" s="87" t="s">
        <v>10340</v>
      </c>
      <c r="V1194" s="87" t="s">
        <v>10341</v>
      </c>
      <c r="W1194" s="91"/>
      <c r="X1194" s="71" t="s">
        <v>10335</v>
      </c>
      <c r="Y1194" s="71" t="s">
        <v>10342</v>
      </c>
      <c r="Z1194" s="71" t="s">
        <v>10499</v>
      </c>
      <c r="AA1194" s="89"/>
      <c r="AB1194" s="89"/>
      <c r="AC1194" s="89"/>
      <c r="AD1194" s="89" t="s">
        <v>10487</v>
      </c>
      <c r="AE1194" s="97"/>
      <c r="AF1194" s="89"/>
      <c r="AG1194" s="89"/>
      <c r="AH1194" s="89"/>
      <c r="AI1194" s="90" t="s">
        <v>10488</v>
      </c>
      <c r="AJ1194" s="79" t="s">
        <v>10346</v>
      </c>
      <c r="AK1194" s="89"/>
      <c r="AL1194" s="89"/>
      <c r="AM1194" s="89"/>
      <c r="AN1194" s="63" t="s">
        <v>11838</v>
      </c>
      <c r="AO1194" s="63" t="s">
        <v>10396</v>
      </c>
      <c r="AP1194" s="67" t="s">
        <v>11839</v>
      </c>
      <c r="AQ1194" s="89"/>
    </row>
    <row r="1195" customFormat="false" ht="17.9" hidden="false" customHeight="false" outlineLevel="0" collapsed="false">
      <c r="B1195" s="1" t="str">
        <f aca="false">поверители!$E1195</f>
        <v>6785</v>
      </c>
      <c r="C1195" s="83" t="s">
        <v>10120</v>
      </c>
      <c r="D1195" s="87"/>
      <c r="E1195" s="67" t="s">
        <v>11850</v>
      </c>
      <c r="F1195" s="87"/>
      <c r="G1195" s="84" t="s">
        <v>10335</v>
      </c>
      <c r="H1195" s="63" t="s">
        <v>11787</v>
      </c>
      <c r="I1195" s="67" t="n">
        <v>2014</v>
      </c>
      <c r="J1195" s="89"/>
      <c r="K1195" s="89"/>
      <c r="L1195" s="89"/>
      <c r="M1195" s="89"/>
      <c r="N1195" s="89"/>
      <c r="O1195" s="71" t="s">
        <v>10335</v>
      </c>
      <c r="P1195" s="71"/>
      <c r="Q1195" s="71" t="s">
        <v>10338</v>
      </c>
      <c r="R1195" s="79" t="s">
        <v>10339</v>
      </c>
      <c r="S1195" s="74" t="n">
        <v>45154</v>
      </c>
      <c r="T1195" s="95" t="n">
        <v>45519</v>
      </c>
      <c r="U1195" s="87" t="s">
        <v>10340</v>
      </c>
      <c r="V1195" s="87" t="s">
        <v>10341</v>
      </c>
      <c r="W1195" s="91"/>
      <c r="X1195" s="71" t="s">
        <v>10335</v>
      </c>
      <c r="Y1195" s="71" t="s">
        <v>10342</v>
      </c>
      <c r="Z1195" s="71" t="s">
        <v>10499</v>
      </c>
      <c r="AA1195" s="89"/>
      <c r="AB1195" s="89"/>
      <c r="AC1195" s="89"/>
      <c r="AD1195" s="89" t="s">
        <v>10487</v>
      </c>
      <c r="AE1195" s="97"/>
      <c r="AF1195" s="89"/>
      <c r="AG1195" s="89"/>
      <c r="AH1195" s="89"/>
      <c r="AI1195" s="90" t="s">
        <v>10488</v>
      </c>
      <c r="AJ1195" s="79" t="s">
        <v>10346</v>
      </c>
      <c r="AK1195" s="89"/>
      <c r="AL1195" s="89"/>
      <c r="AM1195" s="89"/>
      <c r="AN1195" s="63" t="s">
        <v>11838</v>
      </c>
      <c r="AO1195" s="63" t="s">
        <v>10396</v>
      </c>
      <c r="AP1195" s="67" t="s">
        <v>11839</v>
      </c>
      <c r="AQ1195" s="89"/>
    </row>
    <row r="1196" customFormat="false" ht="17.9" hidden="false" customHeight="false" outlineLevel="0" collapsed="false">
      <c r="B1196" s="1" t="str">
        <f aca="false">поверители!$E1196</f>
        <v>6675</v>
      </c>
      <c r="C1196" s="83" t="s">
        <v>10120</v>
      </c>
      <c r="D1196" s="87"/>
      <c r="E1196" s="67" t="s">
        <v>11851</v>
      </c>
      <c r="F1196" s="87"/>
      <c r="G1196" s="84" t="s">
        <v>10335</v>
      </c>
      <c r="H1196" s="63" t="s">
        <v>11787</v>
      </c>
      <c r="I1196" s="67" t="n">
        <v>2014</v>
      </c>
      <c r="J1196" s="89"/>
      <c r="K1196" s="89"/>
      <c r="L1196" s="89"/>
      <c r="M1196" s="89"/>
      <c r="N1196" s="89"/>
      <c r="O1196" s="71" t="s">
        <v>10335</v>
      </c>
      <c r="P1196" s="71"/>
      <c r="Q1196" s="71" t="s">
        <v>10338</v>
      </c>
      <c r="R1196" s="79" t="s">
        <v>10339</v>
      </c>
      <c r="S1196" s="74" t="n">
        <v>45154</v>
      </c>
      <c r="T1196" s="95" t="n">
        <v>45519</v>
      </c>
      <c r="U1196" s="87" t="s">
        <v>10340</v>
      </c>
      <c r="V1196" s="87" t="s">
        <v>10341</v>
      </c>
      <c r="W1196" s="91"/>
      <c r="X1196" s="71" t="s">
        <v>10335</v>
      </c>
      <c r="Y1196" s="71" t="s">
        <v>10342</v>
      </c>
      <c r="Z1196" s="71" t="s">
        <v>10499</v>
      </c>
      <c r="AA1196" s="89"/>
      <c r="AB1196" s="89"/>
      <c r="AC1196" s="89"/>
      <c r="AD1196" s="89" t="s">
        <v>10487</v>
      </c>
      <c r="AE1196" s="97"/>
      <c r="AF1196" s="89"/>
      <c r="AG1196" s="89"/>
      <c r="AH1196" s="89"/>
      <c r="AI1196" s="90" t="s">
        <v>10488</v>
      </c>
      <c r="AJ1196" s="79" t="s">
        <v>10346</v>
      </c>
      <c r="AK1196" s="89"/>
      <c r="AL1196" s="89"/>
      <c r="AM1196" s="89"/>
      <c r="AN1196" s="63" t="s">
        <v>11838</v>
      </c>
      <c r="AO1196" s="63" t="s">
        <v>10396</v>
      </c>
      <c r="AP1196" s="67" t="s">
        <v>11839</v>
      </c>
      <c r="AQ1196" s="89"/>
    </row>
    <row r="1197" customFormat="false" ht="17.9" hidden="false" customHeight="false" outlineLevel="0" collapsed="false">
      <c r="B1197" s="1" t="str">
        <f aca="false">поверители!$E1197</f>
        <v>6880</v>
      </c>
      <c r="C1197" s="83" t="s">
        <v>10120</v>
      </c>
      <c r="D1197" s="87"/>
      <c r="E1197" s="67" t="s">
        <v>11852</v>
      </c>
      <c r="F1197" s="87"/>
      <c r="G1197" s="84" t="s">
        <v>10335</v>
      </c>
      <c r="H1197" s="63" t="s">
        <v>11787</v>
      </c>
      <c r="I1197" s="67" t="n">
        <v>2014</v>
      </c>
      <c r="J1197" s="89"/>
      <c r="K1197" s="89"/>
      <c r="L1197" s="89"/>
      <c r="M1197" s="89"/>
      <c r="N1197" s="89"/>
      <c r="O1197" s="71" t="s">
        <v>10335</v>
      </c>
      <c r="P1197" s="71"/>
      <c r="Q1197" s="71" t="s">
        <v>10338</v>
      </c>
      <c r="R1197" s="79" t="s">
        <v>10339</v>
      </c>
      <c r="S1197" s="74" t="n">
        <v>45154</v>
      </c>
      <c r="T1197" s="95" t="n">
        <v>45519</v>
      </c>
      <c r="U1197" s="87" t="s">
        <v>10340</v>
      </c>
      <c r="V1197" s="87" t="s">
        <v>10341</v>
      </c>
      <c r="W1197" s="91"/>
      <c r="X1197" s="71" t="s">
        <v>10335</v>
      </c>
      <c r="Y1197" s="71" t="s">
        <v>10342</v>
      </c>
      <c r="Z1197" s="71" t="s">
        <v>10499</v>
      </c>
      <c r="AA1197" s="89"/>
      <c r="AB1197" s="89"/>
      <c r="AC1197" s="89"/>
      <c r="AD1197" s="89" t="s">
        <v>10487</v>
      </c>
      <c r="AE1197" s="97"/>
      <c r="AF1197" s="89"/>
      <c r="AG1197" s="89"/>
      <c r="AH1197" s="89"/>
      <c r="AI1197" s="90" t="s">
        <v>10488</v>
      </c>
      <c r="AJ1197" s="79" t="s">
        <v>10346</v>
      </c>
      <c r="AK1197" s="89"/>
      <c r="AL1197" s="89"/>
      <c r="AM1197" s="89"/>
      <c r="AN1197" s="63" t="s">
        <v>11838</v>
      </c>
      <c r="AO1197" s="63" t="s">
        <v>10396</v>
      </c>
      <c r="AP1197" s="67" t="s">
        <v>11839</v>
      </c>
      <c r="AQ1197" s="89"/>
    </row>
    <row r="1198" customFormat="false" ht="17.9" hidden="false" customHeight="false" outlineLevel="0" collapsed="false">
      <c r="B1198" s="1" t="str">
        <f aca="false">поверители!$E1198</f>
        <v>6143</v>
      </c>
      <c r="C1198" s="83" t="s">
        <v>10120</v>
      </c>
      <c r="D1198" s="87"/>
      <c r="E1198" s="67" t="s">
        <v>11853</v>
      </c>
      <c r="F1198" s="87"/>
      <c r="G1198" s="84" t="s">
        <v>10335</v>
      </c>
      <c r="H1198" s="63" t="s">
        <v>11787</v>
      </c>
      <c r="I1198" s="67" t="n">
        <v>2014</v>
      </c>
      <c r="J1198" s="89"/>
      <c r="K1198" s="89"/>
      <c r="L1198" s="89"/>
      <c r="M1198" s="89"/>
      <c r="N1198" s="89"/>
      <c r="O1198" s="71" t="s">
        <v>10335</v>
      </c>
      <c r="P1198" s="71"/>
      <c r="Q1198" s="71" t="s">
        <v>10338</v>
      </c>
      <c r="R1198" s="79" t="s">
        <v>10339</v>
      </c>
      <c r="S1198" s="74" t="n">
        <v>45154</v>
      </c>
      <c r="T1198" s="95" t="n">
        <v>45519</v>
      </c>
      <c r="U1198" s="87" t="s">
        <v>10340</v>
      </c>
      <c r="V1198" s="87" t="s">
        <v>10341</v>
      </c>
      <c r="W1198" s="91"/>
      <c r="X1198" s="71" t="s">
        <v>10335</v>
      </c>
      <c r="Y1198" s="71" t="s">
        <v>10342</v>
      </c>
      <c r="Z1198" s="71" t="s">
        <v>10499</v>
      </c>
      <c r="AA1198" s="89"/>
      <c r="AB1198" s="89"/>
      <c r="AC1198" s="89"/>
      <c r="AD1198" s="89" t="s">
        <v>10487</v>
      </c>
      <c r="AE1198" s="97"/>
      <c r="AF1198" s="89"/>
      <c r="AG1198" s="89"/>
      <c r="AH1198" s="89"/>
      <c r="AI1198" s="90" t="s">
        <v>10488</v>
      </c>
      <c r="AJ1198" s="79" t="s">
        <v>10346</v>
      </c>
      <c r="AK1198" s="89"/>
      <c r="AL1198" s="89"/>
      <c r="AM1198" s="89"/>
      <c r="AN1198" s="63" t="s">
        <v>11838</v>
      </c>
      <c r="AO1198" s="63" t="s">
        <v>10396</v>
      </c>
      <c r="AP1198" s="67" t="s">
        <v>11839</v>
      </c>
      <c r="AQ1198" s="89"/>
    </row>
    <row r="1199" customFormat="false" ht="17.9" hidden="false" customHeight="false" outlineLevel="0" collapsed="false">
      <c r="B1199" s="1" t="str">
        <f aca="false">поверители!$E1199</f>
        <v>6780</v>
      </c>
      <c r="C1199" s="83" t="s">
        <v>10120</v>
      </c>
      <c r="D1199" s="87"/>
      <c r="E1199" s="67" t="s">
        <v>11854</v>
      </c>
      <c r="F1199" s="87"/>
      <c r="G1199" s="84" t="s">
        <v>10335</v>
      </c>
      <c r="H1199" s="63" t="s">
        <v>11787</v>
      </c>
      <c r="I1199" s="67" t="n">
        <v>2014</v>
      </c>
      <c r="J1199" s="89"/>
      <c r="K1199" s="89"/>
      <c r="L1199" s="89"/>
      <c r="M1199" s="89"/>
      <c r="N1199" s="89"/>
      <c r="O1199" s="71" t="s">
        <v>10335</v>
      </c>
      <c r="P1199" s="71"/>
      <c r="Q1199" s="71" t="s">
        <v>10338</v>
      </c>
      <c r="R1199" s="79" t="s">
        <v>10339</v>
      </c>
      <c r="S1199" s="74" t="n">
        <v>45154</v>
      </c>
      <c r="T1199" s="95" t="n">
        <v>45519</v>
      </c>
      <c r="U1199" s="87" t="s">
        <v>10340</v>
      </c>
      <c r="V1199" s="87" t="s">
        <v>10341</v>
      </c>
      <c r="W1199" s="91"/>
      <c r="X1199" s="71" t="s">
        <v>10335</v>
      </c>
      <c r="Y1199" s="71" t="s">
        <v>10342</v>
      </c>
      <c r="Z1199" s="71" t="s">
        <v>10499</v>
      </c>
      <c r="AA1199" s="89"/>
      <c r="AB1199" s="89"/>
      <c r="AC1199" s="89"/>
      <c r="AD1199" s="89" t="s">
        <v>10487</v>
      </c>
      <c r="AE1199" s="97"/>
      <c r="AF1199" s="89"/>
      <c r="AG1199" s="89"/>
      <c r="AH1199" s="89"/>
      <c r="AI1199" s="90" t="s">
        <v>10488</v>
      </c>
      <c r="AJ1199" s="79" t="s">
        <v>42</v>
      </c>
      <c r="AK1199" s="89"/>
      <c r="AL1199" s="89"/>
      <c r="AM1199" s="89"/>
      <c r="AN1199" s="63" t="s">
        <v>11838</v>
      </c>
      <c r="AO1199" s="63" t="s">
        <v>10396</v>
      </c>
      <c r="AP1199" s="67" t="s">
        <v>11839</v>
      </c>
      <c r="AQ1199" s="89"/>
    </row>
    <row r="1200" customFormat="false" ht="17.9" hidden="false" customHeight="false" outlineLevel="0" collapsed="false">
      <c r="B1200" s="1" t="str">
        <f aca="false">поверители!$E1200</f>
        <v>6813</v>
      </c>
      <c r="C1200" s="83" t="s">
        <v>10120</v>
      </c>
      <c r="D1200" s="87"/>
      <c r="E1200" s="67" t="s">
        <v>11855</v>
      </c>
      <c r="F1200" s="87"/>
      <c r="G1200" s="84" t="s">
        <v>10335</v>
      </c>
      <c r="H1200" s="63" t="s">
        <v>11787</v>
      </c>
      <c r="I1200" s="67" t="n">
        <v>2014</v>
      </c>
      <c r="J1200" s="89"/>
      <c r="K1200" s="89"/>
      <c r="L1200" s="89"/>
      <c r="M1200" s="89"/>
      <c r="N1200" s="89"/>
      <c r="O1200" s="71" t="s">
        <v>10335</v>
      </c>
      <c r="P1200" s="71"/>
      <c r="Q1200" s="71" t="s">
        <v>10338</v>
      </c>
      <c r="R1200" s="79" t="s">
        <v>10339</v>
      </c>
      <c r="S1200" s="74" t="n">
        <v>45154</v>
      </c>
      <c r="T1200" s="95" t="n">
        <v>45519</v>
      </c>
      <c r="U1200" s="87" t="s">
        <v>10340</v>
      </c>
      <c r="V1200" s="87" t="s">
        <v>10341</v>
      </c>
      <c r="W1200" s="91"/>
      <c r="X1200" s="71" t="s">
        <v>10335</v>
      </c>
      <c r="Y1200" s="71" t="s">
        <v>10342</v>
      </c>
      <c r="Z1200" s="71" t="s">
        <v>10499</v>
      </c>
      <c r="AA1200" s="89"/>
      <c r="AB1200" s="89"/>
      <c r="AC1200" s="89"/>
      <c r="AD1200" s="89" t="s">
        <v>10487</v>
      </c>
      <c r="AE1200" s="97"/>
      <c r="AF1200" s="89"/>
      <c r="AG1200" s="89"/>
      <c r="AH1200" s="89"/>
      <c r="AI1200" s="90" t="s">
        <v>10488</v>
      </c>
      <c r="AJ1200" s="79" t="s">
        <v>42</v>
      </c>
      <c r="AK1200" s="89"/>
      <c r="AL1200" s="89"/>
      <c r="AM1200" s="89"/>
      <c r="AN1200" s="63" t="s">
        <v>11838</v>
      </c>
      <c r="AO1200" s="63" t="s">
        <v>10396</v>
      </c>
      <c r="AP1200" s="67" t="s">
        <v>11839</v>
      </c>
      <c r="AQ1200" s="89"/>
    </row>
    <row r="1201" customFormat="false" ht="17.9" hidden="false" customHeight="false" outlineLevel="0" collapsed="false">
      <c r="B1201" s="1" t="str">
        <f aca="false">поверители!$E1201</f>
        <v>6804</v>
      </c>
      <c r="C1201" s="83" t="s">
        <v>10120</v>
      </c>
      <c r="D1201" s="87"/>
      <c r="E1201" s="67" t="s">
        <v>11856</v>
      </c>
      <c r="F1201" s="87"/>
      <c r="G1201" s="84" t="s">
        <v>10335</v>
      </c>
      <c r="H1201" s="63" t="s">
        <v>11787</v>
      </c>
      <c r="I1201" s="67" t="n">
        <v>2014</v>
      </c>
      <c r="J1201" s="89"/>
      <c r="K1201" s="89"/>
      <c r="L1201" s="89"/>
      <c r="M1201" s="89"/>
      <c r="N1201" s="89"/>
      <c r="O1201" s="71" t="s">
        <v>10335</v>
      </c>
      <c r="P1201" s="71"/>
      <c r="Q1201" s="71" t="s">
        <v>10338</v>
      </c>
      <c r="R1201" s="79" t="s">
        <v>10339</v>
      </c>
      <c r="S1201" s="74" t="n">
        <v>45154</v>
      </c>
      <c r="T1201" s="95" t="n">
        <v>45519</v>
      </c>
      <c r="U1201" s="87" t="s">
        <v>10340</v>
      </c>
      <c r="V1201" s="87" t="s">
        <v>10341</v>
      </c>
      <c r="W1201" s="91"/>
      <c r="X1201" s="71" t="s">
        <v>10335</v>
      </c>
      <c r="Y1201" s="71" t="s">
        <v>10342</v>
      </c>
      <c r="Z1201" s="71" t="s">
        <v>10499</v>
      </c>
      <c r="AA1201" s="89"/>
      <c r="AB1201" s="89"/>
      <c r="AC1201" s="89"/>
      <c r="AD1201" s="89" t="s">
        <v>10487</v>
      </c>
      <c r="AE1201" s="97"/>
      <c r="AF1201" s="89"/>
      <c r="AG1201" s="89"/>
      <c r="AH1201" s="89"/>
      <c r="AI1201" s="90" t="s">
        <v>10488</v>
      </c>
      <c r="AJ1201" s="79" t="s">
        <v>42</v>
      </c>
      <c r="AK1201" s="89"/>
      <c r="AL1201" s="89"/>
      <c r="AM1201" s="89"/>
      <c r="AN1201" s="63" t="s">
        <v>11838</v>
      </c>
      <c r="AO1201" s="63" t="s">
        <v>10396</v>
      </c>
      <c r="AP1201" s="67" t="s">
        <v>11839</v>
      </c>
      <c r="AQ1201" s="89"/>
    </row>
    <row r="1202" customFormat="false" ht="17.9" hidden="false" customHeight="false" outlineLevel="0" collapsed="false">
      <c r="B1202" s="1" t="str">
        <f aca="false">поверители!$E1202</f>
        <v>6788</v>
      </c>
      <c r="C1202" s="83" t="s">
        <v>10120</v>
      </c>
      <c r="D1202" s="87"/>
      <c r="E1202" s="67" t="s">
        <v>11857</v>
      </c>
      <c r="F1202" s="87"/>
      <c r="G1202" s="84" t="s">
        <v>10335</v>
      </c>
      <c r="H1202" s="63" t="s">
        <v>11787</v>
      </c>
      <c r="I1202" s="67" t="n">
        <v>2014</v>
      </c>
      <c r="J1202" s="89"/>
      <c r="K1202" s="89"/>
      <c r="L1202" s="89"/>
      <c r="M1202" s="89"/>
      <c r="N1202" s="89"/>
      <c r="O1202" s="71" t="s">
        <v>10335</v>
      </c>
      <c r="P1202" s="71"/>
      <c r="Q1202" s="71" t="s">
        <v>10338</v>
      </c>
      <c r="R1202" s="79" t="s">
        <v>10339</v>
      </c>
      <c r="S1202" s="74" t="n">
        <v>45154</v>
      </c>
      <c r="T1202" s="95" t="n">
        <v>45519</v>
      </c>
      <c r="U1202" s="87" t="s">
        <v>10340</v>
      </c>
      <c r="V1202" s="87" t="s">
        <v>10341</v>
      </c>
      <c r="W1202" s="91"/>
      <c r="X1202" s="71" t="s">
        <v>10335</v>
      </c>
      <c r="Y1202" s="71" t="s">
        <v>10342</v>
      </c>
      <c r="Z1202" s="71" t="s">
        <v>10499</v>
      </c>
      <c r="AA1202" s="89"/>
      <c r="AB1202" s="89"/>
      <c r="AC1202" s="89"/>
      <c r="AD1202" s="89" t="s">
        <v>10487</v>
      </c>
      <c r="AE1202" s="97"/>
      <c r="AF1202" s="89"/>
      <c r="AG1202" s="89"/>
      <c r="AH1202" s="89"/>
      <c r="AI1202" s="90" t="s">
        <v>10488</v>
      </c>
      <c r="AJ1202" s="79" t="s">
        <v>42</v>
      </c>
      <c r="AK1202" s="89"/>
      <c r="AL1202" s="89"/>
      <c r="AM1202" s="89"/>
      <c r="AN1202" s="63" t="s">
        <v>11838</v>
      </c>
      <c r="AO1202" s="63" t="s">
        <v>10396</v>
      </c>
      <c r="AP1202" s="67" t="s">
        <v>11839</v>
      </c>
      <c r="AQ1202" s="89"/>
    </row>
    <row r="1203" customFormat="false" ht="17.9" hidden="false" customHeight="false" outlineLevel="0" collapsed="false">
      <c r="B1203" s="1" t="str">
        <f aca="false">поверители!$E1203</f>
        <v>6893</v>
      </c>
      <c r="C1203" s="83" t="s">
        <v>10120</v>
      </c>
      <c r="D1203" s="87"/>
      <c r="E1203" s="67" t="s">
        <v>11858</v>
      </c>
      <c r="F1203" s="87"/>
      <c r="G1203" s="84" t="s">
        <v>10335</v>
      </c>
      <c r="H1203" s="63" t="s">
        <v>11787</v>
      </c>
      <c r="I1203" s="67" t="n">
        <v>2014</v>
      </c>
      <c r="J1203" s="89"/>
      <c r="K1203" s="89"/>
      <c r="L1203" s="89"/>
      <c r="M1203" s="89"/>
      <c r="N1203" s="89"/>
      <c r="O1203" s="71" t="s">
        <v>10335</v>
      </c>
      <c r="P1203" s="71"/>
      <c r="Q1203" s="71" t="s">
        <v>10338</v>
      </c>
      <c r="R1203" s="79" t="s">
        <v>10339</v>
      </c>
      <c r="S1203" s="74" t="n">
        <v>45154</v>
      </c>
      <c r="T1203" s="95" t="n">
        <v>45519</v>
      </c>
      <c r="U1203" s="87" t="s">
        <v>10340</v>
      </c>
      <c r="V1203" s="87" t="s">
        <v>10341</v>
      </c>
      <c r="W1203" s="91"/>
      <c r="X1203" s="71" t="s">
        <v>10335</v>
      </c>
      <c r="Y1203" s="71" t="s">
        <v>10342</v>
      </c>
      <c r="Z1203" s="71" t="s">
        <v>10499</v>
      </c>
      <c r="AA1203" s="89"/>
      <c r="AB1203" s="89"/>
      <c r="AC1203" s="89"/>
      <c r="AD1203" s="89" t="s">
        <v>10487</v>
      </c>
      <c r="AE1203" s="97"/>
      <c r="AF1203" s="89"/>
      <c r="AG1203" s="89"/>
      <c r="AH1203" s="89"/>
      <c r="AI1203" s="90" t="s">
        <v>10488</v>
      </c>
      <c r="AJ1203" s="79" t="s">
        <v>42</v>
      </c>
      <c r="AK1203" s="89"/>
      <c r="AL1203" s="89"/>
      <c r="AM1203" s="89"/>
      <c r="AN1203" s="63" t="s">
        <v>11838</v>
      </c>
      <c r="AO1203" s="63" t="s">
        <v>10396</v>
      </c>
      <c r="AP1203" s="67" t="s">
        <v>11839</v>
      </c>
      <c r="AQ1203" s="89"/>
    </row>
    <row r="1204" customFormat="false" ht="17.9" hidden="false" customHeight="false" outlineLevel="0" collapsed="false">
      <c r="B1204" s="1" t="str">
        <f aca="false">поверители!$E1204</f>
        <v>6800</v>
      </c>
      <c r="C1204" s="83" t="s">
        <v>10120</v>
      </c>
      <c r="D1204" s="87"/>
      <c r="E1204" s="67" t="s">
        <v>11859</v>
      </c>
      <c r="F1204" s="87"/>
      <c r="G1204" s="84" t="s">
        <v>10335</v>
      </c>
      <c r="H1204" s="63" t="s">
        <v>11787</v>
      </c>
      <c r="I1204" s="67" t="n">
        <v>2014</v>
      </c>
      <c r="J1204" s="89"/>
      <c r="K1204" s="89"/>
      <c r="L1204" s="89"/>
      <c r="M1204" s="89"/>
      <c r="N1204" s="89"/>
      <c r="O1204" s="71" t="s">
        <v>10335</v>
      </c>
      <c r="P1204" s="71"/>
      <c r="Q1204" s="71" t="s">
        <v>10338</v>
      </c>
      <c r="R1204" s="79" t="s">
        <v>10339</v>
      </c>
      <c r="S1204" s="74" t="n">
        <v>45154</v>
      </c>
      <c r="T1204" s="95" t="n">
        <v>45519</v>
      </c>
      <c r="U1204" s="87" t="s">
        <v>10340</v>
      </c>
      <c r="V1204" s="87" t="s">
        <v>10341</v>
      </c>
      <c r="W1204" s="91"/>
      <c r="X1204" s="71" t="s">
        <v>10335</v>
      </c>
      <c r="Y1204" s="71" t="s">
        <v>10342</v>
      </c>
      <c r="Z1204" s="71" t="s">
        <v>10499</v>
      </c>
      <c r="AA1204" s="89"/>
      <c r="AB1204" s="89"/>
      <c r="AC1204" s="89"/>
      <c r="AD1204" s="89" t="s">
        <v>10487</v>
      </c>
      <c r="AE1204" s="97"/>
      <c r="AF1204" s="89"/>
      <c r="AG1204" s="89"/>
      <c r="AH1204" s="89"/>
      <c r="AI1204" s="90" t="s">
        <v>10488</v>
      </c>
      <c r="AJ1204" s="79" t="s">
        <v>42</v>
      </c>
      <c r="AK1204" s="89"/>
      <c r="AL1204" s="89"/>
      <c r="AM1204" s="89"/>
      <c r="AN1204" s="63" t="s">
        <v>11838</v>
      </c>
      <c r="AO1204" s="63" t="s">
        <v>10396</v>
      </c>
      <c r="AP1204" s="67" t="s">
        <v>11839</v>
      </c>
      <c r="AQ1204" s="89"/>
    </row>
    <row r="1205" customFormat="false" ht="17.9" hidden="false" customHeight="false" outlineLevel="0" collapsed="false">
      <c r="B1205" s="1" t="str">
        <f aca="false">поверители!$E1205</f>
        <v>6779</v>
      </c>
      <c r="C1205" s="83" t="s">
        <v>10120</v>
      </c>
      <c r="D1205" s="87"/>
      <c r="E1205" s="67" t="s">
        <v>11860</v>
      </c>
      <c r="F1205" s="87"/>
      <c r="G1205" s="84" t="s">
        <v>10335</v>
      </c>
      <c r="H1205" s="63" t="s">
        <v>11787</v>
      </c>
      <c r="I1205" s="67" t="n">
        <v>2014</v>
      </c>
      <c r="J1205" s="89"/>
      <c r="K1205" s="89"/>
      <c r="L1205" s="89"/>
      <c r="M1205" s="89"/>
      <c r="N1205" s="89"/>
      <c r="O1205" s="71" t="s">
        <v>10335</v>
      </c>
      <c r="P1205" s="71"/>
      <c r="Q1205" s="71" t="s">
        <v>10338</v>
      </c>
      <c r="R1205" s="79" t="s">
        <v>10339</v>
      </c>
      <c r="S1205" s="74" t="n">
        <v>45154</v>
      </c>
      <c r="T1205" s="95" t="n">
        <v>45519</v>
      </c>
      <c r="U1205" s="87" t="s">
        <v>10340</v>
      </c>
      <c r="V1205" s="87" t="s">
        <v>10341</v>
      </c>
      <c r="W1205" s="91"/>
      <c r="X1205" s="71" t="s">
        <v>10335</v>
      </c>
      <c r="Y1205" s="71" t="s">
        <v>10342</v>
      </c>
      <c r="Z1205" s="71" t="s">
        <v>10499</v>
      </c>
      <c r="AA1205" s="89"/>
      <c r="AB1205" s="89"/>
      <c r="AC1205" s="89"/>
      <c r="AD1205" s="89" t="s">
        <v>10487</v>
      </c>
      <c r="AE1205" s="97"/>
      <c r="AF1205" s="89"/>
      <c r="AG1205" s="89"/>
      <c r="AH1205" s="89"/>
      <c r="AI1205" s="90" t="s">
        <v>10488</v>
      </c>
      <c r="AJ1205" s="79" t="s">
        <v>42</v>
      </c>
      <c r="AK1205" s="89"/>
      <c r="AL1205" s="89"/>
      <c r="AM1205" s="89"/>
      <c r="AN1205" s="63" t="s">
        <v>11838</v>
      </c>
      <c r="AO1205" s="63" t="s">
        <v>10396</v>
      </c>
      <c r="AP1205" s="67" t="s">
        <v>11839</v>
      </c>
      <c r="AQ1205" s="89"/>
    </row>
    <row r="1206" customFormat="false" ht="17.9" hidden="false" customHeight="false" outlineLevel="0" collapsed="false">
      <c r="B1206" s="1" t="str">
        <f aca="false">поверители!$E1206</f>
        <v>6784</v>
      </c>
      <c r="C1206" s="83" t="s">
        <v>10120</v>
      </c>
      <c r="D1206" s="87"/>
      <c r="E1206" s="67" t="s">
        <v>11861</v>
      </c>
      <c r="F1206" s="87"/>
      <c r="G1206" s="84" t="s">
        <v>10335</v>
      </c>
      <c r="H1206" s="63" t="s">
        <v>11787</v>
      </c>
      <c r="I1206" s="67" t="n">
        <v>2014</v>
      </c>
      <c r="J1206" s="89"/>
      <c r="K1206" s="89"/>
      <c r="L1206" s="89"/>
      <c r="M1206" s="89"/>
      <c r="N1206" s="89"/>
      <c r="O1206" s="71" t="s">
        <v>10335</v>
      </c>
      <c r="P1206" s="71"/>
      <c r="Q1206" s="71" t="s">
        <v>10338</v>
      </c>
      <c r="R1206" s="79" t="s">
        <v>10339</v>
      </c>
      <c r="S1206" s="74" t="n">
        <v>45154</v>
      </c>
      <c r="T1206" s="95" t="n">
        <v>45519</v>
      </c>
      <c r="U1206" s="87" t="s">
        <v>10340</v>
      </c>
      <c r="V1206" s="87" t="s">
        <v>10341</v>
      </c>
      <c r="W1206" s="91"/>
      <c r="X1206" s="71" t="s">
        <v>10335</v>
      </c>
      <c r="Y1206" s="71" t="s">
        <v>10342</v>
      </c>
      <c r="Z1206" s="71" t="s">
        <v>10499</v>
      </c>
      <c r="AA1206" s="89"/>
      <c r="AB1206" s="89"/>
      <c r="AC1206" s="89"/>
      <c r="AD1206" s="89" t="s">
        <v>10487</v>
      </c>
      <c r="AE1206" s="97"/>
      <c r="AF1206" s="89"/>
      <c r="AG1206" s="89"/>
      <c r="AH1206" s="89"/>
      <c r="AI1206" s="90" t="s">
        <v>10488</v>
      </c>
      <c r="AJ1206" s="79" t="s">
        <v>42</v>
      </c>
      <c r="AK1206" s="89"/>
      <c r="AL1206" s="89"/>
      <c r="AM1206" s="89"/>
      <c r="AN1206" s="63" t="s">
        <v>11838</v>
      </c>
      <c r="AO1206" s="63" t="s">
        <v>10396</v>
      </c>
      <c r="AP1206" s="67" t="s">
        <v>11839</v>
      </c>
      <c r="AQ1206" s="89"/>
    </row>
    <row r="1207" customFormat="false" ht="17.9" hidden="false" customHeight="false" outlineLevel="0" collapsed="false">
      <c r="B1207" s="1" t="str">
        <f aca="false">поверители!$E1207</f>
        <v>6136</v>
      </c>
      <c r="C1207" s="83" t="s">
        <v>10120</v>
      </c>
      <c r="D1207" s="87"/>
      <c r="E1207" s="67" t="s">
        <v>11862</v>
      </c>
      <c r="F1207" s="87"/>
      <c r="G1207" s="84" t="s">
        <v>10335</v>
      </c>
      <c r="H1207" s="63" t="s">
        <v>11787</v>
      </c>
      <c r="I1207" s="67" t="n">
        <v>2014</v>
      </c>
      <c r="J1207" s="89"/>
      <c r="K1207" s="89"/>
      <c r="L1207" s="89"/>
      <c r="M1207" s="89"/>
      <c r="N1207" s="89"/>
      <c r="O1207" s="71" t="s">
        <v>10335</v>
      </c>
      <c r="P1207" s="71"/>
      <c r="Q1207" s="71" t="s">
        <v>10338</v>
      </c>
      <c r="R1207" s="79" t="s">
        <v>10339</v>
      </c>
      <c r="S1207" s="74" t="n">
        <v>45154</v>
      </c>
      <c r="T1207" s="95" t="n">
        <v>45519</v>
      </c>
      <c r="U1207" s="87" t="s">
        <v>10340</v>
      </c>
      <c r="V1207" s="87" t="s">
        <v>10341</v>
      </c>
      <c r="W1207" s="91"/>
      <c r="X1207" s="71" t="s">
        <v>10335</v>
      </c>
      <c r="Y1207" s="71" t="s">
        <v>10342</v>
      </c>
      <c r="Z1207" s="71" t="s">
        <v>10499</v>
      </c>
      <c r="AA1207" s="89"/>
      <c r="AB1207" s="89"/>
      <c r="AC1207" s="89"/>
      <c r="AD1207" s="89" t="s">
        <v>10487</v>
      </c>
      <c r="AE1207" s="97"/>
      <c r="AF1207" s="89"/>
      <c r="AG1207" s="89"/>
      <c r="AH1207" s="89"/>
      <c r="AI1207" s="90" t="s">
        <v>10488</v>
      </c>
      <c r="AJ1207" s="79" t="s">
        <v>42</v>
      </c>
      <c r="AK1207" s="89"/>
      <c r="AL1207" s="89"/>
      <c r="AM1207" s="89"/>
      <c r="AN1207" s="63" t="s">
        <v>11838</v>
      </c>
      <c r="AO1207" s="63" t="s">
        <v>10396</v>
      </c>
      <c r="AP1207" s="67" t="s">
        <v>11839</v>
      </c>
      <c r="AQ1207" s="89"/>
    </row>
    <row r="1208" customFormat="false" ht="17.9" hidden="false" customHeight="false" outlineLevel="0" collapsed="false">
      <c r="B1208" s="1" t="str">
        <f aca="false">поверители!$E1208</f>
        <v>6794</v>
      </c>
      <c r="C1208" s="83" t="s">
        <v>10120</v>
      </c>
      <c r="D1208" s="87"/>
      <c r="E1208" s="67" t="s">
        <v>11863</v>
      </c>
      <c r="F1208" s="87"/>
      <c r="G1208" s="84" t="s">
        <v>10335</v>
      </c>
      <c r="H1208" s="63" t="s">
        <v>11787</v>
      </c>
      <c r="I1208" s="67" t="n">
        <v>2014</v>
      </c>
      <c r="J1208" s="89"/>
      <c r="K1208" s="89"/>
      <c r="L1208" s="89"/>
      <c r="M1208" s="89"/>
      <c r="N1208" s="89"/>
      <c r="O1208" s="71" t="s">
        <v>10335</v>
      </c>
      <c r="P1208" s="71"/>
      <c r="Q1208" s="71" t="s">
        <v>10338</v>
      </c>
      <c r="R1208" s="79" t="s">
        <v>10339</v>
      </c>
      <c r="S1208" s="74" t="n">
        <v>45154</v>
      </c>
      <c r="T1208" s="95" t="n">
        <v>45519</v>
      </c>
      <c r="U1208" s="87" t="s">
        <v>10340</v>
      </c>
      <c r="V1208" s="87" t="s">
        <v>10341</v>
      </c>
      <c r="W1208" s="91"/>
      <c r="X1208" s="71" t="s">
        <v>10335</v>
      </c>
      <c r="Y1208" s="71" t="s">
        <v>10342</v>
      </c>
      <c r="Z1208" s="71" t="s">
        <v>10499</v>
      </c>
      <c r="AA1208" s="89"/>
      <c r="AB1208" s="89"/>
      <c r="AC1208" s="89"/>
      <c r="AD1208" s="89" t="s">
        <v>10487</v>
      </c>
      <c r="AE1208" s="97"/>
      <c r="AF1208" s="89"/>
      <c r="AG1208" s="89"/>
      <c r="AH1208" s="89"/>
      <c r="AI1208" s="90" t="s">
        <v>10488</v>
      </c>
      <c r="AJ1208" s="79" t="s">
        <v>42</v>
      </c>
      <c r="AK1208" s="89"/>
      <c r="AL1208" s="89"/>
      <c r="AM1208" s="89"/>
      <c r="AN1208" s="63" t="s">
        <v>11838</v>
      </c>
      <c r="AO1208" s="63" t="s">
        <v>10396</v>
      </c>
      <c r="AP1208" s="67" t="s">
        <v>11839</v>
      </c>
      <c r="AQ1208" s="89"/>
    </row>
    <row r="1209" customFormat="false" ht="17.9" hidden="false" customHeight="false" outlineLevel="0" collapsed="false">
      <c r="B1209" s="1" t="str">
        <f aca="false">поверители!$E1209</f>
        <v>6891</v>
      </c>
      <c r="C1209" s="83" t="s">
        <v>10120</v>
      </c>
      <c r="D1209" s="87"/>
      <c r="E1209" s="67" t="s">
        <v>11864</v>
      </c>
      <c r="F1209" s="87"/>
      <c r="G1209" s="84" t="s">
        <v>10335</v>
      </c>
      <c r="H1209" s="63" t="s">
        <v>11787</v>
      </c>
      <c r="I1209" s="67" t="n">
        <v>2014</v>
      </c>
      <c r="J1209" s="89"/>
      <c r="K1209" s="89"/>
      <c r="L1209" s="89"/>
      <c r="M1209" s="89"/>
      <c r="N1209" s="89"/>
      <c r="O1209" s="71" t="s">
        <v>10335</v>
      </c>
      <c r="P1209" s="71"/>
      <c r="Q1209" s="71" t="s">
        <v>10338</v>
      </c>
      <c r="R1209" s="79" t="s">
        <v>10339</v>
      </c>
      <c r="S1209" s="74" t="n">
        <v>45154</v>
      </c>
      <c r="T1209" s="95" t="n">
        <v>45519</v>
      </c>
      <c r="U1209" s="87" t="s">
        <v>10340</v>
      </c>
      <c r="V1209" s="87" t="s">
        <v>10341</v>
      </c>
      <c r="W1209" s="91"/>
      <c r="X1209" s="71" t="s">
        <v>10335</v>
      </c>
      <c r="Y1209" s="71" t="s">
        <v>10342</v>
      </c>
      <c r="Z1209" s="71" t="s">
        <v>10499</v>
      </c>
      <c r="AA1209" s="89"/>
      <c r="AB1209" s="89"/>
      <c r="AC1209" s="89"/>
      <c r="AD1209" s="89" t="s">
        <v>10487</v>
      </c>
      <c r="AE1209" s="97"/>
      <c r="AF1209" s="89"/>
      <c r="AG1209" s="89"/>
      <c r="AH1209" s="89"/>
      <c r="AI1209" s="90" t="s">
        <v>10488</v>
      </c>
      <c r="AJ1209" s="79" t="s">
        <v>42</v>
      </c>
      <c r="AK1209" s="89"/>
      <c r="AL1209" s="89"/>
      <c r="AM1209" s="89"/>
      <c r="AN1209" s="63" t="s">
        <v>11838</v>
      </c>
      <c r="AO1209" s="63" t="s">
        <v>10396</v>
      </c>
      <c r="AP1209" s="67" t="s">
        <v>11839</v>
      </c>
      <c r="AQ1209" s="89"/>
    </row>
    <row r="1210" customFormat="false" ht="17.9" hidden="false" customHeight="false" outlineLevel="0" collapsed="false">
      <c r="B1210" s="1" t="str">
        <f aca="false">поверители!$E1210</f>
        <v>1728</v>
      </c>
      <c r="C1210" s="83" t="s">
        <v>10120</v>
      </c>
      <c r="D1210" s="87"/>
      <c r="E1210" s="67" t="s">
        <v>11865</v>
      </c>
      <c r="F1210" s="87"/>
      <c r="G1210" s="84" t="s">
        <v>10335</v>
      </c>
      <c r="H1210" s="63" t="s">
        <v>11787</v>
      </c>
      <c r="I1210" s="67" t="n">
        <v>2014</v>
      </c>
      <c r="J1210" s="89"/>
      <c r="K1210" s="89"/>
      <c r="L1210" s="89"/>
      <c r="M1210" s="89"/>
      <c r="N1210" s="89"/>
      <c r="O1210" s="71" t="s">
        <v>10335</v>
      </c>
      <c r="P1210" s="71"/>
      <c r="Q1210" s="71" t="s">
        <v>10338</v>
      </c>
      <c r="R1210" s="79" t="s">
        <v>10339</v>
      </c>
      <c r="S1210" s="74" t="n">
        <v>45154</v>
      </c>
      <c r="T1210" s="95" t="n">
        <v>45519</v>
      </c>
      <c r="U1210" s="87" t="s">
        <v>10340</v>
      </c>
      <c r="V1210" s="87" t="s">
        <v>10341</v>
      </c>
      <c r="W1210" s="91"/>
      <c r="X1210" s="71" t="s">
        <v>10335</v>
      </c>
      <c r="Y1210" s="71" t="s">
        <v>10342</v>
      </c>
      <c r="Z1210" s="71" t="s">
        <v>10499</v>
      </c>
      <c r="AA1210" s="89"/>
      <c r="AB1210" s="89"/>
      <c r="AC1210" s="89"/>
      <c r="AD1210" s="89" t="s">
        <v>10487</v>
      </c>
      <c r="AE1210" s="97"/>
      <c r="AF1210" s="89"/>
      <c r="AG1210" s="89"/>
      <c r="AH1210" s="89"/>
      <c r="AI1210" s="90" t="s">
        <v>10488</v>
      </c>
      <c r="AJ1210" s="79" t="s">
        <v>42</v>
      </c>
      <c r="AK1210" s="89"/>
      <c r="AL1210" s="89"/>
      <c r="AM1210" s="89"/>
      <c r="AN1210" s="63" t="s">
        <v>11838</v>
      </c>
      <c r="AO1210" s="63" t="s">
        <v>10396</v>
      </c>
      <c r="AP1210" s="67" t="s">
        <v>11839</v>
      </c>
      <c r="AQ1210" s="89"/>
    </row>
    <row r="1211" customFormat="false" ht="17.9" hidden="false" customHeight="false" outlineLevel="0" collapsed="false">
      <c r="B1211" s="1" t="str">
        <f aca="false">поверители!$E1211</f>
        <v>6781</v>
      </c>
      <c r="C1211" s="83" t="s">
        <v>10120</v>
      </c>
      <c r="D1211" s="87"/>
      <c r="E1211" s="67" t="s">
        <v>11866</v>
      </c>
      <c r="F1211" s="87"/>
      <c r="G1211" s="84" t="s">
        <v>10335</v>
      </c>
      <c r="H1211" s="63" t="s">
        <v>11787</v>
      </c>
      <c r="I1211" s="67" t="n">
        <v>2014</v>
      </c>
      <c r="J1211" s="89"/>
      <c r="K1211" s="89"/>
      <c r="L1211" s="89"/>
      <c r="M1211" s="89"/>
      <c r="N1211" s="89"/>
      <c r="O1211" s="71" t="s">
        <v>10335</v>
      </c>
      <c r="P1211" s="71"/>
      <c r="Q1211" s="71" t="s">
        <v>10338</v>
      </c>
      <c r="R1211" s="79" t="s">
        <v>10339</v>
      </c>
      <c r="S1211" s="74" t="n">
        <v>45154</v>
      </c>
      <c r="T1211" s="95" t="n">
        <v>45519</v>
      </c>
      <c r="U1211" s="87" t="s">
        <v>10340</v>
      </c>
      <c r="V1211" s="87" t="s">
        <v>10341</v>
      </c>
      <c r="W1211" s="91"/>
      <c r="X1211" s="71" t="s">
        <v>10335</v>
      </c>
      <c r="Y1211" s="71" t="s">
        <v>10342</v>
      </c>
      <c r="Z1211" s="71" t="s">
        <v>10499</v>
      </c>
      <c r="AA1211" s="89"/>
      <c r="AB1211" s="89"/>
      <c r="AC1211" s="89"/>
      <c r="AD1211" s="89" t="s">
        <v>10487</v>
      </c>
      <c r="AE1211" s="97"/>
      <c r="AF1211" s="89"/>
      <c r="AG1211" s="89"/>
      <c r="AH1211" s="89"/>
      <c r="AI1211" s="90" t="s">
        <v>10488</v>
      </c>
      <c r="AJ1211" s="79" t="s">
        <v>42</v>
      </c>
      <c r="AK1211" s="89"/>
      <c r="AL1211" s="89"/>
      <c r="AM1211" s="89"/>
      <c r="AN1211" s="63" t="s">
        <v>11838</v>
      </c>
      <c r="AO1211" s="63" t="s">
        <v>10396</v>
      </c>
      <c r="AP1211" s="67" t="s">
        <v>11839</v>
      </c>
      <c r="AQ1211" s="89"/>
    </row>
    <row r="1212" customFormat="false" ht="17.9" hidden="false" customHeight="false" outlineLevel="0" collapsed="false">
      <c r="B1212" s="1" t="str">
        <f aca="false">поверители!$E1212</f>
        <v>6795</v>
      </c>
      <c r="C1212" s="83" t="s">
        <v>10120</v>
      </c>
      <c r="D1212" s="87"/>
      <c r="E1212" s="67" t="s">
        <v>11867</v>
      </c>
      <c r="F1212" s="87"/>
      <c r="G1212" s="84" t="s">
        <v>10335</v>
      </c>
      <c r="H1212" s="63" t="s">
        <v>11787</v>
      </c>
      <c r="I1212" s="67" t="n">
        <v>2014</v>
      </c>
      <c r="J1212" s="89"/>
      <c r="K1212" s="89"/>
      <c r="L1212" s="89"/>
      <c r="M1212" s="89"/>
      <c r="N1212" s="89"/>
      <c r="O1212" s="71" t="s">
        <v>10335</v>
      </c>
      <c r="P1212" s="71"/>
      <c r="Q1212" s="71" t="s">
        <v>10338</v>
      </c>
      <c r="R1212" s="79" t="s">
        <v>10339</v>
      </c>
      <c r="S1212" s="74" t="n">
        <v>45154</v>
      </c>
      <c r="T1212" s="95" t="n">
        <v>45519</v>
      </c>
      <c r="U1212" s="87" t="s">
        <v>10340</v>
      </c>
      <c r="V1212" s="87" t="s">
        <v>10341</v>
      </c>
      <c r="W1212" s="91"/>
      <c r="X1212" s="71" t="s">
        <v>10335</v>
      </c>
      <c r="Y1212" s="71" t="s">
        <v>10342</v>
      </c>
      <c r="Z1212" s="71" t="s">
        <v>10499</v>
      </c>
      <c r="AA1212" s="89"/>
      <c r="AB1212" s="89"/>
      <c r="AC1212" s="89"/>
      <c r="AD1212" s="89" t="s">
        <v>10487</v>
      </c>
      <c r="AE1212" s="97"/>
      <c r="AF1212" s="89"/>
      <c r="AG1212" s="89"/>
      <c r="AH1212" s="89"/>
      <c r="AI1212" s="90" t="s">
        <v>10488</v>
      </c>
      <c r="AJ1212" s="79" t="s">
        <v>42</v>
      </c>
      <c r="AK1212" s="89"/>
      <c r="AL1212" s="89"/>
      <c r="AM1212" s="89"/>
      <c r="AN1212" s="63" t="s">
        <v>11838</v>
      </c>
      <c r="AO1212" s="63" t="s">
        <v>10396</v>
      </c>
      <c r="AP1212" s="67" t="s">
        <v>11839</v>
      </c>
      <c r="AQ1212" s="89"/>
    </row>
    <row r="1213" customFormat="false" ht="17.9" hidden="false" customHeight="false" outlineLevel="0" collapsed="false">
      <c r="B1213" s="1" t="str">
        <f aca="false">поверители!$E1213</f>
        <v>6896</v>
      </c>
      <c r="C1213" s="83" t="s">
        <v>10120</v>
      </c>
      <c r="D1213" s="87"/>
      <c r="E1213" s="67" t="s">
        <v>11868</v>
      </c>
      <c r="F1213" s="87"/>
      <c r="G1213" s="84" t="s">
        <v>10335</v>
      </c>
      <c r="H1213" s="63" t="s">
        <v>11787</v>
      </c>
      <c r="I1213" s="67" t="n">
        <v>2014</v>
      </c>
      <c r="J1213" s="89"/>
      <c r="K1213" s="89"/>
      <c r="L1213" s="89"/>
      <c r="M1213" s="89"/>
      <c r="N1213" s="89"/>
      <c r="O1213" s="71" t="s">
        <v>10335</v>
      </c>
      <c r="P1213" s="71"/>
      <c r="Q1213" s="71" t="s">
        <v>10338</v>
      </c>
      <c r="R1213" s="79" t="s">
        <v>10339</v>
      </c>
      <c r="S1213" s="74" t="n">
        <v>45154</v>
      </c>
      <c r="T1213" s="95" t="n">
        <v>45519</v>
      </c>
      <c r="U1213" s="87" t="s">
        <v>10340</v>
      </c>
      <c r="V1213" s="87" t="s">
        <v>10341</v>
      </c>
      <c r="W1213" s="91"/>
      <c r="X1213" s="71" t="s">
        <v>10335</v>
      </c>
      <c r="Y1213" s="71" t="s">
        <v>10342</v>
      </c>
      <c r="Z1213" s="71" t="s">
        <v>10499</v>
      </c>
      <c r="AA1213" s="89"/>
      <c r="AB1213" s="89"/>
      <c r="AC1213" s="89"/>
      <c r="AD1213" s="89" t="s">
        <v>10487</v>
      </c>
      <c r="AE1213" s="97"/>
      <c r="AF1213" s="89"/>
      <c r="AG1213" s="89"/>
      <c r="AH1213" s="89"/>
      <c r="AI1213" s="90" t="s">
        <v>10488</v>
      </c>
      <c r="AJ1213" s="79" t="s">
        <v>42</v>
      </c>
      <c r="AK1213" s="89"/>
      <c r="AL1213" s="89"/>
      <c r="AM1213" s="89"/>
      <c r="AN1213" s="63" t="s">
        <v>11838</v>
      </c>
      <c r="AO1213" s="63" t="s">
        <v>10396</v>
      </c>
      <c r="AP1213" s="67" t="s">
        <v>11839</v>
      </c>
      <c r="AQ1213" s="89"/>
    </row>
    <row r="1214" customFormat="false" ht="15" hidden="false" customHeight="false" outlineLevel="0" collapsed="false">
      <c r="B1214" s="1" t="str">
        <f aca="false">поверители!$E1214</f>
        <v>91J604265</v>
      </c>
      <c r="C1214" s="64" t="s">
        <v>207</v>
      </c>
      <c r="D1214" s="63"/>
      <c r="E1214" s="105" t="s">
        <v>11869</v>
      </c>
      <c r="F1214" s="63"/>
      <c r="G1214" s="63" t="s">
        <v>10335</v>
      </c>
      <c r="H1214" s="63" t="s">
        <v>65</v>
      </c>
      <c r="I1214" s="67" t="s">
        <v>10458</v>
      </c>
      <c r="J1214" s="76"/>
      <c r="K1214" s="76"/>
      <c r="L1214" s="76"/>
      <c r="M1214" s="76"/>
      <c r="N1214" s="76"/>
      <c r="O1214" s="71" t="s">
        <v>10335</v>
      </c>
      <c r="P1214" s="71"/>
      <c r="Q1214" s="71" t="s">
        <v>10338</v>
      </c>
      <c r="R1214" s="79" t="s">
        <v>10339</v>
      </c>
      <c r="S1214" s="74" t="n">
        <v>45133</v>
      </c>
      <c r="T1214" s="74" t="n">
        <v>46228</v>
      </c>
      <c r="U1214" s="87" t="s">
        <v>10340</v>
      </c>
      <c r="V1214" s="87" t="s">
        <v>10341</v>
      </c>
      <c r="W1214" s="76"/>
      <c r="X1214" s="71" t="s">
        <v>10335</v>
      </c>
      <c r="Y1214" s="71" t="s">
        <v>10335</v>
      </c>
      <c r="Z1214" s="63" t="s">
        <v>10554</v>
      </c>
      <c r="AA1214" s="76"/>
      <c r="AB1214" s="76"/>
      <c r="AC1214" s="76"/>
      <c r="AD1214" s="76"/>
      <c r="AE1214" s="125" t="s">
        <v>10551</v>
      </c>
      <c r="AF1214" s="76"/>
      <c r="AG1214" s="76"/>
      <c r="AH1214" s="76"/>
      <c r="AI1214" s="67" t="s">
        <v>10562</v>
      </c>
      <c r="AJ1214" s="64" t="s">
        <v>10346</v>
      </c>
      <c r="AK1214" s="76"/>
      <c r="AL1214" s="76"/>
      <c r="AM1214" s="68"/>
      <c r="AN1214" s="110"/>
      <c r="AO1214" s="110"/>
      <c r="AP1214" s="107"/>
      <c r="AQ1214" s="68"/>
    </row>
    <row r="1215" customFormat="false" ht="15" hidden="false" customHeight="false" outlineLevel="0" collapsed="false">
      <c r="B1215" s="1" t="str">
        <f aca="false">поверители!$E1215</f>
        <v>91J604263</v>
      </c>
      <c r="C1215" s="64" t="s">
        <v>207</v>
      </c>
      <c r="D1215" s="63"/>
      <c r="E1215" s="105" t="s">
        <v>11870</v>
      </c>
      <c r="F1215" s="63"/>
      <c r="G1215" s="63" t="s">
        <v>10335</v>
      </c>
      <c r="H1215" s="63" t="s">
        <v>65</v>
      </c>
      <c r="I1215" s="67" t="s">
        <v>10458</v>
      </c>
      <c r="J1215" s="76"/>
      <c r="K1215" s="76"/>
      <c r="L1215" s="76"/>
      <c r="M1215" s="76"/>
      <c r="N1215" s="76"/>
      <c r="O1215" s="71" t="s">
        <v>10335</v>
      </c>
      <c r="P1215" s="71"/>
      <c r="Q1215" s="71" t="s">
        <v>10338</v>
      </c>
      <c r="R1215" s="79" t="s">
        <v>10339</v>
      </c>
      <c r="S1215" s="74" t="n">
        <v>45133</v>
      </c>
      <c r="T1215" s="74" t="n">
        <v>46228</v>
      </c>
      <c r="U1215" s="87" t="s">
        <v>10340</v>
      </c>
      <c r="V1215" s="87" t="s">
        <v>10341</v>
      </c>
      <c r="W1215" s="76"/>
      <c r="X1215" s="71" t="s">
        <v>10335</v>
      </c>
      <c r="Y1215" s="71" t="s">
        <v>10335</v>
      </c>
      <c r="Z1215" s="63" t="s">
        <v>10554</v>
      </c>
      <c r="AA1215" s="76"/>
      <c r="AB1215" s="76"/>
      <c r="AC1215" s="76"/>
      <c r="AD1215" s="76"/>
      <c r="AE1215" s="125" t="s">
        <v>10551</v>
      </c>
      <c r="AF1215" s="76"/>
      <c r="AG1215" s="76"/>
      <c r="AH1215" s="76"/>
      <c r="AI1215" s="67" t="s">
        <v>10562</v>
      </c>
      <c r="AJ1215" s="64" t="s">
        <v>10346</v>
      </c>
      <c r="AK1215" s="76"/>
      <c r="AL1215" s="76"/>
      <c r="AM1215" s="68"/>
      <c r="AN1215" s="110"/>
      <c r="AO1215" s="110"/>
      <c r="AP1215" s="107"/>
      <c r="AQ1215" s="68"/>
    </row>
    <row r="1216" customFormat="false" ht="15" hidden="false" customHeight="false" outlineLevel="0" collapsed="false">
      <c r="B1216" s="1" t="str">
        <f aca="false">поверители!$E1216</f>
        <v>91J604266</v>
      </c>
      <c r="C1216" s="64" t="s">
        <v>207</v>
      </c>
      <c r="D1216" s="63"/>
      <c r="E1216" s="105" t="s">
        <v>11871</v>
      </c>
      <c r="F1216" s="63"/>
      <c r="G1216" s="63" t="s">
        <v>10335</v>
      </c>
      <c r="H1216" s="63" t="s">
        <v>65</v>
      </c>
      <c r="I1216" s="67" t="s">
        <v>10458</v>
      </c>
      <c r="J1216" s="76"/>
      <c r="K1216" s="76"/>
      <c r="L1216" s="76"/>
      <c r="M1216" s="76"/>
      <c r="N1216" s="76"/>
      <c r="O1216" s="71" t="s">
        <v>10335</v>
      </c>
      <c r="P1216" s="71"/>
      <c r="Q1216" s="71" t="s">
        <v>10338</v>
      </c>
      <c r="R1216" s="79" t="s">
        <v>10339</v>
      </c>
      <c r="S1216" s="74" t="n">
        <v>45133</v>
      </c>
      <c r="T1216" s="74" t="n">
        <v>46228</v>
      </c>
      <c r="U1216" s="87" t="s">
        <v>10340</v>
      </c>
      <c r="V1216" s="87" t="s">
        <v>10341</v>
      </c>
      <c r="W1216" s="76"/>
      <c r="X1216" s="71" t="s">
        <v>10335</v>
      </c>
      <c r="Y1216" s="71" t="s">
        <v>10335</v>
      </c>
      <c r="Z1216" s="63" t="s">
        <v>10554</v>
      </c>
      <c r="AA1216" s="76"/>
      <c r="AB1216" s="76"/>
      <c r="AC1216" s="76"/>
      <c r="AD1216" s="76"/>
      <c r="AE1216" s="125" t="s">
        <v>10551</v>
      </c>
      <c r="AF1216" s="76"/>
      <c r="AG1216" s="76"/>
      <c r="AH1216" s="76"/>
      <c r="AI1216" s="67" t="s">
        <v>10562</v>
      </c>
      <c r="AJ1216" s="64" t="s">
        <v>42</v>
      </c>
      <c r="AK1216" s="76"/>
      <c r="AL1216" s="76"/>
      <c r="AM1216" s="68"/>
      <c r="AN1216" s="110"/>
      <c r="AO1216" s="110"/>
      <c r="AP1216" s="107"/>
      <c r="AQ1216" s="68"/>
    </row>
    <row r="1217" customFormat="false" ht="15" hidden="false" customHeight="false" outlineLevel="0" collapsed="false">
      <c r="B1217" s="1" t="str">
        <f aca="false">поверители!$E1217</f>
        <v>91J604264</v>
      </c>
      <c r="C1217" s="64" t="s">
        <v>207</v>
      </c>
      <c r="D1217" s="63"/>
      <c r="E1217" s="105" t="s">
        <v>11872</v>
      </c>
      <c r="F1217" s="63"/>
      <c r="G1217" s="63" t="s">
        <v>10335</v>
      </c>
      <c r="H1217" s="63" t="s">
        <v>65</v>
      </c>
      <c r="I1217" s="67" t="s">
        <v>10458</v>
      </c>
      <c r="J1217" s="76"/>
      <c r="K1217" s="76"/>
      <c r="L1217" s="76"/>
      <c r="M1217" s="76"/>
      <c r="N1217" s="76"/>
      <c r="O1217" s="71" t="s">
        <v>10335</v>
      </c>
      <c r="P1217" s="71"/>
      <c r="Q1217" s="71" t="s">
        <v>10338</v>
      </c>
      <c r="R1217" s="79" t="s">
        <v>10339</v>
      </c>
      <c r="S1217" s="74" t="n">
        <v>45133</v>
      </c>
      <c r="T1217" s="74" t="n">
        <v>46228</v>
      </c>
      <c r="U1217" s="87" t="s">
        <v>10340</v>
      </c>
      <c r="V1217" s="87" t="s">
        <v>10341</v>
      </c>
      <c r="W1217" s="76"/>
      <c r="X1217" s="71" t="s">
        <v>10335</v>
      </c>
      <c r="Y1217" s="71" t="s">
        <v>10335</v>
      </c>
      <c r="Z1217" s="63" t="s">
        <v>10554</v>
      </c>
      <c r="AA1217" s="76"/>
      <c r="AB1217" s="76"/>
      <c r="AC1217" s="76"/>
      <c r="AD1217" s="76"/>
      <c r="AE1217" s="125" t="s">
        <v>10551</v>
      </c>
      <c r="AF1217" s="76"/>
      <c r="AG1217" s="76"/>
      <c r="AH1217" s="76"/>
      <c r="AI1217" s="67" t="s">
        <v>10562</v>
      </c>
      <c r="AJ1217" s="64" t="s">
        <v>42</v>
      </c>
      <c r="AK1217" s="76"/>
      <c r="AL1217" s="76"/>
      <c r="AM1217" s="68"/>
      <c r="AN1217" s="110"/>
      <c r="AO1217" s="110"/>
      <c r="AP1217" s="107"/>
      <c r="AQ1217" s="68"/>
    </row>
    <row r="1218" customFormat="false" ht="16.4" hidden="false" customHeight="false" outlineLevel="0" collapsed="false">
      <c r="B1218" s="1" t="str">
        <f aca="false">поверители!$E1218</f>
        <v>9264458</v>
      </c>
      <c r="C1218" s="64" t="s">
        <v>2118</v>
      </c>
      <c r="D1218" s="63"/>
      <c r="E1218" s="81" t="s">
        <v>11873</v>
      </c>
      <c r="F1218" s="63"/>
      <c r="G1218" s="63" t="s">
        <v>10335</v>
      </c>
      <c r="H1218" s="63" t="s">
        <v>11874</v>
      </c>
      <c r="I1218" s="67" t="s">
        <v>10369</v>
      </c>
      <c r="J1218" s="76"/>
      <c r="K1218" s="76"/>
      <c r="L1218" s="76"/>
      <c r="M1218" s="76"/>
      <c r="N1218" s="76"/>
      <c r="O1218" s="71" t="s">
        <v>10335</v>
      </c>
      <c r="P1218" s="71"/>
      <c r="Q1218" s="71" t="s">
        <v>10338</v>
      </c>
      <c r="R1218" s="79" t="s">
        <v>10339</v>
      </c>
      <c r="S1218" s="74" t="n">
        <v>45138</v>
      </c>
      <c r="T1218" s="74" t="n">
        <v>46598</v>
      </c>
      <c r="U1218" s="87" t="s">
        <v>10340</v>
      </c>
      <c r="V1218" s="87" t="s">
        <v>10341</v>
      </c>
      <c r="W1218" s="76"/>
      <c r="X1218" s="71" t="s">
        <v>10335</v>
      </c>
      <c r="Y1218" s="71" t="s">
        <v>10335</v>
      </c>
      <c r="Z1218" s="64" t="s">
        <v>11875</v>
      </c>
      <c r="AA1218" s="76"/>
      <c r="AB1218" s="76"/>
      <c r="AC1218" s="76"/>
      <c r="AD1218" s="76"/>
      <c r="AE1218" s="125" t="s">
        <v>10551</v>
      </c>
      <c r="AF1218" s="76"/>
      <c r="AG1218" s="76"/>
      <c r="AH1218" s="76"/>
      <c r="AI1218" s="67" t="s">
        <v>11876</v>
      </c>
      <c r="AJ1218" s="64" t="s">
        <v>10346</v>
      </c>
      <c r="AK1218" s="76"/>
      <c r="AL1218" s="76"/>
      <c r="AM1218" s="68"/>
      <c r="AN1218" s="110"/>
      <c r="AO1218" s="110"/>
      <c r="AP1218" s="107"/>
      <c r="AQ1218" s="68"/>
    </row>
    <row r="1219" customFormat="false" ht="16.4" hidden="false" customHeight="false" outlineLevel="0" collapsed="false">
      <c r="B1219" s="1" t="str">
        <f aca="false">поверители!$E1219</f>
        <v>9264459</v>
      </c>
      <c r="C1219" s="64" t="s">
        <v>2118</v>
      </c>
      <c r="D1219" s="63"/>
      <c r="E1219" s="81" t="s">
        <v>11877</v>
      </c>
      <c r="F1219" s="63"/>
      <c r="G1219" s="63" t="s">
        <v>10335</v>
      </c>
      <c r="H1219" s="63" t="s">
        <v>11874</v>
      </c>
      <c r="I1219" s="67" t="s">
        <v>10369</v>
      </c>
      <c r="J1219" s="76"/>
      <c r="K1219" s="76"/>
      <c r="L1219" s="76"/>
      <c r="M1219" s="76"/>
      <c r="N1219" s="76"/>
      <c r="O1219" s="71" t="s">
        <v>10335</v>
      </c>
      <c r="P1219" s="71"/>
      <c r="Q1219" s="71" t="s">
        <v>10338</v>
      </c>
      <c r="R1219" s="79" t="s">
        <v>10339</v>
      </c>
      <c r="S1219" s="74" t="n">
        <v>45138</v>
      </c>
      <c r="T1219" s="74" t="n">
        <v>46598</v>
      </c>
      <c r="U1219" s="87" t="s">
        <v>10340</v>
      </c>
      <c r="V1219" s="87" t="s">
        <v>10341</v>
      </c>
      <c r="W1219" s="76"/>
      <c r="X1219" s="71" t="s">
        <v>10335</v>
      </c>
      <c r="Y1219" s="71" t="s">
        <v>10335</v>
      </c>
      <c r="Z1219" s="64" t="s">
        <v>11875</v>
      </c>
      <c r="AA1219" s="76"/>
      <c r="AB1219" s="76"/>
      <c r="AC1219" s="76"/>
      <c r="AD1219" s="76"/>
      <c r="AE1219" s="125" t="s">
        <v>10551</v>
      </c>
      <c r="AF1219" s="76"/>
      <c r="AG1219" s="76"/>
      <c r="AH1219" s="76"/>
      <c r="AI1219" s="67" t="s">
        <v>11876</v>
      </c>
      <c r="AJ1219" s="64" t="s">
        <v>42</v>
      </c>
      <c r="AK1219" s="76"/>
      <c r="AL1219" s="76"/>
      <c r="AM1219" s="68"/>
      <c r="AN1219" s="110"/>
      <c r="AO1219" s="110"/>
      <c r="AP1219" s="107"/>
      <c r="AQ1219" s="68"/>
    </row>
    <row r="1220" customFormat="false" ht="16.4" hidden="false" customHeight="false" outlineLevel="0" collapsed="false">
      <c r="B1220" s="1" t="str">
        <f aca="false">поверители!$E1220</f>
        <v>1104ZHXA</v>
      </c>
      <c r="C1220" s="64" t="s">
        <v>10050</v>
      </c>
      <c r="D1220" s="63"/>
      <c r="E1220" s="81" t="s">
        <v>11878</v>
      </c>
      <c r="F1220" s="63"/>
      <c r="G1220" s="63" t="s">
        <v>10335</v>
      </c>
      <c r="H1220" s="63" t="s">
        <v>11879</v>
      </c>
      <c r="I1220" s="67" t="s">
        <v>10374</v>
      </c>
      <c r="J1220" s="76"/>
      <c r="K1220" s="76"/>
      <c r="L1220" s="76"/>
      <c r="M1220" s="76"/>
      <c r="N1220" s="76"/>
      <c r="O1220" s="71" t="s">
        <v>10335</v>
      </c>
      <c r="P1220" s="71"/>
      <c r="Q1220" s="71" t="s">
        <v>10338</v>
      </c>
      <c r="R1220" s="79" t="s">
        <v>10339</v>
      </c>
      <c r="S1220" s="74" t="n">
        <v>45141</v>
      </c>
      <c r="T1220" s="74" t="n">
        <v>45506</v>
      </c>
      <c r="U1220" s="87" t="s">
        <v>10340</v>
      </c>
      <c r="V1220" s="87" t="s">
        <v>10341</v>
      </c>
      <c r="W1220" s="76"/>
      <c r="X1220" s="71" t="s">
        <v>10335</v>
      </c>
      <c r="Y1220" s="71" t="s">
        <v>10335</v>
      </c>
      <c r="Z1220" s="126" t="s">
        <v>11880</v>
      </c>
      <c r="AA1220" s="76"/>
      <c r="AB1220" s="76"/>
      <c r="AC1220" s="76"/>
      <c r="AD1220" s="76"/>
      <c r="AE1220" s="101" t="s">
        <v>10555</v>
      </c>
      <c r="AF1220" s="76"/>
      <c r="AG1220" s="76"/>
      <c r="AH1220" s="76"/>
      <c r="AI1220" s="67" t="s">
        <v>11881</v>
      </c>
      <c r="AJ1220" s="64" t="s">
        <v>10346</v>
      </c>
      <c r="AK1220" s="76"/>
      <c r="AL1220" s="76"/>
      <c r="AM1220" s="68"/>
      <c r="AN1220" s="110"/>
      <c r="AO1220" s="110"/>
      <c r="AP1220" s="107"/>
      <c r="AQ1220" s="68"/>
    </row>
    <row r="1221" customFormat="false" ht="16.4" hidden="false" customHeight="false" outlineLevel="0" collapsed="false">
      <c r="B1221" s="1" t="str">
        <f aca="false">поверители!$E1221</f>
        <v>11090H5S</v>
      </c>
      <c r="C1221" s="64" t="s">
        <v>10050</v>
      </c>
      <c r="D1221" s="63"/>
      <c r="E1221" s="81" t="s">
        <v>11882</v>
      </c>
      <c r="F1221" s="63"/>
      <c r="G1221" s="63" t="s">
        <v>10335</v>
      </c>
      <c r="H1221" s="63" t="s">
        <v>11879</v>
      </c>
      <c r="I1221" s="67" t="s">
        <v>10374</v>
      </c>
      <c r="J1221" s="76"/>
      <c r="K1221" s="76"/>
      <c r="L1221" s="76"/>
      <c r="M1221" s="76"/>
      <c r="N1221" s="76"/>
      <c r="O1221" s="71" t="s">
        <v>10335</v>
      </c>
      <c r="P1221" s="71"/>
      <c r="Q1221" s="71" t="s">
        <v>10338</v>
      </c>
      <c r="R1221" s="79" t="s">
        <v>10339</v>
      </c>
      <c r="S1221" s="74" t="n">
        <v>45141</v>
      </c>
      <c r="T1221" s="74" t="n">
        <v>45506</v>
      </c>
      <c r="U1221" s="87" t="s">
        <v>10340</v>
      </c>
      <c r="V1221" s="87" t="s">
        <v>10341</v>
      </c>
      <c r="W1221" s="76"/>
      <c r="X1221" s="71" t="s">
        <v>10335</v>
      </c>
      <c r="Y1221" s="71" t="s">
        <v>10335</v>
      </c>
      <c r="Z1221" s="126" t="s">
        <v>11880</v>
      </c>
      <c r="AA1221" s="76"/>
      <c r="AB1221" s="76"/>
      <c r="AC1221" s="76"/>
      <c r="AD1221" s="76"/>
      <c r="AE1221" s="101" t="s">
        <v>10555</v>
      </c>
      <c r="AF1221" s="76"/>
      <c r="AG1221" s="76"/>
      <c r="AH1221" s="76"/>
      <c r="AI1221" s="67" t="s">
        <v>11881</v>
      </c>
      <c r="AJ1221" s="64" t="s">
        <v>10346</v>
      </c>
      <c r="AK1221" s="76"/>
      <c r="AL1221" s="76"/>
      <c r="AM1221" s="68"/>
      <c r="AN1221" s="110"/>
      <c r="AO1221" s="110"/>
      <c r="AP1221" s="107"/>
      <c r="AQ1221" s="68"/>
    </row>
    <row r="1222" customFormat="false" ht="15" hidden="false" customHeight="false" outlineLevel="0" collapsed="false">
      <c r="B1222" s="1" t="str">
        <f aca="false">поверители!$E1222</f>
        <v>91J604221</v>
      </c>
      <c r="C1222" s="64" t="s">
        <v>207</v>
      </c>
      <c r="D1222" s="63"/>
      <c r="E1222" s="67" t="s">
        <v>11883</v>
      </c>
      <c r="F1222" s="63"/>
      <c r="G1222" s="63" t="s">
        <v>10335</v>
      </c>
      <c r="H1222" s="63" t="s">
        <v>65</v>
      </c>
      <c r="I1222" s="67" t="s">
        <v>10458</v>
      </c>
      <c r="J1222" s="76"/>
      <c r="K1222" s="76"/>
      <c r="L1222" s="76"/>
      <c r="M1222" s="76"/>
      <c r="N1222" s="76"/>
      <c r="O1222" s="71" t="s">
        <v>10335</v>
      </c>
      <c r="P1222" s="71"/>
      <c r="Q1222" s="71" t="s">
        <v>10338</v>
      </c>
      <c r="R1222" s="79" t="s">
        <v>10339</v>
      </c>
      <c r="S1222" s="74" t="n">
        <v>45141</v>
      </c>
      <c r="T1222" s="74" t="n">
        <v>46236</v>
      </c>
      <c r="U1222" s="87" t="s">
        <v>10340</v>
      </c>
      <c r="V1222" s="87" t="s">
        <v>10341</v>
      </c>
      <c r="W1222" s="76"/>
      <c r="X1222" s="71" t="s">
        <v>10335</v>
      </c>
      <c r="Y1222" s="71" t="s">
        <v>10335</v>
      </c>
      <c r="Z1222" s="63" t="s">
        <v>10554</v>
      </c>
      <c r="AA1222" s="76"/>
      <c r="AB1222" s="76"/>
      <c r="AC1222" s="76"/>
      <c r="AD1222" s="76"/>
      <c r="AE1222" s="101" t="s">
        <v>10551</v>
      </c>
      <c r="AF1222" s="76"/>
      <c r="AG1222" s="76"/>
      <c r="AH1222" s="76"/>
      <c r="AI1222" s="67" t="s">
        <v>10562</v>
      </c>
      <c r="AJ1222" s="64" t="s">
        <v>10346</v>
      </c>
      <c r="AK1222" s="76"/>
      <c r="AL1222" s="76"/>
      <c r="AM1222" s="68"/>
      <c r="AN1222" s="110"/>
      <c r="AO1222" s="110"/>
      <c r="AP1222" s="107"/>
      <c r="AQ1222" s="68"/>
    </row>
    <row r="1223" customFormat="false" ht="15" hidden="false" customHeight="false" outlineLevel="0" collapsed="false">
      <c r="B1223" s="1" t="str">
        <f aca="false">поверители!$E1223</f>
        <v>14314361</v>
      </c>
      <c r="C1223" s="64" t="s">
        <v>10062</v>
      </c>
      <c r="D1223" s="63"/>
      <c r="E1223" s="67" t="s">
        <v>11884</v>
      </c>
      <c r="F1223" s="63"/>
      <c r="G1223" s="63" t="s">
        <v>10335</v>
      </c>
      <c r="H1223" s="63" t="s">
        <v>11885</v>
      </c>
      <c r="I1223" s="67" t="s">
        <v>10374</v>
      </c>
      <c r="J1223" s="76"/>
      <c r="K1223" s="76"/>
      <c r="L1223" s="76"/>
      <c r="M1223" s="76"/>
      <c r="N1223" s="76"/>
      <c r="O1223" s="71" t="s">
        <v>10335</v>
      </c>
      <c r="P1223" s="71"/>
      <c r="Q1223" s="71" t="s">
        <v>10338</v>
      </c>
      <c r="R1223" s="79" t="s">
        <v>10339</v>
      </c>
      <c r="S1223" s="74" t="n">
        <v>45141</v>
      </c>
      <c r="T1223" s="74" t="n">
        <v>46236</v>
      </c>
      <c r="U1223" s="87" t="s">
        <v>10340</v>
      </c>
      <c r="V1223" s="87" t="s">
        <v>10341</v>
      </c>
      <c r="W1223" s="76"/>
      <c r="X1223" s="71" t="s">
        <v>10335</v>
      </c>
      <c r="Y1223" s="71" t="s">
        <v>10335</v>
      </c>
      <c r="Z1223" s="126" t="s">
        <v>10605</v>
      </c>
      <c r="AA1223" s="76"/>
      <c r="AB1223" s="76"/>
      <c r="AC1223" s="76"/>
      <c r="AD1223" s="76"/>
      <c r="AE1223" s="101" t="s">
        <v>10551</v>
      </c>
      <c r="AF1223" s="76"/>
      <c r="AG1223" s="76"/>
      <c r="AH1223" s="76"/>
      <c r="AI1223" s="67" t="s">
        <v>10562</v>
      </c>
      <c r="AJ1223" s="64" t="s">
        <v>42</v>
      </c>
      <c r="AK1223" s="76"/>
      <c r="AL1223" s="76"/>
      <c r="AM1223" s="68"/>
      <c r="AN1223" s="110"/>
      <c r="AO1223" s="110"/>
      <c r="AP1223" s="107"/>
      <c r="AQ1223" s="68"/>
    </row>
    <row r="1224" customFormat="false" ht="15" hidden="false" customHeight="false" outlineLevel="0" collapsed="false">
      <c r="B1224" s="1" t="str">
        <f aca="false">поверители!$E1224</f>
        <v>14314362</v>
      </c>
      <c r="C1224" s="64" t="s">
        <v>10062</v>
      </c>
      <c r="D1224" s="63"/>
      <c r="E1224" s="67" t="s">
        <v>11886</v>
      </c>
      <c r="F1224" s="63"/>
      <c r="G1224" s="63" t="s">
        <v>10335</v>
      </c>
      <c r="H1224" s="63" t="s">
        <v>11885</v>
      </c>
      <c r="I1224" s="67" t="s">
        <v>10374</v>
      </c>
      <c r="J1224" s="76"/>
      <c r="K1224" s="76"/>
      <c r="L1224" s="76"/>
      <c r="M1224" s="76"/>
      <c r="N1224" s="76"/>
      <c r="O1224" s="71" t="s">
        <v>10335</v>
      </c>
      <c r="P1224" s="71"/>
      <c r="Q1224" s="71" t="s">
        <v>10338</v>
      </c>
      <c r="R1224" s="79" t="s">
        <v>10339</v>
      </c>
      <c r="S1224" s="74" t="n">
        <v>45141</v>
      </c>
      <c r="T1224" s="74" t="n">
        <v>46236</v>
      </c>
      <c r="U1224" s="87" t="s">
        <v>10340</v>
      </c>
      <c r="V1224" s="87" t="s">
        <v>10341</v>
      </c>
      <c r="W1224" s="76"/>
      <c r="X1224" s="71" t="s">
        <v>10335</v>
      </c>
      <c r="Y1224" s="71" t="s">
        <v>10335</v>
      </c>
      <c r="Z1224" s="126" t="s">
        <v>10605</v>
      </c>
      <c r="AA1224" s="76"/>
      <c r="AB1224" s="76"/>
      <c r="AC1224" s="76"/>
      <c r="AD1224" s="76"/>
      <c r="AE1224" s="101" t="s">
        <v>10551</v>
      </c>
      <c r="AF1224" s="76"/>
      <c r="AG1224" s="76"/>
      <c r="AH1224" s="76"/>
      <c r="AI1224" s="67" t="s">
        <v>10562</v>
      </c>
      <c r="AJ1224" s="64" t="s">
        <v>42</v>
      </c>
      <c r="AK1224" s="76"/>
      <c r="AL1224" s="76"/>
      <c r="AM1224" s="68"/>
      <c r="AN1224" s="110"/>
      <c r="AO1224" s="110"/>
      <c r="AP1224" s="107"/>
      <c r="AQ1224" s="68"/>
    </row>
    <row r="1225" customFormat="false" ht="46.25" hidden="false" customHeight="false" outlineLevel="0" collapsed="false">
      <c r="B1225" s="1" t="str">
        <f aca="false">поверители!$E1225</f>
        <v>JEJATH205</v>
      </c>
      <c r="C1225" s="64" t="s">
        <v>2912</v>
      </c>
      <c r="D1225" s="63"/>
      <c r="E1225" s="67" t="s">
        <v>11887</v>
      </c>
      <c r="F1225" s="63"/>
      <c r="G1225" s="63" t="s">
        <v>10335</v>
      </c>
      <c r="H1225" s="63" t="s">
        <v>10590</v>
      </c>
      <c r="I1225" s="67" t="s">
        <v>10591</v>
      </c>
      <c r="J1225" s="76"/>
      <c r="K1225" s="76"/>
      <c r="L1225" s="76"/>
      <c r="M1225" s="76"/>
      <c r="N1225" s="76"/>
      <c r="O1225" s="71" t="s">
        <v>10335</v>
      </c>
      <c r="P1225" s="71"/>
      <c r="Q1225" s="71" t="s">
        <v>10338</v>
      </c>
      <c r="R1225" s="79" t="s">
        <v>10339</v>
      </c>
      <c r="S1225" s="74" t="n">
        <v>45141</v>
      </c>
      <c r="T1225" s="74" t="n">
        <v>45871</v>
      </c>
      <c r="U1225" s="87" t="s">
        <v>10340</v>
      </c>
      <c r="V1225" s="87" t="s">
        <v>10341</v>
      </c>
      <c r="W1225" s="76"/>
      <c r="X1225" s="71" t="s">
        <v>10335</v>
      </c>
      <c r="Y1225" s="71" t="s">
        <v>10335</v>
      </c>
      <c r="Z1225" s="127" t="s">
        <v>10565</v>
      </c>
      <c r="AA1225" s="76"/>
      <c r="AB1225" s="76"/>
      <c r="AC1225" s="76"/>
      <c r="AD1225" s="76"/>
      <c r="AE1225" s="101" t="s">
        <v>10579</v>
      </c>
      <c r="AF1225" s="76"/>
      <c r="AG1225" s="76"/>
      <c r="AH1225" s="76"/>
      <c r="AI1225" s="67" t="s">
        <v>11888</v>
      </c>
      <c r="AJ1225" s="64" t="s">
        <v>42</v>
      </c>
      <c r="AK1225" s="76"/>
      <c r="AL1225" s="76"/>
      <c r="AM1225" s="68"/>
      <c r="AN1225" s="110"/>
      <c r="AO1225" s="110"/>
      <c r="AP1225" s="107"/>
      <c r="AQ1225" s="68"/>
    </row>
    <row r="1226" customFormat="false" ht="15" hidden="false" customHeight="false" outlineLevel="0" collapsed="false">
      <c r="B1226" s="1" t="str">
        <f aca="false">поверители!$E1226</f>
        <v>91J604249</v>
      </c>
      <c r="C1226" s="64" t="s">
        <v>207</v>
      </c>
      <c r="D1226" s="63"/>
      <c r="E1226" s="67" t="s">
        <v>11889</v>
      </c>
      <c r="F1226" s="63"/>
      <c r="G1226" s="63" t="s">
        <v>10335</v>
      </c>
      <c r="H1226" s="63" t="s">
        <v>65</v>
      </c>
      <c r="I1226" s="67" t="s">
        <v>10458</v>
      </c>
      <c r="J1226" s="76"/>
      <c r="K1226" s="76"/>
      <c r="L1226" s="76"/>
      <c r="M1226" s="76"/>
      <c r="N1226" s="76"/>
      <c r="O1226" s="71" t="s">
        <v>10335</v>
      </c>
      <c r="P1226" s="71"/>
      <c r="Q1226" s="71" t="s">
        <v>10338</v>
      </c>
      <c r="R1226" s="79" t="s">
        <v>10339</v>
      </c>
      <c r="S1226" s="74" t="n">
        <v>45147</v>
      </c>
      <c r="T1226" s="74" t="n">
        <v>46242</v>
      </c>
      <c r="U1226" s="87" t="s">
        <v>10340</v>
      </c>
      <c r="V1226" s="87" t="s">
        <v>10341</v>
      </c>
      <c r="W1226" s="76"/>
      <c r="X1226" s="71" t="s">
        <v>10335</v>
      </c>
      <c r="Y1226" s="71" t="s">
        <v>10335</v>
      </c>
      <c r="Z1226" s="63" t="s">
        <v>10554</v>
      </c>
      <c r="AA1226" s="76"/>
      <c r="AB1226" s="76"/>
      <c r="AC1226" s="76"/>
      <c r="AD1226" s="76"/>
      <c r="AE1226" s="101" t="s">
        <v>10551</v>
      </c>
      <c r="AF1226" s="76"/>
      <c r="AG1226" s="76"/>
      <c r="AH1226" s="76"/>
      <c r="AI1226" s="67" t="s">
        <v>10562</v>
      </c>
      <c r="AJ1226" s="64" t="s">
        <v>10346</v>
      </c>
      <c r="AK1226" s="76"/>
      <c r="AL1226" s="76"/>
      <c r="AM1226" s="68"/>
      <c r="AN1226" s="110"/>
      <c r="AO1226" s="110"/>
      <c r="AP1226" s="107"/>
      <c r="AQ1226" s="68"/>
    </row>
    <row r="1227" customFormat="false" ht="15" hidden="false" customHeight="false" outlineLevel="0" collapsed="false">
      <c r="B1227" s="1" t="str">
        <f aca="false">поверители!$E1227</f>
        <v>91J604250</v>
      </c>
      <c r="C1227" s="64" t="s">
        <v>207</v>
      </c>
      <c r="D1227" s="63"/>
      <c r="E1227" s="67" t="s">
        <v>11890</v>
      </c>
      <c r="F1227" s="63"/>
      <c r="G1227" s="63" t="s">
        <v>10335</v>
      </c>
      <c r="H1227" s="63" t="s">
        <v>65</v>
      </c>
      <c r="I1227" s="67" t="s">
        <v>10458</v>
      </c>
      <c r="J1227" s="76"/>
      <c r="K1227" s="76"/>
      <c r="L1227" s="76"/>
      <c r="M1227" s="76"/>
      <c r="N1227" s="76"/>
      <c r="O1227" s="71" t="s">
        <v>10335</v>
      </c>
      <c r="P1227" s="71"/>
      <c r="Q1227" s="71" t="s">
        <v>10338</v>
      </c>
      <c r="R1227" s="79" t="s">
        <v>10339</v>
      </c>
      <c r="S1227" s="74" t="n">
        <v>45147</v>
      </c>
      <c r="T1227" s="74" t="n">
        <v>46242</v>
      </c>
      <c r="U1227" s="87" t="s">
        <v>10340</v>
      </c>
      <c r="V1227" s="87" t="s">
        <v>10341</v>
      </c>
      <c r="W1227" s="76"/>
      <c r="X1227" s="71" t="s">
        <v>10335</v>
      </c>
      <c r="Y1227" s="71" t="s">
        <v>10335</v>
      </c>
      <c r="Z1227" s="63" t="s">
        <v>10554</v>
      </c>
      <c r="AA1227" s="76"/>
      <c r="AB1227" s="76"/>
      <c r="AC1227" s="76"/>
      <c r="AD1227" s="76"/>
      <c r="AE1227" s="101" t="s">
        <v>10551</v>
      </c>
      <c r="AF1227" s="76"/>
      <c r="AG1227" s="76"/>
      <c r="AH1227" s="76"/>
      <c r="AI1227" s="67" t="s">
        <v>10562</v>
      </c>
      <c r="AJ1227" s="64" t="s">
        <v>10346</v>
      </c>
      <c r="AK1227" s="76"/>
      <c r="AL1227" s="76"/>
      <c r="AM1227" s="68"/>
      <c r="AN1227" s="110"/>
      <c r="AO1227" s="110"/>
      <c r="AP1227" s="107"/>
      <c r="AQ1227" s="68"/>
    </row>
    <row r="1228" customFormat="false" ht="15" hidden="false" customHeight="false" outlineLevel="0" collapsed="false">
      <c r="B1228" s="1" t="str">
        <f aca="false">поверители!$E1228</f>
        <v>91J604251</v>
      </c>
      <c r="C1228" s="64" t="s">
        <v>207</v>
      </c>
      <c r="D1228" s="63"/>
      <c r="E1228" s="67" t="s">
        <v>11891</v>
      </c>
      <c r="F1228" s="63"/>
      <c r="G1228" s="63" t="s">
        <v>10335</v>
      </c>
      <c r="H1228" s="63" t="s">
        <v>65</v>
      </c>
      <c r="I1228" s="67" t="s">
        <v>10458</v>
      </c>
      <c r="J1228" s="76"/>
      <c r="K1228" s="76"/>
      <c r="L1228" s="76"/>
      <c r="M1228" s="76"/>
      <c r="N1228" s="76"/>
      <c r="O1228" s="71" t="s">
        <v>10335</v>
      </c>
      <c r="P1228" s="71"/>
      <c r="Q1228" s="71" t="s">
        <v>10338</v>
      </c>
      <c r="R1228" s="79" t="s">
        <v>10339</v>
      </c>
      <c r="S1228" s="74" t="n">
        <v>45147</v>
      </c>
      <c r="T1228" s="74" t="n">
        <v>46242</v>
      </c>
      <c r="U1228" s="87" t="s">
        <v>10340</v>
      </c>
      <c r="V1228" s="87" t="s">
        <v>10341</v>
      </c>
      <c r="W1228" s="76"/>
      <c r="X1228" s="71" t="s">
        <v>10335</v>
      </c>
      <c r="Y1228" s="71" t="s">
        <v>10335</v>
      </c>
      <c r="Z1228" s="63" t="s">
        <v>10554</v>
      </c>
      <c r="AA1228" s="76"/>
      <c r="AB1228" s="76"/>
      <c r="AC1228" s="76"/>
      <c r="AD1228" s="76"/>
      <c r="AE1228" s="101" t="s">
        <v>10551</v>
      </c>
      <c r="AF1228" s="76"/>
      <c r="AG1228" s="76"/>
      <c r="AH1228" s="76"/>
      <c r="AI1228" s="67" t="s">
        <v>10562</v>
      </c>
      <c r="AJ1228" s="64" t="s">
        <v>10346</v>
      </c>
      <c r="AK1228" s="76"/>
      <c r="AL1228" s="76"/>
      <c r="AM1228" s="68"/>
      <c r="AN1228" s="110"/>
      <c r="AO1228" s="110"/>
      <c r="AP1228" s="107"/>
      <c r="AQ1228" s="68"/>
    </row>
    <row r="1229" customFormat="false" ht="15" hidden="false" customHeight="false" outlineLevel="0" collapsed="false">
      <c r="B1229" s="1" t="str">
        <f aca="false">поверители!$E1229</f>
        <v>91J604222</v>
      </c>
      <c r="C1229" s="64" t="s">
        <v>207</v>
      </c>
      <c r="D1229" s="63"/>
      <c r="E1229" s="67" t="s">
        <v>11892</v>
      </c>
      <c r="F1229" s="63"/>
      <c r="G1229" s="63" t="s">
        <v>10335</v>
      </c>
      <c r="H1229" s="63" t="s">
        <v>65</v>
      </c>
      <c r="I1229" s="67" t="s">
        <v>10458</v>
      </c>
      <c r="J1229" s="76"/>
      <c r="K1229" s="76"/>
      <c r="L1229" s="76"/>
      <c r="M1229" s="76"/>
      <c r="N1229" s="76"/>
      <c r="O1229" s="71" t="s">
        <v>10335</v>
      </c>
      <c r="P1229" s="71"/>
      <c r="Q1229" s="71" t="s">
        <v>10338</v>
      </c>
      <c r="R1229" s="79" t="s">
        <v>10339</v>
      </c>
      <c r="S1229" s="74" t="n">
        <v>45147</v>
      </c>
      <c r="T1229" s="74" t="n">
        <v>46242</v>
      </c>
      <c r="U1229" s="87" t="s">
        <v>10340</v>
      </c>
      <c r="V1229" s="87" t="s">
        <v>10341</v>
      </c>
      <c r="W1229" s="76"/>
      <c r="X1229" s="71" t="s">
        <v>10335</v>
      </c>
      <c r="Y1229" s="71" t="s">
        <v>10335</v>
      </c>
      <c r="Z1229" s="63" t="s">
        <v>10554</v>
      </c>
      <c r="AA1229" s="76"/>
      <c r="AB1229" s="76"/>
      <c r="AC1229" s="76"/>
      <c r="AD1229" s="76"/>
      <c r="AE1229" s="101" t="s">
        <v>10551</v>
      </c>
      <c r="AF1229" s="76"/>
      <c r="AG1229" s="76"/>
      <c r="AH1229" s="76"/>
      <c r="AI1229" s="67" t="s">
        <v>10562</v>
      </c>
      <c r="AJ1229" s="64" t="s">
        <v>42</v>
      </c>
      <c r="AK1229" s="76"/>
      <c r="AL1229" s="76"/>
      <c r="AM1229" s="68"/>
      <c r="AN1229" s="110"/>
      <c r="AO1229" s="110"/>
      <c r="AP1229" s="107"/>
      <c r="AQ1229" s="68"/>
    </row>
    <row r="1230" customFormat="false" ht="15" hidden="false" customHeight="false" outlineLevel="0" collapsed="false">
      <c r="B1230" s="1" t="str">
        <f aca="false">поверители!$E1230</f>
        <v>1015226</v>
      </c>
      <c r="C1230" s="64" t="s">
        <v>10114</v>
      </c>
      <c r="D1230" s="63"/>
      <c r="E1230" s="87" t="s">
        <v>11893</v>
      </c>
      <c r="F1230" s="63"/>
      <c r="G1230" s="63" t="s">
        <v>10335</v>
      </c>
      <c r="H1230" s="63" t="s">
        <v>10600</v>
      </c>
      <c r="I1230" s="67" t="n">
        <v>2017</v>
      </c>
      <c r="J1230" s="76"/>
      <c r="K1230" s="76"/>
      <c r="L1230" s="76"/>
      <c r="M1230" s="76"/>
      <c r="N1230" s="76"/>
      <c r="O1230" s="71" t="s">
        <v>10335</v>
      </c>
      <c r="P1230" s="71"/>
      <c r="Q1230" s="71" t="s">
        <v>10338</v>
      </c>
      <c r="R1230" s="79" t="s">
        <v>10339</v>
      </c>
      <c r="S1230" s="74" t="n">
        <v>45147</v>
      </c>
      <c r="T1230" s="74" t="n">
        <v>46242</v>
      </c>
      <c r="U1230" s="87" t="s">
        <v>10340</v>
      </c>
      <c r="V1230" s="87" t="s">
        <v>10341</v>
      </c>
      <c r="W1230" s="76"/>
      <c r="X1230" s="71" t="s">
        <v>10335</v>
      </c>
      <c r="Y1230" s="71" t="s">
        <v>10335</v>
      </c>
      <c r="Z1230" s="63" t="s">
        <v>10601</v>
      </c>
      <c r="AA1230" s="76"/>
      <c r="AB1230" s="76"/>
      <c r="AC1230" s="76"/>
      <c r="AD1230" s="76"/>
      <c r="AE1230" s="101" t="s">
        <v>10551</v>
      </c>
      <c r="AF1230" s="76"/>
      <c r="AG1230" s="76"/>
      <c r="AH1230" s="76"/>
      <c r="AI1230" s="67" t="s">
        <v>10602</v>
      </c>
      <c r="AJ1230" s="64" t="s">
        <v>42</v>
      </c>
      <c r="AK1230" s="76"/>
      <c r="AL1230" s="76"/>
      <c r="AM1230" s="68"/>
      <c r="AN1230" s="110"/>
      <c r="AO1230" s="110"/>
      <c r="AP1230" s="107"/>
      <c r="AQ1230" s="68"/>
    </row>
    <row r="1231" customFormat="false" ht="15" hidden="false" customHeight="false" outlineLevel="0" collapsed="false">
      <c r="B1231" s="1" t="str">
        <f aca="false">поверители!$E1231</f>
        <v>42219171016047145</v>
      </c>
      <c r="C1231" s="64" t="s">
        <v>10049</v>
      </c>
      <c r="D1231" s="63"/>
      <c r="E1231" s="81" t="s">
        <v>11894</v>
      </c>
      <c r="F1231" s="63"/>
      <c r="G1231" s="63" t="s">
        <v>10335</v>
      </c>
      <c r="H1231" s="63" t="s">
        <v>11895</v>
      </c>
      <c r="I1231" s="67" t="s">
        <v>10369</v>
      </c>
      <c r="J1231" s="76"/>
      <c r="K1231" s="76"/>
      <c r="L1231" s="76"/>
      <c r="M1231" s="76"/>
      <c r="N1231" s="76"/>
      <c r="O1231" s="71" t="s">
        <v>10335</v>
      </c>
      <c r="P1231" s="71"/>
      <c r="Q1231" s="71" t="s">
        <v>10338</v>
      </c>
      <c r="R1231" s="79" t="s">
        <v>10339</v>
      </c>
      <c r="S1231" s="74" t="n">
        <v>45147</v>
      </c>
      <c r="T1231" s="74" t="n">
        <v>45877</v>
      </c>
      <c r="U1231" s="87" t="s">
        <v>10340</v>
      </c>
      <c r="V1231" s="87" t="s">
        <v>10341</v>
      </c>
      <c r="W1231" s="76"/>
      <c r="X1231" s="71" t="s">
        <v>10335</v>
      </c>
      <c r="Y1231" s="71" t="s">
        <v>10335</v>
      </c>
      <c r="Z1231" s="126" t="s">
        <v>11896</v>
      </c>
      <c r="AA1231" s="76"/>
      <c r="AB1231" s="76"/>
      <c r="AC1231" s="76"/>
      <c r="AD1231" s="76"/>
      <c r="AE1231" s="101" t="s">
        <v>10551</v>
      </c>
      <c r="AF1231" s="76"/>
      <c r="AG1231" s="76"/>
      <c r="AH1231" s="76"/>
      <c r="AI1231" s="67" t="s">
        <v>10562</v>
      </c>
      <c r="AJ1231" s="64" t="s">
        <v>42</v>
      </c>
      <c r="AK1231" s="76"/>
      <c r="AL1231" s="76"/>
      <c r="AM1231" s="68"/>
      <c r="AN1231" s="110"/>
      <c r="AO1231" s="110"/>
      <c r="AP1231" s="107"/>
      <c r="AQ1231" s="68"/>
    </row>
    <row r="1232" customFormat="false" ht="15" hidden="false" customHeight="false" outlineLevel="0" collapsed="false">
      <c r="B1232" s="1" t="str">
        <f aca="false">поверители!$E1232</f>
        <v>42219171016047155</v>
      </c>
      <c r="C1232" s="64" t="s">
        <v>10049</v>
      </c>
      <c r="D1232" s="63"/>
      <c r="E1232" s="81" t="s">
        <v>11897</v>
      </c>
      <c r="F1232" s="63"/>
      <c r="G1232" s="63" t="s">
        <v>10335</v>
      </c>
      <c r="H1232" s="63" t="s">
        <v>11895</v>
      </c>
      <c r="I1232" s="67" t="s">
        <v>10369</v>
      </c>
      <c r="J1232" s="76"/>
      <c r="K1232" s="76"/>
      <c r="L1232" s="76"/>
      <c r="M1232" s="76"/>
      <c r="N1232" s="76"/>
      <c r="O1232" s="71" t="s">
        <v>10335</v>
      </c>
      <c r="P1232" s="71"/>
      <c r="Q1232" s="71" t="s">
        <v>10338</v>
      </c>
      <c r="R1232" s="79" t="s">
        <v>10339</v>
      </c>
      <c r="S1232" s="74" t="n">
        <v>45147</v>
      </c>
      <c r="T1232" s="74" t="n">
        <v>45877</v>
      </c>
      <c r="U1232" s="87" t="s">
        <v>10340</v>
      </c>
      <c r="V1232" s="87" t="s">
        <v>10341</v>
      </c>
      <c r="W1232" s="76"/>
      <c r="X1232" s="71" t="s">
        <v>10335</v>
      </c>
      <c r="Y1232" s="71" t="s">
        <v>10335</v>
      </c>
      <c r="Z1232" s="126" t="s">
        <v>11896</v>
      </c>
      <c r="AA1232" s="76"/>
      <c r="AB1232" s="76"/>
      <c r="AC1232" s="76"/>
      <c r="AD1232" s="76"/>
      <c r="AE1232" s="101" t="s">
        <v>10551</v>
      </c>
      <c r="AF1232" s="76"/>
      <c r="AG1232" s="76"/>
      <c r="AH1232" s="76"/>
      <c r="AI1232" s="67" t="s">
        <v>10562</v>
      </c>
      <c r="AJ1232" s="64" t="s">
        <v>42</v>
      </c>
      <c r="AK1232" s="76"/>
      <c r="AL1232" s="76"/>
      <c r="AM1232" s="68"/>
      <c r="AN1232" s="110"/>
      <c r="AO1232" s="110"/>
      <c r="AP1232" s="107"/>
      <c r="AQ1232" s="68"/>
    </row>
    <row r="1233" customFormat="false" ht="15" hidden="false" customHeight="false" outlineLevel="0" collapsed="false">
      <c r="B1233" s="1" t="str">
        <f aca="false">поверители!$E1233</f>
        <v>42582160716023841</v>
      </c>
      <c r="C1233" s="64" t="s">
        <v>10049</v>
      </c>
      <c r="D1233" s="63"/>
      <c r="E1233" s="81" t="s">
        <v>11898</v>
      </c>
      <c r="F1233" s="63"/>
      <c r="G1233" s="63" t="s">
        <v>10335</v>
      </c>
      <c r="H1233" s="63" t="s">
        <v>11899</v>
      </c>
      <c r="I1233" s="67" t="s">
        <v>10369</v>
      </c>
      <c r="J1233" s="76"/>
      <c r="K1233" s="76"/>
      <c r="L1233" s="76"/>
      <c r="M1233" s="76"/>
      <c r="N1233" s="76"/>
      <c r="O1233" s="71" t="s">
        <v>10335</v>
      </c>
      <c r="P1233" s="71"/>
      <c r="Q1233" s="71" t="s">
        <v>10338</v>
      </c>
      <c r="R1233" s="79" t="s">
        <v>10339</v>
      </c>
      <c r="S1233" s="74" t="n">
        <v>45155</v>
      </c>
      <c r="T1233" s="74" t="n">
        <v>45885</v>
      </c>
      <c r="U1233" s="87" t="s">
        <v>10340</v>
      </c>
      <c r="V1233" s="87" t="s">
        <v>10341</v>
      </c>
      <c r="W1233" s="76"/>
      <c r="X1233" s="71" t="s">
        <v>10335</v>
      </c>
      <c r="Y1233" s="71" t="s">
        <v>10335</v>
      </c>
      <c r="Z1233" s="126" t="s">
        <v>11896</v>
      </c>
      <c r="AA1233" s="76"/>
      <c r="AB1233" s="76"/>
      <c r="AC1233" s="76"/>
      <c r="AD1233" s="76"/>
      <c r="AE1233" s="125" t="s">
        <v>10551</v>
      </c>
      <c r="AF1233" s="76"/>
      <c r="AG1233" s="76"/>
      <c r="AH1233" s="76"/>
      <c r="AI1233" s="67" t="s">
        <v>10602</v>
      </c>
      <c r="AJ1233" s="64" t="s">
        <v>10346</v>
      </c>
      <c r="AK1233" s="76"/>
      <c r="AL1233" s="76"/>
      <c r="AM1233" s="68"/>
      <c r="AN1233" s="110"/>
      <c r="AO1233" s="110"/>
      <c r="AP1233" s="107"/>
      <c r="AQ1233" s="68"/>
    </row>
    <row r="1234" customFormat="false" ht="15" hidden="false" customHeight="false" outlineLevel="0" collapsed="false">
      <c r="B1234" s="1" t="str">
        <f aca="false">поверители!$E1234</f>
        <v>42582160616021598</v>
      </c>
      <c r="C1234" s="64" t="s">
        <v>10049</v>
      </c>
      <c r="D1234" s="63"/>
      <c r="E1234" s="81" t="s">
        <v>11900</v>
      </c>
      <c r="F1234" s="63"/>
      <c r="G1234" s="63" t="s">
        <v>10335</v>
      </c>
      <c r="H1234" s="63" t="s">
        <v>11899</v>
      </c>
      <c r="I1234" s="67" t="s">
        <v>10369</v>
      </c>
      <c r="J1234" s="76"/>
      <c r="K1234" s="76"/>
      <c r="L1234" s="76"/>
      <c r="M1234" s="76"/>
      <c r="N1234" s="76"/>
      <c r="O1234" s="71" t="s">
        <v>10335</v>
      </c>
      <c r="P1234" s="71"/>
      <c r="Q1234" s="71" t="s">
        <v>10338</v>
      </c>
      <c r="R1234" s="79" t="s">
        <v>10339</v>
      </c>
      <c r="S1234" s="74" t="n">
        <v>45155</v>
      </c>
      <c r="T1234" s="74" t="n">
        <v>45885</v>
      </c>
      <c r="U1234" s="87" t="s">
        <v>10340</v>
      </c>
      <c r="V1234" s="87" t="s">
        <v>10341</v>
      </c>
      <c r="W1234" s="76"/>
      <c r="X1234" s="71" t="s">
        <v>10335</v>
      </c>
      <c r="Y1234" s="71" t="s">
        <v>10335</v>
      </c>
      <c r="Z1234" s="126" t="s">
        <v>11896</v>
      </c>
      <c r="AA1234" s="76"/>
      <c r="AB1234" s="76"/>
      <c r="AC1234" s="76"/>
      <c r="AD1234" s="76"/>
      <c r="AE1234" s="125" t="s">
        <v>10551</v>
      </c>
      <c r="AF1234" s="76"/>
      <c r="AG1234" s="76"/>
      <c r="AH1234" s="76"/>
      <c r="AI1234" s="67" t="s">
        <v>10602</v>
      </c>
      <c r="AJ1234" s="64" t="s">
        <v>10346</v>
      </c>
      <c r="AK1234" s="76"/>
      <c r="AL1234" s="76"/>
      <c r="AM1234" s="68"/>
      <c r="AN1234" s="110"/>
      <c r="AO1234" s="110"/>
      <c r="AP1234" s="107"/>
      <c r="AQ1234" s="68"/>
    </row>
    <row r="1235" customFormat="false" ht="15" hidden="false" customHeight="false" outlineLevel="0" collapsed="false">
      <c r="B1235" s="1" t="str">
        <f aca="false">поверители!$E1235</f>
        <v>42582160716023867</v>
      </c>
      <c r="C1235" s="64" t="s">
        <v>10049</v>
      </c>
      <c r="D1235" s="63"/>
      <c r="E1235" s="81" t="s">
        <v>11901</v>
      </c>
      <c r="F1235" s="63"/>
      <c r="G1235" s="63" t="s">
        <v>10335</v>
      </c>
      <c r="H1235" s="63" t="s">
        <v>11899</v>
      </c>
      <c r="I1235" s="67" t="s">
        <v>10369</v>
      </c>
      <c r="J1235" s="76"/>
      <c r="K1235" s="76"/>
      <c r="L1235" s="76"/>
      <c r="M1235" s="76"/>
      <c r="N1235" s="76"/>
      <c r="O1235" s="71" t="s">
        <v>10335</v>
      </c>
      <c r="P1235" s="71"/>
      <c r="Q1235" s="71" t="s">
        <v>10338</v>
      </c>
      <c r="R1235" s="79" t="s">
        <v>10339</v>
      </c>
      <c r="S1235" s="74" t="n">
        <v>45155</v>
      </c>
      <c r="T1235" s="74" t="n">
        <v>45885</v>
      </c>
      <c r="U1235" s="87" t="s">
        <v>10340</v>
      </c>
      <c r="V1235" s="87" t="s">
        <v>10341</v>
      </c>
      <c r="W1235" s="76"/>
      <c r="X1235" s="71" t="s">
        <v>10335</v>
      </c>
      <c r="Y1235" s="71" t="s">
        <v>10335</v>
      </c>
      <c r="Z1235" s="126" t="s">
        <v>11896</v>
      </c>
      <c r="AA1235" s="76"/>
      <c r="AB1235" s="76"/>
      <c r="AC1235" s="76"/>
      <c r="AD1235" s="76"/>
      <c r="AE1235" s="125" t="s">
        <v>10551</v>
      </c>
      <c r="AF1235" s="76"/>
      <c r="AG1235" s="76"/>
      <c r="AH1235" s="76"/>
      <c r="AI1235" s="67" t="s">
        <v>10602</v>
      </c>
      <c r="AJ1235" s="64" t="s">
        <v>10346</v>
      </c>
      <c r="AK1235" s="76"/>
      <c r="AL1235" s="76"/>
      <c r="AM1235" s="68"/>
      <c r="AN1235" s="110"/>
      <c r="AO1235" s="110"/>
      <c r="AP1235" s="107"/>
      <c r="AQ1235" s="68"/>
    </row>
    <row r="1236" customFormat="false" ht="15" hidden="false" customHeight="false" outlineLevel="0" collapsed="false">
      <c r="B1236" s="1" t="str">
        <f aca="false">поверители!$E1236</f>
        <v>42582160616021590</v>
      </c>
      <c r="C1236" s="64" t="s">
        <v>10049</v>
      </c>
      <c r="D1236" s="63"/>
      <c r="E1236" s="81" t="s">
        <v>11902</v>
      </c>
      <c r="F1236" s="63"/>
      <c r="G1236" s="63" t="s">
        <v>10335</v>
      </c>
      <c r="H1236" s="63" t="s">
        <v>11899</v>
      </c>
      <c r="I1236" s="67" t="s">
        <v>10369</v>
      </c>
      <c r="J1236" s="76"/>
      <c r="K1236" s="76"/>
      <c r="L1236" s="76"/>
      <c r="M1236" s="76"/>
      <c r="N1236" s="76"/>
      <c r="O1236" s="71" t="s">
        <v>10335</v>
      </c>
      <c r="P1236" s="71"/>
      <c r="Q1236" s="71" t="s">
        <v>10338</v>
      </c>
      <c r="R1236" s="79" t="s">
        <v>10339</v>
      </c>
      <c r="S1236" s="74" t="n">
        <v>45155</v>
      </c>
      <c r="T1236" s="74" t="n">
        <v>45885</v>
      </c>
      <c r="U1236" s="87" t="s">
        <v>10340</v>
      </c>
      <c r="V1236" s="87" t="s">
        <v>10341</v>
      </c>
      <c r="W1236" s="76"/>
      <c r="X1236" s="71" t="s">
        <v>10335</v>
      </c>
      <c r="Y1236" s="71" t="s">
        <v>10335</v>
      </c>
      <c r="Z1236" s="126" t="s">
        <v>11896</v>
      </c>
      <c r="AA1236" s="76"/>
      <c r="AB1236" s="76"/>
      <c r="AC1236" s="76"/>
      <c r="AD1236" s="76"/>
      <c r="AE1236" s="125" t="s">
        <v>10551</v>
      </c>
      <c r="AF1236" s="76"/>
      <c r="AG1236" s="76"/>
      <c r="AH1236" s="76"/>
      <c r="AI1236" s="67" t="s">
        <v>10602</v>
      </c>
      <c r="AJ1236" s="64" t="s">
        <v>10346</v>
      </c>
      <c r="AK1236" s="76"/>
      <c r="AL1236" s="76"/>
      <c r="AM1236" s="68"/>
      <c r="AN1236" s="110"/>
      <c r="AO1236" s="110"/>
      <c r="AP1236" s="107"/>
      <c r="AQ1236" s="68"/>
    </row>
    <row r="1237" customFormat="false" ht="15" hidden="false" customHeight="false" outlineLevel="0" collapsed="false">
      <c r="B1237" s="1" t="str">
        <f aca="false">поверители!$E1237</f>
        <v>42582160616021442</v>
      </c>
      <c r="C1237" s="64" t="s">
        <v>10049</v>
      </c>
      <c r="D1237" s="63"/>
      <c r="E1237" s="81" t="s">
        <v>11903</v>
      </c>
      <c r="F1237" s="63"/>
      <c r="G1237" s="63" t="s">
        <v>10335</v>
      </c>
      <c r="H1237" s="63" t="s">
        <v>11899</v>
      </c>
      <c r="I1237" s="67" t="s">
        <v>10369</v>
      </c>
      <c r="J1237" s="76"/>
      <c r="K1237" s="76"/>
      <c r="L1237" s="76"/>
      <c r="M1237" s="76"/>
      <c r="N1237" s="76"/>
      <c r="O1237" s="71" t="s">
        <v>10335</v>
      </c>
      <c r="P1237" s="71"/>
      <c r="Q1237" s="71" t="s">
        <v>10338</v>
      </c>
      <c r="R1237" s="79" t="s">
        <v>10339</v>
      </c>
      <c r="S1237" s="74" t="n">
        <v>45155</v>
      </c>
      <c r="T1237" s="74" t="n">
        <v>45885</v>
      </c>
      <c r="U1237" s="87" t="s">
        <v>10340</v>
      </c>
      <c r="V1237" s="87" t="s">
        <v>10341</v>
      </c>
      <c r="W1237" s="76"/>
      <c r="X1237" s="71" t="s">
        <v>10335</v>
      </c>
      <c r="Y1237" s="71" t="s">
        <v>10335</v>
      </c>
      <c r="Z1237" s="126" t="s">
        <v>11896</v>
      </c>
      <c r="AA1237" s="76"/>
      <c r="AB1237" s="76"/>
      <c r="AC1237" s="76"/>
      <c r="AD1237" s="76"/>
      <c r="AE1237" s="125" t="s">
        <v>10551</v>
      </c>
      <c r="AF1237" s="76"/>
      <c r="AG1237" s="76"/>
      <c r="AH1237" s="76"/>
      <c r="AI1237" s="67" t="s">
        <v>10602</v>
      </c>
      <c r="AJ1237" s="64" t="s">
        <v>10346</v>
      </c>
      <c r="AK1237" s="76"/>
      <c r="AL1237" s="76"/>
      <c r="AM1237" s="68"/>
      <c r="AN1237" s="110"/>
      <c r="AO1237" s="110"/>
      <c r="AP1237" s="107"/>
      <c r="AQ1237" s="68"/>
    </row>
    <row r="1238" customFormat="false" ht="15" hidden="false" customHeight="false" outlineLevel="0" collapsed="false">
      <c r="B1238" s="1" t="str">
        <f aca="false">поверители!$E1238</f>
        <v>91J604347</v>
      </c>
      <c r="C1238" s="64" t="s">
        <v>207</v>
      </c>
      <c r="D1238" s="63"/>
      <c r="E1238" s="67" t="s">
        <v>11904</v>
      </c>
      <c r="F1238" s="63"/>
      <c r="G1238" s="63" t="s">
        <v>10335</v>
      </c>
      <c r="H1238" s="63" t="s">
        <v>65</v>
      </c>
      <c r="I1238" s="67" t="s">
        <v>10458</v>
      </c>
      <c r="J1238" s="76"/>
      <c r="K1238" s="76"/>
      <c r="L1238" s="76"/>
      <c r="M1238" s="76"/>
      <c r="N1238" s="76"/>
      <c r="O1238" s="71" t="s">
        <v>10335</v>
      </c>
      <c r="P1238" s="71"/>
      <c r="Q1238" s="71" t="s">
        <v>10338</v>
      </c>
      <c r="R1238" s="79" t="s">
        <v>10339</v>
      </c>
      <c r="S1238" s="74" t="n">
        <v>45155</v>
      </c>
      <c r="T1238" s="74" t="n">
        <v>46250</v>
      </c>
      <c r="U1238" s="87" t="s">
        <v>10340</v>
      </c>
      <c r="V1238" s="87" t="s">
        <v>10341</v>
      </c>
      <c r="W1238" s="76"/>
      <c r="X1238" s="71" t="s">
        <v>10335</v>
      </c>
      <c r="Y1238" s="71" t="s">
        <v>10335</v>
      </c>
      <c r="Z1238" s="63" t="s">
        <v>10554</v>
      </c>
      <c r="AA1238" s="76"/>
      <c r="AB1238" s="76"/>
      <c r="AC1238" s="76"/>
      <c r="AD1238" s="76"/>
      <c r="AE1238" s="125" t="s">
        <v>10551</v>
      </c>
      <c r="AF1238" s="76"/>
      <c r="AG1238" s="76"/>
      <c r="AH1238" s="76"/>
      <c r="AI1238" s="67" t="s">
        <v>10562</v>
      </c>
      <c r="AJ1238" s="64" t="s">
        <v>42</v>
      </c>
      <c r="AK1238" s="76"/>
      <c r="AL1238" s="76"/>
      <c r="AM1238" s="68"/>
      <c r="AN1238" s="110"/>
      <c r="AO1238" s="110"/>
      <c r="AP1238" s="107"/>
      <c r="AQ1238" s="68"/>
    </row>
    <row r="1239" customFormat="false" ht="15" hidden="false" customHeight="false" outlineLevel="0" collapsed="false">
      <c r="B1239" s="1" t="str">
        <f aca="false">поверители!$E1239</f>
        <v>91J604192</v>
      </c>
      <c r="C1239" s="64" t="s">
        <v>207</v>
      </c>
      <c r="D1239" s="63"/>
      <c r="E1239" s="67" t="s">
        <v>11905</v>
      </c>
      <c r="F1239" s="63"/>
      <c r="G1239" s="63" t="s">
        <v>10335</v>
      </c>
      <c r="H1239" s="63" t="s">
        <v>65</v>
      </c>
      <c r="I1239" s="67" t="s">
        <v>10458</v>
      </c>
      <c r="J1239" s="76"/>
      <c r="K1239" s="76"/>
      <c r="L1239" s="76"/>
      <c r="M1239" s="76"/>
      <c r="N1239" s="76"/>
      <c r="O1239" s="71" t="s">
        <v>10335</v>
      </c>
      <c r="P1239" s="71"/>
      <c r="Q1239" s="71" t="s">
        <v>10338</v>
      </c>
      <c r="R1239" s="79" t="s">
        <v>10339</v>
      </c>
      <c r="S1239" s="74" t="n">
        <v>45155</v>
      </c>
      <c r="T1239" s="74" t="n">
        <v>46250</v>
      </c>
      <c r="U1239" s="87" t="s">
        <v>10340</v>
      </c>
      <c r="V1239" s="87" t="s">
        <v>10341</v>
      </c>
      <c r="W1239" s="76"/>
      <c r="X1239" s="71" t="s">
        <v>10335</v>
      </c>
      <c r="Y1239" s="71" t="s">
        <v>10335</v>
      </c>
      <c r="Z1239" s="63" t="s">
        <v>10554</v>
      </c>
      <c r="AA1239" s="76"/>
      <c r="AB1239" s="76"/>
      <c r="AC1239" s="76"/>
      <c r="AD1239" s="76"/>
      <c r="AE1239" s="125" t="s">
        <v>10551</v>
      </c>
      <c r="AF1239" s="76"/>
      <c r="AG1239" s="76"/>
      <c r="AH1239" s="76"/>
      <c r="AI1239" s="67" t="s">
        <v>11906</v>
      </c>
      <c r="AJ1239" s="64" t="s">
        <v>42</v>
      </c>
      <c r="AK1239" s="76"/>
      <c r="AL1239" s="76"/>
      <c r="AM1239" s="68"/>
      <c r="AN1239" s="110"/>
      <c r="AO1239" s="110"/>
      <c r="AP1239" s="107"/>
      <c r="AQ1239" s="68"/>
    </row>
    <row r="1240" customFormat="false" ht="15" hidden="false" customHeight="false" outlineLevel="0" collapsed="false">
      <c r="B1240" s="1" t="str">
        <f aca="false">поверители!$E1240</f>
        <v>91J604413</v>
      </c>
      <c r="C1240" s="64" t="s">
        <v>207</v>
      </c>
      <c r="D1240" s="63"/>
      <c r="E1240" s="81" t="s">
        <v>11907</v>
      </c>
      <c r="F1240" s="63"/>
      <c r="G1240" s="63" t="s">
        <v>10335</v>
      </c>
      <c r="H1240" s="63" t="s">
        <v>2899</v>
      </c>
      <c r="I1240" s="67" t="s">
        <v>10458</v>
      </c>
      <c r="J1240" s="76"/>
      <c r="K1240" s="76"/>
      <c r="L1240" s="76"/>
      <c r="M1240" s="76"/>
      <c r="N1240" s="76"/>
      <c r="O1240" s="71" t="s">
        <v>10335</v>
      </c>
      <c r="P1240" s="71"/>
      <c r="Q1240" s="71" t="s">
        <v>10338</v>
      </c>
      <c r="R1240" s="79" t="s">
        <v>10339</v>
      </c>
      <c r="S1240" s="74" t="n">
        <v>45155</v>
      </c>
      <c r="T1240" s="74" t="n">
        <v>46250</v>
      </c>
      <c r="U1240" s="87" t="s">
        <v>10340</v>
      </c>
      <c r="V1240" s="87" t="s">
        <v>10341</v>
      </c>
      <c r="W1240" s="76"/>
      <c r="X1240" s="71" t="s">
        <v>10335</v>
      </c>
      <c r="Y1240" s="71" t="s">
        <v>10335</v>
      </c>
      <c r="Z1240" s="63" t="s">
        <v>10554</v>
      </c>
      <c r="AA1240" s="76"/>
      <c r="AB1240" s="76"/>
      <c r="AC1240" s="76"/>
      <c r="AD1240" s="76"/>
      <c r="AE1240" s="125" t="s">
        <v>10551</v>
      </c>
      <c r="AF1240" s="76"/>
      <c r="AG1240" s="76"/>
      <c r="AH1240" s="76"/>
      <c r="AI1240" s="67" t="s">
        <v>11908</v>
      </c>
      <c r="AJ1240" s="64" t="s">
        <v>42</v>
      </c>
      <c r="AK1240" s="76"/>
      <c r="AL1240" s="76"/>
      <c r="AM1240" s="68"/>
      <c r="AN1240" s="110"/>
      <c r="AO1240" s="110"/>
      <c r="AP1240" s="107"/>
      <c r="AQ1240" s="68"/>
    </row>
    <row r="1241" customFormat="false" ht="16.4" hidden="false" customHeight="false" outlineLevel="0" collapsed="false">
      <c r="B1241" s="1" t="str">
        <f aca="false">поверители!$E1241</f>
        <v>9264460</v>
      </c>
      <c r="C1241" s="64" t="s">
        <v>2118</v>
      </c>
      <c r="D1241" s="87"/>
      <c r="E1241" s="81" t="s">
        <v>11909</v>
      </c>
      <c r="F1241" s="87"/>
      <c r="G1241" s="63" t="s">
        <v>10335</v>
      </c>
      <c r="H1241" s="63" t="s">
        <v>11910</v>
      </c>
      <c r="I1241" s="67" t="s">
        <v>10369</v>
      </c>
      <c r="J1241" s="89"/>
      <c r="K1241" s="89"/>
      <c r="L1241" s="89"/>
      <c r="M1241" s="89"/>
      <c r="N1241" s="89"/>
      <c r="O1241" s="71" t="s">
        <v>10335</v>
      </c>
      <c r="P1241" s="71"/>
      <c r="Q1241" s="71" t="s">
        <v>10338</v>
      </c>
      <c r="R1241" s="79" t="s">
        <v>10339</v>
      </c>
      <c r="S1241" s="74" t="n">
        <v>45155</v>
      </c>
      <c r="T1241" s="74" t="n">
        <v>46615</v>
      </c>
      <c r="U1241" s="87" t="s">
        <v>10340</v>
      </c>
      <c r="V1241" s="87" t="s">
        <v>10341</v>
      </c>
      <c r="W1241" s="76"/>
      <c r="X1241" s="71" t="s">
        <v>10335</v>
      </c>
      <c r="Y1241" s="71" t="s">
        <v>10335</v>
      </c>
      <c r="Z1241" s="71" t="s">
        <v>11875</v>
      </c>
      <c r="AA1241" s="89"/>
      <c r="AB1241" s="89"/>
      <c r="AC1241" s="89"/>
      <c r="AD1241" s="89"/>
      <c r="AE1241" s="125" t="s">
        <v>10551</v>
      </c>
      <c r="AF1241" s="89"/>
      <c r="AG1241" s="89"/>
      <c r="AH1241" s="89"/>
      <c r="AI1241" s="67" t="s">
        <v>11876</v>
      </c>
      <c r="AJ1241" s="64" t="s">
        <v>42</v>
      </c>
      <c r="AK1241" s="89"/>
      <c r="AL1241" s="89"/>
      <c r="AM1241" s="68"/>
      <c r="AN1241" s="110"/>
      <c r="AO1241" s="110"/>
      <c r="AP1241" s="107"/>
      <c r="AQ1241" s="68"/>
    </row>
    <row r="1242" customFormat="false" ht="16.4" hidden="false" customHeight="false" outlineLevel="0" collapsed="false">
      <c r="B1242" s="1" t="str">
        <f aca="false">поверители!$E1242</f>
        <v>9264462</v>
      </c>
      <c r="C1242" s="64" t="s">
        <v>2118</v>
      </c>
      <c r="D1242" s="87"/>
      <c r="E1242" s="81" t="s">
        <v>11911</v>
      </c>
      <c r="F1242" s="87"/>
      <c r="G1242" s="63" t="s">
        <v>10335</v>
      </c>
      <c r="H1242" s="63" t="s">
        <v>11910</v>
      </c>
      <c r="I1242" s="67" t="s">
        <v>10369</v>
      </c>
      <c r="J1242" s="89"/>
      <c r="K1242" s="89"/>
      <c r="L1242" s="89"/>
      <c r="M1242" s="89"/>
      <c r="N1242" s="89"/>
      <c r="O1242" s="71" t="s">
        <v>10335</v>
      </c>
      <c r="P1242" s="71"/>
      <c r="Q1242" s="71" t="s">
        <v>10338</v>
      </c>
      <c r="R1242" s="79" t="s">
        <v>10339</v>
      </c>
      <c r="S1242" s="74" t="n">
        <v>45155</v>
      </c>
      <c r="T1242" s="74" t="n">
        <v>46615</v>
      </c>
      <c r="U1242" s="87" t="s">
        <v>10340</v>
      </c>
      <c r="V1242" s="87" t="s">
        <v>10341</v>
      </c>
      <c r="W1242" s="76"/>
      <c r="X1242" s="71" t="s">
        <v>10335</v>
      </c>
      <c r="Y1242" s="71" t="s">
        <v>10335</v>
      </c>
      <c r="Z1242" s="71" t="s">
        <v>11875</v>
      </c>
      <c r="AA1242" s="89"/>
      <c r="AB1242" s="89"/>
      <c r="AC1242" s="89"/>
      <c r="AD1242" s="89"/>
      <c r="AE1242" s="125" t="s">
        <v>10551</v>
      </c>
      <c r="AF1242" s="89"/>
      <c r="AG1242" s="89"/>
      <c r="AH1242" s="89"/>
      <c r="AI1242" s="67" t="s">
        <v>11876</v>
      </c>
      <c r="AJ1242" s="64" t="s">
        <v>42</v>
      </c>
      <c r="AK1242" s="89"/>
      <c r="AL1242" s="89"/>
      <c r="AM1242" s="68"/>
      <c r="AN1242" s="110"/>
      <c r="AO1242" s="110"/>
      <c r="AP1242" s="107"/>
      <c r="AQ1242" s="68"/>
    </row>
    <row r="1243" customFormat="false" ht="46.25" hidden="false" customHeight="false" outlineLevel="0" collapsed="false">
      <c r="B1243" s="1" t="str">
        <f aca="false">поверители!$E1243</f>
        <v>N1J6169000147</v>
      </c>
      <c r="C1243" s="64" t="s">
        <v>10082</v>
      </c>
      <c r="D1243" s="87"/>
      <c r="E1243" s="81" t="s">
        <v>11912</v>
      </c>
      <c r="F1243" s="87"/>
      <c r="G1243" s="63" t="s">
        <v>10335</v>
      </c>
      <c r="H1243" s="77" t="s">
        <v>11913</v>
      </c>
      <c r="I1243" s="67" t="s">
        <v>10337</v>
      </c>
      <c r="J1243" s="89"/>
      <c r="K1243" s="89"/>
      <c r="L1243" s="89"/>
      <c r="M1243" s="89"/>
      <c r="N1243" s="89"/>
      <c r="O1243" s="71" t="s">
        <v>10335</v>
      </c>
      <c r="P1243" s="71"/>
      <c r="Q1243" s="71" t="s">
        <v>10338</v>
      </c>
      <c r="R1243" s="79" t="s">
        <v>10339</v>
      </c>
      <c r="S1243" s="74" t="n">
        <v>45155</v>
      </c>
      <c r="T1243" s="74" t="n">
        <v>46981</v>
      </c>
      <c r="U1243" s="87" t="s">
        <v>10340</v>
      </c>
      <c r="V1243" s="87" t="s">
        <v>10341</v>
      </c>
      <c r="W1243" s="76"/>
      <c r="X1243" s="71" t="s">
        <v>10335</v>
      </c>
      <c r="Y1243" s="71" t="s">
        <v>10335</v>
      </c>
      <c r="Z1243" s="126" t="s">
        <v>11914</v>
      </c>
      <c r="AA1243" s="89"/>
      <c r="AB1243" s="89"/>
      <c r="AC1243" s="89"/>
      <c r="AD1243" s="89"/>
      <c r="AE1243" s="125" t="s">
        <v>10555</v>
      </c>
      <c r="AF1243" s="89"/>
      <c r="AG1243" s="89"/>
      <c r="AH1243" s="89"/>
      <c r="AI1243" s="67" t="s">
        <v>11915</v>
      </c>
      <c r="AJ1243" s="64" t="s">
        <v>42</v>
      </c>
      <c r="AK1243" s="89"/>
      <c r="AL1243" s="89"/>
      <c r="AM1243" s="68"/>
      <c r="AN1243" s="110"/>
      <c r="AO1243" s="110"/>
      <c r="AP1243" s="107"/>
      <c r="AQ1243" s="68"/>
    </row>
    <row r="1244" customFormat="false" ht="15" hidden="false" customHeight="false" outlineLevel="0" collapsed="false">
      <c r="B1244" s="1" t="str">
        <f aca="false">поверители!$E1244</f>
        <v>91J604218</v>
      </c>
      <c r="C1244" s="64" t="s">
        <v>207</v>
      </c>
      <c r="D1244" s="63"/>
      <c r="E1244" s="67" t="s">
        <v>11916</v>
      </c>
      <c r="F1244" s="63"/>
      <c r="G1244" s="63" t="s">
        <v>10335</v>
      </c>
      <c r="H1244" s="63" t="s">
        <v>65</v>
      </c>
      <c r="I1244" s="67" t="s">
        <v>10458</v>
      </c>
      <c r="J1244" s="76"/>
      <c r="K1244" s="76"/>
      <c r="L1244" s="76"/>
      <c r="M1244" s="76"/>
      <c r="N1244" s="76"/>
      <c r="O1244" s="71" t="s">
        <v>10335</v>
      </c>
      <c r="P1244" s="71"/>
      <c r="Q1244" s="71" t="s">
        <v>10338</v>
      </c>
      <c r="R1244" s="79" t="s">
        <v>10339</v>
      </c>
      <c r="S1244" s="74" t="n">
        <v>45161</v>
      </c>
      <c r="T1244" s="74" t="n">
        <v>46256</v>
      </c>
      <c r="U1244" s="87" t="s">
        <v>10340</v>
      </c>
      <c r="V1244" s="87" t="s">
        <v>10341</v>
      </c>
      <c r="W1244" s="76"/>
      <c r="X1244" s="71" t="s">
        <v>10335</v>
      </c>
      <c r="Y1244" s="71" t="s">
        <v>10335</v>
      </c>
      <c r="Z1244" s="63" t="s">
        <v>10554</v>
      </c>
      <c r="AA1244" s="76"/>
      <c r="AB1244" s="76"/>
      <c r="AC1244" s="76"/>
      <c r="AD1244" s="76"/>
      <c r="AE1244" s="125" t="s">
        <v>10551</v>
      </c>
      <c r="AF1244" s="76"/>
      <c r="AG1244" s="76"/>
      <c r="AH1244" s="76"/>
      <c r="AI1244" s="67" t="s">
        <v>10562</v>
      </c>
      <c r="AJ1244" s="64" t="s">
        <v>10346</v>
      </c>
      <c r="AK1244" s="76"/>
      <c r="AL1244" s="76"/>
      <c r="AM1244" s="68"/>
      <c r="AN1244" s="110"/>
      <c r="AO1244" s="110"/>
      <c r="AP1244" s="107"/>
      <c r="AQ1244" s="68"/>
    </row>
    <row r="1245" customFormat="false" ht="15" hidden="false" customHeight="false" outlineLevel="0" collapsed="false">
      <c r="B1245" s="1" t="str">
        <f aca="false">поверители!$E1245</f>
        <v>91J604215</v>
      </c>
      <c r="C1245" s="64" t="s">
        <v>207</v>
      </c>
      <c r="D1245" s="63"/>
      <c r="E1245" s="67" t="s">
        <v>11917</v>
      </c>
      <c r="F1245" s="63"/>
      <c r="G1245" s="63" t="s">
        <v>10335</v>
      </c>
      <c r="H1245" s="63" t="s">
        <v>65</v>
      </c>
      <c r="I1245" s="67" t="s">
        <v>10458</v>
      </c>
      <c r="J1245" s="76"/>
      <c r="K1245" s="76"/>
      <c r="L1245" s="76"/>
      <c r="M1245" s="76"/>
      <c r="N1245" s="76"/>
      <c r="O1245" s="71" t="s">
        <v>10335</v>
      </c>
      <c r="P1245" s="71"/>
      <c r="Q1245" s="71" t="s">
        <v>10338</v>
      </c>
      <c r="R1245" s="79" t="s">
        <v>10339</v>
      </c>
      <c r="S1245" s="74" t="n">
        <v>45161</v>
      </c>
      <c r="T1245" s="74" t="n">
        <v>46256</v>
      </c>
      <c r="U1245" s="87" t="s">
        <v>10340</v>
      </c>
      <c r="V1245" s="87" t="s">
        <v>10341</v>
      </c>
      <c r="W1245" s="76"/>
      <c r="X1245" s="71" t="s">
        <v>10335</v>
      </c>
      <c r="Y1245" s="71" t="s">
        <v>10335</v>
      </c>
      <c r="Z1245" s="63" t="s">
        <v>10554</v>
      </c>
      <c r="AA1245" s="76"/>
      <c r="AB1245" s="76"/>
      <c r="AC1245" s="76"/>
      <c r="AD1245" s="76"/>
      <c r="AE1245" s="125" t="s">
        <v>10551</v>
      </c>
      <c r="AF1245" s="76"/>
      <c r="AG1245" s="76"/>
      <c r="AH1245" s="76"/>
      <c r="AI1245" s="67" t="s">
        <v>10562</v>
      </c>
      <c r="AJ1245" s="64" t="s">
        <v>42</v>
      </c>
      <c r="AK1245" s="76"/>
      <c r="AL1245" s="76"/>
      <c r="AM1245" s="68"/>
      <c r="AN1245" s="110"/>
      <c r="AO1245" s="110"/>
      <c r="AP1245" s="107"/>
      <c r="AQ1245" s="68"/>
    </row>
    <row r="1246" customFormat="false" ht="15" hidden="false" customHeight="false" outlineLevel="0" collapsed="false">
      <c r="B1246" s="1" t="str">
        <f aca="false">поверители!$E1246</f>
        <v>91J604260</v>
      </c>
      <c r="C1246" s="64" t="s">
        <v>207</v>
      </c>
      <c r="D1246" s="63"/>
      <c r="E1246" s="67" t="s">
        <v>11918</v>
      </c>
      <c r="F1246" s="63"/>
      <c r="G1246" s="63" t="s">
        <v>10335</v>
      </c>
      <c r="H1246" s="63" t="s">
        <v>65</v>
      </c>
      <c r="I1246" s="67" t="s">
        <v>10458</v>
      </c>
      <c r="J1246" s="76"/>
      <c r="K1246" s="76"/>
      <c r="L1246" s="76"/>
      <c r="M1246" s="76"/>
      <c r="N1246" s="76"/>
      <c r="O1246" s="71" t="s">
        <v>10335</v>
      </c>
      <c r="P1246" s="71"/>
      <c r="Q1246" s="71" t="s">
        <v>10338</v>
      </c>
      <c r="R1246" s="79" t="s">
        <v>10339</v>
      </c>
      <c r="S1246" s="74" t="n">
        <v>45161</v>
      </c>
      <c r="T1246" s="74" t="n">
        <v>46256</v>
      </c>
      <c r="U1246" s="87" t="s">
        <v>10340</v>
      </c>
      <c r="V1246" s="87" t="s">
        <v>10341</v>
      </c>
      <c r="W1246" s="76"/>
      <c r="X1246" s="71" t="s">
        <v>10335</v>
      </c>
      <c r="Y1246" s="71" t="s">
        <v>10335</v>
      </c>
      <c r="Z1246" s="63" t="s">
        <v>10554</v>
      </c>
      <c r="AA1246" s="76"/>
      <c r="AB1246" s="76"/>
      <c r="AC1246" s="76"/>
      <c r="AD1246" s="76"/>
      <c r="AE1246" s="125" t="s">
        <v>10551</v>
      </c>
      <c r="AF1246" s="76"/>
      <c r="AG1246" s="76"/>
      <c r="AH1246" s="76"/>
      <c r="AI1246" s="67" t="s">
        <v>10562</v>
      </c>
      <c r="AJ1246" s="64" t="s">
        <v>42</v>
      </c>
      <c r="AK1246" s="76"/>
      <c r="AL1246" s="76"/>
      <c r="AM1246" s="68"/>
      <c r="AN1246" s="110"/>
      <c r="AO1246" s="110"/>
      <c r="AP1246" s="107"/>
      <c r="AQ1246" s="68"/>
    </row>
    <row r="1247" customFormat="false" ht="15" hidden="false" customHeight="false" outlineLevel="0" collapsed="false">
      <c r="B1247" s="1" t="str">
        <f aca="false">поверители!$E1247</f>
        <v>130-32/K/S7-300</v>
      </c>
      <c r="C1247" s="64" t="s">
        <v>39</v>
      </c>
      <c r="D1247" s="63"/>
      <c r="E1247" s="114" t="s">
        <v>11919</v>
      </c>
      <c r="F1247" s="63"/>
      <c r="G1247" s="63" t="s">
        <v>10335</v>
      </c>
      <c r="H1247" s="117" t="s">
        <v>43</v>
      </c>
      <c r="I1247" s="67" t="s">
        <v>10652</v>
      </c>
      <c r="J1247" s="76"/>
      <c r="K1247" s="76"/>
      <c r="L1247" s="109"/>
      <c r="M1247" s="76"/>
      <c r="N1247" s="76"/>
      <c r="O1247" s="71" t="s">
        <v>10335</v>
      </c>
      <c r="P1247" s="71"/>
      <c r="Q1247" s="71" t="s">
        <v>10338</v>
      </c>
      <c r="R1247" s="79" t="s">
        <v>10339</v>
      </c>
      <c r="S1247" s="74" t="s">
        <v>11920</v>
      </c>
      <c r="T1247" s="74" t="n">
        <v>45862</v>
      </c>
      <c r="U1247" s="87" t="s">
        <v>10340</v>
      </c>
      <c r="V1247" s="87" t="s">
        <v>10341</v>
      </c>
      <c r="W1247" s="76"/>
      <c r="X1247" s="71" t="s">
        <v>10335</v>
      </c>
      <c r="Y1247" s="71" t="s">
        <v>10342</v>
      </c>
      <c r="Z1247" s="63" t="s">
        <v>10619</v>
      </c>
      <c r="AA1247" s="76"/>
      <c r="AB1247" s="76"/>
      <c r="AC1247" s="76"/>
      <c r="AD1247" s="76"/>
      <c r="AE1247" s="97" t="s">
        <v>10620</v>
      </c>
      <c r="AF1247" s="76"/>
      <c r="AG1247" s="76"/>
      <c r="AH1247" s="76"/>
      <c r="AI1247" s="67" t="s">
        <v>11921</v>
      </c>
      <c r="AJ1247" s="79" t="s">
        <v>42</v>
      </c>
      <c r="AK1247" s="76"/>
      <c r="AL1247" s="76"/>
      <c r="AM1247" s="76"/>
      <c r="AN1247" s="63" t="s">
        <v>11922</v>
      </c>
      <c r="AO1247" s="110"/>
      <c r="AP1247" s="107"/>
      <c r="AQ1247" s="68"/>
    </row>
    <row r="1248" customFormat="false" ht="15" hidden="false" customHeight="false" outlineLevel="0" collapsed="false">
      <c r="B1248" s="1" t="str">
        <f aca="false">поверители!$E1248</f>
        <v>295/K/S7-300</v>
      </c>
      <c r="C1248" s="64" t="s">
        <v>39</v>
      </c>
      <c r="D1248" s="63"/>
      <c r="E1248" s="114" t="s">
        <v>11923</v>
      </c>
      <c r="F1248" s="63"/>
      <c r="G1248" s="63" t="s">
        <v>10335</v>
      </c>
      <c r="H1248" s="117" t="s">
        <v>43</v>
      </c>
      <c r="I1248" s="67" t="s">
        <v>10652</v>
      </c>
      <c r="J1248" s="76"/>
      <c r="K1248" s="76"/>
      <c r="L1248" s="109"/>
      <c r="M1248" s="76"/>
      <c r="N1248" s="76"/>
      <c r="O1248" s="71" t="s">
        <v>10335</v>
      </c>
      <c r="P1248" s="71"/>
      <c r="Q1248" s="71" t="s">
        <v>10338</v>
      </c>
      <c r="R1248" s="79" t="s">
        <v>10339</v>
      </c>
      <c r="S1248" s="74" t="n">
        <v>45134</v>
      </c>
      <c r="T1248" s="74" t="n">
        <v>45864</v>
      </c>
      <c r="U1248" s="87" t="s">
        <v>10340</v>
      </c>
      <c r="V1248" s="87" t="s">
        <v>10341</v>
      </c>
      <c r="W1248" s="76"/>
      <c r="X1248" s="71" t="s">
        <v>10335</v>
      </c>
      <c r="Y1248" s="71" t="s">
        <v>10342</v>
      </c>
      <c r="Z1248" s="63" t="s">
        <v>10619</v>
      </c>
      <c r="AA1248" s="76"/>
      <c r="AB1248" s="76"/>
      <c r="AC1248" s="76"/>
      <c r="AD1248" s="76"/>
      <c r="AE1248" s="97" t="s">
        <v>10620</v>
      </c>
      <c r="AF1248" s="76"/>
      <c r="AG1248" s="76"/>
      <c r="AH1248" s="76"/>
      <c r="AI1248" s="67" t="s">
        <v>11924</v>
      </c>
      <c r="AJ1248" s="79" t="s">
        <v>10346</v>
      </c>
      <c r="AK1248" s="76"/>
      <c r="AL1248" s="76"/>
      <c r="AM1248" s="76"/>
      <c r="AN1248" s="63" t="s">
        <v>11925</v>
      </c>
      <c r="AO1248" s="110"/>
      <c r="AP1248" s="107"/>
      <c r="AQ1248" s="68"/>
    </row>
    <row r="1249" customFormat="false" ht="15" hidden="false" customHeight="false" outlineLevel="0" collapsed="false">
      <c r="B1249" s="1" t="str">
        <f aca="false">поверители!$E1249</f>
        <v>BDR1/AT3/S7-200</v>
      </c>
      <c r="C1249" s="64" t="s">
        <v>32</v>
      </c>
      <c r="D1249" s="63"/>
      <c r="E1249" s="114" t="s">
        <v>11926</v>
      </c>
      <c r="F1249" s="63"/>
      <c r="G1249" s="63" t="s">
        <v>10335</v>
      </c>
      <c r="H1249" s="117" t="s">
        <v>38</v>
      </c>
      <c r="I1249" s="67" t="s">
        <v>10369</v>
      </c>
      <c r="J1249" s="76"/>
      <c r="K1249" s="76"/>
      <c r="L1249" s="109"/>
      <c r="M1249" s="76"/>
      <c r="N1249" s="76"/>
      <c r="O1249" s="71" t="s">
        <v>10335</v>
      </c>
      <c r="P1249" s="71"/>
      <c r="Q1249" s="71" t="s">
        <v>10338</v>
      </c>
      <c r="R1249" s="79" t="s">
        <v>10339</v>
      </c>
      <c r="S1249" s="74" t="n">
        <v>45140</v>
      </c>
      <c r="T1249" s="74" t="n">
        <v>45870</v>
      </c>
      <c r="U1249" s="87" t="s">
        <v>10340</v>
      </c>
      <c r="V1249" s="87" t="s">
        <v>10341</v>
      </c>
      <c r="W1249" s="76"/>
      <c r="X1249" s="71" t="s">
        <v>10335</v>
      </c>
      <c r="Y1249" s="71" t="s">
        <v>10342</v>
      </c>
      <c r="Z1249" s="63" t="s">
        <v>10619</v>
      </c>
      <c r="AA1249" s="76"/>
      <c r="AB1249" s="76"/>
      <c r="AC1249" s="76"/>
      <c r="AD1249" s="76"/>
      <c r="AE1249" s="97" t="s">
        <v>10620</v>
      </c>
      <c r="AF1249" s="76"/>
      <c r="AG1249" s="76"/>
      <c r="AH1249" s="76"/>
      <c r="AI1249" s="67" t="s">
        <v>11927</v>
      </c>
      <c r="AJ1249" s="79" t="s">
        <v>10346</v>
      </c>
      <c r="AK1249" s="76"/>
      <c r="AL1249" s="76"/>
      <c r="AM1249" s="76"/>
      <c r="AN1249" s="63" t="s">
        <v>11295</v>
      </c>
      <c r="AO1249" s="110"/>
      <c r="AP1249" s="107"/>
      <c r="AQ1249" s="68"/>
    </row>
    <row r="1250" customFormat="false" ht="15" hidden="false" customHeight="false" outlineLevel="0" collapsed="false">
      <c r="B1250" s="1" t="str">
        <f aca="false">поверители!$E1250</f>
        <v>BDR2/AT3/S7-200</v>
      </c>
      <c r="C1250" s="64" t="s">
        <v>32</v>
      </c>
      <c r="D1250" s="63"/>
      <c r="E1250" s="114" t="s">
        <v>11928</v>
      </c>
      <c r="F1250" s="63"/>
      <c r="G1250" s="63" t="s">
        <v>10335</v>
      </c>
      <c r="H1250" s="117" t="s">
        <v>38</v>
      </c>
      <c r="I1250" s="67" t="s">
        <v>10369</v>
      </c>
      <c r="J1250" s="76"/>
      <c r="K1250" s="76"/>
      <c r="L1250" s="109"/>
      <c r="M1250" s="76"/>
      <c r="N1250" s="76"/>
      <c r="O1250" s="71" t="s">
        <v>10335</v>
      </c>
      <c r="P1250" s="71"/>
      <c r="Q1250" s="71" t="s">
        <v>10338</v>
      </c>
      <c r="R1250" s="79" t="s">
        <v>10339</v>
      </c>
      <c r="S1250" s="74" t="n">
        <v>45140</v>
      </c>
      <c r="T1250" s="74" t="n">
        <v>45870</v>
      </c>
      <c r="U1250" s="87" t="s">
        <v>10340</v>
      </c>
      <c r="V1250" s="87" t="s">
        <v>10341</v>
      </c>
      <c r="W1250" s="76"/>
      <c r="X1250" s="71" t="s">
        <v>10335</v>
      </c>
      <c r="Y1250" s="71" t="s">
        <v>10342</v>
      </c>
      <c r="Z1250" s="63" t="s">
        <v>10619</v>
      </c>
      <c r="AA1250" s="76"/>
      <c r="AB1250" s="76"/>
      <c r="AC1250" s="76"/>
      <c r="AD1250" s="76"/>
      <c r="AE1250" s="97" t="s">
        <v>10620</v>
      </c>
      <c r="AF1250" s="76"/>
      <c r="AG1250" s="76"/>
      <c r="AH1250" s="76"/>
      <c r="AI1250" s="67" t="s">
        <v>11929</v>
      </c>
      <c r="AJ1250" s="79" t="s">
        <v>42</v>
      </c>
      <c r="AK1250" s="76"/>
      <c r="AL1250" s="76"/>
      <c r="AM1250" s="76"/>
      <c r="AN1250" s="63" t="s">
        <v>11295</v>
      </c>
      <c r="AO1250" s="110"/>
      <c r="AP1250" s="107"/>
      <c r="AQ1250" s="68"/>
    </row>
    <row r="1251" customFormat="false" ht="116.4" hidden="false" customHeight="false" outlineLevel="0" collapsed="false">
      <c r="B1251" s="1" t="str">
        <f aca="false">поверители!$E1251</f>
        <v>2028752</v>
      </c>
      <c r="C1251" s="64" t="s">
        <v>10133</v>
      </c>
      <c r="D1251" s="63"/>
      <c r="E1251" s="114" t="s">
        <v>11930</v>
      </c>
      <c r="F1251" s="63"/>
      <c r="G1251" s="63" t="s">
        <v>10335</v>
      </c>
      <c r="H1251" s="117" t="s">
        <v>11931</v>
      </c>
      <c r="I1251" s="67" t="s">
        <v>10369</v>
      </c>
      <c r="J1251" s="76"/>
      <c r="K1251" s="76"/>
      <c r="L1251" s="109"/>
      <c r="M1251" s="76"/>
      <c r="N1251" s="76"/>
      <c r="O1251" s="71" t="s">
        <v>10335</v>
      </c>
      <c r="P1251" s="71"/>
      <c r="Q1251" s="71" t="s">
        <v>10338</v>
      </c>
      <c r="R1251" s="79" t="s">
        <v>10339</v>
      </c>
      <c r="S1251" s="74" t="n">
        <v>45155</v>
      </c>
      <c r="T1251" s="74" t="n">
        <v>45885</v>
      </c>
      <c r="U1251" s="87" t="s">
        <v>10340</v>
      </c>
      <c r="V1251" s="87" t="s">
        <v>10341</v>
      </c>
      <c r="W1251" s="76"/>
      <c r="X1251" s="71" t="s">
        <v>10335</v>
      </c>
      <c r="Y1251" s="71" t="s">
        <v>10342</v>
      </c>
      <c r="Z1251" s="66" t="s">
        <v>11932</v>
      </c>
      <c r="AA1251" s="76"/>
      <c r="AB1251" s="76"/>
      <c r="AC1251" s="76"/>
      <c r="AD1251" s="76"/>
      <c r="AE1251" s="97" t="s">
        <v>11933</v>
      </c>
      <c r="AF1251" s="76"/>
      <c r="AG1251" s="76"/>
      <c r="AH1251" s="76"/>
      <c r="AI1251" s="67" t="s">
        <v>11934</v>
      </c>
      <c r="AJ1251" s="79" t="s">
        <v>42</v>
      </c>
      <c r="AK1251" s="76"/>
      <c r="AL1251" s="76"/>
      <c r="AM1251" s="76"/>
      <c r="AN1251" s="63" t="s">
        <v>11774</v>
      </c>
      <c r="AO1251" s="110"/>
      <c r="AP1251" s="107"/>
      <c r="AQ1251" s="68"/>
    </row>
    <row r="1252" customFormat="false" ht="15" hidden="false" customHeight="false" outlineLevel="0" collapsed="false">
      <c r="B1252" s="1" t="str">
        <f aca="false">поверители!$E1252</f>
        <v>015278</v>
      </c>
      <c r="C1252" s="64" t="s">
        <v>2220</v>
      </c>
      <c r="D1252" s="87"/>
      <c r="E1252" s="67" t="s">
        <v>11935</v>
      </c>
      <c r="F1252" s="87"/>
      <c r="G1252" s="63" t="s">
        <v>10335</v>
      </c>
      <c r="H1252" s="81" t="s">
        <v>332</v>
      </c>
      <c r="I1252" s="67" t="s">
        <v>10374</v>
      </c>
      <c r="J1252" s="85"/>
      <c r="K1252" s="85"/>
      <c r="L1252" s="85"/>
      <c r="M1252" s="85"/>
      <c r="N1252" s="85"/>
      <c r="O1252" s="71" t="s">
        <v>10335</v>
      </c>
      <c r="P1252" s="100"/>
      <c r="Q1252" s="71" t="s">
        <v>10338</v>
      </c>
      <c r="R1252" s="79" t="s">
        <v>10339</v>
      </c>
      <c r="S1252" s="86" t="n">
        <v>45132</v>
      </c>
      <c r="T1252" s="73" t="n">
        <v>45862</v>
      </c>
      <c r="U1252" s="87" t="s">
        <v>10340</v>
      </c>
      <c r="V1252" s="87" t="s">
        <v>10341</v>
      </c>
      <c r="W1252" s="76"/>
      <c r="X1252" s="71" t="s">
        <v>10335</v>
      </c>
      <c r="Y1252" s="71" t="s">
        <v>10342</v>
      </c>
      <c r="Z1252" s="79" t="s">
        <v>10629</v>
      </c>
      <c r="AA1252" s="85"/>
      <c r="AB1252" s="85"/>
      <c r="AC1252" s="85"/>
      <c r="AD1252" s="85"/>
      <c r="AE1252" s="78" t="s">
        <v>10630</v>
      </c>
      <c r="AF1252" s="85"/>
      <c r="AG1252" s="85"/>
      <c r="AH1252" s="85"/>
      <c r="AI1252" s="67" t="s">
        <v>10562</v>
      </c>
      <c r="AJ1252" s="79" t="s">
        <v>10346</v>
      </c>
      <c r="AK1252" s="68"/>
      <c r="AL1252" s="68"/>
      <c r="AM1252" s="68"/>
      <c r="AN1252" s="110"/>
      <c r="AO1252" s="110"/>
      <c r="AP1252" s="107"/>
      <c r="AQ1252" s="68"/>
    </row>
    <row r="1253" customFormat="false" ht="15" hidden="false" customHeight="false" outlineLevel="0" collapsed="false">
      <c r="B1253" s="1" t="str">
        <f aca="false">поверители!$E1253</f>
        <v>004115</v>
      </c>
      <c r="C1253" s="64" t="s">
        <v>2220</v>
      </c>
      <c r="D1253" s="87"/>
      <c r="E1253" s="67" t="s">
        <v>11936</v>
      </c>
      <c r="F1253" s="87"/>
      <c r="G1253" s="63" t="s">
        <v>10335</v>
      </c>
      <c r="H1253" s="81" t="s">
        <v>332</v>
      </c>
      <c r="I1253" s="67" t="s">
        <v>10374</v>
      </c>
      <c r="J1253" s="85"/>
      <c r="K1253" s="85"/>
      <c r="L1253" s="85"/>
      <c r="M1253" s="85"/>
      <c r="N1253" s="85"/>
      <c r="O1253" s="71" t="s">
        <v>10335</v>
      </c>
      <c r="P1253" s="100"/>
      <c r="Q1253" s="71" t="s">
        <v>10338</v>
      </c>
      <c r="R1253" s="79" t="s">
        <v>10339</v>
      </c>
      <c r="S1253" s="86" t="n">
        <v>45132</v>
      </c>
      <c r="T1253" s="73" t="n">
        <v>45862</v>
      </c>
      <c r="U1253" s="87" t="s">
        <v>10340</v>
      </c>
      <c r="V1253" s="87" t="s">
        <v>10341</v>
      </c>
      <c r="W1253" s="76"/>
      <c r="X1253" s="71" t="s">
        <v>10335</v>
      </c>
      <c r="Y1253" s="71" t="s">
        <v>10342</v>
      </c>
      <c r="Z1253" s="79" t="s">
        <v>10629</v>
      </c>
      <c r="AA1253" s="85"/>
      <c r="AB1253" s="85"/>
      <c r="AC1253" s="85"/>
      <c r="AD1253" s="85"/>
      <c r="AE1253" s="78" t="s">
        <v>10630</v>
      </c>
      <c r="AF1253" s="85"/>
      <c r="AG1253" s="85"/>
      <c r="AH1253" s="85"/>
      <c r="AI1253" s="67" t="s">
        <v>10562</v>
      </c>
      <c r="AJ1253" s="79" t="s">
        <v>10346</v>
      </c>
      <c r="AK1253" s="68"/>
      <c r="AL1253" s="68"/>
      <c r="AM1253" s="68"/>
      <c r="AN1253" s="110"/>
      <c r="AO1253" s="110"/>
      <c r="AP1253" s="107"/>
      <c r="AQ1253" s="68"/>
    </row>
    <row r="1254" customFormat="false" ht="15" hidden="false" customHeight="false" outlineLevel="0" collapsed="false">
      <c r="B1254" s="1" t="str">
        <f aca="false">поверители!$E1254</f>
        <v>016818</v>
      </c>
      <c r="C1254" s="64" t="s">
        <v>2220</v>
      </c>
      <c r="D1254" s="87"/>
      <c r="E1254" s="67" t="s">
        <v>11937</v>
      </c>
      <c r="F1254" s="87"/>
      <c r="G1254" s="63" t="s">
        <v>10335</v>
      </c>
      <c r="H1254" s="81" t="s">
        <v>332</v>
      </c>
      <c r="I1254" s="67" t="s">
        <v>10374</v>
      </c>
      <c r="J1254" s="85"/>
      <c r="K1254" s="85"/>
      <c r="L1254" s="85"/>
      <c r="M1254" s="85"/>
      <c r="N1254" s="85"/>
      <c r="O1254" s="71" t="s">
        <v>10335</v>
      </c>
      <c r="P1254" s="100"/>
      <c r="Q1254" s="71" t="s">
        <v>10338</v>
      </c>
      <c r="R1254" s="79" t="s">
        <v>10339</v>
      </c>
      <c r="S1254" s="86" t="n">
        <v>45132</v>
      </c>
      <c r="T1254" s="73" t="n">
        <v>45862</v>
      </c>
      <c r="U1254" s="87" t="s">
        <v>10340</v>
      </c>
      <c r="V1254" s="87" t="s">
        <v>10341</v>
      </c>
      <c r="W1254" s="76"/>
      <c r="X1254" s="71" t="s">
        <v>10335</v>
      </c>
      <c r="Y1254" s="71" t="s">
        <v>10342</v>
      </c>
      <c r="Z1254" s="79" t="s">
        <v>10629</v>
      </c>
      <c r="AA1254" s="85"/>
      <c r="AB1254" s="85"/>
      <c r="AC1254" s="85"/>
      <c r="AD1254" s="85"/>
      <c r="AE1254" s="78" t="s">
        <v>10630</v>
      </c>
      <c r="AF1254" s="85"/>
      <c r="AG1254" s="85"/>
      <c r="AH1254" s="85"/>
      <c r="AI1254" s="67" t="s">
        <v>10562</v>
      </c>
      <c r="AJ1254" s="79" t="s">
        <v>10346</v>
      </c>
      <c r="AK1254" s="68"/>
      <c r="AL1254" s="68"/>
      <c r="AM1254" s="68"/>
      <c r="AN1254" s="110"/>
      <c r="AO1254" s="110"/>
      <c r="AP1254" s="107"/>
      <c r="AQ1254" s="68"/>
    </row>
    <row r="1255" customFormat="false" ht="15" hidden="false" customHeight="false" outlineLevel="0" collapsed="false">
      <c r="B1255" s="1" t="str">
        <f aca="false">поверители!$E1255</f>
        <v>003932</v>
      </c>
      <c r="C1255" s="64" t="s">
        <v>2220</v>
      </c>
      <c r="D1255" s="87"/>
      <c r="E1255" s="67" t="s">
        <v>11938</v>
      </c>
      <c r="F1255" s="87"/>
      <c r="G1255" s="63" t="s">
        <v>10335</v>
      </c>
      <c r="H1255" s="81" t="s">
        <v>332</v>
      </c>
      <c r="I1255" s="67" t="s">
        <v>10374</v>
      </c>
      <c r="J1255" s="85"/>
      <c r="K1255" s="85"/>
      <c r="L1255" s="85"/>
      <c r="M1255" s="85"/>
      <c r="N1255" s="85"/>
      <c r="O1255" s="71" t="s">
        <v>10335</v>
      </c>
      <c r="P1255" s="100"/>
      <c r="Q1255" s="71" t="s">
        <v>10338</v>
      </c>
      <c r="R1255" s="79" t="s">
        <v>10339</v>
      </c>
      <c r="S1255" s="86" t="n">
        <v>45132</v>
      </c>
      <c r="T1255" s="73" t="n">
        <v>45862</v>
      </c>
      <c r="U1255" s="87" t="s">
        <v>10340</v>
      </c>
      <c r="V1255" s="87" t="s">
        <v>10341</v>
      </c>
      <c r="W1255" s="76"/>
      <c r="X1255" s="71" t="s">
        <v>10335</v>
      </c>
      <c r="Y1255" s="71" t="s">
        <v>10342</v>
      </c>
      <c r="Z1255" s="79" t="s">
        <v>10629</v>
      </c>
      <c r="AA1255" s="85"/>
      <c r="AB1255" s="85"/>
      <c r="AC1255" s="85"/>
      <c r="AD1255" s="85"/>
      <c r="AE1255" s="78" t="s">
        <v>10630</v>
      </c>
      <c r="AF1255" s="85"/>
      <c r="AG1255" s="85"/>
      <c r="AH1255" s="85"/>
      <c r="AI1255" s="67" t="s">
        <v>10562</v>
      </c>
      <c r="AJ1255" s="79" t="s">
        <v>10346</v>
      </c>
      <c r="AK1255" s="68"/>
      <c r="AL1255" s="68"/>
      <c r="AM1255" s="68"/>
      <c r="AN1255" s="110"/>
      <c r="AO1255" s="110"/>
      <c r="AP1255" s="107"/>
      <c r="AQ1255" s="68"/>
    </row>
    <row r="1256" customFormat="false" ht="15" hidden="false" customHeight="false" outlineLevel="0" collapsed="false">
      <c r="B1256" s="1" t="str">
        <f aca="false">поверители!$E1256</f>
        <v>005310</v>
      </c>
      <c r="C1256" s="64" t="s">
        <v>2220</v>
      </c>
      <c r="D1256" s="63"/>
      <c r="E1256" s="67" t="s">
        <v>11939</v>
      </c>
      <c r="F1256" s="63"/>
      <c r="G1256" s="63" t="s">
        <v>10335</v>
      </c>
      <c r="H1256" s="81" t="s">
        <v>332</v>
      </c>
      <c r="I1256" s="67" t="s">
        <v>10374</v>
      </c>
      <c r="J1256" s="76"/>
      <c r="K1256" s="76"/>
      <c r="L1256" s="76"/>
      <c r="M1256" s="76"/>
      <c r="N1256" s="76"/>
      <c r="O1256" s="71" t="s">
        <v>10335</v>
      </c>
      <c r="P1256" s="100"/>
      <c r="Q1256" s="71" t="s">
        <v>10338</v>
      </c>
      <c r="R1256" s="79" t="s">
        <v>10339</v>
      </c>
      <c r="S1256" s="86" t="n">
        <v>45132</v>
      </c>
      <c r="T1256" s="73" t="n">
        <v>45862</v>
      </c>
      <c r="U1256" s="87" t="s">
        <v>10340</v>
      </c>
      <c r="V1256" s="87" t="s">
        <v>10341</v>
      </c>
      <c r="W1256" s="76"/>
      <c r="X1256" s="71" t="s">
        <v>10335</v>
      </c>
      <c r="Y1256" s="71" t="s">
        <v>10342</v>
      </c>
      <c r="Z1256" s="79" t="s">
        <v>10629</v>
      </c>
      <c r="AA1256" s="76"/>
      <c r="AB1256" s="76"/>
      <c r="AC1256" s="76"/>
      <c r="AD1256" s="76"/>
      <c r="AE1256" s="78" t="s">
        <v>10630</v>
      </c>
      <c r="AF1256" s="76"/>
      <c r="AG1256" s="76"/>
      <c r="AH1256" s="76"/>
      <c r="AI1256" s="67" t="s">
        <v>10562</v>
      </c>
      <c r="AJ1256" s="79" t="s">
        <v>10346</v>
      </c>
      <c r="AK1256" s="68"/>
      <c r="AL1256" s="68"/>
      <c r="AM1256" s="68"/>
      <c r="AN1256" s="110"/>
      <c r="AO1256" s="110"/>
      <c r="AP1256" s="107"/>
      <c r="AQ1256" s="68"/>
    </row>
    <row r="1257" customFormat="false" ht="15" hidden="false" customHeight="false" outlineLevel="0" collapsed="false">
      <c r="B1257" s="1" t="str">
        <f aca="false">поверители!$E1257</f>
        <v>015271</v>
      </c>
      <c r="C1257" s="64" t="s">
        <v>2220</v>
      </c>
      <c r="D1257" s="63"/>
      <c r="E1257" s="67" t="s">
        <v>11940</v>
      </c>
      <c r="F1257" s="63"/>
      <c r="G1257" s="63" t="s">
        <v>10335</v>
      </c>
      <c r="H1257" s="81" t="s">
        <v>332</v>
      </c>
      <c r="I1257" s="67" t="s">
        <v>10374</v>
      </c>
      <c r="J1257" s="76"/>
      <c r="K1257" s="76"/>
      <c r="L1257" s="76"/>
      <c r="M1257" s="76"/>
      <c r="N1257" s="76"/>
      <c r="O1257" s="71" t="s">
        <v>10335</v>
      </c>
      <c r="P1257" s="100"/>
      <c r="Q1257" s="71" t="s">
        <v>10338</v>
      </c>
      <c r="R1257" s="79" t="s">
        <v>10339</v>
      </c>
      <c r="S1257" s="86" t="n">
        <v>45132</v>
      </c>
      <c r="T1257" s="73" t="n">
        <v>45862</v>
      </c>
      <c r="U1257" s="87" t="s">
        <v>10340</v>
      </c>
      <c r="V1257" s="87" t="s">
        <v>10341</v>
      </c>
      <c r="W1257" s="76"/>
      <c r="X1257" s="71" t="s">
        <v>10335</v>
      </c>
      <c r="Y1257" s="71" t="s">
        <v>10342</v>
      </c>
      <c r="Z1257" s="79" t="s">
        <v>10629</v>
      </c>
      <c r="AA1257" s="76"/>
      <c r="AB1257" s="76"/>
      <c r="AC1257" s="76"/>
      <c r="AD1257" s="76"/>
      <c r="AE1257" s="78" t="s">
        <v>10630</v>
      </c>
      <c r="AF1257" s="76"/>
      <c r="AG1257" s="76"/>
      <c r="AH1257" s="76"/>
      <c r="AI1257" s="67" t="s">
        <v>10562</v>
      </c>
      <c r="AJ1257" s="79" t="s">
        <v>10346</v>
      </c>
      <c r="AK1257" s="68"/>
      <c r="AL1257" s="68"/>
      <c r="AM1257" s="68"/>
      <c r="AN1257" s="110"/>
      <c r="AO1257" s="110"/>
      <c r="AP1257" s="107"/>
      <c r="AQ1257" s="68"/>
    </row>
    <row r="1258" customFormat="false" ht="15" hidden="false" customHeight="false" outlineLevel="0" collapsed="false">
      <c r="B1258" s="1" t="str">
        <f aca="false">поверители!$E1258</f>
        <v>015965</v>
      </c>
      <c r="C1258" s="64" t="s">
        <v>2220</v>
      </c>
      <c r="D1258" s="63"/>
      <c r="E1258" s="67" t="s">
        <v>11941</v>
      </c>
      <c r="F1258" s="63"/>
      <c r="G1258" s="63" t="s">
        <v>10335</v>
      </c>
      <c r="H1258" s="81" t="s">
        <v>332</v>
      </c>
      <c r="I1258" s="67" t="s">
        <v>10374</v>
      </c>
      <c r="J1258" s="76"/>
      <c r="K1258" s="76"/>
      <c r="L1258" s="76"/>
      <c r="M1258" s="76"/>
      <c r="N1258" s="76"/>
      <c r="O1258" s="71" t="s">
        <v>10335</v>
      </c>
      <c r="P1258" s="100"/>
      <c r="Q1258" s="71" t="s">
        <v>10338</v>
      </c>
      <c r="R1258" s="79" t="s">
        <v>10339</v>
      </c>
      <c r="S1258" s="86" t="n">
        <v>45132</v>
      </c>
      <c r="T1258" s="73" t="n">
        <v>45862</v>
      </c>
      <c r="U1258" s="87" t="s">
        <v>10340</v>
      </c>
      <c r="V1258" s="87" t="s">
        <v>10341</v>
      </c>
      <c r="W1258" s="76"/>
      <c r="X1258" s="71" t="s">
        <v>10335</v>
      </c>
      <c r="Y1258" s="71" t="s">
        <v>10342</v>
      </c>
      <c r="Z1258" s="79" t="s">
        <v>10629</v>
      </c>
      <c r="AA1258" s="76"/>
      <c r="AB1258" s="76"/>
      <c r="AC1258" s="76"/>
      <c r="AD1258" s="76"/>
      <c r="AE1258" s="78" t="s">
        <v>10630</v>
      </c>
      <c r="AF1258" s="76"/>
      <c r="AG1258" s="76"/>
      <c r="AH1258" s="76"/>
      <c r="AI1258" s="67" t="s">
        <v>10562</v>
      </c>
      <c r="AJ1258" s="79" t="s">
        <v>10346</v>
      </c>
      <c r="AK1258" s="68"/>
      <c r="AL1258" s="68"/>
      <c r="AM1258" s="68"/>
      <c r="AN1258" s="110"/>
      <c r="AO1258" s="110"/>
      <c r="AP1258" s="107"/>
      <c r="AQ1258" s="68"/>
    </row>
    <row r="1259" customFormat="false" ht="15" hidden="false" customHeight="false" outlineLevel="0" collapsed="false">
      <c r="B1259" s="1" t="str">
        <f aca="false">поверители!$E1259</f>
        <v>004432</v>
      </c>
      <c r="C1259" s="64" t="s">
        <v>2220</v>
      </c>
      <c r="D1259" s="63"/>
      <c r="E1259" s="67" t="s">
        <v>11942</v>
      </c>
      <c r="F1259" s="63"/>
      <c r="G1259" s="63" t="s">
        <v>10335</v>
      </c>
      <c r="H1259" s="81" t="s">
        <v>332</v>
      </c>
      <c r="I1259" s="67" t="s">
        <v>10374</v>
      </c>
      <c r="J1259" s="76"/>
      <c r="K1259" s="76"/>
      <c r="L1259" s="76"/>
      <c r="M1259" s="76"/>
      <c r="N1259" s="76"/>
      <c r="O1259" s="71" t="s">
        <v>10335</v>
      </c>
      <c r="P1259" s="100"/>
      <c r="Q1259" s="71" t="s">
        <v>10338</v>
      </c>
      <c r="R1259" s="79" t="s">
        <v>10339</v>
      </c>
      <c r="S1259" s="86" t="n">
        <v>45132</v>
      </c>
      <c r="T1259" s="73" t="n">
        <v>45862</v>
      </c>
      <c r="U1259" s="87" t="s">
        <v>10340</v>
      </c>
      <c r="V1259" s="87" t="s">
        <v>10341</v>
      </c>
      <c r="W1259" s="76"/>
      <c r="X1259" s="71" t="s">
        <v>10335</v>
      </c>
      <c r="Y1259" s="71" t="s">
        <v>10342</v>
      </c>
      <c r="Z1259" s="79" t="s">
        <v>10629</v>
      </c>
      <c r="AA1259" s="76"/>
      <c r="AB1259" s="76"/>
      <c r="AC1259" s="76"/>
      <c r="AD1259" s="76"/>
      <c r="AE1259" s="78" t="s">
        <v>10630</v>
      </c>
      <c r="AF1259" s="76"/>
      <c r="AG1259" s="76"/>
      <c r="AH1259" s="76"/>
      <c r="AI1259" s="67" t="s">
        <v>10562</v>
      </c>
      <c r="AJ1259" s="79" t="s">
        <v>10346</v>
      </c>
      <c r="AK1259" s="68"/>
      <c r="AL1259" s="68"/>
      <c r="AM1259" s="68"/>
      <c r="AN1259" s="110"/>
      <c r="AO1259" s="110"/>
      <c r="AP1259" s="107"/>
      <c r="AQ1259" s="68"/>
    </row>
    <row r="1260" customFormat="false" ht="15" hidden="false" customHeight="false" outlineLevel="0" collapsed="false">
      <c r="B1260" s="1" t="str">
        <f aca="false">поверители!$E1260</f>
        <v>015974</v>
      </c>
      <c r="C1260" s="64" t="s">
        <v>2220</v>
      </c>
      <c r="D1260" s="63"/>
      <c r="E1260" s="67" t="s">
        <v>11943</v>
      </c>
      <c r="F1260" s="63"/>
      <c r="G1260" s="63" t="s">
        <v>10335</v>
      </c>
      <c r="H1260" s="81" t="s">
        <v>332</v>
      </c>
      <c r="I1260" s="67" t="s">
        <v>10374</v>
      </c>
      <c r="J1260" s="76"/>
      <c r="K1260" s="76"/>
      <c r="L1260" s="76"/>
      <c r="M1260" s="76"/>
      <c r="N1260" s="76"/>
      <c r="O1260" s="71" t="s">
        <v>10335</v>
      </c>
      <c r="P1260" s="100"/>
      <c r="Q1260" s="71" t="s">
        <v>10338</v>
      </c>
      <c r="R1260" s="79" t="s">
        <v>10339</v>
      </c>
      <c r="S1260" s="86" t="n">
        <v>45132</v>
      </c>
      <c r="T1260" s="73" t="n">
        <v>45862</v>
      </c>
      <c r="U1260" s="87" t="s">
        <v>10340</v>
      </c>
      <c r="V1260" s="87" t="s">
        <v>10341</v>
      </c>
      <c r="W1260" s="76"/>
      <c r="X1260" s="71" t="s">
        <v>10335</v>
      </c>
      <c r="Y1260" s="71" t="s">
        <v>10342</v>
      </c>
      <c r="Z1260" s="79" t="s">
        <v>10629</v>
      </c>
      <c r="AA1260" s="76"/>
      <c r="AB1260" s="76"/>
      <c r="AC1260" s="76"/>
      <c r="AD1260" s="76"/>
      <c r="AE1260" s="78" t="s">
        <v>10630</v>
      </c>
      <c r="AF1260" s="76"/>
      <c r="AG1260" s="76"/>
      <c r="AH1260" s="76"/>
      <c r="AI1260" s="67" t="s">
        <v>10562</v>
      </c>
      <c r="AJ1260" s="79" t="s">
        <v>10346</v>
      </c>
      <c r="AK1260" s="68"/>
      <c r="AL1260" s="68"/>
      <c r="AM1260" s="68"/>
      <c r="AN1260" s="110"/>
      <c r="AO1260" s="110"/>
      <c r="AP1260" s="107"/>
      <c r="AQ1260" s="68"/>
    </row>
    <row r="1261" customFormat="false" ht="15" hidden="false" customHeight="false" outlineLevel="0" collapsed="false">
      <c r="B1261" s="1" t="str">
        <f aca="false">поверители!$E1261</f>
        <v>005408</v>
      </c>
      <c r="C1261" s="64" t="s">
        <v>2220</v>
      </c>
      <c r="D1261" s="63"/>
      <c r="E1261" s="67" t="s">
        <v>11944</v>
      </c>
      <c r="F1261" s="63"/>
      <c r="G1261" s="63" t="s">
        <v>10335</v>
      </c>
      <c r="H1261" s="81" t="s">
        <v>332</v>
      </c>
      <c r="I1261" s="67" t="s">
        <v>10374</v>
      </c>
      <c r="J1261" s="76"/>
      <c r="K1261" s="76"/>
      <c r="L1261" s="76"/>
      <c r="M1261" s="76"/>
      <c r="N1261" s="76"/>
      <c r="O1261" s="71" t="s">
        <v>10335</v>
      </c>
      <c r="P1261" s="100"/>
      <c r="Q1261" s="71" t="s">
        <v>10338</v>
      </c>
      <c r="R1261" s="79" t="s">
        <v>10339</v>
      </c>
      <c r="S1261" s="86" t="n">
        <v>45132</v>
      </c>
      <c r="T1261" s="73" t="n">
        <v>45862</v>
      </c>
      <c r="U1261" s="87" t="s">
        <v>10340</v>
      </c>
      <c r="V1261" s="87" t="s">
        <v>10341</v>
      </c>
      <c r="W1261" s="76"/>
      <c r="X1261" s="71" t="s">
        <v>10335</v>
      </c>
      <c r="Y1261" s="71" t="s">
        <v>10342</v>
      </c>
      <c r="Z1261" s="79" t="s">
        <v>10629</v>
      </c>
      <c r="AA1261" s="76"/>
      <c r="AB1261" s="76"/>
      <c r="AC1261" s="76"/>
      <c r="AD1261" s="76"/>
      <c r="AE1261" s="78" t="s">
        <v>10630</v>
      </c>
      <c r="AF1261" s="76"/>
      <c r="AG1261" s="76"/>
      <c r="AH1261" s="76"/>
      <c r="AI1261" s="67" t="s">
        <v>10562</v>
      </c>
      <c r="AJ1261" s="79" t="s">
        <v>10346</v>
      </c>
      <c r="AK1261" s="68"/>
      <c r="AL1261" s="68"/>
      <c r="AM1261" s="68"/>
      <c r="AN1261" s="110"/>
      <c r="AO1261" s="110"/>
      <c r="AP1261" s="107"/>
      <c r="AQ1261" s="68"/>
    </row>
    <row r="1262" customFormat="false" ht="15" hidden="false" customHeight="false" outlineLevel="0" collapsed="false">
      <c r="B1262" s="1" t="str">
        <f aca="false">поверители!$E1262</f>
        <v>015307</v>
      </c>
      <c r="C1262" s="64" t="s">
        <v>2220</v>
      </c>
      <c r="D1262" s="63"/>
      <c r="E1262" s="67" t="s">
        <v>11945</v>
      </c>
      <c r="F1262" s="63"/>
      <c r="G1262" s="63" t="s">
        <v>10335</v>
      </c>
      <c r="H1262" s="81" t="s">
        <v>332</v>
      </c>
      <c r="I1262" s="67" t="s">
        <v>10374</v>
      </c>
      <c r="J1262" s="76"/>
      <c r="K1262" s="76"/>
      <c r="L1262" s="76"/>
      <c r="M1262" s="76"/>
      <c r="N1262" s="76"/>
      <c r="O1262" s="71" t="s">
        <v>10335</v>
      </c>
      <c r="P1262" s="100"/>
      <c r="Q1262" s="71" t="s">
        <v>10338</v>
      </c>
      <c r="R1262" s="79" t="s">
        <v>10339</v>
      </c>
      <c r="S1262" s="86" t="n">
        <v>45132</v>
      </c>
      <c r="T1262" s="73" t="n">
        <v>45862</v>
      </c>
      <c r="U1262" s="87" t="s">
        <v>10340</v>
      </c>
      <c r="V1262" s="87" t="s">
        <v>10341</v>
      </c>
      <c r="W1262" s="76"/>
      <c r="X1262" s="71" t="s">
        <v>10335</v>
      </c>
      <c r="Y1262" s="71" t="s">
        <v>10342</v>
      </c>
      <c r="Z1262" s="79" t="s">
        <v>10629</v>
      </c>
      <c r="AA1262" s="76"/>
      <c r="AB1262" s="76"/>
      <c r="AC1262" s="76"/>
      <c r="AD1262" s="76"/>
      <c r="AE1262" s="78" t="s">
        <v>10630</v>
      </c>
      <c r="AF1262" s="76"/>
      <c r="AG1262" s="76"/>
      <c r="AH1262" s="76"/>
      <c r="AI1262" s="67" t="s">
        <v>10562</v>
      </c>
      <c r="AJ1262" s="79" t="s">
        <v>10346</v>
      </c>
      <c r="AK1262" s="68"/>
      <c r="AL1262" s="68"/>
      <c r="AM1262" s="68"/>
      <c r="AN1262" s="110"/>
      <c r="AO1262" s="110"/>
      <c r="AP1262" s="107"/>
      <c r="AQ1262" s="68"/>
    </row>
    <row r="1263" customFormat="false" ht="15" hidden="false" customHeight="false" outlineLevel="0" collapsed="false">
      <c r="B1263" s="1" t="str">
        <f aca="false">поверители!$E1263</f>
        <v>004075</v>
      </c>
      <c r="C1263" s="64" t="s">
        <v>2220</v>
      </c>
      <c r="D1263" s="63"/>
      <c r="E1263" s="67" t="s">
        <v>11946</v>
      </c>
      <c r="F1263" s="63"/>
      <c r="G1263" s="63" t="s">
        <v>10335</v>
      </c>
      <c r="H1263" s="81" t="s">
        <v>332</v>
      </c>
      <c r="I1263" s="67" t="s">
        <v>10374</v>
      </c>
      <c r="J1263" s="76"/>
      <c r="K1263" s="76"/>
      <c r="L1263" s="76"/>
      <c r="M1263" s="76"/>
      <c r="N1263" s="76"/>
      <c r="O1263" s="71" t="s">
        <v>10335</v>
      </c>
      <c r="P1263" s="100"/>
      <c r="Q1263" s="71" t="s">
        <v>10338</v>
      </c>
      <c r="R1263" s="79" t="s">
        <v>10339</v>
      </c>
      <c r="S1263" s="86" t="n">
        <v>45132</v>
      </c>
      <c r="T1263" s="73" t="n">
        <v>45862</v>
      </c>
      <c r="U1263" s="87" t="s">
        <v>10340</v>
      </c>
      <c r="V1263" s="87" t="s">
        <v>10341</v>
      </c>
      <c r="W1263" s="76"/>
      <c r="X1263" s="71" t="s">
        <v>10335</v>
      </c>
      <c r="Y1263" s="71" t="s">
        <v>10342</v>
      </c>
      <c r="Z1263" s="79" t="s">
        <v>10629</v>
      </c>
      <c r="AA1263" s="76"/>
      <c r="AB1263" s="76"/>
      <c r="AC1263" s="76"/>
      <c r="AD1263" s="76"/>
      <c r="AE1263" s="78" t="s">
        <v>10630</v>
      </c>
      <c r="AF1263" s="76"/>
      <c r="AG1263" s="76"/>
      <c r="AH1263" s="76"/>
      <c r="AI1263" s="67" t="s">
        <v>10562</v>
      </c>
      <c r="AJ1263" s="79" t="s">
        <v>10346</v>
      </c>
      <c r="AK1263" s="68"/>
      <c r="AL1263" s="68"/>
      <c r="AM1263" s="68"/>
      <c r="AN1263" s="110"/>
      <c r="AO1263" s="110"/>
      <c r="AP1263" s="107"/>
      <c r="AQ1263" s="68"/>
    </row>
    <row r="1264" customFormat="false" ht="15" hidden="false" customHeight="false" outlineLevel="0" collapsed="false">
      <c r="B1264" s="1" t="str">
        <f aca="false">поверители!$E1264</f>
        <v>007834</v>
      </c>
      <c r="C1264" s="64" t="s">
        <v>2220</v>
      </c>
      <c r="D1264" s="63"/>
      <c r="E1264" s="67" t="s">
        <v>11947</v>
      </c>
      <c r="F1264" s="63"/>
      <c r="G1264" s="63" t="s">
        <v>10335</v>
      </c>
      <c r="H1264" s="81" t="s">
        <v>332</v>
      </c>
      <c r="I1264" s="67" t="s">
        <v>10374</v>
      </c>
      <c r="J1264" s="76"/>
      <c r="K1264" s="76"/>
      <c r="L1264" s="76"/>
      <c r="M1264" s="76"/>
      <c r="N1264" s="76"/>
      <c r="O1264" s="71" t="s">
        <v>10335</v>
      </c>
      <c r="P1264" s="100"/>
      <c r="Q1264" s="71" t="s">
        <v>10338</v>
      </c>
      <c r="R1264" s="79" t="s">
        <v>10339</v>
      </c>
      <c r="S1264" s="86" t="n">
        <v>45132</v>
      </c>
      <c r="T1264" s="73" t="n">
        <v>45862</v>
      </c>
      <c r="U1264" s="87" t="s">
        <v>10340</v>
      </c>
      <c r="V1264" s="87" t="s">
        <v>10341</v>
      </c>
      <c r="W1264" s="76"/>
      <c r="X1264" s="71" t="s">
        <v>10335</v>
      </c>
      <c r="Y1264" s="71" t="s">
        <v>10342</v>
      </c>
      <c r="Z1264" s="79" t="s">
        <v>10629</v>
      </c>
      <c r="AA1264" s="76"/>
      <c r="AB1264" s="76"/>
      <c r="AC1264" s="76"/>
      <c r="AD1264" s="76"/>
      <c r="AE1264" s="78" t="s">
        <v>10630</v>
      </c>
      <c r="AF1264" s="76"/>
      <c r="AG1264" s="76"/>
      <c r="AH1264" s="76"/>
      <c r="AI1264" s="67" t="s">
        <v>10562</v>
      </c>
      <c r="AJ1264" s="79" t="s">
        <v>10346</v>
      </c>
      <c r="AK1264" s="68"/>
      <c r="AL1264" s="68"/>
      <c r="AM1264" s="68"/>
      <c r="AN1264" s="110"/>
      <c r="AO1264" s="110"/>
      <c r="AP1264" s="107"/>
      <c r="AQ1264" s="68"/>
    </row>
    <row r="1265" customFormat="false" ht="15" hidden="false" customHeight="false" outlineLevel="0" collapsed="false">
      <c r="B1265" s="1" t="str">
        <f aca="false">поверители!$E1265</f>
        <v>004120</v>
      </c>
      <c r="C1265" s="64" t="s">
        <v>2220</v>
      </c>
      <c r="D1265" s="63"/>
      <c r="E1265" s="67" t="s">
        <v>11948</v>
      </c>
      <c r="F1265" s="63"/>
      <c r="G1265" s="63" t="s">
        <v>10335</v>
      </c>
      <c r="H1265" s="81" t="s">
        <v>332</v>
      </c>
      <c r="I1265" s="67" t="s">
        <v>10374</v>
      </c>
      <c r="J1265" s="76"/>
      <c r="K1265" s="76"/>
      <c r="L1265" s="76"/>
      <c r="M1265" s="76"/>
      <c r="N1265" s="76"/>
      <c r="O1265" s="71" t="s">
        <v>10335</v>
      </c>
      <c r="P1265" s="100"/>
      <c r="Q1265" s="71" t="s">
        <v>10338</v>
      </c>
      <c r="R1265" s="79" t="s">
        <v>10339</v>
      </c>
      <c r="S1265" s="86" t="n">
        <v>45132</v>
      </c>
      <c r="T1265" s="73" t="n">
        <v>45862</v>
      </c>
      <c r="U1265" s="87" t="s">
        <v>10340</v>
      </c>
      <c r="V1265" s="87" t="s">
        <v>10341</v>
      </c>
      <c r="W1265" s="76"/>
      <c r="X1265" s="71" t="s">
        <v>10335</v>
      </c>
      <c r="Y1265" s="71" t="s">
        <v>10342</v>
      </c>
      <c r="Z1265" s="79" t="s">
        <v>10629</v>
      </c>
      <c r="AA1265" s="76"/>
      <c r="AB1265" s="76"/>
      <c r="AC1265" s="76"/>
      <c r="AD1265" s="76"/>
      <c r="AE1265" s="78" t="s">
        <v>10630</v>
      </c>
      <c r="AF1265" s="76"/>
      <c r="AG1265" s="76"/>
      <c r="AH1265" s="76"/>
      <c r="AI1265" s="67" t="s">
        <v>10562</v>
      </c>
      <c r="AJ1265" s="79" t="s">
        <v>10346</v>
      </c>
      <c r="AK1265" s="68"/>
      <c r="AL1265" s="68"/>
      <c r="AM1265" s="68"/>
      <c r="AN1265" s="110"/>
      <c r="AO1265" s="110"/>
      <c r="AP1265" s="107"/>
      <c r="AQ1265" s="68"/>
    </row>
    <row r="1266" customFormat="false" ht="15" hidden="false" customHeight="false" outlineLevel="0" collapsed="false">
      <c r="B1266" s="1" t="str">
        <f aca="false">поверители!$E1266</f>
        <v>017120</v>
      </c>
      <c r="C1266" s="64" t="s">
        <v>2220</v>
      </c>
      <c r="D1266" s="63"/>
      <c r="E1266" s="81" t="s">
        <v>11949</v>
      </c>
      <c r="F1266" s="63"/>
      <c r="G1266" s="63" t="s">
        <v>10335</v>
      </c>
      <c r="H1266" s="81" t="s">
        <v>332</v>
      </c>
      <c r="I1266" s="67" t="s">
        <v>10469</v>
      </c>
      <c r="J1266" s="76"/>
      <c r="K1266" s="76"/>
      <c r="L1266" s="76"/>
      <c r="M1266" s="76"/>
      <c r="N1266" s="76"/>
      <c r="O1266" s="71" t="s">
        <v>10335</v>
      </c>
      <c r="P1266" s="100"/>
      <c r="Q1266" s="71" t="s">
        <v>10338</v>
      </c>
      <c r="R1266" s="79" t="s">
        <v>10339</v>
      </c>
      <c r="S1266" s="86" t="n">
        <v>45132</v>
      </c>
      <c r="T1266" s="73" t="n">
        <v>45862</v>
      </c>
      <c r="U1266" s="87" t="s">
        <v>10340</v>
      </c>
      <c r="V1266" s="87" t="s">
        <v>10341</v>
      </c>
      <c r="W1266" s="76"/>
      <c r="X1266" s="71" t="s">
        <v>10335</v>
      </c>
      <c r="Y1266" s="71" t="s">
        <v>10342</v>
      </c>
      <c r="Z1266" s="79" t="s">
        <v>10629</v>
      </c>
      <c r="AA1266" s="76"/>
      <c r="AB1266" s="76"/>
      <c r="AC1266" s="76"/>
      <c r="AD1266" s="76"/>
      <c r="AE1266" s="78" t="s">
        <v>10630</v>
      </c>
      <c r="AF1266" s="76"/>
      <c r="AG1266" s="76"/>
      <c r="AH1266" s="76"/>
      <c r="AI1266" s="67" t="s">
        <v>10562</v>
      </c>
      <c r="AJ1266" s="79" t="s">
        <v>10346</v>
      </c>
      <c r="AK1266" s="68"/>
      <c r="AL1266" s="68"/>
      <c r="AM1266" s="68"/>
      <c r="AN1266" s="110"/>
      <c r="AO1266" s="110"/>
      <c r="AP1266" s="107"/>
      <c r="AQ1266" s="68"/>
    </row>
    <row r="1267" customFormat="false" ht="15" hidden="false" customHeight="false" outlineLevel="0" collapsed="false">
      <c r="B1267" s="1" t="str">
        <f aca="false">поверители!$E1267</f>
        <v>016318</v>
      </c>
      <c r="C1267" s="64" t="s">
        <v>724</v>
      </c>
      <c r="D1267" s="63"/>
      <c r="E1267" s="67" t="s">
        <v>11950</v>
      </c>
      <c r="F1267" s="63"/>
      <c r="G1267" s="63" t="s">
        <v>10335</v>
      </c>
      <c r="H1267" s="81" t="s">
        <v>332</v>
      </c>
      <c r="I1267" s="67" t="s">
        <v>10652</v>
      </c>
      <c r="J1267" s="76"/>
      <c r="K1267" s="76"/>
      <c r="L1267" s="76"/>
      <c r="M1267" s="76"/>
      <c r="N1267" s="76"/>
      <c r="O1267" s="71" t="s">
        <v>10335</v>
      </c>
      <c r="P1267" s="100"/>
      <c r="Q1267" s="71" t="s">
        <v>10338</v>
      </c>
      <c r="R1267" s="79" t="s">
        <v>10339</v>
      </c>
      <c r="S1267" s="86" t="n">
        <v>45132</v>
      </c>
      <c r="T1267" s="73" t="n">
        <v>45862</v>
      </c>
      <c r="U1267" s="87" t="s">
        <v>10340</v>
      </c>
      <c r="V1267" s="87" t="s">
        <v>10341</v>
      </c>
      <c r="W1267" s="76"/>
      <c r="X1267" s="71" t="s">
        <v>10335</v>
      </c>
      <c r="Y1267" s="71" t="s">
        <v>10342</v>
      </c>
      <c r="Z1267" s="79" t="s">
        <v>10629</v>
      </c>
      <c r="AA1267" s="76"/>
      <c r="AB1267" s="76"/>
      <c r="AC1267" s="76"/>
      <c r="AD1267" s="76"/>
      <c r="AE1267" s="78" t="s">
        <v>10630</v>
      </c>
      <c r="AF1267" s="76"/>
      <c r="AG1267" s="76"/>
      <c r="AH1267" s="76"/>
      <c r="AI1267" s="67" t="s">
        <v>10562</v>
      </c>
      <c r="AJ1267" s="79" t="s">
        <v>10346</v>
      </c>
      <c r="AK1267" s="68"/>
      <c r="AL1267" s="68"/>
      <c r="AM1267" s="68"/>
      <c r="AN1267" s="110"/>
      <c r="AO1267" s="110"/>
      <c r="AP1267" s="107"/>
      <c r="AQ1267" s="68"/>
    </row>
    <row r="1268" customFormat="false" ht="15" hidden="false" customHeight="false" outlineLevel="0" collapsed="false">
      <c r="B1268" s="1" t="str">
        <f aca="false">поверители!$E1268</f>
        <v>017988</v>
      </c>
      <c r="C1268" s="64" t="s">
        <v>724</v>
      </c>
      <c r="D1268" s="63"/>
      <c r="E1268" s="67" t="s">
        <v>11951</v>
      </c>
      <c r="F1268" s="63"/>
      <c r="G1268" s="63" t="s">
        <v>10335</v>
      </c>
      <c r="H1268" s="81" t="s">
        <v>332</v>
      </c>
      <c r="I1268" s="67" t="s">
        <v>10652</v>
      </c>
      <c r="J1268" s="76"/>
      <c r="K1268" s="76"/>
      <c r="L1268" s="76"/>
      <c r="M1268" s="76"/>
      <c r="N1268" s="76"/>
      <c r="O1268" s="71" t="s">
        <v>10335</v>
      </c>
      <c r="P1268" s="100"/>
      <c r="Q1268" s="71" t="s">
        <v>10338</v>
      </c>
      <c r="R1268" s="79" t="s">
        <v>10339</v>
      </c>
      <c r="S1268" s="86" t="n">
        <v>45132</v>
      </c>
      <c r="T1268" s="73" t="n">
        <v>45862</v>
      </c>
      <c r="U1268" s="87" t="s">
        <v>10340</v>
      </c>
      <c r="V1268" s="87" t="s">
        <v>10341</v>
      </c>
      <c r="W1268" s="76"/>
      <c r="X1268" s="71" t="s">
        <v>10335</v>
      </c>
      <c r="Y1268" s="71" t="s">
        <v>10342</v>
      </c>
      <c r="Z1268" s="79" t="s">
        <v>10629</v>
      </c>
      <c r="AA1268" s="76"/>
      <c r="AB1268" s="76"/>
      <c r="AC1268" s="76"/>
      <c r="AD1268" s="76"/>
      <c r="AE1268" s="78" t="s">
        <v>10630</v>
      </c>
      <c r="AF1268" s="76"/>
      <c r="AG1268" s="76"/>
      <c r="AH1268" s="76"/>
      <c r="AI1268" s="67" t="s">
        <v>10562</v>
      </c>
      <c r="AJ1268" s="79" t="s">
        <v>10346</v>
      </c>
      <c r="AK1268" s="68"/>
      <c r="AL1268" s="68"/>
      <c r="AM1268" s="68"/>
      <c r="AN1268" s="110"/>
      <c r="AO1268" s="110"/>
      <c r="AP1268" s="107"/>
      <c r="AQ1268" s="68"/>
    </row>
    <row r="1269" customFormat="false" ht="15" hidden="false" customHeight="false" outlineLevel="0" collapsed="false">
      <c r="B1269" s="1" t="str">
        <f aca="false">поверители!$E1269</f>
        <v>003459</v>
      </c>
      <c r="C1269" s="64" t="s">
        <v>2220</v>
      </c>
      <c r="D1269" s="63"/>
      <c r="E1269" s="81" t="s">
        <v>11952</v>
      </c>
      <c r="F1269" s="63"/>
      <c r="G1269" s="63" t="s">
        <v>10335</v>
      </c>
      <c r="H1269" s="81" t="s">
        <v>332</v>
      </c>
      <c r="I1269" s="67" t="s">
        <v>10363</v>
      </c>
      <c r="J1269" s="76"/>
      <c r="K1269" s="76"/>
      <c r="L1269" s="76"/>
      <c r="M1269" s="76"/>
      <c r="N1269" s="76"/>
      <c r="O1269" s="71" t="s">
        <v>10335</v>
      </c>
      <c r="P1269" s="100"/>
      <c r="Q1269" s="71" t="s">
        <v>10338</v>
      </c>
      <c r="R1269" s="79" t="s">
        <v>10339</v>
      </c>
      <c r="S1269" s="86" t="n">
        <v>45132</v>
      </c>
      <c r="T1269" s="73" t="n">
        <v>45862</v>
      </c>
      <c r="U1269" s="87" t="s">
        <v>10340</v>
      </c>
      <c r="V1269" s="87" t="s">
        <v>10341</v>
      </c>
      <c r="W1269" s="76"/>
      <c r="X1269" s="71" t="s">
        <v>10335</v>
      </c>
      <c r="Y1269" s="71" t="s">
        <v>10342</v>
      </c>
      <c r="Z1269" s="79" t="s">
        <v>10629</v>
      </c>
      <c r="AA1269" s="76"/>
      <c r="AB1269" s="76"/>
      <c r="AC1269" s="76"/>
      <c r="AD1269" s="76"/>
      <c r="AE1269" s="78" t="s">
        <v>10630</v>
      </c>
      <c r="AF1269" s="76"/>
      <c r="AG1269" s="76"/>
      <c r="AH1269" s="76"/>
      <c r="AI1269" s="67" t="s">
        <v>10562</v>
      </c>
      <c r="AJ1269" s="79" t="s">
        <v>10346</v>
      </c>
      <c r="AK1269" s="68"/>
      <c r="AL1269" s="68"/>
      <c r="AM1269" s="68"/>
      <c r="AN1269" s="110"/>
      <c r="AO1269" s="110"/>
      <c r="AP1269" s="107"/>
      <c r="AQ1269" s="68"/>
    </row>
    <row r="1270" customFormat="false" ht="15" hidden="false" customHeight="false" outlineLevel="0" collapsed="false">
      <c r="B1270" s="1" t="str">
        <f aca="false">поверители!$E1270</f>
        <v>003451</v>
      </c>
      <c r="C1270" s="64" t="s">
        <v>2220</v>
      </c>
      <c r="D1270" s="63"/>
      <c r="E1270" s="81" t="s">
        <v>11953</v>
      </c>
      <c r="F1270" s="63"/>
      <c r="G1270" s="63" t="s">
        <v>10335</v>
      </c>
      <c r="H1270" s="81" t="s">
        <v>332</v>
      </c>
      <c r="I1270" s="67" t="s">
        <v>10363</v>
      </c>
      <c r="J1270" s="76"/>
      <c r="K1270" s="76"/>
      <c r="L1270" s="76"/>
      <c r="M1270" s="76"/>
      <c r="N1270" s="76"/>
      <c r="O1270" s="71" t="s">
        <v>10335</v>
      </c>
      <c r="P1270" s="100"/>
      <c r="Q1270" s="71" t="s">
        <v>10338</v>
      </c>
      <c r="R1270" s="79" t="s">
        <v>10339</v>
      </c>
      <c r="S1270" s="86" t="n">
        <v>45132</v>
      </c>
      <c r="T1270" s="73" t="n">
        <v>45862</v>
      </c>
      <c r="U1270" s="87" t="s">
        <v>10340</v>
      </c>
      <c r="V1270" s="87" t="s">
        <v>10341</v>
      </c>
      <c r="W1270" s="76"/>
      <c r="X1270" s="71" t="s">
        <v>10335</v>
      </c>
      <c r="Y1270" s="71" t="s">
        <v>10342</v>
      </c>
      <c r="Z1270" s="79" t="s">
        <v>10629</v>
      </c>
      <c r="AA1270" s="76"/>
      <c r="AB1270" s="76"/>
      <c r="AC1270" s="76"/>
      <c r="AD1270" s="76"/>
      <c r="AE1270" s="78" t="s">
        <v>10630</v>
      </c>
      <c r="AF1270" s="76"/>
      <c r="AG1270" s="76"/>
      <c r="AH1270" s="76"/>
      <c r="AI1270" s="67" t="s">
        <v>10562</v>
      </c>
      <c r="AJ1270" s="79" t="s">
        <v>10346</v>
      </c>
      <c r="AK1270" s="68"/>
      <c r="AL1270" s="68"/>
      <c r="AM1270" s="68"/>
      <c r="AN1270" s="110"/>
      <c r="AO1270" s="110"/>
      <c r="AP1270" s="107"/>
      <c r="AQ1270" s="68"/>
    </row>
    <row r="1271" customFormat="false" ht="15" hidden="false" customHeight="false" outlineLevel="0" collapsed="false">
      <c r="B1271" s="1" t="str">
        <f aca="false">поверители!$E1271</f>
        <v>003477</v>
      </c>
      <c r="C1271" s="64" t="s">
        <v>2220</v>
      </c>
      <c r="D1271" s="63"/>
      <c r="E1271" s="67" t="s">
        <v>11954</v>
      </c>
      <c r="F1271" s="63"/>
      <c r="G1271" s="63" t="s">
        <v>10335</v>
      </c>
      <c r="H1271" s="81" t="s">
        <v>332</v>
      </c>
      <c r="I1271" s="67" t="s">
        <v>10374</v>
      </c>
      <c r="J1271" s="76"/>
      <c r="K1271" s="76"/>
      <c r="L1271" s="76"/>
      <c r="M1271" s="76"/>
      <c r="N1271" s="76"/>
      <c r="O1271" s="71" t="s">
        <v>10335</v>
      </c>
      <c r="P1271" s="100"/>
      <c r="Q1271" s="71" t="s">
        <v>10338</v>
      </c>
      <c r="R1271" s="79" t="s">
        <v>10339</v>
      </c>
      <c r="S1271" s="86" t="n">
        <v>45132</v>
      </c>
      <c r="T1271" s="73" t="n">
        <v>45862</v>
      </c>
      <c r="U1271" s="87" t="s">
        <v>10340</v>
      </c>
      <c r="V1271" s="87" t="s">
        <v>10341</v>
      </c>
      <c r="W1271" s="76"/>
      <c r="X1271" s="71" t="s">
        <v>10335</v>
      </c>
      <c r="Y1271" s="71" t="s">
        <v>10342</v>
      </c>
      <c r="Z1271" s="79" t="s">
        <v>10629</v>
      </c>
      <c r="AA1271" s="76"/>
      <c r="AB1271" s="76"/>
      <c r="AC1271" s="76"/>
      <c r="AD1271" s="76"/>
      <c r="AE1271" s="78" t="s">
        <v>10630</v>
      </c>
      <c r="AF1271" s="76"/>
      <c r="AG1271" s="76"/>
      <c r="AH1271" s="76"/>
      <c r="AI1271" s="67" t="s">
        <v>10562</v>
      </c>
      <c r="AJ1271" s="79" t="s">
        <v>10346</v>
      </c>
      <c r="AK1271" s="68"/>
      <c r="AL1271" s="68"/>
      <c r="AM1271" s="68"/>
      <c r="AN1271" s="110"/>
      <c r="AO1271" s="110"/>
      <c r="AP1271" s="107"/>
      <c r="AQ1271" s="68"/>
    </row>
    <row r="1272" customFormat="false" ht="15" hidden="false" customHeight="false" outlineLevel="0" collapsed="false">
      <c r="B1272" s="1" t="str">
        <f aca="false">поверители!$E1272</f>
        <v>017871</v>
      </c>
      <c r="C1272" s="64" t="s">
        <v>2220</v>
      </c>
      <c r="D1272" s="63"/>
      <c r="E1272" s="81" t="s">
        <v>11955</v>
      </c>
      <c r="F1272" s="63"/>
      <c r="G1272" s="63" t="s">
        <v>10335</v>
      </c>
      <c r="H1272" s="81" t="s">
        <v>332</v>
      </c>
      <c r="I1272" s="67" t="s">
        <v>10469</v>
      </c>
      <c r="J1272" s="76"/>
      <c r="K1272" s="76"/>
      <c r="L1272" s="76"/>
      <c r="M1272" s="76"/>
      <c r="N1272" s="76"/>
      <c r="O1272" s="71" t="s">
        <v>10335</v>
      </c>
      <c r="P1272" s="100"/>
      <c r="Q1272" s="71" t="s">
        <v>10338</v>
      </c>
      <c r="R1272" s="79" t="s">
        <v>10339</v>
      </c>
      <c r="S1272" s="86" t="n">
        <v>45132</v>
      </c>
      <c r="T1272" s="73" t="n">
        <v>45862</v>
      </c>
      <c r="U1272" s="87" t="s">
        <v>10340</v>
      </c>
      <c r="V1272" s="87" t="s">
        <v>10341</v>
      </c>
      <c r="W1272" s="76"/>
      <c r="X1272" s="71" t="s">
        <v>10335</v>
      </c>
      <c r="Y1272" s="71" t="s">
        <v>10342</v>
      </c>
      <c r="Z1272" s="79" t="s">
        <v>10629</v>
      </c>
      <c r="AA1272" s="76"/>
      <c r="AB1272" s="76"/>
      <c r="AC1272" s="76"/>
      <c r="AD1272" s="76"/>
      <c r="AE1272" s="78" t="s">
        <v>10630</v>
      </c>
      <c r="AF1272" s="76"/>
      <c r="AG1272" s="76"/>
      <c r="AH1272" s="76"/>
      <c r="AI1272" s="67" t="s">
        <v>10562</v>
      </c>
      <c r="AJ1272" s="79" t="s">
        <v>10346</v>
      </c>
      <c r="AK1272" s="68"/>
      <c r="AL1272" s="68"/>
      <c r="AM1272" s="68"/>
      <c r="AN1272" s="110"/>
      <c r="AO1272" s="110"/>
      <c r="AP1272" s="107"/>
      <c r="AQ1272" s="68"/>
    </row>
    <row r="1273" customFormat="false" ht="15" hidden="false" customHeight="false" outlineLevel="0" collapsed="false">
      <c r="B1273" s="1" t="str">
        <f aca="false">поверители!$E1273</f>
        <v>0218085254</v>
      </c>
      <c r="C1273" s="64" t="s">
        <v>393</v>
      </c>
      <c r="D1273" s="63"/>
      <c r="E1273" s="67" t="s">
        <v>11956</v>
      </c>
      <c r="F1273" s="63"/>
      <c r="G1273" s="63" t="s">
        <v>10335</v>
      </c>
      <c r="H1273" s="64" t="s">
        <v>396</v>
      </c>
      <c r="I1273" s="67" t="s">
        <v>10374</v>
      </c>
      <c r="J1273" s="76"/>
      <c r="K1273" s="76"/>
      <c r="L1273" s="76"/>
      <c r="M1273" s="76"/>
      <c r="N1273" s="76"/>
      <c r="O1273" s="71" t="s">
        <v>10335</v>
      </c>
      <c r="P1273" s="100"/>
      <c r="Q1273" s="71" t="s">
        <v>10338</v>
      </c>
      <c r="R1273" s="79" t="s">
        <v>10339</v>
      </c>
      <c r="S1273" s="86" t="n">
        <v>45132</v>
      </c>
      <c r="T1273" s="73" t="n">
        <v>45862</v>
      </c>
      <c r="U1273" s="87" t="s">
        <v>10340</v>
      </c>
      <c r="V1273" s="87" t="s">
        <v>10341</v>
      </c>
      <c r="W1273" s="76"/>
      <c r="X1273" s="71" t="s">
        <v>10335</v>
      </c>
      <c r="Y1273" s="71" t="s">
        <v>10342</v>
      </c>
      <c r="Z1273" s="79" t="s">
        <v>10629</v>
      </c>
      <c r="AA1273" s="76"/>
      <c r="AB1273" s="76"/>
      <c r="AC1273" s="76"/>
      <c r="AD1273" s="76"/>
      <c r="AE1273" s="78" t="s">
        <v>10630</v>
      </c>
      <c r="AF1273" s="76"/>
      <c r="AG1273" s="76"/>
      <c r="AH1273" s="76"/>
      <c r="AI1273" s="67" t="s">
        <v>10647</v>
      </c>
      <c r="AJ1273" s="79" t="s">
        <v>10346</v>
      </c>
      <c r="AK1273" s="68"/>
      <c r="AL1273" s="68"/>
      <c r="AM1273" s="68"/>
      <c r="AN1273" s="110"/>
      <c r="AO1273" s="110"/>
      <c r="AP1273" s="107"/>
      <c r="AQ1273" s="68"/>
    </row>
    <row r="1274" customFormat="false" ht="15" hidden="false" customHeight="false" outlineLevel="0" collapsed="false">
      <c r="B1274" s="1" t="str">
        <f aca="false">поверители!$E1274</f>
        <v>0218085468</v>
      </c>
      <c r="C1274" s="64" t="s">
        <v>393</v>
      </c>
      <c r="D1274" s="63"/>
      <c r="E1274" s="67" t="s">
        <v>11957</v>
      </c>
      <c r="F1274" s="63"/>
      <c r="G1274" s="63" t="s">
        <v>10335</v>
      </c>
      <c r="H1274" s="64" t="s">
        <v>396</v>
      </c>
      <c r="I1274" s="67" t="s">
        <v>10374</v>
      </c>
      <c r="J1274" s="76"/>
      <c r="K1274" s="76"/>
      <c r="L1274" s="76"/>
      <c r="M1274" s="76"/>
      <c r="N1274" s="76"/>
      <c r="O1274" s="71" t="s">
        <v>10335</v>
      </c>
      <c r="P1274" s="100"/>
      <c r="Q1274" s="71" t="s">
        <v>10338</v>
      </c>
      <c r="R1274" s="79" t="s">
        <v>10339</v>
      </c>
      <c r="S1274" s="86" t="n">
        <v>45132</v>
      </c>
      <c r="T1274" s="73" t="n">
        <v>45862</v>
      </c>
      <c r="U1274" s="87" t="s">
        <v>10340</v>
      </c>
      <c r="V1274" s="87" t="s">
        <v>10341</v>
      </c>
      <c r="W1274" s="76"/>
      <c r="X1274" s="71" t="s">
        <v>10335</v>
      </c>
      <c r="Y1274" s="71" t="s">
        <v>10342</v>
      </c>
      <c r="Z1274" s="79" t="s">
        <v>10629</v>
      </c>
      <c r="AA1274" s="76"/>
      <c r="AB1274" s="76"/>
      <c r="AC1274" s="76"/>
      <c r="AD1274" s="76"/>
      <c r="AE1274" s="78" t="s">
        <v>10630</v>
      </c>
      <c r="AF1274" s="76"/>
      <c r="AG1274" s="76"/>
      <c r="AH1274" s="76"/>
      <c r="AI1274" s="67" t="s">
        <v>10647</v>
      </c>
      <c r="AJ1274" s="79" t="s">
        <v>10346</v>
      </c>
      <c r="AK1274" s="68"/>
      <c r="AL1274" s="68"/>
      <c r="AM1274" s="68"/>
      <c r="AN1274" s="110"/>
      <c r="AO1274" s="110"/>
      <c r="AP1274" s="107"/>
      <c r="AQ1274" s="68"/>
    </row>
    <row r="1275" customFormat="false" ht="15" hidden="false" customHeight="false" outlineLevel="0" collapsed="false">
      <c r="B1275" s="1" t="str">
        <f aca="false">поверители!$E1275</f>
        <v>0218085257</v>
      </c>
      <c r="C1275" s="64" t="s">
        <v>393</v>
      </c>
      <c r="D1275" s="63"/>
      <c r="E1275" s="67" t="s">
        <v>11958</v>
      </c>
      <c r="F1275" s="63"/>
      <c r="G1275" s="63" t="s">
        <v>10335</v>
      </c>
      <c r="H1275" s="64" t="s">
        <v>396</v>
      </c>
      <c r="I1275" s="67" t="s">
        <v>10374</v>
      </c>
      <c r="J1275" s="76"/>
      <c r="K1275" s="76"/>
      <c r="L1275" s="76"/>
      <c r="M1275" s="76"/>
      <c r="N1275" s="76"/>
      <c r="O1275" s="71" t="s">
        <v>10335</v>
      </c>
      <c r="P1275" s="100"/>
      <c r="Q1275" s="71" t="s">
        <v>10338</v>
      </c>
      <c r="R1275" s="79" t="s">
        <v>10339</v>
      </c>
      <c r="S1275" s="86" t="n">
        <v>45132</v>
      </c>
      <c r="T1275" s="73" t="n">
        <v>45862</v>
      </c>
      <c r="U1275" s="87" t="s">
        <v>10340</v>
      </c>
      <c r="V1275" s="87" t="s">
        <v>10341</v>
      </c>
      <c r="W1275" s="76"/>
      <c r="X1275" s="71" t="s">
        <v>10335</v>
      </c>
      <c r="Y1275" s="71" t="s">
        <v>10342</v>
      </c>
      <c r="Z1275" s="79" t="s">
        <v>10629</v>
      </c>
      <c r="AA1275" s="76"/>
      <c r="AB1275" s="76"/>
      <c r="AC1275" s="76"/>
      <c r="AD1275" s="76"/>
      <c r="AE1275" s="78" t="s">
        <v>10630</v>
      </c>
      <c r="AF1275" s="76"/>
      <c r="AG1275" s="76"/>
      <c r="AH1275" s="76"/>
      <c r="AI1275" s="67" t="s">
        <v>10647</v>
      </c>
      <c r="AJ1275" s="79" t="s">
        <v>10346</v>
      </c>
      <c r="AK1275" s="68"/>
      <c r="AL1275" s="68"/>
      <c r="AM1275" s="68"/>
      <c r="AN1275" s="110"/>
      <c r="AO1275" s="110"/>
      <c r="AP1275" s="107"/>
      <c r="AQ1275" s="68"/>
    </row>
    <row r="1276" customFormat="false" ht="15" hidden="false" customHeight="false" outlineLevel="0" collapsed="false">
      <c r="B1276" s="1" t="str">
        <f aca="false">поверители!$E1276</f>
        <v>Р01149</v>
      </c>
      <c r="C1276" s="64" t="s">
        <v>291</v>
      </c>
      <c r="D1276" s="63"/>
      <c r="E1276" s="81" t="s">
        <v>11959</v>
      </c>
      <c r="F1276" s="63"/>
      <c r="G1276" s="63" t="s">
        <v>10335</v>
      </c>
      <c r="H1276" s="81" t="s">
        <v>404</v>
      </c>
      <c r="I1276" s="67" t="s">
        <v>10667</v>
      </c>
      <c r="J1276" s="76"/>
      <c r="K1276" s="76"/>
      <c r="L1276" s="76"/>
      <c r="M1276" s="76"/>
      <c r="N1276" s="76"/>
      <c r="O1276" s="71" t="s">
        <v>10335</v>
      </c>
      <c r="P1276" s="100"/>
      <c r="Q1276" s="71" t="s">
        <v>10338</v>
      </c>
      <c r="R1276" s="79" t="s">
        <v>10339</v>
      </c>
      <c r="S1276" s="86" t="n">
        <v>45132</v>
      </c>
      <c r="T1276" s="73" t="n">
        <v>45497</v>
      </c>
      <c r="U1276" s="87" t="s">
        <v>10340</v>
      </c>
      <c r="V1276" s="87" t="s">
        <v>10341</v>
      </c>
      <c r="W1276" s="76"/>
      <c r="X1276" s="71" t="s">
        <v>10335</v>
      </c>
      <c r="Y1276" s="71" t="s">
        <v>10342</v>
      </c>
      <c r="Z1276" s="79" t="s">
        <v>10629</v>
      </c>
      <c r="AA1276" s="76"/>
      <c r="AB1276" s="76"/>
      <c r="AC1276" s="76"/>
      <c r="AD1276" s="76"/>
      <c r="AE1276" s="78" t="s">
        <v>10630</v>
      </c>
      <c r="AF1276" s="76"/>
      <c r="AG1276" s="76"/>
      <c r="AH1276" s="76"/>
      <c r="AI1276" s="67" t="s">
        <v>10647</v>
      </c>
      <c r="AJ1276" s="79" t="s">
        <v>10346</v>
      </c>
      <c r="AK1276" s="68"/>
      <c r="AL1276" s="68"/>
      <c r="AM1276" s="68"/>
      <c r="AN1276" s="110"/>
      <c r="AO1276" s="110"/>
      <c r="AP1276" s="107"/>
      <c r="AQ1276" s="68"/>
    </row>
    <row r="1277" customFormat="false" ht="15" hidden="false" customHeight="false" outlineLevel="0" collapsed="false">
      <c r="B1277" s="1" t="str">
        <f aca="false">поверители!$E1277</f>
        <v>Р00093</v>
      </c>
      <c r="C1277" s="64" t="s">
        <v>291</v>
      </c>
      <c r="D1277" s="63"/>
      <c r="E1277" s="81" t="s">
        <v>11960</v>
      </c>
      <c r="F1277" s="63"/>
      <c r="G1277" s="63" t="s">
        <v>10335</v>
      </c>
      <c r="H1277" s="81" t="s">
        <v>404</v>
      </c>
      <c r="I1277" s="67" t="s">
        <v>10667</v>
      </c>
      <c r="J1277" s="76"/>
      <c r="K1277" s="76"/>
      <c r="L1277" s="76"/>
      <c r="M1277" s="76"/>
      <c r="N1277" s="76"/>
      <c r="O1277" s="71" t="s">
        <v>10335</v>
      </c>
      <c r="P1277" s="100"/>
      <c r="Q1277" s="71" t="s">
        <v>10338</v>
      </c>
      <c r="R1277" s="79" t="s">
        <v>10339</v>
      </c>
      <c r="S1277" s="86" t="n">
        <v>45132</v>
      </c>
      <c r="T1277" s="73" t="n">
        <v>45497</v>
      </c>
      <c r="U1277" s="87" t="s">
        <v>10340</v>
      </c>
      <c r="V1277" s="87" t="s">
        <v>10341</v>
      </c>
      <c r="W1277" s="76"/>
      <c r="X1277" s="71" t="s">
        <v>10335</v>
      </c>
      <c r="Y1277" s="71" t="s">
        <v>10342</v>
      </c>
      <c r="Z1277" s="79" t="s">
        <v>10629</v>
      </c>
      <c r="AA1277" s="76"/>
      <c r="AB1277" s="76"/>
      <c r="AC1277" s="76"/>
      <c r="AD1277" s="76"/>
      <c r="AE1277" s="78" t="s">
        <v>10630</v>
      </c>
      <c r="AF1277" s="76"/>
      <c r="AG1277" s="76"/>
      <c r="AH1277" s="76"/>
      <c r="AI1277" s="67" t="s">
        <v>10647</v>
      </c>
      <c r="AJ1277" s="79" t="s">
        <v>10346</v>
      </c>
      <c r="AK1277" s="68"/>
      <c r="AL1277" s="68"/>
      <c r="AM1277" s="68"/>
      <c r="AN1277" s="110"/>
      <c r="AO1277" s="110"/>
      <c r="AP1277" s="107"/>
      <c r="AQ1277" s="68"/>
    </row>
    <row r="1278" customFormat="false" ht="15" hidden="false" customHeight="false" outlineLevel="0" collapsed="false">
      <c r="B1278" s="1" t="str">
        <f aca="false">поверители!$E1278</f>
        <v>Р00191</v>
      </c>
      <c r="C1278" s="64" t="s">
        <v>291</v>
      </c>
      <c r="D1278" s="63"/>
      <c r="E1278" s="67" t="s">
        <v>11961</v>
      </c>
      <c r="F1278" s="63"/>
      <c r="G1278" s="63" t="s">
        <v>10335</v>
      </c>
      <c r="H1278" s="81" t="s">
        <v>404</v>
      </c>
      <c r="I1278" s="67" t="s">
        <v>10667</v>
      </c>
      <c r="J1278" s="76"/>
      <c r="K1278" s="76"/>
      <c r="L1278" s="76"/>
      <c r="M1278" s="76"/>
      <c r="N1278" s="76"/>
      <c r="O1278" s="71" t="s">
        <v>10335</v>
      </c>
      <c r="P1278" s="100"/>
      <c r="Q1278" s="71" t="s">
        <v>10338</v>
      </c>
      <c r="R1278" s="79" t="s">
        <v>10339</v>
      </c>
      <c r="S1278" s="86" t="n">
        <v>45132</v>
      </c>
      <c r="T1278" s="73" t="n">
        <v>45497</v>
      </c>
      <c r="U1278" s="87" t="s">
        <v>10340</v>
      </c>
      <c r="V1278" s="87" t="s">
        <v>10341</v>
      </c>
      <c r="W1278" s="76"/>
      <c r="X1278" s="71" t="s">
        <v>10335</v>
      </c>
      <c r="Y1278" s="71" t="s">
        <v>10342</v>
      </c>
      <c r="Z1278" s="79" t="s">
        <v>10629</v>
      </c>
      <c r="AA1278" s="76"/>
      <c r="AB1278" s="76"/>
      <c r="AC1278" s="76"/>
      <c r="AD1278" s="76"/>
      <c r="AE1278" s="78" t="s">
        <v>10630</v>
      </c>
      <c r="AF1278" s="76"/>
      <c r="AG1278" s="76"/>
      <c r="AH1278" s="76"/>
      <c r="AI1278" s="67" t="s">
        <v>10647</v>
      </c>
      <c r="AJ1278" s="79" t="s">
        <v>10346</v>
      </c>
      <c r="AK1278" s="68"/>
      <c r="AL1278" s="68"/>
      <c r="AM1278" s="68"/>
      <c r="AN1278" s="110"/>
      <c r="AO1278" s="110"/>
      <c r="AP1278" s="107"/>
      <c r="AQ1278" s="68"/>
    </row>
    <row r="1279" customFormat="false" ht="15" hidden="false" customHeight="false" outlineLevel="0" collapsed="false">
      <c r="B1279" s="1" t="str">
        <f aca="false">поверители!$E1279</f>
        <v>Р00545</v>
      </c>
      <c r="C1279" s="64" t="s">
        <v>291</v>
      </c>
      <c r="D1279" s="63"/>
      <c r="E1279" s="81" t="s">
        <v>11962</v>
      </c>
      <c r="F1279" s="63"/>
      <c r="G1279" s="63" t="s">
        <v>10335</v>
      </c>
      <c r="H1279" s="81" t="s">
        <v>294</v>
      </c>
      <c r="I1279" s="67" t="s">
        <v>10670</v>
      </c>
      <c r="J1279" s="76"/>
      <c r="K1279" s="76"/>
      <c r="L1279" s="76"/>
      <c r="M1279" s="76"/>
      <c r="N1279" s="76"/>
      <c r="O1279" s="71" t="s">
        <v>10335</v>
      </c>
      <c r="P1279" s="100"/>
      <c r="Q1279" s="71" t="s">
        <v>10338</v>
      </c>
      <c r="R1279" s="79" t="s">
        <v>10339</v>
      </c>
      <c r="S1279" s="86" t="n">
        <v>45132</v>
      </c>
      <c r="T1279" s="73" t="n">
        <v>45497</v>
      </c>
      <c r="U1279" s="87" t="s">
        <v>10340</v>
      </c>
      <c r="V1279" s="87" t="s">
        <v>10341</v>
      </c>
      <c r="W1279" s="76"/>
      <c r="X1279" s="71" t="s">
        <v>10335</v>
      </c>
      <c r="Y1279" s="71" t="s">
        <v>10342</v>
      </c>
      <c r="Z1279" s="79" t="s">
        <v>10629</v>
      </c>
      <c r="AA1279" s="76"/>
      <c r="AB1279" s="76"/>
      <c r="AC1279" s="76"/>
      <c r="AD1279" s="76"/>
      <c r="AE1279" s="78" t="s">
        <v>10630</v>
      </c>
      <c r="AF1279" s="76"/>
      <c r="AG1279" s="76"/>
      <c r="AH1279" s="76"/>
      <c r="AI1279" s="67" t="s">
        <v>10647</v>
      </c>
      <c r="AJ1279" s="79" t="s">
        <v>10346</v>
      </c>
      <c r="AK1279" s="68"/>
      <c r="AL1279" s="68"/>
      <c r="AM1279" s="68"/>
      <c r="AN1279" s="110"/>
      <c r="AO1279" s="110"/>
      <c r="AP1279" s="107"/>
      <c r="AQ1279" s="68"/>
    </row>
    <row r="1280" customFormat="false" ht="15" hidden="false" customHeight="false" outlineLevel="0" collapsed="false">
      <c r="B1280" s="1" t="str">
        <f aca="false">поверители!$E1280</f>
        <v>Р00233</v>
      </c>
      <c r="C1280" s="64" t="s">
        <v>297</v>
      </c>
      <c r="D1280" s="63"/>
      <c r="E1280" s="67" t="s">
        <v>11963</v>
      </c>
      <c r="F1280" s="63"/>
      <c r="G1280" s="63" t="s">
        <v>10335</v>
      </c>
      <c r="H1280" s="81" t="s">
        <v>300</v>
      </c>
      <c r="I1280" s="67" t="s">
        <v>10667</v>
      </c>
      <c r="J1280" s="76"/>
      <c r="K1280" s="76"/>
      <c r="L1280" s="76"/>
      <c r="M1280" s="76"/>
      <c r="N1280" s="76"/>
      <c r="O1280" s="71" t="s">
        <v>10335</v>
      </c>
      <c r="P1280" s="100"/>
      <c r="Q1280" s="71" t="s">
        <v>10338</v>
      </c>
      <c r="R1280" s="79" t="s">
        <v>10339</v>
      </c>
      <c r="S1280" s="86" t="n">
        <v>45132</v>
      </c>
      <c r="T1280" s="73" t="n">
        <v>45862</v>
      </c>
      <c r="U1280" s="87" t="s">
        <v>10340</v>
      </c>
      <c r="V1280" s="87" t="s">
        <v>10341</v>
      </c>
      <c r="W1280" s="76"/>
      <c r="X1280" s="71" t="s">
        <v>10335</v>
      </c>
      <c r="Y1280" s="71" t="s">
        <v>10342</v>
      </c>
      <c r="Z1280" s="79" t="s">
        <v>10629</v>
      </c>
      <c r="AA1280" s="76"/>
      <c r="AB1280" s="76"/>
      <c r="AC1280" s="76"/>
      <c r="AD1280" s="76"/>
      <c r="AE1280" s="78" t="s">
        <v>10630</v>
      </c>
      <c r="AF1280" s="76"/>
      <c r="AG1280" s="76"/>
      <c r="AH1280" s="76"/>
      <c r="AI1280" s="67" t="s">
        <v>10647</v>
      </c>
      <c r="AJ1280" s="79" t="s">
        <v>10346</v>
      </c>
      <c r="AK1280" s="68"/>
      <c r="AL1280" s="68"/>
      <c r="AM1280" s="68"/>
      <c r="AN1280" s="110"/>
      <c r="AO1280" s="110"/>
      <c r="AP1280" s="107"/>
      <c r="AQ1280" s="68"/>
    </row>
    <row r="1281" customFormat="false" ht="15" hidden="false" customHeight="false" outlineLevel="0" collapsed="false">
      <c r="B1281" s="1" t="str">
        <f aca="false">поверители!$E1281</f>
        <v>Р00739</v>
      </c>
      <c r="C1281" s="64" t="s">
        <v>297</v>
      </c>
      <c r="D1281" s="63"/>
      <c r="E1281" s="67" t="s">
        <v>11964</v>
      </c>
      <c r="F1281" s="63"/>
      <c r="G1281" s="63" t="s">
        <v>10335</v>
      </c>
      <c r="H1281" s="81" t="s">
        <v>300</v>
      </c>
      <c r="I1281" s="67" t="s">
        <v>10667</v>
      </c>
      <c r="J1281" s="76"/>
      <c r="K1281" s="76"/>
      <c r="L1281" s="76"/>
      <c r="M1281" s="76"/>
      <c r="N1281" s="76"/>
      <c r="O1281" s="71" t="s">
        <v>10335</v>
      </c>
      <c r="P1281" s="100"/>
      <c r="Q1281" s="71" t="s">
        <v>10338</v>
      </c>
      <c r="R1281" s="79" t="s">
        <v>10339</v>
      </c>
      <c r="S1281" s="86" t="n">
        <v>45132</v>
      </c>
      <c r="T1281" s="73" t="n">
        <v>45862</v>
      </c>
      <c r="U1281" s="87" t="s">
        <v>10340</v>
      </c>
      <c r="V1281" s="87" t="s">
        <v>10341</v>
      </c>
      <c r="W1281" s="76"/>
      <c r="X1281" s="71" t="s">
        <v>10335</v>
      </c>
      <c r="Y1281" s="71" t="s">
        <v>10342</v>
      </c>
      <c r="Z1281" s="79" t="s">
        <v>10629</v>
      </c>
      <c r="AA1281" s="76"/>
      <c r="AB1281" s="76"/>
      <c r="AC1281" s="76"/>
      <c r="AD1281" s="76"/>
      <c r="AE1281" s="78" t="s">
        <v>10630</v>
      </c>
      <c r="AF1281" s="76"/>
      <c r="AG1281" s="76"/>
      <c r="AH1281" s="76"/>
      <c r="AI1281" s="67" t="s">
        <v>10647</v>
      </c>
      <c r="AJ1281" s="79" t="s">
        <v>10346</v>
      </c>
      <c r="AK1281" s="68"/>
      <c r="AL1281" s="68"/>
      <c r="AM1281" s="68"/>
      <c r="AN1281" s="110"/>
      <c r="AO1281" s="110"/>
      <c r="AP1281" s="107"/>
      <c r="AQ1281" s="68"/>
    </row>
    <row r="1282" customFormat="false" ht="15" hidden="false" customHeight="false" outlineLevel="0" collapsed="false">
      <c r="B1282" s="1" t="str">
        <f aca="false">поверители!$E1282</f>
        <v>Р00660</v>
      </c>
      <c r="C1282" s="64" t="s">
        <v>317</v>
      </c>
      <c r="D1282" s="63"/>
      <c r="E1282" s="81" t="s">
        <v>11965</v>
      </c>
      <c r="F1282" s="63"/>
      <c r="G1282" s="63" t="s">
        <v>10335</v>
      </c>
      <c r="H1282" s="63" t="s">
        <v>1779</v>
      </c>
      <c r="I1282" s="67" t="s">
        <v>10667</v>
      </c>
      <c r="J1282" s="76"/>
      <c r="K1282" s="76"/>
      <c r="L1282" s="76"/>
      <c r="M1282" s="76"/>
      <c r="N1282" s="76"/>
      <c r="O1282" s="71" t="s">
        <v>10335</v>
      </c>
      <c r="P1282" s="100"/>
      <c r="Q1282" s="71" t="s">
        <v>10338</v>
      </c>
      <c r="R1282" s="79" t="s">
        <v>10339</v>
      </c>
      <c r="S1282" s="86" t="n">
        <v>45132</v>
      </c>
      <c r="T1282" s="73" t="n">
        <v>45862</v>
      </c>
      <c r="U1282" s="87" t="s">
        <v>10340</v>
      </c>
      <c r="V1282" s="87" t="s">
        <v>10341</v>
      </c>
      <c r="W1282" s="76"/>
      <c r="X1282" s="71" t="s">
        <v>10335</v>
      </c>
      <c r="Y1282" s="71" t="s">
        <v>10342</v>
      </c>
      <c r="Z1282" s="79" t="s">
        <v>10629</v>
      </c>
      <c r="AA1282" s="76"/>
      <c r="AB1282" s="76"/>
      <c r="AC1282" s="76"/>
      <c r="AD1282" s="76"/>
      <c r="AE1282" s="78" t="s">
        <v>10630</v>
      </c>
      <c r="AF1282" s="76"/>
      <c r="AG1282" s="76"/>
      <c r="AH1282" s="76"/>
      <c r="AI1282" s="67" t="s">
        <v>10609</v>
      </c>
      <c r="AJ1282" s="79" t="s">
        <v>10346</v>
      </c>
      <c r="AK1282" s="68"/>
      <c r="AL1282" s="68"/>
      <c r="AM1282" s="68"/>
      <c r="AN1282" s="110"/>
      <c r="AO1282" s="110"/>
      <c r="AP1282" s="107"/>
      <c r="AQ1282" s="68"/>
    </row>
    <row r="1283" customFormat="false" ht="15" hidden="false" customHeight="false" outlineLevel="0" collapsed="false">
      <c r="B1283" s="1" t="str">
        <f aca="false">поверители!$E1283</f>
        <v>00175</v>
      </c>
      <c r="C1283" s="64" t="s">
        <v>828</v>
      </c>
      <c r="D1283" s="63"/>
      <c r="E1283" s="81" t="s">
        <v>11966</v>
      </c>
      <c r="F1283" s="63"/>
      <c r="G1283" s="63" t="s">
        <v>10335</v>
      </c>
      <c r="H1283" s="81" t="s">
        <v>404</v>
      </c>
      <c r="I1283" s="67" t="s">
        <v>10363</v>
      </c>
      <c r="J1283" s="76"/>
      <c r="K1283" s="76"/>
      <c r="L1283" s="76"/>
      <c r="M1283" s="76"/>
      <c r="N1283" s="76"/>
      <c r="O1283" s="71" t="s">
        <v>10335</v>
      </c>
      <c r="P1283" s="100"/>
      <c r="Q1283" s="71" t="s">
        <v>10338</v>
      </c>
      <c r="R1283" s="79" t="s">
        <v>10339</v>
      </c>
      <c r="S1283" s="86" t="n">
        <v>45132</v>
      </c>
      <c r="T1283" s="73" t="n">
        <v>45862</v>
      </c>
      <c r="U1283" s="87" t="s">
        <v>10340</v>
      </c>
      <c r="V1283" s="87" t="s">
        <v>10341</v>
      </c>
      <c r="W1283" s="76"/>
      <c r="X1283" s="71" t="s">
        <v>10335</v>
      </c>
      <c r="Y1283" s="71" t="s">
        <v>10342</v>
      </c>
      <c r="Z1283" s="79" t="s">
        <v>10629</v>
      </c>
      <c r="AA1283" s="76"/>
      <c r="AB1283" s="76"/>
      <c r="AC1283" s="76"/>
      <c r="AD1283" s="76"/>
      <c r="AE1283" s="78" t="s">
        <v>10630</v>
      </c>
      <c r="AF1283" s="76"/>
      <c r="AG1283" s="76"/>
      <c r="AH1283" s="76"/>
      <c r="AI1283" s="67" t="s">
        <v>10562</v>
      </c>
      <c r="AJ1283" s="79" t="s">
        <v>10346</v>
      </c>
      <c r="AK1283" s="68"/>
      <c r="AL1283" s="68"/>
      <c r="AM1283" s="68"/>
      <c r="AN1283" s="110"/>
      <c r="AO1283" s="110"/>
      <c r="AP1283" s="107"/>
      <c r="AQ1283" s="68"/>
    </row>
    <row r="1284" customFormat="false" ht="15" hidden="false" customHeight="false" outlineLevel="0" collapsed="false">
      <c r="B1284" s="1" t="str">
        <f aca="false">поверители!$E1284</f>
        <v>00333</v>
      </c>
      <c r="C1284" s="64" t="s">
        <v>323</v>
      </c>
      <c r="D1284" s="63"/>
      <c r="E1284" s="67" t="s">
        <v>11967</v>
      </c>
      <c r="F1284" s="63"/>
      <c r="G1284" s="63" t="s">
        <v>10335</v>
      </c>
      <c r="H1284" s="81" t="s">
        <v>763</v>
      </c>
      <c r="I1284" s="67" t="s">
        <v>10652</v>
      </c>
      <c r="J1284" s="76"/>
      <c r="K1284" s="76"/>
      <c r="L1284" s="76"/>
      <c r="M1284" s="76"/>
      <c r="N1284" s="76"/>
      <c r="O1284" s="71" t="s">
        <v>10335</v>
      </c>
      <c r="P1284" s="100"/>
      <c r="Q1284" s="71" t="s">
        <v>10338</v>
      </c>
      <c r="R1284" s="79" t="s">
        <v>10339</v>
      </c>
      <c r="S1284" s="86" t="n">
        <v>45132</v>
      </c>
      <c r="T1284" s="73" t="n">
        <v>45862</v>
      </c>
      <c r="U1284" s="87" t="s">
        <v>10340</v>
      </c>
      <c r="V1284" s="87" t="s">
        <v>10341</v>
      </c>
      <c r="W1284" s="76"/>
      <c r="X1284" s="71" t="s">
        <v>10335</v>
      </c>
      <c r="Y1284" s="71" t="s">
        <v>10342</v>
      </c>
      <c r="Z1284" s="79" t="s">
        <v>10629</v>
      </c>
      <c r="AA1284" s="76"/>
      <c r="AB1284" s="76"/>
      <c r="AC1284" s="76"/>
      <c r="AD1284" s="76"/>
      <c r="AE1284" s="78" t="s">
        <v>10630</v>
      </c>
      <c r="AF1284" s="76"/>
      <c r="AG1284" s="76"/>
      <c r="AH1284" s="76"/>
      <c r="AI1284" s="67" t="s">
        <v>10562</v>
      </c>
      <c r="AJ1284" s="79" t="s">
        <v>10346</v>
      </c>
      <c r="AK1284" s="68"/>
      <c r="AL1284" s="68"/>
      <c r="AM1284" s="68"/>
      <c r="AN1284" s="110"/>
      <c r="AO1284" s="110"/>
      <c r="AP1284" s="107"/>
      <c r="AQ1284" s="68"/>
    </row>
    <row r="1285" customFormat="false" ht="15" hidden="false" customHeight="false" outlineLevel="0" collapsed="false">
      <c r="B1285" s="1" t="str">
        <f aca="false">поверители!$E1285</f>
        <v>00332</v>
      </c>
      <c r="C1285" s="64" t="s">
        <v>323</v>
      </c>
      <c r="D1285" s="63"/>
      <c r="E1285" s="67" t="s">
        <v>11968</v>
      </c>
      <c r="F1285" s="63"/>
      <c r="G1285" s="63" t="s">
        <v>10335</v>
      </c>
      <c r="H1285" s="81" t="s">
        <v>326</v>
      </c>
      <c r="I1285" s="67" t="s">
        <v>10652</v>
      </c>
      <c r="J1285" s="76"/>
      <c r="K1285" s="76"/>
      <c r="L1285" s="76"/>
      <c r="M1285" s="76"/>
      <c r="N1285" s="76"/>
      <c r="O1285" s="71" t="s">
        <v>10335</v>
      </c>
      <c r="P1285" s="100"/>
      <c r="Q1285" s="71" t="s">
        <v>10338</v>
      </c>
      <c r="R1285" s="79" t="s">
        <v>10339</v>
      </c>
      <c r="S1285" s="86" t="n">
        <v>45132</v>
      </c>
      <c r="T1285" s="73" t="n">
        <v>45862</v>
      </c>
      <c r="U1285" s="87" t="s">
        <v>10340</v>
      </c>
      <c r="V1285" s="87" t="s">
        <v>10341</v>
      </c>
      <c r="W1285" s="76"/>
      <c r="X1285" s="71" t="s">
        <v>10335</v>
      </c>
      <c r="Y1285" s="71" t="s">
        <v>10342</v>
      </c>
      <c r="Z1285" s="79" t="s">
        <v>10629</v>
      </c>
      <c r="AA1285" s="76"/>
      <c r="AB1285" s="76"/>
      <c r="AC1285" s="76"/>
      <c r="AD1285" s="76"/>
      <c r="AE1285" s="78" t="s">
        <v>10630</v>
      </c>
      <c r="AF1285" s="76"/>
      <c r="AG1285" s="76"/>
      <c r="AH1285" s="76"/>
      <c r="AI1285" s="67" t="s">
        <v>10562</v>
      </c>
      <c r="AJ1285" s="79" t="s">
        <v>10346</v>
      </c>
      <c r="AK1285" s="68"/>
      <c r="AL1285" s="68"/>
      <c r="AM1285" s="68"/>
      <c r="AN1285" s="110"/>
      <c r="AO1285" s="110"/>
      <c r="AP1285" s="107"/>
      <c r="AQ1285" s="68"/>
    </row>
    <row r="1286" customFormat="false" ht="15" hidden="false" customHeight="false" outlineLevel="0" collapsed="false">
      <c r="B1286" s="1" t="str">
        <f aca="false">поверители!$E1286</f>
        <v>00335</v>
      </c>
      <c r="C1286" s="64" t="s">
        <v>323</v>
      </c>
      <c r="D1286" s="63"/>
      <c r="E1286" s="67" t="s">
        <v>11969</v>
      </c>
      <c r="F1286" s="63"/>
      <c r="G1286" s="63" t="s">
        <v>10335</v>
      </c>
      <c r="H1286" s="81" t="s">
        <v>763</v>
      </c>
      <c r="I1286" s="67" t="s">
        <v>10652</v>
      </c>
      <c r="J1286" s="76"/>
      <c r="K1286" s="76"/>
      <c r="L1286" s="76"/>
      <c r="M1286" s="76"/>
      <c r="N1286" s="76"/>
      <c r="O1286" s="71" t="s">
        <v>10335</v>
      </c>
      <c r="P1286" s="100"/>
      <c r="Q1286" s="71" t="s">
        <v>10338</v>
      </c>
      <c r="R1286" s="79" t="s">
        <v>10339</v>
      </c>
      <c r="S1286" s="86" t="n">
        <v>45132</v>
      </c>
      <c r="T1286" s="73" t="n">
        <v>45862</v>
      </c>
      <c r="U1286" s="87" t="s">
        <v>10340</v>
      </c>
      <c r="V1286" s="87" t="s">
        <v>10341</v>
      </c>
      <c r="W1286" s="76"/>
      <c r="X1286" s="71" t="s">
        <v>10335</v>
      </c>
      <c r="Y1286" s="71" t="s">
        <v>10342</v>
      </c>
      <c r="Z1286" s="79" t="s">
        <v>10629</v>
      </c>
      <c r="AA1286" s="76"/>
      <c r="AB1286" s="76"/>
      <c r="AC1286" s="76"/>
      <c r="AD1286" s="76"/>
      <c r="AE1286" s="78" t="s">
        <v>10630</v>
      </c>
      <c r="AF1286" s="76"/>
      <c r="AG1286" s="76"/>
      <c r="AH1286" s="76"/>
      <c r="AI1286" s="67" t="s">
        <v>10562</v>
      </c>
      <c r="AJ1286" s="79" t="s">
        <v>10346</v>
      </c>
      <c r="AK1286" s="68"/>
      <c r="AL1286" s="68"/>
      <c r="AM1286" s="68"/>
      <c r="AN1286" s="110"/>
      <c r="AO1286" s="110"/>
      <c r="AP1286" s="107"/>
      <c r="AQ1286" s="68"/>
    </row>
    <row r="1287" customFormat="false" ht="15" hidden="false" customHeight="false" outlineLevel="0" collapsed="false">
      <c r="B1287" s="1" t="str">
        <f aca="false">поверители!$E1287</f>
        <v>00337</v>
      </c>
      <c r="C1287" s="64" t="s">
        <v>323</v>
      </c>
      <c r="D1287" s="63"/>
      <c r="E1287" s="67" t="s">
        <v>11970</v>
      </c>
      <c r="F1287" s="63"/>
      <c r="G1287" s="63" t="s">
        <v>10335</v>
      </c>
      <c r="H1287" s="81" t="s">
        <v>326</v>
      </c>
      <c r="I1287" s="67" t="s">
        <v>10652</v>
      </c>
      <c r="J1287" s="76"/>
      <c r="K1287" s="76"/>
      <c r="L1287" s="76"/>
      <c r="M1287" s="76"/>
      <c r="N1287" s="76"/>
      <c r="O1287" s="71" t="s">
        <v>10335</v>
      </c>
      <c r="P1287" s="100"/>
      <c r="Q1287" s="71" t="s">
        <v>10338</v>
      </c>
      <c r="R1287" s="79" t="s">
        <v>10339</v>
      </c>
      <c r="S1287" s="86" t="n">
        <v>45132</v>
      </c>
      <c r="T1287" s="73" t="n">
        <v>45862</v>
      </c>
      <c r="U1287" s="87" t="s">
        <v>10340</v>
      </c>
      <c r="V1287" s="87" t="s">
        <v>10341</v>
      </c>
      <c r="W1287" s="76"/>
      <c r="X1287" s="71" t="s">
        <v>10335</v>
      </c>
      <c r="Y1287" s="71" t="s">
        <v>10342</v>
      </c>
      <c r="Z1287" s="79" t="s">
        <v>10629</v>
      </c>
      <c r="AA1287" s="76"/>
      <c r="AB1287" s="76"/>
      <c r="AC1287" s="76"/>
      <c r="AD1287" s="76"/>
      <c r="AE1287" s="78" t="s">
        <v>10630</v>
      </c>
      <c r="AF1287" s="76"/>
      <c r="AG1287" s="76"/>
      <c r="AH1287" s="76"/>
      <c r="AI1287" s="67" t="s">
        <v>10562</v>
      </c>
      <c r="AJ1287" s="79" t="s">
        <v>10346</v>
      </c>
      <c r="AK1287" s="68"/>
      <c r="AL1287" s="68"/>
      <c r="AM1287" s="68"/>
      <c r="AN1287" s="110"/>
      <c r="AO1287" s="110"/>
      <c r="AP1287" s="107"/>
      <c r="AQ1287" s="68"/>
    </row>
    <row r="1288" customFormat="false" ht="15" hidden="false" customHeight="false" outlineLevel="0" collapsed="false">
      <c r="B1288" s="1" t="str">
        <f aca="false">поверители!$E1288</f>
        <v>00338</v>
      </c>
      <c r="C1288" s="64" t="s">
        <v>323</v>
      </c>
      <c r="D1288" s="63"/>
      <c r="E1288" s="67" t="s">
        <v>11971</v>
      </c>
      <c r="F1288" s="63"/>
      <c r="G1288" s="63" t="s">
        <v>10335</v>
      </c>
      <c r="H1288" s="81" t="s">
        <v>763</v>
      </c>
      <c r="I1288" s="67" t="s">
        <v>10652</v>
      </c>
      <c r="J1288" s="76"/>
      <c r="K1288" s="76"/>
      <c r="L1288" s="76"/>
      <c r="M1288" s="76"/>
      <c r="N1288" s="76"/>
      <c r="O1288" s="71" t="s">
        <v>10335</v>
      </c>
      <c r="P1288" s="100"/>
      <c r="Q1288" s="71" t="s">
        <v>10338</v>
      </c>
      <c r="R1288" s="79" t="s">
        <v>10339</v>
      </c>
      <c r="S1288" s="86" t="n">
        <v>45132</v>
      </c>
      <c r="T1288" s="73" t="n">
        <v>45862</v>
      </c>
      <c r="U1288" s="87" t="s">
        <v>10340</v>
      </c>
      <c r="V1288" s="87" t="s">
        <v>10341</v>
      </c>
      <c r="W1288" s="76"/>
      <c r="X1288" s="71" t="s">
        <v>10335</v>
      </c>
      <c r="Y1288" s="71" t="s">
        <v>10342</v>
      </c>
      <c r="Z1288" s="79" t="s">
        <v>10629</v>
      </c>
      <c r="AA1288" s="76"/>
      <c r="AB1288" s="76"/>
      <c r="AC1288" s="76"/>
      <c r="AD1288" s="76"/>
      <c r="AE1288" s="78" t="s">
        <v>10630</v>
      </c>
      <c r="AF1288" s="76"/>
      <c r="AG1288" s="76"/>
      <c r="AH1288" s="76"/>
      <c r="AI1288" s="67" t="s">
        <v>10562</v>
      </c>
      <c r="AJ1288" s="79" t="s">
        <v>10346</v>
      </c>
      <c r="AK1288" s="68"/>
      <c r="AL1288" s="68"/>
      <c r="AM1288" s="68"/>
      <c r="AN1288" s="110"/>
      <c r="AO1288" s="110"/>
      <c r="AP1288" s="107"/>
      <c r="AQ1288" s="68"/>
    </row>
    <row r="1289" customFormat="false" ht="15" hidden="false" customHeight="false" outlineLevel="0" collapsed="false">
      <c r="B1289" s="1" t="str">
        <f aca="false">поверители!$E1289</f>
        <v>03055</v>
      </c>
      <c r="C1289" s="64" t="s">
        <v>323</v>
      </c>
      <c r="D1289" s="63"/>
      <c r="E1289" s="81" t="s">
        <v>11972</v>
      </c>
      <c r="F1289" s="63"/>
      <c r="G1289" s="63" t="s">
        <v>10335</v>
      </c>
      <c r="H1289" s="81" t="s">
        <v>763</v>
      </c>
      <c r="I1289" s="67" t="s">
        <v>10652</v>
      </c>
      <c r="J1289" s="76"/>
      <c r="K1289" s="76"/>
      <c r="L1289" s="76"/>
      <c r="M1289" s="76"/>
      <c r="N1289" s="76"/>
      <c r="O1289" s="71" t="s">
        <v>10335</v>
      </c>
      <c r="P1289" s="100"/>
      <c r="Q1289" s="71" t="s">
        <v>10338</v>
      </c>
      <c r="R1289" s="79" t="s">
        <v>10339</v>
      </c>
      <c r="S1289" s="86" t="n">
        <v>45132</v>
      </c>
      <c r="T1289" s="73" t="n">
        <v>45862</v>
      </c>
      <c r="U1289" s="87" t="s">
        <v>10340</v>
      </c>
      <c r="V1289" s="87" t="s">
        <v>10341</v>
      </c>
      <c r="W1289" s="76"/>
      <c r="X1289" s="71" t="s">
        <v>10335</v>
      </c>
      <c r="Y1289" s="71" t="s">
        <v>10342</v>
      </c>
      <c r="Z1289" s="79" t="s">
        <v>10629</v>
      </c>
      <c r="AA1289" s="76"/>
      <c r="AB1289" s="76"/>
      <c r="AC1289" s="76"/>
      <c r="AD1289" s="76"/>
      <c r="AE1289" s="78" t="s">
        <v>10630</v>
      </c>
      <c r="AF1289" s="76"/>
      <c r="AG1289" s="76"/>
      <c r="AH1289" s="76"/>
      <c r="AI1289" s="67" t="s">
        <v>10650</v>
      </c>
      <c r="AJ1289" s="79" t="s">
        <v>10346</v>
      </c>
      <c r="AK1289" s="68"/>
      <c r="AL1289" s="68"/>
      <c r="AM1289" s="68"/>
      <c r="AN1289" s="110"/>
      <c r="AO1289" s="110"/>
      <c r="AP1289" s="107"/>
      <c r="AQ1289" s="68"/>
    </row>
    <row r="1290" customFormat="false" ht="15" hidden="false" customHeight="false" outlineLevel="0" collapsed="false">
      <c r="B1290" s="1" t="str">
        <f aca="false">поверители!$E1290</f>
        <v>03059</v>
      </c>
      <c r="C1290" s="64" t="s">
        <v>323</v>
      </c>
      <c r="D1290" s="63"/>
      <c r="E1290" s="81" t="s">
        <v>11973</v>
      </c>
      <c r="F1290" s="63"/>
      <c r="G1290" s="63" t="s">
        <v>10335</v>
      </c>
      <c r="H1290" s="81" t="s">
        <v>763</v>
      </c>
      <c r="I1290" s="67" t="s">
        <v>10652</v>
      </c>
      <c r="J1290" s="76"/>
      <c r="K1290" s="76"/>
      <c r="L1290" s="76"/>
      <c r="M1290" s="76"/>
      <c r="N1290" s="76"/>
      <c r="O1290" s="71" t="s">
        <v>10335</v>
      </c>
      <c r="P1290" s="100"/>
      <c r="Q1290" s="71" t="s">
        <v>10338</v>
      </c>
      <c r="R1290" s="79" t="s">
        <v>10339</v>
      </c>
      <c r="S1290" s="86" t="n">
        <v>45132</v>
      </c>
      <c r="T1290" s="73" t="n">
        <v>45862</v>
      </c>
      <c r="U1290" s="87" t="s">
        <v>10340</v>
      </c>
      <c r="V1290" s="87" t="s">
        <v>10341</v>
      </c>
      <c r="W1290" s="76"/>
      <c r="X1290" s="71" t="s">
        <v>10335</v>
      </c>
      <c r="Y1290" s="71" t="s">
        <v>10342</v>
      </c>
      <c r="Z1290" s="79" t="s">
        <v>10629</v>
      </c>
      <c r="AA1290" s="76"/>
      <c r="AB1290" s="76"/>
      <c r="AC1290" s="76"/>
      <c r="AD1290" s="76"/>
      <c r="AE1290" s="78" t="s">
        <v>10689</v>
      </c>
      <c r="AF1290" s="76"/>
      <c r="AG1290" s="76"/>
      <c r="AH1290" s="76"/>
      <c r="AI1290" s="67" t="s">
        <v>11549</v>
      </c>
      <c r="AJ1290" s="79" t="s">
        <v>10346</v>
      </c>
      <c r="AK1290" s="68"/>
      <c r="AL1290" s="68"/>
      <c r="AM1290" s="68"/>
      <c r="AN1290" s="110"/>
      <c r="AO1290" s="110"/>
      <c r="AP1290" s="107"/>
      <c r="AQ1290" s="68"/>
    </row>
    <row r="1291" customFormat="false" ht="15" hidden="false" customHeight="false" outlineLevel="0" collapsed="false">
      <c r="B1291" s="1" t="str">
        <f aca="false">поверители!$E1291</f>
        <v>03060</v>
      </c>
      <c r="C1291" s="64" t="s">
        <v>323</v>
      </c>
      <c r="D1291" s="63"/>
      <c r="E1291" s="81" t="s">
        <v>11974</v>
      </c>
      <c r="F1291" s="63"/>
      <c r="G1291" s="63" t="s">
        <v>10335</v>
      </c>
      <c r="H1291" s="81" t="s">
        <v>763</v>
      </c>
      <c r="I1291" s="67" t="s">
        <v>10652</v>
      </c>
      <c r="J1291" s="76"/>
      <c r="K1291" s="76"/>
      <c r="L1291" s="76"/>
      <c r="M1291" s="76"/>
      <c r="N1291" s="76"/>
      <c r="O1291" s="71" t="s">
        <v>10335</v>
      </c>
      <c r="P1291" s="100"/>
      <c r="Q1291" s="71" t="s">
        <v>10338</v>
      </c>
      <c r="R1291" s="79" t="s">
        <v>10339</v>
      </c>
      <c r="S1291" s="86" t="n">
        <v>45132</v>
      </c>
      <c r="T1291" s="73" t="n">
        <v>45862</v>
      </c>
      <c r="U1291" s="87" t="s">
        <v>10340</v>
      </c>
      <c r="V1291" s="87" t="s">
        <v>10341</v>
      </c>
      <c r="W1291" s="76"/>
      <c r="X1291" s="71" t="s">
        <v>10335</v>
      </c>
      <c r="Y1291" s="71" t="s">
        <v>10342</v>
      </c>
      <c r="Z1291" s="79" t="s">
        <v>10629</v>
      </c>
      <c r="AA1291" s="76"/>
      <c r="AB1291" s="76"/>
      <c r="AC1291" s="76"/>
      <c r="AD1291" s="76"/>
      <c r="AE1291" s="78" t="s">
        <v>10630</v>
      </c>
      <c r="AF1291" s="76"/>
      <c r="AG1291" s="76"/>
      <c r="AH1291" s="76"/>
      <c r="AI1291" s="67" t="s">
        <v>10562</v>
      </c>
      <c r="AJ1291" s="79" t="s">
        <v>10346</v>
      </c>
      <c r="AK1291" s="68"/>
      <c r="AL1291" s="68"/>
      <c r="AM1291" s="68"/>
      <c r="AN1291" s="110"/>
      <c r="AO1291" s="110"/>
      <c r="AP1291" s="107"/>
      <c r="AQ1291" s="68"/>
    </row>
    <row r="1292" customFormat="false" ht="15" hidden="false" customHeight="false" outlineLevel="0" collapsed="false">
      <c r="B1292" s="1" t="str">
        <f aca="false">поверители!$E1292</f>
        <v>03081</v>
      </c>
      <c r="C1292" s="64" t="s">
        <v>828</v>
      </c>
      <c r="D1292" s="63"/>
      <c r="E1292" s="81" t="s">
        <v>11975</v>
      </c>
      <c r="F1292" s="63"/>
      <c r="G1292" s="63" t="s">
        <v>10335</v>
      </c>
      <c r="H1292" s="81" t="s">
        <v>404</v>
      </c>
      <c r="I1292" s="67" t="s">
        <v>10363</v>
      </c>
      <c r="J1292" s="76"/>
      <c r="K1292" s="76"/>
      <c r="L1292" s="76"/>
      <c r="M1292" s="76"/>
      <c r="N1292" s="76"/>
      <c r="O1292" s="71" t="s">
        <v>10335</v>
      </c>
      <c r="P1292" s="100"/>
      <c r="Q1292" s="71" t="s">
        <v>10338</v>
      </c>
      <c r="R1292" s="79" t="s">
        <v>10339</v>
      </c>
      <c r="S1292" s="86" t="n">
        <v>45132</v>
      </c>
      <c r="T1292" s="73" t="n">
        <v>45862</v>
      </c>
      <c r="U1292" s="87" t="s">
        <v>10340</v>
      </c>
      <c r="V1292" s="87" t="s">
        <v>10341</v>
      </c>
      <c r="W1292" s="76"/>
      <c r="X1292" s="71" t="s">
        <v>10335</v>
      </c>
      <c r="Y1292" s="71" t="s">
        <v>10342</v>
      </c>
      <c r="Z1292" s="79" t="s">
        <v>10629</v>
      </c>
      <c r="AA1292" s="76"/>
      <c r="AB1292" s="76"/>
      <c r="AC1292" s="76"/>
      <c r="AD1292" s="76"/>
      <c r="AE1292" s="78" t="s">
        <v>10630</v>
      </c>
      <c r="AF1292" s="76"/>
      <c r="AG1292" s="76"/>
      <c r="AH1292" s="76"/>
      <c r="AI1292" s="67" t="s">
        <v>10562</v>
      </c>
      <c r="AJ1292" s="79" t="s">
        <v>10346</v>
      </c>
      <c r="AK1292" s="68"/>
      <c r="AL1292" s="68"/>
      <c r="AM1292" s="68"/>
      <c r="AN1292" s="110"/>
      <c r="AO1292" s="110"/>
      <c r="AP1292" s="107"/>
      <c r="AQ1292" s="68"/>
    </row>
    <row r="1293" customFormat="false" ht="15" hidden="false" customHeight="false" outlineLevel="0" collapsed="false">
      <c r="B1293" s="1" t="str">
        <f aca="false">поверители!$E1293</f>
        <v>03082</v>
      </c>
      <c r="C1293" s="64" t="s">
        <v>828</v>
      </c>
      <c r="D1293" s="63"/>
      <c r="E1293" s="81" t="s">
        <v>11976</v>
      </c>
      <c r="F1293" s="63"/>
      <c r="G1293" s="63" t="s">
        <v>10335</v>
      </c>
      <c r="H1293" s="81" t="s">
        <v>404</v>
      </c>
      <c r="I1293" s="67" t="s">
        <v>10363</v>
      </c>
      <c r="J1293" s="76"/>
      <c r="K1293" s="76"/>
      <c r="L1293" s="76"/>
      <c r="M1293" s="76"/>
      <c r="N1293" s="76"/>
      <c r="O1293" s="71" t="s">
        <v>10335</v>
      </c>
      <c r="P1293" s="100"/>
      <c r="Q1293" s="71" t="s">
        <v>10338</v>
      </c>
      <c r="R1293" s="79" t="s">
        <v>10339</v>
      </c>
      <c r="S1293" s="86" t="n">
        <v>45132</v>
      </c>
      <c r="T1293" s="73" t="n">
        <v>45862</v>
      </c>
      <c r="U1293" s="87" t="s">
        <v>10340</v>
      </c>
      <c r="V1293" s="87" t="s">
        <v>10341</v>
      </c>
      <c r="W1293" s="76"/>
      <c r="X1293" s="71" t="s">
        <v>10335</v>
      </c>
      <c r="Y1293" s="71" t="s">
        <v>10342</v>
      </c>
      <c r="Z1293" s="79" t="s">
        <v>10629</v>
      </c>
      <c r="AA1293" s="76"/>
      <c r="AB1293" s="76"/>
      <c r="AC1293" s="76"/>
      <c r="AD1293" s="76"/>
      <c r="AE1293" s="78" t="s">
        <v>10630</v>
      </c>
      <c r="AF1293" s="76"/>
      <c r="AG1293" s="76"/>
      <c r="AH1293" s="76"/>
      <c r="AI1293" s="67" t="s">
        <v>10562</v>
      </c>
      <c r="AJ1293" s="79" t="s">
        <v>10346</v>
      </c>
      <c r="AK1293" s="68"/>
      <c r="AL1293" s="68"/>
      <c r="AM1293" s="68"/>
      <c r="AN1293" s="110"/>
      <c r="AO1293" s="110"/>
      <c r="AP1293" s="107"/>
      <c r="AQ1293" s="68"/>
    </row>
    <row r="1294" customFormat="false" ht="15" hidden="false" customHeight="false" outlineLevel="0" collapsed="false">
      <c r="B1294" s="1" t="str">
        <f aca="false">поверители!$E1294</f>
        <v>03089</v>
      </c>
      <c r="C1294" s="64" t="s">
        <v>297</v>
      </c>
      <c r="D1294" s="63"/>
      <c r="E1294" s="81" t="s">
        <v>11977</v>
      </c>
      <c r="F1294" s="63"/>
      <c r="G1294" s="63" t="s">
        <v>10335</v>
      </c>
      <c r="H1294" s="81" t="s">
        <v>300</v>
      </c>
      <c r="I1294" s="67" t="s">
        <v>10469</v>
      </c>
      <c r="J1294" s="76"/>
      <c r="K1294" s="76"/>
      <c r="L1294" s="76"/>
      <c r="M1294" s="76"/>
      <c r="N1294" s="76"/>
      <c r="O1294" s="71" t="s">
        <v>10335</v>
      </c>
      <c r="P1294" s="100"/>
      <c r="Q1294" s="71" t="s">
        <v>10338</v>
      </c>
      <c r="R1294" s="79" t="s">
        <v>10339</v>
      </c>
      <c r="S1294" s="86" t="n">
        <v>45132</v>
      </c>
      <c r="T1294" s="73" t="n">
        <v>45862</v>
      </c>
      <c r="U1294" s="87" t="s">
        <v>10340</v>
      </c>
      <c r="V1294" s="87" t="s">
        <v>10341</v>
      </c>
      <c r="W1294" s="76"/>
      <c r="X1294" s="71" t="s">
        <v>10335</v>
      </c>
      <c r="Y1294" s="71" t="s">
        <v>10342</v>
      </c>
      <c r="Z1294" s="79" t="s">
        <v>10629</v>
      </c>
      <c r="AA1294" s="76"/>
      <c r="AB1294" s="76"/>
      <c r="AC1294" s="76"/>
      <c r="AD1294" s="76"/>
      <c r="AE1294" s="78" t="s">
        <v>10630</v>
      </c>
      <c r="AF1294" s="76"/>
      <c r="AG1294" s="76"/>
      <c r="AH1294" s="76"/>
      <c r="AI1294" s="67" t="s">
        <v>10562</v>
      </c>
      <c r="AJ1294" s="79" t="s">
        <v>10346</v>
      </c>
      <c r="AK1294" s="68"/>
      <c r="AL1294" s="68"/>
      <c r="AM1294" s="68"/>
      <c r="AN1294" s="110"/>
      <c r="AO1294" s="110"/>
      <c r="AP1294" s="107"/>
      <c r="AQ1294" s="68"/>
    </row>
    <row r="1295" customFormat="false" ht="15" hidden="false" customHeight="false" outlineLevel="0" collapsed="false">
      <c r="B1295" s="1" t="str">
        <f aca="false">поверители!$E1295</f>
        <v>03091</v>
      </c>
      <c r="C1295" s="64" t="s">
        <v>297</v>
      </c>
      <c r="D1295" s="63"/>
      <c r="E1295" s="81" t="s">
        <v>11978</v>
      </c>
      <c r="F1295" s="63"/>
      <c r="G1295" s="63" t="s">
        <v>10335</v>
      </c>
      <c r="H1295" s="81" t="s">
        <v>300</v>
      </c>
      <c r="I1295" s="67" t="s">
        <v>10469</v>
      </c>
      <c r="J1295" s="76"/>
      <c r="K1295" s="76"/>
      <c r="L1295" s="76"/>
      <c r="M1295" s="76"/>
      <c r="N1295" s="76"/>
      <c r="O1295" s="71" t="s">
        <v>10335</v>
      </c>
      <c r="P1295" s="100"/>
      <c r="Q1295" s="71" t="s">
        <v>10338</v>
      </c>
      <c r="R1295" s="79" t="s">
        <v>10339</v>
      </c>
      <c r="S1295" s="86" t="n">
        <v>45132</v>
      </c>
      <c r="T1295" s="73" t="n">
        <v>45862</v>
      </c>
      <c r="U1295" s="87" t="s">
        <v>10340</v>
      </c>
      <c r="V1295" s="87" t="s">
        <v>10341</v>
      </c>
      <c r="W1295" s="76"/>
      <c r="X1295" s="71" t="s">
        <v>10335</v>
      </c>
      <c r="Y1295" s="71" t="s">
        <v>10342</v>
      </c>
      <c r="Z1295" s="79" t="s">
        <v>10629</v>
      </c>
      <c r="AA1295" s="76"/>
      <c r="AB1295" s="76"/>
      <c r="AC1295" s="76"/>
      <c r="AD1295" s="76"/>
      <c r="AE1295" s="78" t="s">
        <v>10630</v>
      </c>
      <c r="AF1295" s="76"/>
      <c r="AG1295" s="76"/>
      <c r="AH1295" s="76"/>
      <c r="AI1295" s="67" t="s">
        <v>10562</v>
      </c>
      <c r="AJ1295" s="79" t="s">
        <v>10346</v>
      </c>
      <c r="AK1295" s="68"/>
      <c r="AL1295" s="68"/>
      <c r="AM1295" s="68"/>
      <c r="AN1295" s="110"/>
      <c r="AO1295" s="110"/>
      <c r="AP1295" s="107"/>
      <c r="AQ1295" s="68"/>
    </row>
    <row r="1296" customFormat="false" ht="15" hidden="false" customHeight="false" outlineLevel="0" collapsed="false">
      <c r="B1296" s="1" t="str">
        <f aca="false">поверители!$E1296</f>
        <v>03095</v>
      </c>
      <c r="C1296" s="64" t="s">
        <v>323</v>
      </c>
      <c r="D1296" s="63"/>
      <c r="E1296" s="81" t="s">
        <v>11979</v>
      </c>
      <c r="F1296" s="63"/>
      <c r="G1296" s="63" t="s">
        <v>10335</v>
      </c>
      <c r="H1296" s="81" t="s">
        <v>2447</v>
      </c>
      <c r="I1296" s="67" t="s">
        <v>10652</v>
      </c>
      <c r="J1296" s="76"/>
      <c r="K1296" s="76"/>
      <c r="L1296" s="76"/>
      <c r="M1296" s="76"/>
      <c r="N1296" s="76"/>
      <c r="O1296" s="71" t="s">
        <v>10335</v>
      </c>
      <c r="P1296" s="100"/>
      <c r="Q1296" s="71" t="s">
        <v>10338</v>
      </c>
      <c r="R1296" s="79" t="s">
        <v>10339</v>
      </c>
      <c r="S1296" s="86" t="n">
        <v>45132</v>
      </c>
      <c r="T1296" s="73" t="n">
        <v>45862</v>
      </c>
      <c r="U1296" s="87" t="s">
        <v>10340</v>
      </c>
      <c r="V1296" s="87" t="s">
        <v>10341</v>
      </c>
      <c r="W1296" s="76"/>
      <c r="X1296" s="71" t="s">
        <v>10335</v>
      </c>
      <c r="Y1296" s="71" t="s">
        <v>10342</v>
      </c>
      <c r="Z1296" s="79" t="s">
        <v>10629</v>
      </c>
      <c r="AA1296" s="76"/>
      <c r="AB1296" s="76"/>
      <c r="AC1296" s="76"/>
      <c r="AD1296" s="76"/>
      <c r="AE1296" s="78" t="s">
        <v>10630</v>
      </c>
      <c r="AF1296" s="76"/>
      <c r="AG1296" s="76"/>
      <c r="AH1296" s="76"/>
      <c r="AI1296" s="67" t="s">
        <v>10609</v>
      </c>
      <c r="AJ1296" s="79" t="s">
        <v>10346</v>
      </c>
      <c r="AK1296" s="68"/>
      <c r="AL1296" s="68"/>
      <c r="AM1296" s="68"/>
      <c r="AN1296" s="110"/>
      <c r="AO1296" s="110"/>
      <c r="AP1296" s="107"/>
      <c r="AQ1296" s="68"/>
    </row>
    <row r="1297" customFormat="false" ht="15" hidden="false" customHeight="false" outlineLevel="0" collapsed="false">
      <c r="B1297" s="1" t="str">
        <f aca="false">поверители!$E1297</f>
        <v>03110</v>
      </c>
      <c r="C1297" s="64" t="s">
        <v>317</v>
      </c>
      <c r="D1297" s="63"/>
      <c r="E1297" s="81" t="s">
        <v>11980</v>
      </c>
      <c r="F1297" s="63"/>
      <c r="G1297" s="63" t="s">
        <v>10335</v>
      </c>
      <c r="H1297" s="63" t="s">
        <v>320</v>
      </c>
      <c r="I1297" s="67" t="s">
        <v>10667</v>
      </c>
      <c r="J1297" s="76"/>
      <c r="K1297" s="76"/>
      <c r="L1297" s="76"/>
      <c r="M1297" s="76"/>
      <c r="N1297" s="76"/>
      <c r="O1297" s="71" t="s">
        <v>10335</v>
      </c>
      <c r="P1297" s="100"/>
      <c r="Q1297" s="71" t="s">
        <v>10338</v>
      </c>
      <c r="R1297" s="79" t="s">
        <v>10339</v>
      </c>
      <c r="S1297" s="86" t="n">
        <v>45132</v>
      </c>
      <c r="T1297" s="73" t="n">
        <v>45862</v>
      </c>
      <c r="U1297" s="87" t="s">
        <v>10340</v>
      </c>
      <c r="V1297" s="87" t="s">
        <v>10341</v>
      </c>
      <c r="W1297" s="76"/>
      <c r="X1297" s="71" t="s">
        <v>10335</v>
      </c>
      <c r="Y1297" s="71" t="s">
        <v>10342</v>
      </c>
      <c r="Z1297" s="79" t="s">
        <v>10629</v>
      </c>
      <c r="AA1297" s="76"/>
      <c r="AB1297" s="76"/>
      <c r="AC1297" s="76"/>
      <c r="AD1297" s="76"/>
      <c r="AE1297" s="78" t="s">
        <v>10630</v>
      </c>
      <c r="AF1297" s="76"/>
      <c r="AG1297" s="76"/>
      <c r="AH1297" s="76"/>
      <c r="AI1297" s="67" t="s">
        <v>10609</v>
      </c>
      <c r="AJ1297" s="79" t="s">
        <v>10346</v>
      </c>
      <c r="AK1297" s="68"/>
      <c r="AL1297" s="68"/>
      <c r="AM1297" s="68"/>
      <c r="AN1297" s="110"/>
      <c r="AO1297" s="110"/>
      <c r="AP1297" s="107"/>
      <c r="AQ1297" s="68"/>
    </row>
    <row r="1298" customFormat="false" ht="15" hidden="false" customHeight="false" outlineLevel="0" collapsed="false">
      <c r="B1298" s="1" t="str">
        <f aca="false">поверители!$E1298</f>
        <v>03116</v>
      </c>
      <c r="C1298" s="64" t="s">
        <v>291</v>
      </c>
      <c r="D1298" s="63"/>
      <c r="E1298" s="81" t="s">
        <v>11981</v>
      </c>
      <c r="F1298" s="63"/>
      <c r="G1298" s="63" t="s">
        <v>10335</v>
      </c>
      <c r="H1298" s="81" t="s">
        <v>294</v>
      </c>
      <c r="I1298" s="67" t="s">
        <v>10670</v>
      </c>
      <c r="J1298" s="76"/>
      <c r="K1298" s="76"/>
      <c r="L1298" s="76"/>
      <c r="M1298" s="76"/>
      <c r="N1298" s="76"/>
      <c r="O1298" s="71" t="s">
        <v>10335</v>
      </c>
      <c r="P1298" s="100"/>
      <c r="Q1298" s="71" t="s">
        <v>10338</v>
      </c>
      <c r="R1298" s="79" t="s">
        <v>10339</v>
      </c>
      <c r="S1298" s="86" t="n">
        <v>45132</v>
      </c>
      <c r="T1298" s="73" t="n">
        <v>45497</v>
      </c>
      <c r="U1298" s="87" t="s">
        <v>10340</v>
      </c>
      <c r="V1298" s="87" t="s">
        <v>10341</v>
      </c>
      <c r="W1298" s="76"/>
      <c r="X1298" s="71" t="s">
        <v>10335</v>
      </c>
      <c r="Y1298" s="71" t="s">
        <v>10342</v>
      </c>
      <c r="Z1298" s="79" t="s">
        <v>10629</v>
      </c>
      <c r="AA1298" s="76"/>
      <c r="AB1298" s="76"/>
      <c r="AC1298" s="76"/>
      <c r="AD1298" s="76"/>
      <c r="AE1298" s="78" t="s">
        <v>10630</v>
      </c>
      <c r="AF1298" s="76"/>
      <c r="AG1298" s="76"/>
      <c r="AH1298" s="76"/>
      <c r="AI1298" s="67" t="s">
        <v>10647</v>
      </c>
      <c r="AJ1298" s="79" t="s">
        <v>10346</v>
      </c>
      <c r="AK1298" s="68"/>
      <c r="AL1298" s="68"/>
      <c r="AM1298" s="68"/>
      <c r="AN1298" s="110"/>
      <c r="AO1298" s="110"/>
      <c r="AP1298" s="107"/>
      <c r="AQ1298" s="68"/>
    </row>
    <row r="1299" customFormat="false" ht="15" hidden="false" customHeight="false" outlineLevel="0" collapsed="false">
      <c r="B1299" s="1" t="str">
        <f aca="false">поверители!$E1299</f>
        <v>03188</v>
      </c>
      <c r="C1299" s="64" t="s">
        <v>323</v>
      </c>
      <c r="D1299" s="63"/>
      <c r="E1299" s="81" t="s">
        <v>11982</v>
      </c>
      <c r="F1299" s="63"/>
      <c r="G1299" s="63" t="s">
        <v>10335</v>
      </c>
      <c r="H1299" s="81" t="s">
        <v>326</v>
      </c>
      <c r="I1299" s="67" t="s">
        <v>10652</v>
      </c>
      <c r="J1299" s="76"/>
      <c r="K1299" s="76"/>
      <c r="L1299" s="76"/>
      <c r="M1299" s="76"/>
      <c r="N1299" s="76"/>
      <c r="O1299" s="71" t="s">
        <v>10335</v>
      </c>
      <c r="P1299" s="100"/>
      <c r="Q1299" s="71" t="s">
        <v>10338</v>
      </c>
      <c r="R1299" s="79" t="s">
        <v>10339</v>
      </c>
      <c r="S1299" s="86" t="n">
        <v>45132</v>
      </c>
      <c r="T1299" s="73" t="n">
        <v>45862</v>
      </c>
      <c r="U1299" s="87" t="s">
        <v>10340</v>
      </c>
      <c r="V1299" s="87" t="s">
        <v>10341</v>
      </c>
      <c r="W1299" s="76"/>
      <c r="X1299" s="71" t="s">
        <v>10335</v>
      </c>
      <c r="Y1299" s="71" t="s">
        <v>10342</v>
      </c>
      <c r="Z1299" s="79" t="s">
        <v>10629</v>
      </c>
      <c r="AA1299" s="76"/>
      <c r="AB1299" s="76"/>
      <c r="AC1299" s="76"/>
      <c r="AD1299" s="76"/>
      <c r="AE1299" s="78" t="s">
        <v>10630</v>
      </c>
      <c r="AF1299" s="76"/>
      <c r="AG1299" s="76"/>
      <c r="AH1299" s="76"/>
      <c r="AI1299" s="67" t="s">
        <v>10562</v>
      </c>
      <c r="AJ1299" s="79" t="s">
        <v>10346</v>
      </c>
      <c r="AK1299" s="68"/>
      <c r="AL1299" s="68"/>
      <c r="AM1299" s="68"/>
      <c r="AN1299" s="110"/>
      <c r="AO1299" s="110"/>
      <c r="AP1299" s="107"/>
      <c r="AQ1299" s="68"/>
    </row>
    <row r="1300" customFormat="false" ht="15" hidden="false" customHeight="false" outlineLevel="0" collapsed="false">
      <c r="B1300" s="1" t="str">
        <f aca="false">поверители!$E1300</f>
        <v>03189</v>
      </c>
      <c r="C1300" s="64" t="s">
        <v>323</v>
      </c>
      <c r="D1300" s="63"/>
      <c r="E1300" s="81" t="s">
        <v>11983</v>
      </c>
      <c r="F1300" s="63"/>
      <c r="G1300" s="63" t="s">
        <v>10335</v>
      </c>
      <c r="H1300" s="81" t="s">
        <v>326</v>
      </c>
      <c r="I1300" s="67" t="s">
        <v>10652</v>
      </c>
      <c r="J1300" s="76"/>
      <c r="K1300" s="76"/>
      <c r="L1300" s="76"/>
      <c r="M1300" s="76"/>
      <c r="N1300" s="76"/>
      <c r="O1300" s="71" t="s">
        <v>10335</v>
      </c>
      <c r="P1300" s="100"/>
      <c r="Q1300" s="71" t="s">
        <v>10338</v>
      </c>
      <c r="R1300" s="79" t="s">
        <v>10339</v>
      </c>
      <c r="S1300" s="86" t="n">
        <v>45132</v>
      </c>
      <c r="T1300" s="73" t="n">
        <v>45862</v>
      </c>
      <c r="U1300" s="87" t="s">
        <v>10340</v>
      </c>
      <c r="V1300" s="87" t="s">
        <v>10341</v>
      </c>
      <c r="W1300" s="76"/>
      <c r="X1300" s="71" t="s">
        <v>10335</v>
      </c>
      <c r="Y1300" s="71" t="s">
        <v>10342</v>
      </c>
      <c r="Z1300" s="79" t="s">
        <v>10629</v>
      </c>
      <c r="AA1300" s="76"/>
      <c r="AB1300" s="76"/>
      <c r="AC1300" s="76"/>
      <c r="AD1300" s="76"/>
      <c r="AE1300" s="78" t="s">
        <v>10630</v>
      </c>
      <c r="AF1300" s="76"/>
      <c r="AG1300" s="76"/>
      <c r="AH1300" s="76"/>
      <c r="AI1300" s="67" t="s">
        <v>10562</v>
      </c>
      <c r="AJ1300" s="79" t="s">
        <v>10346</v>
      </c>
      <c r="AK1300" s="68"/>
      <c r="AL1300" s="68"/>
      <c r="AM1300" s="68"/>
      <c r="AN1300" s="110"/>
      <c r="AO1300" s="110"/>
      <c r="AP1300" s="107"/>
      <c r="AQ1300" s="68"/>
    </row>
    <row r="1301" customFormat="false" ht="15" hidden="false" customHeight="false" outlineLevel="0" collapsed="false">
      <c r="B1301" s="1" t="str">
        <f aca="false">поверители!$E1301</f>
        <v>03191</v>
      </c>
      <c r="C1301" s="64" t="s">
        <v>323</v>
      </c>
      <c r="D1301" s="63"/>
      <c r="E1301" s="81" t="s">
        <v>11984</v>
      </c>
      <c r="F1301" s="63"/>
      <c r="G1301" s="63" t="s">
        <v>10335</v>
      </c>
      <c r="H1301" s="81" t="s">
        <v>326</v>
      </c>
      <c r="I1301" s="67" t="s">
        <v>10652</v>
      </c>
      <c r="J1301" s="76"/>
      <c r="K1301" s="76"/>
      <c r="L1301" s="76"/>
      <c r="M1301" s="76"/>
      <c r="N1301" s="76"/>
      <c r="O1301" s="71" t="s">
        <v>10335</v>
      </c>
      <c r="P1301" s="100"/>
      <c r="Q1301" s="71" t="s">
        <v>10338</v>
      </c>
      <c r="R1301" s="79" t="s">
        <v>10339</v>
      </c>
      <c r="S1301" s="86" t="n">
        <v>45132</v>
      </c>
      <c r="T1301" s="73" t="n">
        <v>45862</v>
      </c>
      <c r="U1301" s="87" t="s">
        <v>10340</v>
      </c>
      <c r="V1301" s="87" t="s">
        <v>10341</v>
      </c>
      <c r="W1301" s="76"/>
      <c r="X1301" s="71" t="s">
        <v>10335</v>
      </c>
      <c r="Y1301" s="71" t="s">
        <v>10342</v>
      </c>
      <c r="Z1301" s="79" t="s">
        <v>10629</v>
      </c>
      <c r="AA1301" s="76"/>
      <c r="AB1301" s="76"/>
      <c r="AC1301" s="76"/>
      <c r="AD1301" s="76"/>
      <c r="AE1301" s="78" t="s">
        <v>10630</v>
      </c>
      <c r="AF1301" s="76"/>
      <c r="AG1301" s="76"/>
      <c r="AH1301" s="76"/>
      <c r="AI1301" s="67" t="s">
        <v>10562</v>
      </c>
      <c r="AJ1301" s="79" t="s">
        <v>10346</v>
      </c>
      <c r="AK1301" s="68"/>
      <c r="AL1301" s="68"/>
      <c r="AM1301" s="68"/>
      <c r="AN1301" s="110"/>
      <c r="AO1301" s="110"/>
      <c r="AP1301" s="107"/>
      <c r="AQ1301" s="68"/>
    </row>
    <row r="1302" customFormat="false" ht="15" hidden="false" customHeight="false" outlineLevel="0" collapsed="false">
      <c r="B1302" s="1" t="str">
        <f aca="false">поверители!$E1302</f>
        <v>03192</v>
      </c>
      <c r="C1302" s="64" t="s">
        <v>323</v>
      </c>
      <c r="D1302" s="63"/>
      <c r="E1302" s="81" t="s">
        <v>11985</v>
      </c>
      <c r="F1302" s="63"/>
      <c r="G1302" s="63" t="s">
        <v>10335</v>
      </c>
      <c r="H1302" s="81" t="s">
        <v>326</v>
      </c>
      <c r="I1302" s="67" t="s">
        <v>10652</v>
      </c>
      <c r="J1302" s="76"/>
      <c r="K1302" s="76"/>
      <c r="L1302" s="76"/>
      <c r="M1302" s="76"/>
      <c r="N1302" s="76"/>
      <c r="O1302" s="71" t="s">
        <v>10335</v>
      </c>
      <c r="P1302" s="100"/>
      <c r="Q1302" s="71" t="s">
        <v>10338</v>
      </c>
      <c r="R1302" s="79" t="s">
        <v>10339</v>
      </c>
      <c r="S1302" s="86" t="n">
        <v>45132</v>
      </c>
      <c r="T1302" s="73" t="n">
        <v>45862</v>
      </c>
      <c r="U1302" s="87" t="s">
        <v>10340</v>
      </c>
      <c r="V1302" s="87" t="s">
        <v>10341</v>
      </c>
      <c r="W1302" s="76"/>
      <c r="X1302" s="71" t="s">
        <v>10335</v>
      </c>
      <c r="Y1302" s="71" t="s">
        <v>10342</v>
      </c>
      <c r="Z1302" s="79" t="s">
        <v>10629</v>
      </c>
      <c r="AA1302" s="76"/>
      <c r="AB1302" s="76"/>
      <c r="AC1302" s="76"/>
      <c r="AD1302" s="76"/>
      <c r="AE1302" s="78" t="s">
        <v>10630</v>
      </c>
      <c r="AF1302" s="76"/>
      <c r="AG1302" s="76"/>
      <c r="AH1302" s="76"/>
      <c r="AI1302" s="67" t="s">
        <v>10562</v>
      </c>
      <c r="AJ1302" s="79" t="s">
        <v>42</v>
      </c>
      <c r="AK1302" s="68"/>
      <c r="AL1302" s="68"/>
      <c r="AM1302" s="68"/>
      <c r="AN1302" s="110"/>
      <c r="AO1302" s="110"/>
      <c r="AP1302" s="107"/>
      <c r="AQ1302" s="68"/>
    </row>
    <row r="1303" customFormat="false" ht="15" hidden="false" customHeight="false" outlineLevel="0" collapsed="false">
      <c r="B1303" s="1" t="str">
        <f aca="false">поверители!$E1303</f>
        <v>03197</v>
      </c>
      <c r="C1303" s="64" t="s">
        <v>323</v>
      </c>
      <c r="D1303" s="63"/>
      <c r="E1303" s="81" t="s">
        <v>11986</v>
      </c>
      <c r="F1303" s="63"/>
      <c r="G1303" s="63" t="s">
        <v>10335</v>
      </c>
      <c r="H1303" s="81" t="s">
        <v>763</v>
      </c>
      <c r="I1303" s="67" t="s">
        <v>10652</v>
      </c>
      <c r="J1303" s="76"/>
      <c r="K1303" s="76"/>
      <c r="L1303" s="76"/>
      <c r="M1303" s="76"/>
      <c r="N1303" s="76"/>
      <c r="O1303" s="71" t="s">
        <v>10335</v>
      </c>
      <c r="P1303" s="100"/>
      <c r="Q1303" s="71" t="s">
        <v>10338</v>
      </c>
      <c r="R1303" s="79" t="s">
        <v>10339</v>
      </c>
      <c r="S1303" s="86" t="n">
        <v>45132</v>
      </c>
      <c r="T1303" s="73" t="n">
        <v>45862</v>
      </c>
      <c r="U1303" s="87" t="s">
        <v>10340</v>
      </c>
      <c r="V1303" s="87" t="s">
        <v>10341</v>
      </c>
      <c r="W1303" s="76"/>
      <c r="X1303" s="71" t="s">
        <v>10335</v>
      </c>
      <c r="Y1303" s="71" t="s">
        <v>10342</v>
      </c>
      <c r="Z1303" s="79" t="s">
        <v>10629</v>
      </c>
      <c r="AA1303" s="76"/>
      <c r="AB1303" s="76"/>
      <c r="AC1303" s="76"/>
      <c r="AD1303" s="76"/>
      <c r="AE1303" s="78" t="s">
        <v>10630</v>
      </c>
      <c r="AF1303" s="76"/>
      <c r="AG1303" s="76"/>
      <c r="AH1303" s="76"/>
      <c r="AI1303" s="67" t="s">
        <v>10562</v>
      </c>
      <c r="AJ1303" s="79" t="s">
        <v>42</v>
      </c>
      <c r="AK1303" s="68"/>
      <c r="AL1303" s="68"/>
      <c r="AM1303" s="68"/>
      <c r="AN1303" s="110"/>
      <c r="AO1303" s="110"/>
      <c r="AP1303" s="107"/>
      <c r="AQ1303" s="68"/>
    </row>
    <row r="1304" customFormat="false" ht="15" hidden="false" customHeight="false" outlineLevel="0" collapsed="false">
      <c r="B1304" s="1" t="str">
        <f aca="false">поверители!$E1304</f>
        <v>03201</v>
      </c>
      <c r="C1304" s="64" t="s">
        <v>323</v>
      </c>
      <c r="D1304" s="63"/>
      <c r="E1304" s="81" t="s">
        <v>11987</v>
      </c>
      <c r="F1304" s="63"/>
      <c r="G1304" s="63" t="s">
        <v>10335</v>
      </c>
      <c r="H1304" s="81" t="s">
        <v>763</v>
      </c>
      <c r="I1304" s="67" t="s">
        <v>10652</v>
      </c>
      <c r="J1304" s="76"/>
      <c r="K1304" s="76"/>
      <c r="L1304" s="76"/>
      <c r="M1304" s="76"/>
      <c r="N1304" s="76"/>
      <c r="O1304" s="71" t="s">
        <v>10335</v>
      </c>
      <c r="P1304" s="100"/>
      <c r="Q1304" s="71" t="s">
        <v>10338</v>
      </c>
      <c r="R1304" s="79" t="s">
        <v>10339</v>
      </c>
      <c r="S1304" s="86" t="n">
        <v>45132</v>
      </c>
      <c r="T1304" s="73" t="n">
        <v>45862</v>
      </c>
      <c r="U1304" s="87" t="s">
        <v>10340</v>
      </c>
      <c r="V1304" s="87" t="s">
        <v>10341</v>
      </c>
      <c r="W1304" s="76"/>
      <c r="X1304" s="71" t="s">
        <v>10335</v>
      </c>
      <c r="Y1304" s="71" t="s">
        <v>10342</v>
      </c>
      <c r="Z1304" s="79" t="s">
        <v>10629</v>
      </c>
      <c r="AA1304" s="76"/>
      <c r="AB1304" s="76"/>
      <c r="AC1304" s="76"/>
      <c r="AD1304" s="76"/>
      <c r="AE1304" s="78" t="s">
        <v>10630</v>
      </c>
      <c r="AF1304" s="76"/>
      <c r="AG1304" s="76"/>
      <c r="AH1304" s="76"/>
      <c r="AI1304" s="67" t="s">
        <v>10562</v>
      </c>
      <c r="AJ1304" s="79" t="s">
        <v>42</v>
      </c>
      <c r="AK1304" s="68"/>
      <c r="AL1304" s="68"/>
      <c r="AM1304" s="68"/>
      <c r="AN1304" s="110"/>
      <c r="AO1304" s="110"/>
      <c r="AP1304" s="107"/>
      <c r="AQ1304" s="68"/>
    </row>
    <row r="1305" customFormat="false" ht="15" hidden="false" customHeight="false" outlineLevel="0" collapsed="false">
      <c r="B1305" s="1" t="str">
        <f aca="false">поверители!$E1305</f>
        <v>03202</v>
      </c>
      <c r="C1305" s="64" t="s">
        <v>323</v>
      </c>
      <c r="D1305" s="63"/>
      <c r="E1305" s="81" t="s">
        <v>11988</v>
      </c>
      <c r="F1305" s="63"/>
      <c r="G1305" s="63" t="s">
        <v>10335</v>
      </c>
      <c r="H1305" s="81" t="s">
        <v>763</v>
      </c>
      <c r="I1305" s="67" t="s">
        <v>10652</v>
      </c>
      <c r="J1305" s="76"/>
      <c r="K1305" s="76"/>
      <c r="L1305" s="76"/>
      <c r="M1305" s="76"/>
      <c r="N1305" s="76"/>
      <c r="O1305" s="71" t="s">
        <v>10335</v>
      </c>
      <c r="P1305" s="100"/>
      <c r="Q1305" s="71" t="s">
        <v>10338</v>
      </c>
      <c r="R1305" s="79" t="s">
        <v>10339</v>
      </c>
      <c r="S1305" s="86" t="n">
        <v>45132</v>
      </c>
      <c r="T1305" s="73" t="n">
        <v>45862</v>
      </c>
      <c r="U1305" s="87" t="s">
        <v>10340</v>
      </c>
      <c r="V1305" s="87" t="s">
        <v>10341</v>
      </c>
      <c r="W1305" s="76"/>
      <c r="X1305" s="71" t="s">
        <v>10335</v>
      </c>
      <c r="Y1305" s="71" t="s">
        <v>10342</v>
      </c>
      <c r="Z1305" s="79" t="s">
        <v>10629</v>
      </c>
      <c r="AA1305" s="76"/>
      <c r="AB1305" s="76"/>
      <c r="AC1305" s="76"/>
      <c r="AD1305" s="76"/>
      <c r="AE1305" s="78" t="s">
        <v>10630</v>
      </c>
      <c r="AF1305" s="76"/>
      <c r="AG1305" s="76"/>
      <c r="AH1305" s="76"/>
      <c r="AI1305" s="67" t="s">
        <v>10562</v>
      </c>
      <c r="AJ1305" s="79" t="s">
        <v>42</v>
      </c>
      <c r="AK1305" s="68"/>
      <c r="AL1305" s="68"/>
      <c r="AM1305" s="68"/>
      <c r="AN1305" s="110"/>
      <c r="AO1305" s="110"/>
      <c r="AP1305" s="107"/>
      <c r="AQ1305" s="68"/>
    </row>
    <row r="1306" customFormat="false" ht="15" hidden="false" customHeight="false" outlineLevel="0" collapsed="false">
      <c r="B1306" s="1" t="str">
        <f aca="false">поверители!$E1306</f>
        <v>03205</v>
      </c>
      <c r="C1306" s="64" t="s">
        <v>323</v>
      </c>
      <c r="D1306" s="63"/>
      <c r="E1306" s="81" t="s">
        <v>11989</v>
      </c>
      <c r="F1306" s="63"/>
      <c r="G1306" s="63" t="s">
        <v>10335</v>
      </c>
      <c r="H1306" s="81" t="s">
        <v>763</v>
      </c>
      <c r="I1306" s="67" t="s">
        <v>10652</v>
      </c>
      <c r="J1306" s="76"/>
      <c r="K1306" s="76"/>
      <c r="L1306" s="76"/>
      <c r="M1306" s="76"/>
      <c r="N1306" s="76"/>
      <c r="O1306" s="71" t="s">
        <v>10335</v>
      </c>
      <c r="P1306" s="100"/>
      <c r="Q1306" s="71" t="s">
        <v>10338</v>
      </c>
      <c r="R1306" s="79" t="s">
        <v>10339</v>
      </c>
      <c r="S1306" s="86" t="n">
        <v>45132</v>
      </c>
      <c r="T1306" s="73" t="n">
        <v>45862</v>
      </c>
      <c r="U1306" s="87" t="s">
        <v>10340</v>
      </c>
      <c r="V1306" s="87" t="s">
        <v>10341</v>
      </c>
      <c r="W1306" s="76"/>
      <c r="X1306" s="71" t="s">
        <v>10335</v>
      </c>
      <c r="Y1306" s="71" t="s">
        <v>10342</v>
      </c>
      <c r="Z1306" s="79" t="s">
        <v>10629</v>
      </c>
      <c r="AA1306" s="76"/>
      <c r="AB1306" s="76"/>
      <c r="AC1306" s="76"/>
      <c r="AD1306" s="76"/>
      <c r="AE1306" s="78" t="s">
        <v>10630</v>
      </c>
      <c r="AF1306" s="76"/>
      <c r="AG1306" s="76"/>
      <c r="AH1306" s="76"/>
      <c r="AI1306" s="67" t="s">
        <v>10562</v>
      </c>
      <c r="AJ1306" s="79" t="s">
        <v>42</v>
      </c>
      <c r="AK1306" s="68"/>
      <c r="AL1306" s="68"/>
      <c r="AM1306" s="68"/>
      <c r="AN1306" s="110"/>
      <c r="AO1306" s="110"/>
      <c r="AP1306" s="107"/>
      <c r="AQ1306" s="68"/>
    </row>
    <row r="1307" customFormat="false" ht="15" hidden="false" customHeight="false" outlineLevel="0" collapsed="false">
      <c r="B1307" s="1" t="str">
        <f aca="false">поверители!$E1307</f>
        <v>03206</v>
      </c>
      <c r="C1307" s="64" t="s">
        <v>323</v>
      </c>
      <c r="D1307" s="63"/>
      <c r="E1307" s="81" t="s">
        <v>11990</v>
      </c>
      <c r="F1307" s="63"/>
      <c r="G1307" s="63" t="s">
        <v>10335</v>
      </c>
      <c r="H1307" s="81" t="s">
        <v>763</v>
      </c>
      <c r="I1307" s="67" t="s">
        <v>10652</v>
      </c>
      <c r="J1307" s="76"/>
      <c r="K1307" s="76"/>
      <c r="L1307" s="76"/>
      <c r="M1307" s="76"/>
      <c r="N1307" s="76"/>
      <c r="O1307" s="71" t="s">
        <v>10335</v>
      </c>
      <c r="P1307" s="100"/>
      <c r="Q1307" s="71" t="s">
        <v>10338</v>
      </c>
      <c r="R1307" s="79" t="s">
        <v>10339</v>
      </c>
      <c r="S1307" s="86" t="n">
        <v>45132</v>
      </c>
      <c r="T1307" s="73" t="n">
        <v>45862</v>
      </c>
      <c r="U1307" s="87" t="s">
        <v>10340</v>
      </c>
      <c r="V1307" s="87" t="s">
        <v>10341</v>
      </c>
      <c r="W1307" s="76"/>
      <c r="X1307" s="71" t="s">
        <v>10335</v>
      </c>
      <c r="Y1307" s="71" t="s">
        <v>10342</v>
      </c>
      <c r="Z1307" s="79" t="s">
        <v>10629</v>
      </c>
      <c r="AA1307" s="76"/>
      <c r="AB1307" s="76"/>
      <c r="AC1307" s="76"/>
      <c r="AD1307" s="76"/>
      <c r="AE1307" s="78" t="s">
        <v>10630</v>
      </c>
      <c r="AF1307" s="76"/>
      <c r="AG1307" s="76"/>
      <c r="AH1307" s="76"/>
      <c r="AI1307" s="67" t="s">
        <v>10562</v>
      </c>
      <c r="AJ1307" s="79" t="s">
        <v>42</v>
      </c>
      <c r="AK1307" s="68"/>
      <c r="AL1307" s="68"/>
      <c r="AM1307" s="68"/>
      <c r="AN1307" s="110"/>
      <c r="AO1307" s="110"/>
      <c r="AP1307" s="107"/>
      <c r="AQ1307" s="68"/>
    </row>
    <row r="1308" customFormat="false" ht="15" hidden="false" customHeight="false" outlineLevel="0" collapsed="false">
      <c r="B1308" s="1" t="str">
        <f aca="false">поверители!$E1308</f>
        <v>03208</v>
      </c>
      <c r="C1308" s="64" t="s">
        <v>323</v>
      </c>
      <c r="D1308" s="63"/>
      <c r="E1308" s="81" t="s">
        <v>11991</v>
      </c>
      <c r="F1308" s="63"/>
      <c r="G1308" s="63" t="s">
        <v>10335</v>
      </c>
      <c r="H1308" s="81" t="s">
        <v>763</v>
      </c>
      <c r="I1308" s="67" t="s">
        <v>10652</v>
      </c>
      <c r="J1308" s="76"/>
      <c r="K1308" s="76"/>
      <c r="L1308" s="76"/>
      <c r="M1308" s="76"/>
      <c r="N1308" s="76"/>
      <c r="O1308" s="71" t="s">
        <v>10335</v>
      </c>
      <c r="P1308" s="100"/>
      <c r="Q1308" s="71" t="s">
        <v>10338</v>
      </c>
      <c r="R1308" s="79" t="s">
        <v>10339</v>
      </c>
      <c r="S1308" s="86" t="n">
        <v>45132</v>
      </c>
      <c r="T1308" s="73" t="n">
        <v>45862</v>
      </c>
      <c r="U1308" s="87" t="s">
        <v>10340</v>
      </c>
      <c r="V1308" s="87" t="s">
        <v>10341</v>
      </c>
      <c r="W1308" s="76"/>
      <c r="X1308" s="71" t="s">
        <v>10335</v>
      </c>
      <c r="Y1308" s="71" t="s">
        <v>10342</v>
      </c>
      <c r="Z1308" s="79" t="s">
        <v>10629</v>
      </c>
      <c r="AA1308" s="76"/>
      <c r="AB1308" s="76"/>
      <c r="AC1308" s="76"/>
      <c r="AD1308" s="76"/>
      <c r="AE1308" s="78" t="s">
        <v>10630</v>
      </c>
      <c r="AF1308" s="76"/>
      <c r="AG1308" s="76"/>
      <c r="AH1308" s="76"/>
      <c r="AI1308" s="67" t="s">
        <v>10562</v>
      </c>
      <c r="AJ1308" s="79" t="s">
        <v>42</v>
      </c>
      <c r="AK1308" s="68"/>
      <c r="AL1308" s="68"/>
      <c r="AM1308" s="68"/>
      <c r="AN1308" s="110"/>
      <c r="AO1308" s="110"/>
      <c r="AP1308" s="107"/>
      <c r="AQ1308" s="68"/>
    </row>
    <row r="1309" customFormat="false" ht="15" hidden="false" customHeight="false" outlineLevel="0" collapsed="false">
      <c r="B1309" s="1" t="str">
        <f aca="false">поверители!$E1309</f>
        <v>03209</v>
      </c>
      <c r="C1309" s="64" t="s">
        <v>323</v>
      </c>
      <c r="D1309" s="63"/>
      <c r="E1309" s="81" t="s">
        <v>11992</v>
      </c>
      <c r="F1309" s="63"/>
      <c r="G1309" s="63" t="s">
        <v>10335</v>
      </c>
      <c r="H1309" s="81" t="s">
        <v>763</v>
      </c>
      <c r="I1309" s="67" t="s">
        <v>10652</v>
      </c>
      <c r="J1309" s="76"/>
      <c r="K1309" s="76"/>
      <c r="L1309" s="76"/>
      <c r="M1309" s="76"/>
      <c r="N1309" s="76"/>
      <c r="O1309" s="71" t="s">
        <v>10335</v>
      </c>
      <c r="P1309" s="100"/>
      <c r="Q1309" s="71" t="s">
        <v>10338</v>
      </c>
      <c r="R1309" s="79" t="s">
        <v>10339</v>
      </c>
      <c r="S1309" s="86" t="n">
        <v>45132</v>
      </c>
      <c r="T1309" s="73" t="n">
        <v>45862</v>
      </c>
      <c r="U1309" s="87" t="s">
        <v>10340</v>
      </c>
      <c r="V1309" s="87" t="s">
        <v>10341</v>
      </c>
      <c r="W1309" s="76"/>
      <c r="X1309" s="71" t="s">
        <v>10335</v>
      </c>
      <c r="Y1309" s="71" t="s">
        <v>10342</v>
      </c>
      <c r="Z1309" s="79" t="s">
        <v>10629</v>
      </c>
      <c r="AA1309" s="76"/>
      <c r="AB1309" s="76"/>
      <c r="AC1309" s="76"/>
      <c r="AD1309" s="76"/>
      <c r="AE1309" s="78" t="s">
        <v>10630</v>
      </c>
      <c r="AF1309" s="76"/>
      <c r="AG1309" s="76"/>
      <c r="AH1309" s="76"/>
      <c r="AI1309" s="67" t="s">
        <v>10562</v>
      </c>
      <c r="AJ1309" s="79" t="s">
        <v>42</v>
      </c>
      <c r="AK1309" s="68"/>
      <c r="AL1309" s="68"/>
      <c r="AM1309" s="68"/>
      <c r="AN1309" s="110"/>
      <c r="AO1309" s="110"/>
      <c r="AP1309" s="107"/>
      <c r="AQ1309" s="68"/>
    </row>
    <row r="1310" customFormat="false" ht="15" hidden="false" customHeight="false" outlineLevel="0" collapsed="false">
      <c r="B1310" s="1" t="str">
        <f aca="false">поверители!$E1310</f>
        <v>03212</v>
      </c>
      <c r="C1310" s="64" t="s">
        <v>323</v>
      </c>
      <c r="D1310" s="63"/>
      <c r="E1310" s="81" t="s">
        <v>11993</v>
      </c>
      <c r="F1310" s="63"/>
      <c r="G1310" s="63" t="s">
        <v>10335</v>
      </c>
      <c r="H1310" s="81" t="s">
        <v>763</v>
      </c>
      <c r="I1310" s="67" t="s">
        <v>10652</v>
      </c>
      <c r="J1310" s="76"/>
      <c r="K1310" s="76"/>
      <c r="L1310" s="76"/>
      <c r="M1310" s="76"/>
      <c r="N1310" s="76"/>
      <c r="O1310" s="71" t="s">
        <v>10335</v>
      </c>
      <c r="P1310" s="100"/>
      <c r="Q1310" s="71" t="s">
        <v>10338</v>
      </c>
      <c r="R1310" s="79" t="s">
        <v>10339</v>
      </c>
      <c r="S1310" s="86" t="n">
        <v>45132</v>
      </c>
      <c r="T1310" s="73" t="n">
        <v>45862</v>
      </c>
      <c r="U1310" s="87" t="s">
        <v>10340</v>
      </c>
      <c r="V1310" s="87" t="s">
        <v>10341</v>
      </c>
      <c r="W1310" s="76"/>
      <c r="X1310" s="71" t="s">
        <v>10335</v>
      </c>
      <c r="Y1310" s="71" t="s">
        <v>10342</v>
      </c>
      <c r="Z1310" s="79" t="s">
        <v>10629</v>
      </c>
      <c r="AA1310" s="76"/>
      <c r="AB1310" s="76"/>
      <c r="AC1310" s="76"/>
      <c r="AD1310" s="76"/>
      <c r="AE1310" s="78" t="s">
        <v>10630</v>
      </c>
      <c r="AF1310" s="76"/>
      <c r="AG1310" s="76"/>
      <c r="AH1310" s="76"/>
      <c r="AI1310" s="67" t="s">
        <v>10562</v>
      </c>
      <c r="AJ1310" s="79" t="s">
        <v>42</v>
      </c>
      <c r="AK1310" s="68"/>
      <c r="AL1310" s="68"/>
      <c r="AM1310" s="68"/>
      <c r="AN1310" s="110"/>
      <c r="AO1310" s="110"/>
      <c r="AP1310" s="107"/>
      <c r="AQ1310" s="68"/>
    </row>
    <row r="1311" customFormat="false" ht="15" hidden="false" customHeight="false" outlineLevel="0" collapsed="false">
      <c r="B1311" s="1" t="str">
        <f aca="false">поверители!$E1311</f>
        <v>03215</v>
      </c>
      <c r="C1311" s="64" t="s">
        <v>323</v>
      </c>
      <c r="D1311" s="63"/>
      <c r="E1311" s="81" t="s">
        <v>11994</v>
      </c>
      <c r="F1311" s="63"/>
      <c r="G1311" s="63" t="s">
        <v>10335</v>
      </c>
      <c r="H1311" s="81" t="s">
        <v>763</v>
      </c>
      <c r="I1311" s="67" t="s">
        <v>10652</v>
      </c>
      <c r="J1311" s="76"/>
      <c r="K1311" s="76"/>
      <c r="L1311" s="76"/>
      <c r="M1311" s="76"/>
      <c r="N1311" s="76"/>
      <c r="O1311" s="71" t="s">
        <v>10335</v>
      </c>
      <c r="P1311" s="100"/>
      <c r="Q1311" s="71" t="s">
        <v>10338</v>
      </c>
      <c r="R1311" s="79" t="s">
        <v>10339</v>
      </c>
      <c r="S1311" s="86" t="n">
        <v>45132</v>
      </c>
      <c r="T1311" s="73" t="n">
        <v>45862</v>
      </c>
      <c r="U1311" s="87" t="s">
        <v>10340</v>
      </c>
      <c r="V1311" s="87" t="s">
        <v>10341</v>
      </c>
      <c r="W1311" s="76"/>
      <c r="X1311" s="71" t="s">
        <v>10335</v>
      </c>
      <c r="Y1311" s="71" t="s">
        <v>10342</v>
      </c>
      <c r="Z1311" s="79" t="s">
        <v>10629</v>
      </c>
      <c r="AA1311" s="76"/>
      <c r="AB1311" s="76"/>
      <c r="AC1311" s="76"/>
      <c r="AD1311" s="76"/>
      <c r="AE1311" s="78" t="s">
        <v>10630</v>
      </c>
      <c r="AF1311" s="76"/>
      <c r="AG1311" s="76"/>
      <c r="AH1311" s="76"/>
      <c r="AI1311" s="67" t="s">
        <v>10647</v>
      </c>
      <c r="AJ1311" s="79" t="s">
        <v>42</v>
      </c>
      <c r="AK1311" s="68"/>
      <c r="AL1311" s="68"/>
      <c r="AM1311" s="68"/>
      <c r="AN1311" s="110"/>
      <c r="AO1311" s="110"/>
      <c r="AP1311" s="107"/>
      <c r="AQ1311" s="68"/>
    </row>
    <row r="1312" customFormat="false" ht="15" hidden="false" customHeight="false" outlineLevel="0" collapsed="false">
      <c r="B1312" s="1" t="str">
        <f aca="false">поверители!$E1312</f>
        <v>03258</v>
      </c>
      <c r="C1312" s="64" t="s">
        <v>297</v>
      </c>
      <c r="D1312" s="63"/>
      <c r="E1312" s="81" t="s">
        <v>11995</v>
      </c>
      <c r="F1312" s="63"/>
      <c r="G1312" s="63" t="s">
        <v>10335</v>
      </c>
      <c r="H1312" s="64" t="s">
        <v>2524</v>
      </c>
      <c r="I1312" s="67" t="s">
        <v>10667</v>
      </c>
      <c r="J1312" s="76"/>
      <c r="K1312" s="76"/>
      <c r="L1312" s="76"/>
      <c r="M1312" s="76"/>
      <c r="N1312" s="76"/>
      <c r="O1312" s="71" t="s">
        <v>10335</v>
      </c>
      <c r="P1312" s="100"/>
      <c r="Q1312" s="71" t="s">
        <v>10338</v>
      </c>
      <c r="R1312" s="79" t="s">
        <v>10339</v>
      </c>
      <c r="S1312" s="86" t="n">
        <v>45132</v>
      </c>
      <c r="T1312" s="73" t="n">
        <v>45862</v>
      </c>
      <c r="U1312" s="87" t="s">
        <v>10340</v>
      </c>
      <c r="V1312" s="87" t="s">
        <v>10341</v>
      </c>
      <c r="W1312" s="76"/>
      <c r="X1312" s="71" t="s">
        <v>10335</v>
      </c>
      <c r="Y1312" s="71" t="s">
        <v>10342</v>
      </c>
      <c r="Z1312" s="79" t="s">
        <v>10629</v>
      </c>
      <c r="AA1312" s="76"/>
      <c r="AB1312" s="76"/>
      <c r="AC1312" s="76"/>
      <c r="AD1312" s="76"/>
      <c r="AE1312" s="78" t="s">
        <v>10630</v>
      </c>
      <c r="AF1312" s="76"/>
      <c r="AG1312" s="76"/>
      <c r="AH1312" s="76"/>
      <c r="AI1312" s="67" t="s">
        <v>10647</v>
      </c>
      <c r="AJ1312" s="79" t="s">
        <v>42</v>
      </c>
      <c r="AK1312" s="68"/>
      <c r="AL1312" s="68"/>
      <c r="AM1312" s="68"/>
      <c r="AN1312" s="110"/>
      <c r="AO1312" s="110"/>
      <c r="AP1312" s="107"/>
      <c r="AQ1312" s="68"/>
    </row>
    <row r="1313" customFormat="false" ht="15" hidden="false" customHeight="false" outlineLevel="0" collapsed="false">
      <c r="B1313" s="1" t="str">
        <f aca="false">поверители!$E1313</f>
        <v>03274</v>
      </c>
      <c r="C1313" s="64" t="s">
        <v>297</v>
      </c>
      <c r="D1313" s="63"/>
      <c r="E1313" s="81" t="s">
        <v>11996</v>
      </c>
      <c r="F1313" s="63"/>
      <c r="G1313" s="63" t="s">
        <v>10335</v>
      </c>
      <c r="H1313" s="64" t="s">
        <v>11997</v>
      </c>
      <c r="I1313" s="67" t="s">
        <v>10469</v>
      </c>
      <c r="J1313" s="76"/>
      <c r="K1313" s="76"/>
      <c r="L1313" s="76"/>
      <c r="M1313" s="76"/>
      <c r="N1313" s="76"/>
      <c r="O1313" s="71" t="s">
        <v>10335</v>
      </c>
      <c r="P1313" s="100"/>
      <c r="Q1313" s="71" t="s">
        <v>10338</v>
      </c>
      <c r="R1313" s="79" t="s">
        <v>10339</v>
      </c>
      <c r="S1313" s="86" t="n">
        <v>45132</v>
      </c>
      <c r="T1313" s="73" t="n">
        <v>45862</v>
      </c>
      <c r="U1313" s="87" t="s">
        <v>10340</v>
      </c>
      <c r="V1313" s="87" t="s">
        <v>10341</v>
      </c>
      <c r="W1313" s="76"/>
      <c r="X1313" s="71" t="s">
        <v>10335</v>
      </c>
      <c r="Y1313" s="71" t="s">
        <v>10342</v>
      </c>
      <c r="Z1313" s="79" t="s">
        <v>10629</v>
      </c>
      <c r="AA1313" s="76"/>
      <c r="AB1313" s="76"/>
      <c r="AC1313" s="76"/>
      <c r="AD1313" s="76"/>
      <c r="AE1313" s="78" t="s">
        <v>10630</v>
      </c>
      <c r="AF1313" s="76"/>
      <c r="AG1313" s="76"/>
      <c r="AH1313" s="76"/>
      <c r="AI1313" s="67" t="s">
        <v>10562</v>
      </c>
      <c r="AJ1313" s="79" t="s">
        <v>42</v>
      </c>
      <c r="AK1313" s="68"/>
      <c r="AL1313" s="68"/>
      <c r="AM1313" s="68"/>
      <c r="AN1313" s="110"/>
      <c r="AO1313" s="110"/>
      <c r="AP1313" s="107"/>
      <c r="AQ1313" s="68"/>
    </row>
    <row r="1314" customFormat="false" ht="15" hidden="false" customHeight="false" outlineLevel="0" collapsed="false">
      <c r="B1314" s="1" t="str">
        <f aca="false">поверители!$E1314</f>
        <v>03275</v>
      </c>
      <c r="C1314" s="64" t="s">
        <v>297</v>
      </c>
      <c r="D1314" s="63"/>
      <c r="E1314" s="81" t="s">
        <v>11998</v>
      </c>
      <c r="F1314" s="63"/>
      <c r="G1314" s="63" t="s">
        <v>10335</v>
      </c>
      <c r="H1314" s="64" t="s">
        <v>11997</v>
      </c>
      <c r="I1314" s="67" t="s">
        <v>10469</v>
      </c>
      <c r="J1314" s="76"/>
      <c r="K1314" s="76"/>
      <c r="L1314" s="76"/>
      <c r="M1314" s="76"/>
      <c r="N1314" s="76"/>
      <c r="O1314" s="71" t="s">
        <v>10335</v>
      </c>
      <c r="P1314" s="100"/>
      <c r="Q1314" s="71" t="s">
        <v>10338</v>
      </c>
      <c r="R1314" s="79" t="s">
        <v>10339</v>
      </c>
      <c r="S1314" s="86" t="n">
        <v>45132</v>
      </c>
      <c r="T1314" s="73" t="n">
        <v>45862</v>
      </c>
      <c r="U1314" s="87" t="s">
        <v>10340</v>
      </c>
      <c r="V1314" s="87" t="s">
        <v>10341</v>
      </c>
      <c r="W1314" s="76"/>
      <c r="X1314" s="71" t="s">
        <v>10335</v>
      </c>
      <c r="Y1314" s="71" t="s">
        <v>10342</v>
      </c>
      <c r="Z1314" s="79" t="s">
        <v>10629</v>
      </c>
      <c r="AA1314" s="76"/>
      <c r="AB1314" s="76"/>
      <c r="AC1314" s="76"/>
      <c r="AD1314" s="76"/>
      <c r="AE1314" s="78" t="s">
        <v>10630</v>
      </c>
      <c r="AF1314" s="76"/>
      <c r="AG1314" s="76"/>
      <c r="AH1314" s="76"/>
      <c r="AI1314" s="67" t="s">
        <v>10562</v>
      </c>
      <c r="AJ1314" s="79" t="s">
        <v>42</v>
      </c>
      <c r="AK1314" s="68"/>
      <c r="AL1314" s="68"/>
      <c r="AM1314" s="68"/>
      <c r="AN1314" s="110"/>
      <c r="AO1314" s="110"/>
      <c r="AP1314" s="107"/>
      <c r="AQ1314" s="68"/>
    </row>
    <row r="1315" customFormat="false" ht="15" hidden="false" customHeight="false" outlineLevel="0" collapsed="false">
      <c r="B1315" s="1" t="str">
        <f aca="false">поверители!$E1315</f>
        <v>03282</v>
      </c>
      <c r="C1315" s="64" t="s">
        <v>323</v>
      </c>
      <c r="D1315" s="63"/>
      <c r="E1315" s="81" t="s">
        <v>11999</v>
      </c>
      <c r="F1315" s="63"/>
      <c r="G1315" s="63" t="s">
        <v>10335</v>
      </c>
      <c r="H1315" s="81" t="s">
        <v>2447</v>
      </c>
      <c r="I1315" s="67" t="s">
        <v>10652</v>
      </c>
      <c r="J1315" s="76"/>
      <c r="K1315" s="76"/>
      <c r="L1315" s="76"/>
      <c r="M1315" s="76"/>
      <c r="N1315" s="76"/>
      <c r="O1315" s="71" t="s">
        <v>10335</v>
      </c>
      <c r="P1315" s="100"/>
      <c r="Q1315" s="71" t="s">
        <v>10338</v>
      </c>
      <c r="R1315" s="79" t="s">
        <v>10339</v>
      </c>
      <c r="S1315" s="86" t="n">
        <v>45132</v>
      </c>
      <c r="T1315" s="73" t="n">
        <v>45862</v>
      </c>
      <c r="U1315" s="87" t="s">
        <v>10340</v>
      </c>
      <c r="V1315" s="87" t="s">
        <v>10341</v>
      </c>
      <c r="W1315" s="76"/>
      <c r="X1315" s="71" t="s">
        <v>10335</v>
      </c>
      <c r="Y1315" s="71" t="s">
        <v>10342</v>
      </c>
      <c r="Z1315" s="79" t="s">
        <v>10629</v>
      </c>
      <c r="AA1315" s="76"/>
      <c r="AB1315" s="76"/>
      <c r="AC1315" s="76"/>
      <c r="AD1315" s="76"/>
      <c r="AE1315" s="78" t="s">
        <v>10630</v>
      </c>
      <c r="AF1315" s="76"/>
      <c r="AG1315" s="76"/>
      <c r="AH1315" s="76"/>
      <c r="AI1315" s="67" t="s">
        <v>10609</v>
      </c>
      <c r="AJ1315" s="79" t="s">
        <v>42</v>
      </c>
      <c r="AK1315" s="68"/>
      <c r="AL1315" s="68"/>
      <c r="AM1315" s="68"/>
      <c r="AN1315" s="110"/>
      <c r="AO1315" s="110"/>
      <c r="AP1315" s="107"/>
      <c r="AQ1315" s="68"/>
    </row>
    <row r="1316" customFormat="false" ht="15" hidden="false" customHeight="false" outlineLevel="0" collapsed="false">
      <c r="B1316" s="1" t="str">
        <f aca="false">поверители!$E1316</f>
        <v>03303</v>
      </c>
      <c r="C1316" s="64" t="s">
        <v>291</v>
      </c>
      <c r="D1316" s="63"/>
      <c r="E1316" s="81" t="s">
        <v>12000</v>
      </c>
      <c r="F1316" s="63"/>
      <c r="G1316" s="63" t="s">
        <v>10335</v>
      </c>
      <c r="H1316" s="81" t="s">
        <v>294</v>
      </c>
      <c r="I1316" s="67" t="s">
        <v>10458</v>
      </c>
      <c r="J1316" s="76"/>
      <c r="K1316" s="76"/>
      <c r="L1316" s="76"/>
      <c r="M1316" s="76"/>
      <c r="N1316" s="76"/>
      <c r="O1316" s="71" t="s">
        <v>10335</v>
      </c>
      <c r="P1316" s="100"/>
      <c r="Q1316" s="71" t="s">
        <v>10338</v>
      </c>
      <c r="R1316" s="79" t="s">
        <v>10339</v>
      </c>
      <c r="S1316" s="86" t="n">
        <v>45132</v>
      </c>
      <c r="T1316" s="73" t="n">
        <v>45497</v>
      </c>
      <c r="U1316" s="87" t="s">
        <v>10340</v>
      </c>
      <c r="V1316" s="87" t="s">
        <v>10341</v>
      </c>
      <c r="W1316" s="76"/>
      <c r="X1316" s="71" t="s">
        <v>10335</v>
      </c>
      <c r="Y1316" s="71" t="s">
        <v>10342</v>
      </c>
      <c r="Z1316" s="79" t="s">
        <v>10629</v>
      </c>
      <c r="AA1316" s="76"/>
      <c r="AB1316" s="76"/>
      <c r="AC1316" s="76"/>
      <c r="AD1316" s="76"/>
      <c r="AE1316" s="78" t="s">
        <v>10630</v>
      </c>
      <c r="AF1316" s="76"/>
      <c r="AG1316" s="76"/>
      <c r="AH1316" s="76"/>
      <c r="AI1316" s="67" t="s">
        <v>10647</v>
      </c>
      <c r="AJ1316" s="79" t="s">
        <v>42</v>
      </c>
      <c r="AK1316" s="68"/>
      <c r="AL1316" s="68"/>
      <c r="AM1316" s="68"/>
      <c r="AN1316" s="110"/>
      <c r="AO1316" s="110"/>
      <c r="AP1316" s="107"/>
      <c r="AQ1316" s="68"/>
    </row>
    <row r="1317" customFormat="false" ht="15" hidden="false" customHeight="false" outlineLevel="0" collapsed="false">
      <c r="B1317" s="1" t="str">
        <f aca="false">поверители!$E1317</f>
        <v>03398</v>
      </c>
      <c r="C1317" s="64" t="s">
        <v>323</v>
      </c>
      <c r="D1317" s="63"/>
      <c r="E1317" s="67" t="s">
        <v>12001</v>
      </c>
      <c r="F1317" s="63"/>
      <c r="G1317" s="63" t="s">
        <v>10335</v>
      </c>
      <c r="H1317" s="81" t="s">
        <v>763</v>
      </c>
      <c r="I1317" s="67" t="s">
        <v>10652</v>
      </c>
      <c r="J1317" s="76"/>
      <c r="K1317" s="76"/>
      <c r="L1317" s="76"/>
      <c r="M1317" s="76"/>
      <c r="N1317" s="76"/>
      <c r="O1317" s="71" t="s">
        <v>10335</v>
      </c>
      <c r="P1317" s="100"/>
      <c r="Q1317" s="71" t="s">
        <v>10338</v>
      </c>
      <c r="R1317" s="79" t="s">
        <v>10339</v>
      </c>
      <c r="S1317" s="86" t="n">
        <v>45132</v>
      </c>
      <c r="T1317" s="73" t="n">
        <v>45862</v>
      </c>
      <c r="U1317" s="87" t="s">
        <v>10340</v>
      </c>
      <c r="V1317" s="87" t="s">
        <v>10341</v>
      </c>
      <c r="W1317" s="76"/>
      <c r="X1317" s="71" t="s">
        <v>10335</v>
      </c>
      <c r="Y1317" s="71" t="s">
        <v>10342</v>
      </c>
      <c r="Z1317" s="79" t="s">
        <v>10629</v>
      </c>
      <c r="AA1317" s="76"/>
      <c r="AB1317" s="76"/>
      <c r="AC1317" s="76"/>
      <c r="AD1317" s="76"/>
      <c r="AE1317" s="78" t="s">
        <v>10630</v>
      </c>
      <c r="AF1317" s="76"/>
      <c r="AG1317" s="76"/>
      <c r="AH1317" s="76"/>
      <c r="AI1317" s="67" t="s">
        <v>10647</v>
      </c>
      <c r="AJ1317" s="79" t="s">
        <v>42</v>
      </c>
      <c r="AK1317" s="68"/>
      <c r="AL1317" s="68"/>
      <c r="AM1317" s="68"/>
      <c r="AN1317" s="110"/>
      <c r="AO1317" s="110"/>
      <c r="AP1317" s="107"/>
      <c r="AQ1317" s="68"/>
    </row>
    <row r="1318" customFormat="false" ht="15" hidden="false" customHeight="false" outlineLevel="0" collapsed="false">
      <c r="B1318" s="1" t="str">
        <f aca="false">поверители!$E1318</f>
        <v>03400</v>
      </c>
      <c r="C1318" s="64" t="s">
        <v>323</v>
      </c>
      <c r="D1318" s="63"/>
      <c r="E1318" s="67" t="s">
        <v>12002</v>
      </c>
      <c r="F1318" s="63"/>
      <c r="G1318" s="63" t="s">
        <v>10335</v>
      </c>
      <c r="H1318" s="81" t="s">
        <v>763</v>
      </c>
      <c r="I1318" s="67" t="s">
        <v>10652</v>
      </c>
      <c r="J1318" s="76"/>
      <c r="K1318" s="76"/>
      <c r="L1318" s="76"/>
      <c r="M1318" s="76"/>
      <c r="N1318" s="76"/>
      <c r="O1318" s="71" t="s">
        <v>10335</v>
      </c>
      <c r="P1318" s="100"/>
      <c r="Q1318" s="71" t="s">
        <v>10338</v>
      </c>
      <c r="R1318" s="79" t="s">
        <v>10339</v>
      </c>
      <c r="S1318" s="86" t="n">
        <v>45132</v>
      </c>
      <c r="T1318" s="73" t="n">
        <v>45862</v>
      </c>
      <c r="U1318" s="87" t="s">
        <v>10340</v>
      </c>
      <c r="V1318" s="87" t="s">
        <v>10341</v>
      </c>
      <c r="W1318" s="76"/>
      <c r="X1318" s="71" t="s">
        <v>10335</v>
      </c>
      <c r="Y1318" s="71" t="s">
        <v>10342</v>
      </c>
      <c r="Z1318" s="79" t="s">
        <v>10629</v>
      </c>
      <c r="AA1318" s="76"/>
      <c r="AB1318" s="76"/>
      <c r="AC1318" s="76"/>
      <c r="AD1318" s="76"/>
      <c r="AE1318" s="78" t="s">
        <v>10689</v>
      </c>
      <c r="AF1318" s="76"/>
      <c r="AG1318" s="76"/>
      <c r="AH1318" s="76"/>
      <c r="AI1318" s="67" t="s">
        <v>11549</v>
      </c>
      <c r="AJ1318" s="79" t="s">
        <v>42</v>
      </c>
      <c r="AK1318" s="68"/>
      <c r="AL1318" s="68"/>
      <c r="AM1318" s="68"/>
      <c r="AN1318" s="110"/>
      <c r="AO1318" s="110"/>
      <c r="AP1318" s="107"/>
      <c r="AQ1318" s="68"/>
    </row>
    <row r="1319" customFormat="false" ht="15" hidden="false" customHeight="false" outlineLevel="0" collapsed="false">
      <c r="B1319" s="1" t="str">
        <f aca="false">поверители!$E1319</f>
        <v>03403</v>
      </c>
      <c r="C1319" s="64" t="s">
        <v>323</v>
      </c>
      <c r="D1319" s="63"/>
      <c r="E1319" s="67" t="s">
        <v>12003</v>
      </c>
      <c r="F1319" s="63"/>
      <c r="G1319" s="63" t="s">
        <v>10335</v>
      </c>
      <c r="H1319" s="81" t="s">
        <v>763</v>
      </c>
      <c r="I1319" s="67" t="s">
        <v>10652</v>
      </c>
      <c r="J1319" s="76"/>
      <c r="K1319" s="76"/>
      <c r="L1319" s="76"/>
      <c r="M1319" s="76"/>
      <c r="N1319" s="76"/>
      <c r="O1319" s="71" t="s">
        <v>10335</v>
      </c>
      <c r="P1319" s="100"/>
      <c r="Q1319" s="71" t="s">
        <v>10338</v>
      </c>
      <c r="R1319" s="79" t="s">
        <v>10339</v>
      </c>
      <c r="S1319" s="86" t="n">
        <v>45132</v>
      </c>
      <c r="T1319" s="73" t="n">
        <v>45862</v>
      </c>
      <c r="U1319" s="87" t="s">
        <v>10340</v>
      </c>
      <c r="V1319" s="87" t="s">
        <v>10341</v>
      </c>
      <c r="W1319" s="76"/>
      <c r="X1319" s="71" t="s">
        <v>10335</v>
      </c>
      <c r="Y1319" s="71" t="s">
        <v>10342</v>
      </c>
      <c r="Z1319" s="79" t="s">
        <v>10629</v>
      </c>
      <c r="AA1319" s="76"/>
      <c r="AB1319" s="76"/>
      <c r="AC1319" s="76"/>
      <c r="AD1319" s="76"/>
      <c r="AE1319" s="78" t="s">
        <v>10630</v>
      </c>
      <c r="AF1319" s="76"/>
      <c r="AG1319" s="76"/>
      <c r="AH1319" s="76"/>
      <c r="AI1319" s="67" t="s">
        <v>10647</v>
      </c>
      <c r="AJ1319" s="79" t="s">
        <v>42</v>
      </c>
      <c r="AK1319" s="68"/>
      <c r="AL1319" s="68"/>
      <c r="AM1319" s="68"/>
      <c r="AN1319" s="110"/>
      <c r="AO1319" s="110"/>
      <c r="AP1319" s="107"/>
      <c r="AQ1319" s="68"/>
    </row>
    <row r="1320" customFormat="false" ht="15" hidden="false" customHeight="false" outlineLevel="0" collapsed="false">
      <c r="B1320" s="1" t="str">
        <f aca="false">поверители!$E1320</f>
        <v>03404</v>
      </c>
      <c r="C1320" s="64" t="s">
        <v>323</v>
      </c>
      <c r="D1320" s="63"/>
      <c r="E1320" s="67" t="s">
        <v>12004</v>
      </c>
      <c r="F1320" s="63"/>
      <c r="G1320" s="63" t="s">
        <v>10335</v>
      </c>
      <c r="H1320" s="81" t="s">
        <v>763</v>
      </c>
      <c r="I1320" s="67" t="s">
        <v>10652</v>
      </c>
      <c r="J1320" s="76"/>
      <c r="K1320" s="76"/>
      <c r="L1320" s="76"/>
      <c r="M1320" s="76"/>
      <c r="N1320" s="76"/>
      <c r="O1320" s="71" t="s">
        <v>10335</v>
      </c>
      <c r="P1320" s="100"/>
      <c r="Q1320" s="71" t="s">
        <v>10338</v>
      </c>
      <c r="R1320" s="79" t="s">
        <v>10339</v>
      </c>
      <c r="S1320" s="86" t="n">
        <v>45132</v>
      </c>
      <c r="T1320" s="73" t="n">
        <v>45862</v>
      </c>
      <c r="U1320" s="87" t="s">
        <v>10340</v>
      </c>
      <c r="V1320" s="87" t="s">
        <v>10341</v>
      </c>
      <c r="W1320" s="76"/>
      <c r="X1320" s="71" t="s">
        <v>10335</v>
      </c>
      <c r="Y1320" s="71" t="s">
        <v>10342</v>
      </c>
      <c r="Z1320" s="79" t="s">
        <v>10629</v>
      </c>
      <c r="AA1320" s="76"/>
      <c r="AB1320" s="76"/>
      <c r="AC1320" s="76"/>
      <c r="AD1320" s="76"/>
      <c r="AE1320" s="78" t="s">
        <v>10630</v>
      </c>
      <c r="AF1320" s="76"/>
      <c r="AG1320" s="76"/>
      <c r="AH1320" s="76"/>
      <c r="AI1320" s="67" t="s">
        <v>10647</v>
      </c>
      <c r="AJ1320" s="79" t="s">
        <v>42</v>
      </c>
      <c r="AK1320" s="68"/>
      <c r="AL1320" s="68"/>
      <c r="AM1320" s="68"/>
      <c r="AN1320" s="110"/>
      <c r="AO1320" s="110"/>
      <c r="AP1320" s="107"/>
      <c r="AQ1320" s="68"/>
    </row>
    <row r="1321" customFormat="false" ht="15" hidden="false" customHeight="false" outlineLevel="0" collapsed="false">
      <c r="B1321" s="1" t="str">
        <f aca="false">поверители!$E1321</f>
        <v>03412</v>
      </c>
      <c r="C1321" s="64" t="s">
        <v>323</v>
      </c>
      <c r="D1321" s="63"/>
      <c r="E1321" s="67" t="s">
        <v>12005</v>
      </c>
      <c r="F1321" s="63"/>
      <c r="G1321" s="63" t="s">
        <v>10335</v>
      </c>
      <c r="H1321" s="81" t="s">
        <v>763</v>
      </c>
      <c r="I1321" s="67" t="s">
        <v>10652</v>
      </c>
      <c r="J1321" s="76"/>
      <c r="K1321" s="76"/>
      <c r="L1321" s="76"/>
      <c r="M1321" s="76"/>
      <c r="N1321" s="76"/>
      <c r="O1321" s="71" t="s">
        <v>10335</v>
      </c>
      <c r="P1321" s="100"/>
      <c r="Q1321" s="71" t="s">
        <v>10338</v>
      </c>
      <c r="R1321" s="79" t="s">
        <v>10339</v>
      </c>
      <c r="S1321" s="86" t="n">
        <v>45132</v>
      </c>
      <c r="T1321" s="73" t="n">
        <v>45862</v>
      </c>
      <c r="U1321" s="87" t="s">
        <v>10340</v>
      </c>
      <c r="V1321" s="87" t="s">
        <v>10341</v>
      </c>
      <c r="W1321" s="76"/>
      <c r="X1321" s="71" t="s">
        <v>10335</v>
      </c>
      <c r="Y1321" s="71" t="s">
        <v>10342</v>
      </c>
      <c r="Z1321" s="79" t="s">
        <v>10629</v>
      </c>
      <c r="AA1321" s="76"/>
      <c r="AB1321" s="76"/>
      <c r="AC1321" s="76"/>
      <c r="AD1321" s="76"/>
      <c r="AE1321" s="78" t="s">
        <v>10630</v>
      </c>
      <c r="AF1321" s="76"/>
      <c r="AG1321" s="76"/>
      <c r="AH1321" s="76"/>
      <c r="AI1321" s="67" t="s">
        <v>10647</v>
      </c>
      <c r="AJ1321" s="79" t="s">
        <v>42</v>
      </c>
      <c r="AK1321" s="68"/>
      <c r="AL1321" s="68"/>
      <c r="AM1321" s="68"/>
      <c r="AN1321" s="110"/>
      <c r="AO1321" s="110"/>
      <c r="AP1321" s="107"/>
      <c r="AQ1321" s="68"/>
    </row>
    <row r="1322" customFormat="false" ht="15" hidden="false" customHeight="false" outlineLevel="0" collapsed="false">
      <c r="B1322" s="1" t="str">
        <f aca="false">поверители!$E1322</f>
        <v>03413</v>
      </c>
      <c r="C1322" s="64" t="s">
        <v>323</v>
      </c>
      <c r="D1322" s="63"/>
      <c r="E1322" s="67" t="s">
        <v>12006</v>
      </c>
      <c r="F1322" s="63"/>
      <c r="G1322" s="63" t="s">
        <v>10335</v>
      </c>
      <c r="H1322" s="81" t="s">
        <v>763</v>
      </c>
      <c r="I1322" s="67" t="s">
        <v>10652</v>
      </c>
      <c r="J1322" s="76"/>
      <c r="K1322" s="76"/>
      <c r="L1322" s="76"/>
      <c r="M1322" s="76"/>
      <c r="N1322" s="76"/>
      <c r="O1322" s="71" t="s">
        <v>10335</v>
      </c>
      <c r="P1322" s="100"/>
      <c r="Q1322" s="71" t="s">
        <v>10338</v>
      </c>
      <c r="R1322" s="79" t="s">
        <v>10339</v>
      </c>
      <c r="S1322" s="86" t="n">
        <v>45132</v>
      </c>
      <c r="T1322" s="73" t="n">
        <v>45862</v>
      </c>
      <c r="U1322" s="87" t="s">
        <v>10340</v>
      </c>
      <c r="V1322" s="87" t="s">
        <v>10341</v>
      </c>
      <c r="W1322" s="76"/>
      <c r="X1322" s="71" t="s">
        <v>10335</v>
      </c>
      <c r="Y1322" s="71" t="s">
        <v>10342</v>
      </c>
      <c r="Z1322" s="79" t="s">
        <v>10629</v>
      </c>
      <c r="AA1322" s="76"/>
      <c r="AB1322" s="76"/>
      <c r="AC1322" s="76"/>
      <c r="AD1322" s="76"/>
      <c r="AE1322" s="78" t="s">
        <v>10630</v>
      </c>
      <c r="AF1322" s="76"/>
      <c r="AG1322" s="76"/>
      <c r="AH1322" s="76"/>
      <c r="AI1322" s="67" t="s">
        <v>10647</v>
      </c>
      <c r="AJ1322" s="79" t="s">
        <v>42</v>
      </c>
      <c r="AK1322" s="68"/>
      <c r="AL1322" s="68"/>
      <c r="AM1322" s="68"/>
      <c r="AN1322" s="110"/>
      <c r="AO1322" s="110"/>
      <c r="AP1322" s="107"/>
      <c r="AQ1322" s="68"/>
    </row>
    <row r="1323" customFormat="false" ht="15" hidden="false" customHeight="false" outlineLevel="0" collapsed="false">
      <c r="B1323" s="1" t="str">
        <f aca="false">поверители!$E1323</f>
        <v>03414</v>
      </c>
      <c r="C1323" s="64" t="s">
        <v>323</v>
      </c>
      <c r="D1323" s="63"/>
      <c r="E1323" s="67" t="s">
        <v>12007</v>
      </c>
      <c r="F1323" s="63"/>
      <c r="G1323" s="63" t="s">
        <v>10335</v>
      </c>
      <c r="H1323" s="81" t="s">
        <v>326</v>
      </c>
      <c r="I1323" s="67" t="s">
        <v>10652</v>
      </c>
      <c r="J1323" s="76"/>
      <c r="K1323" s="76"/>
      <c r="L1323" s="76"/>
      <c r="M1323" s="76"/>
      <c r="N1323" s="76"/>
      <c r="O1323" s="71" t="s">
        <v>10335</v>
      </c>
      <c r="P1323" s="100"/>
      <c r="Q1323" s="71" t="s">
        <v>10338</v>
      </c>
      <c r="R1323" s="79" t="s">
        <v>10339</v>
      </c>
      <c r="S1323" s="86" t="n">
        <v>45132</v>
      </c>
      <c r="T1323" s="73" t="n">
        <v>45862</v>
      </c>
      <c r="U1323" s="87" t="s">
        <v>10340</v>
      </c>
      <c r="V1323" s="87" t="s">
        <v>10341</v>
      </c>
      <c r="W1323" s="76"/>
      <c r="X1323" s="71" t="s">
        <v>10335</v>
      </c>
      <c r="Y1323" s="71" t="s">
        <v>10342</v>
      </c>
      <c r="Z1323" s="79" t="s">
        <v>10629</v>
      </c>
      <c r="AA1323" s="76"/>
      <c r="AB1323" s="76"/>
      <c r="AC1323" s="76"/>
      <c r="AD1323" s="76"/>
      <c r="AE1323" s="78" t="s">
        <v>10630</v>
      </c>
      <c r="AF1323" s="76"/>
      <c r="AG1323" s="76"/>
      <c r="AH1323" s="76"/>
      <c r="AI1323" s="67" t="s">
        <v>10562</v>
      </c>
      <c r="AJ1323" s="79" t="s">
        <v>42</v>
      </c>
      <c r="AK1323" s="68"/>
      <c r="AL1323" s="68"/>
      <c r="AM1323" s="68"/>
      <c r="AN1323" s="110"/>
      <c r="AO1323" s="110"/>
      <c r="AP1323" s="107"/>
      <c r="AQ1323" s="68"/>
    </row>
    <row r="1324" customFormat="false" ht="15" hidden="false" customHeight="false" outlineLevel="0" collapsed="false">
      <c r="B1324" s="1" t="str">
        <f aca="false">поверители!$E1324</f>
        <v>03418</v>
      </c>
      <c r="C1324" s="64" t="s">
        <v>297</v>
      </c>
      <c r="D1324" s="63"/>
      <c r="E1324" s="67" t="s">
        <v>12008</v>
      </c>
      <c r="F1324" s="63"/>
      <c r="G1324" s="63" t="s">
        <v>10335</v>
      </c>
      <c r="H1324" s="81" t="s">
        <v>300</v>
      </c>
      <c r="I1324" s="67" t="s">
        <v>10667</v>
      </c>
      <c r="J1324" s="76"/>
      <c r="K1324" s="76"/>
      <c r="L1324" s="76"/>
      <c r="M1324" s="76"/>
      <c r="N1324" s="76"/>
      <c r="O1324" s="71" t="s">
        <v>10335</v>
      </c>
      <c r="P1324" s="100"/>
      <c r="Q1324" s="71" t="s">
        <v>10338</v>
      </c>
      <c r="R1324" s="79" t="s">
        <v>10339</v>
      </c>
      <c r="S1324" s="86" t="n">
        <v>45132</v>
      </c>
      <c r="T1324" s="73" t="n">
        <v>45862</v>
      </c>
      <c r="U1324" s="87" t="s">
        <v>10340</v>
      </c>
      <c r="V1324" s="87" t="s">
        <v>10341</v>
      </c>
      <c r="W1324" s="76"/>
      <c r="X1324" s="71" t="s">
        <v>10335</v>
      </c>
      <c r="Y1324" s="71" t="s">
        <v>10342</v>
      </c>
      <c r="Z1324" s="79" t="s">
        <v>10629</v>
      </c>
      <c r="AA1324" s="76"/>
      <c r="AB1324" s="76"/>
      <c r="AC1324" s="76"/>
      <c r="AD1324" s="76"/>
      <c r="AE1324" s="78" t="s">
        <v>10630</v>
      </c>
      <c r="AF1324" s="76"/>
      <c r="AG1324" s="76"/>
      <c r="AH1324" s="76"/>
      <c r="AI1324" s="67" t="s">
        <v>10558</v>
      </c>
      <c r="AJ1324" s="79" t="s">
        <v>42</v>
      </c>
      <c r="AK1324" s="68"/>
      <c r="AL1324" s="68"/>
      <c r="AM1324" s="68"/>
      <c r="AN1324" s="110"/>
      <c r="AO1324" s="110"/>
      <c r="AP1324" s="107"/>
      <c r="AQ1324" s="68"/>
    </row>
    <row r="1325" customFormat="false" ht="15" hidden="false" customHeight="false" outlineLevel="0" collapsed="false">
      <c r="B1325" s="1" t="str">
        <f aca="false">поверители!$E1325</f>
        <v>03424</v>
      </c>
      <c r="C1325" s="64" t="s">
        <v>297</v>
      </c>
      <c r="D1325" s="63"/>
      <c r="E1325" s="67" t="s">
        <v>12009</v>
      </c>
      <c r="F1325" s="63"/>
      <c r="G1325" s="63" t="s">
        <v>10335</v>
      </c>
      <c r="H1325" s="81" t="s">
        <v>300</v>
      </c>
      <c r="I1325" s="67" t="s">
        <v>10667</v>
      </c>
      <c r="J1325" s="76"/>
      <c r="K1325" s="76"/>
      <c r="L1325" s="76"/>
      <c r="M1325" s="76"/>
      <c r="N1325" s="76"/>
      <c r="O1325" s="71" t="s">
        <v>10335</v>
      </c>
      <c r="P1325" s="100"/>
      <c r="Q1325" s="71" t="s">
        <v>10338</v>
      </c>
      <c r="R1325" s="79" t="s">
        <v>10339</v>
      </c>
      <c r="S1325" s="86" t="n">
        <v>45132</v>
      </c>
      <c r="T1325" s="73" t="n">
        <v>45862</v>
      </c>
      <c r="U1325" s="87" t="s">
        <v>10340</v>
      </c>
      <c r="V1325" s="87" t="s">
        <v>10341</v>
      </c>
      <c r="W1325" s="76"/>
      <c r="X1325" s="71" t="s">
        <v>10335</v>
      </c>
      <c r="Y1325" s="71" t="s">
        <v>10342</v>
      </c>
      <c r="Z1325" s="79" t="s">
        <v>10629</v>
      </c>
      <c r="AA1325" s="76"/>
      <c r="AB1325" s="76"/>
      <c r="AC1325" s="76"/>
      <c r="AD1325" s="76"/>
      <c r="AE1325" s="78" t="s">
        <v>10630</v>
      </c>
      <c r="AF1325" s="76"/>
      <c r="AG1325" s="76"/>
      <c r="AH1325" s="76"/>
      <c r="AI1325" s="67" t="s">
        <v>10558</v>
      </c>
      <c r="AJ1325" s="79" t="s">
        <v>42</v>
      </c>
      <c r="AK1325" s="68"/>
      <c r="AL1325" s="68"/>
      <c r="AM1325" s="68"/>
      <c r="AN1325" s="110"/>
      <c r="AO1325" s="110"/>
      <c r="AP1325" s="107"/>
      <c r="AQ1325" s="68"/>
    </row>
    <row r="1326" customFormat="false" ht="15" hidden="false" customHeight="false" outlineLevel="0" collapsed="false">
      <c r="B1326" s="1" t="str">
        <f aca="false">поверители!$E1326</f>
        <v>03429</v>
      </c>
      <c r="C1326" s="64" t="s">
        <v>297</v>
      </c>
      <c r="D1326" s="63"/>
      <c r="E1326" s="67" t="s">
        <v>12010</v>
      </c>
      <c r="F1326" s="63"/>
      <c r="G1326" s="63" t="s">
        <v>10335</v>
      </c>
      <c r="H1326" s="81" t="s">
        <v>2524</v>
      </c>
      <c r="I1326" s="67" t="s">
        <v>10667</v>
      </c>
      <c r="J1326" s="76"/>
      <c r="K1326" s="76"/>
      <c r="L1326" s="76"/>
      <c r="M1326" s="76"/>
      <c r="N1326" s="76"/>
      <c r="O1326" s="71" t="s">
        <v>10335</v>
      </c>
      <c r="P1326" s="100"/>
      <c r="Q1326" s="71" t="s">
        <v>10338</v>
      </c>
      <c r="R1326" s="79" t="s">
        <v>10339</v>
      </c>
      <c r="S1326" s="86" t="n">
        <v>45132</v>
      </c>
      <c r="T1326" s="73" t="n">
        <v>45862</v>
      </c>
      <c r="U1326" s="87" t="s">
        <v>10340</v>
      </c>
      <c r="V1326" s="87" t="s">
        <v>10341</v>
      </c>
      <c r="W1326" s="76"/>
      <c r="X1326" s="71" t="s">
        <v>10335</v>
      </c>
      <c r="Y1326" s="71" t="s">
        <v>10342</v>
      </c>
      <c r="Z1326" s="79" t="s">
        <v>10629</v>
      </c>
      <c r="AA1326" s="76"/>
      <c r="AB1326" s="76"/>
      <c r="AC1326" s="76"/>
      <c r="AD1326" s="76"/>
      <c r="AE1326" s="78" t="s">
        <v>10630</v>
      </c>
      <c r="AF1326" s="76"/>
      <c r="AG1326" s="76"/>
      <c r="AH1326" s="76"/>
      <c r="AI1326" s="67" t="s">
        <v>10558</v>
      </c>
      <c r="AJ1326" s="79" t="s">
        <v>42</v>
      </c>
      <c r="AK1326" s="68"/>
      <c r="AL1326" s="68"/>
      <c r="AM1326" s="68"/>
      <c r="AN1326" s="110"/>
      <c r="AO1326" s="110"/>
      <c r="AP1326" s="107"/>
      <c r="AQ1326" s="68"/>
    </row>
    <row r="1327" customFormat="false" ht="15" hidden="false" customHeight="false" outlineLevel="0" collapsed="false">
      <c r="B1327" s="1" t="str">
        <f aca="false">поверители!$E1327</f>
        <v>03430</v>
      </c>
      <c r="C1327" s="64" t="s">
        <v>297</v>
      </c>
      <c r="D1327" s="63"/>
      <c r="E1327" s="67" t="s">
        <v>12011</v>
      </c>
      <c r="F1327" s="63"/>
      <c r="G1327" s="63" t="s">
        <v>10335</v>
      </c>
      <c r="H1327" s="81" t="s">
        <v>2524</v>
      </c>
      <c r="I1327" s="67" t="s">
        <v>10667</v>
      </c>
      <c r="J1327" s="76"/>
      <c r="K1327" s="76"/>
      <c r="L1327" s="76"/>
      <c r="M1327" s="76"/>
      <c r="N1327" s="76"/>
      <c r="O1327" s="71" t="s">
        <v>10335</v>
      </c>
      <c r="P1327" s="100"/>
      <c r="Q1327" s="71" t="s">
        <v>10338</v>
      </c>
      <c r="R1327" s="79" t="s">
        <v>10339</v>
      </c>
      <c r="S1327" s="86" t="n">
        <v>45132</v>
      </c>
      <c r="T1327" s="73" t="n">
        <v>45862</v>
      </c>
      <c r="U1327" s="87" t="s">
        <v>10340</v>
      </c>
      <c r="V1327" s="87" t="s">
        <v>10341</v>
      </c>
      <c r="W1327" s="76"/>
      <c r="X1327" s="71" t="s">
        <v>10335</v>
      </c>
      <c r="Y1327" s="71" t="s">
        <v>10342</v>
      </c>
      <c r="Z1327" s="79" t="s">
        <v>10629</v>
      </c>
      <c r="AA1327" s="76"/>
      <c r="AB1327" s="76"/>
      <c r="AC1327" s="76"/>
      <c r="AD1327" s="76"/>
      <c r="AE1327" s="78" t="s">
        <v>10630</v>
      </c>
      <c r="AF1327" s="76"/>
      <c r="AG1327" s="76"/>
      <c r="AH1327" s="76"/>
      <c r="AI1327" s="67" t="s">
        <v>10558</v>
      </c>
      <c r="AJ1327" s="79" t="s">
        <v>42</v>
      </c>
      <c r="AK1327" s="68"/>
      <c r="AL1327" s="68"/>
      <c r="AM1327" s="68"/>
      <c r="AN1327" s="110"/>
      <c r="AO1327" s="110"/>
      <c r="AP1327" s="107"/>
      <c r="AQ1327" s="68"/>
    </row>
    <row r="1328" customFormat="false" ht="15" hidden="false" customHeight="false" outlineLevel="0" collapsed="false">
      <c r="B1328" s="1" t="str">
        <f aca="false">поверители!$E1328</f>
        <v>03433</v>
      </c>
      <c r="C1328" s="64" t="s">
        <v>297</v>
      </c>
      <c r="D1328" s="63"/>
      <c r="E1328" s="67" t="s">
        <v>12012</v>
      </c>
      <c r="F1328" s="63"/>
      <c r="G1328" s="63" t="s">
        <v>10335</v>
      </c>
      <c r="H1328" s="81" t="s">
        <v>2524</v>
      </c>
      <c r="I1328" s="67" t="s">
        <v>10667</v>
      </c>
      <c r="J1328" s="76"/>
      <c r="K1328" s="76"/>
      <c r="L1328" s="76"/>
      <c r="M1328" s="76"/>
      <c r="N1328" s="76"/>
      <c r="O1328" s="71" t="s">
        <v>10335</v>
      </c>
      <c r="P1328" s="100"/>
      <c r="Q1328" s="71" t="s">
        <v>10338</v>
      </c>
      <c r="R1328" s="79" t="s">
        <v>10339</v>
      </c>
      <c r="S1328" s="86" t="n">
        <v>45132</v>
      </c>
      <c r="T1328" s="73" t="n">
        <v>45862</v>
      </c>
      <c r="U1328" s="87" t="s">
        <v>10340</v>
      </c>
      <c r="V1328" s="87" t="s">
        <v>10341</v>
      </c>
      <c r="W1328" s="76"/>
      <c r="X1328" s="71" t="s">
        <v>10335</v>
      </c>
      <c r="Y1328" s="71" t="s">
        <v>10342</v>
      </c>
      <c r="Z1328" s="79" t="s">
        <v>10629</v>
      </c>
      <c r="AA1328" s="76"/>
      <c r="AB1328" s="76"/>
      <c r="AC1328" s="76"/>
      <c r="AD1328" s="76"/>
      <c r="AE1328" s="78" t="s">
        <v>10630</v>
      </c>
      <c r="AF1328" s="76"/>
      <c r="AG1328" s="76"/>
      <c r="AH1328" s="76"/>
      <c r="AI1328" s="67" t="s">
        <v>10558</v>
      </c>
      <c r="AJ1328" s="79" t="s">
        <v>42</v>
      </c>
      <c r="AK1328" s="68"/>
      <c r="AL1328" s="68"/>
      <c r="AM1328" s="68"/>
      <c r="AN1328" s="110"/>
      <c r="AO1328" s="110"/>
      <c r="AP1328" s="107"/>
      <c r="AQ1328" s="68"/>
    </row>
    <row r="1329" customFormat="false" ht="15" hidden="false" customHeight="false" outlineLevel="0" collapsed="false">
      <c r="B1329" s="1" t="str">
        <f aca="false">поверители!$E1329</f>
        <v>03438</v>
      </c>
      <c r="C1329" s="64" t="s">
        <v>724</v>
      </c>
      <c r="D1329" s="63"/>
      <c r="E1329" s="67" t="s">
        <v>12013</v>
      </c>
      <c r="F1329" s="63"/>
      <c r="G1329" s="63" t="s">
        <v>10335</v>
      </c>
      <c r="H1329" s="63" t="s">
        <v>332</v>
      </c>
      <c r="I1329" s="67" t="s">
        <v>10652</v>
      </c>
      <c r="J1329" s="76"/>
      <c r="K1329" s="76"/>
      <c r="L1329" s="76"/>
      <c r="M1329" s="76"/>
      <c r="N1329" s="76"/>
      <c r="O1329" s="71" t="s">
        <v>10335</v>
      </c>
      <c r="P1329" s="100"/>
      <c r="Q1329" s="71" t="s">
        <v>10338</v>
      </c>
      <c r="R1329" s="79" t="s">
        <v>10339</v>
      </c>
      <c r="S1329" s="86" t="n">
        <v>45132</v>
      </c>
      <c r="T1329" s="73" t="n">
        <v>45862</v>
      </c>
      <c r="U1329" s="87" t="s">
        <v>10340</v>
      </c>
      <c r="V1329" s="87" t="s">
        <v>10341</v>
      </c>
      <c r="W1329" s="76"/>
      <c r="X1329" s="71" t="s">
        <v>10335</v>
      </c>
      <c r="Y1329" s="71" t="s">
        <v>10342</v>
      </c>
      <c r="Z1329" s="79" t="s">
        <v>10629</v>
      </c>
      <c r="AA1329" s="76"/>
      <c r="AB1329" s="76"/>
      <c r="AC1329" s="76"/>
      <c r="AD1329" s="76"/>
      <c r="AE1329" s="78" t="s">
        <v>10630</v>
      </c>
      <c r="AF1329" s="76"/>
      <c r="AG1329" s="76"/>
      <c r="AH1329" s="76"/>
      <c r="AI1329" s="67" t="s">
        <v>10650</v>
      </c>
      <c r="AJ1329" s="79" t="s">
        <v>42</v>
      </c>
      <c r="AK1329" s="68"/>
      <c r="AL1329" s="68"/>
      <c r="AM1329" s="68"/>
      <c r="AN1329" s="110"/>
      <c r="AO1329" s="110"/>
      <c r="AP1329" s="107"/>
      <c r="AQ1329" s="68"/>
    </row>
    <row r="1330" customFormat="false" ht="15" hidden="false" customHeight="false" outlineLevel="0" collapsed="false">
      <c r="B1330" s="1" t="str">
        <f aca="false">поверители!$E1330</f>
        <v>03440</v>
      </c>
      <c r="C1330" s="64" t="s">
        <v>323</v>
      </c>
      <c r="D1330" s="63"/>
      <c r="E1330" s="67" t="s">
        <v>12014</v>
      </c>
      <c r="F1330" s="63"/>
      <c r="G1330" s="63" t="s">
        <v>10335</v>
      </c>
      <c r="H1330" s="81" t="s">
        <v>763</v>
      </c>
      <c r="I1330" s="67" t="s">
        <v>10652</v>
      </c>
      <c r="J1330" s="76"/>
      <c r="K1330" s="76"/>
      <c r="L1330" s="76"/>
      <c r="M1330" s="76"/>
      <c r="N1330" s="76"/>
      <c r="O1330" s="71" t="s">
        <v>10335</v>
      </c>
      <c r="P1330" s="100"/>
      <c r="Q1330" s="71" t="s">
        <v>10338</v>
      </c>
      <c r="R1330" s="79" t="s">
        <v>10339</v>
      </c>
      <c r="S1330" s="86" t="n">
        <v>45132</v>
      </c>
      <c r="T1330" s="73" t="n">
        <v>45862</v>
      </c>
      <c r="U1330" s="87" t="s">
        <v>10340</v>
      </c>
      <c r="V1330" s="87" t="s">
        <v>10341</v>
      </c>
      <c r="W1330" s="76"/>
      <c r="X1330" s="71" t="s">
        <v>10335</v>
      </c>
      <c r="Y1330" s="71" t="s">
        <v>10342</v>
      </c>
      <c r="Z1330" s="79" t="s">
        <v>10629</v>
      </c>
      <c r="AA1330" s="76"/>
      <c r="AB1330" s="76"/>
      <c r="AC1330" s="76"/>
      <c r="AD1330" s="76"/>
      <c r="AE1330" s="78" t="s">
        <v>10630</v>
      </c>
      <c r="AF1330" s="76"/>
      <c r="AG1330" s="76"/>
      <c r="AH1330" s="76"/>
      <c r="AI1330" s="67" t="s">
        <v>10562</v>
      </c>
      <c r="AJ1330" s="79" t="s">
        <v>42</v>
      </c>
      <c r="AK1330" s="68"/>
      <c r="AL1330" s="68"/>
      <c r="AM1330" s="68"/>
      <c r="AN1330" s="110"/>
      <c r="AO1330" s="110"/>
      <c r="AP1330" s="107"/>
      <c r="AQ1330" s="68"/>
    </row>
    <row r="1331" customFormat="false" ht="15" hidden="false" customHeight="false" outlineLevel="0" collapsed="false">
      <c r="B1331" s="1" t="str">
        <f aca="false">поверители!$E1331</f>
        <v>03443</v>
      </c>
      <c r="C1331" s="64" t="s">
        <v>323</v>
      </c>
      <c r="D1331" s="63"/>
      <c r="E1331" s="67" t="s">
        <v>12015</v>
      </c>
      <c r="F1331" s="63"/>
      <c r="G1331" s="63" t="s">
        <v>10335</v>
      </c>
      <c r="H1331" s="81" t="s">
        <v>763</v>
      </c>
      <c r="I1331" s="67" t="s">
        <v>10652</v>
      </c>
      <c r="J1331" s="76"/>
      <c r="K1331" s="76"/>
      <c r="L1331" s="76"/>
      <c r="M1331" s="76"/>
      <c r="N1331" s="76"/>
      <c r="O1331" s="71" t="s">
        <v>10335</v>
      </c>
      <c r="P1331" s="100"/>
      <c r="Q1331" s="71" t="s">
        <v>10338</v>
      </c>
      <c r="R1331" s="79" t="s">
        <v>10339</v>
      </c>
      <c r="S1331" s="86" t="n">
        <v>45132</v>
      </c>
      <c r="T1331" s="73" t="n">
        <v>45862</v>
      </c>
      <c r="U1331" s="87" t="s">
        <v>10340</v>
      </c>
      <c r="V1331" s="87" t="s">
        <v>10341</v>
      </c>
      <c r="W1331" s="76"/>
      <c r="X1331" s="71" t="s">
        <v>10335</v>
      </c>
      <c r="Y1331" s="71" t="s">
        <v>10342</v>
      </c>
      <c r="Z1331" s="79" t="s">
        <v>10629</v>
      </c>
      <c r="AA1331" s="76"/>
      <c r="AB1331" s="76"/>
      <c r="AC1331" s="76"/>
      <c r="AD1331" s="76"/>
      <c r="AE1331" s="78" t="s">
        <v>10630</v>
      </c>
      <c r="AF1331" s="76"/>
      <c r="AG1331" s="76"/>
      <c r="AH1331" s="76"/>
      <c r="AI1331" s="67" t="s">
        <v>10647</v>
      </c>
      <c r="AJ1331" s="79" t="s">
        <v>42</v>
      </c>
      <c r="AK1331" s="68"/>
      <c r="AL1331" s="68"/>
      <c r="AM1331" s="68"/>
      <c r="AN1331" s="110"/>
      <c r="AO1331" s="110"/>
      <c r="AP1331" s="107"/>
      <c r="AQ1331" s="68"/>
    </row>
    <row r="1332" customFormat="false" ht="15" hidden="false" customHeight="false" outlineLevel="0" collapsed="false">
      <c r="B1332" s="1" t="str">
        <f aca="false">поверители!$E1332</f>
        <v>03445</v>
      </c>
      <c r="C1332" s="64" t="s">
        <v>291</v>
      </c>
      <c r="D1332" s="63"/>
      <c r="E1332" s="67" t="s">
        <v>12016</v>
      </c>
      <c r="F1332" s="63"/>
      <c r="G1332" s="63" t="s">
        <v>10335</v>
      </c>
      <c r="H1332" s="63" t="s">
        <v>404</v>
      </c>
      <c r="I1332" s="67" t="s">
        <v>10564</v>
      </c>
      <c r="J1332" s="76"/>
      <c r="K1332" s="76"/>
      <c r="L1332" s="76"/>
      <c r="M1332" s="76"/>
      <c r="N1332" s="76"/>
      <c r="O1332" s="71" t="s">
        <v>10335</v>
      </c>
      <c r="P1332" s="100"/>
      <c r="Q1332" s="71" t="s">
        <v>10338</v>
      </c>
      <c r="R1332" s="79" t="s">
        <v>10339</v>
      </c>
      <c r="S1332" s="86" t="n">
        <v>45132</v>
      </c>
      <c r="T1332" s="73" t="n">
        <v>45497</v>
      </c>
      <c r="U1332" s="87" t="s">
        <v>10340</v>
      </c>
      <c r="V1332" s="87" t="s">
        <v>10341</v>
      </c>
      <c r="W1332" s="76"/>
      <c r="X1332" s="71" t="s">
        <v>10335</v>
      </c>
      <c r="Y1332" s="71" t="s">
        <v>10342</v>
      </c>
      <c r="Z1332" s="79" t="s">
        <v>10629</v>
      </c>
      <c r="AA1332" s="76"/>
      <c r="AB1332" s="76"/>
      <c r="AC1332" s="76"/>
      <c r="AD1332" s="76"/>
      <c r="AE1332" s="78" t="s">
        <v>10630</v>
      </c>
      <c r="AF1332" s="76"/>
      <c r="AG1332" s="76"/>
      <c r="AH1332" s="76"/>
      <c r="AI1332" s="67" t="s">
        <v>10647</v>
      </c>
      <c r="AJ1332" s="79" t="s">
        <v>42</v>
      </c>
      <c r="AK1332" s="68"/>
      <c r="AL1332" s="68"/>
      <c r="AM1332" s="68"/>
      <c r="AN1332" s="110"/>
      <c r="AO1332" s="110"/>
      <c r="AP1332" s="107"/>
      <c r="AQ1332" s="68"/>
    </row>
    <row r="1333" customFormat="false" ht="15" hidden="false" customHeight="false" outlineLevel="0" collapsed="false">
      <c r="B1333" s="1" t="str">
        <f aca="false">поверители!$E1333</f>
        <v>04223</v>
      </c>
      <c r="C1333" s="64" t="s">
        <v>297</v>
      </c>
      <c r="D1333" s="63"/>
      <c r="E1333" s="67" t="s">
        <v>12017</v>
      </c>
      <c r="F1333" s="63"/>
      <c r="G1333" s="63" t="s">
        <v>10335</v>
      </c>
      <c r="H1333" s="64" t="s">
        <v>11997</v>
      </c>
      <c r="I1333" s="67" t="s">
        <v>10667</v>
      </c>
      <c r="J1333" s="76"/>
      <c r="K1333" s="76"/>
      <c r="L1333" s="76"/>
      <c r="M1333" s="76"/>
      <c r="N1333" s="76"/>
      <c r="O1333" s="71" t="s">
        <v>10335</v>
      </c>
      <c r="P1333" s="100"/>
      <c r="Q1333" s="71" t="s">
        <v>10338</v>
      </c>
      <c r="R1333" s="79" t="s">
        <v>10339</v>
      </c>
      <c r="S1333" s="86" t="n">
        <v>45132</v>
      </c>
      <c r="T1333" s="73" t="n">
        <v>45862</v>
      </c>
      <c r="U1333" s="87" t="s">
        <v>10340</v>
      </c>
      <c r="V1333" s="87" t="s">
        <v>10341</v>
      </c>
      <c r="W1333" s="76"/>
      <c r="X1333" s="71" t="s">
        <v>10335</v>
      </c>
      <c r="Y1333" s="71" t="s">
        <v>10342</v>
      </c>
      <c r="Z1333" s="79" t="s">
        <v>10629</v>
      </c>
      <c r="AA1333" s="76"/>
      <c r="AB1333" s="76"/>
      <c r="AC1333" s="76"/>
      <c r="AD1333" s="76"/>
      <c r="AE1333" s="78" t="s">
        <v>10630</v>
      </c>
      <c r="AF1333" s="76"/>
      <c r="AG1333" s="76"/>
      <c r="AH1333" s="76"/>
      <c r="AI1333" s="67" t="s">
        <v>10562</v>
      </c>
      <c r="AJ1333" s="79" t="s">
        <v>42</v>
      </c>
      <c r="AK1333" s="68"/>
      <c r="AL1333" s="68"/>
      <c r="AM1333" s="68"/>
      <c r="AN1333" s="110"/>
      <c r="AO1333" s="110"/>
      <c r="AP1333" s="107"/>
      <c r="AQ1333" s="68"/>
    </row>
    <row r="1334" customFormat="false" ht="15" hidden="false" customHeight="false" outlineLevel="0" collapsed="false">
      <c r="B1334" s="1" t="str">
        <f aca="false">поверители!$E1334</f>
        <v>04225</v>
      </c>
      <c r="C1334" s="64" t="s">
        <v>297</v>
      </c>
      <c r="D1334" s="63"/>
      <c r="E1334" s="67" t="s">
        <v>12018</v>
      </c>
      <c r="F1334" s="63"/>
      <c r="G1334" s="63" t="s">
        <v>10335</v>
      </c>
      <c r="H1334" s="64" t="s">
        <v>11997</v>
      </c>
      <c r="I1334" s="67" t="s">
        <v>10667</v>
      </c>
      <c r="J1334" s="76"/>
      <c r="K1334" s="76"/>
      <c r="L1334" s="76"/>
      <c r="M1334" s="76"/>
      <c r="N1334" s="76"/>
      <c r="O1334" s="71" t="s">
        <v>10335</v>
      </c>
      <c r="P1334" s="100"/>
      <c r="Q1334" s="71" t="s">
        <v>10338</v>
      </c>
      <c r="R1334" s="79" t="s">
        <v>10339</v>
      </c>
      <c r="S1334" s="86" t="n">
        <v>45132</v>
      </c>
      <c r="T1334" s="73" t="n">
        <v>45862</v>
      </c>
      <c r="U1334" s="87" t="s">
        <v>10340</v>
      </c>
      <c r="V1334" s="87" t="s">
        <v>10341</v>
      </c>
      <c r="W1334" s="76"/>
      <c r="X1334" s="71" t="s">
        <v>10335</v>
      </c>
      <c r="Y1334" s="71" t="s">
        <v>10342</v>
      </c>
      <c r="Z1334" s="79" t="s">
        <v>10629</v>
      </c>
      <c r="AA1334" s="76"/>
      <c r="AB1334" s="76"/>
      <c r="AC1334" s="76"/>
      <c r="AD1334" s="76"/>
      <c r="AE1334" s="78" t="s">
        <v>10630</v>
      </c>
      <c r="AF1334" s="76"/>
      <c r="AG1334" s="76"/>
      <c r="AH1334" s="76"/>
      <c r="AI1334" s="67" t="s">
        <v>10562</v>
      </c>
      <c r="AJ1334" s="79" t="s">
        <v>42</v>
      </c>
      <c r="AK1334" s="68"/>
      <c r="AL1334" s="68"/>
      <c r="AM1334" s="68"/>
      <c r="AN1334" s="110"/>
      <c r="AO1334" s="110"/>
      <c r="AP1334" s="107"/>
      <c r="AQ1334" s="68"/>
    </row>
    <row r="1335" customFormat="false" ht="15" hidden="false" customHeight="false" outlineLevel="0" collapsed="false">
      <c r="B1335" s="1" t="str">
        <f aca="false">поверители!$E1335</f>
        <v>04226</v>
      </c>
      <c r="C1335" s="64" t="s">
        <v>297</v>
      </c>
      <c r="D1335" s="63"/>
      <c r="E1335" s="67" t="s">
        <v>12019</v>
      </c>
      <c r="F1335" s="63"/>
      <c r="G1335" s="63" t="s">
        <v>10335</v>
      </c>
      <c r="H1335" s="64" t="s">
        <v>11997</v>
      </c>
      <c r="I1335" s="67" t="s">
        <v>10667</v>
      </c>
      <c r="J1335" s="76"/>
      <c r="K1335" s="76"/>
      <c r="L1335" s="76"/>
      <c r="M1335" s="76"/>
      <c r="N1335" s="76"/>
      <c r="O1335" s="71" t="s">
        <v>10335</v>
      </c>
      <c r="P1335" s="100"/>
      <c r="Q1335" s="71" t="s">
        <v>10338</v>
      </c>
      <c r="R1335" s="79" t="s">
        <v>10339</v>
      </c>
      <c r="S1335" s="86" t="n">
        <v>45132</v>
      </c>
      <c r="T1335" s="73" t="n">
        <v>45862</v>
      </c>
      <c r="U1335" s="87" t="s">
        <v>10340</v>
      </c>
      <c r="V1335" s="87" t="s">
        <v>10341</v>
      </c>
      <c r="W1335" s="76"/>
      <c r="X1335" s="71" t="s">
        <v>10335</v>
      </c>
      <c r="Y1335" s="71" t="s">
        <v>10342</v>
      </c>
      <c r="Z1335" s="79" t="s">
        <v>10629</v>
      </c>
      <c r="AA1335" s="76"/>
      <c r="AB1335" s="76"/>
      <c r="AC1335" s="76"/>
      <c r="AD1335" s="76"/>
      <c r="AE1335" s="78" t="s">
        <v>10630</v>
      </c>
      <c r="AF1335" s="76"/>
      <c r="AG1335" s="76"/>
      <c r="AH1335" s="76"/>
      <c r="AI1335" s="67" t="s">
        <v>10562</v>
      </c>
      <c r="AJ1335" s="79" t="s">
        <v>42</v>
      </c>
      <c r="AK1335" s="68"/>
      <c r="AL1335" s="68"/>
      <c r="AM1335" s="68"/>
      <c r="AN1335" s="110"/>
      <c r="AO1335" s="110"/>
      <c r="AP1335" s="107"/>
      <c r="AQ1335" s="68"/>
    </row>
    <row r="1336" customFormat="false" ht="15" hidden="false" customHeight="false" outlineLevel="0" collapsed="false">
      <c r="B1336" s="1" t="str">
        <f aca="false">поверители!$E1336</f>
        <v>04229</v>
      </c>
      <c r="C1336" s="64" t="s">
        <v>297</v>
      </c>
      <c r="D1336" s="63"/>
      <c r="E1336" s="67" t="s">
        <v>12020</v>
      </c>
      <c r="F1336" s="63"/>
      <c r="G1336" s="63" t="s">
        <v>10335</v>
      </c>
      <c r="H1336" s="64" t="s">
        <v>11997</v>
      </c>
      <c r="I1336" s="67" t="s">
        <v>10667</v>
      </c>
      <c r="J1336" s="76"/>
      <c r="K1336" s="76"/>
      <c r="L1336" s="76"/>
      <c r="M1336" s="76"/>
      <c r="N1336" s="76"/>
      <c r="O1336" s="71" t="s">
        <v>10335</v>
      </c>
      <c r="P1336" s="100"/>
      <c r="Q1336" s="71" t="s">
        <v>10338</v>
      </c>
      <c r="R1336" s="79" t="s">
        <v>10339</v>
      </c>
      <c r="S1336" s="86" t="n">
        <v>45132</v>
      </c>
      <c r="T1336" s="73" t="n">
        <v>45862</v>
      </c>
      <c r="U1336" s="87" t="s">
        <v>10340</v>
      </c>
      <c r="V1336" s="87" t="s">
        <v>10341</v>
      </c>
      <c r="W1336" s="76"/>
      <c r="X1336" s="71" t="s">
        <v>10335</v>
      </c>
      <c r="Y1336" s="71" t="s">
        <v>10342</v>
      </c>
      <c r="Z1336" s="79" t="s">
        <v>10629</v>
      </c>
      <c r="AA1336" s="76"/>
      <c r="AB1336" s="76"/>
      <c r="AC1336" s="76"/>
      <c r="AD1336" s="76"/>
      <c r="AE1336" s="78" t="s">
        <v>10630</v>
      </c>
      <c r="AF1336" s="76"/>
      <c r="AG1336" s="76"/>
      <c r="AH1336" s="76"/>
      <c r="AI1336" s="67" t="s">
        <v>10562</v>
      </c>
      <c r="AJ1336" s="79" t="s">
        <v>42</v>
      </c>
      <c r="AK1336" s="68"/>
      <c r="AL1336" s="68"/>
      <c r="AM1336" s="68"/>
      <c r="AN1336" s="110"/>
      <c r="AO1336" s="110"/>
      <c r="AP1336" s="107"/>
      <c r="AQ1336" s="68"/>
    </row>
    <row r="1337" customFormat="false" ht="15" hidden="false" customHeight="false" outlineLevel="0" collapsed="false">
      <c r="B1337" s="1" t="str">
        <f aca="false">поверители!$E1337</f>
        <v>04230</v>
      </c>
      <c r="C1337" s="64" t="s">
        <v>323</v>
      </c>
      <c r="D1337" s="63"/>
      <c r="E1337" s="67" t="s">
        <v>12021</v>
      </c>
      <c r="F1337" s="63"/>
      <c r="G1337" s="63" t="s">
        <v>10335</v>
      </c>
      <c r="H1337" s="81" t="s">
        <v>2447</v>
      </c>
      <c r="I1337" s="67" t="s">
        <v>10652</v>
      </c>
      <c r="J1337" s="76"/>
      <c r="K1337" s="76"/>
      <c r="L1337" s="76"/>
      <c r="M1337" s="76"/>
      <c r="N1337" s="76"/>
      <c r="O1337" s="71" t="s">
        <v>10335</v>
      </c>
      <c r="P1337" s="100"/>
      <c r="Q1337" s="71" t="s">
        <v>10338</v>
      </c>
      <c r="R1337" s="79" t="s">
        <v>10339</v>
      </c>
      <c r="S1337" s="86" t="n">
        <v>45132</v>
      </c>
      <c r="T1337" s="73" t="n">
        <v>45862</v>
      </c>
      <c r="U1337" s="87" t="s">
        <v>10340</v>
      </c>
      <c r="V1337" s="87" t="s">
        <v>10341</v>
      </c>
      <c r="W1337" s="76"/>
      <c r="X1337" s="71" t="s">
        <v>10335</v>
      </c>
      <c r="Y1337" s="71" t="s">
        <v>10342</v>
      </c>
      <c r="Z1337" s="79" t="s">
        <v>10629</v>
      </c>
      <c r="AA1337" s="76"/>
      <c r="AB1337" s="76"/>
      <c r="AC1337" s="76"/>
      <c r="AD1337" s="76"/>
      <c r="AE1337" s="78" t="s">
        <v>10630</v>
      </c>
      <c r="AF1337" s="76"/>
      <c r="AG1337" s="76"/>
      <c r="AH1337" s="76"/>
      <c r="AI1337" s="67" t="s">
        <v>10609</v>
      </c>
      <c r="AJ1337" s="79" t="s">
        <v>42</v>
      </c>
      <c r="AK1337" s="68"/>
      <c r="AL1337" s="68"/>
      <c r="AM1337" s="68"/>
      <c r="AN1337" s="110"/>
      <c r="AO1337" s="110"/>
      <c r="AP1337" s="107"/>
      <c r="AQ1337" s="68"/>
    </row>
    <row r="1338" customFormat="false" ht="15" hidden="false" customHeight="false" outlineLevel="0" collapsed="false">
      <c r="B1338" s="1" t="str">
        <f aca="false">поверители!$E1338</f>
        <v>04231</v>
      </c>
      <c r="C1338" s="64" t="s">
        <v>323</v>
      </c>
      <c r="D1338" s="63"/>
      <c r="E1338" s="67" t="s">
        <v>12022</v>
      </c>
      <c r="F1338" s="63"/>
      <c r="G1338" s="63" t="s">
        <v>10335</v>
      </c>
      <c r="H1338" s="81" t="s">
        <v>763</v>
      </c>
      <c r="I1338" s="67" t="s">
        <v>10652</v>
      </c>
      <c r="J1338" s="76"/>
      <c r="K1338" s="76"/>
      <c r="L1338" s="76"/>
      <c r="M1338" s="76"/>
      <c r="N1338" s="76"/>
      <c r="O1338" s="71" t="s">
        <v>10335</v>
      </c>
      <c r="P1338" s="100"/>
      <c r="Q1338" s="71" t="s">
        <v>10338</v>
      </c>
      <c r="R1338" s="79" t="s">
        <v>10339</v>
      </c>
      <c r="S1338" s="86" t="n">
        <v>45132</v>
      </c>
      <c r="T1338" s="73" t="n">
        <v>45862</v>
      </c>
      <c r="U1338" s="87" t="s">
        <v>10340</v>
      </c>
      <c r="V1338" s="87" t="s">
        <v>10341</v>
      </c>
      <c r="W1338" s="76"/>
      <c r="X1338" s="71" t="s">
        <v>10335</v>
      </c>
      <c r="Y1338" s="71" t="s">
        <v>10342</v>
      </c>
      <c r="Z1338" s="79" t="s">
        <v>10629</v>
      </c>
      <c r="AA1338" s="76"/>
      <c r="AB1338" s="76"/>
      <c r="AC1338" s="76"/>
      <c r="AD1338" s="76"/>
      <c r="AE1338" s="78" t="s">
        <v>10630</v>
      </c>
      <c r="AF1338" s="76"/>
      <c r="AG1338" s="76"/>
      <c r="AH1338" s="76"/>
      <c r="AI1338" s="67" t="s">
        <v>10562</v>
      </c>
      <c r="AJ1338" s="79" t="s">
        <v>42</v>
      </c>
      <c r="AK1338" s="68"/>
      <c r="AL1338" s="68"/>
      <c r="AM1338" s="68"/>
      <c r="AN1338" s="110"/>
      <c r="AO1338" s="110"/>
      <c r="AP1338" s="107"/>
      <c r="AQ1338" s="68"/>
    </row>
    <row r="1339" customFormat="false" ht="15" hidden="false" customHeight="false" outlineLevel="0" collapsed="false">
      <c r="B1339" s="1" t="str">
        <f aca="false">поверители!$E1339</f>
        <v>04240</v>
      </c>
      <c r="C1339" s="64" t="s">
        <v>428</v>
      </c>
      <c r="D1339" s="63"/>
      <c r="E1339" s="67" t="s">
        <v>12023</v>
      </c>
      <c r="F1339" s="63"/>
      <c r="G1339" s="63" t="s">
        <v>10335</v>
      </c>
      <c r="H1339" s="81" t="s">
        <v>404</v>
      </c>
      <c r="I1339" s="67" t="s">
        <v>10649</v>
      </c>
      <c r="J1339" s="76"/>
      <c r="K1339" s="76"/>
      <c r="L1339" s="76"/>
      <c r="M1339" s="76"/>
      <c r="N1339" s="76"/>
      <c r="O1339" s="71" t="s">
        <v>10335</v>
      </c>
      <c r="P1339" s="100"/>
      <c r="Q1339" s="71" t="s">
        <v>10338</v>
      </c>
      <c r="R1339" s="79" t="s">
        <v>10339</v>
      </c>
      <c r="S1339" s="86" t="n">
        <v>45132</v>
      </c>
      <c r="T1339" s="73" t="n">
        <v>45497</v>
      </c>
      <c r="U1339" s="87" t="s">
        <v>10340</v>
      </c>
      <c r="V1339" s="87" t="s">
        <v>10341</v>
      </c>
      <c r="W1339" s="76"/>
      <c r="X1339" s="71" t="s">
        <v>10335</v>
      </c>
      <c r="Y1339" s="71" t="s">
        <v>10342</v>
      </c>
      <c r="Z1339" s="79" t="s">
        <v>10629</v>
      </c>
      <c r="AA1339" s="76"/>
      <c r="AB1339" s="76"/>
      <c r="AC1339" s="76"/>
      <c r="AD1339" s="76"/>
      <c r="AE1339" s="78" t="s">
        <v>10630</v>
      </c>
      <c r="AF1339" s="76"/>
      <c r="AG1339" s="76"/>
      <c r="AH1339" s="76"/>
      <c r="AI1339" s="67" t="s">
        <v>10650</v>
      </c>
      <c r="AJ1339" s="79" t="s">
        <v>42</v>
      </c>
      <c r="AK1339" s="68"/>
      <c r="AL1339" s="68"/>
      <c r="AM1339" s="68"/>
      <c r="AN1339" s="110"/>
      <c r="AO1339" s="110"/>
      <c r="AP1339" s="107"/>
      <c r="AQ1339" s="68"/>
    </row>
    <row r="1340" customFormat="false" ht="15" hidden="false" customHeight="false" outlineLevel="0" collapsed="false">
      <c r="B1340" s="1" t="str">
        <f aca="false">поверители!$E1340</f>
        <v>04241</v>
      </c>
      <c r="C1340" s="64" t="s">
        <v>428</v>
      </c>
      <c r="D1340" s="63"/>
      <c r="E1340" s="67" t="s">
        <v>12024</v>
      </c>
      <c r="F1340" s="63"/>
      <c r="G1340" s="63" t="s">
        <v>10335</v>
      </c>
      <c r="H1340" s="81" t="s">
        <v>404</v>
      </c>
      <c r="I1340" s="67" t="s">
        <v>10649</v>
      </c>
      <c r="J1340" s="76"/>
      <c r="K1340" s="76"/>
      <c r="L1340" s="76"/>
      <c r="M1340" s="76"/>
      <c r="N1340" s="76"/>
      <c r="O1340" s="71" t="s">
        <v>10335</v>
      </c>
      <c r="P1340" s="100"/>
      <c r="Q1340" s="71" t="s">
        <v>10338</v>
      </c>
      <c r="R1340" s="79" t="s">
        <v>10339</v>
      </c>
      <c r="S1340" s="86" t="n">
        <v>45132</v>
      </c>
      <c r="T1340" s="73" t="n">
        <v>45497</v>
      </c>
      <c r="U1340" s="87" t="s">
        <v>10340</v>
      </c>
      <c r="V1340" s="87" t="s">
        <v>10341</v>
      </c>
      <c r="W1340" s="76"/>
      <c r="X1340" s="71" t="s">
        <v>10335</v>
      </c>
      <c r="Y1340" s="71" t="s">
        <v>10342</v>
      </c>
      <c r="Z1340" s="79" t="s">
        <v>10629</v>
      </c>
      <c r="AA1340" s="76"/>
      <c r="AB1340" s="76"/>
      <c r="AC1340" s="76"/>
      <c r="AD1340" s="76"/>
      <c r="AE1340" s="78" t="s">
        <v>10630</v>
      </c>
      <c r="AF1340" s="76"/>
      <c r="AG1340" s="76"/>
      <c r="AH1340" s="76"/>
      <c r="AI1340" s="67" t="s">
        <v>10650</v>
      </c>
      <c r="AJ1340" s="79" t="s">
        <v>42</v>
      </c>
      <c r="AK1340" s="68"/>
      <c r="AL1340" s="68"/>
      <c r="AM1340" s="68"/>
      <c r="AN1340" s="110"/>
      <c r="AO1340" s="110"/>
      <c r="AP1340" s="107"/>
      <c r="AQ1340" s="68"/>
    </row>
    <row r="1341" customFormat="false" ht="15" hidden="false" customHeight="false" outlineLevel="0" collapsed="false">
      <c r="B1341" s="1" t="str">
        <f aca="false">поверители!$E1341</f>
        <v>04244</v>
      </c>
      <c r="C1341" s="64" t="s">
        <v>291</v>
      </c>
      <c r="D1341" s="63"/>
      <c r="E1341" s="67" t="s">
        <v>12025</v>
      </c>
      <c r="F1341" s="63"/>
      <c r="G1341" s="63" t="s">
        <v>10335</v>
      </c>
      <c r="H1341" s="81" t="s">
        <v>404</v>
      </c>
      <c r="I1341" s="67" t="s">
        <v>10458</v>
      </c>
      <c r="J1341" s="76"/>
      <c r="K1341" s="76"/>
      <c r="L1341" s="76"/>
      <c r="M1341" s="76"/>
      <c r="N1341" s="76"/>
      <c r="O1341" s="71" t="s">
        <v>10335</v>
      </c>
      <c r="P1341" s="100"/>
      <c r="Q1341" s="71" t="s">
        <v>10338</v>
      </c>
      <c r="R1341" s="79" t="s">
        <v>10339</v>
      </c>
      <c r="S1341" s="86" t="n">
        <v>45132</v>
      </c>
      <c r="T1341" s="73" t="n">
        <v>45497</v>
      </c>
      <c r="U1341" s="87" t="s">
        <v>10340</v>
      </c>
      <c r="V1341" s="87" t="s">
        <v>10341</v>
      </c>
      <c r="W1341" s="76"/>
      <c r="X1341" s="71" t="s">
        <v>10335</v>
      </c>
      <c r="Y1341" s="71" t="s">
        <v>10342</v>
      </c>
      <c r="Z1341" s="79" t="s">
        <v>10629</v>
      </c>
      <c r="AA1341" s="76"/>
      <c r="AB1341" s="76"/>
      <c r="AC1341" s="76"/>
      <c r="AD1341" s="76"/>
      <c r="AE1341" s="78" t="s">
        <v>10630</v>
      </c>
      <c r="AF1341" s="76"/>
      <c r="AG1341" s="76"/>
      <c r="AH1341" s="76"/>
      <c r="AI1341" s="67" t="s">
        <v>10647</v>
      </c>
      <c r="AJ1341" s="79" t="s">
        <v>42</v>
      </c>
      <c r="AK1341" s="68"/>
      <c r="AL1341" s="68"/>
      <c r="AM1341" s="68"/>
      <c r="AN1341" s="110"/>
      <c r="AO1341" s="110"/>
      <c r="AP1341" s="107"/>
      <c r="AQ1341" s="68"/>
    </row>
    <row r="1342" customFormat="false" ht="15" hidden="false" customHeight="false" outlineLevel="0" collapsed="false">
      <c r="B1342" s="1" t="str">
        <f aca="false">поверители!$E1342</f>
        <v>04246</v>
      </c>
      <c r="C1342" s="64" t="s">
        <v>297</v>
      </c>
      <c r="D1342" s="63"/>
      <c r="E1342" s="67" t="s">
        <v>12026</v>
      </c>
      <c r="F1342" s="63"/>
      <c r="G1342" s="63" t="s">
        <v>10335</v>
      </c>
      <c r="H1342" s="81" t="s">
        <v>2524</v>
      </c>
      <c r="I1342" s="67" t="s">
        <v>10667</v>
      </c>
      <c r="J1342" s="76"/>
      <c r="K1342" s="76"/>
      <c r="L1342" s="76"/>
      <c r="M1342" s="76"/>
      <c r="N1342" s="76"/>
      <c r="O1342" s="71" t="s">
        <v>10335</v>
      </c>
      <c r="P1342" s="100"/>
      <c r="Q1342" s="71" t="s">
        <v>10338</v>
      </c>
      <c r="R1342" s="79" t="s">
        <v>10339</v>
      </c>
      <c r="S1342" s="86" t="n">
        <v>45132</v>
      </c>
      <c r="T1342" s="73" t="n">
        <v>45862</v>
      </c>
      <c r="U1342" s="87" t="s">
        <v>10340</v>
      </c>
      <c r="V1342" s="87" t="s">
        <v>10341</v>
      </c>
      <c r="W1342" s="76"/>
      <c r="X1342" s="71" t="s">
        <v>10335</v>
      </c>
      <c r="Y1342" s="71" t="s">
        <v>10342</v>
      </c>
      <c r="Z1342" s="79" t="s">
        <v>10629</v>
      </c>
      <c r="AA1342" s="76"/>
      <c r="AB1342" s="76"/>
      <c r="AC1342" s="76"/>
      <c r="AD1342" s="76"/>
      <c r="AE1342" s="78" t="s">
        <v>10630</v>
      </c>
      <c r="AF1342" s="76"/>
      <c r="AG1342" s="76"/>
      <c r="AH1342" s="76"/>
      <c r="AI1342" s="67" t="s">
        <v>10647</v>
      </c>
      <c r="AJ1342" s="79" t="s">
        <v>42</v>
      </c>
      <c r="AK1342" s="68"/>
      <c r="AL1342" s="68"/>
      <c r="AM1342" s="68"/>
      <c r="AN1342" s="110"/>
      <c r="AO1342" s="110"/>
      <c r="AP1342" s="107"/>
      <c r="AQ1342" s="68"/>
    </row>
    <row r="1343" customFormat="false" ht="15" hidden="false" customHeight="false" outlineLevel="0" collapsed="false">
      <c r="B1343" s="1" t="str">
        <f aca="false">поверители!$E1343</f>
        <v>04260</v>
      </c>
      <c r="C1343" s="64" t="s">
        <v>297</v>
      </c>
      <c r="D1343" s="63"/>
      <c r="E1343" s="67" t="s">
        <v>12027</v>
      </c>
      <c r="F1343" s="63"/>
      <c r="G1343" s="63" t="s">
        <v>10335</v>
      </c>
      <c r="H1343" s="64" t="s">
        <v>11997</v>
      </c>
      <c r="I1343" s="67" t="s">
        <v>10667</v>
      </c>
      <c r="J1343" s="76"/>
      <c r="K1343" s="76"/>
      <c r="L1343" s="76"/>
      <c r="M1343" s="76"/>
      <c r="N1343" s="76"/>
      <c r="O1343" s="71" t="s">
        <v>10335</v>
      </c>
      <c r="P1343" s="100"/>
      <c r="Q1343" s="71" t="s">
        <v>10338</v>
      </c>
      <c r="R1343" s="79" t="s">
        <v>10339</v>
      </c>
      <c r="S1343" s="86" t="n">
        <v>45132</v>
      </c>
      <c r="T1343" s="73" t="n">
        <v>45862</v>
      </c>
      <c r="U1343" s="87" t="s">
        <v>10340</v>
      </c>
      <c r="V1343" s="87" t="s">
        <v>10341</v>
      </c>
      <c r="W1343" s="76"/>
      <c r="X1343" s="71" t="s">
        <v>10335</v>
      </c>
      <c r="Y1343" s="71" t="s">
        <v>10342</v>
      </c>
      <c r="Z1343" s="79" t="s">
        <v>10629</v>
      </c>
      <c r="AA1343" s="76"/>
      <c r="AB1343" s="76"/>
      <c r="AC1343" s="76"/>
      <c r="AD1343" s="76"/>
      <c r="AE1343" s="78" t="s">
        <v>10630</v>
      </c>
      <c r="AF1343" s="76"/>
      <c r="AG1343" s="76"/>
      <c r="AH1343" s="76"/>
      <c r="AI1343" s="67" t="s">
        <v>10562</v>
      </c>
      <c r="AJ1343" s="79" t="s">
        <v>42</v>
      </c>
      <c r="AK1343" s="68"/>
      <c r="AL1343" s="68"/>
      <c r="AM1343" s="68"/>
      <c r="AN1343" s="110"/>
      <c r="AO1343" s="110"/>
      <c r="AP1343" s="107"/>
      <c r="AQ1343" s="68"/>
    </row>
    <row r="1344" customFormat="false" ht="15" hidden="false" customHeight="false" outlineLevel="0" collapsed="false">
      <c r="B1344" s="1" t="str">
        <f aca="false">поверители!$E1344</f>
        <v>04281</v>
      </c>
      <c r="C1344" s="64" t="s">
        <v>297</v>
      </c>
      <c r="D1344" s="63"/>
      <c r="E1344" s="67" t="s">
        <v>12028</v>
      </c>
      <c r="F1344" s="63"/>
      <c r="G1344" s="63" t="s">
        <v>10335</v>
      </c>
      <c r="H1344" s="64" t="s">
        <v>11997</v>
      </c>
      <c r="I1344" s="67" t="s">
        <v>10667</v>
      </c>
      <c r="J1344" s="76"/>
      <c r="K1344" s="76"/>
      <c r="L1344" s="76"/>
      <c r="M1344" s="76"/>
      <c r="N1344" s="76"/>
      <c r="O1344" s="71" t="s">
        <v>10335</v>
      </c>
      <c r="P1344" s="100"/>
      <c r="Q1344" s="71" t="s">
        <v>10338</v>
      </c>
      <c r="R1344" s="79" t="s">
        <v>10339</v>
      </c>
      <c r="S1344" s="86" t="n">
        <v>45132</v>
      </c>
      <c r="T1344" s="73" t="n">
        <v>45862</v>
      </c>
      <c r="U1344" s="87" t="s">
        <v>10340</v>
      </c>
      <c r="V1344" s="87" t="s">
        <v>10341</v>
      </c>
      <c r="W1344" s="76"/>
      <c r="X1344" s="71" t="s">
        <v>10335</v>
      </c>
      <c r="Y1344" s="71" t="s">
        <v>10342</v>
      </c>
      <c r="Z1344" s="79" t="s">
        <v>10629</v>
      </c>
      <c r="AA1344" s="76"/>
      <c r="AB1344" s="76"/>
      <c r="AC1344" s="76"/>
      <c r="AD1344" s="76"/>
      <c r="AE1344" s="78" t="s">
        <v>10630</v>
      </c>
      <c r="AF1344" s="76"/>
      <c r="AG1344" s="76"/>
      <c r="AH1344" s="76"/>
      <c r="AI1344" s="67" t="s">
        <v>10558</v>
      </c>
      <c r="AJ1344" s="79" t="s">
        <v>42</v>
      </c>
      <c r="AK1344" s="68"/>
      <c r="AL1344" s="68"/>
      <c r="AM1344" s="68"/>
      <c r="AN1344" s="110"/>
      <c r="AO1344" s="110"/>
      <c r="AP1344" s="107"/>
      <c r="AQ1344" s="68"/>
    </row>
    <row r="1345" customFormat="false" ht="15" hidden="false" customHeight="false" outlineLevel="0" collapsed="false">
      <c r="B1345" s="1" t="str">
        <f aca="false">поверители!$E1345</f>
        <v>04284</v>
      </c>
      <c r="C1345" s="64" t="s">
        <v>297</v>
      </c>
      <c r="D1345" s="63"/>
      <c r="E1345" s="67" t="s">
        <v>12029</v>
      </c>
      <c r="F1345" s="63"/>
      <c r="G1345" s="63" t="s">
        <v>10335</v>
      </c>
      <c r="H1345" s="64" t="s">
        <v>11997</v>
      </c>
      <c r="I1345" s="67" t="s">
        <v>10667</v>
      </c>
      <c r="J1345" s="76"/>
      <c r="K1345" s="76"/>
      <c r="L1345" s="76"/>
      <c r="M1345" s="76"/>
      <c r="N1345" s="76"/>
      <c r="O1345" s="71" t="s">
        <v>10335</v>
      </c>
      <c r="P1345" s="100"/>
      <c r="Q1345" s="71" t="s">
        <v>10338</v>
      </c>
      <c r="R1345" s="79" t="s">
        <v>10339</v>
      </c>
      <c r="S1345" s="86" t="n">
        <v>45132</v>
      </c>
      <c r="T1345" s="73" t="n">
        <v>45862</v>
      </c>
      <c r="U1345" s="87" t="s">
        <v>10340</v>
      </c>
      <c r="V1345" s="87" t="s">
        <v>10341</v>
      </c>
      <c r="W1345" s="76"/>
      <c r="X1345" s="71" t="s">
        <v>10335</v>
      </c>
      <c r="Y1345" s="71" t="s">
        <v>10342</v>
      </c>
      <c r="Z1345" s="79" t="s">
        <v>10629</v>
      </c>
      <c r="AA1345" s="76"/>
      <c r="AB1345" s="76"/>
      <c r="AC1345" s="76"/>
      <c r="AD1345" s="76"/>
      <c r="AE1345" s="78" t="s">
        <v>10630</v>
      </c>
      <c r="AF1345" s="76"/>
      <c r="AG1345" s="76"/>
      <c r="AH1345" s="76"/>
      <c r="AI1345" s="67" t="s">
        <v>10558</v>
      </c>
      <c r="AJ1345" s="79" t="s">
        <v>42</v>
      </c>
      <c r="AK1345" s="68"/>
      <c r="AL1345" s="68"/>
      <c r="AM1345" s="68"/>
      <c r="AN1345" s="110"/>
      <c r="AO1345" s="110"/>
      <c r="AP1345" s="107"/>
      <c r="AQ1345" s="68"/>
    </row>
    <row r="1346" customFormat="false" ht="15" hidden="false" customHeight="false" outlineLevel="0" collapsed="false">
      <c r="B1346" s="1" t="str">
        <f aca="false">поверители!$E1346</f>
        <v>04295</v>
      </c>
      <c r="C1346" s="64" t="s">
        <v>297</v>
      </c>
      <c r="D1346" s="63"/>
      <c r="E1346" s="67" t="s">
        <v>12030</v>
      </c>
      <c r="F1346" s="63"/>
      <c r="G1346" s="63" t="s">
        <v>10335</v>
      </c>
      <c r="H1346" s="64" t="s">
        <v>11997</v>
      </c>
      <c r="I1346" s="67" t="s">
        <v>10667</v>
      </c>
      <c r="J1346" s="76"/>
      <c r="K1346" s="76"/>
      <c r="L1346" s="76"/>
      <c r="M1346" s="76"/>
      <c r="N1346" s="76"/>
      <c r="O1346" s="71" t="s">
        <v>10335</v>
      </c>
      <c r="P1346" s="100"/>
      <c r="Q1346" s="71" t="s">
        <v>10338</v>
      </c>
      <c r="R1346" s="79" t="s">
        <v>10339</v>
      </c>
      <c r="S1346" s="86" t="n">
        <v>45132</v>
      </c>
      <c r="T1346" s="73" t="n">
        <v>45862</v>
      </c>
      <c r="U1346" s="87" t="s">
        <v>10340</v>
      </c>
      <c r="V1346" s="87" t="s">
        <v>10341</v>
      </c>
      <c r="W1346" s="76"/>
      <c r="X1346" s="71" t="s">
        <v>10335</v>
      </c>
      <c r="Y1346" s="71" t="s">
        <v>10342</v>
      </c>
      <c r="Z1346" s="79" t="s">
        <v>10629</v>
      </c>
      <c r="AA1346" s="76"/>
      <c r="AB1346" s="76"/>
      <c r="AC1346" s="76"/>
      <c r="AD1346" s="76"/>
      <c r="AE1346" s="78" t="s">
        <v>10630</v>
      </c>
      <c r="AF1346" s="76"/>
      <c r="AG1346" s="76"/>
      <c r="AH1346" s="76"/>
      <c r="AI1346" s="67" t="s">
        <v>10609</v>
      </c>
      <c r="AJ1346" s="79" t="s">
        <v>42</v>
      </c>
      <c r="AK1346" s="68"/>
      <c r="AL1346" s="68"/>
      <c r="AM1346" s="68"/>
      <c r="AN1346" s="110"/>
      <c r="AO1346" s="110"/>
      <c r="AP1346" s="107"/>
      <c r="AQ1346" s="68"/>
    </row>
    <row r="1347" customFormat="false" ht="15" hidden="false" customHeight="false" outlineLevel="0" collapsed="false">
      <c r="B1347" s="1" t="str">
        <f aca="false">поверители!$E1347</f>
        <v>04296</v>
      </c>
      <c r="C1347" s="64" t="s">
        <v>297</v>
      </c>
      <c r="D1347" s="63"/>
      <c r="E1347" s="67" t="s">
        <v>12031</v>
      </c>
      <c r="F1347" s="63"/>
      <c r="G1347" s="63" t="s">
        <v>10335</v>
      </c>
      <c r="H1347" s="64" t="s">
        <v>11997</v>
      </c>
      <c r="I1347" s="67" t="s">
        <v>10667</v>
      </c>
      <c r="J1347" s="76"/>
      <c r="K1347" s="76"/>
      <c r="L1347" s="76"/>
      <c r="M1347" s="76"/>
      <c r="N1347" s="76"/>
      <c r="O1347" s="71" t="s">
        <v>10335</v>
      </c>
      <c r="P1347" s="100"/>
      <c r="Q1347" s="71" t="s">
        <v>10338</v>
      </c>
      <c r="R1347" s="79" t="s">
        <v>10339</v>
      </c>
      <c r="S1347" s="86" t="n">
        <v>45132</v>
      </c>
      <c r="T1347" s="73" t="n">
        <v>45862</v>
      </c>
      <c r="U1347" s="87" t="s">
        <v>10340</v>
      </c>
      <c r="V1347" s="87" t="s">
        <v>10341</v>
      </c>
      <c r="W1347" s="76"/>
      <c r="X1347" s="71" t="s">
        <v>10335</v>
      </c>
      <c r="Y1347" s="71" t="s">
        <v>10342</v>
      </c>
      <c r="Z1347" s="79" t="s">
        <v>10629</v>
      </c>
      <c r="AA1347" s="76"/>
      <c r="AB1347" s="76"/>
      <c r="AC1347" s="76"/>
      <c r="AD1347" s="76"/>
      <c r="AE1347" s="78" t="s">
        <v>10630</v>
      </c>
      <c r="AF1347" s="76"/>
      <c r="AG1347" s="76"/>
      <c r="AH1347" s="76"/>
      <c r="AI1347" s="67" t="s">
        <v>10609</v>
      </c>
      <c r="AJ1347" s="79" t="s">
        <v>42</v>
      </c>
      <c r="AK1347" s="68"/>
      <c r="AL1347" s="68"/>
      <c r="AM1347" s="68"/>
      <c r="AN1347" s="110"/>
      <c r="AO1347" s="110"/>
      <c r="AP1347" s="107"/>
      <c r="AQ1347" s="68"/>
    </row>
    <row r="1348" customFormat="false" ht="15" hidden="false" customHeight="false" outlineLevel="0" collapsed="false">
      <c r="B1348" s="1" t="str">
        <f aca="false">поверители!$E1348</f>
        <v>04309</v>
      </c>
      <c r="C1348" s="64" t="s">
        <v>307</v>
      </c>
      <c r="D1348" s="63"/>
      <c r="E1348" s="67" t="s">
        <v>12032</v>
      </c>
      <c r="F1348" s="63"/>
      <c r="G1348" s="63" t="s">
        <v>10335</v>
      </c>
      <c r="H1348" s="63" t="s">
        <v>12033</v>
      </c>
      <c r="I1348" s="67" t="s">
        <v>10670</v>
      </c>
      <c r="J1348" s="76"/>
      <c r="K1348" s="76"/>
      <c r="L1348" s="76"/>
      <c r="M1348" s="76"/>
      <c r="N1348" s="76"/>
      <c r="O1348" s="71" t="s">
        <v>10335</v>
      </c>
      <c r="P1348" s="100"/>
      <c r="Q1348" s="71" t="s">
        <v>10338</v>
      </c>
      <c r="R1348" s="79" t="s">
        <v>10339</v>
      </c>
      <c r="S1348" s="86" t="n">
        <v>45132</v>
      </c>
      <c r="T1348" s="73" t="n">
        <v>45862</v>
      </c>
      <c r="U1348" s="87" t="s">
        <v>10340</v>
      </c>
      <c r="V1348" s="87" t="s">
        <v>10341</v>
      </c>
      <c r="W1348" s="76"/>
      <c r="X1348" s="71" t="s">
        <v>10335</v>
      </c>
      <c r="Y1348" s="71" t="s">
        <v>10342</v>
      </c>
      <c r="Z1348" s="79" t="s">
        <v>10629</v>
      </c>
      <c r="AA1348" s="76"/>
      <c r="AB1348" s="76"/>
      <c r="AC1348" s="76"/>
      <c r="AD1348" s="76"/>
      <c r="AE1348" s="78" t="s">
        <v>10630</v>
      </c>
      <c r="AF1348" s="76"/>
      <c r="AG1348" s="76"/>
      <c r="AH1348" s="76"/>
      <c r="AI1348" s="67" t="s">
        <v>10647</v>
      </c>
      <c r="AJ1348" s="79" t="s">
        <v>42</v>
      </c>
      <c r="AK1348" s="68"/>
      <c r="AL1348" s="68"/>
      <c r="AM1348" s="68"/>
      <c r="AN1348" s="110"/>
      <c r="AO1348" s="110"/>
      <c r="AP1348" s="107"/>
      <c r="AQ1348" s="68"/>
    </row>
    <row r="1349" customFormat="false" ht="15" hidden="false" customHeight="false" outlineLevel="0" collapsed="false">
      <c r="B1349" s="1" t="str">
        <f aca="false">поверители!$E1349</f>
        <v>05306</v>
      </c>
      <c r="C1349" s="64" t="s">
        <v>323</v>
      </c>
      <c r="D1349" s="63"/>
      <c r="E1349" s="81" t="s">
        <v>12034</v>
      </c>
      <c r="F1349" s="63"/>
      <c r="G1349" s="63" t="s">
        <v>10335</v>
      </c>
      <c r="H1349" s="81" t="s">
        <v>763</v>
      </c>
      <c r="I1349" s="67" t="s">
        <v>10652</v>
      </c>
      <c r="J1349" s="76"/>
      <c r="K1349" s="76"/>
      <c r="L1349" s="76"/>
      <c r="M1349" s="76"/>
      <c r="N1349" s="76"/>
      <c r="O1349" s="71" t="s">
        <v>10335</v>
      </c>
      <c r="P1349" s="100"/>
      <c r="Q1349" s="71" t="s">
        <v>10338</v>
      </c>
      <c r="R1349" s="79" t="s">
        <v>10339</v>
      </c>
      <c r="S1349" s="86" t="n">
        <v>45132</v>
      </c>
      <c r="T1349" s="73" t="n">
        <v>45862</v>
      </c>
      <c r="U1349" s="87" t="s">
        <v>10340</v>
      </c>
      <c r="V1349" s="87" t="s">
        <v>10341</v>
      </c>
      <c r="W1349" s="76"/>
      <c r="X1349" s="71" t="s">
        <v>10335</v>
      </c>
      <c r="Y1349" s="71" t="s">
        <v>10342</v>
      </c>
      <c r="Z1349" s="79" t="s">
        <v>10629</v>
      </c>
      <c r="AA1349" s="76"/>
      <c r="AB1349" s="76"/>
      <c r="AC1349" s="76"/>
      <c r="AD1349" s="76"/>
      <c r="AE1349" s="78" t="s">
        <v>10630</v>
      </c>
      <c r="AF1349" s="76"/>
      <c r="AG1349" s="76"/>
      <c r="AH1349" s="76"/>
      <c r="AI1349" s="67" t="s">
        <v>10650</v>
      </c>
      <c r="AJ1349" s="79" t="s">
        <v>42</v>
      </c>
      <c r="AK1349" s="68"/>
      <c r="AL1349" s="68"/>
      <c r="AM1349" s="68"/>
      <c r="AN1349" s="110"/>
      <c r="AO1349" s="110"/>
      <c r="AP1349" s="107"/>
      <c r="AQ1349" s="68"/>
    </row>
    <row r="1350" customFormat="false" ht="15" hidden="false" customHeight="false" outlineLevel="0" collapsed="false">
      <c r="B1350" s="1" t="str">
        <f aca="false">поверители!$E1350</f>
        <v>05307</v>
      </c>
      <c r="C1350" s="64" t="s">
        <v>323</v>
      </c>
      <c r="D1350" s="63"/>
      <c r="E1350" s="81" t="s">
        <v>12035</v>
      </c>
      <c r="F1350" s="63"/>
      <c r="G1350" s="63" t="s">
        <v>10335</v>
      </c>
      <c r="H1350" s="81" t="s">
        <v>326</v>
      </c>
      <c r="I1350" s="67" t="s">
        <v>10652</v>
      </c>
      <c r="J1350" s="76"/>
      <c r="K1350" s="76"/>
      <c r="L1350" s="76"/>
      <c r="M1350" s="76"/>
      <c r="N1350" s="76"/>
      <c r="O1350" s="71" t="s">
        <v>10335</v>
      </c>
      <c r="P1350" s="100"/>
      <c r="Q1350" s="71" t="s">
        <v>10338</v>
      </c>
      <c r="R1350" s="79" t="s">
        <v>10339</v>
      </c>
      <c r="S1350" s="86" t="n">
        <v>45132</v>
      </c>
      <c r="T1350" s="73" t="n">
        <v>45862</v>
      </c>
      <c r="U1350" s="87" t="s">
        <v>10340</v>
      </c>
      <c r="V1350" s="87" t="s">
        <v>10341</v>
      </c>
      <c r="W1350" s="76"/>
      <c r="X1350" s="71" t="s">
        <v>10335</v>
      </c>
      <c r="Y1350" s="71" t="s">
        <v>10342</v>
      </c>
      <c r="Z1350" s="79" t="s">
        <v>10629</v>
      </c>
      <c r="AA1350" s="76"/>
      <c r="AB1350" s="76"/>
      <c r="AC1350" s="76"/>
      <c r="AD1350" s="76"/>
      <c r="AE1350" s="78" t="s">
        <v>10630</v>
      </c>
      <c r="AF1350" s="76"/>
      <c r="AG1350" s="76"/>
      <c r="AH1350" s="76"/>
      <c r="AI1350" s="67" t="s">
        <v>10558</v>
      </c>
      <c r="AJ1350" s="79" t="s">
        <v>42</v>
      </c>
      <c r="AK1350" s="68"/>
      <c r="AL1350" s="68"/>
      <c r="AM1350" s="68"/>
      <c r="AN1350" s="110"/>
      <c r="AO1350" s="110"/>
      <c r="AP1350" s="107"/>
      <c r="AQ1350" s="68"/>
    </row>
    <row r="1351" customFormat="false" ht="15" hidden="false" customHeight="false" outlineLevel="0" collapsed="false">
      <c r="B1351" s="1" t="str">
        <f aca="false">поверители!$E1351</f>
        <v>05314</v>
      </c>
      <c r="C1351" s="64" t="s">
        <v>297</v>
      </c>
      <c r="D1351" s="63"/>
      <c r="E1351" s="81" t="s">
        <v>12036</v>
      </c>
      <c r="F1351" s="63"/>
      <c r="G1351" s="63" t="s">
        <v>10335</v>
      </c>
      <c r="H1351" s="64" t="s">
        <v>11997</v>
      </c>
      <c r="I1351" s="67" t="s">
        <v>10667</v>
      </c>
      <c r="J1351" s="76"/>
      <c r="K1351" s="76"/>
      <c r="L1351" s="76"/>
      <c r="M1351" s="76"/>
      <c r="N1351" s="76"/>
      <c r="O1351" s="71" t="s">
        <v>10335</v>
      </c>
      <c r="P1351" s="100"/>
      <c r="Q1351" s="71" t="s">
        <v>10338</v>
      </c>
      <c r="R1351" s="79" t="s">
        <v>10339</v>
      </c>
      <c r="S1351" s="86" t="n">
        <v>45132</v>
      </c>
      <c r="T1351" s="73" t="n">
        <v>45862</v>
      </c>
      <c r="U1351" s="87" t="s">
        <v>10340</v>
      </c>
      <c r="V1351" s="87" t="s">
        <v>10341</v>
      </c>
      <c r="W1351" s="76"/>
      <c r="X1351" s="71" t="s">
        <v>10335</v>
      </c>
      <c r="Y1351" s="71" t="s">
        <v>10342</v>
      </c>
      <c r="Z1351" s="79" t="s">
        <v>10629</v>
      </c>
      <c r="AA1351" s="76"/>
      <c r="AB1351" s="76"/>
      <c r="AC1351" s="76"/>
      <c r="AD1351" s="76"/>
      <c r="AE1351" s="78" t="s">
        <v>10630</v>
      </c>
      <c r="AF1351" s="76"/>
      <c r="AG1351" s="76"/>
      <c r="AH1351" s="76"/>
      <c r="AI1351" s="67" t="s">
        <v>10558</v>
      </c>
      <c r="AJ1351" s="79" t="s">
        <v>42</v>
      </c>
      <c r="AK1351" s="68"/>
      <c r="AL1351" s="68"/>
      <c r="AM1351" s="68"/>
      <c r="AN1351" s="110"/>
      <c r="AO1351" s="110"/>
      <c r="AP1351" s="107"/>
      <c r="AQ1351" s="68"/>
    </row>
    <row r="1352" customFormat="false" ht="17.9" hidden="false" customHeight="false" outlineLevel="0" collapsed="false">
      <c r="B1352" s="1" t="str">
        <f aca="false">поверители!$E1352</f>
        <v>6208</v>
      </c>
      <c r="C1352" s="64" t="s">
        <v>10109</v>
      </c>
      <c r="D1352" s="63"/>
      <c r="E1352" s="67" t="s">
        <v>12037</v>
      </c>
      <c r="F1352" s="63"/>
      <c r="G1352" s="63" t="s">
        <v>10335</v>
      </c>
      <c r="H1352" s="64" t="s">
        <v>11455</v>
      </c>
      <c r="I1352" s="67" t="n">
        <v>2006</v>
      </c>
      <c r="J1352" s="76"/>
      <c r="K1352" s="76"/>
      <c r="L1352" s="76"/>
      <c r="M1352" s="76"/>
      <c r="N1352" s="76"/>
      <c r="O1352" s="71" t="s">
        <v>10335</v>
      </c>
      <c r="P1352" s="71"/>
      <c r="Q1352" s="71" t="s">
        <v>10338</v>
      </c>
      <c r="R1352" s="79" t="s">
        <v>10339</v>
      </c>
      <c r="S1352" s="95" t="n">
        <v>45133</v>
      </c>
      <c r="T1352" s="95" t="n">
        <v>45498</v>
      </c>
      <c r="U1352" s="87" t="s">
        <v>10340</v>
      </c>
      <c r="V1352" s="87" t="s">
        <v>10341</v>
      </c>
      <c r="W1352" s="76"/>
      <c r="X1352" s="71" t="s">
        <v>10335</v>
      </c>
      <c r="Y1352" s="71" t="s">
        <v>10342</v>
      </c>
      <c r="Z1352" s="79" t="s">
        <v>10629</v>
      </c>
      <c r="AA1352" s="76"/>
      <c r="AB1352" s="76"/>
      <c r="AC1352" s="76"/>
      <c r="AD1352" s="76"/>
      <c r="AE1352" s="97" t="s">
        <v>10630</v>
      </c>
      <c r="AF1352" s="76"/>
      <c r="AG1352" s="76"/>
      <c r="AH1352" s="76"/>
      <c r="AI1352" s="67" t="s">
        <v>11404</v>
      </c>
      <c r="AJ1352" s="79" t="s">
        <v>10346</v>
      </c>
      <c r="AK1352" s="68"/>
      <c r="AL1352" s="68"/>
      <c r="AM1352" s="68"/>
      <c r="AN1352" s="110"/>
      <c r="AO1352" s="110"/>
      <c r="AP1352" s="107"/>
      <c r="AQ1352" s="68"/>
    </row>
    <row r="1353" customFormat="false" ht="15" hidden="false" customHeight="false" outlineLevel="0" collapsed="false">
      <c r="B1353" s="1" t="str">
        <f aca="false">поверители!$E1353</f>
        <v>Р00963</v>
      </c>
      <c r="C1353" s="64" t="s">
        <v>291</v>
      </c>
      <c r="D1353" s="63"/>
      <c r="E1353" s="81" t="s">
        <v>12038</v>
      </c>
      <c r="F1353" s="63"/>
      <c r="G1353" s="63" t="s">
        <v>10335</v>
      </c>
      <c r="H1353" s="63" t="s">
        <v>404</v>
      </c>
      <c r="I1353" s="67" t="s">
        <v>10458</v>
      </c>
      <c r="J1353" s="76"/>
      <c r="K1353" s="76"/>
      <c r="L1353" s="76"/>
      <c r="M1353" s="76"/>
      <c r="N1353" s="76"/>
      <c r="O1353" s="71" t="s">
        <v>10335</v>
      </c>
      <c r="P1353" s="71"/>
      <c r="Q1353" s="71" t="s">
        <v>10338</v>
      </c>
      <c r="R1353" s="79" t="s">
        <v>10339</v>
      </c>
      <c r="S1353" s="95" t="n">
        <v>45133</v>
      </c>
      <c r="T1353" s="95" t="n">
        <v>45498</v>
      </c>
      <c r="U1353" s="87" t="s">
        <v>10340</v>
      </c>
      <c r="V1353" s="87" t="s">
        <v>10341</v>
      </c>
      <c r="W1353" s="76"/>
      <c r="X1353" s="71" t="s">
        <v>10335</v>
      </c>
      <c r="Y1353" s="71" t="s">
        <v>10342</v>
      </c>
      <c r="Z1353" s="79" t="s">
        <v>10629</v>
      </c>
      <c r="AA1353" s="76"/>
      <c r="AB1353" s="76"/>
      <c r="AC1353" s="76"/>
      <c r="AD1353" s="76"/>
      <c r="AE1353" s="97" t="s">
        <v>10630</v>
      </c>
      <c r="AF1353" s="76"/>
      <c r="AG1353" s="76"/>
      <c r="AH1353" s="76"/>
      <c r="AI1353" s="67" t="s">
        <v>11404</v>
      </c>
      <c r="AJ1353" s="79" t="s">
        <v>10346</v>
      </c>
      <c r="AK1353" s="68"/>
      <c r="AL1353" s="68"/>
      <c r="AM1353" s="68"/>
      <c r="AN1353" s="110"/>
      <c r="AO1353" s="110"/>
      <c r="AP1353" s="107"/>
      <c r="AQ1353" s="68"/>
    </row>
    <row r="1354" customFormat="false" ht="15" hidden="false" customHeight="false" outlineLevel="0" collapsed="false">
      <c r="B1354" s="1" t="str">
        <f aca="false">поверители!$E1354</f>
        <v>Р01066</v>
      </c>
      <c r="C1354" s="64" t="s">
        <v>291</v>
      </c>
      <c r="D1354" s="63"/>
      <c r="E1354" s="81" t="s">
        <v>12039</v>
      </c>
      <c r="F1354" s="63"/>
      <c r="G1354" s="63" t="s">
        <v>10335</v>
      </c>
      <c r="H1354" s="63" t="s">
        <v>404</v>
      </c>
      <c r="I1354" s="67" t="s">
        <v>10564</v>
      </c>
      <c r="J1354" s="76"/>
      <c r="K1354" s="76"/>
      <c r="L1354" s="76"/>
      <c r="M1354" s="76"/>
      <c r="N1354" s="76"/>
      <c r="O1354" s="71" t="s">
        <v>10335</v>
      </c>
      <c r="P1354" s="71"/>
      <c r="Q1354" s="71" t="s">
        <v>10338</v>
      </c>
      <c r="R1354" s="79" t="s">
        <v>10339</v>
      </c>
      <c r="S1354" s="95" t="n">
        <v>45133</v>
      </c>
      <c r="T1354" s="95" t="n">
        <v>45498</v>
      </c>
      <c r="U1354" s="87" t="s">
        <v>10340</v>
      </c>
      <c r="V1354" s="87" t="s">
        <v>10341</v>
      </c>
      <c r="W1354" s="76"/>
      <c r="X1354" s="71" t="s">
        <v>10335</v>
      </c>
      <c r="Y1354" s="71" t="s">
        <v>10342</v>
      </c>
      <c r="Z1354" s="79" t="s">
        <v>10629</v>
      </c>
      <c r="AA1354" s="76"/>
      <c r="AB1354" s="76"/>
      <c r="AC1354" s="76"/>
      <c r="AD1354" s="76"/>
      <c r="AE1354" s="97" t="s">
        <v>10630</v>
      </c>
      <c r="AF1354" s="76"/>
      <c r="AG1354" s="76"/>
      <c r="AH1354" s="76"/>
      <c r="AI1354" s="67" t="s">
        <v>11404</v>
      </c>
      <c r="AJ1354" s="79" t="s">
        <v>10346</v>
      </c>
      <c r="AK1354" s="68"/>
      <c r="AL1354" s="68"/>
      <c r="AM1354" s="68"/>
      <c r="AN1354" s="110"/>
      <c r="AO1354" s="110"/>
      <c r="AP1354" s="107"/>
      <c r="AQ1354" s="68"/>
    </row>
    <row r="1355" customFormat="false" ht="15" hidden="false" customHeight="false" outlineLevel="0" collapsed="false">
      <c r="B1355" s="1" t="str">
        <f aca="false">поверители!$E1355</f>
        <v>Р01095</v>
      </c>
      <c r="C1355" s="64" t="s">
        <v>428</v>
      </c>
      <c r="D1355" s="63"/>
      <c r="E1355" s="81" t="s">
        <v>12040</v>
      </c>
      <c r="F1355" s="63"/>
      <c r="G1355" s="63" t="s">
        <v>10335</v>
      </c>
      <c r="H1355" s="63" t="s">
        <v>404</v>
      </c>
      <c r="I1355" s="67" t="s">
        <v>10649</v>
      </c>
      <c r="J1355" s="76"/>
      <c r="K1355" s="76"/>
      <c r="L1355" s="76"/>
      <c r="M1355" s="76"/>
      <c r="N1355" s="76"/>
      <c r="O1355" s="71" t="s">
        <v>10335</v>
      </c>
      <c r="P1355" s="71"/>
      <c r="Q1355" s="71" t="s">
        <v>10338</v>
      </c>
      <c r="R1355" s="79" t="s">
        <v>10339</v>
      </c>
      <c r="S1355" s="95" t="n">
        <v>45133</v>
      </c>
      <c r="T1355" s="95" t="n">
        <v>45498</v>
      </c>
      <c r="U1355" s="87" t="s">
        <v>10340</v>
      </c>
      <c r="V1355" s="87" t="s">
        <v>10341</v>
      </c>
      <c r="W1355" s="76"/>
      <c r="X1355" s="71" t="s">
        <v>10335</v>
      </c>
      <c r="Y1355" s="71" t="s">
        <v>10342</v>
      </c>
      <c r="Z1355" s="79" t="s">
        <v>10629</v>
      </c>
      <c r="AA1355" s="76"/>
      <c r="AB1355" s="76"/>
      <c r="AC1355" s="76"/>
      <c r="AD1355" s="76"/>
      <c r="AE1355" s="97" t="s">
        <v>10630</v>
      </c>
      <c r="AF1355" s="76"/>
      <c r="AG1355" s="76"/>
      <c r="AH1355" s="76"/>
      <c r="AI1355" s="67" t="s">
        <v>10647</v>
      </c>
      <c r="AJ1355" s="79" t="s">
        <v>10346</v>
      </c>
      <c r="AK1355" s="68"/>
      <c r="AL1355" s="68"/>
      <c r="AM1355" s="68"/>
      <c r="AN1355" s="110"/>
      <c r="AO1355" s="110"/>
      <c r="AP1355" s="107"/>
      <c r="AQ1355" s="68"/>
    </row>
    <row r="1356" customFormat="false" ht="15" hidden="false" customHeight="false" outlineLevel="0" collapsed="false">
      <c r="B1356" s="1" t="str">
        <f aca="false">поверители!$E1356</f>
        <v>00884</v>
      </c>
      <c r="C1356" s="64" t="s">
        <v>428</v>
      </c>
      <c r="D1356" s="63"/>
      <c r="E1356" s="81" t="s">
        <v>12041</v>
      </c>
      <c r="F1356" s="63"/>
      <c r="G1356" s="63" t="s">
        <v>10335</v>
      </c>
      <c r="H1356" s="63" t="s">
        <v>404</v>
      </c>
      <c r="I1356" s="67" t="s">
        <v>10374</v>
      </c>
      <c r="J1356" s="76"/>
      <c r="K1356" s="76"/>
      <c r="L1356" s="76"/>
      <c r="M1356" s="76"/>
      <c r="N1356" s="76"/>
      <c r="O1356" s="71" t="s">
        <v>10335</v>
      </c>
      <c r="P1356" s="71"/>
      <c r="Q1356" s="71" t="s">
        <v>10338</v>
      </c>
      <c r="R1356" s="79" t="s">
        <v>10339</v>
      </c>
      <c r="S1356" s="95" t="n">
        <v>45133</v>
      </c>
      <c r="T1356" s="95" t="n">
        <v>45498</v>
      </c>
      <c r="U1356" s="87" t="s">
        <v>10340</v>
      </c>
      <c r="V1356" s="87" t="s">
        <v>10341</v>
      </c>
      <c r="W1356" s="76"/>
      <c r="X1356" s="71" t="s">
        <v>10335</v>
      </c>
      <c r="Y1356" s="71" t="s">
        <v>10342</v>
      </c>
      <c r="Z1356" s="79" t="s">
        <v>10629</v>
      </c>
      <c r="AA1356" s="76"/>
      <c r="AB1356" s="76"/>
      <c r="AC1356" s="76"/>
      <c r="AD1356" s="76"/>
      <c r="AE1356" s="97" t="s">
        <v>10630</v>
      </c>
      <c r="AF1356" s="76"/>
      <c r="AG1356" s="76"/>
      <c r="AH1356" s="76"/>
      <c r="AI1356" s="67" t="s">
        <v>11001</v>
      </c>
      <c r="AJ1356" s="79" t="s">
        <v>42</v>
      </c>
      <c r="AK1356" s="68"/>
      <c r="AL1356" s="68"/>
      <c r="AM1356" s="68"/>
      <c r="AN1356" s="110"/>
      <c r="AO1356" s="110"/>
      <c r="AP1356" s="107"/>
      <c r="AQ1356" s="68"/>
    </row>
    <row r="1357" customFormat="false" ht="15" hidden="false" customHeight="false" outlineLevel="0" collapsed="false">
      <c r="B1357" s="1" t="str">
        <f aca="false">поверители!$E1357</f>
        <v>01263</v>
      </c>
      <c r="C1357" s="64" t="s">
        <v>428</v>
      </c>
      <c r="D1357" s="63"/>
      <c r="E1357" s="81" t="s">
        <v>12042</v>
      </c>
      <c r="F1357" s="63"/>
      <c r="G1357" s="63" t="s">
        <v>10335</v>
      </c>
      <c r="H1357" s="63" t="s">
        <v>404</v>
      </c>
      <c r="I1357" s="67" t="s">
        <v>10374</v>
      </c>
      <c r="J1357" s="76"/>
      <c r="K1357" s="76"/>
      <c r="L1357" s="76"/>
      <c r="M1357" s="76"/>
      <c r="N1357" s="76"/>
      <c r="O1357" s="71" t="s">
        <v>10335</v>
      </c>
      <c r="P1357" s="71"/>
      <c r="Q1357" s="71" t="s">
        <v>10338</v>
      </c>
      <c r="R1357" s="79" t="s">
        <v>10339</v>
      </c>
      <c r="S1357" s="95" t="n">
        <v>45133</v>
      </c>
      <c r="T1357" s="95" t="n">
        <v>45498</v>
      </c>
      <c r="U1357" s="87" t="s">
        <v>10340</v>
      </c>
      <c r="V1357" s="87" t="s">
        <v>10341</v>
      </c>
      <c r="W1357" s="76"/>
      <c r="X1357" s="71" t="s">
        <v>10335</v>
      </c>
      <c r="Y1357" s="71" t="s">
        <v>10342</v>
      </c>
      <c r="Z1357" s="79" t="s">
        <v>10629</v>
      </c>
      <c r="AA1357" s="76"/>
      <c r="AB1357" s="76"/>
      <c r="AC1357" s="76"/>
      <c r="AD1357" s="76"/>
      <c r="AE1357" s="97" t="s">
        <v>10630</v>
      </c>
      <c r="AF1357" s="76"/>
      <c r="AG1357" s="76"/>
      <c r="AH1357" s="76"/>
      <c r="AI1357" s="67" t="s">
        <v>10733</v>
      </c>
      <c r="AJ1357" s="79" t="s">
        <v>42</v>
      </c>
      <c r="AK1357" s="68"/>
      <c r="AL1357" s="68"/>
      <c r="AM1357" s="68"/>
      <c r="AN1357" s="110"/>
      <c r="AO1357" s="110"/>
      <c r="AP1357" s="107"/>
      <c r="AQ1357" s="68"/>
    </row>
    <row r="1358" customFormat="false" ht="15" hidden="false" customHeight="false" outlineLevel="0" collapsed="false">
      <c r="B1358" s="1" t="str">
        <f aca="false">поверители!$E1358</f>
        <v>01665</v>
      </c>
      <c r="C1358" s="64" t="s">
        <v>428</v>
      </c>
      <c r="D1358" s="63"/>
      <c r="E1358" s="81" t="s">
        <v>12043</v>
      </c>
      <c r="F1358" s="63"/>
      <c r="G1358" s="63" t="s">
        <v>10335</v>
      </c>
      <c r="H1358" s="63" t="s">
        <v>404</v>
      </c>
      <c r="I1358" s="67" t="s">
        <v>10374</v>
      </c>
      <c r="J1358" s="76"/>
      <c r="K1358" s="76"/>
      <c r="L1358" s="76"/>
      <c r="M1358" s="76"/>
      <c r="N1358" s="76"/>
      <c r="O1358" s="71" t="s">
        <v>10335</v>
      </c>
      <c r="P1358" s="71"/>
      <c r="Q1358" s="71" t="s">
        <v>10338</v>
      </c>
      <c r="R1358" s="79" t="s">
        <v>10339</v>
      </c>
      <c r="S1358" s="95" t="n">
        <v>45133</v>
      </c>
      <c r="T1358" s="95" t="n">
        <v>45498</v>
      </c>
      <c r="U1358" s="87" t="s">
        <v>10340</v>
      </c>
      <c r="V1358" s="87" t="s">
        <v>10341</v>
      </c>
      <c r="W1358" s="76"/>
      <c r="X1358" s="71" t="s">
        <v>10335</v>
      </c>
      <c r="Y1358" s="71" t="s">
        <v>10342</v>
      </c>
      <c r="Z1358" s="79" t="s">
        <v>10629</v>
      </c>
      <c r="AA1358" s="76"/>
      <c r="AB1358" s="76"/>
      <c r="AC1358" s="76"/>
      <c r="AD1358" s="76"/>
      <c r="AE1358" s="97" t="s">
        <v>10630</v>
      </c>
      <c r="AF1358" s="76"/>
      <c r="AG1358" s="76"/>
      <c r="AH1358" s="76"/>
      <c r="AI1358" s="67" t="s">
        <v>10650</v>
      </c>
      <c r="AJ1358" s="79" t="s">
        <v>42</v>
      </c>
      <c r="AK1358" s="68"/>
      <c r="AL1358" s="68"/>
      <c r="AM1358" s="68"/>
      <c r="AN1358" s="110"/>
      <c r="AO1358" s="110"/>
      <c r="AP1358" s="107"/>
      <c r="AQ1358" s="68"/>
    </row>
    <row r="1359" customFormat="false" ht="15" hidden="false" customHeight="false" outlineLevel="0" collapsed="false">
      <c r="B1359" s="1" t="str">
        <f aca="false">поверители!$E1359</f>
        <v>01667</v>
      </c>
      <c r="C1359" s="64" t="s">
        <v>323</v>
      </c>
      <c r="D1359" s="63"/>
      <c r="E1359" s="81" t="s">
        <v>12044</v>
      </c>
      <c r="F1359" s="63"/>
      <c r="G1359" s="63" t="s">
        <v>10335</v>
      </c>
      <c r="H1359" s="81" t="s">
        <v>326</v>
      </c>
      <c r="I1359" s="67" t="s">
        <v>10363</v>
      </c>
      <c r="J1359" s="76"/>
      <c r="K1359" s="76"/>
      <c r="L1359" s="76"/>
      <c r="M1359" s="76"/>
      <c r="N1359" s="76"/>
      <c r="O1359" s="71" t="s">
        <v>10335</v>
      </c>
      <c r="P1359" s="71"/>
      <c r="Q1359" s="71" t="s">
        <v>10338</v>
      </c>
      <c r="R1359" s="79" t="s">
        <v>10339</v>
      </c>
      <c r="S1359" s="95" t="n">
        <v>45133</v>
      </c>
      <c r="T1359" s="95" t="n">
        <v>45863</v>
      </c>
      <c r="U1359" s="87" t="s">
        <v>10340</v>
      </c>
      <c r="V1359" s="87" t="s">
        <v>10341</v>
      </c>
      <c r="W1359" s="76"/>
      <c r="X1359" s="71" t="s">
        <v>10335</v>
      </c>
      <c r="Y1359" s="71" t="s">
        <v>10342</v>
      </c>
      <c r="Z1359" s="79" t="s">
        <v>10629</v>
      </c>
      <c r="AA1359" s="76"/>
      <c r="AB1359" s="76"/>
      <c r="AC1359" s="76"/>
      <c r="AD1359" s="76"/>
      <c r="AE1359" s="97" t="s">
        <v>10630</v>
      </c>
      <c r="AF1359" s="76"/>
      <c r="AG1359" s="76"/>
      <c r="AH1359" s="76"/>
      <c r="AI1359" s="67" t="s">
        <v>10606</v>
      </c>
      <c r="AJ1359" s="79" t="s">
        <v>42</v>
      </c>
      <c r="AK1359" s="68"/>
      <c r="AL1359" s="68"/>
      <c r="AM1359" s="68"/>
      <c r="AN1359" s="110"/>
      <c r="AO1359" s="110"/>
      <c r="AP1359" s="107"/>
      <c r="AQ1359" s="68"/>
    </row>
    <row r="1360" customFormat="false" ht="15" hidden="false" customHeight="false" outlineLevel="0" collapsed="false">
      <c r="B1360" s="1" t="str">
        <f aca="false">поверители!$E1360</f>
        <v>06158</v>
      </c>
      <c r="C1360" s="64" t="s">
        <v>291</v>
      </c>
      <c r="D1360" s="63"/>
      <c r="E1360" s="81" t="s">
        <v>12045</v>
      </c>
      <c r="F1360" s="63"/>
      <c r="G1360" s="63" t="s">
        <v>10335</v>
      </c>
      <c r="H1360" s="63" t="s">
        <v>404</v>
      </c>
      <c r="I1360" s="67" t="s">
        <v>10458</v>
      </c>
      <c r="J1360" s="76"/>
      <c r="K1360" s="76"/>
      <c r="L1360" s="76"/>
      <c r="M1360" s="76"/>
      <c r="N1360" s="76"/>
      <c r="O1360" s="71" t="s">
        <v>10335</v>
      </c>
      <c r="P1360" s="71"/>
      <c r="Q1360" s="71" t="s">
        <v>10338</v>
      </c>
      <c r="R1360" s="79" t="s">
        <v>10339</v>
      </c>
      <c r="S1360" s="95" t="n">
        <v>45133</v>
      </c>
      <c r="T1360" s="95" t="n">
        <v>45498</v>
      </c>
      <c r="U1360" s="87" t="s">
        <v>10340</v>
      </c>
      <c r="V1360" s="87" t="s">
        <v>10341</v>
      </c>
      <c r="W1360" s="76"/>
      <c r="X1360" s="71" t="s">
        <v>10335</v>
      </c>
      <c r="Y1360" s="71" t="s">
        <v>10342</v>
      </c>
      <c r="Z1360" s="79" t="s">
        <v>10629</v>
      </c>
      <c r="AA1360" s="76"/>
      <c r="AB1360" s="76"/>
      <c r="AC1360" s="76"/>
      <c r="AD1360" s="76"/>
      <c r="AE1360" s="97" t="s">
        <v>10630</v>
      </c>
      <c r="AF1360" s="76"/>
      <c r="AG1360" s="76"/>
      <c r="AH1360" s="76"/>
      <c r="AI1360" s="67" t="s">
        <v>11404</v>
      </c>
      <c r="AJ1360" s="79" t="s">
        <v>42</v>
      </c>
      <c r="AK1360" s="68"/>
      <c r="AL1360" s="68"/>
      <c r="AM1360" s="68"/>
      <c r="AN1360" s="110"/>
      <c r="AO1360" s="110"/>
      <c r="AP1360" s="107"/>
      <c r="AQ1360" s="68"/>
    </row>
    <row r="1361" customFormat="false" ht="15" hidden="false" customHeight="false" outlineLevel="0" collapsed="false">
      <c r="B1361" s="1" t="str">
        <f aca="false">поверители!$E1361</f>
        <v>04951</v>
      </c>
      <c r="C1361" s="64" t="s">
        <v>724</v>
      </c>
      <c r="D1361" s="63"/>
      <c r="E1361" s="81" t="s">
        <v>12046</v>
      </c>
      <c r="F1361" s="63"/>
      <c r="G1361" s="63" t="s">
        <v>10335</v>
      </c>
      <c r="H1361" s="63" t="s">
        <v>415</v>
      </c>
      <c r="I1361" s="67" t="s">
        <v>10652</v>
      </c>
      <c r="J1361" s="76"/>
      <c r="K1361" s="76"/>
      <c r="L1361" s="76"/>
      <c r="M1361" s="76"/>
      <c r="N1361" s="76"/>
      <c r="O1361" s="71" t="s">
        <v>10335</v>
      </c>
      <c r="P1361" s="71"/>
      <c r="Q1361" s="71" t="s">
        <v>10338</v>
      </c>
      <c r="R1361" s="79" t="s">
        <v>10339</v>
      </c>
      <c r="S1361" s="74" t="n">
        <v>45139</v>
      </c>
      <c r="T1361" s="74" t="n">
        <v>45504</v>
      </c>
      <c r="U1361" s="87" t="s">
        <v>10340</v>
      </c>
      <c r="V1361" s="87" t="s">
        <v>10341</v>
      </c>
      <c r="W1361" s="76"/>
      <c r="X1361" s="71" t="s">
        <v>10335</v>
      </c>
      <c r="Y1361" s="71" t="s">
        <v>10342</v>
      </c>
      <c r="Z1361" s="79" t="s">
        <v>10629</v>
      </c>
      <c r="AA1361" s="76"/>
      <c r="AB1361" s="76"/>
      <c r="AC1361" s="76"/>
      <c r="AD1361" s="76"/>
      <c r="AE1361" s="97" t="s">
        <v>10630</v>
      </c>
      <c r="AF1361" s="76"/>
      <c r="AG1361" s="76"/>
      <c r="AH1361" s="76"/>
      <c r="AI1361" s="67" t="s">
        <v>10857</v>
      </c>
      <c r="AJ1361" s="79" t="s">
        <v>10346</v>
      </c>
      <c r="AK1361" s="68"/>
      <c r="AL1361" s="68"/>
      <c r="AM1361" s="68"/>
      <c r="AN1361" s="110"/>
      <c r="AO1361" s="110"/>
      <c r="AP1361" s="107"/>
      <c r="AQ1361" s="68"/>
    </row>
    <row r="1362" customFormat="false" ht="15" hidden="false" customHeight="false" outlineLevel="0" collapsed="false">
      <c r="B1362" s="1" t="str">
        <f aca="false">поверители!$E1362</f>
        <v>05213</v>
      </c>
      <c r="C1362" s="64" t="s">
        <v>323</v>
      </c>
      <c r="D1362" s="63"/>
      <c r="E1362" s="81" t="s">
        <v>12047</v>
      </c>
      <c r="F1362" s="63"/>
      <c r="G1362" s="63" t="s">
        <v>10335</v>
      </c>
      <c r="H1362" s="81" t="s">
        <v>763</v>
      </c>
      <c r="I1362" s="67" t="s">
        <v>10652</v>
      </c>
      <c r="J1362" s="76"/>
      <c r="K1362" s="76"/>
      <c r="L1362" s="76"/>
      <c r="M1362" s="76"/>
      <c r="N1362" s="76"/>
      <c r="O1362" s="71" t="s">
        <v>10335</v>
      </c>
      <c r="P1362" s="71"/>
      <c r="Q1362" s="71" t="s">
        <v>10338</v>
      </c>
      <c r="R1362" s="79" t="s">
        <v>10339</v>
      </c>
      <c r="S1362" s="74" t="n">
        <v>45139</v>
      </c>
      <c r="T1362" s="74" t="n">
        <v>45869</v>
      </c>
      <c r="U1362" s="87" t="s">
        <v>10340</v>
      </c>
      <c r="V1362" s="87" t="s">
        <v>10341</v>
      </c>
      <c r="W1362" s="76"/>
      <c r="X1362" s="71" t="s">
        <v>10335</v>
      </c>
      <c r="Y1362" s="71" t="s">
        <v>10342</v>
      </c>
      <c r="Z1362" s="79" t="s">
        <v>10629</v>
      </c>
      <c r="AA1362" s="76"/>
      <c r="AB1362" s="76"/>
      <c r="AC1362" s="76"/>
      <c r="AD1362" s="76"/>
      <c r="AE1362" s="97" t="s">
        <v>10630</v>
      </c>
      <c r="AF1362" s="76"/>
      <c r="AG1362" s="76"/>
      <c r="AH1362" s="76"/>
      <c r="AI1362" s="67" t="s">
        <v>10562</v>
      </c>
      <c r="AJ1362" s="79" t="s">
        <v>10346</v>
      </c>
      <c r="AK1362" s="68"/>
      <c r="AL1362" s="68"/>
      <c r="AM1362" s="68"/>
      <c r="AN1362" s="110"/>
      <c r="AO1362" s="110"/>
      <c r="AP1362" s="107"/>
      <c r="AQ1362" s="68"/>
    </row>
    <row r="1363" customFormat="false" ht="15" hidden="false" customHeight="false" outlineLevel="0" collapsed="false">
      <c r="B1363" s="1" t="str">
        <f aca="false">поверители!$E1363</f>
        <v>00885</v>
      </c>
      <c r="C1363" s="64" t="s">
        <v>724</v>
      </c>
      <c r="D1363" s="63"/>
      <c r="E1363" s="81" t="s">
        <v>12048</v>
      </c>
      <c r="F1363" s="63"/>
      <c r="G1363" s="63" t="s">
        <v>10335</v>
      </c>
      <c r="H1363" s="81" t="s">
        <v>332</v>
      </c>
      <c r="I1363" s="67" t="s">
        <v>10652</v>
      </c>
      <c r="J1363" s="76"/>
      <c r="K1363" s="76"/>
      <c r="L1363" s="76"/>
      <c r="M1363" s="76"/>
      <c r="N1363" s="76"/>
      <c r="O1363" s="71" t="s">
        <v>10335</v>
      </c>
      <c r="P1363" s="71"/>
      <c r="Q1363" s="71" t="s">
        <v>10338</v>
      </c>
      <c r="R1363" s="79" t="s">
        <v>10339</v>
      </c>
      <c r="S1363" s="74" t="n">
        <v>45139</v>
      </c>
      <c r="T1363" s="74" t="n">
        <v>45504</v>
      </c>
      <c r="U1363" s="87" t="s">
        <v>10340</v>
      </c>
      <c r="V1363" s="87" t="s">
        <v>10341</v>
      </c>
      <c r="W1363" s="76"/>
      <c r="X1363" s="71" t="s">
        <v>10335</v>
      </c>
      <c r="Y1363" s="71" t="s">
        <v>10342</v>
      </c>
      <c r="Z1363" s="79" t="s">
        <v>10629</v>
      </c>
      <c r="AA1363" s="76"/>
      <c r="AB1363" s="76"/>
      <c r="AC1363" s="76"/>
      <c r="AD1363" s="76"/>
      <c r="AE1363" s="97" t="s">
        <v>10630</v>
      </c>
      <c r="AF1363" s="76"/>
      <c r="AG1363" s="76"/>
      <c r="AH1363" s="76"/>
      <c r="AI1363" s="67" t="s">
        <v>11001</v>
      </c>
      <c r="AJ1363" s="79" t="s">
        <v>10346</v>
      </c>
      <c r="AK1363" s="68"/>
      <c r="AL1363" s="68"/>
      <c r="AM1363" s="68"/>
      <c r="AN1363" s="110"/>
      <c r="AO1363" s="110"/>
      <c r="AP1363" s="107"/>
      <c r="AQ1363" s="68"/>
    </row>
    <row r="1364" customFormat="false" ht="15" hidden="false" customHeight="false" outlineLevel="0" collapsed="false">
      <c r="B1364" s="1" t="str">
        <f aca="false">поверители!$E1364</f>
        <v>214101843</v>
      </c>
      <c r="C1364" s="64" t="s">
        <v>10129</v>
      </c>
      <c r="D1364" s="63"/>
      <c r="E1364" s="81" t="s">
        <v>12049</v>
      </c>
      <c r="F1364" s="63"/>
      <c r="G1364" s="63" t="s">
        <v>10335</v>
      </c>
      <c r="H1364" s="64" t="n">
        <v>420</v>
      </c>
      <c r="I1364" s="67" t="s">
        <v>11178</v>
      </c>
      <c r="J1364" s="76"/>
      <c r="K1364" s="76"/>
      <c r="L1364" s="76"/>
      <c r="M1364" s="76"/>
      <c r="N1364" s="76"/>
      <c r="O1364" s="71" t="s">
        <v>10335</v>
      </c>
      <c r="P1364" s="71"/>
      <c r="Q1364" s="71" t="s">
        <v>10338</v>
      </c>
      <c r="R1364" s="79" t="s">
        <v>10339</v>
      </c>
      <c r="S1364" s="74" t="n">
        <v>45139</v>
      </c>
      <c r="T1364" s="74" t="n">
        <v>45869</v>
      </c>
      <c r="U1364" s="87" t="s">
        <v>10340</v>
      </c>
      <c r="V1364" s="87" t="s">
        <v>10341</v>
      </c>
      <c r="W1364" s="76"/>
      <c r="X1364" s="71" t="s">
        <v>10335</v>
      </c>
      <c r="Y1364" s="71" t="s">
        <v>10342</v>
      </c>
      <c r="Z1364" s="79" t="s">
        <v>10629</v>
      </c>
      <c r="AA1364" s="76"/>
      <c r="AB1364" s="76"/>
      <c r="AC1364" s="76"/>
      <c r="AD1364" s="76"/>
      <c r="AE1364" s="97" t="s">
        <v>10630</v>
      </c>
      <c r="AF1364" s="76"/>
      <c r="AG1364" s="76"/>
      <c r="AH1364" s="76"/>
      <c r="AI1364" s="67" t="s">
        <v>10558</v>
      </c>
      <c r="AJ1364" s="79" t="s">
        <v>10346</v>
      </c>
      <c r="AK1364" s="68"/>
      <c r="AL1364" s="68"/>
      <c r="AM1364" s="68"/>
      <c r="AN1364" s="110"/>
      <c r="AO1364" s="110"/>
      <c r="AP1364" s="107"/>
      <c r="AQ1364" s="68"/>
    </row>
    <row r="1365" customFormat="false" ht="15" hidden="false" customHeight="false" outlineLevel="0" collapsed="false">
      <c r="B1365" s="1" t="str">
        <f aca="false">поверители!$E1365</f>
        <v>214101965</v>
      </c>
      <c r="C1365" s="64" t="s">
        <v>10129</v>
      </c>
      <c r="D1365" s="63"/>
      <c r="E1365" s="81" t="s">
        <v>12050</v>
      </c>
      <c r="F1365" s="63"/>
      <c r="G1365" s="63" t="s">
        <v>10335</v>
      </c>
      <c r="H1365" s="64" t="n">
        <v>420</v>
      </c>
      <c r="I1365" s="67" t="s">
        <v>11178</v>
      </c>
      <c r="J1365" s="76"/>
      <c r="K1365" s="76"/>
      <c r="L1365" s="76"/>
      <c r="M1365" s="76"/>
      <c r="N1365" s="76"/>
      <c r="O1365" s="71" t="s">
        <v>10335</v>
      </c>
      <c r="P1365" s="71"/>
      <c r="Q1365" s="71" t="s">
        <v>10338</v>
      </c>
      <c r="R1365" s="79" t="s">
        <v>10339</v>
      </c>
      <c r="S1365" s="74" t="n">
        <v>45139</v>
      </c>
      <c r="T1365" s="74" t="n">
        <v>45869</v>
      </c>
      <c r="U1365" s="87" t="s">
        <v>10340</v>
      </c>
      <c r="V1365" s="87" t="s">
        <v>10341</v>
      </c>
      <c r="W1365" s="76"/>
      <c r="X1365" s="71" t="s">
        <v>10335</v>
      </c>
      <c r="Y1365" s="71" t="s">
        <v>10342</v>
      </c>
      <c r="Z1365" s="79" t="s">
        <v>10629</v>
      </c>
      <c r="AA1365" s="76"/>
      <c r="AB1365" s="76"/>
      <c r="AC1365" s="76"/>
      <c r="AD1365" s="76"/>
      <c r="AE1365" s="97" t="s">
        <v>10630</v>
      </c>
      <c r="AF1365" s="76"/>
      <c r="AG1365" s="76"/>
      <c r="AH1365" s="76"/>
      <c r="AI1365" s="67" t="s">
        <v>10558</v>
      </c>
      <c r="AJ1365" s="79" t="s">
        <v>10346</v>
      </c>
      <c r="AK1365" s="68"/>
      <c r="AL1365" s="68"/>
      <c r="AM1365" s="68"/>
      <c r="AN1365" s="110"/>
      <c r="AO1365" s="110"/>
      <c r="AP1365" s="107"/>
      <c r="AQ1365" s="68"/>
    </row>
    <row r="1366" customFormat="false" ht="15" hidden="false" customHeight="false" outlineLevel="0" collapsed="false">
      <c r="B1366" s="1" t="str">
        <f aca="false">поверители!$E1366</f>
        <v>012011352</v>
      </c>
      <c r="C1366" s="64" t="s">
        <v>393</v>
      </c>
      <c r="D1366" s="63"/>
      <c r="E1366" s="67" t="s">
        <v>12051</v>
      </c>
      <c r="F1366" s="63"/>
      <c r="G1366" s="63" t="s">
        <v>10335</v>
      </c>
      <c r="H1366" s="64" t="s">
        <v>2466</v>
      </c>
      <c r="I1366" s="67" t="s">
        <v>11719</v>
      </c>
      <c r="J1366" s="76"/>
      <c r="K1366" s="76"/>
      <c r="L1366" s="76"/>
      <c r="M1366" s="76"/>
      <c r="N1366" s="76"/>
      <c r="O1366" s="71" t="s">
        <v>10335</v>
      </c>
      <c r="P1366" s="71"/>
      <c r="Q1366" s="71" t="s">
        <v>10338</v>
      </c>
      <c r="R1366" s="79" t="s">
        <v>10339</v>
      </c>
      <c r="S1366" s="74" t="n">
        <v>45139</v>
      </c>
      <c r="T1366" s="74" t="n">
        <v>45869</v>
      </c>
      <c r="U1366" s="87" t="s">
        <v>10340</v>
      </c>
      <c r="V1366" s="87" t="s">
        <v>10341</v>
      </c>
      <c r="W1366" s="76"/>
      <c r="X1366" s="71" t="s">
        <v>10335</v>
      </c>
      <c r="Y1366" s="71" t="s">
        <v>10342</v>
      </c>
      <c r="Z1366" s="79" t="s">
        <v>10629</v>
      </c>
      <c r="AA1366" s="76"/>
      <c r="AB1366" s="76"/>
      <c r="AC1366" s="76"/>
      <c r="AD1366" s="76"/>
      <c r="AE1366" s="97" t="s">
        <v>10630</v>
      </c>
      <c r="AF1366" s="76"/>
      <c r="AG1366" s="76"/>
      <c r="AH1366" s="76"/>
      <c r="AI1366" s="67" t="s">
        <v>11001</v>
      </c>
      <c r="AJ1366" s="79" t="s">
        <v>10346</v>
      </c>
      <c r="AK1366" s="68"/>
      <c r="AL1366" s="68"/>
      <c r="AM1366" s="68"/>
      <c r="AN1366" s="110"/>
      <c r="AO1366" s="110"/>
      <c r="AP1366" s="107"/>
      <c r="AQ1366" s="68"/>
    </row>
    <row r="1367" customFormat="false" ht="15" hidden="false" customHeight="false" outlineLevel="0" collapsed="false">
      <c r="B1367" s="1" t="str">
        <f aca="false">поверители!$E1367</f>
        <v>000694</v>
      </c>
      <c r="C1367" s="64" t="s">
        <v>393</v>
      </c>
      <c r="D1367" s="63"/>
      <c r="E1367" s="81" t="s">
        <v>12052</v>
      </c>
      <c r="F1367" s="63"/>
      <c r="G1367" s="63" t="s">
        <v>10335</v>
      </c>
      <c r="H1367" s="64" t="s">
        <v>2466</v>
      </c>
      <c r="I1367" s="67" t="s">
        <v>12053</v>
      </c>
      <c r="J1367" s="76"/>
      <c r="K1367" s="76"/>
      <c r="L1367" s="76"/>
      <c r="M1367" s="76"/>
      <c r="N1367" s="76"/>
      <c r="O1367" s="71" t="s">
        <v>10335</v>
      </c>
      <c r="P1367" s="71"/>
      <c r="Q1367" s="71" t="s">
        <v>10338</v>
      </c>
      <c r="R1367" s="79" t="s">
        <v>10339</v>
      </c>
      <c r="S1367" s="74" t="n">
        <v>45139</v>
      </c>
      <c r="T1367" s="74" t="n">
        <v>45869</v>
      </c>
      <c r="U1367" s="87" t="s">
        <v>10340</v>
      </c>
      <c r="V1367" s="87" t="s">
        <v>10341</v>
      </c>
      <c r="W1367" s="76"/>
      <c r="X1367" s="71" t="s">
        <v>10335</v>
      </c>
      <c r="Y1367" s="71" t="s">
        <v>10342</v>
      </c>
      <c r="Z1367" s="79" t="s">
        <v>10629</v>
      </c>
      <c r="AA1367" s="76"/>
      <c r="AB1367" s="76"/>
      <c r="AC1367" s="76"/>
      <c r="AD1367" s="76"/>
      <c r="AE1367" s="97" t="s">
        <v>10630</v>
      </c>
      <c r="AF1367" s="76"/>
      <c r="AG1367" s="76"/>
      <c r="AH1367" s="76"/>
      <c r="AI1367" s="67" t="s">
        <v>10647</v>
      </c>
      <c r="AJ1367" s="79" t="s">
        <v>10346</v>
      </c>
      <c r="AK1367" s="68"/>
      <c r="AL1367" s="68"/>
      <c r="AM1367" s="68"/>
      <c r="AN1367" s="110"/>
      <c r="AO1367" s="110"/>
      <c r="AP1367" s="107"/>
      <c r="AQ1367" s="68"/>
    </row>
    <row r="1368" customFormat="false" ht="15" hidden="false" customHeight="false" outlineLevel="0" collapsed="false">
      <c r="B1368" s="1" t="str">
        <f aca="false">поверители!$E1368</f>
        <v>Р00161</v>
      </c>
      <c r="C1368" s="64" t="s">
        <v>291</v>
      </c>
      <c r="D1368" s="63"/>
      <c r="E1368" s="81" t="s">
        <v>12054</v>
      </c>
      <c r="F1368" s="63"/>
      <c r="G1368" s="63" t="s">
        <v>10335</v>
      </c>
      <c r="H1368" s="81" t="s">
        <v>404</v>
      </c>
      <c r="I1368" s="67" t="s">
        <v>10458</v>
      </c>
      <c r="J1368" s="76"/>
      <c r="K1368" s="76"/>
      <c r="L1368" s="76"/>
      <c r="M1368" s="76"/>
      <c r="N1368" s="76"/>
      <c r="O1368" s="71" t="s">
        <v>10335</v>
      </c>
      <c r="P1368" s="71"/>
      <c r="Q1368" s="71" t="s">
        <v>10338</v>
      </c>
      <c r="R1368" s="79" t="s">
        <v>10339</v>
      </c>
      <c r="S1368" s="74" t="n">
        <v>45139</v>
      </c>
      <c r="T1368" s="74" t="n">
        <v>45504</v>
      </c>
      <c r="U1368" s="87" t="s">
        <v>10340</v>
      </c>
      <c r="V1368" s="87" t="s">
        <v>10341</v>
      </c>
      <c r="W1368" s="76"/>
      <c r="X1368" s="71" t="s">
        <v>10335</v>
      </c>
      <c r="Y1368" s="71" t="s">
        <v>10342</v>
      </c>
      <c r="Z1368" s="79" t="s">
        <v>10629</v>
      </c>
      <c r="AA1368" s="76"/>
      <c r="AB1368" s="76"/>
      <c r="AC1368" s="76"/>
      <c r="AD1368" s="76"/>
      <c r="AE1368" s="97" t="s">
        <v>10630</v>
      </c>
      <c r="AF1368" s="76"/>
      <c r="AG1368" s="76"/>
      <c r="AH1368" s="76"/>
      <c r="AI1368" s="67" t="s">
        <v>10853</v>
      </c>
      <c r="AJ1368" s="79" t="s">
        <v>10346</v>
      </c>
      <c r="AK1368" s="68"/>
      <c r="AL1368" s="68"/>
      <c r="AM1368" s="68"/>
      <c r="AN1368" s="110"/>
      <c r="AO1368" s="110"/>
      <c r="AP1368" s="107"/>
      <c r="AQ1368" s="68"/>
    </row>
    <row r="1369" customFormat="false" ht="17.9" hidden="false" customHeight="false" outlineLevel="0" collapsed="false">
      <c r="B1369" s="1" t="str">
        <f aca="false">поверители!$E1369</f>
        <v>Р00173</v>
      </c>
      <c r="C1369" s="64" t="s">
        <v>291</v>
      </c>
      <c r="D1369" s="63"/>
      <c r="E1369" s="81" t="s">
        <v>12055</v>
      </c>
      <c r="F1369" s="63"/>
      <c r="G1369" s="63" t="s">
        <v>10335</v>
      </c>
      <c r="H1369" s="63" t="s">
        <v>294</v>
      </c>
      <c r="I1369" s="67" t="s">
        <v>10458</v>
      </c>
      <c r="J1369" s="76"/>
      <c r="K1369" s="76"/>
      <c r="L1369" s="76"/>
      <c r="M1369" s="76"/>
      <c r="N1369" s="76"/>
      <c r="O1369" s="71" t="s">
        <v>10335</v>
      </c>
      <c r="P1369" s="71"/>
      <c r="Q1369" s="71" t="s">
        <v>10338</v>
      </c>
      <c r="R1369" s="79" t="s">
        <v>10339</v>
      </c>
      <c r="S1369" s="74" t="n">
        <v>45139</v>
      </c>
      <c r="T1369" s="74" t="n">
        <v>45504</v>
      </c>
      <c r="U1369" s="87" t="s">
        <v>10340</v>
      </c>
      <c r="V1369" s="87" t="s">
        <v>10341</v>
      </c>
      <c r="W1369" s="76"/>
      <c r="X1369" s="71" t="s">
        <v>10335</v>
      </c>
      <c r="Y1369" s="71" t="s">
        <v>10342</v>
      </c>
      <c r="Z1369" s="79" t="s">
        <v>10629</v>
      </c>
      <c r="AA1369" s="76"/>
      <c r="AB1369" s="76"/>
      <c r="AC1369" s="76"/>
      <c r="AD1369" s="76"/>
      <c r="AE1369" s="97" t="s">
        <v>10630</v>
      </c>
      <c r="AF1369" s="76"/>
      <c r="AG1369" s="76"/>
      <c r="AH1369" s="76"/>
      <c r="AI1369" s="104" t="s">
        <v>10733</v>
      </c>
      <c r="AJ1369" s="79" t="s">
        <v>10346</v>
      </c>
      <c r="AK1369" s="68"/>
      <c r="AL1369" s="68"/>
      <c r="AM1369" s="68"/>
      <c r="AN1369" s="110"/>
      <c r="AO1369" s="110"/>
      <c r="AP1369" s="107"/>
      <c r="AQ1369" s="68"/>
    </row>
    <row r="1370" customFormat="false" ht="15" hidden="false" customHeight="false" outlineLevel="0" collapsed="false">
      <c r="B1370" s="1" t="str">
        <f aca="false">поверители!$E1370</f>
        <v>Р00265</v>
      </c>
      <c r="C1370" s="64" t="s">
        <v>291</v>
      </c>
      <c r="D1370" s="63"/>
      <c r="E1370" s="81" t="s">
        <v>12056</v>
      </c>
      <c r="F1370" s="63"/>
      <c r="G1370" s="63" t="s">
        <v>10335</v>
      </c>
      <c r="H1370" s="81" t="s">
        <v>294</v>
      </c>
      <c r="I1370" s="67" t="s">
        <v>10670</v>
      </c>
      <c r="J1370" s="76"/>
      <c r="K1370" s="76"/>
      <c r="L1370" s="76"/>
      <c r="M1370" s="76"/>
      <c r="N1370" s="76"/>
      <c r="O1370" s="71" t="s">
        <v>10335</v>
      </c>
      <c r="P1370" s="71"/>
      <c r="Q1370" s="71" t="s">
        <v>10338</v>
      </c>
      <c r="R1370" s="79" t="s">
        <v>10339</v>
      </c>
      <c r="S1370" s="74" t="n">
        <v>45139</v>
      </c>
      <c r="T1370" s="74" t="n">
        <v>45504</v>
      </c>
      <c r="U1370" s="87" t="s">
        <v>10340</v>
      </c>
      <c r="V1370" s="87" t="s">
        <v>10341</v>
      </c>
      <c r="W1370" s="76"/>
      <c r="X1370" s="71" t="s">
        <v>10335</v>
      </c>
      <c r="Y1370" s="71" t="s">
        <v>10342</v>
      </c>
      <c r="Z1370" s="79" t="s">
        <v>10629</v>
      </c>
      <c r="AA1370" s="76"/>
      <c r="AB1370" s="76"/>
      <c r="AC1370" s="76"/>
      <c r="AD1370" s="76"/>
      <c r="AE1370" s="97" t="s">
        <v>10630</v>
      </c>
      <c r="AF1370" s="76"/>
      <c r="AG1370" s="76"/>
      <c r="AH1370" s="76"/>
      <c r="AI1370" s="67" t="s">
        <v>10647</v>
      </c>
      <c r="AJ1370" s="79" t="s">
        <v>10346</v>
      </c>
      <c r="AK1370" s="68"/>
      <c r="AL1370" s="68"/>
      <c r="AM1370" s="68"/>
      <c r="AN1370" s="110"/>
      <c r="AO1370" s="110"/>
      <c r="AP1370" s="107"/>
      <c r="AQ1370" s="68"/>
    </row>
    <row r="1371" customFormat="false" ht="17.9" hidden="false" customHeight="false" outlineLevel="0" collapsed="false">
      <c r="B1371" s="1" t="str">
        <f aca="false">поверители!$E1371</f>
        <v>Р00444</v>
      </c>
      <c r="C1371" s="64" t="s">
        <v>291</v>
      </c>
      <c r="D1371" s="63"/>
      <c r="E1371" s="81" t="s">
        <v>12057</v>
      </c>
      <c r="F1371" s="63"/>
      <c r="G1371" s="63" t="s">
        <v>10335</v>
      </c>
      <c r="H1371" s="81" t="s">
        <v>404</v>
      </c>
      <c r="I1371" s="67" t="s">
        <v>10458</v>
      </c>
      <c r="J1371" s="76"/>
      <c r="K1371" s="76"/>
      <c r="L1371" s="76"/>
      <c r="M1371" s="76"/>
      <c r="N1371" s="76"/>
      <c r="O1371" s="71" t="s">
        <v>10335</v>
      </c>
      <c r="P1371" s="71"/>
      <c r="Q1371" s="71" t="s">
        <v>10338</v>
      </c>
      <c r="R1371" s="79" t="s">
        <v>10339</v>
      </c>
      <c r="S1371" s="74" t="n">
        <v>45139</v>
      </c>
      <c r="T1371" s="74" t="n">
        <v>45504</v>
      </c>
      <c r="U1371" s="87" t="s">
        <v>10340</v>
      </c>
      <c r="V1371" s="87" t="s">
        <v>10341</v>
      </c>
      <c r="W1371" s="76"/>
      <c r="X1371" s="71" t="s">
        <v>10335</v>
      </c>
      <c r="Y1371" s="71" t="s">
        <v>10342</v>
      </c>
      <c r="Z1371" s="79" t="s">
        <v>10629</v>
      </c>
      <c r="AA1371" s="76"/>
      <c r="AB1371" s="76"/>
      <c r="AC1371" s="76"/>
      <c r="AD1371" s="76"/>
      <c r="AE1371" s="97" t="s">
        <v>10630</v>
      </c>
      <c r="AF1371" s="76"/>
      <c r="AG1371" s="76"/>
      <c r="AH1371" s="76"/>
      <c r="AI1371" s="104" t="s">
        <v>11001</v>
      </c>
      <c r="AJ1371" s="79" t="s">
        <v>10346</v>
      </c>
      <c r="AK1371" s="68"/>
      <c r="AL1371" s="68"/>
      <c r="AM1371" s="68"/>
      <c r="AN1371" s="110"/>
      <c r="AO1371" s="110"/>
      <c r="AP1371" s="107"/>
      <c r="AQ1371" s="68"/>
    </row>
    <row r="1372" customFormat="false" ht="17.9" hidden="false" customHeight="false" outlineLevel="0" collapsed="false">
      <c r="B1372" s="1" t="str">
        <f aca="false">поверители!$E1372</f>
        <v>Р00438</v>
      </c>
      <c r="C1372" s="64" t="s">
        <v>428</v>
      </c>
      <c r="D1372" s="63"/>
      <c r="E1372" s="81" t="s">
        <v>12058</v>
      </c>
      <c r="F1372" s="63"/>
      <c r="G1372" s="63" t="s">
        <v>10335</v>
      </c>
      <c r="H1372" s="81" t="s">
        <v>294</v>
      </c>
      <c r="I1372" s="67" t="s">
        <v>10458</v>
      </c>
      <c r="J1372" s="76"/>
      <c r="K1372" s="76"/>
      <c r="L1372" s="76"/>
      <c r="M1372" s="76"/>
      <c r="N1372" s="76"/>
      <c r="O1372" s="71" t="s">
        <v>10335</v>
      </c>
      <c r="P1372" s="71"/>
      <c r="Q1372" s="71" t="s">
        <v>10338</v>
      </c>
      <c r="R1372" s="79" t="s">
        <v>10339</v>
      </c>
      <c r="S1372" s="74" t="n">
        <v>45139</v>
      </c>
      <c r="T1372" s="74" t="n">
        <v>45504</v>
      </c>
      <c r="U1372" s="87" t="s">
        <v>10340</v>
      </c>
      <c r="V1372" s="87" t="s">
        <v>10341</v>
      </c>
      <c r="W1372" s="76"/>
      <c r="X1372" s="71" t="s">
        <v>10335</v>
      </c>
      <c r="Y1372" s="71" t="s">
        <v>10342</v>
      </c>
      <c r="Z1372" s="79" t="s">
        <v>10629</v>
      </c>
      <c r="AA1372" s="76"/>
      <c r="AB1372" s="76"/>
      <c r="AC1372" s="76"/>
      <c r="AD1372" s="76"/>
      <c r="AE1372" s="97" t="s">
        <v>10630</v>
      </c>
      <c r="AF1372" s="76"/>
      <c r="AG1372" s="76"/>
      <c r="AH1372" s="76"/>
      <c r="AI1372" s="104" t="s">
        <v>10850</v>
      </c>
      <c r="AJ1372" s="79" t="s">
        <v>10346</v>
      </c>
      <c r="AK1372" s="68"/>
      <c r="AL1372" s="68"/>
      <c r="AM1372" s="68"/>
      <c r="AN1372" s="110"/>
      <c r="AO1372" s="110"/>
      <c r="AP1372" s="107"/>
      <c r="AQ1372" s="68"/>
    </row>
    <row r="1373" customFormat="false" ht="17.9" hidden="false" customHeight="false" outlineLevel="0" collapsed="false">
      <c r="B1373" s="1" t="str">
        <f aca="false">поверители!$E1373</f>
        <v>Р00336</v>
      </c>
      <c r="C1373" s="64" t="s">
        <v>291</v>
      </c>
      <c r="D1373" s="63"/>
      <c r="E1373" s="81" t="s">
        <v>12059</v>
      </c>
      <c r="F1373" s="63"/>
      <c r="G1373" s="63" t="s">
        <v>10335</v>
      </c>
      <c r="H1373" s="81" t="s">
        <v>294</v>
      </c>
      <c r="I1373" s="67" t="s">
        <v>10458</v>
      </c>
      <c r="J1373" s="76"/>
      <c r="K1373" s="76"/>
      <c r="L1373" s="76"/>
      <c r="M1373" s="76"/>
      <c r="N1373" s="76"/>
      <c r="O1373" s="71" t="s">
        <v>10335</v>
      </c>
      <c r="P1373" s="71"/>
      <c r="Q1373" s="71" t="s">
        <v>10338</v>
      </c>
      <c r="R1373" s="79" t="s">
        <v>10339</v>
      </c>
      <c r="S1373" s="74" t="n">
        <v>45139</v>
      </c>
      <c r="T1373" s="74" t="n">
        <v>45504</v>
      </c>
      <c r="U1373" s="87" t="s">
        <v>10340</v>
      </c>
      <c r="V1373" s="87" t="s">
        <v>10341</v>
      </c>
      <c r="W1373" s="76"/>
      <c r="X1373" s="71" t="s">
        <v>10335</v>
      </c>
      <c r="Y1373" s="71" t="s">
        <v>10342</v>
      </c>
      <c r="Z1373" s="79" t="s">
        <v>10629</v>
      </c>
      <c r="AA1373" s="76"/>
      <c r="AB1373" s="76"/>
      <c r="AC1373" s="76"/>
      <c r="AD1373" s="76"/>
      <c r="AE1373" s="97" t="s">
        <v>10630</v>
      </c>
      <c r="AF1373" s="76"/>
      <c r="AG1373" s="76"/>
      <c r="AH1373" s="76"/>
      <c r="AI1373" s="104" t="s">
        <v>10850</v>
      </c>
      <c r="AJ1373" s="79" t="s">
        <v>10346</v>
      </c>
      <c r="AK1373" s="68"/>
      <c r="AL1373" s="68"/>
      <c r="AM1373" s="68"/>
      <c r="AN1373" s="110"/>
      <c r="AO1373" s="110"/>
      <c r="AP1373" s="107"/>
      <c r="AQ1373" s="68"/>
    </row>
    <row r="1374" customFormat="false" ht="17.9" hidden="false" customHeight="false" outlineLevel="0" collapsed="false">
      <c r="B1374" s="1" t="str">
        <f aca="false">поверители!$E1374</f>
        <v>Р00088</v>
      </c>
      <c r="C1374" s="64" t="s">
        <v>291</v>
      </c>
      <c r="D1374" s="63"/>
      <c r="E1374" s="81" t="s">
        <v>12060</v>
      </c>
      <c r="F1374" s="63"/>
      <c r="G1374" s="63" t="s">
        <v>10335</v>
      </c>
      <c r="H1374" s="81" t="s">
        <v>404</v>
      </c>
      <c r="I1374" s="67" t="s">
        <v>10458</v>
      </c>
      <c r="J1374" s="76"/>
      <c r="K1374" s="76"/>
      <c r="L1374" s="76"/>
      <c r="M1374" s="76"/>
      <c r="N1374" s="76"/>
      <c r="O1374" s="71" t="s">
        <v>10335</v>
      </c>
      <c r="P1374" s="71"/>
      <c r="Q1374" s="71" t="s">
        <v>10338</v>
      </c>
      <c r="R1374" s="79" t="s">
        <v>10339</v>
      </c>
      <c r="S1374" s="74" t="n">
        <v>45139</v>
      </c>
      <c r="T1374" s="74" t="n">
        <v>45504</v>
      </c>
      <c r="U1374" s="87" t="s">
        <v>10340</v>
      </c>
      <c r="V1374" s="87" t="s">
        <v>10341</v>
      </c>
      <c r="W1374" s="76"/>
      <c r="X1374" s="71" t="s">
        <v>10335</v>
      </c>
      <c r="Y1374" s="71" t="s">
        <v>10342</v>
      </c>
      <c r="Z1374" s="79" t="s">
        <v>10629</v>
      </c>
      <c r="AA1374" s="76"/>
      <c r="AB1374" s="76"/>
      <c r="AC1374" s="76"/>
      <c r="AD1374" s="76"/>
      <c r="AE1374" s="97" t="s">
        <v>10630</v>
      </c>
      <c r="AF1374" s="76"/>
      <c r="AG1374" s="76"/>
      <c r="AH1374" s="76"/>
      <c r="AI1374" s="104" t="s">
        <v>11001</v>
      </c>
      <c r="AJ1374" s="79" t="s">
        <v>10346</v>
      </c>
      <c r="AK1374" s="68"/>
      <c r="AL1374" s="68"/>
      <c r="AM1374" s="68"/>
      <c r="AN1374" s="110"/>
      <c r="AO1374" s="110"/>
      <c r="AP1374" s="107"/>
      <c r="AQ1374" s="68"/>
    </row>
    <row r="1375" customFormat="false" ht="15" hidden="false" customHeight="false" outlineLevel="0" collapsed="false">
      <c r="B1375" s="1" t="str">
        <f aca="false">поверители!$E1375</f>
        <v>Р00039</v>
      </c>
      <c r="C1375" s="64" t="s">
        <v>297</v>
      </c>
      <c r="D1375" s="63"/>
      <c r="E1375" s="67" t="s">
        <v>12061</v>
      </c>
      <c r="F1375" s="63"/>
      <c r="G1375" s="63" t="s">
        <v>10335</v>
      </c>
      <c r="H1375" s="64" t="s">
        <v>300</v>
      </c>
      <c r="I1375" s="67" t="s">
        <v>10458</v>
      </c>
      <c r="J1375" s="76"/>
      <c r="K1375" s="76"/>
      <c r="L1375" s="76"/>
      <c r="M1375" s="76"/>
      <c r="N1375" s="76"/>
      <c r="O1375" s="71" t="s">
        <v>10335</v>
      </c>
      <c r="P1375" s="71"/>
      <c r="Q1375" s="71" t="s">
        <v>10338</v>
      </c>
      <c r="R1375" s="79" t="s">
        <v>10339</v>
      </c>
      <c r="S1375" s="74" t="n">
        <v>45139</v>
      </c>
      <c r="T1375" s="74" t="n">
        <v>45869</v>
      </c>
      <c r="U1375" s="87" t="s">
        <v>10340</v>
      </c>
      <c r="V1375" s="87" t="s">
        <v>10341</v>
      </c>
      <c r="W1375" s="76"/>
      <c r="X1375" s="71" t="s">
        <v>10335</v>
      </c>
      <c r="Y1375" s="71" t="s">
        <v>10342</v>
      </c>
      <c r="Z1375" s="79" t="s">
        <v>10629</v>
      </c>
      <c r="AA1375" s="76"/>
      <c r="AB1375" s="76"/>
      <c r="AC1375" s="76"/>
      <c r="AD1375" s="76"/>
      <c r="AE1375" s="97" t="s">
        <v>10630</v>
      </c>
      <c r="AF1375" s="76"/>
      <c r="AG1375" s="76"/>
      <c r="AH1375" s="76"/>
      <c r="AI1375" s="67" t="s">
        <v>10733</v>
      </c>
      <c r="AJ1375" s="79" t="s">
        <v>10346</v>
      </c>
      <c r="AK1375" s="68"/>
      <c r="AL1375" s="68"/>
      <c r="AM1375" s="68"/>
      <c r="AN1375" s="110"/>
      <c r="AO1375" s="110"/>
      <c r="AP1375" s="107"/>
      <c r="AQ1375" s="68"/>
    </row>
    <row r="1376" customFormat="false" ht="15" hidden="false" customHeight="false" outlineLevel="0" collapsed="false">
      <c r="B1376" s="1" t="str">
        <f aca="false">поверители!$E1376</f>
        <v>Р00614</v>
      </c>
      <c r="C1376" s="64" t="s">
        <v>291</v>
      </c>
      <c r="D1376" s="63"/>
      <c r="E1376" s="67" t="s">
        <v>12062</v>
      </c>
      <c r="F1376" s="63"/>
      <c r="G1376" s="63" t="s">
        <v>10335</v>
      </c>
      <c r="H1376" s="81" t="s">
        <v>404</v>
      </c>
      <c r="I1376" s="67" t="s">
        <v>10458</v>
      </c>
      <c r="J1376" s="76"/>
      <c r="K1376" s="76"/>
      <c r="L1376" s="76"/>
      <c r="M1376" s="76"/>
      <c r="N1376" s="76"/>
      <c r="O1376" s="71" t="s">
        <v>10335</v>
      </c>
      <c r="P1376" s="71"/>
      <c r="Q1376" s="71" t="s">
        <v>10338</v>
      </c>
      <c r="R1376" s="79" t="s">
        <v>10339</v>
      </c>
      <c r="S1376" s="74" t="n">
        <v>45139</v>
      </c>
      <c r="T1376" s="74" t="n">
        <v>45504</v>
      </c>
      <c r="U1376" s="87" t="s">
        <v>10340</v>
      </c>
      <c r="V1376" s="87" t="s">
        <v>10341</v>
      </c>
      <c r="W1376" s="76"/>
      <c r="X1376" s="71" t="s">
        <v>10335</v>
      </c>
      <c r="Y1376" s="71" t="s">
        <v>10342</v>
      </c>
      <c r="Z1376" s="79" t="s">
        <v>10629</v>
      </c>
      <c r="AA1376" s="76"/>
      <c r="AB1376" s="76"/>
      <c r="AC1376" s="76"/>
      <c r="AD1376" s="76"/>
      <c r="AE1376" s="97" t="s">
        <v>10630</v>
      </c>
      <c r="AF1376" s="76"/>
      <c r="AG1376" s="76"/>
      <c r="AH1376" s="76"/>
      <c r="AI1376" s="67" t="s">
        <v>10853</v>
      </c>
      <c r="AJ1376" s="79" t="s">
        <v>10346</v>
      </c>
      <c r="AK1376" s="68"/>
      <c r="AL1376" s="68"/>
      <c r="AM1376" s="68"/>
      <c r="AN1376" s="110"/>
      <c r="AO1376" s="110"/>
      <c r="AP1376" s="107"/>
      <c r="AQ1376" s="68"/>
    </row>
    <row r="1377" customFormat="false" ht="17.9" hidden="false" customHeight="false" outlineLevel="0" collapsed="false">
      <c r="B1377" s="1" t="str">
        <f aca="false">поверители!$E1377</f>
        <v>Р00337</v>
      </c>
      <c r="C1377" s="64" t="s">
        <v>428</v>
      </c>
      <c r="D1377" s="63"/>
      <c r="E1377" s="67" t="s">
        <v>12063</v>
      </c>
      <c r="F1377" s="63"/>
      <c r="G1377" s="63" t="s">
        <v>10335</v>
      </c>
      <c r="H1377" s="81" t="s">
        <v>294</v>
      </c>
      <c r="I1377" s="67" t="s">
        <v>10458</v>
      </c>
      <c r="J1377" s="76"/>
      <c r="K1377" s="76"/>
      <c r="L1377" s="76"/>
      <c r="M1377" s="76"/>
      <c r="N1377" s="76"/>
      <c r="O1377" s="71" t="s">
        <v>10335</v>
      </c>
      <c r="P1377" s="71"/>
      <c r="Q1377" s="71" t="s">
        <v>10338</v>
      </c>
      <c r="R1377" s="79" t="s">
        <v>10339</v>
      </c>
      <c r="S1377" s="74" t="n">
        <v>45139</v>
      </c>
      <c r="T1377" s="74" t="n">
        <v>45504</v>
      </c>
      <c r="U1377" s="87" t="s">
        <v>10340</v>
      </c>
      <c r="V1377" s="87" t="s">
        <v>10341</v>
      </c>
      <c r="W1377" s="76"/>
      <c r="X1377" s="71" t="s">
        <v>10335</v>
      </c>
      <c r="Y1377" s="71" t="s">
        <v>10342</v>
      </c>
      <c r="Z1377" s="79" t="s">
        <v>10629</v>
      </c>
      <c r="AA1377" s="76"/>
      <c r="AB1377" s="76"/>
      <c r="AC1377" s="76"/>
      <c r="AD1377" s="76"/>
      <c r="AE1377" s="97" t="s">
        <v>10630</v>
      </c>
      <c r="AF1377" s="76"/>
      <c r="AG1377" s="76"/>
      <c r="AH1377" s="76"/>
      <c r="AI1377" s="104" t="s">
        <v>10850</v>
      </c>
      <c r="AJ1377" s="79" t="s">
        <v>10346</v>
      </c>
      <c r="AK1377" s="68"/>
      <c r="AL1377" s="68"/>
      <c r="AM1377" s="68"/>
      <c r="AN1377" s="110"/>
      <c r="AO1377" s="110"/>
      <c r="AP1377" s="107"/>
      <c r="AQ1377" s="68"/>
    </row>
    <row r="1378" customFormat="false" ht="17.9" hidden="false" customHeight="false" outlineLevel="0" collapsed="false">
      <c r="B1378" s="1" t="str">
        <f aca="false">поверители!$E1378</f>
        <v>Р00272</v>
      </c>
      <c r="C1378" s="64" t="s">
        <v>291</v>
      </c>
      <c r="D1378" s="63"/>
      <c r="E1378" s="81" t="s">
        <v>12064</v>
      </c>
      <c r="F1378" s="63"/>
      <c r="G1378" s="63" t="s">
        <v>10335</v>
      </c>
      <c r="H1378" s="81" t="s">
        <v>404</v>
      </c>
      <c r="I1378" s="67" t="s">
        <v>10458</v>
      </c>
      <c r="J1378" s="76"/>
      <c r="K1378" s="76"/>
      <c r="L1378" s="76"/>
      <c r="M1378" s="76"/>
      <c r="N1378" s="76"/>
      <c r="O1378" s="71" t="s">
        <v>10335</v>
      </c>
      <c r="P1378" s="71"/>
      <c r="Q1378" s="71" t="s">
        <v>10338</v>
      </c>
      <c r="R1378" s="79" t="s">
        <v>10339</v>
      </c>
      <c r="S1378" s="74" t="n">
        <v>45139</v>
      </c>
      <c r="T1378" s="74" t="n">
        <v>45504</v>
      </c>
      <c r="U1378" s="87" t="s">
        <v>10340</v>
      </c>
      <c r="V1378" s="87" t="s">
        <v>10341</v>
      </c>
      <c r="W1378" s="76"/>
      <c r="X1378" s="71" t="s">
        <v>10335</v>
      </c>
      <c r="Y1378" s="71" t="s">
        <v>10342</v>
      </c>
      <c r="Z1378" s="79" t="s">
        <v>10629</v>
      </c>
      <c r="AA1378" s="76"/>
      <c r="AB1378" s="76"/>
      <c r="AC1378" s="76"/>
      <c r="AD1378" s="76"/>
      <c r="AE1378" s="97" t="s">
        <v>10630</v>
      </c>
      <c r="AF1378" s="76"/>
      <c r="AG1378" s="76"/>
      <c r="AH1378" s="76"/>
      <c r="AI1378" s="104" t="s">
        <v>10733</v>
      </c>
      <c r="AJ1378" s="79" t="s">
        <v>10346</v>
      </c>
      <c r="AK1378" s="68"/>
      <c r="AL1378" s="68"/>
      <c r="AM1378" s="68"/>
      <c r="AN1378" s="110"/>
      <c r="AO1378" s="110"/>
      <c r="AP1378" s="107"/>
      <c r="AQ1378" s="68"/>
    </row>
    <row r="1379" customFormat="false" ht="15" hidden="false" customHeight="false" outlineLevel="0" collapsed="false">
      <c r="B1379" s="1" t="str">
        <f aca="false">поверители!$E1379</f>
        <v>Р00874</v>
      </c>
      <c r="C1379" s="64" t="s">
        <v>291</v>
      </c>
      <c r="D1379" s="63"/>
      <c r="E1379" s="81" t="s">
        <v>12065</v>
      </c>
      <c r="F1379" s="63"/>
      <c r="G1379" s="63" t="s">
        <v>10335</v>
      </c>
      <c r="H1379" s="81" t="s">
        <v>404</v>
      </c>
      <c r="I1379" s="67" t="s">
        <v>10458</v>
      </c>
      <c r="J1379" s="76"/>
      <c r="K1379" s="76"/>
      <c r="L1379" s="76"/>
      <c r="M1379" s="76"/>
      <c r="N1379" s="76"/>
      <c r="O1379" s="71" t="s">
        <v>10335</v>
      </c>
      <c r="P1379" s="71"/>
      <c r="Q1379" s="71" t="s">
        <v>10338</v>
      </c>
      <c r="R1379" s="79" t="s">
        <v>10339</v>
      </c>
      <c r="S1379" s="74" t="n">
        <v>45139</v>
      </c>
      <c r="T1379" s="74" t="n">
        <v>45504</v>
      </c>
      <c r="U1379" s="87" t="s">
        <v>10340</v>
      </c>
      <c r="V1379" s="87" t="s">
        <v>10341</v>
      </c>
      <c r="W1379" s="76"/>
      <c r="X1379" s="71" t="s">
        <v>10335</v>
      </c>
      <c r="Y1379" s="71" t="s">
        <v>10342</v>
      </c>
      <c r="Z1379" s="79" t="s">
        <v>10629</v>
      </c>
      <c r="AA1379" s="76"/>
      <c r="AB1379" s="76"/>
      <c r="AC1379" s="76"/>
      <c r="AD1379" s="76"/>
      <c r="AE1379" s="97" t="s">
        <v>10630</v>
      </c>
      <c r="AF1379" s="76"/>
      <c r="AG1379" s="76"/>
      <c r="AH1379" s="76"/>
      <c r="AI1379" s="67" t="s">
        <v>10733</v>
      </c>
      <c r="AJ1379" s="79" t="s">
        <v>10346</v>
      </c>
      <c r="AK1379" s="68"/>
      <c r="AL1379" s="68"/>
      <c r="AM1379" s="68"/>
      <c r="AN1379" s="110"/>
      <c r="AO1379" s="110"/>
      <c r="AP1379" s="107"/>
      <c r="AQ1379" s="68"/>
    </row>
    <row r="1380" customFormat="false" ht="17.9" hidden="false" customHeight="false" outlineLevel="0" collapsed="false">
      <c r="B1380" s="1" t="str">
        <f aca="false">поверители!$E1380</f>
        <v>Р00069</v>
      </c>
      <c r="C1380" s="64" t="s">
        <v>291</v>
      </c>
      <c r="D1380" s="63"/>
      <c r="E1380" s="67" t="s">
        <v>12066</v>
      </c>
      <c r="F1380" s="63"/>
      <c r="G1380" s="63" t="s">
        <v>10335</v>
      </c>
      <c r="H1380" s="81" t="s">
        <v>404</v>
      </c>
      <c r="I1380" s="67" t="s">
        <v>10670</v>
      </c>
      <c r="J1380" s="76"/>
      <c r="K1380" s="76"/>
      <c r="L1380" s="76"/>
      <c r="M1380" s="76"/>
      <c r="N1380" s="76"/>
      <c r="O1380" s="71" t="s">
        <v>10335</v>
      </c>
      <c r="P1380" s="71"/>
      <c r="Q1380" s="71" t="s">
        <v>10338</v>
      </c>
      <c r="R1380" s="79" t="s">
        <v>10339</v>
      </c>
      <c r="S1380" s="74" t="n">
        <v>45139</v>
      </c>
      <c r="T1380" s="74" t="n">
        <v>45504</v>
      </c>
      <c r="U1380" s="87" t="s">
        <v>10340</v>
      </c>
      <c r="V1380" s="87" t="s">
        <v>10341</v>
      </c>
      <c r="W1380" s="76"/>
      <c r="X1380" s="71" t="s">
        <v>10335</v>
      </c>
      <c r="Y1380" s="71" t="s">
        <v>10342</v>
      </c>
      <c r="Z1380" s="79" t="s">
        <v>10629</v>
      </c>
      <c r="AA1380" s="76"/>
      <c r="AB1380" s="76"/>
      <c r="AC1380" s="76"/>
      <c r="AD1380" s="76"/>
      <c r="AE1380" s="97" t="s">
        <v>10630</v>
      </c>
      <c r="AF1380" s="76"/>
      <c r="AG1380" s="76"/>
      <c r="AH1380" s="76"/>
      <c r="AI1380" s="104" t="s">
        <v>10853</v>
      </c>
      <c r="AJ1380" s="79" t="s">
        <v>10346</v>
      </c>
      <c r="AK1380" s="68"/>
      <c r="AL1380" s="68"/>
      <c r="AM1380" s="68"/>
      <c r="AN1380" s="110"/>
      <c r="AO1380" s="110"/>
      <c r="AP1380" s="107"/>
      <c r="AQ1380" s="68"/>
    </row>
    <row r="1381" customFormat="false" ht="17.9" hidden="false" customHeight="false" outlineLevel="0" collapsed="false">
      <c r="B1381" s="1" t="str">
        <f aca="false">поверители!$E1381</f>
        <v>Р00301</v>
      </c>
      <c r="C1381" s="64" t="s">
        <v>291</v>
      </c>
      <c r="D1381" s="63"/>
      <c r="E1381" s="81" t="s">
        <v>12067</v>
      </c>
      <c r="F1381" s="63"/>
      <c r="G1381" s="63" t="s">
        <v>10335</v>
      </c>
      <c r="H1381" s="81" t="s">
        <v>404</v>
      </c>
      <c r="I1381" s="67" t="s">
        <v>10458</v>
      </c>
      <c r="J1381" s="76"/>
      <c r="K1381" s="76"/>
      <c r="L1381" s="76"/>
      <c r="M1381" s="76"/>
      <c r="N1381" s="76"/>
      <c r="O1381" s="71" t="s">
        <v>10335</v>
      </c>
      <c r="P1381" s="71"/>
      <c r="Q1381" s="71" t="s">
        <v>10338</v>
      </c>
      <c r="R1381" s="79" t="s">
        <v>10339</v>
      </c>
      <c r="S1381" s="74" t="n">
        <v>45139</v>
      </c>
      <c r="T1381" s="74" t="n">
        <v>45504</v>
      </c>
      <c r="U1381" s="87" t="s">
        <v>10340</v>
      </c>
      <c r="V1381" s="87" t="s">
        <v>10341</v>
      </c>
      <c r="W1381" s="76"/>
      <c r="X1381" s="71" t="s">
        <v>10335</v>
      </c>
      <c r="Y1381" s="71" t="s">
        <v>10342</v>
      </c>
      <c r="Z1381" s="79" t="s">
        <v>10629</v>
      </c>
      <c r="AA1381" s="76"/>
      <c r="AB1381" s="76"/>
      <c r="AC1381" s="76"/>
      <c r="AD1381" s="76"/>
      <c r="AE1381" s="97" t="s">
        <v>10630</v>
      </c>
      <c r="AF1381" s="76"/>
      <c r="AG1381" s="76"/>
      <c r="AH1381" s="76"/>
      <c r="AI1381" s="104" t="s">
        <v>11404</v>
      </c>
      <c r="AJ1381" s="79" t="s">
        <v>10346</v>
      </c>
      <c r="AK1381" s="68"/>
      <c r="AL1381" s="68"/>
      <c r="AM1381" s="68"/>
      <c r="AN1381" s="110"/>
      <c r="AO1381" s="110"/>
      <c r="AP1381" s="107"/>
      <c r="AQ1381" s="68"/>
    </row>
    <row r="1382" customFormat="false" ht="17.9" hidden="false" customHeight="false" outlineLevel="0" collapsed="false">
      <c r="B1382" s="1" t="str">
        <f aca="false">поверители!$E1382</f>
        <v>Р00858</v>
      </c>
      <c r="C1382" s="64" t="s">
        <v>291</v>
      </c>
      <c r="D1382" s="63"/>
      <c r="E1382" s="81" t="s">
        <v>12068</v>
      </c>
      <c r="F1382" s="63"/>
      <c r="G1382" s="63" t="s">
        <v>10335</v>
      </c>
      <c r="H1382" s="81" t="s">
        <v>404</v>
      </c>
      <c r="I1382" s="67" t="s">
        <v>10564</v>
      </c>
      <c r="J1382" s="76"/>
      <c r="K1382" s="76"/>
      <c r="L1382" s="76"/>
      <c r="M1382" s="76"/>
      <c r="N1382" s="76"/>
      <c r="O1382" s="71" t="s">
        <v>10335</v>
      </c>
      <c r="P1382" s="71"/>
      <c r="Q1382" s="71" t="s">
        <v>10338</v>
      </c>
      <c r="R1382" s="79" t="s">
        <v>10339</v>
      </c>
      <c r="S1382" s="74" t="n">
        <v>45139</v>
      </c>
      <c r="T1382" s="74" t="n">
        <v>45504</v>
      </c>
      <c r="U1382" s="87" t="s">
        <v>10340</v>
      </c>
      <c r="V1382" s="87" t="s">
        <v>10341</v>
      </c>
      <c r="W1382" s="76"/>
      <c r="X1382" s="71" t="s">
        <v>10335</v>
      </c>
      <c r="Y1382" s="71" t="s">
        <v>10342</v>
      </c>
      <c r="Z1382" s="79" t="s">
        <v>10629</v>
      </c>
      <c r="AA1382" s="76"/>
      <c r="AB1382" s="76"/>
      <c r="AC1382" s="76"/>
      <c r="AD1382" s="76"/>
      <c r="AE1382" s="97" t="s">
        <v>10630</v>
      </c>
      <c r="AF1382" s="76"/>
      <c r="AG1382" s="76"/>
      <c r="AH1382" s="76"/>
      <c r="AI1382" s="104" t="s">
        <v>10850</v>
      </c>
      <c r="AJ1382" s="79" t="s">
        <v>10346</v>
      </c>
      <c r="AK1382" s="68"/>
      <c r="AL1382" s="68"/>
      <c r="AM1382" s="68"/>
      <c r="AN1382" s="110"/>
      <c r="AO1382" s="110"/>
      <c r="AP1382" s="107"/>
      <c r="AQ1382" s="68"/>
    </row>
    <row r="1383" customFormat="false" ht="15" hidden="false" customHeight="false" outlineLevel="0" collapsed="false">
      <c r="B1383" s="1" t="str">
        <f aca="false">поверители!$E1383</f>
        <v>Р00864</v>
      </c>
      <c r="C1383" s="64" t="s">
        <v>291</v>
      </c>
      <c r="D1383" s="63"/>
      <c r="E1383" s="81" t="s">
        <v>12069</v>
      </c>
      <c r="F1383" s="63"/>
      <c r="G1383" s="63" t="s">
        <v>10335</v>
      </c>
      <c r="H1383" s="81" t="s">
        <v>404</v>
      </c>
      <c r="I1383" s="67" t="s">
        <v>10564</v>
      </c>
      <c r="J1383" s="76"/>
      <c r="K1383" s="76"/>
      <c r="L1383" s="76"/>
      <c r="M1383" s="76"/>
      <c r="N1383" s="76"/>
      <c r="O1383" s="71" t="s">
        <v>10335</v>
      </c>
      <c r="P1383" s="71"/>
      <c r="Q1383" s="71" t="s">
        <v>10338</v>
      </c>
      <c r="R1383" s="79" t="s">
        <v>10339</v>
      </c>
      <c r="S1383" s="74" t="n">
        <v>45139</v>
      </c>
      <c r="T1383" s="74" t="n">
        <v>45504</v>
      </c>
      <c r="U1383" s="87" t="s">
        <v>10340</v>
      </c>
      <c r="V1383" s="87" t="s">
        <v>10341</v>
      </c>
      <c r="W1383" s="76"/>
      <c r="X1383" s="71" t="s">
        <v>10335</v>
      </c>
      <c r="Y1383" s="71" t="s">
        <v>10342</v>
      </c>
      <c r="Z1383" s="79" t="s">
        <v>10629</v>
      </c>
      <c r="AA1383" s="76"/>
      <c r="AB1383" s="76"/>
      <c r="AC1383" s="76"/>
      <c r="AD1383" s="76"/>
      <c r="AE1383" s="97" t="s">
        <v>10630</v>
      </c>
      <c r="AF1383" s="76"/>
      <c r="AG1383" s="76"/>
      <c r="AH1383" s="76"/>
      <c r="AI1383" s="67" t="s">
        <v>12070</v>
      </c>
      <c r="AJ1383" s="79" t="s">
        <v>10346</v>
      </c>
      <c r="AK1383" s="68"/>
      <c r="AL1383" s="68"/>
      <c r="AM1383" s="68"/>
      <c r="AN1383" s="110"/>
      <c r="AO1383" s="110"/>
      <c r="AP1383" s="107"/>
      <c r="AQ1383" s="68"/>
    </row>
    <row r="1384" customFormat="false" ht="15" hidden="false" customHeight="false" outlineLevel="0" collapsed="false">
      <c r="B1384" s="1" t="str">
        <f aca="false">поверители!$E1384</f>
        <v>Р00856</v>
      </c>
      <c r="C1384" s="64" t="s">
        <v>291</v>
      </c>
      <c r="D1384" s="63"/>
      <c r="E1384" s="81" t="s">
        <v>12071</v>
      </c>
      <c r="F1384" s="63"/>
      <c r="G1384" s="63" t="s">
        <v>10335</v>
      </c>
      <c r="H1384" s="81" t="s">
        <v>404</v>
      </c>
      <c r="I1384" s="67" t="s">
        <v>10670</v>
      </c>
      <c r="J1384" s="76"/>
      <c r="K1384" s="76"/>
      <c r="L1384" s="76"/>
      <c r="M1384" s="76"/>
      <c r="N1384" s="76"/>
      <c r="O1384" s="71" t="s">
        <v>10335</v>
      </c>
      <c r="P1384" s="71"/>
      <c r="Q1384" s="71" t="s">
        <v>10338</v>
      </c>
      <c r="R1384" s="79" t="s">
        <v>10339</v>
      </c>
      <c r="S1384" s="74" t="n">
        <v>45139</v>
      </c>
      <c r="T1384" s="74" t="n">
        <v>45504</v>
      </c>
      <c r="U1384" s="87" t="s">
        <v>10340</v>
      </c>
      <c r="V1384" s="87" t="s">
        <v>10341</v>
      </c>
      <c r="W1384" s="76"/>
      <c r="X1384" s="71" t="s">
        <v>10335</v>
      </c>
      <c r="Y1384" s="71" t="s">
        <v>10342</v>
      </c>
      <c r="Z1384" s="79" t="s">
        <v>10629</v>
      </c>
      <c r="AA1384" s="76"/>
      <c r="AB1384" s="76"/>
      <c r="AC1384" s="76"/>
      <c r="AD1384" s="76"/>
      <c r="AE1384" s="97" t="s">
        <v>10630</v>
      </c>
      <c r="AF1384" s="76"/>
      <c r="AG1384" s="76"/>
      <c r="AH1384" s="76"/>
      <c r="AI1384" s="67" t="s">
        <v>10850</v>
      </c>
      <c r="AJ1384" s="79" t="s">
        <v>10346</v>
      </c>
      <c r="AK1384" s="68"/>
      <c r="AL1384" s="68"/>
      <c r="AM1384" s="68"/>
      <c r="AN1384" s="110"/>
      <c r="AO1384" s="110"/>
      <c r="AP1384" s="107"/>
      <c r="AQ1384" s="68"/>
    </row>
    <row r="1385" customFormat="false" ht="15" hidden="false" customHeight="false" outlineLevel="0" collapsed="false">
      <c r="B1385" s="1" t="str">
        <f aca="false">поверители!$E1385</f>
        <v>Р00471</v>
      </c>
      <c r="C1385" s="64" t="s">
        <v>291</v>
      </c>
      <c r="D1385" s="63"/>
      <c r="E1385" s="81" t="s">
        <v>12072</v>
      </c>
      <c r="F1385" s="63"/>
      <c r="G1385" s="63" t="s">
        <v>10335</v>
      </c>
      <c r="H1385" s="81" t="s">
        <v>404</v>
      </c>
      <c r="I1385" s="67" t="s">
        <v>10564</v>
      </c>
      <c r="J1385" s="76"/>
      <c r="K1385" s="76"/>
      <c r="L1385" s="76"/>
      <c r="M1385" s="76"/>
      <c r="N1385" s="76"/>
      <c r="O1385" s="71" t="s">
        <v>10335</v>
      </c>
      <c r="P1385" s="71"/>
      <c r="Q1385" s="71" t="s">
        <v>10338</v>
      </c>
      <c r="R1385" s="79" t="s">
        <v>10339</v>
      </c>
      <c r="S1385" s="74" t="n">
        <v>45139</v>
      </c>
      <c r="T1385" s="74" t="n">
        <v>45504</v>
      </c>
      <c r="U1385" s="87" t="s">
        <v>10340</v>
      </c>
      <c r="V1385" s="87" t="s">
        <v>10341</v>
      </c>
      <c r="W1385" s="76"/>
      <c r="X1385" s="71" t="s">
        <v>10335</v>
      </c>
      <c r="Y1385" s="71" t="s">
        <v>10342</v>
      </c>
      <c r="Z1385" s="79" t="s">
        <v>10629</v>
      </c>
      <c r="AA1385" s="76"/>
      <c r="AB1385" s="76"/>
      <c r="AC1385" s="76"/>
      <c r="AD1385" s="76"/>
      <c r="AE1385" s="97" t="s">
        <v>10630</v>
      </c>
      <c r="AF1385" s="76"/>
      <c r="AG1385" s="76"/>
      <c r="AH1385" s="76"/>
      <c r="AI1385" s="67" t="s">
        <v>10850</v>
      </c>
      <c r="AJ1385" s="79" t="s">
        <v>10346</v>
      </c>
      <c r="AK1385" s="68"/>
      <c r="AL1385" s="68"/>
      <c r="AM1385" s="68"/>
      <c r="AN1385" s="110"/>
      <c r="AO1385" s="110"/>
      <c r="AP1385" s="107"/>
      <c r="AQ1385" s="68"/>
    </row>
    <row r="1386" customFormat="false" ht="15" hidden="false" customHeight="false" outlineLevel="0" collapsed="false">
      <c r="B1386" s="1" t="str">
        <f aca="false">поверители!$E1386</f>
        <v>Р00328</v>
      </c>
      <c r="C1386" s="64" t="s">
        <v>291</v>
      </c>
      <c r="D1386" s="63"/>
      <c r="E1386" s="67" t="s">
        <v>12073</v>
      </c>
      <c r="F1386" s="63"/>
      <c r="G1386" s="63" t="s">
        <v>10335</v>
      </c>
      <c r="H1386" s="81" t="s">
        <v>404</v>
      </c>
      <c r="I1386" s="67" t="s">
        <v>10458</v>
      </c>
      <c r="J1386" s="76"/>
      <c r="K1386" s="76"/>
      <c r="L1386" s="76"/>
      <c r="M1386" s="76"/>
      <c r="N1386" s="76"/>
      <c r="O1386" s="71" t="s">
        <v>10335</v>
      </c>
      <c r="P1386" s="71"/>
      <c r="Q1386" s="71" t="s">
        <v>10338</v>
      </c>
      <c r="R1386" s="79" t="s">
        <v>10339</v>
      </c>
      <c r="S1386" s="74" t="n">
        <v>45139</v>
      </c>
      <c r="T1386" s="74" t="n">
        <v>45504</v>
      </c>
      <c r="U1386" s="87" t="s">
        <v>10340</v>
      </c>
      <c r="V1386" s="87" t="s">
        <v>10341</v>
      </c>
      <c r="W1386" s="76"/>
      <c r="X1386" s="71" t="s">
        <v>10335</v>
      </c>
      <c r="Y1386" s="71" t="s">
        <v>10342</v>
      </c>
      <c r="Z1386" s="79" t="s">
        <v>10629</v>
      </c>
      <c r="AA1386" s="76"/>
      <c r="AB1386" s="76"/>
      <c r="AC1386" s="76"/>
      <c r="AD1386" s="76"/>
      <c r="AE1386" s="97" t="s">
        <v>10630</v>
      </c>
      <c r="AF1386" s="76"/>
      <c r="AG1386" s="76"/>
      <c r="AH1386" s="76"/>
      <c r="AI1386" s="67" t="s">
        <v>10853</v>
      </c>
      <c r="AJ1386" s="79" t="s">
        <v>10346</v>
      </c>
      <c r="AK1386" s="68"/>
      <c r="AL1386" s="68"/>
      <c r="AM1386" s="68"/>
      <c r="AN1386" s="110"/>
      <c r="AO1386" s="110"/>
      <c r="AP1386" s="107"/>
      <c r="AQ1386" s="68"/>
    </row>
    <row r="1387" customFormat="false" ht="15" hidden="false" customHeight="false" outlineLevel="0" collapsed="false">
      <c r="B1387" s="1" t="str">
        <f aca="false">поверители!$E1387</f>
        <v>Р00338</v>
      </c>
      <c r="C1387" s="64" t="s">
        <v>291</v>
      </c>
      <c r="D1387" s="63"/>
      <c r="E1387" s="81" t="s">
        <v>12074</v>
      </c>
      <c r="F1387" s="63"/>
      <c r="G1387" s="63" t="s">
        <v>10335</v>
      </c>
      <c r="H1387" s="81" t="s">
        <v>294</v>
      </c>
      <c r="I1387" s="67" t="s">
        <v>10670</v>
      </c>
      <c r="J1387" s="76"/>
      <c r="K1387" s="76"/>
      <c r="L1387" s="76"/>
      <c r="M1387" s="76"/>
      <c r="N1387" s="76"/>
      <c r="O1387" s="71" t="s">
        <v>10335</v>
      </c>
      <c r="P1387" s="71"/>
      <c r="Q1387" s="71" t="s">
        <v>10338</v>
      </c>
      <c r="R1387" s="79" t="s">
        <v>10339</v>
      </c>
      <c r="S1387" s="74" t="n">
        <v>45139</v>
      </c>
      <c r="T1387" s="74" t="n">
        <v>45504</v>
      </c>
      <c r="U1387" s="87" t="s">
        <v>10340</v>
      </c>
      <c r="V1387" s="87" t="s">
        <v>10341</v>
      </c>
      <c r="W1387" s="76"/>
      <c r="X1387" s="71" t="s">
        <v>10335</v>
      </c>
      <c r="Y1387" s="71" t="s">
        <v>10342</v>
      </c>
      <c r="Z1387" s="79" t="s">
        <v>10629</v>
      </c>
      <c r="AA1387" s="76"/>
      <c r="AB1387" s="76"/>
      <c r="AC1387" s="76"/>
      <c r="AD1387" s="76"/>
      <c r="AE1387" s="97" t="s">
        <v>10630</v>
      </c>
      <c r="AF1387" s="76"/>
      <c r="AG1387" s="76"/>
      <c r="AH1387" s="76"/>
      <c r="AI1387" s="67" t="s">
        <v>10850</v>
      </c>
      <c r="AJ1387" s="79" t="s">
        <v>10346</v>
      </c>
      <c r="AK1387" s="68"/>
      <c r="AL1387" s="68"/>
      <c r="AM1387" s="68"/>
      <c r="AN1387" s="110"/>
      <c r="AO1387" s="110"/>
      <c r="AP1387" s="107"/>
      <c r="AQ1387" s="68"/>
    </row>
    <row r="1388" customFormat="false" ht="15" hidden="false" customHeight="false" outlineLevel="0" collapsed="false">
      <c r="B1388" s="1" t="str">
        <f aca="false">поверители!$E1388</f>
        <v>Р01141</v>
      </c>
      <c r="C1388" s="64" t="s">
        <v>291</v>
      </c>
      <c r="D1388" s="63"/>
      <c r="E1388" s="81" t="s">
        <v>12075</v>
      </c>
      <c r="F1388" s="63"/>
      <c r="G1388" s="63" t="s">
        <v>10335</v>
      </c>
      <c r="H1388" s="81" t="s">
        <v>404</v>
      </c>
      <c r="I1388" s="67" t="s">
        <v>10667</v>
      </c>
      <c r="J1388" s="76"/>
      <c r="K1388" s="76"/>
      <c r="L1388" s="76"/>
      <c r="M1388" s="76"/>
      <c r="N1388" s="76"/>
      <c r="O1388" s="71" t="s">
        <v>10335</v>
      </c>
      <c r="P1388" s="71"/>
      <c r="Q1388" s="71" t="s">
        <v>10338</v>
      </c>
      <c r="R1388" s="79" t="s">
        <v>10339</v>
      </c>
      <c r="S1388" s="74" t="n">
        <v>45139</v>
      </c>
      <c r="T1388" s="74" t="n">
        <v>45504</v>
      </c>
      <c r="U1388" s="87" t="s">
        <v>10340</v>
      </c>
      <c r="V1388" s="87" t="s">
        <v>10341</v>
      </c>
      <c r="W1388" s="76"/>
      <c r="X1388" s="71" t="s">
        <v>10335</v>
      </c>
      <c r="Y1388" s="71" t="s">
        <v>10342</v>
      </c>
      <c r="Z1388" s="79" t="s">
        <v>10629</v>
      </c>
      <c r="AA1388" s="76"/>
      <c r="AB1388" s="76"/>
      <c r="AC1388" s="76"/>
      <c r="AD1388" s="76"/>
      <c r="AE1388" s="97" t="s">
        <v>10630</v>
      </c>
      <c r="AF1388" s="76"/>
      <c r="AG1388" s="76"/>
      <c r="AH1388" s="76"/>
      <c r="AI1388" s="67" t="s">
        <v>11001</v>
      </c>
      <c r="AJ1388" s="79" t="s">
        <v>10346</v>
      </c>
      <c r="AK1388" s="68"/>
      <c r="AL1388" s="68"/>
      <c r="AM1388" s="68"/>
      <c r="AN1388" s="110"/>
      <c r="AO1388" s="110"/>
      <c r="AP1388" s="107"/>
      <c r="AQ1388" s="68"/>
    </row>
    <row r="1389" customFormat="false" ht="15" hidden="false" customHeight="false" outlineLevel="0" collapsed="false">
      <c r="B1389" s="1" t="str">
        <f aca="false">поверители!$E1389</f>
        <v>Р00501</v>
      </c>
      <c r="C1389" s="64" t="s">
        <v>291</v>
      </c>
      <c r="D1389" s="63"/>
      <c r="E1389" s="81" t="s">
        <v>12076</v>
      </c>
      <c r="F1389" s="63"/>
      <c r="G1389" s="63" t="s">
        <v>10335</v>
      </c>
      <c r="H1389" s="81" t="s">
        <v>404</v>
      </c>
      <c r="I1389" s="67" t="s">
        <v>10667</v>
      </c>
      <c r="J1389" s="76"/>
      <c r="K1389" s="76"/>
      <c r="L1389" s="76"/>
      <c r="M1389" s="76"/>
      <c r="N1389" s="76"/>
      <c r="O1389" s="71" t="s">
        <v>10335</v>
      </c>
      <c r="P1389" s="71"/>
      <c r="Q1389" s="71" t="s">
        <v>10338</v>
      </c>
      <c r="R1389" s="79" t="s">
        <v>10339</v>
      </c>
      <c r="S1389" s="74" t="n">
        <v>45139</v>
      </c>
      <c r="T1389" s="74" t="n">
        <v>45504</v>
      </c>
      <c r="U1389" s="87" t="s">
        <v>10340</v>
      </c>
      <c r="V1389" s="87" t="s">
        <v>10341</v>
      </c>
      <c r="W1389" s="76"/>
      <c r="X1389" s="71" t="s">
        <v>10335</v>
      </c>
      <c r="Y1389" s="71" t="s">
        <v>10342</v>
      </c>
      <c r="Z1389" s="79" t="s">
        <v>10629</v>
      </c>
      <c r="AA1389" s="76"/>
      <c r="AB1389" s="76"/>
      <c r="AC1389" s="76"/>
      <c r="AD1389" s="76"/>
      <c r="AE1389" s="97" t="s">
        <v>10630</v>
      </c>
      <c r="AF1389" s="76"/>
      <c r="AG1389" s="76"/>
      <c r="AH1389" s="76"/>
      <c r="AI1389" s="67" t="s">
        <v>10650</v>
      </c>
      <c r="AJ1389" s="79" t="s">
        <v>10346</v>
      </c>
      <c r="AK1389" s="68"/>
      <c r="AL1389" s="68"/>
      <c r="AM1389" s="68"/>
      <c r="AN1389" s="110"/>
      <c r="AO1389" s="110"/>
      <c r="AP1389" s="107"/>
      <c r="AQ1389" s="68"/>
    </row>
    <row r="1390" customFormat="false" ht="15" hidden="false" customHeight="false" outlineLevel="0" collapsed="false">
      <c r="B1390" s="1" t="str">
        <f aca="false">поверители!$E1390</f>
        <v>Р01067</v>
      </c>
      <c r="C1390" s="64" t="s">
        <v>291</v>
      </c>
      <c r="D1390" s="63"/>
      <c r="E1390" s="81" t="s">
        <v>12077</v>
      </c>
      <c r="F1390" s="63"/>
      <c r="G1390" s="63" t="s">
        <v>10335</v>
      </c>
      <c r="H1390" s="81" t="s">
        <v>404</v>
      </c>
      <c r="I1390" s="67" t="s">
        <v>10374</v>
      </c>
      <c r="J1390" s="76"/>
      <c r="K1390" s="76"/>
      <c r="L1390" s="76"/>
      <c r="M1390" s="76"/>
      <c r="N1390" s="76"/>
      <c r="O1390" s="71" t="s">
        <v>10335</v>
      </c>
      <c r="P1390" s="71"/>
      <c r="Q1390" s="71" t="s">
        <v>10338</v>
      </c>
      <c r="R1390" s="79" t="s">
        <v>10339</v>
      </c>
      <c r="S1390" s="74" t="n">
        <v>45139</v>
      </c>
      <c r="T1390" s="74" t="n">
        <v>45504</v>
      </c>
      <c r="U1390" s="87" t="s">
        <v>10340</v>
      </c>
      <c r="V1390" s="87" t="s">
        <v>10341</v>
      </c>
      <c r="W1390" s="76"/>
      <c r="X1390" s="71" t="s">
        <v>10335</v>
      </c>
      <c r="Y1390" s="71" t="s">
        <v>10342</v>
      </c>
      <c r="Z1390" s="79" t="s">
        <v>10629</v>
      </c>
      <c r="AA1390" s="76"/>
      <c r="AB1390" s="76"/>
      <c r="AC1390" s="76"/>
      <c r="AD1390" s="76"/>
      <c r="AE1390" s="97" t="s">
        <v>10630</v>
      </c>
      <c r="AF1390" s="76"/>
      <c r="AG1390" s="76"/>
      <c r="AH1390" s="76"/>
      <c r="AI1390" s="67" t="s">
        <v>10650</v>
      </c>
      <c r="AJ1390" s="79" t="s">
        <v>10346</v>
      </c>
      <c r="AK1390" s="68"/>
      <c r="AL1390" s="68"/>
      <c r="AM1390" s="68"/>
      <c r="AN1390" s="110"/>
      <c r="AO1390" s="110"/>
      <c r="AP1390" s="107"/>
      <c r="AQ1390" s="68"/>
    </row>
    <row r="1391" customFormat="false" ht="15" hidden="false" customHeight="false" outlineLevel="0" collapsed="false">
      <c r="B1391" s="1" t="str">
        <f aca="false">поверители!$E1391</f>
        <v>Р01189</v>
      </c>
      <c r="C1391" s="64" t="s">
        <v>291</v>
      </c>
      <c r="D1391" s="63"/>
      <c r="E1391" s="81" t="s">
        <v>12078</v>
      </c>
      <c r="F1391" s="63"/>
      <c r="G1391" s="63" t="s">
        <v>10335</v>
      </c>
      <c r="H1391" s="81" t="s">
        <v>404</v>
      </c>
      <c r="I1391" s="67" t="s">
        <v>10458</v>
      </c>
      <c r="J1391" s="76"/>
      <c r="K1391" s="76"/>
      <c r="L1391" s="76"/>
      <c r="M1391" s="76"/>
      <c r="N1391" s="76"/>
      <c r="O1391" s="71" t="s">
        <v>10335</v>
      </c>
      <c r="P1391" s="71"/>
      <c r="Q1391" s="71" t="s">
        <v>10338</v>
      </c>
      <c r="R1391" s="79" t="s">
        <v>10339</v>
      </c>
      <c r="S1391" s="74" t="n">
        <v>45139</v>
      </c>
      <c r="T1391" s="74" t="n">
        <v>45504</v>
      </c>
      <c r="U1391" s="87" t="s">
        <v>10340</v>
      </c>
      <c r="V1391" s="87" t="s">
        <v>10341</v>
      </c>
      <c r="W1391" s="76"/>
      <c r="X1391" s="71" t="s">
        <v>10335</v>
      </c>
      <c r="Y1391" s="71" t="s">
        <v>10342</v>
      </c>
      <c r="Z1391" s="79" t="s">
        <v>10629</v>
      </c>
      <c r="AA1391" s="76"/>
      <c r="AB1391" s="76"/>
      <c r="AC1391" s="76"/>
      <c r="AD1391" s="76"/>
      <c r="AE1391" s="97" t="s">
        <v>10630</v>
      </c>
      <c r="AF1391" s="76"/>
      <c r="AG1391" s="76"/>
      <c r="AH1391" s="76"/>
      <c r="AI1391" s="67" t="s">
        <v>10650</v>
      </c>
      <c r="AJ1391" s="79" t="s">
        <v>10346</v>
      </c>
      <c r="AK1391" s="68"/>
      <c r="AL1391" s="68"/>
      <c r="AM1391" s="68"/>
      <c r="AN1391" s="110"/>
      <c r="AO1391" s="110"/>
      <c r="AP1391" s="107"/>
      <c r="AQ1391" s="68"/>
    </row>
    <row r="1392" customFormat="false" ht="15" hidden="false" customHeight="false" outlineLevel="0" collapsed="false">
      <c r="B1392" s="1" t="str">
        <f aca="false">поверители!$E1392</f>
        <v>Р00135</v>
      </c>
      <c r="C1392" s="64" t="s">
        <v>291</v>
      </c>
      <c r="D1392" s="63"/>
      <c r="E1392" s="81" t="s">
        <v>12079</v>
      </c>
      <c r="F1392" s="63"/>
      <c r="G1392" s="63" t="s">
        <v>10335</v>
      </c>
      <c r="H1392" s="81" t="s">
        <v>404</v>
      </c>
      <c r="I1392" s="67" t="s">
        <v>10458</v>
      </c>
      <c r="J1392" s="76"/>
      <c r="K1392" s="76"/>
      <c r="L1392" s="76"/>
      <c r="M1392" s="76"/>
      <c r="N1392" s="76"/>
      <c r="O1392" s="71" t="s">
        <v>10335</v>
      </c>
      <c r="P1392" s="71"/>
      <c r="Q1392" s="71" t="s">
        <v>10338</v>
      </c>
      <c r="R1392" s="79" t="s">
        <v>10339</v>
      </c>
      <c r="S1392" s="74" t="n">
        <v>45139</v>
      </c>
      <c r="T1392" s="74" t="n">
        <v>45504</v>
      </c>
      <c r="U1392" s="87" t="s">
        <v>10340</v>
      </c>
      <c r="V1392" s="87" t="s">
        <v>10341</v>
      </c>
      <c r="W1392" s="76"/>
      <c r="X1392" s="71" t="s">
        <v>10335</v>
      </c>
      <c r="Y1392" s="71" t="s">
        <v>10342</v>
      </c>
      <c r="Z1392" s="79" t="s">
        <v>10629</v>
      </c>
      <c r="AA1392" s="76"/>
      <c r="AB1392" s="76"/>
      <c r="AC1392" s="76"/>
      <c r="AD1392" s="76"/>
      <c r="AE1392" s="97" t="s">
        <v>10630</v>
      </c>
      <c r="AF1392" s="76"/>
      <c r="AG1392" s="76"/>
      <c r="AH1392" s="76"/>
      <c r="AI1392" s="67" t="s">
        <v>10853</v>
      </c>
      <c r="AJ1392" s="79" t="s">
        <v>10346</v>
      </c>
      <c r="AK1392" s="68"/>
      <c r="AL1392" s="68"/>
      <c r="AM1392" s="68"/>
      <c r="AN1392" s="110"/>
      <c r="AO1392" s="110"/>
      <c r="AP1392" s="107"/>
      <c r="AQ1392" s="68"/>
    </row>
    <row r="1393" customFormat="false" ht="17.9" hidden="false" customHeight="false" outlineLevel="0" collapsed="false">
      <c r="B1393" s="1" t="str">
        <f aca="false">поверители!$E1393</f>
        <v>Р00311</v>
      </c>
      <c r="C1393" s="64" t="s">
        <v>291</v>
      </c>
      <c r="D1393" s="63"/>
      <c r="E1393" s="81" t="s">
        <v>12080</v>
      </c>
      <c r="F1393" s="63"/>
      <c r="G1393" s="63" t="s">
        <v>10335</v>
      </c>
      <c r="H1393" s="81" t="s">
        <v>404</v>
      </c>
      <c r="I1393" s="67" t="s">
        <v>10458</v>
      </c>
      <c r="J1393" s="76"/>
      <c r="K1393" s="76"/>
      <c r="L1393" s="76"/>
      <c r="M1393" s="76"/>
      <c r="N1393" s="76"/>
      <c r="O1393" s="71" t="s">
        <v>10335</v>
      </c>
      <c r="P1393" s="71"/>
      <c r="Q1393" s="71" t="s">
        <v>10338</v>
      </c>
      <c r="R1393" s="79" t="s">
        <v>10339</v>
      </c>
      <c r="S1393" s="74" t="n">
        <v>45139</v>
      </c>
      <c r="T1393" s="74" t="n">
        <v>45504</v>
      </c>
      <c r="U1393" s="87" t="s">
        <v>10340</v>
      </c>
      <c r="V1393" s="87" t="s">
        <v>10341</v>
      </c>
      <c r="W1393" s="76"/>
      <c r="X1393" s="71" t="s">
        <v>10335</v>
      </c>
      <c r="Y1393" s="71" t="s">
        <v>10342</v>
      </c>
      <c r="Z1393" s="79" t="s">
        <v>10629</v>
      </c>
      <c r="AA1393" s="76"/>
      <c r="AB1393" s="76"/>
      <c r="AC1393" s="76"/>
      <c r="AD1393" s="76"/>
      <c r="AE1393" s="97" t="s">
        <v>10630</v>
      </c>
      <c r="AF1393" s="76"/>
      <c r="AG1393" s="76"/>
      <c r="AH1393" s="76"/>
      <c r="AI1393" s="104" t="s">
        <v>10733</v>
      </c>
      <c r="AJ1393" s="79" t="s">
        <v>10346</v>
      </c>
      <c r="AK1393" s="68"/>
      <c r="AL1393" s="68"/>
      <c r="AM1393" s="68"/>
      <c r="AN1393" s="110"/>
      <c r="AO1393" s="110"/>
      <c r="AP1393" s="107"/>
      <c r="AQ1393" s="68"/>
    </row>
    <row r="1394" customFormat="false" ht="17.9" hidden="false" customHeight="false" outlineLevel="0" collapsed="false">
      <c r="B1394" s="1" t="str">
        <f aca="false">поверители!$E1394</f>
        <v>Р00077</v>
      </c>
      <c r="C1394" s="64" t="s">
        <v>291</v>
      </c>
      <c r="D1394" s="63"/>
      <c r="E1394" s="81" t="s">
        <v>12081</v>
      </c>
      <c r="F1394" s="63"/>
      <c r="G1394" s="63" t="s">
        <v>10335</v>
      </c>
      <c r="H1394" s="81" t="s">
        <v>404</v>
      </c>
      <c r="I1394" s="67" t="s">
        <v>10667</v>
      </c>
      <c r="J1394" s="76"/>
      <c r="K1394" s="76"/>
      <c r="L1394" s="76"/>
      <c r="M1394" s="76"/>
      <c r="N1394" s="76"/>
      <c r="O1394" s="71" t="s">
        <v>10335</v>
      </c>
      <c r="P1394" s="71"/>
      <c r="Q1394" s="71" t="s">
        <v>10338</v>
      </c>
      <c r="R1394" s="79" t="s">
        <v>10339</v>
      </c>
      <c r="S1394" s="74" t="n">
        <v>45139</v>
      </c>
      <c r="T1394" s="74" t="n">
        <v>45504</v>
      </c>
      <c r="U1394" s="87" t="s">
        <v>10340</v>
      </c>
      <c r="V1394" s="87" t="s">
        <v>10341</v>
      </c>
      <c r="W1394" s="76"/>
      <c r="X1394" s="71" t="s">
        <v>10335</v>
      </c>
      <c r="Y1394" s="71" t="s">
        <v>10342</v>
      </c>
      <c r="Z1394" s="79" t="s">
        <v>10629</v>
      </c>
      <c r="AA1394" s="76"/>
      <c r="AB1394" s="76"/>
      <c r="AC1394" s="76"/>
      <c r="AD1394" s="76"/>
      <c r="AE1394" s="97" t="s">
        <v>10630</v>
      </c>
      <c r="AF1394" s="76"/>
      <c r="AG1394" s="76"/>
      <c r="AH1394" s="76"/>
      <c r="AI1394" s="104" t="s">
        <v>10733</v>
      </c>
      <c r="AJ1394" s="79" t="s">
        <v>10346</v>
      </c>
      <c r="AK1394" s="68"/>
      <c r="AL1394" s="68"/>
      <c r="AM1394" s="68"/>
      <c r="AN1394" s="110"/>
      <c r="AO1394" s="110"/>
      <c r="AP1394" s="107"/>
      <c r="AQ1394" s="68"/>
    </row>
    <row r="1395" customFormat="false" ht="17.9" hidden="false" customHeight="false" outlineLevel="0" collapsed="false">
      <c r="B1395" s="1" t="str">
        <f aca="false">поверители!$E1395</f>
        <v>Р00271</v>
      </c>
      <c r="C1395" s="64" t="s">
        <v>291</v>
      </c>
      <c r="D1395" s="63"/>
      <c r="E1395" s="81" t="s">
        <v>12082</v>
      </c>
      <c r="F1395" s="63"/>
      <c r="G1395" s="63" t="s">
        <v>10335</v>
      </c>
      <c r="H1395" s="81" t="s">
        <v>404</v>
      </c>
      <c r="I1395" s="67" t="s">
        <v>10458</v>
      </c>
      <c r="J1395" s="76"/>
      <c r="K1395" s="76"/>
      <c r="L1395" s="76"/>
      <c r="M1395" s="76"/>
      <c r="N1395" s="76"/>
      <c r="O1395" s="71" t="s">
        <v>10335</v>
      </c>
      <c r="P1395" s="71"/>
      <c r="Q1395" s="71" t="s">
        <v>10338</v>
      </c>
      <c r="R1395" s="79" t="s">
        <v>10339</v>
      </c>
      <c r="S1395" s="74" t="n">
        <v>45139</v>
      </c>
      <c r="T1395" s="74" t="n">
        <v>45504</v>
      </c>
      <c r="U1395" s="87" t="s">
        <v>10340</v>
      </c>
      <c r="V1395" s="87" t="s">
        <v>10341</v>
      </c>
      <c r="W1395" s="76"/>
      <c r="X1395" s="71" t="s">
        <v>10335</v>
      </c>
      <c r="Y1395" s="71" t="s">
        <v>10342</v>
      </c>
      <c r="Z1395" s="79" t="s">
        <v>10629</v>
      </c>
      <c r="AA1395" s="76"/>
      <c r="AB1395" s="76"/>
      <c r="AC1395" s="76"/>
      <c r="AD1395" s="76"/>
      <c r="AE1395" s="97" t="s">
        <v>10630</v>
      </c>
      <c r="AF1395" s="76"/>
      <c r="AG1395" s="76"/>
      <c r="AH1395" s="76"/>
      <c r="AI1395" s="104" t="s">
        <v>10733</v>
      </c>
      <c r="AJ1395" s="79" t="s">
        <v>10346</v>
      </c>
      <c r="AK1395" s="68"/>
      <c r="AL1395" s="68"/>
      <c r="AM1395" s="68"/>
      <c r="AN1395" s="110"/>
      <c r="AO1395" s="110"/>
      <c r="AP1395" s="107"/>
      <c r="AQ1395" s="68"/>
    </row>
    <row r="1396" customFormat="false" ht="17.9" hidden="false" customHeight="false" outlineLevel="0" collapsed="false">
      <c r="B1396" s="1" t="str">
        <f aca="false">поверители!$E1396</f>
        <v>Р00122</v>
      </c>
      <c r="C1396" s="64" t="s">
        <v>291</v>
      </c>
      <c r="D1396" s="63"/>
      <c r="E1396" s="81" t="s">
        <v>12083</v>
      </c>
      <c r="F1396" s="63"/>
      <c r="G1396" s="63" t="s">
        <v>10335</v>
      </c>
      <c r="H1396" s="81" t="s">
        <v>404</v>
      </c>
      <c r="I1396" s="67" t="s">
        <v>10458</v>
      </c>
      <c r="J1396" s="76"/>
      <c r="K1396" s="76"/>
      <c r="L1396" s="76"/>
      <c r="M1396" s="76"/>
      <c r="N1396" s="76"/>
      <c r="O1396" s="71" t="s">
        <v>10335</v>
      </c>
      <c r="P1396" s="71"/>
      <c r="Q1396" s="71" t="s">
        <v>10338</v>
      </c>
      <c r="R1396" s="79" t="s">
        <v>10339</v>
      </c>
      <c r="S1396" s="74" t="n">
        <v>45139</v>
      </c>
      <c r="T1396" s="74" t="n">
        <v>45504</v>
      </c>
      <c r="U1396" s="87" t="s">
        <v>10340</v>
      </c>
      <c r="V1396" s="87" t="s">
        <v>10341</v>
      </c>
      <c r="W1396" s="76"/>
      <c r="X1396" s="71" t="s">
        <v>10335</v>
      </c>
      <c r="Y1396" s="71" t="s">
        <v>10342</v>
      </c>
      <c r="Z1396" s="79" t="s">
        <v>10629</v>
      </c>
      <c r="AA1396" s="76"/>
      <c r="AB1396" s="76"/>
      <c r="AC1396" s="76"/>
      <c r="AD1396" s="76"/>
      <c r="AE1396" s="97" t="s">
        <v>10630</v>
      </c>
      <c r="AF1396" s="76"/>
      <c r="AG1396" s="76"/>
      <c r="AH1396" s="76"/>
      <c r="AI1396" s="104" t="s">
        <v>10733</v>
      </c>
      <c r="AJ1396" s="79" t="s">
        <v>10346</v>
      </c>
      <c r="AK1396" s="68"/>
      <c r="AL1396" s="68"/>
      <c r="AM1396" s="68"/>
      <c r="AN1396" s="110"/>
      <c r="AO1396" s="110"/>
      <c r="AP1396" s="107"/>
      <c r="AQ1396" s="68"/>
    </row>
    <row r="1397" customFormat="false" ht="15" hidden="false" customHeight="false" outlineLevel="0" collapsed="false">
      <c r="B1397" s="1" t="str">
        <f aca="false">поверители!$E1397</f>
        <v>Р00323</v>
      </c>
      <c r="C1397" s="64" t="s">
        <v>291</v>
      </c>
      <c r="D1397" s="63"/>
      <c r="E1397" s="81" t="s">
        <v>12084</v>
      </c>
      <c r="F1397" s="63"/>
      <c r="G1397" s="63" t="s">
        <v>10335</v>
      </c>
      <c r="H1397" s="81" t="s">
        <v>404</v>
      </c>
      <c r="I1397" s="67" t="s">
        <v>10458</v>
      </c>
      <c r="J1397" s="76"/>
      <c r="K1397" s="76"/>
      <c r="L1397" s="76"/>
      <c r="M1397" s="76"/>
      <c r="N1397" s="76"/>
      <c r="O1397" s="71" t="s">
        <v>10335</v>
      </c>
      <c r="P1397" s="71"/>
      <c r="Q1397" s="71" t="s">
        <v>10338</v>
      </c>
      <c r="R1397" s="79" t="s">
        <v>10339</v>
      </c>
      <c r="S1397" s="74" t="n">
        <v>45139</v>
      </c>
      <c r="T1397" s="74" t="n">
        <v>45504</v>
      </c>
      <c r="U1397" s="87" t="s">
        <v>10340</v>
      </c>
      <c r="V1397" s="87" t="s">
        <v>10341</v>
      </c>
      <c r="W1397" s="76"/>
      <c r="X1397" s="71" t="s">
        <v>10335</v>
      </c>
      <c r="Y1397" s="71" t="s">
        <v>10342</v>
      </c>
      <c r="Z1397" s="79" t="s">
        <v>10629</v>
      </c>
      <c r="AA1397" s="76"/>
      <c r="AB1397" s="76"/>
      <c r="AC1397" s="76"/>
      <c r="AD1397" s="76"/>
      <c r="AE1397" s="97" t="s">
        <v>10630</v>
      </c>
      <c r="AF1397" s="76"/>
      <c r="AG1397" s="76"/>
      <c r="AH1397" s="76"/>
      <c r="AI1397" s="67" t="s">
        <v>10853</v>
      </c>
      <c r="AJ1397" s="79" t="s">
        <v>10346</v>
      </c>
      <c r="AK1397" s="68"/>
      <c r="AL1397" s="68"/>
      <c r="AM1397" s="68"/>
      <c r="AN1397" s="110"/>
      <c r="AO1397" s="110"/>
      <c r="AP1397" s="107"/>
      <c r="AQ1397" s="68"/>
    </row>
    <row r="1398" customFormat="false" ht="15" hidden="false" customHeight="false" outlineLevel="0" collapsed="false">
      <c r="B1398" s="1" t="str">
        <f aca="false">поверители!$E1398</f>
        <v>Р00075</v>
      </c>
      <c r="C1398" s="64" t="s">
        <v>291</v>
      </c>
      <c r="D1398" s="63"/>
      <c r="E1398" s="67" t="s">
        <v>12085</v>
      </c>
      <c r="F1398" s="63"/>
      <c r="G1398" s="63" t="s">
        <v>10335</v>
      </c>
      <c r="H1398" s="81" t="s">
        <v>294</v>
      </c>
      <c r="I1398" s="67" t="s">
        <v>10458</v>
      </c>
      <c r="J1398" s="76"/>
      <c r="K1398" s="76"/>
      <c r="L1398" s="76"/>
      <c r="M1398" s="76"/>
      <c r="N1398" s="76"/>
      <c r="O1398" s="71" t="s">
        <v>10335</v>
      </c>
      <c r="P1398" s="71"/>
      <c r="Q1398" s="71" t="s">
        <v>10338</v>
      </c>
      <c r="R1398" s="79" t="s">
        <v>10339</v>
      </c>
      <c r="S1398" s="74" t="n">
        <v>45139</v>
      </c>
      <c r="T1398" s="74" t="n">
        <v>45504</v>
      </c>
      <c r="U1398" s="87" t="s">
        <v>10340</v>
      </c>
      <c r="V1398" s="87" t="s">
        <v>10341</v>
      </c>
      <c r="W1398" s="76"/>
      <c r="X1398" s="71" t="s">
        <v>10335</v>
      </c>
      <c r="Y1398" s="71" t="s">
        <v>10342</v>
      </c>
      <c r="Z1398" s="79" t="s">
        <v>10629</v>
      </c>
      <c r="AA1398" s="76"/>
      <c r="AB1398" s="76"/>
      <c r="AC1398" s="76"/>
      <c r="AD1398" s="76"/>
      <c r="AE1398" s="97" t="s">
        <v>10630</v>
      </c>
      <c r="AF1398" s="76"/>
      <c r="AG1398" s="76"/>
      <c r="AH1398" s="76"/>
      <c r="AI1398" s="67" t="s">
        <v>10733</v>
      </c>
      <c r="AJ1398" s="79" t="s">
        <v>10346</v>
      </c>
      <c r="AK1398" s="68"/>
      <c r="AL1398" s="68"/>
      <c r="AM1398" s="68"/>
      <c r="AN1398" s="110"/>
      <c r="AO1398" s="110"/>
      <c r="AP1398" s="107"/>
      <c r="AQ1398" s="68"/>
    </row>
    <row r="1399" customFormat="false" ht="15" hidden="false" customHeight="false" outlineLevel="0" collapsed="false">
      <c r="B1399" s="1" t="str">
        <f aca="false">поверители!$E1399</f>
        <v>00062</v>
      </c>
      <c r="C1399" s="64" t="s">
        <v>828</v>
      </c>
      <c r="D1399" s="63"/>
      <c r="E1399" s="81" t="s">
        <v>12086</v>
      </c>
      <c r="F1399" s="63"/>
      <c r="G1399" s="63" t="s">
        <v>10335</v>
      </c>
      <c r="H1399" s="81" t="s">
        <v>404</v>
      </c>
      <c r="I1399" s="67" t="s">
        <v>10363</v>
      </c>
      <c r="J1399" s="76"/>
      <c r="K1399" s="76"/>
      <c r="L1399" s="76"/>
      <c r="M1399" s="76"/>
      <c r="N1399" s="76"/>
      <c r="O1399" s="71" t="s">
        <v>10335</v>
      </c>
      <c r="P1399" s="71"/>
      <c r="Q1399" s="71" t="s">
        <v>10338</v>
      </c>
      <c r="R1399" s="79" t="s">
        <v>10339</v>
      </c>
      <c r="S1399" s="74" t="n">
        <v>45139</v>
      </c>
      <c r="T1399" s="74" t="n">
        <v>45869</v>
      </c>
      <c r="U1399" s="87" t="s">
        <v>10340</v>
      </c>
      <c r="V1399" s="87" t="s">
        <v>10341</v>
      </c>
      <c r="W1399" s="76"/>
      <c r="X1399" s="71" t="s">
        <v>10335</v>
      </c>
      <c r="Y1399" s="71" t="s">
        <v>10342</v>
      </c>
      <c r="Z1399" s="79" t="s">
        <v>10629</v>
      </c>
      <c r="AA1399" s="76"/>
      <c r="AB1399" s="76"/>
      <c r="AC1399" s="76"/>
      <c r="AD1399" s="76"/>
      <c r="AE1399" s="97" t="s">
        <v>10630</v>
      </c>
      <c r="AF1399" s="76"/>
      <c r="AG1399" s="76"/>
      <c r="AH1399" s="76"/>
      <c r="AI1399" s="67" t="s">
        <v>10848</v>
      </c>
      <c r="AJ1399" s="79" t="s">
        <v>10346</v>
      </c>
      <c r="AK1399" s="68"/>
      <c r="AL1399" s="68"/>
      <c r="AM1399" s="68"/>
      <c r="AN1399" s="110"/>
      <c r="AO1399" s="110"/>
      <c r="AP1399" s="107"/>
      <c r="AQ1399" s="68"/>
    </row>
    <row r="1400" customFormat="false" ht="15" hidden="false" customHeight="false" outlineLevel="0" collapsed="false">
      <c r="B1400" s="1" t="str">
        <f aca="false">поверители!$E1400</f>
        <v>00065</v>
      </c>
      <c r="C1400" s="64" t="s">
        <v>291</v>
      </c>
      <c r="D1400" s="63"/>
      <c r="E1400" s="81" t="s">
        <v>12087</v>
      </c>
      <c r="F1400" s="63"/>
      <c r="G1400" s="63" t="s">
        <v>10335</v>
      </c>
      <c r="H1400" s="81" t="s">
        <v>404</v>
      </c>
      <c r="I1400" s="67" t="s">
        <v>10667</v>
      </c>
      <c r="J1400" s="76"/>
      <c r="K1400" s="76"/>
      <c r="L1400" s="76"/>
      <c r="M1400" s="76"/>
      <c r="N1400" s="76"/>
      <c r="O1400" s="71" t="s">
        <v>10335</v>
      </c>
      <c r="P1400" s="71"/>
      <c r="Q1400" s="71" t="s">
        <v>10338</v>
      </c>
      <c r="R1400" s="79" t="s">
        <v>10339</v>
      </c>
      <c r="S1400" s="74" t="n">
        <v>45139</v>
      </c>
      <c r="T1400" s="74" t="n">
        <v>45504</v>
      </c>
      <c r="U1400" s="87" t="s">
        <v>10340</v>
      </c>
      <c r="V1400" s="87" t="s">
        <v>10341</v>
      </c>
      <c r="W1400" s="76"/>
      <c r="X1400" s="71" t="s">
        <v>10335</v>
      </c>
      <c r="Y1400" s="71" t="s">
        <v>10342</v>
      </c>
      <c r="Z1400" s="79" t="s">
        <v>10629</v>
      </c>
      <c r="AA1400" s="76"/>
      <c r="AB1400" s="76"/>
      <c r="AC1400" s="76"/>
      <c r="AD1400" s="76"/>
      <c r="AE1400" s="97" t="s">
        <v>10630</v>
      </c>
      <c r="AF1400" s="76"/>
      <c r="AG1400" s="76"/>
      <c r="AH1400" s="76"/>
      <c r="AI1400" s="67" t="s">
        <v>10650</v>
      </c>
      <c r="AJ1400" s="79" t="s">
        <v>10346</v>
      </c>
      <c r="AK1400" s="68"/>
      <c r="AL1400" s="68"/>
      <c r="AM1400" s="68"/>
      <c r="AN1400" s="110"/>
      <c r="AO1400" s="110"/>
      <c r="AP1400" s="107"/>
      <c r="AQ1400" s="68"/>
    </row>
    <row r="1401" customFormat="false" ht="15" hidden="false" customHeight="false" outlineLevel="0" collapsed="false">
      <c r="B1401" s="1" t="str">
        <f aca="false">поверители!$E1401</f>
        <v>00066</v>
      </c>
      <c r="C1401" s="64" t="s">
        <v>291</v>
      </c>
      <c r="D1401" s="63"/>
      <c r="E1401" s="81" t="s">
        <v>12088</v>
      </c>
      <c r="F1401" s="63"/>
      <c r="G1401" s="63" t="s">
        <v>10335</v>
      </c>
      <c r="H1401" s="81" t="s">
        <v>404</v>
      </c>
      <c r="I1401" s="67" t="s">
        <v>10458</v>
      </c>
      <c r="J1401" s="76"/>
      <c r="K1401" s="76"/>
      <c r="L1401" s="76"/>
      <c r="M1401" s="76"/>
      <c r="N1401" s="76"/>
      <c r="O1401" s="71" t="s">
        <v>10335</v>
      </c>
      <c r="P1401" s="71"/>
      <c r="Q1401" s="71" t="s">
        <v>10338</v>
      </c>
      <c r="R1401" s="79" t="s">
        <v>10339</v>
      </c>
      <c r="S1401" s="74" t="n">
        <v>45139</v>
      </c>
      <c r="T1401" s="74" t="n">
        <v>45504</v>
      </c>
      <c r="U1401" s="87" t="s">
        <v>10340</v>
      </c>
      <c r="V1401" s="87" t="s">
        <v>10341</v>
      </c>
      <c r="W1401" s="76"/>
      <c r="X1401" s="71" t="s">
        <v>10335</v>
      </c>
      <c r="Y1401" s="71" t="s">
        <v>10342</v>
      </c>
      <c r="Z1401" s="79" t="s">
        <v>10629</v>
      </c>
      <c r="AA1401" s="76"/>
      <c r="AB1401" s="76"/>
      <c r="AC1401" s="76"/>
      <c r="AD1401" s="76"/>
      <c r="AE1401" s="97" t="s">
        <v>10630</v>
      </c>
      <c r="AF1401" s="76"/>
      <c r="AG1401" s="76"/>
      <c r="AH1401" s="76"/>
      <c r="AI1401" s="67" t="s">
        <v>10650</v>
      </c>
      <c r="AJ1401" s="79" t="s">
        <v>10346</v>
      </c>
      <c r="AK1401" s="68"/>
      <c r="AL1401" s="68"/>
      <c r="AM1401" s="68"/>
      <c r="AN1401" s="110"/>
      <c r="AO1401" s="110"/>
      <c r="AP1401" s="107"/>
      <c r="AQ1401" s="68"/>
    </row>
    <row r="1402" customFormat="false" ht="15" hidden="false" customHeight="false" outlineLevel="0" collapsed="false">
      <c r="B1402" s="1" t="str">
        <f aca="false">поверители!$E1402</f>
        <v>00074</v>
      </c>
      <c r="C1402" s="64" t="s">
        <v>291</v>
      </c>
      <c r="D1402" s="63"/>
      <c r="E1402" s="81" t="s">
        <v>12089</v>
      </c>
      <c r="F1402" s="63"/>
      <c r="G1402" s="63" t="s">
        <v>10335</v>
      </c>
      <c r="H1402" s="81" t="s">
        <v>404</v>
      </c>
      <c r="I1402" s="67" t="s">
        <v>10670</v>
      </c>
      <c r="J1402" s="76"/>
      <c r="K1402" s="76"/>
      <c r="L1402" s="76"/>
      <c r="M1402" s="76"/>
      <c r="N1402" s="76"/>
      <c r="O1402" s="71" t="s">
        <v>10335</v>
      </c>
      <c r="P1402" s="71"/>
      <c r="Q1402" s="71" t="s">
        <v>10338</v>
      </c>
      <c r="R1402" s="79" t="s">
        <v>10339</v>
      </c>
      <c r="S1402" s="74" t="n">
        <v>45139</v>
      </c>
      <c r="T1402" s="74" t="n">
        <v>45504</v>
      </c>
      <c r="U1402" s="87" t="s">
        <v>10340</v>
      </c>
      <c r="V1402" s="87" t="s">
        <v>10341</v>
      </c>
      <c r="W1402" s="76"/>
      <c r="X1402" s="71" t="s">
        <v>10335</v>
      </c>
      <c r="Y1402" s="71" t="s">
        <v>10342</v>
      </c>
      <c r="Z1402" s="79" t="s">
        <v>10629</v>
      </c>
      <c r="AA1402" s="76"/>
      <c r="AB1402" s="76"/>
      <c r="AC1402" s="76"/>
      <c r="AD1402" s="76"/>
      <c r="AE1402" s="97" t="s">
        <v>10630</v>
      </c>
      <c r="AF1402" s="76"/>
      <c r="AG1402" s="76"/>
      <c r="AH1402" s="76"/>
      <c r="AI1402" s="67" t="s">
        <v>10850</v>
      </c>
      <c r="AJ1402" s="79" t="s">
        <v>10346</v>
      </c>
      <c r="AK1402" s="68"/>
      <c r="AL1402" s="68"/>
      <c r="AM1402" s="68"/>
      <c r="AN1402" s="110"/>
      <c r="AO1402" s="110"/>
      <c r="AP1402" s="107"/>
      <c r="AQ1402" s="68"/>
    </row>
    <row r="1403" customFormat="false" ht="15" hidden="false" customHeight="false" outlineLevel="0" collapsed="false">
      <c r="B1403" s="1" t="str">
        <f aca="false">поверители!$E1403</f>
        <v>00344</v>
      </c>
      <c r="C1403" s="64" t="s">
        <v>291</v>
      </c>
      <c r="D1403" s="63"/>
      <c r="E1403" s="81" t="s">
        <v>12090</v>
      </c>
      <c r="F1403" s="63"/>
      <c r="G1403" s="63" t="s">
        <v>10335</v>
      </c>
      <c r="H1403" s="81" t="s">
        <v>404</v>
      </c>
      <c r="I1403" s="67" t="s">
        <v>10458</v>
      </c>
      <c r="J1403" s="76"/>
      <c r="K1403" s="76"/>
      <c r="L1403" s="76"/>
      <c r="M1403" s="76"/>
      <c r="N1403" s="76"/>
      <c r="O1403" s="71" t="s">
        <v>10335</v>
      </c>
      <c r="P1403" s="71"/>
      <c r="Q1403" s="71" t="s">
        <v>10338</v>
      </c>
      <c r="R1403" s="79" t="s">
        <v>10339</v>
      </c>
      <c r="S1403" s="74" t="n">
        <v>45139</v>
      </c>
      <c r="T1403" s="74" t="n">
        <v>45504</v>
      </c>
      <c r="U1403" s="87" t="s">
        <v>10340</v>
      </c>
      <c r="V1403" s="87" t="s">
        <v>10341</v>
      </c>
      <c r="W1403" s="76"/>
      <c r="X1403" s="71" t="s">
        <v>10335</v>
      </c>
      <c r="Y1403" s="71" t="s">
        <v>10342</v>
      </c>
      <c r="Z1403" s="79" t="s">
        <v>10629</v>
      </c>
      <c r="AA1403" s="76"/>
      <c r="AB1403" s="76"/>
      <c r="AC1403" s="76"/>
      <c r="AD1403" s="76"/>
      <c r="AE1403" s="97" t="s">
        <v>10630</v>
      </c>
      <c r="AF1403" s="76"/>
      <c r="AG1403" s="76"/>
      <c r="AH1403" s="76"/>
      <c r="AI1403" s="67" t="s">
        <v>10650</v>
      </c>
      <c r="AJ1403" s="79" t="s">
        <v>10346</v>
      </c>
      <c r="AK1403" s="68"/>
      <c r="AL1403" s="68"/>
      <c r="AM1403" s="68"/>
      <c r="AN1403" s="110"/>
      <c r="AO1403" s="110"/>
      <c r="AP1403" s="107"/>
      <c r="AQ1403" s="68"/>
    </row>
    <row r="1404" customFormat="false" ht="15" hidden="false" customHeight="false" outlineLevel="0" collapsed="false">
      <c r="B1404" s="1" t="str">
        <f aca="false">поверители!$E1404</f>
        <v>00345</v>
      </c>
      <c r="C1404" s="64" t="s">
        <v>291</v>
      </c>
      <c r="D1404" s="63"/>
      <c r="E1404" s="81" t="s">
        <v>12091</v>
      </c>
      <c r="F1404" s="63"/>
      <c r="G1404" s="63" t="s">
        <v>10335</v>
      </c>
      <c r="H1404" s="81" t="s">
        <v>404</v>
      </c>
      <c r="I1404" s="67" t="s">
        <v>10670</v>
      </c>
      <c r="J1404" s="76"/>
      <c r="K1404" s="76"/>
      <c r="L1404" s="76"/>
      <c r="M1404" s="76"/>
      <c r="N1404" s="76"/>
      <c r="O1404" s="71" t="s">
        <v>10335</v>
      </c>
      <c r="P1404" s="71"/>
      <c r="Q1404" s="71" t="s">
        <v>10338</v>
      </c>
      <c r="R1404" s="79" t="s">
        <v>10339</v>
      </c>
      <c r="S1404" s="74" t="n">
        <v>45139</v>
      </c>
      <c r="T1404" s="74" t="n">
        <v>45504</v>
      </c>
      <c r="U1404" s="87" t="s">
        <v>10340</v>
      </c>
      <c r="V1404" s="87" t="s">
        <v>10341</v>
      </c>
      <c r="W1404" s="76"/>
      <c r="X1404" s="71" t="s">
        <v>10335</v>
      </c>
      <c r="Y1404" s="71" t="s">
        <v>10342</v>
      </c>
      <c r="Z1404" s="79" t="s">
        <v>10629</v>
      </c>
      <c r="AA1404" s="76"/>
      <c r="AB1404" s="76"/>
      <c r="AC1404" s="76"/>
      <c r="AD1404" s="76"/>
      <c r="AE1404" s="97" t="s">
        <v>10630</v>
      </c>
      <c r="AF1404" s="76"/>
      <c r="AG1404" s="76"/>
      <c r="AH1404" s="76"/>
      <c r="AI1404" s="67" t="s">
        <v>11001</v>
      </c>
      <c r="AJ1404" s="79" t="s">
        <v>10346</v>
      </c>
      <c r="AK1404" s="68"/>
      <c r="AL1404" s="68"/>
      <c r="AM1404" s="68"/>
      <c r="AN1404" s="110"/>
      <c r="AO1404" s="110"/>
      <c r="AP1404" s="107"/>
      <c r="AQ1404" s="68"/>
    </row>
    <row r="1405" customFormat="false" ht="17.9" hidden="false" customHeight="false" outlineLevel="0" collapsed="false">
      <c r="B1405" s="1" t="str">
        <f aca="false">поверители!$E1405</f>
        <v>00346</v>
      </c>
      <c r="C1405" s="64" t="s">
        <v>428</v>
      </c>
      <c r="D1405" s="63"/>
      <c r="E1405" s="81" t="s">
        <v>12092</v>
      </c>
      <c r="F1405" s="63"/>
      <c r="G1405" s="63" t="s">
        <v>10335</v>
      </c>
      <c r="H1405" s="81" t="s">
        <v>404</v>
      </c>
      <c r="I1405" s="67" t="s">
        <v>10649</v>
      </c>
      <c r="J1405" s="76"/>
      <c r="K1405" s="76"/>
      <c r="L1405" s="76"/>
      <c r="M1405" s="76"/>
      <c r="N1405" s="76"/>
      <c r="O1405" s="71" t="s">
        <v>10335</v>
      </c>
      <c r="P1405" s="71"/>
      <c r="Q1405" s="71" t="s">
        <v>10338</v>
      </c>
      <c r="R1405" s="79" t="s">
        <v>10339</v>
      </c>
      <c r="S1405" s="74" t="n">
        <v>45139</v>
      </c>
      <c r="T1405" s="74" t="n">
        <v>45504</v>
      </c>
      <c r="U1405" s="87" t="s">
        <v>10340</v>
      </c>
      <c r="V1405" s="87" t="s">
        <v>10341</v>
      </c>
      <c r="W1405" s="76"/>
      <c r="X1405" s="71" t="s">
        <v>10335</v>
      </c>
      <c r="Y1405" s="71" t="s">
        <v>10342</v>
      </c>
      <c r="Z1405" s="79" t="s">
        <v>10629</v>
      </c>
      <c r="AA1405" s="76"/>
      <c r="AB1405" s="76"/>
      <c r="AC1405" s="76"/>
      <c r="AD1405" s="76"/>
      <c r="AE1405" s="97" t="s">
        <v>10630</v>
      </c>
      <c r="AF1405" s="76"/>
      <c r="AG1405" s="76"/>
      <c r="AH1405" s="76"/>
      <c r="AI1405" s="104" t="s">
        <v>11001</v>
      </c>
      <c r="AJ1405" s="79" t="s">
        <v>10346</v>
      </c>
      <c r="AK1405" s="68"/>
      <c r="AL1405" s="68"/>
      <c r="AM1405" s="68"/>
      <c r="AN1405" s="110"/>
      <c r="AO1405" s="110"/>
      <c r="AP1405" s="107"/>
      <c r="AQ1405" s="68"/>
    </row>
    <row r="1406" customFormat="false" ht="15" hidden="false" customHeight="false" outlineLevel="0" collapsed="false">
      <c r="B1406" s="1" t="str">
        <f aca="false">поверители!$E1406</f>
        <v>00347</v>
      </c>
      <c r="C1406" s="64" t="s">
        <v>291</v>
      </c>
      <c r="D1406" s="63"/>
      <c r="E1406" s="81" t="s">
        <v>12093</v>
      </c>
      <c r="F1406" s="63"/>
      <c r="G1406" s="63" t="s">
        <v>10335</v>
      </c>
      <c r="H1406" s="81" t="s">
        <v>404</v>
      </c>
      <c r="I1406" s="67" t="s">
        <v>10667</v>
      </c>
      <c r="J1406" s="76"/>
      <c r="K1406" s="76"/>
      <c r="L1406" s="76"/>
      <c r="M1406" s="76"/>
      <c r="N1406" s="76"/>
      <c r="O1406" s="71" t="s">
        <v>10335</v>
      </c>
      <c r="P1406" s="71"/>
      <c r="Q1406" s="71" t="s">
        <v>10338</v>
      </c>
      <c r="R1406" s="79" t="s">
        <v>10339</v>
      </c>
      <c r="S1406" s="74" t="n">
        <v>45139</v>
      </c>
      <c r="T1406" s="74" t="n">
        <v>45504</v>
      </c>
      <c r="U1406" s="87" t="s">
        <v>10340</v>
      </c>
      <c r="V1406" s="87" t="s">
        <v>10341</v>
      </c>
      <c r="W1406" s="76"/>
      <c r="X1406" s="71" t="s">
        <v>10335</v>
      </c>
      <c r="Y1406" s="71" t="s">
        <v>10342</v>
      </c>
      <c r="Z1406" s="79" t="s">
        <v>10629</v>
      </c>
      <c r="AA1406" s="76"/>
      <c r="AB1406" s="76"/>
      <c r="AC1406" s="76"/>
      <c r="AD1406" s="76"/>
      <c r="AE1406" s="97" t="s">
        <v>10630</v>
      </c>
      <c r="AF1406" s="76"/>
      <c r="AG1406" s="76"/>
      <c r="AH1406" s="76"/>
      <c r="AI1406" s="67" t="s">
        <v>10647</v>
      </c>
      <c r="AJ1406" s="79" t="s">
        <v>10346</v>
      </c>
      <c r="AK1406" s="68"/>
      <c r="AL1406" s="68"/>
      <c r="AM1406" s="68"/>
      <c r="AN1406" s="110"/>
      <c r="AO1406" s="110"/>
      <c r="AP1406" s="107"/>
      <c r="AQ1406" s="68"/>
    </row>
    <row r="1407" customFormat="false" ht="15" hidden="false" customHeight="false" outlineLevel="0" collapsed="false">
      <c r="B1407" s="1" t="str">
        <f aca="false">поверители!$E1407</f>
        <v>00348</v>
      </c>
      <c r="C1407" s="64" t="s">
        <v>428</v>
      </c>
      <c r="D1407" s="63"/>
      <c r="E1407" s="81" t="s">
        <v>12094</v>
      </c>
      <c r="F1407" s="63"/>
      <c r="G1407" s="63" t="s">
        <v>10335</v>
      </c>
      <c r="H1407" s="81" t="s">
        <v>404</v>
      </c>
      <c r="I1407" s="67" t="s">
        <v>10374</v>
      </c>
      <c r="J1407" s="76"/>
      <c r="K1407" s="76"/>
      <c r="L1407" s="76"/>
      <c r="M1407" s="76"/>
      <c r="N1407" s="76"/>
      <c r="O1407" s="71" t="s">
        <v>10335</v>
      </c>
      <c r="P1407" s="71"/>
      <c r="Q1407" s="71" t="s">
        <v>10338</v>
      </c>
      <c r="R1407" s="79" t="s">
        <v>10339</v>
      </c>
      <c r="S1407" s="74" t="n">
        <v>45139</v>
      </c>
      <c r="T1407" s="74" t="n">
        <v>45504</v>
      </c>
      <c r="U1407" s="87" t="s">
        <v>10340</v>
      </c>
      <c r="V1407" s="87" t="s">
        <v>10341</v>
      </c>
      <c r="W1407" s="76"/>
      <c r="X1407" s="71" t="s">
        <v>10335</v>
      </c>
      <c r="Y1407" s="71" t="s">
        <v>10342</v>
      </c>
      <c r="Z1407" s="79" t="s">
        <v>10629</v>
      </c>
      <c r="AA1407" s="76"/>
      <c r="AB1407" s="76"/>
      <c r="AC1407" s="76"/>
      <c r="AD1407" s="76"/>
      <c r="AE1407" s="97" t="s">
        <v>10630</v>
      </c>
      <c r="AF1407" s="76"/>
      <c r="AG1407" s="76"/>
      <c r="AH1407" s="76"/>
      <c r="AI1407" s="67" t="s">
        <v>10647</v>
      </c>
      <c r="AJ1407" s="79" t="s">
        <v>10346</v>
      </c>
      <c r="AK1407" s="68"/>
      <c r="AL1407" s="68"/>
      <c r="AM1407" s="68"/>
      <c r="AN1407" s="110"/>
      <c r="AO1407" s="110"/>
      <c r="AP1407" s="107"/>
      <c r="AQ1407" s="68"/>
    </row>
    <row r="1408" customFormat="false" ht="15" hidden="false" customHeight="false" outlineLevel="0" collapsed="false">
      <c r="B1408" s="1" t="str">
        <f aca="false">поверители!$E1408</f>
        <v>00695</v>
      </c>
      <c r="C1408" s="64" t="s">
        <v>428</v>
      </c>
      <c r="D1408" s="63"/>
      <c r="E1408" s="81" t="s">
        <v>12095</v>
      </c>
      <c r="F1408" s="63"/>
      <c r="G1408" s="63" t="s">
        <v>10335</v>
      </c>
      <c r="H1408" s="81" t="s">
        <v>404</v>
      </c>
      <c r="I1408" s="67" t="s">
        <v>10453</v>
      </c>
      <c r="J1408" s="76"/>
      <c r="K1408" s="76"/>
      <c r="L1408" s="76"/>
      <c r="M1408" s="76"/>
      <c r="N1408" s="76"/>
      <c r="O1408" s="71" t="s">
        <v>10335</v>
      </c>
      <c r="P1408" s="71"/>
      <c r="Q1408" s="71" t="s">
        <v>10338</v>
      </c>
      <c r="R1408" s="79" t="s">
        <v>10339</v>
      </c>
      <c r="S1408" s="74" t="n">
        <v>45139</v>
      </c>
      <c r="T1408" s="74" t="n">
        <v>45504</v>
      </c>
      <c r="U1408" s="87" t="s">
        <v>10340</v>
      </c>
      <c r="V1408" s="87" t="s">
        <v>10341</v>
      </c>
      <c r="W1408" s="76"/>
      <c r="X1408" s="71" t="s">
        <v>10335</v>
      </c>
      <c r="Y1408" s="71" t="s">
        <v>10342</v>
      </c>
      <c r="Z1408" s="79" t="s">
        <v>10629</v>
      </c>
      <c r="AA1408" s="76"/>
      <c r="AB1408" s="76"/>
      <c r="AC1408" s="76"/>
      <c r="AD1408" s="76"/>
      <c r="AE1408" s="97" t="s">
        <v>10630</v>
      </c>
      <c r="AF1408" s="76"/>
      <c r="AG1408" s="76"/>
      <c r="AH1408" s="76"/>
      <c r="AI1408" s="67" t="s">
        <v>10850</v>
      </c>
      <c r="AJ1408" s="79" t="s">
        <v>10346</v>
      </c>
      <c r="AK1408" s="68"/>
      <c r="AL1408" s="68"/>
      <c r="AM1408" s="68"/>
      <c r="AN1408" s="110"/>
      <c r="AO1408" s="110"/>
      <c r="AP1408" s="107"/>
      <c r="AQ1408" s="68"/>
    </row>
    <row r="1409" customFormat="false" ht="15" hidden="false" customHeight="false" outlineLevel="0" collapsed="false">
      <c r="B1409" s="1" t="str">
        <f aca="false">поверители!$E1409</f>
        <v>00698</v>
      </c>
      <c r="C1409" s="64" t="s">
        <v>291</v>
      </c>
      <c r="D1409" s="63"/>
      <c r="E1409" s="81" t="s">
        <v>12096</v>
      </c>
      <c r="F1409" s="63"/>
      <c r="G1409" s="63" t="s">
        <v>10335</v>
      </c>
      <c r="H1409" s="81" t="s">
        <v>404</v>
      </c>
      <c r="I1409" s="67" t="s">
        <v>10458</v>
      </c>
      <c r="J1409" s="76"/>
      <c r="K1409" s="76"/>
      <c r="L1409" s="76"/>
      <c r="M1409" s="76"/>
      <c r="N1409" s="76"/>
      <c r="O1409" s="71" t="s">
        <v>10335</v>
      </c>
      <c r="P1409" s="71"/>
      <c r="Q1409" s="71" t="s">
        <v>10338</v>
      </c>
      <c r="R1409" s="79" t="s">
        <v>10339</v>
      </c>
      <c r="S1409" s="74" t="n">
        <v>45139</v>
      </c>
      <c r="T1409" s="74" t="n">
        <v>45504</v>
      </c>
      <c r="U1409" s="87" t="s">
        <v>10340</v>
      </c>
      <c r="V1409" s="87" t="s">
        <v>10341</v>
      </c>
      <c r="W1409" s="76"/>
      <c r="X1409" s="71" t="s">
        <v>10335</v>
      </c>
      <c r="Y1409" s="71" t="s">
        <v>10342</v>
      </c>
      <c r="Z1409" s="79" t="s">
        <v>10629</v>
      </c>
      <c r="AA1409" s="76"/>
      <c r="AB1409" s="76"/>
      <c r="AC1409" s="76"/>
      <c r="AD1409" s="76"/>
      <c r="AE1409" s="97" t="s">
        <v>10630</v>
      </c>
      <c r="AF1409" s="76"/>
      <c r="AG1409" s="76"/>
      <c r="AH1409" s="76"/>
      <c r="AI1409" s="67" t="s">
        <v>10943</v>
      </c>
      <c r="AJ1409" s="79" t="s">
        <v>10346</v>
      </c>
      <c r="AK1409" s="68"/>
      <c r="AL1409" s="68"/>
      <c r="AM1409" s="68"/>
      <c r="AN1409" s="110"/>
      <c r="AO1409" s="110"/>
      <c r="AP1409" s="107"/>
      <c r="AQ1409" s="68"/>
    </row>
    <row r="1410" customFormat="false" ht="15" hidden="false" customHeight="false" outlineLevel="0" collapsed="false">
      <c r="B1410" s="1" t="str">
        <f aca="false">поверители!$E1410</f>
        <v>00708</v>
      </c>
      <c r="C1410" s="64" t="s">
        <v>291</v>
      </c>
      <c r="D1410" s="63"/>
      <c r="E1410" s="81" t="s">
        <v>12097</v>
      </c>
      <c r="F1410" s="63"/>
      <c r="G1410" s="63" t="s">
        <v>10335</v>
      </c>
      <c r="H1410" s="81" t="s">
        <v>404</v>
      </c>
      <c r="I1410" s="67" t="s">
        <v>10458</v>
      </c>
      <c r="J1410" s="76"/>
      <c r="K1410" s="76"/>
      <c r="L1410" s="76"/>
      <c r="M1410" s="76"/>
      <c r="N1410" s="76"/>
      <c r="O1410" s="71" t="s">
        <v>10335</v>
      </c>
      <c r="P1410" s="71"/>
      <c r="Q1410" s="71" t="s">
        <v>10338</v>
      </c>
      <c r="R1410" s="79" t="s">
        <v>10339</v>
      </c>
      <c r="S1410" s="74" t="n">
        <v>45139</v>
      </c>
      <c r="T1410" s="74" t="n">
        <v>45504</v>
      </c>
      <c r="U1410" s="87" t="s">
        <v>10340</v>
      </c>
      <c r="V1410" s="87" t="s">
        <v>10341</v>
      </c>
      <c r="W1410" s="76"/>
      <c r="X1410" s="71" t="s">
        <v>10335</v>
      </c>
      <c r="Y1410" s="71" t="s">
        <v>10342</v>
      </c>
      <c r="Z1410" s="79" t="s">
        <v>10629</v>
      </c>
      <c r="AA1410" s="76"/>
      <c r="AB1410" s="76"/>
      <c r="AC1410" s="76"/>
      <c r="AD1410" s="76"/>
      <c r="AE1410" s="97" t="s">
        <v>10630</v>
      </c>
      <c r="AF1410" s="76"/>
      <c r="AG1410" s="76"/>
      <c r="AH1410" s="76"/>
      <c r="AI1410" s="67" t="s">
        <v>10647</v>
      </c>
      <c r="AJ1410" s="79" t="s">
        <v>10346</v>
      </c>
      <c r="AK1410" s="68"/>
      <c r="AL1410" s="68"/>
      <c r="AM1410" s="68"/>
      <c r="AN1410" s="110"/>
      <c r="AO1410" s="110"/>
      <c r="AP1410" s="107"/>
      <c r="AQ1410" s="68"/>
    </row>
    <row r="1411" customFormat="false" ht="15" hidden="false" customHeight="false" outlineLevel="0" collapsed="false">
      <c r="B1411" s="1" t="str">
        <f aca="false">поверители!$E1411</f>
        <v>00722</v>
      </c>
      <c r="C1411" s="64" t="s">
        <v>2257</v>
      </c>
      <c r="D1411" s="63"/>
      <c r="E1411" s="81" t="s">
        <v>12098</v>
      </c>
      <c r="F1411" s="63"/>
      <c r="G1411" s="63" t="s">
        <v>10335</v>
      </c>
      <c r="H1411" s="81" t="s">
        <v>2260</v>
      </c>
      <c r="I1411" s="67" t="s">
        <v>10652</v>
      </c>
      <c r="J1411" s="76"/>
      <c r="K1411" s="76"/>
      <c r="L1411" s="76"/>
      <c r="M1411" s="76"/>
      <c r="N1411" s="76"/>
      <c r="O1411" s="71" t="s">
        <v>10335</v>
      </c>
      <c r="P1411" s="71"/>
      <c r="Q1411" s="71" t="s">
        <v>10338</v>
      </c>
      <c r="R1411" s="79" t="s">
        <v>10339</v>
      </c>
      <c r="S1411" s="74" t="n">
        <v>45139</v>
      </c>
      <c r="T1411" s="74" t="n">
        <v>45869</v>
      </c>
      <c r="U1411" s="87" t="s">
        <v>10340</v>
      </c>
      <c r="V1411" s="87" t="s">
        <v>10341</v>
      </c>
      <c r="W1411" s="76"/>
      <c r="X1411" s="71" t="s">
        <v>10335</v>
      </c>
      <c r="Y1411" s="71" t="s">
        <v>10342</v>
      </c>
      <c r="Z1411" s="79" t="s">
        <v>10629</v>
      </c>
      <c r="AA1411" s="76"/>
      <c r="AB1411" s="76"/>
      <c r="AC1411" s="76"/>
      <c r="AD1411" s="76"/>
      <c r="AE1411" s="97" t="s">
        <v>10630</v>
      </c>
      <c r="AF1411" s="76"/>
      <c r="AG1411" s="76"/>
      <c r="AH1411" s="76"/>
      <c r="AI1411" s="67" t="s">
        <v>10647</v>
      </c>
      <c r="AJ1411" s="79" t="s">
        <v>10346</v>
      </c>
      <c r="AK1411" s="68"/>
      <c r="AL1411" s="68"/>
      <c r="AM1411" s="68"/>
      <c r="AN1411" s="110"/>
      <c r="AO1411" s="110"/>
      <c r="AP1411" s="107"/>
      <c r="AQ1411" s="68"/>
    </row>
    <row r="1412" customFormat="false" ht="15" hidden="false" customHeight="false" outlineLevel="0" collapsed="false">
      <c r="B1412" s="1" t="str">
        <f aca="false">поверители!$E1412</f>
        <v>01240</v>
      </c>
      <c r="C1412" s="64" t="s">
        <v>428</v>
      </c>
      <c r="D1412" s="63"/>
      <c r="E1412" s="81" t="s">
        <v>12099</v>
      </c>
      <c r="F1412" s="63"/>
      <c r="G1412" s="63" t="s">
        <v>10335</v>
      </c>
      <c r="H1412" s="81" t="s">
        <v>404</v>
      </c>
      <c r="I1412" s="67" t="s">
        <v>10374</v>
      </c>
      <c r="J1412" s="76"/>
      <c r="K1412" s="76"/>
      <c r="L1412" s="76"/>
      <c r="M1412" s="76"/>
      <c r="N1412" s="76"/>
      <c r="O1412" s="71" t="s">
        <v>10335</v>
      </c>
      <c r="P1412" s="71"/>
      <c r="Q1412" s="71" t="s">
        <v>10338</v>
      </c>
      <c r="R1412" s="79" t="s">
        <v>10339</v>
      </c>
      <c r="S1412" s="74" t="n">
        <v>45139</v>
      </c>
      <c r="T1412" s="74" t="n">
        <v>45504</v>
      </c>
      <c r="U1412" s="87" t="s">
        <v>10340</v>
      </c>
      <c r="V1412" s="87" t="s">
        <v>10341</v>
      </c>
      <c r="W1412" s="76"/>
      <c r="X1412" s="71" t="s">
        <v>10335</v>
      </c>
      <c r="Y1412" s="71" t="s">
        <v>10342</v>
      </c>
      <c r="Z1412" s="79" t="s">
        <v>10629</v>
      </c>
      <c r="AA1412" s="76"/>
      <c r="AB1412" s="76"/>
      <c r="AC1412" s="76"/>
      <c r="AD1412" s="76"/>
      <c r="AE1412" s="97" t="s">
        <v>10630</v>
      </c>
      <c r="AF1412" s="76"/>
      <c r="AG1412" s="76"/>
      <c r="AH1412" s="76"/>
      <c r="AI1412" s="67" t="s">
        <v>11001</v>
      </c>
      <c r="AJ1412" s="79" t="s">
        <v>10346</v>
      </c>
      <c r="AK1412" s="68"/>
      <c r="AL1412" s="68"/>
      <c r="AM1412" s="68"/>
      <c r="AN1412" s="110"/>
      <c r="AO1412" s="110"/>
      <c r="AP1412" s="107"/>
      <c r="AQ1412" s="68"/>
    </row>
    <row r="1413" customFormat="false" ht="15" hidden="false" customHeight="false" outlineLevel="0" collapsed="false">
      <c r="B1413" s="1" t="str">
        <f aca="false">поверители!$E1413</f>
        <v>01241</v>
      </c>
      <c r="C1413" s="64" t="s">
        <v>428</v>
      </c>
      <c r="D1413" s="63"/>
      <c r="E1413" s="81" t="s">
        <v>12100</v>
      </c>
      <c r="F1413" s="63"/>
      <c r="G1413" s="63" t="s">
        <v>10335</v>
      </c>
      <c r="H1413" s="81" t="s">
        <v>404</v>
      </c>
      <c r="I1413" s="67" t="s">
        <v>10374</v>
      </c>
      <c r="J1413" s="76"/>
      <c r="K1413" s="76"/>
      <c r="L1413" s="76"/>
      <c r="M1413" s="76"/>
      <c r="N1413" s="76"/>
      <c r="O1413" s="71" t="s">
        <v>10335</v>
      </c>
      <c r="P1413" s="71"/>
      <c r="Q1413" s="71" t="s">
        <v>10338</v>
      </c>
      <c r="R1413" s="79" t="s">
        <v>10339</v>
      </c>
      <c r="S1413" s="74" t="n">
        <v>45139</v>
      </c>
      <c r="T1413" s="74" t="n">
        <v>45504</v>
      </c>
      <c r="U1413" s="87" t="s">
        <v>10340</v>
      </c>
      <c r="V1413" s="87" t="s">
        <v>10341</v>
      </c>
      <c r="W1413" s="76"/>
      <c r="X1413" s="71" t="s">
        <v>10335</v>
      </c>
      <c r="Y1413" s="71" t="s">
        <v>10342</v>
      </c>
      <c r="Z1413" s="79" t="s">
        <v>10629</v>
      </c>
      <c r="AA1413" s="76"/>
      <c r="AB1413" s="76"/>
      <c r="AC1413" s="76"/>
      <c r="AD1413" s="76"/>
      <c r="AE1413" s="97" t="s">
        <v>10630</v>
      </c>
      <c r="AF1413" s="76"/>
      <c r="AG1413" s="76"/>
      <c r="AH1413" s="76"/>
      <c r="AI1413" s="67" t="s">
        <v>11001</v>
      </c>
      <c r="AJ1413" s="79" t="s">
        <v>10346</v>
      </c>
      <c r="AK1413" s="68"/>
      <c r="AL1413" s="68"/>
      <c r="AM1413" s="68"/>
      <c r="AN1413" s="110"/>
      <c r="AO1413" s="110"/>
      <c r="AP1413" s="107"/>
      <c r="AQ1413" s="68"/>
    </row>
    <row r="1414" customFormat="false" ht="17.9" hidden="false" customHeight="false" outlineLevel="0" collapsed="false">
      <c r="B1414" s="1" t="str">
        <f aca="false">поверители!$E1414</f>
        <v>01621</v>
      </c>
      <c r="C1414" s="64" t="s">
        <v>291</v>
      </c>
      <c r="D1414" s="63"/>
      <c r="E1414" s="81" t="s">
        <v>12101</v>
      </c>
      <c r="F1414" s="63"/>
      <c r="G1414" s="63" t="s">
        <v>10335</v>
      </c>
      <c r="H1414" s="81" t="s">
        <v>404</v>
      </c>
      <c r="I1414" s="67" t="s">
        <v>10670</v>
      </c>
      <c r="J1414" s="76"/>
      <c r="K1414" s="76"/>
      <c r="L1414" s="76"/>
      <c r="M1414" s="76"/>
      <c r="N1414" s="76"/>
      <c r="O1414" s="71" t="s">
        <v>10335</v>
      </c>
      <c r="P1414" s="71"/>
      <c r="Q1414" s="71" t="s">
        <v>10338</v>
      </c>
      <c r="R1414" s="79" t="s">
        <v>10339</v>
      </c>
      <c r="S1414" s="74" t="n">
        <v>45139</v>
      </c>
      <c r="T1414" s="74" t="n">
        <v>45504</v>
      </c>
      <c r="U1414" s="87" t="s">
        <v>10340</v>
      </c>
      <c r="V1414" s="87" t="s">
        <v>10341</v>
      </c>
      <c r="W1414" s="76"/>
      <c r="X1414" s="71" t="s">
        <v>10335</v>
      </c>
      <c r="Y1414" s="71" t="s">
        <v>10342</v>
      </c>
      <c r="Z1414" s="79" t="s">
        <v>10629</v>
      </c>
      <c r="AA1414" s="76"/>
      <c r="AB1414" s="76"/>
      <c r="AC1414" s="76"/>
      <c r="AD1414" s="76"/>
      <c r="AE1414" s="97" t="s">
        <v>10630</v>
      </c>
      <c r="AF1414" s="76"/>
      <c r="AG1414" s="76"/>
      <c r="AH1414" s="76"/>
      <c r="AI1414" s="104" t="s">
        <v>10853</v>
      </c>
      <c r="AJ1414" s="79" t="s">
        <v>10346</v>
      </c>
      <c r="AK1414" s="68"/>
      <c r="AL1414" s="68"/>
      <c r="AM1414" s="68"/>
      <c r="AN1414" s="110"/>
      <c r="AO1414" s="110"/>
      <c r="AP1414" s="107"/>
      <c r="AQ1414" s="68"/>
    </row>
    <row r="1415" customFormat="false" ht="15" hidden="false" customHeight="false" outlineLevel="0" collapsed="false">
      <c r="B1415" s="1" t="str">
        <f aca="false">поверители!$E1415</f>
        <v>01625</v>
      </c>
      <c r="C1415" s="64" t="s">
        <v>291</v>
      </c>
      <c r="D1415" s="63"/>
      <c r="E1415" s="81" t="s">
        <v>12102</v>
      </c>
      <c r="F1415" s="63"/>
      <c r="G1415" s="63" t="s">
        <v>10335</v>
      </c>
      <c r="H1415" s="81" t="s">
        <v>404</v>
      </c>
      <c r="I1415" s="67" t="s">
        <v>10458</v>
      </c>
      <c r="J1415" s="76"/>
      <c r="K1415" s="76"/>
      <c r="L1415" s="76"/>
      <c r="M1415" s="76"/>
      <c r="N1415" s="76"/>
      <c r="O1415" s="71" t="s">
        <v>10335</v>
      </c>
      <c r="P1415" s="71"/>
      <c r="Q1415" s="71" t="s">
        <v>10338</v>
      </c>
      <c r="R1415" s="79" t="s">
        <v>10339</v>
      </c>
      <c r="S1415" s="74" t="n">
        <v>45139</v>
      </c>
      <c r="T1415" s="74" t="n">
        <v>45504</v>
      </c>
      <c r="U1415" s="87" t="s">
        <v>10340</v>
      </c>
      <c r="V1415" s="87" t="s">
        <v>10341</v>
      </c>
      <c r="W1415" s="76"/>
      <c r="X1415" s="71" t="s">
        <v>10335</v>
      </c>
      <c r="Y1415" s="71" t="s">
        <v>10342</v>
      </c>
      <c r="Z1415" s="79" t="s">
        <v>10629</v>
      </c>
      <c r="AA1415" s="76"/>
      <c r="AB1415" s="76"/>
      <c r="AC1415" s="76"/>
      <c r="AD1415" s="76"/>
      <c r="AE1415" s="97" t="s">
        <v>10630</v>
      </c>
      <c r="AF1415" s="76"/>
      <c r="AG1415" s="76"/>
      <c r="AH1415" s="76"/>
      <c r="AI1415" s="67" t="s">
        <v>10733</v>
      </c>
      <c r="AJ1415" s="79" t="s">
        <v>10346</v>
      </c>
      <c r="AK1415" s="68"/>
      <c r="AL1415" s="68"/>
      <c r="AM1415" s="68"/>
      <c r="AN1415" s="110"/>
      <c r="AO1415" s="110"/>
      <c r="AP1415" s="107"/>
      <c r="AQ1415" s="68"/>
    </row>
    <row r="1416" customFormat="false" ht="17.9" hidden="false" customHeight="false" outlineLevel="0" collapsed="false">
      <c r="B1416" s="1" t="str">
        <f aca="false">поверители!$E1416</f>
        <v>01637</v>
      </c>
      <c r="C1416" s="64" t="s">
        <v>291</v>
      </c>
      <c r="D1416" s="63"/>
      <c r="E1416" s="81" t="s">
        <v>12103</v>
      </c>
      <c r="F1416" s="63"/>
      <c r="G1416" s="63" t="s">
        <v>10335</v>
      </c>
      <c r="H1416" s="81" t="s">
        <v>404</v>
      </c>
      <c r="I1416" s="67" t="s">
        <v>10670</v>
      </c>
      <c r="J1416" s="76"/>
      <c r="K1416" s="76"/>
      <c r="L1416" s="76"/>
      <c r="M1416" s="76"/>
      <c r="N1416" s="76"/>
      <c r="O1416" s="71" t="s">
        <v>10335</v>
      </c>
      <c r="P1416" s="71"/>
      <c r="Q1416" s="71" t="s">
        <v>10338</v>
      </c>
      <c r="R1416" s="79" t="s">
        <v>10339</v>
      </c>
      <c r="S1416" s="74" t="n">
        <v>45139</v>
      </c>
      <c r="T1416" s="74" t="n">
        <v>45504</v>
      </c>
      <c r="U1416" s="87" t="s">
        <v>10340</v>
      </c>
      <c r="V1416" s="87" t="s">
        <v>10341</v>
      </c>
      <c r="W1416" s="76"/>
      <c r="X1416" s="71" t="s">
        <v>10335</v>
      </c>
      <c r="Y1416" s="71" t="s">
        <v>10342</v>
      </c>
      <c r="Z1416" s="79" t="s">
        <v>10629</v>
      </c>
      <c r="AA1416" s="76"/>
      <c r="AB1416" s="76"/>
      <c r="AC1416" s="76"/>
      <c r="AD1416" s="76"/>
      <c r="AE1416" s="97" t="s">
        <v>10630</v>
      </c>
      <c r="AF1416" s="76"/>
      <c r="AG1416" s="76"/>
      <c r="AH1416" s="76"/>
      <c r="AI1416" s="104" t="s">
        <v>10850</v>
      </c>
      <c r="AJ1416" s="79" t="s">
        <v>10346</v>
      </c>
      <c r="AK1416" s="68"/>
      <c r="AL1416" s="68"/>
      <c r="AM1416" s="68"/>
      <c r="AN1416" s="110"/>
      <c r="AO1416" s="110"/>
      <c r="AP1416" s="107"/>
      <c r="AQ1416" s="68"/>
    </row>
    <row r="1417" customFormat="false" ht="17.9" hidden="false" customHeight="false" outlineLevel="0" collapsed="false">
      <c r="B1417" s="1" t="str">
        <f aca="false">поверители!$E1417</f>
        <v>01806</v>
      </c>
      <c r="C1417" s="64" t="s">
        <v>724</v>
      </c>
      <c r="D1417" s="63"/>
      <c r="E1417" s="67" t="s">
        <v>12104</v>
      </c>
      <c r="F1417" s="63"/>
      <c r="G1417" s="63" t="s">
        <v>10335</v>
      </c>
      <c r="H1417" s="63" t="s">
        <v>332</v>
      </c>
      <c r="I1417" s="67" t="s">
        <v>10652</v>
      </c>
      <c r="J1417" s="76"/>
      <c r="K1417" s="76"/>
      <c r="L1417" s="76"/>
      <c r="M1417" s="76"/>
      <c r="N1417" s="76"/>
      <c r="O1417" s="71" t="s">
        <v>10335</v>
      </c>
      <c r="P1417" s="71"/>
      <c r="Q1417" s="71" t="s">
        <v>10338</v>
      </c>
      <c r="R1417" s="79" t="s">
        <v>10339</v>
      </c>
      <c r="S1417" s="74" t="n">
        <v>45139</v>
      </c>
      <c r="T1417" s="74" t="n">
        <v>45869</v>
      </c>
      <c r="U1417" s="87" t="s">
        <v>10340</v>
      </c>
      <c r="V1417" s="87" t="s">
        <v>10341</v>
      </c>
      <c r="W1417" s="76"/>
      <c r="X1417" s="71" t="s">
        <v>10335</v>
      </c>
      <c r="Y1417" s="71" t="s">
        <v>10342</v>
      </c>
      <c r="Z1417" s="79" t="s">
        <v>10629</v>
      </c>
      <c r="AA1417" s="76"/>
      <c r="AB1417" s="76"/>
      <c r="AC1417" s="76"/>
      <c r="AD1417" s="76"/>
      <c r="AE1417" s="97" t="s">
        <v>10630</v>
      </c>
      <c r="AF1417" s="76"/>
      <c r="AG1417" s="76"/>
      <c r="AH1417" s="76"/>
      <c r="AI1417" s="104" t="s">
        <v>11001</v>
      </c>
      <c r="AJ1417" s="79" t="s">
        <v>10346</v>
      </c>
      <c r="AK1417" s="68"/>
      <c r="AL1417" s="68"/>
      <c r="AM1417" s="68"/>
      <c r="AN1417" s="110"/>
      <c r="AO1417" s="110"/>
      <c r="AP1417" s="107"/>
      <c r="AQ1417" s="68"/>
    </row>
    <row r="1418" customFormat="false" ht="15" hidden="false" customHeight="false" outlineLevel="0" collapsed="false">
      <c r="B1418" s="1" t="str">
        <f aca="false">поверители!$E1418</f>
        <v>01808</v>
      </c>
      <c r="C1418" s="64" t="s">
        <v>428</v>
      </c>
      <c r="D1418" s="63"/>
      <c r="E1418" s="81" t="s">
        <v>12105</v>
      </c>
      <c r="F1418" s="63"/>
      <c r="G1418" s="63" t="s">
        <v>10335</v>
      </c>
      <c r="H1418" s="81" t="s">
        <v>404</v>
      </c>
      <c r="I1418" s="67" t="s">
        <v>10374</v>
      </c>
      <c r="J1418" s="76"/>
      <c r="K1418" s="76"/>
      <c r="L1418" s="76"/>
      <c r="M1418" s="76"/>
      <c r="N1418" s="76"/>
      <c r="O1418" s="71" t="s">
        <v>10335</v>
      </c>
      <c r="P1418" s="71"/>
      <c r="Q1418" s="71" t="s">
        <v>10338</v>
      </c>
      <c r="R1418" s="79" t="s">
        <v>10339</v>
      </c>
      <c r="S1418" s="74" t="n">
        <v>45139</v>
      </c>
      <c r="T1418" s="74" t="n">
        <v>45504</v>
      </c>
      <c r="U1418" s="87" t="s">
        <v>10340</v>
      </c>
      <c r="V1418" s="87" t="s">
        <v>10341</v>
      </c>
      <c r="W1418" s="76"/>
      <c r="X1418" s="71" t="s">
        <v>10335</v>
      </c>
      <c r="Y1418" s="71" t="s">
        <v>10342</v>
      </c>
      <c r="Z1418" s="79" t="s">
        <v>10629</v>
      </c>
      <c r="AA1418" s="76"/>
      <c r="AB1418" s="76"/>
      <c r="AC1418" s="76"/>
      <c r="AD1418" s="76"/>
      <c r="AE1418" s="97" t="s">
        <v>10630</v>
      </c>
      <c r="AF1418" s="76"/>
      <c r="AG1418" s="76"/>
      <c r="AH1418" s="76"/>
      <c r="AI1418" s="67" t="s">
        <v>11001</v>
      </c>
      <c r="AJ1418" s="79" t="s">
        <v>10346</v>
      </c>
      <c r="AK1418" s="68"/>
      <c r="AL1418" s="68"/>
      <c r="AM1418" s="68"/>
      <c r="AN1418" s="110"/>
      <c r="AO1418" s="110"/>
      <c r="AP1418" s="107"/>
      <c r="AQ1418" s="68"/>
    </row>
    <row r="1419" customFormat="false" ht="15" hidden="false" customHeight="false" outlineLevel="0" collapsed="false">
      <c r="B1419" s="1" t="str">
        <f aca="false">поверители!$E1419</f>
        <v>02267</v>
      </c>
      <c r="C1419" s="64" t="s">
        <v>291</v>
      </c>
      <c r="D1419" s="63"/>
      <c r="E1419" s="81" t="s">
        <v>12106</v>
      </c>
      <c r="F1419" s="63"/>
      <c r="G1419" s="63" t="s">
        <v>10335</v>
      </c>
      <c r="H1419" s="81" t="s">
        <v>404</v>
      </c>
      <c r="I1419" s="67" t="s">
        <v>10670</v>
      </c>
      <c r="J1419" s="76"/>
      <c r="K1419" s="76"/>
      <c r="L1419" s="76"/>
      <c r="M1419" s="76"/>
      <c r="N1419" s="76"/>
      <c r="O1419" s="71" t="s">
        <v>10335</v>
      </c>
      <c r="P1419" s="71"/>
      <c r="Q1419" s="71" t="s">
        <v>10338</v>
      </c>
      <c r="R1419" s="79" t="s">
        <v>10339</v>
      </c>
      <c r="S1419" s="74" t="n">
        <v>45139</v>
      </c>
      <c r="T1419" s="74" t="n">
        <v>45504</v>
      </c>
      <c r="U1419" s="87" t="s">
        <v>10340</v>
      </c>
      <c r="V1419" s="87" t="s">
        <v>10341</v>
      </c>
      <c r="W1419" s="76"/>
      <c r="X1419" s="71" t="s">
        <v>10335</v>
      </c>
      <c r="Y1419" s="71" t="s">
        <v>10342</v>
      </c>
      <c r="Z1419" s="79" t="s">
        <v>10629</v>
      </c>
      <c r="AA1419" s="76"/>
      <c r="AB1419" s="76"/>
      <c r="AC1419" s="76"/>
      <c r="AD1419" s="76"/>
      <c r="AE1419" s="97" t="s">
        <v>10630</v>
      </c>
      <c r="AF1419" s="76"/>
      <c r="AG1419" s="76"/>
      <c r="AH1419" s="76"/>
      <c r="AI1419" s="67" t="s">
        <v>10850</v>
      </c>
      <c r="AJ1419" s="79" t="s">
        <v>10346</v>
      </c>
      <c r="AK1419" s="68"/>
      <c r="AL1419" s="68"/>
      <c r="AM1419" s="68"/>
      <c r="AN1419" s="110"/>
      <c r="AO1419" s="110"/>
      <c r="AP1419" s="107"/>
      <c r="AQ1419" s="68"/>
    </row>
    <row r="1420" customFormat="false" ht="15" hidden="false" customHeight="false" outlineLevel="0" collapsed="false">
      <c r="B1420" s="1" t="str">
        <f aca="false">поверители!$E1420</f>
        <v>03368</v>
      </c>
      <c r="C1420" s="64" t="s">
        <v>428</v>
      </c>
      <c r="D1420" s="63"/>
      <c r="E1420" s="81" t="s">
        <v>12107</v>
      </c>
      <c r="F1420" s="63"/>
      <c r="G1420" s="63" t="s">
        <v>10335</v>
      </c>
      <c r="H1420" s="81" t="s">
        <v>404</v>
      </c>
      <c r="I1420" s="67" t="s">
        <v>10374</v>
      </c>
      <c r="J1420" s="76"/>
      <c r="K1420" s="76"/>
      <c r="L1420" s="76"/>
      <c r="M1420" s="76"/>
      <c r="N1420" s="76"/>
      <c r="O1420" s="71" t="s">
        <v>10335</v>
      </c>
      <c r="P1420" s="71"/>
      <c r="Q1420" s="71" t="s">
        <v>10338</v>
      </c>
      <c r="R1420" s="79" t="s">
        <v>10339</v>
      </c>
      <c r="S1420" s="74" t="n">
        <v>45139</v>
      </c>
      <c r="T1420" s="74" t="n">
        <v>45504</v>
      </c>
      <c r="U1420" s="87" t="s">
        <v>10340</v>
      </c>
      <c r="V1420" s="87" t="s">
        <v>10341</v>
      </c>
      <c r="W1420" s="76"/>
      <c r="X1420" s="71" t="s">
        <v>10335</v>
      </c>
      <c r="Y1420" s="71" t="s">
        <v>10342</v>
      </c>
      <c r="Z1420" s="79" t="s">
        <v>10629</v>
      </c>
      <c r="AA1420" s="76"/>
      <c r="AB1420" s="76"/>
      <c r="AC1420" s="76"/>
      <c r="AD1420" s="76"/>
      <c r="AE1420" s="97" t="s">
        <v>10630</v>
      </c>
      <c r="AF1420" s="76"/>
      <c r="AG1420" s="76"/>
      <c r="AH1420" s="76"/>
      <c r="AI1420" s="67" t="s">
        <v>11001</v>
      </c>
      <c r="AJ1420" s="79" t="s">
        <v>10346</v>
      </c>
      <c r="AK1420" s="68"/>
      <c r="AL1420" s="68"/>
      <c r="AM1420" s="68"/>
      <c r="AN1420" s="110"/>
      <c r="AO1420" s="110"/>
      <c r="AP1420" s="107"/>
      <c r="AQ1420" s="68"/>
    </row>
    <row r="1421" customFormat="false" ht="15" hidden="false" customHeight="false" outlineLevel="0" collapsed="false">
      <c r="B1421" s="1" t="str">
        <f aca="false">поверители!$E1421</f>
        <v>03697</v>
      </c>
      <c r="C1421" s="64" t="s">
        <v>291</v>
      </c>
      <c r="D1421" s="63"/>
      <c r="E1421" s="67" t="s">
        <v>12108</v>
      </c>
      <c r="F1421" s="63"/>
      <c r="G1421" s="63" t="s">
        <v>10335</v>
      </c>
      <c r="H1421" s="81" t="s">
        <v>404</v>
      </c>
      <c r="I1421" s="67" t="s">
        <v>10458</v>
      </c>
      <c r="J1421" s="76"/>
      <c r="K1421" s="76"/>
      <c r="L1421" s="76"/>
      <c r="M1421" s="76"/>
      <c r="N1421" s="76"/>
      <c r="O1421" s="71" t="s">
        <v>10335</v>
      </c>
      <c r="P1421" s="71"/>
      <c r="Q1421" s="71" t="s">
        <v>10338</v>
      </c>
      <c r="R1421" s="79" t="s">
        <v>10339</v>
      </c>
      <c r="S1421" s="74" t="n">
        <v>45139</v>
      </c>
      <c r="T1421" s="74" t="n">
        <v>45504</v>
      </c>
      <c r="U1421" s="87" t="s">
        <v>10340</v>
      </c>
      <c r="V1421" s="87" t="s">
        <v>10341</v>
      </c>
      <c r="W1421" s="76"/>
      <c r="X1421" s="71" t="s">
        <v>10335</v>
      </c>
      <c r="Y1421" s="71" t="s">
        <v>10342</v>
      </c>
      <c r="Z1421" s="79" t="s">
        <v>10629</v>
      </c>
      <c r="AA1421" s="76"/>
      <c r="AB1421" s="76"/>
      <c r="AC1421" s="76"/>
      <c r="AD1421" s="76"/>
      <c r="AE1421" s="97" t="s">
        <v>10630</v>
      </c>
      <c r="AF1421" s="76"/>
      <c r="AG1421" s="76"/>
      <c r="AH1421" s="76"/>
      <c r="AI1421" s="67" t="s">
        <v>10650</v>
      </c>
      <c r="AJ1421" s="79" t="s">
        <v>42</v>
      </c>
      <c r="AK1421" s="68"/>
      <c r="AL1421" s="68"/>
      <c r="AM1421" s="68"/>
      <c r="AN1421" s="110"/>
      <c r="AO1421" s="110"/>
      <c r="AP1421" s="107"/>
      <c r="AQ1421" s="68"/>
    </row>
    <row r="1422" customFormat="false" ht="15" hidden="false" customHeight="false" outlineLevel="0" collapsed="false">
      <c r="B1422" s="1" t="str">
        <f aca="false">поверители!$E1422</f>
        <v>03701</v>
      </c>
      <c r="C1422" s="64" t="s">
        <v>291</v>
      </c>
      <c r="D1422" s="63"/>
      <c r="E1422" s="67" t="s">
        <v>12109</v>
      </c>
      <c r="F1422" s="63"/>
      <c r="G1422" s="63" t="s">
        <v>10335</v>
      </c>
      <c r="H1422" s="63" t="s">
        <v>294</v>
      </c>
      <c r="I1422" s="67" t="s">
        <v>10458</v>
      </c>
      <c r="J1422" s="76"/>
      <c r="K1422" s="76"/>
      <c r="L1422" s="76"/>
      <c r="M1422" s="76"/>
      <c r="N1422" s="76"/>
      <c r="O1422" s="71" t="s">
        <v>10335</v>
      </c>
      <c r="P1422" s="71"/>
      <c r="Q1422" s="71" t="s">
        <v>10338</v>
      </c>
      <c r="R1422" s="79" t="s">
        <v>10339</v>
      </c>
      <c r="S1422" s="74" t="n">
        <v>45139</v>
      </c>
      <c r="T1422" s="74" t="n">
        <v>45504</v>
      </c>
      <c r="U1422" s="87" t="s">
        <v>10340</v>
      </c>
      <c r="V1422" s="87" t="s">
        <v>10341</v>
      </c>
      <c r="W1422" s="76"/>
      <c r="X1422" s="71" t="s">
        <v>10335</v>
      </c>
      <c r="Y1422" s="71" t="s">
        <v>10342</v>
      </c>
      <c r="Z1422" s="79" t="s">
        <v>10629</v>
      </c>
      <c r="AA1422" s="76"/>
      <c r="AB1422" s="76"/>
      <c r="AC1422" s="76"/>
      <c r="AD1422" s="76"/>
      <c r="AE1422" s="97" t="s">
        <v>10630</v>
      </c>
      <c r="AF1422" s="76"/>
      <c r="AG1422" s="76"/>
      <c r="AH1422" s="76"/>
      <c r="AI1422" s="67" t="s">
        <v>10733</v>
      </c>
      <c r="AJ1422" s="79" t="s">
        <v>42</v>
      </c>
      <c r="AK1422" s="68"/>
      <c r="AL1422" s="68"/>
      <c r="AM1422" s="68"/>
      <c r="AN1422" s="110"/>
      <c r="AO1422" s="110"/>
      <c r="AP1422" s="107"/>
      <c r="AQ1422" s="68"/>
    </row>
    <row r="1423" customFormat="false" ht="15" hidden="false" customHeight="false" outlineLevel="0" collapsed="false">
      <c r="B1423" s="1" t="str">
        <f aca="false">поверители!$E1423</f>
        <v>03705</v>
      </c>
      <c r="C1423" s="64" t="s">
        <v>291</v>
      </c>
      <c r="D1423" s="63"/>
      <c r="E1423" s="67" t="s">
        <v>12110</v>
      </c>
      <c r="F1423" s="63"/>
      <c r="G1423" s="63" t="s">
        <v>10335</v>
      </c>
      <c r="H1423" s="63" t="s">
        <v>404</v>
      </c>
      <c r="I1423" s="67" t="s">
        <v>10458</v>
      </c>
      <c r="J1423" s="76"/>
      <c r="K1423" s="76"/>
      <c r="L1423" s="76"/>
      <c r="M1423" s="76"/>
      <c r="N1423" s="76"/>
      <c r="O1423" s="71" t="s">
        <v>10335</v>
      </c>
      <c r="P1423" s="71"/>
      <c r="Q1423" s="71" t="s">
        <v>10338</v>
      </c>
      <c r="R1423" s="79" t="s">
        <v>10339</v>
      </c>
      <c r="S1423" s="74" t="n">
        <v>45139</v>
      </c>
      <c r="T1423" s="74" t="n">
        <v>45504</v>
      </c>
      <c r="U1423" s="87" t="s">
        <v>10340</v>
      </c>
      <c r="V1423" s="87" t="s">
        <v>10341</v>
      </c>
      <c r="W1423" s="76"/>
      <c r="X1423" s="71" t="s">
        <v>10335</v>
      </c>
      <c r="Y1423" s="71" t="s">
        <v>10342</v>
      </c>
      <c r="Z1423" s="79" t="s">
        <v>10629</v>
      </c>
      <c r="AA1423" s="76"/>
      <c r="AB1423" s="76"/>
      <c r="AC1423" s="76"/>
      <c r="AD1423" s="76"/>
      <c r="AE1423" s="97" t="s">
        <v>10630</v>
      </c>
      <c r="AF1423" s="76"/>
      <c r="AG1423" s="76"/>
      <c r="AH1423" s="76"/>
      <c r="AI1423" s="67" t="s">
        <v>10853</v>
      </c>
      <c r="AJ1423" s="79" t="s">
        <v>42</v>
      </c>
      <c r="AK1423" s="68"/>
      <c r="AL1423" s="68"/>
      <c r="AM1423" s="68"/>
      <c r="AN1423" s="110"/>
      <c r="AO1423" s="110"/>
      <c r="AP1423" s="107"/>
      <c r="AQ1423" s="68"/>
    </row>
    <row r="1424" customFormat="false" ht="15" hidden="false" customHeight="false" outlineLevel="0" collapsed="false">
      <c r="B1424" s="1" t="str">
        <f aca="false">поверители!$E1424</f>
        <v>03706</v>
      </c>
      <c r="C1424" s="64" t="s">
        <v>291</v>
      </c>
      <c r="D1424" s="63"/>
      <c r="E1424" s="67" t="s">
        <v>12111</v>
      </c>
      <c r="F1424" s="63"/>
      <c r="G1424" s="63" t="s">
        <v>10335</v>
      </c>
      <c r="H1424" s="63" t="s">
        <v>404</v>
      </c>
      <c r="I1424" s="67" t="s">
        <v>10458</v>
      </c>
      <c r="J1424" s="76"/>
      <c r="K1424" s="76"/>
      <c r="L1424" s="76"/>
      <c r="M1424" s="76"/>
      <c r="N1424" s="76"/>
      <c r="O1424" s="71" t="s">
        <v>10335</v>
      </c>
      <c r="P1424" s="71"/>
      <c r="Q1424" s="71" t="s">
        <v>10338</v>
      </c>
      <c r="R1424" s="79" t="s">
        <v>10339</v>
      </c>
      <c r="S1424" s="74" t="n">
        <v>45139</v>
      </c>
      <c r="T1424" s="74" t="n">
        <v>45504</v>
      </c>
      <c r="U1424" s="87" t="s">
        <v>10340</v>
      </c>
      <c r="V1424" s="87" t="s">
        <v>10341</v>
      </c>
      <c r="W1424" s="76"/>
      <c r="X1424" s="71" t="s">
        <v>10335</v>
      </c>
      <c r="Y1424" s="71" t="s">
        <v>10342</v>
      </c>
      <c r="Z1424" s="79" t="s">
        <v>10629</v>
      </c>
      <c r="AA1424" s="76"/>
      <c r="AB1424" s="76"/>
      <c r="AC1424" s="76"/>
      <c r="AD1424" s="76"/>
      <c r="AE1424" s="97" t="s">
        <v>10630</v>
      </c>
      <c r="AF1424" s="76"/>
      <c r="AG1424" s="76"/>
      <c r="AH1424" s="76"/>
      <c r="AI1424" s="67" t="s">
        <v>10853</v>
      </c>
      <c r="AJ1424" s="79" t="s">
        <v>42</v>
      </c>
      <c r="AK1424" s="68"/>
      <c r="AL1424" s="68"/>
      <c r="AM1424" s="68"/>
      <c r="AN1424" s="110"/>
      <c r="AO1424" s="110"/>
      <c r="AP1424" s="107"/>
      <c r="AQ1424" s="68"/>
    </row>
    <row r="1425" customFormat="false" ht="15" hidden="false" customHeight="false" outlineLevel="0" collapsed="false">
      <c r="B1425" s="1" t="str">
        <f aca="false">поверители!$E1425</f>
        <v>03709</v>
      </c>
      <c r="C1425" s="64" t="s">
        <v>291</v>
      </c>
      <c r="D1425" s="63"/>
      <c r="E1425" s="67" t="s">
        <v>12112</v>
      </c>
      <c r="F1425" s="63"/>
      <c r="G1425" s="63" t="s">
        <v>10335</v>
      </c>
      <c r="H1425" s="63" t="s">
        <v>404</v>
      </c>
      <c r="I1425" s="67" t="s">
        <v>10458</v>
      </c>
      <c r="J1425" s="76"/>
      <c r="K1425" s="76"/>
      <c r="L1425" s="76"/>
      <c r="M1425" s="76"/>
      <c r="N1425" s="76"/>
      <c r="O1425" s="71" t="s">
        <v>10335</v>
      </c>
      <c r="P1425" s="71"/>
      <c r="Q1425" s="71" t="s">
        <v>10338</v>
      </c>
      <c r="R1425" s="79" t="s">
        <v>10339</v>
      </c>
      <c r="S1425" s="74" t="n">
        <v>45139</v>
      </c>
      <c r="T1425" s="74" t="n">
        <v>45504</v>
      </c>
      <c r="U1425" s="87" t="s">
        <v>10340</v>
      </c>
      <c r="V1425" s="87" t="s">
        <v>10341</v>
      </c>
      <c r="W1425" s="76"/>
      <c r="X1425" s="71" t="s">
        <v>10335</v>
      </c>
      <c r="Y1425" s="71" t="s">
        <v>10342</v>
      </c>
      <c r="Z1425" s="79" t="s">
        <v>10629</v>
      </c>
      <c r="AA1425" s="76"/>
      <c r="AB1425" s="76"/>
      <c r="AC1425" s="76"/>
      <c r="AD1425" s="76"/>
      <c r="AE1425" s="97" t="s">
        <v>10630</v>
      </c>
      <c r="AF1425" s="76"/>
      <c r="AG1425" s="76"/>
      <c r="AH1425" s="76"/>
      <c r="AI1425" s="67" t="s">
        <v>10853</v>
      </c>
      <c r="AJ1425" s="79" t="s">
        <v>42</v>
      </c>
      <c r="AK1425" s="68"/>
      <c r="AL1425" s="68"/>
      <c r="AM1425" s="68"/>
      <c r="AN1425" s="110"/>
      <c r="AO1425" s="110"/>
      <c r="AP1425" s="107"/>
      <c r="AQ1425" s="68"/>
    </row>
    <row r="1426" customFormat="false" ht="15" hidden="false" customHeight="false" outlineLevel="0" collapsed="false">
      <c r="B1426" s="1" t="str">
        <f aca="false">поверители!$E1426</f>
        <v>03716</v>
      </c>
      <c r="C1426" s="64" t="s">
        <v>323</v>
      </c>
      <c r="D1426" s="63"/>
      <c r="E1426" s="67" t="s">
        <v>12113</v>
      </c>
      <c r="F1426" s="63"/>
      <c r="G1426" s="63" t="s">
        <v>10335</v>
      </c>
      <c r="H1426" s="81" t="s">
        <v>763</v>
      </c>
      <c r="I1426" s="67" t="s">
        <v>10374</v>
      </c>
      <c r="J1426" s="76"/>
      <c r="K1426" s="76"/>
      <c r="L1426" s="76"/>
      <c r="M1426" s="76"/>
      <c r="N1426" s="76"/>
      <c r="O1426" s="71" t="s">
        <v>10335</v>
      </c>
      <c r="P1426" s="71"/>
      <c r="Q1426" s="71" t="s">
        <v>10338</v>
      </c>
      <c r="R1426" s="79" t="s">
        <v>10339</v>
      </c>
      <c r="S1426" s="74" t="n">
        <v>45139</v>
      </c>
      <c r="T1426" s="74" t="n">
        <v>45869</v>
      </c>
      <c r="U1426" s="87" t="s">
        <v>10340</v>
      </c>
      <c r="V1426" s="87" t="s">
        <v>10341</v>
      </c>
      <c r="W1426" s="76"/>
      <c r="X1426" s="71" t="s">
        <v>10335</v>
      </c>
      <c r="Y1426" s="71" t="s">
        <v>10342</v>
      </c>
      <c r="Z1426" s="79" t="s">
        <v>10629</v>
      </c>
      <c r="AA1426" s="76"/>
      <c r="AB1426" s="76"/>
      <c r="AC1426" s="76"/>
      <c r="AD1426" s="76"/>
      <c r="AE1426" s="97" t="s">
        <v>10630</v>
      </c>
      <c r="AF1426" s="76"/>
      <c r="AG1426" s="76"/>
      <c r="AH1426" s="76"/>
      <c r="AI1426" s="67" t="s">
        <v>10979</v>
      </c>
      <c r="AJ1426" s="79" t="s">
        <v>42</v>
      </c>
      <c r="AK1426" s="68"/>
      <c r="AL1426" s="68"/>
      <c r="AM1426" s="68"/>
      <c r="AN1426" s="110"/>
      <c r="AO1426" s="110"/>
      <c r="AP1426" s="107"/>
      <c r="AQ1426" s="68"/>
    </row>
    <row r="1427" customFormat="false" ht="15" hidden="false" customHeight="false" outlineLevel="0" collapsed="false">
      <c r="B1427" s="1" t="str">
        <f aca="false">поверители!$E1427</f>
        <v>03722</v>
      </c>
      <c r="C1427" s="64" t="s">
        <v>291</v>
      </c>
      <c r="D1427" s="63"/>
      <c r="E1427" s="67" t="s">
        <v>12114</v>
      </c>
      <c r="F1427" s="63"/>
      <c r="G1427" s="63" t="s">
        <v>10335</v>
      </c>
      <c r="H1427" s="63" t="s">
        <v>294</v>
      </c>
      <c r="I1427" s="67" t="s">
        <v>10458</v>
      </c>
      <c r="J1427" s="76"/>
      <c r="K1427" s="76"/>
      <c r="L1427" s="76"/>
      <c r="M1427" s="76"/>
      <c r="N1427" s="76"/>
      <c r="O1427" s="71" t="s">
        <v>10335</v>
      </c>
      <c r="P1427" s="71"/>
      <c r="Q1427" s="71" t="s">
        <v>10338</v>
      </c>
      <c r="R1427" s="79" t="s">
        <v>10339</v>
      </c>
      <c r="S1427" s="74" t="n">
        <v>45139</v>
      </c>
      <c r="T1427" s="74" t="n">
        <v>45504</v>
      </c>
      <c r="U1427" s="87" t="s">
        <v>10340</v>
      </c>
      <c r="V1427" s="87" t="s">
        <v>10341</v>
      </c>
      <c r="W1427" s="76"/>
      <c r="X1427" s="71" t="s">
        <v>10335</v>
      </c>
      <c r="Y1427" s="71" t="s">
        <v>10342</v>
      </c>
      <c r="Z1427" s="79" t="s">
        <v>10629</v>
      </c>
      <c r="AA1427" s="76"/>
      <c r="AB1427" s="76"/>
      <c r="AC1427" s="76"/>
      <c r="AD1427" s="76"/>
      <c r="AE1427" s="97" t="s">
        <v>10630</v>
      </c>
      <c r="AF1427" s="76"/>
      <c r="AG1427" s="76"/>
      <c r="AH1427" s="76"/>
      <c r="AI1427" s="67" t="s">
        <v>10850</v>
      </c>
      <c r="AJ1427" s="79" t="s">
        <v>42</v>
      </c>
      <c r="AK1427" s="68"/>
      <c r="AL1427" s="68"/>
      <c r="AM1427" s="68"/>
      <c r="AN1427" s="110"/>
      <c r="AO1427" s="110"/>
      <c r="AP1427" s="107"/>
      <c r="AQ1427" s="68"/>
    </row>
    <row r="1428" customFormat="false" ht="15" hidden="false" customHeight="false" outlineLevel="0" collapsed="false">
      <c r="B1428" s="1" t="str">
        <f aca="false">поверители!$E1428</f>
        <v>04942</v>
      </c>
      <c r="C1428" s="64" t="s">
        <v>291</v>
      </c>
      <c r="D1428" s="63"/>
      <c r="E1428" s="81" t="s">
        <v>12115</v>
      </c>
      <c r="F1428" s="63"/>
      <c r="G1428" s="63" t="s">
        <v>10335</v>
      </c>
      <c r="H1428" s="81" t="s">
        <v>404</v>
      </c>
      <c r="I1428" s="67" t="s">
        <v>10564</v>
      </c>
      <c r="J1428" s="76"/>
      <c r="K1428" s="76"/>
      <c r="L1428" s="76"/>
      <c r="M1428" s="76"/>
      <c r="N1428" s="76"/>
      <c r="O1428" s="71" t="s">
        <v>10335</v>
      </c>
      <c r="P1428" s="71"/>
      <c r="Q1428" s="71" t="s">
        <v>10338</v>
      </c>
      <c r="R1428" s="79" t="s">
        <v>10339</v>
      </c>
      <c r="S1428" s="74" t="n">
        <v>45139</v>
      </c>
      <c r="T1428" s="74" t="n">
        <v>45504</v>
      </c>
      <c r="U1428" s="87" t="s">
        <v>10340</v>
      </c>
      <c r="V1428" s="87" t="s">
        <v>10341</v>
      </c>
      <c r="W1428" s="76"/>
      <c r="X1428" s="71" t="s">
        <v>10335</v>
      </c>
      <c r="Y1428" s="71" t="s">
        <v>10342</v>
      </c>
      <c r="Z1428" s="79" t="s">
        <v>10629</v>
      </c>
      <c r="AA1428" s="76"/>
      <c r="AB1428" s="76"/>
      <c r="AC1428" s="76"/>
      <c r="AD1428" s="76"/>
      <c r="AE1428" s="97" t="s">
        <v>10630</v>
      </c>
      <c r="AF1428" s="76"/>
      <c r="AG1428" s="76"/>
      <c r="AH1428" s="76"/>
      <c r="AI1428" s="67" t="s">
        <v>10853</v>
      </c>
      <c r="AJ1428" s="79" t="s">
        <v>42</v>
      </c>
      <c r="AK1428" s="68"/>
      <c r="AL1428" s="68"/>
      <c r="AM1428" s="68"/>
      <c r="AN1428" s="110"/>
      <c r="AO1428" s="110"/>
      <c r="AP1428" s="107"/>
      <c r="AQ1428" s="68"/>
    </row>
    <row r="1429" customFormat="false" ht="15" hidden="false" customHeight="false" outlineLevel="0" collapsed="false">
      <c r="B1429" s="1" t="str">
        <f aca="false">поверители!$E1429</f>
        <v>05415</v>
      </c>
      <c r="C1429" s="64" t="s">
        <v>323</v>
      </c>
      <c r="D1429" s="63"/>
      <c r="E1429" s="81" t="s">
        <v>12116</v>
      </c>
      <c r="F1429" s="63"/>
      <c r="G1429" s="63" t="s">
        <v>10335</v>
      </c>
      <c r="H1429" s="81" t="s">
        <v>763</v>
      </c>
      <c r="I1429" s="67" t="s">
        <v>10374</v>
      </c>
      <c r="J1429" s="76"/>
      <c r="K1429" s="76"/>
      <c r="L1429" s="76"/>
      <c r="M1429" s="76"/>
      <c r="N1429" s="76"/>
      <c r="O1429" s="71" t="s">
        <v>10335</v>
      </c>
      <c r="P1429" s="71"/>
      <c r="Q1429" s="71" t="s">
        <v>10338</v>
      </c>
      <c r="R1429" s="79" t="s">
        <v>10339</v>
      </c>
      <c r="S1429" s="74" t="n">
        <v>45139</v>
      </c>
      <c r="T1429" s="74" t="n">
        <v>45869</v>
      </c>
      <c r="U1429" s="87" t="s">
        <v>10340</v>
      </c>
      <c r="V1429" s="87" t="s">
        <v>10341</v>
      </c>
      <c r="W1429" s="76"/>
      <c r="X1429" s="71" t="s">
        <v>10335</v>
      </c>
      <c r="Y1429" s="71" t="s">
        <v>10342</v>
      </c>
      <c r="Z1429" s="79" t="s">
        <v>10629</v>
      </c>
      <c r="AA1429" s="76"/>
      <c r="AB1429" s="76"/>
      <c r="AC1429" s="76"/>
      <c r="AD1429" s="76"/>
      <c r="AE1429" s="97" t="s">
        <v>10630</v>
      </c>
      <c r="AF1429" s="76"/>
      <c r="AG1429" s="76"/>
      <c r="AH1429" s="76"/>
      <c r="AI1429" s="67" t="s">
        <v>10562</v>
      </c>
      <c r="AJ1429" s="79" t="s">
        <v>42</v>
      </c>
      <c r="AK1429" s="68"/>
      <c r="AL1429" s="68"/>
      <c r="AM1429" s="68"/>
      <c r="AN1429" s="110"/>
      <c r="AO1429" s="110"/>
      <c r="AP1429" s="107"/>
      <c r="AQ1429" s="68"/>
    </row>
    <row r="1430" customFormat="false" ht="15" hidden="false" customHeight="false" outlineLevel="0" collapsed="false">
      <c r="B1430" s="1" t="str">
        <f aca="false">поверители!$E1430</f>
        <v>145618</v>
      </c>
      <c r="C1430" s="64" t="s">
        <v>297</v>
      </c>
      <c r="D1430" s="63"/>
      <c r="E1430" s="81" t="s">
        <v>12117</v>
      </c>
      <c r="F1430" s="63"/>
      <c r="G1430" s="63" t="s">
        <v>10335</v>
      </c>
      <c r="H1430" s="64" t="s">
        <v>2524</v>
      </c>
      <c r="I1430" s="67" t="s">
        <v>11719</v>
      </c>
      <c r="J1430" s="76"/>
      <c r="K1430" s="76"/>
      <c r="L1430" s="76"/>
      <c r="M1430" s="76"/>
      <c r="N1430" s="76"/>
      <c r="O1430" s="71" t="s">
        <v>10335</v>
      </c>
      <c r="P1430" s="71"/>
      <c r="Q1430" s="71" t="s">
        <v>10338</v>
      </c>
      <c r="R1430" s="79" t="s">
        <v>10339</v>
      </c>
      <c r="S1430" s="74" t="n">
        <v>45139</v>
      </c>
      <c r="T1430" s="74" t="n">
        <v>45869</v>
      </c>
      <c r="U1430" s="87" t="s">
        <v>10340</v>
      </c>
      <c r="V1430" s="87" t="s">
        <v>10341</v>
      </c>
      <c r="W1430" s="76"/>
      <c r="X1430" s="71" t="s">
        <v>10335</v>
      </c>
      <c r="Y1430" s="71" t="s">
        <v>10342</v>
      </c>
      <c r="Z1430" s="79" t="s">
        <v>10629</v>
      </c>
      <c r="AA1430" s="76"/>
      <c r="AB1430" s="76"/>
      <c r="AC1430" s="76"/>
      <c r="AD1430" s="76"/>
      <c r="AE1430" s="97" t="s">
        <v>10630</v>
      </c>
      <c r="AF1430" s="76"/>
      <c r="AG1430" s="76"/>
      <c r="AH1430" s="76"/>
      <c r="AI1430" s="67" t="s">
        <v>11363</v>
      </c>
      <c r="AJ1430" s="79" t="s">
        <v>42</v>
      </c>
      <c r="AK1430" s="68"/>
      <c r="AL1430" s="68"/>
      <c r="AM1430" s="68"/>
      <c r="AN1430" s="110"/>
      <c r="AO1430" s="110"/>
      <c r="AP1430" s="107"/>
      <c r="AQ1430" s="68"/>
    </row>
    <row r="1431" customFormat="false" ht="15" hidden="false" customHeight="false" outlineLevel="0" collapsed="false">
      <c r="B1431" s="1" t="str">
        <f aca="false">поверители!$E1431</f>
        <v>14403</v>
      </c>
      <c r="C1431" s="64" t="s">
        <v>387</v>
      </c>
      <c r="D1431" s="63"/>
      <c r="E1431" s="67" t="s">
        <v>12118</v>
      </c>
      <c r="F1431" s="63"/>
      <c r="G1431" s="63" t="s">
        <v>10335</v>
      </c>
      <c r="H1431" s="81" t="s">
        <v>366</v>
      </c>
      <c r="I1431" s="67" t="s">
        <v>10469</v>
      </c>
      <c r="J1431" s="76"/>
      <c r="K1431" s="76"/>
      <c r="L1431" s="76"/>
      <c r="M1431" s="76"/>
      <c r="N1431" s="76"/>
      <c r="O1431" s="71" t="s">
        <v>10335</v>
      </c>
      <c r="P1431" s="71"/>
      <c r="Q1431" s="71" t="s">
        <v>10338</v>
      </c>
      <c r="R1431" s="79" t="s">
        <v>10339</v>
      </c>
      <c r="S1431" s="74" t="n">
        <v>45139</v>
      </c>
      <c r="T1431" s="74" t="n">
        <v>45869</v>
      </c>
      <c r="U1431" s="87" t="s">
        <v>10340</v>
      </c>
      <c r="V1431" s="87" t="s">
        <v>10341</v>
      </c>
      <c r="W1431" s="76"/>
      <c r="X1431" s="71" t="s">
        <v>10335</v>
      </c>
      <c r="Y1431" s="71" t="s">
        <v>10342</v>
      </c>
      <c r="Z1431" s="79" t="s">
        <v>10629</v>
      </c>
      <c r="AA1431" s="76"/>
      <c r="AB1431" s="76"/>
      <c r="AC1431" s="76"/>
      <c r="AD1431" s="76"/>
      <c r="AE1431" s="97" t="s">
        <v>10630</v>
      </c>
      <c r="AF1431" s="76"/>
      <c r="AG1431" s="76"/>
      <c r="AH1431" s="76"/>
      <c r="AI1431" s="67" t="s">
        <v>10863</v>
      </c>
      <c r="AJ1431" s="79" t="s">
        <v>42</v>
      </c>
      <c r="AK1431" s="68"/>
      <c r="AL1431" s="68"/>
      <c r="AM1431" s="68"/>
      <c r="AN1431" s="110"/>
      <c r="AO1431" s="110"/>
      <c r="AP1431" s="107"/>
      <c r="AQ1431" s="68"/>
    </row>
    <row r="1432" customFormat="false" ht="15" hidden="false" customHeight="false" outlineLevel="0" collapsed="false">
      <c r="B1432" s="1" t="str">
        <f aca="false">поверители!$E1432</f>
        <v>Р01172</v>
      </c>
      <c r="C1432" s="64" t="s">
        <v>291</v>
      </c>
      <c r="D1432" s="63"/>
      <c r="E1432" s="81" t="s">
        <v>12119</v>
      </c>
      <c r="F1432" s="63"/>
      <c r="G1432" s="63" t="s">
        <v>10335</v>
      </c>
      <c r="H1432" s="63" t="s">
        <v>404</v>
      </c>
      <c r="I1432" s="67" t="s">
        <v>10670</v>
      </c>
      <c r="J1432" s="76"/>
      <c r="K1432" s="76"/>
      <c r="L1432" s="76"/>
      <c r="M1432" s="76"/>
      <c r="N1432" s="76"/>
      <c r="O1432" s="71" t="s">
        <v>10335</v>
      </c>
      <c r="P1432" s="71"/>
      <c r="Q1432" s="71" t="s">
        <v>10338</v>
      </c>
      <c r="R1432" s="79" t="s">
        <v>10339</v>
      </c>
      <c r="S1432" s="74" t="n">
        <v>45139</v>
      </c>
      <c r="T1432" s="74" t="n">
        <v>45504</v>
      </c>
      <c r="U1432" s="87" t="s">
        <v>10340</v>
      </c>
      <c r="V1432" s="87" t="s">
        <v>10341</v>
      </c>
      <c r="W1432" s="76"/>
      <c r="X1432" s="71" t="s">
        <v>10335</v>
      </c>
      <c r="Y1432" s="71" t="s">
        <v>10342</v>
      </c>
      <c r="Z1432" s="79" t="s">
        <v>10629</v>
      </c>
      <c r="AA1432" s="76"/>
      <c r="AB1432" s="76"/>
      <c r="AC1432" s="76"/>
      <c r="AD1432" s="76"/>
      <c r="AE1432" s="97" t="s">
        <v>10630</v>
      </c>
      <c r="AF1432" s="76"/>
      <c r="AG1432" s="76"/>
      <c r="AH1432" s="76"/>
      <c r="AI1432" s="67" t="s">
        <v>10850</v>
      </c>
      <c r="AJ1432" s="79" t="s">
        <v>42</v>
      </c>
      <c r="AK1432" s="68"/>
      <c r="AL1432" s="68"/>
      <c r="AM1432" s="68"/>
      <c r="AN1432" s="110"/>
      <c r="AO1432" s="110"/>
      <c r="AP1432" s="107"/>
      <c r="AQ1432" s="68"/>
    </row>
    <row r="1433" customFormat="false" ht="15" hidden="false" customHeight="false" outlineLevel="0" collapsed="false">
      <c r="B1433" s="1" t="str">
        <f aca="false">поверители!$E1433</f>
        <v>Р00823</v>
      </c>
      <c r="C1433" s="64" t="s">
        <v>291</v>
      </c>
      <c r="D1433" s="63"/>
      <c r="E1433" s="81" t="s">
        <v>12120</v>
      </c>
      <c r="F1433" s="63"/>
      <c r="G1433" s="63" t="s">
        <v>10335</v>
      </c>
      <c r="H1433" s="63" t="s">
        <v>404</v>
      </c>
      <c r="I1433" s="67" t="s">
        <v>10670</v>
      </c>
      <c r="J1433" s="76"/>
      <c r="K1433" s="76"/>
      <c r="L1433" s="76"/>
      <c r="M1433" s="76"/>
      <c r="N1433" s="76"/>
      <c r="O1433" s="71" t="s">
        <v>10335</v>
      </c>
      <c r="P1433" s="71"/>
      <c r="Q1433" s="71" t="s">
        <v>10338</v>
      </c>
      <c r="R1433" s="79" t="s">
        <v>10339</v>
      </c>
      <c r="S1433" s="74" t="n">
        <v>45139</v>
      </c>
      <c r="T1433" s="74" t="n">
        <v>45504</v>
      </c>
      <c r="U1433" s="87" t="s">
        <v>10340</v>
      </c>
      <c r="V1433" s="87" t="s">
        <v>10341</v>
      </c>
      <c r="W1433" s="76"/>
      <c r="X1433" s="71" t="s">
        <v>10335</v>
      </c>
      <c r="Y1433" s="71" t="s">
        <v>10342</v>
      </c>
      <c r="Z1433" s="79" t="s">
        <v>10629</v>
      </c>
      <c r="AA1433" s="76"/>
      <c r="AB1433" s="76"/>
      <c r="AC1433" s="76"/>
      <c r="AD1433" s="76"/>
      <c r="AE1433" s="97" t="s">
        <v>10630</v>
      </c>
      <c r="AF1433" s="76"/>
      <c r="AG1433" s="76"/>
      <c r="AH1433" s="76"/>
      <c r="AI1433" s="67" t="s">
        <v>10850</v>
      </c>
      <c r="AJ1433" s="79" t="s">
        <v>42</v>
      </c>
      <c r="AK1433" s="68"/>
      <c r="AL1433" s="68"/>
      <c r="AM1433" s="68"/>
      <c r="AN1433" s="110"/>
      <c r="AO1433" s="110"/>
      <c r="AP1433" s="107"/>
      <c r="AQ1433" s="68"/>
    </row>
    <row r="1434" customFormat="false" ht="15" hidden="false" customHeight="false" outlineLevel="0" collapsed="false">
      <c r="B1434" s="1" t="str">
        <f aca="false">поверители!$E1434</f>
        <v>Р00633</v>
      </c>
      <c r="C1434" s="64" t="s">
        <v>724</v>
      </c>
      <c r="D1434" s="63"/>
      <c r="E1434" s="81" t="s">
        <v>12121</v>
      </c>
      <c r="F1434" s="63"/>
      <c r="G1434" s="63" t="s">
        <v>10335</v>
      </c>
      <c r="H1434" s="63" t="s">
        <v>332</v>
      </c>
      <c r="I1434" s="67" t="s">
        <v>10652</v>
      </c>
      <c r="J1434" s="76"/>
      <c r="K1434" s="76"/>
      <c r="L1434" s="76"/>
      <c r="M1434" s="76"/>
      <c r="N1434" s="76"/>
      <c r="O1434" s="71" t="s">
        <v>10335</v>
      </c>
      <c r="P1434" s="71"/>
      <c r="Q1434" s="71" t="s">
        <v>10338</v>
      </c>
      <c r="R1434" s="79" t="s">
        <v>10339</v>
      </c>
      <c r="S1434" s="74" t="n">
        <v>45139</v>
      </c>
      <c r="T1434" s="74" t="n">
        <v>45869</v>
      </c>
      <c r="U1434" s="87" t="s">
        <v>10340</v>
      </c>
      <c r="V1434" s="87" t="s">
        <v>10341</v>
      </c>
      <c r="W1434" s="76"/>
      <c r="X1434" s="71" t="s">
        <v>10335</v>
      </c>
      <c r="Y1434" s="71" t="s">
        <v>10342</v>
      </c>
      <c r="Z1434" s="79" t="s">
        <v>10629</v>
      </c>
      <c r="AA1434" s="76"/>
      <c r="AB1434" s="76"/>
      <c r="AC1434" s="76"/>
      <c r="AD1434" s="76"/>
      <c r="AE1434" s="97" t="s">
        <v>10630</v>
      </c>
      <c r="AF1434" s="76"/>
      <c r="AG1434" s="76"/>
      <c r="AH1434" s="76"/>
      <c r="AI1434" s="67" t="s">
        <v>10850</v>
      </c>
      <c r="AJ1434" s="79" t="s">
        <v>42</v>
      </c>
      <c r="AK1434" s="68"/>
      <c r="AL1434" s="68"/>
      <c r="AM1434" s="68"/>
      <c r="AN1434" s="110"/>
      <c r="AO1434" s="110"/>
      <c r="AP1434" s="107"/>
      <c r="AQ1434" s="68"/>
    </row>
    <row r="1435" customFormat="false" ht="15" hidden="false" customHeight="false" outlineLevel="0" collapsed="false">
      <c r="B1435" s="1" t="str">
        <f aca="false">поверители!$E1435</f>
        <v>Р00668</v>
      </c>
      <c r="C1435" s="64" t="s">
        <v>297</v>
      </c>
      <c r="D1435" s="63"/>
      <c r="E1435" s="81" t="s">
        <v>12122</v>
      </c>
      <c r="F1435" s="63"/>
      <c r="G1435" s="63" t="s">
        <v>10335</v>
      </c>
      <c r="H1435" s="64" t="s">
        <v>300</v>
      </c>
      <c r="I1435" s="67" t="s">
        <v>10369</v>
      </c>
      <c r="J1435" s="76"/>
      <c r="K1435" s="76"/>
      <c r="L1435" s="76"/>
      <c r="M1435" s="76"/>
      <c r="N1435" s="76"/>
      <c r="O1435" s="71" t="s">
        <v>10335</v>
      </c>
      <c r="P1435" s="71"/>
      <c r="Q1435" s="71" t="s">
        <v>10338</v>
      </c>
      <c r="R1435" s="79" t="s">
        <v>10339</v>
      </c>
      <c r="S1435" s="74" t="n">
        <v>45139</v>
      </c>
      <c r="T1435" s="74" t="n">
        <v>45869</v>
      </c>
      <c r="U1435" s="87" t="s">
        <v>10340</v>
      </c>
      <c r="V1435" s="87" t="s">
        <v>10341</v>
      </c>
      <c r="W1435" s="76"/>
      <c r="X1435" s="71" t="s">
        <v>10335</v>
      </c>
      <c r="Y1435" s="71" t="s">
        <v>10342</v>
      </c>
      <c r="Z1435" s="79" t="s">
        <v>10629</v>
      </c>
      <c r="AA1435" s="76"/>
      <c r="AB1435" s="76"/>
      <c r="AC1435" s="76"/>
      <c r="AD1435" s="76"/>
      <c r="AE1435" s="97" t="s">
        <v>10630</v>
      </c>
      <c r="AF1435" s="76"/>
      <c r="AG1435" s="76"/>
      <c r="AH1435" s="76"/>
      <c r="AI1435" s="67" t="s">
        <v>10943</v>
      </c>
      <c r="AJ1435" s="79" t="s">
        <v>42</v>
      </c>
      <c r="AK1435" s="68"/>
      <c r="AL1435" s="68"/>
      <c r="AM1435" s="68"/>
      <c r="AN1435" s="110"/>
      <c r="AO1435" s="110"/>
      <c r="AP1435" s="107"/>
      <c r="AQ1435" s="68"/>
    </row>
    <row r="1436" customFormat="false" ht="15" hidden="false" customHeight="false" outlineLevel="0" collapsed="false">
      <c r="B1436" s="1" t="str">
        <f aca="false">поверители!$E1436</f>
        <v>Р00315</v>
      </c>
      <c r="C1436" s="64" t="s">
        <v>291</v>
      </c>
      <c r="D1436" s="63"/>
      <c r="E1436" s="81" t="s">
        <v>6501</v>
      </c>
      <c r="F1436" s="63"/>
      <c r="G1436" s="63" t="s">
        <v>10335</v>
      </c>
      <c r="H1436" s="81" t="s">
        <v>404</v>
      </c>
      <c r="I1436" s="67" t="s">
        <v>10458</v>
      </c>
      <c r="J1436" s="76"/>
      <c r="K1436" s="76"/>
      <c r="L1436" s="76"/>
      <c r="M1436" s="76"/>
      <c r="N1436" s="76"/>
      <c r="O1436" s="71" t="s">
        <v>10335</v>
      </c>
      <c r="P1436" s="71"/>
      <c r="Q1436" s="71" t="s">
        <v>10338</v>
      </c>
      <c r="R1436" s="79" t="s">
        <v>10339</v>
      </c>
      <c r="S1436" s="74" t="n">
        <v>45139</v>
      </c>
      <c r="T1436" s="74" t="n">
        <v>45504</v>
      </c>
      <c r="U1436" s="87" t="s">
        <v>10340</v>
      </c>
      <c r="V1436" s="87" t="s">
        <v>10341</v>
      </c>
      <c r="W1436" s="76"/>
      <c r="X1436" s="71" t="s">
        <v>10335</v>
      </c>
      <c r="Y1436" s="71" t="s">
        <v>10342</v>
      </c>
      <c r="Z1436" s="79" t="s">
        <v>10629</v>
      </c>
      <c r="AA1436" s="76"/>
      <c r="AB1436" s="76"/>
      <c r="AC1436" s="76"/>
      <c r="AD1436" s="76"/>
      <c r="AE1436" s="97" t="s">
        <v>10630</v>
      </c>
      <c r="AF1436" s="76"/>
      <c r="AG1436" s="76"/>
      <c r="AH1436" s="76"/>
      <c r="AI1436" s="67" t="s">
        <v>12123</v>
      </c>
      <c r="AJ1436" s="79" t="s">
        <v>42</v>
      </c>
      <c r="AK1436" s="68"/>
      <c r="AL1436" s="68"/>
      <c r="AM1436" s="68"/>
      <c r="AN1436" s="110"/>
      <c r="AO1436" s="110"/>
      <c r="AP1436" s="107"/>
      <c r="AQ1436" s="68"/>
    </row>
    <row r="1437" customFormat="false" ht="15" hidden="false" customHeight="false" outlineLevel="0" collapsed="false">
      <c r="B1437" s="1" t="str">
        <f aca="false">поверители!$E1437</f>
        <v>00841</v>
      </c>
      <c r="C1437" s="64" t="s">
        <v>323</v>
      </c>
      <c r="D1437" s="63"/>
      <c r="E1437" s="67" t="s">
        <v>12124</v>
      </c>
      <c r="F1437" s="63"/>
      <c r="G1437" s="63" t="s">
        <v>10335</v>
      </c>
      <c r="H1437" s="81" t="s">
        <v>763</v>
      </c>
      <c r="I1437" s="67" t="s">
        <v>10374</v>
      </c>
      <c r="J1437" s="76"/>
      <c r="K1437" s="76"/>
      <c r="L1437" s="76"/>
      <c r="M1437" s="76"/>
      <c r="N1437" s="76"/>
      <c r="O1437" s="71" t="s">
        <v>10335</v>
      </c>
      <c r="P1437" s="71"/>
      <c r="Q1437" s="71" t="s">
        <v>10338</v>
      </c>
      <c r="R1437" s="79" t="s">
        <v>10339</v>
      </c>
      <c r="S1437" s="74" t="n">
        <v>45139</v>
      </c>
      <c r="T1437" s="74" t="n">
        <v>45869</v>
      </c>
      <c r="U1437" s="87" t="s">
        <v>10340</v>
      </c>
      <c r="V1437" s="87" t="s">
        <v>10341</v>
      </c>
      <c r="W1437" s="76"/>
      <c r="X1437" s="71" t="s">
        <v>10335</v>
      </c>
      <c r="Y1437" s="71" t="s">
        <v>10342</v>
      </c>
      <c r="Z1437" s="79" t="s">
        <v>10629</v>
      </c>
      <c r="AA1437" s="76"/>
      <c r="AB1437" s="76"/>
      <c r="AC1437" s="76"/>
      <c r="AD1437" s="76"/>
      <c r="AE1437" s="97" t="s">
        <v>10630</v>
      </c>
      <c r="AF1437" s="76"/>
      <c r="AG1437" s="76"/>
      <c r="AH1437" s="76"/>
      <c r="AI1437" s="67" t="s">
        <v>10552</v>
      </c>
      <c r="AJ1437" s="79" t="s">
        <v>42</v>
      </c>
      <c r="AK1437" s="68"/>
      <c r="AL1437" s="68"/>
      <c r="AM1437" s="68"/>
      <c r="AN1437" s="110"/>
      <c r="AO1437" s="110"/>
      <c r="AP1437" s="107"/>
      <c r="AQ1437" s="68"/>
    </row>
    <row r="1438" customFormat="false" ht="15" hidden="false" customHeight="false" outlineLevel="0" collapsed="false">
      <c r="B1438" s="1" t="str">
        <f aca="false">поверители!$E1438</f>
        <v>00843</v>
      </c>
      <c r="C1438" s="64" t="s">
        <v>323</v>
      </c>
      <c r="D1438" s="63"/>
      <c r="E1438" s="67" t="s">
        <v>12125</v>
      </c>
      <c r="F1438" s="63"/>
      <c r="G1438" s="63" t="s">
        <v>10335</v>
      </c>
      <c r="H1438" s="81" t="s">
        <v>763</v>
      </c>
      <c r="I1438" s="67" t="s">
        <v>10374</v>
      </c>
      <c r="J1438" s="76"/>
      <c r="K1438" s="76"/>
      <c r="L1438" s="76"/>
      <c r="M1438" s="76"/>
      <c r="N1438" s="76"/>
      <c r="O1438" s="71" t="s">
        <v>10335</v>
      </c>
      <c r="P1438" s="71"/>
      <c r="Q1438" s="71" t="s">
        <v>10338</v>
      </c>
      <c r="R1438" s="79" t="s">
        <v>10339</v>
      </c>
      <c r="S1438" s="74" t="n">
        <v>45139</v>
      </c>
      <c r="T1438" s="74" t="n">
        <v>45869</v>
      </c>
      <c r="U1438" s="87" t="s">
        <v>10340</v>
      </c>
      <c r="V1438" s="87" t="s">
        <v>10341</v>
      </c>
      <c r="W1438" s="76"/>
      <c r="X1438" s="71" t="s">
        <v>10335</v>
      </c>
      <c r="Y1438" s="71" t="s">
        <v>10342</v>
      </c>
      <c r="Z1438" s="79" t="s">
        <v>10629</v>
      </c>
      <c r="AA1438" s="76"/>
      <c r="AB1438" s="76"/>
      <c r="AC1438" s="76"/>
      <c r="AD1438" s="76"/>
      <c r="AE1438" s="97" t="s">
        <v>10630</v>
      </c>
      <c r="AF1438" s="76"/>
      <c r="AG1438" s="76"/>
      <c r="AH1438" s="76"/>
      <c r="AI1438" s="67" t="s">
        <v>10552</v>
      </c>
      <c r="AJ1438" s="79" t="s">
        <v>42</v>
      </c>
      <c r="AK1438" s="68"/>
      <c r="AL1438" s="68"/>
      <c r="AM1438" s="68"/>
      <c r="AN1438" s="110"/>
      <c r="AO1438" s="110"/>
      <c r="AP1438" s="107"/>
      <c r="AQ1438" s="68"/>
    </row>
    <row r="1439" customFormat="false" ht="15" hidden="false" customHeight="false" outlineLevel="0" collapsed="false">
      <c r="B1439" s="1" t="str">
        <f aca="false">поверители!$E1439</f>
        <v>00845</v>
      </c>
      <c r="C1439" s="64" t="s">
        <v>323</v>
      </c>
      <c r="D1439" s="63"/>
      <c r="E1439" s="81" t="s">
        <v>12126</v>
      </c>
      <c r="F1439" s="63"/>
      <c r="G1439" s="63" t="s">
        <v>10335</v>
      </c>
      <c r="H1439" s="81" t="s">
        <v>763</v>
      </c>
      <c r="I1439" s="67" t="s">
        <v>10374</v>
      </c>
      <c r="J1439" s="76"/>
      <c r="K1439" s="76"/>
      <c r="L1439" s="76"/>
      <c r="M1439" s="76"/>
      <c r="N1439" s="76"/>
      <c r="O1439" s="71" t="s">
        <v>10335</v>
      </c>
      <c r="P1439" s="71"/>
      <c r="Q1439" s="71" t="s">
        <v>10338</v>
      </c>
      <c r="R1439" s="79" t="s">
        <v>10339</v>
      </c>
      <c r="S1439" s="74" t="n">
        <v>45139</v>
      </c>
      <c r="T1439" s="74" t="n">
        <v>45869</v>
      </c>
      <c r="U1439" s="87" t="s">
        <v>10340</v>
      </c>
      <c r="V1439" s="87" t="s">
        <v>10341</v>
      </c>
      <c r="W1439" s="76"/>
      <c r="X1439" s="71" t="s">
        <v>10335</v>
      </c>
      <c r="Y1439" s="71" t="s">
        <v>10342</v>
      </c>
      <c r="Z1439" s="79" t="s">
        <v>10629</v>
      </c>
      <c r="AA1439" s="76"/>
      <c r="AB1439" s="76"/>
      <c r="AC1439" s="76"/>
      <c r="AD1439" s="76"/>
      <c r="AE1439" s="97" t="s">
        <v>10630</v>
      </c>
      <c r="AF1439" s="76"/>
      <c r="AG1439" s="76"/>
      <c r="AH1439" s="76"/>
      <c r="AI1439" s="67" t="s">
        <v>10979</v>
      </c>
      <c r="AJ1439" s="79" t="s">
        <v>42</v>
      </c>
      <c r="AK1439" s="68"/>
      <c r="AL1439" s="68"/>
      <c r="AM1439" s="68"/>
      <c r="AN1439" s="110"/>
      <c r="AO1439" s="110"/>
      <c r="AP1439" s="107"/>
      <c r="AQ1439" s="68"/>
    </row>
    <row r="1440" customFormat="false" ht="15" hidden="false" customHeight="false" outlineLevel="0" collapsed="false">
      <c r="B1440" s="1" t="str">
        <f aca="false">поверители!$E1440</f>
        <v>00851</v>
      </c>
      <c r="C1440" s="64" t="s">
        <v>323</v>
      </c>
      <c r="D1440" s="63"/>
      <c r="E1440" s="67" t="s">
        <v>12127</v>
      </c>
      <c r="F1440" s="63"/>
      <c r="G1440" s="63" t="s">
        <v>10335</v>
      </c>
      <c r="H1440" s="81" t="s">
        <v>763</v>
      </c>
      <c r="I1440" s="67" t="s">
        <v>10374</v>
      </c>
      <c r="J1440" s="76"/>
      <c r="K1440" s="76"/>
      <c r="L1440" s="76"/>
      <c r="M1440" s="76"/>
      <c r="N1440" s="76"/>
      <c r="O1440" s="71" t="s">
        <v>10335</v>
      </c>
      <c r="P1440" s="71"/>
      <c r="Q1440" s="71" t="s">
        <v>10338</v>
      </c>
      <c r="R1440" s="79" t="s">
        <v>10339</v>
      </c>
      <c r="S1440" s="74" t="n">
        <v>45139</v>
      </c>
      <c r="T1440" s="74" t="n">
        <v>45869</v>
      </c>
      <c r="U1440" s="87" t="s">
        <v>10340</v>
      </c>
      <c r="V1440" s="87" t="s">
        <v>10341</v>
      </c>
      <c r="W1440" s="76"/>
      <c r="X1440" s="71" t="s">
        <v>10335</v>
      </c>
      <c r="Y1440" s="71" t="s">
        <v>10342</v>
      </c>
      <c r="Z1440" s="79" t="s">
        <v>10629</v>
      </c>
      <c r="AA1440" s="76"/>
      <c r="AB1440" s="76"/>
      <c r="AC1440" s="76"/>
      <c r="AD1440" s="76"/>
      <c r="AE1440" s="97" t="s">
        <v>10630</v>
      </c>
      <c r="AF1440" s="76"/>
      <c r="AG1440" s="76"/>
      <c r="AH1440" s="76"/>
      <c r="AI1440" s="67" t="s">
        <v>10845</v>
      </c>
      <c r="AJ1440" s="79" t="s">
        <v>42</v>
      </c>
      <c r="AK1440" s="68"/>
      <c r="AL1440" s="68"/>
      <c r="AM1440" s="68"/>
      <c r="AN1440" s="110"/>
      <c r="AO1440" s="110"/>
      <c r="AP1440" s="107"/>
      <c r="AQ1440" s="68"/>
    </row>
    <row r="1441" customFormat="false" ht="15" hidden="false" customHeight="false" outlineLevel="0" collapsed="false">
      <c r="B1441" s="1" t="str">
        <f aca="false">поверители!$E1441</f>
        <v>00860</v>
      </c>
      <c r="C1441" s="64" t="s">
        <v>1753</v>
      </c>
      <c r="D1441" s="63"/>
      <c r="E1441" s="81" t="s">
        <v>12128</v>
      </c>
      <c r="F1441" s="63"/>
      <c r="G1441" s="63" t="s">
        <v>10335</v>
      </c>
      <c r="H1441" s="81" t="s">
        <v>11361</v>
      </c>
      <c r="I1441" s="67" t="s">
        <v>10363</v>
      </c>
      <c r="J1441" s="76"/>
      <c r="K1441" s="76"/>
      <c r="L1441" s="76"/>
      <c r="M1441" s="76"/>
      <c r="N1441" s="76"/>
      <c r="O1441" s="71" t="s">
        <v>10335</v>
      </c>
      <c r="P1441" s="71"/>
      <c r="Q1441" s="71" t="s">
        <v>10338</v>
      </c>
      <c r="R1441" s="79" t="s">
        <v>10339</v>
      </c>
      <c r="S1441" s="74" t="n">
        <v>45139</v>
      </c>
      <c r="T1441" s="74" t="n">
        <v>45869</v>
      </c>
      <c r="U1441" s="87" t="s">
        <v>10340</v>
      </c>
      <c r="V1441" s="87" t="s">
        <v>10341</v>
      </c>
      <c r="W1441" s="76"/>
      <c r="X1441" s="71" t="s">
        <v>10335</v>
      </c>
      <c r="Y1441" s="71" t="s">
        <v>10342</v>
      </c>
      <c r="Z1441" s="79" t="s">
        <v>10629</v>
      </c>
      <c r="AA1441" s="76"/>
      <c r="AB1441" s="76"/>
      <c r="AC1441" s="76"/>
      <c r="AD1441" s="76"/>
      <c r="AE1441" s="97" t="s">
        <v>10630</v>
      </c>
      <c r="AF1441" s="76"/>
      <c r="AG1441" s="76"/>
      <c r="AH1441" s="76"/>
      <c r="AI1441" s="67" t="s">
        <v>10869</v>
      </c>
      <c r="AJ1441" s="79" t="s">
        <v>42</v>
      </c>
      <c r="AK1441" s="68"/>
      <c r="AL1441" s="68"/>
      <c r="AM1441" s="68"/>
      <c r="AN1441" s="110"/>
      <c r="AO1441" s="110"/>
      <c r="AP1441" s="107"/>
      <c r="AQ1441" s="68"/>
    </row>
    <row r="1442" customFormat="false" ht="15" hidden="false" customHeight="false" outlineLevel="0" collapsed="false">
      <c r="B1442" s="1" t="str">
        <f aca="false">поверители!$E1442</f>
        <v>00864</v>
      </c>
      <c r="C1442" s="64" t="s">
        <v>291</v>
      </c>
      <c r="D1442" s="63"/>
      <c r="E1442" s="81" t="s">
        <v>12129</v>
      </c>
      <c r="F1442" s="63"/>
      <c r="G1442" s="63" t="s">
        <v>10335</v>
      </c>
      <c r="H1442" s="63" t="s">
        <v>404</v>
      </c>
      <c r="I1442" s="67" t="s">
        <v>10667</v>
      </c>
      <c r="J1442" s="76"/>
      <c r="K1442" s="76"/>
      <c r="L1442" s="76"/>
      <c r="M1442" s="76"/>
      <c r="N1442" s="76"/>
      <c r="O1442" s="71" t="s">
        <v>10335</v>
      </c>
      <c r="P1442" s="71"/>
      <c r="Q1442" s="71" t="s">
        <v>10338</v>
      </c>
      <c r="R1442" s="79" t="s">
        <v>10339</v>
      </c>
      <c r="S1442" s="74" t="n">
        <v>45139</v>
      </c>
      <c r="T1442" s="74" t="n">
        <v>45504</v>
      </c>
      <c r="U1442" s="87" t="s">
        <v>10340</v>
      </c>
      <c r="V1442" s="87" t="s">
        <v>10341</v>
      </c>
      <c r="W1442" s="76"/>
      <c r="X1442" s="71" t="s">
        <v>10335</v>
      </c>
      <c r="Y1442" s="71" t="s">
        <v>10342</v>
      </c>
      <c r="Z1442" s="79" t="s">
        <v>10629</v>
      </c>
      <c r="AA1442" s="76"/>
      <c r="AB1442" s="76"/>
      <c r="AC1442" s="76"/>
      <c r="AD1442" s="76"/>
      <c r="AE1442" s="97" t="s">
        <v>10630</v>
      </c>
      <c r="AF1442" s="76"/>
      <c r="AG1442" s="76"/>
      <c r="AH1442" s="76"/>
      <c r="AI1442" s="67" t="s">
        <v>10650</v>
      </c>
      <c r="AJ1442" s="79" t="s">
        <v>42</v>
      </c>
      <c r="AK1442" s="68"/>
      <c r="AL1442" s="68"/>
      <c r="AM1442" s="68"/>
      <c r="AN1442" s="110"/>
      <c r="AO1442" s="110"/>
      <c r="AP1442" s="107"/>
      <c r="AQ1442" s="68"/>
    </row>
    <row r="1443" customFormat="false" ht="15" hidden="false" customHeight="false" outlineLevel="0" collapsed="false">
      <c r="B1443" s="1" t="str">
        <f aca="false">поверители!$E1443</f>
        <v>00866</v>
      </c>
      <c r="C1443" s="64" t="s">
        <v>828</v>
      </c>
      <c r="D1443" s="63"/>
      <c r="E1443" s="67" t="s">
        <v>12130</v>
      </c>
      <c r="F1443" s="63"/>
      <c r="G1443" s="63" t="s">
        <v>10335</v>
      </c>
      <c r="H1443" s="81" t="s">
        <v>404</v>
      </c>
      <c r="I1443" s="67" t="s">
        <v>10363</v>
      </c>
      <c r="J1443" s="76"/>
      <c r="K1443" s="76"/>
      <c r="L1443" s="76"/>
      <c r="M1443" s="76"/>
      <c r="N1443" s="76"/>
      <c r="O1443" s="71" t="s">
        <v>10335</v>
      </c>
      <c r="P1443" s="71"/>
      <c r="Q1443" s="71" t="s">
        <v>10338</v>
      </c>
      <c r="R1443" s="79" t="s">
        <v>10339</v>
      </c>
      <c r="S1443" s="74" t="n">
        <v>45139</v>
      </c>
      <c r="T1443" s="74" t="n">
        <v>45869</v>
      </c>
      <c r="U1443" s="87" t="s">
        <v>10340</v>
      </c>
      <c r="V1443" s="87" t="s">
        <v>10341</v>
      </c>
      <c r="W1443" s="76"/>
      <c r="X1443" s="71" t="s">
        <v>10335</v>
      </c>
      <c r="Y1443" s="71" t="s">
        <v>10342</v>
      </c>
      <c r="Z1443" s="79" t="s">
        <v>10629</v>
      </c>
      <c r="AA1443" s="76"/>
      <c r="AB1443" s="76"/>
      <c r="AC1443" s="76"/>
      <c r="AD1443" s="76"/>
      <c r="AE1443" s="97" t="s">
        <v>10630</v>
      </c>
      <c r="AF1443" s="76"/>
      <c r="AG1443" s="76"/>
      <c r="AH1443" s="76"/>
      <c r="AI1443" s="67" t="s">
        <v>12131</v>
      </c>
      <c r="AJ1443" s="79" t="s">
        <v>42</v>
      </c>
      <c r="AK1443" s="68"/>
      <c r="AL1443" s="68"/>
      <c r="AM1443" s="68"/>
      <c r="AN1443" s="110"/>
      <c r="AO1443" s="110"/>
      <c r="AP1443" s="107"/>
      <c r="AQ1443" s="68"/>
    </row>
    <row r="1444" customFormat="false" ht="15" hidden="false" customHeight="false" outlineLevel="0" collapsed="false">
      <c r="B1444" s="1" t="str">
        <f aca="false">поверители!$E1444</f>
        <v>00867</v>
      </c>
      <c r="C1444" s="64" t="s">
        <v>828</v>
      </c>
      <c r="D1444" s="63"/>
      <c r="E1444" s="67" t="s">
        <v>12132</v>
      </c>
      <c r="F1444" s="63"/>
      <c r="G1444" s="63" t="s">
        <v>10335</v>
      </c>
      <c r="H1444" s="81" t="s">
        <v>404</v>
      </c>
      <c r="I1444" s="67" t="s">
        <v>10363</v>
      </c>
      <c r="J1444" s="76"/>
      <c r="K1444" s="76"/>
      <c r="L1444" s="76"/>
      <c r="M1444" s="76"/>
      <c r="N1444" s="76"/>
      <c r="O1444" s="71" t="s">
        <v>10335</v>
      </c>
      <c r="P1444" s="71"/>
      <c r="Q1444" s="71" t="s">
        <v>10338</v>
      </c>
      <c r="R1444" s="79" t="s">
        <v>10339</v>
      </c>
      <c r="S1444" s="74" t="n">
        <v>45139</v>
      </c>
      <c r="T1444" s="74" t="n">
        <v>45869</v>
      </c>
      <c r="U1444" s="87" t="s">
        <v>10340</v>
      </c>
      <c r="V1444" s="87" t="s">
        <v>10341</v>
      </c>
      <c r="W1444" s="76"/>
      <c r="X1444" s="71" t="s">
        <v>10335</v>
      </c>
      <c r="Y1444" s="71" t="s">
        <v>10342</v>
      </c>
      <c r="Z1444" s="79" t="s">
        <v>10629</v>
      </c>
      <c r="AA1444" s="76"/>
      <c r="AB1444" s="76"/>
      <c r="AC1444" s="76"/>
      <c r="AD1444" s="76"/>
      <c r="AE1444" s="97" t="s">
        <v>10630</v>
      </c>
      <c r="AF1444" s="76"/>
      <c r="AG1444" s="76"/>
      <c r="AH1444" s="76"/>
      <c r="AI1444" s="67" t="s">
        <v>12131</v>
      </c>
      <c r="AJ1444" s="79" t="s">
        <v>42</v>
      </c>
      <c r="AK1444" s="68"/>
      <c r="AL1444" s="68"/>
      <c r="AM1444" s="68"/>
      <c r="AN1444" s="110"/>
      <c r="AO1444" s="110"/>
      <c r="AP1444" s="107"/>
      <c r="AQ1444" s="68"/>
    </row>
    <row r="1445" customFormat="false" ht="15" hidden="false" customHeight="false" outlineLevel="0" collapsed="false">
      <c r="B1445" s="1" t="str">
        <f aca="false">поверители!$E1445</f>
        <v>00922</v>
      </c>
      <c r="C1445" s="64" t="s">
        <v>291</v>
      </c>
      <c r="D1445" s="63"/>
      <c r="E1445" s="67" t="s">
        <v>12133</v>
      </c>
      <c r="F1445" s="63"/>
      <c r="G1445" s="63" t="s">
        <v>10335</v>
      </c>
      <c r="H1445" s="81" t="s">
        <v>404</v>
      </c>
      <c r="I1445" s="67" t="s">
        <v>10458</v>
      </c>
      <c r="J1445" s="76"/>
      <c r="K1445" s="76"/>
      <c r="L1445" s="76"/>
      <c r="M1445" s="76"/>
      <c r="N1445" s="76"/>
      <c r="O1445" s="71" t="s">
        <v>10335</v>
      </c>
      <c r="P1445" s="71"/>
      <c r="Q1445" s="71" t="s">
        <v>10338</v>
      </c>
      <c r="R1445" s="79" t="s">
        <v>10339</v>
      </c>
      <c r="S1445" s="74" t="n">
        <v>45139</v>
      </c>
      <c r="T1445" s="74" t="n">
        <v>45504</v>
      </c>
      <c r="U1445" s="87" t="s">
        <v>10340</v>
      </c>
      <c r="V1445" s="87" t="s">
        <v>10341</v>
      </c>
      <c r="W1445" s="76"/>
      <c r="X1445" s="71" t="s">
        <v>10335</v>
      </c>
      <c r="Y1445" s="71" t="s">
        <v>10342</v>
      </c>
      <c r="Z1445" s="79" t="s">
        <v>10629</v>
      </c>
      <c r="AA1445" s="76"/>
      <c r="AB1445" s="76"/>
      <c r="AC1445" s="76"/>
      <c r="AD1445" s="76"/>
      <c r="AE1445" s="97" t="s">
        <v>10630</v>
      </c>
      <c r="AF1445" s="76"/>
      <c r="AG1445" s="76"/>
      <c r="AH1445" s="76"/>
      <c r="AI1445" s="67" t="s">
        <v>10733</v>
      </c>
      <c r="AJ1445" s="79" t="s">
        <v>42</v>
      </c>
      <c r="AK1445" s="68"/>
      <c r="AL1445" s="68"/>
      <c r="AM1445" s="68"/>
      <c r="AN1445" s="110"/>
      <c r="AO1445" s="110"/>
      <c r="AP1445" s="107"/>
      <c r="AQ1445" s="68"/>
    </row>
    <row r="1446" customFormat="false" ht="15" hidden="false" customHeight="false" outlineLevel="0" collapsed="false">
      <c r="B1446" s="1" t="str">
        <f aca="false">поверители!$E1446</f>
        <v>00923</v>
      </c>
      <c r="C1446" s="64" t="s">
        <v>291</v>
      </c>
      <c r="D1446" s="63"/>
      <c r="E1446" s="67" t="s">
        <v>12134</v>
      </c>
      <c r="F1446" s="63"/>
      <c r="G1446" s="63" t="s">
        <v>10335</v>
      </c>
      <c r="H1446" s="81" t="s">
        <v>404</v>
      </c>
      <c r="I1446" s="67" t="s">
        <v>10458</v>
      </c>
      <c r="J1446" s="76"/>
      <c r="K1446" s="76"/>
      <c r="L1446" s="76"/>
      <c r="M1446" s="76"/>
      <c r="N1446" s="76"/>
      <c r="O1446" s="71" t="s">
        <v>10335</v>
      </c>
      <c r="P1446" s="71"/>
      <c r="Q1446" s="71" t="s">
        <v>10338</v>
      </c>
      <c r="R1446" s="79" t="s">
        <v>10339</v>
      </c>
      <c r="S1446" s="74" t="n">
        <v>45139</v>
      </c>
      <c r="T1446" s="74" t="n">
        <v>45504</v>
      </c>
      <c r="U1446" s="87" t="s">
        <v>10340</v>
      </c>
      <c r="V1446" s="87" t="s">
        <v>10341</v>
      </c>
      <c r="W1446" s="76"/>
      <c r="X1446" s="71" t="s">
        <v>10335</v>
      </c>
      <c r="Y1446" s="71" t="s">
        <v>10342</v>
      </c>
      <c r="Z1446" s="79" t="s">
        <v>10629</v>
      </c>
      <c r="AA1446" s="76"/>
      <c r="AB1446" s="76"/>
      <c r="AC1446" s="76"/>
      <c r="AD1446" s="76"/>
      <c r="AE1446" s="97" t="s">
        <v>10630</v>
      </c>
      <c r="AF1446" s="76"/>
      <c r="AG1446" s="76"/>
      <c r="AH1446" s="76"/>
      <c r="AI1446" s="67" t="s">
        <v>10733</v>
      </c>
      <c r="AJ1446" s="79" t="s">
        <v>42</v>
      </c>
      <c r="AK1446" s="68"/>
      <c r="AL1446" s="68"/>
      <c r="AM1446" s="68"/>
      <c r="AN1446" s="110"/>
      <c r="AO1446" s="110"/>
      <c r="AP1446" s="107"/>
      <c r="AQ1446" s="68"/>
    </row>
    <row r="1447" customFormat="false" ht="15" hidden="false" customHeight="false" outlineLevel="0" collapsed="false">
      <c r="B1447" s="1" t="str">
        <f aca="false">поверители!$E1447</f>
        <v>00929</v>
      </c>
      <c r="C1447" s="64" t="s">
        <v>323</v>
      </c>
      <c r="D1447" s="63"/>
      <c r="E1447" s="81" t="s">
        <v>12135</v>
      </c>
      <c r="F1447" s="63"/>
      <c r="G1447" s="63" t="s">
        <v>10335</v>
      </c>
      <c r="H1447" s="81" t="s">
        <v>763</v>
      </c>
      <c r="I1447" s="67" t="s">
        <v>10374</v>
      </c>
      <c r="J1447" s="76"/>
      <c r="K1447" s="76"/>
      <c r="L1447" s="76"/>
      <c r="M1447" s="76"/>
      <c r="N1447" s="76"/>
      <c r="O1447" s="71" t="s">
        <v>10335</v>
      </c>
      <c r="P1447" s="71"/>
      <c r="Q1447" s="71" t="s">
        <v>10338</v>
      </c>
      <c r="R1447" s="79" t="s">
        <v>10339</v>
      </c>
      <c r="S1447" s="74" t="n">
        <v>45139</v>
      </c>
      <c r="T1447" s="74" t="n">
        <v>45869</v>
      </c>
      <c r="U1447" s="87" t="s">
        <v>10340</v>
      </c>
      <c r="V1447" s="87" t="s">
        <v>10341</v>
      </c>
      <c r="W1447" s="76"/>
      <c r="X1447" s="71" t="s">
        <v>10335</v>
      </c>
      <c r="Y1447" s="71" t="s">
        <v>10342</v>
      </c>
      <c r="Z1447" s="79" t="s">
        <v>10629</v>
      </c>
      <c r="AA1447" s="76"/>
      <c r="AB1447" s="76"/>
      <c r="AC1447" s="76"/>
      <c r="AD1447" s="76"/>
      <c r="AE1447" s="97" t="s">
        <v>10630</v>
      </c>
      <c r="AF1447" s="76"/>
      <c r="AG1447" s="76"/>
      <c r="AH1447" s="76"/>
      <c r="AI1447" s="67" t="s">
        <v>10863</v>
      </c>
      <c r="AJ1447" s="79" t="s">
        <v>42</v>
      </c>
      <c r="AK1447" s="68"/>
      <c r="AL1447" s="68"/>
      <c r="AM1447" s="68"/>
      <c r="AN1447" s="110"/>
      <c r="AO1447" s="110"/>
      <c r="AP1447" s="107"/>
      <c r="AQ1447" s="68"/>
    </row>
    <row r="1448" customFormat="false" ht="15" hidden="false" customHeight="false" outlineLevel="0" collapsed="false">
      <c r="B1448" s="1" t="str">
        <f aca="false">поверители!$E1448</f>
        <v>00932</v>
      </c>
      <c r="C1448" s="64" t="s">
        <v>323</v>
      </c>
      <c r="D1448" s="63"/>
      <c r="E1448" s="81" t="s">
        <v>12136</v>
      </c>
      <c r="F1448" s="63"/>
      <c r="G1448" s="63" t="s">
        <v>10335</v>
      </c>
      <c r="H1448" s="81" t="s">
        <v>326</v>
      </c>
      <c r="I1448" s="67" t="s">
        <v>10374</v>
      </c>
      <c r="J1448" s="76"/>
      <c r="K1448" s="76"/>
      <c r="L1448" s="76"/>
      <c r="M1448" s="76"/>
      <c r="N1448" s="76"/>
      <c r="O1448" s="71" t="s">
        <v>10335</v>
      </c>
      <c r="P1448" s="71"/>
      <c r="Q1448" s="71" t="s">
        <v>10338</v>
      </c>
      <c r="R1448" s="79" t="s">
        <v>10339</v>
      </c>
      <c r="S1448" s="74" t="n">
        <v>45139</v>
      </c>
      <c r="T1448" s="74" t="n">
        <v>45869</v>
      </c>
      <c r="U1448" s="87" t="s">
        <v>10340</v>
      </c>
      <c r="V1448" s="87" t="s">
        <v>10341</v>
      </c>
      <c r="W1448" s="76"/>
      <c r="X1448" s="71" t="s">
        <v>10335</v>
      </c>
      <c r="Y1448" s="71" t="s">
        <v>10342</v>
      </c>
      <c r="Z1448" s="79" t="s">
        <v>10629</v>
      </c>
      <c r="AA1448" s="76"/>
      <c r="AB1448" s="76"/>
      <c r="AC1448" s="76"/>
      <c r="AD1448" s="76"/>
      <c r="AE1448" s="97" t="s">
        <v>10630</v>
      </c>
      <c r="AF1448" s="76"/>
      <c r="AG1448" s="76"/>
      <c r="AH1448" s="76"/>
      <c r="AI1448" s="67" t="s">
        <v>10558</v>
      </c>
      <c r="AJ1448" s="79" t="s">
        <v>42</v>
      </c>
      <c r="AK1448" s="68"/>
      <c r="AL1448" s="68"/>
      <c r="AM1448" s="68"/>
      <c r="AN1448" s="110"/>
      <c r="AO1448" s="110"/>
      <c r="AP1448" s="107"/>
      <c r="AQ1448" s="68"/>
    </row>
    <row r="1449" customFormat="false" ht="15" hidden="false" customHeight="false" outlineLevel="0" collapsed="false">
      <c r="B1449" s="1" t="str">
        <f aca="false">поверители!$E1449</f>
        <v>00937</v>
      </c>
      <c r="C1449" s="64" t="s">
        <v>297</v>
      </c>
      <c r="D1449" s="63"/>
      <c r="E1449" s="67" t="s">
        <v>12137</v>
      </c>
      <c r="F1449" s="63"/>
      <c r="G1449" s="63" t="s">
        <v>10335</v>
      </c>
      <c r="H1449" s="64" t="s">
        <v>2524</v>
      </c>
      <c r="I1449" s="67" t="s">
        <v>10363</v>
      </c>
      <c r="J1449" s="76"/>
      <c r="K1449" s="76"/>
      <c r="L1449" s="76"/>
      <c r="M1449" s="76"/>
      <c r="N1449" s="76"/>
      <c r="O1449" s="71" t="s">
        <v>10335</v>
      </c>
      <c r="P1449" s="71"/>
      <c r="Q1449" s="71" t="s">
        <v>10338</v>
      </c>
      <c r="R1449" s="79" t="s">
        <v>10339</v>
      </c>
      <c r="S1449" s="74" t="n">
        <v>45139</v>
      </c>
      <c r="T1449" s="74" t="n">
        <v>45869</v>
      </c>
      <c r="U1449" s="87" t="s">
        <v>10340</v>
      </c>
      <c r="V1449" s="87" t="s">
        <v>10341</v>
      </c>
      <c r="W1449" s="76"/>
      <c r="X1449" s="71" t="s">
        <v>10335</v>
      </c>
      <c r="Y1449" s="71" t="s">
        <v>10342</v>
      </c>
      <c r="Z1449" s="79" t="s">
        <v>10629</v>
      </c>
      <c r="AA1449" s="76"/>
      <c r="AB1449" s="76"/>
      <c r="AC1449" s="76"/>
      <c r="AD1449" s="76"/>
      <c r="AE1449" s="97" t="s">
        <v>10630</v>
      </c>
      <c r="AF1449" s="76"/>
      <c r="AG1449" s="76"/>
      <c r="AH1449" s="76"/>
      <c r="AI1449" s="67" t="s">
        <v>10587</v>
      </c>
      <c r="AJ1449" s="79" t="s">
        <v>42</v>
      </c>
      <c r="AK1449" s="68"/>
      <c r="AL1449" s="68"/>
      <c r="AM1449" s="68"/>
      <c r="AN1449" s="110"/>
      <c r="AO1449" s="110"/>
      <c r="AP1449" s="107"/>
      <c r="AQ1449" s="68"/>
    </row>
    <row r="1450" customFormat="false" ht="15" hidden="false" customHeight="false" outlineLevel="0" collapsed="false">
      <c r="B1450" s="1" t="str">
        <f aca="false">поверители!$E1450</f>
        <v>01095</v>
      </c>
      <c r="C1450" s="64" t="s">
        <v>323</v>
      </c>
      <c r="D1450" s="63"/>
      <c r="E1450" s="81" t="s">
        <v>12138</v>
      </c>
      <c r="F1450" s="63"/>
      <c r="G1450" s="63" t="s">
        <v>10335</v>
      </c>
      <c r="H1450" s="81" t="s">
        <v>782</v>
      </c>
      <c r="I1450" s="67" t="s">
        <v>10652</v>
      </c>
      <c r="J1450" s="76"/>
      <c r="K1450" s="76"/>
      <c r="L1450" s="76"/>
      <c r="M1450" s="76"/>
      <c r="N1450" s="76"/>
      <c r="O1450" s="71" t="s">
        <v>10335</v>
      </c>
      <c r="P1450" s="71"/>
      <c r="Q1450" s="71" t="s">
        <v>10338</v>
      </c>
      <c r="R1450" s="79" t="s">
        <v>10339</v>
      </c>
      <c r="S1450" s="74" t="n">
        <v>45139</v>
      </c>
      <c r="T1450" s="74" t="n">
        <v>45869</v>
      </c>
      <c r="U1450" s="87" t="s">
        <v>10340</v>
      </c>
      <c r="V1450" s="87" t="s">
        <v>10341</v>
      </c>
      <c r="W1450" s="76"/>
      <c r="X1450" s="71" t="s">
        <v>10335</v>
      </c>
      <c r="Y1450" s="71" t="s">
        <v>10342</v>
      </c>
      <c r="Z1450" s="79" t="s">
        <v>10629</v>
      </c>
      <c r="AA1450" s="76"/>
      <c r="AB1450" s="76"/>
      <c r="AC1450" s="76"/>
      <c r="AD1450" s="76"/>
      <c r="AE1450" s="97" t="s">
        <v>10630</v>
      </c>
      <c r="AF1450" s="76"/>
      <c r="AG1450" s="76"/>
      <c r="AH1450" s="76"/>
      <c r="AI1450" s="67" t="s">
        <v>10609</v>
      </c>
      <c r="AJ1450" s="79" t="s">
        <v>42</v>
      </c>
      <c r="AK1450" s="68"/>
      <c r="AL1450" s="68"/>
      <c r="AM1450" s="68"/>
      <c r="AN1450" s="110"/>
      <c r="AO1450" s="110"/>
      <c r="AP1450" s="107"/>
      <c r="AQ1450" s="68"/>
    </row>
    <row r="1451" customFormat="false" ht="15" hidden="false" customHeight="false" outlineLevel="0" collapsed="false">
      <c r="B1451" s="1" t="str">
        <f aca="false">поверители!$E1451</f>
        <v>01098</v>
      </c>
      <c r="C1451" s="64" t="s">
        <v>297</v>
      </c>
      <c r="D1451" s="63"/>
      <c r="E1451" s="67" t="s">
        <v>12139</v>
      </c>
      <c r="F1451" s="63"/>
      <c r="G1451" s="63" t="s">
        <v>10335</v>
      </c>
      <c r="H1451" s="64" t="s">
        <v>300</v>
      </c>
      <c r="I1451" s="67" t="s">
        <v>10458</v>
      </c>
      <c r="J1451" s="76"/>
      <c r="K1451" s="76"/>
      <c r="L1451" s="76"/>
      <c r="M1451" s="76"/>
      <c r="N1451" s="76"/>
      <c r="O1451" s="71" t="s">
        <v>10335</v>
      </c>
      <c r="P1451" s="71"/>
      <c r="Q1451" s="71" t="s">
        <v>10338</v>
      </c>
      <c r="R1451" s="79" t="s">
        <v>10339</v>
      </c>
      <c r="S1451" s="74" t="n">
        <v>45139</v>
      </c>
      <c r="T1451" s="74" t="n">
        <v>45869</v>
      </c>
      <c r="U1451" s="87" t="s">
        <v>10340</v>
      </c>
      <c r="V1451" s="87" t="s">
        <v>10341</v>
      </c>
      <c r="W1451" s="76"/>
      <c r="X1451" s="71" t="s">
        <v>10335</v>
      </c>
      <c r="Y1451" s="71" t="s">
        <v>10342</v>
      </c>
      <c r="Z1451" s="79" t="s">
        <v>10629</v>
      </c>
      <c r="AA1451" s="76"/>
      <c r="AB1451" s="76"/>
      <c r="AC1451" s="76"/>
      <c r="AD1451" s="76"/>
      <c r="AE1451" s="97" t="s">
        <v>10630</v>
      </c>
      <c r="AF1451" s="76"/>
      <c r="AG1451" s="76"/>
      <c r="AH1451" s="76"/>
      <c r="AI1451" s="67" t="s">
        <v>10647</v>
      </c>
      <c r="AJ1451" s="79" t="s">
        <v>42</v>
      </c>
      <c r="AK1451" s="68"/>
      <c r="AL1451" s="68"/>
      <c r="AM1451" s="68"/>
      <c r="AN1451" s="110"/>
      <c r="AO1451" s="110"/>
      <c r="AP1451" s="107"/>
      <c r="AQ1451" s="68"/>
    </row>
    <row r="1452" customFormat="false" ht="15" hidden="false" customHeight="false" outlineLevel="0" collapsed="false">
      <c r="B1452" s="1" t="str">
        <f aca="false">поверители!$E1452</f>
        <v>01128</v>
      </c>
      <c r="C1452" s="64" t="s">
        <v>1753</v>
      </c>
      <c r="D1452" s="63"/>
      <c r="E1452" s="67" t="s">
        <v>12140</v>
      </c>
      <c r="F1452" s="63"/>
      <c r="G1452" s="63" t="s">
        <v>10335</v>
      </c>
      <c r="H1452" s="81" t="s">
        <v>11361</v>
      </c>
      <c r="I1452" s="67" t="s">
        <v>10363</v>
      </c>
      <c r="J1452" s="76"/>
      <c r="K1452" s="76"/>
      <c r="L1452" s="76"/>
      <c r="M1452" s="76"/>
      <c r="N1452" s="76"/>
      <c r="O1452" s="71" t="s">
        <v>10335</v>
      </c>
      <c r="P1452" s="71"/>
      <c r="Q1452" s="71" t="s">
        <v>10338</v>
      </c>
      <c r="R1452" s="79" t="s">
        <v>10339</v>
      </c>
      <c r="S1452" s="74" t="n">
        <v>45139</v>
      </c>
      <c r="T1452" s="74" t="n">
        <v>45869</v>
      </c>
      <c r="U1452" s="87" t="s">
        <v>10340</v>
      </c>
      <c r="V1452" s="87" t="s">
        <v>10341</v>
      </c>
      <c r="W1452" s="76"/>
      <c r="X1452" s="71" t="s">
        <v>10335</v>
      </c>
      <c r="Y1452" s="71" t="s">
        <v>10342</v>
      </c>
      <c r="Z1452" s="79" t="s">
        <v>10629</v>
      </c>
      <c r="AA1452" s="76"/>
      <c r="AB1452" s="76"/>
      <c r="AC1452" s="76"/>
      <c r="AD1452" s="76"/>
      <c r="AE1452" s="97" t="s">
        <v>10630</v>
      </c>
      <c r="AF1452" s="76"/>
      <c r="AG1452" s="76"/>
      <c r="AH1452" s="76"/>
      <c r="AI1452" s="67" t="s">
        <v>10552</v>
      </c>
      <c r="AJ1452" s="79" t="s">
        <v>42</v>
      </c>
      <c r="AK1452" s="68"/>
      <c r="AL1452" s="68"/>
      <c r="AM1452" s="68"/>
      <c r="AN1452" s="110"/>
      <c r="AO1452" s="110"/>
      <c r="AP1452" s="107"/>
      <c r="AQ1452" s="68"/>
    </row>
    <row r="1453" customFormat="false" ht="15" hidden="false" customHeight="false" outlineLevel="0" collapsed="false">
      <c r="B1453" s="1" t="str">
        <f aca="false">поверители!$E1453</f>
        <v>01745</v>
      </c>
      <c r="C1453" s="64" t="s">
        <v>1753</v>
      </c>
      <c r="D1453" s="63"/>
      <c r="E1453" s="81" t="s">
        <v>12141</v>
      </c>
      <c r="F1453" s="63"/>
      <c r="G1453" s="63" t="s">
        <v>10335</v>
      </c>
      <c r="H1453" s="81" t="s">
        <v>11011</v>
      </c>
      <c r="I1453" s="67" t="s">
        <v>10363</v>
      </c>
      <c r="J1453" s="76"/>
      <c r="K1453" s="76"/>
      <c r="L1453" s="76"/>
      <c r="M1453" s="76"/>
      <c r="N1453" s="76"/>
      <c r="O1453" s="71" t="s">
        <v>10335</v>
      </c>
      <c r="P1453" s="71"/>
      <c r="Q1453" s="71" t="s">
        <v>10338</v>
      </c>
      <c r="R1453" s="79" t="s">
        <v>10339</v>
      </c>
      <c r="S1453" s="74" t="n">
        <v>45139</v>
      </c>
      <c r="T1453" s="74" t="n">
        <v>45869</v>
      </c>
      <c r="U1453" s="87" t="s">
        <v>10340</v>
      </c>
      <c r="V1453" s="87" t="s">
        <v>10341</v>
      </c>
      <c r="W1453" s="76"/>
      <c r="X1453" s="71" t="s">
        <v>10335</v>
      </c>
      <c r="Y1453" s="71" t="s">
        <v>10342</v>
      </c>
      <c r="Z1453" s="79" t="s">
        <v>10629</v>
      </c>
      <c r="AA1453" s="76"/>
      <c r="AB1453" s="76"/>
      <c r="AC1453" s="76"/>
      <c r="AD1453" s="76"/>
      <c r="AE1453" s="97" t="s">
        <v>10630</v>
      </c>
      <c r="AF1453" s="76"/>
      <c r="AG1453" s="76"/>
      <c r="AH1453" s="76"/>
      <c r="AI1453" s="67" t="s">
        <v>10869</v>
      </c>
      <c r="AJ1453" s="79" t="s">
        <v>42</v>
      </c>
      <c r="AK1453" s="68"/>
      <c r="AL1453" s="68"/>
      <c r="AM1453" s="68"/>
      <c r="AN1453" s="110"/>
      <c r="AO1453" s="110"/>
      <c r="AP1453" s="107"/>
      <c r="AQ1453" s="68"/>
    </row>
    <row r="1454" customFormat="false" ht="15" hidden="false" customHeight="false" outlineLevel="0" collapsed="false">
      <c r="B1454" s="1" t="str">
        <f aca="false">поверители!$E1454</f>
        <v>01770</v>
      </c>
      <c r="C1454" s="64" t="s">
        <v>323</v>
      </c>
      <c r="D1454" s="63"/>
      <c r="E1454" s="81" t="s">
        <v>12142</v>
      </c>
      <c r="F1454" s="63"/>
      <c r="G1454" s="63" t="s">
        <v>10335</v>
      </c>
      <c r="H1454" s="81" t="s">
        <v>782</v>
      </c>
      <c r="I1454" s="67" t="s">
        <v>10374</v>
      </c>
      <c r="J1454" s="76"/>
      <c r="K1454" s="76"/>
      <c r="L1454" s="76"/>
      <c r="M1454" s="76"/>
      <c r="N1454" s="76"/>
      <c r="O1454" s="71" t="s">
        <v>10335</v>
      </c>
      <c r="P1454" s="71"/>
      <c r="Q1454" s="71" t="s">
        <v>10338</v>
      </c>
      <c r="R1454" s="79" t="s">
        <v>10339</v>
      </c>
      <c r="S1454" s="74" t="n">
        <v>45139</v>
      </c>
      <c r="T1454" s="74" t="n">
        <v>45869</v>
      </c>
      <c r="U1454" s="87" t="s">
        <v>10340</v>
      </c>
      <c r="V1454" s="87" t="s">
        <v>10341</v>
      </c>
      <c r="W1454" s="76"/>
      <c r="X1454" s="71" t="s">
        <v>10335</v>
      </c>
      <c r="Y1454" s="71" t="s">
        <v>10342</v>
      </c>
      <c r="Z1454" s="79" t="s">
        <v>10629</v>
      </c>
      <c r="AA1454" s="76"/>
      <c r="AB1454" s="76"/>
      <c r="AC1454" s="76"/>
      <c r="AD1454" s="76"/>
      <c r="AE1454" s="97" t="s">
        <v>10630</v>
      </c>
      <c r="AF1454" s="76"/>
      <c r="AG1454" s="76"/>
      <c r="AH1454" s="76"/>
      <c r="AI1454" s="67" t="s">
        <v>10741</v>
      </c>
      <c r="AJ1454" s="79" t="s">
        <v>42</v>
      </c>
      <c r="AK1454" s="68"/>
      <c r="AL1454" s="68"/>
      <c r="AM1454" s="68"/>
      <c r="AN1454" s="110"/>
      <c r="AO1454" s="110"/>
      <c r="AP1454" s="107"/>
      <c r="AQ1454" s="68"/>
    </row>
    <row r="1455" customFormat="false" ht="15" hidden="false" customHeight="false" outlineLevel="0" collapsed="false">
      <c r="B1455" s="1" t="str">
        <f aca="false">поверители!$E1455</f>
        <v>02741</v>
      </c>
      <c r="C1455" s="64" t="s">
        <v>323</v>
      </c>
      <c r="D1455" s="87"/>
      <c r="E1455" s="81" t="s">
        <v>12143</v>
      </c>
      <c r="F1455" s="87"/>
      <c r="G1455" s="63" t="s">
        <v>10335</v>
      </c>
      <c r="H1455" s="81" t="s">
        <v>326</v>
      </c>
      <c r="I1455" s="67" t="s">
        <v>10652</v>
      </c>
      <c r="J1455" s="89"/>
      <c r="K1455" s="89"/>
      <c r="L1455" s="89"/>
      <c r="M1455" s="89"/>
      <c r="N1455" s="89"/>
      <c r="O1455" s="71" t="s">
        <v>10335</v>
      </c>
      <c r="P1455" s="71"/>
      <c r="Q1455" s="71" t="s">
        <v>10338</v>
      </c>
      <c r="R1455" s="79" t="s">
        <v>10339</v>
      </c>
      <c r="S1455" s="74" t="n">
        <v>45139</v>
      </c>
      <c r="T1455" s="74" t="n">
        <v>45869</v>
      </c>
      <c r="U1455" s="87" t="s">
        <v>10340</v>
      </c>
      <c r="V1455" s="87" t="s">
        <v>10341</v>
      </c>
      <c r="W1455" s="76"/>
      <c r="X1455" s="71" t="s">
        <v>10335</v>
      </c>
      <c r="Y1455" s="71" t="s">
        <v>10342</v>
      </c>
      <c r="Z1455" s="79" t="s">
        <v>10629</v>
      </c>
      <c r="AA1455" s="89"/>
      <c r="AB1455" s="89"/>
      <c r="AC1455" s="89"/>
      <c r="AD1455" s="89"/>
      <c r="AE1455" s="97" t="s">
        <v>10630</v>
      </c>
      <c r="AF1455" s="89"/>
      <c r="AG1455" s="89"/>
      <c r="AH1455" s="89"/>
      <c r="AI1455" s="67" t="s">
        <v>10562</v>
      </c>
      <c r="AJ1455" s="79" t="s">
        <v>42</v>
      </c>
      <c r="AK1455" s="68"/>
      <c r="AL1455" s="68"/>
      <c r="AM1455" s="68"/>
      <c r="AN1455" s="110"/>
      <c r="AO1455" s="110"/>
      <c r="AP1455" s="107"/>
      <c r="AQ1455" s="68"/>
    </row>
    <row r="1456" customFormat="false" ht="15" hidden="false" customHeight="false" outlineLevel="0" collapsed="false">
      <c r="B1456" s="1" t="str">
        <f aca="false">поверители!$E1456</f>
        <v>02746</v>
      </c>
      <c r="C1456" s="64" t="s">
        <v>323</v>
      </c>
      <c r="D1456" s="87"/>
      <c r="E1456" s="81" t="s">
        <v>12144</v>
      </c>
      <c r="F1456" s="87"/>
      <c r="G1456" s="63" t="s">
        <v>10335</v>
      </c>
      <c r="H1456" s="81" t="s">
        <v>326</v>
      </c>
      <c r="I1456" s="67" t="s">
        <v>10652</v>
      </c>
      <c r="J1456" s="89"/>
      <c r="K1456" s="89"/>
      <c r="L1456" s="89"/>
      <c r="M1456" s="89"/>
      <c r="N1456" s="89"/>
      <c r="O1456" s="71" t="s">
        <v>10335</v>
      </c>
      <c r="P1456" s="71"/>
      <c r="Q1456" s="71" t="s">
        <v>10338</v>
      </c>
      <c r="R1456" s="79" t="s">
        <v>10339</v>
      </c>
      <c r="S1456" s="74" t="n">
        <v>45139</v>
      </c>
      <c r="T1456" s="74" t="n">
        <v>45869</v>
      </c>
      <c r="U1456" s="87" t="s">
        <v>10340</v>
      </c>
      <c r="V1456" s="87" t="s">
        <v>10341</v>
      </c>
      <c r="W1456" s="76"/>
      <c r="X1456" s="71" t="s">
        <v>10335</v>
      </c>
      <c r="Y1456" s="71" t="s">
        <v>10342</v>
      </c>
      <c r="Z1456" s="79" t="s">
        <v>10629</v>
      </c>
      <c r="AA1456" s="89"/>
      <c r="AB1456" s="89"/>
      <c r="AC1456" s="89"/>
      <c r="AD1456" s="89"/>
      <c r="AE1456" s="97" t="s">
        <v>10630</v>
      </c>
      <c r="AF1456" s="89"/>
      <c r="AG1456" s="89"/>
      <c r="AH1456" s="89"/>
      <c r="AI1456" s="67" t="s">
        <v>12145</v>
      </c>
      <c r="AJ1456" s="79" t="s">
        <v>42</v>
      </c>
      <c r="AK1456" s="68"/>
      <c r="AL1456" s="68"/>
      <c r="AM1456" s="68"/>
      <c r="AN1456" s="110"/>
      <c r="AO1456" s="110"/>
      <c r="AP1456" s="107"/>
      <c r="AQ1456" s="68"/>
    </row>
    <row r="1457" customFormat="false" ht="15" hidden="false" customHeight="false" outlineLevel="0" collapsed="false">
      <c r="B1457" s="1" t="str">
        <f aca="false">поверители!$E1457</f>
        <v>02756</v>
      </c>
      <c r="C1457" s="64" t="s">
        <v>323</v>
      </c>
      <c r="D1457" s="87"/>
      <c r="E1457" s="81" t="s">
        <v>12146</v>
      </c>
      <c r="F1457" s="87"/>
      <c r="G1457" s="63" t="s">
        <v>10335</v>
      </c>
      <c r="H1457" s="81" t="s">
        <v>326</v>
      </c>
      <c r="I1457" s="67" t="s">
        <v>10652</v>
      </c>
      <c r="J1457" s="89"/>
      <c r="K1457" s="89"/>
      <c r="L1457" s="89"/>
      <c r="M1457" s="89"/>
      <c r="N1457" s="89"/>
      <c r="O1457" s="71" t="s">
        <v>10335</v>
      </c>
      <c r="P1457" s="71"/>
      <c r="Q1457" s="71" t="s">
        <v>10338</v>
      </c>
      <c r="R1457" s="79" t="s">
        <v>10339</v>
      </c>
      <c r="S1457" s="74" t="n">
        <v>45139</v>
      </c>
      <c r="T1457" s="74" t="n">
        <v>45869</v>
      </c>
      <c r="U1457" s="87" t="s">
        <v>10340</v>
      </c>
      <c r="V1457" s="87" t="s">
        <v>10341</v>
      </c>
      <c r="W1457" s="76"/>
      <c r="X1457" s="71" t="s">
        <v>10335</v>
      </c>
      <c r="Y1457" s="71" t="s">
        <v>10342</v>
      </c>
      <c r="Z1457" s="79" t="s">
        <v>10629</v>
      </c>
      <c r="AA1457" s="89"/>
      <c r="AB1457" s="89"/>
      <c r="AC1457" s="89"/>
      <c r="AD1457" s="89"/>
      <c r="AE1457" s="97" t="s">
        <v>10630</v>
      </c>
      <c r="AF1457" s="89"/>
      <c r="AG1457" s="89"/>
      <c r="AH1457" s="89"/>
      <c r="AI1457" s="67" t="s">
        <v>10552</v>
      </c>
      <c r="AJ1457" s="79" t="s">
        <v>42</v>
      </c>
      <c r="AK1457" s="68"/>
      <c r="AL1457" s="68"/>
      <c r="AM1457" s="68"/>
      <c r="AN1457" s="110"/>
      <c r="AO1457" s="110"/>
      <c r="AP1457" s="107"/>
      <c r="AQ1457" s="68"/>
    </row>
    <row r="1458" customFormat="false" ht="15" hidden="false" customHeight="false" outlineLevel="0" collapsed="false">
      <c r="B1458" s="1" t="str">
        <f aca="false">поверители!$E1458</f>
        <v>02762</v>
      </c>
      <c r="C1458" s="64" t="s">
        <v>323</v>
      </c>
      <c r="D1458" s="87"/>
      <c r="E1458" s="81" t="s">
        <v>11370</v>
      </c>
      <c r="F1458" s="87"/>
      <c r="G1458" s="63" t="s">
        <v>10335</v>
      </c>
      <c r="H1458" s="81" t="s">
        <v>6526</v>
      </c>
      <c r="I1458" s="67" t="s">
        <v>10652</v>
      </c>
      <c r="J1458" s="89"/>
      <c r="K1458" s="89"/>
      <c r="L1458" s="89"/>
      <c r="M1458" s="89"/>
      <c r="N1458" s="89"/>
      <c r="O1458" s="71" t="s">
        <v>10335</v>
      </c>
      <c r="P1458" s="71"/>
      <c r="Q1458" s="71" t="s">
        <v>10338</v>
      </c>
      <c r="R1458" s="79" t="s">
        <v>10339</v>
      </c>
      <c r="S1458" s="74" t="n">
        <v>45139</v>
      </c>
      <c r="T1458" s="74" t="n">
        <v>45869</v>
      </c>
      <c r="U1458" s="87" t="s">
        <v>10340</v>
      </c>
      <c r="V1458" s="87" t="s">
        <v>10341</v>
      </c>
      <c r="W1458" s="76"/>
      <c r="X1458" s="71" t="s">
        <v>10335</v>
      </c>
      <c r="Y1458" s="71" t="s">
        <v>10342</v>
      </c>
      <c r="Z1458" s="79" t="s">
        <v>10629</v>
      </c>
      <c r="AA1458" s="89"/>
      <c r="AB1458" s="89"/>
      <c r="AC1458" s="89"/>
      <c r="AD1458" s="89"/>
      <c r="AE1458" s="97" t="s">
        <v>10630</v>
      </c>
      <c r="AF1458" s="89"/>
      <c r="AG1458" s="89"/>
      <c r="AH1458" s="89"/>
      <c r="AI1458" s="67" t="s">
        <v>10587</v>
      </c>
      <c r="AJ1458" s="79" t="s">
        <v>42</v>
      </c>
      <c r="AK1458" s="68"/>
      <c r="AL1458" s="68"/>
      <c r="AM1458" s="68"/>
      <c r="AN1458" s="110"/>
      <c r="AO1458" s="110"/>
      <c r="AP1458" s="107"/>
      <c r="AQ1458" s="68"/>
    </row>
    <row r="1459" customFormat="false" ht="15" hidden="false" customHeight="false" outlineLevel="0" collapsed="false">
      <c r="B1459" s="1" t="str">
        <f aca="false">поверители!$E1459</f>
        <v>02782</v>
      </c>
      <c r="C1459" s="64" t="s">
        <v>10065</v>
      </c>
      <c r="D1459" s="87"/>
      <c r="E1459" s="81" t="s">
        <v>12147</v>
      </c>
      <c r="F1459" s="87"/>
      <c r="G1459" s="63" t="s">
        <v>10335</v>
      </c>
      <c r="H1459" s="64" t="s">
        <v>12148</v>
      </c>
      <c r="I1459" s="67" t="s">
        <v>10670</v>
      </c>
      <c r="J1459" s="89"/>
      <c r="K1459" s="89"/>
      <c r="L1459" s="89"/>
      <c r="M1459" s="89"/>
      <c r="N1459" s="89"/>
      <c r="O1459" s="71" t="s">
        <v>10335</v>
      </c>
      <c r="P1459" s="71"/>
      <c r="Q1459" s="71" t="s">
        <v>10338</v>
      </c>
      <c r="R1459" s="79" t="s">
        <v>10339</v>
      </c>
      <c r="S1459" s="74" t="n">
        <v>45139</v>
      </c>
      <c r="T1459" s="74" t="n">
        <v>45504</v>
      </c>
      <c r="U1459" s="87" t="s">
        <v>10340</v>
      </c>
      <c r="V1459" s="87" t="s">
        <v>10341</v>
      </c>
      <c r="W1459" s="76"/>
      <c r="X1459" s="71" t="s">
        <v>10335</v>
      </c>
      <c r="Y1459" s="71" t="s">
        <v>10342</v>
      </c>
      <c r="Z1459" s="79" t="s">
        <v>10629</v>
      </c>
      <c r="AA1459" s="89"/>
      <c r="AB1459" s="89"/>
      <c r="AC1459" s="89"/>
      <c r="AD1459" s="89"/>
      <c r="AE1459" s="97" t="s">
        <v>10630</v>
      </c>
      <c r="AF1459" s="89"/>
      <c r="AG1459" s="89"/>
      <c r="AH1459" s="89"/>
      <c r="AI1459" s="67" t="s">
        <v>10558</v>
      </c>
      <c r="AJ1459" s="79" t="s">
        <v>42</v>
      </c>
      <c r="AK1459" s="68"/>
      <c r="AL1459" s="68"/>
      <c r="AM1459" s="68"/>
      <c r="AN1459" s="110"/>
      <c r="AO1459" s="110"/>
      <c r="AP1459" s="107"/>
      <c r="AQ1459" s="68"/>
    </row>
    <row r="1460" customFormat="false" ht="15" hidden="false" customHeight="false" outlineLevel="0" collapsed="false">
      <c r="B1460" s="1" t="str">
        <f aca="false">поверители!$E1460</f>
        <v>03447</v>
      </c>
      <c r="C1460" s="64" t="s">
        <v>291</v>
      </c>
      <c r="D1460" s="87"/>
      <c r="E1460" s="67" t="s">
        <v>12149</v>
      </c>
      <c r="F1460" s="87"/>
      <c r="G1460" s="63" t="s">
        <v>10335</v>
      </c>
      <c r="H1460" s="63" t="s">
        <v>404</v>
      </c>
      <c r="I1460" s="67" t="s">
        <v>10458</v>
      </c>
      <c r="J1460" s="89"/>
      <c r="K1460" s="89"/>
      <c r="L1460" s="89"/>
      <c r="M1460" s="89"/>
      <c r="N1460" s="89"/>
      <c r="O1460" s="71" t="s">
        <v>10335</v>
      </c>
      <c r="P1460" s="71"/>
      <c r="Q1460" s="71" t="s">
        <v>10338</v>
      </c>
      <c r="R1460" s="79" t="s">
        <v>10339</v>
      </c>
      <c r="S1460" s="74" t="n">
        <v>45139</v>
      </c>
      <c r="T1460" s="74" t="n">
        <v>45504</v>
      </c>
      <c r="U1460" s="87" t="s">
        <v>10340</v>
      </c>
      <c r="V1460" s="87" t="s">
        <v>10341</v>
      </c>
      <c r="W1460" s="76"/>
      <c r="X1460" s="71" t="s">
        <v>10335</v>
      </c>
      <c r="Y1460" s="71" t="s">
        <v>10342</v>
      </c>
      <c r="Z1460" s="79" t="s">
        <v>10629</v>
      </c>
      <c r="AA1460" s="89"/>
      <c r="AB1460" s="89"/>
      <c r="AC1460" s="89"/>
      <c r="AD1460" s="89"/>
      <c r="AE1460" s="97" t="s">
        <v>10630</v>
      </c>
      <c r="AF1460" s="89"/>
      <c r="AG1460" s="89"/>
      <c r="AH1460" s="89"/>
      <c r="AI1460" s="67" t="s">
        <v>11348</v>
      </c>
      <c r="AJ1460" s="79" t="s">
        <v>42</v>
      </c>
      <c r="AK1460" s="68"/>
      <c r="AL1460" s="68"/>
      <c r="AM1460" s="68"/>
      <c r="AN1460" s="110"/>
      <c r="AO1460" s="110"/>
      <c r="AP1460" s="107"/>
      <c r="AQ1460" s="68"/>
    </row>
    <row r="1461" customFormat="false" ht="15" hidden="false" customHeight="false" outlineLevel="0" collapsed="false">
      <c r="B1461" s="1" t="str">
        <f aca="false">поверители!$E1461</f>
        <v>03452</v>
      </c>
      <c r="C1461" s="64" t="s">
        <v>323</v>
      </c>
      <c r="D1461" s="87"/>
      <c r="E1461" s="67" t="s">
        <v>12150</v>
      </c>
      <c r="F1461" s="87"/>
      <c r="G1461" s="63" t="s">
        <v>10335</v>
      </c>
      <c r="H1461" s="81" t="s">
        <v>326</v>
      </c>
      <c r="I1461" s="67" t="s">
        <v>10652</v>
      </c>
      <c r="J1461" s="89"/>
      <c r="K1461" s="89"/>
      <c r="L1461" s="89"/>
      <c r="M1461" s="89"/>
      <c r="N1461" s="89"/>
      <c r="O1461" s="71" t="s">
        <v>10335</v>
      </c>
      <c r="P1461" s="71"/>
      <c r="Q1461" s="71" t="s">
        <v>10338</v>
      </c>
      <c r="R1461" s="79" t="s">
        <v>10339</v>
      </c>
      <c r="S1461" s="74" t="n">
        <v>45139</v>
      </c>
      <c r="T1461" s="74" t="n">
        <v>45869</v>
      </c>
      <c r="U1461" s="87" t="s">
        <v>10340</v>
      </c>
      <c r="V1461" s="87" t="s">
        <v>10341</v>
      </c>
      <c r="W1461" s="76"/>
      <c r="X1461" s="71" t="s">
        <v>10335</v>
      </c>
      <c r="Y1461" s="71" t="s">
        <v>10342</v>
      </c>
      <c r="Z1461" s="79" t="s">
        <v>10629</v>
      </c>
      <c r="AA1461" s="89"/>
      <c r="AB1461" s="89"/>
      <c r="AC1461" s="89"/>
      <c r="AD1461" s="89"/>
      <c r="AE1461" s="97" t="s">
        <v>10630</v>
      </c>
      <c r="AF1461" s="89"/>
      <c r="AG1461" s="89"/>
      <c r="AH1461" s="89"/>
      <c r="AI1461" s="67" t="s">
        <v>10562</v>
      </c>
      <c r="AJ1461" s="79" t="s">
        <v>42</v>
      </c>
      <c r="AK1461" s="68"/>
      <c r="AL1461" s="68"/>
      <c r="AM1461" s="68"/>
      <c r="AN1461" s="110"/>
      <c r="AO1461" s="110"/>
      <c r="AP1461" s="107"/>
      <c r="AQ1461" s="68"/>
    </row>
    <row r="1462" customFormat="false" ht="15" hidden="false" customHeight="false" outlineLevel="0" collapsed="false">
      <c r="B1462" s="1" t="str">
        <f aca="false">поверители!$E1462</f>
        <v>03464</v>
      </c>
      <c r="C1462" s="64" t="s">
        <v>1753</v>
      </c>
      <c r="D1462" s="87"/>
      <c r="E1462" s="67" t="s">
        <v>12151</v>
      </c>
      <c r="F1462" s="87"/>
      <c r="G1462" s="63" t="s">
        <v>10335</v>
      </c>
      <c r="H1462" s="81" t="s">
        <v>11011</v>
      </c>
      <c r="I1462" s="67" t="s">
        <v>10374</v>
      </c>
      <c r="J1462" s="89"/>
      <c r="K1462" s="89"/>
      <c r="L1462" s="89"/>
      <c r="M1462" s="89"/>
      <c r="N1462" s="89"/>
      <c r="O1462" s="71" t="s">
        <v>10335</v>
      </c>
      <c r="P1462" s="71"/>
      <c r="Q1462" s="71" t="s">
        <v>10338</v>
      </c>
      <c r="R1462" s="79" t="s">
        <v>10339</v>
      </c>
      <c r="S1462" s="74" t="n">
        <v>45139</v>
      </c>
      <c r="T1462" s="74" t="n">
        <v>45869</v>
      </c>
      <c r="U1462" s="87" t="s">
        <v>10340</v>
      </c>
      <c r="V1462" s="87" t="s">
        <v>10341</v>
      </c>
      <c r="W1462" s="76"/>
      <c r="X1462" s="71" t="s">
        <v>10335</v>
      </c>
      <c r="Y1462" s="71" t="s">
        <v>10342</v>
      </c>
      <c r="Z1462" s="79" t="s">
        <v>10629</v>
      </c>
      <c r="AA1462" s="89"/>
      <c r="AB1462" s="89"/>
      <c r="AC1462" s="89"/>
      <c r="AD1462" s="89"/>
      <c r="AE1462" s="97" t="s">
        <v>10630</v>
      </c>
      <c r="AF1462" s="89"/>
      <c r="AG1462" s="89"/>
      <c r="AH1462" s="89"/>
      <c r="AI1462" s="67" t="s">
        <v>10845</v>
      </c>
      <c r="AJ1462" s="79" t="s">
        <v>42</v>
      </c>
      <c r="AK1462" s="68"/>
      <c r="AL1462" s="68"/>
      <c r="AM1462" s="68"/>
      <c r="AN1462" s="110"/>
      <c r="AO1462" s="110"/>
      <c r="AP1462" s="107"/>
      <c r="AQ1462" s="68"/>
    </row>
    <row r="1463" customFormat="false" ht="15" hidden="false" customHeight="false" outlineLevel="0" collapsed="false">
      <c r="B1463" s="1" t="str">
        <f aca="false">поверители!$E1463</f>
        <v>03470</v>
      </c>
      <c r="C1463" s="64" t="s">
        <v>291</v>
      </c>
      <c r="D1463" s="87"/>
      <c r="E1463" s="67" t="s">
        <v>6744</v>
      </c>
      <c r="F1463" s="87"/>
      <c r="G1463" s="63" t="s">
        <v>10335</v>
      </c>
      <c r="H1463" s="63" t="s">
        <v>404</v>
      </c>
      <c r="I1463" s="67" t="s">
        <v>10670</v>
      </c>
      <c r="J1463" s="89"/>
      <c r="K1463" s="89"/>
      <c r="L1463" s="89"/>
      <c r="M1463" s="89"/>
      <c r="N1463" s="89"/>
      <c r="O1463" s="71" t="s">
        <v>10335</v>
      </c>
      <c r="P1463" s="71"/>
      <c r="Q1463" s="71" t="s">
        <v>10338</v>
      </c>
      <c r="R1463" s="79" t="s">
        <v>10339</v>
      </c>
      <c r="S1463" s="74" t="n">
        <v>45139</v>
      </c>
      <c r="T1463" s="74" t="n">
        <v>45504</v>
      </c>
      <c r="U1463" s="87" t="s">
        <v>10340</v>
      </c>
      <c r="V1463" s="87" t="s">
        <v>10341</v>
      </c>
      <c r="W1463" s="76"/>
      <c r="X1463" s="71" t="s">
        <v>10335</v>
      </c>
      <c r="Y1463" s="71" t="s">
        <v>10342</v>
      </c>
      <c r="Z1463" s="79" t="s">
        <v>10629</v>
      </c>
      <c r="AA1463" s="89"/>
      <c r="AB1463" s="89"/>
      <c r="AC1463" s="89"/>
      <c r="AD1463" s="89"/>
      <c r="AE1463" s="97" t="s">
        <v>10630</v>
      </c>
      <c r="AF1463" s="89"/>
      <c r="AG1463" s="89"/>
      <c r="AH1463" s="89"/>
      <c r="AI1463" s="67" t="s">
        <v>10733</v>
      </c>
      <c r="AJ1463" s="79" t="s">
        <v>42</v>
      </c>
      <c r="AK1463" s="68"/>
      <c r="AL1463" s="68"/>
      <c r="AM1463" s="68"/>
      <c r="AN1463" s="110"/>
      <c r="AO1463" s="110"/>
      <c r="AP1463" s="107"/>
      <c r="AQ1463" s="68"/>
    </row>
    <row r="1464" customFormat="false" ht="15" hidden="false" customHeight="false" outlineLevel="0" collapsed="false">
      <c r="B1464" s="1" t="str">
        <f aca="false">поверители!$E1464</f>
        <v>03480</v>
      </c>
      <c r="C1464" s="64" t="s">
        <v>323</v>
      </c>
      <c r="D1464" s="87"/>
      <c r="E1464" s="67" t="s">
        <v>12152</v>
      </c>
      <c r="F1464" s="87"/>
      <c r="G1464" s="63" t="s">
        <v>10335</v>
      </c>
      <c r="H1464" s="81" t="s">
        <v>763</v>
      </c>
      <c r="I1464" s="67" t="s">
        <v>10374</v>
      </c>
      <c r="J1464" s="89"/>
      <c r="K1464" s="89"/>
      <c r="L1464" s="89"/>
      <c r="M1464" s="89"/>
      <c r="N1464" s="89"/>
      <c r="O1464" s="71" t="s">
        <v>10335</v>
      </c>
      <c r="P1464" s="71"/>
      <c r="Q1464" s="71" t="s">
        <v>10338</v>
      </c>
      <c r="R1464" s="79" t="s">
        <v>10339</v>
      </c>
      <c r="S1464" s="74" t="n">
        <v>45139</v>
      </c>
      <c r="T1464" s="74" t="n">
        <v>45869</v>
      </c>
      <c r="U1464" s="87" t="s">
        <v>10340</v>
      </c>
      <c r="V1464" s="87" t="s">
        <v>10341</v>
      </c>
      <c r="W1464" s="76"/>
      <c r="X1464" s="71" t="s">
        <v>10335</v>
      </c>
      <c r="Y1464" s="71" t="s">
        <v>10342</v>
      </c>
      <c r="Z1464" s="79" t="s">
        <v>10629</v>
      </c>
      <c r="AA1464" s="89"/>
      <c r="AB1464" s="89"/>
      <c r="AC1464" s="89"/>
      <c r="AD1464" s="89"/>
      <c r="AE1464" s="97" t="s">
        <v>10630</v>
      </c>
      <c r="AF1464" s="89"/>
      <c r="AG1464" s="89"/>
      <c r="AH1464" s="89"/>
      <c r="AI1464" s="67" t="s">
        <v>10863</v>
      </c>
      <c r="AJ1464" s="79" t="s">
        <v>42</v>
      </c>
      <c r="AK1464" s="68"/>
      <c r="AL1464" s="68"/>
      <c r="AM1464" s="68"/>
      <c r="AN1464" s="110"/>
      <c r="AO1464" s="110"/>
      <c r="AP1464" s="107"/>
      <c r="AQ1464" s="68"/>
    </row>
    <row r="1465" customFormat="false" ht="15" hidden="false" customHeight="false" outlineLevel="0" collapsed="false">
      <c r="B1465" s="1" t="str">
        <f aca="false">поверители!$E1465</f>
        <v>03487</v>
      </c>
      <c r="C1465" s="64" t="s">
        <v>323</v>
      </c>
      <c r="D1465" s="87"/>
      <c r="E1465" s="67" t="s">
        <v>12153</v>
      </c>
      <c r="F1465" s="87"/>
      <c r="G1465" s="63" t="s">
        <v>10335</v>
      </c>
      <c r="H1465" s="81" t="s">
        <v>326</v>
      </c>
      <c r="I1465" s="67" t="s">
        <v>10374</v>
      </c>
      <c r="J1465" s="89"/>
      <c r="K1465" s="89"/>
      <c r="L1465" s="89"/>
      <c r="M1465" s="89"/>
      <c r="N1465" s="89"/>
      <c r="O1465" s="71" t="s">
        <v>10335</v>
      </c>
      <c r="P1465" s="71"/>
      <c r="Q1465" s="71" t="s">
        <v>10338</v>
      </c>
      <c r="R1465" s="79" t="s">
        <v>10339</v>
      </c>
      <c r="S1465" s="74" t="n">
        <v>45139</v>
      </c>
      <c r="T1465" s="74" t="n">
        <v>45869</v>
      </c>
      <c r="U1465" s="87" t="s">
        <v>10340</v>
      </c>
      <c r="V1465" s="87" t="s">
        <v>10341</v>
      </c>
      <c r="W1465" s="76"/>
      <c r="X1465" s="71" t="s">
        <v>10335</v>
      </c>
      <c r="Y1465" s="71" t="s">
        <v>10342</v>
      </c>
      <c r="Z1465" s="79" t="s">
        <v>10629</v>
      </c>
      <c r="AA1465" s="89"/>
      <c r="AB1465" s="89"/>
      <c r="AC1465" s="89"/>
      <c r="AD1465" s="89"/>
      <c r="AE1465" s="97" t="s">
        <v>10630</v>
      </c>
      <c r="AF1465" s="89"/>
      <c r="AG1465" s="89"/>
      <c r="AH1465" s="89"/>
      <c r="AI1465" s="67" t="s">
        <v>10552</v>
      </c>
      <c r="AJ1465" s="79" t="s">
        <v>42</v>
      </c>
      <c r="AK1465" s="68"/>
      <c r="AL1465" s="68"/>
      <c r="AM1465" s="68"/>
      <c r="AN1465" s="110"/>
      <c r="AO1465" s="110"/>
      <c r="AP1465" s="107"/>
      <c r="AQ1465" s="68"/>
    </row>
    <row r="1466" customFormat="false" ht="15" hidden="false" customHeight="false" outlineLevel="0" collapsed="false">
      <c r="B1466" s="1" t="str">
        <f aca="false">поверители!$E1466</f>
        <v>02802</v>
      </c>
      <c r="C1466" s="64" t="s">
        <v>428</v>
      </c>
      <c r="D1466" s="87"/>
      <c r="E1466" s="81" t="s">
        <v>12154</v>
      </c>
      <c r="F1466" s="87"/>
      <c r="G1466" s="63" t="s">
        <v>10335</v>
      </c>
      <c r="H1466" s="81" t="s">
        <v>294</v>
      </c>
      <c r="I1466" s="67" t="s">
        <v>10649</v>
      </c>
      <c r="J1466" s="89"/>
      <c r="K1466" s="89"/>
      <c r="L1466" s="89"/>
      <c r="M1466" s="89"/>
      <c r="N1466" s="89"/>
      <c r="O1466" s="71" t="s">
        <v>10335</v>
      </c>
      <c r="P1466" s="71"/>
      <c r="Q1466" s="71" t="s">
        <v>10338</v>
      </c>
      <c r="R1466" s="79" t="s">
        <v>10339</v>
      </c>
      <c r="S1466" s="74" t="n">
        <v>45139</v>
      </c>
      <c r="T1466" s="74" t="n">
        <v>45504</v>
      </c>
      <c r="U1466" s="87" t="s">
        <v>10340</v>
      </c>
      <c r="V1466" s="87" t="s">
        <v>10341</v>
      </c>
      <c r="W1466" s="76"/>
      <c r="X1466" s="71" t="s">
        <v>10335</v>
      </c>
      <c r="Y1466" s="71" t="s">
        <v>10342</v>
      </c>
      <c r="Z1466" s="79" t="s">
        <v>10629</v>
      </c>
      <c r="AA1466" s="89"/>
      <c r="AB1466" s="89"/>
      <c r="AC1466" s="89"/>
      <c r="AD1466" s="89"/>
      <c r="AE1466" s="97" t="s">
        <v>10630</v>
      </c>
      <c r="AF1466" s="89"/>
      <c r="AG1466" s="89"/>
      <c r="AH1466" s="89"/>
      <c r="AI1466" s="67" t="s">
        <v>10658</v>
      </c>
      <c r="AJ1466" s="79" t="s">
        <v>42</v>
      </c>
      <c r="AK1466" s="68"/>
      <c r="AL1466" s="68"/>
      <c r="AM1466" s="68"/>
      <c r="AN1466" s="110"/>
      <c r="AO1466" s="110"/>
      <c r="AP1466" s="107"/>
      <c r="AQ1466" s="68"/>
    </row>
    <row r="1467" customFormat="false" ht="15" hidden="false" customHeight="false" outlineLevel="0" collapsed="false">
      <c r="B1467" s="1" t="str">
        <f aca="false">поверители!$E1467</f>
        <v>02803</v>
      </c>
      <c r="C1467" s="64" t="s">
        <v>428</v>
      </c>
      <c r="D1467" s="87"/>
      <c r="E1467" s="81" t="s">
        <v>12155</v>
      </c>
      <c r="F1467" s="87"/>
      <c r="G1467" s="63" t="s">
        <v>10335</v>
      </c>
      <c r="H1467" s="81" t="s">
        <v>294</v>
      </c>
      <c r="I1467" s="67" t="s">
        <v>10649</v>
      </c>
      <c r="J1467" s="89"/>
      <c r="K1467" s="89"/>
      <c r="L1467" s="89"/>
      <c r="M1467" s="89"/>
      <c r="N1467" s="89"/>
      <c r="O1467" s="71" t="s">
        <v>10335</v>
      </c>
      <c r="P1467" s="71"/>
      <c r="Q1467" s="71" t="s">
        <v>10338</v>
      </c>
      <c r="R1467" s="79" t="s">
        <v>10339</v>
      </c>
      <c r="S1467" s="74" t="n">
        <v>45139</v>
      </c>
      <c r="T1467" s="74" t="n">
        <v>45504</v>
      </c>
      <c r="U1467" s="87" t="s">
        <v>10340</v>
      </c>
      <c r="V1467" s="87" t="s">
        <v>10341</v>
      </c>
      <c r="W1467" s="76"/>
      <c r="X1467" s="71" t="s">
        <v>10335</v>
      </c>
      <c r="Y1467" s="71" t="s">
        <v>10342</v>
      </c>
      <c r="Z1467" s="79" t="s">
        <v>10629</v>
      </c>
      <c r="AA1467" s="89"/>
      <c r="AB1467" s="89"/>
      <c r="AC1467" s="89"/>
      <c r="AD1467" s="89"/>
      <c r="AE1467" s="97" t="s">
        <v>10630</v>
      </c>
      <c r="AF1467" s="89"/>
      <c r="AG1467" s="89"/>
      <c r="AH1467" s="89"/>
      <c r="AI1467" s="67" t="s">
        <v>10658</v>
      </c>
      <c r="AJ1467" s="79" t="s">
        <v>42</v>
      </c>
      <c r="AK1467" s="68"/>
      <c r="AL1467" s="68"/>
      <c r="AM1467" s="68"/>
      <c r="AN1467" s="110"/>
      <c r="AO1467" s="110"/>
      <c r="AP1467" s="107"/>
      <c r="AQ1467" s="68"/>
    </row>
    <row r="1468" customFormat="false" ht="15" hidden="false" customHeight="false" outlineLevel="0" collapsed="false">
      <c r="B1468" s="1" t="str">
        <f aca="false">поверители!$E1468</f>
        <v>4396</v>
      </c>
      <c r="C1468" s="64" t="s">
        <v>307</v>
      </c>
      <c r="D1468" s="87"/>
      <c r="E1468" s="81" t="s">
        <v>11159</v>
      </c>
      <c r="F1468" s="87"/>
      <c r="G1468" s="63" t="s">
        <v>10335</v>
      </c>
      <c r="H1468" s="63" t="s">
        <v>1779</v>
      </c>
      <c r="I1468" s="67" t="s">
        <v>10670</v>
      </c>
      <c r="J1468" s="89"/>
      <c r="K1468" s="89"/>
      <c r="L1468" s="89"/>
      <c r="M1468" s="89"/>
      <c r="N1468" s="89"/>
      <c r="O1468" s="71" t="s">
        <v>10335</v>
      </c>
      <c r="P1468" s="71"/>
      <c r="Q1468" s="71" t="s">
        <v>10338</v>
      </c>
      <c r="R1468" s="79" t="s">
        <v>10339</v>
      </c>
      <c r="S1468" s="74" t="n">
        <v>45139</v>
      </c>
      <c r="T1468" s="74" t="n">
        <v>45869</v>
      </c>
      <c r="U1468" s="87" t="s">
        <v>10340</v>
      </c>
      <c r="V1468" s="87" t="s">
        <v>10341</v>
      </c>
      <c r="W1468" s="76"/>
      <c r="X1468" s="71" t="s">
        <v>10335</v>
      </c>
      <c r="Y1468" s="71" t="s">
        <v>10342</v>
      </c>
      <c r="Z1468" s="79" t="s">
        <v>10629</v>
      </c>
      <c r="AA1468" s="89"/>
      <c r="AB1468" s="89"/>
      <c r="AC1468" s="89"/>
      <c r="AD1468" s="89"/>
      <c r="AE1468" s="97" t="s">
        <v>10630</v>
      </c>
      <c r="AF1468" s="89"/>
      <c r="AG1468" s="89"/>
      <c r="AH1468" s="89"/>
      <c r="AI1468" s="67" t="s">
        <v>10647</v>
      </c>
      <c r="AJ1468" s="79" t="s">
        <v>42</v>
      </c>
      <c r="AK1468" s="68"/>
      <c r="AL1468" s="68"/>
      <c r="AM1468" s="68"/>
      <c r="AN1468" s="110"/>
      <c r="AO1468" s="110"/>
      <c r="AP1468" s="107"/>
      <c r="AQ1468" s="68"/>
    </row>
    <row r="1469" customFormat="false" ht="15" hidden="false" customHeight="false" outlineLevel="0" collapsed="false">
      <c r="B1469" s="1" t="str">
        <f aca="false">поверители!$E1469</f>
        <v>Р00511</v>
      </c>
      <c r="C1469" s="64" t="s">
        <v>291</v>
      </c>
      <c r="D1469" s="87"/>
      <c r="E1469" s="81" t="s">
        <v>12156</v>
      </c>
      <c r="F1469" s="87"/>
      <c r="G1469" s="63" t="s">
        <v>10335</v>
      </c>
      <c r="H1469" s="81" t="s">
        <v>294</v>
      </c>
      <c r="I1469" s="67" t="s">
        <v>10670</v>
      </c>
      <c r="J1469" s="89"/>
      <c r="K1469" s="89"/>
      <c r="L1469" s="89"/>
      <c r="M1469" s="89"/>
      <c r="N1469" s="89"/>
      <c r="O1469" s="71" t="s">
        <v>10335</v>
      </c>
      <c r="P1469" s="71"/>
      <c r="Q1469" s="71" t="s">
        <v>10338</v>
      </c>
      <c r="R1469" s="79" t="s">
        <v>10339</v>
      </c>
      <c r="S1469" s="74" t="n">
        <v>45139</v>
      </c>
      <c r="T1469" s="74" t="n">
        <v>45504</v>
      </c>
      <c r="U1469" s="87" t="s">
        <v>10340</v>
      </c>
      <c r="V1469" s="87" t="s">
        <v>10341</v>
      </c>
      <c r="W1469" s="76"/>
      <c r="X1469" s="71" t="s">
        <v>10335</v>
      </c>
      <c r="Y1469" s="71" t="s">
        <v>10342</v>
      </c>
      <c r="Z1469" s="79" t="s">
        <v>10629</v>
      </c>
      <c r="AA1469" s="89"/>
      <c r="AB1469" s="89"/>
      <c r="AC1469" s="89"/>
      <c r="AD1469" s="89"/>
      <c r="AE1469" s="97" t="s">
        <v>10630</v>
      </c>
      <c r="AF1469" s="89"/>
      <c r="AG1469" s="89"/>
      <c r="AH1469" s="89"/>
      <c r="AI1469" s="67" t="s">
        <v>10647</v>
      </c>
      <c r="AJ1469" s="79" t="s">
        <v>42</v>
      </c>
      <c r="AK1469" s="68"/>
      <c r="AL1469" s="68"/>
      <c r="AM1469" s="68"/>
      <c r="AN1469" s="110"/>
      <c r="AO1469" s="110"/>
      <c r="AP1469" s="107"/>
      <c r="AQ1469" s="68"/>
    </row>
    <row r="1470" customFormat="false" ht="15" hidden="false" customHeight="false" outlineLevel="0" collapsed="false">
      <c r="B1470" s="1" t="str">
        <f aca="false">поверители!$E1470</f>
        <v>Р00303</v>
      </c>
      <c r="C1470" s="64" t="s">
        <v>291</v>
      </c>
      <c r="D1470" s="87"/>
      <c r="E1470" s="81" t="s">
        <v>12157</v>
      </c>
      <c r="F1470" s="87"/>
      <c r="G1470" s="63" t="s">
        <v>10335</v>
      </c>
      <c r="H1470" s="81" t="s">
        <v>404</v>
      </c>
      <c r="I1470" s="67" t="s">
        <v>10670</v>
      </c>
      <c r="J1470" s="89"/>
      <c r="K1470" s="89"/>
      <c r="L1470" s="89"/>
      <c r="M1470" s="89"/>
      <c r="N1470" s="89"/>
      <c r="O1470" s="71" t="s">
        <v>10335</v>
      </c>
      <c r="P1470" s="71"/>
      <c r="Q1470" s="71" t="s">
        <v>10338</v>
      </c>
      <c r="R1470" s="79" t="s">
        <v>10339</v>
      </c>
      <c r="S1470" s="74" t="n">
        <v>45139</v>
      </c>
      <c r="T1470" s="74" t="n">
        <v>45504</v>
      </c>
      <c r="U1470" s="87" t="s">
        <v>10340</v>
      </c>
      <c r="V1470" s="87" t="s">
        <v>10341</v>
      </c>
      <c r="W1470" s="76"/>
      <c r="X1470" s="71" t="s">
        <v>10335</v>
      </c>
      <c r="Y1470" s="71" t="s">
        <v>10342</v>
      </c>
      <c r="Z1470" s="79" t="s">
        <v>10629</v>
      </c>
      <c r="AA1470" s="89"/>
      <c r="AB1470" s="89"/>
      <c r="AC1470" s="89"/>
      <c r="AD1470" s="89"/>
      <c r="AE1470" s="97" t="s">
        <v>10630</v>
      </c>
      <c r="AF1470" s="89"/>
      <c r="AG1470" s="89"/>
      <c r="AH1470" s="89"/>
      <c r="AI1470" s="67" t="s">
        <v>10647</v>
      </c>
      <c r="AJ1470" s="79" t="s">
        <v>42</v>
      </c>
      <c r="AK1470" s="68"/>
      <c r="AL1470" s="68"/>
      <c r="AM1470" s="68"/>
      <c r="AN1470" s="110"/>
      <c r="AO1470" s="110"/>
      <c r="AP1470" s="107"/>
      <c r="AQ1470" s="68"/>
    </row>
    <row r="1471" customFormat="false" ht="15" hidden="false" customHeight="false" outlineLevel="0" collapsed="false">
      <c r="B1471" s="1" t="str">
        <f aca="false">поверители!$E1471</f>
        <v>Р01121</v>
      </c>
      <c r="C1471" s="64" t="s">
        <v>317</v>
      </c>
      <c r="D1471" s="87"/>
      <c r="E1471" s="81" t="s">
        <v>12158</v>
      </c>
      <c r="F1471" s="87"/>
      <c r="G1471" s="63" t="s">
        <v>10335</v>
      </c>
      <c r="H1471" s="63" t="s">
        <v>1779</v>
      </c>
      <c r="I1471" s="67" t="s">
        <v>10667</v>
      </c>
      <c r="J1471" s="89"/>
      <c r="K1471" s="89"/>
      <c r="L1471" s="89"/>
      <c r="M1471" s="89"/>
      <c r="N1471" s="89"/>
      <c r="O1471" s="71" t="s">
        <v>10335</v>
      </c>
      <c r="P1471" s="71"/>
      <c r="Q1471" s="71" t="s">
        <v>10338</v>
      </c>
      <c r="R1471" s="79" t="s">
        <v>10339</v>
      </c>
      <c r="S1471" s="74" t="n">
        <v>45139</v>
      </c>
      <c r="T1471" s="74" t="n">
        <v>45869</v>
      </c>
      <c r="U1471" s="87" t="s">
        <v>10340</v>
      </c>
      <c r="V1471" s="87" t="s">
        <v>10341</v>
      </c>
      <c r="W1471" s="76"/>
      <c r="X1471" s="71" t="s">
        <v>10335</v>
      </c>
      <c r="Y1471" s="71" t="s">
        <v>10342</v>
      </c>
      <c r="Z1471" s="79" t="s">
        <v>10629</v>
      </c>
      <c r="AA1471" s="89"/>
      <c r="AB1471" s="89"/>
      <c r="AC1471" s="89"/>
      <c r="AD1471" s="89"/>
      <c r="AE1471" s="97" t="s">
        <v>10630</v>
      </c>
      <c r="AF1471" s="89"/>
      <c r="AG1471" s="89"/>
      <c r="AH1471" s="89"/>
      <c r="AI1471" s="67" t="s">
        <v>10650</v>
      </c>
      <c r="AJ1471" s="79" t="s">
        <v>42</v>
      </c>
      <c r="AK1471" s="68"/>
      <c r="AL1471" s="68"/>
      <c r="AM1471" s="68"/>
      <c r="AN1471" s="110"/>
      <c r="AO1471" s="110"/>
      <c r="AP1471" s="107"/>
      <c r="AQ1471" s="68"/>
    </row>
    <row r="1472" customFormat="false" ht="15" hidden="false" customHeight="false" outlineLevel="0" collapsed="false">
      <c r="B1472" s="1" t="str">
        <f aca="false">поверители!$E1472</f>
        <v>03390</v>
      </c>
      <c r="C1472" s="64" t="s">
        <v>795</v>
      </c>
      <c r="D1472" s="87"/>
      <c r="E1472" s="81" t="s">
        <v>12159</v>
      </c>
      <c r="F1472" s="87"/>
      <c r="G1472" s="63" t="s">
        <v>10335</v>
      </c>
      <c r="H1472" s="81" t="s">
        <v>294</v>
      </c>
      <c r="I1472" s="67" t="s">
        <v>11213</v>
      </c>
      <c r="J1472" s="89"/>
      <c r="K1472" s="89"/>
      <c r="L1472" s="89"/>
      <c r="M1472" s="89"/>
      <c r="N1472" s="89"/>
      <c r="O1472" s="71" t="s">
        <v>10335</v>
      </c>
      <c r="P1472" s="71"/>
      <c r="Q1472" s="71" t="s">
        <v>10338</v>
      </c>
      <c r="R1472" s="79" t="s">
        <v>10339</v>
      </c>
      <c r="S1472" s="74" t="n">
        <v>45139</v>
      </c>
      <c r="T1472" s="74" t="n">
        <v>45504</v>
      </c>
      <c r="U1472" s="87" t="s">
        <v>10340</v>
      </c>
      <c r="V1472" s="87" t="s">
        <v>10341</v>
      </c>
      <c r="W1472" s="76"/>
      <c r="X1472" s="71" t="s">
        <v>10335</v>
      </c>
      <c r="Y1472" s="71" t="s">
        <v>10342</v>
      </c>
      <c r="Z1472" s="79" t="s">
        <v>10629</v>
      </c>
      <c r="AA1472" s="89"/>
      <c r="AB1472" s="89"/>
      <c r="AC1472" s="89"/>
      <c r="AD1472" s="89"/>
      <c r="AE1472" s="97" t="s">
        <v>10630</v>
      </c>
      <c r="AF1472" s="89"/>
      <c r="AG1472" s="89"/>
      <c r="AH1472" s="89"/>
      <c r="AI1472" s="67" t="s">
        <v>10647</v>
      </c>
      <c r="AJ1472" s="79" t="s">
        <v>42</v>
      </c>
      <c r="AK1472" s="68"/>
      <c r="AL1472" s="68"/>
      <c r="AM1472" s="68"/>
      <c r="AN1472" s="110"/>
      <c r="AO1472" s="110"/>
      <c r="AP1472" s="107"/>
      <c r="AQ1472" s="68"/>
    </row>
    <row r="1473" customFormat="false" ht="15" hidden="false" customHeight="false" outlineLevel="0" collapsed="false">
      <c r="B1473" s="1" t="str">
        <f aca="false">поверители!$E1473</f>
        <v>04072</v>
      </c>
      <c r="C1473" s="64" t="s">
        <v>297</v>
      </c>
      <c r="D1473" s="87"/>
      <c r="E1473" s="81" t="s">
        <v>12160</v>
      </c>
      <c r="F1473" s="87"/>
      <c r="G1473" s="63" t="s">
        <v>10335</v>
      </c>
      <c r="H1473" s="81" t="s">
        <v>300</v>
      </c>
      <c r="I1473" s="67" t="s">
        <v>10667</v>
      </c>
      <c r="J1473" s="89"/>
      <c r="K1473" s="89"/>
      <c r="L1473" s="89"/>
      <c r="M1473" s="89"/>
      <c r="N1473" s="89"/>
      <c r="O1473" s="71" t="s">
        <v>10335</v>
      </c>
      <c r="P1473" s="71"/>
      <c r="Q1473" s="71" t="s">
        <v>10338</v>
      </c>
      <c r="R1473" s="79" t="s">
        <v>10339</v>
      </c>
      <c r="S1473" s="74" t="n">
        <v>45139</v>
      </c>
      <c r="T1473" s="74" t="n">
        <v>45869</v>
      </c>
      <c r="U1473" s="87" t="s">
        <v>10340</v>
      </c>
      <c r="V1473" s="87" t="s">
        <v>10341</v>
      </c>
      <c r="W1473" s="76"/>
      <c r="X1473" s="71" t="s">
        <v>10335</v>
      </c>
      <c r="Y1473" s="71" t="s">
        <v>10342</v>
      </c>
      <c r="Z1473" s="79" t="s">
        <v>10629</v>
      </c>
      <c r="AA1473" s="89"/>
      <c r="AB1473" s="89"/>
      <c r="AC1473" s="89"/>
      <c r="AD1473" s="89"/>
      <c r="AE1473" s="97" t="s">
        <v>10630</v>
      </c>
      <c r="AF1473" s="89"/>
      <c r="AG1473" s="89"/>
      <c r="AH1473" s="89"/>
      <c r="AI1473" s="67" t="s">
        <v>10562</v>
      </c>
      <c r="AJ1473" s="79" t="s">
        <v>42</v>
      </c>
      <c r="AK1473" s="68"/>
      <c r="AL1473" s="68"/>
      <c r="AM1473" s="68"/>
      <c r="AN1473" s="110"/>
      <c r="AO1473" s="110"/>
      <c r="AP1473" s="107"/>
      <c r="AQ1473" s="68"/>
    </row>
    <row r="1474" customFormat="false" ht="15" hidden="false" customHeight="false" outlineLevel="0" collapsed="false">
      <c r="B1474" s="1" t="str">
        <f aca="false">поверители!$E1474</f>
        <v>04097</v>
      </c>
      <c r="C1474" s="64" t="s">
        <v>291</v>
      </c>
      <c r="D1474" s="87"/>
      <c r="E1474" s="81" t="s">
        <v>12161</v>
      </c>
      <c r="F1474" s="87"/>
      <c r="G1474" s="63" t="s">
        <v>10335</v>
      </c>
      <c r="H1474" s="81" t="s">
        <v>294</v>
      </c>
      <c r="I1474" s="67" t="s">
        <v>10458</v>
      </c>
      <c r="J1474" s="89"/>
      <c r="K1474" s="89"/>
      <c r="L1474" s="89"/>
      <c r="M1474" s="89"/>
      <c r="N1474" s="89"/>
      <c r="O1474" s="71" t="s">
        <v>10335</v>
      </c>
      <c r="P1474" s="71"/>
      <c r="Q1474" s="71" t="s">
        <v>10338</v>
      </c>
      <c r="R1474" s="79" t="s">
        <v>10339</v>
      </c>
      <c r="S1474" s="74" t="n">
        <v>45139</v>
      </c>
      <c r="T1474" s="74" t="n">
        <v>45504</v>
      </c>
      <c r="U1474" s="87" t="s">
        <v>10340</v>
      </c>
      <c r="V1474" s="87" t="s">
        <v>10341</v>
      </c>
      <c r="W1474" s="76"/>
      <c r="X1474" s="71" t="s">
        <v>10335</v>
      </c>
      <c r="Y1474" s="71" t="s">
        <v>10342</v>
      </c>
      <c r="Z1474" s="79" t="s">
        <v>10629</v>
      </c>
      <c r="AA1474" s="89"/>
      <c r="AB1474" s="89"/>
      <c r="AC1474" s="89"/>
      <c r="AD1474" s="89"/>
      <c r="AE1474" s="97" t="s">
        <v>10630</v>
      </c>
      <c r="AF1474" s="89"/>
      <c r="AG1474" s="89"/>
      <c r="AH1474" s="89"/>
      <c r="AI1474" s="67" t="s">
        <v>10695</v>
      </c>
      <c r="AJ1474" s="79" t="s">
        <v>42</v>
      </c>
      <c r="AK1474" s="68"/>
      <c r="AL1474" s="68"/>
      <c r="AM1474" s="68"/>
      <c r="AN1474" s="110"/>
      <c r="AO1474" s="110"/>
      <c r="AP1474" s="107"/>
      <c r="AQ1474" s="68"/>
    </row>
    <row r="1475" customFormat="false" ht="15" hidden="false" customHeight="false" outlineLevel="0" collapsed="false">
      <c r="B1475" s="1" t="str">
        <f aca="false">поверители!$E1475</f>
        <v>04134</v>
      </c>
      <c r="C1475" s="64" t="s">
        <v>10055</v>
      </c>
      <c r="D1475" s="87"/>
      <c r="E1475" s="81" t="s">
        <v>12162</v>
      </c>
      <c r="F1475" s="87"/>
      <c r="G1475" s="63" t="s">
        <v>10335</v>
      </c>
      <c r="H1475" s="81" t="s">
        <v>10709</v>
      </c>
      <c r="I1475" s="67" t="s">
        <v>10667</v>
      </c>
      <c r="J1475" s="89"/>
      <c r="K1475" s="89"/>
      <c r="L1475" s="89"/>
      <c r="M1475" s="89"/>
      <c r="N1475" s="89"/>
      <c r="O1475" s="71" t="s">
        <v>10335</v>
      </c>
      <c r="P1475" s="71"/>
      <c r="Q1475" s="71" t="s">
        <v>10338</v>
      </c>
      <c r="R1475" s="79" t="s">
        <v>10339</v>
      </c>
      <c r="S1475" s="74" t="n">
        <v>45139</v>
      </c>
      <c r="T1475" s="74" t="n">
        <v>45869</v>
      </c>
      <c r="U1475" s="87" t="s">
        <v>10340</v>
      </c>
      <c r="V1475" s="87" t="s">
        <v>10341</v>
      </c>
      <c r="W1475" s="76"/>
      <c r="X1475" s="71" t="s">
        <v>10335</v>
      </c>
      <c r="Y1475" s="71" t="s">
        <v>10342</v>
      </c>
      <c r="Z1475" s="79" t="s">
        <v>10629</v>
      </c>
      <c r="AA1475" s="89"/>
      <c r="AB1475" s="89"/>
      <c r="AC1475" s="89"/>
      <c r="AD1475" s="89"/>
      <c r="AE1475" s="97" t="s">
        <v>10630</v>
      </c>
      <c r="AF1475" s="89"/>
      <c r="AG1475" s="89"/>
      <c r="AH1475" s="89"/>
      <c r="AI1475" s="67" t="s">
        <v>12163</v>
      </c>
      <c r="AJ1475" s="79" t="s">
        <v>42</v>
      </c>
      <c r="AK1475" s="68"/>
      <c r="AL1475" s="68"/>
      <c r="AM1475" s="68"/>
      <c r="AN1475" s="110"/>
      <c r="AO1475" s="110"/>
      <c r="AP1475" s="107"/>
      <c r="AQ1475" s="68"/>
    </row>
    <row r="1476" customFormat="false" ht="15" hidden="false" customHeight="false" outlineLevel="0" collapsed="false">
      <c r="B1476" s="1" t="str">
        <f aca="false">поверители!$E1476</f>
        <v>04135</v>
      </c>
      <c r="C1476" s="64" t="s">
        <v>10055</v>
      </c>
      <c r="D1476" s="87"/>
      <c r="E1476" s="81" t="s">
        <v>12164</v>
      </c>
      <c r="F1476" s="87"/>
      <c r="G1476" s="63" t="s">
        <v>10335</v>
      </c>
      <c r="H1476" s="81" t="s">
        <v>10709</v>
      </c>
      <c r="I1476" s="67" t="s">
        <v>10667</v>
      </c>
      <c r="J1476" s="89"/>
      <c r="K1476" s="89"/>
      <c r="L1476" s="89"/>
      <c r="M1476" s="89"/>
      <c r="N1476" s="89"/>
      <c r="O1476" s="71" t="s">
        <v>10335</v>
      </c>
      <c r="P1476" s="71"/>
      <c r="Q1476" s="71" t="s">
        <v>10338</v>
      </c>
      <c r="R1476" s="79" t="s">
        <v>10339</v>
      </c>
      <c r="S1476" s="74" t="n">
        <v>45139</v>
      </c>
      <c r="T1476" s="74" t="n">
        <v>45869</v>
      </c>
      <c r="U1476" s="87" t="s">
        <v>10340</v>
      </c>
      <c r="V1476" s="87" t="s">
        <v>10341</v>
      </c>
      <c r="W1476" s="76"/>
      <c r="X1476" s="71" t="s">
        <v>10335</v>
      </c>
      <c r="Y1476" s="71" t="s">
        <v>10342</v>
      </c>
      <c r="Z1476" s="79" t="s">
        <v>10629</v>
      </c>
      <c r="AA1476" s="89"/>
      <c r="AB1476" s="89"/>
      <c r="AC1476" s="89"/>
      <c r="AD1476" s="89"/>
      <c r="AE1476" s="97" t="s">
        <v>10630</v>
      </c>
      <c r="AF1476" s="89"/>
      <c r="AG1476" s="89"/>
      <c r="AH1476" s="89"/>
      <c r="AI1476" s="67" t="s">
        <v>12163</v>
      </c>
      <c r="AJ1476" s="79" t="s">
        <v>42</v>
      </c>
      <c r="AK1476" s="68"/>
      <c r="AL1476" s="68"/>
      <c r="AM1476" s="68"/>
      <c r="AN1476" s="110"/>
      <c r="AO1476" s="110"/>
      <c r="AP1476" s="107"/>
      <c r="AQ1476" s="68"/>
    </row>
    <row r="1477" customFormat="false" ht="15" hidden="false" customHeight="false" outlineLevel="0" collapsed="false">
      <c r="B1477" s="1" t="str">
        <f aca="false">поверители!$E1477</f>
        <v>04136</v>
      </c>
      <c r="C1477" s="64" t="s">
        <v>10055</v>
      </c>
      <c r="D1477" s="87"/>
      <c r="E1477" s="81" t="s">
        <v>12165</v>
      </c>
      <c r="F1477" s="87"/>
      <c r="G1477" s="63" t="s">
        <v>10335</v>
      </c>
      <c r="H1477" s="81" t="s">
        <v>10709</v>
      </c>
      <c r="I1477" s="67" t="s">
        <v>10667</v>
      </c>
      <c r="J1477" s="89"/>
      <c r="K1477" s="89"/>
      <c r="L1477" s="89"/>
      <c r="M1477" s="89"/>
      <c r="N1477" s="89"/>
      <c r="O1477" s="71" t="s">
        <v>10335</v>
      </c>
      <c r="P1477" s="71"/>
      <c r="Q1477" s="71" t="s">
        <v>10338</v>
      </c>
      <c r="R1477" s="79" t="s">
        <v>10339</v>
      </c>
      <c r="S1477" s="74" t="n">
        <v>45139</v>
      </c>
      <c r="T1477" s="74" t="n">
        <v>45869</v>
      </c>
      <c r="U1477" s="87" t="s">
        <v>10340</v>
      </c>
      <c r="V1477" s="87" t="s">
        <v>10341</v>
      </c>
      <c r="W1477" s="76"/>
      <c r="X1477" s="71" t="s">
        <v>10335</v>
      </c>
      <c r="Y1477" s="71" t="s">
        <v>10342</v>
      </c>
      <c r="Z1477" s="79" t="s">
        <v>10629</v>
      </c>
      <c r="AA1477" s="89"/>
      <c r="AB1477" s="89"/>
      <c r="AC1477" s="89"/>
      <c r="AD1477" s="89"/>
      <c r="AE1477" s="97" t="s">
        <v>10630</v>
      </c>
      <c r="AF1477" s="89"/>
      <c r="AG1477" s="89"/>
      <c r="AH1477" s="89"/>
      <c r="AI1477" s="67" t="s">
        <v>12163</v>
      </c>
      <c r="AJ1477" s="79" t="s">
        <v>42</v>
      </c>
      <c r="AK1477" s="68"/>
      <c r="AL1477" s="68"/>
      <c r="AM1477" s="68"/>
      <c r="AN1477" s="110"/>
      <c r="AO1477" s="110"/>
      <c r="AP1477" s="107"/>
      <c r="AQ1477" s="68"/>
    </row>
    <row r="1478" customFormat="false" ht="15" hidden="false" customHeight="false" outlineLevel="0" collapsed="false">
      <c r="B1478" s="1" t="str">
        <f aca="false">поверители!$E1478</f>
        <v>04137</v>
      </c>
      <c r="C1478" s="64" t="s">
        <v>10055</v>
      </c>
      <c r="D1478" s="87"/>
      <c r="E1478" s="81" t="s">
        <v>12166</v>
      </c>
      <c r="F1478" s="87"/>
      <c r="G1478" s="63" t="s">
        <v>10335</v>
      </c>
      <c r="H1478" s="81" t="s">
        <v>10709</v>
      </c>
      <c r="I1478" s="67" t="s">
        <v>10667</v>
      </c>
      <c r="J1478" s="89"/>
      <c r="K1478" s="89"/>
      <c r="L1478" s="89"/>
      <c r="M1478" s="89"/>
      <c r="N1478" s="89"/>
      <c r="O1478" s="71" t="s">
        <v>10335</v>
      </c>
      <c r="P1478" s="71"/>
      <c r="Q1478" s="71" t="s">
        <v>10338</v>
      </c>
      <c r="R1478" s="79" t="s">
        <v>10339</v>
      </c>
      <c r="S1478" s="74" t="n">
        <v>45139</v>
      </c>
      <c r="T1478" s="74" t="n">
        <v>45869</v>
      </c>
      <c r="U1478" s="87" t="s">
        <v>10340</v>
      </c>
      <c r="V1478" s="87" t="s">
        <v>10341</v>
      </c>
      <c r="W1478" s="76"/>
      <c r="X1478" s="71" t="s">
        <v>10335</v>
      </c>
      <c r="Y1478" s="71" t="s">
        <v>10342</v>
      </c>
      <c r="Z1478" s="79" t="s">
        <v>10629</v>
      </c>
      <c r="AA1478" s="89"/>
      <c r="AB1478" s="89"/>
      <c r="AC1478" s="89"/>
      <c r="AD1478" s="89"/>
      <c r="AE1478" s="97" t="s">
        <v>10630</v>
      </c>
      <c r="AF1478" s="89"/>
      <c r="AG1478" s="89"/>
      <c r="AH1478" s="89"/>
      <c r="AI1478" s="67" t="s">
        <v>12163</v>
      </c>
      <c r="AJ1478" s="79" t="s">
        <v>42</v>
      </c>
      <c r="AK1478" s="68"/>
      <c r="AL1478" s="68"/>
      <c r="AM1478" s="68"/>
      <c r="AN1478" s="110"/>
      <c r="AO1478" s="110"/>
      <c r="AP1478" s="107"/>
      <c r="AQ1478" s="68"/>
    </row>
    <row r="1479" customFormat="false" ht="15" hidden="false" customHeight="false" outlineLevel="0" collapsed="false">
      <c r="B1479" s="1" t="str">
        <f aca="false">поверители!$E1479</f>
        <v>04138</v>
      </c>
      <c r="C1479" s="64" t="s">
        <v>323</v>
      </c>
      <c r="D1479" s="87"/>
      <c r="E1479" s="81" t="s">
        <v>12167</v>
      </c>
      <c r="F1479" s="87"/>
      <c r="G1479" s="63" t="s">
        <v>10335</v>
      </c>
      <c r="H1479" s="81" t="s">
        <v>782</v>
      </c>
      <c r="I1479" s="67" t="s">
        <v>10652</v>
      </c>
      <c r="J1479" s="89"/>
      <c r="K1479" s="89"/>
      <c r="L1479" s="89"/>
      <c r="M1479" s="89"/>
      <c r="N1479" s="89"/>
      <c r="O1479" s="71" t="s">
        <v>10335</v>
      </c>
      <c r="P1479" s="71"/>
      <c r="Q1479" s="71" t="s">
        <v>10338</v>
      </c>
      <c r="R1479" s="79" t="s">
        <v>10339</v>
      </c>
      <c r="S1479" s="74" t="n">
        <v>45139</v>
      </c>
      <c r="T1479" s="74" t="n">
        <v>45869</v>
      </c>
      <c r="U1479" s="87" t="s">
        <v>10340</v>
      </c>
      <c r="V1479" s="87" t="s">
        <v>10341</v>
      </c>
      <c r="W1479" s="76"/>
      <c r="X1479" s="71" t="s">
        <v>10335</v>
      </c>
      <c r="Y1479" s="71" t="s">
        <v>10342</v>
      </c>
      <c r="Z1479" s="79" t="s">
        <v>10629</v>
      </c>
      <c r="AA1479" s="89"/>
      <c r="AB1479" s="89"/>
      <c r="AC1479" s="89"/>
      <c r="AD1479" s="89"/>
      <c r="AE1479" s="97" t="s">
        <v>12168</v>
      </c>
      <c r="AF1479" s="89"/>
      <c r="AG1479" s="89"/>
      <c r="AH1479" s="89"/>
      <c r="AI1479" s="67" t="s">
        <v>12169</v>
      </c>
      <c r="AJ1479" s="79" t="s">
        <v>42</v>
      </c>
      <c r="AK1479" s="68"/>
      <c r="AL1479" s="68"/>
      <c r="AM1479" s="68"/>
      <c r="AN1479" s="110"/>
      <c r="AO1479" s="110"/>
      <c r="AP1479" s="107"/>
      <c r="AQ1479" s="68"/>
    </row>
    <row r="1480" customFormat="false" ht="15" hidden="false" customHeight="false" outlineLevel="0" collapsed="false">
      <c r="B1480" s="1" t="str">
        <f aca="false">поверители!$E1480</f>
        <v>05160</v>
      </c>
      <c r="C1480" s="64" t="s">
        <v>297</v>
      </c>
      <c r="D1480" s="87"/>
      <c r="E1480" s="81" t="s">
        <v>12170</v>
      </c>
      <c r="F1480" s="87"/>
      <c r="G1480" s="63" t="s">
        <v>10335</v>
      </c>
      <c r="H1480" s="64" t="s">
        <v>2524</v>
      </c>
      <c r="I1480" s="67" t="s">
        <v>10374</v>
      </c>
      <c r="J1480" s="89"/>
      <c r="K1480" s="89"/>
      <c r="L1480" s="89"/>
      <c r="M1480" s="89"/>
      <c r="N1480" s="89"/>
      <c r="O1480" s="71" t="s">
        <v>10335</v>
      </c>
      <c r="P1480" s="71"/>
      <c r="Q1480" s="71" t="s">
        <v>10338</v>
      </c>
      <c r="R1480" s="79" t="s">
        <v>10339</v>
      </c>
      <c r="S1480" s="74" t="n">
        <v>45139</v>
      </c>
      <c r="T1480" s="74" t="n">
        <v>45869</v>
      </c>
      <c r="U1480" s="87" t="s">
        <v>10340</v>
      </c>
      <c r="V1480" s="87" t="s">
        <v>10341</v>
      </c>
      <c r="W1480" s="76"/>
      <c r="X1480" s="71" t="s">
        <v>10335</v>
      </c>
      <c r="Y1480" s="71" t="s">
        <v>10342</v>
      </c>
      <c r="Z1480" s="79" t="s">
        <v>10629</v>
      </c>
      <c r="AA1480" s="89"/>
      <c r="AB1480" s="89"/>
      <c r="AC1480" s="89"/>
      <c r="AD1480" s="89"/>
      <c r="AE1480" s="97" t="s">
        <v>10630</v>
      </c>
      <c r="AF1480" s="89"/>
      <c r="AG1480" s="89"/>
      <c r="AH1480" s="89"/>
      <c r="AI1480" s="67" t="s">
        <v>10609</v>
      </c>
      <c r="AJ1480" s="79" t="s">
        <v>42</v>
      </c>
      <c r="AK1480" s="68"/>
      <c r="AL1480" s="68"/>
      <c r="AM1480" s="68"/>
      <c r="AN1480" s="110"/>
      <c r="AO1480" s="110"/>
      <c r="AP1480" s="107"/>
      <c r="AQ1480" s="68"/>
    </row>
    <row r="1481" customFormat="false" ht="15" hidden="false" customHeight="false" outlineLevel="0" collapsed="false">
      <c r="B1481" s="1" t="str">
        <f aca="false">поверители!$E1481</f>
        <v>211077374</v>
      </c>
      <c r="C1481" s="64" t="s">
        <v>828</v>
      </c>
      <c r="D1481" s="87"/>
      <c r="E1481" s="67" t="s">
        <v>12171</v>
      </c>
      <c r="F1481" s="87"/>
      <c r="G1481" s="63" t="s">
        <v>10335</v>
      </c>
      <c r="H1481" s="63" t="s">
        <v>404</v>
      </c>
      <c r="I1481" s="67" t="s">
        <v>11178</v>
      </c>
      <c r="J1481" s="89"/>
      <c r="K1481" s="89"/>
      <c r="L1481" s="89"/>
      <c r="M1481" s="89"/>
      <c r="N1481" s="89"/>
      <c r="O1481" s="71" t="s">
        <v>10335</v>
      </c>
      <c r="P1481" s="71"/>
      <c r="Q1481" s="71" t="s">
        <v>10338</v>
      </c>
      <c r="R1481" s="79" t="s">
        <v>10339</v>
      </c>
      <c r="S1481" s="95" t="n">
        <v>45140</v>
      </c>
      <c r="T1481" s="74" t="n">
        <v>45870</v>
      </c>
      <c r="U1481" s="87" t="s">
        <v>10340</v>
      </c>
      <c r="V1481" s="87" t="s">
        <v>10341</v>
      </c>
      <c r="W1481" s="76"/>
      <c r="X1481" s="71" t="s">
        <v>10335</v>
      </c>
      <c r="Y1481" s="71" t="s">
        <v>10342</v>
      </c>
      <c r="Z1481" s="79" t="s">
        <v>10629</v>
      </c>
      <c r="AA1481" s="89"/>
      <c r="AB1481" s="89"/>
      <c r="AC1481" s="89"/>
      <c r="AD1481" s="89"/>
      <c r="AE1481" s="97" t="s">
        <v>10630</v>
      </c>
      <c r="AF1481" s="89"/>
      <c r="AG1481" s="89"/>
      <c r="AH1481" s="89"/>
      <c r="AI1481" s="67" t="s">
        <v>12131</v>
      </c>
      <c r="AJ1481" s="79" t="s">
        <v>10346</v>
      </c>
      <c r="AK1481" s="68"/>
      <c r="AL1481" s="68"/>
      <c r="AM1481" s="68"/>
      <c r="AN1481" s="110"/>
      <c r="AO1481" s="110"/>
      <c r="AP1481" s="107"/>
      <c r="AQ1481" s="68"/>
    </row>
    <row r="1482" customFormat="false" ht="15" hidden="false" customHeight="false" outlineLevel="0" collapsed="false">
      <c r="B1482" s="1" t="str">
        <f aca="false">поверители!$E1482</f>
        <v>015076</v>
      </c>
      <c r="C1482" s="64" t="s">
        <v>2220</v>
      </c>
      <c r="D1482" s="87"/>
      <c r="E1482" s="81" t="s">
        <v>12172</v>
      </c>
      <c r="F1482" s="87"/>
      <c r="G1482" s="63" t="s">
        <v>10335</v>
      </c>
      <c r="H1482" s="81" t="s">
        <v>332</v>
      </c>
      <c r="I1482" s="67" t="s">
        <v>10363</v>
      </c>
      <c r="J1482" s="89"/>
      <c r="K1482" s="89"/>
      <c r="L1482" s="89"/>
      <c r="M1482" s="89"/>
      <c r="N1482" s="89"/>
      <c r="O1482" s="71" t="s">
        <v>10335</v>
      </c>
      <c r="P1482" s="71"/>
      <c r="Q1482" s="71" t="s">
        <v>10338</v>
      </c>
      <c r="R1482" s="79" t="s">
        <v>10339</v>
      </c>
      <c r="S1482" s="95" t="n">
        <v>45140</v>
      </c>
      <c r="T1482" s="74" t="n">
        <v>45870</v>
      </c>
      <c r="U1482" s="87" t="s">
        <v>10340</v>
      </c>
      <c r="V1482" s="87" t="s">
        <v>10341</v>
      </c>
      <c r="W1482" s="76"/>
      <c r="X1482" s="71" t="s">
        <v>10335</v>
      </c>
      <c r="Y1482" s="71" t="s">
        <v>10342</v>
      </c>
      <c r="Z1482" s="79" t="s">
        <v>10629</v>
      </c>
      <c r="AA1482" s="89"/>
      <c r="AB1482" s="89"/>
      <c r="AC1482" s="89"/>
      <c r="AD1482" s="89"/>
      <c r="AE1482" s="97" t="s">
        <v>10630</v>
      </c>
      <c r="AF1482" s="89"/>
      <c r="AG1482" s="89"/>
      <c r="AH1482" s="89"/>
      <c r="AI1482" s="67" t="s">
        <v>10562</v>
      </c>
      <c r="AJ1482" s="79" t="s">
        <v>10346</v>
      </c>
      <c r="AK1482" s="68"/>
      <c r="AL1482" s="68"/>
      <c r="AM1482" s="68"/>
      <c r="AN1482" s="110"/>
      <c r="AO1482" s="110"/>
      <c r="AP1482" s="107"/>
      <c r="AQ1482" s="68"/>
    </row>
    <row r="1483" customFormat="false" ht="15" hidden="false" customHeight="false" outlineLevel="0" collapsed="false">
      <c r="B1483" s="1" t="str">
        <f aca="false">поверители!$E1483</f>
        <v>015310</v>
      </c>
      <c r="C1483" s="64" t="s">
        <v>2220</v>
      </c>
      <c r="D1483" s="87"/>
      <c r="E1483" s="81" t="s">
        <v>12173</v>
      </c>
      <c r="F1483" s="87"/>
      <c r="G1483" s="63" t="s">
        <v>10335</v>
      </c>
      <c r="H1483" s="81" t="s">
        <v>332</v>
      </c>
      <c r="I1483" s="67" t="s">
        <v>10469</v>
      </c>
      <c r="J1483" s="89"/>
      <c r="K1483" s="89"/>
      <c r="L1483" s="89"/>
      <c r="M1483" s="89"/>
      <c r="N1483" s="89"/>
      <c r="O1483" s="71" t="s">
        <v>10335</v>
      </c>
      <c r="P1483" s="71"/>
      <c r="Q1483" s="71" t="s">
        <v>10338</v>
      </c>
      <c r="R1483" s="79" t="s">
        <v>10339</v>
      </c>
      <c r="S1483" s="95" t="n">
        <v>45140</v>
      </c>
      <c r="T1483" s="74" t="n">
        <v>45870</v>
      </c>
      <c r="U1483" s="87" t="s">
        <v>10340</v>
      </c>
      <c r="V1483" s="87" t="s">
        <v>10341</v>
      </c>
      <c r="W1483" s="76"/>
      <c r="X1483" s="71" t="s">
        <v>10335</v>
      </c>
      <c r="Y1483" s="71" t="s">
        <v>10342</v>
      </c>
      <c r="Z1483" s="79" t="s">
        <v>10629</v>
      </c>
      <c r="AA1483" s="89"/>
      <c r="AB1483" s="89"/>
      <c r="AC1483" s="89"/>
      <c r="AD1483" s="89"/>
      <c r="AE1483" s="97" t="s">
        <v>10630</v>
      </c>
      <c r="AF1483" s="89"/>
      <c r="AG1483" s="89"/>
      <c r="AH1483" s="89"/>
      <c r="AI1483" s="67" t="s">
        <v>10562</v>
      </c>
      <c r="AJ1483" s="79" t="s">
        <v>10346</v>
      </c>
      <c r="AK1483" s="68"/>
      <c r="AL1483" s="68"/>
      <c r="AM1483" s="68"/>
      <c r="AN1483" s="110"/>
      <c r="AO1483" s="110"/>
      <c r="AP1483" s="107"/>
      <c r="AQ1483" s="68"/>
    </row>
    <row r="1484" customFormat="false" ht="15" hidden="false" customHeight="false" outlineLevel="0" collapsed="false">
      <c r="B1484" s="1" t="str">
        <f aca="false">поверители!$E1484</f>
        <v>015931</v>
      </c>
      <c r="C1484" s="64" t="s">
        <v>2220</v>
      </c>
      <c r="D1484" s="87"/>
      <c r="E1484" s="81" t="s">
        <v>12174</v>
      </c>
      <c r="F1484" s="87"/>
      <c r="G1484" s="63" t="s">
        <v>10335</v>
      </c>
      <c r="H1484" s="81" t="s">
        <v>332</v>
      </c>
      <c r="I1484" s="67" t="s">
        <v>10469</v>
      </c>
      <c r="J1484" s="89"/>
      <c r="K1484" s="89"/>
      <c r="L1484" s="89"/>
      <c r="M1484" s="89"/>
      <c r="N1484" s="89"/>
      <c r="O1484" s="71" t="s">
        <v>10335</v>
      </c>
      <c r="P1484" s="71"/>
      <c r="Q1484" s="71" t="s">
        <v>10338</v>
      </c>
      <c r="R1484" s="79" t="s">
        <v>10339</v>
      </c>
      <c r="S1484" s="95" t="n">
        <v>45140</v>
      </c>
      <c r="T1484" s="74" t="n">
        <v>45870</v>
      </c>
      <c r="U1484" s="87" t="s">
        <v>10340</v>
      </c>
      <c r="V1484" s="87" t="s">
        <v>10341</v>
      </c>
      <c r="W1484" s="76"/>
      <c r="X1484" s="71" t="s">
        <v>10335</v>
      </c>
      <c r="Y1484" s="71" t="s">
        <v>10342</v>
      </c>
      <c r="Z1484" s="79" t="s">
        <v>10629</v>
      </c>
      <c r="AA1484" s="89"/>
      <c r="AB1484" s="89"/>
      <c r="AC1484" s="89"/>
      <c r="AD1484" s="89"/>
      <c r="AE1484" s="97" t="s">
        <v>10630</v>
      </c>
      <c r="AF1484" s="89"/>
      <c r="AG1484" s="89"/>
      <c r="AH1484" s="89"/>
      <c r="AI1484" s="67" t="s">
        <v>10562</v>
      </c>
      <c r="AJ1484" s="79" t="s">
        <v>10346</v>
      </c>
      <c r="AK1484" s="68"/>
      <c r="AL1484" s="68"/>
      <c r="AM1484" s="68"/>
      <c r="AN1484" s="110"/>
      <c r="AO1484" s="110"/>
      <c r="AP1484" s="107"/>
      <c r="AQ1484" s="68"/>
    </row>
    <row r="1485" customFormat="false" ht="15" hidden="false" customHeight="false" outlineLevel="0" collapsed="false">
      <c r="B1485" s="1" t="str">
        <f aca="false">поверители!$E1485</f>
        <v>015966</v>
      </c>
      <c r="C1485" s="64" t="s">
        <v>2220</v>
      </c>
      <c r="D1485" s="63"/>
      <c r="E1485" s="81" t="s">
        <v>12175</v>
      </c>
      <c r="F1485" s="63"/>
      <c r="G1485" s="63" t="s">
        <v>10335</v>
      </c>
      <c r="H1485" s="81" t="s">
        <v>332</v>
      </c>
      <c r="I1485" s="67" t="s">
        <v>10469</v>
      </c>
      <c r="J1485" s="76"/>
      <c r="K1485" s="76"/>
      <c r="L1485" s="76"/>
      <c r="M1485" s="76"/>
      <c r="N1485" s="76"/>
      <c r="O1485" s="71" t="s">
        <v>10335</v>
      </c>
      <c r="P1485" s="71"/>
      <c r="Q1485" s="71" t="s">
        <v>10338</v>
      </c>
      <c r="R1485" s="79" t="s">
        <v>10339</v>
      </c>
      <c r="S1485" s="95" t="n">
        <v>45140</v>
      </c>
      <c r="T1485" s="74" t="n">
        <v>45870</v>
      </c>
      <c r="U1485" s="87" t="s">
        <v>10340</v>
      </c>
      <c r="V1485" s="87" t="s">
        <v>10341</v>
      </c>
      <c r="W1485" s="76"/>
      <c r="X1485" s="71" t="s">
        <v>10335</v>
      </c>
      <c r="Y1485" s="71" t="s">
        <v>10342</v>
      </c>
      <c r="Z1485" s="79" t="s">
        <v>10629</v>
      </c>
      <c r="AA1485" s="76"/>
      <c r="AB1485" s="76"/>
      <c r="AC1485" s="76"/>
      <c r="AD1485" s="76"/>
      <c r="AE1485" s="97" t="s">
        <v>10630</v>
      </c>
      <c r="AF1485" s="76"/>
      <c r="AG1485" s="76"/>
      <c r="AH1485" s="76"/>
      <c r="AI1485" s="67" t="s">
        <v>10562</v>
      </c>
      <c r="AJ1485" s="79" t="s">
        <v>10346</v>
      </c>
      <c r="AK1485" s="68"/>
      <c r="AL1485" s="68"/>
      <c r="AM1485" s="68"/>
      <c r="AN1485" s="110"/>
      <c r="AO1485" s="110"/>
      <c r="AP1485" s="107"/>
      <c r="AQ1485" s="68"/>
    </row>
    <row r="1486" customFormat="false" ht="15" hidden="false" customHeight="false" outlineLevel="0" collapsed="false">
      <c r="B1486" s="1" t="str">
        <f aca="false">поверители!$E1486</f>
        <v>015317</v>
      </c>
      <c r="C1486" s="64" t="s">
        <v>2220</v>
      </c>
      <c r="D1486" s="63"/>
      <c r="E1486" s="81" t="s">
        <v>12176</v>
      </c>
      <c r="F1486" s="63"/>
      <c r="G1486" s="63" t="s">
        <v>10335</v>
      </c>
      <c r="H1486" s="81" t="s">
        <v>332</v>
      </c>
      <c r="I1486" s="67" t="s">
        <v>10363</v>
      </c>
      <c r="J1486" s="76"/>
      <c r="K1486" s="76"/>
      <c r="L1486" s="76"/>
      <c r="M1486" s="76"/>
      <c r="N1486" s="76"/>
      <c r="O1486" s="71" t="s">
        <v>10335</v>
      </c>
      <c r="P1486" s="71"/>
      <c r="Q1486" s="71" t="s">
        <v>10338</v>
      </c>
      <c r="R1486" s="79" t="s">
        <v>10339</v>
      </c>
      <c r="S1486" s="95" t="n">
        <v>45140</v>
      </c>
      <c r="T1486" s="74" t="n">
        <v>45870</v>
      </c>
      <c r="U1486" s="87" t="s">
        <v>10340</v>
      </c>
      <c r="V1486" s="87" t="s">
        <v>10341</v>
      </c>
      <c r="W1486" s="76"/>
      <c r="X1486" s="71" t="s">
        <v>10335</v>
      </c>
      <c r="Y1486" s="71" t="s">
        <v>10342</v>
      </c>
      <c r="Z1486" s="79" t="s">
        <v>10629</v>
      </c>
      <c r="AA1486" s="76"/>
      <c r="AB1486" s="76"/>
      <c r="AC1486" s="76"/>
      <c r="AD1486" s="76"/>
      <c r="AE1486" s="97" t="s">
        <v>10630</v>
      </c>
      <c r="AF1486" s="76"/>
      <c r="AG1486" s="76"/>
      <c r="AH1486" s="76"/>
      <c r="AI1486" s="67" t="s">
        <v>10562</v>
      </c>
      <c r="AJ1486" s="79" t="s">
        <v>10346</v>
      </c>
      <c r="AK1486" s="68"/>
      <c r="AL1486" s="68"/>
      <c r="AM1486" s="68"/>
      <c r="AN1486" s="110"/>
      <c r="AO1486" s="110"/>
      <c r="AP1486" s="107"/>
      <c r="AQ1486" s="68"/>
    </row>
    <row r="1487" customFormat="false" ht="15" hidden="false" customHeight="false" outlineLevel="0" collapsed="false">
      <c r="B1487" s="1" t="str">
        <f aca="false">поверители!$E1487</f>
        <v>168308</v>
      </c>
      <c r="C1487" s="64" t="s">
        <v>476</v>
      </c>
      <c r="D1487" s="63"/>
      <c r="E1487" s="81" t="s">
        <v>12177</v>
      </c>
      <c r="F1487" s="63"/>
      <c r="G1487" s="63" t="s">
        <v>10335</v>
      </c>
      <c r="H1487" s="64" t="s">
        <v>479</v>
      </c>
      <c r="I1487" s="67" t="s">
        <v>10363</v>
      </c>
      <c r="J1487" s="76"/>
      <c r="K1487" s="76"/>
      <c r="L1487" s="76"/>
      <c r="M1487" s="76"/>
      <c r="N1487" s="76"/>
      <c r="O1487" s="71" t="s">
        <v>10335</v>
      </c>
      <c r="P1487" s="71"/>
      <c r="Q1487" s="71" t="s">
        <v>10338</v>
      </c>
      <c r="R1487" s="79" t="s">
        <v>10339</v>
      </c>
      <c r="S1487" s="95" t="n">
        <v>45140</v>
      </c>
      <c r="T1487" s="74" t="n">
        <v>45505</v>
      </c>
      <c r="U1487" s="87" t="s">
        <v>10340</v>
      </c>
      <c r="V1487" s="87" t="s">
        <v>10341</v>
      </c>
      <c r="W1487" s="76"/>
      <c r="X1487" s="71" t="s">
        <v>10335</v>
      </c>
      <c r="Y1487" s="71" t="s">
        <v>10342</v>
      </c>
      <c r="Z1487" s="79" t="s">
        <v>10629</v>
      </c>
      <c r="AA1487" s="76"/>
      <c r="AB1487" s="76"/>
      <c r="AC1487" s="76"/>
      <c r="AD1487" s="76"/>
      <c r="AE1487" s="97" t="s">
        <v>10630</v>
      </c>
      <c r="AF1487" s="76"/>
      <c r="AG1487" s="76"/>
      <c r="AH1487" s="76"/>
      <c r="AI1487" s="67" t="s">
        <v>10848</v>
      </c>
      <c r="AJ1487" s="79" t="s">
        <v>10346</v>
      </c>
      <c r="AK1487" s="68"/>
      <c r="AL1487" s="68"/>
      <c r="AM1487" s="68"/>
      <c r="AN1487" s="110"/>
      <c r="AO1487" s="110"/>
      <c r="AP1487" s="107"/>
      <c r="AQ1487" s="68"/>
    </row>
    <row r="1488" customFormat="false" ht="15" hidden="false" customHeight="false" outlineLevel="0" collapsed="false">
      <c r="B1488" s="1" t="str">
        <f aca="false">поверители!$E1488</f>
        <v>6775</v>
      </c>
      <c r="C1488" s="64" t="s">
        <v>363</v>
      </c>
      <c r="D1488" s="63"/>
      <c r="E1488" s="81" t="s">
        <v>12178</v>
      </c>
      <c r="F1488" s="63"/>
      <c r="G1488" s="63" t="s">
        <v>10335</v>
      </c>
      <c r="H1488" s="81" t="s">
        <v>366</v>
      </c>
      <c r="I1488" s="67" t="s">
        <v>10649</v>
      </c>
      <c r="J1488" s="76"/>
      <c r="K1488" s="76"/>
      <c r="L1488" s="76"/>
      <c r="M1488" s="76"/>
      <c r="N1488" s="76"/>
      <c r="O1488" s="71" t="s">
        <v>10335</v>
      </c>
      <c r="P1488" s="71"/>
      <c r="Q1488" s="71" t="s">
        <v>10338</v>
      </c>
      <c r="R1488" s="79" t="s">
        <v>10339</v>
      </c>
      <c r="S1488" s="95" t="n">
        <v>45140</v>
      </c>
      <c r="T1488" s="74" t="n">
        <v>45870</v>
      </c>
      <c r="U1488" s="87" t="s">
        <v>10340</v>
      </c>
      <c r="V1488" s="87" t="s">
        <v>10341</v>
      </c>
      <c r="W1488" s="76"/>
      <c r="X1488" s="71" t="s">
        <v>10335</v>
      </c>
      <c r="Y1488" s="71" t="s">
        <v>10342</v>
      </c>
      <c r="Z1488" s="79" t="s">
        <v>10629</v>
      </c>
      <c r="AA1488" s="76"/>
      <c r="AB1488" s="76"/>
      <c r="AC1488" s="76"/>
      <c r="AD1488" s="76"/>
      <c r="AE1488" s="97" t="s">
        <v>10630</v>
      </c>
      <c r="AF1488" s="76"/>
      <c r="AG1488" s="76"/>
      <c r="AH1488" s="76"/>
      <c r="AI1488" s="67" t="s">
        <v>10853</v>
      </c>
      <c r="AJ1488" s="79" t="s">
        <v>10346</v>
      </c>
      <c r="AK1488" s="68"/>
      <c r="AL1488" s="68"/>
      <c r="AM1488" s="68"/>
      <c r="AN1488" s="110"/>
      <c r="AO1488" s="110"/>
      <c r="AP1488" s="107"/>
      <c r="AQ1488" s="68"/>
    </row>
    <row r="1489" customFormat="false" ht="15" hidden="false" customHeight="false" outlineLevel="0" collapsed="false">
      <c r="B1489" s="1" t="str">
        <f aca="false">поверители!$E1489</f>
        <v>004843</v>
      </c>
      <c r="C1489" s="64" t="s">
        <v>2220</v>
      </c>
      <c r="D1489" s="63"/>
      <c r="E1489" s="81" t="s">
        <v>12179</v>
      </c>
      <c r="F1489" s="63"/>
      <c r="G1489" s="63" t="s">
        <v>10335</v>
      </c>
      <c r="H1489" s="81" t="s">
        <v>332</v>
      </c>
      <c r="I1489" s="67" t="s">
        <v>10363</v>
      </c>
      <c r="J1489" s="76"/>
      <c r="K1489" s="76"/>
      <c r="L1489" s="76"/>
      <c r="M1489" s="76"/>
      <c r="N1489" s="76"/>
      <c r="O1489" s="71" t="s">
        <v>10335</v>
      </c>
      <c r="P1489" s="71"/>
      <c r="Q1489" s="71" t="s">
        <v>10338</v>
      </c>
      <c r="R1489" s="79" t="s">
        <v>10339</v>
      </c>
      <c r="S1489" s="95" t="n">
        <v>45140</v>
      </c>
      <c r="T1489" s="74" t="n">
        <v>45870</v>
      </c>
      <c r="U1489" s="87" t="s">
        <v>10340</v>
      </c>
      <c r="V1489" s="87" t="s">
        <v>10341</v>
      </c>
      <c r="W1489" s="76"/>
      <c r="X1489" s="71" t="s">
        <v>10335</v>
      </c>
      <c r="Y1489" s="71" t="s">
        <v>10342</v>
      </c>
      <c r="Z1489" s="79" t="s">
        <v>10629</v>
      </c>
      <c r="AA1489" s="76"/>
      <c r="AB1489" s="76"/>
      <c r="AC1489" s="76"/>
      <c r="AD1489" s="76"/>
      <c r="AE1489" s="97" t="s">
        <v>10630</v>
      </c>
      <c r="AF1489" s="76"/>
      <c r="AG1489" s="76"/>
      <c r="AH1489" s="76"/>
      <c r="AI1489" s="67" t="s">
        <v>10853</v>
      </c>
      <c r="AJ1489" s="79" t="s">
        <v>10346</v>
      </c>
      <c r="AK1489" s="68"/>
      <c r="AL1489" s="68"/>
      <c r="AM1489" s="68"/>
      <c r="AN1489" s="110"/>
      <c r="AO1489" s="110"/>
      <c r="AP1489" s="107"/>
      <c r="AQ1489" s="68"/>
    </row>
    <row r="1490" customFormat="false" ht="15" hidden="false" customHeight="false" outlineLevel="0" collapsed="false">
      <c r="B1490" s="1" t="str">
        <f aca="false">поверители!$E1490</f>
        <v>015610</v>
      </c>
      <c r="C1490" s="64" t="s">
        <v>724</v>
      </c>
      <c r="D1490" s="63"/>
      <c r="E1490" s="81" t="s">
        <v>12180</v>
      </c>
      <c r="F1490" s="63"/>
      <c r="G1490" s="63" t="s">
        <v>10335</v>
      </c>
      <c r="H1490" s="81" t="s">
        <v>332</v>
      </c>
      <c r="I1490" s="67" t="s">
        <v>10363</v>
      </c>
      <c r="J1490" s="76"/>
      <c r="K1490" s="76"/>
      <c r="L1490" s="76"/>
      <c r="M1490" s="76"/>
      <c r="N1490" s="76"/>
      <c r="O1490" s="71" t="s">
        <v>10335</v>
      </c>
      <c r="P1490" s="71"/>
      <c r="Q1490" s="71" t="s">
        <v>10338</v>
      </c>
      <c r="R1490" s="79" t="s">
        <v>10339</v>
      </c>
      <c r="S1490" s="95" t="n">
        <v>45140</v>
      </c>
      <c r="T1490" s="74" t="n">
        <v>45870</v>
      </c>
      <c r="U1490" s="87" t="s">
        <v>10340</v>
      </c>
      <c r="V1490" s="87" t="s">
        <v>10341</v>
      </c>
      <c r="W1490" s="76"/>
      <c r="X1490" s="71" t="s">
        <v>10335</v>
      </c>
      <c r="Y1490" s="71" t="s">
        <v>10342</v>
      </c>
      <c r="Z1490" s="79" t="s">
        <v>10629</v>
      </c>
      <c r="AA1490" s="76"/>
      <c r="AB1490" s="76"/>
      <c r="AC1490" s="76"/>
      <c r="AD1490" s="76"/>
      <c r="AE1490" s="97" t="s">
        <v>10630</v>
      </c>
      <c r="AF1490" s="76"/>
      <c r="AG1490" s="76"/>
      <c r="AH1490" s="76"/>
      <c r="AI1490" s="67" t="s">
        <v>10562</v>
      </c>
      <c r="AJ1490" s="79" t="s">
        <v>10346</v>
      </c>
      <c r="AK1490" s="68"/>
      <c r="AL1490" s="68"/>
      <c r="AM1490" s="68"/>
      <c r="AN1490" s="110"/>
      <c r="AO1490" s="110"/>
      <c r="AP1490" s="107"/>
      <c r="AQ1490" s="68"/>
    </row>
    <row r="1491" customFormat="false" ht="15" hidden="false" customHeight="false" outlineLevel="0" collapsed="false">
      <c r="B1491" s="1" t="str">
        <f aca="false">поверители!$E1491</f>
        <v>007109</v>
      </c>
      <c r="C1491" s="64" t="s">
        <v>724</v>
      </c>
      <c r="D1491" s="63"/>
      <c r="E1491" s="81" t="s">
        <v>12181</v>
      </c>
      <c r="F1491" s="63"/>
      <c r="G1491" s="63" t="s">
        <v>10335</v>
      </c>
      <c r="H1491" s="81" t="s">
        <v>332</v>
      </c>
      <c r="I1491" s="67" t="s">
        <v>10374</v>
      </c>
      <c r="J1491" s="76"/>
      <c r="K1491" s="76"/>
      <c r="L1491" s="76"/>
      <c r="M1491" s="76"/>
      <c r="N1491" s="76"/>
      <c r="O1491" s="71" t="s">
        <v>10335</v>
      </c>
      <c r="P1491" s="71"/>
      <c r="Q1491" s="71" t="s">
        <v>10338</v>
      </c>
      <c r="R1491" s="79" t="s">
        <v>10339</v>
      </c>
      <c r="S1491" s="95" t="n">
        <v>45140</v>
      </c>
      <c r="T1491" s="74" t="n">
        <v>45870</v>
      </c>
      <c r="U1491" s="87" t="s">
        <v>10340</v>
      </c>
      <c r="V1491" s="87" t="s">
        <v>10341</v>
      </c>
      <c r="W1491" s="76"/>
      <c r="X1491" s="71" t="s">
        <v>10335</v>
      </c>
      <c r="Y1491" s="71" t="s">
        <v>10342</v>
      </c>
      <c r="Z1491" s="79" t="s">
        <v>10629</v>
      </c>
      <c r="AA1491" s="76"/>
      <c r="AB1491" s="76"/>
      <c r="AC1491" s="76"/>
      <c r="AD1491" s="76"/>
      <c r="AE1491" s="97" t="s">
        <v>10630</v>
      </c>
      <c r="AF1491" s="76"/>
      <c r="AG1491" s="76"/>
      <c r="AH1491" s="76"/>
      <c r="AI1491" s="67" t="s">
        <v>10562</v>
      </c>
      <c r="AJ1491" s="79" t="s">
        <v>10346</v>
      </c>
      <c r="AK1491" s="68"/>
      <c r="AL1491" s="68"/>
      <c r="AM1491" s="68"/>
      <c r="AN1491" s="110"/>
      <c r="AO1491" s="110"/>
      <c r="AP1491" s="107"/>
      <c r="AQ1491" s="68"/>
    </row>
    <row r="1492" customFormat="false" ht="15" hidden="false" customHeight="false" outlineLevel="0" collapsed="false">
      <c r="B1492" s="1" t="str">
        <f aca="false">поверители!$E1492</f>
        <v>01469</v>
      </c>
      <c r="C1492" s="64" t="s">
        <v>387</v>
      </c>
      <c r="D1492" s="63"/>
      <c r="E1492" s="81" t="s">
        <v>12182</v>
      </c>
      <c r="F1492" s="63"/>
      <c r="G1492" s="63" t="s">
        <v>10335</v>
      </c>
      <c r="H1492" s="81" t="s">
        <v>390</v>
      </c>
      <c r="I1492" s="67" t="s">
        <v>10469</v>
      </c>
      <c r="J1492" s="76"/>
      <c r="K1492" s="76"/>
      <c r="L1492" s="76"/>
      <c r="M1492" s="76"/>
      <c r="N1492" s="76"/>
      <c r="O1492" s="71" t="s">
        <v>10335</v>
      </c>
      <c r="P1492" s="71"/>
      <c r="Q1492" s="71" t="s">
        <v>10338</v>
      </c>
      <c r="R1492" s="79" t="s">
        <v>10339</v>
      </c>
      <c r="S1492" s="95" t="n">
        <v>45140</v>
      </c>
      <c r="T1492" s="74" t="n">
        <v>45870</v>
      </c>
      <c r="U1492" s="87" t="s">
        <v>10340</v>
      </c>
      <c r="V1492" s="87" t="s">
        <v>10341</v>
      </c>
      <c r="W1492" s="76"/>
      <c r="X1492" s="71" t="s">
        <v>10335</v>
      </c>
      <c r="Y1492" s="71" t="s">
        <v>10342</v>
      </c>
      <c r="Z1492" s="79" t="s">
        <v>10629</v>
      </c>
      <c r="AA1492" s="76"/>
      <c r="AB1492" s="76"/>
      <c r="AC1492" s="76"/>
      <c r="AD1492" s="76"/>
      <c r="AE1492" s="97" t="s">
        <v>10630</v>
      </c>
      <c r="AF1492" s="76"/>
      <c r="AG1492" s="76"/>
      <c r="AH1492" s="76"/>
      <c r="AI1492" s="67" t="s">
        <v>10562</v>
      </c>
      <c r="AJ1492" s="79" t="s">
        <v>10346</v>
      </c>
      <c r="AK1492" s="68"/>
      <c r="AL1492" s="68"/>
      <c r="AM1492" s="68"/>
      <c r="AN1492" s="110"/>
      <c r="AO1492" s="110"/>
      <c r="AP1492" s="107"/>
      <c r="AQ1492" s="68"/>
    </row>
    <row r="1493" customFormat="false" ht="15" hidden="false" customHeight="false" outlineLevel="0" collapsed="false">
      <c r="B1493" s="1" t="str">
        <f aca="false">поверители!$E1493</f>
        <v>171401292</v>
      </c>
      <c r="C1493" s="64" t="s">
        <v>2675</v>
      </c>
      <c r="D1493" s="63"/>
      <c r="E1493" s="81" t="s">
        <v>12183</v>
      </c>
      <c r="F1493" s="63"/>
      <c r="G1493" s="63" t="s">
        <v>10335</v>
      </c>
      <c r="H1493" s="64" t="n">
        <v>40</v>
      </c>
      <c r="I1493" s="67" t="s">
        <v>10337</v>
      </c>
      <c r="J1493" s="76"/>
      <c r="K1493" s="76"/>
      <c r="L1493" s="76"/>
      <c r="M1493" s="76"/>
      <c r="N1493" s="76"/>
      <c r="O1493" s="71" t="s">
        <v>10335</v>
      </c>
      <c r="P1493" s="71"/>
      <c r="Q1493" s="71" t="s">
        <v>10338</v>
      </c>
      <c r="R1493" s="79" t="s">
        <v>10339</v>
      </c>
      <c r="S1493" s="95" t="n">
        <v>45140</v>
      </c>
      <c r="T1493" s="74" t="n">
        <v>45870</v>
      </c>
      <c r="U1493" s="87" t="s">
        <v>10340</v>
      </c>
      <c r="V1493" s="87" t="s">
        <v>10341</v>
      </c>
      <c r="W1493" s="76"/>
      <c r="X1493" s="71" t="s">
        <v>10335</v>
      </c>
      <c r="Y1493" s="71" t="s">
        <v>10342</v>
      </c>
      <c r="Z1493" s="79" t="s">
        <v>10629</v>
      </c>
      <c r="AA1493" s="76"/>
      <c r="AB1493" s="76"/>
      <c r="AC1493" s="76"/>
      <c r="AD1493" s="76"/>
      <c r="AE1493" s="97" t="s">
        <v>10630</v>
      </c>
      <c r="AF1493" s="76"/>
      <c r="AG1493" s="76"/>
      <c r="AH1493" s="76"/>
      <c r="AI1493" s="67" t="s">
        <v>10552</v>
      </c>
      <c r="AJ1493" s="79" t="s">
        <v>10346</v>
      </c>
      <c r="AK1493" s="68"/>
      <c r="AL1493" s="68"/>
      <c r="AM1493" s="68"/>
      <c r="AN1493" s="110"/>
      <c r="AO1493" s="110"/>
      <c r="AP1493" s="107"/>
      <c r="AQ1493" s="68"/>
    </row>
    <row r="1494" customFormat="false" ht="15" hidden="false" customHeight="false" outlineLevel="0" collapsed="false">
      <c r="B1494" s="1" t="str">
        <f aca="false">поверители!$E1494</f>
        <v>150301291</v>
      </c>
      <c r="C1494" s="64" t="s">
        <v>2675</v>
      </c>
      <c r="D1494" s="63"/>
      <c r="E1494" s="81" t="s">
        <v>12184</v>
      </c>
      <c r="F1494" s="63"/>
      <c r="G1494" s="63" t="s">
        <v>10335</v>
      </c>
      <c r="H1494" s="64" t="n">
        <v>40</v>
      </c>
      <c r="I1494" s="67" t="s">
        <v>10363</v>
      </c>
      <c r="J1494" s="76"/>
      <c r="K1494" s="76"/>
      <c r="L1494" s="76"/>
      <c r="M1494" s="76"/>
      <c r="N1494" s="76"/>
      <c r="O1494" s="71" t="s">
        <v>10335</v>
      </c>
      <c r="P1494" s="71"/>
      <c r="Q1494" s="71" t="s">
        <v>10338</v>
      </c>
      <c r="R1494" s="79" t="s">
        <v>10339</v>
      </c>
      <c r="S1494" s="95" t="n">
        <v>45140</v>
      </c>
      <c r="T1494" s="74" t="n">
        <v>45870</v>
      </c>
      <c r="U1494" s="87" t="s">
        <v>10340</v>
      </c>
      <c r="V1494" s="87" t="s">
        <v>10341</v>
      </c>
      <c r="W1494" s="76"/>
      <c r="X1494" s="71" t="s">
        <v>10335</v>
      </c>
      <c r="Y1494" s="71" t="s">
        <v>10342</v>
      </c>
      <c r="Z1494" s="79" t="s">
        <v>10629</v>
      </c>
      <c r="AA1494" s="76"/>
      <c r="AB1494" s="76"/>
      <c r="AC1494" s="76"/>
      <c r="AD1494" s="76"/>
      <c r="AE1494" s="97" t="s">
        <v>10630</v>
      </c>
      <c r="AF1494" s="76"/>
      <c r="AG1494" s="76"/>
      <c r="AH1494" s="76"/>
      <c r="AI1494" s="67" t="s">
        <v>10863</v>
      </c>
      <c r="AJ1494" s="79" t="s">
        <v>10346</v>
      </c>
      <c r="AK1494" s="68"/>
      <c r="AL1494" s="68"/>
      <c r="AM1494" s="68"/>
      <c r="AN1494" s="110"/>
      <c r="AO1494" s="110"/>
      <c r="AP1494" s="107"/>
      <c r="AQ1494" s="68"/>
    </row>
    <row r="1495" customFormat="false" ht="15" hidden="false" customHeight="false" outlineLevel="0" collapsed="false">
      <c r="B1495" s="1" t="str">
        <f aca="false">поверители!$E1495</f>
        <v>Р00295</v>
      </c>
      <c r="C1495" s="64" t="s">
        <v>291</v>
      </c>
      <c r="D1495" s="63"/>
      <c r="E1495" s="67" t="s">
        <v>12185</v>
      </c>
      <c r="F1495" s="63"/>
      <c r="G1495" s="63" t="s">
        <v>10335</v>
      </c>
      <c r="H1495" s="63" t="s">
        <v>404</v>
      </c>
      <c r="I1495" s="67" t="s">
        <v>10458</v>
      </c>
      <c r="J1495" s="76"/>
      <c r="K1495" s="76"/>
      <c r="L1495" s="76"/>
      <c r="M1495" s="76"/>
      <c r="N1495" s="76"/>
      <c r="O1495" s="71" t="s">
        <v>10335</v>
      </c>
      <c r="P1495" s="71"/>
      <c r="Q1495" s="71" t="s">
        <v>10338</v>
      </c>
      <c r="R1495" s="79" t="s">
        <v>10339</v>
      </c>
      <c r="S1495" s="95" t="n">
        <v>45140</v>
      </c>
      <c r="T1495" s="74" t="n">
        <v>45505</v>
      </c>
      <c r="U1495" s="87" t="s">
        <v>10340</v>
      </c>
      <c r="V1495" s="87" t="s">
        <v>10341</v>
      </c>
      <c r="W1495" s="76"/>
      <c r="X1495" s="71" t="s">
        <v>10335</v>
      </c>
      <c r="Y1495" s="71" t="s">
        <v>10342</v>
      </c>
      <c r="Z1495" s="79" t="s">
        <v>10629</v>
      </c>
      <c r="AA1495" s="76"/>
      <c r="AB1495" s="76"/>
      <c r="AC1495" s="76"/>
      <c r="AD1495" s="76"/>
      <c r="AE1495" s="97" t="s">
        <v>10630</v>
      </c>
      <c r="AF1495" s="76"/>
      <c r="AG1495" s="76"/>
      <c r="AH1495" s="76"/>
      <c r="AI1495" s="67" t="s">
        <v>10647</v>
      </c>
      <c r="AJ1495" s="79" t="s">
        <v>10346</v>
      </c>
      <c r="AK1495" s="68"/>
      <c r="AL1495" s="68"/>
      <c r="AM1495" s="68"/>
      <c r="AN1495" s="110"/>
      <c r="AO1495" s="110"/>
      <c r="AP1495" s="107"/>
      <c r="AQ1495" s="68"/>
    </row>
    <row r="1496" customFormat="false" ht="15" hidden="false" customHeight="false" outlineLevel="0" collapsed="false">
      <c r="B1496" s="1" t="str">
        <f aca="false">поверители!$E1496</f>
        <v>00267</v>
      </c>
      <c r="C1496" s="64" t="s">
        <v>724</v>
      </c>
      <c r="D1496" s="63"/>
      <c r="E1496" s="81" t="s">
        <v>12186</v>
      </c>
      <c r="F1496" s="63"/>
      <c r="G1496" s="63" t="s">
        <v>10335</v>
      </c>
      <c r="H1496" s="81" t="s">
        <v>332</v>
      </c>
      <c r="I1496" s="67" t="s">
        <v>10374</v>
      </c>
      <c r="J1496" s="76"/>
      <c r="K1496" s="76"/>
      <c r="L1496" s="76"/>
      <c r="M1496" s="76"/>
      <c r="N1496" s="76"/>
      <c r="O1496" s="71" t="s">
        <v>10335</v>
      </c>
      <c r="P1496" s="71"/>
      <c r="Q1496" s="71" t="s">
        <v>10338</v>
      </c>
      <c r="R1496" s="79" t="s">
        <v>10339</v>
      </c>
      <c r="S1496" s="95" t="n">
        <v>45140</v>
      </c>
      <c r="T1496" s="74" t="n">
        <v>45870</v>
      </c>
      <c r="U1496" s="87" t="s">
        <v>10340</v>
      </c>
      <c r="V1496" s="87" t="s">
        <v>10341</v>
      </c>
      <c r="W1496" s="76"/>
      <c r="X1496" s="71" t="s">
        <v>10335</v>
      </c>
      <c r="Y1496" s="71" t="s">
        <v>10342</v>
      </c>
      <c r="Z1496" s="79" t="s">
        <v>10629</v>
      </c>
      <c r="AA1496" s="76"/>
      <c r="AB1496" s="76"/>
      <c r="AC1496" s="76"/>
      <c r="AD1496" s="76"/>
      <c r="AE1496" s="97" t="s">
        <v>10630</v>
      </c>
      <c r="AF1496" s="76"/>
      <c r="AG1496" s="76"/>
      <c r="AH1496" s="76"/>
      <c r="AI1496" s="67" t="s">
        <v>10562</v>
      </c>
      <c r="AJ1496" s="79" t="s">
        <v>10346</v>
      </c>
      <c r="AK1496" s="68"/>
      <c r="AL1496" s="68"/>
      <c r="AM1496" s="68"/>
      <c r="AN1496" s="110"/>
      <c r="AO1496" s="110"/>
      <c r="AP1496" s="107"/>
      <c r="AQ1496" s="68"/>
    </row>
    <row r="1497" customFormat="false" ht="15" hidden="false" customHeight="false" outlineLevel="0" collapsed="false">
      <c r="B1497" s="1" t="str">
        <f aca="false">поверители!$E1497</f>
        <v>00272</v>
      </c>
      <c r="C1497" s="64" t="s">
        <v>323</v>
      </c>
      <c r="D1497" s="63"/>
      <c r="E1497" s="81" t="s">
        <v>12187</v>
      </c>
      <c r="F1497" s="63"/>
      <c r="G1497" s="63" t="s">
        <v>10335</v>
      </c>
      <c r="H1497" s="81" t="s">
        <v>763</v>
      </c>
      <c r="I1497" s="67" t="s">
        <v>10363</v>
      </c>
      <c r="J1497" s="76"/>
      <c r="K1497" s="76"/>
      <c r="L1497" s="76"/>
      <c r="M1497" s="76"/>
      <c r="N1497" s="76"/>
      <c r="O1497" s="71" t="s">
        <v>10335</v>
      </c>
      <c r="P1497" s="71"/>
      <c r="Q1497" s="71" t="s">
        <v>10338</v>
      </c>
      <c r="R1497" s="79" t="s">
        <v>10339</v>
      </c>
      <c r="S1497" s="95" t="n">
        <v>45140</v>
      </c>
      <c r="T1497" s="74" t="n">
        <v>45870</v>
      </c>
      <c r="U1497" s="87" t="s">
        <v>10340</v>
      </c>
      <c r="V1497" s="87" t="s">
        <v>10341</v>
      </c>
      <c r="W1497" s="76"/>
      <c r="X1497" s="71" t="s">
        <v>10335</v>
      </c>
      <c r="Y1497" s="71" t="s">
        <v>10342</v>
      </c>
      <c r="Z1497" s="79" t="s">
        <v>10629</v>
      </c>
      <c r="AA1497" s="76"/>
      <c r="AB1497" s="76"/>
      <c r="AC1497" s="76"/>
      <c r="AD1497" s="76"/>
      <c r="AE1497" s="97" t="s">
        <v>10630</v>
      </c>
      <c r="AF1497" s="76"/>
      <c r="AG1497" s="76"/>
      <c r="AH1497" s="76"/>
      <c r="AI1497" s="67" t="s">
        <v>10848</v>
      </c>
      <c r="AJ1497" s="79" t="s">
        <v>10346</v>
      </c>
      <c r="AK1497" s="68"/>
      <c r="AL1497" s="68"/>
      <c r="AM1497" s="68"/>
      <c r="AN1497" s="110"/>
      <c r="AO1497" s="110"/>
      <c r="AP1497" s="107"/>
      <c r="AQ1497" s="68"/>
    </row>
    <row r="1498" customFormat="false" ht="15" hidden="false" customHeight="false" outlineLevel="0" collapsed="false">
      <c r="B1498" s="1" t="str">
        <f aca="false">поверители!$E1498</f>
        <v>00273</v>
      </c>
      <c r="C1498" s="64" t="s">
        <v>323</v>
      </c>
      <c r="D1498" s="63"/>
      <c r="E1498" s="81" t="s">
        <v>12188</v>
      </c>
      <c r="F1498" s="63"/>
      <c r="G1498" s="63" t="s">
        <v>10335</v>
      </c>
      <c r="H1498" s="81" t="s">
        <v>763</v>
      </c>
      <c r="I1498" s="67" t="s">
        <v>10363</v>
      </c>
      <c r="J1498" s="76"/>
      <c r="K1498" s="76"/>
      <c r="L1498" s="76"/>
      <c r="M1498" s="76"/>
      <c r="N1498" s="76"/>
      <c r="O1498" s="71" t="s">
        <v>10335</v>
      </c>
      <c r="P1498" s="71"/>
      <c r="Q1498" s="71" t="s">
        <v>10338</v>
      </c>
      <c r="R1498" s="79" t="s">
        <v>10339</v>
      </c>
      <c r="S1498" s="95" t="n">
        <v>45140</v>
      </c>
      <c r="T1498" s="74" t="n">
        <v>45870</v>
      </c>
      <c r="U1498" s="87" t="s">
        <v>10340</v>
      </c>
      <c r="V1498" s="87" t="s">
        <v>10341</v>
      </c>
      <c r="W1498" s="76"/>
      <c r="X1498" s="71" t="s">
        <v>10335</v>
      </c>
      <c r="Y1498" s="71" t="s">
        <v>10342</v>
      </c>
      <c r="Z1498" s="79" t="s">
        <v>10629</v>
      </c>
      <c r="AA1498" s="76"/>
      <c r="AB1498" s="76"/>
      <c r="AC1498" s="76"/>
      <c r="AD1498" s="76"/>
      <c r="AE1498" s="97" t="s">
        <v>10630</v>
      </c>
      <c r="AF1498" s="76"/>
      <c r="AG1498" s="76"/>
      <c r="AH1498" s="76"/>
      <c r="AI1498" s="67" t="s">
        <v>10848</v>
      </c>
      <c r="AJ1498" s="79" t="s">
        <v>10346</v>
      </c>
      <c r="AK1498" s="68"/>
      <c r="AL1498" s="68"/>
      <c r="AM1498" s="68"/>
      <c r="AN1498" s="110"/>
      <c r="AO1498" s="110"/>
      <c r="AP1498" s="107"/>
      <c r="AQ1498" s="68"/>
    </row>
    <row r="1499" customFormat="false" ht="15" hidden="false" customHeight="false" outlineLevel="0" collapsed="false">
      <c r="B1499" s="1" t="str">
        <f aca="false">поверители!$E1499</f>
        <v>00290</v>
      </c>
      <c r="C1499" s="64" t="s">
        <v>323</v>
      </c>
      <c r="D1499" s="63"/>
      <c r="E1499" s="81" t="s">
        <v>12189</v>
      </c>
      <c r="F1499" s="63"/>
      <c r="G1499" s="63" t="s">
        <v>10335</v>
      </c>
      <c r="H1499" s="81" t="s">
        <v>782</v>
      </c>
      <c r="I1499" s="67" t="s">
        <v>10363</v>
      </c>
      <c r="J1499" s="76"/>
      <c r="K1499" s="76"/>
      <c r="L1499" s="76"/>
      <c r="M1499" s="76"/>
      <c r="N1499" s="76"/>
      <c r="O1499" s="71" t="s">
        <v>10335</v>
      </c>
      <c r="P1499" s="71"/>
      <c r="Q1499" s="71" t="s">
        <v>10338</v>
      </c>
      <c r="R1499" s="79" t="s">
        <v>10339</v>
      </c>
      <c r="S1499" s="95" t="n">
        <v>45140</v>
      </c>
      <c r="T1499" s="74" t="n">
        <v>45870</v>
      </c>
      <c r="U1499" s="87" t="s">
        <v>10340</v>
      </c>
      <c r="V1499" s="87" t="s">
        <v>10341</v>
      </c>
      <c r="W1499" s="76"/>
      <c r="X1499" s="71" t="s">
        <v>10335</v>
      </c>
      <c r="Y1499" s="71" t="s">
        <v>10342</v>
      </c>
      <c r="Z1499" s="79" t="s">
        <v>10629</v>
      </c>
      <c r="AA1499" s="76"/>
      <c r="AB1499" s="76"/>
      <c r="AC1499" s="76"/>
      <c r="AD1499" s="76"/>
      <c r="AE1499" s="97" t="s">
        <v>10630</v>
      </c>
      <c r="AF1499" s="76"/>
      <c r="AG1499" s="76"/>
      <c r="AH1499" s="76"/>
      <c r="AI1499" s="67" t="s">
        <v>10848</v>
      </c>
      <c r="AJ1499" s="79" t="s">
        <v>10346</v>
      </c>
      <c r="AK1499" s="68"/>
      <c r="AL1499" s="68"/>
      <c r="AM1499" s="68"/>
      <c r="AN1499" s="110"/>
      <c r="AO1499" s="110"/>
      <c r="AP1499" s="107"/>
      <c r="AQ1499" s="68"/>
    </row>
    <row r="1500" customFormat="false" ht="15" hidden="false" customHeight="false" outlineLevel="0" collapsed="false">
      <c r="B1500" s="1" t="str">
        <f aca="false">поверители!$E1500</f>
        <v>00301</v>
      </c>
      <c r="C1500" s="64" t="s">
        <v>323</v>
      </c>
      <c r="D1500" s="63"/>
      <c r="E1500" s="81" t="s">
        <v>12190</v>
      </c>
      <c r="F1500" s="63"/>
      <c r="G1500" s="63" t="s">
        <v>10335</v>
      </c>
      <c r="H1500" s="81" t="s">
        <v>763</v>
      </c>
      <c r="I1500" s="67" t="s">
        <v>10363</v>
      </c>
      <c r="J1500" s="76"/>
      <c r="K1500" s="76"/>
      <c r="L1500" s="76"/>
      <c r="M1500" s="76"/>
      <c r="N1500" s="76"/>
      <c r="O1500" s="71" t="s">
        <v>10335</v>
      </c>
      <c r="P1500" s="71"/>
      <c r="Q1500" s="71" t="s">
        <v>10338</v>
      </c>
      <c r="R1500" s="79" t="s">
        <v>10339</v>
      </c>
      <c r="S1500" s="95" t="n">
        <v>45140</v>
      </c>
      <c r="T1500" s="74" t="n">
        <v>45870</v>
      </c>
      <c r="U1500" s="87" t="s">
        <v>10340</v>
      </c>
      <c r="V1500" s="87" t="s">
        <v>10341</v>
      </c>
      <c r="W1500" s="76"/>
      <c r="X1500" s="71" t="s">
        <v>10335</v>
      </c>
      <c r="Y1500" s="71" t="s">
        <v>10342</v>
      </c>
      <c r="Z1500" s="79" t="s">
        <v>10629</v>
      </c>
      <c r="AA1500" s="76"/>
      <c r="AB1500" s="76"/>
      <c r="AC1500" s="76"/>
      <c r="AD1500" s="76"/>
      <c r="AE1500" s="97" t="s">
        <v>10630</v>
      </c>
      <c r="AF1500" s="76"/>
      <c r="AG1500" s="76"/>
      <c r="AH1500" s="76"/>
      <c r="AI1500" s="67" t="s">
        <v>10848</v>
      </c>
      <c r="AJ1500" s="79" t="s">
        <v>10346</v>
      </c>
      <c r="AK1500" s="68"/>
      <c r="AL1500" s="68"/>
      <c r="AM1500" s="68"/>
      <c r="AN1500" s="110"/>
      <c r="AO1500" s="110"/>
      <c r="AP1500" s="107"/>
      <c r="AQ1500" s="68"/>
    </row>
    <row r="1501" customFormat="false" ht="15" hidden="false" customHeight="false" outlineLevel="0" collapsed="false">
      <c r="B1501" s="1" t="str">
        <f aca="false">поверители!$E1501</f>
        <v>00554</v>
      </c>
      <c r="C1501" s="64" t="s">
        <v>724</v>
      </c>
      <c r="D1501" s="63"/>
      <c r="E1501" s="81" t="s">
        <v>12191</v>
      </c>
      <c r="F1501" s="63"/>
      <c r="G1501" s="63" t="s">
        <v>10335</v>
      </c>
      <c r="H1501" s="64" t="s">
        <v>332</v>
      </c>
      <c r="I1501" s="67" t="s">
        <v>10652</v>
      </c>
      <c r="J1501" s="76"/>
      <c r="K1501" s="76"/>
      <c r="L1501" s="76"/>
      <c r="M1501" s="76"/>
      <c r="N1501" s="76"/>
      <c r="O1501" s="71" t="s">
        <v>10335</v>
      </c>
      <c r="P1501" s="71"/>
      <c r="Q1501" s="71" t="s">
        <v>10338</v>
      </c>
      <c r="R1501" s="79" t="s">
        <v>10339</v>
      </c>
      <c r="S1501" s="95" t="n">
        <v>45140</v>
      </c>
      <c r="T1501" s="74" t="n">
        <v>45870</v>
      </c>
      <c r="U1501" s="87" t="s">
        <v>10340</v>
      </c>
      <c r="V1501" s="87" t="s">
        <v>10341</v>
      </c>
      <c r="W1501" s="76"/>
      <c r="X1501" s="71" t="s">
        <v>10335</v>
      </c>
      <c r="Y1501" s="71" t="s">
        <v>10342</v>
      </c>
      <c r="Z1501" s="79" t="s">
        <v>10629</v>
      </c>
      <c r="AA1501" s="76"/>
      <c r="AB1501" s="76"/>
      <c r="AC1501" s="76"/>
      <c r="AD1501" s="76"/>
      <c r="AE1501" s="97" t="s">
        <v>10630</v>
      </c>
      <c r="AF1501" s="76"/>
      <c r="AG1501" s="76"/>
      <c r="AH1501" s="76"/>
      <c r="AI1501" s="67" t="s">
        <v>10562</v>
      </c>
      <c r="AJ1501" s="79" t="s">
        <v>10346</v>
      </c>
      <c r="AK1501" s="68"/>
      <c r="AL1501" s="68"/>
      <c r="AM1501" s="68"/>
      <c r="AN1501" s="110"/>
      <c r="AO1501" s="110"/>
      <c r="AP1501" s="107"/>
      <c r="AQ1501" s="68"/>
    </row>
    <row r="1502" customFormat="false" ht="15" hidden="false" customHeight="false" outlineLevel="0" collapsed="false">
      <c r="B1502" s="1" t="str">
        <f aca="false">поверители!$E1502</f>
        <v>00555</v>
      </c>
      <c r="C1502" s="64" t="s">
        <v>724</v>
      </c>
      <c r="D1502" s="63"/>
      <c r="E1502" s="81" t="s">
        <v>12192</v>
      </c>
      <c r="F1502" s="63"/>
      <c r="G1502" s="63" t="s">
        <v>10335</v>
      </c>
      <c r="H1502" s="64" t="s">
        <v>332</v>
      </c>
      <c r="I1502" s="67" t="s">
        <v>10652</v>
      </c>
      <c r="J1502" s="76"/>
      <c r="K1502" s="76"/>
      <c r="L1502" s="76"/>
      <c r="M1502" s="76"/>
      <c r="N1502" s="76"/>
      <c r="O1502" s="71" t="s">
        <v>10335</v>
      </c>
      <c r="P1502" s="71"/>
      <c r="Q1502" s="71" t="s">
        <v>10338</v>
      </c>
      <c r="R1502" s="79" t="s">
        <v>10339</v>
      </c>
      <c r="S1502" s="95" t="n">
        <v>45140</v>
      </c>
      <c r="T1502" s="74" t="n">
        <v>45870</v>
      </c>
      <c r="U1502" s="87" t="s">
        <v>10340</v>
      </c>
      <c r="V1502" s="87" t="s">
        <v>10341</v>
      </c>
      <c r="W1502" s="76"/>
      <c r="X1502" s="71" t="s">
        <v>10335</v>
      </c>
      <c r="Y1502" s="71" t="s">
        <v>10342</v>
      </c>
      <c r="Z1502" s="79" t="s">
        <v>10629</v>
      </c>
      <c r="AA1502" s="76"/>
      <c r="AB1502" s="76"/>
      <c r="AC1502" s="76"/>
      <c r="AD1502" s="76"/>
      <c r="AE1502" s="97" t="s">
        <v>10630</v>
      </c>
      <c r="AF1502" s="76"/>
      <c r="AG1502" s="76"/>
      <c r="AH1502" s="76"/>
      <c r="AI1502" s="67" t="s">
        <v>10562</v>
      </c>
      <c r="AJ1502" s="79" t="s">
        <v>10346</v>
      </c>
      <c r="AK1502" s="68"/>
      <c r="AL1502" s="68"/>
      <c r="AM1502" s="68"/>
      <c r="AN1502" s="110"/>
      <c r="AO1502" s="110"/>
      <c r="AP1502" s="107"/>
      <c r="AQ1502" s="68"/>
    </row>
    <row r="1503" customFormat="false" ht="15" hidden="false" customHeight="false" outlineLevel="0" collapsed="false">
      <c r="B1503" s="1" t="str">
        <f aca="false">поверители!$E1503</f>
        <v>00556</v>
      </c>
      <c r="C1503" s="64" t="s">
        <v>724</v>
      </c>
      <c r="D1503" s="63"/>
      <c r="E1503" s="81" t="s">
        <v>12193</v>
      </c>
      <c r="F1503" s="63"/>
      <c r="G1503" s="63" t="s">
        <v>10335</v>
      </c>
      <c r="H1503" s="64" t="s">
        <v>332</v>
      </c>
      <c r="I1503" s="67" t="s">
        <v>10652</v>
      </c>
      <c r="J1503" s="76"/>
      <c r="K1503" s="76"/>
      <c r="L1503" s="76"/>
      <c r="M1503" s="76"/>
      <c r="N1503" s="76"/>
      <c r="O1503" s="71" t="s">
        <v>10335</v>
      </c>
      <c r="P1503" s="71"/>
      <c r="Q1503" s="71" t="s">
        <v>10338</v>
      </c>
      <c r="R1503" s="79" t="s">
        <v>10339</v>
      </c>
      <c r="S1503" s="95" t="n">
        <v>45140</v>
      </c>
      <c r="T1503" s="74" t="n">
        <v>45870</v>
      </c>
      <c r="U1503" s="87" t="s">
        <v>10340</v>
      </c>
      <c r="V1503" s="87" t="s">
        <v>10341</v>
      </c>
      <c r="W1503" s="76"/>
      <c r="X1503" s="71" t="s">
        <v>10335</v>
      </c>
      <c r="Y1503" s="71" t="s">
        <v>10342</v>
      </c>
      <c r="Z1503" s="79" t="s">
        <v>10629</v>
      </c>
      <c r="AA1503" s="76"/>
      <c r="AB1503" s="76"/>
      <c r="AC1503" s="76"/>
      <c r="AD1503" s="76"/>
      <c r="AE1503" s="97" t="s">
        <v>10630</v>
      </c>
      <c r="AF1503" s="76"/>
      <c r="AG1503" s="76"/>
      <c r="AH1503" s="76"/>
      <c r="AI1503" s="67" t="s">
        <v>10562</v>
      </c>
      <c r="AJ1503" s="79" t="s">
        <v>10346</v>
      </c>
      <c r="AK1503" s="68"/>
      <c r="AL1503" s="68"/>
      <c r="AM1503" s="68"/>
      <c r="AN1503" s="110"/>
      <c r="AO1503" s="110"/>
      <c r="AP1503" s="107"/>
      <c r="AQ1503" s="68"/>
    </row>
    <row r="1504" customFormat="false" ht="15" hidden="false" customHeight="false" outlineLevel="0" collapsed="false">
      <c r="B1504" s="1" t="str">
        <f aca="false">поверители!$E1504</f>
        <v>00558</v>
      </c>
      <c r="C1504" s="64" t="s">
        <v>323</v>
      </c>
      <c r="D1504" s="63"/>
      <c r="E1504" s="81" t="s">
        <v>12194</v>
      </c>
      <c r="F1504" s="63"/>
      <c r="G1504" s="63" t="s">
        <v>10335</v>
      </c>
      <c r="H1504" s="81" t="s">
        <v>6526</v>
      </c>
      <c r="I1504" s="67" t="s">
        <v>10363</v>
      </c>
      <c r="J1504" s="76"/>
      <c r="K1504" s="76"/>
      <c r="L1504" s="76"/>
      <c r="M1504" s="76"/>
      <c r="N1504" s="76"/>
      <c r="O1504" s="71" t="s">
        <v>10335</v>
      </c>
      <c r="P1504" s="71"/>
      <c r="Q1504" s="71" t="s">
        <v>10338</v>
      </c>
      <c r="R1504" s="79" t="s">
        <v>10339</v>
      </c>
      <c r="S1504" s="95" t="n">
        <v>45140</v>
      </c>
      <c r="T1504" s="74" t="n">
        <v>45870</v>
      </c>
      <c r="U1504" s="87" t="s">
        <v>10340</v>
      </c>
      <c r="V1504" s="87" t="s">
        <v>10341</v>
      </c>
      <c r="W1504" s="76"/>
      <c r="X1504" s="71" t="s">
        <v>10335</v>
      </c>
      <c r="Y1504" s="71" t="s">
        <v>10342</v>
      </c>
      <c r="Z1504" s="79" t="s">
        <v>10629</v>
      </c>
      <c r="AA1504" s="76"/>
      <c r="AB1504" s="76"/>
      <c r="AC1504" s="76"/>
      <c r="AD1504" s="76"/>
      <c r="AE1504" s="97" t="s">
        <v>10630</v>
      </c>
      <c r="AF1504" s="76"/>
      <c r="AG1504" s="76"/>
      <c r="AH1504" s="76"/>
      <c r="AI1504" s="67" t="s">
        <v>10587</v>
      </c>
      <c r="AJ1504" s="79" t="s">
        <v>10346</v>
      </c>
      <c r="AK1504" s="68"/>
      <c r="AL1504" s="68"/>
      <c r="AM1504" s="68"/>
      <c r="AN1504" s="110"/>
      <c r="AO1504" s="110"/>
      <c r="AP1504" s="107"/>
      <c r="AQ1504" s="68"/>
    </row>
    <row r="1505" customFormat="false" ht="15" hidden="false" customHeight="false" outlineLevel="0" collapsed="false">
      <c r="B1505" s="1" t="str">
        <f aca="false">поверители!$E1505</f>
        <v>00563</v>
      </c>
      <c r="C1505" s="64" t="s">
        <v>323</v>
      </c>
      <c r="D1505" s="63"/>
      <c r="E1505" s="81" t="s">
        <v>12195</v>
      </c>
      <c r="F1505" s="63"/>
      <c r="G1505" s="63" t="s">
        <v>10335</v>
      </c>
      <c r="H1505" s="81" t="s">
        <v>782</v>
      </c>
      <c r="I1505" s="67" t="s">
        <v>10363</v>
      </c>
      <c r="J1505" s="76"/>
      <c r="K1505" s="76"/>
      <c r="L1505" s="76"/>
      <c r="M1505" s="76"/>
      <c r="N1505" s="76"/>
      <c r="O1505" s="71" t="s">
        <v>10335</v>
      </c>
      <c r="P1505" s="71"/>
      <c r="Q1505" s="71" t="s">
        <v>10338</v>
      </c>
      <c r="R1505" s="79" t="s">
        <v>10339</v>
      </c>
      <c r="S1505" s="95" t="n">
        <v>45140</v>
      </c>
      <c r="T1505" s="74" t="n">
        <v>45870</v>
      </c>
      <c r="U1505" s="87" t="s">
        <v>10340</v>
      </c>
      <c r="V1505" s="87" t="s">
        <v>10341</v>
      </c>
      <c r="W1505" s="76"/>
      <c r="X1505" s="71" t="s">
        <v>10335</v>
      </c>
      <c r="Y1505" s="71" t="s">
        <v>10342</v>
      </c>
      <c r="Z1505" s="79" t="s">
        <v>10629</v>
      </c>
      <c r="AA1505" s="76"/>
      <c r="AB1505" s="76"/>
      <c r="AC1505" s="76"/>
      <c r="AD1505" s="76"/>
      <c r="AE1505" s="97" t="s">
        <v>10630</v>
      </c>
      <c r="AF1505" s="76"/>
      <c r="AG1505" s="76"/>
      <c r="AH1505" s="76"/>
      <c r="AI1505" s="67" t="s">
        <v>10848</v>
      </c>
      <c r="AJ1505" s="79" t="s">
        <v>10346</v>
      </c>
      <c r="AK1505" s="68"/>
      <c r="AL1505" s="68"/>
      <c r="AM1505" s="68"/>
      <c r="AN1505" s="110"/>
      <c r="AO1505" s="110"/>
      <c r="AP1505" s="107"/>
      <c r="AQ1505" s="68"/>
    </row>
    <row r="1506" customFormat="false" ht="15" hidden="false" customHeight="false" outlineLevel="0" collapsed="false">
      <c r="B1506" s="1" t="str">
        <f aca="false">поверители!$E1506</f>
        <v>00573</v>
      </c>
      <c r="C1506" s="64" t="s">
        <v>323</v>
      </c>
      <c r="D1506" s="63"/>
      <c r="E1506" s="81" t="s">
        <v>2687</v>
      </c>
      <c r="F1506" s="63"/>
      <c r="G1506" s="63" t="s">
        <v>10335</v>
      </c>
      <c r="H1506" s="81" t="s">
        <v>763</v>
      </c>
      <c r="I1506" s="67" t="s">
        <v>10652</v>
      </c>
      <c r="J1506" s="76"/>
      <c r="K1506" s="76"/>
      <c r="L1506" s="76"/>
      <c r="M1506" s="76"/>
      <c r="N1506" s="76"/>
      <c r="O1506" s="71" t="s">
        <v>10335</v>
      </c>
      <c r="P1506" s="71"/>
      <c r="Q1506" s="71" t="s">
        <v>10338</v>
      </c>
      <c r="R1506" s="79" t="s">
        <v>10339</v>
      </c>
      <c r="S1506" s="95" t="n">
        <v>45140</v>
      </c>
      <c r="T1506" s="74" t="n">
        <v>45870</v>
      </c>
      <c r="U1506" s="87" t="s">
        <v>10340</v>
      </c>
      <c r="V1506" s="87" t="s">
        <v>10341</v>
      </c>
      <c r="W1506" s="76"/>
      <c r="X1506" s="71" t="s">
        <v>10335</v>
      </c>
      <c r="Y1506" s="71" t="s">
        <v>10342</v>
      </c>
      <c r="Z1506" s="79" t="s">
        <v>10629</v>
      </c>
      <c r="AA1506" s="76"/>
      <c r="AB1506" s="76"/>
      <c r="AC1506" s="76"/>
      <c r="AD1506" s="76"/>
      <c r="AE1506" s="97" t="s">
        <v>10630</v>
      </c>
      <c r="AF1506" s="76"/>
      <c r="AG1506" s="76"/>
      <c r="AH1506" s="76"/>
      <c r="AI1506" s="67" t="s">
        <v>10562</v>
      </c>
      <c r="AJ1506" s="79" t="s">
        <v>10346</v>
      </c>
      <c r="AK1506" s="68"/>
      <c r="AL1506" s="68"/>
      <c r="AM1506" s="68"/>
      <c r="AN1506" s="110"/>
      <c r="AO1506" s="110"/>
      <c r="AP1506" s="107"/>
      <c r="AQ1506" s="68"/>
    </row>
    <row r="1507" customFormat="false" ht="15" hidden="false" customHeight="false" outlineLevel="0" collapsed="false">
      <c r="B1507" s="1" t="str">
        <f aca="false">поверители!$E1507</f>
        <v>00575</v>
      </c>
      <c r="C1507" s="64" t="s">
        <v>323</v>
      </c>
      <c r="D1507" s="63"/>
      <c r="E1507" s="81" t="s">
        <v>12196</v>
      </c>
      <c r="F1507" s="63"/>
      <c r="G1507" s="63" t="s">
        <v>10335</v>
      </c>
      <c r="H1507" s="81" t="s">
        <v>763</v>
      </c>
      <c r="I1507" s="67" t="s">
        <v>10363</v>
      </c>
      <c r="J1507" s="76"/>
      <c r="K1507" s="76"/>
      <c r="L1507" s="76"/>
      <c r="M1507" s="76"/>
      <c r="N1507" s="76"/>
      <c r="O1507" s="71" t="s">
        <v>10335</v>
      </c>
      <c r="P1507" s="71"/>
      <c r="Q1507" s="71" t="s">
        <v>10338</v>
      </c>
      <c r="R1507" s="79" t="s">
        <v>10339</v>
      </c>
      <c r="S1507" s="95" t="n">
        <v>45140</v>
      </c>
      <c r="T1507" s="74" t="n">
        <v>45870</v>
      </c>
      <c r="U1507" s="87" t="s">
        <v>10340</v>
      </c>
      <c r="V1507" s="87" t="s">
        <v>10341</v>
      </c>
      <c r="W1507" s="76"/>
      <c r="X1507" s="71" t="s">
        <v>10335</v>
      </c>
      <c r="Y1507" s="71" t="s">
        <v>10342</v>
      </c>
      <c r="Z1507" s="79" t="s">
        <v>10629</v>
      </c>
      <c r="AA1507" s="76"/>
      <c r="AB1507" s="76"/>
      <c r="AC1507" s="76"/>
      <c r="AD1507" s="76"/>
      <c r="AE1507" s="97" t="s">
        <v>10630</v>
      </c>
      <c r="AF1507" s="76"/>
      <c r="AG1507" s="76"/>
      <c r="AH1507" s="76"/>
      <c r="AI1507" s="67" t="s">
        <v>10848</v>
      </c>
      <c r="AJ1507" s="79" t="s">
        <v>10346</v>
      </c>
      <c r="AK1507" s="68"/>
      <c r="AL1507" s="68"/>
      <c r="AM1507" s="68"/>
      <c r="AN1507" s="110"/>
      <c r="AO1507" s="110"/>
      <c r="AP1507" s="107"/>
      <c r="AQ1507" s="68"/>
    </row>
    <row r="1508" customFormat="false" ht="15" hidden="false" customHeight="false" outlineLevel="0" collapsed="false">
      <c r="B1508" s="1" t="str">
        <f aca="false">поверители!$E1508</f>
        <v>00581</v>
      </c>
      <c r="C1508" s="64" t="s">
        <v>323</v>
      </c>
      <c r="D1508" s="63"/>
      <c r="E1508" s="81" t="s">
        <v>12197</v>
      </c>
      <c r="F1508" s="63"/>
      <c r="G1508" s="63" t="s">
        <v>10335</v>
      </c>
      <c r="H1508" s="81" t="s">
        <v>763</v>
      </c>
      <c r="I1508" s="67" t="s">
        <v>10363</v>
      </c>
      <c r="J1508" s="76"/>
      <c r="K1508" s="76"/>
      <c r="L1508" s="76"/>
      <c r="M1508" s="76"/>
      <c r="N1508" s="76"/>
      <c r="O1508" s="71" t="s">
        <v>10335</v>
      </c>
      <c r="P1508" s="71"/>
      <c r="Q1508" s="71" t="s">
        <v>10338</v>
      </c>
      <c r="R1508" s="79" t="s">
        <v>10339</v>
      </c>
      <c r="S1508" s="95" t="n">
        <v>45140</v>
      </c>
      <c r="T1508" s="74" t="n">
        <v>45870</v>
      </c>
      <c r="U1508" s="87" t="s">
        <v>10340</v>
      </c>
      <c r="V1508" s="87" t="s">
        <v>10341</v>
      </c>
      <c r="W1508" s="76"/>
      <c r="X1508" s="71" t="s">
        <v>10335</v>
      </c>
      <c r="Y1508" s="71" t="s">
        <v>10342</v>
      </c>
      <c r="Z1508" s="79" t="s">
        <v>10629</v>
      </c>
      <c r="AA1508" s="76"/>
      <c r="AB1508" s="76"/>
      <c r="AC1508" s="76"/>
      <c r="AD1508" s="76"/>
      <c r="AE1508" s="97" t="s">
        <v>10630</v>
      </c>
      <c r="AF1508" s="76"/>
      <c r="AG1508" s="76"/>
      <c r="AH1508" s="76"/>
      <c r="AI1508" s="67" t="s">
        <v>10863</v>
      </c>
      <c r="AJ1508" s="79" t="s">
        <v>10346</v>
      </c>
      <c r="AK1508" s="68"/>
      <c r="AL1508" s="68"/>
      <c r="AM1508" s="68"/>
      <c r="AN1508" s="110"/>
      <c r="AO1508" s="110"/>
      <c r="AP1508" s="107"/>
      <c r="AQ1508" s="68"/>
    </row>
    <row r="1509" customFormat="false" ht="15" hidden="false" customHeight="false" outlineLevel="0" collapsed="false">
      <c r="B1509" s="1" t="str">
        <f aca="false">поверители!$E1509</f>
        <v>00784</v>
      </c>
      <c r="C1509" s="64" t="s">
        <v>724</v>
      </c>
      <c r="D1509" s="63"/>
      <c r="E1509" s="81" t="s">
        <v>12198</v>
      </c>
      <c r="F1509" s="63"/>
      <c r="G1509" s="63" t="s">
        <v>10335</v>
      </c>
      <c r="H1509" s="64" t="s">
        <v>332</v>
      </c>
      <c r="I1509" s="67" t="s">
        <v>10652</v>
      </c>
      <c r="J1509" s="76"/>
      <c r="K1509" s="76"/>
      <c r="L1509" s="76"/>
      <c r="M1509" s="76"/>
      <c r="N1509" s="76"/>
      <c r="O1509" s="71" t="s">
        <v>10335</v>
      </c>
      <c r="P1509" s="71"/>
      <c r="Q1509" s="71" t="s">
        <v>10338</v>
      </c>
      <c r="R1509" s="79" t="s">
        <v>10339</v>
      </c>
      <c r="S1509" s="95" t="n">
        <v>45140</v>
      </c>
      <c r="T1509" s="74" t="n">
        <v>45870</v>
      </c>
      <c r="U1509" s="87" t="s">
        <v>10340</v>
      </c>
      <c r="V1509" s="87" t="s">
        <v>10341</v>
      </c>
      <c r="W1509" s="76"/>
      <c r="X1509" s="71" t="s">
        <v>10335</v>
      </c>
      <c r="Y1509" s="71" t="s">
        <v>10342</v>
      </c>
      <c r="Z1509" s="79" t="s">
        <v>10629</v>
      </c>
      <c r="AA1509" s="76"/>
      <c r="AB1509" s="76"/>
      <c r="AC1509" s="76"/>
      <c r="AD1509" s="76"/>
      <c r="AE1509" s="97" t="s">
        <v>10630</v>
      </c>
      <c r="AF1509" s="76"/>
      <c r="AG1509" s="76"/>
      <c r="AH1509" s="76"/>
      <c r="AI1509" s="67" t="s">
        <v>10562</v>
      </c>
      <c r="AJ1509" s="79" t="s">
        <v>10346</v>
      </c>
      <c r="AK1509" s="68"/>
      <c r="AL1509" s="68"/>
      <c r="AM1509" s="68"/>
      <c r="AN1509" s="110"/>
      <c r="AO1509" s="110"/>
      <c r="AP1509" s="107"/>
      <c r="AQ1509" s="68"/>
    </row>
    <row r="1510" customFormat="false" ht="15" hidden="false" customHeight="false" outlineLevel="0" collapsed="false">
      <c r="B1510" s="1" t="str">
        <f aca="false">поверители!$E1510</f>
        <v>00788</v>
      </c>
      <c r="C1510" s="64" t="s">
        <v>724</v>
      </c>
      <c r="D1510" s="63"/>
      <c r="E1510" s="81" t="s">
        <v>12199</v>
      </c>
      <c r="F1510" s="63"/>
      <c r="G1510" s="63" t="s">
        <v>10335</v>
      </c>
      <c r="H1510" s="63" t="s">
        <v>332</v>
      </c>
      <c r="I1510" s="67" t="s">
        <v>10652</v>
      </c>
      <c r="J1510" s="76"/>
      <c r="K1510" s="76"/>
      <c r="L1510" s="76"/>
      <c r="M1510" s="76"/>
      <c r="N1510" s="76"/>
      <c r="O1510" s="71" t="s">
        <v>10335</v>
      </c>
      <c r="P1510" s="71"/>
      <c r="Q1510" s="71" t="s">
        <v>10338</v>
      </c>
      <c r="R1510" s="79" t="s">
        <v>10339</v>
      </c>
      <c r="S1510" s="95" t="n">
        <v>45140</v>
      </c>
      <c r="T1510" s="74" t="n">
        <v>45870</v>
      </c>
      <c r="U1510" s="87" t="s">
        <v>10340</v>
      </c>
      <c r="V1510" s="87" t="s">
        <v>10341</v>
      </c>
      <c r="W1510" s="76"/>
      <c r="X1510" s="71" t="s">
        <v>10335</v>
      </c>
      <c r="Y1510" s="71" t="s">
        <v>10342</v>
      </c>
      <c r="Z1510" s="79" t="s">
        <v>10629</v>
      </c>
      <c r="AA1510" s="76"/>
      <c r="AB1510" s="76"/>
      <c r="AC1510" s="76"/>
      <c r="AD1510" s="76"/>
      <c r="AE1510" s="97" t="s">
        <v>10630</v>
      </c>
      <c r="AF1510" s="76"/>
      <c r="AG1510" s="76"/>
      <c r="AH1510" s="76"/>
      <c r="AI1510" s="67" t="s">
        <v>10562</v>
      </c>
      <c r="AJ1510" s="79" t="s">
        <v>10346</v>
      </c>
      <c r="AK1510" s="68"/>
      <c r="AL1510" s="68"/>
      <c r="AM1510" s="68"/>
      <c r="AN1510" s="110"/>
      <c r="AO1510" s="110"/>
      <c r="AP1510" s="107"/>
      <c r="AQ1510" s="68"/>
    </row>
    <row r="1511" customFormat="false" ht="15" hidden="false" customHeight="false" outlineLevel="0" collapsed="false">
      <c r="B1511" s="1" t="str">
        <f aca="false">поверители!$E1511</f>
        <v>00792</v>
      </c>
      <c r="C1511" s="64" t="s">
        <v>323</v>
      </c>
      <c r="D1511" s="63"/>
      <c r="E1511" s="81" t="s">
        <v>12200</v>
      </c>
      <c r="F1511" s="63"/>
      <c r="G1511" s="63" t="s">
        <v>10335</v>
      </c>
      <c r="H1511" s="81" t="s">
        <v>763</v>
      </c>
      <c r="I1511" s="67" t="s">
        <v>10363</v>
      </c>
      <c r="J1511" s="76"/>
      <c r="K1511" s="76"/>
      <c r="L1511" s="76"/>
      <c r="M1511" s="76"/>
      <c r="N1511" s="76"/>
      <c r="O1511" s="71" t="s">
        <v>10335</v>
      </c>
      <c r="P1511" s="71"/>
      <c r="Q1511" s="71" t="s">
        <v>10338</v>
      </c>
      <c r="R1511" s="79" t="s">
        <v>10339</v>
      </c>
      <c r="S1511" s="95" t="n">
        <v>45140</v>
      </c>
      <c r="T1511" s="74" t="n">
        <v>45870</v>
      </c>
      <c r="U1511" s="87" t="s">
        <v>10340</v>
      </c>
      <c r="V1511" s="87" t="s">
        <v>10341</v>
      </c>
      <c r="W1511" s="76"/>
      <c r="X1511" s="71" t="s">
        <v>10335</v>
      </c>
      <c r="Y1511" s="71" t="s">
        <v>10342</v>
      </c>
      <c r="Z1511" s="79" t="s">
        <v>10629</v>
      </c>
      <c r="AA1511" s="76"/>
      <c r="AB1511" s="76"/>
      <c r="AC1511" s="76"/>
      <c r="AD1511" s="76"/>
      <c r="AE1511" s="97" t="s">
        <v>10630</v>
      </c>
      <c r="AF1511" s="76"/>
      <c r="AG1511" s="76"/>
      <c r="AH1511" s="76"/>
      <c r="AI1511" s="67" t="s">
        <v>10848</v>
      </c>
      <c r="AJ1511" s="79" t="s">
        <v>10346</v>
      </c>
      <c r="AK1511" s="68"/>
      <c r="AL1511" s="68"/>
      <c r="AM1511" s="68"/>
      <c r="AN1511" s="110"/>
      <c r="AO1511" s="110"/>
      <c r="AP1511" s="107"/>
      <c r="AQ1511" s="68"/>
    </row>
    <row r="1512" customFormat="false" ht="15" hidden="false" customHeight="false" outlineLevel="0" collapsed="false">
      <c r="B1512" s="1" t="str">
        <f aca="false">поверители!$E1512</f>
        <v>00798</v>
      </c>
      <c r="C1512" s="64" t="s">
        <v>323</v>
      </c>
      <c r="D1512" s="63"/>
      <c r="E1512" s="81" t="s">
        <v>12201</v>
      </c>
      <c r="F1512" s="63"/>
      <c r="G1512" s="63" t="s">
        <v>10335</v>
      </c>
      <c r="H1512" s="81" t="s">
        <v>782</v>
      </c>
      <c r="I1512" s="67" t="s">
        <v>10652</v>
      </c>
      <c r="J1512" s="76"/>
      <c r="K1512" s="76"/>
      <c r="L1512" s="76"/>
      <c r="M1512" s="76"/>
      <c r="N1512" s="76"/>
      <c r="O1512" s="71" t="s">
        <v>10335</v>
      </c>
      <c r="P1512" s="71"/>
      <c r="Q1512" s="71" t="s">
        <v>10338</v>
      </c>
      <c r="R1512" s="79" t="s">
        <v>10339</v>
      </c>
      <c r="S1512" s="95" t="n">
        <v>45140</v>
      </c>
      <c r="T1512" s="74" t="n">
        <v>45870</v>
      </c>
      <c r="U1512" s="87" t="s">
        <v>10340</v>
      </c>
      <c r="V1512" s="87" t="s">
        <v>10341</v>
      </c>
      <c r="W1512" s="76"/>
      <c r="X1512" s="71" t="s">
        <v>10335</v>
      </c>
      <c r="Y1512" s="71" t="s">
        <v>10342</v>
      </c>
      <c r="Z1512" s="79" t="s">
        <v>10629</v>
      </c>
      <c r="AA1512" s="76"/>
      <c r="AB1512" s="76"/>
      <c r="AC1512" s="76"/>
      <c r="AD1512" s="76"/>
      <c r="AE1512" s="97" t="s">
        <v>10630</v>
      </c>
      <c r="AF1512" s="76"/>
      <c r="AG1512" s="76"/>
      <c r="AH1512" s="76"/>
      <c r="AI1512" s="67" t="s">
        <v>10863</v>
      </c>
      <c r="AJ1512" s="79" t="s">
        <v>10346</v>
      </c>
      <c r="AK1512" s="68"/>
      <c r="AL1512" s="68"/>
      <c r="AM1512" s="68"/>
      <c r="AN1512" s="110"/>
      <c r="AO1512" s="110"/>
      <c r="AP1512" s="107"/>
      <c r="AQ1512" s="68"/>
    </row>
    <row r="1513" customFormat="false" ht="15" hidden="false" customHeight="false" outlineLevel="0" collapsed="false">
      <c r="B1513" s="1" t="str">
        <f aca="false">поверители!$E1513</f>
        <v>01324</v>
      </c>
      <c r="C1513" s="64" t="s">
        <v>323</v>
      </c>
      <c r="D1513" s="63"/>
      <c r="E1513" s="81" t="s">
        <v>12202</v>
      </c>
      <c r="F1513" s="63"/>
      <c r="G1513" s="63" t="s">
        <v>10335</v>
      </c>
      <c r="H1513" s="81" t="s">
        <v>763</v>
      </c>
      <c r="I1513" s="67" t="s">
        <v>10363</v>
      </c>
      <c r="J1513" s="76"/>
      <c r="K1513" s="76"/>
      <c r="L1513" s="76"/>
      <c r="M1513" s="76"/>
      <c r="N1513" s="76"/>
      <c r="O1513" s="71" t="s">
        <v>10335</v>
      </c>
      <c r="P1513" s="71"/>
      <c r="Q1513" s="71" t="s">
        <v>10338</v>
      </c>
      <c r="R1513" s="79" t="s">
        <v>10339</v>
      </c>
      <c r="S1513" s="95" t="n">
        <v>45140</v>
      </c>
      <c r="T1513" s="74" t="n">
        <v>45870</v>
      </c>
      <c r="U1513" s="87" t="s">
        <v>10340</v>
      </c>
      <c r="V1513" s="87" t="s">
        <v>10341</v>
      </c>
      <c r="W1513" s="76"/>
      <c r="X1513" s="71" t="s">
        <v>10335</v>
      </c>
      <c r="Y1513" s="71" t="s">
        <v>10342</v>
      </c>
      <c r="Z1513" s="79" t="s">
        <v>10629</v>
      </c>
      <c r="AA1513" s="76"/>
      <c r="AB1513" s="76"/>
      <c r="AC1513" s="76"/>
      <c r="AD1513" s="76"/>
      <c r="AE1513" s="97" t="s">
        <v>10630</v>
      </c>
      <c r="AF1513" s="76"/>
      <c r="AG1513" s="76"/>
      <c r="AH1513" s="76"/>
      <c r="AI1513" s="67" t="s">
        <v>10558</v>
      </c>
      <c r="AJ1513" s="79" t="s">
        <v>10346</v>
      </c>
      <c r="AK1513" s="68"/>
      <c r="AL1513" s="68"/>
      <c r="AM1513" s="68"/>
      <c r="AN1513" s="110"/>
      <c r="AO1513" s="110"/>
      <c r="AP1513" s="107"/>
      <c r="AQ1513" s="68"/>
    </row>
    <row r="1514" customFormat="false" ht="15" hidden="false" customHeight="false" outlineLevel="0" collapsed="false">
      <c r="B1514" s="1" t="str">
        <f aca="false">поверители!$E1514</f>
        <v>01327</v>
      </c>
      <c r="C1514" s="64" t="s">
        <v>323</v>
      </c>
      <c r="D1514" s="63"/>
      <c r="E1514" s="81" t="s">
        <v>12203</v>
      </c>
      <c r="F1514" s="63"/>
      <c r="G1514" s="63" t="s">
        <v>10335</v>
      </c>
      <c r="H1514" s="81" t="s">
        <v>763</v>
      </c>
      <c r="I1514" s="67" t="s">
        <v>10363</v>
      </c>
      <c r="J1514" s="76"/>
      <c r="K1514" s="76"/>
      <c r="L1514" s="76"/>
      <c r="M1514" s="76"/>
      <c r="N1514" s="76"/>
      <c r="O1514" s="71" t="s">
        <v>10335</v>
      </c>
      <c r="P1514" s="71"/>
      <c r="Q1514" s="71" t="s">
        <v>10338</v>
      </c>
      <c r="R1514" s="79" t="s">
        <v>10339</v>
      </c>
      <c r="S1514" s="95" t="n">
        <v>45140</v>
      </c>
      <c r="T1514" s="74" t="n">
        <v>45870</v>
      </c>
      <c r="U1514" s="87" t="s">
        <v>10340</v>
      </c>
      <c r="V1514" s="87" t="s">
        <v>10341</v>
      </c>
      <c r="W1514" s="76"/>
      <c r="X1514" s="71" t="s">
        <v>10335</v>
      </c>
      <c r="Y1514" s="71" t="s">
        <v>10342</v>
      </c>
      <c r="Z1514" s="79" t="s">
        <v>10629</v>
      </c>
      <c r="AA1514" s="76"/>
      <c r="AB1514" s="76"/>
      <c r="AC1514" s="76"/>
      <c r="AD1514" s="76"/>
      <c r="AE1514" s="97" t="s">
        <v>10630</v>
      </c>
      <c r="AF1514" s="76"/>
      <c r="AG1514" s="76"/>
      <c r="AH1514" s="76"/>
      <c r="AI1514" s="67" t="s">
        <v>10848</v>
      </c>
      <c r="AJ1514" s="79" t="s">
        <v>10346</v>
      </c>
      <c r="AK1514" s="68"/>
      <c r="AL1514" s="68"/>
      <c r="AM1514" s="68"/>
      <c r="AN1514" s="110"/>
      <c r="AO1514" s="110"/>
      <c r="AP1514" s="107"/>
      <c r="AQ1514" s="68"/>
    </row>
    <row r="1515" customFormat="false" ht="15" hidden="false" customHeight="false" outlineLevel="0" collapsed="false">
      <c r="B1515" s="1" t="str">
        <f aca="false">поверители!$E1515</f>
        <v>01331</v>
      </c>
      <c r="C1515" s="64" t="s">
        <v>323</v>
      </c>
      <c r="D1515" s="63"/>
      <c r="E1515" s="81" t="s">
        <v>12204</v>
      </c>
      <c r="F1515" s="63"/>
      <c r="G1515" s="63" t="s">
        <v>10335</v>
      </c>
      <c r="H1515" s="81" t="s">
        <v>782</v>
      </c>
      <c r="I1515" s="67" t="s">
        <v>10363</v>
      </c>
      <c r="J1515" s="76"/>
      <c r="K1515" s="76"/>
      <c r="L1515" s="76"/>
      <c r="M1515" s="76"/>
      <c r="N1515" s="76"/>
      <c r="O1515" s="71" t="s">
        <v>10335</v>
      </c>
      <c r="P1515" s="71"/>
      <c r="Q1515" s="71" t="s">
        <v>10338</v>
      </c>
      <c r="R1515" s="79" t="s">
        <v>10339</v>
      </c>
      <c r="S1515" s="95" t="n">
        <v>45140</v>
      </c>
      <c r="T1515" s="74" t="n">
        <v>45870</v>
      </c>
      <c r="U1515" s="87" t="s">
        <v>10340</v>
      </c>
      <c r="V1515" s="87" t="s">
        <v>10341</v>
      </c>
      <c r="W1515" s="76"/>
      <c r="X1515" s="71" t="s">
        <v>10335</v>
      </c>
      <c r="Y1515" s="71" t="s">
        <v>10342</v>
      </c>
      <c r="Z1515" s="79" t="s">
        <v>10629</v>
      </c>
      <c r="AA1515" s="76"/>
      <c r="AB1515" s="76"/>
      <c r="AC1515" s="76"/>
      <c r="AD1515" s="76"/>
      <c r="AE1515" s="97" t="s">
        <v>10630</v>
      </c>
      <c r="AF1515" s="76"/>
      <c r="AG1515" s="76"/>
      <c r="AH1515" s="76"/>
      <c r="AI1515" s="67" t="s">
        <v>10848</v>
      </c>
      <c r="AJ1515" s="79" t="s">
        <v>10346</v>
      </c>
      <c r="AK1515" s="68"/>
      <c r="AL1515" s="68"/>
      <c r="AM1515" s="68"/>
      <c r="AN1515" s="110"/>
      <c r="AO1515" s="110"/>
      <c r="AP1515" s="107"/>
      <c r="AQ1515" s="68"/>
    </row>
    <row r="1516" customFormat="false" ht="15" hidden="false" customHeight="false" outlineLevel="0" collapsed="false">
      <c r="B1516" s="1" t="str">
        <f aca="false">поверители!$E1516</f>
        <v>01333</v>
      </c>
      <c r="C1516" s="64" t="s">
        <v>323</v>
      </c>
      <c r="D1516" s="63"/>
      <c r="E1516" s="81" t="s">
        <v>12205</v>
      </c>
      <c r="F1516" s="63"/>
      <c r="G1516" s="63" t="s">
        <v>10335</v>
      </c>
      <c r="H1516" s="81" t="s">
        <v>782</v>
      </c>
      <c r="I1516" s="67" t="s">
        <v>10363</v>
      </c>
      <c r="J1516" s="76"/>
      <c r="K1516" s="76"/>
      <c r="L1516" s="76"/>
      <c r="M1516" s="76"/>
      <c r="N1516" s="76"/>
      <c r="O1516" s="71" t="s">
        <v>10335</v>
      </c>
      <c r="P1516" s="71"/>
      <c r="Q1516" s="71" t="s">
        <v>10338</v>
      </c>
      <c r="R1516" s="79" t="s">
        <v>10339</v>
      </c>
      <c r="S1516" s="95" t="n">
        <v>45140</v>
      </c>
      <c r="T1516" s="74" t="n">
        <v>45870</v>
      </c>
      <c r="U1516" s="87" t="s">
        <v>10340</v>
      </c>
      <c r="V1516" s="87" t="s">
        <v>10341</v>
      </c>
      <c r="W1516" s="76"/>
      <c r="X1516" s="71" t="s">
        <v>10335</v>
      </c>
      <c r="Y1516" s="71" t="s">
        <v>10342</v>
      </c>
      <c r="Z1516" s="79" t="s">
        <v>10629</v>
      </c>
      <c r="AA1516" s="76"/>
      <c r="AB1516" s="76"/>
      <c r="AC1516" s="76"/>
      <c r="AD1516" s="76"/>
      <c r="AE1516" s="97" t="s">
        <v>10630</v>
      </c>
      <c r="AF1516" s="76"/>
      <c r="AG1516" s="76"/>
      <c r="AH1516" s="76"/>
      <c r="AI1516" s="67" t="s">
        <v>10848</v>
      </c>
      <c r="AJ1516" s="79" t="s">
        <v>10346</v>
      </c>
      <c r="AK1516" s="68"/>
      <c r="AL1516" s="68"/>
      <c r="AM1516" s="68"/>
      <c r="AN1516" s="110"/>
      <c r="AO1516" s="110"/>
      <c r="AP1516" s="107"/>
      <c r="AQ1516" s="68"/>
    </row>
    <row r="1517" customFormat="false" ht="15" hidden="false" customHeight="false" outlineLevel="0" collapsed="false">
      <c r="B1517" s="1" t="str">
        <f aca="false">поверители!$E1517</f>
        <v>01345</v>
      </c>
      <c r="C1517" s="64" t="s">
        <v>1753</v>
      </c>
      <c r="D1517" s="63"/>
      <c r="E1517" s="67" t="s">
        <v>12206</v>
      </c>
      <c r="F1517" s="63"/>
      <c r="G1517" s="63" t="s">
        <v>10335</v>
      </c>
      <c r="H1517" s="81" t="s">
        <v>10956</v>
      </c>
      <c r="I1517" s="67" t="s">
        <v>10363</v>
      </c>
      <c r="J1517" s="76"/>
      <c r="K1517" s="76"/>
      <c r="L1517" s="76"/>
      <c r="M1517" s="76"/>
      <c r="N1517" s="76"/>
      <c r="O1517" s="71" t="s">
        <v>10335</v>
      </c>
      <c r="P1517" s="71"/>
      <c r="Q1517" s="71" t="s">
        <v>10338</v>
      </c>
      <c r="R1517" s="79" t="s">
        <v>10339</v>
      </c>
      <c r="S1517" s="95" t="n">
        <v>45140</v>
      </c>
      <c r="T1517" s="74" t="n">
        <v>45870</v>
      </c>
      <c r="U1517" s="87" t="s">
        <v>10340</v>
      </c>
      <c r="V1517" s="87" t="s">
        <v>10341</v>
      </c>
      <c r="W1517" s="76"/>
      <c r="X1517" s="71" t="s">
        <v>10335</v>
      </c>
      <c r="Y1517" s="71" t="s">
        <v>10342</v>
      </c>
      <c r="Z1517" s="79" t="s">
        <v>10629</v>
      </c>
      <c r="AA1517" s="76"/>
      <c r="AB1517" s="76"/>
      <c r="AC1517" s="76"/>
      <c r="AD1517" s="76"/>
      <c r="AE1517" s="97" t="s">
        <v>10630</v>
      </c>
      <c r="AF1517" s="76"/>
      <c r="AG1517" s="76"/>
      <c r="AH1517" s="76"/>
      <c r="AI1517" s="67" t="s">
        <v>10845</v>
      </c>
      <c r="AJ1517" s="79" t="s">
        <v>10346</v>
      </c>
      <c r="AK1517" s="68"/>
      <c r="AL1517" s="68"/>
      <c r="AM1517" s="68"/>
      <c r="AN1517" s="110"/>
      <c r="AO1517" s="110"/>
      <c r="AP1517" s="107"/>
      <c r="AQ1517" s="68"/>
    </row>
    <row r="1518" customFormat="false" ht="15" hidden="false" customHeight="false" outlineLevel="0" collapsed="false">
      <c r="B1518" s="1" t="str">
        <f aca="false">поверители!$E1518</f>
        <v>01698</v>
      </c>
      <c r="C1518" s="64" t="s">
        <v>323</v>
      </c>
      <c r="D1518" s="63"/>
      <c r="E1518" s="81" t="s">
        <v>12207</v>
      </c>
      <c r="F1518" s="63"/>
      <c r="G1518" s="63" t="s">
        <v>10335</v>
      </c>
      <c r="H1518" s="81" t="s">
        <v>782</v>
      </c>
      <c r="I1518" s="67" t="s">
        <v>10363</v>
      </c>
      <c r="J1518" s="76"/>
      <c r="K1518" s="76"/>
      <c r="L1518" s="76"/>
      <c r="M1518" s="76"/>
      <c r="N1518" s="76"/>
      <c r="O1518" s="71" t="s">
        <v>10335</v>
      </c>
      <c r="P1518" s="71"/>
      <c r="Q1518" s="71" t="s">
        <v>10338</v>
      </c>
      <c r="R1518" s="79" t="s">
        <v>10339</v>
      </c>
      <c r="S1518" s="95" t="n">
        <v>45140</v>
      </c>
      <c r="T1518" s="74" t="n">
        <v>45870</v>
      </c>
      <c r="U1518" s="87" t="s">
        <v>10340</v>
      </c>
      <c r="V1518" s="87" t="s">
        <v>10341</v>
      </c>
      <c r="W1518" s="76"/>
      <c r="X1518" s="71" t="s">
        <v>10335</v>
      </c>
      <c r="Y1518" s="71" t="s">
        <v>10342</v>
      </c>
      <c r="Z1518" s="79" t="s">
        <v>10629</v>
      </c>
      <c r="AA1518" s="76"/>
      <c r="AB1518" s="76"/>
      <c r="AC1518" s="76"/>
      <c r="AD1518" s="76"/>
      <c r="AE1518" s="97" t="s">
        <v>10630</v>
      </c>
      <c r="AF1518" s="76"/>
      <c r="AG1518" s="76"/>
      <c r="AH1518" s="76"/>
      <c r="AI1518" s="67" t="s">
        <v>10848</v>
      </c>
      <c r="AJ1518" s="79" t="s">
        <v>10346</v>
      </c>
      <c r="AK1518" s="68"/>
      <c r="AL1518" s="68"/>
      <c r="AM1518" s="68"/>
      <c r="AN1518" s="110"/>
      <c r="AO1518" s="110"/>
      <c r="AP1518" s="107"/>
      <c r="AQ1518" s="68"/>
    </row>
    <row r="1519" customFormat="false" ht="15" hidden="false" customHeight="false" outlineLevel="0" collapsed="false">
      <c r="B1519" s="1" t="str">
        <f aca="false">поверители!$E1519</f>
        <v>01940</v>
      </c>
      <c r="C1519" s="64" t="s">
        <v>323</v>
      </c>
      <c r="D1519" s="63"/>
      <c r="E1519" s="67" t="s">
        <v>12208</v>
      </c>
      <c r="F1519" s="63"/>
      <c r="G1519" s="63" t="s">
        <v>10335</v>
      </c>
      <c r="H1519" s="81" t="s">
        <v>326</v>
      </c>
      <c r="I1519" s="67" t="s">
        <v>10363</v>
      </c>
      <c r="J1519" s="76"/>
      <c r="K1519" s="76"/>
      <c r="L1519" s="76"/>
      <c r="M1519" s="76"/>
      <c r="N1519" s="76"/>
      <c r="O1519" s="71" t="s">
        <v>10335</v>
      </c>
      <c r="P1519" s="71"/>
      <c r="Q1519" s="71" t="s">
        <v>10338</v>
      </c>
      <c r="R1519" s="79" t="s">
        <v>10339</v>
      </c>
      <c r="S1519" s="95" t="n">
        <v>45140</v>
      </c>
      <c r="T1519" s="74" t="n">
        <v>45870</v>
      </c>
      <c r="U1519" s="87" t="s">
        <v>10340</v>
      </c>
      <c r="V1519" s="87" t="s">
        <v>10341</v>
      </c>
      <c r="W1519" s="76"/>
      <c r="X1519" s="71" t="s">
        <v>10335</v>
      </c>
      <c r="Y1519" s="71" t="s">
        <v>10342</v>
      </c>
      <c r="Z1519" s="79" t="s">
        <v>10629</v>
      </c>
      <c r="AA1519" s="76"/>
      <c r="AB1519" s="76"/>
      <c r="AC1519" s="76"/>
      <c r="AD1519" s="76"/>
      <c r="AE1519" s="97" t="s">
        <v>10630</v>
      </c>
      <c r="AF1519" s="76"/>
      <c r="AG1519" s="76"/>
      <c r="AH1519" s="76"/>
      <c r="AI1519" s="67" t="s">
        <v>10848</v>
      </c>
      <c r="AJ1519" s="79" t="s">
        <v>10346</v>
      </c>
      <c r="AK1519" s="68"/>
      <c r="AL1519" s="68"/>
      <c r="AM1519" s="68"/>
      <c r="AN1519" s="110"/>
      <c r="AO1519" s="110"/>
      <c r="AP1519" s="107"/>
      <c r="AQ1519" s="68"/>
    </row>
    <row r="1520" customFormat="false" ht="15" hidden="false" customHeight="false" outlineLevel="0" collapsed="false">
      <c r="B1520" s="1" t="str">
        <f aca="false">поверители!$E1520</f>
        <v>01943</v>
      </c>
      <c r="C1520" s="64" t="s">
        <v>323</v>
      </c>
      <c r="D1520" s="63"/>
      <c r="E1520" s="67" t="s">
        <v>12209</v>
      </c>
      <c r="F1520" s="63"/>
      <c r="G1520" s="63" t="s">
        <v>10335</v>
      </c>
      <c r="H1520" s="81" t="s">
        <v>763</v>
      </c>
      <c r="I1520" s="67" t="s">
        <v>10363</v>
      </c>
      <c r="J1520" s="76"/>
      <c r="K1520" s="76"/>
      <c r="L1520" s="76"/>
      <c r="M1520" s="76"/>
      <c r="N1520" s="76"/>
      <c r="O1520" s="71" t="s">
        <v>10335</v>
      </c>
      <c r="P1520" s="71"/>
      <c r="Q1520" s="71" t="s">
        <v>10338</v>
      </c>
      <c r="R1520" s="79" t="s">
        <v>10339</v>
      </c>
      <c r="S1520" s="95" t="n">
        <v>45140</v>
      </c>
      <c r="T1520" s="74" t="n">
        <v>45870</v>
      </c>
      <c r="U1520" s="87" t="s">
        <v>10340</v>
      </c>
      <c r="V1520" s="87" t="s">
        <v>10341</v>
      </c>
      <c r="W1520" s="76"/>
      <c r="X1520" s="71" t="s">
        <v>10335</v>
      </c>
      <c r="Y1520" s="71" t="s">
        <v>10342</v>
      </c>
      <c r="Z1520" s="79" t="s">
        <v>10629</v>
      </c>
      <c r="AA1520" s="76"/>
      <c r="AB1520" s="76"/>
      <c r="AC1520" s="76"/>
      <c r="AD1520" s="76"/>
      <c r="AE1520" s="97" t="s">
        <v>10630</v>
      </c>
      <c r="AF1520" s="76"/>
      <c r="AG1520" s="76"/>
      <c r="AH1520" s="76"/>
      <c r="AI1520" s="67" t="s">
        <v>10848</v>
      </c>
      <c r="AJ1520" s="79" t="s">
        <v>10346</v>
      </c>
      <c r="AK1520" s="68"/>
      <c r="AL1520" s="68"/>
      <c r="AM1520" s="68"/>
      <c r="AN1520" s="110"/>
      <c r="AO1520" s="110"/>
      <c r="AP1520" s="107"/>
      <c r="AQ1520" s="68"/>
    </row>
    <row r="1521" customFormat="false" ht="15" hidden="false" customHeight="false" outlineLevel="0" collapsed="false">
      <c r="B1521" s="1" t="str">
        <f aca="false">поверители!$E1521</f>
        <v>01944</v>
      </c>
      <c r="C1521" s="64" t="s">
        <v>323</v>
      </c>
      <c r="D1521" s="63"/>
      <c r="E1521" s="67" t="s">
        <v>12210</v>
      </c>
      <c r="F1521" s="63"/>
      <c r="G1521" s="63" t="s">
        <v>10335</v>
      </c>
      <c r="H1521" s="81" t="s">
        <v>763</v>
      </c>
      <c r="I1521" s="67" t="s">
        <v>10363</v>
      </c>
      <c r="J1521" s="76"/>
      <c r="K1521" s="76"/>
      <c r="L1521" s="76"/>
      <c r="M1521" s="76"/>
      <c r="N1521" s="76"/>
      <c r="O1521" s="71" t="s">
        <v>10335</v>
      </c>
      <c r="P1521" s="71"/>
      <c r="Q1521" s="71" t="s">
        <v>10338</v>
      </c>
      <c r="R1521" s="79" t="s">
        <v>10339</v>
      </c>
      <c r="S1521" s="95" t="n">
        <v>45140</v>
      </c>
      <c r="T1521" s="74" t="n">
        <v>45870</v>
      </c>
      <c r="U1521" s="87" t="s">
        <v>10340</v>
      </c>
      <c r="V1521" s="87" t="s">
        <v>10341</v>
      </c>
      <c r="W1521" s="76"/>
      <c r="X1521" s="71" t="s">
        <v>10335</v>
      </c>
      <c r="Y1521" s="71" t="s">
        <v>10342</v>
      </c>
      <c r="Z1521" s="79" t="s">
        <v>10629</v>
      </c>
      <c r="AA1521" s="76"/>
      <c r="AB1521" s="76"/>
      <c r="AC1521" s="76"/>
      <c r="AD1521" s="76"/>
      <c r="AE1521" s="97" t="s">
        <v>10630</v>
      </c>
      <c r="AF1521" s="76"/>
      <c r="AG1521" s="76"/>
      <c r="AH1521" s="76"/>
      <c r="AI1521" s="67" t="s">
        <v>10848</v>
      </c>
      <c r="AJ1521" s="79" t="s">
        <v>10346</v>
      </c>
      <c r="AK1521" s="68"/>
      <c r="AL1521" s="68"/>
      <c r="AM1521" s="68"/>
      <c r="AN1521" s="110"/>
      <c r="AO1521" s="110"/>
      <c r="AP1521" s="107"/>
      <c r="AQ1521" s="68"/>
    </row>
    <row r="1522" customFormat="false" ht="15" hidden="false" customHeight="false" outlineLevel="0" collapsed="false">
      <c r="B1522" s="1" t="str">
        <f aca="false">поверители!$E1522</f>
        <v>01945</v>
      </c>
      <c r="C1522" s="64" t="s">
        <v>323</v>
      </c>
      <c r="D1522" s="63"/>
      <c r="E1522" s="67" t="s">
        <v>12211</v>
      </c>
      <c r="F1522" s="63"/>
      <c r="G1522" s="63" t="s">
        <v>10335</v>
      </c>
      <c r="H1522" s="81" t="s">
        <v>763</v>
      </c>
      <c r="I1522" s="67" t="s">
        <v>10363</v>
      </c>
      <c r="J1522" s="76"/>
      <c r="K1522" s="76"/>
      <c r="L1522" s="76"/>
      <c r="M1522" s="76"/>
      <c r="N1522" s="76"/>
      <c r="O1522" s="71" t="s">
        <v>10335</v>
      </c>
      <c r="P1522" s="71"/>
      <c r="Q1522" s="71" t="s">
        <v>10338</v>
      </c>
      <c r="R1522" s="79" t="s">
        <v>10339</v>
      </c>
      <c r="S1522" s="95" t="n">
        <v>45140</v>
      </c>
      <c r="T1522" s="74" t="n">
        <v>45870</v>
      </c>
      <c r="U1522" s="87" t="s">
        <v>10340</v>
      </c>
      <c r="V1522" s="87" t="s">
        <v>10341</v>
      </c>
      <c r="W1522" s="76"/>
      <c r="X1522" s="71" t="s">
        <v>10335</v>
      </c>
      <c r="Y1522" s="71" t="s">
        <v>10342</v>
      </c>
      <c r="Z1522" s="79" t="s">
        <v>10629</v>
      </c>
      <c r="AA1522" s="76"/>
      <c r="AB1522" s="76"/>
      <c r="AC1522" s="76"/>
      <c r="AD1522" s="76"/>
      <c r="AE1522" s="97" t="s">
        <v>10630</v>
      </c>
      <c r="AF1522" s="76"/>
      <c r="AG1522" s="76"/>
      <c r="AH1522" s="76"/>
      <c r="AI1522" s="67" t="s">
        <v>10863</v>
      </c>
      <c r="AJ1522" s="79" t="s">
        <v>10346</v>
      </c>
      <c r="AK1522" s="68"/>
      <c r="AL1522" s="68"/>
      <c r="AM1522" s="68"/>
      <c r="AN1522" s="110"/>
      <c r="AO1522" s="110"/>
      <c r="AP1522" s="107"/>
      <c r="AQ1522" s="68"/>
    </row>
    <row r="1523" customFormat="false" ht="15" hidden="false" customHeight="false" outlineLevel="0" collapsed="false">
      <c r="B1523" s="1" t="str">
        <f aca="false">поверители!$E1523</f>
        <v>01949</v>
      </c>
      <c r="C1523" s="64" t="s">
        <v>323</v>
      </c>
      <c r="D1523" s="63"/>
      <c r="E1523" s="67" t="s">
        <v>12212</v>
      </c>
      <c r="F1523" s="63"/>
      <c r="G1523" s="63" t="s">
        <v>10335</v>
      </c>
      <c r="H1523" s="81" t="s">
        <v>326</v>
      </c>
      <c r="I1523" s="67" t="s">
        <v>10363</v>
      </c>
      <c r="J1523" s="76"/>
      <c r="K1523" s="76"/>
      <c r="L1523" s="76"/>
      <c r="M1523" s="76"/>
      <c r="N1523" s="76"/>
      <c r="O1523" s="71" t="s">
        <v>10335</v>
      </c>
      <c r="P1523" s="71"/>
      <c r="Q1523" s="71" t="s">
        <v>10338</v>
      </c>
      <c r="R1523" s="79" t="s">
        <v>10339</v>
      </c>
      <c r="S1523" s="95" t="n">
        <v>45140</v>
      </c>
      <c r="T1523" s="74" t="n">
        <v>45870</v>
      </c>
      <c r="U1523" s="87" t="s">
        <v>10340</v>
      </c>
      <c r="V1523" s="87" t="s">
        <v>10341</v>
      </c>
      <c r="W1523" s="76"/>
      <c r="X1523" s="71" t="s">
        <v>10335</v>
      </c>
      <c r="Y1523" s="71" t="s">
        <v>10342</v>
      </c>
      <c r="Z1523" s="79" t="s">
        <v>10629</v>
      </c>
      <c r="AA1523" s="76"/>
      <c r="AB1523" s="76"/>
      <c r="AC1523" s="76"/>
      <c r="AD1523" s="76"/>
      <c r="AE1523" s="97" t="s">
        <v>10630</v>
      </c>
      <c r="AF1523" s="76"/>
      <c r="AG1523" s="76"/>
      <c r="AH1523" s="76"/>
      <c r="AI1523" s="67" t="s">
        <v>10558</v>
      </c>
      <c r="AJ1523" s="79" t="s">
        <v>10346</v>
      </c>
      <c r="AK1523" s="68"/>
      <c r="AL1523" s="68"/>
      <c r="AM1523" s="68"/>
      <c r="AN1523" s="110"/>
      <c r="AO1523" s="110"/>
      <c r="AP1523" s="107"/>
      <c r="AQ1523" s="68"/>
    </row>
    <row r="1524" customFormat="false" ht="15" hidden="false" customHeight="false" outlineLevel="0" collapsed="false">
      <c r="B1524" s="1" t="str">
        <f aca="false">поверители!$E1524</f>
        <v>01960</v>
      </c>
      <c r="C1524" s="64" t="s">
        <v>10130</v>
      </c>
      <c r="D1524" s="63"/>
      <c r="E1524" s="67" t="s">
        <v>12213</v>
      </c>
      <c r="F1524" s="63"/>
      <c r="G1524" s="63" t="s">
        <v>10335</v>
      </c>
      <c r="H1524" s="81" t="s">
        <v>12214</v>
      </c>
      <c r="I1524" s="67" t="s">
        <v>10363</v>
      </c>
      <c r="J1524" s="76"/>
      <c r="K1524" s="76"/>
      <c r="L1524" s="76"/>
      <c r="M1524" s="76"/>
      <c r="N1524" s="76"/>
      <c r="O1524" s="71" t="s">
        <v>10335</v>
      </c>
      <c r="P1524" s="71"/>
      <c r="Q1524" s="71" t="s">
        <v>10338</v>
      </c>
      <c r="R1524" s="79" t="s">
        <v>10339</v>
      </c>
      <c r="S1524" s="95" t="n">
        <v>45140</v>
      </c>
      <c r="T1524" s="74" t="n">
        <v>45505</v>
      </c>
      <c r="U1524" s="87" t="s">
        <v>10340</v>
      </c>
      <c r="V1524" s="87" t="s">
        <v>10341</v>
      </c>
      <c r="W1524" s="76"/>
      <c r="X1524" s="71" t="s">
        <v>10335</v>
      </c>
      <c r="Y1524" s="71" t="s">
        <v>10342</v>
      </c>
      <c r="Z1524" s="79" t="s">
        <v>10629</v>
      </c>
      <c r="AA1524" s="76"/>
      <c r="AB1524" s="76"/>
      <c r="AC1524" s="76"/>
      <c r="AD1524" s="76"/>
      <c r="AE1524" s="97" t="s">
        <v>10630</v>
      </c>
      <c r="AF1524" s="76"/>
      <c r="AG1524" s="76"/>
      <c r="AH1524" s="76"/>
      <c r="AI1524" s="67" t="s">
        <v>10558</v>
      </c>
      <c r="AJ1524" s="79" t="s">
        <v>10346</v>
      </c>
      <c r="AK1524" s="68"/>
      <c r="AL1524" s="68"/>
      <c r="AM1524" s="68"/>
      <c r="AN1524" s="110"/>
      <c r="AO1524" s="110"/>
      <c r="AP1524" s="107"/>
      <c r="AQ1524" s="68"/>
    </row>
    <row r="1525" customFormat="false" ht="15" hidden="false" customHeight="false" outlineLevel="0" collapsed="false">
      <c r="B1525" s="1" t="str">
        <f aca="false">поверители!$E1525</f>
        <v>01969</v>
      </c>
      <c r="C1525" s="64" t="s">
        <v>323</v>
      </c>
      <c r="D1525" s="63"/>
      <c r="E1525" s="67" t="s">
        <v>12215</v>
      </c>
      <c r="F1525" s="63"/>
      <c r="G1525" s="63" t="s">
        <v>10335</v>
      </c>
      <c r="H1525" s="81" t="s">
        <v>326</v>
      </c>
      <c r="I1525" s="67" t="s">
        <v>10363</v>
      </c>
      <c r="J1525" s="76"/>
      <c r="K1525" s="76"/>
      <c r="L1525" s="76"/>
      <c r="M1525" s="76"/>
      <c r="N1525" s="76"/>
      <c r="O1525" s="71" t="s">
        <v>10335</v>
      </c>
      <c r="P1525" s="71"/>
      <c r="Q1525" s="71" t="s">
        <v>10338</v>
      </c>
      <c r="R1525" s="79" t="s">
        <v>10339</v>
      </c>
      <c r="S1525" s="95" t="n">
        <v>45140</v>
      </c>
      <c r="T1525" s="74" t="n">
        <v>45870</v>
      </c>
      <c r="U1525" s="87" t="s">
        <v>10340</v>
      </c>
      <c r="V1525" s="87" t="s">
        <v>10341</v>
      </c>
      <c r="W1525" s="76"/>
      <c r="X1525" s="71" t="s">
        <v>10335</v>
      </c>
      <c r="Y1525" s="71" t="s">
        <v>10342</v>
      </c>
      <c r="Z1525" s="79" t="s">
        <v>10629</v>
      </c>
      <c r="AA1525" s="76"/>
      <c r="AB1525" s="76"/>
      <c r="AC1525" s="76"/>
      <c r="AD1525" s="76"/>
      <c r="AE1525" s="97" t="s">
        <v>10630</v>
      </c>
      <c r="AF1525" s="76"/>
      <c r="AG1525" s="76"/>
      <c r="AH1525" s="76"/>
      <c r="AI1525" s="67" t="s">
        <v>10587</v>
      </c>
      <c r="AJ1525" s="79" t="s">
        <v>10346</v>
      </c>
      <c r="AK1525" s="68"/>
      <c r="AL1525" s="68"/>
      <c r="AM1525" s="68"/>
      <c r="AN1525" s="110"/>
      <c r="AO1525" s="110"/>
      <c r="AP1525" s="107"/>
      <c r="AQ1525" s="68"/>
    </row>
    <row r="1526" customFormat="false" ht="15" hidden="false" customHeight="false" outlineLevel="0" collapsed="false">
      <c r="B1526" s="1" t="str">
        <f aca="false">поверители!$E1526</f>
        <v>01977</v>
      </c>
      <c r="C1526" s="64" t="s">
        <v>323</v>
      </c>
      <c r="D1526" s="63"/>
      <c r="E1526" s="67" t="s">
        <v>12216</v>
      </c>
      <c r="F1526" s="63"/>
      <c r="G1526" s="63" t="s">
        <v>10335</v>
      </c>
      <c r="H1526" s="81" t="s">
        <v>2447</v>
      </c>
      <c r="I1526" s="67" t="s">
        <v>10363</v>
      </c>
      <c r="J1526" s="76"/>
      <c r="K1526" s="76"/>
      <c r="L1526" s="76"/>
      <c r="M1526" s="76"/>
      <c r="N1526" s="76"/>
      <c r="O1526" s="71" t="s">
        <v>10335</v>
      </c>
      <c r="P1526" s="71"/>
      <c r="Q1526" s="71" t="s">
        <v>10338</v>
      </c>
      <c r="R1526" s="79" t="s">
        <v>10339</v>
      </c>
      <c r="S1526" s="95" t="n">
        <v>45140</v>
      </c>
      <c r="T1526" s="74" t="n">
        <v>45870</v>
      </c>
      <c r="U1526" s="87" t="s">
        <v>10340</v>
      </c>
      <c r="V1526" s="87" t="s">
        <v>10341</v>
      </c>
      <c r="W1526" s="76"/>
      <c r="X1526" s="71" t="s">
        <v>10335</v>
      </c>
      <c r="Y1526" s="71" t="s">
        <v>10342</v>
      </c>
      <c r="Z1526" s="79" t="s">
        <v>10629</v>
      </c>
      <c r="AA1526" s="76"/>
      <c r="AB1526" s="76"/>
      <c r="AC1526" s="76"/>
      <c r="AD1526" s="76"/>
      <c r="AE1526" s="97" t="s">
        <v>10630</v>
      </c>
      <c r="AF1526" s="76"/>
      <c r="AG1526" s="76"/>
      <c r="AH1526" s="76"/>
      <c r="AI1526" s="67" t="s">
        <v>10558</v>
      </c>
      <c r="AJ1526" s="79" t="s">
        <v>10346</v>
      </c>
      <c r="AK1526" s="68"/>
      <c r="AL1526" s="68"/>
      <c r="AM1526" s="68"/>
      <c r="AN1526" s="110"/>
      <c r="AO1526" s="110"/>
      <c r="AP1526" s="107"/>
      <c r="AQ1526" s="68"/>
    </row>
    <row r="1527" customFormat="false" ht="15" hidden="false" customHeight="false" outlineLevel="0" collapsed="false">
      <c r="B1527" s="1" t="str">
        <f aca="false">поверители!$E1527</f>
        <v>02909</v>
      </c>
      <c r="C1527" s="64" t="s">
        <v>323</v>
      </c>
      <c r="D1527" s="63"/>
      <c r="E1527" s="81" t="s">
        <v>12217</v>
      </c>
      <c r="F1527" s="63"/>
      <c r="G1527" s="63" t="s">
        <v>10335</v>
      </c>
      <c r="H1527" s="81" t="s">
        <v>326</v>
      </c>
      <c r="I1527" s="67" t="s">
        <v>10363</v>
      </c>
      <c r="J1527" s="76"/>
      <c r="K1527" s="76"/>
      <c r="L1527" s="76"/>
      <c r="M1527" s="76"/>
      <c r="N1527" s="76"/>
      <c r="O1527" s="71" t="s">
        <v>10335</v>
      </c>
      <c r="P1527" s="71"/>
      <c r="Q1527" s="71" t="s">
        <v>10338</v>
      </c>
      <c r="R1527" s="79" t="s">
        <v>10339</v>
      </c>
      <c r="S1527" s="95" t="n">
        <v>45140</v>
      </c>
      <c r="T1527" s="74" t="n">
        <v>45870</v>
      </c>
      <c r="U1527" s="87" t="s">
        <v>10340</v>
      </c>
      <c r="V1527" s="87" t="s">
        <v>10341</v>
      </c>
      <c r="W1527" s="76"/>
      <c r="X1527" s="71" t="s">
        <v>10335</v>
      </c>
      <c r="Y1527" s="71" t="s">
        <v>10342</v>
      </c>
      <c r="Z1527" s="79" t="s">
        <v>10629</v>
      </c>
      <c r="AA1527" s="76"/>
      <c r="AB1527" s="76"/>
      <c r="AC1527" s="76"/>
      <c r="AD1527" s="76"/>
      <c r="AE1527" s="97" t="s">
        <v>10630</v>
      </c>
      <c r="AF1527" s="76"/>
      <c r="AG1527" s="76"/>
      <c r="AH1527" s="76"/>
      <c r="AI1527" s="67" t="s">
        <v>10562</v>
      </c>
      <c r="AJ1527" s="79" t="s">
        <v>10346</v>
      </c>
      <c r="AK1527" s="68"/>
      <c r="AL1527" s="68"/>
      <c r="AM1527" s="68"/>
      <c r="AN1527" s="110"/>
      <c r="AO1527" s="110"/>
      <c r="AP1527" s="107"/>
      <c r="AQ1527" s="68"/>
    </row>
    <row r="1528" customFormat="false" ht="15" hidden="false" customHeight="false" outlineLevel="0" collapsed="false">
      <c r="B1528" s="1" t="str">
        <f aca="false">поверители!$E1528</f>
        <v>02917</v>
      </c>
      <c r="C1528" s="64" t="s">
        <v>323</v>
      </c>
      <c r="D1528" s="63"/>
      <c r="E1528" s="81" t="s">
        <v>12218</v>
      </c>
      <c r="F1528" s="63"/>
      <c r="G1528" s="63" t="s">
        <v>10335</v>
      </c>
      <c r="H1528" s="81" t="s">
        <v>326</v>
      </c>
      <c r="I1528" s="67" t="s">
        <v>10363</v>
      </c>
      <c r="J1528" s="76"/>
      <c r="K1528" s="76"/>
      <c r="L1528" s="76"/>
      <c r="M1528" s="76"/>
      <c r="N1528" s="76"/>
      <c r="O1528" s="71" t="s">
        <v>10335</v>
      </c>
      <c r="P1528" s="71"/>
      <c r="Q1528" s="71" t="s">
        <v>10338</v>
      </c>
      <c r="R1528" s="79" t="s">
        <v>10339</v>
      </c>
      <c r="S1528" s="95" t="n">
        <v>45140</v>
      </c>
      <c r="T1528" s="74" t="n">
        <v>45870</v>
      </c>
      <c r="U1528" s="87" t="s">
        <v>10340</v>
      </c>
      <c r="V1528" s="87" t="s">
        <v>10341</v>
      </c>
      <c r="W1528" s="76"/>
      <c r="X1528" s="71" t="s">
        <v>10335</v>
      </c>
      <c r="Y1528" s="71" t="s">
        <v>10342</v>
      </c>
      <c r="Z1528" s="79" t="s">
        <v>10629</v>
      </c>
      <c r="AA1528" s="76"/>
      <c r="AB1528" s="76"/>
      <c r="AC1528" s="76"/>
      <c r="AD1528" s="76"/>
      <c r="AE1528" s="97" t="s">
        <v>10630</v>
      </c>
      <c r="AF1528" s="76"/>
      <c r="AG1528" s="76"/>
      <c r="AH1528" s="76"/>
      <c r="AI1528" s="67" t="s">
        <v>10848</v>
      </c>
      <c r="AJ1528" s="79" t="s">
        <v>10346</v>
      </c>
      <c r="AK1528" s="68"/>
      <c r="AL1528" s="68"/>
      <c r="AM1528" s="68"/>
      <c r="AN1528" s="110"/>
      <c r="AO1528" s="110"/>
      <c r="AP1528" s="107"/>
      <c r="AQ1528" s="68"/>
    </row>
    <row r="1529" customFormat="false" ht="15" hidden="false" customHeight="false" outlineLevel="0" collapsed="false">
      <c r="B1529" s="1" t="str">
        <f aca="false">поверители!$E1529</f>
        <v>02918</v>
      </c>
      <c r="C1529" s="64" t="s">
        <v>323</v>
      </c>
      <c r="D1529" s="63"/>
      <c r="E1529" s="81" t="s">
        <v>12219</v>
      </c>
      <c r="F1529" s="63"/>
      <c r="G1529" s="63" t="s">
        <v>10335</v>
      </c>
      <c r="H1529" s="81" t="s">
        <v>326</v>
      </c>
      <c r="I1529" s="67" t="s">
        <v>10363</v>
      </c>
      <c r="J1529" s="76"/>
      <c r="K1529" s="76"/>
      <c r="L1529" s="76"/>
      <c r="M1529" s="76"/>
      <c r="N1529" s="76"/>
      <c r="O1529" s="71" t="s">
        <v>10335</v>
      </c>
      <c r="P1529" s="71"/>
      <c r="Q1529" s="71" t="s">
        <v>10338</v>
      </c>
      <c r="R1529" s="79" t="s">
        <v>10339</v>
      </c>
      <c r="S1529" s="95" t="n">
        <v>45140</v>
      </c>
      <c r="T1529" s="74" t="n">
        <v>45870</v>
      </c>
      <c r="U1529" s="87" t="s">
        <v>10340</v>
      </c>
      <c r="V1529" s="87" t="s">
        <v>10341</v>
      </c>
      <c r="W1529" s="76"/>
      <c r="X1529" s="71" t="s">
        <v>10335</v>
      </c>
      <c r="Y1529" s="71" t="s">
        <v>10342</v>
      </c>
      <c r="Z1529" s="79" t="s">
        <v>10629</v>
      </c>
      <c r="AA1529" s="76"/>
      <c r="AB1529" s="76"/>
      <c r="AC1529" s="76"/>
      <c r="AD1529" s="76"/>
      <c r="AE1529" s="97" t="s">
        <v>10630</v>
      </c>
      <c r="AF1529" s="76"/>
      <c r="AG1529" s="76"/>
      <c r="AH1529" s="76"/>
      <c r="AI1529" s="67" t="s">
        <v>10848</v>
      </c>
      <c r="AJ1529" s="79" t="s">
        <v>10346</v>
      </c>
      <c r="AK1529" s="68"/>
      <c r="AL1529" s="68"/>
      <c r="AM1529" s="68"/>
      <c r="AN1529" s="110"/>
      <c r="AO1529" s="110"/>
      <c r="AP1529" s="107"/>
      <c r="AQ1529" s="68"/>
    </row>
    <row r="1530" customFormat="false" ht="15" hidden="false" customHeight="false" outlineLevel="0" collapsed="false">
      <c r="B1530" s="1" t="str">
        <f aca="false">поверители!$E1530</f>
        <v>02921</v>
      </c>
      <c r="C1530" s="64" t="s">
        <v>323</v>
      </c>
      <c r="D1530" s="63"/>
      <c r="E1530" s="81" t="s">
        <v>12220</v>
      </c>
      <c r="F1530" s="63"/>
      <c r="G1530" s="63" t="s">
        <v>10335</v>
      </c>
      <c r="H1530" s="81" t="s">
        <v>326</v>
      </c>
      <c r="I1530" s="67" t="s">
        <v>10363</v>
      </c>
      <c r="J1530" s="76"/>
      <c r="K1530" s="76"/>
      <c r="L1530" s="76"/>
      <c r="M1530" s="76"/>
      <c r="N1530" s="76"/>
      <c r="O1530" s="71" t="s">
        <v>10335</v>
      </c>
      <c r="P1530" s="71"/>
      <c r="Q1530" s="71" t="s">
        <v>10338</v>
      </c>
      <c r="R1530" s="79" t="s">
        <v>10339</v>
      </c>
      <c r="S1530" s="95" t="n">
        <v>45140</v>
      </c>
      <c r="T1530" s="74" t="n">
        <v>45870</v>
      </c>
      <c r="U1530" s="87" t="s">
        <v>10340</v>
      </c>
      <c r="V1530" s="87" t="s">
        <v>10341</v>
      </c>
      <c r="W1530" s="76"/>
      <c r="X1530" s="71" t="s">
        <v>10335</v>
      </c>
      <c r="Y1530" s="71" t="s">
        <v>10342</v>
      </c>
      <c r="Z1530" s="79" t="s">
        <v>10629</v>
      </c>
      <c r="AA1530" s="76"/>
      <c r="AB1530" s="76"/>
      <c r="AC1530" s="76"/>
      <c r="AD1530" s="76"/>
      <c r="AE1530" s="97" t="s">
        <v>10630</v>
      </c>
      <c r="AF1530" s="76"/>
      <c r="AG1530" s="76"/>
      <c r="AH1530" s="76"/>
      <c r="AI1530" s="67" t="s">
        <v>10562</v>
      </c>
      <c r="AJ1530" s="79" t="s">
        <v>10346</v>
      </c>
      <c r="AK1530" s="68"/>
      <c r="AL1530" s="68"/>
      <c r="AM1530" s="68"/>
      <c r="AN1530" s="110"/>
      <c r="AO1530" s="110"/>
      <c r="AP1530" s="107"/>
      <c r="AQ1530" s="68"/>
    </row>
    <row r="1531" customFormat="false" ht="15" hidden="false" customHeight="false" outlineLevel="0" collapsed="false">
      <c r="B1531" s="1" t="str">
        <f aca="false">поверители!$E1531</f>
        <v>02926</v>
      </c>
      <c r="C1531" s="64" t="s">
        <v>323</v>
      </c>
      <c r="D1531" s="63"/>
      <c r="E1531" s="81" t="s">
        <v>2618</v>
      </c>
      <c r="F1531" s="63"/>
      <c r="G1531" s="63" t="s">
        <v>10335</v>
      </c>
      <c r="H1531" s="81" t="s">
        <v>763</v>
      </c>
      <c r="I1531" s="67" t="s">
        <v>10363</v>
      </c>
      <c r="J1531" s="76"/>
      <c r="K1531" s="76"/>
      <c r="L1531" s="76"/>
      <c r="M1531" s="76"/>
      <c r="N1531" s="76"/>
      <c r="O1531" s="71" t="s">
        <v>10335</v>
      </c>
      <c r="P1531" s="71"/>
      <c r="Q1531" s="71" t="s">
        <v>10338</v>
      </c>
      <c r="R1531" s="79" t="s">
        <v>10339</v>
      </c>
      <c r="S1531" s="95" t="n">
        <v>45140</v>
      </c>
      <c r="T1531" s="74" t="n">
        <v>45870</v>
      </c>
      <c r="U1531" s="87" t="s">
        <v>10340</v>
      </c>
      <c r="V1531" s="87" t="s">
        <v>10341</v>
      </c>
      <c r="W1531" s="76"/>
      <c r="X1531" s="71" t="s">
        <v>10335</v>
      </c>
      <c r="Y1531" s="71" t="s">
        <v>10342</v>
      </c>
      <c r="Z1531" s="79" t="s">
        <v>10629</v>
      </c>
      <c r="AA1531" s="76"/>
      <c r="AB1531" s="76"/>
      <c r="AC1531" s="76"/>
      <c r="AD1531" s="76"/>
      <c r="AE1531" s="97" t="s">
        <v>10630</v>
      </c>
      <c r="AF1531" s="76"/>
      <c r="AG1531" s="76"/>
      <c r="AH1531" s="76"/>
      <c r="AI1531" s="67" t="s">
        <v>10587</v>
      </c>
      <c r="AJ1531" s="79" t="s">
        <v>10346</v>
      </c>
      <c r="AK1531" s="68"/>
      <c r="AL1531" s="68"/>
      <c r="AM1531" s="68"/>
      <c r="AN1531" s="110"/>
      <c r="AO1531" s="110"/>
      <c r="AP1531" s="107"/>
      <c r="AQ1531" s="68"/>
    </row>
    <row r="1532" customFormat="false" ht="15" hidden="false" customHeight="false" outlineLevel="0" collapsed="false">
      <c r="B1532" s="1" t="str">
        <f aca="false">поверители!$E1532</f>
        <v>02927</v>
      </c>
      <c r="C1532" s="64" t="s">
        <v>323</v>
      </c>
      <c r="D1532" s="63"/>
      <c r="E1532" s="81" t="s">
        <v>12221</v>
      </c>
      <c r="F1532" s="63"/>
      <c r="G1532" s="63" t="s">
        <v>10335</v>
      </c>
      <c r="H1532" s="81" t="s">
        <v>763</v>
      </c>
      <c r="I1532" s="67" t="s">
        <v>10363</v>
      </c>
      <c r="J1532" s="76"/>
      <c r="K1532" s="76"/>
      <c r="L1532" s="76"/>
      <c r="M1532" s="76"/>
      <c r="N1532" s="76"/>
      <c r="O1532" s="71" t="s">
        <v>10335</v>
      </c>
      <c r="P1532" s="71"/>
      <c r="Q1532" s="71" t="s">
        <v>10338</v>
      </c>
      <c r="R1532" s="79" t="s">
        <v>10339</v>
      </c>
      <c r="S1532" s="95" t="n">
        <v>45140</v>
      </c>
      <c r="T1532" s="74" t="n">
        <v>45870</v>
      </c>
      <c r="U1532" s="87" t="s">
        <v>10340</v>
      </c>
      <c r="V1532" s="87" t="s">
        <v>10341</v>
      </c>
      <c r="W1532" s="76"/>
      <c r="X1532" s="71" t="s">
        <v>10335</v>
      </c>
      <c r="Y1532" s="71" t="s">
        <v>10342</v>
      </c>
      <c r="Z1532" s="79" t="s">
        <v>10629</v>
      </c>
      <c r="AA1532" s="76"/>
      <c r="AB1532" s="76"/>
      <c r="AC1532" s="76"/>
      <c r="AD1532" s="76"/>
      <c r="AE1532" s="97" t="s">
        <v>10630</v>
      </c>
      <c r="AF1532" s="76"/>
      <c r="AG1532" s="76"/>
      <c r="AH1532" s="76"/>
      <c r="AI1532" s="67" t="s">
        <v>10863</v>
      </c>
      <c r="AJ1532" s="79" t="s">
        <v>10346</v>
      </c>
      <c r="AK1532" s="68"/>
      <c r="AL1532" s="68"/>
      <c r="AM1532" s="68"/>
      <c r="AN1532" s="110"/>
      <c r="AO1532" s="110"/>
      <c r="AP1532" s="107"/>
      <c r="AQ1532" s="68"/>
    </row>
    <row r="1533" customFormat="false" ht="15" hidden="false" customHeight="false" outlineLevel="0" collapsed="false">
      <c r="B1533" s="1" t="str">
        <f aca="false">поверители!$E1533</f>
        <v>02929</v>
      </c>
      <c r="C1533" s="64" t="s">
        <v>323</v>
      </c>
      <c r="D1533" s="63"/>
      <c r="E1533" s="81" t="s">
        <v>12222</v>
      </c>
      <c r="F1533" s="63"/>
      <c r="G1533" s="63" t="s">
        <v>10335</v>
      </c>
      <c r="H1533" s="81" t="s">
        <v>782</v>
      </c>
      <c r="I1533" s="67" t="s">
        <v>10363</v>
      </c>
      <c r="J1533" s="76"/>
      <c r="K1533" s="76"/>
      <c r="L1533" s="76"/>
      <c r="M1533" s="76"/>
      <c r="N1533" s="76"/>
      <c r="O1533" s="71" t="s">
        <v>10335</v>
      </c>
      <c r="P1533" s="71"/>
      <c r="Q1533" s="71" t="s">
        <v>10338</v>
      </c>
      <c r="R1533" s="79" t="s">
        <v>10339</v>
      </c>
      <c r="S1533" s="95" t="n">
        <v>45140</v>
      </c>
      <c r="T1533" s="74" t="n">
        <v>45870</v>
      </c>
      <c r="U1533" s="87" t="s">
        <v>10340</v>
      </c>
      <c r="V1533" s="87" t="s">
        <v>10341</v>
      </c>
      <c r="W1533" s="76"/>
      <c r="X1533" s="71" t="s">
        <v>10335</v>
      </c>
      <c r="Y1533" s="71" t="s">
        <v>10342</v>
      </c>
      <c r="Z1533" s="79" t="s">
        <v>10629</v>
      </c>
      <c r="AA1533" s="76"/>
      <c r="AB1533" s="76"/>
      <c r="AC1533" s="76"/>
      <c r="AD1533" s="76"/>
      <c r="AE1533" s="97" t="s">
        <v>10630</v>
      </c>
      <c r="AF1533" s="76"/>
      <c r="AG1533" s="76"/>
      <c r="AH1533" s="76"/>
      <c r="AI1533" s="67" t="s">
        <v>10848</v>
      </c>
      <c r="AJ1533" s="79" t="s">
        <v>10346</v>
      </c>
      <c r="AK1533" s="68"/>
      <c r="AL1533" s="68"/>
      <c r="AM1533" s="68"/>
      <c r="AN1533" s="110"/>
      <c r="AO1533" s="110"/>
      <c r="AP1533" s="107"/>
      <c r="AQ1533" s="68"/>
    </row>
    <row r="1534" customFormat="false" ht="15" hidden="false" customHeight="false" outlineLevel="0" collapsed="false">
      <c r="B1534" s="1" t="str">
        <f aca="false">поверители!$E1534</f>
        <v>02930</v>
      </c>
      <c r="C1534" s="64" t="s">
        <v>323</v>
      </c>
      <c r="D1534" s="63"/>
      <c r="E1534" s="81" t="s">
        <v>12223</v>
      </c>
      <c r="F1534" s="63"/>
      <c r="G1534" s="63" t="s">
        <v>10335</v>
      </c>
      <c r="H1534" s="81" t="s">
        <v>782</v>
      </c>
      <c r="I1534" s="67" t="s">
        <v>10363</v>
      </c>
      <c r="J1534" s="76"/>
      <c r="K1534" s="76"/>
      <c r="L1534" s="76"/>
      <c r="M1534" s="76"/>
      <c r="N1534" s="76"/>
      <c r="O1534" s="71" t="s">
        <v>10335</v>
      </c>
      <c r="P1534" s="71"/>
      <c r="Q1534" s="71" t="s">
        <v>10338</v>
      </c>
      <c r="R1534" s="79" t="s">
        <v>10339</v>
      </c>
      <c r="S1534" s="95" t="n">
        <v>45140</v>
      </c>
      <c r="T1534" s="74" t="n">
        <v>45870</v>
      </c>
      <c r="U1534" s="87" t="s">
        <v>10340</v>
      </c>
      <c r="V1534" s="87" t="s">
        <v>10341</v>
      </c>
      <c r="W1534" s="76"/>
      <c r="X1534" s="71" t="s">
        <v>10335</v>
      </c>
      <c r="Y1534" s="71" t="s">
        <v>10342</v>
      </c>
      <c r="Z1534" s="79" t="s">
        <v>10629</v>
      </c>
      <c r="AA1534" s="76"/>
      <c r="AB1534" s="76"/>
      <c r="AC1534" s="76"/>
      <c r="AD1534" s="76"/>
      <c r="AE1534" s="97" t="s">
        <v>10630</v>
      </c>
      <c r="AF1534" s="76"/>
      <c r="AG1534" s="76"/>
      <c r="AH1534" s="76"/>
      <c r="AI1534" s="67" t="s">
        <v>10848</v>
      </c>
      <c r="AJ1534" s="79" t="s">
        <v>10346</v>
      </c>
      <c r="AK1534" s="68"/>
      <c r="AL1534" s="68"/>
      <c r="AM1534" s="68"/>
      <c r="AN1534" s="110"/>
      <c r="AO1534" s="110"/>
      <c r="AP1534" s="107"/>
      <c r="AQ1534" s="68"/>
    </row>
    <row r="1535" customFormat="false" ht="15" hidden="false" customHeight="false" outlineLevel="0" collapsed="false">
      <c r="B1535" s="1" t="str">
        <f aca="false">поверители!$E1535</f>
        <v>02931</v>
      </c>
      <c r="C1535" s="64" t="s">
        <v>323</v>
      </c>
      <c r="D1535" s="63"/>
      <c r="E1535" s="81" t="s">
        <v>2620</v>
      </c>
      <c r="F1535" s="63"/>
      <c r="G1535" s="63" t="s">
        <v>10335</v>
      </c>
      <c r="H1535" s="81" t="s">
        <v>782</v>
      </c>
      <c r="I1535" s="67" t="s">
        <v>10363</v>
      </c>
      <c r="J1535" s="76"/>
      <c r="K1535" s="76"/>
      <c r="L1535" s="76"/>
      <c r="M1535" s="76"/>
      <c r="N1535" s="76"/>
      <c r="O1535" s="71" t="s">
        <v>10335</v>
      </c>
      <c r="P1535" s="71"/>
      <c r="Q1535" s="71" t="s">
        <v>10338</v>
      </c>
      <c r="R1535" s="79" t="s">
        <v>10339</v>
      </c>
      <c r="S1535" s="95" t="n">
        <v>45140</v>
      </c>
      <c r="T1535" s="74" t="n">
        <v>45870</v>
      </c>
      <c r="U1535" s="87" t="s">
        <v>10340</v>
      </c>
      <c r="V1535" s="87" t="s">
        <v>10341</v>
      </c>
      <c r="W1535" s="76"/>
      <c r="X1535" s="71" t="s">
        <v>10335</v>
      </c>
      <c r="Y1535" s="71" t="s">
        <v>10342</v>
      </c>
      <c r="Z1535" s="79" t="s">
        <v>10629</v>
      </c>
      <c r="AA1535" s="76"/>
      <c r="AB1535" s="76"/>
      <c r="AC1535" s="76"/>
      <c r="AD1535" s="76"/>
      <c r="AE1535" s="97" t="s">
        <v>10630</v>
      </c>
      <c r="AF1535" s="76"/>
      <c r="AG1535" s="76"/>
      <c r="AH1535" s="76"/>
      <c r="AI1535" s="67" t="s">
        <v>10848</v>
      </c>
      <c r="AJ1535" s="79" t="s">
        <v>10346</v>
      </c>
      <c r="AK1535" s="68"/>
      <c r="AL1535" s="68"/>
      <c r="AM1535" s="68"/>
      <c r="AN1535" s="110"/>
      <c r="AO1535" s="110"/>
      <c r="AP1535" s="107"/>
      <c r="AQ1535" s="68"/>
    </row>
    <row r="1536" customFormat="false" ht="15" hidden="false" customHeight="false" outlineLevel="0" collapsed="false">
      <c r="B1536" s="1" t="str">
        <f aca="false">поверители!$E1536</f>
        <v>02937</v>
      </c>
      <c r="C1536" s="64" t="s">
        <v>323</v>
      </c>
      <c r="D1536" s="63"/>
      <c r="E1536" s="81" t="s">
        <v>12224</v>
      </c>
      <c r="F1536" s="63"/>
      <c r="G1536" s="63" t="s">
        <v>10335</v>
      </c>
      <c r="H1536" s="81" t="s">
        <v>763</v>
      </c>
      <c r="I1536" s="67" t="s">
        <v>10363</v>
      </c>
      <c r="J1536" s="76"/>
      <c r="K1536" s="76"/>
      <c r="L1536" s="76"/>
      <c r="M1536" s="76"/>
      <c r="N1536" s="76"/>
      <c r="O1536" s="71" t="s">
        <v>10335</v>
      </c>
      <c r="P1536" s="71"/>
      <c r="Q1536" s="71" t="s">
        <v>10338</v>
      </c>
      <c r="R1536" s="79" t="s">
        <v>10339</v>
      </c>
      <c r="S1536" s="95" t="n">
        <v>45140</v>
      </c>
      <c r="T1536" s="74" t="n">
        <v>45870</v>
      </c>
      <c r="U1536" s="87" t="s">
        <v>10340</v>
      </c>
      <c r="V1536" s="87" t="s">
        <v>10341</v>
      </c>
      <c r="W1536" s="76"/>
      <c r="X1536" s="71" t="s">
        <v>10335</v>
      </c>
      <c r="Y1536" s="71" t="s">
        <v>10342</v>
      </c>
      <c r="Z1536" s="79" t="s">
        <v>10629</v>
      </c>
      <c r="AA1536" s="76"/>
      <c r="AB1536" s="76"/>
      <c r="AC1536" s="76"/>
      <c r="AD1536" s="76"/>
      <c r="AE1536" s="97" t="s">
        <v>10630</v>
      </c>
      <c r="AF1536" s="76"/>
      <c r="AG1536" s="76"/>
      <c r="AH1536" s="76"/>
      <c r="AI1536" s="67" t="s">
        <v>10562</v>
      </c>
      <c r="AJ1536" s="79" t="s">
        <v>10346</v>
      </c>
      <c r="AK1536" s="68"/>
      <c r="AL1536" s="68"/>
      <c r="AM1536" s="68"/>
      <c r="AN1536" s="110"/>
      <c r="AO1536" s="110"/>
      <c r="AP1536" s="107"/>
      <c r="AQ1536" s="68"/>
    </row>
    <row r="1537" customFormat="false" ht="15" hidden="false" customHeight="false" outlineLevel="0" collapsed="false">
      <c r="B1537" s="1" t="str">
        <f aca="false">поверители!$E1537</f>
        <v>02943</v>
      </c>
      <c r="C1537" s="64" t="s">
        <v>323</v>
      </c>
      <c r="D1537" s="63"/>
      <c r="E1537" s="81" t="s">
        <v>12225</v>
      </c>
      <c r="F1537" s="63"/>
      <c r="G1537" s="63" t="s">
        <v>10335</v>
      </c>
      <c r="H1537" s="81" t="s">
        <v>763</v>
      </c>
      <c r="I1537" s="67" t="s">
        <v>10363</v>
      </c>
      <c r="J1537" s="76"/>
      <c r="K1537" s="76"/>
      <c r="L1537" s="76"/>
      <c r="M1537" s="76"/>
      <c r="N1537" s="76"/>
      <c r="O1537" s="71" t="s">
        <v>10335</v>
      </c>
      <c r="P1537" s="71"/>
      <c r="Q1537" s="71" t="s">
        <v>10338</v>
      </c>
      <c r="R1537" s="79" t="s">
        <v>10339</v>
      </c>
      <c r="S1537" s="95" t="n">
        <v>45140</v>
      </c>
      <c r="T1537" s="74" t="n">
        <v>45870</v>
      </c>
      <c r="U1537" s="87" t="s">
        <v>10340</v>
      </c>
      <c r="V1537" s="87" t="s">
        <v>10341</v>
      </c>
      <c r="W1537" s="76"/>
      <c r="X1537" s="71" t="s">
        <v>10335</v>
      </c>
      <c r="Y1537" s="71" t="s">
        <v>10342</v>
      </c>
      <c r="Z1537" s="79" t="s">
        <v>10629</v>
      </c>
      <c r="AA1537" s="76"/>
      <c r="AB1537" s="76"/>
      <c r="AC1537" s="76"/>
      <c r="AD1537" s="76"/>
      <c r="AE1537" s="97" t="s">
        <v>10630</v>
      </c>
      <c r="AF1537" s="76"/>
      <c r="AG1537" s="76"/>
      <c r="AH1537" s="76"/>
      <c r="AI1537" s="67" t="s">
        <v>10562</v>
      </c>
      <c r="AJ1537" s="79" t="s">
        <v>10346</v>
      </c>
      <c r="AK1537" s="68"/>
      <c r="AL1537" s="68"/>
      <c r="AM1537" s="68"/>
      <c r="AN1537" s="110"/>
      <c r="AO1537" s="110"/>
      <c r="AP1537" s="107"/>
      <c r="AQ1537" s="68"/>
    </row>
    <row r="1538" customFormat="false" ht="15" hidden="false" customHeight="false" outlineLevel="0" collapsed="false">
      <c r="B1538" s="1" t="str">
        <f aca="false">поверители!$E1538</f>
        <v>02950</v>
      </c>
      <c r="C1538" s="64" t="s">
        <v>323</v>
      </c>
      <c r="D1538" s="63"/>
      <c r="E1538" s="81" t="s">
        <v>12226</v>
      </c>
      <c r="F1538" s="63"/>
      <c r="G1538" s="63" t="s">
        <v>10335</v>
      </c>
      <c r="H1538" s="81" t="s">
        <v>763</v>
      </c>
      <c r="I1538" s="67" t="s">
        <v>10363</v>
      </c>
      <c r="J1538" s="76"/>
      <c r="K1538" s="76"/>
      <c r="L1538" s="76"/>
      <c r="M1538" s="76"/>
      <c r="N1538" s="76"/>
      <c r="O1538" s="71" t="s">
        <v>10335</v>
      </c>
      <c r="P1538" s="71"/>
      <c r="Q1538" s="71" t="s">
        <v>10338</v>
      </c>
      <c r="R1538" s="79" t="s">
        <v>10339</v>
      </c>
      <c r="S1538" s="95" t="n">
        <v>45140</v>
      </c>
      <c r="T1538" s="74" t="n">
        <v>45870</v>
      </c>
      <c r="U1538" s="87" t="s">
        <v>10340</v>
      </c>
      <c r="V1538" s="87" t="s">
        <v>10341</v>
      </c>
      <c r="W1538" s="76"/>
      <c r="X1538" s="71" t="s">
        <v>10335</v>
      </c>
      <c r="Y1538" s="71" t="s">
        <v>10342</v>
      </c>
      <c r="Z1538" s="79" t="s">
        <v>10629</v>
      </c>
      <c r="AA1538" s="76"/>
      <c r="AB1538" s="76"/>
      <c r="AC1538" s="76"/>
      <c r="AD1538" s="76"/>
      <c r="AE1538" s="97" t="s">
        <v>10630</v>
      </c>
      <c r="AF1538" s="76"/>
      <c r="AG1538" s="76"/>
      <c r="AH1538" s="76"/>
      <c r="AI1538" s="67" t="s">
        <v>10558</v>
      </c>
      <c r="AJ1538" s="79" t="s">
        <v>10346</v>
      </c>
      <c r="AK1538" s="68"/>
      <c r="AL1538" s="68"/>
      <c r="AM1538" s="68"/>
      <c r="AN1538" s="110"/>
      <c r="AO1538" s="110"/>
      <c r="AP1538" s="107"/>
      <c r="AQ1538" s="68"/>
    </row>
    <row r="1539" customFormat="false" ht="15" hidden="false" customHeight="false" outlineLevel="0" collapsed="false">
      <c r="B1539" s="1" t="str">
        <f aca="false">поверители!$E1539</f>
        <v>02957</v>
      </c>
      <c r="C1539" s="64" t="s">
        <v>323</v>
      </c>
      <c r="D1539" s="63"/>
      <c r="E1539" s="81" t="s">
        <v>12227</v>
      </c>
      <c r="F1539" s="63"/>
      <c r="G1539" s="63" t="s">
        <v>10335</v>
      </c>
      <c r="H1539" s="81" t="s">
        <v>763</v>
      </c>
      <c r="I1539" s="67" t="s">
        <v>10363</v>
      </c>
      <c r="J1539" s="76"/>
      <c r="K1539" s="76"/>
      <c r="L1539" s="76"/>
      <c r="M1539" s="76"/>
      <c r="N1539" s="76"/>
      <c r="O1539" s="71" t="s">
        <v>10335</v>
      </c>
      <c r="P1539" s="71"/>
      <c r="Q1539" s="71" t="s">
        <v>10338</v>
      </c>
      <c r="R1539" s="79" t="s">
        <v>10339</v>
      </c>
      <c r="S1539" s="95" t="n">
        <v>45140</v>
      </c>
      <c r="T1539" s="74" t="n">
        <v>45870</v>
      </c>
      <c r="U1539" s="87" t="s">
        <v>10340</v>
      </c>
      <c r="V1539" s="87" t="s">
        <v>10341</v>
      </c>
      <c r="W1539" s="76"/>
      <c r="X1539" s="71" t="s">
        <v>10335</v>
      </c>
      <c r="Y1539" s="71" t="s">
        <v>10342</v>
      </c>
      <c r="Z1539" s="79" t="s">
        <v>10629</v>
      </c>
      <c r="AA1539" s="76"/>
      <c r="AB1539" s="76"/>
      <c r="AC1539" s="76"/>
      <c r="AD1539" s="76"/>
      <c r="AE1539" s="97" t="s">
        <v>10630</v>
      </c>
      <c r="AF1539" s="76"/>
      <c r="AG1539" s="76"/>
      <c r="AH1539" s="76"/>
      <c r="AI1539" s="67" t="s">
        <v>10558</v>
      </c>
      <c r="AJ1539" s="79" t="s">
        <v>10346</v>
      </c>
      <c r="AK1539" s="68"/>
      <c r="AL1539" s="68"/>
      <c r="AM1539" s="68"/>
      <c r="AN1539" s="110"/>
      <c r="AO1539" s="110"/>
      <c r="AP1539" s="107"/>
      <c r="AQ1539" s="68"/>
    </row>
    <row r="1540" customFormat="false" ht="15" hidden="false" customHeight="false" outlineLevel="0" collapsed="false">
      <c r="B1540" s="1" t="str">
        <f aca="false">поверители!$E1540</f>
        <v>03144</v>
      </c>
      <c r="C1540" s="64" t="s">
        <v>323</v>
      </c>
      <c r="D1540" s="63"/>
      <c r="E1540" s="81" t="s">
        <v>12228</v>
      </c>
      <c r="F1540" s="63"/>
      <c r="G1540" s="63" t="s">
        <v>10335</v>
      </c>
      <c r="H1540" s="81" t="s">
        <v>326</v>
      </c>
      <c r="I1540" s="67" t="s">
        <v>10652</v>
      </c>
      <c r="J1540" s="76"/>
      <c r="K1540" s="76"/>
      <c r="L1540" s="76"/>
      <c r="M1540" s="76"/>
      <c r="N1540" s="76"/>
      <c r="O1540" s="71" t="s">
        <v>10335</v>
      </c>
      <c r="P1540" s="71"/>
      <c r="Q1540" s="71" t="s">
        <v>10338</v>
      </c>
      <c r="R1540" s="79" t="s">
        <v>10339</v>
      </c>
      <c r="S1540" s="95" t="n">
        <v>45140</v>
      </c>
      <c r="T1540" s="74" t="n">
        <v>45870</v>
      </c>
      <c r="U1540" s="87" t="s">
        <v>10340</v>
      </c>
      <c r="V1540" s="87" t="s">
        <v>10341</v>
      </c>
      <c r="W1540" s="76"/>
      <c r="X1540" s="71" t="s">
        <v>10335</v>
      </c>
      <c r="Y1540" s="71" t="s">
        <v>10342</v>
      </c>
      <c r="Z1540" s="79" t="s">
        <v>10629</v>
      </c>
      <c r="AA1540" s="76"/>
      <c r="AB1540" s="76"/>
      <c r="AC1540" s="76"/>
      <c r="AD1540" s="76"/>
      <c r="AE1540" s="97" t="s">
        <v>10630</v>
      </c>
      <c r="AF1540" s="76"/>
      <c r="AG1540" s="76"/>
      <c r="AH1540" s="76"/>
      <c r="AI1540" s="67" t="s">
        <v>10562</v>
      </c>
      <c r="AJ1540" s="79" t="s">
        <v>10346</v>
      </c>
      <c r="AK1540" s="68"/>
      <c r="AL1540" s="68"/>
      <c r="AM1540" s="68"/>
      <c r="AN1540" s="110"/>
      <c r="AO1540" s="110"/>
      <c r="AP1540" s="107"/>
      <c r="AQ1540" s="68"/>
    </row>
    <row r="1541" customFormat="false" ht="15" hidden="false" customHeight="false" outlineLevel="0" collapsed="false">
      <c r="B1541" s="1" t="str">
        <f aca="false">поверители!$E1541</f>
        <v>03145</v>
      </c>
      <c r="C1541" s="64" t="s">
        <v>323</v>
      </c>
      <c r="D1541" s="63"/>
      <c r="E1541" s="81" t="s">
        <v>12229</v>
      </c>
      <c r="F1541" s="63"/>
      <c r="G1541" s="63" t="s">
        <v>10335</v>
      </c>
      <c r="H1541" s="81" t="s">
        <v>763</v>
      </c>
      <c r="I1541" s="67" t="s">
        <v>10652</v>
      </c>
      <c r="J1541" s="76"/>
      <c r="K1541" s="76"/>
      <c r="L1541" s="76"/>
      <c r="M1541" s="76"/>
      <c r="N1541" s="76"/>
      <c r="O1541" s="71" t="s">
        <v>10335</v>
      </c>
      <c r="P1541" s="71"/>
      <c r="Q1541" s="71" t="s">
        <v>10338</v>
      </c>
      <c r="R1541" s="79" t="s">
        <v>10339</v>
      </c>
      <c r="S1541" s="95" t="n">
        <v>45140</v>
      </c>
      <c r="T1541" s="74" t="n">
        <v>45870</v>
      </c>
      <c r="U1541" s="87" t="s">
        <v>10340</v>
      </c>
      <c r="V1541" s="87" t="s">
        <v>10341</v>
      </c>
      <c r="W1541" s="76"/>
      <c r="X1541" s="71" t="s">
        <v>10335</v>
      </c>
      <c r="Y1541" s="71" t="s">
        <v>10342</v>
      </c>
      <c r="Z1541" s="79" t="s">
        <v>10629</v>
      </c>
      <c r="AA1541" s="76"/>
      <c r="AB1541" s="76"/>
      <c r="AC1541" s="76"/>
      <c r="AD1541" s="76"/>
      <c r="AE1541" s="97" t="s">
        <v>10630</v>
      </c>
      <c r="AF1541" s="76"/>
      <c r="AG1541" s="76"/>
      <c r="AH1541" s="76"/>
      <c r="AI1541" s="67" t="s">
        <v>10558</v>
      </c>
      <c r="AJ1541" s="79" t="s">
        <v>10346</v>
      </c>
      <c r="AK1541" s="68"/>
      <c r="AL1541" s="68"/>
      <c r="AM1541" s="68"/>
      <c r="AN1541" s="110"/>
      <c r="AO1541" s="110"/>
      <c r="AP1541" s="107"/>
      <c r="AQ1541" s="68"/>
    </row>
    <row r="1542" customFormat="false" ht="15" hidden="false" customHeight="false" outlineLevel="0" collapsed="false">
      <c r="B1542" s="1" t="str">
        <f aca="false">поверители!$E1542</f>
        <v>03150</v>
      </c>
      <c r="C1542" s="64" t="s">
        <v>323</v>
      </c>
      <c r="D1542" s="63"/>
      <c r="E1542" s="81" t="s">
        <v>12230</v>
      </c>
      <c r="F1542" s="63"/>
      <c r="G1542" s="63" t="s">
        <v>10335</v>
      </c>
      <c r="H1542" s="81" t="s">
        <v>326</v>
      </c>
      <c r="I1542" s="67" t="s">
        <v>10652</v>
      </c>
      <c r="J1542" s="76"/>
      <c r="K1542" s="76"/>
      <c r="L1542" s="76"/>
      <c r="M1542" s="76"/>
      <c r="N1542" s="76"/>
      <c r="O1542" s="71" t="s">
        <v>10335</v>
      </c>
      <c r="P1542" s="71"/>
      <c r="Q1542" s="71" t="s">
        <v>10338</v>
      </c>
      <c r="R1542" s="79" t="s">
        <v>10339</v>
      </c>
      <c r="S1542" s="95" t="n">
        <v>45140</v>
      </c>
      <c r="T1542" s="74" t="n">
        <v>45870</v>
      </c>
      <c r="U1542" s="87" t="s">
        <v>10340</v>
      </c>
      <c r="V1542" s="87" t="s">
        <v>10341</v>
      </c>
      <c r="W1542" s="76"/>
      <c r="X1542" s="71" t="s">
        <v>10335</v>
      </c>
      <c r="Y1542" s="71" t="s">
        <v>10342</v>
      </c>
      <c r="Z1542" s="79" t="s">
        <v>10629</v>
      </c>
      <c r="AA1542" s="76"/>
      <c r="AB1542" s="76"/>
      <c r="AC1542" s="76"/>
      <c r="AD1542" s="76"/>
      <c r="AE1542" s="97" t="s">
        <v>10630</v>
      </c>
      <c r="AF1542" s="76"/>
      <c r="AG1542" s="76"/>
      <c r="AH1542" s="76"/>
      <c r="AI1542" s="67" t="s">
        <v>10558</v>
      </c>
      <c r="AJ1542" s="79" t="s">
        <v>42</v>
      </c>
      <c r="AK1542" s="68"/>
      <c r="AL1542" s="68"/>
      <c r="AM1542" s="68"/>
      <c r="AN1542" s="110"/>
      <c r="AO1542" s="110"/>
      <c r="AP1542" s="107"/>
      <c r="AQ1542" s="68"/>
    </row>
    <row r="1543" customFormat="false" ht="15" hidden="false" customHeight="false" outlineLevel="0" collapsed="false">
      <c r="B1543" s="1" t="str">
        <f aca="false">поверители!$E1543</f>
        <v>03151</v>
      </c>
      <c r="C1543" s="64" t="s">
        <v>323</v>
      </c>
      <c r="D1543" s="63"/>
      <c r="E1543" s="81" t="s">
        <v>12231</v>
      </c>
      <c r="F1543" s="63"/>
      <c r="G1543" s="63" t="s">
        <v>10335</v>
      </c>
      <c r="H1543" s="81" t="s">
        <v>326</v>
      </c>
      <c r="I1543" s="67" t="s">
        <v>10652</v>
      </c>
      <c r="J1543" s="76"/>
      <c r="K1543" s="76"/>
      <c r="L1543" s="76"/>
      <c r="M1543" s="76"/>
      <c r="N1543" s="76"/>
      <c r="O1543" s="71" t="s">
        <v>10335</v>
      </c>
      <c r="P1543" s="71"/>
      <c r="Q1543" s="71" t="s">
        <v>10338</v>
      </c>
      <c r="R1543" s="79" t="s">
        <v>10339</v>
      </c>
      <c r="S1543" s="95" t="n">
        <v>45140</v>
      </c>
      <c r="T1543" s="74" t="n">
        <v>45870</v>
      </c>
      <c r="U1543" s="87" t="s">
        <v>10340</v>
      </c>
      <c r="V1543" s="87" t="s">
        <v>10341</v>
      </c>
      <c r="W1543" s="76"/>
      <c r="X1543" s="71" t="s">
        <v>10335</v>
      </c>
      <c r="Y1543" s="71" t="s">
        <v>10342</v>
      </c>
      <c r="Z1543" s="79" t="s">
        <v>10629</v>
      </c>
      <c r="AA1543" s="76"/>
      <c r="AB1543" s="76"/>
      <c r="AC1543" s="76"/>
      <c r="AD1543" s="76"/>
      <c r="AE1543" s="97" t="s">
        <v>10630</v>
      </c>
      <c r="AF1543" s="76"/>
      <c r="AG1543" s="76"/>
      <c r="AH1543" s="76"/>
      <c r="AI1543" s="67" t="s">
        <v>10863</v>
      </c>
      <c r="AJ1543" s="79" t="s">
        <v>42</v>
      </c>
      <c r="AK1543" s="68"/>
      <c r="AL1543" s="68"/>
      <c r="AM1543" s="68"/>
      <c r="AN1543" s="110"/>
      <c r="AO1543" s="110"/>
      <c r="AP1543" s="107"/>
      <c r="AQ1543" s="68"/>
    </row>
    <row r="1544" customFormat="false" ht="15" hidden="false" customHeight="false" outlineLevel="0" collapsed="false">
      <c r="B1544" s="1" t="str">
        <f aca="false">поверители!$E1544</f>
        <v>03155</v>
      </c>
      <c r="C1544" s="64" t="s">
        <v>323</v>
      </c>
      <c r="D1544" s="63"/>
      <c r="E1544" s="81" t="s">
        <v>12232</v>
      </c>
      <c r="F1544" s="63"/>
      <c r="G1544" s="63" t="s">
        <v>10335</v>
      </c>
      <c r="H1544" s="81" t="s">
        <v>763</v>
      </c>
      <c r="I1544" s="67" t="s">
        <v>10652</v>
      </c>
      <c r="J1544" s="76"/>
      <c r="K1544" s="76"/>
      <c r="L1544" s="76"/>
      <c r="M1544" s="76"/>
      <c r="N1544" s="76"/>
      <c r="O1544" s="71" t="s">
        <v>10335</v>
      </c>
      <c r="P1544" s="71"/>
      <c r="Q1544" s="71" t="s">
        <v>10338</v>
      </c>
      <c r="R1544" s="79" t="s">
        <v>10339</v>
      </c>
      <c r="S1544" s="95" t="n">
        <v>45140</v>
      </c>
      <c r="T1544" s="74" t="n">
        <v>45870</v>
      </c>
      <c r="U1544" s="87" t="s">
        <v>10340</v>
      </c>
      <c r="V1544" s="87" t="s">
        <v>10341</v>
      </c>
      <c r="W1544" s="76"/>
      <c r="X1544" s="71" t="s">
        <v>10335</v>
      </c>
      <c r="Y1544" s="71" t="s">
        <v>10342</v>
      </c>
      <c r="Z1544" s="79" t="s">
        <v>10629</v>
      </c>
      <c r="AA1544" s="76"/>
      <c r="AB1544" s="76"/>
      <c r="AC1544" s="76"/>
      <c r="AD1544" s="76"/>
      <c r="AE1544" s="97" t="s">
        <v>10630</v>
      </c>
      <c r="AF1544" s="76"/>
      <c r="AG1544" s="76"/>
      <c r="AH1544" s="76"/>
      <c r="AI1544" s="67" t="s">
        <v>10848</v>
      </c>
      <c r="AJ1544" s="79" t="s">
        <v>42</v>
      </c>
      <c r="AK1544" s="68"/>
      <c r="AL1544" s="68"/>
      <c r="AM1544" s="68"/>
      <c r="AN1544" s="110"/>
      <c r="AO1544" s="110"/>
      <c r="AP1544" s="107"/>
      <c r="AQ1544" s="68"/>
    </row>
    <row r="1545" customFormat="false" ht="15" hidden="false" customHeight="false" outlineLevel="0" collapsed="false">
      <c r="B1545" s="1" t="str">
        <f aca="false">поверители!$E1545</f>
        <v>03156</v>
      </c>
      <c r="C1545" s="64" t="s">
        <v>323</v>
      </c>
      <c r="D1545" s="63"/>
      <c r="E1545" s="81" t="s">
        <v>12233</v>
      </c>
      <c r="F1545" s="63"/>
      <c r="G1545" s="63" t="s">
        <v>10335</v>
      </c>
      <c r="H1545" s="81" t="s">
        <v>326</v>
      </c>
      <c r="I1545" s="67" t="s">
        <v>10652</v>
      </c>
      <c r="J1545" s="76"/>
      <c r="K1545" s="76"/>
      <c r="L1545" s="76"/>
      <c r="M1545" s="76"/>
      <c r="N1545" s="76"/>
      <c r="O1545" s="71" t="s">
        <v>10335</v>
      </c>
      <c r="P1545" s="71"/>
      <c r="Q1545" s="71" t="s">
        <v>10338</v>
      </c>
      <c r="R1545" s="79" t="s">
        <v>10339</v>
      </c>
      <c r="S1545" s="95" t="n">
        <v>45140</v>
      </c>
      <c r="T1545" s="74" t="n">
        <v>45870</v>
      </c>
      <c r="U1545" s="87" t="s">
        <v>10340</v>
      </c>
      <c r="V1545" s="87" t="s">
        <v>10341</v>
      </c>
      <c r="W1545" s="76"/>
      <c r="X1545" s="71" t="s">
        <v>10335</v>
      </c>
      <c r="Y1545" s="71" t="s">
        <v>10342</v>
      </c>
      <c r="Z1545" s="79" t="s">
        <v>10629</v>
      </c>
      <c r="AA1545" s="76"/>
      <c r="AB1545" s="76"/>
      <c r="AC1545" s="76"/>
      <c r="AD1545" s="76"/>
      <c r="AE1545" s="97" t="s">
        <v>10630</v>
      </c>
      <c r="AF1545" s="76"/>
      <c r="AG1545" s="76"/>
      <c r="AH1545" s="76"/>
      <c r="AI1545" s="67" t="s">
        <v>10848</v>
      </c>
      <c r="AJ1545" s="79" t="s">
        <v>42</v>
      </c>
      <c r="AK1545" s="68"/>
      <c r="AL1545" s="68"/>
      <c r="AM1545" s="68"/>
      <c r="AN1545" s="110"/>
      <c r="AO1545" s="110"/>
      <c r="AP1545" s="107"/>
      <c r="AQ1545" s="68"/>
    </row>
    <row r="1546" customFormat="false" ht="15" hidden="false" customHeight="false" outlineLevel="0" collapsed="false">
      <c r="B1546" s="1" t="str">
        <f aca="false">поверители!$E1546</f>
        <v>03157</v>
      </c>
      <c r="C1546" s="64" t="s">
        <v>323</v>
      </c>
      <c r="D1546" s="63"/>
      <c r="E1546" s="81" t="s">
        <v>12234</v>
      </c>
      <c r="F1546" s="63"/>
      <c r="G1546" s="63" t="s">
        <v>10335</v>
      </c>
      <c r="H1546" s="81" t="s">
        <v>326</v>
      </c>
      <c r="I1546" s="67" t="s">
        <v>10652</v>
      </c>
      <c r="J1546" s="76"/>
      <c r="K1546" s="76"/>
      <c r="L1546" s="76"/>
      <c r="M1546" s="76"/>
      <c r="N1546" s="76"/>
      <c r="O1546" s="71" t="s">
        <v>10335</v>
      </c>
      <c r="P1546" s="71"/>
      <c r="Q1546" s="71" t="s">
        <v>10338</v>
      </c>
      <c r="R1546" s="79" t="s">
        <v>10339</v>
      </c>
      <c r="S1546" s="95" t="n">
        <v>45140</v>
      </c>
      <c r="T1546" s="74" t="n">
        <v>45870</v>
      </c>
      <c r="U1546" s="87" t="s">
        <v>10340</v>
      </c>
      <c r="V1546" s="87" t="s">
        <v>10341</v>
      </c>
      <c r="W1546" s="76"/>
      <c r="X1546" s="71" t="s">
        <v>10335</v>
      </c>
      <c r="Y1546" s="71" t="s">
        <v>10342</v>
      </c>
      <c r="Z1546" s="79" t="s">
        <v>10629</v>
      </c>
      <c r="AA1546" s="76"/>
      <c r="AB1546" s="76"/>
      <c r="AC1546" s="76"/>
      <c r="AD1546" s="76"/>
      <c r="AE1546" s="97" t="s">
        <v>10630</v>
      </c>
      <c r="AF1546" s="76"/>
      <c r="AG1546" s="76"/>
      <c r="AH1546" s="76"/>
      <c r="AI1546" s="67" t="s">
        <v>10552</v>
      </c>
      <c r="AJ1546" s="79" t="s">
        <v>42</v>
      </c>
      <c r="AK1546" s="68"/>
      <c r="AL1546" s="68"/>
      <c r="AM1546" s="68"/>
      <c r="AN1546" s="110"/>
      <c r="AO1546" s="110"/>
      <c r="AP1546" s="107"/>
      <c r="AQ1546" s="68"/>
    </row>
    <row r="1547" customFormat="false" ht="15" hidden="false" customHeight="false" outlineLevel="0" collapsed="false">
      <c r="B1547" s="1" t="str">
        <f aca="false">поверители!$E1547</f>
        <v>03159</v>
      </c>
      <c r="C1547" s="64" t="s">
        <v>323</v>
      </c>
      <c r="D1547" s="63"/>
      <c r="E1547" s="81" t="s">
        <v>12235</v>
      </c>
      <c r="F1547" s="63"/>
      <c r="G1547" s="63" t="s">
        <v>10335</v>
      </c>
      <c r="H1547" s="81" t="s">
        <v>763</v>
      </c>
      <c r="I1547" s="67" t="s">
        <v>10652</v>
      </c>
      <c r="J1547" s="76"/>
      <c r="K1547" s="76"/>
      <c r="L1547" s="76"/>
      <c r="M1547" s="76"/>
      <c r="N1547" s="76"/>
      <c r="O1547" s="71" t="s">
        <v>10335</v>
      </c>
      <c r="P1547" s="71"/>
      <c r="Q1547" s="71" t="s">
        <v>10338</v>
      </c>
      <c r="R1547" s="79" t="s">
        <v>10339</v>
      </c>
      <c r="S1547" s="95" t="n">
        <v>45140</v>
      </c>
      <c r="T1547" s="74" t="n">
        <v>45870</v>
      </c>
      <c r="U1547" s="87" t="s">
        <v>10340</v>
      </c>
      <c r="V1547" s="87" t="s">
        <v>10341</v>
      </c>
      <c r="W1547" s="76"/>
      <c r="X1547" s="71" t="s">
        <v>10335</v>
      </c>
      <c r="Y1547" s="71" t="s">
        <v>10342</v>
      </c>
      <c r="Z1547" s="79" t="s">
        <v>10629</v>
      </c>
      <c r="AA1547" s="76"/>
      <c r="AB1547" s="76"/>
      <c r="AC1547" s="76"/>
      <c r="AD1547" s="76"/>
      <c r="AE1547" s="97" t="s">
        <v>10630</v>
      </c>
      <c r="AF1547" s="76"/>
      <c r="AG1547" s="76"/>
      <c r="AH1547" s="76"/>
      <c r="AI1547" s="67" t="s">
        <v>10552</v>
      </c>
      <c r="AJ1547" s="79" t="s">
        <v>42</v>
      </c>
      <c r="AK1547" s="68"/>
      <c r="AL1547" s="68"/>
      <c r="AM1547" s="68"/>
      <c r="AN1547" s="110"/>
      <c r="AO1547" s="110"/>
      <c r="AP1547" s="107"/>
      <c r="AQ1547" s="68"/>
    </row>
    <row r="1548" customFormat="false" ht="15" hidden="false" customHeight="false" outlineLevel="0" collapsed="false">
      <c r="B1548" s="1" t="str">
        <f aca="false">поверители!$E1548</f>
        <v>03161</v>
      </c>
      <c r="C1548" s="64" t="s">
        <v>1753</v>
      </c>
      <c r="D1548" s="63"/>
      <c r="E1548" s="81" t="s">
        <v>12236</v>
      </c>
      <c r="F1548" s="63"/>
      <c r="G1548" s="63" t="s">
        <v>10335</v>
      </c>
      <c r="H1548" s="81" t="s">
        <v>11013</v>
      </c>
      <c r="I1548" s="67" t="s">
        <v>10374</v>
      </c>
      <c r="J1548" s="76"/>
      <c r="K1548" s="76"/>
      <c r="L1548" s="76"/>
      <c r="M1548" s="76"/>
      <c r="N1548" s="76"/>
      <c r="O1548" s="71" t="s">
        <v>10335</v>
      </c>
      <c r="P1548" s="71"/>
      <c r="Q1548" s="71" t="s">
        <v>10338</v>
      </c>
      <c r="R1548" s="79" t="s">
        <v>10339</v>
      </c>
      <c r="S1548" s="95" t="n">
        <v>45140</v>
      </c>
      <c r="T1548" s="74" t="n">
        <v>45870</v>
      </c>
      <c r="U1548" s="87" t="s">
        <v>10340</v>
      </c>
      <c r="V1548" s="87" t="s">
        <v>10341</v>
      </c>
      <c r="W1548" s="76"/>
      <c r="X1548" s="71" t="s">
        <v>10335</v>
      </c>
      <c r="Y1548" s="71" t="s">
        <v>10342</v>
      </c>
      <c r="Z1548" s="79" t="s">
        <v>10629</v>
      </c>
      <c r="AA1548" s="76"/>
      <c r="AB1548" s="76"/>
      <c r="AC1548" s="76"/>
      <c r="AD1548" s="76"/>
      <c r="AE1548" s="97" t="s">
        <v>10630</v>
      </c>
      <c r="AF1548" s="76"/>
      <c r="AG1548" s="76"/>
      <c r="AH1548" s="76"/>
      <c r="AI1548" s="67" t="s">
        <v>10979</v>
      </c>
      <c r="AJ1548" s="79" t="s">
        <v>42</v>
      </c>
      <c r="AK1548" s="68"/>
      <c r="AL1548" s="68"/>
      <c r="AM1548" s="68"/>
      <c r="AN1548" s="110"/>
      <c r="AO1548" s="110"/>
      <c r="AP1548" s="107"/>
      <c r="AQ1548" s="68"/>
    </row>
    <row r="1549" customFormat="false" ht="15" hidden="false" customHeight="false" outlineLevel="0" collapsed="false">
      <c r="B1549" s="1" t="str">
        <f aca="false">поверители!$E1549</f>
        <v>03169</v>
      </c>
      <c r="C1549" s="64" t="s">
        <v>323</v>
      </c>
      <c r="D1549" s="63"/>
      <c r="E1549" s="81" t="s">
        <v>12237</v>
      </c>
      <c r="F1549" s="63"/>
      <c r="G1549" s="63" t="s">
        <v>10335</v>
      </c>
      <c r="H1549" s="81" t="s">
        <v>763</v>
      </c>
      <c r="I1549" s="67" t="s">
        <v>10652</v>
      </c>
      <c r="J1549" s="76"/>
      <c r="K1549" s="76"/>
      <c r="L1549" s="76"/>
      <c r="M1549" s="76"/>
      <c r="N1549" s="76"/>
      <c r="O1549" s="71" t="s">
        <v>10335</v>
      </c>
      <c r="P1549" s="71"/>
      <c r="Q1549" s="71" t="s">
        <v>10338</v>
      </c>
      <c r="R1549" s="79" t="s">
        <v>10339</v>
      </c>
      <c r="S1549" s="95" t="n">
        <v>45140</v>
      </c>
      <c r="T1549" s="74" t="n">
        <v>45870</v>
      </c>
      <c r="U1549" s="87" t="s">
        <v>10340</v>
      </c>
      <c r="V1549" s="87" t="s">
        <v>10341</v>
      </c>
      <c r="W1549" s="76"/>
      <c r="X1549" s="71" t="s">
        <v>10335</v>
      </c>
      <c r="Y1549" s="71" t="s">
        <v>10342</v>
      </c>
      <c r="Z1549" s="79" t="s">
        <v>10629</v>
      </c>
      <c r="AA1549" s="76"/>
      <c r="AB1549" s="76"/>
      <c r="AC1549" s="76"/>
      <c r="AD1549" s="76"/>
      <c r="AE1549" s="97" t="s">
        <v>10630</v>
      </c>
      <c r="AF1549" s="76"/>
      <c r="AG1549" s="76"/>
      <c r="AH1549" s="76"/>
      <c r="AI1549" s="67" t="s">
        <v>10558</v>
      </c>
      <c r="AJ1549" s="79" t="s">
        <v>42</v>
      </c>
      <c r="AK1549" s="68"/>
      <c r="AL1549" s="68"/>
      <c r="AM1549" s="68"/>
      <c r="AN1549" s="110"/>
      <c r="AO1549" s="110"/>
      <c r="AP1549" s="107"/>
      <c r="AQ1549" s="68"/>
    </row>
    <row r="1550" customFormat="false" ht="15" hidden="false" customHeight="false" outlineLevel="0" collapsed="false">
      <c r="B1550" s="1" t="str">
        <f aca="false">поверители!$E1550</f>
        <v>03174</v>
      </c>
      <c r="C1550" s="64" t="s">
        <v>297</v>
      </c>
      <c r="D1550" s="63"/>
      <c r="E1550" s="81" t="s">
        <v>12238</v>
      </c>
      <c r="F1550" s="63"/>
      <c r="G1550" s="63" t="s">
        <v>10335</v>
      </c>
      <c r="H1550" s="64" t="s">
        <v>2524</v>
      </c>
      <c r="I1550" s="67" t="s">
        <v>10667</v>
      </c>
      <c r="J1550" s="76"/>
      <c r="K1550" s="76"/>
      <c r="L1550" s="76"/>
      <c r="M1550" s="76"/>
      <c r="N1550" s="76"/>
      <c r="O1550" s="71" t="s">
        <v>10335</v>
      </c>
      <c r="P1550" s="71"/>
      <c r="Q1550" s="71" t="s">
        <v>10338</v>
      </c>
      <c r="R1550" s="79" t="s">
        <v>10339</v>
      </c>
      <c r="S1550" s="95" t="n">
        <v>45140</v>
      </c>
      <c r="T1550" s="74" t="n">
        <v>45870</v>
      </c>
      <c r="U1550" s="87" t="s">
        <v>10340</v>
      </c>
      <c r="V1550" s="87" t="s">
        <v>10341</v>
      </c>
      <c r="W1550" s="76"/>
      <c r="X1550" s="71" t="s">
        <v>10335</v>
      </c>
      <c r="Y1550" s="71" t="s">
        <v>10342</v>
      </c>
      <c r="Z1550" s="79" t="s">
        <v>10629</v>
      </c>
      <c r="AA1550" s="76"/>
      <c r="AB1550" s="76"/>
      <c r="AC1550" s="76"/>
      <c r="AD1550" s="76"/>
      <c r="AE1550" s="97" t="s">
        <v>10630</v>
      </c>
      <c r="AF1550" s="76"/>
      <c r="AG1550" s="76"/>
      <c r="AH1550" s="76"/>
      <c r="AI1550" s="67" t="s">
        <v>10863</v>
      </c>
      <c r="AJ1550" s="79" t="s">
        <v>42</v>
      </c>
      <c r="AK1550" s="68"/>
      <c r="AL1550" s="68"/>
      <c r="AM1550" s="68"/>
      <c r="AN1550" s="110"/>
      <c r="AO1550" s="110"/>
      <c r="AP1550" s="107"/>
      <c r="AQ1550" s="68"/>
    </row>
    <row r="1551" customFormat="false" ht="15" hidden="false" customHeight="false" outlineLevel="0" collapsed="false">
      <c r="B1551" s="1" t="str">
        <f aca="false">поверители!$E1551</f>
        <v>03175</v>
      </c>
      <c r="C1551" s="64" t="s">
        <v>428</v>
      </c>
      <c r="D1551" s="63"/>
      <c r="E1551" s="81" t="s">
        <v>12239</v>
      </c>
      <c r="F1551" s="63"/>
      <c r="G1551" s="63" t="s">
        <v>10335</v>
      </c>
      <c r="H1551" s="63" t="s">
        <v>404</v>
      </c>
      <c r="I1551" s="67" t="s">
        <v>10649</v>
      </c>
      <c r="J1551" s="76"/>
      <c r="K1551" s="76"/>
      <c r="L1551" s="76"/>
      <c r="M1551" s="76"/>
      <c r="N1551" s="76"/>
      <c r="O1551" s="71" t="s">
        <v>10335</v>
      </c>
      <c r="P1551" s="71"/>
      <c r="Q1551" s="71" t="s">
        <v>10338</v>
      </c>
      <c r="R1551" s="79" t="s">
        <v>10339</v>
      </c>
      <c r="S1551" s="95" t="n">
        <v>45140</v>
      </c>
      <c r="T1551" s="74" t="n">
        <v>45505</v>
      </c>
      <c r="U1551" s="87" t="s">
        <v>10340</v>
      </c>
      <c r="V1551" s="87" t="s">
        <v>10341</v>
      </c>
      <c r="W1551" s="76"/>
      <c r="X1551" s="71" t="s">
        <v>10335</v>
      </c>
      <c r="Y1551" s="71" t="s">
        <v>10342</v>
      </c>
      <c r="Z1551" s="79" t="s">
        <v>10629</v>
      </c>
      <c r="AA1551" s="76"/>
      <c r="AB1551" s="76"/>
      <c r="AC1551" s="76"/>
      <c r="AD1551" s="76"/>
      <c r="AE1551" s="97" t="s">
        <v>10630</v>
      </c>
      <c r="AF1551" s="76"/>
      <c r="AG1551" s="76"/>
      <c r="AH1551" s="76"/>
      <c r="AI1551" s="67" t="s">
        <v>11001</v>
      </c>
      <c r="AJ1551" s="79" t="s">
        <v>42</v>
      </c>
      <c r="AK1551" s="68"/>
      <c r="AL1551" s="68"/>
      <c r="AM1551" s="68"/>
      <c r="AN1551" s="110"/>
      <c r="AO1551" s="110"/>
      <c r="AP1551" s="107"/>
      <c r="AQ1551" s="68"/>
    </row>
    <row r="1552" customFormat="false" ht="15" hidden="false" customHeight="false" outlineLevel="0" collapsed="false">
      <c r="B1552" s="1" t="str">
        <f aca="false">поверители!$E1552</f>
        <v>03178</v>
      </c>
      <c r="C1552" s="64" t="s">
        <v>428</v>
      </c>
      <c r="D1552" s="63"/>
      <c r="E1552" s="81" t="s">
        <v>12240</v>
      </c>
      <c r="F1552" s="63"/>
      <c r="G1552" s="63" t="s">
        <v>10335</v>
      </c>
      <c r="H1552" s="63" t="s">
        <v>404</v>
      </c>
      <c r="I1552" s="67" t="s">
        <v>10374</v>
      </c>
      <c r="J1552" s="76"/>
      <c r="K1552" s="76"/>
      <c r="L1552" s="76"/>
      <c r="M1552" s="76"/>
      <c r="N1552" s="76"/>
      <c r="O1552" s="71" t="s">
        <v>10335</v>
      </c>
      <c r="P1552" s="71"/>
      <c r="Q1552" s="71" t="s">
        <v>10338</v>
      </c>
      <c r="R1552" s="79" t="s">
        <v>10339</v>
      </c>
      <c r="S1552" s="95" t="n">
        <v>45140</v>
      </c>
      <c r="T1552" s="74" t="n">
        <v>45505</v>
      </c>
      <c r="U1552" s="87" t="s">
        <v>10340</v>
      </c>
      <c r="V1552" s="87" t="s">
        <v>10341</v>
      </c>
      <c r="W1552" s="76"/>
      <c r="X1552" s="71" t="s">
        <v>10335</v>
      </c>
      <c r="Y1552" s="71" t="s">
        <v>10342</v>
      </c>
      <c r="Z1552" s="79" t="s">
        <v>10629</v>
      </c>
      <c r="AA1552" s="76"/>
      <c r="AB1552" s="76"/>
      <c r="AC1552" s="76"/>
      <c r="AD1552" s="76"/>
      <c r="AE1552" s="97" t="s">
        <v>10630</v>
      </c>
      <c r="AF1552" s="76"/>
      <c r="AG1552" s="76"/>
      <c r="AH1552" s="76"/>
      <c r="AI1552" s="67" t="s">
        <v>10650</v>
      </c>
      <c r="AJ1552" s="79" t="s">
        <v>42</v>
      </c>
      <c r="AK1552" s="68"/>
      <c r="AL1552" s="68"/>
      <c r="AM1552" s="68"/>
      <c r="AN1552" s="110"/>
      <c r="AO1552" s="110"/>
      <c r="AP1552" s="107"/>
      <c r="AQ1552" s="68"/>
    </row>
    <row r="1553" customFormat="false" ht="15" hidden="false" customHeight="false" outlineLevel="0" collapsed="false">
      <c r="B1553" s="1" t="str">
        <f aca="false">поверители!$E1553</f>
        <v>03179</v>
      </c>
      <c r="C1553" s="64" t="s">
        <v>428</v>
      </c>
      <c r="D1553" s="63"/>
      <c r="E1553" s="81" t="s">
        <v>12241</v>
      </c>
      <c r="F1553" s="63"/>
      <c r="G1553" s="63" t="s">
        <v>10335</v>
      </c>
      <c r="H1553" s="63" t="s">
        <v>404</v>
      </c>
      <c r="I1553" s="67" t="s">
        <v>10374</v>
      </c>
      <c r="J1553" s="76"/>
      <c r="K1553" s="76"/>
      <c r="L1553" s="76"/>
      <c r="M1553" s="76"/>
      <c r="N1553" s="76"/>
      <c r="O1553" s="71" t="s">
        <v>10335</v>
      </c>
      <c r="P1553" s="71"/>
      <c r="Q1553" s="71" t="s">
        <v>10338</v>
      </c>
      <c r="R1553" s="79" t="s">
        <v>10339</v>
      </c>
      <c r="S1553" s="95" t="n">
        <v>45140</v>
      </c>
      <c r="T1553" s="74" t="n">
        <v>45505</v>
      </c>
      <c r="U1553" s="87" t="s">
        <v>10340</v>
      </c>
      <c r="V1553" s="87" t="s">
        <v>10341</v>
      </c>
      <c r="W1553" s="76"/>
      <c r="X1553" s="71" t="s">
        <v>10335</v>
      </c>
      <c r="Y1553" s="71" t="s">
        <v>10342</v>
      </c>
      <c r="Z1553" s="79" t="s">
        <v>10629</v>
      </c>
      <c r="AA1553" s="76"/>
      <c r="AB1553" s="76"/>
      <c r="AC1553" s="76"/>
      <c r="AD1553" s="76"/>
      <c r="AE1553" s="97" t="s">
        <v>10630</v>
      </c>
      <c r="AF1553" s="76"/>
      <c r="AG1553" s="76"/>
      <c r="AH1553" s="76"/>
      <c r="AI1553" s="67" t="s">
        <v>10650</v>
      </c>
      <c r="AJ1553" s="79" t="s">
        <v>42</v>
      </c>
      <c r="AK1553" s="68"/>
      <c r="AL1553" s="68"/>
      <c r="AM1553" s="68"/>
      <c r="AN1553" s="110"/>
      <c r="AO1553" s="110"/>
      <c r="AP1553" s="107"/>
      <c r="AQ1553" s="68"/>
    </row>
    <row r="1554" customFormat="false" ht="15" hidden="false" customHeight="false" outlineLevel="0" collapsed="false">
      <c r="B1554" s="1" t="str">
        <f aca="false">поверители!$E1554</f>
        <v>03768</v>
      </c>
      <c r="C1554" s="64" t="s">
        <v>323</v>
      </c>
      <c r="D1554" s="63"/>
      <c r="E1554" s="81" t="s">
        <v>2632</v>
      </c>
      <c r="F1554" s="63"/>
      <c r="G1554" s="63" t="s">
        <v>10335</v>
      </c>
      <c r="H1554" s="81" t="s">
        <v>763</v>
      </c>
      <c r="I1554" s="67" t="s">
        <v>10652</v>
      </c>
      <c r="J1554" s="76"/>
      <c r="K1554" s="76"/>
      <c r="L1554" s="76"/>
      <c r="M1554" s="76"/>
      <c r="N1554" s="76"/>
      <c r="O1554" s="71" t="s">
        <v>10335</v>
      </c>
      <c r="P1554" s="71"/>
      <c r="Q1554" s="71" t="s">
        <v>10338</v>
      </c>
      <c r="R1554" s="79" t="s">
        <v>10339</v>
      </c>
      <c r="S1554" s="95" t="n">
        <v>45140</v>
      </c>
      <c r="T1554" s="74" t="n">
        <v>45870</v>
      </c>
      <c r="U1554" s="87" t="s">
        <v>10340</v>
      </c>
      <c r="V1554" s="87" t="s">
        <v>10341</v>
      </c>
      <c r="W1554" s="76"/>
      <c r="X1554" s="71" t="s">
        <v>10335</v>
      </c>
      <c r="Y1554" s="71" t="s">
        <v>10342</v>
      </c>
      <c r="Z1554" s="79" t="s">
        <v>10629</v>
      </c>
      <c r="AA1554" s="76"/>
      <c r="AB1554" s="76"/>
      <c r="AC1554" s="76"/>
      <c r="AD1554" s="76"/>
      <c r="AE1554" s="97" t="s">
        <v>10630</v>
      </c>
      <c r="AF1554" s="76"/>
      <c r="AG1554" s="76"/>
      <c r="AH1554" s="76"/>
      <c r="AI1554" s="67" t="s">
        <v>10979</v>
      </c>
      <c r="AJ1554" s="79" t="s">
        <v>42</v>
      </c>
      <c r="AK1554" s="68"/>
      <c r="AL1554" s="68"/>
      <c r="AM1554" s="68"/>
      <c r="AN1554" s="110"/>
      <c r="AO1554" s="110"/>
      <c r="AP1554" s="107"/>
      <c r="AQ1554" s="68"/>
    </row>
    <row r="1555" customFormat="false" ht="15" hidden="false" customHeight="false" outlineLevel="0" collapsed="false">
      <c r="B1555" s="1" t="str">
        <f aca="false">поверители!$E1555</f>
        <v>03777</v>
      </c>
      <c r="C1555" s="64" t="s">
        <v>323</v>
      </c>
      <c r="D1555" s="63"/>
      <c r="E1555" s="81" t="s">
        <v>12242</v>
      </c>
      <c r="F1555" s="63"/>
      <c r="G1555" s="63" t="s">
        <v>10335</v>
      </c>
      <c r="H1555" s="81" t="s">
        <v>763</v>
      </c>
      <c r="I1555" s="67" t="s">
        <v>10652</v>
      </c>
      <c r="J1555" s="76"/>
      <c r="K1555" s="76"/>
      <c r="L1555" s="76"/>
      <c r="M1555" s="76"/>
      <c r="N1555" s="76"/>
      <c r="O1555" s="71" t="s">
        <v>10335</v>
      </c>
      <c r="P1555" s="71"/>
      <c r="Q1555" s="71" t="s">
        <v>10338</v>
      </c>
      <c r="R1555" s="79" t="s">
        <v>10339</v>
      </c>
      <c r="S1555" s="95" t="n">
        <v>45140</v>
      </c>
      <c r="T1555" s="74" t="n">
        <v>45870</v>
      </c>
      <c r="U1555" s="87" t="s">
        <v>10340</v>
      </c>
      <c r="V1555" s="87" t="s">
        <v>10341</v>
      </c>
      <c r="W1555" s="76"/>
      <c r="X1555" s="71" t="s">
        <v>10335</v>
      </c>
      <c r="Y1555" s="71" t="s">
        <v>10342</v>
      </c>
      <c r="Z1555" s="79" t="s">
        <v>10629</v>
      </c>
      <c r="AA1555" s="76"/>
      <c r="AB1555" s="76"/>
      <c r="AC1555" s="76"/>
      <c r="AD1555" s="76"/>
      <c r="AE1555" s="97" t="s">
        <v>10630</v>
      </c>
      <c r="AF1555" s="76"/>
      <c r="AG1555" s="76"/>
      <c r="AH1555" s="76"/>
      <c r="AI1555" s="67" t="s">
        <v>10558</v>
      </c>
      <c r="AJ1555" s="79" t="s">
        <v>42</v>
      </c>
      <c r="AK1555" s="68"/>
      <c r="AL1555" s="68"/>
      <c r="AM1555" s="68"/>
      <c r="AN1555" s="110"/>
      <c r="AO1555" s="110"/>
      <c r="AP1555" s="107"/>
      <c r="AQ1555" s="68"/>
    </row>
    <row r="1556" customFormat="false" ht="15" hidden="false" customHeight="false" outlineLevel="0" collapsed="false">
      <c r="B1556" s="1" t="str">
        <f aca="false">поверители!$E1556</f>
        <v>03780</v>
      </c>
      <c r="C1556" s="64" t="s">
        <v>323</v>
      </c>
      <c r="D1556" s="63"/>
      <c r="E1556" s="81" t="s">
        <v>12243</v>
      </c>
      <c r="F1556" s="63"/>
      <c r="G1556" s="63" t="s">
        <v>10335</v>
      </c>
      <c r="H1556" s="81" t="s">
        <v>763</v>
      </c>
      <c r="I1556" s="67" t="s">
        <v>10652</v>
      </c>
      <c r="J1556" s="76"/>
      <c r="K1556" s="76"/>
      <c r="L1556" s="76"/>
      <c r="M1556" s="76"/>
      <c r="N1556" s="76"/>
      <c r="O1556" s="71" t="s">
        <v>10335</v>
      </c>
      <c r="P1556" s="71"/>
      <c r="Q1556" s="71" t="s">
        <v>10338</v>
      </c>
      <c r="R1556" s="79" t="s">
        <v>10339</v>
      </c>
      <c r="S1556" s="95" t="n">
        <v>45140</v>
      </c>
      <c r="T1556" s="74" t="n">
        <v>45870</v>
      </c>
      <c r="U1556" s="87" t="s">
        <v>10340</v>
      </c>
      <c r="V1556" s="87" t="s">
        <v>10341</v>
      </c>
      <c r="W1556" s="76"/>
      <c r="X1556" s="71" t="s">
        <v>10335</v>
      </c>
      <c r="Y1556" s="71" t="s">
        <v>10342</v>
      </c>
      <c r="Z1556" s="79" t="s">
        <v>10629</v>
      </c>
      <c r="AA1556" s="76"/>
      <c r="AB1556" s="76"/>
      <c r="AC1556" s="76"/>
      <c r="AD1556" s="76"/>
      <c r="AE1556" s="97" t="s">
        <v>10630</v>
      </c>
      <c r="AF1556" s="76"/>
      <c r="AG1556" s="76"/>
      <c r="AH1556" s="76"/>
      <c r="AI1556" s="67" t="s">
        <v>10558</v>
      </c>
      <c r="AJ1556" s="79" t="s">
        <v>42</v>
      </c>
      <c r="AK1556" s="68"/>
      <c r="AL1556" s="68"/>
      <c r="AM1556" s="68"/>
      <c r="AN1556" s="110"/>
      <c r="AO1556" s="110"/>
      <c r="AP1556" s="107"/>
      <c r="AQ1556" s="68"/>
    </row>
    <row r="1557" customFormat="false" ht="15" hidden="false" customHeight="false" outlineLevel="0" collapsed="false">
      <c r="B1557" s="1" t="str">
        <f aca="false">поверители!$E1557</f>
        <v>03792</v>
      </c>
      <c r="C1557" s="64" t="s">
        <v>323</v>
      </c>
      <c r="D1557" s="63"/>
      <c r="E1557" s="81" t="s">
        <v>12244</v>
      </c>
      <c r="F1557" s="63"/>
      <c r="G1557" s="63" t="s">
        <v>10335</v>
      </c>
      <c r="H1557" s="81" t="s">
        <v>763</v>
      </c>
      <c r="I1557" s="67" t="s">
        <v>10652</v>
      </c>
      <c r="J1557" s="76"/>
      <c r="K1557" s="76"/>
      <c r="L1557" s="76"/>
      <c r="M1557" s="76"/>
      <c r="N1557" s="76"/>
      <c r="O1557" s="71" t="s">
        <v>10335</v>
      </c>
      <c r="P1557" s="71"/>
      <c r="Q1557" s="71" t="s">
        <v>10338</v>
      </c>
      <c r="R1557" s="79" t="s">
        <v>10339</v>
      </c>
      <c r="S1557" s="95" t="n">
        <v>45140</v>
      </c>
      <c r="T1557" s="74" t="n">
        <v>45870</v>
      </c>
      <c r="U1557" s="87" t="s">
        <v>10340</v>
      </c>
      <c r="V1557" s="87" t="s">
        <v>10341</v>
      </c>
      <c r="W1557" s="76"/>
      <c r="X1557" s="71" t="s">
        <v>10335</v>
      </c>
      <c r="Y1557" s="71" t="s">
        <v>10342</v>
      </c>
      <c r="Z1557" s="79" t="s">
        <v>10629</v>
      </c>
      <c r="AA1557" s="76"/>
      <c r="AB1557" s="76"/>
      <c r="AC1557" s="76"/>
      <c r="AD1557" s="76"/>
      <c r="AE1557" s="97" t="s">
        <v>10630</v>
      </c>
      <c r="AF1557" s="76"/>
      <c r="AG1557" s="76"/>
      <c r="AH1557" s="76"/>
      <c r="AI1557" s="67" t="s">
        <v>10848</v>
      </c>
      <c r="AJ1557" s="79" t="s">
        <v>42</v>
      </c>
      <c r="AK1557" s="68"/>
      <c r="AL1557" s="68"/>
      <c r="AM1557" s="68"/>
      <c r="AN1557" s="110"/>
      <c r="AO1557" s="110"/>
      <c r="AP1557" s="107"/>
      <c r="AQ1557" s="68"/>
    </row>
    <row r="1558" customFormat="false" ht="15" hidden="false" customHeight="false" outlineLevel="0" collapsed="false">
      <c r="B1558" s="1" t="str">
        <f aca="false">поверители!$E1558</f>
        <v>03795</v>
      </c>
      <c r="C1558" s="64" t="s">
        <v>1753</v>
      </c>
      <c r="D1558" s="63"/>
      <c r="E1558" s="67" t="s">
        <v>12245</v>
      </c>
      <c r="F1558" s="63"/>
      <c r="G1558" s="63" t="s">
        <v>10335</v>
      </c>
      <c r="H1558" s="81" t="s">
        <v>11013</v>
      </c>
      <c r="I1558" s="67" t="s">
        <v>10374</v>
      </c>
      <c r="J1558" s="76"/>
      <c r="K1558" s="76"/>
      <c r="L1558" s="76"/>
      <c r="M1558" s="76"/>
      <c r="N1558" s="76"/>
      <c r="O1558" s="71" t="s">
        <v>10335</v>
      </c>
      <c r="P1558" s="71"/>
      <c r="Q1558" s="71" t="s">
        <v>10338</v>
      </c>
      <c r="R1558" s="79" t="s">
        <v>10339</v>
      </c>
      <c r="S1558" s="95" t="n">
        <v>45140</v>
      </c>
      <c r="T1558" s="74" t="n">
        <v>45870</v>
      </c>
      <c r="U1558" s="87" t="s">
        <v>10340</v>
      </c>
      <c r="V1558" s="87" t="s">
        <v>10341</v>
      </c>
      <c r="W1558" s="76"/>
      <c r="X1558" s="71" t="s">
        <v>10335</v>
      </c>
      <c r="Y1558" s="71" t="s">
        <v>10342</v>
      </c>
      <c r="Z1558" s="79" t="s">
        <v>10629</v>
      </c>
      <c r="AA1558" s="76"/>
      <c r="AB1558" s="76"/>
      <c r="AC1558" s="76"/>
      <c r="AD1558" s="76"/>
      <c r="AE1558" s="97" t="s">
        <v>10630</v>
      </c>
      <c r="AF1558" s="76"/>
      <c r="AG1558" s="76"/>
      <c r="AH1558" s="76"/>
      <c r="AI1558" s="67" t="s">
        <v>10979</v>
      </c>
      <c r="AJ1558" s="79" t="s">
        <v>42</v>
      </c>
      <c r="AK1558" s="68"/>
      <c r="AL1558" s="68"/>
      <c r="AM1558" s="68"/>
      <c r="AN1558" s="110"/>
      <c r="AO1558" s="110"/>
      <c r="AP1558" s="107"/>
      <c r="AQ1558" s="68"/>
    </row>
    <row r="1559" customFormat="false" ht="15" hidden="false" customHeight="false" outlineLevel="0" collapsed="false">
      <c r="B1559" s="1" t="str">
        <f aca="false">поверители!$E1559</f>
        <v>03799</v>
      </c>
      <c r="C1559" s="64" t="s">
        <v>724</v>
      </c>
      <c r="D1559" s="63"/>
      <c r="E1559" s="81" t="s">
        <v>2638</v>
      </c>
      <c r="F1559" s="63"/>
      <c r="G1559" s="63" t="s">
        <v>10335</v>
      </c>
      <c r="H1559" s="64" t="s">
        <v>332</v>
      </c>
      <c r="I1559" s="67" t="s">
        <v>10652</v>
      </c>
      <c r="J1559" s="76"/>
      <c r="K1559" s="76"/>
      <c r="L1559" s="76"/>
      <c r="M1559" s="76"/>
      <c r="N1559" s="76"/>
      <c r="O1559" s="71" t="s">
        <v>10335</v>
      </c>
      <c r="P1559" s="71"/>
      <c r="Q1559" s="71" t="s">
        <v>10338</v>
      </c>
      <c r="R1559" s="79" t="s">
        <v>10339</v>
      </c>
      <c r="S1559" s="95" t="n">
        <v>45140</v>
      </c>
      <c r="T1559" s="74" t="n">
        <v>45870</v>
      </c>
      <c r="U1559" s="87" t="s">
        <v>10340</v>
      </c>
      <c r="V1559" s="87" t="s">
        <v>10341</v>
      </c>
      <c r="W1559" s="76"/>
      <c r="X1559" s="71" t="s">
        <v>10335</v>
      </c>
      <c r="Y1559" s="71" t="s">
        <v>10342</v>
      </c>
      <c r="Z1559" s="79" t="s">
        <v>10629</v>
      </c>
      <c r="AA1559" s="76"/>
      <c r="AB1559" s="76"/>
      <c r="AC1559" s="76"/>
      <c r="AD1559" s="76"/>
      <c r="AE1559" s="97" t="s">
        <v>10630</v>
      </c>
      <c r="AF1559" s="76"/>
      <c r="AG1559" s="76"/>
      <c r="AH1559" s="76"/>
      <c r="AI1559" s="67" t="s">
        <v>10733</v>
      </c>
      <c r="AJ1559" s="79" t="s">
        <v>42</v>
      </c>
      <c r="AK1559" s="68"/>
      <c r="AL1559" s="68"/>
      <c r="AM1559" s="68"/>
      <c r="AN1559" s="110"/>
      <c r="AO1559" s="110"/>
      <c r="AP1559" s="107"/>
      <c r="AQ1559" s="68"/>
    </row>
    <row r="1560" customFormat="false" ht="15" hidden="false" customHeight="false" outlineLevel="0" collapsed="false">
      <c r="B1560" s="1" t="str">
        <f aca="false">поверители!$E1560</f>
        <v>04827</v>
      </c>
      <c r="C1560" s="64" t="s">
        <v>323</v>
      </c>
      <c r="D1560" s="63"/>
      <c r="E1560" s="81" t="s">
        <v>12246</v>
      </c>
      <c r="F1560" s="63"/>
      <c r="G1560" s="63" t="s">
        <v>10335</v>
      </c>
      <c r="H1560" s="81" t="s">
        <v>326</v>
      </c>
      <c r="I1560" s="67" t="s">
        <v>10652</v>
      </c>
      <c r="J1560" s="76"/>
      <c r="K1560" s="76"/>
      <c r="L1560" s="76"/>
      <c r="M1560" s="76"/>
      <c r="N1560" s="76"/>
      <c r="O1560" s="71" t="s">
        <v>10335</v>
      </c>
      <c r="P1560" s="71"/>
      <c r="Q1560" s="71" t="s">
        <v>10338</v>
      </c>
      <c r="R1560" s="79" t="s">
        <v>10339</v>
      </c>
      <c r="S1560" s="95" t="n">
        <v>45140</v>
      </c>
      <c r="T1560" s="74" t="n">
        <v>45870</v>
      </c>
      <c r="U1560" s="87" t="s">
        <v>10340</v>
      </c>
      <c r="V1560" s="87" t="s">
        <v>10341</v>
      </c>
      <c r="W1560" s="76"/>
      <c r="X1560" s="71" t="s">
        <v>10335</v>
      </c>
      <c r="Y1560" s="71" t="s">
        <v>10342</v>
      </c>
      <c r="Z1560" s="79" t="s">
        <v>10629</v>
      </c>
      <c r="AA1560" s="76"/>
      <c r="AB1560" s="76"/>
      <c r="AC1560" s="76"/>
      <c r="AD1560" s="76"/>
      <c r="AE1560" s="97" t="s">
        <v>10630</v>
      </c>
      <c r="AF1560" s="76"/>
      <c r="AG1560" s="76"/>
      <c r="AH1560" s="76"/>
      <c r="AI1560" s="67" t="s">
        <v>10848</v>
      </c>
      <c r="AJ1560" s="79" t="s">
        <v>42</v>
      </c>
      <c r="AK1560" s="68"/>
      <c r="AL1560" s="68"/>
      <c r="AM1560" s="68"/>
      <c r="AN1560" s="110"/>
      <c r="AO1560" s="110"/>
      <c r="AP1560" s="107"/>
      <c r="AQ1560" s="68"/>
    </row>
    <row r="1561" customFormat="false" ht="15" hidden="false" customHeight="false" outlineLevel="0" collapsed="false">
      <c r="B1561" s="1" t="str">
        <f aca="false">поверители!$E1561</f>
        <v>04838</v>
      </c>
      <c r="C1561" s="64" t="s">
        <v>387</v>
      </c>
      <c r="D1561" s="63"/>
      <c r="E1561" s="81" t="s">
        <v>12247</v>
      </c>
      <c r="F1561" s="63"/>
      <c r="G1561" s="63" t="s">
        <v>10335</v>
      </c>
      <c r="H1561" s="81" t="s">
        <v>366</v>
      </c>
      <c r="I1561" s="67" t="s">
        <v>10469</v>
      </c>
      <c r="J1561" s="76"/>
      <c r="K1561" s="76"/>
      <c r="L1561" s="76"/>
      <c r="M1561" s="76"/>
      <c r="N1561" s="76"/>
      <c r="O1561" s="71" t="s">
        <v>10335</v>
      </c>
      <c r="P1561" s="71"/>
      <c r="Q1561" s="71" t="s">
        <v>10338</v>
      </c>
      <c r="R1561" s="79" t="s">
        <v>10339</v>
      </c>
      <c r="S1561" s="95" t="n">
        <v>45140</v>
      </c>
      <c r="T1561" s="74" t="n">
        <v>45870</v>
      </c>
      <c r="U1561" s="87" t="s">
        <v>10340</v>
      </c>
      <c r="V1561" s="87" t="s">
        <v>10341</v>
      </c>
      <c r="W1561" s="76"/>
      <c r="X1561" s="71" t="s">
        <v>10335</v>
      </c>
      <c r="Y1561" s="71" t="s">
        <v>10342</v>
      </c>
      <c r="Z1561" s="79" t="s">
        <v>10629</v>
      </c>
      <c r="AA1561" s="76"/>
      <c r="AB1561" s="76"/>
      <c r="AC1561" s="76"/>
      <c r="AD1561" s="76"/>
      <c r="AE1561" s="97" t="s">
        <v>10630</v>
      </c>
      <c r="AF1561" s="76"/>
      <c r="AG1561" s="76"/>
      <c r="AH1561" s="76"/>
      <c r="AI1561" s="67" t="s">
        <v>10943</v>
      </c>
      <c r="AJ1561" s="79" t="s">
        <v>42</v>
      </c>
      <c r="AK1561" s="68"/>
      <c r="AL1561" s="68"/>
      <c r="AM1561" s="68"/>
      <c r="AN1561" s="110"/>
      <c r="AO1561" s="110"/>
      <c r="AP1561" s="107"/>
      <c r="AQ1561" s="68"/>
    </row>
    <row r="1562" customFormat="false" ht="15" hidden="false" customHeight="false" outlineLevel="0" collapsed="false">
      <c r="B1562" s="1" t="str">
        <f aca="false">поверители!$E1562</f>
        <v>04843</v>
      </c>
      <c r="C1562" s="64" t="s">
        <v>323</v>
      </c>
      <c r="D1562" s="63"/>
      <c r="E1562" s="81" t="s">
        <v>12248</v>
      </c>
      <c r="F1562" s="63"/>
      <c r="G1562" s="63" t="s">
        <v>10335</v>
      </c>
      <c r="H1562" s="81" t="s">
        <v>763</v>
      </c>
      <c r="I1562" s="67" t="s">
        <v>10652</v>
      </c>
      <c r="J1562" s="76"/>
      <c r="K1562" s="76"/>
      <c r="L1562" s="76"/>
      <c r="M1562" s="76"/>
      <c r="N1562" s="76"/>
      <c r="O1562" s="71" t="s">
        <v>10335</v>
      </c>
      <c r="P1562" s="71"/>
      <c r="Q1562" s="71" t="s">
        <v>10338</v>
      </c>
      <c r="R1562" s="79" t="s">
        <v>10339</v>
      </c>
      <c r="S1562" s="95" t="n">
        <v>45140</v>
      </c>
      <c r="T1562" s="74" t="n">
        <v>45870</v>
      </c>
      <c r="U1562" s="87" t="s">
        <v>10340</v>
      </c>
      <c r="V1562" s="87" t="s">
        <v>10341</v>
      </c>
      <c r="W1562" s="76"/>
      <c r="X1562" s="71" t="s">
        <v>10335</v>
      </c>
      <c r="Y1562" s="71" t="s">
        <v>10342</v>
      </c>
      <c r="Z1562" s="79" t="s">
        <v>10629</v>
      </c>
      <c r="AA1562" s="76"/>
      <c r="AB1562" s="76"/>
      <c r="AC1562" s="76"/>
      <c r="AD1562" s="76"/>
      <c r="AE1562" s="97" t="s">
        <v>10630</v>
      </c>
      <c r="AF1562" s="76"/>
      <c r="AG1562" s="76"/>
      <c r="AH1562" s="76"/>
      <c r="AI1562" s="67" t="s">
        <v>10845</v>
      </c>
      <c r="AJ1562" s="79" t="s">
        <v>42</v>
      </c>
      <c r="AK1562" s="68"/>
      <c r="AL1562" s="68"/>
      <c r="AM1562" s="68"/>
      <c r="AN1562" s="110"/>
      <c r="AO1562" s="110"/>
      <c r="AP1562" s="107"/>
      <c r="AQ1562" s="68"/>
    </row>
    <row r="1563" customFormat="false" ht="15" hidden="false" customHeight="false" outlineLevel="0" collapsed="false">
      <c r="B1563" s="1" t="str">
        <f aca="false">поверители!$E1563</f>
        <v>04849</v>
      </c>
      <c r="C1563" s="64" t="s">
        <v>323</v>
      </c>
      <c r="D1563" s="63"/>
      <c r="E1563" s="81" t="s">
        <v>12249</v>
      </c>
      <c r="F1563" s="63"/>
      <c r="G1563" s="63" t="s">
        <v>10335</v>
      </c>
      <c r="H1563" s="81" t="s">
        <v>326</v>
      </c>
      <c r="I1563" s="67" t="s">
        <v>10652</v>
      </c>
      <c r="J1563" s="76"/>
      <c r="K1563" s="76"/>
      <c r="L1563" s="76"/>
      <c r="M1563" s="76"/>
      <c r="N1563" s="76"/>
      <c r="O1563" s="71" t="s">
        <v>10335</v>
      </c>
      <c r="P1563" s="71"/>
      <c r="Q1563" s="71" t="s">
        <v>10338</v>
      </c>
      <c r="R1563" s="79" t="s">
        <v>10339</v>
      </c>
      <c r="S1563" s="95" t="n">
        <v>45140</v>
      </c>
      <c r="T1563" s="74" t="n">
        <v>45870</v>
      </c>
      <c r="U1563" s="87" t="s">
        <v>10340</v>
      </c>
      <c r="V1563" s="87" t="s">
        <v>10341</v>
      </c>
      <c r="W1563" s="76"/>
      <c r="X1563" s="71" t="s">
        <v>10335</v>
      </c>
      <c r="Y1563" s="71" t="s">
        <v>10342</v>
      </c>
      <c r="Z1563" s="79" t="s">
        <v>10629</v>
      </c>
      <c r="AA1563" s="76"/>
      <c r="AB1563" s="76"/>
      <c r="AC1563" s="76"/>
      <c r="AD1563" s="76"/>
      <c r="AE1563" s="97" t="s">
        <v>10630</v>
      </c>
      <c r="AF1563" s="76"/>
      <c r="AG1563" s="76"/>
      <c r="AH1563" s="76"/>
      <c r="AI1563" s="67" t="s">
        <v>10848</v>
      </c>
      <c r="AJ1563" s="79" t="s">
        <v>42</v>
      </c>
      <c r="AK1563" s="68"/>
      <c r="AL1563" s="68"/>
      <c r="AM1563" s="68"/>
      <c r="AN1563" s="110"/>
      <c r="AO1563" s="110"/>
      <c r="AP1563" s="107"/>
      <c r="AQ1563" s="68"/>
    </row>
    <row r="1564" customFormat="false" ht="15" hidden="false" customHeight="false" outlineLevel="0" collapsed="false">
      <c r="B1564" s="1" t="str">
        <f aca="false">поверители!$E1564</f>
        <v>04869</v>
      </c>
      <c r="C1564" s="64" t="s">
        <v>1753</v>
      </c>
      <c r="D1564" s="63"/>
      <c r="E1564" s="81" t="s">
        <v>12250</v>
      </c>
      <c r="F1564" s="63"/>
      <c r="G1564" s="63" t="s">
        <v>10335</v>
      </c>
      <c r="H1564" s="81" t="s">
        <v>11011</v>
      </c>
      <c r="I1564" s="67" t="s">
        <v>10374</v>
      </c>
      <c r="J1564" s="76"/>
      <c r="K1564" s="76"/>
      <c r="L1564" s="76"/>
      <c r="M1564" s="76"/>
      <c r="N1564" s="76"/>
      <c r="O1564" s="71" t="s">
        <v>10335</v>
      </c>
      <c r="P1564" s="71"/>
      <c r="Q1564" s="71" t="s">
        <v>10338</v>
      </c>
      <c r="R1564" s="79" t="s">
        <v>10339</v>
      </c>
      <c r="S1564" s="95" t="n">
        <v>45140</v>
      </c>
      <c r="T1564" s="74" t="n">
        <v>45870</v>
      </c>
      <c r="U1564" s="87" t="s">
        <v>10340</v>
      </c>
      <c r="V1564" s="87" t="s">
        <v>10341</v>
      </c>
      <c r="W1564" s="76"/>
      <c r="X1564" s="71" t="s">
        <v>10335</v>
      </c>
      <c r="Y1564" s="71" t="s">
        <v>10342</v>
      </c>
      <c r="Z1564" s="79" t="s">
        <v>10629</v>
      </c>
      <c r="AA1564" s="76"/>
      <c r="AB1564" s="76"/>
      <c r="AC1564" s="76"/>
      <c r="AD1564" s="76"/>
      <c r="AE1564" s="97" t="s">
        <v>10630</v>
      </c>
      <c r="AF1564" s="76"/>
      <c r="AG1564" s="76"/>
      <c r="AH1564" s="76"/>
      <c r="AI1564" s="67" t="s">
        <v>10979</v>
      </c>
      <c r="AJ1564" s="79" t="s">
        <v>42</v>
      </c>
      <c r="AK1564" s="68"/>
      <c r="AL1564" s="68"/>
      <c r="AM1564" s="68"/>
      <c r="AN1564" s="110"/>
      <c r="AO1564" s="110"/>
      <c r="AP1564" s="107"/>
      <c r="AQ1564" s="68"/>
    </row>
    <row r="1565" customFormat="false" ht="15" hidden="false" customHeight="false" outlineLevel="0" collapsed="false">
      <c r="B1565" s="1" t="str">
        <f aca="false">поверители!$E1565</f>
        <v>04875</v>
      </c>
      <c r="C1565" s="64" t="s">
        <v>1753</v>
      </c>
      <c r="D1565" s="63"/>
      <c r="E1565" s="81" t="s">
        <v>12251</v>
      </c>
      <c r="F1565" s="63"/>
      <c r="G1565" s="63" t="s">
        <v>10335</v>
      </c>
      <c r="H1565" s="81" t="s">
        <v>11011</v>
      </c>
      <c r="I1565" s="67" t="s">
        <v>10374</v>
      </c>
      <c r="J1565" s="76"/>
      <c r="K1565" s="76"/>
      <c r="L1565" s="76"/>
      <c r="M1565" s="76"/>
      <c r="N1565" s="76"/>
      <c r="O1565" s="71" t="s">
        <v>10335</v>
      </c>
      <c r="P1565" s="71"/>
      <c r="Q1565" s="71" t="s">
        <v>10338</v>
      </c>
      <c r="R1565" s="79" t="s">
        <v>10339</v>
      </c>
      <c r="S1565" s="95" t="n">
        <v>45140</v>
      </c>
      <c r="T1565" s="74" t="n">
        <v>45870</v>
      </c>
      <c r="U1565" s="87" t="s">
        <v>10340</v>
      </c>
      <c r="V1565" s="87" t="s">
        <v>10341</v>
      </c>
      <c r="W1565" s="76"/>
      <c r="X1565" s="71" t="s">
        <v>10335</v>
      </c>
      <c r="Y1565" s="71" t="s">
        <v>10342</v>
      </c>
      <c r="Z1565" s="79" t="s">
        <v>10629</v>
      </c>
      <c r="AA1565" s="76"/>
      <c r="AB1565" s="76"/>
      <c r="AC1565" s="76"/>
      <c r="AD1565" s="76"/>
      <c r="AE1565" s="97" t="s">
        <v>10630</v>
      </c>
      <c r="AF1565" s="76"/>
      <c r="AG1565" s="76"/>
      <c r="AH1565" s="76"/>
      <c r="AI1565" s="67" t="s">
        <v>10979</v>
      </c>
      <c r="AJ1565" s="79" t="s">
        <v>42</v>
      </c>
      <c r="AK1565" s="68"/>
      <c r="AL1565" s="68"/>
      <c r="AM1565" s="68"/>
      <c r="AN1565" s="110"/>
      <c r="AO1565" s="110"/>
      <c r="AP1565" s="107"/>
      <c r="AQ1565" s="68"/>
    </row>
    <row r="1566" customFormat="false" ht="15" hidden="false" customHeight="false" outlineLevel="0" collapsed="false">
      <c r="B1566" s="1" t="str">
        <f aca="false">поверители!$E1566</f>
        <v>04885</v>
      </c>
      <c r="C1566" s="64" t="s">
        <v>724</v>
      </c>
      <c r="D1566" s="63"/>
      <c r="E1566" s="81" t="s">
        <v>12252</v>
      </c>
      <c r="F1566" s="63"/>
      <c r="G1566" s="63" t="s">
        <v>10335</v>
      </c>
      <c r="H1566" s="63" t="s">
        <v>332</v>
      </c>
      <c r="I1566" s="67" t="s">
        <v>10652</v>
      </c>
      <c r="J1566" s="76"/>
      <c r="K1566" s="76"/>
      <c r="L1566" s="76"/>
      <c r="M1566" s="76"/>
      <c r="N1566" s="76"/>
      <c r="O1566" s="71" t="s">
        <v>10335</v>
      </c>
      <c r="P1566" s="71"/>
      <c r="Q1566" s="71" t="s">
        <v>10338</v>
      </c>
      <c r="R1566" s="79" t="s">
        <v>10339</v>
      </c>
      <c r="S1566" s="95" t="n">
        <v>45140</v>
      </c>
      <c r="T1566" s="74" t="n">
        <v>45870</v>
      </c>
      <c r="U1566" s="87" t="s">
        <v>10340</v>
      </c>
      <c r="V1566" s="87" t="s">
        <v>10341</v>
      </c>
      <c r="W1566" s="76"/>
      <c r="X1566" s="71" t="s">
        <v>10335</v>
      </c>
      <c r="Y1566" s="71" t="s">
        <v>10342</v>
      </c>
      <c r="Z1566" s="79" t="s">
        <v>10629</v>
      </c>
      <c r="AA1566" s="76"/>
      <c r="AB1566" s="76"/>
      <c r="AC1566" s="76"/>
      <c r="AD1566" s="76"/>
      <c r="AE1566" s="97" t="s">
        <v>10630</v>
      </c>
      <c r="AF1566" s="76"/>
      <c r="AG1566" s="76"/>
      <c r="AH1566" s="76"/>
      <c r="AI1566" s="67" t="s">
        <v>10562</v>
      </c>
      <c r="AJ1566" s="79" t="s">
        <v>42</v>
      </c>
      <c r="AK1566" s="68"/>
      <c r="AL1566" s="68"/>
      <c r="AM1566" s="68"/>
      <c r="AN1566" s="110"/>
      <c r="AO1566" s="110"/>
      <c r="AP1566" s="107"/>
      <c r="AQ1566" s="68"/>
    </row>
    <row r="1567" customFormat="false" ht="15" hidden="false" customHeight="false" outlineLevel="0" collapsed="false">
      <c r="B1567" s="1" t="str">
        <f aca="false">поверители!$E1567</f>
        <v>05326</v>
      </c>
      <c r="C1567" s="64" t="s">
        <v>387</v>
      </c>
      <c r="D1567" s="63"/>
      <c r="E1567" s="81" t="s">
        <v>12253</v>
      </c>
      <c r="F1567" s="63"/>
      <c r="G1567" s="63" t="s">
        <v>10335</v>
      </c>
      <c r="H1567" s="81" t="s">
        <v>366</v>
      </c>
      <c r="I1567" s="67" t="s">
        <v>10469</v>
      </c>
      <c r="J1567" s="76"/>
      <c r="K1567" s="76"/>
      <c r="L1567" s="76"/>
      <c r="M1567" s="76"/>
      <c r="N1567" s="76"/>
      <c r="O1567" s="71" t="s">
        <v>10335</v>
      </c>
      <c r="P1567" s="71"/>
      <c r="Q1567" s="71" t="s">
        <v>10338</v>
      </c>
      <c r="R1567" s="79" t="s">
        <v>10339</v>
      </c>
      <c r="S1567" s="95" t="n">
        <v>45140</v>
      </c>
      <c r="T1567" s="74" t="n">
        <v>45870</v>
      </c>
      <c r="U1567" s="87" t="s">
        <v>10340</v>
      </c>
      <c r="V1567" s="87" t="s">
        <v>10341</v>
      </c>
      <c r="W1567" s="76"/>
      <c r="X1567" s="71" t="s">
        <v>10335</v>
      </c>
      <c r="Y1567" s="71" t="s">
        <v>10342</v>
      </c>
      <c r="Z1567" s="79" t="s">
        <v>10629</v>
      </c>
      <c r="AA1567" s="76"/>
      <c r="AB1567" s="76"/>
      <c r="AC1567" s="76"/>
      <c r="AD1567" s="76"/>
      <c r="AE1567" s="97" t="s">
        <v>10630</v>
      </c>
      <c r="AF1567" s="76"/>
      <c r="AG1567" s="76"/>
      <c r="AH1567" s="76"/>
      <c r="AI1567" s="67" t="s">
        <v>10853</v>
      </c>
      <c r="AJ1567" s="79" t="s">
        <v>42</v>
      </c>
      <c r="AK1567" s="68"/>
      <c r="AL1567" s="68"/>
      <c r="AM1567" s="68"/>
      <c r="AN1567" s="110"/>
      <c r="AO1567" s="110"/>
      <c r="AP1567" s="107"/>
      <c r="AQ1567" s="68"/>
    </row>
    <row r="1568" customFormat="false" ht="15" hidden="false" customHeight="false" outlineLevel="0" collapsed="false">
      <c r="B1568" s="1" t="str">
        <f aca="false">поверители!$E1568</f>
        <v>06163</v>
      </c>
      <c r="C1568" s="64" t="s">
        <v>387</v>
      </c>
      <c r="D1568" s="63"/>
      <c r="E1568" s="81" t="s">
        <v>12254</v>
      </c>
      <c r="F1568" s="63"/>
      <c r="G1568" s="63" t="s">
        <v>10335</v>
      </c>
      <c r="H1568" s="81" t="s">
        <v>366</v>
      </c>
      <c r="I1568" s="67" t="s">
        <v>10469</v>
      </c>
      <c r="J1568" s="76"/>
      <c r="K1568" s="76"/>
      <c r="L1568" s="76"/>
      <c r="M1568" s="76"/>
      <c r="N1568" s="76"/>
      <c r="O1568" s="71" t="s">
        <v>10335</v>
      </c>
      <c r="P1568" s="71"/>
      <c r="Q1568" s="71" t="s">
        <v>10338</v>
      </c>
      <c r="R1568" s="79" t="s">
        <v>10339</v>
      </c>
      <c r="S1568" s="95" t="n">
        <v>45140</v>
      </c>
      <c r="T1568" s="74" t="n">
        <v>45870</v>
      </c>
      <c r="U1568" s="87" t="s">
        <v>10340</v>
      </c>
      <c r="V1568" s="87" t="s">
        <v>10341</v>
      </c>
      <c r="W1568" s="76"/>
      <c r="X1568" s="71" t="s">
        <v>10335</v>
      </c>
      <c r="Y1568" s="71" t="s">
        <v>10342</v>
      </c>
      <c r="Z1568" s="79" t="s">
        <v>10629</v>
      </c>
      <c r="AA1568" s="76"/>
      <c r="AB1568" s="76"/>
      <c r="AC1568" s="76"/>
      <c r="AD1568" s="76"/>
      <c r="AE1568" s="97" t="s">
        <v>10630</v>
      </c>
      <c r="AF1568" s="76"/>
      <c r="AG1568" s="76"/>
      <c r="AH1568" s="76"/>
      <c r="AI1568" s="67" t="s">
        <v>10650</v>
      </c>
      <c r="AJ1568" s="79" t="s">
        <v>42</v>
      </c>
      <c r="AK1568" s="68"/>
      <c r="AL1568" s="68"/>
      <c r="AM1568" s="68"/>
      <c r="AN1568" s="110"/>
      <c r="AO1568" s="110"/>
      <c r="AP1568" s="107"/>
      <c r="AQ1568" s="68"/>
    </row>
    <row r="1569" customFormat="false" ht="16.4" hidden="false" customHeight="false" outlineLevel="0" collapsed="false">
      <c r="B1569" s="1" t="str">
        <f aca="false">поверители!$E1569</f>
        <v>06179</v>
      </c>
      <c r="C1569" s="64" t="s">
        <v>323</v>
      </c>
      <c r="D1569" s="63"/>
      <c r="E1569" s="81" t="s">
        <v>11019</v>
      </c>
      <c r="F1569" s="63"/>
      <c r="G1569" s="63" t="s">
        <v>10335</v>
      </c>
      <c r="H1569" s="80" t="s">
        <v>326</v>
      </c>
      <c r="I1569" s="67" t="s">
        <v>10652</v>
      </c>
      <c r="J1569" s="76"/>
      <c r="K1569" s="76"/>
      <c r="L1569" s="76"/>
      <c r="M1569" s="76"/>
      <c r="N1569" s="76"/>
      <c r="O1569" s="71" t="s">
        <v>10335</v>
      </c>
      <c r="P1569" s="71"/>
      <c r="Q1569" s="71" t="s">
        <v>10338</v>
      </c>
      <c r="R1569" s="79" t="s">
        <v>10339</v>
      </c>
      <c r="S1569" s="95" t="n">
        <v>45140</v>
      </c>
      <c r="T1569" s="74" t="n">
        <v>45870</v>
      </c>
      <c r="U1569" s="87" t="s">
        <v>10340</v>
      </c>
      <c r="V1569" s="87" t="s">
        <v>10341</v>
      </c>
      <c r="W1569" s="76"/>
      <c r="X1569" s="71" t="s">
        <v>10335</v>
      </c>
      <c r="Y1569" s="71" t="s">
        <v>10342</v>
      </c>
      <c r="Z1569" s="79" t="s">
        <v>10629</v>
      </c>
      <c r="AA1569" s="76"/>
      <c r="AB1569" s="76"/>
      <c r="AC1569" s="76"/>
      <c r="AD1569" s="76"/>
      <c r="AE1569" s="97" t="s">
        <v>10630</v>
      </c>
      <c r="AF1569" s="76"/>
      <c r="AG1569" s="76"/>
      <c r="AH1569" s="76"/>
      <c r="AI1569" s="67" t="s">
        <v>11020</v>
      </c>
      <c r="AJ1569" s="79" t="s">
        <v>42</v>
      </c>
      <c r="AK1569" s="68"/>
      <c r="AL1569" s="68"/>
      <c r="AM1569" s="68"/>
      <c r="AN1569" s="110"/>
      <c r="AO1569" s="110"/>
      <c r="AP1569" s="107"/>
      <c r="AQ1569" s="68"/>
    </row>
    <row r="1570" customFormat="false" ht="15" hidden="false" customHeight="false" outlineLevel="0" collapsed="false">
      <c r="B1570" s="1" t="str">
        <f aca="false">поверители!$E1570</f>
        <v>06181</v>
      </c>
      <c r="C1570" s="64" t="s">
        <v>323</v>
      </c>
      <c r="D1570" s="63"/>
      <c r="E1570" s="81" t="s">
        <v>2648</v>
      </c>
      <c r="F1570" s="63"/>
      <c r="G1570" s="63" t="s">
        <v>10335</v>
      </c>
      <c r="H1570" s="81" t="s">
        <v>326</v>
      </c>
      <c r="I1570" s="67" t="s">
        <v>10652</v>
      </c>
      <c r="J1570" s="76"/>
      <c r="K1570" s="76"/>
      <c r="L1570" s="76"/>
      <c r="M1570" s="76"/>
      <c r="N1570" s="76"/>
      <c r="O1570" s="71" t="s">
        <v>10335</v>
      </c>
      <c r="P1570" s="71"/>
      <c r="Q1570" s="71" t="s">
        <v>10338</v>
      </c>
      <c r="R1570" s="79" t="s">
        <v>10339</v>
      </c>
      <c r="S1570" s="95" t="n">
        <v>45140</v>
      </c>
      <c r="T1570" s="74" t="n">
        <v>45870</v>
      </c>
      <c r="U1570" s="87" t="s">
        <v>10340</v>
      </c>
      <c r="V1570" s="87" t="s">
        <v>10341</v>
      </c>
      <c r="W1570" s="76"/>
      <c r="X1570" s="71" t="s">
        <v>10335</v>
      </c>
      <c r="Y1570" s="71" t="s">
        <v>10342</v>
      </c>
      <c r="Z1570" s="79" t="s">
        <v>10629</v>
      </c>
      <c r="AA1570" s="76"/>
      <c r="AB1570" s="76"/>
      <c r="AC1570" s="76"/>
      <c r="AD1570" s="76"/>
      <c r="AE1570" s="97" t="s">
        <v>10630</v>
      </c>
      <c r="AF1570" s="76"/>
      <c r="AG1570" s="76"/>
      <c r="AH1570" s="76"/>
      <c r="AI1570" s="67" t="s">
        <v>10848</v>
      </c>
      <c r="AJ1570" s="79" t="s">
        <v>42</v>
      </c>
      <c r="AK1570" s="68"/>
      <c r="AL1570" s="68"/>
      <c r="AM1570" s="68"/>
      <c r="AN1570" s="110"/>
      <c r="AO1570" s="110"/>
      <c r="AP1570" s="107"/>
      <c r="AQ1570" s="68"/>
    </row>
    <row r="1571" customFormat="false" ht="15" hidden="false" customHeight="false" outlineLevel="0" collapsed="false">
      <c r="B1571" s="1" t="str">
        <f aca="false">поверители!$E1571</f>
        <v>06296</v>
      </c>
      <c r="C1571" s="64" t="s">
        <v>387</v>
      </c>
      <c r="D1571" s="63"/>
      <c r="E1571" s="81" t="s">
        <v>12255</v>
      </c>
      <c r="F1571" s="63"/>
      <c r="G1571" s="63" t="s">
        <v>10335</v>
      </c>
      <c r="H1571" s="81" t="s">
        <v>390</v>
      </c>
      <c r="I1571" s="67" t="s">
        <v>10469</v>
      </c>
      <c r="J1571" s="76"/>
      <c r="K1571" s="76"/>
      <c r="L1571" s="76"/>
      <c r="M1571" s="76"/>
      <c r="N1571" s="76"/>
      <c r="O1571" s="71" t="s">
        <v>10335</v>
      </c>
      <c r="P1571" s="71"/>
      <c r="Q1571" s="71" t="s">
        <v>10338</v>
      </c>
      <c r="R1571" s="79" t="s">
        <v>10339</v>
      </c>
      <c r="S1571" s="95" t="n">
        <v>45140</v>
      </c>
      <c r="T1571" s="74" t="n">
        <v>45870</v>
      </c>
      <c r="U1571" s="87" t="s">
        <v>10340</v>
      </c>
      <c r="V1571" s="87" t="s">
        <v>10341</v>
      </c>
      <c r="W1571" s="76"/>
      <c r="X1571" s="71" t="s">
        <v>10335</v>
      </c>
      <c r="Y1571" s="71" t="s">
        <v>10342</v>
      </c>
      <c r="Z1571" s="79" t="s">
        <v>10629</v>
      </c>
      <c r="AA1571" s="76"/>
      <c r="AB1571" s="76"/>
      <c r="AC1571" s="76"/>
      <c r="AD1571" s="76"/>
      <c r="AE1571" s="97" t="s">
        <v>10630</v>
      </c>
      <c r="AF1571" s="76"/>
      <c r="AG1571" s="76"/>
      <c r="AH1571" s="76"/>
      <c r="AI1571" s="67" t="s">
        <v>10647</v>
      </c>
      <c r="AJ1571" s="79" t="s">
        <v>42</v>
      </c>
      <c r="AK1571" s="68"/>
      <c r="AL1571" s="68"/>
      <c r="AM1571" s="68"/>
      <c r="AN1571" s="110"/>
      <c r="AO1571" s="110"/>
      <c r="AP1571" s="107"/>
      <c r="AQ1571" s="68"/>
    </row>
    <row r="1572" customFormat="false" ht="15" hidden="false" customHeight="false" outlineLevel="0" collapsed="false">
      <c r="B1572" s="1" t="str">
        <f aca="false">поверители!$E1572</f>
        <v>06297</v>
      </c>
      <c r="C1572" s="64" t="s">
        <v>387</v>
      </c>
      <c r="D1572" s="63"/>
      <c r="E1572" s="81" t="s">
        <v>12256</v>
      </c>
      <c r="F1572" s="63"/>
      <c r="G1572" s="63" t="s">
        <v>10335</v>
      </c>
      <c r="H1572" s="81" t="s">
        <v>390</v>
      </c>
      <c r="I1572" s="67" t="s">
        <v>10469</v>
      </c>
      <c r="J1572" s="76"/>
      <c r="K1572" s="76"/>
      <c r="L1572" s="76"/>
      <c r="M1572" s="76"/>
      <c r="N1572" s="76"/>
      <c r="O1572" s="71" t="s">
        <v>10335</v>
      </c>
      <c r="P1572" s="71"/>
      <c r="Q1572" s="71" t="s">
        <v>10338</v>
      </c>
      <c r="R1572" s="79" t="s">
        <v>10339</v>
      </c>
      <c r="S1572" s="95" t="n">
        <v>45140</v>
      </c>
      <c r="T1572" s="74" t="n">
        <v>45870</v>
      </c>
      <c r="U1572" s="87" t="s">
        <v>10340</v>
      </c>
      <c r="V1572" s="87" t="s">
        <v>10341</v>
      </c>
      <c r="W1572" s="76"/>
      <c r="X1572" s="71" t="s">
        <v>10335</v>
      </c>
      <c r="Y1572" s="71" t="s">
        <v>10342</v>
      </c>
      <c r="Z1572" s="79" t="s">
        <v>10629</v>
      </c>
      <c r="AA1572" s="76"/>
      <c r="AB1572" s="76"/>
      <c r="AC1572" s="76"/>
      <c r="AD1572" s="76"/>
      <c r="AE1572" s="97" t="s">
        <v>10630</v>
      </c>
      <c r="AF1572" s="76"/>
      <c r="AG1572" s="76"/>
      <c r="AH1572" s="76"/>
      <c r="AI1572" s="67" t="s">
        <v>10853</v>
      </c>
      <c r="AJ1572" s="79" t="s">
        <v>42</v>
      </c>
      <c r="AK1572" s="68"/>
      <c r="AL1572" s="68"/>
      <c r="AM1572" s="68"/>
      <c r="AN1572" s="110"/>
      <c r="AO1572" s="110"/>
      <c r="AP1572" s="107"/>
      <c r="AQ1572" s="68"/>
    </row>
    <row r="1573" customFormat="false" ht="15" hidden="false" customHeight="false" outlineLevel="0" collapsed="false">
      <c r="B1573" s="1" t="str">
        <f aca="false">поверители!$E1573</f>
        <v>03488</v>
      </c>
      <c r="C1573" s="64" t="s">
        <v>323</v>
      </c>
      <c r="D1573" s="63"/>
      <c r="E1573" s="67" t="s">
        <v>12257</v>
      </c>
      <c r="F1573" s="63"/>
      <c r="G1573" s="63" t="s">
        <v>10335</v>
      </c>
      <c r="H1573" s="81" t="s">
        <v>326</v>
      </c>
      <c r="I1573" s="67" t="s">
        <v>10374</v>
      </c>
      <c r="J1573" s="76"/>
      <c r="K1573" s="76"/>
      <c r="L1573" s="76"/>
      <c r="M1573" s="76"/>
      <c r="N1573" s="76"/>
      <c r="O1573" s="71" t="s">
        <v>10335</v>
      </c>
      <c r="P1573" s="71"/>
      <c r="Q1573" s="71" t="s">
        <v>10338</v>
      </c>
      <c r="R1573" s="79" t="s">
        <v>10339</v>
      </c>
      <c r="S1573" s="95" t="n">
        <v>45140</v>
      </c>
      <c r="T1573" s="74" t="n">
        <v>45870</v>
      </c>
      <c r="U1573" s="87" t="s">
        <v>10340</v>
      </c>
      <c r="V1573" s="87" t="s">
        <v>10341</v>
      </c>
      <c r="W1573" s="76"/>
      <c r="X1573" s="71" t="s">
        <v>10335</v>
      </c>
      <c r="Y1573" s="71" t="s">
        <v>10342</v>
      </c>
      <c r="Z1573" s="79" t="s">
        <v>10629</v>
      </c>
      <c r="AA1573" s="76"/>
      <c r="AB1573" s="76"/>
      <c r="AC1573" s="76"/>
      <c r="AD1573" s="76"/>
      <c r="AE1573" s="97" t="s">
        <v>10630</v>
      </c>
      <c r="AF1573" s="76"/>
      <c r="AG1573" s="76"/>
      <c r="AH1573" s="76"/>
      <c r="AI1573" s="67" t="s">
        <v>10848</v>
      </c>
      <c r="AJ1573" s="79" t="s">
        <v>42</v>
      </c>
      <c r="AK1573" s="68"/>
      <c r="AL1573" s="68"/>
      <c r="AM1573" s="68"/>
      <c r="AN1573" s="110"/>
      <c r="AO1573" s="110"/>
      <c r="AP1573" s="107"/>
      <c r="AQ1573" s="68"/>
    </row>
    <row r="1574" customFormat="false" ht="15" hidden="false" customHeight="false" outlineLevel="0" collapsed="false">
      <c r="B1574" s="1" t="str">
        <f aca="false">поверители!$E1574</f>
        <v>03500</v>
      </c>
      <c r="C1574" s="64" t="s">
        <v>1753</v>
      </c>
      <c r="D1574" s="63"/>
      <c r="E1574" s="67" t="s">
        <v>12258</v>
      </c>
      <c r="F1574" s="63"/>
      <c r="G1574" s="63" t="s">
        <v>10335</v>
      </c>
      <c r="H1574" s="81" t="s">
        <v>11011</v>
      </c>
      <c r="I1574" s="67" t="s">
        <v>10374</v>
      </c>
      <c r="J1574" s="76"/>
      <c r="K1574" s="76"/>
      <c r="L1574" s="76"/>
      <c r="M1574" s="76"/>
      <c r="N1574" s="76"/>
      <c r="O1574" s="71" t="s">
        <v>10335</v>
      </c>
      <c r="P1574" s="71"/>
      <c r="Q1574" s="71" t="s">
        <v>10338</v>
      </c>
      <c r="R1574" s="79" t="s">
        <v>10339</v>
      </c>
      <c r="S1574" s="95" t="n">
        <v>45140</v>
      </c>
      <c r="T1574" s="74" t="n">
        <v>45870</v>
      </c>
      <c r="U1574" s="87" t="s">
        <v>10340</v>
      </c>
      <c r="V1574" s="87" t="s">
        <v>10341</v>
      </c>
      <c r="W1574" s="76"/>
      <c r="X1574" s="71" t="s">
        <v>10335</v>
      </c>
      <c r="Y1574" s="71" t="s">
        <v>10342</v>
      </c>
      <c r="Z1574" s="79" t="s">
        <v>10629</v>
      </c>
      <c r="AA1574" s="76"/>
      <c r="AB1574" s="76"/>
      <c r="AC1574" s="76"/>
      <c r="AD1574" s="76"/>
      <c r="AE1574" s="97" t="s">
        <v>10630</v>
      </c>
      <c r="AF1574" s="76"/>
      <c r="AG1574" s="76"/>
      <c r="AH1574" s="76"/>
      <c r="AI1574" s="67" t="s">
        <v>10558</v>
      </c>
      <c r="AJ1574" s="79" t="s">
        <v>42</v>
      </c>
      <c r="AK1574" s="68"/>
      <c r="AL1574" s="68"/>
      <c r="AM1574" s="68"/>
      <c r="AN1574" s="110"/>
      <c r="AO1574" s="110"/>
      <c r="AP1574" s="107"/>
      <c r="AQ1574" s="68"/>
    </row>
    <row r="1575" customFormat="false" ht="15" hidden="false" customHeight="false" outlineLevel="0" collapsed="false">
      <c r="B1575" s="1" t="str">
        <f aca="false">поверители!$E1575</f>
        <v>03501</v>
      </c>
      <c r="C1575" s="64" t="s">
        <v>1753</v>
      </c>
      <c r="D1575" s="63"/>
      <c r="E1575" s="67" t="s">
        <v>12259</v>
      </c>
      <c r="F1575" s="63"/>
      <c r="G1575" s="63" t="s">
        <v>10335</v>
      </c>
      <c r="H1575" s="81" t="s">
        <v>11011</v>
      </c>
      <c r="I1575" s="67" t="s">
        <v>10374</v>
      </c>
      <c r="J1575" s="76"/>
      <c r="K1575" s="76"/>
      <c r="L1575" s="76"/>
      <c r="M1575" s="76"/>
      <c r="N1575" s="76"/>
      <c r="O1575" s="71" t="s">
        <v>10335</v>
      </c>
      <c r="P1575" s="71"/>
      <c r="Q1575" s="71" t="s">
        <v>10338</v>
      </c>
      <c r="R1575" s="79" t="s">
        <v>10339</v>
      </c>
      <c r="S1575" s="95" t="n">
        <v>45140</v>
      </c>
      <c r="T1575" s="74" t="n">
        <v>45870</v>
      </c>
      <c r="U1575" s="87" t="s">
        <v>10340</v>
      </c>
      <c r="V1575" s="87" t="s">
        <v>10341</v>
      </c>
      <c r="W1575" s="76"/>
      <c r="X1575" s="71" t="s">
        <v>10335</v>
      </c>
      <c r="Y1575" s="71" t="s">
        <v>10342</v>
      </c>
      <c r="Z1575" s="79" t="s">
        <v>10629</v>
      </c>
      <c r="AA1575" s="76"/>
      <c r="AB1575" s="76"/>
      <c r="AC1575" s="76"/>
      <c r="AD1575" s="76"/>
      <c r="AE1575" s="97" t="s">
        <v>10630</v>
      </c>
      <c r="AF1575" s="76"/>
      <c r="AG1575" s="76"/>
      <c r="AH1575" s="76"/>
      <c r="AI1575" s="67" t="s">
        <v>10845</v>
      </c>
      <c r="AJ1575" s="79" t="s">
        <v>42</v>
      </c>
      <c r="AK1575" s="68"/>
      <c r="AL1575" s="68"/>
      <c r="AM1575" s="68"/>
      <c r="AN1575" s="110"/>
      <c r="AO1575" s="110"/>
      <c r="AP1575" s="107"/>
      <c r="AQ1575" s="68"/>
    </row>
    <row r="1576" customFormat="false" ht="15" hidden="false" customHeight="false" outlineLevel="0" collapsed="false">
      <c r="B1576" s="1" t="str">
        <f aca="false">поверители!$E1576</f>
        <v>05482</v>
      </c>
      <c r="C1576" s="64" t="s">
        <v>1753</v>
      </c>
      <c r="D1576" s="63"/>
      <c r="E1576" s="81" t="s">
        <v>12260</v>
      </c>
      <c r="F1576" s="63"/>
      <c r="G1576" s="63" t="s">
        <v>10335</v>
      </c>
      <c r="H1576" s="81" t="s">
        <v>1756</v>
      </c>
      <c r="I1576" s="67" t="s">
        <v>10363</v>
      </c>
      <c r="J1576" s="76"/>
      <c r="K1576" s="76"/>
      <c r="L1576" s="76"/>
      <c r="M1576" s="76"/>
      <c r="N1576" s="76"/>
      <c r="O1576" s="71" t="s">
        <v>10335</v>
      </c>
      <c r="P1576" s="71"/>
      <c r="Q1576" s="71" t="s">
        <v>10338</v>
      </c>
      <c r="R1576" s="79" t="s">
        <v>10339</v>
      </c>
      <c r="S1576" s="95" t="n">
        <v>45140</v>
      </c>
      <c r="T1576" s="74" t="n">
        <v>45870</v>
      </c>
      <c r="U1576" s="87" t="s">
        <v>10340</v>
      </c>
      <c r="V1576" s="87" t="s">
        <v>10341</v>
      </c>
      <c r="W1576" s="76"/>
      <c r="X1576" s="71" t="s">
        <v>10335</v>
      </c>
      <c r="Y1576" s="71" t="s">
        <v>10342</v>
      </c>
      <c r="Z1576" s="79" t="s">
        <v>10629</v>
      </c>
      <c r="AA1576" s="76"/>
      <c r="AB1576" s="76"/>
      <c r="AC1576" s="76"/>
      <c r="AD1576" s="76"/>
      <c r="AE1576" s="97" t="s">
        <v>10630</v>
      </c>
      <c r="AF1576" s="76"/>
      <c r="AG1576" s="76"/>
      <c r="AH1576" s="76"/>
      <c r="AI1576" s="67" t="s">
        <v>10845</v>
      </c>
      <c r="AJ1576" s="79" t="s">
        <v>42</v>
      </c>
      <c r="AK1576" s="68"/>
      <c r="AL1576" s="68"/>
      <c r="AM1576" s="68"/>
      <c r="AN1576" s="110"/>
      <c r="AO1576" s="110"/>
      <c r="AP1576" s="107"/>
      <c r="AQ1576" s="68"/>
    </row>
    <row r="1577" customFormat="false" ht="15" hidden="false" customHeight="false" outlineLevel="0" collapsed="false">
      <c r="B1577" s="1" t="str">
        <f aca="false">поверители!$E1577</f>
        <v>05578</v>
      </c>
      <c r="C1577" s="64" t="s">
        <v>323</v>
      </c>
      <c r="D1577" s="63"/>
      <c r="E1577" s="81" t="s">
        <v>12261</v>
      </c>
      <c r="F1577" s="63"/>
      <c r="G1577" s="63" t="s">
        <v>10335</v>
      </c>
      <c r="H1577" s="81" t="s">
        <v>763</v>
      </c>
      <c r="I1577" s="67" t="s">
        <v>11178</v>
      </c>
      <c r="J1577" s="76"/>
      <c r="K1577" s="76"/>
      <c r="L1577" s="76"/>
      <c r="M1577" s="76"/>
      <c r="N1577" s="76"/>
      <c r="O1577" s="71" t="s">
        <v>10335</v>
      </c>
      <c r="P1577" s="71"/>
      <c r="Q1577" s="71" t="s">
        <v>10338</v>
      </c>
      <c r="R1577" s="79" t="s">
        <v>10339</v>
      </c>
      <c r="S1577" s="95" t="n">
        <v>45140</v>
      </c>
      <c r="T1577" s="74" t="n">
        <v>45870</v>
      </c>
      <c r="U1577" s="87" t="s">
        <v>10340</v>
      </c>
      <c r="V1577" s="87" t="s">
        <v>10341</v>
      </c>
      <c r="W1577" s="76"/>
      <c r="X1577" s="71" t="s">
        <v>10335</v>
      </c>
      <c r="Y1577" s="71" t="s">
        <v>10342</v>
      </c>
      <c r="Z1577" s="79" t="s">
        <v>10629</v>
      </c>
      <c r="AA1577" s="76"/>
      <c r="AB1577" s="76"/>
      <c r="AC1577" s="76"/>
      <c r="AD1577" s="76"/>
      <c r="AE1577" s="97" t="s">
        <v>10630</v>
      </c>
      <c r="AF1577" s="76"/>
      <c r="AG1577" s="76"/>
      <c r="AH1577" s="76"/>
      <c r="AI1577" s="67" t="s">
        <v>11363</v>
      </c>
      <c r="AJ1577" s="79" t="s">
        <v>42</v>
      </c>
      <c r="AK1577" s="68"/>
      <c r="AL1577" s="68"/>
      <c r="AM1577" s="68"/>
      <c r="AN1577" s="110"/>
      <c r="AO1577" s="110"/>
      <c r="AP1577" s="107"/>
      <c r="AQ1577" s="68"/>
    </row>
    <row r="1578" customFormat="false" ht="15" hidden="false" customHeight="false" outlineLevel="0" collapsed="false">
      <c r="B1578" s="1" t="str">
        <f aca="false">поверители!$E1578</f>
        <v>05580</v>
      </c>
      <c r="C1578" s="64" t="s">
        <v>323</v>
      </c>
      <c r="D1578" s="63"/>
      <c r="E1578" s="81" t="s">
        <v>12262</v>
      </c>
      <c r="F1578" s="63"/>
      <c r="G1578" s="63" t="s">
        <v>10335</v>
      </c>
      <c r="H1578" s="81" t="s">
        <v>326</v>
      </c>
      <c r="I1578" s="67" t="s">
        <v>11178</v>
      </c>
      <c r="J1578" s="76"/>
      <c r="K1578" s="76"/>
      <c r="L1578" s="76"/>
      <c r="M1578" s="76"/>
      <c r="N1578" s="76"/>
      <c r="O1578" s="71" t="s">
        <v>10335</v>
      </c>
      <c r="P1578" s="71"/>
      <c r="Q1578" s="71" t="s">
        <v>10338</v>
      </c>
      <c r="R1578" s="79" t="s">
        <v>10339</v>
      </c>
      <c r="S1578" s="95" t="n">
        <v>45140</v>
      </c>
      <c r="T1578" s="74" t="n">
        <v>45870</v>
      </c>
      <c r="U1578" s="87" t="s">
        <v>10340</v>
      </c>
      <c r="V1578" s="87" t="s">
        <v>10341</v>
      </c>
      <c r="W1578" s="76"/>
      <c r="X1578" s="71" t="s">
        <v>10335</v>
      </c>
      <c r="Y1578" s="71" t="s">
        <v>10342</v>
      </c>
      <c r="Z1578" s="79" t="s">
        <v>10629</v>
      </c>
      <c r="AA1578" s="76"/>
      <c r="AB1578" s="76"/>
      <c r="AC1578" s="76"/>
      <c r="AD1578" s="76"/>
      <c r="AE1578" s="97" t="s">
        <v>10630</v>
      </c>
      <c r="AF1578" s="76"/>
      <c r="AG1578" s="76"/>
      <c r="AH1578" s="76"/>
      <c r="AI1578" s="67" t="s">
        <v>11363</v>
      </c>
      <c r="AJ1578" s="79" t="s">
        <v>42</v>
      </c>
      <c r="AK1578" s="68"/>
      <c r="AL1578" s="68"/>
      <c r="AM1578" s="68"/>
      <c r="AN1578" s="110"/>
      <c r="AO1578" s="110"/>
      <c r="AP1578" s="107"/>
      <c r="AQ1578" s="68"/>
    </row>
    <row r="1579" customFormat="false" ht="15" hidden="false" customHeight="false" outlineLevel="0" collapsed="false">
      <c r="B1579" s="1" t="str">
        <f aca="false">поверители!$E1579</f>
        <v>05920</v>
      </c>
      <c r="C1579" s="64" t="s">
        <v>323</v>
      </c>
      <c r="D1579" s="63"/>
      <c r="E1579" s="81" t="s">
        <v>12263</v>
      </c>
      <c r="F1579" s="63"/>
      <c r="G1579" s="63" t="s">
        <v>10335</v>
      </c>
      <c r="H1579" s="81" t="s">
        <v>763</v>
      </c>
      <c r="I1579" s="67" t="s">
        <v>11178</v>
      </c>
      <c r="J1579" s="76"/>
      <c r="K1579" s="76"/>
      <c r="L1579" s="76"/>
      <c r="M1579" s="76"/>
      <c r="N1579" s="76"/>
      <c r="O1579" s="71" t="s">
        <v>10335</v>
      </c>
      <c r="P1579" s="71"/>
      <c r="Q1579" s="71" t="s">
        <v>10338</v>
      </c>
      <c r="R1579" s="79" t="s">
        <v>10339</v>
      </c>
      <c r="S1579" s="95" t="n">
        <v>45140</v>
      </c>
      <c r="T1579" s="74" t="n">
        <v>45870</v>
      </c>
      <c r="U1579" s="87" t="s">
        <v>10340</v>
      </c>
      <c r="V1579" s="87" t="s">
        <v>10341</v>
      </c>
      <c r="W1579" s="76"/>
      <c r="X1579" s="71" t="s">
        <v>10335</v>
      </c>
      <c r="Y1579" s="71" t="s">
        <v>10342</v>
      </c>
      <c r="Z1579" s="79" t="s">
        <v>10629</v>
      </c>
      <c r="AA1579" s="76"/>
      <c r="AB1579" s="76"/>
      <c r="AC1579" s="76"/>
      <c r="AD1579" s="76"/>
      <c r="AE1579" s="97" t="s">
        <v>10630</v>
      </c>
      <c r="AF1579" s="76"/>
      <c r="AG1579" s="76"/>
      <c r="AH1579" s="76"/>
      <c r="AI1579" s="67" t="s">
        <v>11363</v>
      </c>
      <c r="AJ1579" s="79" t="s">
        <v>42</v>
      </c>
      <c r="AK1579" s="68"/>
      <c r="AL1579" s="68"/>
      <c r="AM1579" s="68"/>
      <c r="AN1579" s="110"/>
      <c r="AO1579" s="110"/>
      <c r="AP1579" s="107"/>
      <c r="AQ1579" s="68"/>
    </row>
    <row r="1580" customFormat="false" ht="15" hidden="false" customHeight="false" outlineLevel="0" collapsed="false">
      <c r="B1580" s="1" t="str">
        <f aca="false">поверители!$E1580</f>
        <v>05921</v>
      </c>
      <c r="C1580" s="64" t="s">
        <v>323</v>
      </c>
      <c r="D1580" s="63"/>
      <c r="E1580" s="67" t="s">
        <v>12264</v>
      </c>
      <c r="F1580" s="63"/>
      <c r="G1580" s="63" t="s">
        <v>10335</v>
      </c>
      <c r="H1580" s="81" t="s">
        <v>326</v>
      </c>
      <c r="I1580" s="67" t="s">
        <v>10374</v>
      </c>
      <c r="J1580" s="76"/>
      <c r="K1580" s="76"/>
      <c r="L1580" s="76"/>
      <c r="M1580" s="76"/>
      <c r="N1580" s="76"/>
      <c r="O1580" s="71" t="s">
        <v>10335</v>
      </c>
      <c r="P1580" s="71"/>
      <c r="Q1580" s="71" t="s">
        <v>10338</v>
      </c>
      <c r="R1580" s="79" t="s">
        <v>10339</v>
      </c>
      <c r="S1580" s="95" t="n">
        <v>45140</v>
      </c>
      <c r="T1580" s="74" t="n">
        <v>45870</v>
      </c>
      <c r="U1580" s="87" t="s">
        <v>10340</v>
      </c>
      <c r="V1580" s="87" t="s">
        <v>10341</v>
      </c>
      <c r="W1580" s="76"/>
      <c r="X1580" s="71" t="s">
        <v>10335</v>
      </c>
      <c r="Y1580" s="71" t="s">
        <v>10342</v>
      </c>
      <c r="Z1580" s="79" t="s">
        <v>10629</v>
      </c>
      <c r="AA1580" s="76"/>
      <c r="AB1580" s="76"/>
      <c r="AC1580" s="76"/>
      <c r="AD1580" s="76"/>
      <c r="AE1580" s="97" t="s">
        <v>10630</v>
      </c>
      <c r="AF1580" s="76"/>
      <c r="AG1580" s="76"/>
      <c r="AH1580" s="76"/>
      <c r="AI1580" s="67" t="s">
        <v>10562</v>
      </c>
      <c r="AJ1580" s="79" t="s">
        <v>42</v>
      </c>
      <c r="AK1580" s="68"/>
      <c r="AL1580" s="68"/>
      <c r="AM1580" s="68"/>
      <c r="AN1580" s="110"/>
      <c r="AO1580" s="110"/>
      <c r="AP1580" s="107"/>
      <c r="AQ1580" s="68"/>
    </row>
    <row r="1581" customFormat="false" ht="15" hidden="false" customHeight="false" outlineLevel="0" collapsed="false">
      <c r="B1581" s="1" t="str">
        <f aca="false">поверители!$E1581</f>
        <v>05922</v>
      </c>
      <c r="C1581" s="64" t="s">
        <v>323</v>
      </c>
      <c r="D1581" s="63"/>
      <c r="E1581" s="67" t="s">
        <v>12265</v>
      </c>
      <c r="F1581" s="63"/>
      <c r="G1581" s="63" t="s">
        <v>10335</v>
      </c>
      <c r="H1581" s="81" t="s">
        <v>326</v>
      </c>
      <c r="I1581" s="67" t="s">
        <v>10374</v>
      </c>
      <c r="J1581" s="76"/>
      <c r="K1581" s="76"/>
      <c r="L1581" s="76"/>
      <c r="M1581" s="76"/>
      <c r="N1581" s="76"/>
      <c r="O1581" s="71" t="s">
        <v>10335</v>
      </c>
      <c r="P1581" s="71"/>
      <c r="Q1581" s="71" t="s">
        <v>10338</v>
      </c>
      <c r="R1581" s="79" t="s">
        <v>10339</v>
      </c>
      <c r="S1581" s="95" t="n">
        <v>45140</v>
      </c>
      <c r="T1581" s="74" t="n">
        <v>45870</v>
      </c>
      <c r="U1581" s="87" t="s">
        <v>10340</v>
      </c>
      <c r="V1581" s="87" t="s">
        <v>10341</v>
      </c>
      <c r="W1581" s="76"/>
      <c r="X1581" s="71" t="s">
        <v>10335</v>
      </c>
      <c r="Y1581" s="71" t="s">
        <v>10342</v>
      </c>
      <c r="Z1581" s="79" t="s">
        <v>10629</v>
      </c>
      <c r="AA1581" s="76"/>
      <c r="AB1581" s="76"/>
      <c r="AC1581" s="76"/>
      <c r="AD1581" s="76"/>
      <c r="AE1581" s="97" t="s">
        <v>10630</v>
      </c>
      <c r="AF1581" s="76"/>
      <c r="AG1581" s="76"/>
      <c r="AH1581" s="76"/>
      <c r="AI1581" s="67" t="s">
        <v>10562</v>
      </c>
      <c r="AJ1581" s="79" t="s">
        <v>42</v>
      </c>
      <c r="AK1581" s="68"/>
      <c r="AL1581" s="68"/>
      <c r="AM1581" s="68"/>
      <c r="AN1581" s="110"/>
      <c r="AO1581" s="110"/>
      <c r="AP1581" s="107"/>
      <c r="AQ1581" s="68"/>
    </row>
    <row r="1582" customFormat="false" ht="15" hidden="false" customHeight="false" outlineLevel="0" collapsed="false">
      <c r="B1582" s="1" t="str">
        <f aca="false">поверители!$E1582</f>
        <v>05923</v>
      </c>
      <c r="C1582" s="64" t="s">
        <v>323</v>
      </c>
      <c r="D1582" s="63"/>
      <c r="E1582" s="67" t="s">
        <v>12266</v>
      </c>
      <c r="F1582" s="63"/>
      <c r="G1582" s="63" t="s">
        <v>10335</v>
      </c>
      <c r="H1582" s="81" t="s">
        <v>782</v>
      </c>
      <c r="I1582" s="67" t="s">
        <v>10374</v>
      </c>
      <c r="J1582" s="76"/>
      <c r="K1582" s="76"/>
      <c r="L1582" s="76"/>
      <c r="M1582" s="76"/>
      <c r="N1582" s="76"/>
      <c r="O1582" s="71" t="s">
        <v>10335</v>
      </c>
      <c r="P1582" s="71"/>
      <c r="Q1582" s="71" t="s">
        <v>10338</v>
      </c>
      <c r="R1582" s="79" t="s">
        <v>10339</v>
      </c>
      <c r="S1582" s="95" t="n">
        <v>45140</v>
      </c>
      <c r="T1582" s="74" t="n">
        <v>45870</v>
      </c>
      <c r="U1582" s="87" t="s">
        <v>10340</v>
      </c>
      <c r="V1582" s="87" t="s">
        <v>10341</v>
      </c>
      <c r="W1582" s="76"/>
      <c r="X1582" s="71" t="s">
        <v>10335</v>
      </c>
      <c r="Y1582" s="71" t="s">
        <v>10342</v>
      </c>
      <c r="Z1582" s="79" t="s">
        <v>10629</v>
      </c>
      <c r="AA1582" s="76"/>
      <c r="AB1582" s="76"/>
      <c r="AC1582" s="76"/>
      <c r="AD1582" s="76"/>
      <c r="AE1582" s="97" t="s">
        <v>10630</v>
      </c>
      <c r="AF1582" s="76"/>
      <c r="AG1582" s="76"/>
      <c r="AH1582" s="76"/>
      <c r="AI1582" s="67" t="s">
        <v>10562</v>
      </c>
      <c r="AJ1582" s="79" t="s">
        <v>42</v>
      </c>
      <c r="AK1582" s="68"/>
      <c r="AL1582" s="68"/>
      <c r="AM1582" s="68"/>
      <c r="AN1582" s="110"/>
      <c r="AO1582" s="110"/>
      <c r="AP1582" s="107"/>
      <c r="AQ1582" s="68"/>
    </row>
    <row r="1583" customFormat="false" ht="15" hidden="false" customHeight="false" outlineLevel="0" collapsed="false">
      <c r="B1583" s="1" t="str">
        <f aca="false">поверители!$E1583</f>
        <v>05941</v>
      </c>
      <c r="C1583" s="64" t="s">
        <v>291</v>
      </c>
      <c r="D1583" s="63"/>
      <c r="E1583" s="67" t="s">
        <v>12267</v>
      </c>
      <c r="F1583" s="63"/>
      <c r="G1583" s="63" t="s">
        <v>10335</v>
      </c>
      <c r="H1583" s="117" t="s">
        <v>404</v>
      </c>
      <c r="I1583" s="67" t="s">
        <v>10670</v>
      </c>
      <c r="J1583" s="76"/>
      <c r="K1583" s="76"/>
      <c r="L1583" s="76"/>
      <c r="M1583" s="76"/>
      <c r="N1583" s="76"/>
      <c r="O1583" s="71" t="s">
        <v>10335</v>
      </c>
      <c r="P1583" s="71"/>
      <c r="Q1583" s="71" t="s">
        <v>10338</v>
      </c>
      <c r="R1583" s="79" t="s">
        <v>10339</v>
      </c>
      <c r="S1583" s="95" t="n">
        <v>45140</v>
      </c>
      <c r="T1583" s="74" t="n">
        <v>45505</v>
      </c>
      <c r="U1583" s="87" t="s">
        <v>10340</v>
      </c>
      <c r="V1583" s="87" t="s">
        <v>10341</v>
      </c>
      <c r="W1583" s="76"/>
      <c r="X1583" s="71" t="s">
        <v>10335</v>
      </c>
      <c r="Y1583" s="71" t="s">
        <v>10342</v>
      </c>
      <c r="Z1583" s="79" t="s">
        <v>10629</v>
      </c>
      <c r="AA1583" s="76"/>
      <c r="AB1583" s="76"/>
      <c r="AC1583" s="76"/>
      <c r="AD1583" s="76"/>
      <c r="AE1583" s="97" t="s">
        <v>10630</v>
      </c>
      <c r="AF1583" s="76"/>
      <c r="AG1583" s="76"/>
      <c r="AH1583" s="76"/>
      <c r="AI1583" s="67" t="s">
        <v>10733</v>
      </c>
      <c r="AJ1583" s="79" t="s">
        <v>42</v>
      </c>
      <c r="AK1583" s="68"/>
      <c r="AL1583" s="68"/>
      <c r="AM1583" s="68"/>
      <c r="AN1583" s="110"/>
      <c r="AO1583" s="110"/>
      <c r="AP1583" s="107"/>
      <c r="AQ1583" s="68"/>
    </row>
    <row r="1584" customFormat="false" ht="15" hidden="false" customHeight="false" outlineLevel="0" collapsed="false">
      <c r="B1584" s="1" t="str">
        <f aca="false">поверители!$E1584</f>
        <v>05947</v>
      </c>
      <c r="C1584" s="64" t="s">
        <v>323</v>
      </c>
      <c r="D1584" s="63"/>
      <c r="E1584" s="67" t="s">
        <v>12268</v>
      </c>
      <c r="F1584" s="63"/>
      <c r="G1584" s="63" t="s">
        <v>10335</v>
      </c>
      <c r="H1584" s="63" t="s">
        <v>763</v>
      </c>
      <c r="I1584" s="67" t="s">
        <v>10374</v>
      </c>
      <c r="J1584" s="76"/>
      <c r="K1584" s="76"/>
      <c r="L1584" s="76"/>
      <c r="M1584" s="76"/>
      <c r="N1584" s="76"/>
      <c r="O1584" s="71" t="s">
        <v>10335</v>
      </c>
      <c r="P1584" s="71"/>
      <c r="Q1584" s="71" t="s">
        <v>10338</v>
      </c>
      <c r="R1584" s="79" t="s">
        <v>10339</v>
      </c>
      <c r="S1584" s="95" t="n">
        <v>45140</v>
      </c>
      <c r="T1584" s="74" t="n">
        <v>45870</v>
      </c>
      <c r="U1584" s="87" t="s">
        <v>10340</v>
      </c>
      <c r="V1584" s="87" t="s">
        <v>10341</v>
      </c>
      <c r="W1584" s="76"/>
      <c r="X1584" s="71" t="s">
        <v>10335</v>
      </c>
      <c r="Y1584" s="71" t="s">
        <v>10342</v>
      </c>
      <c r="Z1584" s="79" t="s">
        <v>10629</v>
      </c>
      <c r="AA1584" s="76"/>
      <c r="AB1584" s="76"/>
      <c r="AC1584" s="76"/>
      <c r="AD1584" s="76"/>
      <c r="AE1584" s="97" t="s">
        <v>10630</v>
      </c>
      <c r="AF1584" s="76"/>
      <c r="AG1584" s="76"/>
      <c r="AH1584" s="76"/>
      <c r="AI1584" s="67" t="s">
        <v>10558</v>
      </c>
      <c r="AJ1584" s="79" t="s">
        <v>42</v>
      </c>
      <c r="AK1584" s="68"/>
      <c r="AL1584" s="68"/>
      <c r="AM1584" s="68"/>
      <c r="AN1584" s="110"/>
      <c r="AO1584" s="110"/>
      <c r="AP1584" s="107"/>
      <c r="AQ1584" s="68"/>
    </row>
    <row r="1585" customFormat="false" ht="15" hidden="false" customHeight="false" outlineLevel="0" collapsed="false">
      <c r="B1585" s="1" t="str">
        <f aca="false">поверители!$E1585</f>
        <v>06135</v>
      </c>
      <c r="C1585" s="64" t="s">
        <v>323</v>
      </c>
      <c r="D1585" s="63"/>
      <c r="E1585" s="67" t="s">
        <v>12269</v>
      </c>
      <c r="F1585" s="63"/>
      <c r="G1585" s="63" t="s">
        <v>10335</v>
      </c>
      <c r="H1585" s="81" t="s">
        <v>326</v>
      </c>
      <c r="I1585" s="67" t="s">
        <v>10374</v>
      </c>
      <c r="J1585" s="76"/>
      <c r="K1585" s="76"/>
      <c r="L1585" s="76"/>
      <c r="M1585" s="76"/>
      <c r="N1585" s="76"/>
      <c r="O1585" s="71" t="s">
        <v>10335</v>
      </c>
      <c r="P1585" s="71"/>
      <c r="Q1585" s="71" t="s">
        <v>10338</v>
      </c>
      <c r="R1585" s="79" t="s">
        <v>10339</v>
      </c>
      <c r="S1585" s="95" t="n">
        <v>45140</v>
      </c>
      <c r="T1585" s="74" t="n">
        <v>45870</v>
      </c>
      <c r="U1585" s="87" t="s">
        <v>10340</v>
      </c>
      <c r="V1585" s="87" t="s">
        <v>10341</v>
      </c>
      <c r="W1585" s="76"/>
      <c r="X1585" s="71" t="s">
        <v>10335</v>
      </c>
      <c r="Y1585" s="71" t="s">
        <v>10342</v>
      </c>
      <c r="Z1585" s="79" t="s">
        <v>10629</v>
      </c>
      <c r="AA1585" s="76"/>
      <c r="AB1585" s="76"/>
      <c r="AC1585" s="76"/>
      <c r="AD1585" s="76"/>
      <c r="AE1585" s="97" t="s">
        <v>10630</v>
      </c>
      <c r="AF1585" s="76"/>
      <c r="AG1585" s="76"/>
      <c r="AH1585" s="76"/>
      <c r="AI1585" s="67" t="s">
        <v>10848</v>
      </c>
      <c r="AJ1585" s="79" t="s">
        <v>42</v>
      </c>
      <c r="AK1585" s="68"/>
      <c r="AL1585" s="68"/>
      <c r="AM1585" s="68"/>
      <c r="AN1585" s="110"/>
      <c r="AO1585" s="110"/>
      <c r="AP1585" s="107"/>
      <c r="AQ1585" s="68"/>
    </row>
    <row r="1586" customFormat="false" ht="15" hidden="false" customHeight="false" outlineLevel="0" collapsed="false">
      <c r="B1586" s="1" t="str">
        <f aca="false">поверители!$E1586</f>
        <v>06136</v>
      </c>
      <c r="C1586" s="64" t="s">
        <v>323</v>
      </c>
      <c r="D1586" s="63"/>
      <c r="E1586" s="67" t="s">
        <v>12270</v>
      </c>
      <c r="F1586" s="63"/>
      <c r="G1586" s="63" t="s">
        <v>10335</v>
      </c>
      <c r="H1586" s="81" t="s">
        <v>326</v>
      </c>
      <c r="I1586" s="67" t="s">
        <v>10374</v>
      </c>
      <c r="J1586" s="76"/>
      <c r="K1586" s="76"/>
      <c r="L1586" s="76"/>
      <c r="M1586" s="76"/>
      <c r="N1586" s="76"/>
      <c r="O1586" s="71" t="s">
        <v>10335</v>
      </c>
      <c r="P1586" s="71"/>
      <c r="Q1586" s="71" t="s">
        <v>10338</v>
      </c>
      <c r="R1586" s="79" t="s">
        <v>10339</v>
      </c>
      <c r="S1586" s="95" t="n">
        <v>45140</v>
      </c>
      <c r="T1586" s="74" t="n">
        <v>45870</v>
      </c>
      <c r="U1586" s="87" t="s">
        <v>10340</v>
      </c>
      <c r="V1586" s="87" t="s">
        <v>10341</v>
      </c>
      <c r="W1586" s="76"/>
      <c r="X1586" s="71" t="s">
        <v>10335</v>
      </c>
      <c r="Y1586" s="71" t="s">
        <v>10342</v>
      </c>
      <c r="Z1586" s="79" t="s">
        <v>10629</v>
      </c>
      <c r="AA1586" s="76"/>
      <c r="AB1586" s="76"/>
      <c r="AC1586" s="76"/>
      <c r="AD1586" s="76"/>
      <c r="AE1586" s="97" t="s">
        <v>10630</v>
      </c>
      <c r="AF1586" s="76"/>
      <c r="AG1586" s="76"/>
      <c r="AH1586" s="76"/>
      <c r="AI1586" s="67" t="s">
        <v>10848</v>
      </c>
      <c r="AJ1586" s="79" t="s">
        <v>42</v>
      </c>
      <c r="AK1586" s="68"/>
      <c r="AL1586" s="68"/>
      <c r="AM1586" s="68"/>
      <c r="AN1586" s="110"/>
      <c r="AO1586" s="110"/>
      <c r="AP1586" s="107"/>
      <c r="AQ1586" s="68"/>
    </row>
    <row r="1587" customFormat="false" ht="15" hidden="false" customHeight="false" outlineLevel="0" collapsed="false">
      <c r="B1587" s="1" t="str">
        <f aca="false">поверители!$E1587</f>
        <v>06142</v>
      </c>
      <c r="C1587" s="64" t="s">
        <v>428</v>
      </c>
      <c r="D1587" s="63"/>
      <c r="E1587" s="67" t="s">
        <v>12271</v>
      </c>
      <c r="F1587" s="63"/>
      <c r="G1587" s="63" t="s">
        <v>10335</v>
      </c>
      <c r="H1587" s="63" t="s">
        <v>404</v>
      </c>
      <c r="I1587" s="67" t="s">
        <v>10374</v>
      </c>
      <c r="J1587" s="76"/>
      <c r="K1587" s="76"/>
      <c r="L1587" s="76"/>
      <c r="M1587" s="76"/>
      <c r="N1587" s="76"/>
      <c r="O1587" s="71" t="s">
        <v>10335</v>
      </c>
      <c r="P1587" s="71"/>
      <c r="Q1587" s="71" t="s">
        <v>10338</v>
      </c>
      <c r="R1587" s="79" t="s">
        <v>10339</v>
      </c>
      <c r="S1587" s="95" t="n">
        <v>45140</v>
      </c>
      <c r="T1587" s="74" t="n">
        <v>45505</v>
      </c>
      <c r="U1587" s="87" t="s">
        <v>10340</v>
      </c>
      <c r="V1587" s="87" t="s">
        <v>10341</v>
      </c>
      <c r="W1587" s="76"/>
      <c r="X1587" s="71" t="s">
        <v>10335</v>
      </c>
      <c r="Y1587" s="71" t="s">
        <v>10342</v>
      </c>
      <c r="Z1587" s="79" t="s">
        <v>10629</v>
      </c>
      <c r="AA1587" s="76"/>
      <c r="AB1587" s="76"/>
      <c r="AC1587" s="76"/>
      <c r="AD1587" s="76"/>
      <c r="AE1587" s="97" t="s">
        <v>10630</v>
      </c>
      <c r="AF1587" s="76"/>
      <c r="AG1587" s="76"/>
      <c r="AH1587" s="76"/>
      <c r="AI1587" s="67" t="s">
        <v>10733</v>
      </c>
      <c r="AJ1587" s="79" t="s">
        <v>42</v>
      </c>
      <c r="AK1587" s="68"/>
      <c r="AL1587" s="68"/>
      <c r="AM1587" s="68"/>
      <c r="AN1587" s="110"/>
      <c r="AO1587" s="110"/>
      <c r="AP1587" s="107"/>
      <c r="AQ1587" s="68"/>
    </row>
    <row r="1588" customFormat="false" ht="15" hidden="false" customHeight="false" outlineLevel="0" collapsed="false">
      <c r="B1588" s="1" t="str">
        <f aca="false">поверители!$E1588</f>
        <v>06186</v>
      </c>
      <c r="C1588" s="64" t="s">
        <v>323</v>
      </c>
      <c r="D1588" s="63"/>
      <c r="E1588" s="67" t="s">
        <v>12272</v>
      </c>
      <c r="F1588" s="63"/>
      <c r="G1588" s="63" t="s">
        <v>10335</v>
      </c>
      <c r="H1588" s="81" t="s">
        <v>326</v>
      </c>
      <c r="I1588" s="67" t="s">
        <v>10374</v>
      </c>
      <c r="J1588" s="76"/>
      <c r="K1588" s="76"/>
      <c r="L1588" s="76"/>
      <c r="M1588" s="76"/>
      <c r="N1588" s="76"/>
      <c r="O1588" s="71" t="s">
        <v>10335</v>
      </c>
      <c r="P1588" s="71"/>
      <c r="Q1588" s="71" t="s">
        <v>10338</v>
      </c>
      <c r="R1588" s="79" t="s">
        <v>10339</v>
      </c>
      <c r="S1588" s="95" t="n">
        <v>45140</v>
      </c>
      <c r="T1588" s="74" t="n">
        <v>45870</v>
      </c>
      <c r="U1588" s="87" t="s">
        <v>10340</v>
      </c>
      <c r="V1588" s="87" t="s">
        <v>10341</v>
      </c>
      <c r="W1588" s="76"/>
      <c r="X1588" s="71" t="s">
        <v>10335</v>
      </c>
      <c r="Y1588" s="71" t="s">
        <v>10342</v>
      </c>
      <c r="Z1588" s="79" t="s">
        <v>10629</v>
      </c>
      <c r="AA1588" s="76"/>
      <c r="AB1588" s="76"/>
      <c r="AC1588" s="76"/>
      <c r="AD1588" s="76"/>
      <c r="AE1588" s="97" t="s">
        <v>10630</v>
      </c>
      <c r="AF1588" s="76"/>
      <c r="AG1588" s="76"/>
      <c r="AH1588" s="76"/>
      <c r="AI1588" s="67" t="s">
        <v>10848</v>
      </c>
      <c r="AJ1588" s="79" t="s">
        <v>42</v>
      </c>
      <c r="AK1588" s="68"/>
      <c r="AL1588" s="68"/>
      <c r="AM1588" s="68"/>
      <c r="AN1588" s="110"/>
      <c r="AO1588" s="110"/>
      <c r="AP1588" s="107"/>
      <c r="AQ1588" s="68"/>
    </row>
    <row r="1589" customFormat="false" ht="15" hidden="false" customHeight="false" outlineLevel="0" collapsed="false">
      <c r="B1589" s="1" t="str">
        <f aca="false">поверители!$E1589</f>
        <v>06298</v>
      </c>
      <c r="C1589" s="64" t="s">
        <v>428</v>
      </c>
      <c r="D1589" s="63"/>
      <c r="E1589" s="67" t="s">
        <v>12273</v>
      </c>
      <c r="F1589" s="63"/>
      <c r="G1589" s="63" t="s">
        <v>10335</v>
      </c>
      <c r="H1589" s="63" t="s">
        <v>294</v>
      </c>
      <c r="I1589" s="67" t="s">
        <v>10374</v>
      </c>
      <c r="J1589" s="76"/>
      <c r="K1589" s="76"/>
      <c r="L1589" s="76"/>
      <c r="M1589" s="76"/>
      <c r="N1589" s="76"/>
      <c r="O1589" s="71" t="s">
        <v>10335</v>
      </c>
      <c r="P1589" s="71"/>
      <c r="Q1589" s="71" t="s">
        <v>10338</v>
      </c>
      <c r="R1589" s="79" t="s">
        <v>10339</v>
      </c>
      <c r="S1589" s="95" t="n">
        <v>45140</v>
      </c>
      <c r="T1589" s="74" t="n">
        <v>45505</v>
      </c>
      <c r="U1589" s="87" t="s">
        <v>10340</v>
      </c>
      <c r="V1589" s="87" t="s">
        <v>10341</v>
      </c>
      <c r="W1589" s="76"/>
      <c r="X1589" s="71" t="s">
        <v>10335</v>
      </c>
      <c r="Y1589" s="71" t="s">
        <v>10342</v>
      </c>
      <c r="Z1589" s="79" t="s">
        <v>10629</v>
      </c>
      <c r="AA1589" s="76"/>
      <c r="AB1589" s="76"/>
      <c r="AC1589" s="76"/>
      <c r="AD1589" s="76"/>
      <c r="AE1589" s="97" t="s">
        <v>10630</v>
      </c>
      <c r="AF1589" s="76"/>
      <c r="AG1589" s="76"/>
      <c r="AH1589" s="76"/>
      <c r="AI1589" s="67" t="s">
        <v>12274</v>
      </c>
      <c r="AJ1589" s="79" t="s">
        <v>42</v>
      </c>
      <c r="AK1589" s="68"/>
      <c r="AL1589" s="68"/>
      <c r="AM1589" s="68"/>
      <c r="AN1589" s="110"/>
      <c r="AO1589" s="110"/>
      <c r="AP1589" s="107"/>
      <c r="AQ1589" s="68"/>
    </row>
    <row r="1590" customFormat="false" ht="16.4" hidden="false" customHeight="false" outlineLevel="0" collapsed="false">
      <c r="B1590" s="1" t="str">
        <f aca="false">поверители!$E1590</f>
        <v>06299</v>
      </c>
      <c r="C1590" s="64" t="s">
        <v>1958</v>
      </c>
      <c r="D1590" s="63"/>
      <c r="E1590" s="67" t="s">
        <v>6809</v>
      </c>
      <c r="F1590" s="63"/>
      <c r="G1590" s="63" t="s">
        <v>10335</v>
      </c>
      <c r="H1590" s="80" t="s">
        <v>6808</v>
      </c>
      <c r="I1590" s="67" t="s">
        <v>10374</v>
      </c>
      <c r="J1590" s="76"/>
      <c r="K1590" s="76"/>
      <c r="L1590" s="76"/>
      <c r="M1590" s="76"/>
      <c r="N1590" s="76"/>
      <c r="O1590" s="71" t="s">
        <v>10335</v>
      </c>
      <c r="P1590" s="71"/>
      <c r="Q1590" s="71" t="s">
        <v>10338</v>
      </c>
      <c r="R1590" s="79" t="s">
        <v>10339</v>
      </c>
      <c r="S1590" s="95" t="n">
        <v>45140</v>
      </c>
      <c r="T1590" s="74" t="n">
        <v>45870</v>
      </c>
      <c r="U1590" s="87" t="s">
        <v>10340</v>
      </c>
      <c r="V1590" s="87" t="s">
        <v>10341</v>
      </c>
      <c r="W1590" s="76"/>
      <c r="X1590" s="71" t="s">
        <v>10335</v>
      </c>
      <c r="Y1590" s="71" t="s">
        <v>10342</v>
      </c>
      <c r="Z1590" s="79" t="s">
        <v>10629</v>
      </c>
      <c r="AA1590" s="76"/>
      <c r="AB1590" s="76"/>
      <c r="AC1590" s="76"/>
      <c r="AD1590" s="76"/>
      <c r="AE1590" s="97" t="s">
        <v>10630</v>
      </c>
      <c r="AF1590" s="76"/>
      <c r="AG1590" s="76"/>
      <c r="AH1590" s="76"/>
      <c r="AI1590" s="67" t="s">
        <v>11395</v>
      </c>
      <c r="AJ1590" s="79" t="s">
        <v>42</v>
      </c>
      <c r="AK1590" s="68"/>
      <c r="AL1590" s="68"/>
      <c r="AM1590" s="68"/>
      <c r="AN1590" s="110"/>
      <c r="AO1590" s="110"/>
      <c r="AP1590" s="107"/>
      <c r="AQ1590" s="68"/>
    </row>
    <row r="1591" customFormat="false" ht="15" hidden="false" customHeight="false" outlineLevel="0" collapsed="false">
      <c r="B1591" s="1" t="str">
        <f aca="false">поверители!$E1591</f>
        <v>06300</v>
      </c>
      <c r="C1591" s="64" t="s">
        <v>1753</v>
      </c>
      <c r="D1591" s="63"/>
      <c r="E1591" s="67" t="s">
        <v>12275</v>
      </c>
      <c r="F1591" s="63"/>
      <c r="G1591" s="63" t="s">
        <v>10335</v>
      </c>
      <c r="H1591" s="81" t="s">
        <v>11011</v>
      </c>
      <c r="I1591" s="67" t="s">
        <v>10363</v>
      </c>
      <c r="J1591" s="76"/>
      <c r="K1591" s="76"/>
      <c r="L1591" s="76"/>
      <c r="M1591" s="76"/>
      <c r="N1591" s="76"/>
      <c r="O1591" s="71" t="s">
        <v>10335</v>
      </c>
      <c r="P1591" s="71"/>
      <c r="Q1591" s="71" t="s">
        <v>10338</v>
      </c>
      <c r="R1591" s="79" t="s">
        <v>10339</v>
      </c>
      <c r="S1591" s="95" t="n">
        <v>45140</v>
      </c>
      <c r="T1591" s="74" t="n">
        <v>45870</v>
      </c>
      <c r="U1591" s="87" t="s">
        <v>10340</v>
      </c>
      <c r="V1591" s="87" t="s">
        <v>10341</v>
      </c>
      <c r="W1591" s="76"/>
      <c r="X1591" s="71" t="s">
        <v>10335</v>
      </c>
      <c r="Y1591" s="71" t="s">
        <v>10342</v>
      </c>
      <c r="Z1591" s="79" t="s">
        <v>10629</v>
      </c>
      <c r="AA1591" s="76"/>
      <c r="AB1591" s="76"/>
      <c r="AC1591" s="76"/>
      <c r="AD1591" s="76"/>
      <c r="AE1591" s="97" t="s">
        <v>10630</v>
      </c>
      <c r="AF1591" s="76"/>
      <c r="AG1591" s="76"/>
      <c r="AH1591" s="76"/>
      <c r="AI1591" s="67" t="s">
        <v>10562</v>
      </c>
      <c r="AJ1591" s="79" t="s">
        <v>42</v>
      </c>
      <c r="AK1591" s="68"/>
      <c r="AL1591" s="68"/>
      <c r="AM1591" s="68"/>
      <c r="AN1591" s="110"/>
      <c r="AO1591" s="110"/>
      <c r="AP1591" s="107"/>
      <c r="AQ1591" s="68"/>
    </row>
    <row r="1592" customFormat="false" ht="15" hidden="false" customHeight="false" outlineLevel="0" collapsed="false">
      <c r="B1592" s="1" t="str">
        <f aca="false">поверители!$E1592</f>
        <v>06301</v>
      </c>
      <c r="C1592" s="64" t="s">
        <v>1753</v>
      </c>
      <c r="D1592" s="63"/>
      <c r="E1592" s="67" t="s">
        <v>12276</v>
      </c>
      <c r="F1592" s="63"/>
      <c r="G1592" s="63" t="s">
        <v>10335</v>
      </c>
      <c r="H1592" s="81" t="s">
        <v>11011</v>
      </c>
      <c r="I1592" s="67" t="s">
        <v>10363</v>
      </c>
      <c r="J1592" s="76"/>
      <c r="K1592" s="76"/>
      <c r="L1592" s="76"/>
      <c r="M1592" s="76"/>
      <c r="N1592" s="76"/>
      <c r="O1592" s="71" t="s">
        <v>10335</v>
      </c>
      <c r="P1592" s="71"/>
      <c r="Q1592" s="71" t="s">
        <v>10338</v>
      </c>
      <c r="R1592" s="79" t="s">
        <v>10339</v>
      </c>
      <c r="S1592" s="95" t="n">
        <v>45140</v>
      </c>
      <c r="T1592" s="74" t="n">
        <v>45870</v>
      </c>
      <c r="U1592" s="87" t="s">
        <v>10340</v>
      </c>
      <c r="V1592" s="87" t="s">
        <v>10341</v>
      </c>
      <c r="W1592" s="76"/>
      <c r="X1592" s="71" t="s">
        <v>10335</v>
      </c>
      <c r="Y1592" s="71" t="s">
        <v>10342</v>
      </c>
      <c r="Z1592" s="79" t="s">
        <v>10629</v>
      </c>
      <c r="AA1592" s="76"/>
      <c r="AB1592" s="76"/>
      <c r="AC1592" s="76"/>
      <c r="AD1592" s="76"/>
      <c r="AE1592" s="97" t="s">
        <v>10630</v>
      </c>
      <c r="AF1592" s="76"/>
      <c r="AG1592" s="76"/>
      <c r="AH1592" s="76"/>
      <c r="AI1592" s="67" t="s">
        <v>10562</v>
      </c>
      <c r="AJ1592" s="79" t="s">
        <v>42</v>
      </c>
      <c r="AK1592" s="68"/>
      <c r="AL1592" s="68"/>
      <c r="AM1592" s="68"/>
      <c r="AN1592" s="110"/>
      <c r="AO1592" s="110"/>
      <c r="AP1592" s="107"/>
      <c r="AQ1592" s="68"/>
    </row>
    <row r="1593" customFormat="false" ht="15" hidden="false" customHeight="false" outlineLevel="0" collapsed="false">
      <c r="B1593" s="1" t="str">
        <f aca="false">поверители!$E1593</f>
        <v>06302</v>
      </c>
      <c r="C1593" s="64" t="s">
        <v>1753</v>
      </c>
      <c r="D1593" s="63"/>
      <c r="E1593" s="67" t="s">
        <v>12277</v>
      </c>
      <c r="F1593" s="63"/>
      <c r="G1593" s="63" t="s">
        <v>10335</v>
      </c>
      <c r="H1593" s="81" t="s">
        <v>11011</v>
      </c>
      <c r="I1593" s="67" t="s">
        <v>10363</v>
      </c>
      <c r="J1593" s="76"/>
      <c r="K1593" s="76"/>
      <c r="L1593" s="76"/>
      <c r="M1593" s="76"/>
      <c r="N1593" s="76"/>
      <c r="O1593" s="71" t="s">
        <v>10335</v>
      </c>
      <c r="P1593" s="71"/>
      <c r="Q1593" s="71" t="s">
        <v>10338</v>
      </c>
      <c r="R1593" s="79" t="s">
        <v>10339</v>
      </c>
      <c r="S1593" s="95" t="n">
        <v>45140</v>
      </c>
      <c r="T1593" s="74" t="n">
        <v>45870</v>
      </c>
      <c r="U1593" s="87" t="s">
        <v>10340</v>
      </c>
      <c r="V1593" s="87" t="s">
        <v>10341</v>
      </c>
      <c r="W1593" s="76"/>
      <c r="X1593" s="71" t="s">
        <v>10335</v>
      </c>
      <c r="Y1593" s="71" t="s">
        <v>10342</v>
      </c>
      <c r="Z1593" s="79" t="s">
        <v>10629</v>
      </c>
      <c r="AA1593" s="76"/>
      <c r="AB1593" s="76"/>
      <c r="AC1593" s="76"/>
      <c r="AD1593" s="76"/>
      <c r="AE1593" s="97" t="s">
        <v>10630</v>
      </c>
      <c r="AF1593" s="76"/>
      <c r="AG1593" s="76"/>
      <c r="AH1593" s="76"/>
      <c r="AI1593" s="67" t="s">
        <v>10552</v>
      </c>
      <c r="AJ1593" s="79" t="s">
        <v>42</v>
      </c>
      <c r="AK1593" s="68"/>
      <c r="AL1593" s="68"/>
      <c r="AM1593" s="68"/>
      <c r="AN1593" s="110"/>
      <c r="AO1593" s="110"/>
      <c r="AP1593" s="107"/>
      <c r="AQ1593" s="68"/>
    </row>
    <row r="1594" customFormat="false" ht="15" hidden="false" customHeight="false" outlineLevel="0" collapsed="false">
      <c r="B1594" s="1" t="str">
        <f aca="false">поверители!$E1594</f>
        <v>06303</v>
      </c>
      <c r="C1594" s="64" t="s">
        <v>323</v>
      </c>
      <c r="D1594" s="63"/>
      <c r="E1594" s="67" t="s">
        <v>12278</v>
      </c>
      <c r="F1594" s="63"/>
      <c r="G1594" s="63" t="s">
        <v>10335</v>
      </c>
      <c r="H1594" s="81" t="s">
        <v>326</v>
      </c>
      <c r="I1594" s="67" t="s">
        <v>10374</v>
      </c>
      <c r="J1594" s="76"/>
      <c r="K1594" s="76"/>
      <c r="L1594" s="76"/>
      <c r="M1594" s="76"/>
      <c r="N1594" s="76"/>
      <c r="O1594" s="71" t="s">
        <v>10335</v>
      </c>
      <c r="P1594" s="71"/>
      <c r="Q1594" s="71" t="s">
        <v>10338</v>
      </c>
      <c r="R1594" s="79" t="s">
        <v>10339</v>
      </c>
      <c r="S1594" s="95" t="n">
        <v>45140</v>
      </c>
      <c r="T1594" s="74" t="n">
        <v>45870</v>
      </c>
      <c r="U1594" s="87" t="s">
        <v>10340</v>
      </c>
      <c r="V1594" s="87" t="s">
        <v>10341</v>
      </c>
      <c r="W1594" s="76"/>
      <c r="X1594" s="71" t="s">
        <v>10335</v>
      </c>
      <c r="Y1594" s="71" t="s">
        <v>10342</v>
      </c>
      <c r="Z1594" s="79" t="s">
        <v>10629</v>
      </c>
      <c r="AA1594" s="76"/>
      <c r="AB1594" s="76"/>
      <c r="AC1594" s="76"/>
      <c r="AD1594" s="76"/>
      <c r="AE1594" s="97" t="s">
        <v>10630</v>
      </c>
      <c r="AF1594" s="76"/>
      <c r="AG1594" s="76"/>
      <c r="AH1594" s="76"/>
      <c r="AI1594" s="67" t="s">
        <v>10552</v>
      </c>
      <c r="AJ1594" s="79" t="s">
        <v>42</v>
      </c>
      <c r="AK1594" s="68"/>
      <c r="AL1594" s="68"/>
      <c r="AM1594" s="68"/>
      <c r="AN1594" s="110"/>
      <c r="AO1594" s="110"/>
      <c r="AP1594" s="107"/>
      <c r="AQ1594" s="68"/>
    </row>
    <row r="1595" customFormat="false" ht="15" hidden="false" customHeight="false" outlineLevel="0" collapsed="false">
      <c r="B1595" s="1" t="str">
        <f aca="false">поверители!$E1595</f>
        <v>06304</v>
      </c>
      <c r="C1595" s="64" t="s">
        <v>323</v>
      </c>
      <c r="D1595" s="63"/>
      <c r="E1595" s="67" t="s">
        <v>12279</v>
      </c>
      <c r="F1595" s="63"/>
      <c r="G1595" s="63" t="s">
        <v>10335</v>
      </c>
      <c r="H1595" s="81" t="s">
        <v>326</v>
      </c>
      <c r="I1595" s="67" t="s">
        <v>10374</v>
      </c>
      <c r="J1595" s="76"/>
      <c r="K1595" s="76"/>
      <c r="L1595" s="76"/>
      <c r="M1595" s="76"/>
      <c r="N1595" s="76"/>
      <c r="O1595" s="71" t="s">
        <v>10335</v>
      </c>
      <c r="P1595" s="71"/>
      <c r="Q1595" s="71" t="s">
        <v>10338</v>
      </c>
      <c r="R1595" s="79" t="s">
        <v>10339</v>
      </c>
      <c r="S1595" s="95" t="n">
        <v>45140</v>
      </c>
      <c r="T1595" s="74" t="n">
        <v>45870</v>
      </c>
      <c r="U1595" s="87" t="s">
        <v>10340</v>
      </c>
      <c r="V1595" s="87" t="s">
        <v>10341</v>
      </c>
      <c r="W1595" s="76"/>
      <c r="X1595" s="71" t="s">
        <v>10335</v>
      </c>
      <c r="Y1595" s="71" t="s">
        <v>10342</v>
      </c>
      <c r="Z1595" s="79" t="s">
        <v>10629</v>
      </c>
      <c r="AA1595" s="76"/>
      <c r="AB1595" s="76"/>
      <c r="AC1595" s="76"/>
      <c r="AD1595" s="76"/>
      <c r="AE1595" s="97" t="s">
        <v>10630</v>
      </c>
      <c r="AF1595" s="76"/>
      <c r="AG1595" s="76"/>
      <c r="AH1595" s="76"/>
      <c r="AI1595" s="67" t="s">
        <v>10552</v>
      </c>
      <c r="AJ1595" s="79" t="s">
        <v>42</v>
      </c>
      <c r="AK1595" s="68"/>
      <c r="AL1595" s="68"/>
      <c r="AM1595" s="68"/>
      <c r="AN1595" s="110"/>
      <c r="AO1595" s="110"/>
      <c r="AP1595" s="107"/>
      <c r="AQ1595" s="68"/>
    </row>
    <row r="1596" customFormat="false" ht="15" hidden="false" customHeight="false" outlineLevel="0" collapsed="false">
      <c r="B1596" s="1" t="str">
        <f aca="false">поверители!$E1596</f>
        <v>06305</v>
      </c>
      <c r="C1596" s="64" t="s">
        <v>323</v>
      </c>
      <c r="D1596" s="63"/>
      <c r="E1596" s="67" t="s">
        <v>12280</v>
      </c>
      <c r="F1596" s="63"/>
      <c r="G1596" s="63" t="s">
        <v>10335</v>
      </c>
      <c r="H1596" s="81" t="s">
        <v>326</v>
      </c>
      <c r="I1596" s="67" t="s">
        <v>10374</v>
      </c>
      <c r="J1596" s="76"/>
      <c r="K1596" s="76"/>
      <c r="L1596" s="76"/>
      <c r="M1596" s="76"/>
      <c r="N1596" s="76"/>
      <c r="O1596" s="71" t="s">
        <v>10335</v>
      </c>
      <c r="P1596" s="71"/>
      <c r="Q1596" s="71" t="s">
        <v>10338</v>
      </c>
      <c r="R1596" s="79" t="s">
        <v>10339</v>
      </c>
      <c r="S1596" s="95" t="n">
        <v>45140</v>
      </c>
      <c r="T1596" s="74" t="n">
        <v>45870</v>
      </c>
      <c r="U1596" s="87" t="s">
        <v>10340</v>
      </c>
      <c r="V1596" s="87" t="s">
        <v>10341</v>
      </c>
      <c r="W1596" s="76"/>
      <c r="X1596" s="71" t="s">
        <v>10335</v>
      </c>
      <c r="Y1596" s="71" t="s">
        <v>10342</v>
      </c>
      <c r="Z1596" s="79" t="s">
        <v>10629</v>
      </c>
      <c r="AA1596" s="76"/>
      <c r="AB1596" s="76"/>
      <c r="AC1596" s="76"/>
      <c r="AD1596" s="76"/>
      <c r="AE1596" s="97" t="s">
        <v>10630</v>
      </c>
      <c r="AF1596" s="76"/>
      <c r="AG1596" s="76"/>
      <c r="AH1596" s="76"/>
      <c r="AI1596" s="67" t="s">
        <v>10552</v>
      </c>
      <c r="AJ1596" s="79" t="s">
        <v>42</v>
      </c>
      <c r="AK1596" s="68"/>
      <c r="AL1596" s="68"/>
      <c r="AM1596" s="68"/>
      <c r="AN1596" s="110"/>
      <c r="AO1596" s="110"/>
      <c r="AP1596" s="107"/>
      <c r="AQ1596" s="68"/>
    </row>
    <row r="1597" customFormat="false" ht="15" hidden="false" customHeight="false" outlineLevel="0" collapsed="false">
      <c r="B1597" s="1" t="str">
        <f aca="false">поверители!$E1597</f>
        <v>06306</v>
      </c>
      <c r="C1597" s="64" t="s">
        <v>323</v>
      </c>
      <c r="D1597" s="63"/>
      <c r="E1597" s="67" t="s">
        <v>12281</v>
      </c>
      <c r="F1597" s="63"/>
      <c r="G1597" s="63" t="s">
        <v>10335</v>
      </c>
      <c r="H1597" s="81" t="s">
        <v>326</v>
      </c>
      <c r="I1597" s="67" t="s">
        <v>10374</v>
      </c>
      <c r="J1597" s="76"/>
      <c r="K1597" s="76"/>
      <c r="L1597" s="76"/>
      <c r="M1597" s="76"/>
      <c r="N1597" s="76"/>
      <c r="O1597" s="71" t="s">
        <v>10335</v>
      </c>
      <c r="P1597" s="71"/>
      <c r="Q1597" s="71" t="s">
        <v>10338</v>
      </c>
      <c r="R1597" s="79" t="s">
        <v>10339</v>
      </c>
      <c r="S1597" s="95" t="n">
        <v>45140</v>
      </c>
      <c r="T1597" s="74" t="n">
        <v>45870</v>
      </c>
      <c r="U1597" s="87" t="s">
        <v>10340</v>
      </c>
      <c r="V1597" s="87" t="s">
        <v>10341</v>
      </c>
      <c r="W1597" s="76"/>
      <c r="X1597" s="71" t="s">
        <v>10335</v>
      </c>
      <c r="Y1597" s="71" t="s">
        <v>10342</v>
      </c>
      <c r="Z1597" s="79" t="s">
        <v>10629</v>
      </c>
      <c r="AA1597" s="76"/>
      <c r="AB1597" s="76"/>
      <c r="AC1597" s="76"/>
      <c r="AD1597" s="76"/>
      <c r="AE1597" s="97" t="s">
        <v>10630</v>
      </c>
      <c r="AF1597" s="76"/>
      <c r="AG1597" s="76"/>
      <c r="AH1597" s="76"/>
      <c r="AI1597" s="67" t="s">
        <v>10848</v>
      </c>
      <c r="AJ1597" s="79" t="s">
        <v>42</v>
      </c>
      <c r="AK1597" s="68"/>
      <c r="AL1597" s="68"/>
      <c r="AM1597" s="68"/>
      <c r="AN1597" s="110"/>
      <c r="AO1597" s="110"/>
      <c r="AP1597" s="107"/>
      <c r="AQ1597" s="68"/>
    </row>
    <row r="1598" customFormat="false" ht="15" hidden="false" customHeight="false" outlineLevel="0" collapsed="false">
      <c r="B1598" s="1" t="str">
        <f aca="false">поверители!$E1598</f>
        <v>06307</v>
      </c>
      <c r="C1598" s="64" t="s">
        <v>323</v>
      </c>
      <c r="D1598" s="63"/>
      <c r="E1598" s="67" t="s">
        <v>12282</v>
      </c>
      <c r="F1598" s="63"/>
      <c r="G1598" s="63" t="s">
        <v>10335</v>
      </c>
      <c r="H1598" s="81" t="s">
        <v>326</v>
      </c>
      <c r="I1598" s="67" t="s">
        <v>10374</v>
      </c>
      <c r="J1598" s="76"/>
      <c r="K1598" s="76"/>
      <c r="L1598" s="76"/>
      <c r="M1598" s="76"/>
      <c r="N1598" s="76"/>
      <c r="O1598" s="71" t="s">
        <v>10335</v>
      </c>
      <c r="P1598" s="71"/>
      <c r="Q1598" s="71" t="s">
        <v>10338</v>
      </c>
      <c r="R1598" s="79" t="s">
        <v>10339</v>
      </c>
      <c r="S1598" s="95" t="n">
        <v>45140</v>
      </c>
      <c r="T1598" s="74" t="n">
        <v>45870</v>
      </c>
      <c r="U1598" s="87" t="s">
        <v>10340</v>
      </c>
      <c r="V1598" s="87" t="s">
        <v>10341</v>
      </c>
      <c r="W1598" s="76"/>
      <c r="X1598" s="71" t="s">
        <v>10335</v>
      </c>
      <c r="Y1598" s="71" t="s">
        <v>10342</v>
      </c>
      <c r="Z1598" s="79" t="s">
        <v>10629</v>
      </c>
      <c r="AA1598" s="76"/>
      <c r="AB1598" s="76"/>
      <c r="AC1598" s="76"/>
      <c r="AD1598" s="76"/>
      <c r="AE1598" s="97" t="s">
        <v>10630</v>
      </c>
      <c r="AF1598" s="76"/>
      <c r="AG1598" s="76"/>
      <c r="AH1598" s="76"/>
      <c r="AI1598" s="67" t="s">
        <v>10863</v>
      </c>
      <c r="AJ1598" s="79" t="s">
        <v>42</v>
      </c>
      <c r="AK1598" s="68"/>
      <c r="AL1598" s="68"/>
      <c r="AM1598" s="68"/>
      <c r="AN1598" s="110"/>
      <c r="AO1598" s="110"/>
      <c r="AP1598" s="107"/>
      <c r="AQ1598" s="68"/>
    </row>
    <row r="1599" customFormat="false" ht="15" hidden="false" customHeight="false" outlineLevel="0" collapsed="false">
      <c r="B1599" s="1" t="str">
        <f aca="false">поверители!$E1599</f>
        <v>06308</v>
      </c>
      <c r="C1599" s="64" t="s">
        <v>323</v>
      </c>
      <c r="D1599" s="63"/>
      <c r="E1599" s="67" t="s">
        <v>12283</v>
      </c>
      <c r="F1599" s="63"/>
      <c r="G1599" s="63" t="s">
        <v>10335</v>
      </c>
      <c r="H1599" s="81" t="s">
        <v>326</v>
      </c>
      <c r="I1599" s="67" t="s">
        <v>10374</v>
      </c>
      <c r="J1599" s="76"/>
      <c r="K1599" s="76"/>
      <c r="L1599" s="76"/>
      <c r="M1599" s="76"/>
      <c r="N1599" s="76"/>
      <c r="O1599" s="71" t="s">
        <v>10335</v>
      </c>
      <c r="P1599" s="71"/>
      <c r="Q1599" s="71" t="s">
        <v>10338</v>
      </c>
      <c r="R1599" s="79" t="s">
        <v>10339</v>
      </c>
      <c r="S1599" s="95" t="n">
        <v>45140</v>
      </c>
      <c r="T1599" s="74" t="n">
        <v>45870</v>
      </c>
      <c r="U1599" s="87" t="s">
        <v>10340</v>
      </c>
      <c r="V1599" s="87" t="s">
        <v>10341</v>
      </c>
      <c r="W1599" s="76"/>
      <c r="X1599" s="71" t="s">
        <v>10335</v>
      </c>
      <c r="Y1599" s="71" t="s">
        <v>10342</v>
      </c>
      <c r="Z1599" s="79" t="s">
        <v>10629</v>
      </c>
      <c r="AA1599" s="76"/>
      <c r="AB1599" s="76"/>
      <c r="AC1599" s="76"/>
      <c r="AD1599" s="76"/>
      <c r="AE1599" s="97" t="s">
        <v>10630</v>
      </c>
      <c r="AF1599" s="76"/>
      <c r="AG1599" s="76"/>
      <c r="AH1599" s="76"/>
      <c r="AI1599" s="67" t="s">
        <v>10845</v>
      </c>
      <c r="AJ1599" s="79" t="s">
        <v>42</v>
      </c>
      <c r="AK1599" s="68"/>
      <c r="AL1599" s="68"/>
      <c r="AM1599" s="68"/>
      <c r="AN1599" s="110"/>
      <c r="AO1599" s="110"/>
      <c r="AP1599" s="107"/>
      <c r="AQ1599" s="68"/>
    </row>
    <row r="1600" customFormat="false" ht="15" hidden="false" customHeight="false" outlineLevel="0" collapsed="false">
      <c r="B1600" s="1" t="str">
        <f aca="false">поверители!$E1600</f>
        <v>06309</v>
      </c>
      <c r="C1600" s="64" t="s">
        <v>323</v>
      </c>
      <c r="D1600" s="63"/>
      <c r="E1600" s="67" t="s">
        <v>12284</v>
      </c>
      <c r="F1600" s="63"/>
      <c r="G1600" s="63" t="s">
        <v>10335</v>
      </c>
      <c r="H1600" s="81" t="s">
        <v>326</v>
      </c>
      <c r="I1600" s="67" t="s">
        <v>10374</v>
      </c>
      <c r="J1600" s="76"/>
      <c r="K1600" s="76"/>
      <c r="L1600" s="76"/>
      <c r="M1600" s="76"/>
      <c r="N1600" s="76"/>
      <c r="O1600" s="71" t="s">
        <v>10335</v>
      </c>
      <c r="P1600" s="71"/>
      <c r="Q1600" s="71" t="s">
        <v>10338</v>
      </c>
      <c r="R1600" s="79" t="s">
        <v>10339</v>
      </c>
      <c r="S1600" s="95" t="n">
        <v>45140</v>
      </c>
      <c r="T1600" s="74" t="n">
        <v>45870</v>
      </c>
      <c r="U1600" s="87" t="s">
        <v>10340</v>
      </c>
      <c r="V1600" s="87" t="s">
        <v>10341</v>
      </c>
      <c r="W1600" s="76"/>
      <c r="X1600" s="71" t="s">
        <v>10335</v>
      </c>
      <c r="Y1600" s="71" t="s">
        <v>10342</v>
      </c>
      <c r="Z1600" s="79" t="s">
        <v>10629</v>
      </c>
      <c r="AA1600" s="76"/>
      <c r="AB1600" s="76"/>
      <c r="AC1600" s="76"/>
      <c r="AD1600" s="76"/>
      <c r="AE1600" s="97" t="s">
        <v>10630</v>
      </c>
      <c r="AF1600" s="76"/>
      <c r="AG1600" s="76"/>
      <c r="AH1600" s="76"/>
      <c r="AI1600" s="67" t="s">
        <v>10845</v>
      </c>
      <c r="AJ1600" s="79" t="s">
        <v>42</v>
      </c>
      <c r="AK1600" s="68"/>
      <c r="AL1600" s="68"/>
      <c r="AM1600" s="68"/>
      <c r="AN1600" s="110"/>
      <c r="AO1600" s="110"/>
      <c r="AP1600" s="107"/>
      <c r="AQ1600" s="68"/>
    </row>
    <row r="1601" customFormat="false" ht="15" hidden="false" customHeight="false" outlineLevel="0" collapsed="false">
      <c r="B1601" s="1" t="str">
        <f aca="false">поверители!$E1601</f>
        <v>06310</v>
      </c>
      <c r="C1601" s="64" t="s">
        <v>323</v>
      </c>
      <c r="D1601" s="63"/>
      <c r="E1601" s="67" t="s">
        <v>12285</v>
      </c>
      <c r="F1601" s="63"/>
      <c r="G1601" s="63" t="s">
        <v>10335</v>
      </c>
      <c r="H1601" s="81" t="s">
        <v>326</v>
      </c>
      <c r="I1601" s="67" t="s">
        <v>10374</v>
      </c>
      <c r="J1601" s="76"/>
      <c r="K1601" s="76"/>
      <c r="L1601" s="76"/>
      <c r="M1601" s="76"/>
      <c r="N1601" s="76"/>
      <c r="O1601" s="71" t="s">
        <v>10335</v>
      </c>
      <c r="P1601" s="71"/>
      <c r="Q1601" s="71" t="s">
        <v>10338</v>
      </c>
      <c r="R1601" s="79" t="s">
        <v>10339</v>
      </c>
      <c r="S1601" s="95" t="n">
        <v>45140</v>
      </c>
      <c r="T1601" s="74" t="n">
        <v>45870</v>
      </c>
      <c r="U1601" s="87" t="s">
        <v>10340</v>
      </c>
      <c r="V1601" s="87" t="s">
        <v>10341</v>
      </c>
      <c r="W1601" s="76"/>
      <c r="X1601" s="71" t="s">
        <v>10335</v>
      </c>
      <c r="Y1601" s="71" t="s">
        <v>10342</v>
      </c>
      <c r="Z1601" s="79" t="s">
        <v>10629</v>
      </c>
      <c r="AA1601" s="76"/>
      <c r="AB1601" s="76"/>
      <c r="AC1601" s="76"/>
      <c r="AD1601" s="76"/>
      <c r="AE1601" s="97" t="s">
        <v>10630</v>
      </c>
      <c r="AF1601" s="76"/>
      <c r="AG1601" s="76"/>
      <c r="AH1601" s="76"/>
      <c r="AI1601" s="67" t="s">
        <v>11020</v>
      </c>
      <c r="AJ1601" s="79" t="s">
        <v>42</v>
      </c>
      <c r="AK1601" s="68"/>
      <c r="AL1601" s="68"/>
      <c r="AM1601" s="68"/>
      <c r="AN1601" s="110"/>
      <c r="AO1601" s="110"/>
      <c r="AP1601" s="107"/>
      <c r="AQ1601" s="68"/>
    </row>
    <row r="1602" customFormat="false" ht="15" hidden="false" customHeight="false" outlineLevel="0" collapsed="false">
      <c r="B1602" s="1" t="str">
        <f aca="false">поверители!$E1602</f>
        <v>06311</v>
      </c>
      <c r="C1602" s="64" t="s">
        <v>323</v>
      </c>
      <c r="D1602" s="63"/>
      <c r="E1602" s="67" t="s">
        <v>12286</v>
      </c>
      <c r="F1602" s="63"/>
      <c r="G1602" s="63" t="s">
        <v>10335</v>
      </c>
      <c r="H1602" s="81" t="s">
        <v>326</v>
      </c>
      <c r="I1602" s="67" t="s">
        <v>10652</v>
      </c>
      <c r="J1602" s="76"/>
      <c r="K1602" s="76"/>
      <c r="L1602" s="76"/>
      <c r="M1602" s="76"/>
      <c r="N1602" s="76"/>
      <c r="O1602" s="71" t="s">
        <v>10335</v>
      </c>
      <c r="P1602" s="71"/>
      <c r="Q1602" s="71" t="s">
        <v>10338</v>
      </c>
      <c r="R1602" s="79" t="s">
        <v>10339</v>
      </c>
      <c r="S1602" s="95" t="n">
        <v>45140</v>
      </c>
      <c r="T1602" s="74" t="n">
        <v>45870</v>
      </c>
      <c r="U1602" s="87" t="s">
        <v>10340</v>
      </c>
      <c r="V1602" s="87" t="s">
        <v>10341</v>
      </c>
      <c r="W1602" s="76"/>
      <c r="X1602" s="71" t="s">
        <v>10335</v>
      </c>
      <c r="Y1602" s="71" t="s">
        <v>10342</v>
      </c>
      <c r="Z1602" s="79" t="s">
        <v>10629</v>
      </c>
      <c r="AA1602" s="76"/>
      <c r="AB1602" s="76"/>
      <c r="AC1602" s="76"/>
      <c r="AD1602" s="76"/>
      <c r="AE1602" s="97" t="s">
        <v>10630</v>
      </c>
      <c r="AF1602" s="76"/>
      <c r="AG1602" s="76"/>
      <c r="AH1602" s="76"/>
      <c r="AI1602" s="67" t="s">
        <v>12145</v>
      </c>
      <c r="AJ1602" s="79" t="s">
        <v>42</v>
      </c>
      <c r="AK1602" s="68"/>
      <c r="AL1602" s="68"/>
      <c r="AM1602" s="68"/>
      <c r="AN1602" s="110"/>
      <c r="AO1602" s="110"/>
      <c r="AP1602" s="107"/>
      <c r="AQ1602" s="68"/>
    </row>
    <row r="1603" customFormat="false" ht="15" hidden="false" customHeight="false" outlineLevel="0" collapsed="false">
      <c r="B1603" s="1" t="str">
        <f aca="false">поверители!$E1603</f>
        <v>800194</v>
      </c>
      <c r="C1603" s="64" t="s">
        <v>329</v>
      </c>
      <c r="D1603" s="63"/>
      <c r="E1603" s="81" t="s">
        <v>12287</v>
      </c>
      <c r="F1603" s="63"/>
      <c r="G1603" s="63" t="s">
        <v>10335</v>
      </c>
      <c r="H1603" s="64" t="s">
        <v>12288</v>
      </c>
      <c r="I1603" s="67" t="s">
        <v>12053</v>
      </c>
      <c r="J1603" s="76"/>
      <c r="K1603" s="76"/>
      <c r="L1603" s="76"/>
      <c r="M1603" s="76"/>
      <c r="N1603" s="76"/>
      <c r="O1603" s="71" t="s">
        <v>10335</v>
      </c>
      <c r="P1603" s="71"/>
      <c r="Q1603" s="71" t="s">
        <v>10338</v>
      </c>
      <c r="R1603" s="79" t="s">
        <v>10339</v>
      </c>
      <c r="S1603" s="74" t="n">
        <v>45141</v>
      </c>
      <c r="T1603" s="74" t="n">
        <v>45871</v>
      </c>
      <c r="U1603" s="87" t="s">
        <v>10340</v>
      </c>
      <c r="V1603" s="87" t="s">
        <v>11126</v>
      </c>
      <c r="W1603" s="76"/>
      <c r="X1603" s="71" t="s">
        <v>10335</v>
      </c>
      <c r="Y1603" s="71" t="s">
        <v>10342</v>
      </c>
      <c r="Z1603" s="79" t="s">
        <v>10629</v>
      </c>
      <c r="AA1603" s="76"/>
      <c r="AB1603" s="76"/>
      <c r="AC1603" s="76"/>
      <c r="AD1603" s="76"/>
      <c r="AE1603" s="97" t="s">
        <v>10630</v>
      </c>
      <c r="AF1603" s="76"/>
      <c r="AG1603" s="76"/>
      <c r="AH1603" s="76"/>
      <c r="AI1603" s="67" t="s">
        <v>11128</v>
      </c>
      <c r="AJ1603" s="79" t="s">
        <v>42</v>
      </c>
      <c r="AK1603" s="68"/>
      <c r="AL1603" s="68"/>
      <c r="AM1603" s="68"/>
      <c r="AN1603" s="110"/>
      <c r="AO1603" s="110"/>
      <c r="AP1603" s="107"/>
      <c r="AQ1603" s="68"/>
    </row>
    <row r="1604" customFormat="false" ht="17.9" hidden="false" customHeight="false" outlineLevel="0" collapsed="false">
      <c r="B1604" s="1" t="str">
        <f aca="false">поверители!$E1604</f>
        <v>221</v>
      </c>
      <c r="C1604" s="64" t="s">
        <v>1068</v>
      </c>
      <c r="D1604" s="63"/>
      <c r="E1604" s="128" t="s">
        <v>12289</v>
      </c>
      <c r="F1604" s="63"/>
      <c r="G1604" s="63" t="s">
        <v>10335</v>
      </c>
      <c r="H1604" s="115" t="s">
        <v>4593</v>
      </c>
      <c r="I1604" s="67" t="s">
        <v>11213</v>
      </c>
      <c r="J1604" s="76"/>
      <c r="K1604" s="76"/>
      <c r="L1604" s="76"/>
      <c r="M1604" s="76"/>
      <c r="N1604" s="76"/>
      <c r="O1604" s="71" t="s">
        <v>10335</v>
      </c>
      <c r="P1604" s="71"/>
      <c r="Q1604" s="71" t="s">
        <v>10338</v>
      </c>
      <c r="R1604" s="79" t="s">
        <v>10339</v>
      </c>
      <c r="S1604" s="74" t="n">
        <v>45141</v>
      </c>
      <c r="T1604" s="74" t="n">
        <v>45506</v>
      </c>
      <c r="U1604" s="87" t="s">
        <v>10340</v>
      </c>
      <c r="V1604" s="87" t="s">
        <v>10341</v>
      </c>
      <c r="W1604" s="76"/>
      <c r="X1604" s="71" t="s">
        <v>10335</v>
      </c>
      <c r="Y1604" s="71" t="s">
        <v>10342</v>
      </c>
      <c r="Z1604" s="79" t="s">
        <v>10629</v>
      </c>
      <c r="AA1604" s="76"/>
      <c r="AB1604" s="76"/>
      <c r="AC1604" s="76"/>
      <c r="AD1604" s="76"/>
      <c r="AE1604" s="97" t="s">
        <v>10630</v>
      </c>
      <c r="AF1604" s="76"/>
      <c r="AG1604" s="76"/>
      <c r="AH1604" s="76"/>
      <c r="AI1604" s="104" t="s">
        <v>12274</v>
      </c>
      <c r="AJ1604" s="79" t="s">
        <v>42</v>
      </c>
      <c r="AK1604" s="68"/>
      <c r="AL1604" s="68"/>
      <c r="AM1604" s="68"/>
      <c r="AN1604" s="110"/>
      <c r="AO1604" s="110"/>
      <c r="AP1604" s="107"/>
      <c r="AQ1604" s="68"/>
    </row>
    <row r="1605" customFormat="false" ht="15" hidden="false" customHeight="false" outlineLevel="0" collapsed="false">
      <c r="B1605" s="1" t="str">
        <f aca="false">поверители!$E1605</f>
        <v>003454</v>
      </c>
      <c r="C1605" s="64" t="s">
        <v>2220</v>
      </c>
      <c r="D1605" s="63"/>
      <c r="E1605" s="67" t="s">
        <v>12290</v>
      </c>
      <c r="F1605" s="63"/>
      <c r="G1605" s="63" t="s">
        <v>10335</v>
      </c>
      <c r="H1605" s="81" t="s">
        <v>332</v>
      </c>
      <c r="I1605" s="67" t="s">
        <v>10374</v>
      </c>
      <c r="J1605" s="76"/>
      <c r="K1605" s="76"/>
      <c r="L1605" s="76"/>
      <c r="M1605" s="76"/>
      <c r="N1605" s="76"/>
      <c r="O1605" s="71" t="s">
        <v>10335</v>
      </c>
      <c r="P1605" s="71"/>
      <c r="Q1605" s="71" t="s">
        <v>10338</v>
      </c>
      <c r="R1605" s="79" t="s">
        <v>10339</v>
      </c>
      <c r="S1605" s="74" t="n">
        <v>45142</v>
      </c>
      <c r="T1605" s="74" t="n">
        <v>45872</v>
      </c>
      <c r="U1605" s="87" t="s">
        <v>10340</v>
      </c>
      <c r="V1605" s="87" t="s">
        <v>10341</v>
      </c>
      <c r="W1605" s="76"/>
      <c r="X1605" s="71" t="s">
        <v>10335</v>
      </c>
      <c r="Y1605" s="71" t="s">
        <v>10342</v>
      </c>
      <c r="Z1605" s="79" t="s">
        <v>10629</v>
      </c>
      <c r="AA1605" s="76"/>
      <c r="AB1605" s="76"/>
      <c r="AC1605" s="76"/>
      <c r="AD1605" s="76"/>
      <c r="AE1605" s="97" t="s">
        <v>10630</v>
      </c>
      <c r="AF1605" s="76"/>
      <c r="AG1605" s="76"/>
      <c r="AH1605" s="76"/>
      <c r="AI1605" s="67" t="s">
        <v>10562</v>
      </c>
      <c r="AJ1605" s="79" t="s">
        <v>10346</v>
      </c>
      <c r="AK1605" s="68"/>
      <c r="AL1605" s="68"/>
      <c r="AM1605" s="68"/>
      <c r="AN1605" s="110"/>
      <c r="AO1605" s="110"/>
      <c r="AP1605" s="107"/>
      <c r="AQ1605" s="68"/>
    </row>
    <row r="1606" customFormat="false" ht="15" hidden="false" customHeight="false" outlineLevel="0" collapsed="false">
      <c r="B1606" s="1" t="str">
        <f aca="false">поверители!$E1606</f>
        <v>004114</v>
      </c>
      <c r="C1606" s="64" t="s">
        <v>2220</v>
      </c>
      <c r="D1606" s="63"/>
      <c r="E1606" s="67" t="s">
        <v>12291</v>
      </c>
      <c r="F1606" s="63"/>
      <c r="G1606" s="63" t="s">
        <v>10335</v>
      </c>
      <c r="H1606" s="81" t="s">
        <v>332</v>
      </c>
      <c r="I1606" s="67" t="s">
        <v>10374</v>
      </c>
      <c r="J1606" s="76"/>
      <c r="K1606" s="76"/>
      <c r="L1606" s="76"/>
      <c r="M1606" s="76"/>
      <c r="N1606" s="76"/>
      <c r="O1606" s="71" t="s">
        <v>10335</v>
      </c>
      <c r="P1606" s="71"/>
      <c r="Q1606" s="71" t="s">
        <v>10338</v>
      </c>
      <c r="R1606" s="79" t="s">
        <v>10339</v>
      </c>
      <c r="S1606" s="74" t="n">
        <v>45142</v>
      </c>
      <c r="T1606" s="74" t="n">
        <v>45872</v>
      </c>
      <c r="U1606" s="87" t="s">
        <v>10340</v>
      </c>
      <c r="V1606" s="87" t="s">
        <v>10341</v>
      </c>
      <c r="W1606" s="76"/>
      <c r="X1606" s="71" t="s">
        <v>10335</v>
      </c>
      <c r="Y1606" s="71" t="s">
        <v>10342</v>
      </c>
      <c r="Z1606" s="79" t="s">
        <v>10629</v>
      </c>
      <c r="AA1606" s="76"/>
      <c r="AB1606" s="76"/>
      <c r="AC1606" s="76"/>
      <c r="AD1606" s="76"/>
      <c r="AE1606" s="97" t="s">
        <v>10630</v>
      </c>
      <c r="AF1606" s="76"/>
      <c r="AG1606" s="76"/>
      <c r="AH1606" s="76"/>
      <c r="AI1606" s="67" t="s">
        <v>10562</v>
      </c>
      <c r="AJ1606" s="79" t="s">
        <v>10346</v>
      </c>
      <c r="AK1606" s="68"/>
      <c r="AL1606" s="68"/>
      <c r="AM1606" s="68"/>
      <c r="AN1606" s="110"/>
      <c r="AO1606" s="110"/>
      <c r="AP1606" s="107"/>
      <c r="AQ1606" s="68"/>
    </row>
    <row r="1607" customFormat="false" ht="15" hidden="false" customHeight="false" outlineLevel="0" collapsed="false">
      <c r="B1607" s="1" t="str">
        <f aca="false">поверители!$E1607</f>
        <v>003458</v>
      </c>
      <c r="C1607" s="64" t="s">
        <v>2220</v>
      </c>
      <c r="D1607" s="63"/>
      <c r="E1607" s="67" t="s">
        <v>12292</v>
      </c>
      <c r="F1607" s="63"/>
      <c r="G1607" s="63" t="s">
        <v>10335</v>
      </c>
      <c r="H1607" s="81" t="s">
        <v>332</v>
      </c>
      <c r="I1607" s="67" t="s">
        <v>10374</v>
      </c>
      <c r="J1607" s="76"/>
      <c r="K1607" s="76"/>
      <c r="L1607" s="76"/>
      <c r="M1607" s="76"/>
      <c r="N1607" s="76"/>
      <c r="O1607" s="71" t="s">
        <v>10335</v>
      </c>
      <c r="P1607" s="71"/>
      <c r="Q1607" s="71" t="s">
        <v>10338</v>
      </c>
      <c r="R1607" s="79" t="s">
        <v>10339</v>
      </c>
      <c r="S1607" s="74" t="n">
        <v>45142</v>
      </c>
      <c r="T1607" s="74" t="n">
        <v>45872</v>
      </c>
      <c r="U1607" s="87" t="s">
        <v>10340</v>
      </c>
      <c r="V1607" s="87" t="s">
        <v>10341</v>
      </c>
      <c r="W1607" s="76"/>
      <c r="X1607" s="71" t="s">
        <v>10335</v>
      </c>
      <c r="Y1607" s="71" t="s">
        <v>10342</v>
      </c>
      <c r="Z1607" s="79" t="s">
        <v>10629</v>
      </c>
      <c r="AA1607" s="76"/>
      <c r="AB1607" s="76"/>
      <c r="AC1607" s="76"/>
      <c r="AD1607" s="76"/>
      <c r="AE1607" s="97" t="s">
        <v>10630</v>
      </c>
      <c r="AF1607" s="76"/>
      <c r="AG1607" s="76"/>
      <c r="AH1607" s="76"/>
      <c r="AI1607" s="67" t="s">
        <v>10562</v>
      </c>
      <c r="AJ1607" s="79" t="s">
        <v>10346</v>
      </c>
      <c r="AK1607" s="68"/>
      <c r="AL1607" s="68"/>
      <c r="AM1607" s="68"/>
      <c r="AN1607" s="110"/>
      <c r="AO1607" s="110"/>
      <c r="AP1607" s="107"/>
      <c r="AQ1607" s="68"/>
    </row>
    <row r="1608" customFormat="false" ht="15" hidden="false" customHeight="false" outlineLevel="0" collapsed="false">
      <c r="B1608" s="1" t="str">
        <f aca="false">поверители!$E1608</f>
        <v>017916</v>
      </c>
      <c r="C1608" s="64" t="s">
        <v>2220</v>
      </c>
      <c r="D1608" s="63"/>
      <c r="E1608" s="67" t="s">
        <v>12293</v>
      </c>
      <c r="F1608" s="63"/>
      <c r="G1608" s="63" t="s">
        <v>10335</v>
      </c>
      <c r="H1608" s="81" t="s">
        <v>332</v>
      </c>
      <c r="I1608" s="67" t="s">
        <v>10374</v>
      </c>
      <c r="J1608" s="76"/>
      <c r="K1608" s="76"/>
      <c r="L1608" s="76"/>
      <c r="M1608" s="76"/>
      <c r="N1608" s="76"/>
      <c r="O1608" s="71" t="s">
        <v>10335</v>
      </c>
      <c r="P1608" s="71"/>
      <c r="Q1608" s="71" t="s">
        <v>10338</v>
      </c>
      <c r="R1608" s="79" t="s">
        <v>10339</v>
      </c>
      <c r="S1608" s="74" t="n">
        <v>45142</v>
      </c>
      <c r="T1608" s="74" t="n">
        <v>45872</v>
      </c>
      <c r="U1608" s="87" t="s">
        <v>10340</v>
      </c>
      <c r="V1608" s="87" t="s">
        <v>10341</v>
      </c>
      <c r="W1608" s="76"/>
      <c r="X1608" s="71" t="s">
        <v>10335</v>
      </c>
      <c r="Y1608" s="71" t="s">
        <v>10342</v>
      </c>
      <c r="Z1608" s="79" t="s">
        <v>10629</v>
      </c>
      <c r="AA1608" s="76"/>
      <c r="AB1608" s="76"/>
      <c r="AC1608" s="76"/>
      <c r="AD1608" s="76"/>
      <c r="AE1608" s="97" t="s">
        <v>10630</v>
      </c>
      <c r="AF1608" s="76"/>
      <c r="AG1608" s="76"/>
      <c r="AH1608" s="76"/>
      <c r="AI1608" s="67" t="s">
        <v>10562</v>
      </c>
      <c r="AJ1608" s="79" t="s">
        <v>10346</v>
      </c>
      <c r="AK1608" s="68"/>
      <c r="AL1608" s="68"/>
      <c r="AM1608" s="68"/>
      <c r="AN1608" s="110"/>
      <c r="AO1608" s="110"/>
      <c r="AP1608" s="107"/>
      <c r="AQ1608" s="68"/>
    </row>
    <row r="1609" customFormat="false" ht="15" hidden="false" customHeight="false" outlineLevel="0" collapsed="false">
      <c r="B1609" s="1" t="str">
        <f aca="false">поверители!$E1609</f>
        <v>005413</v>
      </c>
      <c r="C1609" s="64" t="s">
        <v>2220</v>
      </c>
      <c r="D1609" s="63"/>
      <c r="E1609" s="67" t="s">
        <v>12294</v>
      </c>
      <c r="F1609" s="63"/>
      <c r="G1609" s="63" t="s">
        <v>10335</v>
      </c>
      <c r="H1609" s="81" t="s">
        <v>332</v>
      </c>
      <c r="I1609" s="67" t="s">
        <v>10374</v>
      </c>
      <c r="J1609" s="76"/>
      <c r="K1609" s="76"/>
      <c r="L1609" s="76"/>
      <c r="M1609" s="76"/>
      <c r="N1609" s="76"/>
      <c r="O1609" s="71" t="s">
        <v>10335</v>
      </c>
      <c r="P1609" s="71"/>
      <c r="Q1609" s="71" t="s">
        <v>10338</v>
      </c>
      <c r="R1609" s="79" t="s">
        <v>10339</v>
      </c>
      <c r="S1609" s="74" t="n">
        <v>45142</v>
      </c>
      <c r="T1609" s="74" t="n">
        <v>45872</v>
      </c>
      <c r="U1609" s="87" t="s">
        <v>10340</v>
      </c>
      <c r="V1609" s="87" t="s">
        <v>10341</v>
      </c>
      <c r="W1609" s="76"/>
      <c r="X1609" s="71" t="s">
        <v>10335</v>
      </c>
      <c r="Y1609" s="71" t="s">
        <v>10342</v>
      </c>
      <c r="Z1609" s="79" t="s">
        <v>10629</v>
      </c>
      <c r="AA1609" s="76"/>
      <c r="AB1609" s="76"/>
      <c r="AC1609" s="76"/>
      <c r="AD1609" s="76"/>
      <c r="AE1609" s="97" t="s">
        <v>10630</v>
      </c>
      <c r="AF1609" s="76"/>
      <c r="AG1609" s="76"/>
      <c r="AH1609" s="76"/>
      <c r="AI1609" s="67" t="s">
        <v>10562</v>
      </c>
      <c r="AJ1609" s="79" t="s">
        <v>10346</v>
      </c>
      <c r="AK1609" s="68"/>
      <c r="AL1609" s="68"/>
      <c r="AM1609" s="68"/>
      <c r="AN1609" s="110"/>
      <c r="AO1609" s="110"/>
      <c r="AP1609" s="107"/>
      <c r="AQ1609" s="68"/>
    </row>
    <row r="1610" customFormat="false" ht="15" hidden="false" customHeight="false" outlineLevel="0" collapsed="false">
      <c r="B1610" s="1" t="str">
        <f aca="false">поверители!$E1610</f>
        <v>008268</v>
      </c>
      <c r="C1610" s="64" t="s">
        <v>2220</v>
      </c>
      <c r="D1610" s="63"/>
      <c r="E1610" s="67" t="s">
        <v>12295</v>
      </c>
      <c r="F1610" s="63"/>
      <c r="G1610" s="63" t="s">
        <v>10335</v>
      </c>
      <c r="H1610" s="81" t="s">
        <v>332</v>
      </c>
      <c r="I1610" s="67" t="s">
        <v>10374</v>
      </c>
      <c r="J1610" s="76"/>
      <c r="K1610" s="76"/>
      <c r="L1610" s="76"/>
      <c r="M1610" s="76"/>
      <c r="N1610" s="76"/>
      <c r="O1610" s="71" t="s">
        <v>10335</v>
      </c>
      <c r="P1610" s="71"/>
      <c r="Q1610" s="71" t="s">
        <v>10338</v>
      </c>
      <c r="R1610" s="79" t="s">
        <v>10339</v>
      </c>
      <c r="S1610" s="74" t="n">
        <v>45142</v>
      </c>
      <c r="T1610" s="74" t="n">
        <v>45872</v>
      </c>
      <c r="U1610" s="87" t="s">
        <v>10340</v>
      </c>
      <c r="V1610" s="87" t="s">
        <v>10341</v>
      </c>
      <c r="W1610" s="76"/>
      <c r="X1610" s="71" t="s">
        <v>10335</v>
      </c>
      <c r="Y1610" s="71" t="s">
        <v>10342</v>
      </c>
      <c r="Z1610" s="79" t="s">
        <v>10629</v>
      </c>
      <c r="AA1610" s="76"/>
      <c r="AB1610" s="76"/>
      <c r="AC1610" s="76"/>
      <c r="AD1610" s="76"/>
      <c r="AE1610" s="97" t="s">
        <v>10630</v>
      </c>
      <c r="AF1610" s="76"/>
      <c r="AG1610" s="76"/>
      <c r="AH1610" s="76"/>
      <c r="AI1610" s="67" t="s">
        <v>10562</v>
      </c>
      <c r="AJ1610" s="79" t="s">
        <v>10346</v>
      </c>
      <c r="AK1610" s="68"/>
      <c r="AL1610" s="68"/>
      <c r="AM1610" s="68"/>
      <c r="AN1610" s="110"/>
      <c r="AO1610" s="110"/>
      <c r="AP1610" s="107"/>
      <c r="AQ1610" s="68"/>
    </row>
    <row r="1611" customFormat="false" ht="15" hidden="false" customHeight="false" outlineLevel="0" collapsed="false">
      <c r="B1611" s="1" t="str">
        <f aca="false">поверители!$E1611</f>
        <v>005415</v>
      </c>
      <c r="C1611" s="64" t="s">
        <v>2220</v>
      </c>
      <c r="D1611" s="63"/>
      <c r="E1611" s="67" t="s">
        <v>12296</v>
      </c>
      <c r="F1611" s="63"/>
      <c r="G1611" s="63" t="s">
        <v>10335</v>
      </c>
      <c r="H1611" s="81" t="s">
        <v>332</v>
      </c>
      <c r="I1611" s="67" t="s">
        <v>10374</v>
      </c>
      <c r="J1611" s="76"/>
      <c r="K1611" s="76"/>
      <c r="L1611" s="76"/>
      <c r="M1611" s="76"/>
      <c r="N1611" s="76"/>
      <c r="O1611" s="71" t="s">
        <v>10335</v>
      </c>
      <c r="P1611" s="71"/>
      <c r="Q1611" s="71" t="s">
        <v>10338</v>
      </c>
      <c r="R1611" s="79" t="s">
        <v>10339</v>
      </c>
      <c r="S1611" s="74" t="n">
        <v>45142</v>
      </c>
      <c r="T1611" s="74" t="n">
        <v>45872</v>
      </c>
      <c r="U1611" s="87" t="s">
        <v>10340</v>
      </c>
      <c r="V1611" s="87" t="s">
        <v>10341</v>
      </c>
      <c r="W1611" s="76"/>
      <c r="X1611" s="71" t="s">
        <v>10335</v>
      </c>
      <c r="Y1611" s="71" t="s">
        <v>10342</v>
      </c>
      <c r="Z1611" s="79" t="s">
        <v>10629</v>
      </c>
      <c r="AA1611" s="76"/>
      <c r="AB1611" s="76"/>
      <c r="AC1611" s="76"/>
      <c r="AD1611" s="76"/>
      <c r="AE1611" s="97" t="s">
        <v>10630</v>
      </c>
      <c r="AF1611" s="76"/>
      <c r="AG1611" s="76"/>
      <c r="AH1611" s="76"/>
      <c r="AI1611" s="67" t="s">
        <v>10562</v>
      </c>
      <c r="AJ1611" s="79" t="s">
        <v>10346</v>
      </c>
      <c r="AK1611" s="68"/>
      <c r="AL1611" s="68"/>
      <c r="AM1611" s="68"/>
      <c r="AN1611" s="110"/>
      <c r="AO1611" s="110"/>
      <c r="AP1611" s="107"/>
      <c r="AQ1611" s="68"/>
    </row>
    <row r="1612" customFormat="false" ht="15" hidden="false" customHeight="false" outlineLevel="0" collapsed="false">
      <c r="B1612" s="1" t="str">
        <f aca="false">поверители!$E1612</f>
        <v>003393</v>
      </c>
      <c r="C1612" s="64" t="s">
        <v>2220</v>
      </c>
      <c r="D1612" s="63"/>
      <c r="E1612" s="81" t="s">
        <v>12297</v>
      </c>
      <c r="F1612" s="63"/>
      <c r="G1612" s="63" t="s">
        <v>10335</v>
      </c>
      <c r="H1612" s="81" t="s">
        <v>332</v>
      </c>
      <c r="I1612" s="67" t="s">
        <v>10363</v>
      </c>
      <c r="J1612" s="76"/>
      <c r="K1612" s="76"/>
      <c r="L1612" s="76"/>
      <c r="M1612" s="76"/>
      <c r="N1612" s="76"/>
      <c r="O1612" s="71" t="s">
        <v>10335</v>
      </c>
      <c r="P1612" s="71"/>
      <c r="Q1612" s="71" t="s">
        <v>10338</v>
      </c>
      <c r="R1612" s="79" t="s">
        <v>10339</v>
      </c>
      <c r="S1612" s="74" t="n">
        <v>45142</v>
      </c>
      <c r="T1612" s="74" t="n">
        <v>45872</v>
      </c>
      <c r="U1612" s="87" t="s">
        <v>10340</v>
      </c>
      <c r="V1612" s="87" t="s">
        <v>10341</v>
      </c>
      <c r="W1612" s="76"/>
      <c r="X1612" s="71" t="s">
        <v>10335</v>
      </c>
      <c r="Y1612" s="71" t="s">
        <v>10342</v>
      </c>
      <c r="Z1612" s="79" t="s">
        <v>10629</v>
      </c>
      <c r="AA1612" s="76"/>
      <c r="AB1612" s="76"/>
      <c r="AC1612" s="76"/>
      <c r="AD1612" s="76"/>
      <c r="AE1612" s="97" t="s">
        <v>10630</v>
      </c>
      <c r="AF1612" s="76"/>
      <c r="AG1612" s="76"/>
      <c r="AH1612" s="76"/>
      <c r="AI1612" s="67" t="s">
        <v>10562</v>
      </c>
      <c r="AJ1612" s="79" t="s">
        <v>10346</v>
      </c>
      <c r="AK1612" s="68"/>
      <c r="AL1612" s="68"/>
      <c r="AM1612" s="68"/>
      <c r="AN1612" s="110"/>
      <c r="AO1612" s="110"/>
      <c r="AP1612" s="107"/>
      <c r="AQ1612" s="68"/>
    </row>
    <row r="1613" customFormat="false" ht="15" hidden="false" customHeight="false" outlineLevel="0" collapsed="false">
      <c r="B1613" s="1" t="str">
        <f aca="false">поверители!$E1613</f>
        <v>003426</v>
      </c>
      <c r="C1613" s="64" t="s">
        <v>2220</v>
      </c>
      <c r="D1613" s="63"/>
      <c r="E1613" s="81" t="s">
        <v>12298</v>
      </c>
      <c r="F1613" s="63"/>
      <c r="G1613" s="63" t="s">
        <v>10335</v>
      </c>
      <c r="H1613" s="81" t="s">
        <v>332</v>
      </c>
      <c r="I1613" s="67" t="s">
        <v>10363</v>
      </c>
      <c r="J1613" s="76"/>
      <c r="K1613" s="76"/>
      <c r="L1613" s="76"/>
      <c r="M1613" s="76"/>
      <c r="N1613" s="76"/>
      <c r="O1613" s="71" t="s">
        <v>10335</v>
      </c>
      <c r="P1613" s="71"/>
      <c r="Q1613" s="71" t="s">
        <v>10338</v>
      </c>
      <c r="R1613" s="79" t="s">
        <v>10339</v>
      </c>
      <c r="S1613" s="74" t="n">
        <v>45142</v>
      </c>
      <c r="T1613" s="74" t="n">
        <v>45872</v>
      </c>
      <c r="U1613" s="87" t="s">
        <v>10340</v>
      </c>
      <c r="V1613" s="87" t="s">
        <v>10341</v>
      </c>
      <c r="W1613" s="76"/>
      <c r="X1613" s="71" t="s">
        <v>10335</v>
      </c>
      <c r="Y1613" s="71" t="s">
        <v>10342</v>
      </c>
      <c r="Z1613" s="79" t="s">
        <v>10629</v>
      </c>
      <c r="AA1613" s="76"/>
      <c r="AB1613" s="76"/>
      <c r="AC1613" s="76"/>
      <c r="AD1613" s="76"/>
      <c r="AE1613" s="97" t="s">
        <v>10630</v>
      </c>
      <c r="AF1613" s="76"/>
      <c r="AG1613" s="76"/>
      <c r="AH1613" s="76"/>
      <c r="AI1613" s="67" t="s">
        <v>10562</v>
      </c>
      <c r="AJ1613" s="79" t="s">
        <v>10346</v>
      </c>
      <c r="AK1613" s="68"/>
      <c r="AL1613" s="68"/>
      <c r="AM1613" s="68"/>
      <c r="AN1613" s="110"/>
      <c r="AO1613" s="110"/>
      <c r="AP1613" s="107"/>
      <c r="AQ1613" s="68"/>
    </row>
    <row r="1614" customFormat="false" ht="15" hidden="false" customHeight="false" outlineLevel="0" collapsed="false">
      <c r="B1614" s="1" t="str">
        <f aca="false">поверители!$E1614</f>
        <v>008451</v>
      </c>
      <c r="C1614" s="64" t="s">
        <v>2220</v>
      </c>
      <c r="D1614" s="63"/>
      <c r="E1614" s="81" t="s">
        <v>12299</v>
      </c>
      <c r="F1614" s="63"/>
      <c r="G1614" s="63" t="s">
        <v>10335</v>
      </c>
      <c r="H1614" s="81" t="s">
        <v>332</v>
      </c>
      <c r="I1614" s="67" t="s">
        <v>10363</v>
      </c>
      <c r="J1614" s="76"/>
      <c r="K1614" s="76"/>
      <c r="L1614" s="76"/>
      <c r="M1614" s="76"/>
      <c r="N1614" s="76"/>
      <c r="O1614" s="71" t="s">
        <v>10335</v>
      </c>
      <c r="P1614" s="71"/>
      <c r="Q1614" s="71" t="s">
        <v>10338</v>
      </c>
      <c r="R1614" s="79" t="s">
        <v>10339</v>
      </c>
      <c r="S1614" s="74" t="n">
        <v>45142</v>
      </c>
      <c r="T1614" s="74" t="n">
        <v>45872</v>
      </c>
      <c r="U1614" s="87" t="s">
        <v>10340</v>
      </c>
      <c r="V1614" s="87" t="s">
        <v>10341</v>
      </c>
      <c r="W1614" s="76"/>
      <c r="X1614" s="71" t="s">
        <v>10335</v>
      </c>
      <c r="Y1614" s="71" t="s">
        <v>10342</v>
      </c>
      <c r="Z1614" s="79" t="s">
        <v>10629</v>
      </c>
      <c r="AA1614" s="76"/>
      <c r="AB1614" s="76"/>
      <c r="AC1614" s="76"/>
      <c r="AD1614" s="76"/>
      <c r="AE1614" s="97" t="s">
        <v>10630</v>
      </c>
      <c r="AF1614" s="76"/>
      <c r="AG1614" s="76"/>
      <c r="AH1614" s="76"/>
      <c r="AI1614" s="67" t="s">
        <v>10562</v>
      </c>
      <c r="AJ1614" s="79" t="s">
        <v>10346</v>
      </c>
      <c r="AK1614" s="68"/>
      <c r="AL1614" s="68"/>
      <c r="AM1614" s="68"/>
      <c r="AN1614" s="110"/>
      <c r="AO1614" s="110"/>
      <c r="AP1614" s="107"/>
      <c r="AQ1614" s="68"/>
    </row>
    <row r="1615" customFormat="false" ht="15" hidden="false" customHeight="false" outlineLevel="0" collapsed="false">
      <c r="B1615" s="1" t="str">
        <f aca="false">поверители!$E1615</f>
        <v>005309</v>
      </c>
      <c r="C1615" s="64" t="s">
        <v>724</v>
      </c>
      <c r="D1615" s="63"/>
      <c r="E1615" s="67" t="s">
        <v>12300</v>
      </c>
      <c r="F1615" s="63"/>
      <c r="G1615" s="63" t="s">
        <v>10335</v>
      </c>
      <c r="H1615" s="81" t="s">
        <v>332</v>
      </c>
      <c r="I1615" s="67" t="s">
        <v>10652</v>
      </c>
      <c r="J1615" s="76"/>
      <c r="K1615" s="76"/>
      <c r="L1615" s="76"/>
      <c r="M1615" s="76"/>
      <c r="N1615" s="76"/>
      <c r="O1615" s="71" t="s">
        <v>10335</v>
      </c>
      <c r="P1615" s="71"/>
      <c r="Q1615" s="71" t="s">
        <v>10338</v>
      </c>
      <c r="R1615" s="79" t="s">
        <v>10339</v>
      </c>
      <c r="S1615" s="74" t="n">
        <v>45142</v>
      </c>
      <c r="T1615" s="74" t="n">
        <v>45872</v>
      </c>
      <c r="U1615" s="87" t="s">
        <v>10340</v>
      </c>
      <c r="V1615" s="87" t="s">
        <v>10341</v>
      </c>
      <c r="W1615" s="76"/>
      <c r="X1615" s="71" t="s">
        <v>10335</v>
      </c>
      <c r="Y1615" s="71" t="s">
        <v>10342</v>
      </c>
      <c r="Z1615" s="79" t="s">
        <v>10629</v>
      </c>
      <c r="AA1615" s="76"/>
      <c r="AB1615" s="76"/>
      <c r="AC1615" s="76"/>
      <c r="AD1615" s="76"/>
      <c r="AE1615" s="97" t="s">
        <v>10630</v>
      </c>
      <c r="AF1615" s="76"/>
      <c r="AG1615" s="76"/>
      <c r="AH1615" s="76"/>
      <c r="AI1615" s="67" t="s">
        <v>10562</v>
      </c>
      <c r="AJ1615" s="79" t="s">
        <v>10346</v>
      </c>
      <c r="AK1615" s="68"/>
      <c r="AL1615" s="68"/>
      <c r="AM1615" s="68"/>
      <c r="AN1615" s="110"/>
      <c r="AO1615" s="110"/>
      <c r="AP1615" s="107"/>
      <c r="AQ1615" s="68"/>
    </row>
    <row r="1616" customFormat="false" ht="15" hidden="false" customHeight="false" outlineLevel="0" collapsed="false">
      <c r="B1616" s="1" t="str">
        <f aca="false">поверители!$E1616</f>
        <v>003499</v>
      </c>
      <c r="C1616" s="64" t="s">
        <v>2220</v>
      </c>
      <c r="D1616" s="63"/>
      <c r="E1616" s="67" t="s">
        <v>12301</v>
      </c>
      <c r="F1616" s="63"/>
      <c r="G1616" s="63" t="s">
        <v>10335</v>
      </c>
      <c r="H1616" s="81" t="s">
        <v>415</v>
      </c>
      <c r="I1616" s="67" t="s">
        <v>10374</v>
      </c>
      <c r="J1616" s="76"/>
      <c r="K1616" s="76"/>
      <c r="L1616" s="76"/>
      <c r="M1616" s="76"/>
      <c r="N1616" s="76"/>
      <c r="O1616" s="71" t="s">
        <v>10335</v>
      </c>
      <c r="P1616" s="71"/>
      <c r="Q1616" s="71" t="s">
        <v>10338</v>
      </c>
      <c r="R1616" s="79" t="s">
        <v>10339</v>
      </c>
      <c r="S1616" s="74" t="n">
        <v>45142</v>
      </c>
      <c r="T1616" s="74" t="n">
        <v>45872</v>
      </c>
      <c r="U1616" s="87" t="s">
        <v>10340</v>
      </c>
      <c r="V1616" s="87" t="s">
        <v>10341</v>
      </c>
      <c r="W1616" s="76"/>
      <c r="X1616" s="71" t="s">
        <v>10335</v>
      </c>
      <c r="Y1616" s="71" t="s">
        <v>10342</v>
      </c>
      <c r="Z1616" s="79" t="s">
        <v>10629</v>
      </c>
      <c r="AA1616" s="76"/>
      <c r="AB1616" s="76"/>
      <c r="AC1616" s="76"/>
      <c r="AD1616" s="76"/>
      <c r="AE1616" s="97" t="s">
        <v>10630</v>
      </c>
      <c r="AF1616" s="76"/>
      <c r="AG1616" s="76"/>
      <c r="AH1616" s="76"/>
      <c r="AI1616" s="67" t="s">
        <v>10562</v>
      </c>
      <c r="AJ1616" s="79" t="s">
        <v>10346</v>
      </c>
      <c r="AK1616" s="68"/>
      <c r="AL1616" s="68"/>
      <c r="AM1616" s="68"/>
      <c r="AN1616" s="110"/>
      <c r="AO1616" s="110"/>
      <c r="AP1616" s="107"/>
      <c r="AQ1616" s="68"/>
    </row>
    <row r="1617" customFormat="false" ht="15" hidden="false" customHeight="false" outlineLevel="0" collapsed="false">
      <c r="B1617" s="1" t="str">
        <f aca="false">поверители!$E1617</f>
        <v>003323</v>
      </c>
      <c r="C1617" s="64" t="s">
        <v>2220</v>
      </c>
      <c r="D1617" s="63"/>
      <c r="E1617" s="67" t="s">
        <v>12302</v>
      </c>
      <c r="F1617" s="63"/>
      <c r="G1617" s="63" t="s">
        <v>10335</v>
      </c>
      <c r="H1617" s="81" t="s">
        <v>415</v>
      </c>
      <c r="I1617" s="67" t="s">
        <v>10374</v>
      </c>
      <c r="J1617" s="76"/>
      <c r="K1617" s="76"/>
      <c r="L1617" s="76"/>
      <c r="M1617" s="76"/>
      <c r="N1617" s="76"/>
      <c r="O1617" s="71" t="s">
        <v>10335</v>
      </c>
      <c r="P1617" s="71"/>
      <c r="Q1617" s="71" t="s">
        <v>10338</v>
      </c>
      <c r="R1617" s="79" t="s">
        <v>10339</v>
      </c>
      <c r="S1617" s="74" t="n">
        <v>45142</v>
      </c>
      <c r="T1617" s="74" t="n">
        <v>45872</v>
      </c>
      <c r="U1617" s="87" t="s">
        <v>10340</v>
      </c>
      <c r="V1617" s="87" t="s">
        <v>10341</v>
      </c>
      <c r="W1617" s="76"/>
      <c r="X1617" s="71" t="s">
        <v>10335</v>
      </c>
      <c r="Y1617" s="71" t="s">
        <v>10342</v>
      </c>
      <c r="Z1617" s="79" t="s">
        <v>10629</v>
      </c>
      <c r="AA1617" s="76"/>
      <c r="AB1617" s="76"/>
      <c r="AC1617" s="76"/>
      <c r="AD1617" s="76"/>
      <c r="AE1617" s="97" t="s">
        <v>10630</v>
      </c>
      <c r="AF1617" s="76"/>
      <c r="AG1617" s="76"/>
      <c r="AH1617" s="76"/>
      <c r="AI1617" s="67" t="s">
        <v>10562</v>
      </c>
      <c r="AJ1617" s="79" t="s">
        <v>10346</v>
      </c>
      <c r="AK1617" s="68"/>
      <c r="AL1617" s="68"/>
      <c r="AM1617" s="68"/>
      <c r="AN1617" s="110"/>
      <c r="AO1617" s="110"/>
      <c r="AP1617" s="107"/>
      <c r="AQ1617" s="68"/>
    </row>
    <row r="1618" customFormat="false" ht="15" hidden="false" customHeight="false" outlineLevel="0" collapsed="false">
      <c r="B1618" s="1" t="str">
        <f aca="false">поверители!$E1618</f>
        <v>017918</v>
      </c>
      <c r="C1618" s="64" t="s">
        <v>2220</v>
      </c>
      <c r="D1618" s="63"/>
      <c r="E1618" s="81" t="s">
        <v>12303</v>
      </c>
      <c r="F1618" s="63"/>
      <c r="G1618" s="63" t="s">
        <v>10335</v>
      </c>
      <c r="H1618" s="81" t="s">
        <v>332</v>
      </c>
      <c r="I1618" s="67" t="s">
        <v>10469</v>
      </c>
      <c r="J1618" s="76"/>
      <c r="K1618" s="76"/>
      <c r="L1618" s="76"/>
      <c r="M1618" s="76"/>
      <c r="N1618" s="76"/>
      <c r="O1618" s="71" t="s">
        <v>10335</v>
      </c>
      <c r="P1618" s="71"/>
      <c r="Q1618" s="71" t="s">
        <v>10338</v>
      </c>
      <c r="R1618" s="79" t="s">
        <v>10339</v>
      </c>
      <c r="S1618" s="74" t="n">
        <v>45142</v>
      </c>
      <c r="T1618" s="74" t="n">
        <v>45872</v>
      </c>
      <c r="U1618" s="87" t="s">
        <v>10340</v>
      </c>
      <c r="V1618" s="87" t="s">
        <v>10341</v>
      </c>
      <c r="W1618" s="76"/>
      <c r="X1618" s="71" t="s">
        <v>10335</v>
      </c>
      <c r="Y1618" s="71" t="s">
        <v>10342</v>
      </c>
      <c r="Z1618" s="79" t="s">
        <v>10629</v>
      </c>
      <c r="AA1618" s="76"/>
      <c r="AB1618" s="76"/>
      <c r="AC1618" s="76"/>
      <c r="AD1618" s="76"/>
      <c r="AE1618" s="97" t="s">
        <v>10630</v>
      </c>
      <c r="AF1618" s="76"/>
      <c r="AG1618" s="76"/>
      <c r="AH1618" s="76"/>
      <c r="AI1618" s="67" t="s">
        <v>10562</v>
      </c>
      <c r="AJ1618" s="79" t="s">
        <v>10346</v>
      </c>
      <c r="AK1618" s="68"/>
      <c r="AL1618" s="68"/>
      <c r="AM1618" s="68"/>
      <c r="AN1618" s="110"/>
      <c r="AO1618" s="110"/>
      <c r="AP1618" s="107"/>
      <c r="AQ1618" s="68"/>
    </row>
    <row r="1619" customFormat="false" ht="17.9" hidden="false" customHeight="false" outlineLevel="0" collapsed="false">
      <c r="B1619" s="1" t="str">
        <f aca="false">поверители!$E1619</f>
        <v>024732</v>
      </c>
      <c r="C1619" s="64" t="s">
        <v>393</v>
      </c>
      <c r="D1619" s="63"/>
      <c r="E1619" s="67" t="s">
        <v>12304</v>
      </c>
      <c r="F1619" s="63"/>
      <c r="G1619" s="63" t="s">
        <v>10335</v>
      </c>
      <c r="H1619" s="64" t="s">
        <v>396</v>
      </c>
      <c r="I1619" s="67" t="s">
        <v>10374</v>
      </c>
      <c r="J1619" s="76"/>
      <c r="K1619" s="76"/>
      <c r="L1619" s="76"/>
      <c r="M1619" s="76"/>
      <c r="N1619" s="76"/>
      <c r="O1619" s="71" t="s">
        <v>10335</v>
      </c>
      <c r="P1619" s="71"/>
      <c r="Q1619" s="71" t="s">
        <v>10338</v>
      </c>
      <c r="R1619" s="79" t="s">
        <v>10339</v>
      </c>
      <c r="S1619" s="74" t="n">
        <v>45142</v>
      </c>
      <c r="T1619" s="74" t="n">
        <v>45872</v>
      </c>
      <c r="U1619" s="87" t="s">
        <v>10340</v>
      </c>
      <c r="V1619" s="87" t="s">
        <v>10341</v>
      </c>
      <c r="W1619" s="76"/>
      <c r="X1619" s="71" t="s">
        <v>10335</v>
      </c>
      <c r="Y1619" s="71" t="s">
        <v>10342</v>
      </c>
      <c r="Z1619" s="79" t="s">
        <v>10629</v>
      </c>
      <c r="AA1619" s="76"/>
      <c r="AB1619" s="76"/>
      <c r="AC1619" s="76"/>
      <c r="AD1619" s="76"/>
      <c r="AE1619" s="97" t="s">
        <v>10630</v>
      </c>
      <c r="AF1619" s="76"/>
      <c r="AG1619" s="76"/>
      <c r="AH1619" s="76"/>
      <c r="AI1619" s="104" t="s">
        <v>10733</v>
      </c>
      <c r="AJ1619" s="79" t="s">
        <v>10346</v>
      </c>
      <c r="AK1619" s="68"/>
      <c r="AL1619" s="68"/>
      <c r="AM1619" s="68"/>
      <c r="AN1619" s="110"/>
      <c r="AO1619" s="110"/>
      <c r="AP1619" s="107"/>
      <c r="AQ1619" s="68"/>
    </row>
    <row r="1620" customFormat="false" ht="17.9" hidden="false" customHeight="false" outlineLevel="0" collapsed="false">
      <c r="B1620" s="1" t="str">
        <f aca="false">поверители!$E1620</f>
        <v>024715</v>
      </c>
      <c r="C1620" s="64" t="s">
        <v>393</v>
      </c>
      <c r="D1620" s="63"/>
      <c r="E1620" s="67" t="s">
        <v>12305</v>
      </c>
      <c r="F1620" s="63"/>
      <c r="G1620" s="63" t="s">
        <v>10335</v>
      </c>
      <c r="H1620" s="64" t="s">
        <v>396</v>
      </c>
      <c r="I1620" s="67" t="s">
        <v>10374</v>
      </c>
      <c r="J1620" s="76"/>
      <c r="K1620" s="76"/>
      <c r="L1620" s="76"/>
      <c r="M1620" s="76"/>
      <c r="N1620" s="76"/>
      <c r="O1620" s="71" t="s">
        <v>10335</v>
      </c>
      <c r="P1620" s="71"/>
      <c r="Q1620" s="71" t="s">
        <v>10338</v>
      </c>
      <c r="R1620" s="79" t="s">
        <v>10339</v>
      </c>
      <c r="S1620" s="74" t="n">
        <v>45142</v>
      </c>
      <c r="T1620" s="74" t="n">
        <v>45872</v>
      </c>
      <c r="U1620" s="87" t="s">
        <v>10340</v>
      </c>
      <c r="V1620" s="87" t="s">
        <v>10341</v>
      </c>
      <c r="W1620" s="76"/>
      <c r="X1620" s="71" t="s">
        <v>10335</v>
      </c>
      <c r="Y1620" s="71" t="s">
        <v>10342</v>
      </c>
      <c r="Z1620" s="79" t="s">
        <v>10629</v>
      </c>
      <c r="AA1620" s="76"/>
      <c r="AB1620" s="76"/>
      <c r="AC1620" s="76"/>
      <c r="AD1620" s="76"/>
      <c r="AE1620" s="97" t="s">
        <v>10630</v>
      </c>
      <c r="AF1620" s="76"/>
      <c r="AG1620" s="76"/>
      <c r="AH1620" s="76"/>
      <c r="AI1620" s="104" t="s">
        <v>10733</v>
      </c>
      <c r="AJ1620" s="79" t="s">
        <v>10346</v>
      </c>
      <c r="AK1620" s="68"/>
      <c r="AL1620" s="68"/>
      <c r="AM1620" s="68"/>
      <c r="AN1620" s="110"/>
      <c r="AO1620" s="110"/>
      <c r="AP1620" s="107"/>
      <c r="AQ1620" s="68"/>
    </row>
    <row r="1621" customFormat="false" ht="15" hidden="false" customHeight="false" outlineLevel="0" collapsed="false">
      <c r="B1621" s="1" t="str">
        <f aca="false">поверители!$E1621</f>
        <v>0218085363</v>
      </c>
      <c r="C1621" s="64" t="s">
        <v>393</v>
      </c>
      <c r="D1621" s="63"/>
      <c r="E1621" s="67" t="s">
        <v>12306</v>
      </c>
      <c r="F1621" s="63"/>
      <c r="G1621" s="63" t="s">
        <v>10335</v>
      </c>
      <c r="H1621" s="64" t="s">
        <v>396</v>
      </c>
      <c r="I1621" s="67" t="s">
        <v>10374</v>
      </c>
      <c r="J1621" s="76"/>
      <c r="K1621" s="76"/>
      <c r="L1621" s="76"/>
      <c r="M1621" s="76"/>
      <c r="N1621" s="76"/>
      <c r="O1621" s="71" t="s">
        <v>10335</v>
      </c>
      <c r="P1621" s="71"/>
      <c r="Q1621" s="71" t="s">
        <v>10338</v>
      </c>
      <c r="R1621" s="79" t="s">
        <v>10339</v>
      </c>
      <c r="S1621" s="74" t="n">
        <v>45142</v>
      </c>
      <c r="T1621" s="74" t="n">
        <v>45872</v>
      </c>
      <c r="U1621" s="87" t="s">
        <v>10340</v>
      </c>
      <c r="V1621" s="87" t="s">
        <v>10341</v>
      </c>
      <c r="W1621" s="76"/>
      <c r="X1621" s="71" t="s">
        <v>10335</v>
      </c>
      <c r="Y1621" s="71" t="s">
        <v>10342</v>
      </c>
      <c r="Z1621" s="79" t="s">
        <v>10629</v>
      </c>
      <c r="AA1621" s="76"/>
      <c r="AB1621" s="76"/>
      <c r="AC1621" s="76"/>
      <c r="AD1621" s="76"/>
      <c r="AE1621" s="97" t="s">
        <v>10630</v>
      </c>
      <c r="AF1621" s="76"/>
      <c r="AG1621" s="76"/>
      <c r="AH1621" s="76"/>
      <c r="AI1621" s="67" t="s">
        <v>10647</v>
      </c>
      <c r="AJ1621" s="79" t="s">
        <v>10346</v>
      </c>
      <c r="AK1621" s="68"/>
      <c r="AL1621" s="68"/>
      <c r="AM1621" s="68"/>
      <c r="AN1621" s="110"/>
      <c r="AO1621" s="110"/>
      <c r="AP1621" s="107"/>
      <c r="AQ1621" s="68"/>
    </row>
    <row r="1622" customFormat="false" ht="15" hidden="false" customHeight="false" outlineLevel="0" collapsed="false">
      <c r="B1622" s="1" t="str">
        <f aca="false">поверители!$E1622</f>
        <v>0218085373</v>
      </c>
      <c r="C1622" s="64" t="s">
        <v>393</v>
      </c>
      <c r="D1622" s="63"/>
      <c r="E1622" s="67" t="s">
        <v>12307</v>
      </c>
      <c r="F1622" s="63"/>
      <c r="G1622" s="63" t="s">
        <v>10335</v>
      </c>
      <c r="H1622" s="64" t="s">
        <v>396</v>
      </c>
      <c r="I1622" s="67" t="s">
        <v>10374</v>
      </c>
      <c r="J1622" s="76"/>
      <c r="K1622" s="76"/>
      <c r="L1622" s="76"/>
      <c r="M1622" s="76"/>
      <c r="N1622" s="76"/>
      <c r="O1622" s="71" t="s">
        <v>10335</v>
      </c>
      <c r="P1622" s="71"/>
      <c r="Q1622" s="71" t="s">
        <v>10338</v>
      </c>
      <c r="R1622" s="79" t="s">
        <v>10339</v>
      </c>
      <c r="S1622" s="74" t="n">
        <v>45142</v>
      </c>
      <c r="T1622" s="74" t="n">
        <v>45872</v>
      </c>
      <c r="U1622" s="87" t="s">
        <v>10340</v>
      </c>
      <c r="V1622" s="87" t="s">
        <v>10341</v>
      </c>
      <c r="W1622" s="76"/>
      <c r="X1622" s="71" t="s">
        <v>10335</v>
      </c>
      <c r="Y1622" s="71" t="s">
        <v>10342</v>
      </c>
      <c r="Z1622" s="79" t="s">
        <v>10629</v>
      </c>
      <c r="AA1622" s="76"/>
      <c r="AB1622" s="76"/>
      <c r="AC1622" s="76"/>
      <c r="AD1622" s="76"/>
      <c r="AE1622" s="97" t="s">
        <v>10630</v>
      </c>
      <c r="AF1622" s="76"/>
      <c r="AG1622" s="76"/>
      <c r="AH1622" s="76"/>
      <c r="AI1622" s="67" t="s">
        <v>10647</v>
      </c>
      <c r="AJ1622" s="79" t="s">
        <v>10346</v>
      </c>
      <c r="AK1622" s="68"/>
      <c r="AL1622" s="68"/>
      <c r="AM1622" s="68"/>
      <c r="AN1622" s="110"/>
      <c r="AO1622" s="110"/>
      <c r="AP1622" s="107"/>
      <c r="AQ1622" s="68"/>
    </row>
    <row r="1623" customFormat="false" ht="15" hidden="false" customHeight="false" outlineLevel="0" collapsed="false">
      <c r="B1623" s="1" t="str">
        <f aca="false">поверители!$E1623</f>
        <v>0218085449</v>
      </c>
      <c r="C1623" s="64" t="s">
        <v>393</v>
      </c>
      <c r="D1623" s="63"/>
      <c r="E1623" s="67" t="s">
        <v>12308</v>
      </c>
      <c r="F1623" s="63"/>
      <c r="G1623" s="63" t="s">
        <v>10335</v>
      </c>
      <c r="H1623" s="64" t="s">
        <v>396</v>
      </c>
      <c r="I1623" s="67" t="s">
        <v>10374</v>
      </c>
      <c r="J1623" s="76"/>
      <c r="K1623" s="76"/>
      <c r="L1623" s="76"/>
      <c r="M1623" s="76"/>
      <c r="N1623" s="76"/>
      <c r="O1623" s="71" t="s">
        <v>10335</v>
      </c>
      <c r="P1623" s="71"/>
      <c r="Q1623" s="71" t="s">
        <v>10338</v>
      </c>
      <c r="R1623" s="79" t="s">
        <v>10339</v>
      </c>
      <c r="S1623" s="74" t="n">
        <v>45142</v>
      </c>
      <c r="T1623" s="74" t="n">
        <v>45872</v>
      </c>
      <c r="U1623" s="87" t="s">
        <v>10340</v>
      </c>
      <c r="V1623" s="87" t="s">
        <v>10341</v>
      </c>
      <c r="W1623" s="76"/>
      <c r="X1623" s="71" t="s">
        <v>10335</v>
      </c>
      <c r="Y1623" s="71" t="s">
        <v>10342</v>
      </c>
      <c r="Z1623" s="79" t="s">
        <v>10629</v>
      </c>
      <c r="AA1623" s="76"/>
      <c r="AB1623" s="76"/>
      <c r="AC1623" s="76"/>
      <c r="AD1623" s="76"/>
      <c r="AE1623" s="97" t="s">
        <v>10630</v>
      </c>
      <c r="AF1623" s="76"/>
      <c r="AG1623" s="76"/>
      <c r="AH1623" s="76"/>
      <c r="AI1623" s="67" t="s">
        <v>10647</v>
      </c>
      <c r="AJ1623" s="79" t="s">
        <v>10346</v>
      </c>
      <c r="AK1623" s="68"/>
      <c r="AL1623" s="68"/>
      <c r="AM1623" s="68"/>
      <c r="AN1623" s="110"/>
      <c r="AO1623" s="110"/>
      <c r="AP1623" s="107"/>
      <c r="AQ1623" s="68"/>
    </row>
    <row r="1624" customFormat="false" ht="15" hidden="false" customHeight="false" outlineLevel="0" collapsed="false">
      <c r="B1624" s="1" t="str">
        <f aca="false">поверители!$E1624</f>
        <v>0218085436</v>
      </c>
      <c r="C1624" s="64" t="s">
        <v>393</v>
      </c>
      <c r="D1624" s="63"/>
      <c r="E1624" s="67" t="s">
        <v>12309</v>
      </c>
      <c r="F1624" s="63"/>
      <c r="G1624" s="63" t="s">
        <v>10335</v>
      </c>
      <c r="H1624" s="64" t="s">
        <v>396</v>
      </c>
      <c r="I1624" s="67" t="s">
        <v>10374</v>
      </c>
      <c r="J1624" s="76"/>
      <c r="K1624" s="76"/>
      <c r="L1624" s="76"/>
      <c r="M1624" s="76"/>
      <c r="N1624" s="76"/>
      <c r="O1624" s="71" t="s">
        <v>10335</v>
      </c>
      <c r="P1624" s="71"/>
      <c r="Q1624" s="71" t="s">
        <v>10338</v>
      </c>
      <c r="R1624" s="79" t="s">
        <v>10339</v>
      </c>
      <c r="S1624" s="74" t="n">
        <v>45142</v>
      </c>
      <c r="T1624" s="74" t="n">
        <v>45872</v>
      </c>
      <c r="U1624" s="87" t="s">
        <v>10340</v>
      </c>
      <c r="V1624" s="87" t="s">
        <v>10341</v>
      </c>
      <c r="W1624" s="76"/>
      <c r="X1624" s="71" t="s">
        <v>10335</v>
      </c>
      <c r="Y1624" s="71" t="s">
        <v>10342</v>
      </c>
      <c r="Z1624" s="79" t="s">
        <v>10629</v>
      </c>
      <c r="AA1624" s="76"/>
      <c r="AB1624" s="76"/>
      <c r="AC1624" s="76"/>
      <c r="AD1624" s="76"/>
      <c r="AE1624" s="97" t="s">
        <v>10630</v>
      </c>
      <c r="AF1624" s="76"/>
      <c r="AG1624" s="76"/>
      <c r="AH1624" s="76"/>
      <c r="AI1624" s="67" t="s">
        <v>10647</v>
      </c>
      <c r="AJ1624" s="79" t="s">
        <v>10346</v>
      </c>
      <c r="AK1624" s="68"/>
      <c r="AL1624" s="68"/>
      <c r="AM1624" s="68"/>
      <c r="AN1624" s="110"/>
      <c r="AO1624" s="110"/>
      <c r="AP1624" s="107"/>
      <c r="AQ1624" s="68"/>
    </row>
    <row r="1625" customFormat="false" ht="15" hidden="false" customHeight="false" outlineLevel="0" collapsed="false">
      <c r="B1625" s="1" t="str">
        <f aca="false">поверители!$E1625</f>
        <v>0218085775</v>
      </c>
      <c r="C1625" s="64" t="s">
        <v>393</v>
      </c>
      <c r="D1625" s="63"/>
      <c r="E1625" s="67" t="s">
        <v>12310</v>
      </c>
      <c r="F1625" s="63"/>
      <c r="G1625" s="63" t="s">
        <v>10335</v>
      </c>
      <c r="H1625" s="64" t="s">
        <v>396</v>
      </c>
      <c r="I1625" s="67" t="s">
        <v>10374</v>
      </c>
      <c r="J1625" s="76"/>
      <c r="K1625" s="76"/>
      <c r="L1625" s="76"/>
      <c r="M1625" s="76"/>
      <c r="N1625" s="76"/>
      <c r="O1625" s="71" t="s">
        <v>10335</v>
      </c>
      <c r="P1625" s="71"/>
      <c r="Q1625" s="71" t="s">
        <v>10338</v>
      </c>
      <c r="R1625" s="79" t="s">
        <v>10339</v>
      </c>
      <c r="S1625" s="74" t="n">
        <v>45142</v>
      </c>
      <c r="T1625" s="74" t="n">
        <v>45872</v>
      </c>
      <c r="U1625" s="87" t="s">
        <v>10340</v>
      </c>
      <c r="V1625" s="87" t="s">
        <v>10341</v>
      </c>
      <c r="W1625" s="76"/>
      <c r="X1625" s="71" t="s">
        <v>10335</v>
      </c>
      <c r="Y1625" s="71" t="s">
        <v>10342</v>
      </c>
      <c r="Z1625" s="79" t="s">
        <v>10629</v>
      </c>
      <c r="AA1625" s="76"/>
      <c r="AB1625" s="76"/>
      <c r="AC1625" s="76"/>
      <c r="AD1625" s="76"/>
      <c r="AE1625" s="97" t="s">
        <v>10630</v>
      </c>
      <c r="AF1625" s="76"/>
      <c r="AG1625" s="76"/>
      <c r="AH1625" s="76"/>
      <c r="AI1625" s="67" t="s">
        <v>10647</v>
      </c>
      <c r="AJ1625" s="79" t="s">
        <v>10346</v>
      </c>
      <c r="AK1625" s="68"/>
      <c r="AL1625" s="68"/>
      <c r="AM1625" s="68"/>
      <c r="AN1625" s="110"/>
      <c r="AO1625" s="110"/>
      <c r="AP1625" s="107"/>
      <c r="AQ1625" s="68"/>
    </row>
    <row r="1626" customFormat="false" ht="15" hidden="false" customHeight="false" outlineLevel="0" collapsed="false">
      <c r="B1626" s="1" t="str">
        <f aca="false">поверители!$E1626</f>
        <v>0218085358</v>
      </c>
      <c r="C1626" s="64" t="s">
        <v>393</v>
      </c>
      <c r="D1626" s="63"/>
      <c r="E1626" s="67" t="s">
        <v>12311</v>
      </c>
      <c r="F1626" s="63"/>
      <c r="G1626" s="63" t="s">
        <v>10335</v>
      </c>
      <c r="H1626" s="64" t="s">
        <v>396</v>
      </c>
      <c r="I1626" s="67" t="s">
        <v>10374</v>
      </c>
      <c r="J1626" s="76"/>
      <c r="K1626" s="76"/>
      <c r="L1626" s="76"/>
      <c r="M1626" s="76"/>
      <c r="N1626" s="76"/>
      <c r="O1626" s="71" t="s">
        <v>10335</v>
      </c>
      <c r="P1626" s="71"/>
      <c r="Q1626" s="71" t="s">
        <v>10338</v>
      </c>
      <c r="R1626" s="79" t="s">
        <v>10339</v>
      </c>
      <c r="S1626" s="74" t="n">
        <v>45142</v>
      </c>
      <c r="T1626" s="74" t="n">
        <v>45872</v>
      </c>
      <c r="U1626" s="87" t="s">
        <v>10340</v>
      </c>
      <c r="V1626" s="87" t="s">
        <v>10341</v>
      </c>
      <c r="W1626" s="76"/>
      <c r="X1626" s="71" t="s">
        <v>10335</v>
      </c>
      <c r="Y1626" s="71" t="s">
        <v>10342</v>
      </c>
      <c r="Z1626" s="79" t="s">
        <v>10629</v>
      </c>
      <c r="AA1626" s="76"/>
      <c r="AB1626" s="76"/>
      <c r="AC1626" s="76"/>
      <c r="AD1626" s="76"/>
      <c r="AE1626" s="97" t="s">
        <v>10630</v>
      </c>
      <c r="AF1626" s="76"/>
      <c r="AG1626" s="76"/>
      <c r="AH1626" s="76"/>
      <c r="AI1626" s="67" t="s">
        <v>10647</v>
      </c>
      <c r="AJ1626" s="79" t="s">
        <v>10346</v>
      </c>
      <c r="AK1626" s="68"/>
      <c r="AL1626" s="68"/>
      <c r="AM1626" s="68"/>
      <c r="AN1626" s="110"/>
      <c r="AO1626" s="110"/>
      <c r="AP1626" s="107"/>
      <c r="AQ1626" s="68"/>
    </row>
    <row r="1627" customFormat="false" ht="15" hidden="false" customHeight="false" outlineLevel="0" collapsed="false">
      <c r="B1627" s="1" t="str">
        <f aca="false">поверители!$E1627</f>
        <v>024742</v>
      </c>
      <c r="C1627" s="64" t="s">
        <v>393</v>
      </c>
      <c r="D1627" s="63"/>
      <c r="E1627" s="67" t="s">
        <v>12312</v>
      </c>
      <c r="F1627" s="63"/>
      <c r="G1627" s="63" t="s">
        <v>10335</v>
      </c>
      <c r="H1627" s="64" t="s">
        <v>396</v>
      </c>
      <c r="I1627" s="67" t="s">
        <v>10374</v>
      </c>
      <c r="J1627" s="76"/>
      <c r="K1627" s="76"/>
      <c r="L1627" s="76"/>
      <c r="M1627" s="76"/>
      <c r="N1627" s="76"/>
      <c r="O1627" s="71" t="s">
        <v>10335</v>
      </c>
      <c r="P1627" s="71"/>
      <c r="Q1627" s="71" t="s">
        <v>10338</v>
      </c>
      <c r="R1627" s="79" t="s">
        <v>10339</v>
      </c>
      <c r="S1627" s="74" t="n">
        <v>45142</v>
      </c>
      <c r="T1627" s="74" t="n">
        <v>45872</v>
      </c>
      <c r="U1627" s="87" t="s">
        <v>10340</v>
      </c>
      <c r="V1627" s="87" t="s">
        <v>10341</v>
      </c>
      <c r="W1627" s="76"/>
      <c r="X1627" s="71" t="s">
        <v>10335</v>
      </c>
      <c r="Y1627" s="71" t="s">
        <v>10342</v>
      </c>
      <c r="Z1627" s="79" t="s">
        <v>10629</v>
      </c>
      <c r="AA1627" s="76"/>
      <c r="AB1627" s="76"/>
      <c r="AC1627" s="76"/>
      <c r="AD1627" s="76"/>
      <c r="AE1627" s="97" t="s">
        <v>10630</v>
      </c>
      <c r="AF1627" s="76"/>
      <c r="AG1627" s="76"/>
      <c r="AH1627" s="76"/>
      <c r="AI1627" s="67" t="s">
        <v>10733</v>
      </c>
      <c r="AJ1627" s="79" t="s">
        <v>10346</v>
      </c>
      <c r="AK1627" s="68"/>
      <c r="AL1627" s="68"/>
      <c r="AM1627" s="68"/>
      <c r="AN1627" s="110"/>
      <c r="AO1627" s="110"/>
      <c r="AP1627" s="107"/>
      <c r="AQ1627" s="68"/>
    </row>
    <row r="1628" customFormat="false" ht="15" hidden="false" customHeight="false" outlineLevel="0" collapsed="false">
      <c r="B1628" s="1" t="str">
        <f aca="false">поверители!$E1628</f>
        <v>024714</v>
      </c>
      <c r="C1628" s="64" t="s">
        <v>393</v>
      </c>
      <c r="D1628" s="63"/>
      <c r="E1628" s="67" t="s">
        <v>12313</v>
      </c>
      <c r="F1628" s="63"/>
      <c r="G1628" s="63" t="s">
        <v>10335</v>
      </c>
      <c r="H1628" s="64" t="s">
        <v>396</v>
      </c>
      <c r="I1628" s="67" t="s">
        <v>10374</v>
      </c>
      <c r="J1628" s="76"/>
      <c r="K1628" s="76"/>
      <c r="L1628" s="76"/>
      <c r="M1628" s="76"/>
      <c r="N1628" s="76"/>
      <c r="O1628" s="71" t="s">
        <v>10335</v>
      </c>
      <c r="P1628" s="71"/>
      <c r="Q1628" s="71" t="s">
        <v>10338</v>
      </c>
      <c r="R1628" s="79" t="s">
        <v>10339</v>
      </c>
      <c r="S1628" s="74" t="n">
        <v>45142</v>
      </c>
      <c r="T1628" s="74" t="n">
        <v>45872</v>
      </c>
      <c r="U1628" s="87" t="s">
        <v>10340</v>
      </c>
      <c r="V1628" s="87" t="s">
        <v>10341</v>
      </c>
      <c r="W1628" s="76"/>
      <c r="X1628" s="71" t="s">
        <v>10335</v>
      </c>
      <c r="Y1628" s="71" t="s">
        <v>10342</v>
      </c>
      <c r="Z1628" s="79" t="s">
        <v>10629</v>
      </c>
      <c r="AA1628" s="76"/>
      <c r="AB1628" s="76"/>
      <c r="AC1628" s="76"/>
      <c r="AD1628" s="76"/>
      <c r="AE1628" s="97" t="s">
        <v>10630</v>
      </c>
      <c r="AF1628" s="76"/>
      <c r="AG1628" s="76"/>
      <c r="AH1628" s="76"/>
      <c r="AI1628" s="67" t="s">
        <v>10733</v>
      </c>
      <c r="AJ1628" s="79" t="s">
        <v>10346</v>
      </c>
      <c r="AK1628" s="68"/>
      <c r="AL1628" s="68"/>
      <c r="AM1628" s="68"/>
      <c r="AN1628" s="110"/>
      <c r="AO1628" s="110"/>
      <c r="AP1628" s="107"/>
      <c r="AQ1628" s="68"/>
    </row>
    <row r="1629" customFormat="false" ht="15" hidden="false" customHeight="false" outlineLevel="0" collapsed="false">
      <c r="B1629" s="1" t="str">
        <f aca="false">поверители!$E1629</f>
        <v>025057</v>
      </c>
      <c r="C1629" s="64" t="s">
        <v>393</v>
      </c>
      <c r="D1629" s="63"/>
      <c r="E1629" s="67" t="s">
        <v>12314</v>
      </c>
      <c r="F1629" s="63"/>
      <c r="G1629" s="63" t="s">
        <v>10335</v>
      </c>
      <c r="H1629" s="64" t="s">
        <v>396</v>
      </c>
      <c r="I1629" s="67" t="s">
        <v>10374</v>
      </c>
      <c r="J1629" s="76"/>
      <c r="K1629" s="76"/>
      <c r="L1629" s="76"/>
      <c r="M1629" s="76"/>
      <c r="N1629" s="76"/>
      <c r="O1629" s="71" t="s">
        <v>10335</v>
      </c>
      <c r="P1629" s="71"/>
      <c r="Q1629" s="71" t="s">
        <v>10338</v>
      </c>
      <c r="R1629" s="79" t="s">
        <v>10339</v>
      </c>
      <c r="S1629" s="74" t="n">
        <v>45142</v>
      </c>
      <c r="T1629" s="74" t="n">
        <v>45872</v>
      </c>
      <c r="U1629" s="87" t="s">
        <v>10340</v>
      </c>
      <c r="V1629" s="87" t="s">
        <v>10341</v>
      </c>
      <c r="W1629" s="76"/>
      <c r="X1629" s="71" t="s">
        <v>10335</v>
      </c>
      <c r="Y1629" s="71" t="s">
        <v>10342</v>
      </c>
      <c r="Z1629" s="79" t="s">
        <v>10629</v>
      </c>
      <c r="AA1629" s="76"/>
      <c r="AB1629" s="76"/>
      <c r="AC1629" s="76"/>
      <c r="AD1629" s="76"/>
      <c r="AE1629" s="97" t="s">
        <v>10630</v>
      </c>
      <c r="AF1629" s="76"/>
      <c r="AG1629" s="76"/>
      <c r="AH1629" s="76"/>
      <c r="AI1629" s="67" t="s">
        <v>10733</v>
      </c>
      <c r="AJ1629" s="79" t="s">
        <v>10346</v>
      </c>
      <c r="AK1629" s="68"/>
      <c r="AL1629" s="68"/>
      <c r="AM1629" s="68"/>
      <c r="AN1629" s="110"/>
      <c r="AO1629" s="110"/>
      <c r="AP1629" s="107"/>
      <c r="AQ1629" s="68"/>
    </row>
    <row r="1630" customFormat="false" ht="15" hidden="false" customHeight="false" outlineLevel="0" collapsed="false">
      <c r="B1630" s="1" t="str">
        <f aca="false">поверители!$E1630</f>
        <v>024738</v>
      </c>
      <c r="C1630" s="64" t="s">
        <v>393</v>
      </c>
      <c r="D1630" s="63"/>
      <c r="E1630" s="67" t="s">
        <v>12315</v>
      </c>
      <c r="F1630" s="63"/>
      <c r="G1630" s="63" t="s">
        <v>10335</v>
      </c>
      <c r="H1630" s="64" t="s">
        <v>396</v>
      </c>
      <c r="I1630" s="67" t="s">
        <v>10374</v>
      </c>
      <c r="J1630" s="76"/>
      <c r="K1630" s="76"/>
      <c r="L1630" s="76"/>
      <c r="M1630" s="76"/>
      <c r="N1630" s="76"/>
      <c r="O1630" s="71" t="s">
        <v>10335</v>
      </c>
      <c r="P1630" s="71"/>
      <c r="Q1630" s="71" t="s">
        <v>10338</v>
      </c>
      <c r="R1630" s="79" t="s">
        <v>10339</v>
      </c>
      <c r="S1630" s="74" t="n">
        <v>45142</v>
      </c>
      <c r="T1630" s="74" t="n">
        <v>45872</v>
      </c>
      <c r="U1630" s="87" t="s">
        <v>10340</v>
      </c>
      <c r="V1630" s="87" t="s">
        <v>10341</v>
      </c>
      <c r="W1630" s="76"/>
      <c r="X1630" s="71" t="s">
        <v>10335</v>
      </c>
      <c r="Y1630" s="71" t="s">
        <v>10342</v>
      </c>
      <c r="Z1630" s="79" t="s">
        <v>10629</v>
      </c>
      <c r="AA1630" s="76"/>
      <c r="AB1630" s="76"/>
      <c r="AC1630" s="76"/>
      <c r="AD1630" s="76"/>
      <c r="AE1630" s="97" t="s">
        <v>10630</v>
      </c>
      <c r="AF1630" s="76"/>
      <c r="AG1630" s="76"/>
      <c r="AH1630" s="76"/>
      <c r="AI1630" s="67" t="s">
        <v>10733</v>
      </c>
      <c r="AJ1630" s="79" t="s">
        <v>10346</v>
      </c>
      <c r="AK1630" s="68"/>
      <c r="AL1630" s="68"/>
      <c r="AM1630" s="68"/>
      <c r="AN1630" s="110"/>
      <c r="AO1630" s="110"/>
      <c r="AP1630" s="107"/>
      <c r="AQ1630" s="68"/>
    </row>
    <row r="1631" customFormat="false" ht="15" hidden="false" customHeight="false" outlineLevel="0" collapsed="false">
      <c r="B1631" s="1" t="str">
        <f aca="false">поверители!$E1631</f>
        <v>Р00369</v>
      </c>
      <c r="C1631" s="64" t="s">
        <v>428</v>
      </c>
      <c r="D1631" s="63"/>
      <c r="E1631" s="81" t="s">
        <v>12316</v>
      </c>
      <c r="F1631" s="63"/>
      <c r="G1631" s="63" t="s">
        <v>10335</v>
      </c>
      <c r="H1631" s="63" t="s">
        <v>404</v>
      </c>
      <c r="I1631" s="67" t="s">
        <v>10649</v>
      </c>
      <c r="J1631" s="76"/>
      <c r="K1631" s="76"/>
      <c r="L1631" s="76"/>
      <c r="M1631" s="76"/>
      <c r="N1631" s="76"/>
      <c r="O1631" s="71" t="s">
        <v>10335</v>
      </c>
      <c r="P1631" s="71"/>
      <c r="Q1631" s="71" t="s">
        <v>10338</v>
      </c>
      <c r="R1631" s="79" t="s">
        <v>10339</v>
      </c>
      <c r="S1631" s="74" t="n">
        <v>45142</v>
      </c>
      <c r="T1631" s="74" t="n">
        <v>45507</v>
      </c>
      <c r="U1631" s="87" t="s">
        <v>10340</v>
      </c>
      <c r="V1631" s="87" t="s">
        <v>10341</v>
      </c>
      <c r="W1631" s="76"/>
      <c r="X1631" s="71" t="s">
        <v>10335</v>
      </c>
      <c r="Y1631" s="71" t="s">
        <v>10342</v>
      </c>
      <c r="Z1631" s="79" t="s">
        <v>10629</v>
      </c>
      <c r="AA1631" s="76"/>
      <c r="AB1631" s="76"/>
      <c r="AC1631" s="76"/>
      <c r="AD1631" s="76"/>
      <c r="AE1631" s="97" t="s">
        <v>10630</v>
      </c>
      <c r="AF1631" s="76"/>
      <c r="AG1631" s="76"/>
      <c r="AH1631" s="76"/>
      <c r="AI1631" s="67" t="s">
        <v>10733</v>
      </c>
      <c r="AJ1631" s="79" t="s">
        <v>10346</v>
      </c>
      <c r="AK1631" s="68"/>
      <c r="AL1631" s="68"/>
      <c r="AM1631" s="68"/>
      <c r="AN1631" s="110"/>
      <c r="AO1631" s="110"/>
      <c r="AP1631" s="107"/>
      <c r="AQ1631" s="68"/>
    </row>
    <row r="1632" customFormat="false" ht="15" hidden="false" customHeight="false" outlineLevel="0" collapsed="false">
      <c r="B1632" s="1" t="str">
        <f aca="false">поверители!$E1632</f>
        <v>Р00391</v>
      </c>
      <c r="C1632" s="64" t="s">
        <v>291</v>
      </c>
      <c r="D1632" s="63"/>
      <c r="E1632" s="81" t="s">
        <v>12317</v>
      </c>
      <c r="F1632" s="63"/>
      <c r="G1632" s="63" t="s">
        <v>10335</v>
      </c>
      <c r="H1632" s="63" t="s">
        <v>294</v>
      </c>
      <c r="I1632" s="67" t="s">
        <v>10670</v>
      </c>
      <c r="J1632" s="76"/>
      <c r="K1632" s="76"/>
      <c r="L1632" s="76"/>
      <c r="M1632" s="76"/>
      <c r="N1632" s="76"/>
      <c r="O1632" s="71" t="s">
        <v>10335</v>
      </c>
      <c r="P1632" s="71"/>
      <c r="Q1632" s="71" t="s">
        <v>10338</v>
      </c>
      <c r="R1632" s="79" t="s">
        <v>10339</v>
      </c>
      <c r="S1632" s="74" t="n">
        <v>45142</v>
      </c>
      <c r="T1632" s="74" t="n">
        <v>45507</v>
      </c>
      <c r="U1632" s="87" t="s">
        <v>10340</v>
      </c>
      <c r="V1632" s="87" t="s">
        <v>10341</v>
      </c>
      <c r="W1632" s="76"/>
      <c r="X1632" s="71" t="s">
        <v>10335</v>
      </c>
      <c r="Y1632" s="71" t="s">
        <v>10342</v>
      </c>
      <c r="Z1632" s="79" t="s">
        <v>10629</v>
      </c>
      <c r="AA1632" s="76"/>
      <c r="AB1632" s="76"/>
      <c r="AC1632" s="76"/>
      <c r="AD1632" s="76"/>
      <c r="AE1632" s="97" t="s">
        <v>10630</v>
      </c>
      <c r="AF1632" s="76"/>
      <c r="AG1632" s="76"/>
      <c r="AH1632" s="76"/>
      <c r="AI1632" s="67" t="s">
        <v>10647</v>
      </c>
      <c r="AJ1632" s="79" t="s">
        <v>10346</v>
      </c>
      <c r="AK1632" s="68"/>
      <c r="AL1632" s="68"/>
      <c r="AM1632" s="68"/>
      <c r="AN1632" s="110"/>
      <c r="AO1632" s="110"/>
      <c r="AP1632" s="107"/>
      <c r="AQ1632" s="68"/>
    </row>
    <row r="1633" customFormat="false" ht="15" hidden="false" customHeight="false" outlineLevel="0" collapsed="false">
      <c r="B1633" s="1" t="str">
        <f aca="false">поверители!$E1633</f>
        <v>Р00215</v>
      </c>
      <c r="C1633" s="64" t="s">
        <v>297</v>
      </c>
      <c r="D1633" s="63"/>
      <c r="E1633" s="81" t="s">
        <v>12318</v>
      </c>
      <c r="F1633" s="63"/>
      <c r="G1633" s="63" t="s">
        <v>10335</v>
      </c>
      <c r="H1633" s="64" t="s">
        <v>2524</v>
      </c>
      <c r="I1633" s="67" t="s">
        <v>10469</v>
      </c>
      <c r="J1633" s="76"/>
      <c r="K1633" s="76"/>
      <c r="L1633" s="76"/>
      <c r="M1633" s="76"/>
      <c r="N1633" s="76"/>
      <c r="O1633" s="71" t="s">
        <v>10335</v>
      </c>
      <c r="P1633" s="71"/>
      <c r="Q1633" s="71" t="s">
        <v>10338</v>
      </c>
      <c r="R1633" s="79" t="s">
        <v>10339</v>
      </c>
      <c r="S1633" s="74" t="n">
        <v>45142</v>
      </c>
      <c r="T1633" s="74" t="n">
        <v>45872</v>
      </c>
      <c r="U1633" s="87" t="s">
        <v>10340</v>
      </c>
      <c r="V1633" s="87" t="s">
        <v>10341</v>
      </c>
      <c r="W1633" s="76"/>
      <c r="X1633" s="71" t="s">
        <v>10335</v>
      </c>
      <c r="Y1633" s="71" t="s">
        <v>10342</v>
      </c>
      <c r="Z1633" s="79" t="s">
        <v>10629</v>
      </c>
      <c r="AA1633" s="76"/>
      <c r="AB1633" s="76"/>
      <c r="AC1633" s="76"/>
      <c r="AD1633" s="76"/>
      <c r="AE1633" s="97" t="s">
        <v>10630</v>
      </c>
      <c r="AF1633" s="76"/>
      <c r="AG1633" s="76"/>
      <c r="AH1633" s="76"/>
      <c r="AI1633" s="67" t="s">
        <v>10562</v>
      </c>
      <c r="AJ1633" s="79" t="s">
        <v>10346</v>
      </c>
      <c r="AK1633" s="68"/>
      <c r="AL1633" s="68"/>
      <c r="AM1633" s="68"/>
      <c r="AN1633" s="110"/>
      <c r="AO1633" s="110"/>
      <c r="AP1633" s="107"/>
      <c r="AQ1633" s="68"/>
    </row>
    <row r="1634" customFormat="false" ht="15" hidden="false" customHeight="false" outlineLevel="0" collapsed="false">
      <c r="B1634" s="1" t="str">
        <f aca="false">поверители!$E1634</f>
        <v>Р00373</v>
      </c>
      <c r="C1634" s="64" t="s">
        <v>428</v>
      </c>
      <c r="D1634" s="63"/>
      <c r="E1634" s="81" t="s">
        <v>12319</v>
      </c>
      <c r="F1634" s="63"/>
      <c r="G1634" s="63" t="s">
        <v>10335</v>
      </c>
      <c r="H1634" s="63" t="s">
        <v>404</v>
      </c>
      <c r="I1634" s="67" t="s">
        <v>10453</v>
      </c>
      <c r="J1634" s="76"/>
      <c r="K1634" s="76"/>
      <c r="L1634" s="76"/>
      <c r="M1634" s="76"/>
      <c r="N1634" s="76"/>
      <c r="O1634" s="71" t="s">
        <v>10335</v>
      </c>
      <c r="P1634" s="71"/>
      <c r="Q1634" s="71" t="s">
        <v>10338</v>
      </c>
      <c r="R1634" s="79" t="s">
        <v>10339</v>
      </c>
      <c r="S1634" s="74" t="n">
        <v>45142</v>
      </c>
      <c r="T1634" s="74" t="n">
        <v>45507</v>
      </c>
      <c r="U1634" s="87" t="s">
        <v>10340</v>
      </c>
      <c r="V1634" s="87" t="s">
        <v>10341</v>
      </c>
      <c r="W1634" s="76"/>
      <c r="X1634" s="71" t="s">
        <v>10335</v>
      </c>
      <c r="Y1634" s="71" t="s">
        <v>10342</v>
      </c>
      <c r="Z1634" s="79" t="s">
        <v>10629</v>
      </c>
      <c r="AA1634" s="76"/>
      <c r="AB1634" s="76"/>
      <c r="AC1634" s="76"/>
      <c r="AD1634" s="76"/>
      <c r="AE1634" s="97" t="s">
        <v>10630</v>
      </c>
      <c r="AF1634" s="76"/>
      <c r="AG1634" s="76"/>
      <c r="AH1634" s="76"/>
      <c r="AI1634" s="67" t="s">
        <v>10647</v>
      </c>
      <c r="AJ1634" s="79" t="s">
        <v>10346</v>
      </c>
      <c r="AK1634" s="68"/>
      <c r="AL1634" s="68"/>
      <c r="AM1634" s="68"/>
      <c r="AN1634" s="110"/>
      <c r="AO1634" s="110"/>
      <c r="AP1634" s="107"/>
      <c r="AQ1634" s="68"/>
    </row>
    <row r="1635" customFormat="false" ht="15" hidden="false" customHeight="false" outlineLevel="0" collapsed="false">
      <c r="B1635" s="1" t="str">
        <f aca="false">поверители!$E1635</f>
        <v>Р00539</v>
      </c>
      <c r="C1635" s="64" t="s">
        <v>428</v>
      </c>
      <c r="D1635" s="63"/>
      <c r="E1635" s="81" t="s">
        <v>12320</v>
      </c>
      <c r="F1635" s="63"/>
      <c r="G1635" s="63" t="s">
        <v>10335</v>
      </c>
      <c r="H1635" s="63" t="s">
        <v>404</v>
      </c>
      <c r="I1635" s="67" t="s">
        <v>10649</v>
      </c>
      <c r="J1635" s="76"/>
      <c r="K1635" s="76"/>
      <c r="L1635" s="76"/>
      <c r="M1635" s="76"/>
      <c r="N1635" s="76"/>
      <c r="O1635" s="71" t="s">
        <v>10335</v>
      </c>
      <c r="P1635" s="71"/>
      <c r="Q1635" s="71" t="s">
        <v>10338</v>
      </c>
      <c r="R1635" s="79" t="s">
        <v>10339</v>
      </c>
      <c r="S1635" s="74" t="n">
        <v>45142</v>
      </c>
      <c r="T1635" s="74" t="n">
        <v>45507</v>
      </c>
      <c r="U1635" s="87" t="s">
        <v>10340</v>
      </c>
      <c r="V1635" s="87" t="s">
        <v>10341</v>
      </c>
      <c r="W1635" s="76"/>
      <c r="X1635" s="71" t="s">
        <v>10335</v>
      </c>
      <c r="Y1635" s="71" t="s">
        <v>10342</v>
      </c>
      <c r="Z1635" s="79" t="s">
        <v>10629</v>
      </c>
      <c r="AA1635" s="76"/>
      <c r="AB1635" s="76"/>
      <c r="AC1635" s="76"/>
      <c r="AD1635" s="76"/>
      <c r="AE1635" s="97" t="s">
        <v>10630</v>
      </c>
      <c r="AF1635" s="76"/>
      <c r="AG1635" s="76"/>
      <c r="AH1635" s="76"/>
      <c r="AI1635" s="67" t="s">
        <v>10647</v>
      </c>
      <c r="AJ1635" s="79" t="s">
        <v>10346</v>
      </c>
      <c r="AK1635" s="68"/>
      <c r="AL1635" s="68"/>
      <c r="AM1635" s="68"/>
      <c r="AN1635" s="110"/>
      <c r="AO1635" s="110"/>
      <c r="AP1635" s="107"/>
      <c r="AQ1635" s="68"/>
    </row>
    <row r="1636" customFormat="false" ht="15" hidden="false" customHeight="false" outlineLevel="0" collapsed="false">
      <c r="B1636" s="1" t="str">
        <f aca="false">поверители!$E1636</f>
        <v>Р00476</v>
      </c>
      <c r="C1636" s="64" t="s">
        <v>291</v>
      </c>
      <c r="D1636" s="63"/>
      <c r="E1636" s="67" t="s">
        <v>12321</v>
      </c>
      <c r="F1636" s="63"/>
      <c r="G1636" s="63" t="s">
        <v>10335</v>
      </c>
      <c r="H1636" s="63" t="s">
        <v>404</v>
      </c>
      <c r="I1636" s="67" t="s">
        <v>10667</v>
      </c>
      <c r="J1636" s="76"/>
      <c r="K1636" s="76"/>
      <c r="L1636" s="129"/>
      <c r="M1636" s="76"/>
      <c r="N1636" s="76"/>
      <c r="O1636" s="71" t="s">
        <v>10335</v>
      </c>
      <c r="P1636" s="71"/>
      <c r="Q1636" s="71" t="s">
        <v>10338</v>
      </c>
      <c r="R1636" s="79" t="s">
        <v>10339</v>
      </c>
      <c r="S1636" s="74" t="n">
        <v>45142</v>
      </c>
      <c r="T1636" s="74" t="n">
        <v>45507</v>
      </c>
      <c r="U1636" s="87" t="s">
        <v>10340</v>
      </c>
      <c r="V1636" s="87" t="s">
        <v>10341</v>
      </c>
      <c r="W1636" s="76"/>
      <c r="X1636" s="71" t="s">
        <v>10335</v>
      </c>
      <c r="Y1636" s="71" t="s">
        <v>10342</v>
      </c>
      <c r="Z1636" s="79" t="s">
        <v>10629</v>
      </c>
      <c r="AA1636" s="76"/>
      <c r="AB1636" s="76"/>
      <c r="AC1636" s="76"/>
      <c r="AD1636" s="76"/>
      <c r="AE1636" s="97" t="s">
        <v>10630</v>
      </c>
      <c r="AF1636" s="76"/>
      <c r="AG1636" s="76"/>
      <c r="AH1636" s="76"/>
      <c r="AI1636" s="67" t="s">
        <v>10650</v>
      </c>
      <c r="AJ1636" s="79" t="s">
        <v>10346</v>
      </c>
      <c r="AK1636" s="68"/>
      <c r="AL1636" s="68"/>
      <c r="AM1636" s="68"/>
      <c r="AN1636" s="110"/>
      <c r="AO1636" s="110"/>
      <c r="AP1636" s="107"/>
      <c r="AQ1636" s="68"/>
    </row>
    <row r="1637" customFormat="false" ht="15" hidden="false" customHeight="false" outlineLevel="0" collapsed="false">
      <c r="B1637" s="1" t="str">
        <f aca="false">поверители!$E1637</f>
        <v>Р00540</v>
      </c>
      <c r="C1637" s="64" t="s">
        <v>291</v>
      </c>
      <c r="D1637" s="63"/>
      <c r="E1637" s="67" t="s">
        <v>12322</v>
      </c>
      <c r="F1637" s="63"/>
      <c r="G1637" s="63" t="s">
        <v>10335</v>
      </c>
      <c r="H1637" s="63" t="s">
        <v>404</v>
      </c>
      <c r="I1637" s="67" t="s">
        <v>10458</v>
      </c>
      <c r="J1637" s="76"/>
      <c r="K1637" s="76"/>
      <c r="L1637" s="76"/>
      <c r="M1637" s="76"/>
      <c r="N1637" s="76"/>
      <c r="O1637" s="71" t="s">
        <v>10335</v>
      </c>
      <c r="P1637" s="71"/>
      <c r="Q1637" s="71" t="s">
        <v>10338</v>
      </c>
      <c r="R1637" s="79" t="s">
        <v>10339</v>
      </c>
      <c r="S1637" s="74" t="n">
        <v>45142</v>
      </c>
      <c r="T1637" s="74" t="n">
        <v>45507</v>
      </c>
      <c r="U1637" s="87" t="s">
        <v>10340</v>
      </c>
      <c r="V1637" s="87" t="s">
        <v>10341</v>
      </c>
      <c r="W1637" s="76"/>
      <c r="X1637" s="71" t="s">
        <v>10335</v>
      </c>
      <c r="Y1637" s="71" t="s">
        <v>10342</v>
      </c>
      <c r="Z1637" s="79" t="s">
        <v>10629</v>
      </c>
      <c r="AA1637" s="76"/>
      <c r="AB1637" s="76"/>
      <c r="AC1637" s="76"/>
      <c r="AD1637" s="76"/>
      <c r="AE1637" s="97" t="s">
        <v>10630</v>
      </c>
      <c r="AF1637" s="76"/>
      <c r="AG1637" s="76"/>
      <c r="AH1637" s="76"/>
      <c r="AI1637" s="67" t="s">
        <v>10647</v>
      </c>
      <c r="AJ1637" s="79" t="s">
        <v>10346</v>
      </c>
      <c r="AK1637" s="68"/>
      <c r="AL1637" s="68"/>
      <c r="AM1637" s="68"/>
      <c r="AN1637" s="110"/>
      <c r="AO1637" s="110"/>
      <c r="AP1637" s="107"/>
      <c r="AQ1637" s="68"/>
    </row>
    <row r="1638" customFormat="false" ht="15" hidden="false" customHeight="false" outlineLevel="0" collapsed="false">
      <c r="B1638" s="1" t="str">
        <f aca="false">поверители!$E1638</f>
        <v>Р00797</v>
      </c>
      <c r="C1638" s="64" t="s">
        <v>297</v>
      </c>
      <c r="D1638" s="63"/>
      <c r="E1638" s="67" t="s">
        <v>12323</v>
      </c>
      <c r="F1638" s="63"/>
      <c r="G1638" s="63" t="s">
        <v>10335</v>
      </c>
      <c r="H1638" s="64" t="s">
        <v>2524</v>
      </c>
      <c r="I1638" s="67" t="s">
        <v>10667</v>
      </c>
      <c r="J1638" s="76"/>
      <c r="K1638" s="76"/>
      <c r="L1638" s="76"/>
      <c r="M1638" s="76"/>
      <c r="N1638" s="76"/>
      <c r="O1638" s="71" t="s">
        <v>10335</v>
      </c>
      <c r="P1638" s="71"/>
      <c r="Q1638" s="71" t="s">
        <v>10338</v>
      </c>
      <c r="R1638" s="79" t="s">
        <v>10339</v>
      </c>
      <c r="S1638" s="74" t="n">
        <v>45142</v>
      </c>
      <c r="T1638" s="74" t="n">
        <v>45872</v>
      </c>
      <c r="U1638" s="87" t="s">
        <v>10340</v>
      </c>
      <c r="V1638" s="87" t="s">
        <v>10341</v>
      </c>
      <c r="W1638" s="76"/>
      <c r="X1638" s="71" t="s">
        <v>10335</v>
      </c>
      <c r="Y1638" s="71" t="s">
        <v>10342</v>
      </c>
      <c r="Z1638" s="79" t="s">
        <v>10629</v>
      </c>
      <c r="AA1638" s="76"/>
      <c r="AB1638" s="76"/>
      <c r="AC1638" s="76"/>
      <c r="AD1638" s="76"/>
      <c r="AE1638" s="97" t="s">
        <v>10630</v>
      </c>
      <c r="AF1638" s="76"/>
      <c r="AG1638" s="76"/>
      <c r="AH1638" s="76"/>
      <c r="AI1638" s="67" t="s">
        <v>10733</v>
      </c>
      <c r="AJ1638" s="79" t="s">
        <v>10346</v>
      </c>
      <c r="AK1638" s="68"/>
      <c r="AL1638" s="68"/>
      <c r="AM1638" s="68"/>
      <c r="AN1638" s="110"/>
      <c r="AO1638" s="110"/>
      <c r="AP1638" s="107"/>
      <c r="AQ1638" s="68"/>
    </row>
    <row r="1639" customFormat="false" ht="15" hidden="false" customHeight="false" outlineLevel="0" collapsed="false">
      <c r="B1639" s="1" t="str">
        <f aca="false">поверители!$E1639</f>
        <v>Р01159</v>
      </c>
      <c r="C1639" s="64" t="s">
        <v>428</v>
      </c>
      <c r="D1639" s="63"/>
      <c r="E1639" s="81" t="s">
        <v>12324</v>
      </c>
      <c r="F1639" s="63"/>
      <c r="G1639" s="63" t="s">
        <v>10335</v>
      </c>
      <c r="H1639" s="63" t="s">
        <v>404</v>
      </c>
      <c r="I1639" s="67" t="s">
        <v>10649</v>
      </c>
      <c r="J1639" s="76"/>
      <c r="K1639" s="76"/>
      <c r="L1639" s="76"/>
      <c r="M1639" s="76"/>
      <c r="N1639" s="76"/>
      <c r="O1639" s="71" t="s">
        <v>10335</v>
      </c>
      <c r="P1639" s="71"/>
      <c r="Q1639" s="71" t="s">
        <v>10338</v>
      </c>
      <c r="R1639" s="79" t="s">
        <v>10339</v>
      </c>
      <c r="S1639" s="74" t="n">
        <v>45142</v>
      </c>
      <c r="T1639" s="74" t="n">
        <v>45507</v>
      </c>
      <c r="U1639" s="87" t="s">
        <v>10340</v>
      </c>
      <c r="V1639" s="87" t="s">
        <v>10341</v>
      </c>
      <c r="W1639" s="76"/>
      <c r="X1639" s="71" t="s">
        <v>10335</v>
      </c>
      <c r="Y1639" s="71" t="s">
        <v>10342</v>
      </c>
      <c r="Z1639" s="79" t="s">
        <v>10629</v>
      </c>
      <c r="AA1639" s="76"/>
      <c r="AB1639" s="76"/>
      <c r="AC1639" s="76"/>
      <c r="AD1639" s="76"/>
      <c r="AE1639" s="97" t="s">
        <v>10630</v>
      </c>
      <c r="AF1639" s="76"/>
      <c r="AG1639" s="76"/>
      <c r="AH1639" s="76"/>
      <c r="AI1639" s="67" t="s">
        <v>10647</v>
      </c>
      <c r="AJ1639" s="79" t="s">
        <v>10346</v>
      </c>
      <c r="AK1639" s="68"/>
      <c r="AL1639" s="68"/>
      <c r="AM1639" s="68"/>
      <c r="AN1639" s="110"/>
      <c r="AO1639" s="110"/>
      <c r="AP1639" s="107"/>
      <c r="AQ1639" s="68"/>
    </row>
    <row r="1640" customFormat="false" ht="15" hidden="false" customHeight="false" outlineLevel="0" collapsed="false">
      <c r="B1640" s="1" t="str">
        <f aca="false">поверители!$E1640</f>
        <v>00171</v>
      </c>
      <c r="C1640" s="64" t="s">
        <v>828</v>
      </c>
      <c r="D1640" s="63"/>
      <c r="E1640" s="81" t="s">
        <v>12325</v>
      </c>
      <c r="F1640" s="63"/>
      <c r="G1640" s="63" t="s">
        <v>10335</v>
      </c>
      <c r="H1640" s="63" t="s">
        <v>404</v>
      </c>
      <c r="I1640" s="67" t="s">
        <v>10363</v>
      </c>
      <c r="J1640" s="76"/>
      <c r="K1640" s="76"/>
      <c r="L1640" s="76"/>
      <c r="M1640" s="76"/>
      <c r="N1640" s="76"/>
      <c r="O1640" s="71" t="s">
        <v>10335</v>
      </c>
      <c r="P1640" s="71"/>
      <c r="Q1640" s="71" t="s">
        <v>10338</v>
      </c>
      <c r="R1640" s="79" t="s">
        <v>10339</v>
      </c>
      <c r="S1640" s="74" t="n">
        <v>45142</v>
      </c>
      <c r="T1640" s="74" t="n">
        <v>45872</v>
      </c>
      <c r="U1640" s="87" t="s">
        <v>10340</v>
      </c>
      <c r="V1640" s="87" t="s">
        <v>10341</v>
      </c>
      <c r="W1640" s="76"/>
      <c r="X1640" s="71" t="s">
        <v>10335</v>
      </c>
      <c r="Y1640" s="71" t="s">
        <v>10342</v>
      </c>
      <c r="Z1640" s="79" t="s">
        <v>10629</v>
      </c>
      <c r="AA1640" s="76"/>
      <c r="AB1640" s="76"/>
      <c r="AC1640" s="76"/>
      <c r="AD1640" s="76"/>
      <c r="AE1640" s="97" t="s">
        <v>10630</v>
      </c>
      <c r="AF1640" s="76"/>
      <c r="AG1640" s="76"/>
      <c r="AH1640" s="76"/>
      <c r="AI1640" s="67" t="s">
        <v>10562</v>
      </c>
      <c r="AJ1640" s="79" t="s">
        <v>10346</v>
      </c>
      <c r="AK1640" s="68"/>
      <c r="AL1640" s="68"/>
      <c r="AM1640" s="68"/>
      <c r="AN1640" s="110"/>
      <c r="AO1640" s="110"/>
      <c r="AP1640" s="107"/>
      <c r="AQ1640" s="68"/>
    </row>
    <row r="1641" customFormat="false" ht="15" hidden="false" customHeight="false" outlineLevel="0" collapsed="false">
      <c r="B1641" s="1" t="str">
        <f aca="false">поверители!$E1641</f>
        <v>00180</v>
      </c>
      <c r="C1641" s="64" t="s">
        <v>291</v>
      </c>
      <c r="D1641" s="63"/>
      <c r="E1641" s="67" t="s">
        <v>12326</v>
      </c>
      <c r="F1641" s="63"/>
      <c r="G1641" s="63" t="s">
        <v>10335</v>
      </c>
      <c r="H1641" s="63" t="s">
        <v>404</v>
      </c>
      <c r="I1641" s="67" t="s">
        <v>10670</v>
      </c>
      <c r="J1641" s="76"/>
      <c r="K1641" s="76"/>
      <c r="L1641" s="76"/>
      <c r="M1641" s="76"/>
      <c r="N1641" s="76"/>
      <c r="O1641" s="71" t="s">
        <v>10335</v>
      </c>
      <c r="P1641" s="71"/>
      <c r="Q1641" s="71" t="s">
        <v>10338</v>
      </c>
      <c r="R1641" s="79" t="s">
        <v>10339</v>
      </c>
      <c r="S1641" s="74" t="n">
        <v>45142</v>
      </c>
      <c r="T1641" s="74" t="n">
        <v>45507</v>
      </c>
      <c r="U1641" s="87" t="s">
        <v>10340</v>
      </c>
      <c r="V1641" s="87" t="s">
        <v>10341</v>
      </c>
      <c r="W1641" s="76"/>
      <c r="X1641" s="71" t="s">
        <v>10335</v>
      </c>
      <c r="Y1641" s="71" t="s">
        <v>10342</v>
      </c>
      <c r="Z1641" s="79" t="s">
        <v>10629</v>
      </c>
      <c r="AA1641" s="76"/>
      <c r="AB1641" s="76"/>
      <c r="AC1641" s="76"/>
      <c r="AD1641" s="76"/>
      <c r="AE1641" s="97" t="s">
        <v>10630</v>
      </c>
      <c r="AF1641" s="76"/>
      <c r="AG1641" s="76"/>
      <c r="AH1641" s="76"/>
      <c r="AI1641" s="67" t="s">
        <v>10733</v>
      </c>
      <c r="AJ1641" s="79" t="s">
        <v>10346</v>
      </c>
      <c r="AK1641" s="68"/>
      <c r="AL1641" s="68"/>
      <c r="AM1641" s="68"/>
      <c r="AN1641" s="110"/>
      <c r="AO1641" s="110"/>
      <c r="AP1641" s="107"/>
      <c r="AQ1641" s="68"/>
    </row>
    <row r="1642" customFormat="false" ht="15" hidden="false" customHeight="false" outlineLevel="0" collapsed="false">
      <c r="B1642" s="1" t="str">
        <f aca="false">поверители!$E1642</f>
        <v>00183</v>
      </c>
      <c r="C1642" s="64" t="s">
        <v>828</v>
      </c>
      <c r="D1642" s="63"/>
      <c r="E1642" s="81" t="s">
        <v>12327</v>
      </c>
      <c r="F1642" s="63"/>
      <c r="G1642" s="63" t="s">
        <v>10335</v>
      </c>
      <c r="H1642" s="63" t="s">
        <v>404</v>
      </c>
      <c r="I1642" s="67" t="s">
        <v>10363</v>
      </c>
      <c r="J1642" s="76"/>
      <c r="K1642" s="76"/>
      <c r="L1642" s="76"/>
      <c r="M1642" s="76"/>
      <c r="N1642" s="76"/>
      <c r="O1642" s="71" t="s">
        <v>10335</v>
      </c>
      <c r="P1642" s="71"/>
      <c r="Q1642" s="71" t="s">
        <v>10338</v>
      </c>
      <c r="R1642" s="79" t="s">
        <v>10339</v>
      </c>
      <c r="S1642" s="74" t="n">
        <v>45142</v>
      </c>
      <c r="T1642" s="74" t="n">
        <v>45872</v>
      </c>
      <c r="U1642" s="87" t="s">
        <v>10340</v>
      </c>
      <c r="V1642" s="87" t="s">
        <v>10341</v>
      </c>
      <c r="W1642" s="76"/>
      <c r="X1642" s="71" t="s">
        <v>10335</v>
      </c>
      <c r="Y1642" s="71" t="s">
        <v>10342</v>
      </c>
      <c r="Z1642" s="79" t="s">
        <v>10629</v>
      </c>
      <c r="AA1642" s="76"/>
      <c r="AB1642" s="76"/>
      <c r="AC1642" s="76"/>
      <c r="AD1642" s="76"/>
      <c r="AE1642" s="97" t="s">
        <v>10630</v>
      </c>
      <c r="AF1642" s="76"/>
      <c r="AG1642" s="76"/>
      <c r="AH1642" s="76"/>
      <c r="AI1642" s="67" t="s">
        <v>10602</v>
      </c>
      <c r="AJ1642" s="79" t="s">
        <v>10346</v>
      </c>
      <c r="AK1642" s="68"/>
      <c r="AL1642" s="68"/>
      <c r="AM1642" s="68"/>
      <c r="AN1642" s="110"/>
      <c r="AO1642" s="110"/>
      <c r="AP1642" s="107"/>
      <c r="AQ1642" s="68"/>
    </row>
    <row r="1643" customFormat="false" ht="15" hidden="false" customHeight="false" outlineLevel="0" collapsed="false">
      <c r="B1643" s="1" t="str">
        <f aca="false">поверители!$E1643</f>
        <v>00192</v>
      </c>
      <c r="C1643" s="64" t="s">
        <v>297</v>
      </c>
      <c r="D1643" s="63"/>
      <c r="E1643" s="67" t="s">
        <v>12328</v>
      </c>
      <c r="F1643" s="63"/>
      <c r="G1643" s="63" t="s">
        <v>10335</v>
      </c>
      <c r="H1643" s="81" t="s">
        <v>300</v>
      </c>
      <c r="I1643" s="67" t="s">
        <v>10667</v>
      </c>
      <c r="J1643" s="76"/>
      <c r="K1643" s="76"/>
      <c r="L1643" s="76"/>
      <c r="M1643" s="76"/>
      <c r="N1643" s="76"/>
      <c r="O1643" s="71" t="s">
        <v>10335</v>
      </c>
      <c r="P1643" s="71"/>
      <c r="Q1643" s="71" t="s">
        <v>10338</v>
      </c>
      <c r="R1643" s="79" t="s">
        <v>10339</v>
      </c>
      <c r="S1643" s="74" t="n">
        <v>45142</v>
      </c>
      <c r="T1643" s="74" t="n">
        <v>45872</v>
      </c>
      <c r="U1643" s="87" t="s">
        <v>10340</v>
      </c>
      <c r="V1643" s="87" t="s">
        <v>10341</v>
      </c>
      <c r="W1643" s="76"/>
      <c r="X1643" s="71" t="s">
        <v>10335</v>
      </c>
      <c r="Y1643" s="71" t="s">
        <v>10342</v>
      </c>
      <c r="Z1643" s="79" t="s">
        <v>10629</v>
      </c>
      <c r="AA1643" s="76"/>
      <c r="AB1643" s="76"/>
      <c r="AC1643" s="76"/>
      <c r="AD1643" s="76"/>
      <c r="AE1643" s="97" t="s">
        <v>10630</v>
      </c>
      <c r="AF1643" s="76"/>
      <c r="AG1643" s="76"/>
      <c r="AH1643" s="76"/>
      <c r="AI1643" s="67" t="s">
        <v>10587</v>
      </c>
      <c r="AJ1643" s="79" t="s">
        <v>10346</v>
      </c>
      <c r="AK1643" s="68"/>
      <c r="AL1643" s="68"/>
      <c r="AM1643" s="68"/>
      <c r="AN1643" s="110"/>
      <c r="AO1643" s="110"/>
      <c r="AP1643" s="107"/>
      <c r="AQ1643" s="68"/>
    </row>
    <row r="1644" customFormat="false" ht="15" hidden="false" customHeight="false" outlineLevel="0" collapsed="false">
      <c r="B1644" s="1" t="str">
        <f aca="false">поверители!$E1644</f>
        <v>00331</v>
      </c>
      <c r="C1644" s="64" t="s">
        <v>323</v>
      </c>
      <c r="D1644" s="63"/>
      <c r="E1644" s="67" t="s">
        <v>12329</v>
      </c>
      <c r="F1644" s="63"/>
      <c r="G1644" s="63" t="s">
        <v>10335</v>
      </c>
      <c r="H1644" s="81" t="s">
        <v>763</v>
      </c>
      <c r="I1644" s="67" t="s">
        <v>10652</v>
      </c>
      <c r="J1644" s="76"/>
      <c r="K1644" s="76"/>
      <c r="L1644" s="76"/>
      <c r="M1644" s="76"/>
      <c r="N1644" s="76"/>
      <c r="O1644" s="71" t="s">
        <v>10335</v>
      </c>
      <c r="P1644" s="71"/>
      <c r="Q1644" s="71" t="s">
        <v>10338</v>
      </c>
      <c r="R1644" s="79" t="s">
        <v>10339</v>
      </c>
      <c r="S1644" s="74" t="n">
        <v>45142</v>
      </c>
      <c r="T1644" s="74" t="n">
        <v>45872</v>
      </c>
      <c r="U1644" s="87" t="s">
        <v>10340</v>
      </c>
      <c r="V1644" s="87" t="s">
        <v>10341</v>
      </c>
      <c r="W1644" s="76"/>
      <c r="X1644" s="71" t="s">
        <v>10335</v>
      </c>
      <c r="Y1644" s="71" t="s">
        <v>10342</v>
      </c>
      <c r="Z1644" s="79" t="s">
        <v>10629</v>
      </c>
      <c r="AA1644" s="76"/>
      <c r="AB1644" s="76"/>
      <c r="AC1644" s="76"/>
      <c r="AD1644" s="76"/>
      <c r="AE1644" s="97" t="s">
        <v>10630</v>
      </c>
      <c r="AF1644" s="76"/>
      <c r="AG1644" s="76"/>
      <c r="AH1644" s="76"/>
      <c r="AI1644" s="67" t="s">
        <v>10562</v>
      </c>
      <c r="AJ1644" s="79" t="s">
        <v>10346</v>
      </c>
      <c r="AK1644" s="68"/>
      <c r="AL1644" s="68"/>
      <c r="AM1644" s="68"/>
      <c r="AN1644" s="110"/>
      <c r="AO1644" s="110"/>
      <c r="AP1644" s="107"/>
      <c r="AQ1644" s="68"/>
    </row>
    <row r="1645" customFormat="false" ht="15" hidden="false" customHeight="false" outlineLevel="0" collapsed="false">
      <c r="B1645" s="1" t="str">
        <f aca="false">поверители!$E1645</f>
        <v>00334</v>
      </c>
      <c r="C1645" s="64" t="s">
        <v>323</v>
      </c>
      <c r="D1645" s="63"/>
      <c r="E1645" s="67" t="s">
        <v>12330</v>
      </c>
      <c r="F1645" s="63"/>
      <c r="G1645" s="63" t="s">
        <v>10335</v>
      </c>
      <c r="H1645" s="81" t="s">
        <v>326</v>
      </c>
      <c r="I1645" s="67" t="s">
        <v>10652</v>
      </c>
      <c r="J1645" s="76"/>
      <c r="K1645" s="76"/>
      <c r="L1645" s="76"/>
      <c r="M1645" s="76"/>
      <c r="N1645" s="76"/>
      <c r="O1645" s="71" t="s">
        <v>10335</v>
      </c>
      <c r="P1645" s="71"/>
      <c r="Q1645" s="71" t="s">
        <v>10338</v>
      </c>
      <c r="R1645" s="79" t="s">
        <v>10339</v>
      </c>
      <c r="S1645" s="74" t="n">
        <v>45142</v>
      </c>
      <c r="T1645" s="74" t="n">
        <v>45872</v>
      </c>
      <c r="U1645" s="87" t="s">
        <v>10340</v>
      </c>
      <c r="V1645" s="87" t="s">
        <v>10341</v>
      </c>
      <c r="W1645" s="76"/>
      <c r="X1645" s="71" t="s">
        <v>10335</v>
      </c>
      <c r="Y1645" s="71" t="s">
        <v>10342</v>
      </c>
      <c r="Z1645" s="79" t="s">
        <v>10629</v>
      </c>
      <c r="AA1645" s="76"/>
      <c r="AB1645" s="76"/>
      <c r="AC1645" s="76"/>
      <c r="AD1645" s="76"/>
      <c r="AE1645" s="97" t="s">
        <v>10630</v>
      </c>
      <c r="AF1645" s="76"/>
      <c r="AG1645" s="76"/>
      <c r="AH1645" s="76"/>
      <c r="AI1645" s="67" t="s">
        <v>10562</v>
      </c>
      <c r="AJ1645" s="79" t="s">
        <v>10346</v>
      </c>
      <c r="AK1645" s="68"/>
      <c r="AL1645" s="68"/>
      <c r="AM1645" s="68"/>
      <c r="AN1645" s="110"/>
      <c r="AO1645" s="110"/>
      <c r="AP1645" s="107"/>
      <c r="AQ1645" s="68"/>
    </row>
    <row r="1646" customFormat="false" ht="15" hidden="false" customHeight="false" outlineLevel="0" collapsed="false">
      <c r="B1646" s="1" t="str">
        <f aca="false">поверители!$E1646</f>
        <v>03048</v>
      </c>
      <c r="C1646" s="64" t="s">
        <v>323</v>
      </c>
      <c r="D1646" s="63"/>
      <c r="E1646" s="81" t="s">
        <v>12331</v>
      </c>
      <c r="F1646" s="63"/>
      <c r="G1646" s="63" t="s">
        <v>10335</v>
      </c>
      <c r="H1646" s="81" t="s">
        <v>763</v>
      </c>
      <c r="I1646" s="67" t="s">
        <v>10652</v>
      </c>
      <c r="J1646" s="76"/>
      <c r="K1646" s="76"/>
      <c r="L1646" s="76"/>
      <c r="M1646" s="76"/>
      <c r="N1646" s="76"/>
      <c r="O1646" s="71" t="s">
        <v>10335</v>
      </c>
      <c r="P1646" s="71"/>
      <c r="Q1646" s="71" t="s">
        <v>10338</v>
      </c>
      <c r="R1646" s="79" t="s">
        <v>10339</v>
      </c>
      <c r="S1646" s="74" t="n">
        <v>45142</v>
      </c>
      <c r="T1646" s="74" t="n">
        <v>45872</v>
      </c>
      <c r="U1646" s="87" t="s">
        <v>10340</v>
      </c>
      <c r="V1646" s="87" t="s">
        <v>10341</v>
      </c>
      <c r="W1646" s="76"/>
      <c r="X1646" s="71" t="s">
        <v>10335</v>
      </c>
      <c r="Y1646" s="71" t="s">
        <v>10342</v>
      </c>
      <c r="Z1646" s="79" t="s">
        <v>10629</v>
      </c>
      <c r="AA1646" s="76"/>
      <c r="AB1646" s="76"/>
      <c r="AC1646" s="76"/>
      <c r="AD1646" s="76"/>
      <c r="AE1646" s="97" t="s">
        <v>10630</v>
      </c>
      <c r="AF1646" s="76"/>
      <c r="AG1646" s="76"/>
      <c r="AH1646" s="76"/>
      <c r="AI1646" s="67" t="s">
        <v>10558</v>
      </c>
      <c r="AJ1646" s="79" t="s">
        <v>10346</v>
      </c>
      <c r="AK1646" s="68"/>
      <c r="AL1646" s="68"/>
      <c r="AM1646" s="68"/>
      <c r="AN1646" s="110"/>
      <c r="AO1646" s="110"/>
      <c r="AP1646" s="107"/>
      <c r="AQ1646" s="68"/>
    </row>
    <row r="1647" customFormat="false" ht="15" hidden="false" customHeight="false" outlineLevel="0" collapsed="false">
      <c r="B1647" s="1" t="str">
        <f aca="false">поверители!$E1647</f>
        <v>03053</v>
      </c>
      <c r="C1647" s="64" t="s">
        <v>323</v>
      </c>
      <c r="D1647" s="63"/>
      <c r="E1647" s="81" t="s">
        <v>12332</v>
      </c>
      <c r="F1647" s="63"/>
      <c r="G1647" s="63" t="s">
        <v>10335</v>
      </c>
      <c r="H1647" s="81" t="s">
        <v>763</v>
      </c>
      <c r="I1647" s="67" t="s">
        <v>10652</v>
      </c>
      <c r="J1647" s="76"/>
      <c r="K1647" s="76"/>
      <c r="L1647" s="76"/>
      <c r="M1647" s="76"/>
      <c r="N1647" s="76"/>
      <c r="O1647" s="71" t="s">
        <v>10335</v>
      </c>
      <c r="P1647" s="71"/>
      <c r="Q1647" s="71" t="s">
        <v>10338</v>
      </c>
      <c r="R1647" s="79" t="s">
        <v>10339</v>
      </c>
      <c r="S1647" s="74" t="n">
        <v>45142</v>
      </c>
      <c r="T1647" s="74" t="n">
        <v>45872</v>
      </c>
      <c r="U1647" s="87" t="s">
        <v>10340</v>
      </c>
      <c r="V1647" s="87" t="s">
        <v>10341</v>
      </c>
      <c r="W1647" s="76"/>
      <c r="X1647" s="71" t="s">
        <v>10335</v>
      </c>
      <c r="Y1647" s="71" t="s">
        <v>10342</v>
      </c>
      <c r="Z1647" s="79" t="s">
        <v>10629</v>
      </c>
      <c r="AA1647" s="76"/>
      <c r="AB1647" s="76"/>
      <c r="AC1647" s="76"/>
      <c r="AD1647" s="76"/>
      <c r="AE1647" s="97" t="s">
        <v>10630</v>
      </c>
      <c r="AF1647" s="76"/>
      <c r="AG1647" s="76"/>
      <c r="AH1647" s="76"/>
      <c r="AI1647" s="67" t="s">
        <v>10650</v>
      </c>
      <c r="AJ1647" s="79" t="s">
        <v>10346</v>
      </c>
      <c r="AK1647" s="68"/>
      <c r="AL1647" s="68"/>
      <c r="AM1647" s="68"/>
      <c r="AN1647" s="110"/>
      <c r="AO1647" s="110"/>
      <c r="AP1647" s="107"/>
      <c r="AQ1647" s="68"/>
    </row>
    <row r="1648" customFormat="false" ht="15" hidden="false" customHeight="false" outlineLevel="0" collapsed="false">
      <c r="B1648" s="1" t="str">
        <f aca="false">поверители!$E1648</f>
        <v>03057</v>
      </c>
      <c r="C1648" s="64" t="s">
        <v>323</v>
      </c>
      <c r="D1648" s="63"/>
      <c r="E1648" s="81" t="s">
        <v>12333</v>
      </c>
      <c r="F1648" s="63"/>
      <c r="G1648" s="63" t="s">
        <v>10335</v>
      </c>
      <c r="H1648" s="81" t="s">
        <v>763</v>
      </c>
      <c r="I1648" s="67" t="s">
        <v>10652</v>
      </c>
      <c r="J1648" s="76"/>
      <c r="K1648" s="76"/>
      <c r="L1648" s="76"/>
      <c r="M1648" s="76"/>
      <c r="N1648" s="76"/>
      <c r="O1648" s="71" t="s">
        <v>10335</v>
      </c>
      <c r="P1648" s="71"/>
      <c r="Q1648" s="71" t="s">
        <v>10338</v>
      </c>
      <c r="R1648" s="79" t="s">
        <v>10339</v>
      </c>
      <c r="S1648" s="74" t="n">
        <v>45142</v>
      </c>
      <c r="T1648" s="74" t="n">
        <v>45872</v>
      </c>
      <c r="U1648" s="87" t="s">
        <v>10340</v>
      </c>
      <c r="V1648" s="87" t="s">
        <v>10341</v>
      </c>
      <c r="W1648" s="76"/>
      <c r="X1648" s="71" t="s">
        <v>10335</v>
      </c>
      <c r="Y1648" s="71" t="s">
        <v>10342</v>
      </c>
      <c r="Z1648" s="79" t="s">
        <v>10629</v>
      </c>
      <c r="AA1648" s="76"/>
      <c r="AB1648" s="76"/>
      <c r="AC1648" s="76"/>
      <c r="AD1648" s="76"/>
      <c r="AE1648" s="97" t="s">
        <v>10630</v>
      </c>
      <c r="AF1648" s="76"/>
      <c r="AG1648" s="76"/>
      <c r="AH1648" s="76"/>
      <c r="AI1648" s="67" t="s">
        <v>10647</v>
      </c>
      <c r="AJ1648" s="79" t="s">
        <v>10346</v>
      </c>
      <c r="AK1648" s="68"/>
      <c r="AL1648" s="68"/>
      <c r="AM1648" s="68"/>
      <c r="AN1648" s="110"/>
      <c r="AO1648" s="110"/>
      <c r="AP1648" s="107"/>
      <c r="AQ1648" s="68"/>
    </row>
    <row r="1649" customFormat="false" ht="15" hidden="false" customHeight="false" outlineLevel="0" collapsed="false">
      <c r="B1649" s="1" t="str">
        <f aca="false">поверители!$E1649</f>
        <v>03058</v>
      </c>
      <c r="C1649" s="64" t="s">
        <v>323</v>
      </c>
      <c r="D1649" s="63"/>
      <c r="E1649" s="81" t="s">
        <v>12334</v>
      </c>
      <c r="F1649" s="63"/>
      <c r="G1649" s="63" t="s">
        <v>10335</v>
      </c>
      <c r="H1649" s="81" t="s">
        <v>763</v>
      </c>
      <c r="I1649" s="67" t="s">
        <v>10652</v>
      </c>
      <c r="J1649" s="76"/>
      <c r="K1649" s="76"/>
      <c r="L1649" s="76"/>
      <c r="M1649" s="76"/>
      <c r="N1649" s="76"/>
      <c r="O1649" s="71" t="s">
        <v>10335</v>
      </c>
      <c r="P1649" s="71"/>
      <c r="Q1649" s="71" t="s">
        <v>10338</v>
      </c>
      <c r="R1649" s="79" t="s">
        <v>10339</v>
      </c>
      <c r="S1649" s="74" t="n">
        <v>45142</v>
      </c>
      <c r="T1649" s="74" t="n">
        <v>45872</v>
      </c>
      <c r="U1649" s="87" t="s">
        <v>10340</v>
      </c>
      <c r="V1649" s="87" t="s">
        <v>10341</v>
      </c>
      <c r="W1649" s="76"/>
      <c r="X1649" s="71" t="s">
        <v>10335</v>
      </c>
      <c r="Y1649" s="71" t="s">
        <v>10342</v>
      </c>
      <c r="Z1649" s="79" t="s">
        <v>10629</v>
      </c>
      <c r="AA1649" s="76"/>
      <c r="AB1649" s="76"/>
      <c r="AC1649" s="76"/>
      <c r="AD1649" s="76"/>
      <c r="AE1649" s="97" t="s">
        <v>10630</v>
      </c>
      <c r="AF1649" s="76"/>
      <c r="AG1649" s="76"/>
      <c r="AH1649" s="76"/>
      <c r="AI1649" s="67" t="s">
        <v>10647</v>
      </c>
      <c r="AJ1649" s="79" t="s">
        <v>10346</v>
      </c>
      <c r="AK1649" s="68"/>
      <c r="AL1649" s="68"/>
      <c r="AM1649" s="68"/>
      <c r="AN1649" s="110"/>
      <c r="AO1649" s="110"/>
      <c r="AP1649" s="107"/>
      <c r="AQ1649" s="68"/>
    </row>
    <row r="1650" customFormat="false" ht="15" hidden="false" customHeight="false" outlineLevel="0" collapsed="false">
      <c r="B1650" s="1" t="str">
        <f aca="false">поверители!$E1650</f>
        <v>03063</v>
      </c>
      <c r="C1650" s="64" t="s">
        <v>828</v>
      </c>
      <c r="D1650" s="63"/>
      <c r="E1650" s="81" t="s">
        <v>12335</v>
      </c>
      <c r="F1650" s="63"/>
      <c r="G1650" s="63" t="s">
        <v>10335</v>
      </c>
      <c r="H1650" s="63" t="s">
        <v>404</v>
      </c>
      <c r="I1650" s="67" t="s">
        <v>10363</v>
      </c>
      <c r="J1650" s="76"/>
      <c r="K1650" s="76"/>
      <c r="L1650" s="76"/>
      <c r="M1650" s="76"/>
      <c r="N1650" s="76"/>
      <c r="O1650" s="71" t="s">
        <v>10335</v>
      </c>
      <c r="P1650" s="71"/>
      <c r="Q1650" s="71" t="s">
        <v>10338</v>
      </c>
      <c r="R1650" s="79" t="s">
        <v>10339</v>
      </c>
      <c r="S1650" s="74" t="n">
        <v>45142</v>
      </c>
      <c r="T1650" s="74" t="n">
        <v>45872</v>
      </c>
      <c r="U1650" s="87" t="s">
        <v>10340</v>
      </c>
      <c r="V1650" s="87" t="s">
        <v>10341</v>
      </c>
      <c r="W1650" s="76"/>
      <c r="X1650" s="71" t="s">
        <v>10335</v>
      </c>
      <c r="Y1650" s="71" t="s">
        <v>10342</v>
      </c>
      <c r="Z1650" s="79" t="s">
        <v>10629</v>
      </c>
      <c r="AA1650" s="76"/>
      <c r="AB1650" s="76"/>
      <c r="AC1650" s="76"/>
      <c r="AD1650" s="76"/>
      <c r="AE1650" s="97" t="s">
        <v>10630</v>
      </c>
      <c r="AF1650" s="76"/>
      <c r="AG1650" s="76"/>
      <c r="AH1650" s="76"/>
      <c r="AI1650" s="67" t="s">
        <v>10602</v>
      </c>
      <c r="AJ1650" s="79" t="s">
        <v>10346</v>
      </c>
      <c r="AK1650" s="68"/>
      <c r="AL1650" s="68"/>
      <c r="AM1650" s="68"/>
      <c r="AN1650" s="110"/>
      <c r="AO1650" s="110"/>
      <c r="AP1650" s="107"/>
      <c r="AQ1650" s="68"/>
    </row>
    <row r="1651" customFormat="false" ht="15" hidden="false" customHeight="false" outlineLevel="0" collapsed="false">
      <c r="B1651" s="1" t="str">
        <f aca="false">поверители!$E1651</f>
        <v>03066</v>
      </c>
      <c r="C1651" s="64" t="s">
        <v>828</v>
      </c>
      <c r="D1651" s="63"/>
      <c r="E1651" s="81" t="s">
        <v>12336</v>
      </c>
      <c r="F1651" s="63"/>
      <c r="G1651" s="63" t="s">
        <v>10335</v>
      </c>
      <c r="H1651" s="63" t="s">
        <v>404</v>
      </c>
      <c r="I1651" s="67" t="s">
        <v>10363</v>
      </c>
      <c r="J1651" s="76"/>
      <c r="K1651" s="76"/>
      <c r="L1651" s="76"/>
      <c r="M1651" s="76"/>
      <c r="N1651" s="76"/>
      <c r="O1651" s="71" t="s">
        <v>10335</v>
      </c>
      <c r="P1651" s="71"/>
      <c r="Q1651" s="71" t="s">
        <v>10338</v>
      </c>
      <c r="R1651" s="79" t="s">
        <v>10339</v>
      </c>
      <c r="S1651" s="74" t="n">
        <v>45142</v>
      </c>
      <c r="T1651" s="74" t="n">
        <v>45872</v>
      </c>
      <c r="U1651" s="87" t="s">
        <v>10340</v>
      </c>
      <c r="V1651" s="87" t="s">
        <v>10341</v>
      </c>
      <c r="W1651" s="76"/>
      <c r="X1651" s="71" t="s">
        <v>10335</v>
      </c>
      <c r="Y1651" s="71" t="s">
        <v>10342</v>
      </c>
      <c r="Z1651" s="79" t="s">
        <v>10629</v>
      </c>
      <c r="AA1651" s="76"/>
      <c r="AB1651" s="76"/>
      <c r="AC1651" s="76"/>
      <c r="AD1651" s="76"/>
      <c r="AE1651" s="97" t="s">
        <v>10630</v>
      </c>
      <c r="AF1651" s="76"/>
      <c r="AG1651" s="76"/>
      <c r="AH1651" s="76"/>
      <c r="AI1651" s="67" t="s">
        <v>10602</v>
      </c>
      <c r="AJ1651" s="79" t="s">
        <v>10346</v>
      </c>
      <c r="AK1651" s="68"/>
      <c r="AL1651" s="68"/>
      <c r="AM1651" s="68"/>
      <c r="AN1651" s="110"/>
      <c r="AO1651" s="110"/>
      <c r="AP1651" s="107"/>
      <c r="AQ1651" s="68"/>
    </row>
    <row r="1652" customFormat="false" ht="15" hidden="false" customHeight="false" outlineLevel="0" collapsed="false">
      <c r="B1652" s="1" t="str">
        <f aca="false">поверители!$E1652</f>
        <v>03069</v>
      </c>
      <c r="C1652" s="64" t="s">
        <v>291</v>
      </c>
      <c r="D1652" s="63"/>
      <c r="E1652" s="81" t="s">
        <v>12337</v>
      </c>
      <c r="F1652" s="63"/>
      <c r="G1652" s="63" t="s">
        <v>10335</v>
      </c>
      <c r="H1652" s="63" t="s">
        <v>404</v>
      </c>
      <c r="I1652" s="67" t="s">
        <v>10458</v>
      </c>
      <c r="J1652" s="76"/>
      <c r="K1652" s="76"/>
      <c r="L1652" s="76"/>
      <c r="M1652" s="76"/>
      <c r="N1652" s="76"/>
      <c r="O1652" s="71" t="s">
        <v>10335</v>
      </c>
      <c r="P1652" s="71"/>
      <c r="Q1652" s="71" t="s">
        <v>10338</v>
      </c>
      <c r="R1652" s="79" t="s">
        <v>10339</v>
      </c>
      <c r="S1652" s="74" t="n">
        <v>45142</v>
      </c>
      <c r="T1652" s="74" t="n">
        <v>45507</v>
      </c>
      <c r="U1652" s="87" t="s">
        <v>10340</v>
      </c>
      <c r="V1652" s="87" t="s">
        <v>10341</v>
      </c>
      <c r="W1652" s="76"/>
      <c r="X1652" s="71" t="s">
        <v>10335</v>
      </c>
      <c r="Y1652" s="71" t="s">
        <v>10342</v>
      </c>
      <c r="Z1652" s="79" t="s">
        <v>10629</v>
      </c>
      <c r="AA1652" s="76"/>
      <c r="AB1652" s="76"/>
      <c r="AC1652" s="76"/>
      <c r="AD1652" s="76"/>
      <c r="AE1652" s="97" t="s">
        <v>10630</v>
      </c>
      <c r="AF1652" s="76"/>
      <c r="AG1652" s="76"/>
      <c r="AH1652" s="76"/>
      <c r="AI1652" s="67" t="s">
        <v>10733</v>
      </c>
      <c r="AJ1652" s="79" t="s">
        <v>10346</v>
      </c>
      <c r="AK1652" s="68"/>
      <c r="AL1652" s="68"/>
      <c r="AM1652" s="68"/>
      <c r="AN1652" s="110"/>
      <c r="AO1652" s="110"/>
      <c r="AP1652" s="107"/>
      <c r="AQ1652" s="68"/>
    </row>
    <row r="1653" customFormat="false" ht="15" hidden="false" customHeight="false" outlineLevel="0" collapsed="false">
      <c r="B1653" s="1" t="str">
        <f aca="false">поверители!$E1653</f>
        <v>03075</v>
      </c>
      <c r="C1653" s="64" t="s">
        <v>828</v>
      </c>
      <c r="D1653" s="63"/>
      <c r="E1653" s="81" t="s">
        <v>12338</v>
      </c>
      <c r="F1653" s="63"/>
      <c r="G1653" s="63" t="s">
        <v>10335</v>
      </c>
      <c r="H1653" s="63" t="s">
        <v>404</v>
      </c>
      <c r="I1653" s="67" t="s">
        <v>10363</v>
      </c>
      <c r="J1653" s="76"/>
      <c r="K1653" s="76"/>
      <c r="L1653" s="76"/>
      <c r="M1653" s="76"/>
      <c r="N1653" s="76"/>
      <c r="O1653" s="71" t="s">
        <v>10335</v>
      </c>
      <c r="P1653" s="71"/>
      <c r="Q1653" s="71" t="s">
        <v>10338</v>
      </c>
      <c r="R1653" s="79" t="s">
        <v>10339</v>
      </c>
      <c r="S1653" s="74" t="n">
        <v>45142</v>
      </c>
      <c r="T1653" s="74" t="n">
        <v>45872</v>
      </c>
      <c r="U1653" s="87" t="s">
        <v>10340</v>
      </c>
      <c r="V1653" s="87" t="s">
        <v>10341</v>
      </c>
      <c r="W1653" s="76"/>
      <c r="X1653" s="71" t="s">
        <v>10335</v>
      </c>
      <c r="Y1653" s="71" t="s">
        <v>10342</v>
      </c>
      <c r="Z1653" s="79" t="s">
        <v>10629</v>
      </c>
      <c r="AA1653" s="76"/>
      <c r="AB1653" s="76"/>
      <c r="AC1653" s="76"/>
      <c r="AD1653" s="76"/>
      <c r="AE1653" s="97" t="s">
        <v>10630</v>
      </c>
      <c r="AF1653" s="76"/>
      <c r="AG1653" s="76"/>
      <c r="AH1653" s="76"/>
      <c r="AI1653" s="67" t="s">
        <v>10602</v>
      </c>
      <c r="AJ1653" s="79" t="s">
        <v>10346</v>
      </c>
      <c r="AK1653" s="68"/>
      <c r="AL1653" s="68"/>
      <c r="AM1653" s="68"/>
      <c r="AN1653" s="110"/>
      <c r="AO1653" s="110"/>
      <c r="AP1653" s="107"/>
      <c r="AQ1653" s="68"/>
    </row>
    <row r="1654" customFormat="false" ht="15" hidden="false" customHeight="false" outlineLevel="0" collapsed="false">
      <c r="B1654" s="1" t="str">
        <f aca="false">поверители!$E1654</f>
        <v>03077</v>
      </c>
      <c r="C1654" s="64" t="s">
        <v>828</v>
      </c>
      <c r="D1654" s="63"/>
      <c r="E1654" s="81" t="s">
        <v>12339</v>
      </c>
      <c r="F1654" s="63"/>
      <c r="G1654" s="63" t="s">
        <v>10335</v>
      </c>
      <c r="H1654" s="63" t="s">
        <v>404</v>
      </c>
      <c r="I1654" s="67" t="s">
        <v>10363</v>
      </c>
      <c r="J1654" s="76"/>
      <c r="K1654" s="76"/>
      <c r="L1654" s="76"/>
      <c r="M1654" s="76"/>
      <c r="N1654" s="76"/>
      <c r="O1654" s="71" t="s">
        <v>10335</v>
      </c>
      <c r="P1654" s="71"/>
      <c r="Q1654" s="71" t="s">
        <v>10338</v>
      </c>
      <c r="R1654" s="79" t="s">
        <v>10339</v>
      </c>
      <c r="S1654" s="74" t="n">
        <v>45142</v>
      </c>
      <c r="T1654" s="74" t="n">
        <v>45872</v>
      </c>
      <c r="U1654" s="87" t="s">
        <v>10340</v>
      </c>
      <c r="V1654" s="87" t="s">
        <v>10341</v>
      </c>
      <c r="W1654" s="76"/>
      <c r="X1654" s="71" t="s">
        <v>10335</v>
      </c>
      <c r="Y1654" s="71" t="s">
        <v>10342</v>
      </c>
      <c r="Z1654" s="79" t="s">
        <v>10629</v>
      </c>
      <c r="AA1654" s="76"/>
      <c r="AB1654" s="76"/>
      <c r="AC1654" s="76"/>
      <c r="AD1654" s="76"/>
      <c r="AE1654" s="97" t="s">
        <v>10630</v>
      </c>
      <c r="AF1654" s="76"/>
      <c r="AG1654" s="76"/>
      <c r="AH1654" s="76"/>
      <c r="AI1654" s="67" t="s">
        <v>10602</v>
      </c>
      <c r="AJ1654" s="79" t="s">
        <v>10346</v>
      </c>
      <c r="AK1654" s="68"/>
      <c r="AL1654" s="68"/>
      <c r="AM1654" s="68"/>
      <c r="AN1654" s="110"/>
      <c r="AO1654" s="110"/>
      <c r="AP1654" s="107"/>
      <c r="AQ1654" s="68"/>
    </row>
    <row r="1655" customFormat="false" ht="15" hidden="false" customHeight="false" outlineLevel="0" collapsed="false">
      <c r="B1655" s="1" t="str">
        <f aca="false">поверители!$E1655</f>
        <v>03079</v>
      </c>
      <c r="C1655" s="64" t="s">
        <v>828</v>
      </c>
      <c r="D1655" s="63"/>
      <c r="E1655" s="81" t="s">
        <v>12340</v>
      </c>
      <c r="F1655" s="63"/>
      <c r="G1655" s="63" t="s">
        <v>10335</v>
      </c>
      <c r="H1655" s="63" t="s">
        <v>404</v>
      </c>
      <c r="I1655" s="67" t="s">
        <v>10363</v>
      </c>
      <c r="J1655" s="76"/>
      <c r="K1655" s="76"/>
      <c r="L1655" s="76"/>
      <c r="M1655" s="76"/>
      <c r="N1655" s="76"/>
      <c r="O1655" s="71" t="s">
        <v>10335</v>
      </c>
      <c r="P1655" s="71"/>
      <c r="Q1655" s="71" t="s">
        <v>10338</v>
      </c>
      <c r="R1655" s="79" t="s">
        <v>10339</v>
      </c>
      <c r="S1655" s="74" t="n">
        <v>45142</v>
      </c>
      <c r="T1655" s="74" t="n">
        <v>45872</v>
      </c>
      <c r="U1655" s="87" t="s">
        <v>10340</v>
      </c>
      <c r="V1655" s="87" t="s">
        <v>10341</v>
      </c>
      <c r="W1655" s="76"/>
      <c r="X1655" s="71" t="s">
        <v>10335</v>
      </c>
      <c r="Y1655" s="71" t="s">
        <v>10342</v>
      </c>
      <c r="Z1655" s="79" t="s">
        <v>10629</v>
      </c>
      <c r="AA1655" s="76"/>
      <c r="AB1655" s="76"/>
      <c r="AC1655" s="76"/>
      <c r="AD1655" s="76"/>
      <c r="AE1655" s="97" t="s">
        <v>10630</v>
      </c>
      <c r="AF1655" s="76"/>
      <c r="AG1655" s="76"/>
      <c r="AH1655" s="76"/>
      <c r="AI1655" s="67" t="s">
        <v>10562</v>
      </c>
      <c r="AJ1655" s="79" t="s">
        <v>10346</v>
      </c>
      <c r="AK1655" s="68"/>
      <c r="AL1655" s="68"/>
      <c r="AM1655" s="68"/>
      <c r="AN1655" s="110"/>
      <c r="AO1655" s="110"/>
      <c r="AP1655" s="107"/>
      <c r="AQ1655" s="68"/>
    </row>
    <row r="1656" customFormat="false" ht="15" hidden="false" customHeight="false" outlineLevel="0" collapsed="false">
      <c r="B1656" s="1" t="str">
        <f aca="false">поверители!$E1656</f>
        <v>03085</v>
      </c>
      <c r="C1656" s="64" t="s">
        <v>828</v>
      </c>
      <c r="D1656" s="63"/>
      <c r="E1656" s="81" t="s">
        <v>12341</v>
      </c>
      <c r="F1656" s="63"/>
      <c r="G1656" s="63" t="s">
        <v>10335</v>
      </c>
      <c r="H1656" s="63" t="s">
        <v>404</v>
      </c>
      <c r="I1656" s="67" t="s">
        <v>10363</v>
      </c>
      <c r="J1656" s="76"/>
      <c r="K1656" s="76"/>
      <c r="L1656" s="76"/>
      <c r="M1656" s="76"/>
      <c r="N1656" s="76"/>
      <c r="O1656" s="71" t="s">
        <v>10335</v>
      </c>
      <c r="P1656" s="71"/>
      <c r="Q1656" s="71" t="s">
        <v>10338</v>
      </c>
      <c r="R1656" s="79" t="s">
        <v>10339</v>
      </c>
      <c r="S1656" s="74" t="n">
        <v>45142</v>
      </c>
      <c r="T1656" s="74" t="n">
        <v>45872</v>
      </c>
      <c r="U1656" s="87" t="s">
        <v>10340</v>
      </c>
      <c r="V1656" s="87" t="s">
        <v>10341</v>
      </c>
      <c r="W1656" s="76"/>
      <c r="X1656" s="71" t="s">
        <v>10335</v>
      </c>
      <c r="Y1656" s="71" t="s">
        <v>10342</v>
      </c>
      <c r="Z1656" s="79" t="s">
        <v>10629</v>
      </c>
      <c r="AA1656" s="76"/>
      <c r="AB1656" s="76"/>
      <c r="AC1656" s="76"/>
      <c r="AD1656" s="76"/>
      <c r="AE1656" s="97" t="s">
        <v>10630</v>
      </c>
      <c r="AF1656" s="76"/>
      <c r="AG1656" s="76"/>
      <c r="AH1656" s="76"/>
      <c r="AI1656" s="67" t="s">
        <v>10562</v>
      </c>
      <c r="AJ1656" s="79" t="s">
        <v>10346</v>
      </c>
      <c r="AK1656" s="68"/>
      <c r="AL1656" s="68"/>
      <c r="AM1656" s="68"/>
      <c r="AN1656" s="110"/>
      <c r="AO1656" s="110"/>
      <c r="AP1656" s="107"/>
      <c r="AQ1656" s="68"/>
    </row>
    <row r="1657" customFormat="false" ht="15" hidden="false" customHeight="false" outlineLevel="0" collapsed="false">
      <c r="B1657" s="1" t="str">
        <f aca="false">поверители!$E1657</f>
        <v>03087</v>
      </c>
      <c r="C1657" s="64" t="s">
        <v>291</v>
      </c>
      <c r="D1657" s="63"/>
      <c r="E1657" s="81" t="s">
        <v>12342</v>
      </c>
      <c r="F1657" s="63"/>
      <c r="G1657" s="63" t="s">
        <v>10335</v>
      </c>
      <c r="H1657" s="63" t="s">
        <v>404</v>
      </c>
      <c r="I1657" s="67" t="s">
        <v>10667</v>
      </c>
      <c r="J1657" s="76"/>
      <c r="K1657" s="76"/>
      <c r="L1657" s="76"/>
      <c r="M1657" s="76"/>
      <c r="N1657" s="76"/>
      <c r="O1657" s="71" t="s">
        <v>10335</v>
      </c>
      <c r="P1657" s="71"/>
      <c r="Q1657" s="71" t="s">
        <v>10338</v>
      </c>
      <c r="R1657" s="79" t="s">
        <v>10339</v>
      </c>
      <c r="S1657" s="74" t="n">
        <v>45142</v>
      </c>
      <c r="T1657" s="74" t="n">
        <v>45507</v>
      </c>
      <c r="U1657" s="87" t="s">
        <v>10340</v>
      </c>
      <c r="V1657" s="87" t="s">
        <v>10341</v>
      </c>
      <c r="W1657" s="76"/>
      <c r="X1657" s="71" t="s">
        <v>10335</v>
      </c>
      <c r="Y1657" s="71" t="s">
        <v>10342</v>
      </c>
      <c r="Z1657" s="79" t="s">
        <v>10629</v>
      </c>
      <c r="AA1657" s="76"/>
      <c r="AB1657" s="76"/>
      <c r="AC1657" s="76"/>
      <c r="AD1657" s="76"/>
      <c r="AE1657" s="97" t="s">
        <v>10630</v>
      </c>
      <c r="AF1657" s="76"/>
      <c r="AG1657" s="76"/>
      <c r="AH1657" s="76"/>
      <c r="AI1657" s="67" t="s">
        <v>10650</v>
      </c>
      <c r="AJ1657" s="79" t="s">
        <v>10346</v>
      </c>
      <c r="AK1657" s="68"/>
      <c r="AL1657" s="68"/>
      <c r="AM1657" s="68"/>
      <c r="AN1657" s="110"/>
      <c r="AO1657" s="110"/>
      <c r="AP1657" s="107"/>
      <c r="AQ1657" s="68"/>
    </row>
    <row r="1658" customFormat="false" ht="15" hidden="false" customHeight="false" outlineLevel="0" collapsed="false">
      <c r="B1658" s="1" t="str">
        <f aca="false">поверители!$E1658</f>
        <v>03096</v>
      </c>
      <c r="C1658" s="64" t="s">
        <v>323</v>
      </c>
      <c r="D1658" s="63"/>
      <c r="E1658" s="81" t="s">
        <v>12343</v>
      </c>
      <c r="F1658" s="63"/>
      <c r="G1658" s="63" t="s">
        <v>10335</v>
      </c>
      <c r="H1658" s="81" t="s">
        <v>2447</v>
      </c>
      <c r="I1658" s="67" t="s">
        <v>10652</v>
      </c>
      <c r="J1658" s="76"/>
      <c r="K1658" s="76"/>
      <c r="L1658" s="76"/>
      <c r="M1658" s="76"/>
      <c r="N1658" s="76"/>
      <c r="O1658" s="71" t="s">
        <v>10335</v>
      </c>
      <c r="P1658" s="71"/>
      <c r="Q1658" s="71" t="s">
        <v>10338</v>
      </c>
      <c r="R1658" s="79" t="s">
        <v>10339</v>
      </c>
      <c r="S1658" s="74" t="n">
        <v>45142</v>
      </c>
      <c r="T1658" s="74" t="n">
        <v>45872</v>
      </c>
      <c r="U1658" s="87" t="s">
        <v>10340</v>
      </c>
      <c r="V1658" s="87" t="s">
        <v>10341</v>
      </c>
      <c r="W1658" s="76"/>
      <c r="X1658" s="71" t="s">
        <v>10335</v>
      </c>
      <c r="Y1658" s="71" t="s">
        <v>10342</v>
      </c>
      <c r="Z1658" s="79" t="s">
        <v>10629</v>
      </c>
      <c r="AA1658" s="76"/>
      <c r="AB1658" s="76"/>
      <c r="AC1658" s="76"/>
      <c r="AD1658" s="76"/>
      <c r="AE1658" s="97" t="s">
        <v>10630</v>
      </c>
      <c r="AF1658" s="76"/>
      <c r="AG1658" s="76"/>
      <c r="AH1658" s="76"/>
      <c r="AI1658" s="67" t="s">
        <v>10741</v>
      </c>
      <c r="AJ1658" s="79" t="s">
        <v>10346</v>
      </c>
      <c r="AK1658" s="68"/>
      <c r="AL1658" s="68"/>
      <c r="AM1658" s="68"/>
      <c r="AN1658" s="110"/>
      <c r="AO1658" s="110"/>
      <c r="AP1658" s="107"/>
      <c r="AQ1658" s="68"/>
    </row>
    <row r="1659" customFormat="false" ht="15" hidden="false" customHeight="false" outlineLevel="0" collapsed="false">
      <c r="B1659" s="1" t="str">
        <f aca="false">поверители!$E1659</f>
        <v>03101</v>
      </c>
      <c r="C1659" s="64" t="s">
        <v>297</v>
      </c>
      <c r="D1659" s="63"/>
      <c r="E1659" s="81" t="s">
        <v>12344</v>
      </c>
      <c r="F1659" s="63"/>
      <c r="G1659" s="63" t="s">
        <v>10335</v>
      </c>
      <c r="H1659" s="81" t="s">
        <v>300</v>
      </c>
      <c r="I1659" s="67" t="s">
        <v>10667</v>
      </c>
      <c r="J1659" s="76"/>
      <c r="K1659" s="76"/>
      <c r="L1659" s="76"/>
      <c r="M1659" s="76"/>
      <c r="N1659" s="76"/>
      <c r="O1659" s="71" t="s">
        <v>10335</v>
      </c>
      <c r="P1659" s="71"/>
      <c r="Q1659" s="71" t="s">
        <v>10338</v>
      </c>
      <c r="R1659" s="79" t="s">
        <v>10339</v>
      </c>
      <c r="S1659" s="74" t="n">
        <v>45142</v>
      </c>
      <c r="T1659" s="74" t="n">
        <v>45872</v>
      </c>
      <c r="U1659" s="87" t="s">
        <v>10340</v>
      </c>
      <c r="V1659" s="87" t="s">
        <v>10341</v>
      </c>
      <c r="W1659" s="76"/>
      <c r="X1659" s="71" t="s">
        <v>10335</v>
      </c>
      <c r="Y1659" s="71" t="s">
        <v>10342</v>
      </c>
      <c r="Z1659" s="79" t="s">
        <v>10629</v>
      </c>
      <c r="AA1659" s="76"/>
      <c r="AB1659" s="76"/>
      <c r="AC1659" s="76"/>
      <c r="AD1659" s="76"/>
      <c r="AE1659" s="97" t="s">
        <v>10630</v>
      </c>
      <c r="AF1659" s="76"/>
      <c r="AG1659" s="76"/>
      <c r="AH1659" s="76"/>
      <c r="AI1659" s="67" t="s">
        <v>10562</v>
      </c>
      <c r="AJ1659" s="79" t="s">
        <v>10346</v>
      </c>
      <c r="AK1659" s="68"/>
      <c r="AL1659" s="68"/>
      <c r="AM1659" s="68"/>
      <c r="AN1659" s="110"/>
      <c r="AO1659" s="110"/>
      <c r="AP1659" s="107"/>
      <c r="AQ1659" s="68"/>
    </row>
    <row r="1660" customFormat="false" ht="15" hidden="false" customHeight="false" outlineLevel="0" collapsed="false">
      <c r="B1660" s="1" t="str">
        <f aca="false">поверители!$E1660</f>
        <v>03113</v>
      </c>
      <c r="C1660" s="64" t="s">
        <v>297</v>
      </c>
      <c r="D1660" s="63"/>
      <c r="E1660" s="81" t="s">
        <v>12345</v>
      </c>
      <c r="F1660" s="63"/>
      <c r="G1660" s="63" t="s">
        <v>10335</v>
      </c>
      <c r="H1660" s="81" t="s">
        <v>300</v>
      </c>
      <c r="I1660" s="67" t="s">
        <v>10667</v>
      </c>
      <c r="J1660" s="76"/>
      <c r="K1660" s="76"/>
      <c r="L1660" s="76"/>
      <c r="M1660" s="76"/>
      <c r="N1660" s="76"/>
      <c r="O1660" s="71" t="s">
        <v>10335</v>
      </c>
      <c r="P1660" s="71"/>
      <c r="Q1660" s="71" t="s">
        <v>10338</v>
      </c>
      <c r="R1660" s="79" t="s">
        <v>10339</v>
      </c>
      <c r="S1660" s="74" t="n">
        <v>45142</v>
      </c>
      <c r="T1660" s="74" t="n">
        <v>45872</v>
      </c>
      <c r="U1660" s="87" t="s">
        <v>10340</v>
      </c>
      <c r="V1660" s="87" t="s">
        <v>10341</v>
      </c>
      <c r="W1660" s="76"/>
      <c r="X1660" s="71" t="s">
        <v>10335</v>
      </c>
      <c r="Y1660" s="71" t="s">
        <v>10342</v>
      </c>
      <c r="Z1660" s="79" t="s">
        <v>10629</v>
      </c>
      <c r="AA1660" s="76"/>
      <c r="AB1660" s="76"/>
      <c r="AC1660" s="76"/>
      <c r="AD1660" s="76"/>
      <c r="AE1660" s="97" t="s">
        <v>10630</v>
      </c>
      <c r="AF1660" s="76"/>
      <c r="AG1660" s="76"/>
      <c r="AH1660" s="76"/>
      <c r="AI1660" s="67" t="s">
        <v>10558</v>
      </c>
      <c r="AJ1660" s="79" t="s">
        <v>10346</v>
      </c>
      <c r="AK1660" s="68"/>
      <c r="AL1660" s="68"/>
      <c r="AM1660" s="68"/>
      <c r="AN1660" s="110"/>
      <c r="AO1660" s="110"/>
      <c r="AP1660" s="107"/>
      <c r="AQ1660" s="68"/>
    </row>
    <row r="1661" customFormat="false" ht="15" hidden="false" customHeight="false" outlineLevel="0" collapsed="false">
      <c r="B1661" s="1" t="str">
        <f aca="false">поверители!$E1661</f>
        <v>03121</v>
      </c>
      <c r="C1661" s="64" t="s">
        <v>297</v>
      </c>
      <c r="D1661" s="63"/>
      <c r="E1661" s="81" t="s">
        <v>12346</v>
      </c>
      <c r="F1661" s="63"/>
      <c r="G1661" s="63" t="s">
        <v>10335</v>
      </c>
      <c r="H1661" s="81" t="s">
        <v>300</v>
      </c>
      <c r="I1661" s="67" t="s">
        <v>10667</v>
      </c>
      <c r="J1661" s="76"/>
      <c r="K1661" s="76"/>
      <c r="L1661" s="76"/>
      <c r="M1661" s="76"/>
      <c r="N1661" s="76"/>
      <c r="O1661" s="71" t="s">
        <v>10335</v>
      </c>
      <c r="P1661" s="71"/>
      <c r="Q1661" s="71" t="s">
        <v>10338</v>
      </c>
      <c r="R1661" s="79" t="s">
        <v>10339</v>
      </c>
      <c r="S1661" s="74" t="n">
        <v>45142</v>
      </c>
      <c r="T1661" s="74" t="n">
        <v>45872</v>
      </c>
      <c r="U1661" s="87" t="s">
        <v>10340</v>
      </c>
      <c r="V1661" s="87" t="s">
        <v>10341</v>
      </c>
      <c r="W1661" s="76"/>
      <c r="X1661" s="71" t="s">
        <v>10335</v>
      </c>
      <c r="Y1661" s="71" t="s">
        <v>10342</v>
      </c>
      <c r="Z1661" s="79" t="s">
        <v>10629</v>
      </c>
      <c r="AA1661" s="76"/>
      <c r="AB1661" s="76"/>
      <c r="AC1661" s="76"/>
      <c r="AD1661" s="76"/>
      <c r="AE1661" s="97" t="s">
        <v>10630</v>
      </c>
      <c r="AF1661" s="76"/>
      <c r="AG1661" s="76"/>
      <c r="AH1661" s="76"/>
      <c r="AI1661" s="67" t="s">
        <v>10558</v>
      </c>
      <c r="AJ1661" s="79" t="s">
        <v>10346</v>
      </c>
      <c r="AK1661" s="68"/>
      <c r="AL1661" s="68"/>
      <c r="AM1661" s="68"/>
      <c r="AN1661" s="110"/>
      <c r="AO1661" s="110"/>
      <c r="AP1661" s="107"/>
      <c r="AQ1661" s="68"/>
    </row>
    <row r="1662" customFormat="false" ht="15" hidden="false" customHeight="false" outlineLevel="0" collapsed="false">
      <c r="B1662" s="1" t="str">
        <f aca="false">поверители!$E1662</f>
        <v>03194</v>
      </c>
      <c r="C1662" s="64" t="s">
        <v>323</v>
      </c>
      <c r="D1662" s="63"/>
      <c r="E1662" s="81" t="s">
        <v>12347</v>
      </c>
      <c r="F1662" s="63"/>
      <c r="G1662" s="63" t="s">
        <v>10335</v>
      </c>
      <c r="H1662" s="81" t="s">
        <v>326</v>
      </c>
      <c r="I1662" s="67" t="s">
        <v>10652</v>
      </c>
      <c r="J1662" s="76"/>
      <c r="K1662" s="76"/>
      <c r="L1662" s="76"/>
      <c r="M1662" s="76"/>
      <c r="N1662" s="76"/>
      <c r="O1662" s="71" t="s">
        <v>10335</v>
      </c>
      <c r="P1662" s="71"/>
      <c r="Q1662" s="71" t="s">
        <v>10338</v>
      </c>
      <c r="R1662" s="79" t="s">
        <v>10339</v>
      </c>
      <c r="S1662" s="74" t="n">
        <v>45142</v>
      </c>
      <c r="T1662" s="74" t="n">
        <v>45872</v>
      </c>
      <c r="U1662" s="87" t="s">
        <v>10340</v>
      </c>
      <c r="V1662" s="87" t="s">
        <v>10341</v>
      </c>
      <c r="W1662" s="76"/>
      <c r="X1662" s="71" t="s">
        <v>10335</v>
      </c>
      <c r="Y1662" s="71" t="s">
        <v>10342</v>
      </c>
      <c r="Z1662" s="79" t="s">
        <v>10629</v>
      </c>
      <c r="AA1662" s="76"/>
      <c r="AB1662" s="76"/>
      <c r="AC1662" s="76"/>
      <c r="AD1662" s="76"/>
      <c r="AE1662" s="97" t="s">
        <v>10630</v>
      </c>
      <c r="AF1662" s="76"/>
      <c r="AG1662" s="76"/>
      <c r="AH1662" s="76"/>
      <c r="AI1662" s="67" t="s">
        <v>10562</v>
      </c>
      <c r="AJ1662" s="79" t="s">
        <v>10346</v>
      </c>
      <c r="AK1662" s="68"/>
      <c r="AL1662" s="68"/>
      <c r="AM1662" s="68"/>
      <c r="AN1662" s="110"/>
      <c r="AO1662" s="110"/>
      <c r="AP1662" s="107"/>
      <c r="AQ1662" s="68"/>
    </row>
    <row r="1663" customFormat="false" ht="15" hidden="false" customHeight="false" outlineLevel="0" collapsed="false">
      <c r="B1663" s="1" t="str">
        <f aca="false">поверители!$E1663</f>
        <v>03195</v>
      </c>
      <c r="C1663" s="64" t="s">
        <v>323</v>
      </c>
      <c r="D1663" s="63"/>
      <c r="E1663" s="81" t="s">
        <v>12348</v>
      </c>
      <c r="F1663" s="63"/>
      <c r="G1663" s="63" t="s">
        <v>10335</v>
      </c>
      <c r="H1663" s="81" t="s">
        <v>763</v>
      </c>
      <c r="I1663" s="67" t="s">
        <v>10652</v>
      </c>
      <c r="J1663" s="76"/>
      <c r="K1663" s="76"/>
      <c r="L1663" s="76"/>
      <c r="M1663" s="76"/>
      <c r="N1663" s="76"/>
      <c r="O1663" s="71" t="s">
        <v>10335</v>
      </c>
      <c r="P1663" s="71"/>
      <c r="Q1663" s="71" t="s">
        <v>10338</v>
      </c>
      <c r="R1663" s="79" t="s">
        <v>10339</v>
      </c>
      <c r="S1663" s="74" t="n">
        <v>45142</v>
      </c>
      <c r="T1663" s="74" t="n">
        <v>45872</v>
      </c>
      <c r="U1663" s="87" t="s">
        <v>10340</v>
      </c>
      <c r="V1663" s="87" t="s">
        <v>10341</v>
      </c>
      <c r="W1663" s="76"/>
      <c r="X1663" s="71" t="s">
        <v>10335</v>
      </c>
      <c r="Y1663" s="71" t="s">
        <v>10342</v>
      </c>
      <c r="Z1663" s="79" t="s">
        <v>10629</v>
      </c>
      <c r="AA1663" s="76"/>
      <c r="AB1663" s="76"/>
      <c r="AC1663" s="76"/>
      <c r="AD1663" s="76"/>
      <c r="AE1663" s="97" t="s">
        <v>10630</v>
      </c>
      <c r="AF1663" s="76"/>
      <c r="AG1663" s="76"/>
      <c r="AH1663" s="76"/>
      <c r="AI1663" s="67" t="s">
        <v>10562</v>
      </c>
      <c r="AJ1663" s="79" t="s">
        <v>10346</v>
      </c>
      <c r="AK1663" s="68"/>
      <c r="AL1663" s="68"/>
      <c r="AM1663" s="68"/>
      <c r="AN1663" s="110"/>
      <c r="AO1663" s="110"/>
      <c r="AP1663" s="107"/>
      <c r="AQ1663" s="68"/>
    </row>
    <row r="1664" customFormat="false" ht="15" hidden="false" customHeight="false" outlineLevel="0" collapsed="false">
      <c r="B1664" s="1" t="str">
        <f aca="false">поверители!$E1664</f>
        <v>03196</v>
      </c>
      <c r="C1664" s="64" t="s">
        <v>323</v>
      </c>
      <c r="D1664" s="63"/>
      <c r="E1664" s="81" t="s">
        <v>12349</v>
      </c>
      <c r="F1664" s="63"/>
      <c r="G1664" s="63" t="s">
        <v>10335</v>
      </c>
      <c r="H1664" s="81" t="s">
        <v>763</v>
      </c>
      <c r="I1664" s="67" t="s">
        <v>10652</v>
      </c>
      <c r="J1664" s="76"/>
      <c r="K1664" s="76"/>
      <c r="L1664" s="76"/>
      <c r="M1664" s="76"/>
      <c r="N1664" s="76"/>
      <c r="O1664" s="71" t="s">
        <v>10335</v>
      </c>
      <c r="P1664" s="71"/>
      <c r="Q1664" s="71" t="s">
        <v>10338</v>
      </c>
      <c r="R1664" s="79" t="s">
        <v>10339</v>
      </c>
      <c r="S1664" s="74" t="n">
        <v>45142</v>
      </c>
      <c r="T1664" s="74" t="n">
        <v>45872</v>
      </c>
      <c r="U1664" s="87" t="s">
        <v>10340</v>
      </c>
      <c r="V1664" s="87" t="s">
        <v>10341</v>
      </c>
      <c r="W1664" s="76"/>
      <c r="X1664" s="71" t="s">
        <v>10335</v>
      </c>
      <c r="Y1664" s="71" t="s">
        <v>10342</v>
      </c>
      <c r="Z1664" s="79" t="s">
        <v>10629</v>
      </c>
      <c r="AA1664" s="76"/>
      <c r="AB1664" s="76"/>
      <c r="AC1664" s="76"/>
      <c r="AD1664" s="76"/>
      <c r="AE1664" s="97" t="s">
        <v>10630</v>
      </c>
      <c r="AF1664" s="76"/>
      <c r="AG1664" s="76"/>
      <c r="AH1664" s="76"/>
      <c r="AI1664" s="67" t="s">
        <v>10562</v>
      </c>
      <c r="AJ1664" s="79" t="s">
        <v>42</v>
      </c>
      <c r="AK1664" s="68"/>
      <c r="AL1664" s="68"/>
      <c r="AM1664" s="68"/>
      <c r="AN1664" s="110"/>
      <c r="AO1664" s="110"/>
      <c r="AP1664" s="107"/>
      <c r="AQ1664" s="68"/>
    </row>
    <row r="1665" customFormat="false" ht="15" hidden="false" customHeight="false" outlineLevel="0" collapsed="false">
      <c r="B1665" s="1" t="str">
        <f aca="false">поверители!$E1665</f>
        <v>03200</v>
      </c>
      <c r="C1665" s="64" t="s">
        <v>323</v>
      </c>
      <c r="D1665" s="63"/>
      <c r="E1665" s="81" t="s">
        <v>12350</v>
      </c>
      <c r="F1665" s="63"/>
      <c r="G1665" s="63" t="s">
        <v>10335</v>
      </c>
      <c r="H1665" s="81" t="s">
        <v>763</v>
      </c>
      <c r="I1665" s="67" t="s">
        <v>10652</v>
      </c>
      <c r="J1665" s="76"/>
      <c r="K1665" s="76"/>
      <c r="L1665" s="76"/>
      <c r="M1665" s="76"/>
      <c r="N1665" s="76"/>
      <c r="O1665" s="71" t="s">
        <v>10335</v>
      </c>
      <c r="P1665" s="71"/>
      <c r="Q1665" s="71" t="s">
        <v>10338</v>
      </c>
      <c r="R1665" s="79" t="s">
        <v>10339</v>
      </c>
      <c r="S1665" s="74" t="n">
        <v>45142</v>
      </c>
      <c r="T1665" s="74" t="n">
        <v>45872</v>
      </c>
      <c r="U1665" s="87" t="s">
        <v>10340</v>
      </c>
      <c r="V1665" s="87" t="s">
        <v>10341</v>
      </c>
      <c r="W1665" s="76"/>
      <c r="X1665" s="71" t="s">
        <v>10335</v>
      </c>
      <c r="Y1665" s="71" t="s">
        <v>10342</v>
      </c>
      <c r="Z1665" s="79" t="s">
        <v>10629</v>
      </c>
      <c r="AA1665" s="76"/>
      <c r="AB1665" s="76"/>
      <c r="AC1665" s="76"/>
      <c r="AD1665" s="76"/>
      <c r="AE1665" s="97" t="s">
        <v>10630</v>
      </c>
      <c r="AF1665" s="76"/>
      <c r="AG1665" s="76"/>
      <c r="AH1665" s="76"/>
      <c r="AI1665" s="67" t="s">
        <v>10562</v>
      </c>
      <c r="AJ1665" s="79" t="s">
        <v>42</v>
      </c>
      <c r="AK1665" s="68"/>
      <c r="AL1665" s="68"/>
      <c r="AM1665" s="68"/>
      <c r="AN1665" s="110"/>
      <c r="AO1665" s="110"/>
      <c r="AP1665" s="107"/>
      <c r="AQ1665" s="68"/>
    </row>
    <row r="1666" customFormat="false" ht="15" hidden="false" customHeight="false" outlineLevel="0" collapsed="false">
      <c r="B1666" s="1" t="str">
        <f aca="false">поверители!$E1666</f>
        <v>03203</v>
      </c>
      <c r="C1666" s="64" t="s">
        <v>323</v>
      </c>
      <c r="D1666" s="63"/>
      <c r="E1666" s="81" t="s">
        <v>12351</v>
      </c>
      <c r="F1666" s="63"/>
      <c r="G1666" s="63" t="s">
        <v>10335</v>
      </c>
      <c r="H1666" s="81" t="s">
        <v>763</v>
      </c>
      <c r="I1666" s="67" t="s">
        <v>10652</v>
      </c>
      <c r="J1666" s="76"/>
      <c r="K1666" s="76"/>
      <c r="L1666" s="76"/>
      <c r="M1666" s="76"/>
      <c r="N1666" s="76"/>
      <c r="O1666" s="71" t="s">
        <v>10335</v>
      </c>
      <c r="P1666" s="71"/>
      <c r="Q1666" s="71" t="s">
        <v>10338</v>
      </c>
      <c r="R1666" s="79" t="s">
        <v>10339</v>
      </c>
      <c r="S1666" s="74" t="n">
        <v>45142</v>
      </c>
      <c r="T1666" s="74" t="n">
        <v>45872</v>
      </c>
      <c r="U1666" s="87" t="s">
        <v>10340</v>
      </c>
      <c r="V1666" s="87" t="s">
        <v>10341</v>
      </c>
      <c r="W1666" s="76"/>
      <c r="X1666" s="71" t="s">
        <v>10335</v>
      </c>
      <c r="Y1666" s="71" t="s">
        <v>10342</v>
      </c>
      <c r="Z1666" s="79" t="s">
        <v>10629</v>
      </c>
      <c r="AA1666" s="76"/>
      <c r="AB1666" s="76"/>
      <c r="AC1666" s="76"/>
      <c r="AD1666" s="76"/>
      <c r="AE1666" s="97" t="s">
        <v>10630</v>
      </c>
      <c r="AF1666" s="76"/>
      <c r="AG1666" s="76"/>
      <c r="AH1666" s="76"/>
      <c r="AI1666" s="67" t="s">
        <v>10562</v>
      </c>
      <c r="AJ1666" s="79" t="s">
        <v>42</v>
      </c>
      <c r="AK1666" s="68"/>
      <c r="AL1666" s="68"/>
      <c r="AM1666" s="68"/>
      <c r="AN1666" s="110"/>
      <c r="AO1666" s="110"/>
      <c r="AP1666" s="107"/>
      <c r="AQ1666" s="68"/>
    </row>
    <row r="1667" customFormat="false" ht="15" hidden="false" customHeight="false" outlineLevel="0" collapsed="false">
      <c r="B1667" s="1" t="str">
        <f aca="false">поверители!$E1667</f>
        <v>03211</v>
      </c>
      <c r="C1667" s="64" t="s">
        <v>323</v>
      </c>
      <c r="D1667" s="63"/>
      <c r="E1667" s="81" t="s">
        <v>12352</v>
      </c>
      <c r="F1667" s="63"/>
      <c r="G1667" s="63" t="s">
        <v>10335</v>
      </c>
      <c r="H1667" s="81" t="s">
        <v>763</v>
      </c>
      <c r="I1667" s="67" t="s">
        <v>10652</v>
      </c>
      <c r="J1667" s="76"/>
      <c r="K1667" s="76"/>
      <c r="L1667" s="76"/>
      <c r="M1667" s="76"/>
      <c r="N1667" s="76"/>
      <c r="O1667" s="71" t="s">
        <v>10335</v>
      </c>
      <c r="P1667" s="71"/>
      <c r="Q1667" s="71" t="s">
        <v>10338</v>
      </c>
      <c r="R1667" s="79" t="s">
        <v>10339</v>
      </c>
      <c r="S1667" s="74" t="n">
        <v>45142</v>
      </c>
      <c r="T1667" s="74" t="n">
        <v>45872</v>
      </c>
      <c r="U1667" s="87" t="s">
        <v>10340</v>
      </c>
      <c r="V1667" s="87" t="s">
        <v>10341</v>
      </c>
      <c r="W1667" s="76"/>
      <c r="X1667" s="71" t="s">
        <v>10335</v>
      </c>
      <c r="Y1667" s="71" t="s">
        <v>10342</v>
      </c>
      <c r="Z1667" s="79" t="s">
        <v>10629</v>
      </c>
      <c r="AA1667" s="76"/>
      <c r="AB1667" s="76"/>
      <c r="AC1667" s="76"/>
      <c r="AD1667" s="76"/>
      <c r="AE1667" s="97" t="s">
        <v>10630</v>
      </c>
      <c r="AF1667" s="76"/>
      <c r="AG1667" s="76"/>
      <c r="AH1667" s="76"/>
      <c r="AI1667" s="67" t="s">
        <v>10562</v>
      </c>
      <c r="AJ1667" s="79" t="s">
        <v>42</v>
      </c>
      <c r="AK1667" s="68"/>
      <c r="AL1667" s="68"/>
      <c r="AM1667" s="68"/>
      <c r="AN1667" s="110"/>
      <c r="AO1667" s="110"/>
      <c r="AP1667" s="107"/>
      <c r="AQ1667" s="68"/>
    </row>
    <row r="1668" customFormat="false" ht="15" hidden="false" customHeight="false" outlineLevel="0" collapsed="false">
      <c r="B1668" s="1" t="str">
        <f aca="false">поверители!$E1668</f>
        <v>03213</v>
      </c>
      <c r="C1668" s="64" t="s">
        <v>323</v>
      </c>
      <c r="D1668" s="63"/>
      <c r="E1668" s="81" t="s">
        <v>12353</v>
      </c>
      <c r="F1668" s="63"/>
      <c r="G1668" s="63" t="s">
        <v>10335</v>
      </c>
      <c r="H1668" s="81" t="s">
        <v>763</v>
      </c>
      <c r="I1668" s="67" t="s">
        <v>10652</v>
      </c>
      <c r="J1668" s="76"/>
      <c r="K1668" s="76"/>
      <c r="L1668" s="76"/>
      <c r="M1668" s="76"/>
      <c r="N1668" s="76"/>
      <c r="O1668" s="71" t="s">
        <v>10335</v>
      </c>
      <c r="P1668" s="71"/>
      <c r="Q1668" s="71" t="s">
        <v>10338</v>
      </c>
      <c r="R1668" s="79" t="s">
        <v>10339</v>
      </c>
      <c r="S1668" s="74" t="n">
        <v>45142</v>
      </c>
      <c r="T1668" s="74" t="n">
        <v>45872</v>
      </c>
      <c r="U1668" s="87" t="s">
        <v>10340</v>
      </c>
      <c r="V1668" s="87" t="s">
        <v>10341</v>
      </c>
      <c r="W1668" s="76"/>
      <c r="X1668" s="71" t="s">
        <v>10335</v>
      </c>
      <c r="Y1668" s="71" t="s">
        <v>10342</v>
      </c>
      <c r="Z1668" s="79" t="s">
        <v>10629</v>
      </c>
      <c r="AA1668" s="76"/>
      <c r="AB1668" s="76"/>
      <c r="AC1668" s="76"/>
      <c r="AD1668" s="76"/>
      <c r="AE1668" s="97" t="s">
        <v>10630</v>
      </c>
      <c r="AF1668" s="76"/>
      <c r="AG1668" s="76"/>
      <c r="AH1668" s="76"/>
      <c r="AI1668" s="67" t="s">
        <v>10562</v>
      </c>
      <c r="AJ1668" s="79" t="s">
        <v>42</v>
      </c>
      <c r="AK1668" s="68"/>
      <c r="AL1668" s="68"/>
      <c r="AM1668" s="68"/>
      <c r="AN1668" s="110"/>
      <c r="AO1668" s="110"/>
      <c r="AP1668" s="107"/>
      <c r="AQ1668" s="68"/>
    </row>
    <row r="1669" customFormat="false" ht="15" hidden="false" customHeight="false" outlineLevel="0" collapsed="false">
      <c r="B1669" s="1" t="str">
        <f aca="false">поверители!$E1669</f>
        <v>03222</v>
      </c>
      <c r="C1669" s="64" t="s">
        <v>323</v>
      </c>
      <c r="D1669" s="63"/>
      <c r="E1669" s="81" t="s">
        <v>12354</v>
      </c>
      <c r="F1669" s="63"/>
      <c r="G1669" s="63" t="s">
        <v>10335</v>
      </c>
      <c r="H1669" s="81" t="s">
        <v>763</v>
      </c>
      <c r="I1669" s="67" t="s">
        <v>10652</v>
      </c>
      <c r="J1669" s="76"/>
      <c r="K1669" s="76"/>
      <c r="L1669" s="76"/>
      <c r="M1669" s="76"/>
      <c r="N1669" s="76"/>
      <c r="O1669" s="71" t="s">
        <v>10335</v>
      </c>
      <c r="P1669" s="71"/>
      <c r="Q1669" s="71" t="s">
        <v>10338</v>
      </c>
      <c r="R1669" s="79" t="s">
        <v>10339</v>
      </c>
      <c r="S1669" s="74" t="n">
        <v>45142</v>
      </c>
      <c r="T1669" s="74" t="n">
        <v>45872</v>
      </c>
      <c r="U1669" s="87" t="s">
        <v>10340</v>
      </c>
      <c r="V1669" s="87" t="s">
        <v>10341</v>
      </c>
      <c r="W1669" s="76"/>
      <c r="X1669" s="71" t="s">
        <v>10335</v>
      </c>
      <c r="Y1669" s="71" t="s">
        <v>10342</v>
      </c>
      <c r="Z1669" s="79" t="s">
        <v>10629</v>
      </c>
      <c r="AA1669" s="76"/>
      <c r="AB1669" s="76"/>
      <c r="AC1669" s="76"/>
      <c r="AD1669" s="76"/>
      <c r="AE1669" s="97" t="s">
        <v>10689</v>
      </c>
      <c r="AF1669" s="76"/>
      <c r="AG1669" s="76"/>
      <c r="AH1669" s="76"/>
      <c r="AI1669" s="67" t="s">
        <v>11549</v>
      </c>
      <c r="AJ1669" s="79" t="s">
        <v>42</v>
      </c>
      <c r="AK1669" s="68"/>
      <c r="AL1669" s="68"/>
      <c r="AM1669" s="68"/>
      <c r="AN1669" s="110"/>
      <c r="AO1669" s="110"/>
      <c r="AP1669" s="107"/>
      <c r="AQ1669" s="68"/>
    </row>
    <row r="1670" customFormat="false" ht="15" hidden="false" customHeight="false" outlineLevel="0" collapsed="false">
      <c r="B1670" s="1" t="str">
        <f aca="false">поверители!$E1670</f>
        <v>03228</v>
      </c>
      <c r="C1670" s="64" t="s">
        <v>323</v>
      </c>
      <c r="D1670" s="63"/>
      <c r="E1670" s="81" t="s">
        <v>12355</v>
      </c>
      <c r="F1670" s="63"/>
      <c r="G1670" s="63" t="s">
        <v>10335</v>
      </c>
      <c r="H1670" s="81" t="s">
        <v>763</v>
      </c>
      <c r="I1670" s="67" t="s">
        <v>10652</v>
      </c>
      <c r="J1670" s="76"/>
      <c r="K1670" s="76"/>
      <c r="L1670" s="76"/>
      <c r="M1670" s="76"/>
      <c r="N1670" s="76"/>
      <c r="O1670" s="71" t="s">
        <v>10335</v>
      </c>
      <c r="P1670" s="71"/>
      <c r="Q1670" s="71" t="s">
        <v>10338</v>
      </c>
      <c r="R1670" s="79" t="s">
        <v>10339</v>
      </c>
      <c r="S1670" s="74" t="n">
        <v>45142</v>
      </c>
      <c r="T1670" s="74" t="n">
        <v>45872</v>
      </c>
      <c r="U1670" s="87" t="s">
        <v>10340</v>
      </c>
      <c r="V1670" s="87" t="s">
        <v>10341</v>
      </c>
      <c r="W1670" s="76"/>
      <c r="X1670" s="71" t="s">
        <v>10335</v>
      </c>
      <c r="Y1670" s="71" t="s">
        <v>10342</v>
      </c>
      <c r="Z1670" s="79" t="s">
        <v>10629</v>
      </c>
      <c r="AA1670" s="76"/>
      <c r="AB1670" s="76"/>
      <c r="AC1670" s="76"/>
      <c r="AD1670" s="76"/>
      <c r="AE1670" s="97" t="s">
        <v>10630</v>
      </c>
      <c r="AF1670" s="76"/>
      <c r="AG1670" s="76"/>
      <c r="AH1670" s="76"/>
      <c r="AI1670" s="67" t="s">
        <v>10650</v>
      </c>
      <c r="AJ1670" s="79" t="s">
        <v>42</v>
      </c>
      <c r="AK1670" s="68"/>
      <c r="AL1670" s="68"/>
      <c r="AM1670" s="68"/>
      <c r="AN1670" s="110"/>
      <c r="AO1670" s="110"/>
      <c r="AP1670" s="107"/>
      <c r="AQ1670" s="68"/>
    </row>
    <row r="1671" customFormat="false" ht="15" hidden="false" customHeight="false" outlineLevel="0" collapsed="false">
      <c r="B1671" s="1" t="str">
        <f aca="false">поверители!$E1671</f>
        <v>03232</v>
      </c>
      <c r="C1671" s="64" t="s">
        <v>323</v>
      </c>
      <c r="D1671" s="63"/>
      <c r="E1671" s="81" t="s">
        <v>12356</v>
      </c>
      <c r="F1671" s="63"/>
      <c r="G1671" s="63" t="s">
        <v>10335</v>
      </c>
      <c r="H1671" s="81" t="s">
        <v>326</v>
      </c>
      <c r="I1671" s="67" t="s">
        <v>10652</v>
      </c>
      <c r="J1671" s="76"/>
      <c r="K1671" s="76"/>
      <c r="L1671" s="76"/>
      <c r="M1671" s="76"/>
      <c r="N1671" s="76"/>
      <c r="O1671" s="71" t="s">
        <v>10335</v>
      </c>
      <c r="P1671" s="71"/>
      <c r="Q1671" s="71" t="s">
        <v>10338</v>
      </c>
      <c r="R1671" s="79" t="s">
        <v>10339</v>
      </c>
      <c r="S1671" s="74" t="n">
        <v>45142</v>
      </c>
      <c r="T1671" s="74" t="n">
        <v>45872</v>
      </c>
      <c r="U1671" s="87" t="s">
        <v>10340</v>
      </c>
      <c r="V1671" s="87" t="s">
        <v>10341</v>
      </c>
      <c r="W1671" s="76"/>
      <c r="X1671" s="71" t="s">
        <v>10335</v>
      </c>
      <c r="Y1671" s="71" t="s">
        <v>10342</v>
      </c>
      <c r="Z1671" s="79" t="s">
        <v>10629</v>
      </c>
      <c r="AA1671" s="76"/>
      <c r="AB1671" s="76"/>
      <c r="AC1671" s="76"/>
      <c r="AD1671" s="76"/>
      <c r="AE1671" s="97" t="s">
        <v>10630</v>
      </c>
      <c r="AF1671" s="76"/>
      <c r="AG1671" s="76"/>
      <c r="AH1671" s="76"/>
      <c r="AI1671" s="67" t="s">
        <v>10558</v>
      </c>
      <c r="AJ1671" s="79" t="s">
        <v>42</v>
      </c>
      <c r="AK1671" s="68"/>
      <c r="AL1671" s="68"/>
      <c r="AM1671" s="68"/>
      <c r="AN1671" s="110"/>
      <c r="AO1671" s="110"/>
      <c r="AP1671" s="107"/>
      <c r="AQ1671" s="68"/>
    </row>
    <row r="1672" customFormat="false" ht="15" hidden="false" customHeight="false" outlineLevel="0" collapsed="false">
      <c r="B1672" s="1" t="str">
        <f aca="false">поверители!$E1672</f>
        <v>03234</v>
      </c>
      <c r="C1672" s="64" t="s">
        <v>323</v>
      </c>
      <c r="D1672" s="63"/>
      <c r="E1672" s="81" t="s">
        <v>12357</v>
      </c>
      <c r="F1672" s="63"/>
      <c r="G1672" s="63" t="s">
        <v>10335</v>
      </c>
      <c r="H1672" s="81" t="s">
        <v>326</v>
      </c>
      <c r="I1672" s="67" t="s">
        <v>10652</v>
      </c>
      <c r="J1672" s="76"/>
      <c r="K1672" s="76"/>
      <c r="L1672" s="76"/>
      <c r="M1672" s="76"/>
      <c r="N1672" s="76"/>
      <c r="O1672" s="71" t="s">
        <v>10335</v>
      </c>
      <c r="P1672" s="71"/>
      <c r="Q1672" s="71" t="s">
        <v>10338</v>
      </c>
      <c r="R1672" s="79" t="s">
        <v>10339</v>
      </c>
      <c r="S1672" s="74" t="n">
        <v>45142</v>
      </c>
      <c r="T1672" s="74" t="n">
        <v>45872</v>
      </c>
      <c r="U1672" s="87" t="s">
        <v>10340</v>
      </c>
      <c r="V1672" s="87" t="s">
        <v>10341</v>
      </c>
      <c r="W1672" s="76"/>
      <c r="X1672" s="71" t="s">
        <v>10335</v>
      </c>
      <c r="Y1672" s="71" t="s">
        <v>10342</v>
      </c>
      <c r="Z1672" s="79" t="s">
        <v>10629</v>
      </c>
      <c r="AA1672" s="76"/>
      <c r="AB1672" s="76"/>
      <c r="AC1672" s="76"/>
      <c r="AD1672" s="76"/>
      <c r="AE1672" s="97" t="s">
        <v>10630</v>
      </c>
      <c r="AF1672" s="76"/>
      <c r="AG1672" s="76"/>
      <c r="AH1672" s="76"/>
      <c r="AI1672" s="67" t="s">
        <v>10558</v>
      </c>
      <c r="AJ1672" s="79" t="s">
        <v>42</v>
      </c>
      <c r="AK1672" s="68"/>
      <c r="AL1672" s="68"/>
      <c r="AM1672" s="68"/>
      <c r="AN1672" s="110"/>
      <c r="AO1672" s="110"/>
      <c r="AP1672" s="107"/>
      <c r="AQ1672" s="68"/>
    </row>
    <row r="1673" customFormat="false" ht="15" hidden="false" customHeight="false" outlineLevel="0" collapsed="false">
      <c r="B1673" s="1" t="str">
        <f aca="false">поверители!$E1673</f>
        <v>03236</v>
      </c>
      <c r="C1673" s="64" t="s">
        <v>428</v>
      </c>
      <c r="D1673" s="63"/>
      <c r="E1673" s="81" t="s">
        <v>12358</v>
      </c>
      <c r="F1673" s="63"/>
      <c r="G1673" s="63" t="s">
        <v>10335</v>
      </c>
      <c r="H1673" s="81" t="s">
        <v>404</v>
      </c>
      <c r="I1673" s="67" t="s">
        <v>10652</v>
      </c>
      <c r="J1673" s="76"/>
      <c r="K1673" s="76"/>
      <c r="L1673" s="76"/>
      <c r="M1673" s="76"/>
      <c r="N1673" s="76"/>
      <c r="O1673" s="71" t="s">
        <v>10335</v>
      </c>
      <c r="P1673" s="71"/>
      <c r="Q1673" s="71" t="s">
        <v>10338</v>
      </c>
      <c r="R1673" s="79" t="s">
        <v>10339</v>
      </c>
      <c r="S1673" s="74" t="n">
        <v>45142</v>
      </c>
      <c r="T1673" s="74" t="n">
        <v>45507</v>
      </c>
      <c r="U1673" s="87" t="s">
        <v>10340</v>
      </c>
      <c r="V1673" s="87" t="s">
        <v>10341</v>
      </c>
      <c r="W1673" s="76"/>
      <c r="X1673" s="71" t="s">
        <v>10335</v>
      </c>
      <c r="Y1673" s="71" t="s">
        <v>10342</v>
      </c>
      <c r="Z1673" s="79" t="s">
        <v>10629</v>
      </c>
      <c r="AA1673" s="76"/>
      <c r="AB1673" s="76"/>
      <c r="AC1673" s="76"/>
      <c r="AD1673" s="76"/>
      <c r="AE1673" s="97" t="s">
        <v>10630</v>
      </c>
      <c r="AF1673" s="76"/>
      <c r="AG1673" s="76"/>
      <c r="AH1673" s="76"/>
      <c r="AI1673" s="67" t="s">
        <v>10733</v>
      </c>
      <c r="AJ1673" s="79" t="s">
        <v>42</v>
      </c>
      <c r="AK1673" s="68"/>
      <c r="AL1673" s="68"/>
      <c r="AM1673" s="68"/>
      <c r="AN1673" s="110"/>
      <c r="AO1673" s="110"/>
      <c r="AP1673" s="107"/>
      <c r="AQ1673" s="68"/>
    </row>
    <row r="1674" customFormat="false" ht="15" hidden="false" customHeight="false" outlineLevel="0" collapsed="false">
      <c r="B1674" s="1" t="str">
        <f aca="false">поверители!$E1674</f>
        <v>03241</v>
      </c>
      <c r="C1674" s="64" t="s">
        <v>291</v>
      </c>
      <c r="D1674" s="63"/>
      <c r="E1674" s="81" t="s">
        <v>12359</v>
      </c>
      <c r="F1674" s="63"/>
      <c r="G1674" s="63" t="s">
        <v>10335</v>
      </c>
      <c r="H1674" s="81" t="s">
        <v>404</v>
      </c>
      <c r="I1674" s="67" t="s">
        <v>10458</v>
      </c>
      <c r="J1674" s="76"/>
      <c r="K1674" s="76"/>
      <c r="L1674" s="76"/>
      <c r="M1674" s="76"/>
      <c r="N1674" s="76"/>
      <c r="O1674" s="71" t="s">
        <v>10335</v>
      </c>
      <c r="P1674" s="71"/>
      <c r="Q1674" s="71" t="s">
        <v>10338</v>
      </c>
      <c r="R1674" s="79" t="s">
        <v>10339</v>
      </c>
      <c r="S1674" s="74" t="n">
        <v>45142</v>
      </c>
      <c r="T1674" s="74" t="n">
        <v>45507</v>
      </c>
      <c r="U1674" s="87" t="s">
        <v>10340</v>
      </c>
      <c r="V1674" s="87" t="s">
        <v>10341</v>
      </c>
      <c r="W1674" s="76"/>
      <c r="X1674" s="71" t="s">
        <v>10335</v>
      </c>
      <c r="Y1674" s="71" t="s">
        <v>10342</v>
      </c>
      <c r="Z1674" s="79" t="s">
        <v>10629</v>
      </c>
      <c r="AA1674" s="76"/>
      <c r="AB1674" s="76"/>
      <c r="AC1674" s="76"/>
      <c r="AD1674" s="76"/>
      <c r="AE1674" s="97" t="s">
        <v>10630</v>
      </c>
      <c r="AF1674" s="76"/>
      <c r="AG1674" s="76"/>
      <c r="AH1674" s="76"/>
      <c r="AI1674" s="67" t="s">
        <v>10733</v>
      </c>
      <c r="AJ1674" s="79" t="s">
        <v>42</v>
      </c>
      <c r="AK1674" s="68"/>
      <c r="AL1674" s="68"/>
      <c r="AM1674" s="68"/>
      <c r="AN1674" s="110"/>
      <c r="AO1674" s="110"/>
      <c r="AP1674" s="107"/>
      <c r="AQ1674" s="68"/>
    </row>
    <row r="1675" customFormat="false" ht="15" hidden="false" customHeight="false" outlineLevel="0" collapsed="false">
      <c r="B1675" s="1" t="str">
        <f aca="false">поверители!$E1675</f>
        <v>03244</v>
      </c>
      <c r="C1675" s="64" t="s">
        <v>291</v>
      </c>
      <c r="D1675" s="63"/>
      <c r="E1675" s="81" t="s">
        <v>12360</v>
      </c>
      <c r="F1675" s="63"/>
      <c r="G1675" s="63" t="s">
        <v>10335</v>
      </c>
      <c r="H1675" s="81" t="s">
        <v>404</v>
      </c>
      <c r="I1675" s="67" t="s">
        <v>10458</v>
      </c>
      <c r="J1675" s="76"/>
      <c r="K1675" s="76"/>
      <c r="L1675" s="76"/>
      <c r="M1675" s="76"/>
      <c r="N1675" s="76"/>
      <c r="O1675" s="71" t="s">
        <v>10335</v>
      </c>
      <c r="P1675" s="71"/>
      <c r="Q1675" s="71" t="s">
        <v>10338</v>
      </c>
      <c r="R1675" s="79" t="s">
        <v>10339</v>
      </c>
      <c r="S1675" s="74" t="n">
        <v>45142</v>
      </c>
      <c r="T1675" s="74" t="n">
        <v>45507</v>
      </c>
      <c r="U1675" s="87" t="s">
        <v>10340</v>
      </c>
      <c r="V1675" s="87" t="s">
        <v>10341</v>
      </c>
      <c r="W1675" s="76"/>
      <c r="X1675" s="71" t="s">
        <v>10335</v>
      </c>
      <c r="Y1675" s="71" t="s">
        <v>10342</v>
      </c>
      <c r="Z1675" s="79" t="s">
        <v>10629</v>
      </c>
      <c r="AA1675" s="76"/>
      <c r="AB1675" s="76"/>
      <c r="AC1675" s="76"/>
      <c r="AD1675" s="76"/>
      <c r="AE1675" s="97" t="s">
        <v>10630</v>
      </c>
      <c r="AF1675" s="76"/>
      <c r="AG1675" s="76"/>
      <c r="AH1675" s="76"/>
      <c r="AI1675" s="67" t="s">
        <v>10733</v>
      </c>
      <c r="AJ1675" s="79" t="s">
        <v>42</v>
      </c>
      <c r="AK1675" s="68"/>
      <c r="AL1675" s="68"/>
      <c r="AM1675" s="68"/>
      <c r="AN1675" s="110"/>
      <c r="AO1675" s="110"/>
      <c r="AP1675" s="107"/>
      <c r="AQ1675" s="68"/>
    </row>
    <row r="1676" customFormat="false" ht="15" hidden="false" customHeight="false" outlineLevel="0" collapsed="false">
      <c r="B1676" s="1" t="str">
        <f aca="false">поверители!$E1676</f>
        <v>03251</v>
      </c>
      <c r="C1676" s="64" t="s">
        <v>828</v>
      </c>
      <c r="D1676" s="63"/>
      <c r="E1676" s="81" t="s">
        <v>12361</v>
      </c>
      <c r="F1676" s="63"/>
      <c r="G1676" s="63" t="s">
        <v>10335</v>
      </c>
      <c r="H1676" s="81" t="s">
        <v>404</v>
      </c>
      <c r="I1676" s="67" t="s">
        <v>10363</v>
      </c>
      <c r="J1676" s="76"/>
      <c r="K1676" s="76"/>
      <c r="L1676" s="76"/>
      <c r="M1676" s="76"/>
      <c r="N1676" s="76"/>
      <c r="O1676" s="71" t="s">
        <v>10335</v>
      </c>
      <c r="P1676" s="71"/>
      <c r="Q1676" s="71" t="s">
        <v>10338</v>
      </c>
      <c r="R1676" s="79" t="s">
        <v>10339</v>
      </c>
      <c r="S1676" s="74" t="n">
        <v>45142</v>
      </c>
      <c r="T1676" s="74" t="n">
        <v>45872</v>
      </c>
      <c r="U1676" s="87" t="s">
        <v>10340</v>
      </c>
      <c r="V1676" s="87" t="s">
        <v>10341</v>
      </c>
      <c r="W1676" s="76"/>
      <c r="X1676" s="71" t="s">
        <v>10335</v>
      </c>
      <c r="Y1676" s="71" t="s">
        <v>10342</v>
      </c>
      <c r="Z1676" s="79" t="s">
        <v>10629</v>
      </c>
      <c r="AA1676" s="76"/>
      <c r="AB1676" s="76"/>
      <c r="AC1676" s="76"/>
      <c r="AD1676" s="76"/>
      <c r="AE1676" s="97" t="s">
        <v>10630</v>
      </c>
      <c r="AF1676" s="76"/>
      <c r="AG1676" s="76"/>
      <c r="AH1676" s="76"/>
      <c r="AI1676" s="67" t="s">
        <v>10562</v>
      </c>
      <c r="AJ1676" s="79" t="s">
        <v>42</v>
      </c>
      <c r="AK1676" s="68"/>
      <c r="AL1676" s="68"/>
      <c r="AM1676" s="68"/>
      <c r="AN1676" s="110"/>
      <c r="AO1676" s="110"/>
      <c r="AP1676" s="107"/>
      <c r="AQ1676" s="68"/>
    </row>
    <row r="1677" customFormat="false" ht="15" hidden="false" customHeight="false" outlineLevel="0" collapsed="false">
      <c r="B1677" s="1" t="str">
        <f aca="false">поверители!$E1677</f>
        <v>03257</v>
      </c>
      <c r="C1677" s="64" t="s">
        <v>291</v>
      </c>
      <c r="D1677" s="63"/>
      <c r="E1677" s="81" t="s">
        <v>12362</v>
      </c>
      <c r="F1677" s="63"/>
      <c r="G1677" s="63" t="s">
        <v>10335</v>
      </c>
      <c r="H1677" s="81" t="s">
        <v>404</v>
      </c>
      <c r="I1677" s="67" t="s">
        <v>10458</v>
      </c>
      <c r="J1677" s="76"/>
      <c r="K1677" s="76"/>
      <c r="L1677" s="76"/>
      <c r="M1677" s="76"/>
      <c r="N1677" s="76"/>
      <c r="O1677" s="71" t="s">
        <v>10335</v>
      </c>
      <c r="P1677" s="71"/>
      <c r="Q1677" s="71" t="s">
        <v>10338</v>
      </c>
      <c r="R1677" s="79" t="s">
        <v>10339</v>
      </c>
      <c r="S1677" s="74" t="n">
        <v>45142</v>
      </c>
      <c r="T1677" s="74" t="n">
        <v>45507</v>
      </c>
      <c r="U1677" s="87" t="s">
        <v>10340</v>
      </c>
      <c r="V1677" s="87" t="s">
        <v>10341</v>
      </c>
      <c r="W1677" s="76"/>
      <c r="X1677" s="71" t="s">
        <v>10335</v>
      </c>
      <c r="Y1677" s="71" t="s">
        <v>10342</v>
      </c>
      <c r="Z1677" s="79" t="s">
        <v>10629</v>
      </c>
      <c r="AA1677" s="76"/>
      <c r="AB1677" s="76"/>
      <c r="AC1677" s="76"/>
      <c r="AD1677" s="76"/>
      <c r="AE1677" s="97" t="s">
        <v>10630</v>
      </c>
      <c r="AF1677" s="76"/>
      <c r="AG1677" s="76"/>
      <c r="AH1677" s="76"/>
      <c r="AI1677" s="67" t="s">
        <v>10647</v>
      </c>
      <c r="AJ1677" s="79" t="s">
        <v>42</v>
      </c>
      <c r="AK1677" s="68"/>
      <c r="AL1677" s="68"/>
      <c r="AM1677" s="68"/>
      <c r="AN1677" s="110"/>
      <c r="AO1677" s="110"/>
      <c r="AP1677" s="107"/>
      <c r="AQ1677" s="68"/>
    </row>
    <row r="1678" customFormat="false" ht="15" hidden="false" customHeight="false" outlineLevel="0" collapsed="false">
      <c r="B1678" s="1" t="str">
        <f aca="false">поверители!$E1678</f>
        <v>03261</v>
      </c>
      <c r="C1678" s="64" t="s">
        <v>724</v>
      </c>
      <c r="D1678" s="63"/>
      <c r="E1678" s="81" t="s">
        <v>12363</v>
      </c>
      <c r="F1678" s="63"/>
      <c r="G1678" s="63" t="s">
        <v>10335</v>
      </c>
      <c r="H1678" s="63" t="s">
        <v>332</v>
      </c>
      <c r="I1678" s="67" t="s">
        <v>10652</v>
      </c>
      <c r="J1678" s="76"/>
      <c r="K1678" s="76"/>
      <c r="L1678" s="76"/>
      <c r="M1678" s="76"/>
      <c r="N1678" s="76"/>
      <c r="O1678" s="71" t="s">
        <v>10335</v>
      </c>
      <c r="P1678" s="71"/>
      <c r="Q1678" s="71" t="s">
        <v>10338</v>
      </c>
      <c r="R1678" s="79" t="s">
        <v>10339</v>
      </c>
      <c r="S1678" s="74" t="n">
        <v>45142</v>
      </c>
      <c r="T1678" s="74" t="n">
        <v>45507</v>
      </c>
      <c r="U1678" s="87" t="s">
        <v>10340</v>
      </c>
      <c r="V1678" s="87" t="s">
        <v>10341</v>
      </c>
      <c r="W1678" s="76"/>
      <c r="X1678" s="71" t="s">
        <v>10335</v>
      </c>
      <c r="Y1678" s="71" t="s">
        <v>10342</v>
      </c>
      <c r="Z1678" s="79" t="s">
        <v>10629</v>
      </c>
      <c r="AA1678" s="76"/>
      <c r="AB1678" s="76"/>
      <c r="AC1678" s="76"/>
      <c r="AD1678" s="76"/>
      <c r="AE1678" s="97" t="s">
        <v>10630</v>
      </c>
      <c r="AF1678" s="76"/>
      <c r="AG1678" s="76"/>
      <c r="AH1678" s="76"/>
      <c r="AI1678" s="67" t="s">
        <v>10647</v>
      </c>
      <c r="AJ1678" s="79" t="s">
        <v>42</v>
      </c>
      <c r="AK1678" s="68"/>
      <c r="AL1678" s="68"/>
      <c r="AM1678" s="68"/>
      <c r="AN1678" s="110"/>
      <c r="AO1678" s="110"/>
      <c r="AP1678" s="107"/>
      <c r="AQ1678" s="68"/>
    </row>
    <row r="1679" customFormat="false" ht="15" hidden="false" customHeight="false" outlineLevel="0" collapsed="false">
      <c r="B1679" s="1" t="str">
        <f aca="false">поверители!$E1679</f>
        <v>03272</v>
      </c>
      <c r="C1679" s="64" t="s">
        <v>297</v>
      </c>
      <c r="D1679" s="63"/>
      <c r="E1679" s="81" t="s">
        <v>12364</v>
      </c>
      <c r="F1679" s="63"/>
      <c r="G1679" s="63" t="s">
        <v>10335</v>
      </c>
      <c r="H1679" s="81" t="s">
        <v>300</v>
      </c>
      <c r="I1679" s="67" t="s">
        <v>10469</v>
      </c>
      <c r="J1679" s="76"/>
      <c r="K1679" s="76"/>
      <c r="L1679" s="76"/>
      <c r="M1679" s="76"/>
      <c r="N1679" s="76"/>
      <c r="O1679" s="71" t="s">
        <v>10335</v>
      </c>
      <c r="P1679" s="71"/>
      <c r="Q1679" s="71" t="s">
        <v>10338</v>
      </c>
      <c r="R1679" s="79" t="s">
        <v>10339</v>
      </c>
      <c r="S1679" s="74" t="n">
        <v>45142</v>
      </c>
      <c r="T1679" s="74" t="n">
        <v>45872</v>
      </c>
      <c r="U1679" s="87" t="s">
        <v>10340</v>
      </c>
      <c r="V1679" s="87" t="s">
        <v>10341</v>
      </c>
      <c r="W1679" s="76"/>
      <c r="X1679" s="71" t="s">
        <v>10335</v>
      </c>
      <c r="Y1679" s="71" t="s">
        <v>10342</v>
      </c>
      <c r="Z1679" s="79" t="s">
        <v>10629</v>
      </c>
      <c r="AA1679" s="76"/>
      <c r="AB1679" s="76"/>
      <c r="AC1679" s="76"/>
      <c r="AD1679" s="76"/>
      <c r="AE1679" s="97" t="s">
        <v>10630</v>
      </c>
      <c r="AF1679" s="76"/>
      <c r="AG1679" s="76"/>
      <c r="AH1679" s="76"/>
      <c r="AI1679" s="67" t="s">
        <v>10562</v>
      </c>
      <c r="AJ1679" s="79" t="s">
        <v>42</v>
      </c>
      <c r="AK1679" s="68"/>
      <c r="AL1679" s="68"/>
      <c r="AM1679" s="68"/>
      <c r="AN1679" s="110"/>
      <c r="AO1679" s="110"/>
      <c r="AP1679" s="107"/>
      <c r="AQ1679" s="68"/>
    </row>
    <row r="1680" customFormat="false" ht="17.9" hidden="false" customHeight="false" outlineLevel="0" collapsed="false">
      <c r="B1680" s="1" t="str">
        <f aca="false">поверители!$E1680</f>
        <v>03300</v>
      </c>
      <c r="C1680" s="64" t="s">
        <v>291</v>
      </c>
      <c r="D1680" s="63"/>
      <c r="E1680" s="81" t="s">
        <v>12365</v>
      </c>
      <c r="F1680" s="63"/>
      <c r="G1680" s="63" t="s">
        <v>10335</v>
      </c>
      <c r="H1680" s="81" t="s">
        <v>294</v>
      </c>
      <c r="I1680" s="67" t="s">
        <v>10458</v>
      </c>
      <c r="J1680" s="76"/>
      <c r="K1680" s="76"/>
      <c r="L1680" s="76"/>
      <c r="M1680" s="76"/>
      <c r="N1680" s="76"/>
      <c r="O1680" s="71" t="s">
        <v>10335</v>
      </c>
      <c r="P1680" s="71"/>
      <c r="Q1680" s="71" t="s">
        <v>10338</v>
      </c>
      <c r="R1680" s="79" t="s">
        <v>10339</v>
      </c>
      <c r="S1680" s="74" t="n">
        <v>45142</v>
      </c>
      <c r="T1680" s="74" t="n">
        <v>45507</v>
      </c>
      <c r="U1680" s="87" t="s">
        <v>10340</v>
      </c>
      <c r="V1680" s="87" t="s">
        <v>10341</v>
      </c>
      <c r="W1680" s="76"/>
      <c r="X1680" s="71" t="s">
        <v>10335</v>
      </c>
      <c r="Y1680" s="71" t="s">
        <v>10342</v>
      </c>
      <c r="Z1680" s="79" t="s">
        <v>10629</v>
      </c>
      <c r="AA1680" s="76"/>
      <c r="AB1680" s="76"/>
      <c r="AC1680" s="76"/>
      <c r="AD1680" s="76"/>
      <c r="AE1680" s="97" t="s">
        <v>10630</v>
      </c>
      <c r="AF1680" s="76"/>
      <c r="AG1680" s="76"/>
      <c r="AH1680" s="76"/>
      <c r="AI1680" s="104" t="s">
        <v>10733</v>
      </c>
      <c r="AJ1680" s="79" t="s">
        <v>42</v>
      </c>
      <c r="AK1680" s="68"/>
      <c r="AL1680" s="68"/>
      <c r="AM1680" s="68"/>
      <c r="AN1680" s="110"/>
      <c r="AO1680" s="110"/>
      <c r="AP1680" s="107"/>
      <c r="AQ1680" s="68"/>
    </row>
    <row r="1681" customFormat="false" ht="15" hidden="false" customHeight="false" outlineLevel="0" collapsed="false">
      <c r="B1681" s="1" t="str">
        <f aca="false">поверители!$E1681</f>
        <v>03307</v>
      </c>
      <c r="C1681" s="64" t="s">
        <v>828</v>
      </c>
      <c r="D1681" s="63"/>
      <c r="E1681" s="81" t="s">
        <v>12366</v>
      </c>
      <c r="F1681" s="63"/>
      <c r="G1681" s="63" t="s">
        <v>10335</v>
      </c>
      <c r="H1681" s="81" t="s">
        <v>294</v>
      </c>
      <c r="I1681" s="67" t="s">
        <v>10469</v>
      </c>
      <c r="J1681" s="76"/>
      <c r="K1681" s="76"/>
      <c r="L1681" s="76"/>
      <c r="M1681" s="76"/>
      <c r="N1681" s="76"/>
      <c r="O1681" s="71" t="s">
        <v>10335</v>
      </c>
      <c r="P1681" s="71"/>
      <c r="Q1681" s="71" t="s">
        <v>10338</v>
      </c>
      <c r="R1681" s="79" t="s">
        <v>10339</v>
      </c>
      <c r="S1681" s="74" t="n">
        <v>45142</v>
      </c>
      <c r="T1681" s="74" t="n">
        <v>45872</v>
      </c>
      <c r="U1681" s="87" t="s">
        <v>10340</v>
      </c>
      <c r="V1681" s="87" t="s">
        <v>10341</v>
      </c>
      <c r="W1681" s="76"/>
      <c r="X1681" s="71" t="s">
        <v>10335</v>
      </c>
      <c r="Y1681" s="71" t="s">
        <v>10342</v>
      </c>
      <c r="Z1681" s="79" t="s">
        <v>10629</v>
      </c>
      <c r="AA1681" s="76"/>
      <c r="AB1681" s="76"/>
      <c r="AC1681" s="76"/>
      <c r="AD1681" s="76"/>
      <c r="AE1681" s="97" t="s">
        <v>10630</v>
      </c>
      <c r="AF1681" s="76"/>
      <c r="AG1681" s="76"/>
      <c r="AH1681" s="76"/>
      <c r="AI1681" s="67" t="s">
        <v>10647</v>
      </c>
      <c r="AJ1681" s="79" t="s">
        <v>42</v>
      </c>
      <c r="AK1681" s="68"/>
      <c r="AL1681" s="68"/>
      <c r="AM1681" s="68"/>
      <c r="AN1681" s="110"/>
      <c r="AO1681" s="110"/>
      <c r="AP1681" s="107"/>
      <c r="AQ1681" s="68"/>
    </row>
    <row r="1682" customFormat="false" ht="15" hidden="false" customHeight="false" outlineLevel="0" collapsed="false">
      <c r="B1682" s="1" t="str">
        <f aca="false">поверители!$E1682</f>
        <v>03402</v>
      </c>
      <c r="C1682" s="64" t="s">
        <v>323</v>
      </c>
      <c r="D1682" s="63"/>
      <c r="E1682" s="67" t="s">
        <v>12367</v>
      </c>
      <c r="F1682" s="63"/>
      <c r="G1682" s="63" t="s">
        <v>10335</v>
      </c>
      <c r="H1682" s="81" t="s">
        <v>326</v>
      </c>
      <c r="I1682" s="67" t="s">
        <v>10652</v>
      </c>
      <c r="J1682" s="76"/>
      <c r="K1682" s="76"/>
      <c r="L1682" s="76"/>
      <c r="M1682" s="76"/>
      <c r="N1682" s="76"/>
      <c r="O1682" s="71" t="s">
        <v>10335</v>
      </c>
      <c r="P1682" s="71"/>
      <c r="Q1682" s="71" t="s">
        <v>10338</v>
      </c>
      <c r="R1682" s="79" t="s">
        <v>10339</v>
      </c>
      <c r="S1682" s="74" t="n">
        <v>45142</v>
      </c>
      <c r="T1682" s="74" t="n">
        <v>45872</v>
      </c>
      <c r="U1682" s="87" t="s">
        <v>10340</v>
      </c>
      <c r="V1682" s="87" t="s">
        <v>10341</v>
      </c>
      <c r="W1682" s="76"/>
      <c r="X1682" s="71" t="s">
        <v>10335</v>
      </c>
      <c r="Y1682" s="71" t="s">
        <v>10342</v>
      </c>
      <c r="Z1682" s="79" t="s">
        <v>10629</v>
      </c>
      <c r="AA1682" s="76"/>
      <c r="AB1682" s="76"/>
      <c r="AC1682" s="76"/>
      <c r="AD1682" s="76"/>
      <c r="AE1682" s="97" t="s">
        <v>10630</v>
      </c>
      <c r="AF1682" s="76"/>
      <c r="AG1682" s="76"/>
      <c r="AH1682" s="76"/>
      <c r="AI1682" s="67" t="s">
        <v>10647</v>
      </c>
      <c r="AJ1682" s="79" t="s">
        <v>42</v>
      </c>
      <c r="AK1682" s="68"/>
      <c r="AL1682" s="68"/>
      <c r="AM1682" s="68"/>
      <c r="AN1682" s="110"/>
      <c r="AO1682" s="110"/>
      <c r="AP1682" s="107"/>
      <c r="AQ1682" s="68"/>
    </row>
    <row r="1683" customFormat="false" ht="15" hidden="false" customHeight="false" outlineLevel="0" collapsed="false">
      <c r="B1683" s="1" t="str">
        <f aca="false">поверители!$E1683</f>
        <v>03405</v>
      </c>
      <c r="C1683" s="64" t="s">
        <v>323</v>
      </c>
      <c r="D1683" s="63"/>
      <c r="E1683" s="67" t="s">
        <v>12368</v>
      </c>
      <c r="F1683" s="63"/>
      <c r="G1683" s="63" t="s">
        <v>10335</v>
      </c>
      <c r="H1683" s="81" t="s">
        <v>326</v>
      </c>
      <c r="I1683" s="67" t="s">
        <v>10652</v>
      </c>
      <c r="J1683" s="76"/>
      <c r="K1683" s="76"/>
      <c r="L1683" s="76"/>
      <c r="M1683" s="76"/>
      <c r="N1683" s="76"/>
      <c r="O1683" s="71" t="s">
        <v>10335</v>
      </c>
      <c r="P1683" s="71"/>
      <c r="Q1683" s="71" t="s">
        <v>10338</v>
      </c>
      <c r="R1683" s="79" t="s">
        <v>10339</v>
      </c>
      <c r="S1683" s="74" t="n">
        <v>45142</v>
      </c>
      <c r="T1683" s="74" t="n">
        <v>45872</v>
      </c>
      <c r="U1683" s="87" t="s">
        <v>10340</v>
      </c>
      <c r="V1683" s="87" t="s">
        <v>10341</v>
      </c>
      <c r="W1683" s="76"/>
      <c r="X1683" s="71" t="s">
        <v>10335</v>
      </c>
      <c r="Y1683" s="71" t="s">
        <v>10342</v>
      </c>
      <c r="Z1683" s="79" t="s">
        <v>10629</v>
      </c>
      <c r="AA1683" s="76"/>
      <c r="AB1683" s="76"/>
      <c r="AC1683" s="76"/>
      <c r="AD1683" s="76"/>
      <c r="AE1683" s="97" t="s">
        <v>10689</v>
      </c>
      <c r="AF1683" s="76"/>
      <c r="AG1683" s="76"/>
      <c r="AH1683" s="76"/>
      <c r="AI1683" s="67" t="s">
        <v>11549</v>
      </c>
      <c r="AJ1683" s="79" t="s">
        <v>42</v>
      </c>
      <c r="AK1683" s="68"/>
      <c r="AL1683" s="68"/>
      <c r="AM1683" s="68"/>
      <c r="AN1683" s="110"/>
      <c r="AO1683" s="110"/>
      <c r="AP1683" s="107"/>
      <c r="AQ1683" s="68"/>
    </row>
    <row r="1684" customFormat="false" ht="15" hidden="false" customHeight="false" outlineLevel="0" collapsed="false">
      <c r="B1684" s="1" t="str">
        <f aca="false">поверители!$E1684</f>
        <v>03406</v>
      </c>
      <c r="C1684" s="64" t="s">
        <v>323</v>
      </c>
      <c r="D1684" s="63"/>
      <c r="E1684" s="67" t="s">
        <v>12369</v>
      </c>
      <c r="F1684" s="63"/>
      <c r="G1684" s="63" t="s">
        <v>10335</v>
      </c>
      <c r="H1684" s="81" t="s">
        <v>326</v>
      </c>
      <c r="I1684" s="67" t="s">
        <v>10652</v>
      </c>
      <c r="J1684" s="76"/>
      <c r="K1684" s="76"/>
      <c r="L1684" s="76"/>
      <c r="M1684" s="76"/>
      <c r="N1684" s="76"/>
      <c r="O1684" s="71" t="s">
        <v>10335</v>
      </c>
      <c r="P1684" s="71"/>
      <c r="Q1684" s="71" t="s">
        <v>10338</v>
      </c>
      <c r="R1684" s="79" t="s">
        <v>10339</v>
      </c>
      <c r="S1684" s="74" t="n">
        <v>45142</v>
      </c>
      <c r="T1684" s="74" t="n">
        <v>45872</v>
      </c>
      <c r="U1684" s="87" t="s">
        <v>10340</v>
      </c>
      <c r="V1684" s="87" t="s">
        <v>10341</v>
      </c>
      <c r="W1684" s="76"/>
      <c r="X1684" s="71" t="s">
        <v>10335</v>
      </c>
      <c r="Y1684" s="71" t="s">
        <v>10342</v>
      </c>
      <c r="Z1684" s="79" t="s">
        <v>10629</v>
      </c>
      <c r="AA1684" s="76"/>
      <c r="AB1684" s="76"/>
      <c r="AC1684" s="76"/>
      <c r="AD1684" s="76"/>
      <c r="AE1684" s="97" t="s">
        <v>10630</v>
      </c>
      <c r="AF1684" s="76"/>
      <c r="AG1684" s="76"/>
      <c r="AH1684" s="76"/>
      <c r="AI1684" s="67" t="s">
        <v>10562</v>
      </c>
      <c r="AJ1684" s="79" t="s">
        <v>42</v>
      </c>
      <c r="AK1684" s="68"/>
      <c r="AL1684" s="68"/>
      <c r="AM1684" s="68"/>
      <c r="AN1684" s="110"/>
      <c r="AO1684" s="110"/>
      <c r="AP1684" s="107"/>
      <c r="AQ1684" s="68"/>
    </row>
    <row r="1685" customFormat="false" ht="15" hidden="false" customHeight="false" outlineLevel="0" collapsed="false">
      <c r="B1685" s="1" t="str">
        <f aca="false">поверители!$E1685</f>
        <v>03417</v>
      </c>
      <c r="C1685" s="64" t="s">
        <v>297</v>
      </c>
      <c r="D1685" s="63"/>
      <c r="E1685" s="67" t="s">
        <v>12370</v>
      </c>
      <c r="F1685" s="63"/>
      <c r="G1685" s="63" t="s">
        <v>10335</v>
      </c>
      <c r="H1685" s="81" t="s">
        <v>300</v>
      </c>
      <c r="I1685" s="67" t="s">
        <v>10667</v>
      </c>
      <c r="J1685" s="76"/>
      <c r="K1685" s="76"/>
      <c r="L1685" s="76"/>
      <c r="M1685" s="76"/>
      <c r="N1685" s="76"/>
      <c r="O1685" s="71" t="s">
        <v>10335</v>
      </c>
      <c r="P1685" s="71"/>
      <c r="Q1685" s="71" t="s">
        <v>10338</v>
      </c>
      <c r="R1685" s="79" t="s">
        <v>10339</v>
      </c>
      <c r="S1685" s="74" t="n">
        <v>45142</v>
      </c>
      <c r="T1685" s="74" t="n">
        <v>45872</v>
      </c>
      <c r="U1685" s="87" t="s">
        <v>10340</v>
      </c>
      <c r="V1685" s="87" t="s">
        <v>10341</v>
      </c>
      <c r="W1685" s="76"/>
      <c r="X1685" s="71" t="s">
        <v>10335</v>
      </c>
      <c r="Y1685" s="71" t="s">
        <v>10342</v>
      </c>
      <c r="Z1685" s="79" t="s">
        <v>10629</v>
      </c>
      <c r="AA1685" s="76"/>
      <c r="AB1685" s="76"/>
      <c r="AC1685" s="76"/>
      <c r="AD1685" s="76"/>
      <c r="AE1685" s="97" t="s">
        <v>10630</v>
      </c>
      <c r="AF1685" s="76"/>
      <c r="AG1685" s="76"/>
      <c r="AH1685" s="76"/>
      <c r="AI1685" s="67" t="s">
        <v>10558</v>
      </c>
      <c r="AJ1685" s="79" t="s">
        <v>42</v>
      </c>
      <c r="AK1685" s="68"/>
      <c r="AL1685" s="68"/>
      <c r="AM1685" s="68"/>
      <c r="AN1685" s="110"/>
      <c r="AO1685" s="110"/>
      <c r="AP1685" s="107"/>
      <c r="AQ1685" s="68"/>
    </row>
    <row r="1686" customFormat="false" ht="15" hidden="false" customHeight="false" outlineLevel="0" collapsed="false">
      <c r="B1686" s="1" t="str">
        <f aca="false">поверители!$E1686</f>
        <v>03422</v>
      </c>
      <c r="C1686" s="64" t="s">
        <v>297</v>
      </c>
      <c r="D1686" s="63"/>
      <c r="E1686" s="67" t="s">
        <v>12371</v>
      </c>
      <c r="F1686" s="63"/>
      <c r="G1686" s="63" t="s">
        <v>10335</v>
      </c>
      <c r="H1686" s="81" t="s">
        <v>300</v>
      </c>
      <c r="I1686" s="67" t="s">
        <v>10667</v>
      </c>
      <c r="J1686" s="76"/>
      <c r="K1686" s="76"/>
      <c r="L1686" s="76"/>
      <c r="M1686" s="76"/>
      <c r="N1686" s="76"/>
      <c r="O1686" s="71" t="s">
        <v>10335</v>
      </c>
      <c r="P1686" s="71"/>
      <c r="Q1686" s="71" t="s">
        <v>10338</v>
      </c>
      <c r="R1686" s="79" t="s">
        <v>10339</v>
      </c>
      <c r="S1686" s="74" t="n">
        <v>45142</v>
      </c>
      <c r="T1686" s="74" t="n">
        <v>45872</v>
      </c>
      <c r="U1686" s="87" t="s">
        <v>10340</v>
      </c>
      <c r="V1686" s="87" t="s">
        <v>10341</v>
      </c>
      <c r="W1686" s="76"/>
      <c r="X1686" s="71" t="s">
        <v>10335</v>
      </c>
      <c r="Y1686" s="71" t="s">
        <v>10342</v>
      </c>
      <c r="Z1686" s="79" t="s">
        <v>10629</v>
      </c>
      <c r="AA1686" s="76"/>
      <c r="AB1686" s="76"/>
      <c r="AC1686" s="76"/>
      <c r="AD1686" s="76"/>
      <c r="AE1686" s="97" t="s">
        <v>10630</v>
      </c>
      <c r="AF1686" s="76"/>
      <c r="AG1686" s="76"/>
      <c r="AH1686" s="76"/>
      <c r="AI1686" s="67" t="s">
        <v>10558</v>
      </c>
      <c r="AJ1686" s="79" t="s">
        <v>42</v>
      </c>
      <c r="AK1686" s="68"/>
      <c r="AL1686" s="68"/>
      <c r="AM1686" s="68"/>
      <c r="AN1686" s="110"/>
      <c r="AO1686" s="110"/>
      <c r="AP1686" s="107"/>
      <c r="AQ1686" s="68"/>
    </row>
    <row r="1687" customFormat="false" ht="15" hidden="false" customHeight="false" outlineLevel="0" collapsed="false">
      <c r="B1687" s="1" t="str">
        <f aca="false">поверители!$E1687</f>
        <v>03425</v>
      </c>
      <c r="C1687" s="64" t="s">
        <v>297</v>
      </c>
      <c r="D1687" s="63"/>
      <c r="E1687" s="67" t="s">
        <v>12372</v>
      </c>
      <c r="F1687" s="63"/>
      <c r="G1687" s="63" t="s">
        <v>10335</v>
      </c>
      <c r="H1687" s="81" t="s">
        <v>300</v>
      </c>
      <c r="I1687" s="67" t="s">
        <v>10667</v>
      </c>
      <c r="J1687" s="76"/>
      <c r="K1687" s="76"/>
      <c r="L1687" s="76"/>
      <c r="M1687" s="76"/>
      <c r="N1687" s="76"/>
      <c r="O1687" s="71" t="s">
        <v>10335</v>
      </c>
      <c r="P1687" s="71"/>
      <c r="Q1687" s="71" t="s">
        <v>10338</v>
      </c>
      <c r="R1687" s="79" t="s">
        <v>10339</v>
      </c>
      <c r="S1687" s="74" t="n">
        <v>45142</v>
      </c>
      <c r="T1687" s="74" t="n">
        <v>45872</v>
      </c>
      <c r="U1687" s="87" t="s">
        <v>10340</v>
      </c>
      <c r="V1687" s="87" t="s">
        <v>10341</v>
      </c>
      <c r="W1687" s="76"/>
      <c r="X1687" s="71" t="s">
        <v>10335</v>
      </c>
      <c r="Y1687" s="71" t="s">
        <v>10342</v>
      </c>
      <c r="Z1687" s="79" t="s">
        <v>10629</v>
      </c>
      <c r="AA1687" s="76"/>
      <c r="AB1687" s="76"/>
      <c r="AC1687" s="76"/>
      <c r="AD1687" s="76"/>
      <c r="AE1687" s="97" t="s">
        <v>10630</v>
      </c>
      <c r="AF1687" s="76"/>
      <c r="AG1687" s="76"/>
      <c r="AH1687" s="76"/>
      <c r="AI1687" s="67" t="s">
        <v>10558</v>
      </c>
      <c r="AJ1687" s="79" t="s">
        <v>42</v>
      </c>
      <c r="AK1687" s="68"/>
      <c r="AL1687" s="68"/>
      <c r="AM1687" s="68"/>
      <c r="AN1687" s="110"/>
      <c r="AO1687" s="110"/>
      <c r="AP1687" s="107"/>
      <c r="AQ1687" s="68"/>
    </row>
    <row r="1688" customFormat="false" ht="15" hidden="false" customHeight="false" outlineLevel="0" collapsed="false">
      <c r="B1688" s="1" t="str">
        <f aca="false">поверители!$E1688</f>
        <v>03434</v>
      </c>
      <c r="C1688" s="64" t="s">
        <v>291</v>
      </c>
      <c r="D1688" s="63"/>
      <c r="E1688" s="67" t="s">
        <v>12373</v>
      </c>
      <c r="F1688" s="63"/>
      <c r="G1688" s="63" t="s">
        <v>10335</v>
      </c>
      <c r="H1688" s="63" t="s">
        <v>404</v>
      </c>
      <c r="I1688" s="67" t="s">
        <v>10670</v>
      </c>
      <c r="J1688" s="76"/>
      <c r="K1688" s="76"/>
      <c r="L1688" s="76"/>
      <c r="M1688" s="76"/>
      <c r="N1688" s="76"/>
      <c r="O1688" s="71" t="s">
        <v>10335</v>
      </c>
      <c r="P1688" s="71"/>
      <c r="Q1688" s="71" t="s">
        <v>10338</v>
      </c>
      <c r="R1688" s="79" t="s">
        <v>10339</v>
      </c>
      <c r="S1688" s="74" t="n">
        <v>45142</v>
      </c>
      <c r="T1688" s="74" t="n">
        <v>45507</v>
      </c>
      <c r="U1688" s="87" t="s">
        <v>10340</v>
      </c>
      <c r="V1688" s="87" t="s">
        <v>10341</v>
      </c>
      <c r="W1688" s="76"/>
      <c r="X1688" s="71" t="s">
        <v>10335</v>
      </c>
      <c r="Y1688" s="71" t="s">
        <v>10342</v>
      </c>
      <c r="Z1688" s="79" t="s">
        <v>10629</v>
      </c>
      <c r="AA1688" s="76"/>
      <c r="AB1688" s="76"/>
      <c r="AC1688" s="76"/>
      <c r="AD1688" s="76"/>
      <c r="AE1688" s="97" t="s">
        <v>10630</v>
      </c>
      <c r="AF1688" s="76"/>
      <c r="AG1688" s="76"/>
      <c r="AH1688" s="76"/>
      <c r="AI1688" s="67" t="s">
        <v>10650</v>
      </c>
      <c r="AJ1688" s="79" t="s">
        <v>42</v>
      </c>
      <c r="AK1688" s="68"/>
      <c r="AL1688" s="68"/>
      <c r="AM1688" s="68"/>
      <c r="AN1688" s="110"/>
      <c r="AO1688" s="110"/>
      <c r="AP1688" s="107"/>
      <c r="AQ1688" s="68"/>
    </row>
    <row r="1689" customFormat="false" ht="15" hidden="false" customHeight="false" outlineLevel="0" collapsed="false">
      <c r="B1689" s="1" t="str">
        <f aca="false">поверители!$E1689</f>
        <v>03437</v>
      </c>
      <c r="C1689" s="64" t="s">
        <v>428</v>
      </c>
      <c r="D1689" s="63"/>
      <c r="E1689" s="67" t="s">
        <v>12374</v>
      </c>
      <c r="F1689" s="63"/>
      <c r="G1689" s="63" t="s">
        <v>10335</v>
      </c>
      <c r="H1689" s="63" t="s">
        <v>404</v>
      </c>
      <c r="I1689" s="67" t="s">
        <v>10649</v>
      </c>
      <c r="J1689" s="76"/>
      <c r="K1689" s="76"/>
      <c r="L1689" s="76"/>
      <c r="M1689" s="76"/>
      <c r="N1689" s="76"/>
      <c r="O1689" s="71" t="s">
        <v>10335</v>
      </c>
      <c r="P1689" s="71"/>
      <c r="Q1689" s="71" t="s">
        <v>10338</v>
      </c>
      <c r="R1689" s="79" t="s">
        <v>10339</v>
      </c>
      <c r="S1689" s="74" t="n">
        <v>45142</v>
      </c>
      <c r="T1689" s="74" t="n">
        <v>45507</v>
      </c>
      <c r="U1689" s="87" t="s">
        <v>10340</v>
      </c>
      <c r="V1689" s="87" t="s">
        <v>10341</v>
      </c>
      <c r="W1689" s="76"/>
      <c r="X1689" s="71" t="s">
        <v>10335</v>
      </c>
      <c r="Y1689" s="71" t="s">
        <v>10342</v>
      </c>
      <c r="Z1689" s="79" t="s">
        <v>10629</v>
      </c>
      <c r="AA1689" s="76"/>
      <c r="AB1689" s="76"/>
      <c r="AC1689" s="76"/>
      <c r="AD1689" s="76"/>
      <c r="AE1689" s="97" t="s">
        <v>10630</v>
      </c>
      <c r="AF1689" s="76"/>
      <c r="AG1689" s="76"/>
      <c r="AH1689" s="76"/>
      <c r="AI1689" s="67" t="s">
        <v>10650</v>
      </c>
      <c r="AJ1689" s="79" t="s">
        <v>42</v>
      </c>
      <c r="AK1689" s="68"/>
      <c r="AL1689" s="68"/>
      <c r="AM1689" s="68"/>
      <c r="AN1689" s="110"/>
      <c r="AO1689" s="110"/>
      <c r="AP1689" s="107"/>
      <c r="AQ1689" s="68"/>
    </row>
    <row r="1690" customFormat="false" ht="15" hidden="false" customHeight="false" outlineLevel="0" collapsed="false">
      <c r="B1690" s="1" t="str">
        <f aca="false">поверители!$E1690</f>
        <v>03442</v>
      </c>
      <c r="C1690" s="64" t="s">
        <v>323</v>
      </c>
      <c r="D1690" s="63"/>
      <c r="E1690" s="67" t="s">
        <v>12375</v>
      </c>
      <c r="F1690" s="63"/>
      <c r="G1690" s="63" t="s">
        <v>10335</v>
      </c>
      <c r="H1690" s="81" t="s">
        <v>326</v>
      </c>
      <c r="I1690" s="67" t="s">
        <v>10652</v>
      </c>
      <c r="J1690" s="76"/>
      <c r="K1690" s="76"/>
      <c r="L1690" s="76"/>
      <c r="M1690" s="76"/>
      <c r="N1690" s="76"/>
      <c r="O1690" s="71" t="s">
        <v>10335</v>
      </c>
      <c r="P1690" s="71"/>
      <c r="Q1690" s="71" t="s">
        <v>10338</v>
      </c>
      <c r="R1690" s="79" t="s">
        <v>10339</v>
      </c>
      <c r="S1690" s="74" t="n">
        <v>45142</v>
      </c>
      <c r="T1690" s="74" t="n">
        <v>45872</v>
      </c>
      <c r="U1690" s="87" t="s">
        <v>10340</v>
      </c>
      <c r="V1690" s="87" t="s">
        <v>10341</v>
      </c>
      <c r="W1690" s="76"/>
      <c r="X1690" s="71" t="s">
        <v>10335</v>
      </c>
      <c r="Y1690" s="71" t="s">
        <v>10342</v>
      </c>
      <c r="Z1690" s="79" t="s">
        <v>10629</v>
      </c>
      <c r="AA1690" s="76"/>
      <c r="AB1690" s="76"/>
      <c r="AC1690" s="76"/>
      <c r="AD1690" s="76"/>
      <c r="AE1690" s="97" t="s">
        <v>10630</v>
      </c>
      <c r="AF1690" s="76"/>
      <c r="AG1690" s="76"/>
      <c r="AH1690" s="76"/>
      <c r="AI1690" s="67" t="s">
        <v>10562</v>
      </c>
      <c r="AJ1690" s="79" t="s">
        <v>42</v>
      </c>
      <c r="AK1690" s="68"/>
      <c r="AL1690" s="68"/>
      <c r="AM1690" s="68"/>
      <c r="AN1690" s="110"/>
      <c r="AO1690" s="110"/>
      <c r="AP1690" s="107"/>
      <c r="AQ1690" s="68"/>
    </row>
    <row r="1691" customFormat="false" ht="15" hidden="false" customHeight="false" outlineLevel="0" collapsed="false">
      <c r="B1691" s="1" t="str">
        <f aca="false">поверители!$E1691</f>
        <v>03444</v>
      </c>
      <c r="C1691" s="64" t="s">
        <v>297</v>
      </c>
      <c r="D1691" s="63"/>
      <c r="E1691" s="67" t="s">
        <v>12376</v>
      </c>
      <c r="F1691" s="63"/>
      <c r="G1691" s="63" t="s">
        <v>10335</v>
      </c>
      <c r="H1691" s="81" t="s">
        <v>2524</v>
      </c>
      <c r="I1691" s="67" t="s">
        <v>10667</v>
      </c>
      <c r="J1691" s="76"/>
      <c r="K1691" s="76"/>
      <c r="L1691" s="76"/>
      <c r="M1691" s="76"/>
      <c r="N1691" s="76"/>
      <c r="O1691" s="71" t="s">
        <v>10335</v>
      </c>
      <c r="P1691" s="71"/>
      <c r="Q1691" s="71" t="s">
        <v>10338</v>
      </c>
      <c r="R1691" s="79" t="s">
        <v>10339</v>
      </c>
      <c r="S1691" s="74" t="n">
        <v>45142</v>
      </c>
      <c r="T1691" s="74" t="n">
        <v>45872</v>
      </c>
      <c r="U1691" s="87" t="s">
        <v>10340</v>
      </c>
      <c r="V1691" s="87" t="s">
        <v>10341</v>
      </c>
      <c r="W1691" s="76"/>
      <c r="X1691" s="71" t="s">
        <v>10335</v>
      </c>
      <c r="Y1691" s="71" t="s">
        <v>10342</v>
      </c>
      <c r="Z1691" s="79" t="s">
        <v>10629</v>
      </c>
      <c r="AA1691" s="76"/>
      <c r="AB1691" s="76"/>
      <c r="AC1691" s="76"/>
      <c r="AD1691" s="76"/>
      <c r="AE1691" s="97" t="s">
        <v>10630</v>
      </c>
      <c r="AF1691" s="76"/>
      <c r="AG1691" s="76"/>
      <c r="AH1691" s="76"/>
      <c r="AI1691" s="67" t="s">
        <v>10647</v>
      </c>
      <c r="AJ1691" s="79" t="s">
        <v>42</v>
      </c>
      <c r="AK1691" s="68"/>
      <c r="AL1691" s="68"/>
      <c r="AM1691" s="68"/>
      <c r="AN1691" s="110"/>
      <c r="AO1691" s="110"/>
      <c r="AP1691" s="107"/>
      <c r="AQ1691" s="68"/>
    </row>
    <row r="1692" customFormat="false" ht="15" hidden="false" customHeight="false" outlineLevel="0" collapsed="false">
      <c r="B1692" s="1" t="str">
        <f aca="false">поверители!$E1692</f>
        <v>04206</v>
      </c>
      <c r="C1692" s="64" t="s">
        <v>297</v>
      </c>
      <c r="D1692" s="63"/>
      <c r="E1692" s="67" t="s">
        <v>12377</v>
      </c>
      <c r="F1692" s="63"/>
      <c r="G1692" s="63" t="s">
        <v>10335</v>
      </c>
      <c r="H1692" s="81" t="s">
        <v>300</v>
      </c>
      <c r="I1692" s="67" t="s">
        <v>10667</v>
      </c>
      <c r="J1692" s="76"/>
      <c r="K1692" s="76"/>
      <c r="L1692" s="76"/>
      <c r="M1692" s="76"/>
      <c r="N1692" s="76"/>
      <c r="O1692" s="71" t="s">
        <v>10335</v>
      </c>
      <c r="P1692" s="71"/>
      <c r="Q1692" s="71" t="s">
        <v>10338</v>
      </c>
      <c r="R1692" s="79" t="s">
        <v>10339</v>
      </c>
      <c r="S1692" s="74" t="n">
        <v>45142</v>
      </c>
      <c r="T1692" s="74" t="n">
        <v>45872</v>
      </c>
      <c r="U1692" s="87" t="s">
        <v>10340</v>
      </c>
      <c r="V1692" s="87" t="s">
        <v>10341</v>
      </c>
      <c r="W1692" s="76"/>
      <c r="X1692" s="71" t="s">
        <v>10335</v>
      </c>
      <c r="Y1692" s="71" t="s">
        <v>10342</v>
      </c>
      <c r="Z1692" s="79" t="s">
        <v>10629</v>
      </c>
      <c r="AA1692" s="76"/>
      <c r="AB1692" s="76"/>
      <c r="AC1692" s="76"/>
      <c r="AD1692" s="76"/>
      <c r="AE1692" s="97" t="s">
        <v>10630</v>
      </c>
      <c r="AF1692" s="76"/>
      <c r="AG1692" s="76"/>
      <c r="AH1692" s="76"/>
      <c r="AI1692" s="67" t="s">
        <v>10558</v>
      </c>
      <c r="AJ1692" s="79" t="s">
        <v>42</v>
      </c>
      <c r="AK1692" s="68"/>
      <c r="AL1692" s="68"/>
      <c r="AM1692" s="68"/>
      <c r="AN1692" s="110"/>
      <c r="AO1692" s="110"/>
      <c r="AP1692" s="107"/>
      <c r="AQ1692" s="68"/>
    </row>
    <row r="1693" customFormat="false" ht="15" hidden="false" customHeight="false" outlineLevel="0" collapsed="false">
      <c r="B1693" s="1" t="str">
        <f aca="false">поверители!$E1693</f>
        <v>04224</v>
      </c>
      <c r="C1693" s="64" t="s">
        <v>297</v>
      </c>
      <c r="D1693" s="63"/>
      <c r="E1693" s="67" t="s">
        <v>12378</v>
      </c>
      <c r="F1693" s="63"/>
      <c r="G1693" s="63" t="s">
        <v>10335</v>
      </c>
      <c r="H1693" s="81" t="s">
        <v>300</v>
      </c>
      <c r="I1693" s="67" t="s">
        <v>10667</v>
      </c>
      <c r="J1693" s="76"/>
      <c r="K1693" s="76"/>
      <c r="L1693" s="129"/>
      <c r="M1693" s="76"/>
      <c r="N1693" s="76"/>
      <c r="O1693" s="71" t="s">
        <v>10335</v>
      </c>
      <c r="P1693" s="71"/>
      <c r="Q1693" s="71" t="s">
        <v>10338</v>
      </c>
      <c r="R1693" s="79" t="s">
        <v>10339</v>
      </c>
      <c r="S1693" s="74" t="n">
        <v>45142</v>
      </c>
      <c r="T1693" s="74" t="n">
        <v>45872</v>
      </c>
      <c r="U1693" s="87" t="s">
        <v>10340</v>
      </c>
      <c r="V1693" s="87" t="s">
        <v>10341</v>
      </c>
      <c r="W1693" s="76"/>
      <c r="X1693" s="71" t="s">
        <v>10335</v>
      </c>
      <c r="Y1693" s="71" t="s">
        <v>10342</v>
      </c>
      <c r="Z1693" s="79" t="s">
        <v>10629</v>
      </c>
      <c r="AA1693" s="76"/>
      <c r="AB1693" s="76"/>
      <c r="AC1693" s="76"/>
      <c r="AD1693" s="76"/>
      <c r="AE1693" s="97" t="s">
        <v>10630</v>
      </c>
      <c r="AF1693" s="76"/>
      <c r="AG1693" s="76"/>
      <c r="AH1693" s="76"/>
      <c r="AI1693" s="67" t="s">
        <v>10562</v>
      </c>
      <c r="AJ1693" s="79" t="s">
        <v>42</v>
      </c>
      <c r="AK1693" s="68"/>
      <c r="AL1693" s="68"/>
      <c r="AM1693" s="68"/>
      <c r="AN1693" s="110"/>
      <c r="AO1693" s="110"/>
      <c r="AP1693" s="107"/>
      <c r="AQ1693" s="68"/>
    </row>
    <row r="1694" customFormat="false" ht="15" hidden="false" customHeight="false" outlineLevel="0" collapsed="false">
      <c r="B1694" s="1" t="str">
        <f aca="false">поверители!$E1694</f>
        <v>04245</v>
      </c>
      <c r="C1694" s="64" t="s">
        <v>428</v>
      </c>
      <c r="D1694" s="63"/>
      <c r="E1694" s="67" t="s">
        <v>12379</v>
      </c>
      <c r="F1694" s="63"/>
      <c r="G1694" s="63" t="s">
        <v>10335</v>
      </c>
      <c r="H1694" s="81" t="s">
        <v>404</v>
      </c>
      <c r="I1694" s="67" t="s">
        <v>10453</v>
      </c>
      <c r="J1694" s="76"/>
      <c r="K1694" s="76"/>
      <c r="L1694" s="76"/>
      <c r="M1694" s="76"/>
      <c r="N1694" s="76"/>
      <c r="O1694" s="71" t="s">
        <v>10335</v>
      </c>
      <c r="P1694" s="71"/>
      <c r="Q1694" s="71" t="s">
        <v>10338</v>
      </c>
      <c r="R1694" s="79" t="s">
        <v>10339</v>
      </c>
      <c r="S1694" s="74" t="n">
        <v>45142</v>
      </c>
      <c r="T1694" s="74" t="n">
        <v>45507</v>
      </c>
      <c r="U1694" s="87" t="s">
        <v>10340</v>
      </c>
      <c r="V1694" s="87" t="s">
        <v>10341</v>
      </c>
      <c r="W1694" s="76"/>
      <c r="X1694" s="71" t="s">
        <v>10335</v>
      </c>
      <c r="Y1694" s="71" t="s">
        <v>10342</v>
      </c>
      <c r="Z1694" s="79" t="s">
        <v>10629</v>
      </c>
      <c r="AA1694" s="76"/>
      <c r="AB1694" s="76"/>
      <c r="AC1694" s="76"/>
      <c r="AD1694" s="76"/>
      <c r="AE1694" s="97" t="s">
        <v>10630</v>
      </c>
      <c r="AF1694" s="76"/>
      <c r="AG1694" s="76"/>
      <c r="AH1694" s="76"/>
      <c r="AI1694" s="67" t="s">
        <v>10647</v>
      </c>
      <c r="AJ1694" s="79" t="s">
        <v>42</v>
      </c>
      <c r="AK1694" s="68"/>
      <c r="AL1694" s="68"/>
      <c r="AM1694" s="68"/>
      <c r="AN1694" s="110"/>
      <c r="AO1694" s="110"/>
      <c r="AP1694" s="107"/>
      <c r="AQ1694" s="68"/>
    </row>
    <row r="1695" customFormat="false" ht="15" hidden="false" customHeight="false" outlineLevel="0" collapsed="false">
      <c r="B1695" s="1" t="str">
        <f aca="false">поверители!$E1695</f>
        <v>04248</v>
      </c>
      <c r="C1695" s="64" t="s">
        <v>297</v>
      </c>
      <c r="D1695" s="63"/>
      <c r="E1695" s="67" t="s">
        <v>12380</v>
      </c>
      <c r="F1695" s="63"/>
      <c r="G1695" s="63" t="s">
        <v>10335</v>
      </c>
      <c r="H1695" s="81" t="s">
        <v>2524</v>
      </c>
      <c r="I1695" s="67" t="s">
        <v>10667</v>
      </c>
      <c r="J1695" s="76"/>
      <c r="K1695" s="76"/>
      <c r="L1695" s="76"/>
      <c r="M1695" s="76"/>
      <c r="N1695" s="76"/>
      <c r="O1695" s="71" t="s">
        <v>10335</v>
      </c>
      <c r="P1695" s="71"/>
      <c r="Q1695" s="71" t="s">
        <v>10338</v>
      </c>
      <c r="R1695" s="79" t="s">
        <v>10339</v>
      </c>
      <c r="S1695" s="74" t="n">
        <v>45142</v>
      </c>
      <c r="T1695" s="74" t="n">
        <v>45872</v>
      </c>
      <c r="U1695" s="87" t="s">
        <v>10340</v>
      </c>
      <c r="V1695" s="87" t="s">
        <v>10341</v>
      </c>
      <c r="W1695" s="76"/>
      <c r="X1695" s="71" t="s">
        <v>10335</v>
      </c>
      <c r="Y1695" s="71" t="s">
        <v>10342</v>
      </c>
      <c r="Z1695" s="79" t="s">
        <v>10629</v>
      </c>
      <c r="AA1695" s="76"/>
      <c r="AB1695" s="76"/>
      <c r="AC1695" s="76"/>
      <c r="AD1695" s="76"/>
      <c r="AE1695" s="97" t="s">
        <v>10630</v>
      </c>
      <c r="AF1695" s="76"/>
      <c r="AG1695" s="76"/>
      <c r="AH1695" s="76"/>
      <c r="AI1695" s="67" t="s">
        <v>10558</v>
      </c>
      <c r="AJ1695" s="79" t="s">
        <v>42</v>
      </c>
      <c r="AK1695" s="68"/>
      <c r="AL1695" s="68"/>
      <c r="AM1695" s="68"/>
      <c r="AN1695" s="110"/>
      <c r="AO1695" s="110"/>
      <c r="AP1695" s="107"/>
      <c r="AQ1695" s="68"/>
    </row>
    <row r="1696" customFormat="false" ht="15" hidden="false" customHeight="false" outlineLevel="0" collapsed="false">
      <c r="B1696" s="1" t="str">
        <f aca="false">поверители!$E1696</f>
        <v>04249</v>
      </c>
      <c r="C1696" s="64" t="s">
        <v>297</v>
      </c>
      <c r="D1696" s="63"/>
      <c r="E1696" s="67" t="s">
        <v>12381</v>
      </c>
      <c r="F1696" s="63"/>
      <c r="G1696" s="63" t="s">
        <v>10335</v>
      </c>
      <c r="H1696" s="81" t="s">
        <v>2524</v>
      </c>
      <c r="I1696" s="67" t="s">
        <v>10667</v>
      </c>
      <c r="J1696" s="76"/>
      <c r="K1696" s="76"/>
      <c r="L1696" s="76"/>
      <c r="M1696" s="76"/>
      <c r="N1696" s="76"/>
      <c r="O1696" s="71" t="s">
        <v>10335</v>
      </c>
      <c r="P1696" s="71"/>
      <c r="Q1696" s="71" t="s">
        <v>10338</v>
      </c>
      <c r="R1696" s="79" t="s">
        <v>10339</v>
      </c>
      <c r="S1696" s="74" t="n">
        <v>45142</v>
      </c>
      <c r="T1696" s="74" t="n">
        <v>45872</v>
      </c>
      <c r="U1696" s="87" t="s">
        <v>10340</v>
      </c>
      <c r="V1696" s="87" t="s">
        <v>10341</v>
      </c>
      <c r="W1696" s="76"/>
      <c r="X1696" s="71" t="s">
        <v>10335</v>
      </c>
      <c r="Y1696" s="71" t="s">
        <v>10342</v>
      </c>
      <c r="Z1696" s="79" t="s">
        <v>10629</v>
      </c>
      <c r="AA1696" s="76"/>
      <c r="AB1696" s="76"/>
      <c r="AC1696" s="76"/>
      <c r="AD1696" s="76"/>
      <c r="AE1696" s="97" t="s">
        <v>10630</v>
      </c>
      <c r="AF1696" s="76"/>
      <c r="AG1696" s="76"/>
      <c r="AH1696" s="76"/>
      <c r="AI1696" s="67" t="s">
        <v>10558</v>
      </c>
      <c r="AJ1696" s="79" t="s">
        <v>42</v>
      </c>
      <c r="AK1696" s="68"/>
      <c r="AL1696" s="68"/>
      <c r="AM1696" s="68"/>
      <c r="AN1696" s="110"/>
      <c r="AO1696" s="110"/>
      <c r="AP1696" s="107"/>
      <c r="AQ1696" s="68"/>
    </row>
    <row r="1697" customFormat="false" ht="15" hidden="false" customHeight="false" outlineLevel="0" collapsed="false">
      <c r="B1697" s="1" t="str">
        <f aca="false">поверители!$E1697</f>
        <v>04305</v>
      </c>
      <c r="C1697" s="64" t="s">
        <v>828</v>
      </c>
      <c r="D1697" s="63"/>
      <c r="E1697" s="67" t="s">
        <v>12382</v>
      </c>
      <c r="F1697" s="63"/>
      <c r="G1697" s="63" t="s">
        <v>10335</v>
      </c>
      <c r="H1697" s="81" t="s">
        <v>294</v>
      </c>
      <c r="I1697" s="67" t="s">
        <v>10469</v>
      </c>
      <c r="J1697" s="76"/>
      <c r="K1697" s="76"/>
      <c r="L1697" s="76"/>
      <c r="M1697" s="76"/>
      <c r="N1697" s="76"/>
      <c r="O1697" s="71" t="s">
        <v>10335</v>
      </c>
      <c r="P1697" s="71"/>
      <c r="Q1697" s="71" t="s">
        <v>10338</v>
      </c>
      <c r="R1697" s="79" t="s">
        <v>10339</v>
      </c>
      <c r="S1697" s="74" t="n">
        <v>45142</v>
      </c>
      <c r="T1697" s="74" t="n">
        <v>45872</v>
      </c>
      <c r="U1697" s="87" t="s">
        <v>10340</v>
      </c>
      <c r="V1697" s="87" t="s">
        <v>10341</v>
      </c>
      <c r="W1697" s="76"/>
      <c r="X1697" s="71" t="s">
        <v>10335</v>
      </c>
      <c r="Y1697" s="71" t="s">
        <v>10342</v>
      </c>
      <c r="Z1697" s="79" t="s">
        <v>10629</v>
      </c>
      <c r="AA1697" s="76"/>
      <c r="AB1697" s="76"/>
      <c r="AC1697" s="76"/>
      <c r="AD1697" s="76"/>
      <c r="AE1697" s="97" t="s">
        <v>10630</v>
      </c>
      <c r="AF1697" s="76"/>
      <c r="AG1697" s="76"/>
      <c r="AH1697" s="76"/>
      <c r="AI1697" s="67" t="s">
        <v>10650</v>
      </c>
      <c r="AJ1697" s="79" t="s">
        <v>42</v>
      </c>
      <c r="AK1697" s="68"/>
      <c r="AL1697" s="68"/>
      <c r="AM1697" s="68"/>
      <c r="AN1697" s="110"/>
      <c r="AO1697" s="110"/>
      <c r="AP1697" s="107"/>
      <c r="AQ1697" s="68"/>
    </row>
    <row r="1698" customFormat="false" ht="15" hidden="false" customHeight="false" outlineLevel="0" collapsed="false">
      <c r="B1698" s="1" t="str">
        <f aca="false">поверители!$E1698</f>
        <v>04548</v>
      </c>
      <c r="C1698" s="64" t="s">
        <v>297</v>
      </c>
      <c r="D1698" s="63"/>
      <c r="E1698" s="67" t="s">
        <v>12383</v>
      </c>
      <c r="F1698" s="63"/>
      <c r="G1698" s="63" t="s">
        <v>10335</v>
      </c>
      <c r="H1698" s="64" t="s">
        <v>300</v>
      </c>
      <c r="I1698" s="67" t="s">
        <v>10667</v>
      </c>
      <c r="J1698" s="76"/>
      <c r="K1698" s="76"/>
      <c r="L1698" s="76"/>
      <c r="M1698" s="76"/>
      <c r="N1698" s="76"/>
      <c r="O1698" s="71" t="s">
        <v>10335</v>
      </c>
      <c r="P1698" s="71"/>
      <c r="Q1698" s="71" t="s">
        <v>10338</v>
      </c>
      <c r="R1698" s="79" t="s">
        <v>10339</v>
      </c>
      <c r="S1698" s="74" t="n">
        <v>45142</v>
      </c>
      <c r="T1698" s="74" t="n">
        <v>45872</v>
      </c>
      <c r="U1698" s="87" t="s">
        <v>10340</v>
      </c>
      <c r="V1698" s="87" t="s">
        <v>10341</v>
      </c>
      <c r="W1698" s="76"/>
      <c r="X1698" s="71" t="s">
        <v>10335</v>
      </c>
      <c r="Y1698" s="71" t="s">
        <v>10342</v>
      </c>
      <c r="Z1698" s="79" t="s">
        <v>10629</v>
      </c>
      <c r="AA1698" s="76"/>
      <c r="AB1698" s="76"/>
      <c r="AC1698" s="76"/>
      <c r="AD1698" s="76"/>
      <c r="AE1698" s="97" t="s">
        <v>10630</v>
      </c>
      <c r="AF1698" s="76"/>
      <c r="AG1698" s="76"/>
      <c r="AH1698" s="76"/>
      <c r="AI1698" s="67" t="s">
        <v>10562</v>
      </c>
      <c r="AJ1698" s="79" t="s">
        <v>42</v>
      </c>
      <c r="AK1698" s="68"/>
      <c r="AL1698" s="68"/>
      <c r="AM1698" s="68"/>
      <c r="AN1698" s="110"/>
      <c r="AO1698" s="110"/>
      <c r="AP1698" s="107"/>
      <c r="AQ1698" s="68"/>
    </row>
    <row r="1699" customFormat="false" ht="15" hidden="false" customHeight="false" outlineLevel="0" collapsed="false">
      <c r="B1699" s="1" t="str">
        <f aca="false">поверители!$E1699</f>
        <v>04551</v>
      </c>
      <c r="C1699" s="64" t="s">
        <v>297</v>
      </c>
      <c r="D1699" s="63"/>
      <c r="E1699" s="67" t="s">
        <v>12384</v>
      </c>
      <c r="F1699" s="63"/>
      <c r="G1699" s="63" t="s">
        <v>10335</v>
      </c>
      <c r="H1699" s="64" t="s">
        <v>300</v>
      </c>
      <c r="I1699" s="67" t="s">
        <v>10667</v>
      </c>
      <c r="J1699" s="76"/>
      <c r="K1699" s="76"/>
      <c r="L1699" s="76"/>
      <c r="M1699" s="76"/>
      <c r="N1699" s="76"/>
      <c r="O1699" s="71" t="s">
        <v>10335</v>
      </c>
      <c r="P1699" s="71"/>
      <c r="Q1699" s="71" t="s">
        <v>10338</v>
      </c>
      <c r="R1699" s="79" t="s">
        <v>10339</v>
      </c>
      <c r="S1699" s="74" t="n">
        <v>45142</v>
      </c>
      <c r="T1699" s="74" t="n">
        <v>45872</v>
      </c>
      <c r="U1699" s="87" t="s">
        <v>10340</v>
      </c>
      <c r="V1699" s="87" t="s">
        <v>10341</v>
      </c>
      <c r="W1699" s="76"/>
      <c r="X1699" s="71" t="s">
        <v>10335</v>
      </c>
      <c r="Y1699" s="71" t="s">
        <v>10342</v>
      </c>
      <c r="Z1699" s="79" t="s">
        <v>10629</v>
      </c>
      <c r="AA1699" s="76"/>
      <c r="AB1699" s="76"/>
      <c r="AC1699" s="76"/>
      <c r="AD1699" s="76"/>
      <c r="AE1699" s="97" t="s">
        <v>10630</v>
      </c>
      <c r="AF1699" s="76"/>
      <c r="AG1699" s="76"/>
      <c r="AH1699" s="76"/>
      <c r="AI1699" s="67" t="s">
        <v>10558</v>
      </c>
      <c r="AJ1699" s="79" t="s">
        <v>42</v>
      </c>
      <c r="AK1699" s="68"/>
      <c r="AL1699" s="68"/>
      <c r="AM1699" s="68"/>
      <c r="AN1699" s="110"/>
      <c r="AO1699" s="110"/>
      <c r="AP1699" s="107"/>
      <c r="AQ1699" s="68"/>
    </row>
    <row r="1700" customFormat="false" ht="15" hidden="false" customHeight="false" outlineLevel="0" collapsed="false">
      <c r="B1700" s="1" t="str">
        <f aca="false">поверители!$E1700</f>
        <v>04813</v>
      </c>
      <c r="C1700" s="64" t="s">
        <v>297</v>
      </c>
      <c r="D1700" s="63"/>
      <c r="E1700" s="81" t="s">
        <v>12385</v>
      </c>
      <c r="F1700" s="63"/>
      <c r="G1700" s="63" t="s">
        <v>10335</v>
      </c>
      <c r="H1700" s="64" t="s">
        <v>300</v>
      </c>
      <c r="I1700" s="67" t="s">
        <v>10667</v>
      </c>
      <c r="J1700" s="76"/>
      <c r="K1700" s="76"/>
      <c r="L1700" s="76"/>
      <c r="M1700" s="76"/>
      <c r="N1700" s="76"/>
      <c r="O1700" s="71" t="s">
        <v>10335</v>
      </c>
      <c r="P1700" s="71"/>
      <c r="Q1700" s="71" t="s">
        <v>10338</v>
      </c>
      <c r="R1700" s="79" t="s">
        <v>10339</v>
      </c>
      <c r="S1700" s="74" t="n">
        <v>45142</v>
      </c>
      <c r="T1700" s="74" t="n">
        <v>45872</v>
      </c>
      <c r="U1700" s="87" t="s">
        <v>10340</v>
      </c>
      <c r="V1700" s="87" t="s">
        <v>10341</v>
      </c>
      <c r="W1700" s="76"/>
      <c r="X1700" s="71" t="s">
        <v>10335</v>
      </c>
      <c r="Y1700" s="71" t="s">
        <v>10342</v>
      </c>
      <c r="Z1700" s="79" t="s">
        <v>10629</v>
      </c>
      <c r="AA1700" s="76"/>
      <c r="AB1700" s="76"/>
      <c r="AC1700" s="76"/>
      <c r="AD1700" s="76"/>
      <c r="AE1700" s="97" t="s">
        <v>10630</v>
      </c>
      <c r="AF1700" s="76"/>
      <c r="AG1700" s="76"/>
      <c r="AH1700" s="76"/>
      <c r="AI1700" s="67" t="s">
        <v>10558</v>
      </c>
      <c r="AJ1700" s="79" t="s">
        <v>42</v>
      </c>
      <c r="AK1700" s="68"/>
      <c r="AL1700" s="68"/>
      <c r="AM1700" s="68"/>
      <c r="AN1700" s="110"/>
      <c r="AO1700" s="110"/>
      <c r="AP1700" s="107"/>
      <c r="AQ1700" s="68"/>
    </row>
    <row r="1701" customFormat="false" ht="15" hidden="false" customHeight="false" outlineLevel="0" collapsed="false">
      <c r="B1701" s="1" t="str">
        <f aca="false">поверители!$E1701</f>
        <v>04814</v>
      </c>
      <c r="C1701" s="64" t="s">
        <v>297</v>
      </c>
      <c r="D1701" s="63"/>
      <c r="E1701" s="81" t="s">
        <v>12386</v>
      </c>
      <c r="F1701" s="63"/>
      <c r="G1701" s="63" t="s">
        <v>10335</v>
      </c>
      <c r="H1701" s="64" t="s">
        <v>300</v>
      </c>
      <c r="I1701" s="67" t="s">
        <v>10667</v>
      </c>
      <c r="J1701" s="76"/>
      <c r="K1701" s="76"/>
      <c r="L1701" s="76"/>
      <c r="M1701" s="76"/>
      <c r="N1701" s="76"/>
      <c r="O1701" s="71" t="s">
        <v>10335</v>
      </c>
      <c r="P1701" s="71"/>
      <c r="Q1701" s="71" t="s">
        <v>10338</v>
      </c>
      <c r="R1701" s="79" t="s">
        <v>10339</v>
      </c>
      <c r="S1701" s="74" t="n">
        <v>45142</v>
      </c>
      <c r="T1701" s="74" t="n">
        <v>45872</v>
      </c>
      <c r="U1701" s="87" t="s">
        <v>10340</v>
      </c>
      <c r="V1701" s="87" t="s">
        <v>10341</v>
      </c>
      <c r="W1701" s="76"/>
      <c r="X1701" s="71" t="s">
        <v>10335</v>
      </c>
      <c r="Y1701" s="71" t="s">
        <v>10342</v>
      </c>
      <c r="Z1701" s="79" t="s">
        <v>10629</v>
      </c>
      <c r="AA1701" s="76"/>
      <c r="AB1701" s="76"/>
      <c r="AC1701" s="76"/>
      <c r="AD1701" s="76"/>
      <c r="AE1701" s="97" t="s">
        <v>10630</v>
      </c>
      <c r="AF1701" s="76"/>
      <c r="AG1701" s="76"/>
      <c r="AH1701" s="76"/>
      <c r="AI1701" s="67" t="s">
        <v>10558</v>
      </c>
      <c r="AJ1701" s="79" t="s">
        <v>42</v>
      </c>
      <c r="AK1701" s="68"/>
      <c r="AL1701" s="68"/>
      <c r="AM1701" s="68"/>
      <c r="AN1701" s="110"/>
      <c r="AO1701" s="110"/>
      <c r="AP1701" s="107"/>
      <c r="AQ1701" s="68"/>
    </row>
    <row r="1702" customFormat="false" ht="15" hidden="false" customHeight="false" outlineLevel="0" collapsed="false">
      <c r="B1702" s="1" t="str">
        <f aca="false">поверители!$E1702</f>
        <v>05308</v>
      </c>
      <c r="C1702" s="64" t="s">
        <v>428</v>
      </c>
      <c r="D1702" s="63"/>
      <c r="E1702" s="81" t="s">
        <v>12387</v>
      </c>
      <c r="F1702" s="63"/>
      <c r="G1702" s="63" t="s">
        <v>10335</v>
      </c>
      <c r="H1702" s="63" t="s">
        <v>404</v>
      </c>
      <c r="I1702" s="67" t="s">
        <v>10374</v>
      </c>
      <c r="J1702" s="76"/>
      <c r="K1702" s="76"/>
      <c r="L1702" s="76"/>
      <c r="M1702" s="76"/>
      <c r="N1702" s="76"/>
      <c r="O1702" s="71" t="s">
        <v>10335</v>
      </c>
      <c r="P1702" s="71"/>
      <c r="Q1702" s="71" t="s">
        <v>10338</v>
      </c>
      <c r="R1702" s="79" t="s">
        <v>10339</v>
      </c>
      <c r="S1702" s="74" t="n">
        <v>45142</v>
      </c>
      <c r="T1702" s="74" t="n">
        <v>45507</v>
      </c>
      <c r="U1702" s="87" t="s">
        <v>10340</v>
      </c>
      <c r="V1702" s="87" t="s">
        <v>10341</v>
      </c>
      <c r="W1702" s="76"/>
      <c r="X1702" s="71" t="s">
        <v>10335</v>
      </c>
      <c r="Y1702" s="71" t="s">
        <v>10342</v>
      </c>
      <c r="Z1702" s="79" t="s">
        <v>10629</v>
      </c>
      <c r="AA1702" s="76"/>
      <c r="AB1702" s="76"/>
      <c r="AC1702" s="76"/>
      <c r="AD1702" s="76"/>
      <c r="AE1702" s="97" t="s">
        <v>10630</v>
      </c>
      <c r="AF1702" s="76"/>
      <c r="AG1702" s="76"/>
      <c r="AH1702" s="76"/>
      <c r="AI1702" s="67" t="s">
        <v>10647</v>
      </c>
      <c r="AJ1702" s="79" t="s">
        <v>42</v>
      </c>
      <c r="AK1702" s="68"/>
      <c r="AL1702" s="68"/>
      <c r="AM1702" s="68"/>
      <c r="AN1702" s="110"/>
      <c r="AO1702" s="110"/>
      <c r="AP1702" s="107"/>
      <c r="AQ1702" s="68"/>
    </row>
    <row r="1703" customFormat="false" ht="15" hidden="false" customHeight="false" outlineLevel="0" collapsed="false">
      <c r="B1703" s="1" t="str">
        <f aca="false">поверители!$E1703</f>
        <v>05312</v>
      </c>
      <c r="C1703" s="64" t="s">
        <v>297</v>
      </c>
      <c r="D1703" s="63"/>
      <c r="E1703" s="81" t="s">
        <v>12388</v>
      </c>
      <c r="F1703" s="63"/>
      <c r="G1703" s="63" t="s">
        <v>10335</v>
      </c>
      <c r="H1703" s="64" t="s">
        <v>300</v>
      </c>
      <c r="I1703" s="67" t="s">
        <v>10667</v>
      </c>
      <c r="J1703" s="76"/>
      <c r="K1703" s="76"/>
      <c r="L1703" s="76"/>
      <c r="M1703" s="76"/>
      <c r="N1703" s="76"/>
      <c r="O1703" s="71" t="s">
        <v>10335</v>
      </c>
      <c r="P1703" s="71"/>
      <c r="Q1703" s="71" t="s">
        <v>10338</v>
      </c>
      <c r="R1703" s="79" t="s">
        <v>10339</v>
      </c>
      <c r="S1703" s="74" t="n">
        <v>45142</v>
      </c>
      <c r="T1703" s="74" t="n">
        <v>45872</v>
      </c>
      <c r="U1703" s="87" t="s">
        <v>10340</v>
      </c>
      <c r="V1703" s="87" t="s">
        <v>10341</v>
      </c>
      <c r="W1703" s="76"/>
      <c r="X1703" s="71" t="s">
        <v>10335</v>
      </c>
      <c r="Y1703" s="71" t="s">
        <v>10342</v>
      </c>
      <c r="Z1703" s="79" t="s">
        <v>10629</v>
      </c>
      <c r="AA1703" s="76"/>
      <c r="AB1703" s="76"/>
      <c r="AC1703" s="76"/>
      <c r="AD1703" s="76"/>
      <c r="AE1703" s="97" t="s">
        <v>10630</v>
      </c>
      <c r="AF1703" s="76"/>
      <c r="AG1703" s="76"/>
      <c r="AH1703" s="76"/>
      <c r="AI1703" s="67" t="s">
        <v>10606</v>
      </c>
      <c r="AJ1703" s="79" t="s">
        <v>42</v>
      </c>
      <c r="AK1703" s="68"/>
      <c r="AL1703" s="68"/>
      <c r="AM1703" s="68"/>
      <c r="AN1703" s="110"/>
      <c r="AO1703" s="110"/>
      <c r="AP1703" s="107"/>
      <c r="AQ1703" s="68"/>
    </row>
    <row r="1704" customFormat="false" ht="15" hidden="false" customHeight="false" outlineLevel="0" collapsed="false">
      <c r="B1704" s="1" t="str">
        <f aca="false">поверители!$E1704</f>
        <v>05581</v>
      </c>
      <c r="C1704" s="64" t="s">
        <v>428</v>
      </c>
      <c r="D1704" s="63"/>
      <c r="E1704" s="81" t="s">
        <v>12389</v>
      </c>
      <c r="F1704" s="63"/>
      <c r="G1704" s="63" t="s">
        <v>10335</v>
      </c>
      <c r="H1704" s="63" t="s">
        <v>404</v>
      </c>
      <c r="I1704" s="67" t="s">
        <v>10649</v>
      </c>
      <c r="J1704" s="76"/>
      <c r="K1704" s="76"/>
      <c r="L1704" s="76"/>
      <c r="M1704" s="76"/>
      <c r="N1704" s="76"/>
      <c r="O1704" s="71" t="s">
        <v>10335</v>
      </c>
      <c r="P1704" s="71"/>
      <c r="Q1704" s="71" t="s">
        <v>10338</v>
      </c>
      <c r="R1704" s="79" t="s">
        <v>10339</v>
      </c>
      <c r="S1704" s="74" t="n">
        <v>45142</v>
      </c>
      <c r="T1704" s="74" t="n">
        <v>45507</v>
      </c>
      <c r="U1704" s="87" t="s">
        <v>10340</v>
      </c>
      <c r="V1704" s="87" t="s">
        <v>10341</v>
      </c>
      <c r="W1704" s="76"/>
      <c r="X1704" s="71" t="s">
        <v>10335</v>
      </c>
      <c r="Y1704" s="71" t="s">
        <v>10342</v>
      </c>
      <c r="Z1704" s="79" t="s">
        <v>10629</v>
      </c>
      <c r="AA1704" s="76"/>
      <c r="AB1704" s="76"/>
      <c r="AC1704" s="76"/>
      <c r="AD1704" s="76"/>
      <c r="AE1704" s="97" t="s">
        <v>10630</v>
      </c>
      <c r="AF1704" s="76"/>
      <c r="AG1704" s="76"/>
      <c r="AH1704" s="76"/>
      <c r="AI1704" s="67" t="s">
        <v>10650</v>
      </c>
      <c r="AJ1704" s="79" t="s">
        <v>42</v>
      </c>
      <c r="AK1704" s="68"/>
      <c r="AL1704" s="68"/>
      <c r="AM1704" s="68"/>
      <c r="AN1704" s="110"/>
      <c r="AO1704" s="110"/>
      <c r="AP1704" s="107"/>
      <c r="AQ1704" s="68"/>
    </row>
    <row r="1705" customFormat="false" ht="15" hidden="false" customHeight="false" outlineLevel="0" collapsed="false">
      <c r="B1705" s="1" t="str">
        <f aca="false">поверители!$E1705</f>
        <v>01407</v>
      </c>
      <c r="C1705" s="64" t="s">
        <v>363</v>
      </c>
      <c r="D1705" s="63"/>
      <c r="E1705" s="81" t="s">
        <v>12390</v>
      </c>
      <c r="F1705" s="63"/>
      <c r="G1705" s="63" t="s">
        <v>10335</v>
      </c>
      <c r="H1705" s="81" t="s">
        <v>390</v>
      </c>
      <c r="I1705" s="67" t="s">
        <v>10649</v>
      </c>
      <c r="J1705" s="76"/>
      <c r="K1705" s="76"/>
      <c r="L1705" s="76"/>
      <c r="M1705" s="76"/>
      <c r="N1705" s="76"/>
      <c r="O1705" s="71" t="s">
        <v>10335</v>
      </c>
      <c r="P1705" s="71"/>
      <c r="Q1705" s="71" t="s">
        <v>10338</v>
      </c>
      <c r="R1705" s="79" t="s">
        <v>10339</v>
      </c>
      <c r="S1705" s="74" t="n">
        <v>45142</v>
      </c>
      <c r="T1705" s="74" t="n">
        <v>45507</v>
      </c>
      <c r="U1705" s="87" t="s">
        <v>10340</v>
      </c>
      <c r="V1705" s="87" t="s">
        <v>10341</v>
      </c>
      <c r="W1705" s="76"/>
      <c r="X1705" s="71" t="s">
        <v>10335</v>
      </c>
      <c r="Y1705" s="71" t="s">
        <v>10342</v>
      </c>
      <c r="Z1705" s="79" t="s">
        <v>10629</v>
      </c>
      <c r="AA1705" s="76"/>
      <c r="AB1705" s="76"/>
      <c r="AC1705" s="76"/>
      <c r="AD1705" s="76"/>
      <c r="AE1705" s="97" t="s">
        <v>10630</v>
      </c>
      <c r="AF1705" s="76"/>
      <c r="AG1705" s="76"/>
      <c r="AH1705" s="76"/>
      <c r="AI1705" s="67" t="s">
        <v>10562</v>
      </c>
      <c r="AJ1705" s="79" t="s">
        <v>42</v>
      </c>
      <c r="AK1705" s="68"/>
      <c r="AL1705" s="68"/>
      <c r="AM1705" s="68"/>
      <c r="AN1705" s="110"/>
      <c r="AO1705" s="110"/>
      <c r="AP1705" s="107"/>
      <c r="AQ1705" s="68"/>
    </row>
    <row r="1706" customFormat="false" ht="15" hidden="false" customHeight="false" outlineLevel="0" collapsed="false">
      <c r="B1706" s="1" t="str">
        <f aca="false">поверители!$E1706</f>
        <v>04799</v>
      </c>
      <c r="C1706" s="64" t="s">
        <v>387</v>
      </c>
      <c r="D1706" s="63"/>
      <c r="E1706" s="81" t="s">
        <v>12391</v>
      </c>
      <c r="F1706" s="63"/>
      <c r="G1706" s="63" t="s">
        <v>10335</v>
      </c>
      <c r="H1706" s="81" t="s">
        <v>366</v>
      </c>
      <c r="I1706" s="67" t="s">
        <v>10469</v>
      </c>
      <c r="J1706" s="76"/>
      <c r="K1706" s="76"/>
      <c r="L1706" s="76"/>
      <c r="M1706" s="76"/>
      <c r="N1706" s="76"/>
      <c r="O1706" s="71" t="s">
        <v>10335</v>
      </c>
      <c r="P1706" s="71"/>
      <c r="Q1706" s="71" t="s">
        <v>10338</v>
      </c>
      <c r="R1706" s="79" t="s">
        <v>10339</v>
      </c>
      <c r="S1706" s="74" t="n">
        <v>45142</v>
      </c>
      <c r="T1706" s="74" t="n">
        <v>45872</v>
      </c>
      <c r="U1706" s="87" t="s">
        <v>10340</v>
      </c>
      <c r="V1706" s="87" t="s">
        <v>10341</v>
      </c>
      <c r="W1706" s="76"/>
      <c r="X1706" s="71" t="s">
        <v>10335</v>
      </c>
      <c r="Y1706" s="71" t="s">
        <v>10342</v>
      </c>
      <c r="Z1706" s="79" t="s">
        <v>10629</v>
      </c>
      <c r="AA1706" s="76"/>
      <c r="AB1706" s="76"/>
      <c r="AC1706" s="76"/>
      <c r="AD1706" s="76"/>
      <c r="AE1706" s="97" t="s">
        <v>10630</v>
      </c>
      <c r="AF1706" s="76"/>
      <c r="AG1706" s="76"/>
      <c r="AH1706" s="76"/>
      <c r="AI1706" s="67" t="s">
        <v>10647</v>
      </c>
      <c r="AJ1706" s="79" t="s">
        <v>42</v>
      </c>
      <c r="AK1706" s="68"/>
      <c r="AL1706" s="68"/>
      <c r="AM1706" s="68"/>
      <c r="AN1706" s="110"/>
      <c r="AO1706" s="110"/>
      <c r="AP1706" s="107"/>
      <c r="AQ1706" s="68"/>
    </row>
    <row r="1707" customFormat="false" ht="15" hidden="false" customHeight="false" outlineLevel="0" collapsed="false">
      <c r="B1707" s="1" t="str">
        <f aca="false">поверители!$E1707</f>
        <v>1023945</v>
      </c>
      <c r="C1707" s="64" t="s">
        <v>329</v>
      </c>
      <c r="D1707" s="63"/>
      <c r="E1707" s="81" t="s">
        <v>12392</v>
      </c>
      <c r="F1707" s="63"/>
      <c r="G1707" s="63" t="s">
        <v>10335</v>
      </c>
      <c r="H1707" s="63" t="s">
        <v>332</v>
      </c>
      <c r="I1707" s="67" t="n">
        <v>2019</v>
      </c>
      <c r="J1707" s="76"/>
      <c r="K1707" s="76"/>
      <c r="L1707" s="76"/>
      <c r="M1707" s="76"/>
      <c r="N1707" s="76"/>
      <c r="O1707" s="71" t="s">
        <v>10335</v>
      </c>
      <c r="P1707" s="71"/>
      <c r="Q1707" s="71" t="s">
        <v>10338</v>
      </c>
      <c r="R1707" s="79" t="s">
        <v>10339</v>
      </c>
      <c r="S1707" s="74" t="n">
        <v>45142</v>
      </c>
      <c r="T1707" s="74" t="n">
        <v>45872</v>
      </c>
      <c r="U1707" s="87" t="s">
        <v>10340</v>
      </c>
      <c r="V1707" s="87" t="s">
        <v>10341</v>
      </c>
      <c r="W1707" s="76"/>
      <c r="X1707" s="71" t="s">
        <v>10335</v>
      </c>
      <c r="Y1707" s="71" t="s">
        <v>10342</v>
      </c>
      <c r="Z1707" s="79" t="s">
        <v>10629</v>
      </c>
      <c r="AA1707" s="76"/>
      <c r="AB1707" s="76"/>
      <c r="AC1707" s="76"/>
      <c r="AD1707" s="76"/>
      <c r="AE1707" s="97" t="s">
        <v>10630</v>
      </c>
      <c r="AF1707" s="76"/>
      <c r="AG1707" s="76"/>
      <c r="AH1707" s="76"/>
      <c r="AI1707" s="67" t="s">
        <v>10647</v>
      </c>
      <c r="AJ1707" s="79" t="s">
        <v>42</v>
      </c>
      <c r="AK1707" s="68"/>
      <c r="AL1707" s="68"/>
      <c r="AM1707" s="68"/>
      <c r="AN1707" s="110"/>
      <c r="AO1707" s="110"/>
      <c r="AP1707" s="107"/>
      <c r="AQ1707" s="68"/>
    </row>
    <row r="1708" customFormat="false" ht="16.4" hidden="false" customHeight="false" outlineLevel="0" collapsed="false">
      <c r="B1708" s="1" t="str">
        <f aca="false">поверители!$E1708</f>
        <v>Р00839</v>
      </c>
      <c r="C1708" s="64" t="s">
        <v>2257</v>
      </c>
      <c r="D1708" s="63"/>
      <c r="E1708" s="81" t="s">
        <v>12393</v>
      </c>
      <c r="F1708" s="63"/>
      <c r="G1708" s="63" t="s">
        <v>10335</v>
      </c>
      <c r="H1708" s="80" t="s">
        <v>2260</v>
      </c>
      <c r="I1708" s="67" t="s">
        <v>10363</v>
      </c>
      <c r="J1708" s="76"/>
      <c r="K1708" s="76"/>
      <c r="L1708" s="76"/>
      <c r="M1708" s="76"/>
      <c r="N1708" s="76"/>
      <c r="O1708" s="71" t="s">
        <v>10335</v>
      </c>
      <c r="P1708" s="71"/>
      <c r="Q1708" s="71" t="s">
        <v>10338</v>
      </c>
      <c r="R1708" s="79" t="s">
        <v>10339</v>
      </c>
      <c r="S1708" s="74" t="n">
        <v>45142</v>
      </c>
      <c r="T1708" s="74" t="n">
        <v>45872</v>
      </c>
      <c r="U1708" s="87" t="s">
        <v>10340</v>
      </c>
      <c r="V1708" s="87" t="s">
        <v>10341</v>
      </c>
      <c r="W1708" s="76"/>
      <c r="X1708" s="71" t="s">
        <v>10335</v>
      </c>
      <c r="Y1708" s="71" t="s">
        <v>10342</v>
      </c>
      <c r="Z1708" s="79" t="s">
        <v>10629</v>
      </c>
      <c r="AA1708" s="76"/>
      <c r="AB1708" s="76"/>
      <c r="AC1708" s="76"/>
      <c r="AD1708" s="76"/>
      <c r="AE1708" s="97" t="s">
        <v>10630</v>
      </c>
      <c r="AF1708" s="76"/>
      <c r="AG1708" s="76"/>
      <c r="AH1708" s="76"/>
      <c r="AI1708" s="67" t="s">
        <v>10609</v>
      </c>
      <c r="AJ1708" s="79" t="s">
        <v>42</v>
      </c>
      <c r="AK1708" s="68"/>
      <c r="AL1708" s="68"/>
      <c r="AM1708" s="68"/>
      <c r="AN1708" s="110"/>
      <c r="AO1708" s="110"/>
      <c r="AP1708" s="107"/>
      <c r="AQ1708" s="68"/>
    </row>
    <row r="1709" customFormat="false" ht="15" hidden="false" customHeight="false" outlineLevel="0" collapsed="false">
      <c r="B1709" s="1" t="str">
        <f aca="false">поверители!$E1709</f>
        <v>00202</v>
      </c>
      <c r="C1709" s="64" t="s">
        <v>323</v>
      </c>
      <c r="D1709" s="63"/>
      <c r="E1709" s="67" t="s">
        <v>12394</v>
      </c>
      <c r="F1709" s="63"/>
      <c r="G1709" s="63" t="s">
        <v>10335</v>
      </c>
      <c r="H1709" s="81" t="s">
        <v>326</v>
      </c>
      <c r="I1709" s="67" t="s">
        <v>10363</v>
      </c>
      <c r="J1709" s="76"/>
      <c r="K1709" s="76"/>
      <c r="L1709" s="76"/>
      <c r="M1709" s="76"/>
      <c r="N1709" s="76"/>
      <c r="O1709" s="71" t="s">
        <v>10335</v>
      </c>
      <c r="P1709" s="71"/>
      <c r="Q1709" s="71" t="s">
        <v>10338</v>
      </c>
      <c r="R1709" s="79" t="s">
        <v>10339</v>
      </c>
      <c r="S1709" s="74" t="n">
        <v>45142</v>
      </c>
      <c r="T1709" s="74" t="n">
        <v>45872</v>
      </c>
      <c r="U1709" s="87" t="s">
        <v>10340</v>
      </c>
      <c r="V1709" s="87" t="s">
        <v>10341</v>
      </c>
      <c r="W1709" s="76"/>
      <c r="X1709" s="71" t="s">
        <v>10335</v>
      </c>
      <c r="Y1709" s="71" t="s">
        <v>10342</v>
      </c>
      <c r="Z1709" s="79" t="s">
        <v>10629</v>
      </c>
      <c r="AA1709" s="76"/>
      <c r="AB1709" s="76"/>
      <c r="AC1709" s="76"/>
      <c r="AD1709" s="76"/>
      <c r="AE1709" s="97" t="s">
        <v>10630</v>
      </c>
      <c r="AF1709" s="76"/>
      <c r="AG1709" s="76"/>
      <c r="AH1709" s="76"/>
      <c r="AI1709" s="67" t="s">
        <v>10845</v>
      </c>
      <c r="AJ1709" s="79" t="s">
        <v>42</v>
      </c>
      <c r="AK1709" s="68"/>
      <c r="AL1709" s="68"/>
      <c r="AM1709" s="68"/>
      <c r="AN1709" s="110"/>
      <c r="AO1709" s="110"/>
      <c r="AP1709" s="107"/>
      <c r="AQ1709" s="68"/>
    </row>
    <row r="1710" customFormat="false" ht="15" hidden="false" customHeight="false" outlineLevel="0" collapsed="false">
      <c r="B1710" s="1" t="str">
        <f aca="false">поверители!$E1710</f>
        <v>01529</v>
      </c>
      <c r="C1710" s="64" t="s">
        <v>323</v>
      </c>
      <c r="D1710" s="63"/>
      <c r="E1710" s="81" t="s">
        <v>12395</v>
      </c>
      <c r="F1710" s="63"/>
      <c r="G1710" s="63" t="s">
        <v>10335</v>
      </c>
      <c r="H1710" s="81" t="s">
        <v>326</v>
      </c>
      <c r="I1710" s="67" t="s">
        <v>10363</v>
      </c>
      <c r="J1710" s="76"/>
      <c r="K1710" s="76"/>
      <c r="L1710" s="76"/>
      <c r="M1710" s="76"/>
      <c r="N1710" s="76"/>
      <c r="O1710" s="71" t="s">
        <v>10335</v>
      </c>
      <c r="P1710" s="71"/>
      <c r="Q1710" s="71" t="s">
        <v>10338</v>
      </c>
      <c r="R1710" s="79" t="s">
        <v>10339</v>
      </c>
      <c r="S1710" s="74" t="n">
        <v>45142</v>
      </c>
      <c r="T1710" s="74" t="n">
        <v>45872</v>
      </c>
      <c r="U1710" s="87" t="s">
        <v>10340</v>
      </c>
      <c r="V1710" s="87" t="s">
        <v>10341</v>
      </c>
      <c r="W1710" s="76"/>
      <c r="X1710" s="71" t="s">
        <v>10335</v>
      </c>
      <c r="Y1710" s="71" t="s">
        <v>10342</v>
      </c>
      <c r="Z1710" s="79" t="s">
        <v>10629</v>
      </c>
      <c r="AA1710" s="76"/>
      <c r="AB1710" s="76"/>
      <c r="AC1710" s="76"/>
      <c r="AD1710" s="76"/>
      <c r="AE1710" s="97" t="s">
        <v>10630</v>
      </c>
      <c r="AF1710" s="76"/>
      <c r="AG1710" s="76"/>
      <c r="AH1710" s="76"/>
      <c r="AI1710" s="67" t="s">
        <v>10863</v>
      </c>
      <c r="AJ1710" s="79" t="s">
        <v>42</v>
      </c>
      <c r="AK1710" s="68"/>
      <c r="AL1710" s="68"/>
      <c r="AM1710" s="68"/>
      <c r="AN1710" s="110"/>
      <c r="AO1710" s="110"/>
      <c r="AP1710" s="107"/>
      <c r="AQ1710" s="68"/>
    </row>
    <row r="1711" customFormat="false" ht="16.4" hidden="false" customHeight="false" outlineLevel="0" collapsed="false">
      <c r="B1711" s="1" t="str">
        <f aca="false">поверители!$E1711</f>
        <v>02595</v>
      </c>
      <c r="C1711" s="64" t="s">
        <v>2257</v>
      </c>
      <c r="D1711" s="63"/>
      <c r="E1711" s="81" t="s">
        <v>12396</v>
      </c>
      <c r="F1711" s="63"/>
      <c r="G1711" s="63" t="s">
        <v>10335</v>
      </c>
      <c r="H1711" s="80" t="s">
        <v>2260</v>
      </c>
      <c r="I1711" s="67" t="s">
        <v>10363</v>
      </c>
      <c r="J1711" s="76"/>
      <c r="K1711" s="76"/>
      <c r="L1711" s="76"/>
      <c r="M1711" s="76"/>
      <c r="N1711" s="76"/>
      <c r="O1711" s="71" t="s">
        <v>10335</v>
      </c>
      <c r="P1711" s="71"/>
      <c r="Q1711" s="71" t="s">
        <v>10338</v>
      </c>
      <c r="R1711" s="79" t="s">
        <v>10339</v>
      </c>
      <c r="S1711" s="74" t="n">
        <v>45142</v>
      </c>
      <c r="T1711" s="74" t="n">
        <v>45872</v>
      </c>
      <c r="U1711" s="87" t="s">
        <v>10340</v>
      </c>
      <c r="V1711" s="87" t="s">
        <v>10341</v>
      </c>
      <c r="W1711" s="76"/>
      <c r="X1711" s="71" t="s">
        <v>10335</v>
      </c>
      <c r="Y1711" s="71" t="s">
        <v>10342</v>
      </c>
      <c r="Z1711" s="79" t="s">
        <v>10629</v>
      </c>
      <c r="AA1711" s="76"/>
      <c r="AB1711" s="76"/>
      <c r="AC1711" s="76"/>
      <c r="AD1711" s="76"/>
      <c r="AE1711" s="97" t="s">
        <v>10630</v>
      </c>
      <c r="AF1711" s="76"/>
      <c r="AG1711" s="76"/>
      <c r="AH1711" s="76"/>
      <c r="AI1711" s="67" t="s">
        <v>10609</v>
      </c>
      <c r="AJ1711" s="79" t="s">
        <v>42</v>
      </c>
      <c r="AK1711" s="68"/>
      <c r="AL1711" s="68"/>
      <c r="AM1711" s="68"/>
      <c r="AN1711" s="110"/>
      <c r="AO1711" s="110"/>
      <c r="AP1711" s="107"/>
      <c r="AQ1711" s="68"/>
    </row>
    <row r="1712" customFormat="false" ht="15" hidden="false" customHeight="false" outlineLevel="0" collapsed="false">
      <c r="B1712" s="1" t="str">
        <f aca="false">поверители!$E1712</f>
        <v>1712161789</v>
      </c>
      <c r="C1712" s="64" t="s">
        <v>393</v>
      </c>
      <c r="D1712" s="63"/>
      <c r="E1712" s="81" t="s">
        <v>12397</v>
      </c>
      <c r="F1712" s="63"/>
      <c r="G1712" s="63" t="s">
        <v>10335</v>
      </c>
      <c r="H1712" s="81" t="s">
        <v>10935</v>
      </c>
      <c r="I1712" s="67" t="s">
        <v>10936</v>
      </c>
      <c r="J1712" s="76"/>
      <c r="K1712" s="76"/>
      <c r="L1712" s="76"/>
      <c r="M1712" s="76"/>
      <c r="N1712" s="76"/>
      <c r="O1712" s="71" t="s">
        <v>10335</v>
      </c>
      <c r="P1712" s="71"/>
      <c r="Q1712" s="71" t="s">
        <v>10338</v>
      </c>
      <c r="R1712" s="79" t="s">
        <v>10339</v>
      </c>
      <c r="S1712" s="74" t="n">
        <v>45142</v>
      </c>
      <c r="T1712" s="74" t="n">
        <v>45872</v>
      </c>
      <c r="U1712" s="87" t="s">
        <v>10340</v>
      </c>
      <c r="V1712" s="87" t="s">
        <v>10341</v>
      </c>
      <c r="W1712" s="76"/>
      <c r="X1712" s="71" t="s">
        <v>10335</v>
      </c>
      <c r="Y1712" s="71" t="s">
        <v>10342</v>
      </c>
      <c r="Z1712" s="79" t="s">
        <v>10629</v>
      </c>
      <c r="AA1712" s="76"/>
      <c r="AB1712" s="76"/>
      <c r="AC1712" s="76"/>
      <c r="AD1712" s="76"/>
      <c r="AE1712" s="97" t="s">
        <v>10630</v>
      </c>
      <c r="AF1712" s="76"/>
      <c r="AG1712" s="76"/>
      <c r="AH1712" s="76"/>
      <c r="AI1712" s="67" t="s">
        <v>10573</v>
      </c>
      <c r="AJ1712" s="79" t="s">
        <v>42</v>
      </c>
      <c r="AK1712" s="68"/>
      <c r="AL1712" s="68"/>
      <c r="AM1712" s="68"/>
      <c r="AN1712" s="110"/>
      <c r="AO1712" s="110"/>
      <c r="AP1712" s="107"/>
      <c r="AQ1712" s="68"/>
    </row>
    <row r="1713" customFormat="false" ht="15" hidden="false" customHeight="false" outlineLevel="0" collapsed="false">
      <c r="B1713" s="1" t="str">
        <f aca="false">поверители!$E1713</f>
        <v>1712161816</v>
      </c>
      <c r="C1713" s="64" t="s">
        <v>393</v>
      </c>
      <c r="D1713" s="63"/>
      <c r="E1713" s="81" t="s">
        <v>12398</v>
      </c>
      <c r="F1713" s="63"/>
      <c r="G1713" s="63" t="s">
        <v>10335</v>
      </c>
      <c r="H1713" s="81" t="s">
        <v>10935</v>
      </c>
      <c r="I1713" s="67" t="s">
        <v>10936</v>
      </c>
      <c r="J1713" s="76"/>
      <c r="K1713" s="76"/>
      <c r="L1713" s="76"/>
      <c r="M1713" s="76"/>
      <c r="N1713" s="76"/>
      <c r="O1713" s="71" t="s">
        <v>10335</v>
      </c>
      <c r="P1713" s="71"/>
      <c r="Q1713" s="71" t="s">
        <v>10338</v>
      </c>
      <c r="R1713" s="79" t="s">
        <v>10339</v>
      </c>
      <c r="S1713" s="74" t="n">
        <v>45142</v>
      </c>
      <c r="T1713" s="74" t="n">
        <v>45872</v>
      </c>
      <c r="U1713" s="87" t="s">
        <v>10340</v>
      </c>
      <c r="V1713" s="87" t="s">
        <v>10341</v>
      </c>
      <c r="W1713" s="76"/>
      <c r="X1713" s="71" t="s">
        <v>10335</v>
      </c>
      <c r="Y1713" s="71" t="s">
        <v>10342</v>
      </c>
      <c r="Z1713" s="79" t="s">
        <v>10629</v>
      </c>
      <c r="AA1713" s="76"/>
      <c r="AB1713" s="76"/>
      <c r="AC1713" s="76"/>
      <c r="AD1713" s="76"/>
      <c r="AE1713" s="97" t="s">
        <v>10630</v>
      </c>
      <c r="AF1713" s="76"/>
      <c r="AG1713" s="76"/>
      <c r="AH1713" s="76"/>
      <c r="AI1713" s="67" t="s">
        <v>10573</v>
      </c>
      <c r="AJ1713" s="79" t="s">
        <v>42</v>
      </c>
      <c r="AK1713" s="68"/>
      <c r="AL1713" s="68"/>
      <c r="AM1713" s="68"/>
      <c r="AN1713" s="110"/>
      <c r="AO1713" s="110"/>
      <c r="AP1713" s="107"/>
      <c r="AQ1713" s="68"/>
    </row>
    <row r="1714" customFormat="false" ht="15" hidden="false" customHeight="false" outlineLevel="0" collapsed="false">
      <c r="B1714" s="1" t="str">
        <f aca="false">поверители!$E1714</f>
        <v>1712164591</v>
      </c>
      <c r="C1714" s="64" t="s">
        <v>393</v>
      </c>
      <c r="D1714" s="63"/>
      <c r="E1714" s="81" t="s">
        <v>12399</v>
      </c>
      <c r="F1714" s="63"/>
      <c r="G1714" s="63" t="s">
        <v>10335</v>
      </c>
      <c r="H1714" s="81" t="s">
        <v>10935</v>
      </c>
      <c r="I1714" s="67" t="s">
        <v>10936</v>
      </c>
      <c r="J1714" s="76"/>
      <c r="K1714" s="76"/>
      <c r="L1714" s="76"/>
      <c r="M1714" s="76"/>
      <c r="N1714" s="76"/>
      <c r="O1714" s="71" t="s">
        <v>10335</v>
      </c>
      <c r="P1714" s="71"/>
      <c r="Q1714" s="71" t="s">
        <v>10338</v>
      </c>
      <c r="R1714" s="79" t="s">
        <v>10339</v>
      </c>
      <c r="S1714" s="74" t="n">
        <v>45142</v>
      </c>
      <c r="T1714" s="74" t="n">
        <v>45872</v>
      </c>
      <c r="U1714" s="87" t="s">
        <v>10340</v>
      </c>
      <c r="V1714" s="87" t="s">
        <v>10341</v>
      </c>
      <c r="W1714" s="76"/>
      <c r="X1714" s="71" t="s">
        <v>10335</v>
      </c>
      <c r="Y1714" s="71" t="s">
        <v>10342</v>
      </c>
      <c r="Z1714" s="79" t="s">
        <v>10629</v>
      </c>
      <c r="AA1714" s="76"/>
      <c r="AB1714" s="76"/>
      <c r="AC1714" s="76"/>
      <c r="AD1714" s="76"/>
      <c r="AE1714" s="97" t="s">
        <v>10630</v>
      </c>
      <c r="AF1714" s="76"/>
      <c r="AG1714" s="76"/>
      <c r="AH1714" s="76"/>
      <c r="AI1714" s="67" t="s">
        <v>10573</v>
      </c>
      <c r="AJ1714" s="79" t="s">
        <v>42</v>
      </c>
      <c r="AK1714" s="68"/>
      <c r="AL1714" s="68"/>
      <c r="AM1714" s="68"/>
      <c r="AN1714" s="110"/>
      <c r="AO1714" s="110"/>
      <c r="AP1714" s="107"/>
      <c r="AQ1714" s="68"/>
    </row>
    <row r="1715" customFormat="false" ht="15" hidden="false" customHeight="false" outlineLevel="0" collapsed="false">
      <c r="B1715" s="1" t="str">
        <f aca="false">поверители!$E1715</f>
        <v>1712166506</v>
      </c>
      <c r="C1715" s="64" t="s">
        <v>393</v>
      </c>
      <c r="D1715" s="63"/>
      <c r="E1715" s="81" t="s">
        <v>12400</v>
      </c>
      <c r="F1715" s="63"/>
      <c r="G1715" s="63" t="s">
        <v>10335</v>
      </c>
      <c r="H1715" s="81" t="s">
        <v>10935</v>
      </c>
      <c r="I1715" s="67" t="s">
        <v>10936</v>
      </c>
      <c r="J1715" s="76"/>
      <c r="K1715" s="76"/>
      <c r="L1715" s="76"/>
      <c r="M1715" s="76"/>
      <c r="N1715" s="76"/>
      <c r="O1715" s="71" t="s">
        <v>10335</v>
      </c>
      <c r="P1715" s="71"/>
      <c r="Q1715" s="71" t="s">
        <v>10338</v>
      </c>
      <c r="R1715" s="79" t="s">
        <v>10339</v>
      </c>
      <c r="S1715" s="74" t="n">
        <v>45142</v>
      </c>
      <c r="T1715" s="74" t="n">
        <v>45872</v>
      </c>
      <c r="U1715" s="87" t="s">
        <v>10340</v>
      </c>
      <c r="V1715" s="87" t="s">
        <v>10341</v>
      </c>
      <c r="W1715" s="76"/>
      <c r="X1715" s="71" t="s">
        <v>10335</v>
      </c>
      <c r="Y1715" s="71" t="s">
        <v>10342</v>
      </c>
      <c r="Z1715" s="79" t="s">
        <v>10629</v>
      </c>
      <c r="AA1715" s="76"/>
      <c r="AB1715" s="76"/>
      <c r="AC1715" s="76"/>
      <c r="AD1715" s="76"/>
      <c r="AE1715" s="97" t="s">
        <v>10630</v>
      </c>
      <c r="AF1715" s="76"/>
      <c r="AG1715" s="76"/>
      <c r="AH1715" s="76"/>
      <c r="AI1715" s="67" t="s">
        <v>10573</v>
      </c>
      <c r="AJ1715" s="79" t="s">
        <v>42</v>
      </c>
      <c r="AK1715" s="68"/>
      <c r="AL1715" s="68"/>
      <c r="AM1715" s="68"/>
      <c r="AN1715" s="110"/>
      <c r="AO1715" s="110"/>
      <c r="AP1715" s="107"/>
      <c r="AQ1715" s="68"/>
    </row>
    <row r="1716" customFormat="false" ht="15" hidden="false" customHeight="false" outlineLevel="0" collapsed="false">
      <c r="B1716" s="1" t="str">
        <f aca="false">поверители!$E1716</f>
        <v>1712161765</v>
      </c>
      <c r="C1716" s="64" t="s">
        <v>393</v>
      </c>
      <c r="D1716" s="63"/>
      <c r="E1716" s="81" t="s">
        <v>12401</v>
      </c>
      <c r="F1716" s="63"/>
      <c r="G1716" s="63" t="s">
        <v>10335</v>
      </c>
      <c r="H1716" s="81" t="s">
        <v>10935</v>
      </c>
      <c r="I1716" s="67" t="s">
        <v>10936</v>
      </c>
      <c r="J1716" s="76"/>
      <c r="K1716" s="76"/>
      <c r="L1716" s="76"/>
      <c r="M1716" s="76"/>
      <c r="N1716" s="76"/>
      <c r="O1716" s="71" t="s">
        <v>10335</v>
      </c>
      <c r="P1716" s="71"/>
      <c r="Q1716" s="71" t="s">
        <v>10338</v>
      </c>
      <c r="R1716" s="79" t="s">
        <v>10339</v>
      </c>
      <c r="S1716" s="74" t="n">
        <v>45142</v>
      </c>
      <c r="T1716" s="74" t="n">
        <v>45872</v>
      </c>
      <c r="U1716" s="87" t="s">
        <v>10340</v>
      </c>
      <c r="V1716" s="87" t="s">
        <v>10341</v>
      </c>
      <c r="W1716" s="76"/>
      <c r="X1716" s="71" t="s">
        <v>10335</v>
      </c>
      <c r="Y1716" s="71" t="s">
        <v>10342</v>
      </c>
      <c r="Z1716" s="79" t="s">
        <v>10629</v>
      </c>
      <c r="AA1716" s="76"/>
      <c r="AB1716" s="76"/>
      <c r="AC1716" s="76"/>
      <c r="AD1716" s="76"/>
      <c r="AE1716" s="97" t="s">
        <v>10630</v>
      </c>
      <c r="AF1716" s="76"/>
      <c r="AG1716" s="76"/>
      <c r="AH1716" s="76"/>
      <c r="AI1716" s="67" t="s">
        <v>10573</v>
      </c>
      <c r="AJ1716" s="79" t="s">
        <v>42</v>
      </c>
      <c r="AK1716" s="68"/>
      <c r="AL1716" s="68"/>
      <c r="AM1716" s="68"/>
      <c r="AN1716" s="110"/>
      <c r="AO1716" s="110"/>
      <c r="AP1716" s="107"/>
      <c r="AQ1716" s="68"/>
    </row>
    <row r="1717" customFormat="false" ht="15" hidden="false" customHeight="false" outlineLevel="0" collapsed="false">
      <c r="B1717" s="1" t="str">
        <f aca="false">поверители!$E1717</f>
        <v>00966</v>
      </c>
      <c r="C1717" s="64" t="s">
        <v>363</v>
      </c>
      <c r="D1717" s="63"/>
      <c r="E1717" s="81" t="s">
        <v>12402</v>
      </c>
      <c r="F1717" s="63"/>
      <c r="G1717" s="63" t="s">
        <v>10335</v>
      </c>
      <c r="H1717" s="81" t="s">
        <v>390</v>
      </c>
      <c r="I1717" s="67" t="s">
        <v>10649</v>
      </c>
      <c r="J1717" s="76"/>
      <c r="K1717" s="76"/>
      <c r="L1717" s="76"/>
      <c r="M1717" s="76"/>
      <c r="N1717" s="76"/>
      <c r="O1717" s="71" t="s">
        <v>10335</v>
      </c>
      <c r="P1717" s="71"/>
      <c r="Q1717" s="71" t="s">
        <v>10338</v>
      </c>
      <c r="R1717" s="79" t="s">
        <v>10339</v>
      </c>
      <c r="S1717" s="74" t="n">
        <v>45142</v>
      </c>
      <c r="T1717" s="74" t="n">
        <v>45507</v>
      </c>
      <c r="U1717" s="87" t="s">
        <v>10340</v>
      </c>
      <c r="V1717" s="87" t="s">
        <v>10341</v>
      </c>
      <c r="W1717" s="76"/>
      <c r="X1717" s="71" t="s">
        <v>10335</v>
      </c>
      <c r="Y1717" s="71" t="s">
        <v>10342</v>
      </c>
      <c r="Z1717" s="79" t="s">
        <v>10629</v>
      </c>
      <c r="AA1717" s="76"/>
      <c r="AB1717" s="76"/>
      <c r="AC1717" s="76"/>
      <c r="AD1717" s="76"/>
      <c r="AE1717" s="97" t="s">
        <v>10630</v>
      </c>
      <c r="AF1717" s="76"/>
      <c r="AG1717" s="76"/>
      <c r="AH1717" s="76"/>
      <c r="AI1717" s="67" t="s">
        <v>10562</v>
      </c>
      <c r="AJ1717" s="79" t="s">
        <v>42</v>
      </c>
      <c r="AK1717" s="68"/>
      <c r="AL1717" s="68"/>
      <c r="AM1717" s="68"/>
      <c r="AN1717" s="110"/>
      <c r="AO1717" s="110"/>
      <c r="AP1717" s="107"/>
      <c r="AQ1717" s="68"/>
    </row>
    <row r="1718" customFormat="false" ht="15" hidden="false" customHeight="false" outlineLevel="0" collapsed="false">
      <c r="B1718" s="1" t="str">
        <f aca="false">поверители!$E1718</f>
        <v>04758</v>
      </c>
      <c r="C1718" s="64" t="s">
        <v>323</v>
      </c>
      <c r="D1718" s="63"/>
      <c r="E1718" s="81" t="s">
        <v>12403</v>
      </c>
      <c r="F1718" s="63"/>
      <c r="G1718" s="63" t="s">
        <v>10335</v>
      </c>
      <c r="H1718" s="81" t="s">
        <v>782</v>
      </c>
      <c r="I1718" s="67" t="s">
        <v>10652</v>
      </c>
      <c r="J1718" s="76"/>
      <c r="K1718" s="76"/>
      <c r="L1718" s="76"/>
      <c r="M1718" s="76"/>
      <c r="N1718" s="76"/>
      <c r="O1718" s="71" t="s">
        <v>10335</v>
      </c>
      <c r="P1718" s="71"/>
      <c r="Q1718" s="71" t="s">
        <v>10338</v>
      </c>
      <c r="R1718" s="79" t="s">
        <v>10339</v>
      </c>
      <c r="S1718" s="74" t="n">
        <v>45142</v>
      </c>
      <c r="T1718" s="74" t="n">
        <v>45872</v>
      </c>
      <c r="U1718" s="87" t="s">
        <v>10340</v>
      </c>
      <c r="V1718" s="87" t="s">
        <v>10341</v>
      </c>
      <c r="W1718" s="76"/>
      <c r="X1718" s="71" t="s">
        <v>10335</v>
      </c>
      <c r="Y1718" s="71" t="s">
        <v>10342</v>
      </c>
      <c r="Z1718" s="79" t="s">
        <v>10629</v>
      </c>
      <c r="AA1718" s="76"/>
      <c r="AB1718" s="76"/>
      <c r="AC1718" s="76"/>
      <c r="AD1718" s="76"/>
      <c r="AE1718" s="97" t="s">
        <v>10630</v>
      </c>
      <c r="AF1718" s="76"/>
      <c r="AG1718" s="76"/>
      <c r="AH1718" s="76"/>
      <c r="AI1718" s="67" t="s">
        <v>10609</v>
      </c>
      <c r="AJ1718" s="79" t="s">
        <v>42</v>
      </c>
      <c r="AK1718" s="68"/>
      <c r="AL1718" s="68"/>
      <c r="AM1718" s="68"/>
      <c r="AN1718" s="110"/>
      <c r="AO1718" s="110"/>
      <c r="AP1718" s="107"/>
      <c r="AQ1718" s="68"/>
    </row>
    <row r="1719" customFormat="false" ht="15" hidden="false" customHeight="false" outlineLevel="0" collapsed="false">
      <c r="B1719" s="1" t="str">
        <f aca="false">поверители!$E1719</f>
        <v>05289</v>
      </c>
      <c r="C1719" s="64" t="s">
        <v>323</v>
      </c>
      <c r="D1719" s="63"/>
      <c r="E1719" s="81" t="s">
        <v>12404</v>
      </c>
      <c r="F1719" s="63"/>
      <c r="G1719" s="63" t="s">
        <v>10335</v>
      </c>
      <c r="H1719" s="81" t="s">
        <v>326</v>
      </c>
      <c r="I1719" s="67" t="s">
        <v>10652</v>
      </c>
      <c r="J1719" s="76"/>
      <c r="K1719" s="76"/>
      <c r="L1719" s="76"/>
      <c r="M1719" s="76"/>
      <c r="N1719" s="76"/>
      <c r="O1719" s="71" t="s">
        <v>10335</v>
      </c>
      <c r="P1719" s="71"/>
      <c r="Q1719" s="71" t="s">
        <v>10338</v>
      </c>
      <c r="R1719" s="79" t="s">
        <v>10339</v>
      </c>
      <c r="S1719" s="74" t="n">
        <v>45142</v>
      </c>
      <c r="T1719" s="74" t="n">
        <v>45872</v>
      </c>
      <c r="U1719" s="87" t="s">
        <v>10340</v>
      </c>
      <c r="V1719" s="87" t="s">
        <v>10341</v>
      </c>
      <c r="W1719" s="76"/>
      <c r="X1719" s="71" t="s">
        <v>10335</v>
      </c>
      <c r="Y1719" s="71" t="s">
        <v>10342</v>
      </c>
      <c r="Z1719" s="79" t="s">
        <v>10629</v>
      </c>
      <c r="AA1719" s="76"/>
      <c r="AB1719" s="76"/>
      <c r="AC1719" s="76"/>
      <c r="AD1719" s="76"/>
      <c r="AE1719" s="97" t="s">
        <v>10630</v>
      </c>
      <c r="AF1719" s="76"/>
      <c r="AG1719" s="76"/>
      <c r="AH1719" s="76"/>
      <c r="AI1719" s="67" t="s">
        <v>10558</v>
      </c>
      <c r="AJ1719" s="79" t="s">
        <v>42</v>
      </c>
      <c r="AK1719" s="68"/>
      <c r="AL1719" s="68"/>
      <c r="AM1719" s="68"/>
      <c r="AN1719" s="110"/>
      <c r="AO1719" s="110"/>
      <c r="AP1719" s="107"/>
      <c r="AQ1719" s="68"/>
    </row>
    <row r="1720" customFormat="false" ht="15" hidden="false" customHeight="false" outlineLevel="0" collapsed="false">
      <c r="B1720" s="1" t="str">
        <f aca="false">поверители!$E1720</f>
        <v>1014914</v>
      </c>
      <c r="C1720" s="64" t="s">
        <v>329</v>
      </c>
      <c r="D1720" s="63"/>
      <c r="E1720" s="81" t="s">
        <v>12405</v>
      </c>
      <c r="F1720" s="63"/>
      <c r="G1720" s="63" t="s">
        <v>10335</v>
      </c>
      <c r="H1720" s="63" t="s">
        <v>332</v>
      </c>
      <c r="I1720" s="67" t="n">
        <v>2020</v>
      </c>
      <c r="J1720" s="76"/>
      <c r="K1720" s="76"/>
      <c r="L1720" s="76"/>
      <c r="M1720" s="76"/>
      <c r="N1720" s="76"/>
      <c r="O1720" s="71" t="s">
        <v>10335</v>
      </c>
      <c r="P1720" s="71"/>
      <c r="Q1720" s="71" t="s">
        <v>10338</v>
      </c>
      <c r="R1720" s="79" t="s">
        <v>10339</v>
      </c>
      <c r="S1720" s="74" t="n">
        <v>45142</v>
      </c>
      <c r="T1720" s="74" t="n">
        <v>45872</v>
      </c>
      <c r="U1720" s="87" t="s">
        <v>10340</v>
      </c>
      <c r="V1720" s="87" t="s">
        <v>10341</v>
      </c>
      <c r="W1720" s="76"/>
      <c r="X1720" s="71" t="s">
        <v>10335</v>
      </c>
      <c r="Y1720" s="71" t="s">
        <v>10342</v>
      </c>
      <c r="Z1720" s="79" t="s">
        <v>10629</v>
      </c>
      <c r="AA1720" s="76"/>
      <c r="AB1720" s="76"/>
      <c r="AC1720" s="76"/>
      <c r="AD1720" s="76"/>
      <c r="AE1720" s="97" t="s">
        <v>10630</v>
      </c>
      <c r="AF1720" s="76"/>
      <c r="AG1720" s="76"/>
      <c r="AH1720" s="76"/>
      <c r="AI1720" s="67" t="s">
        <v>10562</v>
      </c>
      <c r="AJ1720" s="79" t="s">
        <v>42</v>
      </c>
      <c r="AK1720" s="68"/>
      <c r="AL1720" s="68"/>
      <c r="AM1720" s="68"/>
      <c r="AN1720" s="110"/>
      <c r="AO1720" s="110"/>
      <c r="AP1720" s="107"/>
      <c r="AQ1720" s="68"/>
    </row>
    <row r="1721" customFormat="false" ht="17.9" hidden="false" customHeight="false" outlineLevel="0" collapsed="false">
      <c r="B1721" s="1" t="str">
        <f aca="false">поверители!$E1721</f>
        <v>011811193</v>
      </c>
      <c r="C1721" s="64" t="s">
        <v>393</v>
      </c>
      <c r="D1721" s="63"/>
      <c r="E1721" s="67" t="s">
        <v>12406</v>
      </c>
      <c r="F1721" s="63"/>
      <c r="G1721" s="63" t="s">
        <v>10335</v>
      </c>
      <c r="H1721" s="64" t="s">
        <v>2466</v>
      </c>
      <c r="I1721" s="67" t="n">
        <v>2020</v>
      </c>
      <c r="J1721" s="76"/>
      <c r="K1721" s="76"/>
      <c r="L1721" s="76"/>
      <c r="M1721" s="76"/>
      <c r="N1721" s="76"/>
      <c r="O1721" s="71" t="s">
        <v>10335</v>
      </c>
      <c r="P1721" s="71"/>
      <c r="Q1721" s="71" t="s">
        <v>10338</v>
      </c>
      <c r="R1721" s="79" t="s">
        <v>10339</v>
      </c>
      <c r="S1721" s="74" t="n">
        <v>45142</v>
      </c>
      <c r="T1721" s="74" t="n">
        <v>45872</v>
      </c>
      <c r="U1721" s="87" t="s">
        <v>10340</v>
      </c>
      <c r="V1721" s="87" t="s">
        <v>10341</v>
      </c>
      <c r="W1721" s="76"/>
      <c r="X1721" s="71" t="s">
        <v>10335</v>
      </c>
      <c r="Y1721" s="71" t="s">
        <v>10342</v>
      </c>
      <c r="Z1721" s="79" t="s">
        <v>10629</v>
      </c>
      <c r="AA1721" s="76"/>
      <c r="AB1721" s="76"/>
      <c r="AC1721" s="76"/>
      <c r="AD1721" s="76"/>
      <c r="AE1721" s="97" t="s">
        <v>10630</v>
      </c>
      <c r="AF1721" s="76"/>
      <c r="AG1721" s="76"/>
      <c r="AH1721" s="76"/>
      <c r="AI1721" s="104" t="s">
        <v>10733</v>
      </c>
      <c r="AJ1721" s="79" t="s">
        <v>42</v>
      </c>
      <c r="AK1721" s="68"/>
      <c r="AL1721" s="68"/>
      <c r="AM1721" s="68"/>
      <c r="AN1721" s="110"/>
      <c r="AO1721" s="110"/>
      <c r="AP1721" s="107"/>
      <c r="AQ1721" s="68"/>
    </row>
    <row r="1722" customFormat="false" ht="17.9" hidden="false" customHeight="false" outlineLevel="0" collapsed="false">
      <c r="B1722" s="1" t="str">
        <f aca="false">поверители!$E1722</f>
        <v>011811199</v>
      </c>
      <c r="C1722" s="64" t="s">
        <v>393</v>
      </c>
      <c r="D1722" s="63"/>
      <c r="E1722" s="67" t="s">
        <v>12407</v>
      </c>
      <c r="F1722" s="63"/>
      <c r="G1722" s="63" t="s">
        <v>10335</v>
      </c>
      <c r="H1722" s="64" t="s">
        <v>2466</v>
      </c>
      <c r="I1722" s="67" t="n">
        <v>2020</v>
      </c>
      <c r="J1722" s="76"/>
      <c r="K1722" s="76"/>
      <c r="L1722" s="76"/>
      <c r="M1722" s="76"/>
      <c r="N1722" s="76"/>
      <c r="O1722" s="71" t="s">
        <v>10335</v>
      </c>
      <c r="P1722" s="71"/>
      <c r="Q1722" s="71" t="s">
        <v>10338</v>
      </c>
      <c r="R1722" s="79" t="s">
        <v>10339</v>
      </c>
      <c r="S1722" s="74" t="n">
        <v>45142</v>
      </c>
      <c r="T1722" s="74" t="n">
        <v>45872</v>
      </c>
      <c r="U1722" s="87" t="s">
        <v>10340</v>
      </c>
      <c r="V1722" s="87" t="s">
        <v>10341</v>
      </c>
      <c r="W1722" s="76"/>
      <c r="X1722" s="71" t="s">
        <v>10335</v>
      </c>
      <c r="Y1722" s="71" t="s">
        <v>10342</v>
      </c>
      <c r="Z1722" s="79" t="s">
        <v>10629</v>
      </c>
      <c r="AA1722" s="76"/>
      <c r="AB1722" s="76"/>
      <c r="AC1722" s="76"/>
      <c r="AD1722" s="76"/>
      <c r="AE1722" s="97" t="s">
        <v>10630</v>
      </c>
      <c r="AF1722" s="76"/>
      <c r="AG1722" s="76"/>
      <c r="AH1722" s="76"/>
      <c r="AI1722" s="104" t="s">
        <v>10733</v>
      </c>
      <c r="AJ1722" s="79" t="s">
        <v>42</v>
      </c>
      <c r="AK1722" s="68"/>
      <c r="AL1722" s="68"/>
      <c r="AM1722" s="68"/>
      <c r="AN1722" s="110"/>
      <c r="AO1722" s="110"/>
      <c r="AP1722" s="107"/>
      <c r="AQ1722" s="68"/>
    </row>
    <row r="1723" customFormat="false" ht="17.9" hidden="false" customHeight="false" outlineLevel="0" collapsed="false">
      <c r="B1723" s="1" t="str">
        <f aca="false">поверители!$E1723</f>
        <v>011811188</v>
      </c>
      <c r="C1723" s="64" t="s">
        <v>393</v>
      </c>
      <c r="D1723" s="63"/>
      <c r="E1723" s="67" t="s">
        <v>2464</v>
      </c>
      <c r="F1723" s="63"/>
      <c r="G1723" s="63" t="s">
        <v>10335</v>
      </c>
      <c r="H1723" s="64" t="s">
        <v>2466</v>
      </c>
      <c r="I1723" s="67" t="n">
        <v>2020</v>
      </c>
      <c r="J1723" s="76"/>
      <c r="K1723" s="76"/>
      <c r="L1723" s="76"/>
      <c r="M1723" s="76"/>
      <c r="N1723" s="76"/>
      <c r="O1723" s="71" t="s">
        <v>10335</v>
      </c>
      <c r="P1723" s="71"/>
      <c r="Q1723" s="71" t="s">
        <v>10338</v>
      </c>
      <c r="R1723" s="79" t="s">
        <v>10339</v>
      </c>
      <c r="S1723" s="74" t="n">
        <v>45142</v>
      </c>
      <c r="T1723" s="74" t="n">
        <v>45872</v>
      </c>
      <c r="U1723" s="87" t="s">
        <v>10340</v>
      </c>
      <c r="V1723" s="87" t="s">
        <v>10341</v>
      </c>
      <c r="W1723" s="76"/>
      <c r="X1723" s="71" t="s">
        <v>10335</v>
      </c>
      <c r="Y1723" s="71" t="s">
        <v>10342</v>
      </c>
      <c r="Z1723" s="79" t="s">
        <v>10629</v>
      </c>
      <c r="AA1723" s="76"/>
      <c r="AB1723" s="76"/>
      <c r="AC1723" s="76"/>
      <c r="AD1723" s="76"/>
      <c r="AE1723" s="97" t="s">
        <v>10630</v>
      </c>
      <c r="AF1723" s="76"/>
      <c r="AG1723" s="76"/>
      <c r="AH1723" s="76"/>
      <c r="AI1723" s="104" t="s">
        <v>10733</v>
      </c>
      <c r="AJ1723" s="79" t="s">
        <v>42</v>
      </c>
      <c r="AK1723" s="68"/>
      <c r="AL1723" s="68"/>
      <c r="AM1723" s="68"/>
      <c r="AN1723" s="110"/>
      <c r="AO1723" s="110"/>
      <c r="AP1723" s="107"/>
      <c r="AQ1723" s="68"/>
    </row>
    <row r="1724" customFormat="false" ht="15" hidden="false" customHeight="false" outlineLevel="0" collapsed="false">
      <c r="B1724" s="1" t="str">
        <f aca="false">поверители!$E1724</f>
        <v>2171105</v>
      </c>
      <c r="C1724" s="64" t="s">
        <v>10097</v>
      </c>
      <c r="D1724" s="63"/>
      <c r="E1724" s="114" t="s">
        <v>12408</v>
      </c>
      <c r="F1724" s="63"/>
      <c r="G1724" s="63" t="s">
        <v>10335</v>
      </c>
      <c r="H1724" s="64" t="s">
        <v>2219</v>
      </c>
      <c r="I1724" s="67" t="n">
        <v>2021</v>
      </c>
      <c r="J1724" s="76"/>
      <c r="K1724" s="76"/>
      <c r="L1724" s="76"/>
      <c r="M1724" s="76"/>
      <c r="N1724" s="76"/>
      <c r="O1724" s="71" t="s">
        <v>10335</v>
      </c>
      <c r="P1724" s="71"/>
      <c r="Q1724" s="71" t="s">
        <v>10338</v>
      </c>
      <c r="R1724" s="79" t="s">
        <v>10339</v>
      </c>
      <c r="S1724" s="74" t="n">
        <v>45147</v>
      </c>
      <c r="T1724" s="74" t="n">
        <v>45877</v>
      </c>
      <c r="U1724" s="87" t="s">
        <v>10340</v>
      </c>
      <c r="V1724" s="87" t="s">
        <v>10341</v>
      </c>
      <c r="W1724" s="76"/>
      <c r="X1724" s="71" t="s">
        <v>10335</v>
      </c>
      <c r="Y1724" s="71" t="s">
        <v>10342</v>
      </c>
      <c r="Z1724" s="126" t="s">
        <v>12409</v>
      </c>
      <c r="AA1724" s="76"/>
      <c r="AB1724" s="76"/>
      <c r="AC1724" s="76"/>
      <c r="AD1724" s="76"/>
      <c r="AE1724" s="97" t="s">
        <v>10630</v>
      </c>
      <c r="AF1724" s="76"/>
      <c r="AG1724" s="76"/>
      <c r="AH1724" s="76"/>
      <c r="AI1724" s="67" t="s">
        <v>11128</v>
      </c>
      <c r="AJ1724" s="79" t="s">
        <v>10346</v>
      </c>
      <c r="AK1724" s="68"/>
      <c r="AL1724" s="68"/>
      <c r="AM1724" s="68"/>
      <c r="AN1724" s="110"/>
      <c r="AO1724" s="110"/>
      <c r="AP1724" s="107"/>
      <c r="AQ1724" s="68"/>
    </row>
    <row r="1725" customFormat="false" ht="15" hidden="false" customHeight="false" outlineLevel="0" collapsed="false">
      <c r="B1725" s="1" t="str">
        <f aca="false">поверители!$E1725</f>
        <v>Р00449</v>
      </c>
      <c r="C1725" s="64" t="s">
        <v>291</v>
      </c>
      <c r="D1725" s="63"/>
      <c r="E1725" s="81" t="s">
        <v>12410</v>
      </c>
      <c r="F1725" s="63"/>
      <c r="G1725" s="63" t="s">
        <v>10335</v>
      </c>
      <c r="H1725" s="81" t="s">
        <v>404</v>
      </c>
      <c r="I1725" s="67" t="s">
        <v>10458</v>
      </c>
      <c r="J1725" s="76"/>
      <c r="K1725" s="76"/>
      <c r="L1725" s="76"/>
      <c r="M1725" s="76"/>
      <c r="N1725" s="76"/>
      <c r="O1725" s="71" t="s">
        <v>10335</v>
      </c>
      <c r="P1725" s="71"/>
      <c r="Q1725" s="71" t="s">
        <v>10338</v>
      </c>
      <c r="R1725" s="79" t="s">
        <v>10339</v>
      </c>
      <c r="S1725" s="74" t="n">
        <v>45147</v>
      </c>
      <c r="T1725" s="74" t="n">
        <v>45512</v>
      </c>
      <c r="U1725" s="87" t="s">
        <v>10340</v>
      </c>
      <c r="V1725" s="87" t="s">
        <v>10341</v>
      </c>
      <c r="W1725" s="76"/>
      <c r="X1725" s="71" t="s">
        <v>10335</v>
      </c>
      <c r="Y1725" s="71" t="s">
        <v>10342</v>
      </c>
      <c r="Z1725" s="79" t="s">
        <v>10629</v>
      </c>
      <c r="AA1725" s="76"/>
      <c r="AB1725" s="76"/>
      <c r="AC1725" s="76"/>
      <c r="AD1725" s="76"/>
      <c r="AE1725" s="97" t="s">
        <v>10630</v>
      </c>
      <c r="AF1725" s="76"/>
      <c r="AG1725" s="76"/>
      <c r="AH1725" s="76"/>
      <c r="AI1725" s="67" t="s">
        <v>10650</v>
      </c>
      <c r="AJ1725" s="79" t="s">
        <v>10346</v>
      </c>
      <c r="AK1725" s="68"/>
      <c r="AL1725" s="68"/>
      <c r="AM1725" s="68"/>
      <c r="AN1725" s="110"/>
      <c r="AO1725" s="110"/>
      <c r="AP1725" s="107"/>
      <c r="AQ1725" s="68"/>
    </row>
    <row r="1726" customFormat="false" ht="15" hidden="false" customHeight="false" outlineLevel="0" collapsed="false">
      <c r="B1726" s="1" t="str">
        <f aca="false">поверители!$E1726</f>
        <v>Р00450</v>
      </c>
      <c r="C1726" s="64" t="s">
        <v>291</v>
      </c>
      <c r="D1726" s="63"/>
      <c r="E1726" s="81" t="s">
        <v>5682</v>
      </c>
      <c r="F1726" s="63"/>
      <c r="G1726" s="63" t="s">
        <v>10335</v>
      </c>
      <c r="H1726" s="81" t="s">
        <v>404</v>
      </c>
      <c r="I1726" s="67" t="s">
        <v>10458</v>
      </c>
      <c r="J1726" s="76"/>
      <c r="K1726" s="76"/>
      <c r="L1726" s="76"/>
      <c r="M1726" s="76"/>
      <c r="N1726" s="76"/>
      <c r="O1726" s="71" t="s">
        <v>10335</v>
      </c>
      <c r="P1726" s="71"/>
      <c r="Q1726" s="71" t="s">
        <v>10338</v>
      </c>
      <c r="R1726" s="79" t="s">
        <v>10339</v>
      </c>
      <c r="S1726" s="74" t="n">
        <v>45147</v>
      </c>
      <c r="T1726" s="74" t="n">
        <v>45512</v>
      </c>
      <c r="U1726" s="87" t="s">
        <v>10340</v>
      </c>
      <c r="V1726" s="87" t="s">
        <v>10341</v>
      </c>
      <c r="W1726" s="76"/>
      <c r="X1726" s="71" t="s">
        <v>10335</v>
      </c>
      <c r="Y1726" s="71" t="s">
        <v>10342</v>
      </c>
      <c r="Z1726" s="79" t="s">
        <v>10629</v>
      </c>
      <c r="AA1726" s="76"/>
      <c r="AB1726" s="76"/>
      <c r="AC1726" s="76"/>
      <c r="AD1726" s="76"/>
      <c r="AE1726" s="97" t="s">
        <v>10630</v>
      </c>
      <c r="AF1726" s="76"/>
      <c r="AG1726" s="76"/>
      <c r="AH1726" s="76"/>
      <c r="AI1726" s="67" t="s">
        <v>10650</v>
      </c>
      <c r="AJ1726" s="79" t="s">
        <v>10346</v>
      </c>
      <c r="AK1726" s="68"/>
      <c r="AL1726" s="68"/>
      <c r="AM1726" s="68"/>
      <c r="AN1726" s="110"/>
      <c r="AO1726" s="110"/>
      <c r="AP1726" s="107"/>
      <c r="AQ1726" s="68"/>
    </row>
    <row r="1727" customFormat="false" ht="15" hidden="false" customHeight="false" outlineLevel="0" collapsed="false">
      <c r="B1727" s="1" t="str">
        <f aca="false">поверители!$E1727</f>
        <v>01271</v>
      </c>
      <c r="C1727" s="64" t="s">
        <v>323</v>
      </c>
      <c r="D1727" s="87"/>
      <c r="E1727" s="81" t="s">
        <v>12411</v>
      </c>
      <c r="F1727" s="87"/>
      <c r="G1727" s="63" t="s">
        <v>10335</v>
      </c>
      <c r="H1727" s="81" t="s">
        <v>763</v>
      </c>
      <c r="I1727" s="67" t="s">
        <v>10652</v>
      </c>
      <c r="J1727" s="89"/>
      <c r="K1727" s="89"/>
      <c r="L1727" s="89"/>
      <c r="M1727" s="89"/>
      <c r="N1727" s="89"/>
      <c r="O1727" s="71" t="s">
        <v>10335</v>
      </c>
      <c r="P1727" s="71"/>
      <c r="Q1727" s="71" t="s">
        <v>10338</v>
      </c>
      <c r="R1727" s="79" t="s">
        <v>10339</v>
      </c>
      <c r="S1727" s="74" t="n">
        <v>45147</v>
      </c>
      <c r="T1727" s="74" t="n">
        <v>45877</v>
      </c>
      <c r="U1727" s="87" t="s">
        <v>10340</v>
      </c>
      <c r="V1727" s="87" t="s">
        <v>10341</v>
      </c>
      <c r="W1727" s="76"/>
      <c r="X1727" s="71" t="s">
        <v>10335</v>
      </c>
      <c r="Y1727" s="71" t="s">
        <v>10342</v>
      </c>
      <c r="Z1727" s="79" t="s">
        <v>10629</v>
      </c>
      <c r="AA1727" s="89"/>
      <c r="AB1727" s="89"/>
      <c r="AC1727" s="89"/>
      <c r="AD1727" s="89"/>
      <c r="AE1727" s="97" t="s">
        <v>10630</v>
      </c>
      <c r="AF1727" s="89"/>
      <c r="AG1727" s="89"/>
      <c r="AH1727" s="89"/>
      <c r="AI1727" s="67" t="s">
        <v>10558</v>
      </c>
      <c r="AJ1727" s="79" t="s">
        <v>10346</v>
      </c>
      <c r="AK1727" s="68"/>
      <c r="AL1727" s="68"/>
      <c r="AM1727" s="68"/>
      <c r="AN1727" s="110"/>
      <c r="AO1727" s="110"/>
      <c r="AP1727" s="107"/>
      <c r="AQ1727" s="68"/>
    </row>
    <row r="1728" customFormat="false" ht="15" hidden="false" customHeight="false" outlineLevel="0" collapsed="false">
      <c r="B1728" s="1" t="str">
        <f aca="false">поверители!$E1728</f>
        <v>01520</v>
      </c>
      <c r="C1728" s="64" t="s">
        <v>291</v>
      </c>
      <c r="D1728" s="87"/>
      <c r="E1728" s="81" t="s">
        <v>12412</v>
      </c>
      <c r="F1728" s="87"/>
      <c r="G1728" s="63" t="s">
        <v>10335</v>
      </c>
      <c r="H1728" s="81" t="s">
        <v>404</v>
      </c>
      <c r="I1728" s="67" t="s">
        <v>10458</v>
      </c>
      <c r="J1728" s="89"/>
      <c r="K1728" s="89"/>
      <c r="L1728" s="89"/>
      <c r="M1728" s="89"/>
      <c r="N1728" s="89"/>
      <c r="O1728" s="71" t="s">
        <v>10335</v>
      </c>
      <c r="P1728" s="71"/>
      <c r="Q1728" s="71" t="s">
        <v>10338</v>
      </c>
      <c r="R1728" s="79" t="s">
        <v>10339</v>
      </c>
      <c r="S1728" s="74" t="n">
        <v>45147</v>
      </c>
      <c r="T1728" s="74" t="n">
        <v>45512</v>
      </c>
      <c r="U1728" s="87" t="s">
        <v>10340</v>
      </c>
      <c r="V1728" s="87" t="s">
        <v>10341</v>
      </c>
      <c r="W1728" s="76"/>
      <c r="X1728" s="71" t="s">
        <v>10335</v>
      </c>
      <c r="Y1728" s="71" t="s">
        <v>10342</v>
      </c>
      <c r="Z1728" s="79" t="s">
        <v>10629</v>
      </c>
      <c r="AA1728" s="89"/>
      <c r="AB1728" s="89"/>
      <c r="AC1728" s="89"/>
      <c r="AD1728" s="89"/>
      <c r="AE1728" s="97" t="s">
        <v>10630</v>
      </c>
      <c r="AF1728" s="89"/>
      <c r="AG1728" s="89"/>
      <c r="AH1728" s="89"/>
      <c r="AI1728" s="67" t="s">
        <v>10650</v>
      </c>
      <c r="AJ1728" s="79" t="s">
        <v>10346</v>
      </c>
      <c r="AK1728" s="68"/>
      <c r="AL1728" s="68"/>
      <c r="AM1728" s="68"/>
      <c r="AN1728" s="110"/>
      <c r="AO1728" s="110"/>
      <c r="AP1728" s="107"/>
      <c r="AQ1728" s="68"/>
    </row>
    <row r="1729" customFormat="false" ht="15" hidden="false" customHeight="false" outlineLevel="0" collapsed="false">
      <c r="B1729" s="1" t="str">
        <f aca="false">поверители!$E1729</f>
        <v>01699</v>
      </c>
      <c r="C1729" s="64" t="s">
        <v>291</v>
      </c>
      <c r="D1729" s="87"/>
      <c r="E1729" s="81" t="s">
        <v>12413</v>
      </c>
      <c r="F1729" s="87"/>
      <c r="G1729" s="63" t="s">
        <v>10335</v>
      </c>
      <c r="H1729" s="81" t="s">
        <v>404</v>
      </c>
      <c r="I1729" s="67" t="s">
        <v>10667</v>
      </c>
      <c r="J1729" s="89"/>
      <c r="K1729" s="89"/>
      <c r="L1729" s="89"/>
      <c r="M1729" s="89"/>
      <c r="N1729" s="89"/>
      <c r="O1729" s="71" t="s">
        <v>10335</v>
      </c>
      <c r="P1729" s="71"/>
      <c r="Q1729" s="71" t="s">
        <v>10338</v>
      </c>
      <c r="R1729" s="79" t="s">
        <v>10339</v>
      </c>
      <c r="S1729" s="74" t="n">
        <v>45147</v>
      </c>
      <c r="T1729" s="74" t="n">
        <v>45512</v>
      </c>
      <c r="U1729" s="87" t="s">
        <v>10340</v>
      </c>
      <c r="V1729" s="87" t="s">
        <v>10341</v>
      </c>
      <c r="W1729" s="76"/>
      <c r="X1729" s="71" t="s">
        <v>10335</v>
      </c>
      <c r="Y1729" s="71" t="s">
        <v>10342</v>
      </c>
      <c r="Z1729" s="79" t="s">
        <v>10629</v>
      </c>
      <c r="AA1729" s="89"/>
      <c r="AB1729" s="89"/>
      <c r="AC1729" s="89"/>
      <c r="AD1729" s="89"/>
      <c r="AE1729" s="97" t="s">
        <v>10630</v>
      </c>
      <c r="AF1729" s="89"/>
      <c r="AG1729" s="89"/>
      <c r="AH1729" s="89"/>
      <c r="AI1729" s="67" t="s">
        <v>10650</v>
      </c>
      <c r="AJ1729" s="79" t="s">
        <v>10346</v>
      </c>
      <c r="AK1729" s="68"/>
      <c r="AL1729" s="68"/>
      <c r="AM1729" s="68"/>
      <c r="AN1729" s="110"/>
      <c r="AO1729" s="110"/>
      <c r="AP1729" s="107"/>
      <c r="AQ1729" s="68"/>
    </row>
    <row r="1730" customFormat="false" ht="15" hidden="false" customHeight="false" outlineLevel="0" collapsed="false">
      <c r="B1730" s="1" t="str">
        <f aca="false">поверители!$E1730</f>
        <v>01700</v>
      </c>
      <c r="C1730" s="64" t="s">
        <v>291</v>
      </c>
      <c r="D1730" s="63"/>
      <c r="E1730" s="81" t="s">
        <v>12414</v>
      </c>
      <c r="F1730" s="63"/>
      <c r="G1730" s="63" t="s">
        <v>10335</v>
      </c>
      <c r="H1730" s="81" t="s">
        <v>404</v>
      </c>
      <c r="I1730" s="67" t="s">
        <v>10458</v>
      </c>
      <c r="J1730" s="76"/>
      <c r="K1730" s="76"/>
      <c r="L1730" s="76"/>
      <c r="M1730" s="76"/>
      <c r="N1730" s="76"/>
      <c r="O1730" s="71" t="s">
        <v>10335</v>
      </c>
      <c r="P1730" s="71"/>
      <c r="Q1730" s="71" t="s">
        <v>10338</v>
      </c>
      <c r="R1730" s="79" t="s">
        <v>10339</v>
      </c>
      <c r="S1730" s="74" t="n">
        <v>45147</v>
      </c>
      <c r="T1730" s="74" t="n">
        <v>45512</v>
      </c>
      <c r="U1730" s="87" t="s">
        <v>10340</v>
      </c>
      <c r="V1730" s="87" t="s">
        <v>10341</v>
      </c>
      <c r="W1730" s="76"/>
      <c r="X1730" s="71" t="s">
        <v>10335</v>
      </c>
      <c r="Y1730" s="71" t="s">
        <v>10342</v>
      </c>
      <c r="Z1730" s="79" t="s">
        <v>10629</v>
      </c>
      <c r="AA1730" s="76"/>
      <c r="AB1730" s="76"/>
      <c r="AC1730" s="76"/>
      <c r="AD1730" s="76"/>
      <c r="AE1730" s="97" t="s">
        <v>10630</v>
      </c>
      <c r="AF1730" s="76"/>
      <c r="AG1730" s="76"/>
      <c r="AH1730" s="76"/>
      <c r="AI1730" s="67" t="s">
        <v>10650</v>
      </c>
      <c r="AJ1730" s="79" t="s">
        <v>10346</v>
      </c>
      <c r="AK1730" s="68"/>
      <c r="AL1730" s="68"/>
      <c r="AM1730" s="68"/>
      <c r="AN1730" s="110"/>
      <c r="AO1730" s="110"/>
      <c r="AP1730" s="107"/>
      <c r="AQ1730" s="68"/>
    </row>
    <row r="1731" customFormat="false" ht="15" hidden="false" customHeight="false" outlineLevel="0" collapsed="false">
      <c r="B1731" s="1" t="str">
        <f aca="false">поверители!$E1731</f>
        <v>01702</v>
      </c>
      <c r="C1731" s="64" t="s">
        <v>428</v>
      </c>
      <c r="D1731" s="63"/>
      <c r="E1731" s="81" t="s">
        <v>12415</v>
      </c>
      <c r="F1731" s="63"/>
      <c r="G1731" s="63" t="s">
        <v>10335</v>
      </c>
      <c r="H1731" s="81" t="s">
        <v>404</v>
      </c>
      <c r="I1731" s="67" t="s">
        <v>10374</v>
      </c>
      <c r="J1731" s="76"/>
      <c r="K1731" s="76"/>
      <c r="L1731" s="76"/>
      <c r="M1731" s="76"/>
      <c r="N1731" s="76"/>
      <c r="O1731" s="71" t="s">
        <v>10335</v>
      </c>
      <c r="P1731" s="71"/>
      <c r="Q1731" s="71" t="s">
        <v>10338</v>
      </c>
      <c r="R1731" s="79" t="s">
        <v>10339</v>
      </c>
      <c r="S1731" s="74" t="n">
        <v>45147</v>
      </c>
      <c r="T1731" s="74" t="n">
        <v>45512</v>
      </c>
      <c r="U1731" s="87" t="s">
        <v>10340</v>
      </c>
      <c r="V1731" s="87" t="s">
        <v>10341</v>
      </c>
      <c r="W1731" s="76"/>
      <c r="X1731" s="71" t="s">
        <v>10335</v>
      </c>
      <c r="Y1731" s="71" t="s">
        <v>10342</v>
      </c>
      <c r="Z1731" s="79" t="s">
        <v>10629</v>
      </c>
      <c r="AA1731" s="76"/>
      <c r="AB1731" s="76"/>
      <c r="AC1731" s="76"/>
      <c r="AD1731" s="76"/>
      <c r="AE1731" s="97" t="s">
        <v>10630</v>
      </c>
      <c r="AF1731" s="76"/>
      <c r="AG1731" s="76"/>
      <c r="AH1731" s="76"/>
      <c r="AI1731" s="67" t="s">
        <v>10650</v>
      </c>
      <c r="AJ1731" s="79" t="s">
        <v>10346</v>
      </c>
      <c r="AK1731" s="68"/>
      <c r="AL1731" s="68"/>
      <c r="AM1731" s="68"/>
      <c r="AN1731" s="110"/>
      <c r="AO1731" s="110"/>
      <c r="AP1731" s="107"/>
      <c r="AQ1731" s="68"/>
    </row>
    <row r="1732" customFormat="false" ht="15" hidden="false" customHeight="false" outlineLevel="0" collapsed="false">
      <c r="B1732" s="1" t="str">
        <f aca="false">поверители!$E1732</f>
        <v>171702723</v>
      </c>
      <c r="C1732" s="64" t="s">
        <v>5692</v>
      </c>
      <c r="D1732" s="63"/>
      <c r="E1732" s="67" t="s">
        <v>5693</v>
      </c>
      <c r="F1732" s="63"/>
      <c r="G1732" s="63" t="s">
        <v>10335</v>
      </c>
      <c r="H1732" s="63" t="s">
        <v>11372</v>
      </c>
      <c r="I1732" s="67" t="s">
        <v>10337</v>
      </c>
      <c r="J1732" s="76"/>
      <c r="K1732" s="76"/>
      <c r="L1732" s="76"/>
      <c r="M1732" s="76"/>
      <c r="N1732" s="76"/>
      <c r="O1732" s="71" t="s">
        <v>10335</v>
      </c>
      <c r="P1732" s="71"/>
      <c r="Q1732" s="71" t="s">
        <v>10338</v>
      </c>
      <c r="R1732" s="79" t="s">
        <v>10339</v>
      </c>
      <c r="S1732" s="74" t="n">
        <v>45147</v>
      </c>
      <c r="T1732" s="74" t="n">
        <v>45877</v>
      </c>
      <c r="U1732" s="87" t="s">
        <v>10340</v>
      </c>
      <c r="V1732" s="87" t="s">
        <v>10341</v>
      </c>
      <c r="W1732" s="76"/>
      <c r="X1732" s="71" t="s">
        <v>10335</v>
      </c>
      <c r="Y1732" s="71" t="s">
        <v>10342</v>
      </c>
      <c r="Z1732" s="79" t="s">
        <v>10629</v>
      </c>
      <c r="AA1732" s="76"/>
      <c r="AB1732" s="76"/>
      <c r="AC1732" s="76"/>
      <c r="AD1732" s="76"/>
      <c r="AE1732" s="97" t="s">
        <v>10630</v>
      </c>
      <c r="AF1732" s="76"/>
      <c r="AG1732" s="76"/>
      <c r="AH1732" s="76"/>
      <c r="AI1732" s="67" t="s">
        <v>10558</v>
      </c>
      <c r="AJ1732" s="79" t="s">
        <v>10346</v>
      </c>
      <c r="AK1732" s="68"/>
      <c r="AL1732" s="68"/>
      <c r="AM1732" s="68"/>
      <c r="AN1732" s="110"/>
      <c r="AO1732" s="110"/>
      <c r="AP1732" s="107"/>
      <c r="AQ1732" s="68"/>
    </row>
    <row r="1733" customFormat="false" ht="15" hidden="false" customHeight="false" outlineLevel="0" collapsed="false">
      <c r="B1733" s="1" t="str">
        <f aca="false">поверители!$E1733</f>
        <v>171702729</v>
      </c>
      <c r="C1733" s="64" t="s">
        <v>5692</v>
      </c>
      <c r="D1733" s="63"/>
      <c r="E1733" s="67" t="s">
        <v>12416</v>
      </c>
      <c r="F1733" s="63"/>
      <c r="G1733" s="63" t="s">
        <v>10335</v>
      </c>
      <c r="H1733" s="63" t="s">
        <v>11372</v>
      </c>
      <c r="I1733" s="67" t="s">
        <v>10337</v>
      </c>
      <c r="J1733" s="76"/>
      <c r="K1733" s="76"/>
      <c r="L1733" s="76"/>
      <c r="M1733" s="76"/>
      <c r="N1733" s="76"/>
      <c r="O1733" s="71" t="s">
        <v>10335</v>
      </c>
      <c r="P1733" s="71"/>
      <c r="Q1733" s="71" t="s">
        <v>10338</v>
      </c>
      <c r="R1733" s="79" t="s">
        <v>10339</v>
      </c>
      <c r="S1733" s="74" t="n">
        <v>45147</v>
      </c>
      <c r="T1733" s="74" t="n">
        <v>45877</v>
      </c>
      <c r="U1733" s="87" t="s">
        <v>10340</v>
      </c>
      <c r="V1733" s="87" t="s">
        <v>10341</v>
      </c>
      <c r="W1733" s="76"/>
      <c r="X1733" s="71" t="s">
        <v>10335</v>
      </c>
      <c r="Y1733" s="71" t="s">
        <v>10342</v>
      </c>
      <c r="Z1733" s="79" t="s">
        <v>10629</v>
      </c>
      <c r="AA1733" s="76"/>
      <c r="AB1733" s="76"/>
      <c r="AC1733" s="76"/>
      <c r="AD1733" s="76"/>
      <c r="AE1733" s="97" t="s">
        <v>10630</v>
      </c>
      <c r="AF1733" s="76"/>
      <c r="AG1733" s="76"/>
      <c r="AH1733" s="76"/>
      <c r="AI1733" s="67" t="s">
        <v>10558</v>
      </c>
      <c r="AJ1733" s="79" t="s">
        <v>10346</v>
      </c>
      <c r="AK1733" s="68"/>
      <c r="AL1733" s="68"/>
      <c r="AM1733" s="68"/>
      <c r="AN1733" s="110"/>
      <c r="AO1733" s="110"/>
      <c r="AP1733" s="107"/>
      <c r="AQ1733" s="68"/>
    </row>
    <row r="1734" customFormat="false" ht="15" hidden="false" customHeight="false" outlineLevel="0" collapsed="false">
      <c r="B1734" s="1" t="str">
        <f aca="false">поверители!$E1734</f>
        <v>171702733</v>
      </c>
      <c r="C1734" s="64" t="s">
        <v>5692</v>
      </c>
      <c r="D1734" s="63"/>
      <c r="E1734" s="67" t="s">
        <v>12417</v>
      </c>
      <c r="F1734" s="63"/>
      <c r="G1734" s="63" t="s">
        <v>10335</v>
      </c>
      <c r="H1734" s="63" t="s">
        <v>11372</v>
      </c>
      <c r="I1734" s="67" t="s">
        <v>10337</v>
      </c>
      <c r="J1734" s="76"/>
      <c r="K1734" s="76"/>
      <c r="L1734" s="76"/>
      <c r="M1734" s="76"/>
      <c r="N1734" s="76"/>
      <c r="O1734" s="71" t="s">
        <v>10335</v>
      </c>
      <c r="P1734" s="71"/>
      <c r="Q1734" s="71" t="s">
        <v>10338</v>
      </c>
      <c r="R1734" s="79" t="s">
        <v>10339</v>
      </c>
      <c r="S1734" s="74" t="n">
        <v>45147</v>
      </c>
      <c r="T1734" s="74" t="n">
        <v>45877</v>
      </c>
      <c r="U1734" s="87" t="s">
        <v>10340</v>
      </c>
      <c r="V1734" s="87" t="s">
        <v>10341</v>
      </c>
      <c r="W1734" s="76"/>
      <c r="X1734" s="71" t="s">
        <v>10335</v>
      </c>
      <c r="Y1734" s="71" t="s">
        <v>10342</v>
      </c>
      <c r="Z1734" s="79" t="s">
        <v>10629</v>
      </c>
      <c r="AA1734" s="76"/>
      <c r="AB1734" s="76"/>
      <c r="AC1734" s="76"/>
      <c r="AD1734" s="76"/>
      <c r="AE1734" s="97" t="s">
        <v>10630</v>
      </c>
      <c r="AF1734" s="76"/>
      <c r="AG1734" s="76"/>
      <c r="AH1734" s="76"/>
      <c r="AI1734" s="67" t="s">
        <v>10558</v>
      </c>
      <c r="AJ1734" s="79" t="s">
        <v>10346</v>
      </c>
      <c r="AK1734" s="68"/>
      <c r="AL1734" s="68"/>
      <c r="AM1734" s="68"/>
      <c r="AN1734" s="110"/>
      <c r="AO1734" s="110"/>
      <c r="AP1734" s="107"/>
      <c r="AQ1734" s="68"/>
    </row>
    <row r="1735" customFormat="false" ht="15" hidden="false" customHeight="false" outlineLevel="0" collapsed="false">
      <c r="B1735" s="1" t="str">
        <f aca="false">поверители!$E1735</f>
        <v>171702734</v>
      </c>
      <c r="C1735" s="64" t="s">
        <v>5692</v>
      </c>
      <c r="D1735" s="63"/>
      <c r="E1735" s="67" t="s">
        <v>12418</v>
      </c>
      <c r="F1735" s="63"/>
      <c r="G1735" s="63" t="s">
        <v>10335</v>
      </c>
      <c r="H1735" s="63" t="s">
        <v>11372</v>
      </c>
      <c r="I1735" s="67" t="s">
        <v>10337</v>
      </c>
      <c r="J1735" s="76"/>
      <c r="K1735" s="76"/>
      <c r="L1735" s="76"/>
      <c r="M1735" s="76"/>
      <c r="N1735" s="76"/>
      <c r="O1735" s="71" t="s">
        <v>10335</v>
      </c>
      <c r="P1735" s="71"/>
      <c r="Q1735" s="71" t="s">
        <v>10338</v>
      </c>
      <c r="R1735" s="79" t="s">
        <v>10339</v>
      </c>
      <c r="S1735" s="74" t="n">
        <v>45147</v>
      </c>
      <c r="T1735" s="74" t="n">
        <v>45877</v>
      </c>
      <c r="U1735" s="87" t="s">
        <v>10340</v>
      </c>
      <c r="V1735" s="87" t="s">
        <v>10341</v>
      </c>
      <c r="W1735" s="76"/>
      <c r="X1735" s="71" t="s">
        <v>10335</v>
      </c>
      <c r="Y1735" s="71" t="s">
        <v>10342</v>
      </c>
      <c r="Z1735" s="79" t="s">
        <v>10629</v>
      </c>
      <c r="AA1735" s="76"/>
      <c r="AB1735" s="76"/>
      <c r="AC1735" s="76"/>
      <c r="AD1735" s="76"/>
      <c r="AE1735" s="97" t="s">
        <v>10630</v>
      </c>
      <c r="AF1735" s="76"/>
      <c r="AG1735" s="76"/>
      <c r="AH1735" s="76"/>
      <c r="AI1735" s="67" t="s">
        <v>10558</v>
      </c>
      <c r="AJ1735" s="79" t="s">
        <v>10346</v>
      </c>
      <c r="AK1735" s="68"/>
      <c r="AL1735" s="68"/>
      <c r="AM1735" s="68"/>
      <c r="AN1735" s="110"/>
      <c r="AO1735" s="110"/>
      <c r="AP1735" s="107"/>
      <c r="AQ1735" s="68"/>
    </row>
    <row r="1736" customFormat="false" ht="15" hidden="false" customHeight="false" outlineLevel="0" collapsed="false">
      <c r="B1736" s="1" t="str">
        <f aca="false">поверители!$E1736</f>
        <v>171702736</v>
      </c>
      <c r="C1736" s="64" t="s">
        <v>5692</v>
      </c>
      <c r="D1736" s="63"/>
      <c r="E1736" s="67" t="s">
        <v>12419</v>
      </c>
      <c r="F1736" s="63"/>
      <c r="G1736" s="63" t="s">
        <v>10335</v>
      </c>
      <c r="H1736" s="63" t="s">
        <v>11372</v>
      </c>
      <c r="I1736" s="67" t="s">
        <v>10337</v>
      </c>
      <c r="J1736" s="76"/>
      <c r="K1736" s="76"/>
      <c r="L1736" s="76"/>
      <c r="M1736" s="76"/>
      <c r="N1736" s="76"/>
      <c r="O1736" s="71" t="s">
        <v>10335</v>
      </c>
      <c r="P1736" s="71"/>
      <c r="Q1736" s="71" t="s">
        <v>10338</v>
      </c>
      <c r="R1736" s="79" t="s">
        <v>10339</v>
      </c>
      <c r="S1736" s="74" t="n">
        <v>45147</v>
      </c>
      <c r="T1736" s="74" t="n">
        <v>45877</v>
      </c>
      <c r="U1736" s="87" t="s">
        <v>10340</v>
      </c>
      <c r="V1736" s="87" t="s">
        <v>10341</v>
      </c>
      <c r="W1736" s="76"/>
      <c r="X1736" s="71" t="s">
        <v>10335</v>
      </c>
      <c r="Y1736" s="71" t="s">
        <v>10342</v>
      </c>
      <c r="Z1736" s="79" t="s">
        <v>10629</v>
      </c>
      <c r="AA1736" s="76"/>
      <c r="AB1736" s="76"/>
      <c r="AC1736" s="76"/>
      <c r="AD1736" s="76"/>
      <c r="AE1736" s="97" t="s">
        <v>10630</v>
      </c>
      <c r="AF1736" s="76"/>
      <c r="AG1736" s="76"/>
      <c r="AH1736" s="76"/>
      <c r="AI1736" s="67" t="s">
        <v>10558</v>
      </c>
      <c r="AJ1736" s="79" t="s">
        <v>10346</v>
      </c>
      <c r="AK1736" s="68"/>
      <c r="AL1736" s="68"/>
      <c r="AM1736" s="68"/>
      <c r="AN1736" s="110"/>
      <c r="AO1736" s="110"/>
      <c r="AP1736" s="107"/>
      <c r="AQ1736" s="68"/>
    </row>
    <row r="1737" customFormat="false" ht="15" hidden="false" customHeight="false" outlineLevel="0" collapsed="false">
      <c r="B1737" s="1" t="str">
        <f aca="false">поверители!$E1737</f>
        <v>171702737</v>
      </c>
      <c r="C1737" s="64" t="s">
        <v>5692</v>
      </c>
      <c r="D1737" s="63"/>
      <c r="E1737" s="67" t="s">
        <v>12420</v>
      </c>
      <c r="F1737" s="63"/>
      <c r="G1737" s="63" t="s">
        <v>10335</v>
      </c>
      <c r="H1737" s="63" t="s">
        <v>11372</v>
      </c>
      <c r="I1737" s="67" t="s">
        <v>10337</v>
      </c>
      <c r="J1737" s="76"/>
      <c r="K1737" s="76"/>
      <c r="L1737" s="76"/>
      <c r="M1737" s="76"/>
      <c r="N1737" s="76"/>
      <c r="O1737" s="71" t="s">
        <v>10335</v>
      </c>
      <c r="P1737" s="71"/>
      <c r="Q1737" s="71" t="s">
        <v>10338</v>
      </c>
      <c r="R1737" s="79" t="s">
        <v>10339</v>
      </c>
      <c r="S1737" s="74" t="n">
        <v>45147</v>
      </c>
      <c r="T1737" s="74" t="n">
        <v>45877</v>
      </c>
      <c r="U1737" s="87" t="s">
        <v>10340</v>
      </c>
      <c r="V1737" s="87" t="s">
        <v>10341</v>
      </c>
      <c r="W1737" s="76"/>
      <c r="X1737" s="71" t="s">
        <v>10335</v>
      </c>
      <c r="Y1737" s="71" t="s">
        <v>10342</v>
      </c>
      <c r="Z1737" s="79" t="s">
        <v>10629</v>
      </c>
      <c r="AA1737" s="76"/>
      <c r="AB1737" s="76"/>
      <c r="AC1737" s="76"/>
      <c r="AD1737" s="76"/>
      <c r="AE1737" s="97" t="s">
        <v>10630</v>
      </c>
      <c r="AF1737" s="76"/>
      <c r="AG1737" s="76"/>
      <c r="AH1737" s="76"/>
      <c r="AI1737" s="67" t="s">
        <v>10558</v>
      </c>
      <c r="AJ1737" s="79" t="s">
        <v>10346</v>
      </c>
      <c r="AK1737" s="68"/>
      <c r="AL1737" s="68"/>
      <c r="AM1737" s="68"/>
      <c r="AN1737" s="110"/>
      <c r="AO1737" s="110"/>
      <c r="AP1737" s="107"/>
      <c r="AQ1737" s="68"/>
    </row>
    <row r="1738" customFormat="false" ht="15" hidden="false" customHeight="false" outlineLevel="0" collapsed="false">
      <c r="B1738" s="1" t="str">
        <f aca="false">поверители!$E1738</f>
        <v>171702691</v>
      </c>
      <c r="C1738" s="64" t="s">
        <v>5692</v>
      </c>
      <c r="D1738" s="63"/>
      <c r="E1738" s="67" t="s">
        <v>12421</v>
      </c>
      <c r="F1738" s="63"/>
      <c r="G1738" s="63" t="s">
        <v>10335</v>
      </c>
      <c r="H1738" s="63" t="s">
        <v>11372</v>
      </c>
      <c r="I1738" s="67" t="s">
        <v>10337</v>
      </c>
      <c r="J1738" s="76"/>
      <c r="K1738" s="76"/>
      <c r="L1738" s="76"/>
      <c r="M1738" s="76"/>
      <c r="N1738" s="76"/>
      <c r="O1738" s="71" t="s">
        <v>10335</v>
      </c>
      <c r="P1738" s="71"/>
      <c r="Q1738" s="71" t="s">
        <v>10338</v>
      </c>
      <c r="R1738" s="79" t="s">
        <v>10339</v>
      </c>
      <c r="S1738" s="74" t="n">
        <v>45147</v>
      </c>
      <c r="T1738" s="74" t="n">
        <v>45877</v>
      </c>
      <c r="U1738" s="87" t="s">
        <v>10340</v>
      </c>
      <c r="V1738" s="87" t="s">
        <v>10341</v>
      </c>
      <c r="W1738" s="76"/>
      <c r="X1738" s="71" t="s">
        <v>10335</v>
      </c>
      <c r="Y1738" s="71" t="s">
        <v>10342</v>
      </c>
      <c r="Z1738" s="79" t="s">
        <v>10629</v>
      </c>
      <c r="AA1738" s="76"/>
      <c r="AB1738" s="76"/>
      <c r="AC1738" s="76"/>
      <c r="AD1738" s="76"/>
      <c r="AE1738" s="97" t="s">
        <v>10630</v>
      </c>
      <c r="AF1738" s="76"/>
      <c r="AG1738" s="76"/>
      <c r="AH1738" s="76"/>
      <c r="AI1738" s="67" t="s">
        <v>10863</v>
      </c>
      <c r="AJ1738" s="79" t="s">
        <v>10346</v>
      </c>
      <c r="AK1738" s="68"/>
      <c r="AL1738" s="68"/>
      <c r="AM1738" s="68"/>
      <c r="AN1738" s="110"/>
      <c r="AO1738" s="110"/>
      <c r="AP1738" s="107"/>
      <c r="AQ1738" s="68"/>
    </row>
    <row r="1739" customFormat="false" ht="15" hidden="false" customHeight="false" outlineLevel="0" collapsed="false">
      <c r="B1739" s="1" t="str">
        <f aca="false">поверители!$E1739</f>
        <v>171702704</v>
      </c>
      <c r="C1739" s="64" t="s">
        <v>5692</v>
      </c>
      <c r="D1739" s="63"/>
      <c r="E1739" s="67" t="s">
        <v>12422</v>
      </c>
      <c r="F1739" s="63"/>
      <c r="G1739" s="63" t="s">
        <v>10335</v>
      </c>
      <c r="H1739" s="63" t="s">
        <v>11372</v>
      </c>
      <c r="I1739" s="67" t="s">
        <v>10337</v>
      </c>
      <c r="J1739" s="76"/>
      <c r="K1739" s="76"/>
      <c r="L1739" s="76"/>
      <c r="M1739" s="76"/>
      <c r="N1739" s="76"/>
      <c r="O1739" s="71" t="s">
        <v>10335</v>
      </c>
      <c r="P1739" s="71"/>
      <c r="Q1739" s="71" t="s">
        <v>10338</v>
      </c>
      <c r="R1739" s="79" t="s">
        <v>10339</v>
      </c>
      <c r="S1739" s="74" t="n">
        <v>45147</v>
      </c>
      <c r="T1739" s="74" t="n">
        <v>45877</v>
      </c>
      <c r="U1739" s="87" t="s">
        <v>10340</v>
      </c>
      <c r="V1739" s="87" t="s">
        <v>10341</v>
      </c>
      <c r="W1739" s="76"/>
      <c r="X1739" s="71" t="s">
        <v>10335</v>
      </c>
      <c r="Y1739" s="71" t="s">
        <v>10342</v>
      </c>
      <c r="Z1739" s="79" t="s">
        <v>10629</v>
      </c>
      <c r="AA1739" s="76"/>
      <c r="AB1739" s="76"/>
      <c r="AC1739" s="76"/>
      <c r="AD1739" s="76"/>
      <c r="AE1739" s="97" t="s">
        <v>10630</v>
      </c>
      <c r="AF1739" s="76"/>
      <c r="AG1739" s="76"/>
      <c r="AH1739" s="76"/>
      <c r="AI1739" s="67" t="s">
        <v>10863</v>
      </c>
      <c r="AJ1739" s="79" t="s">
        <v>10346</v>
      </c>
      <c r="AK1739" s="68"/>
      <c r="AL1739" s="68"/>
      <c r="AM1739" s="68"/>
      <c r="AN1739" s="110"/>
      <c r="AO1739" s="110"/>
      <c r="AP1739" s="107"/>
      <c r="AQ1739" s="68"/>
    </row>
    <row r="1740" customFormat="false" ht="15" hidden="false" customHeight="false" outlineLevel="0" collapsed="false">
      <c r="B1740" s="1" t="str">
        <f aca="false">поверители!$E1740</f>
        <v>171702707</v>
      </c>
      <c r="C1740" s="64" t="s">
        <v>5692</v>
      </c>
      <c r="D1740" s="63"/>
      <c r="E1740" s="67" t="s">
        <v>12423</v>
      </c>
      <c r="F1740" s="63"/>
      <c r="G1740" s="63" t="s">
        <v>10335</v>
      </c>
      <c r="H1740" s="63" t="s">
        <v>11372</v>
      </c>
      <c r="I1740" s="67" t="s">
        <v>10337</v>
      </c>
      <c r="J1740" s="76"/>
      <c r="K1740" s="76"/>
      <c r="L1740" s="76"/>
      <c r="M1740" s="76"/>
      <c r="N1740" s="76"/>
      <c r="O1740" s="71" t="s">
        <v>10335</v>
      </c>
      <c r="P1740" s="71"/>
      <c r="Q1740" s="71" t="s">
        <v>10338</v>
      </c>
      <c r="R1740" s="79" t="s">
        <v>10339</v>
      </c>
      <c r="S1740" s="74" t="n">
        <v>45147</v>
      </c>
      <c r="T1740" s="74" t="n">
        <v>45877</v>
      </c>
      <c r="U1740" s="87" t="s">
        <v>10340</v>
      </c>
      <c r="V1740" s="87" t="s">
        <v>10341</v>
      </c>
      <c r="W1740" s="76"/>
      <c r="X1740" s="71" t="s">
        <v>10335</v>
      </c>
      <c r="Y1740" s="71" t="s">
        <v>10342</v>
      </c>
      <c r="Z1740" s="79" t="s">
        <v>10629</v>
      </c>
      <c r="AA1740" s="76"/>
      <c r="AB1740" s="76"/>
      <c r="AC1740" s="76"/>
      <c r="AD1740" s="76"/>
      <c r="AE1740" s="97" t="s">
        <v>10630</v>
      </c>
      <c r="AF1740" s="76"/>
      <c r="AG1740" s="76"/>
      <c r="AH1740" s="76"/>
      <c r="AI1740" s="67" t="s">
        <v>10863</v>
      </c>
      <c r="AJ1740" s="79" t="s">
        <v>10346</v>
      </c>
      <c r="AK1740" s="68"/>
      <c r="AL1740" s="68"/>
      <c r="AM1740" s="68"/>
      <c r="AN1740" s="110"/>
      <c r="AO1740" s="110"/>
      <c r="AP1740" s="107"/>
      <c r="AQ1740" s="68"/>
    </row>
    <row r="1741" customFormat="false" ht="15" hidden="false" customHeight="false" outlineLevel="0" collapsed="false">
      <c r="B1741" s="1" t="str">
        <f aca="false">поверители!$E1741</f>
        <v>171702711</v>
      </c>
      <c r="C1741" s="64" t="s">
        <v>5692</v>
      </c>
      <c r="D1741" s="63"/>
      <c r="E1741" s="67" t="s">
        <v>12424</v>
      </c>
      <c r="F1741" s="63"/>
      <c r="G1741" s="63" t="s">
        <v>10335</v>
      </c>
      <c r="H1741" s="63" t="s">
        <v>11372</v>
      </c>
      <c r="I1741" s="67" t="s">
        <v>10337</v>
      </c>
      <c r="J1741" s="76"/>
      <c r="K1741" s="76"/>
      <c r="L1741" s="76"/>
      <c r="M1741" s="76"/>
      <c r="N1741" s="76"/>
      <c r="O1741" s="71" t="s">
        <v>10335</v>
      </c>
      <c r="P1741" s="71"/>
      <c r="Q1741" s="71" t="s">
        <v>10338</v>
      </c>
      <c r="R1741" s="79" t="s">
        <v>10339</v>
      </c>
      <c r="S1741" s="74" t="n">
        <v>45147</v>
      </c>
      <c r="T1741" s="74" t="n">
        <v>45877</v>
      </c>
      <c r="U1741" s="87" t="s">
        <v>10340</v>
      </c>
      <c r="V1741" s="87" t="s">
        <v>10341</v>
      </c>
      <c r="W1741" s="76"/>
      <c r="X1741" s="71" t="s">
        <v>10335</v>
      </c>
      <c r="Y1741" s="71" t="s">
        <v>10342</v>
      </c>
      <c r="Z1741" s="79" t="s">
        <v>10629</v>
      </c>
      <c r="AA1741" s="76"/>
      <c r="AB1741" s="76"/>
      <c r="AC1741" s="76"/>
      <c r="AD1741" s="76"/>
      <c r="AE1741" s="97" t="s">
        <v>10630</v>
      </c>
      <c r="AF1741" s="76"/>
      <c r="AG1741" s="76"/>
      <c r="AH1741" s="76"/>
      <c r="AI1741" s="67" t="s">
        <v>10863</v>
      </c>
      <c r="AJ1741" s="79" t="s">
        <v>10346</v>
      </c>
      <c r="AK1741" s="68"/>
      <c r="AL1741" s="68"/>
      <c r="AM1741" s="68"/>
      <c r="AN1741" s="110"/>
      <c r="AO1741" s="110"/>
      <c r="AP1741" s="107"/>
      <c r="AQ1741" s="68"/>
    </row>
    <row r="1742" customFormat="false" ht="15" hidden="false" customHeight="false" outlineLevel="0" collapsed="false">
      <c r="B1742" s="1" t="str">
        <f aca="false">поверители!$E1742</f>
        <v>171702712</v>
      </c>
      <c r="C1742" s="64" t="s">
        <v>5692</v>
      </c>
      <c r="D1742" s="63"/>
      <c r="E1742" s="67" t="s">
        <v>12425</v>
      </c>
      <c r="F1742" s="63"/>
      <c r="G1742" s="63" t="s">
        <v>10335</v>
      </c>
      <c r="H1742" s="63" t="s">
        <v>11372</v>
      </c>
      <c r="I1742" s="67" t="s">
        <v>10337</v>
      </c>
      <c r="J1742" s="76"/>
      <c r="K1742" s="76"/>
      <c r="L1742" s="76"/>
      <c r="M1742" s="76"/>
      <c r="N1742" s="76"/>
      <c r="O1742" s="71" t="s">
        <v>10335</v>
      </c>
      <c r="P1742" s="71"/>
      <c r="Q1742" s="71" t="s">
        <v>10338</v>
      </c>
      <c r="R1742" s="79" t="s">
        <v>10339</v>
      </c>
      <c r="S1742" s="74" t="n">
        <v>45147</v>
      </c>
      <c r="T1742" s="74" t="n">
        <v>45877</v>
      </c>
      <c r="U1742" s="87" t="s">
        <v>10340</v>
      </c>
      <c r="V1742" s="87" t="s">
        <v>10341</v>
      </c>
      <c r="W1742" s="76"/>
      <c r="X1742" s="71" t="s">
        <v>10335</v>
      </c>
      <c r="Y1742" s="71" t="s">
        <v>10342</v>
      </c>
      <c r="Z1742" s="79" t="s">
        <v>10629</v>
      </c>
      <c r="AA1742" s="76"/>
      <c r="AB1742" s="76"/>
      <c r="AC1742" s="76"/>
      <c r="AD1742" s="76"/>
      <c r="AE1742" s="97" t="s">
        <v>10630</v>
      </c>
      <c r="AF1742" s="76"/>
      <c r="AG1742" s="76"/>
      <c r="AH1742" s="76"/>
      <c r="AI1742" s="67" t="s">
        <v>10863</v>
      </c>
      <c r="AJ1742" s="79" t="s">
        <v>42</v>
      </c>
      <c r="AK1742" s="68"/>
      <c r="AL1742" s="68"/>
      <c r="AM1742" s="68"/>
      <c r="AN1742" s="110"/>
      <c r="AO1742" s="110"/>
      <c r="AP1742" s="107"/>
      <c r="AQ1742" s="68"/>
    </row>
    <row r="1743" customFormat="false" ht="15" hidden="false" customHeight="false" outlineLevel="0" collapsed="false">
      <c r="B1743" s="1" t="str">
        <f aca="false">поверители!$E1743</f>
        <v>171702713</v>
      </c>
      <c r="C1743" s="64" t="s">
        <v>5692</v>
      </c>
      <c r="D1743" s="63"/>
      <c r="E1743" s="67" t="s">
        <v>5702</v>
      </c>
      <c r="F1743" s="63"/>
      <c r="G1743" s="63" t="s">
        <v>10335</v>
      </c>
      <c r="H1743" s="63" t="s">
        <v>11372</v>
      </c>
      <c r="I1743" s="67" t="s">
        <v>10337</v>
      </c>
      <c r="J1743" s="76"/>
      <c r="K1743" s="76"/>
      <c r="L1743" s="76"/>
      <c r="M1743" s="76"/>
      <c r="N1743" s="76"/>
      <c r="O1743" s="71" t="s">
        <v>10335</v>
      </c>
      <c r="P1743" s="71"/>
      <c r="Q1743" s="71" t="s">
        <v>10338</v>
      </c>
      <c r="R1743" s="79" t="s">
        <v>10339</v>
      </c>
      <c r="S1743" s="74" t="n">
        <v>45147</v>
      </c>
      <c r="T1743" s="74" t="n">
        <v>45877</v>
      </c>
      <c r="U1743" s="87" t="s">
        <v>10340</v>
      </c>
      <c r="V1743" s="87" t="s">
        <v>10341</v>
      </c>
      <c r="W1743" s="76"/>
      <c r="X1743" s="71" t="s">
        <v>10335</v>
      </c>
      <c r="Y1743" s="71" t="s">
        <v>10342</v>
      </c>
      <c r="Z1743" s="79" t="s">
        <v>10629</v>
      </c>
      <c r="AA1743" s="76"/>
      <c r="AB1743" s="76"/>
      <c r="AC1743" s="76"/>
      <c r="AD1743" s="76"/>
      <c r="AE1743" s="97" t="s">
        <v>10630</v>
      </c>
      <c r="AF1743" s="76"/>
      <c r="AG1743" s="76"/>
      <c r="AH1743" s="76"/>
      <c r="AI1743" s="67" t="s">
        <v>10863</v>
      </c>
      <c r="AJ1743" s="79" t="s">
        <v>42</v>
      </c>
      <c r="AK1743" s="68"/>
      <c r="AL1743" s="68"/>
      <c r="AM1743" s="68"/>
      <c r="AN1743" s="110"/>
      <c r="AO1743" s="110"/>
      <c r="AP1743" s="107"/>
      <c r="AQ1743" s="68"/>
    </row>
    <row r="1744" customFormat="false" ht="15" hidden="false" customHeight="false" outlineLevel="0" collapsed="false">
      <c r="B1744" s="1" t="str">
        <f aca="false">поверители!$E1744</f>
        <v>11-501</v>
      </c>
      <c r="C1744" s="64" t="s">
        <v>401</v>
      </c>
      <c r="D1744" s="63"/>
      <c r="E1744" s="81" t="s">
        <v>12426</v>
      </c>
      <c r="F1744" s="63"/>
      <c r="G1744" s="63" t="s">
        <v>10335</v>
      </c>
      <c r="H1744" s="81" t="s">
        <v>404</v>
      </c>
      <c r="I1744" s="67" t="s">
        <v>10823</v>
      </c>
      <c r="J1744" s="76"/>
      <c r="K1744" s="76"/>
      <c r="L1744" s="76"/>
      <c r="M1744" s="76"/>
      <c r="N1744" s="76"/>
      <c r="O1744" s="71" t="s">
        <v>10335</v>
      </c>
      <c r="P1744" s="71"/>
      <c r="Q1744" s="71" t="s">
        <v>10338</v>
      </c>
      <c r="R1744" s="79" t="s">
        <v>10339</v>
      </c>
      <c r="S1744" s="74" t="n">
        <v>45147</v>
      </c>
      <c r="T1744" s="74" t="n">
        <v>45512</v>
      </c>
      <c r="U1744" s="87" t="s">
        <v>10340</v>
      </c>
      <c r="V1744" s="87" t="s">
        <v>10341</v>
      </c>
      <c r="W1744" s="76"/>
      <c r="X1744" s="71" t="s">
        <v>10335</v>
      </c>
      <c r="Y1744" s="71" t="s">
        <v>10342</v>
      </c>
      <c r="Z1744" s="79" t="s">
        <v>10629</v>
      </c>
      <c r="AA1744" s="76"/>
      <c r="AB1744" s="76"/>
      <c r="AC1744" s="76"/>
      <c r="AD1744" s="76"/>
      <c r="AE1744" s="97" t="s">
        <v>10630</v>
      </c>
      <c r="AF1744" s="76"/>
      <c r="AG1744" s="76"/>
      <c r="AH1744" s="76"/>
      <c r="AI1744" s="67" t="s">
        <v>10647</v>
      </c>
      <c r="AJ1744" s="79" t="s">
        <v>42</v>
      </c>
      <c r="AK1744" s="68"/>
      <c r="AL1744" s="68"/>
      <c r="AM1744" s="68"/>
      <c r="AN1744" s="110"/>
      <c r="AO1744" s="110"/>
      <c r="AP1744" s="107"/>
      <c r="AQ1744" s="68"/>
    </row>
    <row r="1745" customFormat="false" ht="15" hidden="false" customHeight="false" outlineLevel="0" collapsed="false">
      <c r="B1745" s="1" t="str">
        <f aca="false">поверители!$E1745</f>
        <v>Р01044</v>
      </c>
      <c r="C1745" s="64" t="s">
        <v>291</v>
      </c>
      <c r="D1745" s="63"/>
      <c r="E1745" s="81" t="s">
        <v>12427</v>
      </c>
      <c r="F1745" s="63"/>
      <c r="G1745" s="63" t="s">
        <v>10335</v>
      </c>
      <c r="H1745" s="81" t="s">
        <v>404</v>
      </c>
      <c r="I1745" s="67" t="s">
        <v>10458</v>
      </c>
      <c r="J1745" s="76"/>
      <c r="K1745" s="76"/>
      <c r="L1745" s="76"/>
      <c r="M1745" s="76"/>
      <c r="N1745" s="76"/>
      <c r="O1745" s="71" t="s">
        <v>10335</v>
      </c>
      <c r="P1745" s="71"/>
      <c r="Q1745" s="71" t="s">
        <v>10338</v>
      </c>
      <c r="R1745" s="79" t="s">
        <v>10339</v>
      </c>
      <c r="S1745" s="74" t="n">
        <v>45147</v>
      </c>
      <c r="T1745" s="74" t="n">
        <v>45512</v>
      </c>
      <c r="U1745" s="87" t="s">
        <v>10340</v>
      </c>
      <c r="V1745" s="87" t="s">
        <v>10341</v>
      </c>
      <c r="W1745" s="76"/>
      <c r="X1745" s="71" t="s">
        <v>10335</v>
      </c>
      <c r="Y1745" s="71" t="s">
        <v>10342</v>
      </c>
      <c r="Z1745" s="79" t="s">
        <v>10629</v>
      </c>
      <c r="AA1745" s="76"/>
      <c r="AB1745" s="76"/>
      <c r="AC1745" s="76"/>
      <c r="AD1745" s="76"/>
      <c r="AE1745" s="97" t="s">
        <v>10630</v>
      </c>
      <c r="AF1745" s="76"/>
      <c r="AG1745" s="76"/>
      <c r="AH1745" s="76"/>
      <c r="AI1745" s="67" t="s">
        <v>10647</v>
      </c>
      <c r="AJ1745" s="79" t="s">
        <v>42</v>
      </c>
      <c r="AK1745" s="68"/>
      <c r="AL1745" s="68"/>
      <c r="AM1745" s="68"/>
      <c r="AN1745" s="110"/>
      <c r="AO1745" s="110"/>
      <c r="AP1745" s="107"/>
      <c r="AQ1745" s="68"/>
    </row>
    <row r="1746" customFormat="false" ht="15" hidden="false" customHeight="false" outlineLevel="0" collapsed="false">
      <c r="B1746" s="1" t="str">
        <f aca="false">поверители!$E1746</f>
        <v>Р01104</v>
      </c>
      <c r="C1746" s="64" t="s">
        <v>291</v>
      </c>
      <c r="D1746" s="63"/>
      <c r="E1746" s="81" t="s">
        <v>12428</v>
      </c>
      <c r="F1746" s="63"/>
      <c r="G1746" s="63" t="s">
        <v>10335</v>
      </c>
      <c r="H1746" s="81" t="s">
        <v>404</v>
      </c>
      <c r="I1746" s="67" t="s">
        <v>10458</v>
      </c>
      <c r="J1746" s="76"/>
      <c r="K1746" s="76"/>
      <c r="L1746" s="76"/>
      <c r="M1746" s="76"/>
      <c r="N1746" s="76"/>
      <c r="O1746" s="71" t="s">
        <v>10335</v>
      </c>
      <c r="P1746" s="71"/>
      <c r="Q1746" s="71" t="s">
        <v>10338</v>
      </c>
      <c r="R1746" s="79" t="s">
        <v>10339</v>
      </c>
      <c r="S1746" s="74" t="n">
        <v>45147</v>
      </c>
      <c r="T1746" s="74" t="n">
        <v>45512</v>
      </c>
      <c r="U1746" s="87" t="s">
        <v>10340</v>
      </c>
      <c r="V1746" s="87" t="s">
        <v>10341</v>
      </c>
      <c r="W1746" s="76"/>
      <c r="X1746" s="71" t="s">
        <v>10335</v>
      </c>
      <c r="Y1746" s="71" t="s">
        <v>10342</v>
      </c>
      <c r="Z1746" s="79" t="s">
        <v>10629</v>
      </c>
      <c r="AA1746" s="76"/>
      <c r="AB1746" s="76"/>
      <c r="AC1746" s="76"/>
      <c r="AD1746" s="76"/>
      <c r="AE1746" s="97" t="s">
        <v>10630</v>
      </c>
      <c r="AF1746" s="76"/>
      <c r="AG1746" s="76"/>
      <c r="AH1746" s="76"/>
      <c r="AI1746" s="67" t="s">
        <v>10853</v>
      </c>
      <c r="AJ1746" s="79" t="s">
        <v>42</v>
      </c>
      <c r="AK1746" s="68"/>
      <c r="AL1746" s="68"/>
      <c r="AM1746" s="68"/>
      <c r="AN1746" s="110"/>
      <c r="AO1746" s="110"/>
      <c r="AP1746" s="107"/>
      <c r="AQ1746" s="68"/>
    </row>
    <row r="1747" customFormat="false" ht="15" hidden="false" customHeight="false" outlineLevel="0" collapsed="false">
      <c r="B1747" s="1" t="str">
        <f aca="false">поверители!$E1747</f>
        <v>Р00356</v>
      </c>
      <c r="C1747" s="64" t="s">
        <v>291</v>
      </c>
      <c r="D1747" s="63"/>
      <c r="E1747" s="81" t="s">
        <v>12429</v>
      </c>
      <c r="F1747" s="63"/>
      <c r="G1747" s="63" t="s">
        <v>10335</v>
      </c>
      <c r="H1747" s="81" t="s">
        <v>404</v>
      </c>
      <c r="I1747" s="67" t="s">
        <v>10649</v>
      </c>
      <c r="J1747" s="76"/>
      <c r="K1747" s="76"/>
      <c r="L1747" s="76"/>
      <c r="M1747" s="76"/>
      <c r="N1747" s="76"/>
      <c r="O1747" s="71" t="s">
        <v>10335</v>
      </c>
      <c r="P1747" s="71"/>
      <c r="Q1747" s="71" t="s">
        <v>10338</v>
      </c>
      <c r="R1747" s="79" t="s">
        <v>10339</v>
      </c>
      <c r="S1747" s="74" t="n">
        <v>45147</v>
      </c>
      <c r="T1747" s="74" t="n">
        <v>45512</v>
      </c>
      <c r="U1747" s="87" t="s">
        <v>10340</v>
      </c>
      <c r="V1747" s="87" t="s">
        <v>10341</v>
      </c>
      <c r="W1747" s="76"/>
      <c r="X1747" s="71" t="s">
        <v>10335</v>
      </c>
      <c r="Y1747" s="71" t="s">
        <v>10342</v>
      </c>
      <c r="Z1747" s="79" t="s">
        <v>10629</v>
      </c>
      <c r="AA1747" s="76"/>
      <c r="AB1747" s="76"/>
      <c r="AC1747" s="76"/>
      <c r="AD1747" s="76"/>
      <c r="AE1747" s="97" t="s">
        <v>10630</v>
      </c>
      <c r="AF1747" s="76"/>
      <c r="AG1747" s="76"/>
      <c r="AH1747" s="76"/>
      <c r="AI1747" s="67" t="s">
        <v>10650</v>
      </c>
      <c r="AJ1747" s="79" t="s">
        <v>42</v>
      </c>
      <c r="AK1747" s="68"/>
      <c r="AL1747" s="68"/>
      <c r="AM1747" s="68"/>
      <c r="AN1747" s="110"/>
      <c r="AO1747" s="110"/>
      <c r="AP1747" s="107"/>
      <c r="AQ1747" s="68"/>
    </row>
    <row r="1748" customFormat="false" ht="15" hidden="false" customHeight="false" outlineLevel="0" collapsed="false">
      <c r="B1748" s="1" t="str">
        <f aca="false">поверители!$E1748</f>
        <v>Р00347</v>
      </c>
      <c r="C1748" s="64" t="s">
        <v>428</v>
      </c>
      <c r="D1748" s="63"/>
      <c r="E1748" s="81" t="s">
        <v>12430</v>
      </c>
      <c r="F1748" s="63"/>
      <c r="G1748" s="63" t="s">
        <v>10335</v>
      </c>
      <c r="H1748" s="81" t="s">
        <v>404</v>
      </c>
      <c r="I1748" s="67" t="s">
        <v>10453</v>
      </c>
      <c r="J1748" s="76"/>
      <c r="K1748" s="76"/>
      <c r="L1748" s="76"/>
      <c r="M1748" s="76"/>
      <c r="N1748" s="76"/>
      <c r="O1748" s="71" t="s">
        <v>10335</v>
      </c>
      <c r="P1748" s="71"/>
      <c r="Q1748" s="71" t="s">
        <v>10338</v>
      </c>
      <c r="R1748" s="79" t="s">
        <v>10339</v>
      </c>
      <c r="S1748" s="74" t="n">
        <v>45147</v>
      </c>
      <c r="T1748" s="74" t="n">
        <v>45512</v>
      </c>
      <c r="U1748" s="87" t="s">
        <v>10340</v>
      </c>
      <c r="V1748" s="87" t="s">
        <v>10341</v>
      </c>
      <c r="W1748" s="76"/>
      <c r="X1748" s="71" t="s">
        <v>10335</v>
      </c>
      <c r="Y1748" s="71" t="s">
        <v>10342</v>
      </c>
      <c r="Z1748" s="79" t="s">
        <v>10629</v>
      </c>
      <c r="AA1748" s="76"/>
      <c r="AB1748" s="76"/>
      <c r="AC1748" s="76"/>
      <c r="AD1748" s="76"/>
      <c r="AE1748" s="97" t="s">
        <v>10630</v>
      </c>
      <c r="AF1748" s="76"/>
      <c r="AG1748" s="76"/>
      <c r="AH1748" s="76"/>
      <c r="AI1748" s="67" t="s">
        <v>10647</v>
      </c>
      <c r="AJ1748" s="79" t="s">
        <v>42</v>
      </c>
      <c r="AK1748" s="68"/>
      <c r="AL1748" s="68"/>
      <c r="AM1748" s="68"/>
      <c r="AN1748" s="110"/>
      <c r="AO1748" s="110"/>
      <c r="AP1748" s="107"/>
      <c r="AQ1748" s="68"/>
    </row>
    <row r="1749" customFormat="false" ht="15" hidden="false" customHeight="false" outlineLevel="0" collapsed="false">
      <c r="B1749" s="1" t="str">
        <f aca="false">поверители!$E1749</f>
        <v>Р00015</v>
      </c>
      <c r="C1749" s="64" t="s">
        <v>291</v>
      </c>
      <c r="D1749" s="63"/>
      <c r="E1749" s="81" t="s">
        <v>12431</v>
      </c>
      <c r="F1749" s="63"/>
      <c r="G1749" s="63" t="s">
        <v>10335</v>
      </c>
      <c r="H1749" s="81" t="s">
        <v>404</v>
      </c>
      <c r="I1749" s="67" t="s">
        <v>10458</v>
      </c>
      <c r="J1749" s="76"/>
      <c r="K1749" s="76"/>
      <c r="L1749" s="76"/>
      <c r="M1749" s="76"/>
      <c r="N1749" s="76"/>
      <c r="O1749" s="71" t="s">
        <v>10335</v>
      </c>
      <c r="P1749" s="71"/>
      <c r="Q1749" s="71" t="s">
        <v>10338</v>
      </c>
      <c r="R1749" s="79" t="s">
        <v>10339</v>
      </c>
      <c r="S1749" s="74" t="n">
        <v>45147</v>
      </c>
      <c r="T1749" s="74" t="n">
        <v>45512</v>
      </c>
      <c r="U1749" s="87" t="s">
        <v>10340</v>
      </c>
      <c r="V1749" s="87" t="s">
        <v>10341</v>
      </c>
      <c r="W1749" s="76"/>
      <c r="X1749" s="71" t="s">
        <v>10335</v>
      </c>
      <c r="Y1749" s="71" t="s">
        <v>10342</v>
      </c>
      <c r="Z1749" s="79" t="s">
        <v>10629</v>
      </c>
      <c r="AA1749" s="76"/>
      <c r="AB1749" s="76"/>
      <c r="AC1749" s="76"/>
      <c r="AD1749" s="76"/>
      <c r="AE1749" s="97" t="s">
        <v>10630</v>
      </c>
      <c r="AF1749" s="76"/>
      <c r="AG1749" s="76"/>
      <c r="AH1749" s="76"/>
      <c r="AI1749" s="67" t="s">
        <v>10658</v>
      </c>
      <c r="AJ1749" s="79" t="s">
        <v>42</v>
      </c>
      <c r="AK1749" s="68"/>
      <c r="AL1749" s="68"/>
      <c r="AM1749" s="68"/>
      <c r="AN1749" s="110"/>
      <c r="AO1749" s="110"/>
      <c r="AP1749" s="107"/>
      <c r="AQ1749" s="68"/>
    </row>
    <row r="1750" customFormat="false" ht="15" hidden="false" customHeight="false" outlineLevel="0" collapsed="false">
      <c r="B1750" s="1" t="str">
        <f aca="false">поверители!$E1750</f>
        <v>Р01143</v>
      </c>
      <c r="C1750" s="64" t="s">
        <v>291</v>
      </c>
      <c r="D1750" s="63"/>
      <c r="E1750" s="81" t="s">
        <v>12432</v>
      </c>
      <c r="F1750" s="63"/>
      <c r="G1750" s="63" t="s">
        <v>10335</v>
      </c>
      <c r="H1750" s="81" t="s">
        <v>404</v>
      </c>
      <c r="I1750" s="67" t="s">
        <v>10667</v>
      </c>
      <c r="J1750" s="76"/>
      <c r="K1750" s="76"/>
      <c r="L1750" s="76"/>
      <c r="M1750" s="76"/>
      <c r="N1750" s="76"/>
      <c r="O1750" s="71" t="s">
        <v>10335</v>
      </c>
      <c r="P1750" s="71"/>
      <c r="Q1750" s="71" t="s">
        <v>10338</v>
      </c>
      <c r="R1750" s="79" t="s">
        <v>10339</v>
      </c>
      <c r="S1750" s="74" t="n">
        <v>45147</v>
      </c>
      <c r="T1750" s="74" t="n">
        <v>45512</v>
      </c>
      <c r="U1750" s="87" t="s">
        <v>10340</v>
      </c>
      <c r="V1750" s="87" t="s">
        <v>10341</v>
      </c>
      <c r="W1750" s="76"/>
      <c r="X1750" s="71" t="s">
        <v>10335</v>
      </c>
      <c r="Y1750" s="71" t="s">
        <v>10342</v>
      </c>
      <c r="Z1750" s="79" t="s">
        <v>10629</v>
      </c>
      <c r="AA1750" s="76"/>
      <c r="AB1750" s="76"/>
      <c r="AC1750" s="76"/>
      <c r="AD1750" s="76"/>
      <c r="AE1750" s="97" t="s">
        <v>10630</v>
      </c>
      <c r="AF1750" s="76"/>
      <c r="AG1750" s="76"/>
      <c r="AH1750" s="76"/>
      <c r="AI1750" s="67" t="s">
        <v>10647</v>
      </c>
      <c r="AJ1750" s="79" t="s">
        <v>42</v>
      </c>
      <c r="AK1750" s="68"/>
      <c r="AL1750" s="68"/>
      <c r="AM1750" s="68"/>
      <c r="AN1750" s="110"/>
      <c r="AO1750" s="110"/>
      <c r="AP1750" s="107"/>
      <c r="AQ1750" s="68"/>
    </row>
    <row r="1751" customFormat="false" ht="15" hidden="false" customHeight="false" outlineLevel="0" collapsed="false">
      <c r="B1751" s="1" t="str">
        <f aca="false">поверители!$E1751</f>
        <v>Р00615</v>
      </c>
      <c r="C1751" s="64" t="s">
        <v>291</v>
      </c>
      <c r="D1751" s="63"/>
      <c r="E1751" s="81" t="s">
        <v>12433</v>
      </c>
      <c r="F1751" s="63"/>
      <c r="G1751" s="63" t="s">
        <v>10335</v>
      </c>
      <c r="H1751" s="81" t="s">
        <v>404</v>
      </c>
      <c r="I1751" s="67" t="s">
        <v>10458</v>
      </c>
      <c r="J1751" s="76"/>
      <c r="K1751" s="76"/>
      <c r="L1751" s="76"/>
      <c r="M1751" s="76"/>
      <c r="N1751" s="76"/>
      <c r="O1751" s="71" t="s">
        <v>10335</v>
      </c>
      <c r="P1751" s="71"/>
      <c r="Q1751" s="71" t="s">
        <v>10338</v>
      </c>
      <c r="R1751" s="79" t="s">
        <v>10339</v>
      </c>
      <c r="S1751" s="74" t="n">
        <v>45147</v>
      </c>
      <c r="T1751" s="74" t="n">
        <v>45512</v>
      </c>
      <c r="U1751" s="87" t="s">
        <v>10340</v>
      </c>
      <c r="V1751" s="87" t="s">
        <v>10341</v>
      </c>
      <c r="W1751" s="76"/>
      <c r="X1751" s="71" t="s">
        <v>10335</v>
      </c>
      <c r="Y1751" s="71" t="s">
        <v>10342</v>
      </c>
      <c r="Z1751" s="79" t="s">
        <v>10629</v>
      </c>
      <c r="AA1751" s="76"/>
      <c r="AB1751" s="76"/>
      <c r="AC1751" s="76"/>
      <c r="AD1751" s="76"/>
      <c r="AE1751" s="97" t="s">
        <v>10630</v>
      </c>
      <c r="AF1751" s="76"/>
      <c r="AG1751" s="76"/>
      <c r="AH1751" s="76"/>
      <c r="AI1751" s="67" t="s">
        <v>10853</v>
      </c>
      <c r="AJ1751" s="79" t="s">
        <v>42</v>
      </c>
      <c r="AK1751" s="68"/>
      <c r="AL1751" s="68"/>
      <c r="AM1751" s="68"/>
      <c r="AN1751" s="110"/>
      <c r="AO1751" s="110"/>
      <c r="AP1751" s="107"/>
      <c r="AQ1751" s="68"/>
    </row>
    <row r="1752" customFormat="false" ht="17.9" hidden="false" customHeight="false" outlineLevel="0" collapsed="false">
      <c r="B1752" s="1" t="str">
        <f aca="false">поверители!$E1752</f>
        <v>Р00926</v>
      </c>
      <c r="C1752" s="64" t="s">
        <v>291</v>
      </c>
      <c r="D1752" s="63"/>
      <c r="E1752" s="81" t="s">
        <v>12434</v>
      </c>
      <c r="F1752" s="63"/>
      <c r="G1752" s="63" t="s">
        <v>10335</v>
      </c>
      <c r="H1752" s="81" t="s">
        <v>294</v>
      </c>
      <c r="I1752" s="67" t="s">
        <v>10670</v>
      </c>
      <c r="J1752" s="76"/>
      <c r="K1752" s="76"/>
      <c r="L1752" s="76"/>
      <c r="M1752" s="76"/>
      <c r="N1752" s="76"/>
      <c r="O1752" s="71" t="s">
        <v>10335</v>
      </c>
      <c r="P1752" s="71"/>
      <c r="Q1752" s="71" t="s">
        <v>10338</v>
      </c>
      <c r="R1752" s="79" t="s">
        <v>10339</v>
      </c>
      <c r="S1752" s="74" t="n">
        <v>45147</v>
      </c>
      <c r="T1752" s="74" t="n">
        <v>45512</v>
      </c>
      <c r="U1752" s="87" t="s">
        <v>10340</v>
      </c>
      <c r="V1752" s="87" t="s">
        <v>10341</v>
      </c>
      <c r="W1752" s="76"/>
      <c r="X1752" s="71" t="s">
        <v>10335</v>
      </c>
      <c r="Y1752" s="71" t="s">
        <v>10342</v>
      </c>
      <c r="Z1752" s="79" t="s">
        <v>10629</v>
      </c>
      <c r="AA1752" s="76"/>
      <c r="AB1752" s="76"/>
      <c r="AC1752" s="76"/>
      <c r="AD1752" s="76"/>
      <c r="AE1752" s="97" t="s">
        <v>10630</v>
      </c>
      <c r="AF1752" s="76"/>
      <c r="AG1752" s="76"/>
      <c r="AH1752" s="76"/>
      <c r="AI1752" s="104" t="s">
        <v>10733</v>
      </c>
      <c r="AJ1752" s="79" t="s">
        <v>42</v>
      </c>
      <c r="AK1752" s="68"/>
      <c r="AL1752" s="68"/>
      <c r="AM1752" s="68"/>
      <c r="AN1752" s="110"/>
      <c r="AO1752" s="110"/>
      <c r="AP1752" s="107"/>
      <c r="AQ1752" s="68"/>
    </row>
    <row r="1753" customFormat="false" ht="15" hidden="false" customHeight="false" outlineLevel="0" collapsed="false">
      <c r="B1753" s="1" t="str">
        <f aca="false">поверители!$E1753</f>
        <v>Р00783</v>
      </c>
      <c r="C1753" s="64" t="s">
        <v>428</v>
      </c>
      <c r="D1753" s="63"/>
      <c r="E1753" s="81" t="s">
        <v>12435</v>
      </c>
      <c r="F1753" s="63"/>
      <c r="G1753" s="63" t="s">
        <v>10335</v>
      </c>
      <c r="H1753" s="81" t="s">
        <v>404</v>
      </c>
      <c r="I1753" s="67" t="s">
        <v>10453</v>
      </c>
      <c r="J1753" s="76"/>
      <c r="K1753" s="76"/>
      <c r="L1753" s="76"/>
      <c r="M1753" s="76"/>
      <c r="N1753" s="76"/>
      <c r="O1753" s="71" t="s">
        <v>10335</v>
      </c>
      <c r="P1753" s="71"/>
      <c r="Q1753" s="71" t="s">
        <v>10338</v>
      </c>
      <c r="R1753" s="79" t="s">
        <v>10339</v>
      </c>
      <c r="S1753" s="74" t="n">
        <v>45147</v>
      </c>
      <c r="T1753" s="74" t="n">
        <v>45512</v>
      </c>
      <c r="U1753" s="87" t="s">
        <v>10340</v>
      </c>
      <c r="V1753" s="87" t="s">
        <v>10341</v>
      </c>
      <c r="W1753" s="76"/>
      <c r="X1753" s="71" t="s">
        <v>10335</v>
      </c>
      <c r="Y1753" s="71" t="s">
        <v>10342</v>
      </c>
      <c r="Z1753" s="79" t="s">
        <v>10629</v>
      </c>
      <c r="AA1753" s="76"/>
      <c r="AB1753" s="76"/>
      <c r="AC1753" s="76"/>
      <c r="AD1753" s="76"/>
      <c r="AE1753" s="97" t="s">
        <v>10630</v>
      </c>
      <c r="AF1753" s="76"/>
      <c r="AG1753" s="76"/>
      <c r="AH1753" s="76"/>
      <c r="AI1753" s="67" t="s">
        <v>10647</v>
      </c>
      <c r="AJ1753" s="79" t="s">
        <v>42</v>
      </c>
      <c r="AK1753" s="68"/>
      <c r="AL1753" s="68"/>
      <c r="AM1753" s="68"/>
      <c r="AN1753" s="110"/>
      <c r="AO1753" s="110"/>
      <c r="AP1753" s="107"/>
      <c r="AQ1753" s="68"/>
    </row>
    <row r="1754" customFormat="false" ht="15" hidden="false" customHeight="false" outlineLevel="0" collapsed="false">
      <c r="B1754" s="1" t="str">
        <f aca="false">поверители!$E1754</f>
        <v>Р01166</v>
      </c>
      <c r="C1754" s="64" t="s">
        <v>428</v>
      </c>
      <c r="D1754" s="63"/>
      <c r="E1754" s="81" t="s">
        <v>12436</v>
      </c>
      <c r="F1754" s="63"/>
      <c r="G1754" s="63" t="s">
        <v>10335</v>
      </c>
      <c r="H1754" s="81" t="s">
        <v>404</v>
      </c>
      <c r="I1754" s="67" t="s">
        <v>10649</v>
      </c>
      <c r="J1754" s="76"/>
      <c r="K1754" s="76"/>
      <c r="L1754" s="76"/>
      <c r="M1754" s="76"/>
      <c r="N1754" s="76"/>
      <c r="O1754" s="71" t="s">
        <v>10335</v>
      </c>
      <c r="P1754" s="71"/>
      <c r="Q1754" s="71" t="s">
        <v>10338</v>
      </c>
      <c r="R1754" s="79" t="s">
        <v>10339</v>
      </c>
      <c r="S1754" s="74" t="n">
        <v>45147</v>
      </c>
      <c r="T1754" s="74" t="n">
        <v>45512</v>
      </c>
      <c r="U1754" s="87" t="s">
        <v>10340</v>
      </c>
      <c r="V1754" s="87" t="s">
        <v>10341</v>
      </c>
      <c r="W1754" s="76"/>
      <c r="X1754" s="71" t="s">
        <v>10335</v>
      </c>
      <c r="Y1754" s="71" t="s">
        <v>10342</v>
      </c>
      <c r="Z1754" s="79" t="s">
        <v>10629</v>
      </c>
      <c r="AA1754" s="76"/>
      <c r="AB1754" s="76"/>
      <c r="AC1754" s="76"/>
      <c r="AD1754" s="76"/>
      <c r="AE1754" s="97" t="s">
        <v>10630</v>
      </c>
      <c r="AF1754" s="76"/>
      <c r="AG1754" s="76"/>
      <c r="AH1754" s="76"/>
      <c r="AI1754" s="67" t="s">
        <v>10647</v>
      </c>
      <c r="AJ1754" s="79" t="s">
        <v>42</v>
      </c>
      <c r="AK1754" s="68"/>
      <c r="AL1754" s="68"/>
      <c r="AM1754" s="68"/>
      <c r="AN1754" s="110"/>
      <c r="AO1754" s="110"/>
      <c r="AP1754" s="107"/>
      <c r="AQ1754" s="68"/>
    </row>
    <row r="1755" customFormat="false" ht="15" hidden="false" customHeight="false" outlineLevel="0" collapsed="false">
      <c r="B1755" s="1" t="str">
        <f aca="false">поверители!$E1755</f>
        <v>Р01103</v>
      </c>
      <c r="C1755" s="64" t="s">
        <v>291</v>
      </c>
      <c r="D1755" s="63"/>
      <c r="E1755" s="81" t="s">
        <v>12437</v>
      </c>
      <c r="F1755" s="63"/>
      <c r="G1755" s="63" t="s">
        <v>10335</v>
      </c>
      <c r="H1755" s="81" t="s">
        <v>404</v>
      </c>
      <c r="I1755" s="67" t="s">
        <v>10667</v>
      </c>
      <c r="J1755" s="76"/>
      <c r="K1755" s="76"/>
      <c r="L1755" s="76"/>
      <c r="M1755" s="76"/>
      <c r="N1755" s="76"/>
      <c r="O1755" s="71" t="s">
        <v>10335</v>
      </c>
      <c r="P1755" s="71"/>
      <c r="Q1755" s="71" t="s">
        <v>10338</v>
      </c>
      <c r="R1755" s="79" t="s">
        <v>10339</v>
      </c>
      <c r="S1755" s="74" t="n">
        <v>45147</v>
      </c>
      <c r="T1755" s="74" t="n">
        <v>45512</v>
      </c>
      <c r="U1755" s="87" t="s">
        <v>10340</v>
      </c>
      <c r="V1755" s="87" t="s">
        <v>10341</v>
      </c>
      <c r="W1755" s="76"/>
      <c r="X1755" s="71" t="s">
        <v>10335</v>
      </c>
      <c r="Y1755" s="71" t="s">
        <v>10342</v>
      </c>
      <c r="Z1755" s="79" t="s">
        <v>10629</v>
      </c>
      <c r="AA1755" s="76"/>
      <c r="AB1755" s="76"/>
      <c r="AC1755" s="76"/>
      <c r="AD1755" s="76"/>
      <c r="AE1755" s="97" t="s">
        <v>10630</v>
      </c>
      <c r="AF1755" s="76"/>
      <c r="AG1755" s="76"/>
      <c r="AH1755" s="76"/>
      <c r="AI1755" s="67" t="s">
        <v>10853</v>
      </c>
      <c r="AJ1755" s="79" t="s">
        <v>42</v>
      </c>
      <c r="AK1755" s="68"/>
      <c r="AL1755" s="68"/>
      <c r="AM1755" s="68"/>
      <c r="AN1755" s="110"/>
      <c r="AO1755" s="110"/>
      <c r="AP1755" s="107"/>
      <c r="AQ1755" s="68"/>
    </row>
    <row r="1756" customFormat="false" ht="15" hidden="false" customHeight="false" outlineLevel="0" collapsed="false">
      <c r="B1756" s="1" t="str">
        <f aca="false">поверители!$E1756</f>
        <v>00261</v>
      </c>
      <c r="C1756" s="64" t="s">
        <v>297</v>
      </c>
      <c r="D1756" s="63"/>
      <c r="E1756" s="81" t="s">
        <v>12438</v>
      </c>
      <c r="F1756" s="63"/>
      <c r="G1756" s="63" t="s">
        <v>10335</v>
      </c>
      <c r="H1756" s="64" t="s">
        <v>300</v>
      </c>
      <c r="I1756" s="67" t="s">
        <v>10652</v>
      </c>
      <c r="J1756" s="76"/>
      <c r="K1756" s="76"/>
      <c r="L1756" s="76"/>
      <c r="M1756" s="76"/>
      <c r="N1756" s="76"/>
      <c r="O1756" s="71" t="s">
        <v>10335</v>
      </c>
      <c r="P1756" s="71"/>
      <c r="Q1756" s="71" t="s">
        <v>10338</v>
      </c>
      <c r="R1756" s="79" t="s">
        <v>10339</v>
      </c>
      <c r="S1756" s="74" t="n">
        <v>45147</v>
      </c>
      <c r="T1756" s="74" t="n">
        <v>45877</v>
      </c>
      <c r="U1756" s="87" t="s">
        <v>10340</v>
      </c>
      <c r="V1756" s="87" t="s">
        <v>10341</v>
      </c>
      <c r="W1756" s="76"/>
      <c r="X1756" s="71" t="s">
        <v>10335</v>
      </c>
      <c r="Y1756" s="71" t="s">
        <v>10342</v>
      </c>
      <c r="Z1756" s="79" t="s">
        <v>10629</v>
      </c>
      <c r="AA1756" s="76"/>
      <c r="AB1756" s="76"/>
      <c r="AC1756" s="76"/>
      <c r="AD1756" s="76"/>
      <c r="AE1756" s="97" t="s">
        <v>10630</v>
      </c>
      <c r="AF1756" s="76"/>
      <c r="AG1756" s="76"/>
      <c r="AH1756" s="76"/>
      <c r="AI1756" s="67" t="s">
        <v>10647</v>
      </c>
      <c r="AJ1756" s="79" t="s">
        <v>42</v>
      </c>
      <c r="AK1756" s="68"/>
      <c r="AL1756" s="68"/>
      <c r="AM1756" s="68"/>
      <c r="AN1756" s="110"/>
      <c r="AO1756" s="110"/>
      <c r="AP1756" s="107"/>
      <c r="AQ1756" s="68"/>
    </row>
    <row r="1757" customFormat="false" ht="15" hidden="false" customHeight="false" outlineLevel="0" collapsed="false">
      <c r="B1757" s="1" t="str">
        <f aca="false">поверители!$E1757</f>
        <v>02523</v>
      </c>
      <c r="C1757" s="64" t="s">
        <v>291</v>
      </c>
      <c r="D1757" s="63"/>
      <c r="E1757" s="81" t="s">
        <v>12439</v>
      </c>
      <c r="F1757" s="63"/>
      <c r="G1757" s="63" t="s">
        <v>10335</v>
      </c>
      <c r="H1757" s="81" t="s">
        <v>404</v>
      </c>
      <c r="I1757" s="67" t="s">
        <v>10458</v>
      </c>
      <c r="J1757" s="76"/>
      <c r="K1757" s="76"/>
      <c r="L1757" s="76"/>
      <c r="M1757" s="76"/>
      <c r="N1757" s="76"/>
      <c r="O1757" s="71" t="s">
        <v>10335</v>
      </c>
      <c r="P1757" s="71"/>
      <c r="Q1757" s="71" t="s">
        <v>10338</v>
      </c>
      <c r="R1757" s="79" t="s">
        <v>10339</v>
      </c>
      <c r="S1757" s="74" t="n">
        <v>45147</v>
      </c>
      <c r="T1757" s="74" t="n">
        <v>45512</v>
      </c>
      <c r="U1757" s="87" t="s">
        <v>10340</v>
      </c>
      <c r="V1757" s="87" t="s">
        <v>10341</v>
      </c>
      <c r="W1757" s="76"/>
      <c r="X1757" s="71" t="s">
        <v>10335</v>
      </c>
      <c r="Y1757" s="71" t="s">
        <v>10342</v>
      </c>
      <c r="Z1757" s="79" t="s">
        <v>10629</v>
      </c>
      <c r="AA1757" s="76"/>
      <c r="AB1757" s="76"/>
      <c r="AC1757" s="76"/>
      <c r="AD1757" s="76"/>
      <c r="AE1757" s="97" t="s">
        <v>10630</v>
      </c>
      <c r="AF1757" s="76"/>
      <c r="AG1757" s="76"/>
      <c r="AH1757" s="76"/>
      <c r="AI1757" s="67" t="s">
        <v>10647</v>
      </c>
      <c r="AJ1757" s="79" t="s">
        <v>42</v>
      </c>
      <c r="AK1757" s="68"/>
      <c r="AL1757" s="68"/>
      <c r="AM1757" s="68"/>
      <c r="AN1757" s="110"/>
      <c r="AO1757" s="110"/>
      <c r="AP1757" s="107"/>
      <c r="AQ1757" s="68"/>
    </row>
    <row r="1758" customFormat="false" ht="15" hidden="false" customHeight="false" outlineLevel="0" collapsed="false">
      <c r="B1758" s="1" t="str">
        <f aca="false">поверители!$E1758</f>
        <v>02797</v>
      </c>
      <c r="C1758" s="64" t="s">
        <v>297</v>
      </c>
      <c r="D1758" s="63"/>
      <c r="E1758" s="81" t="s">
        <v>12440</v>
      </c>
      <c r="F1758" s="63"/>
      <c r="G1758" s="63" t="s">
        <v>10335</v>
      </c>
      <c r="H1758" s="64" t="s">
        <v>2524</v>
      </c>
      <c r="I1758" s="67" t="s">
        <v>10363</v>
      </c>
      <c r="J1758" s="76"/>
      <c r="K1758" s="76"/>
      <c r="L1758" s="76"/>
      <c r="M1758" s="76"/>
      <c r="N1758" s="76"/>
      <c r="O1758" s="71" t="s">
        <v>10335</v>
      </c>
      <c r="P1758" s="71"/>
      <c r="Q1758" s="71" t="s">
        <v>10338</v>
      </c>
      <c r="R1758" s="79" t="s">
        <v>10339</v>
      </c>
      <c r="S1758" s="74" t="n">
        <v>45147</v>
      </c>
      <c r="T1758" s="74" t="n">
        <v>45877</v>
      </c>
      <c r="U1758" s="87" t="s">
        <v>10340</v>
      </c>
      <c r="V1758" s="87" t="s">
        <v>10341</v>
      </c>
      <c r="W1758" s="76"/>
      <c r="X1758" s="71" t="s">
        <v>10335</v>
      </c>
      <c r="Y1758" s="71" t="s">
        <v>10342</v>
      </c>
      <c r="Z1758" s="79" t="s">
        <v>10629</v>
      </c>
      <c r="AA1758" s="76"/>
      <c r="AB1758" s="76"/>
      <c r="AC1758" s="76"/>
      <c r="AD1758" s="76"/>
      <c r="AE1758" s="97" t="s">
        <v>10630</v>
      </c>
      <c r="AF1758" s="76"/>
      <c r="AG1758" s="76"/>
      <c r="AH1758" s="76"/>
      <c r="AI1758" s="67" t="s">
        <v>10562</v>
      </c>
      <c r="AJ1758" s="79" t="s">
        <v>42</v>
      </c>
      <c r="AK1758" s="68"/>
      <c r="AL1758" s="68"/>
      <c r="AM1758" s="68"/>
      <c r="AN1758" s="110"/>
      <c r="AO1758" s="110"/>
      <c r="AP1758" s="107"/>
      <c r="AQ1758" s="68"/>
    </row>
    <row r="1759" customFormat="false" ht="15" hidden="false" customHeight="false" outlineLevel="0" collapsed="false">
      <c r="B1759" s="1" t="str">
        <f aca="false">поверители!$E1759</f>
        <v>05010</v>
      </c>
      <c r="C1759" s="64" t="s">
        <v>291</v>
      </c>
      <c r="D1759" s="63"/>
      <c r="E1759" s="81" t="s">
        <v>12441</v>
      </c>
      <c r="F1759" s="63"/>
      <c r="G1759" s="63" t="s">
        <v>10335</v>
      </c>
      <c r="H1759" s="81" t="s">
        <v>404</v>
      </c>
      <c r="I1759" s="67" t="s">
        <v>10458</v>
      </c>
      <c r="J1759" s="76"/>
      <c r="K1759" s="76"/>
      <c r="L1759" s="76"/>
      <c r="M1759" s="76"/>
      <c r="N1759" s="76"/>
      <c r="O1759" s="71" t="s">
        <v>10335</v>
      </c>
      <c r="P1759" s="71"/>
      <c r="Q1759" s="71" t="s">
        <v>10338</v>
      </c>
      <c r="R1759" s="79" t="s">
        <v>10339</v>
      </c>
      <c r="S1759" s="74" t="n">
        <v>45147</v>
      </c>
      <c r="T1759" s="74" t="n">
        <v>45512</v>
      </c>
      <c r="U1759" s="87" t="s">
        <v>10340</v>
      </c>
      <c r="V1759" s="87" t="s">
        <v>10341</v>
      </c>
      <c r="W1759" s="76"/>
      <c r="X1759" s="71" t="s">
        <v>10335</v>
      </c>
      <c r="Y1759" s="71" t="s">
        <v>10342</v>
      </c>
      <c r="Z1759" s="79" t="s">
        <v>10629</v>
      </c>
      <c r="AA1759" s="76"/>
      <c r="AB1759" s="76"/>
      <c r="AC1759" s="76"/>
      <c r="AD1759" s="76"/>
      <c r="AE1759" s="97" t="s">
        <v>10630</v>
      </c>
      <c r="AF1759" s="76"/>
      <c r="AG1759" s="76"/>
      <c r="AH1759" s="76"/>
      <c r="AI1759" s="67" t="s">
        <v>10658</v>
      </c>
      <c r="AJ1759" s="79" t="s">
        <v>42</v>
      </c>
      <c r="AK1759" s="68"/>
      <c r="AL1759" s="68"/>
      <c r="AM1759" s="68"/>
      <c r="AN1759" s="110"/>
      <c r="AO1759" s="110"/>
      <c r="AP1759" s="107"/>
      <c r="AQ1759" s="68"/>
    </row>
    <row r="1760" customFormat="false" ht="15" hidden="false" customHeight="false" outlineLevel="0" collapsed="false">
      <c r="B1760" s="1" t="str">
        <f aca="false">поверители!$E1760</f>
        <v>05432</v>
      </c>
      <c r="C1760" s="64" t="s">
        <v>428</v>
      </c>
      <c r="D1760" s="63"/>
      <c r="E1760" s="81" t="s">
        <v>12442</v>
      </c>
      <c r="F1760" s="63"/>
      <c r="G1760" s="63" t="s">
        <v>10335</v>
      </c>
      <c r="H1760" s="81" t="s">
        <v>404</v>
      </c>
      <c r="I1760" s="67" t="s">
        <v>10649</v>
      </c>
      <c r="J1760" s="76"/>
      <c r="K1760" s="76"/>
      <c r="L1760" s="76"/>
      <c r="M1760" s="76"/>
      <c r="N1760" s="76"/>
      <c r="O1760" s="71" t="s">
        <v>10335</v>
      </c>
      <c r="P1760" s="71"/>
      <c r="Q1760" s="71" t="s">
        <v>10338</v>
      </c>
      <c r="R1760" s="79" t="s">
        <v>10339</v>
      </c>
      <c r="S1760" s="74" t="n">
        <v>45147</v>
      </c>
      <c r="T1760" s="74" t="n">
        <v>45512</v>
      </c>
      <c r="U1760" s="87" t="s">
        <v>10340</v>
      </c>
      <c r="V1760" s="87" t="s">
        <v>10341</v>
      </c>
      <c r="W1760" s="76"/>
      <c r="X1760" s="71" t="s">
        <v>10335</v>
      </c>
      <c r="Y1760" s="71" t="s">
        <v>10342</v>
      </c>
      <c r="Z1760" s="79" t="s">
        <v>10629</v>
      </c>
      <c r="AA1760" s="76"/>
      <c r="AB1760" s="76"/>
      <c r="AC1760" s="76"/>
      <c r="AD1760" s="76"/>
      <c r="AE1760" s="97" t="s">
        <v>10630</v>
      </c>
      <c r="AF1760" s="76"/>
      <c r="AG1760" s="76"/>
      <c r="AH1760" s="76"/>
      <c r="AI1760" s="67" t="s">
        <v>10853</v>
      </c>
      <c r="AJ1760" s="79" t="s">
        <v>42</v>
      </c>
      <c r="AK1760" s="68"/>
      <c r="AL1760" s="68"/>
      <c r="AM1760" s="68"/>
      <c r="AN1760" s="110"/>
      <c r="AO1760" s="110"/>
      <c r="AP1760" s="107"/>
      <c r="AQ1760" s="68"/>
    </row>
    <row r="1761" customFormat="false" ht="15" hidden="false" customHeight="false" outlineLevel="0" collapsed="false">
      <c r="B1761" s="1" t="str">
        <f aca="false">поверители!$E1761</f>
        <v>00400</v>
      </c>
      <c r="C1761" s="64" t="s">
        <v>323</v>
      </c>
      <c r="D1761" s="63"/>
      <c r="E1761" s="81" t="s">
        <v>12443</v>
      </c>
      <c r="F1761" s="63"/>
      <c r="G1761" s="63" t="s">
        <v>10335</v>
      </c>
      <c r="H1761" s="81" t="s">
        <v>2290</v>
      </c>
      <c r="I1761" s="67" t="s">
        <v>10374</v>
      </c>
      <c r="J1761" s="76"/>
      <c r="K1761" s="76"/>
      <c r="L1761" s="76"/>
      <c r="M1761" s="76"/>
      <c r="N1761" s="76"/>
      <c r="O1761" s="71" t="s">
        <v>10335</v>
      </c>
      <c r="P1761" s="71"/>
      <c r="Q1761" s="71" t="s">
        <v>10338</v>
      </c>
      <c r="R1761" s="79" t="s">
        <v>10339</v>
      </c>
      <c r="S1761" s="74" t="n">
        <v>45148</v>
      </c>
      <c r="T1761" s="74" t="n">
        <v>45878</v>
      </c>
      <c r="U1761" s="87" t="s">
        <v>10340</v>
      </c>
      <c r="V1761" s="87" t="s">
        <v>10341</v>
      </c>
      <c r="W1761" s="76"/>
      <c r="X1761" s="71" t="s">
        <v>10335</v>
      </c>
      <c r="Y1761" s="71" t="s">
        <v>10342</v>
      </c>
      <c r="Z1761" s="79" t="s">
        <v>10629</v>
      </c>
      <c r="AA1761" s="76"/>
      <c r="AB1761" s="76"/>
      <c r="AC1761" s="76"/>
      <c r="AD1761" s="76"/>
      <c r="AE1761" s="97" t="s">
        <v>10630</v>
      </c>
      <c r="AF1761" s="76"/>
      <c r="AG1761" s="76"/>
      <c r="AH1761" s="76"/>
      <c r="AI1761" s="67" t="s">
        <v>10573</v>
      </c>
      <c r="AJ1761" s="79" t="s">
        <v>10346</v>
      </c>
      <c r="AK1761" s="68"/>
      <c r="AL1761" s="68"/>
      <c r="AM1761" s="68"/>
      <c r="AN1761" s="110"/>
      <c r="AO1761" s="110"/>
      <c r="AP1761" s="107"/>
      <c r="AQ1761" s="68"/>
    </row>
    <row r="1762" customFormat="false" ht="15" hidden="false" customHeight="false" outlineLevel="0" collapsed="false">
      <c r="B1762" s="1" t="str">
        <f aca="false">поверители!$E1762</f>
        <v>00401</v>
      </c>
      <c r="C1762" s="64" t="s">
        <v>323</v>
      </c>
      <c r="D1762" s="63"/>
      <c r="E1762" s="81" t="s">
        <v>12444</v>
      </c>
      <c r="F1762" s="63"/>
      <c r="G1762" s="63" t="s">
        <v>10335</v>
      </c>
      <c r="H1762" s="81" t="s">
        <v>2290</v>
      </c>
      <c r="I1762" s="67" t="s">
        <v>10374</v>
      </c>
      <c r="J1762" s="76"/>
      <c r="K1762" s="76"/>
      <c r="L1762" s="76"/>
      <c r="M1762" s="76"/>
      <c r="N1762" s="76"/>
      <c r="O1762" s="71" t="s">
        <v>10335</v>
      </c>
      <c r="P1762" s="71"/>
      <c r="Q1762" s="71" t="s">
        <v>10338</v>
      </c>
      <c r="R1762" s="79" t="s">
        <v>10339</v>
      </c>
      <c r="S1762" s="74" t="n">
        <v>45148</v>
      </c>
      <c r="T1762" s="74" t="n">
        <v>45878</v>
      </c>
      <c r="U1762" s="87" t="s">
        <v>10340</v>
      </c>
      <c r="V1762" s="87" t="s">
        <v>10341</v>
      </c>
      <c r="W1762" s="76"/>
      <c r="X1762" s="71" t="s">
        <v>10335</v>
      </c>
      <c r="Y1762" s="71" t="s">
        <v>10342</v>
      </c>
      <c r="Z1762" s="79" t="s">
        <v>10629</v>
      </c>
      <c r="AA1762" s="76"/>
      <c r="AB1762" s="76"/>
      <c r="AC1762" s="76"/>
      <c r="AD1762" s="76"/>
      <c r="AE1762" s="97" t="s">
        <v>10630</v>
      </c>
      <c r="AF1762" s="76"/>
      <c r="AG1762" s="76"/>
      <c r="AH1762" s="76"/>
      <c r="AI1762" s="67" t="s">
        <v>10573</v>
      </c>
      <c r="AJ1762" s="79" t="s">
        <v>10346</v>
      </c>
      <c r="AK1762" s="68"/>
      <c r="AL1762" s="68"/>
      <c r="AM1762" s="68"/>
      <c r="AN1762" s="110"/>
      <c r="AO1762" s="110"/>
      <c r="AP1762" s="107"/>
      <c r="AQ1762" s="68"/>
    </row>
    <row r="1763" customFormat="false" ht="15" hidden="false" customHeight="false" outlineLevel="0" collapsed="false">
      <c r="B1763" s="1" t="str">
        <f aca="false">поверители!$E1763</f>
        <v>00402</v>
      </c>
      <c r="C1763" s="64" t="s">
        <v>2307</v>
      </c>
      <c r="D1763" s="63"/>
      <c r="E1763" s="81" t="s">
        <v>12445</v>
      </c>
      <c r="F1763" s="63"/>
      <c r="G1763" s="63" t="s">
        <v>10335</v>
      </c>
      <c r="H1763" s="81" t="s">
        <v>2290</v>
      </c>
      <c r="I1763" s="67" t="s">
        <v>10369</v>
      </c>
      <c r="J1763" s="76"/>
      <c r="K1763" s="76"/>
      <c r="L1763" s="76"/>
      <c r="M1763" s="76"/>
      <c r="N1763" s="76"/>
      <c r="O1763" s="71" t="s">
        <v>10335</v>
      </c>
      <c r="P1763" s="71"/>
      <c r="Q1763" s="71" t="s">
        <v>10338</v>
      </c>
      <c r="R1763" s="79" t="s">
        <v>10339</v>
      </c>
      <c r="S1763" s="74" t="n">
        <v>45148</v>
      </c>
      <c r="T1763" s="74" t="n">
        <v>45878</v>
      </c>
      <c r="U1763" s="87" t="s">
        <v>10340</v>
      </c>
      <c r="V1763" s="87" t="s">
        <v>10341</v>
      </c>
      <c r="W1763" s="76"/>
      <c r="X1763" s="71" t="s">
        <v>10335</v>
      </c>
      <c r="Y1763" s="71" t="s">
        <v>10342</v>
      </c>
      <c r="Z1763" s="79" t="s">
        <v>10629</v>
      </c>
      <c r="AA1763" s="76"/>
      <c r="AB1763" s="76"/>
      <c r="AC1763" s="76"/>
      <c r="AD1763" s="76"/>
      <c r="AE1763" s="97" t="s">
        <v>10630</v>
      </c>
      <c r="AF1763" s="76"/>
      <c r="AG1763" s="76"/>
      <c r="AH1763" s="76"/>
      <c r="AI1763" s="67" t="s">
        <v>10716</v>
      </c>
      <c r="AJ1763" s="79" t="s">
        <v>10346</v>
      </c>
      <c r="AK1763" s="68"/>
      <c r="AL1763" s="68"/>
      <c r="AM1763" s="68"/>
      <c r="AN1763" s="110"/>
      <c r="AO1763" s="110"/>
      <c r="AP1763" s="107"/>
      <c r="AQ1763" s="68"/>
    </row>
    <row r="1764" customFormat="false" ht="15" hidden="false" customHeight="false" outlineLevel="0" collapsed="false">
      <c r="B1764" s="1" t="str">
        <f aca="false">поверители!$E1764</f>
        <v>00405</v>
      </c>
      <c r="C1764" s="64" t="s">
        <v>323</v>
      </c>
      <c r="D1764" s="63"/>
      <c r="E1764" s="81" t="s">
        <v>12446</v>
      </c>
      <c r="F1764" s="63"/>
      <c r="G1764" s="63" t="s">
        <v>10335</v>
      </c>
      <c r="H1764" s="81" t="s">
        <v>2290</v>
      </c>
      <c r="I1764" s="67" t="s">
        <v>10374</v>
      </c>
      <c r="J1764" s="76"/>
      <c r="K1764" s="76"/>
      <c r="L1764" s="76"/>
      <c r="M1764" s="76"/>
      <c r="N1764" s="76"/>
      <c r="O1764" s="71" t="s">
        <v>10335</v>
      </c>
      <c r="P1764" s="71"/>
      <c r="Q1764" s="71" t="s">
        <v>10338</v>
      </c>
      <c r="R1764" s="79" t="s">
        <v>10339</v>
      </c>
      <c r="S1764" s="74" t="n">
        <v>45148</v>
      </c>
      <c r="T1764" s="74" t="n">
        <v>45878</v>
      </c>
      <c r="U1764" s="87" t="s">
        <v>10340</v>
      </c>
      <c r="V1764" s="87" t="s">
        <v>10341</v>
      </c>
      <c r="W1764" s="76"/>
      <c r="X1764" s="71" t="s">
        <v>10335</v>
      </c>
      <c r="Y1764" s="71" t="s">
        <v>10342</v>
      </c>
      <c r="Z1764" s="79" t="s">
        <v>10629</v>
      </c>
      <c r="AA1764" s="76"/>
      <c r="AB1764" s="76"/>
      <c r="AC1764" s="76"/>
      <c r="AD1764" s="76"/>
      <c r="AE1764" s="97" t="s">
        <v>10630</v>
      </c>
      <c r="AF1764" s="76"/>
      <c r="AG1764" s="76"/>
      <c r="AH1764" s="76"/>
      <c r="AI1764" s="67" t="s">
        <v>11408</v>
      </c>
      <c r="AJ1764" s="79" t="s">
        <v>10346</v>
      </c>
      <c r="AK1764" s="68"/>
      <c r="AL1764" s="68"/>
      <c r="AM1764" s="68"/>
      <c r="AN1764" s="110"/>
      <c r="AO1764" s="110"/>
      <c r="AP1764" s="107"/>
      <c r="AQ1764" s="68"/>
    </row>
    <row r="1765" customFormat="false" ht="15" hidden="false" customHeight="false" outlineLevel="0" collapsed="false">
      <c r="B1765" s="1" t="str">
        <f aca="false">поверители!$E1765</f>
        <v>00407</v>
      </c>
      <c r="C1765" s="64" t="s">
        <v>323</v>
      </c>
      <c r="D1765" s="63"/>
      <c r="E1765" s="81" t="s">
        <v>12447</v>
      </c>
      <c r="F1765" s="63"/>
      <c r="G1765" s="63" t="s">
        <v>10335</v>
      </c>
      <c r="H1765" s="81" t="s">
        <v>326</v>
      </c>
      <c r="I1765" s="67" t="s">
        <v>10374</v>
      </c>
      <c r="J1765" s="76"/>
      <c r="K1765" s="76"/>
      <c r="L1765" s="76"/>
      <c r="M1765" s="76"/>
      <c r="N1765" s="76"/>
      <c r="O1765" s="71" t="s">
        <v>10335</v>
      </c>
      <c r="P1765" s="71"/>
      <c r="Q1765" s="71" t="s">
        <v>10338</v>
      </c>
      <c r="R1765" s="79" t="s">
        <v>10339</v>
      </c>
      <c r="S1765" s="74" t="n">
        <v>45148</v>
      </c>
      <c r="T1765" s="74" t="n">
        <v>45878</v>
      </c>
      <c r="U1765" s="87" t="s">
        <v>10340</v>
      </c>
      <c r="V1765" s="87" t="s">
        <v>10341</v>
      </c>
      <c r="W1765" s="76"/>
      <c r="X1765" s="71" t="s">
        <v>10335</v>
      </c>
      <c r="Y1765" s="71" t="s">
        <v>10342</v>
      </c>
      <c r="Z1765" s="79" t="s">
        <v>10629</v>
      </c>
      <c r="AA1765" s="76"/>
      <c r="AB1765" s="76"/>
      <c r="AC1765" s="76"/>
      <c r="AD1765" s="76"/>
      <c r="AE1765" s="97" t="s">
        <v>10630</v>
      </c>
      <c r="AF1765" s="76"/>
      <c r="AG1765" s="76"/>
      <c r="AH1765" s="76"/>
      <c r="AI1765" s="67" t="s">
        <v>10562</v>
      </c>
      <c r="AJ1765" s="79" t="s">
        <v>10346</v>
      </c>
      <c r="AK1765" s="68"/>
      <c r="AL1765" s="68"/>
      <c r="AM1765" s="68"/>
      <c r="AN1765" s="110"/>
      <c r="AO1765" s="110"/>
      <c r="AP1765" s="107"/>
      <c r="AQ1765" s="68"/>
    </row>
    <row r="1766" customFormat="false" ht="15" hidden="false" customHeight="false" outlineLevel="0" collapsed="false">
      <c r="B1766" s="1" t="str">
        <f aca="false">поверители!$E1766</f>
        <v>00409</v>
      </c>
      <c r="C1766" s="64" t="s">
        <v>323</v>
      </c>
      <c r="D1766" s="63"/>
      <c r="E1766" s="81" t="s">
        <v>12448</v>
      </c>
      <c r="F1766" s="63"/>
      <c r="G1766" s="63" t="s">
        <v>10335</v>
      </c>
      <c r="H1766" s="81" t="s">
        <v>763</v>
      </c>
      <c r="I1766" s="67" t="s">
        <v>10374</v>
      </c>
      <c r="J1766" s="76"/>
      <c r="K1766" s="76"/>
      <c r="L1766" s="76"/>
      <c r="M1766" s="76"/>
      <c r="N1766" s="76"/>
      <c r="O1766" s="71" t="s">
        <v>10335</v>
      </c>
      <c r="P1766" s="71"/>
      <c r="Q1766" s="71" t="s">
        <v>10338</v>
      </c>
      <c r="R1766" s="79" t="s">
        <v>10339</v>
      </c>
      <c r="S1766" s="74" t="n">
        <v>45148</v>
      </c>
      <c r="T1766" s="74" t="n">
        <v>45878</v>
      </c>
      <c r="U1766" s="87" t="s">
        <v>10340</v>
      </c>
      <c r="V1766" s="87" t="s">
        <v>10341</v>
      </c>
      <c r="W1766" s="76"/>
      <c r="X1766" s="71" t="s">
        <v>10335</v>
      </c>
      <c r="Y1766" s="71" t="s">
        <v>10342</v>
      </c>
      <c r="Z1766" s="79" t="s">
        <v>10629</v>
      </c>
      <c r="AA1766" s="76"/>
      <c r="AB1766" s="76"/>
      <c r="AC1766" s="76"/>
      <c r="AD1766" s="76"/>
      <c r="AE1766" s="97" t="s">
        <v>10630</v>
      </c>
      <c r="AF1766" s="76"/>
      <c r="AG1766" s="76"/>
      <c r="AH1766" s="76"/>
      <c r="AI1766" s="67" t="s">
        <v>10587</v>
      </c>
      <c r="AJ1766" s="79" t="s">
        <v>10346</v>
      </c>
      <c r="AK1766" s="68"/>
      <c r="AL1766" s="68"/>
      <c r="AM1766" s="68"/>
      <c r="AN1766" s="110"/>
      <c r="AO1766" s="110"/>
      <c r="AP1766" s="107"/>
      <c r="AQ1766" s="68"/>
    </row>
    <row r="1767" customFormat="false" ht="15" hidden="false" customHeight="false" outlineLevel="0" collapsed="false">
      <c r="B1767" s="1" t="str">
        <f aca="false">поверители!$E1767</f>
        <v>00413</v>
      </c>
      <c r="C1767" s="64" t="s">
        <v>323</v>
      </c>
      <c r="D1767" s="63"/>
      <c r="E1767" s="81" t="s">
        <v>12449</v>
      </c>
      <c r="F1767" s="63"/>
      <c r="G1767" s="63" t="s">
        <v>10335</v>
      </c>
      <c r="H1767" s="81" t="s">
        <v>815</v>
      </c>
      <c r="I1767" s="67" t="s">
        <v>10652</v>
      </c>
      <c r="J1767" s="76"/>
      <c r="K1767" s="76"/>
      <c r="L1767" s="76"/>
      <c r="M1767" s="76"/>
      <c r="N1767" s="76"/>
      <c r="O1767" s="71" t="s">
        <v>10335</v>
      </c>
      <c r="P1767" s="71"/>
      <c r="Q1767" s="71" t="s">
        <v>10338</v>
      </c>
      <c r="R1767" s="79" t="s">
        <v>10339</v>
      </c>
      <c r="S1767" s="74" t="n">
        <v>45148</v>
      </c>
      <c r="T1767" s="74" t="n">
        <v>45878</v>
      </c>
      <c r="U1767" s="87" t="s">
        <v>10340</v>
      </c>
      <c r="V1767" s="87" t="s">
        <v>10341</v>
      </c>
      <c r="W1767" s="76"/>
      <c r="X1767" s="71" t="s">
        <v>10335</v>
      </c>
      <c r="Y1767" s="71" t="s">
        <v>10342</v>
      </c>
      <c r="Z1767" s="79" t="s">
        <v>10629</v>
      </c>
      <c r="AA1767" s="76"/>
      <c r="AB1767" s="76"/>
      <c r="AC1767" s="76"/>
      <c r="AD1767" s="76"/>
      <c r="AE1767" s="97" t="s">
        <v>10630</v>
      </c>
      <c r="AF1767" s="76"/>
      <c r="AG1767" s="76"/>
      <c r="AH1767" s="76"/>
      <c r="AI1767" s="67" t="s">
        <v>10741</v>
      </c>
      <c r="AJ1767" s="79" t="s">
        <v>10346</v>
      </c>
      <c r="AK1767" s="68"/>
      <c r="AL1767" s="68"/>
      <c r="AM1767" s="68"/>
      <c r="AN1767" s="110"/>
      <c r="AO1767" s="110"/>
      <c r="AP1767" s="107"/>
      <c r="AQ1767" s="68"/>
    </row>
    <row r="1768" customFormat="false" ht="15" hidden="false" customHeight="false" outlineLevel="0" collapsed="false">
      <c r="B1768" s="1" t="str">
        <f aca="false">поверители!$E1768</f>
        <v>00415</v>
      </c>
      <c r="C1768" s="64" t="s">
        <v>323</v>
      </c>
      <c r="D1768" s="63"/>
      <c r="E1768" s="81" t="s">
        <v>12450</v>
      </c>
      <c r="F1768" s="63"/>
      <c r="G1768" s="63" t="s">
        <v>10335</v>
      </c>
      <c r="H1768" s="81" t="s">
        <v>815</v>
      </c>
      <c r="I1768" s="67" t="s">
        <v>10652</v>
      </c>
      <c r="J1768" s="76"/>
      <c r="K1768" s="76"/>
      <c r="L1768" s="76"/>
      <c r="M1768" s="76"/>
      <c r="N1768" s="76"/>
      <c r="O1768" s="71" t="s">
        <v>10335</v>
      </c>
      <c r="P1768" s="71"/>
      <c r="Q1768" s="71" t="s">
        <v>10338</v>
      </c>
      <c r="R1768" s="79" t="s">
        <v>10339</v>
      </c>
      <c r="S1768" s="74" t="n">
        <v>45148</v>
      </c>
      <c r="T1768" s="74" t="n">
        <v>45878</v>
      </c>
      <c r="U1768" s="87" t="s">
        <v>10340</v>
      </c>
      <c r="V1768" s="87" t="s">
        <v>10341</v>
      </c>
      <c r="W1768" s="76"/>
      <c r="X1768" s="71" t="s">
        <v>10335</v>
      </c>
      <c r="Y1768" s="71" t="s">
        <v>10342</v>
      </c>
      <c r="Z1768" s="79" t="s">
        <v>10629</v>
      </c>
      <c r="AA1768" s="76"/>
      <c r="AB1768" s="76"/>
      <c r="AC1768" s="76"/>
      <c r="AD1768" s="76"/>
      <c r="AE1768" s="97" t="s">
        <v>10630</v>
      </c>
      <c r="AF1768" s="76"/>
      <c r="AG1768" s="76"/>
      <c r="AH1768" s="76"/>
      <c r="AI1768" s="67" t="s">
        <v>10741</v>
      </c>
      <c r="AJ1768" s="79" t="s">
        <v>10346</v>
      </c>
      <c r="AK1768" s="68"/>
      <c r="AL1768" s="68"/>
      <c r="AM1768" s="68"/>
      <c r="AN1768" s="110"/>
      <c r="AO1768" s="110"/>
      <c r="AP1768" s="107"/>
      <c r="AQ1768" s="68"/>
    </row>
    <row r="1769" customFormat="false" ht="15" hidden="false" customHeight="false" outlineLevel="0" collapsed="false">
      <c r="B1769" s="1" t="str">
        <f aca="false">поверители!$E1769</f>
        <v>00416</v>
      </c>
      <c r="C1769" s="64" t="s">
        <v>323</v>
      </c>
      <c r="D1769" s="63"/>
      <c r="E1769" s="81" t="s">
        <v>12451</v>
      </c>
      <c r="F1769" s="63"/>
      <c r="G1769" s="63" t="s">
        <v>10335</v>
      </c>
      <c r="H1769" s="81" t="s">
        <v>815</v>
      </c>
      <c r="I1769" s="67" t="s">
        <v>10652</v>
      </c>
      <c r="J1769" s="76"/>
      <c r="K1769" s="76"/>
      <c r="L1769" s="76"/>
      <c r="M1769" s="76"/>
      <c r="N1769" s="76"/>
      <c r="O1769" s="71" t="s">
        <v>10335</v>
      </c>
      <c r="P1769" s="71"/>
      <c r="Q1769" s="71" t="s">
        <v>10338</v>
      </c>
      <c r="R1769" s="79" t="s">
        <v>10339</v>
      </c>
      <c r="S1769" s="74" t="n">
        <v>45148</v>
      </c>
      <c r="T1769" s="74" t="n">
        <v>45878</v>
      </c>
      <c r="U1769" s="87" t="s">
        <v>10340</v>
      </c>
      <c r="V1769" s="87" t="s">
        <v>10341</v>
      </c>
      <c r="W1769" s="76"/>
      <c r="X1769" s="71" t="s">
        <v>10335</v>
      </c>
      <c r="Y1769" s="71" t="s">
        <v>10342</v>
      </c>
      <c r="Z1769" s="79" t="s">
        <v>10629</v>
      </c>
      <c r="AA1769" s="76"/>
      <c r="AB1769" s="76"/>
      <c r="AC1769" s="76"/>
      <c r="AD1769" s="76"/>
      <c r="AE1769" s="97" t="s">
        <v>10630</v>
      </c>
      <c r="AF1769" s="76"/>
      <c r="AG1769" s="76"/>
      <c r="AH1769" s="76"/>
      <c r="AI1769" s="67" t="s">
        <v>10609</v>
      </c>
      <c r="AJ1769" s="79" t="s">
        <v>10346</v>
      </c>
      <c r="AK1769" s="68"/>
      <c r="AL1769" s="68"/>
      <c r="AM1769" s="68"/>
      <c r="AN1769" s="110"/>
      <c r="AO1769" s="110"/>
      <c r="AP1769" s="107"/>
      <c r="AQ1769" s="68"/>
    </row>
    <row r="1770" customFormat="false" ht="15" hidden="false" customHeight="false" outlineLevel="0" collapsed="false">
      <c r="B1770" s="1" t="str">
        <f aca="false">поверители!$E1770</f>
        <v>00417</v>
      </c>
      <c r="C1770" s="64" t="s">
        <v>323</v>
      </c>
      <c r="D1770" s="63"/>
      <c r="E1770" s="81" t="s">
        <v>12452</v>
      </c>
      <c r="F1770" s="63"/>
      <c r="G1770" s="63" t="s">
        <v>10335</v>
      </c>
      <c r="H1770" s="81" t="s">
        <v>6526</v>
      </c>
      <c r="I1770" s="67" t="s">
        <v>10652</v>
      </c>
      <c r="J1770" s="76"/>
      <c r="K1770" s="76"/>
      <c r="L1770" s="76"/>
      <c r="M1770" s="76"/>
      <c r="N1770" s="76"/>
      <c r="O1770" s="71" t="s">
        <v>10335</v>
      </c>
      <c r="P1770" s="71"/>
      <c r="Q1770" s="71" t="s">
        <v>10338</v>
      </c>
      <c r="R1770" s="79" t="s">
        <v>10339</v>
      </c>
      <c r="S1770" s="74" t="n">
        <v>45148</v>
      </c>
      <c r="T1770" s="74" t="n">
        <v>45878</v>
      </c>
      <c r="U1770" s="87" t="s">
        <v>10340</v>
      </c>
      <c r="V1770" s="87" t="s">
        <v>10341</v>
      </c>
      <c r="W1770" s="76"/>
      <c r="X1770" s="71" t="s">
        <v>10335</v>
      </c>
      <c r="Y1770" s="71" t="s">
        <v>10342</v>
      </c>
      <c r="Z1770" s="79" t="s">
        <v>10629</v>
      </c>
      <c r="AA1770" s="76"/>
      <c r="AB1770" s="76"/>
      <c r="AC1770" s="76"/>
      <c r="AD1770" s="76"/>
      <c r="AE1770" s="97" t="s">
        <v>10630</v>
      </c>
      <c r="AF1770" s="76"/>
      <c r="AG1770" s="76"/>
      <c r="AH1770" s="76"/>
      <c r="AI1770" s="67" t="s">
        <v>10587</v>
      </c>
      <c r="AJ1770" s="79" t="s">
        <v>10346</v>
      </c>
      <c r="AK1770" s="68"/>
      <c r="AL1770" s="68"/>
      <c r="AM1770" s="68"/>
      <c r="AN1770" s="110"/>
      <c r="AO1770" s="110"/>
      <c r="AP1770" s="107"/>
      <c r="AQ1770" s="68"/>
    </row>
    <row r="1771" customFormat="false" ht="15" hidden="false" customHeight="false" outlineLevel="0" collapsed="false">
      <c r="B1771" s="1" t="str">
        <f aca="false">поверители!$E1771</f>
        <v>00424</v>
      </c>
      <c r="C1771" s="64" t="s">
        <v>323</v>
      </c>
      <c r="D1771" s="63"/>
      <c r="E1771" s="81" t="s">
        <v>12453</v>
      </c>
      <c r="F1771" s="63"/>
      <c r="G1771" s="63" t="s">
        <v>10335</v>
      </c>
      <c r="H1771" s="81" t="s">
        <v>2290</v>
      </c>
      <c r="I1771" s="67" t="s">
        <v>10374</v>
      </c>
      <c r="J1771" s="76"/>
      <c r="K1771" s="76"/>
      <c r="L1771" s="76"/>
      <c r="M1771" s="76"/>
      <c r="N1771" s="76"/>
      <c r="O1771" s="71" t="s">
        <v>10335</v>
      </c>
      <c r="P1771" s="71"/>
      <c r="Q1771" s="71" t="s">
        <v>10338</v>
      </c>
      <c r="R1771" s="79" t="s">
        <v>10339</v>
      </c>
      <c r="S1771" s="74" t="n">
        <v>45148</v>
      </c>
      <c r="T1771" s="74" t="n">
        <v>45878</v>
      </c>
      <c r="U1771" s="87" t="s">
        <v>10340</v>
      </c>
      <c r="V1771" s="87" t="s">
        <v>10341</v>
      </c>
      <c r="W1771" s="76"/>
      <c r="X1771" s="71" t="s">
        <v>10335</v>
      </c>
      <c r="Y1771" s="71" t="s">
        <v>10342</v>
      </c>
      <c r="Z1771" s="79" t="s">
        <v>10629</v>
      </c>
      <c r="AA1771" s="76"/>
      <c r="AB1771" s="76"/>
      <c r="AC1771" s="76"/>
      <c r="AD1771" s="76"/>
      <c r="AE1771" s="97" t="s">
        <v>10630</v>
      </c>
      <c r="AF1771" s="76"/>
      <c r="AG1771" s="76"/>
      <c r="AH1771" s="76"/>
      <c r="AI1771" s="67" t="s">
        <v>10741</v>
      </c>
      <c r="AJ1771" s="79" t="s">
        <v>10346</v>
      </c>
      <c r="AK1771" s="68"/>
      <c r="AL1771" s="68"/>
      <c r="AM1771" s="68"/>
      <c r="AN1771" s="110"/>
      <c r="AO1771" s="110"/>
      <c r="AP1771" s="107"/>
      <c r="AQ1771" s="68"/>
    </row>
    <row r="1772" customFormat="false" ht="15" hidden="false" customHeight="false" outlineLevel="0" collapsed="false">
      <c r="B1772" s="1" t="str">
        <f aca="false">поверители!$E1772</f>
        <v>01203</v>
      </c>
      <c r="C1772" s="64" t="s">
        <v>428</v>
      </c>
      <c r="D1772" s="63"/>
      <c r="E1772" s="81" t="s">
        <v>2284</v>
      </c>
      <c r="F1772" s="63"/>
      <c r="G1772" s="63" t="s">
        <v>10335</v>
      </c>
      <c r="H1772" s="63" t="s">
        <v>404</v>
      </c>
      <c r="I1772" s="67" t="s">
        <v>10374</v>
      </c>
      <c r="J1772" s="76"/>
      <c r="K1772" s="76"/>
      <c r="L1772" s="76"/>
      <c r="M1772" s="76"/>
      <c r="N1772" s="76"/>
      <c r="O1772" s="71" t="s">
        <v>10335</v>
      </c>
      <c r="P1772" s="71"/>
      <c r="Q1772" s="71" t="s">
        <v>10338</v>
      </c>
      <c r="R1772" s="79" t="s">
        <v>10339</v>
      </c>
      <c r="S1772" s="74" t="n">
        <v>45148</v>
      </c>
      <c r="T1772" s="74" t="n">
        <v>45513</v>
      </c>
      <c r="U1772" s="87" t="s">
        <v>10340</v>
      </c>
      <c r="V1772" s="87" t="s">
        <v>10341</v>
      </c>
      <c r="W1772" s="76"/>
      <c r="X1772" s="71" t="s">
        <v>10335</v>
      </c>
      <c r="Y1772" s="71" t="s">
        <v>10342</v>
      </c>
      <c r="Z1772" s="79" t="s">
        <v>10629</v>
      </c>
      <c r="AA1772" s="76"/>
      <c r="AB1772" s="76"/>
      <c r="AC1772" s="76"/>
      <c r="AD1772" s="76"/>
      <c r="AE1772" s="97" t="s">
        <v>10630</v>
      </c>
      <c r="AF1772" s="76"/>
      <c r="AG1772" s="76"/>
      <c r="AH1772" s="76"/>
      <c r="AI1772" s="67" t="s">
        <v>10647</v>
      </c>
      <c r="AJ1772" s="79" t="s">
        <v>10346</v>
      </c>
      <c r="AK1772" s="68"/>
      <c r="AL1772" s="68"/>
      <c r="AM1772" s="68"/>
      <c r="AN1772" s="110"/>
      <c r="AO1772" s="110"/>
      <c r="AP1772" s="107"/>
      <c r="AQ1772" s="68"/>
    </row>
    <row r="1773" customFormat="false" ht="15" hidden="false" customHeight="false" outlineLevel="0" collapsed="false">
      <c r="B1773" s="1" t="str">
        <f aca="false">поверители!$E1773</f>
        <v>01216</v>
      </c>
      <c r="C1773" s="64" t="s">
        <v>428</v>
      </c>
      <c r="D1773" s="63"/>
      <c r="E1773" s="81" t="s">
        <v>12454</v>
      </c>
      <c r="F1773" s="63"/>
      <c r="G1773" s="63" t="s">
        <v>10335</v>
      </c>
      <c r="H1773" s="81" t="s">
        <v>294</v>
      </c>
      <c r="I1773" s="67" t="s">
        <v>10374</v>
      </c>
      <c r="J1773" s="76"/>
      <c r="K1773" s="76"/>
      <c r="L1773" s="76"/>
      <c r="M1773" s="76"/>
      <c r="N1773" s="76"/>
      <c r="O1773" s="71" t="s">
        <v>10335</v>
      </c>
      <c r="P1773" s="71"/>
      <c r="Q1773" s="71" t="s">
        <v>10338</v>
      </c>
      <c r="R1773" s="79" t="s">
        <v>10339</v>
      </c>
      <c r="S1773" s="74" t="n">
        <v>45148</v>
      </c>
      <c r="T1773" s="74" t="n">
        <v>45513</v>
      </c>
      <c r="U1773" s="87" t="s">
        <v>10340</v>
      </c>
      <c r="V1773" s="87" t="s">
        <v>10341</v>
      </c>
      <c r="W1773" s="76"/>
      <c r="X1773" s="71" t="s">
        <v>10335</v>
      </c>
      <c r="Y1773" s="71" t="s">
        <v>10342</v>
      </c>
      <c r="Z1773" s="79" t="s">
        <v>10629</v>
      </c>
      <c r="AA1773" s="76"/>
      <c r="AB1773" s="76"/>
      <c r="AC1773" s="76"/>
      <c r="AD1773" s="76"/>
      <c r="AE1773" s="97" t="s">
        <v>10630</v>
      </c>
      <c r="AF1773" s="76"/>
      <c r="AG1773" s="76"/>
      <c r="AH1773" s="76"/>
      <c r="AI1773" s="67" t="s">
        <v>11172</v>
      </c>
      <c r="AJ1773" s="79" t="s">
        <v>10346</v>
      </c>
      <c r="AK1773" s="68"/>
      <c r="AL1773" s="68"/>
      <c r="AM1773" s="68"/>
      <c r="AN1773" s="110"/>
      <c r="AO1773" s="110"/>
      <c r="AP1773" s="107"/>
      <c r="AQ1773" s="68"/>
    </row>
    <row r="1774" customFormat="false" ht="15" hidden="false" customHeight="false" outlineLevel="0" collapsed="false">
      <c r="B1774" s="1" t="str">
        <f aca="false">поверители!$E1774</f>
        <v>01222</v>
      </c>
      <c r="C1774" s="64" t="s">
        <v>323</v>
      </c>
      <c r="D1774" s="63"/>
      <c r="E1774" s="81" t="s">
        <v>2288</v>
      </c>
      <c r="F1774" s="63"/>
      <c r="G1774" s="63" t="s">
        <v>10335</v>
      </c>
      <c r="H1774" s="81" t="s">
        <v>2290</v>
      </c>
      <c r="I1774" s="67" t="s">
        <v>10374</v>
      </c>
      <c r="J1774" s="76"/>
      <c r="K1774" s="76"/>
      <c r="L1774" s="76"/>
      <c r="M1774" s="76"/>
      <c r="N1774" s="76"/>
      <c r="O1774" s="71" t="s">
        <v>10335</v>
      </c>
      <c r="P1774" s="71"/>
      <c r="Q1774" s="71" t="s">
        <v>10338</v>
      </c>
      <c r="R1774" s="79" t="s">
        <v>10339</v>
      </c>
      <c r="S1774" s="74" t="n">
        <v>45148</v>
      </c>
      <c r="T1774" s="74" t="n">
        <v>45878</v>
      </c>
      <c r="U1774" s="87" t="s">
        <v>10340</v>
      </c>
      <c r="V1774" s="87" t="s">
        <v>10341</v>
      </c>
      <c r="W1774" s="76"/>
      <c r="X1774" s="71" t="s">
        <v>10335</v>
      </c>
      <c r="Y1774" s="71" t="s">
        <v>10342</v>
      </c>
      <c r="Z1774" s="79" t="s">
        <v>10629</v>
      </c>
      <c r="AA1774" s="76"/>
      <c r="AB1774" s="76"/>
      <c r="AC1774" s="76"/>
      <c r="AD1774" s="76"/>
      <c r="AE1774" s="97" t="s">
        <v>10630</v>
      </c>
      <c r="AF1774" s="76"/>
      <c r="AG1774" s="76"/>
      <c r="AH1774" s="76"/>
      <c r="AI1774" s="67" t="s">
        <v>11408</v>
      </c>
      <c r="AJ1774" s="79" t="s">
        <v>10346</v>
      </c>
      <c r="AK1774" s="68"/>
      <c r="AL1774" s="68"/>
      <c r="AM1774" s="68"/>
      <c r="AN1774" s="110"/>
      <c r="AO1774" s="110"/>
      <c r="AP1774" s="107"/>
      <c r="AQ1774" s="68"/>
    </row>
    <row r="1775" customFormat="false" ht="15" hidden="false" customHeight="false" outlineLevel="0" collapsed="false">
      <c r="B1775" s="1" t="str">
        <f aca="false">поверители!$E1775</f>
        <v>01748</v>
      </c>
      <c r="C1775" s="64" t="s">
        <v>428</v>
      </c>
      <c r="D1775" s="63"/>
      <c r="E1775" s="81" t="s">
        <v>12455</v>
      </c>
      <c r="F1775" s="63"/>
      <c r="G1775" s="63" t="s">
        <v>10335</v>
      </c>
      <c r="H1775" s="63" t="s">
        <v>404</v>
      </c>
      <c r="I1775" s="67" t="s">
        <v>10374</v>
      </c>
      <c r="J1775" s="76"/>
      <c r="K1775" s="76"/>
      <c r="L1775" s="76"/>
      <c r="M1775" s="76"/>
      <c r="N1775" s="76"/>
      <c r="O1775" s="71" t="s">
        <v>10335</v>
      </c>
      <c r="P1775" s="71"/>
      <c r="Q1775" s="71" t="s">
        <v>10338</v>
      </c>
      <c r="R1775" s="79" t="s">
        <v>10339</v>
      </c>
      <c r="S1775" s="74" t="n">
        <v>45148</v>
      </c>
      <c r="T1775" s="74" t="n">
        <v>45513</v>
      </c>
      <c r="U1775" s="87" t="s">
        <v>10340</v>
      </c>
      <c r="V1775" s="87" t="s">
        <v>10341</v>
      </c>
      <c r="W1775" s="76"/>
      <c r="X1775" s="71" t="s">
        <v>10335</v>
      </c>
      <c r="Y1775" s="71" t="s">
        <v>10342</v>
      </c>
      <c r="Z1775" s="79" t="s">
        <v>10629</v>
      </c>
      <c r="AA1775" s="76"/>
      <c r="AB1775" s="76"/>
      <c r="AC1775" s="76"/>
      <c r="AD1775" s="76"/>
      <c r="AE1775" s="97" t="s">
        <v>10630</v>
      </c>
      <c r="AF1775" s="76"/>
      <c r="AG1775" s="76"/>
      <c r="AH1775" s="76"/>
      <c r="AI1775" s="67" t="s">
        <v>10647</v>
      </c>
      <c r="AJ1775" s="79" t="s">
        <v>10346</v>
      </c>
      <c r="AK1775" s="68"/>
      <c r="AL1775" s="68"/>
      <c r="AM1775" s="68"/>
      <c r="AN1775" s="110"/>
      <c r="AO1775" s="110"/>
      <c r="AP1775" s="107"/>
      <c r="AQ1775" s="68"/>
    </row>
    <row r="1776" customFormat="false" ht="15" hidden="false" customHeight="false" outlineLevel="0" collapsed="false">
      <c r="B1776" s="1" t="str">
        <f aca="false">поверители!$E1776</f>
        <v>01735</v>
      </c>
      <c r="C1776" s="64" t="s">
        <v>323</v>
      </c>
      <c r="D1776" s="63"/>
      <c r="E1776" s="81" t="s">
        <v>12456</v>
      </c>
      <c r="F1776" s="63"/>
      <c r="G1776" s="63" t="s">
        <v>10335</v>
      </c>
      <c r="H1776" s="81" t="s">
        <v>2279</v>
      </c>
      <c r="I1776" s="67" t="s">
        <v>10374</v>
      </c>
      <c r="J1776" s="76"/>
      <c r="K1776" s="76"/>
      <c r="L1776" s="76"/>
      <c r="M1776" s="76"/>
      <c r="N1776" s="76"/>
      <c r="O1776" s="71" t="s">
        <v>10335</v>
      </c>
      <c r="P1776" s="71"/>
      <c r="Q1776" s="71" t="s">
        <v>10338</v>
      </c>
      <c r="R1776" s="79" t="s">
        <v>10339</v>
      </c>
      <c r="S1776" s="74" t="n">
        <v>45148</v>
      </c>
      <c r="T1776" s="74" t="n">
        <v>45878</v>
      </c>
      <c r="U1776" s="87" t="s">
        <v>10340</v>
      </c>
      <c r="V1776" s="87" t="s">
        <v>10341</v>
      </c>
      <c r="W1776" s="76"/>
      <c r="X1776" s="71" t="s">
        <v>10335</v>
      </c>
      <c r="Y1776" s="71" t="s">
        <v>10342</v>
      </c>
      <c r="Z1776" s="79" t="s">
        <v>10629</v>
      </c>
      <c r="AA1776" s="76"/>
      <c r="AB1776" s="76"/>
      <c r="AC1776" s="76"/>
      <c r="AD1776" s="76"/>
      <c r="AE1776" s="97" t="s">
        <v>10630</v>
      </c>
      <c r="AF1776" s="76"/>
      <c r="AG1776" s="76"/>
      <c r="AH1776" s="76"/>
      <c r="AI1776" s="67" t="s">
        <v>12457</v>
      </c>
      <c r="AJ1776" s="79" t="s">
        <v>10346</v>
      </c>
      <c r="AK1776" s="68"/>
      <c r="AL1776" s="68"/>
      <c r="AM1776" s="68"/>
      <c r="AN1776" s="110"/>
      <c r="AO1776" s="110"/>
      <c r="AP1776" s="107"/>
      <c r="AQ1776" s="68"/>
    </row>
    <row r="1777" customFormat="false" ht="15" hidden="false" customHeight="false" outlineLevel="0" collapsed="false">
      <c r="B1777" s="1" t="str">
        <f aca="false">поверители!$E1777</f>
        <v>02081</v>
      </c>
      <c r="C1777" s="64" t="s">
        <v>428</v>
      </c>
      <c r="D1777" s="63"/>
      <c r="E1777" s="81" t="s">
        <v>12458</v>
      </c>
      <c r="F1777" s="63"/>
      <c r="G1777" s="63" t="s">
        <v>10335</v>
      </c>
      <c r="H1777" s="81" t="s">
        <v>294</v>
      </c>
      <c r="I1777" s="67" t="s">
        <v>10374</v>
      </c>
      <c r="J1777" s="76"/>
      <c r="K1777" s="76"/>
      <c r="L1777" s="76"/>
      <c r="M1777" s="76"/>
      <c r="N1777" s="76"/>
      <c r="O1777" s="71" t="s">
        <v>10335</v>
      </c>
      <c r="P1777" s="71"/>
      <c r="Q1777" s="71" t="s">
        <v>10338</v>
      </c>
      <c r="R1777" s="79" t="s">
        <v>10339</v>
      </c>
      <c r="S1777" s="74" t="n">
        <v>45148</v>
      </c>
      <c r="T1777" s="74" t="n">
        <v>45513</v>
      </c>
      <c r="U1777" s="87" t="s">
        <v>10340</v>
      </c>
      <c r="V1777" s="87" t="s">
        <v>10341</v>
      </c>
      <c r="W1777" s="76"/>
      <c r="X1777" s="71" t="s">
        <v>10335</v>
      </c>
      <c r="Y1777" s="71" t="s">
        <v>10342</v>
      </c>
      <c r="Z1777" s="79" t="s">
        <v>10629</v>
      </c>
      <c r="AA1777" s="76"/>
      <c r="AB1777" s="76"/>
      <c r="AC1777" s="76"/>
      <c r="AD1777" s="76"/>
      <c r="AE1777" s="97" t="s">
        <v>10630</v>
      </c>
      <c r="AF1777" s="76"/>
      <c r="AG1777" s="76"/>
      <c r="AH1777" s="76"/>
      <c r="AI1777" s="67" t="s">
        <v>11348</v>
      </c>
      <c r="AJ1777" s="79" t="s">
        <v>10346</v>
      </c>
      <c r="AK1777" s="68"/>
      <c r="AL1777" s="68"/>
      <c r="AM1777" s="68"/>
      <c r="AN1777" s="110"/>
      <c r="AO1777" s="110"/>
      <c r="AP1777" s="107"/>
      <c r="AQ1777" s="68"/>
    </row>
    <row r="1778" customFormat="false" ht="15" hidden="false" customHeight="false" outlineLevel="0" collapsed="false">
      <c r="B1778" s="1" t="str">
        <f aca="false">поверители!$E1778</f>
        <v>02084</v>
      </c>
      <c r="C1778" s="64" t="s">
        <v>323</v>
      </c>
      <c r="D1778" s="63"/>
      <c r="E1778" s="81" t="s">
        <v>11400</v>
      </c>
      <c r="F1778" s="63"/>
      <c r="G1778" s="63" t="s">
        <v>10335</v>
      </c>
      <c r="H1778" s="81" t="s">
        <v>815</v>
      </c>
      <c r="I1778" s="67" t="s">
        <v>10652</v>
      </c>
      <c r="J1778" s="76"/>
      <c r="K1778" s="76"/>
      <c r="L1778" s="76"/>
      <c r="M1778" s="76"/>
      <c r="N1778" s="76"/>
      <c r="O1778" s="71" t="s">
        <v>10335</v>
      </c>
      <c r="P1778" s="71"/>
      <c r="Q1778" s="71" t="s">
        <v>10338</v>
      </c>
      <c r="R1778" s="79" t="s">
        <v>10339</v>
      </c>
      <c r="S1778" s="74" t="n">
        <v>45148</v>
      </c>
      <c r="T1778" s="74" t="n">
        <v>45878</v>
      </c>
      <c r="U1778" s="87" t="s">
        <v>10340</v>
      </c>
      <c r="V1778" s="87" t="s">
        <v>10341</v>
      </c>
      <c r="W1778" s="76"/>
      <c r="X1778" s="71" t="s">
        <v>10335</v>
      </c>
      <c r="Y1778" s="71" t="s">
        <v>10342</v>
      </c>
      <c r="Z1778" s="79" t="s">
        <v>10629</v>
      </c>
      <c r="AA1778" s="76"/>
      <c r="AB1778" s="76"/>
      <c r="AC1778" s="76"/>
      <c r="AD1778" s="76"/>
      <c r="AE1778" s="97" t="s">
        <v>10630</v>
      </c>
      <c r="AF1778" s="76"/>
      <c r="AG1778" s="76"/>
      <c r="AH1778" s="76"/>
      <c r="AI1778" s="67" t="s">
        <v>10741</v>
      </c>
      <c r="AJ1778" s="79" t="s">
        <v>10346</v>
      </c>
      <c r="AK1778" s="68"/>
      <c r="AL1778" s="68"/>
      <c r="AM1778" s="68"/>
      <c r="AN1778" s="110"/>
      <c r="AO1778" s="110"/>
      <c r="AP1778" s="107"/>
      <c r="AQ1778" s="68"/>
    </row>
    <row r="1779" customFormat="false" ht="15" hidden="false" customHeight="false" outlineLevel="0" collapsed="false">
      <c r="B1779" s="1" t="str">
        <f aca="false">поверители!$E1779</f>
        <v>02873</v>
      </c>
      <c r="C1779" s="64" t="s">
        <v>323</v>
      </c>
      <c r="D1779" s="63"/>
      <c r="E1779" s="81" t="s">
        <v>12459</v>
      </c>
      <c r="F1779" s="63"/>
      <c r="G1779" s="63" t="s">
        <v>10335</v>
      </c>
      <c r="H1779" s="81" t="s">
        <v>763</v>
      </c>
      <c r="I1779" s="67" t="s">
        <v>10374</v>
      </c>
      <c r="J1779" s="76"/>
      <c r="K1779" s="76"/>
      <c r="L1779" s="76"/>
      <c r="M1779" s="76"/>
      <c r="N1779" s="76"/>
      <c r="O1779" s="71" t="s">
        <v>10335</v>
      </c>
      <c r="P1779" s="71"/>
      <c r="Q1779" s="71" t="s">
        <v>10338</v>
      </c>
      <c r="R1779" s="79" t="s">
        <v>10339</v>
      </c>
      <c r="S1779" s="74" t="n">
        <v>45148</v>
      </c>
      <c r="T1779" s="74" t="n">
        <v>45878</v>
      </c>
      <c r="U1779" s="87" t="s">
        <v>10340</v>
      </c>
      <c r="V1779" s="87" t="s">
        <v>10341</v>
      </c>
      <c r="W1779" s="76"/>
      <c r="X1779" s="71" t="s">
        <v>10335</v>
      </c>
      <c r="Y1779" s="71" t="s">
        <v>10342</v>
      </c>
      <c r="Z1779" s="79" t="s">
        <v>10629</v>
      </c>
      <c r="AA1779" s="76"/>
      <c r="AB1779" s="76"/>
      <c r="AC1779" s="76"/>
      <c r="AD1779" s="76"/>
      <c r="AE1779" s="97" t="s">
        <v>10630</v>
      </c>
      <c r="AF1779" s="76"/>
      <c r="AG1779" s="76"/>
      <c r="AH1779" s="76"/>
      <c r="AI1779" s="67" t="s">
        <v>10587</v>
      </c>
      <c r="AJ1779" s="79" t="s">
        <v>10346</v>
      </c>
      <c r="AK1779" s="68"/>
      <c r="AL1779" s="68"/>
      <c r="AM1779" s="68"/>
      <c r="AN1779" s="110"/>
      <c r="AO1779" s="110"/>
      <c r="AP1779" s="107"/>
      <c r="AQ1779" s="68"/>
    </row>
    <row r="1780" customFormat="false" ht="15" hidden="false" customHeight="false" outlineLevel="0" collapsed="false">
      <c r="B1780" s="1" t="str">
        <f aca="false">поверители!$E1780</f>
        <v>02897</v>
      </c>
      <c r="C1780" s="64" t="s">
        <v>323</v>
      </c>
      <c r="D1780" s="63"/>
      <c r="E1780" s="81" t="s">
        <v>12460</v>
      </c>
      <c r="F1780" s="63"/>
      <c r="G1780" s="63" t="s">
        <v>10335</v>
      </c>
      <c r="H1780" s="81" t="s">
        <v>782</v>
      </c>
      <c r="I1780" s="67" t="s">
        <v>10374</v>
      </c>
      <c r="J1780" s="76"/>
      <c r="K1780" s="76"/>
      <c r="L1780" s="76"/>
      <c r="M1780" s="76"/>
      <c r="N1780" s="76"/>
      <c r="O1780" s="71" t="s">
        <v>10335</v>
      </c>
      <c r="P1780" s="71"/>
      <c r="Q1780" s="71" t="s">
        <v>10338</v>
      </c>
      <c r="R1780" s="79" t="s">
        <v>10339</v>
      </c>
      <c r="S1780" s="74" t="n">
        <v>45148</v>
      </c>
      <c r="T1780" s="74" t="n">
        <v>45878</v>
      </c>
      <c r="U1780" s="87" t="s">
        <v>10340</v>
      </c>
      <c r="V1780" s="87" t="s">
        <v>10341</v>
      </c>
      <c r="W1780" s="76"/>
      <c r="X1780" s="71" t="s">
        <v>10335</v>
      </c>
      <c r="Y1780" s="71" t="s">
        <v>10342</v>
      </c>
      <c r="Z1780" s="79" t="s">
        <v>10629</v>
      </c>
      <c r="AA1780" s="76"/>
      <c r="AB1780" s="76"/>
      <c r="AC1780" s="76"/>
      <c r="AD1780" s="76"/>
      <c r="AE1780" s="97" t="s">
        <v>10630</v>
      </c>
      <c r="AF1780" s="76"/>
      <c r="AG1780" s="76"/>
      <c r="AH1780" s="76"/>
      <c r="AI1780" s="67" t="s">
        <v>10609</v>
      </c>
      <c r="AJ1780" s="79" t="s">
        <v>10346</v>
      </c>
      <c r="AK1780" s="68"/>
      <c r="AL1780" s="68"/>
      <c r="AM1780" s="68"/>
      <c r="AN1780" s="110"/>
      <c r="AO1780" s="110"/>
      <c r="AP1780" s="107"/>
      <c r="AQ1780" s="68"/>
    </row>
    <row r="1781" customFormat="false" ht="15" hidden="false" customHeight="false" outlineLevel="0" collapsed="false">
      <c r="B1781" s="1" t="str">
        <f aca="false">поверители!$E1781</f>
        <v>03598</v>
      </c>
      <c r="C1781" s="64" t="s">
        <v>291</v>
      </c>
      <c r="D1781" s="63"/>
      <c r="E1781" s="67" t="s">
        <v>12461</v>
      </c>
      <c r="F1781" s="63"/>
      <c r="G1781" s="63" t="s">
        <v>10335</v>
      </c>
      <c r="H1781" s="81" t="s">
        <v>294</v>
      </c>
      <c r="I1781" s="67" t="s">
        <v>10374</v>
      </c>
      <c r="J1781" s="76"/>
      <c r="K1781" s="76"/>
      <c r="L1781" s="76"/>
      <c r="M1781" s="76"/>
      <c r="N1781" s="76"/>
      <c r="O1781" s="71" t="s">
        <v>10335</v>
      </c>
      <c r="P1781" s="71"/>
      <c r="Q1781" s="71" t="s">
        <v>10338</v>
      </c>
      <c r="R1781" s="79" t="s">
        <v>10339</v>
      </c>
      <c r="S1781" s="74" t="n">
        <v>45148</v>
      </c>
      <c r="T1781" s="74" t="n">
        <v>45513</v>
      </c>
      <c r="U1781" s="87" t="s">
        <v>10340</v>
      </c>
      <c r="V1781" s="87" t="s">
        <v>10341</v>
      </c>
      <c r="W1781" s="76"/>
      <c r="X1781" s="71" t="s">
        <v>10335</v>
      </c>
      <c r="Y1781" s="71" t="s">
        <v>10342</v>
      </c>
      <c r="Z1781" s="79" t="s">
        <v>10629</v>
      </c>
      <c r="AA1781" s="76"/>
      <c r="AB1781" s="76"/>
      <c r="AC1781" s="76"/>
      <c r="AD1781" s="76"/>
      <c r="AE1781" s="97" t="s">
        <v>10630</v>
      </c>
      <c r="AF1781" s="76"/>
      <c r="AG1781" s="76"/>
      <c r="AH1781" s="76"/>
      <c r="AI1781" s="67" t="s">
        <v>11172</v>
      </c>
      <c r="AJ1781" s="79" t="s">
        <v>10346</v>
      </c>
      <c r="AK1781" s="68"/>
      <c r="AL1781" s="68"/>
      <c r="AM1781" s="68"/>
      <c r="AN1781" s="110"/>
      <c r="AO1781" s="110"/>
      <c r="AP1781" s="107"/>
      <c r="AQ1781" s="68"/>
    </row>
    <row r="1782" customFormat="false" ht="17.9" hidden="false" customHeight="false" outlineLevel="0" collapsed="false">
      <c r="B1782" s="1" t="str">
        <f aca="false">поверители!$E1782</f>
        <v>05077</v>
      </c>
      <c r="C1782" s="64" t="s">
        <v>428</v>
      </c>
      <c r="D1782" s="63"/>
      <c r="E1782" s="81" t="s">
        <v>12462</v>
      </c>
      <c r="F1782" s="63"/>
      <c r="G1782" s="63" t="s">
        <v>10335</v>
      </c>
      <c r="H1782" s="81" t="s">
        <v>404</v>
      </c>
      <c r="I1782" s="67" t="s">
        <v>10374</v>
      </c>
      <c r="J1782" s="76"/>
      <c r="K1782" s="76"/>
      <c r="L1782" s="76"/>
      <c r="M1782" s="76"/>
      <c r="N1782" s="76"/>
      <c r="O1782" s="71" t="s">
        <v>10335</v>
      </c>
      <c r="P1782" s="71"/>
      <c r="Q1782" s="71" t="s">
        <v>10338</v>
      </c>
      <c r="R1782" s="79" t="s">
        <v>10339</v>
      </c>
      <c r="S1782" s="74" t="n">
        <v>45148</v>
      </c>
      <c r="T1782" s="74" t="n">
        <v>45513</v>
      </c>
      <c r="U1782" s="87" t="s">
        <v>10340</v>
      </c>
      <c r="V1782" s="87" t="s">
        <v>10341</v>
      </c>
      <c r="W1782" s="76"/>
      <c r="X1782" s="71" t="s">
        <v>10335</v>
      </c>
      <c r="Y1782" s="71" t="s">
        <v>10342</v>
      </c>
      <c r="Z1782" s="79" t="s">
        <v>10629</v>
      </c>
      <c r="AA1782" s="76"/>
      <c r="AB1782" s="76"/>
      <c r="AC1782" s="76"/>
      <c r="AD1782" s="76"/>
      <c r="AE1782" s="97" t="s">
        <v>10630</v>
      </c>
      <c r="AF1782" s="76"/>
      <c r="AG1782" s="76"/>
      <c r="AH1782" s="76"/>
      <c r="AI1782" s="104" t="s">
        <v>11404</v>
      </c>
      <c r="AJ1782" s="79" t="s">
        <v>10346</v>
      </c>
      <c r="AK1782" s="68"/>
      <c r="AL1782" s="68"/>
      <c r="AM1782" s="68"/>
      <c r="AN1782" s="110"/>
      <c r="AO1782" s="110"/>
      <c r="AP1782" s="107"/>
      <c r="AQ1782" s="68"/>
    </row>
    <row r="1783" customFormat="false" ht="15" hidden="false" customHeight="false" outlineLevel="0" collapsed="false">
      <c r="B1783" s="1" t="str">
        <f aca="false">поверители!$E1783</f>
        <v>17647</v>
      </c>
      <c r="C1783" s="64" t="s">
        <v>387</v>
      </c>
      <c r="D1783" s="63"/>
      <c r="E1783" s="81" t="s">
        <v>12463</v>
      </c>
      <c r="F1783" s="63"/>
      <c r="G1783" s="63" t="s">
        <v>10335</v>
      </c>
      <c r="H1783" s="81" t="s">
        <v>366</v>
      </c>
      <c r="I1783" s="67" t="s">
        <v>10469</v>
      </c>
      <c r="J1783" s="76"/>
      <c r="K1783" s="76"/>
      <c r="L1783" s="76"/>
      <c r="M1783" s="76"/>
      <c r="N1783" s="76"/>
      <c r="O1783" s="71" t="s">
        <v>10335</v>
      </c>
      <c r="P1783" s="71"/>
      <c r="Q1783" s="71" t="s">
        <v>10338</v>
      </c>
      <c r="R1783" s="79" t="s">
        <v>10339</v>
      </c>
      <c r="S1783" s="74" t="n">
        <v>45148</v>
      </c>
      <c r="T1783" s="74" t="n">
        <v>45878</v>
      </c>
      <c r="U1783" s="87" t="s">
        <v>10340</v>
      </c>
      <c r="V1783" s="87" t="s">
        <v>10341</v>
      </c>
      <c r="W1783" s="76"/>
      <c r="X1783" s="71" t="s">
        <v>10335</v>
      </c>
      <c r="Y1783" s="71" t="s">
        <v>10342</v>
      </c>
      <c r="Z1783" s="79" t="s">
        <v>10629</v>
      </c>
      <c r="AA1783" s="76"/>
      <c r="AB1783" s="76"/>
      <c r="AC1783" s="76"/>
      <c r="AD1783" s="76"/>
      <c r="AE1783" s="97" t="s">
        <v>10630</v>
      </c>
      <c r="AF1783" s="76"/>
      <c r="AG1783" s="76"/>
      <c r="AH1783" s="76"/>
      <c r="AI1783" s="67" t="s">
        <v>10863</v>
      </c>
      <c r="AJ1783" s="79" t="s">
        <v>10346</v>
      </c>
      <c r="AK1783" s="68"/>
      <c r="AL1783" s="68"/>
      <c r="AM1783" s="68"/>
      <c r="AN1783" s="110"/>
      <c r="AO1783" s="110"/>
      <c r="AP1783" s="107"/>
      <c r="AQ1783" s="68"/>
    </row>
    <row r="1784" customFormat="false" ht="15" hidden="false" customHeight="false" outlineLevel="0" collapsed="false">
      <c r="B1784" s="1" t="str">
        <f aca="false">поверители!$E1784</f>
        <v>211078030</v>
      </c>
      <c r="C1784" s="64" t="s">
        <v>828</v>
      </c>
      <c r="D1784" s="63"/>
      <c r="E1784" s="81" t="s">
        <v>12464</v>
      </c>
      <c r="F1784" s="63"/>
      <c r="G1784" s="63" t="s">
        <v>10335</v>
      </c>
      <c r="H1784" s="81" t="s">
        <v>404</v>
      </c>
      <c r="I1784" s="67" t="s">
        <v>11178</v>
      </c>
      <c r="J1784" s="76"/>
      <c r="K1784" s="76"/>
      <c r="L1784" s="76"/>
      <c r="M1784" s="76"/>
      <c r="N1784" s="76"/>
      <c r="O1784" s="71" t="s">
        <v>10335</v>
      </c>
      <c r="P1784" s="71"/>
      <c r="Q1784" s="71" t="s">
        <v>10338</v>
      </c>
      <c r="R1784" s="79" t="s">
        <v>10339</v>
      </c>
      <c r="S1784" s="74" t="n">
        <v>45148</v>
      </c>
      <c r="T1784" s="74" t="n">
        <v>45878</v>
      </c>
      <c r="U1784" s="87" t="s">
        <v>10340</v>
      </c>
      <c r="V1784" s="87" t="s">
        <v>10341</v>
      </c>
      <c r="W1784" s="76"/>
      <c r="X1784" s="71" t="s">
        <v>10335</v>
      </c>
      <c r="Y1784" s="71" t="s">
        <v>10342</v>
      </c>
      <c r="Z1784" s="79" t="s">
        <v>10629</v>
      </c>
      <c r="AA1784" s="76"/>
      <c r="AB1784" s="76"/>
      <c r="AC1784" s="76"/>
      <c r="AD1784" s="76"/>
      <c r="AE1784" s="97" t="s">
        <v>10630</v>
      </c>
      <c r="AF1784" s="76"/>
      <c r="AG1784" s="76"/>
      <c r="AH1784" s="76"/>
      <c r="AI1784" s="67" t="s">
        <v>10647</v>
      </c>
      <c r="AJ1784" s="79" t="s">
        <v>10346</v>
      </c>
      <c r="AK1784" s="68"/>
      <c r="AL1784" s="68"/>
      <c r="AM1784" s="68"/>
      <c r="AN1784" s="110"/>
      <c r="AO1784" s="110"/>
      <c r="AP1784" s="107"/>
      <c r="AQ1784" s="68"/>
    </row>
    <row r="1785" customFormat="false" ht="15" hidden="false" customHeight="false" outlineLevel="0" collapsed="false">
      <c r="B1785" s="1" t="str">
        <f aca="false">поверители!$E1785</f>
        <v>Р00357</v>
      </c>
      <c r="C1785" s="64" t="s">
        <v>291</v>
      </c>
      <c r="D1785" s="63"/>
      <c r="E1785" s="81" t="s">
        <v>12465</v>
      </c>
      <c r="F1785" s="63"/>
      <c r="G1785" s="63" t="s">
        <v>10335</v>
      </c>
      <c r="H1785" s="81" t="s">
        <v>404</v>
      </c>
      <c r="I1785" s="67" t="s">
        <v>10564</v>
      </c>
      <c r="J1785" s="76"/>
      <c r="K1785" s="76"/>
      <c r="L1785" s="76"/>
      <c r="M1785" s="76"/>
      <c r="N1785" s="76"/>
      <c r="O1785" s="71" t="s">
        <v>10335</v>
      </c>
      <c r="P1785" s="71"/>
      <c r="Q1785" s="71" t="s">
        <v>10338</v>
      </c>
      <c r="R1785" s="79" t="s">
        <v>10339</v>
      </c>
      <c r="S1785" s="74" t="n">
        <v>45148</v>
      </c>
      <c r="T1785" s="74" t="n">
        <v>45513</v>
      </c>
      <c r="U1785" s="87" t="s">
        <v>10340</v>
      </c>
      <c r="V1785" s="87" t="s">
        <v>10341</v>
      </c>
      <c r="W1785" s="76"/>
      <c r="X1785" s="71" t="s">
        <v>10335</v>
      </c>
      <c r="Y1785" s="71" t="s">
        <v>10342</v>
      </c>
      <c r="Z1785" s="79" t="s">
        <v>10629</v>
      </c>
      <c r="AA1785" s="76"/>
      <c r="AB1785" s="76"/>
      <c r="AC1785" s="76"/>
      <c r="AD1785" s="76"/>
      <c r="AE1785" s="97" t="s">
        <v>10630</v>
      </c>
      <c r="AF1785" s="76"/>
      <c r="AG1785" s="76"/>
      <c r="AH1785" s="76"/>
      <c r="AI1785" s="67" t="s">
        <v>10650</v>
      </c>
      <c r="AJ1785" s="79" t="s">
        <v>10346</v>
      </c>
      <c r="AK1785" s="68"/>
      <c r="AL1785" s="68"/>
      <c r="AM1785" s="68"/>
      <c r="AN1785" s="110"/>
      <c r="AO1785" s="110"/>
      <c r="AP1785" s="107"/>
      <c r="AQ1785" s="68"/>
    </row>
    <row r="1786" customFormat="false" ht="15" hidden="false" customHeight="false" outlineLevel="0" collapsed="false">
      <c r="B1786" s="1" t="str">
        <f aca="false">поверители!$E1786</f>
        <v>Р00207</v>
      </c>
      <c r="C1786" s="64" t="s">
        <v>291</v>
      </c>
      <c r="D1786" s="63"/>
      <c r="E1786" s="81" t="s">
        <v>12466</v>
      </c>
      <c r="F1786" s="63"/>
      <c r="G1786" s="63" t="s">
        <v>10335</v>
      </c>
      <c r="H1786" s="81" t="s">
        <v>404</v>
      </c>
      <c r="I1786" s="67" t="s">
        <v>10667</v>
      </c>
      <c r="J1786" s="76"/>
      <c r="K1786" s="76"/>
      <c r="L1786" s="76"/>
      <c r="M1786" s="76"/>
      <c r="N1786" s="76"/>
      <c r="O1786" s="71" t="s">
        <v>10335</v>
      </c>
      <c r="P1786" s="71"/>
      <c r="Q1786" s="71" t="s">
        <v>10338</v>
      </c>
      <c r="R1786" s="79" t="s">
        <v>10339</v>
      </c>
      <c r="S1786" s="74" t="n">
        <v>45148</v>
      </c>
      <c r="T1786" s="74" t="n">
        <v>45513</v>
      </c>
      <c r="U1786" s="87" t="s">
        <v>10340</v>
      </c>
      <c r="V1786" s="87" t="s">
        <v>10341</v>
      </c>
      <c r="W1786" s="76"/>
      <c r="X1786" s="71" t="s">
        <v>10335</v>
      </c>
      <c r="Y1786" s="71" t="s">
        <v>10342</v>
      </c>
      <c r="Z1786" s="79" t="s">
        <v>10629</v>
      </c>
      <c r="AA1786" s="76"/>
      <c r="AB1786" s="76"/>
      <c r="AC1786" s="76"/>
      <c r="AD1786" s="76"/>
      <c r="AE1786" s="97" t="s">
        <v>10630</v>
      </c>
      <c r="AF1786" s="76"/>
      <c r="AG1786" s="76"/>
      <c r="AH1786" s="76"/>
      <c r="AI1786" s="67" t="s">
        <v>10650</v>
      </c>
      <c r="AJ1786" s="79" t="s">
        <v>10346</v>
      </c>
      <c r="AK1786" s="68"/>
      <c r="AL1786" s="68"/>
      <c r="AM1786" s="68"/>
      <c r="AN1786" s="110"/>
      <c r="AO1786" s="110"/>
      <c r="AP1786" s="107"/>
      <c r="AQ1786" s="68"/>
    </row>
    <row r="1787" customFormat="false" ht="15" hidden="false" customHeight="false" outlineLevel="0" collapsed="false">
      <c r="B1787" s="1" t="str">
        <f aca="false">поверители!$E1787</f>
        <v>Р00757</v>
      </c>
      <c r="C1787" s="64" t="s">
        <v>291</v>
      </c>
      <c r="D1787" s="63"/>
      <c r="E1787" s="67" t="s">
        <v>12467</v>
      </c>
      <c r="F1787" s="63"/>
      <c r="G1787" s="63" t="s">
        <v>10335</v>
      </c>
      <c r="H1787" s="81" t="s">
        <v>294</v>
      </c>
      <c r="I1787" s="67" t="s">
        <v>10458</v>
      </c>
      <c r="J1787" s="76"/>
      <c r="K1787" s="76"/>
      <c r="L1787" s="76"/>
      <c r="M1787" s="76"/>
      <c r="N1787" s="76"/>
      <c r="O1787" s="71" t="s">
        <v>10335</v>
      </c>
      <c r="P1787" s="71"/>
      <c r="Q1787" s="71" t="s">
        <v>10338</v>
      </c>
      <c r="R1787" s="79" t="s">
        <v>10339</v>
      </c>
      <c r="S1787" s="74" t="n">
        <v>45148</v>
      </c>
      <c r="T1787" s="74" t="n">
        <v>45513</v>
      </c>
      <c r="U1787" s="87" t="s">
        <v>10340</v>
      </c>
      <c r="V1787" s="87" t="s">
        <v>10341</v>
      </c>
      <c r="W1787" s="76"/>
      <c r="X1787" s="71" t="s">
        <v>10335</v>
      </c>
      <c r="Y1787" s="71" t="s">
        <v>10342</v>
      </c>
      <c r="Z1787" s="79" t="s">
        <v>10629</v>
      </c>
      <c r="AA1787" s="76"/>
      <c r="AB1787" s="76"/>
      <c r="AC1787" s="76"/>
      <c r="AD1787" s="76"/>
      <c r="AE1787" s="97" t="s">
        <v>10630</v>
      </c>
      <c r="AF1787" s="76"/>
      <c r="AG1787" s="76"/>
      <c r="AH1787" s="76"/>
      <c r="AI1787" s="67" t="s">
        <v>10647</v>
      </c>
      <c r="AJ1787" s="79" t="s">
        <v>10346</v>
      </c>
      <c r="AK1787" s="68"/>
      <c r="AL1787" s="68"/>
      <c r="AM1787" s="68"/>
      <c r="AN1787" s="110"/>
      <c r="AO1787" s="110"/>
      <c r="AP1787" s="107"/>
      <c r="AQ1787" s="68"/>
    </row>
    <row r="1788" customFormat="false" ht="15" hidden="false" customHeight="false" outlineLevel="0" collapsed="false">
      <c r="B1788" s="1" t="str">
        <f aca="false">поверители!$E1788</f>
        <v>00008</v>
      </c>
      <c r="C1788" s="64" t="s">
        <v>291</v>
      </c>
      <c r="D1788" s="63"/>
      <c r="E1788" s="81" t="s">
        <v>12468</v>
      </c>
      <c r="F1788" s="63"/>
      <c r="G1788" s="63" t="s">
        <v>10335</v>
      </c>
      <c r="H1788" s="81" t="s">
        <v>404</v>
      </c>
      <c r="I1788" s="67" t="s">
        <v>10458</v>
      </c>
      <c r="J1788" s="76"/>
      <c r="K1788" s="76"/>
      <c r="L1788" s="76"/>
      <c r="M1788" s="76"/>
      <c r="N1788" s="76"/>
      <c r="O1788" s="71" t="s">
        <v>10335</v>
      </c>
      <c r="P1788" s="71"/>
      <c r="Q1788" s="71" t="s">
        <v>10338</v>
      </c>
      <c r="R1788" s="79" t="s">
        <v>10339</v>
      </c>
      <c r="S1788" s="74" t="n">
        <v>45148</v>
      </c>
      <c r="T1788" s="74" t="n">
        <v>45513</v>
      </c>
      <c r="U1788" s="87" t="s">
        <v>10340</v>
      </c>
      <c r="V1788" s="87" t="s">
        <v>10341</v>
      </c>
      <c r="W1788" s="76"/>
      <c r="X1788" s="71" t="s">
        <v>10335</v>
      </c>
      <c r="Y1788" s="71" t="s">
        <v>10342</v>
      </c>
      <c r="Z1788" s="79" t="s">
        <v>10629</v>
      </c>
      <c r="AA1788" s="76"/>
      <c r="AB1788" s="76"/>
      <c r="AC1788" s="76"/>
      <c r="AD1788" s="76"/>
      <c r="AE1788" s="97" t="s">
        <v>10630</v>
      </c>
      <c r="AF1788" s="76"/>
      <c r="AG1788" s="76"/>
      <c r="AH1788" s="76"/>
      <c r="AI1788" s="67" t="s">
        <v>10647</v>
      </c>
      <c r="AJ1788" s="79" t="s">
        <v>10346</v>
      </c>
      <c r="AK1788" s="68"/>
      <c r="AL1788" s="68"/>
      <c r="AM1788" s="68"/>
      <c r="AN1788" s="110"/>
      <c r="AO1788" s="110"/>
      <c r="AP1788" s="107"/>
      <c r="AQ1788" s="68"/>
    </row>
    <row r="1789" customFormat="false" ht="15" hidden="false" customHeight="false" outlineLevel="0" collapsed="false">
      <c r="B1789" s="1" t="str">
        <f aca="false">поверители!$E1789</f>
        <v>00034</v>
      </c>
      <c r="C1789" s="64" t="s">
        <v>297</v>
      </c>
      <c r="D1789" s="63"/>
      <c r="E1789" s="67" t="s">
        <v>12469</v>
      </c>
      <c r="F1789" s="63"/>
      <c r="G1789" s="63" t="s">
        <v>10335</v>
      </c>
      <c r="H1789" s="64" t="s">
        <v>2524</v>
      </c>
      <c r="I1789" s="67" t="s">
        <v>10374</v>
      </c>
      <c r="J1789" s="76"/>
      <c r="K1789" s="76"/>
      <c r="L1789" s="76"/>
      <c r="M1789" s="76"/>
      <c r="N1789" s="76"/>
      <c r="O1789" s="71" t="s">
        <v>10335</v>
      </c>
      <c r="P1789" s="71"/>
      <c r="Q1789" s="71" t="s">
        <v>10338</v>
      </c>
      <c r="R1789" s="79" t="s">
        <v>10339</v>
      </c>
      <c r="S1789" s="74" t="n">
        <v>45148</v>
      </c>
      <c r="T1789" s="74" t="n">
        <v>45878</v>
      </c>
      <c r="U1789" s="87" t="s">
        <v>10340</v>
      </c>
      <c r="V1789" s="87" t="s">
        <v>10341</v>
      </c>
      <c r="W1789" s="76"/>
      <c r="X1789" s="71" t="s">
        <v>10335</v>
      </c>
      <c r="Y1789" s="71" t="s">
        <v>10342</v>
      </c>
      <c r="Z1789" s="79" t="s">
        <v>10629</v>
      </c>
      <c r="AA1789" s="76"/>
      <c r="AB1789" s="76"/>
      <c r="AC1789" s="76"/>
      <c r="AD1789" s="76"/>
      <c r="AE1789" s="97" t="s">
        <v>10630</v>
      </c>
      <c r="AF1789" s="76"/>
      <c r="AG1789" s="76"/>
      <c r="AH1789" s="76"/>
      <c r="AI1789" s="67" t="s">
        <v>10562</v>
      </c>
      <c r="AJ1789" s="79" t="s">
        <v>10346</v>
      </c>
      <c r="AK1789" s="68"/>
      <c r="AL1789" s="68"/>
      <c r="AM1789" s="68"/>
      <c r="AN1789" s="110"/>
      <c r="AO1789" s="110"/>
      <c r="AP1789" s="107"/>
      <c r="AQ1789" s="68"/>
    </row>
    <row r="1790" customFormat="false" ht="15" hidden="false" customHeight="false" outlineLevel="0" collapsed="false">
      <c r="B1790" s="1" t="str">
        <f aca="false">поверители!$E1790</f>
        <v>00036</v>
      </c>
      <c r="C1790" s="64" t="s">
        <v>297</v>
      </c>
      <c r="D1790" s="63"/>
      <c r="E1790" s="67" t="s">
        <v>12470</v>
      </c>
      <c r="F1790" s="63"/>
      <c r="G1790" s="63" t="s">
        <v>10335</v>
      </c>
      <c r="H1790" s="64" t="s">
        <v>2524</v>
      </c>
      <c r="I1790" s="67" t="s">
        <v>10374</v>
      </c>
      <c r="J1790" s="76"/>
      <c r="K1790" s="76"/>
      <c r="L1790" s="76"/>
      <c r="M1790" s="76"/>
      <c r="N1790" s="76"/>
      <c r="O1790" s="71" t="s">
        <v>10335</v>
      </c>
      <c r="P1790" s="71"/>
      <c r="Q1790" s="71" t="s">
        <v>10338</v>
      </c>
      <c r="R1790" s="79" t="s">
        <v>10339</v>
      </c>
      <c r="S1790" s="74" t="n">
        <v>45148</v>
      </c>
      <c r="T1790" s="74" t="n">
        <v>45878</v>
      </c>
      <c r="U1790" s="87" t="s">
        <v>10340</v>
      </c>
      <c r="V1790" s="87" t="s">
        <v>10341</v>
      </c>
      <c r="W1790" s="76"/>
      <c r="X1790" s="71" t="s">
        <v>10335</v>
      </c>
      <c r="Y1790" s="71" t="s">
        <v>10342</v>
      </c>
      <c r="Z1790" s="79" t="s">
        <v>10629</v>
      </c>
      <c r="AA1790" s="76"/>
      <c r="AB1790" s="76"/>
      <c r="AC1790" s="76"/>
      <c r="AD1790" s="76"/>
      <c r="AE1790" s="97" t="s">
        <v>10630</v>
      </c>
      <c r="AF1790" s="76"/>
      <c r="AG1790" s="76"/>
      <c r="AH1790" s="76"/>
      <c r="AI1790" s="67" t="s">
        <v>10562</v>
      </c>
      <c r="AJ1790" s="79" t="s">
        <v>10346</v>
      </c>
      <c r="AK1790" s="68"/>
      <c r="AL1790" s="68"/>
      <c r="AM1790" s="68"/>
      <c r="AN1790" s="110"/>
      <c r="AO1790" s="110"/>
      <c r="AP1790" s="107"/>
      <c r="AQ1790" s="68"/>
    </row>
    <row r="1791" customFormat="false" ht="15" hidden="false" customHeight="false" outlineLevel="0" collapsed="false">
      <c r="B1791" s="1" t="str">
        <f aca="false">поверители!$E1791</f>
        <v>00037</v>
      </c>
      <c r="C1791" s="64" t="s">
        <v>297</v>
      </c>
      <c r="D1791" s="63"/>
      <c r="E1791" s="67" t="s">
        <v>12471</v>
      </c>
      <c r="F1791" s="63"/>
      <c r="G1791" s="63" t="s">
        <v>10335</v>
      </c>
      <c r="H1791" s="64" t="s">
        <v>2524</v>
      </c>
      <c r="I1791" s="67" t="s">
        <v>10374</v>
      </c>
      <c r="J1791" s="76"/>
      <c r="K1791" s="76"/>
      <c r="L1791" s="76"/>
      <c r="M1791" s="76"/>
      <c r="N1791" s="76"/>
      <c r="O1791" s="71" t="s">
        <v>10335</v>
      </c>
      <c r="P1791" s="71"/>
      <c r="Q1791" s="71" t="s">
        <v>10338</v>
      </c>
      <c r="R1791" s="79" t="s">
        <v>10339</v>
      </c>
      <c r="S1791" s="74" t="n">
        <v>45148</v>
      </c>
      <c r="T1791" s="74" t="n">
        <v>45878</v>
      </c>
      <c r="U1791" s="87" t="s">
        <v>10340</v>
      </c>
      <c r="V1791" s="87" t="s">
        <v>10341</v>
      </c>
      <c r="W1791" s="76"/>
      <c r="X1791" s="71" t="s">
        <v>10335</v>
      </c>
      <c r="Y1791" s="71" t="s">
        <v>10342</v>
      </c>
      <c r="Z1791" s="79" t="s">
        <v>10629</v>
      </c>
      <c r="AA1791" s="76"/>
      <c r="AB1791" s="76"/>
      <c r="AC1791" s="76"/>
      <c r="AD1791" s="76"/>
      <c r="AE1791" s="97" t="s">
        <v>10630</v>
      </c>
      <c r="AF1791" s="76"/>
      <c r="AG1791" s="76"/>
      <c r="AH1791" s="76"/>
      <c r="AI1791" s="67" t="s">
        <v>10562</v>
      </c>
      <c r="AJ1791" s="79" t="s">
        <v>10346</v>
      </c>
      <c r="AK1791" s="68"/>
      <c r="AL1791" s="68"/>
      <c r="AM1791" s="68"/>
      <c r="AN1791" s="110"/>
      <c r="AO1791" s="110"/>
      <c r="AP1791" s="107"/>
      <c r="AQ1791" s="68"/>
    </row>
    <row r="1792" customFormat="false" ht="15" hidden="false" customHeight="false" outlineLevel="0" collapsed="false">
      <c r="B1792" s="1" t="str">
        <f aca="false">поверители!$E1792</f>
        <v>04640</v>
      </c>
      <c r="C1792" s="64" t="s">
        <v>297</v>
      </c>
      <c r="D1792" s="63"/>
      <c r="E1792" s="67" t="s">
        <v>12472</v>
      </c>
      <c r="F1792" s="63"/>
      <c r="G1792" s="63" t="s">
        <v>10335</v>
      </c>
      <c r="H1792" s="64" t="s">
        <v>2524</v>
      </c>
      <c r="I1792" s="67" t="s">
        <v>10374</v>
      </c>
      <c r="J1792" s="76"/>
      <c r="K1792" s="76"/>
      <c r="L1792" s="76"/>
      <c r="M1792" s="76"/>
      <c r="N1792" s="76"/>
      <c r="O1792" s="71" t="s">
        <v>10335</v>
      </c>
      <c r="P1792" s="71"/>
      <c r="Q1792" s="71" t="s">
        <v>10338</v>
      </c>
      <c r="R1792" s="79" t="s">
        <v>10339</v>
      </c>
      <c r="S1792" s="74" t="n">
        <v>45148</v>
      </c>
      <c r="T1792" s="74" t="n">
        <v>45878</v>
      </c>
      <c r="U1792" s="87" t="s">
        <v>10340</v>
      </c>
      <c r="V1792" s="87" t="s">
        <v>10341</v>
      </c>
      <c r="W1792" s="76"/>
      <c r="X1792" s="71" t="s">
        <v>10335</v>
      </c>
      <c r="Y1792" s="71" t="s">
        <v>10342</v>
      </c>
      <c r="Z1792" s="79" t="s">
        <v>10629</v>
      </c>
      <c r="AA1792" s="76"/>
      <c r="AB1792" s="76"/>
      <c r="AC1792" s="76"/>
      <c r="AD1792" s="76"/>
      <c r="AE1792" s="97" t="s">
        <v>10630</v>
      </c>
      <c r="AF1792" s="76"/>
      <c r="AG1792" s="76"/>
      <c r="AH1792" s="76"/>
      <c r="AI1792" s="67" t="s">
        <v>10562</v>
      </c>
      <c r="AJ1792" s="79" t="s">
        <v>10346</v>
      </c>
      <c r="AK1792" s="68"/>
      <c r="AL1792" s="68"/>
      <c r="AM1792" s="68"/>
      <c r="AN1792" s="110"/>
      <c r="AO1792" s="110"/>
      <c r="AP1792" s="107"/>
      <c r="AQ1792" s="68"/>
    </row>
    <row r="1793" customFormat="false" ht="15" hidden="false" customHeight="false" outlineLevel="0" collapsed="false">
      <c r="B1793" s="1" t="str">
        <f aca="false">поверители!$E1793</f>
        <v>04641</v>
      </c>
      <c r="C1793" s="64" t="s">
        <v>297</v>
      </c>
      <c r="D1793" s="63"/>
      <c r="E1793" s="67" t="s">
        <v>12473</v>
      </c>
      <c r="F1793" s="63"/>
      <c r="G1793" s="63" t="s">
        <v>10335</v>
      </c>
      <c r="H1793" s="64" t="s">
        <v>2524</v>
      </c>
      <c r="I1793" s="67" t="s">
        <v>10374</v>
      </c>
      <c r="J1793" s="76"/>
      <c r="K1793" s="76"/>
      <c r="L1793" s="76"/>
      <c r="M1793" s="76"/>
      <c r="N1793" s="76"/>
      <c r="O1793" s="71" t="s">
        <v>10335</v>
      </c>
      <c r="P1793" s="71"/>
      <c r="Q1793" s="71" t="s">
        <v>10338</v>
      </c>
      <c r="R1793" s="79" t="s">
        <v>10339</v>
      </c>
      <c r="S1793" s="74" t="n">
        <v>45148</v>
      </c>
      <c r="T1793" s="74" t="n">
        <v>45878</v>
      </c>
      <c r="U1793" s="87" t="s">
        <v>10340</v>
      </c>
      <c r="V1793" s="87" t="s">
        <v>10341</v>
      </c>
      <c r="W1793" s="76"/>
      <c r="X1793" s="71" t="s">
        <v>10335</v>
      </c>
      <c r="Y1793" s="71" t="s">
        <v>10342</v>
      </c>
      <c r="Z1793" s="79" t="s">
        <v>10629</v>
      </c>
      <c r="AA1793" s="76"/>
      <c r="AB1793" s="76"/>
      <c r="AC1793" s="76"/>
      <c r="AD1793" s="76"/>
      <c r="AE1793" s="97" t="s">
        <v>10630</v>
      </c>
      <c r="AF1793" s="76"/>
      <c r="AG1793" s="76"/>
      <c r="AH1793" s="76"/>
      <c r="AI1793" s="67" t="s">
        <v>10562</v>
      </c>
      <c r="AJ1793" s="79" t="s">
        <v>10346</v>
      </c>
      <c r="AK1793" s="68"/>
      <c r="AL1793" s="68"/>
      <c r="AM1793" s="68"/>
      <c r="AN1793" s="110"/>
      <c r="AO1793" s="110"/>
      <c r="AP1793" s="107"/>
      <c r="AQ1793" s="68"/>
    </row>
    <row r="1794" customFormat="false" ht="15" hidden="false" customHeight="false" outlineLevel="0" collapsed="false">
      <c r="B1794" s="1" t="str">
        <f aca="false">поверители!$E1794</f>
        <v>04642</v>
      </c>
      <c r="C1794" s="64" t="s">
        <v>297</v>
      </c>
      <c r="D1794" s="63"/>
      <c r="E1794" s="67" t="s">
        <v>12474</v>
      </c>
      <c r="F1794" s="63"/>
      <c r="G1794" s="63" t="s">
        <v>10335</v>
      </c>
      <c r="H1794" s="64" t="s">
        <v>2524</v>
      </c>
      <c r="I1794" s="67" t="s">
        <v>10374</v>
      </c>
      <c r="J1794" s="76"/>
      <c r="K1794" s="76"/>
      <c r="L1794" s="76"/>
      <c r="M1794" s="76"/>
      <c r="N1794" s="76"/>
      <c r="O1794" s="71" t="s">
        <v>10335</v>
      </c>
      <c r="P1794" s="71"/>
      <c r="Q1794" s="71" t="s">
        <v>10338</v>
      </c>
      <c r="R1794" s="79" t="s">
        <v>10339</v>
      </c>
      <c r="S1794" s="74" t="n">
        <v>45148</v>
      </c>
      <c r="T1794" s="74" t="n">
        <v>45878</v>
      </c>
      <c r="U1794" s="87" t="s">
        <v>10340</v>
      </c>
      <c r="V1794" s="87" t="s">
        <v>10341</v>
      </c>
      <c r="W1794" s="76"/>
      <c r="X1794" s="71" t="s">
        <v>10335</v>
      </c>
      <c r="Y1794" s="71" t="s">
        <v>10342</v>
      </c>
      <c r="Z1794" s="79" t="s">
        <v>10629</v>
      </c>
      <c r="AA1794" s="76"/>
      <c r="AB1794" s="76"/>
      <c r="AC1794" s="76"/>
      <c r="AD1794" s="76"/>
      <c r="AE1794" s="97" t="s">
        <v>10630</v>
      </c>
      <c r="AF1794" s="76"/>
      <c r="AG1794" s="76"/>
      <c r="AH1794" s="76"/>
      <c r="AI1794" s="67" t="s">
        <v>10562</v>
      </c>
      <c r="AJ1794" s="79" t="s">
        <v>10346</v>
      </c>
      <c r="AK1794" s="68"/>
      <c r="AL1794" s="68"/>
      <c r="AM1794" s="68"/>
      <c r="AN1794" s="110"/>
      <c r="AO1794" s="110"/>
      <c r="AP1794" s="107"/>
      <c r="AQ1794" s="68"/>
    </row>
    <row r="1795" customFormat="false" ht="15" hidden="false" customHeight="false" outlineLevel="0" collapsed="false">
      <c r="B1795" s="1" t="str">
        <f aca="false">поверители!$E1795</f>
        <v>04643</v>
      </c>
      <c r="C1795" s="64" t="s">
        <v>297</v>
      </c>
      <c r="D1795" s="63"/>
      <c r="E1795" s="67" t="s">
        <v>12475</v>
      </c>
      <c r="F1795" s="63"/>
      <c r="G1795" s="63" t="s">
        <v>10335</v>
      </c>
      <c r="H1795" s="64" t="s">
        <v>2524</v>
      </c>
      <c r="I1795" s="67" t="s">
        <v>10374</v>
      </c>
      <c r="J1795" s="76"/>
      <c r="K1795" s="76"/>
      <c r="L1795" s="76"/>
      <c r="M1795" s="76"/>
      <c r="N1795" s="76"/>
      <c r="O1795" s="71" t="s">
        <v>10335</v>
      </c>
      <c r="P1795" s="71"/>
      <c r="Q1795" s="71" t="s">
        <v>10338</v>
      </c>
      <c r="R1795" s="79" t="s">
        <v>10339</v>
      </c>
      <c r="S1795" s="74" t="n">
        <v>45148</v>
      </c>
      <c r="T1795" s="74" t="n">
        <v>45878</v>
      </c>
      <c r="U1795" s="87" t="s">
        <v>10340</v>
      </c>
      <c r="V1795" s="87" t="s">
        <v>10341</v>
      </c>
      <c r="W1795" s="76"/>
      <c r="X1795" s="71" t="s">
        <v>10335</v>
      </c>
      <c r="Y1795" s="71" t="s">
        <v>10342</v>
      </c>
      <c r="Z1795" s="79" t="s">
        <v>10629</v>
      </c>
      <c r="AA1795" s="76"/>
      <c r="AB1795" s="76"/>
      <c r="AC1795" s="76"/>
      <c r="AD1795" s="76"/>
      <c r="AE1795" s="97" t="s">
        <v>10630</v>
      </c>
      <c r="AF1795" s="76"/>
      <c r="AG1795" s="76"/>
      <c r="AH1795" s="76"/>
      <c r="AI1795" s="67" t="s">
        <v>10562</v>
      </c>
      <c r="AJ1795" s="79" t="s">
        <v>10346</v>
      </c>
      <c r="AK1795" s="68"/>
      <c r="AL1795" s="68"/>
      <c r="AM1795" s="68"/>
      <c r="AN1795" s="110"/>
      <c r="AO1795" s="110"/>
      <c r="AP1795" s="107"/>
      <c r="AQ1795" s="68"/>
    </row>
    <row r="1796" customFormat="false" ht="15" hidden="false" customHeight="false" outlineLevel="0" collapsed="false">
      <c r="B1796" s="1" t="str">
        <f aca="false">поверители!$E1796</f>
        <v>04644</v>
      </c>
      <c r="C1796" s="64" t="s">
        <v>297</v>
      </c>
      <c r="D1796" s="63"/>
      <c r="E1796" s="67" t="s">
        <v>12476</v>
      </c>
      <c r="F1796" s="63"/>
      <c r="G1796" s="63" t="s">
        <v>10335</v>
      </c>
      <c r="H1796" s="64" t="s">
        <v>2524</v>
      </c>
      <c r="I1796" s="67" t="s">
        <v>10374</v>
      </c>
      <c r="J1796" s="76"/>
      <c r="K1796" s="76"/>
      <c r="L1796" s="76"/>
      <c r="M1796" s="76"/>
      <c r="N1796" s="76"/>
      <c r="O1796" s="71" t="s">
        <v>10335</v>
      </c>
      <c r="P1796" s="71"/>
      <c r="Q1796" s="71" t="s">
        <v>10338</v>
      </c>
      <c r="R1796" s="79" t="s">
        <v>10339</v>
      </c>
      <c r="S1796" s="74" t="n">
        <v>45148</v>
      </c>
      <c r="T1796" s="74" t="n">
        <v>45878</v>
      </c>
      <c r="U1796" s="87" t="s">
        <v>10340</v>
      </c>
      <c r="V1796" s="87" t="s">
        <v>10341</v>
      </c>
      <c r="W1796" s="76"/>
      <c r="X1796" s="71" t="s">
        <v>10335</v>
      </c>
      <c r="Y1796" s="71" t="s">
        <v>10342</v>
      </c>
      <c r="Z1796" s="79" t="s">
        <v>10629</v>
      </c>
      <c r="AA1796" s="76"/>
      <c r="AB1796" s="76"/>
      <c r="AC1796" s="76"/>
      <c r="AD1796" s="76"/>
      <c r="AE1796" s="97" t="s">
        <v>10630</v>
      </c>
      <c r="AF1796" s="76"/>
      <c r="AG1796" s="76"/>
      <c r="AH1796" s="76"/>
      <c r="AI1796" s="67" t="s">
        <v>10562</v>
      </c>
      <c r="AJ1796" s="79" t="s">
        <v>10346</v>
      </c>
      <c r="AK1796" s="68"/>
      <c r="AL1796" s="68"/>
      <c r="AM1796" s="68"/>
      <c r="AN1796" s="110"/>
      <c r="AO1796" s="110"/>
      <c r="AP1796" s="107"/>
      <c r="AQ1796" s="68"/>
    </row>
    <row r="1797" customFormat="false" ht="15" hidden="false" customHeight="false" outlineLevel="0" collapsed="false">
      <c r="B1797" s="1" t="str">
        <f aca="false">поверители!$E1797</f>
        <v>04645</v>
      </c>
      <c r="C1797" s="64" t="s">
        <v>297</v>
      </c>
      <c r="D1797" s="63"/>
      <c r="E1797" s="67" t="s">
        <v>12477</v>
      </c>
      <c r="F1797" s="63"/>
      <c r="G1797" s="63" t="s">
        <v>10335</v>
      </c>
      <c r="H1797" s="64" t="s">
        <v>2524</v>
      </c>
      <c r="I1797" s="67" t="s">
        <v>10374</v>
      </c>
      <c r="J1797" s="76"/>
      <c r="K1797" s="76"/>
      <c r="L1797" s="76"/>
      <c r="M1797" s="76"/>
      <c r="N1797" s="76"/>
      <c r="O1797" s="71" t="s">
        <v>10335</v>
      </c>
      <c r="P1797" s="71"/>
      <c r="Q1797" s="71" t="s">
        <v>10338</v>
      </c>
      <c r="R1797" s="79" t="s">
        <v>10339</v>
      </c>
      <c r="S1797" s="74" t="n">
        <v>45148</v>
      </c>
      <c r="T1797" s="74" t="n">
        <v>45878</v>
      </c>
      <c r="U1797" s="87" t="s">
        <v>10340</v>
      </c>
      <c r="V1797" s="87" t="s">
        <v>10341</v>
      </c>
      <c r="W1797" s="76"/>
      <c r="X1797" s="71" t="s">
        <v>10335</v>
      </c>
      <c r="Y1797" s="71" t="s">
        <v>10342</v>
      </c>
      <c r="Z1797" s="79" t="s">
        <v>10629</v>
      </c>
      <c r="AA1797" s="76"/>
      <c r="AB1797" s="76"/>
      <c r="AC1797" s="76"/>
      <c r="AD1797" s="76"/>
      <c r="AE1797" s="97" t="s">
        <v>10630</v>
      </c>
      <c r="AF1797" s="76"/>
      <c r="AG1797" s="76"/>
      <c r="AH1797" s="76"/>
      <c r="AI1797" s="67" t="s">
        <v>10562</v>
      </c>
      <c r="AJ1797" s="79" t="s">
        <v>10346</v>
      </c>
      <c r="AK1797" s="68"/>
      <c r="AL1797" s="68"/>
      <c r="AM1797" s="68"/>
      <c r="AN1797" s="110"/>
      <c r="AO1797" s="110"/>
      <c r="AP1797" s="107"/>
      <c r="AQ1797" s="68"/>
    </row>
    <row r="1798" customFormat="false" ht="15" hidden="false" customHeight="false" outlineLevel="0" collapsed="false">
      <c r="B1798" s="1" t="str">
        <f aca="false">поверители!$E1798</f>
        <v>04646</v>
      </c>
      <c r="C1798" s="64" t="s">
        <v>297</v>
      </c>
      <c r="D1798" s="63"/>
      <c r="E1798" s="67" t="s">
        <v>12478</v>
      </c>
      <c r="F1798" s="63"/>
      <c r="G1798" s="63" t="s">
        <v>10335</v>
      </c>
      <c r="H1798" s="64" t="s">
        <v>2524</v>
      </c>
      <c r="I1798" s="67" t="s">
        <v>10374</v>
      </c>
      <c r="J1798" s="76"/>
      <c r="K1798" s="76"/>
      <c r="L1798" s="76"/>
      <c r="M1798" s="76"/>
      <c r="N1798" s="76"/>
      <c r="O1798" s="71" t="s">
        <v>10335</v>
      </c>
      <c r="P1798" s="71"/>
      <c r="Q1798" s="71" t="s">
        <v>10338</v>
      </c>
      <c r="R1798" s="79" t="s">
        <v>10339</v>
      </c>
      <c r="S1798" s="74" t="n">
        <v>45148</v>
      </c>
      <c r="T1798" s="74" t="n">
        <v>45878</v>
      </c>
      <c r="U1798" s="87" t="s">
        <v>10340</v>
      </c>
      <c r="V1798" s="87" t="s">
        <v>10341</v>
      </c>
      <c r="W1798" s="76"/>
      <c r="X1798" s="71" t="s">
        <v>10335</v>
      </c>
      <c r="Y1798" s="71" t="s">
        <v>10342</v>
      </c>
      <c r="Z1798" s="79" t="s">
        <v>10629</v>
      </c>
      <c r="AA1798" s="76"/>
      <c r="AB1798" s="76"/>
      <c r="AC1798" s="76"/>
      <c r="AD1798" s="76"/>
      <c r="AE1798" s="97" t="s">
        <v>10630</v>
      </c>
      <c r="AF1798" s="76"/>
      <c r="AG1798" s="76"/>
      <c r="AH1798" s="76"/>
      <c r="AI1798" s="67" t="s">
        <v>10562</v>
      </c>
      <c r="AJ1798" s="79" t="s">
        <v>10346</v>
      </c>
      <c r="AK1798" s="68"/>
      <c r="AL1798" s="68"/>
      <c r="AM1798" s="68"/>
      <c r="AN1798" s="110"/>
      <c r="AO1798" s="110"/>
      <c r="AP1798" s="107"/>
      <c r="AQ1798" s="68"/>
    </row>
    <row r="1799" customFormat="false" ht="15" hidden="false" customHeight="false" outlineLevel="0" collapsed="false">
      <c r="B1799" s="1" t="str">
        <f aca="false">поверители!$E1799</f>
        <v>04647</v>
      </c>
      <c r="C1799" s="64" t="s">
        <v>297</v>
      </c>
      <c r="D1799" s="63"/>
      <c r="E1799" s="67" t="s">
        <v>12479</v>
      </c>
      <c r="F1799" s="63"/>
      <c r="G1799" s="63" t="s">
        <v>10335</v>
      </c>
      <c r="H1799" s="64" t="s">
        <v>2524</v>
      </c>
      <c r="I1799" s="67" t="s">
        <v>10374</v>
      </c>
      <c r="J1799" s="76"/>
      <c r="K1799" s="76"/>
      <c r="L1799" s="76"/>
      <c r="M1799" s="76"/>
      <c r="N1799" s="76"/>
      <c r="O1799" s="71" t="s">
        <v>10335</v>
      </c>
      <c r="P1799" s="71"/>
      <c r="Q1799" s="71" t="s">
        <v>10338</v>
      </c>
      <c r="R1799" s="79" t="s">
        <v>10339</v>
      </c>
      <c r="S1799" s="74" t="n">
        <v>45148</v>
      </c>
      <c r="T1799" s="74" t="n">
        <v>45878</v>
      </c>
      <c r="U1799" s="87" t="s">
        <v>10340</v>
      </c>
      <c r="V1799" s="87" t="s">
        <v>10341</v>
      </c>
      <c r="W1799" s="76"/>
      <c r="X1799" s="71" t="s">
        <v>10335</v>
      </c>
      <c r="Y1799" s="71" t="s">
        <v>10342</v>
      </c>
      <c r="Z1799" s="79" t="s">
        <v>10629</v>
      </c>
      <c r="AA1799" s="76"/>
      <c r="AB1799" s="76"/>
      <c r="AC1799" s="76"/>
      <c r="AD1799" s="76"/>
      <c r="AE1799" s="97" t="s">
        <v>10630</v>
      </c>
      <c r="AF1799" s="76"/>
      <c r="AG1799" s="76"/>
      <c r="AH1799" s="76"/>
      <c r="AI1799" s="67" t="s">
        <v>10562</v>
      </c>
      <c r="AJ1799" s="79" t="s">
        <v>10346</v>
      </c>
      <c r="AK1799" s="68"/>
      <c r="AL1799" s="68"/>
      <c r="AM1799" s="68"/>
      <c r="AN1799" s="110"/>
      <c r="AO1799" s="110"/>
      <c r="AP1799" s="107"/>
      <c r="AQ1799" s="68"/>
    </row>
    <row r="1800" customFormat="false" ht="15" hidden="false" customHeight="false" outlineLevel="0" collapsed="false">
      <c r="B1800" s="1" t="str">
        <f aca="false">поверители!$E1800</f>
        <v>04648</v>
      </c>
      <c r="C1800" s="64" t="s">
        <v>297</v>
      </c>
      <c r="D1800" s="63"/>
      <c r="E1800" s="67" t="s">
        <v>12480</v>
      </c>
      <c r="F1800" s="63"/>
      <c r="G1800" s="63" t="s">
        <v>10335</v>
      </c>
      <c r="H1800" s="64" t="s">
        <v>2524</v>
      </c>
      <c r="I1800" s="67" t="s">
        <v>10374</v>
      </c>
      <c r="J1800" s="76"/>
      <c r="K1800" s="76"/>
      <c r="L1800" s="76"/>
      <c r="M1800" s="76"/>
      <c r="N1800" s="76"/>
      <c r="O1800" s="71" t="s">
        <v>10335</v>
      </c>
      <c r="P1800" s="71"/>
      <c r="Q1800" s="71" t="s">
        <v>10338</v>
      </c>
      <c r="R1800" s="79" t="s">
        <v>10339</v>
      </c>
      <c r="S1800" s="74" t="n">
        <v>45148</v>
      </c>
      <c r="T1800" s="74" t="n">
        <v>45878</v>
      </c>
      <c r="U1800" s="87" t="s">
        <v>10340</v>
      </c>
      <c r="V1800" s="87" t="s">
        <v>10341</v>
      </c>
      <c r="W1800" s="76"/>
      <c r="X1800" s="71" t="s">
        <v>10335</v>
      </c>
      <c r="Y1800" s="71" t="s">
        <v>10342</v>
      </c>
      <c r="Z1800" s="79" t="s">
        <v>10629</v>
      </c>
      <c r="AA1800" s="76"/>
      <c r="AB1800" s="76"/>
      <c r="AC1800" s="76"/>
      <c r="AD1800" s="76"/>
      <c r="AE1800" s="97" t="s">
        <v>10630</v>
      </c>
      <c r="AF1800" s="76"/>
      <c r="AG1800" s="76"/>
      <c r="AH1800" s="76"/>
      <c r="AI1800" s="67" t="s">
        <v>10562</v>
      </c>
      <c r="AJ1800" s="79" t="s">
        <v>10346</v>
      </c>
      <c r="AK1800" s="68"/>
      <c r="AL1800" s="68"/>
      <c r="AM1800" s="68"/>
      <c r="AN1800" s="110"/>
      <c r="AO1800" s="110"/>
      <c r="AP1800" s="107"/>
      <c r="AQ1800" s="68"/>
    </row>
    <row r="1801" customFormat="false" ht="15" hidden="false" customHeight="false" outlineLevel="0" collapsed="false">
      <c r="B1801" s="1" t="str">
        <f aca="false">поверители!$E1801</f>
        <v>04649</v>
      </c>
      <c r="C1801" s="64" t="s">
        <v>297</v>
      </c>
      <c r="D1801" s="63"/>
      <c r="E1801" s="67" t="s">
        <v>12481</v>
      </c>
      <c r="F1801" s="63"/>
      <c r="G1801" s="63" t="s">
        <v>10335</v>
      </c>
      <c r="H1801" s="64" t="s">
        <v>2524</v>
      </c>
      <c r="I1801" s="67" t="s">
        <v>10374</v>
      </c>
      <c r="J1801" s="76"/>
      <c r="K1801" s="76"/>
      <c r="L1801" s="76"/>
      <c r="M1801" s="76"/>
      <c r="N1801" s="76"/>
      <c r="O1801" s="71" t="s">
        <v>10335</v>
      </c>
      <c r="P1801" s="71"/>
      <c r="Q1801" s="71" t="s">
        <v>10338</v>
      </c>
      <c r="R1801" s="79" t="s">
        <v>10339</v>
      </c>
      <c r="S1801" s="74" t="n">
        <v>45148</v>
      </c>
      <c r="T1801" s="74" t="n">
        <v>45878</v>
      </c>
      <c r="U1801" s="87" t="s">
        <v>10340</v>
      </c>
      <c r="V1801" s="87" t="s">
        <v>10341</v>
      </c>
      <c r="W1801" s="76"/>
      <c r="X1801" s="71" t="s">
        <v>10335</v>
      </c>
      <c r="Y1801" s="71" t="s">
        <v>10342</v>
      </c>
      <c r="Z1801" s="79" t="s">
        <v>10629</v>
      </c>
      <c r="AA1801" s="76"/>
      <c r="AB1801" s="76"/>
      <c r="AC1801" s="76"/>
      <c r="AD1801" s="76"/>
      <c r="AE1801" s="97" t="s">
        <v>10630</v>
      </c>
      <c r="AF1801" s="76"/>
      <c r="AG1801" s="76"/>
      <c r="AH1801" s="76"/>
      <c r="AI1801" s="67" t="s">
        <v>10562</v>
      </c>
      <c r="AJ1801" s="79" t="s">
        <v>42</v>
      </c>
      <c r="AK1801" s="68"/>
      <c r="AL1801" s="68"/>
      <c r="AM1801" s="68"/>
      <c r="AN1801" s="110"/>
      <c r="AO1801" s="110"/>
      <c r="AP1801" s="107"/>
      <c r="AQ1801" s="68"/>
    </row>
    <row r="1802" customFormat="false" ht="15" hidden="false" customHeight="false" outlineLevel="0" collapsed="false">
      <c r="B1802" s="1" t="str">
        <f aca="false">поверители!$E1802</f>
        <v>04650</v>
      </c>
      <c r="C1802" s="64" t="s">
        <v>297</v>
      </c>
      <c r="D1802" s="63"/>
      <c r="E1802" s="67" t="s">
        <v>12482</v>
      </c>
      <c r="F1802" s="63"/>
      <c r="G1802" s="63" t="s">
        <v>10335</v>
      </c>
      <c r="H1802" s="64" t="s">
        <v>2524</v>
      </c>
      <c r="I1802" s="67" t="s">
        <v>10374</v>
      </c>
      <c r="J1802" s="76"/>
      <c r="K1802" s="76"/>
      <c r="L1802" s="76"/>
      <c r="M1802" s="76"/>
      <c r="N1802" s="76"/>
      <c r="O1802" s="71" t="s">
        <v>10335</v>
      </c>
      <c r="P1802" s="71"/>
      <c r="Q1802" s="71" t="s">
        <v>10338</v>
      </c>
      <c r="R1802" s="79" t="s">
        <v>10339</v>
      </c>
      <c r="S1802" s="74" t="n">
        <v>45148</v>
      </c>
      <c r="T1802" s="74" t="n">
        <v>45878</v>
      </c>
      <c r="U1802" s="87" t="s">
        <v>10340</v>
      </c>
      <c r="V1802" s="87" t="s">
        <v>10341</v>
      </c>
      <c r="W1802" s="76"/>
      <c r="X1802" s="71" t="s">
        <v>10335</v>
      </c>
      <c r="Y1802" s="71" t="s">
        <v>10342</v>
      </c>
      <c r="Z1802" s="79" t="s">
        <v>10629</v>
      </c>
      <c r="AA1802" s="76"/>
      <c r="AB1802" s="76"/>
      <c r="AC1802" s="76"/>
      <c r="AD1802" s="76"/>
      <c r="AE1802" s="97" t="s">
        <v>10630</v>
      </c>
      <c r="AF1802" s="76"/>
      <c r="AG1802" s="76"/>
      <c r="AH1802" s="76"/>
      <c r="AI1802" s="67" t="s">
        <v>10562</v>
      </c>
      <c r="AJ1802" s="79" t="s">
        <v>42</v>
      </c>
      <c r="AK1802" s="68"/>
      <c r="AL1802" s="68"/>
      <c r="AM1802" s="68"/>
      <c r="AN1802" s="110"/>
      <c r="AO1802" s="110"/>
      <c r="AP1802" s="107"/>
      <c r="AQ1802" s="68"/>
    </row>
    <row r="1803" customFormat="false" ht="15" hidden="false" customHeight="false" outlineLevel="0" collapsed="false">
      <c r="B1803" s="1" t="str">
        <f aca="false">поверители!$E1803</f>
        <v>04651</v>
      </c>
      <c r="C1803" s="64" t="s">
        <v>297</v>
      </c>
      <c r="D1803" s="63"/>
      <c r="E1803" s="67" t="s">
        <v>12483</v>
      </c>
      <c r="F1803" s="63"/>
      <c r="G1803" s="63" t="s">
        <v>10335</v>
      </c>
      <c r="H1803" s="64" t="s">
        <v>2524</v>
      </c>
      <c r="I1803" s="67" t="s">
        <v>10374</v>
      </c>
      <c r="J1803" s="76"/>
      <c r="K1803" s="76"/>
      <c r="L1803" s="76"/>
      <c r="M1803" s="76"/>
      <c r="N1803" s="76"/>
      <c r="O1803" s="71" t="s">
        <v>10335</v>
      </c>
      <c r="P1803" s="71"/>
      <c r="Q1803" s="71" t="s">
        <v>10338</v>
      </c>
      <c r="R1803" s="79" t="s">
        <v>10339</v>
      </c>
      <c r="S1803" s="74" t="n">
        <v>45148</v>
      </c>
      <c r="T1803" s="74" t="n">
        <v>45878</v>
      </c>
      <c r="U1803" s="87" t="s">
        <v>10340</v>
      </c>
      <c r="V1803" s="87" t="s">
        <v>10341</v>
      </c>
      <c r="W1803" s="76"/>
      <c r="X1803" s="71" t="s">
        <v>10335</v>
      </c>
      <c r="Y1803" s="71" t="s">
        <v>10342</v>
      </c>
      <c r="Z1803" s="79" t="s">
        <v>10629</v>
      </c>
      <c r="AA1803" s="76"/>
      <c r="AB1803" s="76"/>
      <c r="AC1803" s="76"/>
      <c r="AD1803" s="76"/>
      <c r="AE1803" s="97" t="s">
        <v>10630</v>
      </c>
      <c r="AF1803" s="76"/>
      <c r="AG1803" s="76"/>
      <c r="AH1803" s="76"/>
      <c r="AI1803" s="67" t="s">
        <v>10562</v>
      </c>
      <c r="AJ1803" s="79" t="s">
        <v>42</v>
      </c>
      <c r="AK1803" s="68"/>
      <c r="AL1803" s="68"/>
      <c r="AM1803" s="68"/>
      <c r="AN1803" s="110"/>
      <c r="AO1803" s="110"/>
      <c r="AP1803" s="107"/>
      <c r="AQ1803" s="68"/>
    </row>
    <row r="1804" customFormat="false" ht="15" hidden="false" customHeight="false" outlineLevel="0" collapsed="false">
      <c r="B1804" s="1" t="str">
        <f aca="false">поверители!$E1804</f>
        <v>04652</v>
      </c>
      <c r="C1804" s="64" t="s">
        <v>297</v>
      </c>
      <c r="D1804" s="63"/>
      <c r="E1804" s="67" t="s">
        <v>12484</v>
      </c>
      <c r="F1804" s="63"/>
      <c r="G1804" s="63" t="s">
        <v>10335</v>
      </c>
      <c r="H1804" s="64" t="s">
        <v>2524</v>
      </c>
      <c r="I1804" s="67" t="s">
        <v>10374</v>
      </c>
      <c r="J1804" s="76"/>
      <c r="K1804" s="76"/>
      <c r="L1804" s="76"/>
      <c r="M1804" s="76"/>
      <c r="N1804" s="76"/>
      <c r="O1804" s="71" t="s">
        <v>10335</v>
      </c>
      <c r="P1804" s="71"/>
      <c r="Q1804" s="71" t="s">
        <v>10338</v>
      </c>
      <c r="R1804" s="79" t="s">
        <v>10339</v>
      </c>
      <c r="S1804" s="74" t="n">
        <v>45148</v>
      </c>
      <c r="T1804" s="74" t="n">
        <v>45878</v>
      </c>
      <c r="U1804" s="87" t="s">
        <v>10340</v>
      </c>
      <c r="V1804" s="87" t="s">
        <v>10341</v>
      </c>
      <c r="W1804" s="76"/>
      <c r="X1804" s="71" t="s">
        <v>10335</v>
      </c>
      <c r="Y1804" s="71" t="s">
        <v>10342</v>
      </c>
      <c r="Z1804" s="79" t="s">
        <v>10629</v>
      </c>
      <c r="AA1804" s="76"/>
      <c r="AB1804" s="76"/>
      <c r="AC1804" s="76"/>
      <c r="AD1804" s="76"/>
      <c r="AE1804" s="97" t="s">
        <v>10630</v>
      </c>
      <c r="AF1804" s="76"/>
      <c r="AG1804" s="76"/>
      <c r="AH1804" s="76"/>
      <c r="AI1804" s="67" t="s">
        <v>10562</v>
      </c>
      <c r="AJ1804" s="79" t="s">
        <v>42</v>
      </c>
      <c r="AK1804" s="68"/>
      <c r="AL1804" s="68"/>
      <c r="AM1804" s="68"/>
      <c r="AN1804" s="110"/>
      <c r="AO1804" s="110"/>
      <c r="AP1804" s="107"/>
      <c r="AQ1804" s="68"/>
    </row>
    <row r="1805" customFormat="false" ht="15" hidden="false" customHeight="false" outlineLevel="0" collapsed="false">
      <c r="B1805" s="1" t="str">
        <f aca="false">поверители!$E1805</f>
        <v>04653</v>
      </c>
      <c r="C1805" s="64" t="s">
        <v>297</v>
      </c>
      <c r="D1805" s="63"/>
      <c r="E1805" s="67" t="s">
        <v>12485</v>
      </c>
      <c r="F1805" s="63"/>
      <c r="G1805" s="63" t="s">
        <v>10335</v>
      </c>
      <c r="H1805" s="64" t="s">
        <v>2524</v>
      </c>
      <c r="I1805" s="67" t="s">
        <v>10374</v>
      </c>
      <c r="J1805" s="76"/>
      <c r="K1805" s="76"/>
      <c r="L1805" s="76"/>
      <c r="M1805" s="76"/>
      <c r="N1805" s="76"/>
      <c r="O1805" s="71" t="s">
        <v>10335</v>
      </c>
      <c r="P1805" s="71"/>
      <c r="Q1805" s="71" t="s">
        <v>10338</v>
      </c>
      <c r="R1805" s="79" t="s">
        <v>10339</v>
      </c>
      <c r="S1805" s="74" t="n">
        <v>45148</v>
      </c>
      <c r="T1805" s="74" t="n">
        <v>45878</v>
      </c>
      <c r="U1805" s="87" t="s">
        <v>10340</v>
      </c>
      <c r="V1805" s="87" t="s">
        <v>10341</v>
      </c>
      <c r="W1805" s="76"/>
      <c r="X1805" s="71" t="s">
        <v>10335</v>
      </c>
      <c r="Y1805" s="71" t="s">
        <v>10342</v>
      </c>
      <c r="Z1805" s="79" t="s">
        <v>10629</v>
      </c>
      <c r="AA1805" s="76"/>
      <c r="AB1805" s="76"/>
      <c r="AC1805" s="76"/>
      <c r="AD1805" s="76"/>
      <c r="AE1805" s="97" t="s">
        <v>10630</v>
      </c>
      <c r="AF1805" s="76"/>
      <c r="AG1805" s="76"/>
      <c r="AH1805" s="76"/>
      <c r="AI1805" s="67" t="s">
        <v>10562</v>
      </c>
      <c r="AJ1805" s="79" t="s">
        <v>42</v>
      </c>
      <c r="AK1805" s="68"/>
      <c r="AL1805" s="68"/>
      <c r="AM1805" s="68"/>
      <c r="AN1805" s="110"/>
      <c r="AO1805" s="110"/>
      <c r="AP1805" s="107"/>
      <c r="AQ1805" s="68"/>
    </row>
    <row r="1806" customFormat="false" ht="15" hidden="false" customHeight="false" outlineLevel="0" collapsed="false">
      <c r="B1806" s="1" t="str">
        <f aca="false">поверители!$E1806</f>
        <v>04654</v>
      </c>
      <c r="C1806" s="64" t="s">
        <v>297</v>
      </c>
      <c r="D1806" s="63"/>
      <c r="E1806" s="67" t="s">
        <v>12486</v>
      </c>
      <c r="F1806" s="63"/>
      <c r="G1806" s="63" t="s">
        <v>10335</v>
      </c>
      <c r="H1806" s="64" t="s">
        <v>2524</v>
      </c>
      <c r="I1806" s="67" t="s">
        <v>10374</v>
      </c>
      <c r="J1806" s="76"/>
      <c r="K1806" s="76"/>
      <c r="L1806" s="76"/>
      <c r="M1806" s="76"/>
      <c r="N1806" s="76"/>
      <c r="O1806" s="71" t="s">
        <v>10335</v>
      </c>
      <c r="P1806" s="71"/>
      <c r="Q1806" s="71" t="s">
        <v>10338</v>
      </c>
      <c r="R1806" s="79" t="s">
        <v>10339</v>
      </c>
      <c r="S1806" s="74" t="n">
        <v>45148</v>
      </c>
      <c r="T1806" s="74" t="n">
        <v>45878</v>
      </c>
      <c r="U1806" s="87" t="s">
        <v>10340</v>
      </c>
      <c r="V1806" s="87" t="s">
        <v>10341</v>
      </c>
      <c r="W1806" s="76"/>
      <c r="X1806" s="71" t="s">
        <v>10335</v>
      </c>
      <c r="Y1806" s="71" t="s">
        <v>10342</v>
      </c>
      <c r="Z1806" s="79" t="s">
        <v>10629</v>
      </c>
      <c r="AA1806" s="76"/>
      <c r="AB1806" s="76"/>
      <c r="AC1806" s="76"/>
      <c r="AD1806" s="76"/>
      <c r="AE1806" s="97" t="s">
        <v>10630</v>
      </c>
      <c r="AF1806" s="76"/>
      <c r="AG1806" s="76"/>
      <c r="AH1806" s="76"/>
      <c r="AI1806" s="67" t="s">
        <v>10562</v>
      </c>
      <c r="AJ1806" s="79" t="s">
        <v>42</v>
      </c>
      <c r="AK1806" s="68"/>
      <c r="AL1806" s="68"/>
      <c r="AM1806" s="68"/>
      <c r="AN1806" s="110"/>
      <c r="AO1806" s="110"/>
      <c r="AP1806" s="107"/>
      <c r="AQ1806" s="68"/>
    </row>
    <row r="1807" customFormat="false" ht="15" hidden="false" customHeight="false" outlineLevel="0" collapsed="false">
      <c r="B1807" s="1" t="str">
        <f aca="false">поверители!$E1807</f>
        <v>04655</v>
      </c>
      <c r="C1807" s="64" t="s">
        <v>297</v>
      </c>
      <c r="D1807" s="63"/>
      <c r="E1807" s="67" t="s">
        <v>12487</v>
      </c>
      <c r="F1807" s="63"/>
      <c r="G1807" s="63" t="s">
        <v>10335</v>
      </c>
      <c r="H1807" s="64" t="s">
        <v>2524</v>
      </c>
      <c r="I1807" s="67" t="s">
        <v>10374</v>
      </c>
      <c r="J1807" s="76"/>
      <c r="K1807" s="76"/>
      <c r="L1807" s="76"/>
      <c r="M1807" s="76"/>
      <c r="N1807" s="76"/>
      <c r="O1807" s="71" t="s">
        <v>10335</v>
      </c>
      <c r="P1807" s="71"/>
      <c r="Q1807" s="71" t="s">
        <v>10338</v>
      </c>
      <c r="R1807" s="79" t="s">
        <v>10339</v>
      </c>
      <c r="S1807" s="74" t="n">
        <v>45148</v>
      </c>
      <c r="T1807" s="74" t="n">
        <v>45878</v>
      </c>
      <c r="U1807" s="87" t="s">
        <v>10340</v>
      </c>
      <c r="V1807" s="87" t="s">
        <v>10341</v>
      </c>
      <c r="W1807" s="76"/>
      <c r="X1807" s="71" t="s">
        <v>10335</v>
      </c>
      <c r="Y1807" s="71" t="s">
        <v>10342</v>
      </c>
      <c r="Z1807" s="79" t="s">
        <v>10629</v>
      </c>
      <c r="AA1807" s="76"/>
      <c r="AB1807" s="76"/>
      <c r="AC1807" s="76"/>
      <c r="AD1807" s="76"/>
      <c r="AE1807" s="97" t="s">
        <v>10630</v>
      </c>
      <c r="AF1807" s="76"/>
      <c r="AG1807" s="76"/>
      <c r="AH1807" s="76"/>
      <c r="AI1807" s="67" t="s">
        <v>10562</v>
      </c>
      <c r="AJ1807" s="79" t="s">
        <v>42</v>
      </c>
      <c r="AK1807" s="68"/>
      <c r="AL1807" s="68"/>
      <c r="AM1807" s="68"/>
      <c r="AN1807" s="110"/>
      <c r="AO1807" s="110"/>
      <c r="AP1807" s="107"/>
      <c r="AQ1807" s="68"/>
    </row>
    <row r="1808" customFormat="false" ht="15" hidden="false" customHeight="false" outlineLevel="0" collapsed="false">
      <c r="B1808" s="1" t="str">
        <f aca="false">поверители!$E1808</f>
        <v>04656</v>
      </c>
      <c r="C1808" s="64" t="s">
        <v>297</v>
      </c>
      <c r="D1808" s="63"/>
      <c r="E1808" s="67" t="s">
        <v>12488</v>
      </c>
      <c r="F1808" s="63"/>
      <c r="G1808" s="63" t="s">
        <v>10335</v>
      </c>
      <c r="H1808" s="64" t="s">
        <v>2524</v>
      </c>
      <c r="I1808" s="67" t="s">
        <v>10374</v>
      </c>
      <c r="J1808" s="76"/>
      <c r="K1808" s="76"/>
      <c r="L1808" s="76"/>
      <c r="M1808" s="76"/>
      <c r="N1808" s="76"/>
      <c r="O1808" s="71" t="s">
        <v>10335</v>
      </c>
      <c r="P1808" s="71"/>
      <c r="Q1808" s="71" t="s">
        <v>10338</v>
      </c>
      <c r="R1808" s="79" t="s">
        <v>10339</v>
      </c>
      <c r="S1808" s="74" t="n">
        <v>45148</v>
      </c>
      <c r="T1808" s="74" t="n">
        <v>45878</v>
      </c>
      <c r="U1808" s="87" t="s">
        <v>10340</v>
      </c>
      <c r="V1808" s="87" t="s">
        <v>10341</v>
      </c>
      <c r="W1808" s="76"/>
      <c r="X1808" s="71" t="s">
        <v>10335</v>
      </c>
      <c r="Y1808" s="71" t="s">
        <v>10342</v>
      </c>
      <c r="Z1808" s="79" t="s">
        <v>10629</v>
      </c>
      <c r="AA1808" s="76"/>
      <c r="AB1808" s="76"/>
      <c r="AC1808" s="76"/>
      <c r="AD1808" s="76"/>
      <c r="AE1808" s="97" t="s">
        <v>10630</v>
      </c>
      <c r="AF1808" s="76"/>
      <c r="AG1808" s="76"/>
      <c r="AH1808" s="76"/>
      <c r="AI1808" s="67" t="s">
        <v>10562</v>
      </c>
      <c r="AJ1808" s="79" t="s">
        <v>42</v>
      </c>
      <c r="AK1808" s="68"/>
      <c r="AL1808" s="68"/>
      <c r="AM1808" s="68"/>
      <c r="AN1808" s="110"/>
      <c r="AO1808" s="110"/>
      <c r="AP1808" s="107"/>
      <c r="AQ1808" s="68"/>
    </row>
    <row r="1809" customFormat="false" ht="15" hidden="false" customHeight="false" outlineLevel="0" collapsed="false">
      <c r="B1809" s="1" t="str">
        <f aca="false">поверители!$E1809</f>
        <v>04657</v>
      </c>
      <c r="C1809" s="64" t="s">
        <v>297</v>
      </c>
      <c r="D1809" s="63"/>
      <c r="E1809" s="67" t="s">
        <v>12489</v>
      </c>
      <c r="F1809" s="63"/>
      <c r="G1809" s="63" t="s">
        <v>10335</v>
      </c>
      <c r="H1809" s="64" t="s">
        <v>2524</v>
      </c>
      <c r="I1809" s="67" t="s">
        <v>10374</v>
      </c>
      <c r="J1809" s="76"/>
      <c r="K1809" s="76"/>
      <c r="L1809" s="76"/>
      <c r="M1809" s="76"/>
      <c r="N1809" s="76"/>
      <c r="O1809" s="71" t="s">
        <v>10335</v>
      </c>
      <c r="P1809" s="71"/>
      <c r="Q1809" s="71" t="s">
        <v>10338</v>
      </c>
      <c r="R1809" s="79" t="s">
        <v>10339</v>
      </c>
      <c r="S1809" s="74" t="n">
        <v>45148</v>
      </c>
      <c r="T1809" s="74" t="n">
        <v>45878</v>
      </c>
      <c r="U1809" s="87" t="s">
        <v>10340</v>
      </c>
      <c r="V1809" s="87" t="s">
        <v>10341</v>
      </c>
      <c r="W1809" s="76"/>
      <c r="X1809" s="71" t="s">
        <v>10335</v>
      </c>
      <c r="Y1809" s="71" t="s">
        <v>10342</v>
      </c>
      <c r="Z1809" s="79" t="s">
        <v>10629</v>
      </c>
      <c r="AA1809" s="76"/>
      <c r="AB1809" s="76"/>
      <c r="AC1809" s="76"/>
      <c r="AD1809" s="76"/>
      <c r="AE1809" s="97" t="s">
        <v>10630</v>
      </c>
      <c r="AF1809" s="76"/>
      <c r="AG1809" s="76"/>
      <c r="AH1809" s="76"/>
      <c r="AI1809" s="67" t="s">
        <v>10562</v>
      </c>
      <c r="AJ1809" s="79" t="s">
        <v>42</v>
      </c>
      <c r="AK1809" s="68"/>
      <c r="AL1809" s="68"/>
      <c r="AM1809" s="68"/>
      <c r="AN1809" s="110"/>
      <c r="AO1809" s="110"/>
      <c r="AP1809" s="107"/>
      <c r="AQ1809" s="68"/>
    </row>
    <row r="1810" customFormat="false" ht="15" hidden="false" customHeight="false" outlineLevel="0" collapsed="false">
      <c r="B1810" s="1" t="str">
        <f aca="false">поверители!$E1810</f>
        <v>04658</v>
      </c>
      <c r="C1810" s="64" t="s">
        <v>297</v>
      </c>
      <c r="D1810" s="63"/>
      <c r="E1810" s="67" t="s">
        <v>12490</v>
      </c>
      <c r="F1810" s="63"/>
      <c r="G1810" s="63" t="s">
        <v>10335</v>
      </c>
      <c r="H1810" s="64" t="s">
        <v>2524</v>
      </c>
      <c r="I1810" s="67" t="s">
        <v>10374</v>
      </c>
      <c r="J1810" s="76"/>
      <c r="K1810" s="76"/>
      <c r="L1810" s="76"/>
      <c r="M1810" s="76"/>
      <c r="N1810" s="76"/>
      <c r="O1810" s="71" t="s">
        <v>10335</v>
      </c>
      <c r="P1810" s="71"/>
      <c r="Q1810" s="71" t="s">
        <v>10338</v>
      </c>
      <c r="R1810" s="79" t="s">
        <v>10339</v>
      </c>
      <c r="S1810" s="74" t="n">
        <v>45148</v>
      </c>
      <c r="T1810" s="74" t="n">
        <v>45878</v>
      </c>
      <c r="U1810" s="87" t="s">
        <v>10340</v>
      </c>
      <c r="V1810" s="87" t="s">
        <v>10341</v>
      </c>
      <c r="W1810" s="76"/>
      <c r="X1810" s="71" t="s">
        <v>10335</v>
      </c>
      <c r="Y1810" s="71" t="s">
        <v>10342</v>
      </c>
      <c r="Z1810" s="79" t="s">
        <v>10629</v>
      </c>
      <c r="AA1810" s="76"/>
      <c r="AB1810" s="76"/>
      <c r="AC1810" s="76"/>
      <c r="AD1810" s="76"/>
      <c r="AE1810" s="97" t="s">
        <v>10630</v>
      </c>
      <c r="AF1810" s="76"/>
      <c r="AG1810" s="76"/>
      <c r="AH1810" s="76"/>
      <c r="AI1810" s="67" t="s">
        <v>10562</v>
      </c>
      <c r="AJ1810" s="79" t="s">
        <v>42</v>
      </c>
      <c r="AK1810" s="68"/>
      <c r="AL1810" s="68"/>
      <c r="AM1810" s="68"/>
      <c r="AN1810" s="110"/>
      <c r="AO1810" s="110"/>
      <c r="AP1810" s="107"/>
      <c r="AQ1810" s="68"/>
    </row>
    <row r="1811" customFormat="false" ht="15" hidden="false" customHeight="false" outlineLevel="0" collapsed="false">
      <c r="B1811" s="1" t="str">
        <f aca="false">поверители!$E1811</f>
        <v>04659</v>
      </c>
      <c r="C1811" s="64" t="s">
        <v>297</v>
      </c>
      <c r="D1811" s="63"/>
      <c r="E1811" s="67" t="s">
        <v>12491</v>
      </c>
      <c r="F1811" s="63"/>
      <c r="G1811" s="63" t="s">
        <v>10335</v>
      </c>
      <c r="H1811" s="64" t="s">
        <v>2524</v>
      </c>
      <c r="I1811" s="67" t="s">
        <v>10374</v>
      </c>
      <c r="J1811" s="76"/>
      <c r="K1811" s="76"/>
      <c r="L1811" s="76"/>
      <c r="M1811" s="76"/>
      <c r="N1811" s="76"/>
      <c r="O1811" s="71" t="s">
        <v>10335</v>
      </c>
      <c r="P1811" s="71"/>
      <c r="Q1811" s="71" t="s">
        <v>10338</v>
      </c>
      <c r="R1811" s="79" t="s">
        <v>10339</v>
      </c>
      <c r="S1811" s="74" t="n">
        <v>45148</v>
      </c>
      <c r="T1811" s="74" t="n">
        <v>45878</v>
      </c>
      <c r="U1811" s="87" t="s">
        <v>10340</v>
      </c>
      <c r="V1811" s="87" t="s">
        <v>10341</v>
      </c>
      <c r="W1811" s="76"/>
      <c r="X1811" s="71" t="s">
        <v>10335</v>
      </c>
      <c r="Y1811" s="71" t="s">
        <v>10342</v>
      </c>
      <c r="Z1811" s="79" t="s">
        <v>10629</v>
      </c>
      <c r="AA1811" s="76"/>
      <c r="AB1811" s="76"/>
      <c r="AC1811" s="76"/>
      <c r="AD1811" s="76"/>
      <c r="AE1811" s="97" t="s">
        <v>10630</v>
      </c>
      <c r="AF1811" s="76"/>
      <c r="AG1811" s="76"/>
      <c r="AH1811" s="76"/>
      <c r="AI1811" s="67" t="s">
        <v>10562</v>
      </c>
      <c r="AJ1811" s="79" t="s">
        <v>42</v>
      </c>
      <c r="AK1811" s="68"/>
      <c r="AL1811" s="68"/>
      <c r="AM1811" s="68"/>
      <c r="AN1811" s="110"/>
      <c r="AO1811" s="110"/>
      <c r="AP1811" s="107"/>
      <c r="AQ1811" s="68"/>
    </row>
    <row r="1812" customFormat="false" ht="15" hidden="false" customHeight="false" outlineLevel="0" collapsed="false">
      <c r="B1812" s="1" t="str">
        <f aca="false">поверители!$E1812</f>
        <v>04662</v>
      </c>
      <c r="C1812" s="64" t="s">
        <v>297</v>
      </c>
      <c r="D1812" s="63"/>
      <c r="E1812" s="67" t="s">
        <v>12492</v>
      </c>
      <c r="F1812" s="63"/>
      <c r="G1812" s="63" t="s">
        <v>10335</v>
      </c>
      <c r="H1812" s="64" t="s">
        <v>2524</v>
      </c>
      <c r="I1812" s="67" t="s">
        <v>10374</v>
      </c>
      <c r="J1812" s="76"/>
      <c r="K1812" s="76"/>
      <c r="L1812" s="76"/>
      <c r="M1812" s="76"/>
      <c r="N1812" s="76"/>
      <c r="O1812" s="71" t="s">
        <v>10335</v>
      </c>
      <c r="P1812" s="71"/>
      <c r="Q1812" s="71" t="s">
        <v>10338</v>
      </c>
      <c r="R1812" s="79" t="s">
        <v>10339</v>
      </c>
      <c r="S1812" s="74" t="n">
        <v>45148</v>
      </c>
      <c r="T1812" s="74" t="n">
        <v>45878</v>
      </c>
      <c r="U1812" s="87" t="s">
        <v>10340</v>
      </c>
      <c r="V1812" s="87" t="s">
        <v>10341</v>
      </c>
      <c r="W1812" s="76"/>
      <c r="X1812" s="71" t="s">
        <v>10335</v>
      </c>
      <c r="Y1812" s="71" t="s">
        <v>10342</v>
      </c>
      <c r="Z1812" s="79" t="s">
        <v>10629</v>
      </c>
      <c r="AA1812" s="76"/>
      <c r="AB1812" s="76"/>
      <c r="AC1812" s="76"/>
      <c r="AD1812" s="76"/>
      <c r="AE1812" s="97" t="s">
        <v>10630</v>
      </c>
      <c r="AF1812" s="76"/>
      <c r="AG1812" s="76"/>
      <c r="AH1812" s="76"/>
      <c r="AI1812" s="67" t="s">
        <v>10562</v>
      </c>
      <c r="AJ1812" s="79" t="s">
        <v>42</v>
      </c>
      <c r="AK1812" s="68"/>
      <c r="AL1812" s="68"/>
      <c r="AM1812" s="68"/>
      <c r="AN1812" s="110"/>
      <c r="AO1812" s="110"/>
      <c r="AP1812" s="107"/>
      <c r="AQ1812" s="68"/>
    </row>
    <row r="1813" customFormat="false" ht="15" hidden="false" customHeight="false" outlineLevel="0" collapsed="false">
      <c r="B1813" s="1" t="str">
        <f aca="false">поверители!$E1813</f>
        <v>04663</v>
      </c>
      <c r="C1813" s="64" t="s">
        <v>297</v>
      </c>
      <c r="D1813" s="63"/>
      <c r="E1813" s="67" t="s">
        <v>12493</v>
      </c>
      <c r="F1813" s="63"/>
      <c r="G1813" s="63" t="s">
        <v>10335</v>
      </c>
      <c r="H1813" s="64" t="s">
        <v>2524</v>
      </c>
      <c r="I1813" s="67" t="s">
        <v>10374</v>
      </c>
      <c r="J1813" s="76"/>
      <c r="K1813" s="76"/>
      <c r="L1813" s="76"/>
      <c r="M1813" s="76"/>
      <c r="N1813" s="76"/>
      <c r="O1813" s="71" t="s">
        <v>10335</v>
      </c>
      <c r="P1813" s="71"/>
      <c r="Q1813" s="71" t="s">
        <v>10338</v>
      </c>
      <c r="R1813" s="79" t="s">
        <v>10339</v>
      </c>
      <c r="S1813" s="74" t="n">
        <v>45148</v>
      </c>
      <c r="T1813" s="74" t="n">
        <v>45878</v>
      </c>
      <c r="U1813" s="87" t="s">
        <v>10340</v>
      </c>
      <c r="V1813" s="87" t="s">
        <v>10341</v>
      </c>
      <c r="W1813" s="76"/>
      <c r="X1813" s="71" t="s">
        <v>10335</v>
      </c>
      <c r="Y1813" s="71" t="s">
        <v>10342</v>
      </c>
      <c r="Z1813" s="79" t="s">
        <v>10629</v>
      </c>
      <c r="AA1813" s="76"/>
      <c r="AB1813" s="76"/>
      <c r="AC1813" s="76"/>
      <c r="AD1813" s="76"/>
      <c r="AE1813" s="97" t="s">
        <v>10630</v>
      </c>
      <c r="AF1813" s="76"/>
      <c r="AG1813" s="76"/>
      <c r="AH1813" s="76"/>
      <c r="AI1813" s="67" t="s">
        <v>10562</v>
      </c>
      <c r="AJ1813" s="79" t="s">
        <v>42</v>
      </c>
      <c r="AK1813" s="68"/>
      <c r="AL1813" s="68"/>
      <c r="AM1813" s="68"/>
      <c r="AN1813" s="110"/>
      <c r="AO1813" s="110"/>
      <c r="AP1813" s="107"/>
      <c r="AQ1813" s="68"/>
    </row>
    <row r="1814" customFormat="false" ht="15" hidden="false" customHeight="false" outlineLevel="0" collapsed="false">
      <c r="B1814" s="1" t="str">
        <f aca="false">поверители!$E1814</f>
        <v>05057</v>
      </c>
      <c r="C1814" s="64" t="s">
        <v>297</v>
      </c>
      <c r="D1814" s="63"/>
      <c r="E1814" s="81" t="s">
        <v>12494</v>
      </c>
      <c r="F1814" s="63"/>
      <c r="G1814" s="63" t="s">
        <v>10335</v>
      </c>
      <c r="H1814" s="64" t="s">
        <v>2524</v>
      </c>
      <c r="I1814" s="67" t="s">
        <v>10374</v>
      </c>
      <c r="J1814" s="76"/>
      <c r="K1814" s="76"/>
      <c r="L1814" s="76"/>
      <c r="M1814" s="76"/>
      <c r="N1814" s="76"/>
      <c r="O1814" s="71" t="s">
        <v>10335</v>
      </c>
      <c r="P1814" s="71"/>
      <c r="Q1814" s="71" t="s">
        <v>10338</v>
      </c>
      <c r="R1814" s="79" t="s">
        <v>10339</v>
      </c>
      <c r="S1814" s="74" t="n">
        <v>45148</v>
      </c>
      <c r="T1814" s="74" t="n">
        <v>45878</v>
      </c>
      <c r="U1814" s="87" t="s">
        <v>10340</v>
      </c>
      <c r="V1814" s="87" t="s">
        <v>10341</v>
      </c>
      <c r="W1814" s="76"/>
      <c r="X1814" s="71" t="s">
        <v>10335</v>
      </c>
      <c r="Y1814" s="71" t="s">
        <v>10342</v>
      </c>
      <c r="Z1814" s="79" t="s">
        <v>10629</v>
      </c>
      <c r="AA1814" s="76"/>
      <c r="AB1814" s="76"/>
      <c r="AC1814" s="76"/>
      <c r="AD1814" s="76"/>
      <c r="AE1814" s="97" t="s">
        <v>10630</v>
      </c>
      <c r="AF1814" s="76"/>
      <c r="AG1814" s="76"/>
      <c r="AH1814" s="76"/>
      <c r="AI1814" s="67" t="s">
        <v>10562</v>
      </c>
      <c r="AJ1814" s="79" t="s">
        <v>42</v>
      </c>
      <c r="AK1814" s="68"/>
      <c r="AL1814" s="68"/>
      <c r="AM1814" s="68"/>
      <c r="AN1814" s="110"/>
      <c r="AO1814" s="110"/>
      <c r="AP1814" s="107"/>
      <c r="AQ1814" s="68"/>
    </row>
    <row r="1815" customFormat="false" ht="15" hidden="false" customHeight="false" outlineLevel="0" collapsed="false">
      <c r="B1815" s="1" t="str">
        <f aca="false">поверители!$E1815</f>
        <v>05058</v>
      </c>
      <c r="C1815" s="64" t="s">
        <v>297</v>
      </c>
      <c r="D1815" s="63"/>
      <c r="E1815" s="81" t="s">
        <v>12495</v>
      </c>
      <c r="F1815" s="63"/>
      <c r="G1815" s="63" t="s">
        <v>10335</v>
      </c>
      <c r="H1815" s="64" t="s">
        <v>2524</v>
      </c>
      <c r="I1815" s="67" t="s">
        <v>10374</v>
      </c>
      <c r="J1815" s="76"/>
      <c r="K1815" s="76"/>
      <c r="L1815" s="76"/>
      <c r="M1815" s="76"/>
      <c r="N1815" s="76"/>
      <c r="O1815" s="71" t="s">
        <v>10335</v>
      </c>
      <c r="P1815" s="71"/>
      <c r="Q1815" s="71" t="s">
        <v>10338</v>
      </c>
      <c r="R1815" s="79" t="s">
        <v>10339</v>
      </c>
      <c r="S1815" s="74" t="n">
        <v>45148</v>
      </c>
      <c r="T1815" s="74" t="n">
        <v>45878</v>
      </c>
      <c r="U1815" s="87" t="s">
        <v>10340</v>
      </c>
      <c r="V1815" s="87" t="s">
        <v>10341</v>
      </c>
      <c r="W1815" s="76"/>
      <c r="X1815" s="71" t="s">
        <v>10335</v>
      </c>
      <c r="Y1815" s="71" t="s">
        <v>10342</v>
      </c>
      <c r="Z1815" s="79" t="s">
        <v>10629</v>
      </c>
      <c r="AA1815" s="76"/>
      <c r="AB1815" s="76"/>
      <c r="AC1815" s="76"/>
      <c r="AD1815" s="76"/>
      <c r="AE1815" s="97" t="s">
        <v>10630</v>
      </c>
      <c r="AF1815" s="76"/>
      <c r="AG1815" s="76"/>
      <c r="AH1815" s="76"/>
      <c r="AI1815" s="67" t="s">
        <v>10562</v>
      </c>
      <c r="AJ1815" s="79" t="s">
        <v>42</v>
      </c>
      <c r="AK1815" s="68"/>
      <c r="AL1815" s="68"/>
      <c r="AM1815" s="68"/>
      <c r="AN1815" s="110"/>
      <c r="AO1815" s="110"/>
      <c r="AP1815" s="107"/>
      <c r="AQ1815" s="68"/>
    </row>
    <row r="1816" customFormat="false" ht="15" hidden="false" customHeight="false" outlineLevel="0" collapsed="false">
      <c r="B1816" s="1" t="str">
        <f aca="false">поверители!$E1816</f>
        <v>05059</v>
      </c>
      <c r="C1816" s="64" t="s">
        <v>297</v>
      </c>
      <c r="D1816" s="63"/>
      <c r="E1816" s="81" t="s">
        <v>12496</v>
      </c>
      <c r="F1816" s="63"/>
      <c r="G1816" s="63" t="s">
        <v>10335</v>
      </c>
      <c r="H1816" s="64" t="s">
        <v>2524</v>
      </c>
      <c r="I1816" s="67" t="s">
        <v>10374</v>
      </c>
      <c r="J1816" s="76"/>
      <c r="K1816" s="76"/>
      <c r="L1816" s="76"/>
      <c r="M1816" s="76"/>
      <c r="N1816" s="76"/>
      <c r="O1816" s="71" t="s">
        <v>10335</v>
      </c>
      <c r="P1816" s="71"/>
      <c r="Q1816" s="71" t="s">
        <v>10338</v>
      </c>
      <c r="R1816" s="79" t="s">
        <v>10339</v>
      </c>
      <c r="S1816" s="74" t="n">
        <v>45148</v>
      </c>
      <c r="T1816" s="74" t="n">
        <v>45878</v>
      </c>
      <c r="U1816" s="87" t="s">
        <v>10340</v>
      </c>
      <c r="V1816" s="87" t="s">
        <v>10341</v>
      </c>
      <c r="W1816" s="76"/>
      <c r="X1816" s="71" t="s">
        <v>10335</v>
      </c>
      <c r="Y1816" s="71" t="s">
        <v>10342</v>
      </c>
      <c r="Z1816" s="79" t="s">
        <v>10629</v>
      </c>
      <c r="AA1816" s="76"/>
      <c r="AB1816" s="76"/>
      <c r="AC1816" s="76"/>
      <c r="AD1816" s="76"/>
      <c r="AE1816" s="97" t="s">
        <v>10630</v>
      </c>
      <c r="AF1816" s="76"/>
      <c r="AG1816" s="76"/>
      <c r="AH1816" s="76"/>
      <c r="AI1816" s="67" t="s">
        <v>10562</v>
      </c>
      <c r="AJ1816" s="79" t="s">
        <v>42</v>
      </c>
      <c r="AK1816" s="68"/>
      <c r="AL1816" s="68"/>
      <c r="AM1816" s="68"/>
      <c r="AN1816" s="110"/>
      <c r="AO1816" s="110"/>
      <c r="AP1816" s="107"/>
      <c r="AQ1816" s="68"/>
    </row>
    <row r="1817" customFormat="false" ht="15" hidden="false" customHeight="false" outlineLevel="0" collapsed="false">
      <c r="B1817" s="1" t="str">
        <f aca="false">поверители!$E1817</f>
        <v>006135</v>
      </c>
      <c r="C1817" s="64" t="s">
        <v>2220</v>
      </c>
      <c r="D1817" s="63"/>
      <c r="E1817" s="81" t="s">
        <v>12497</v>
      </c>
      <c r="F1817" s="63"/>
      <c r="G1817" s="63" t="s">
        <v>10335</v>
      </c>
      <c r="H1817" s="81" t="s">
        <v>415</v>
      </c>
      <c r="I1817" s="67" t="s">
        <v>10363</v>
      </c>
      <c r="J1817" s="76"/>
      <c r="K1817" s="76"/>
      <c r="L1817" s="76"/>
      <c r="M1817" s="76"/>
      <c r="N1817" s="76"/>
      <c r="O1817" s="71" t="s">
        <v>10335</v>
      </c>
      <c r="P1817" s="71"/>
      <c r="Q1817" s="71" t="s">
        <v>10338</v>
      </c>
      <c r="R1817" s="79" t="s">
        <v>10339</v>
      </c>
      <c r="S1817" s="74" t="n">
        <v>45148</v>
      </c>
      <c r="T1817" s="74" t="n">
        <v>45878</v>
      </c>
      <c r="U1817" s="87" t="s">
        <v>10340</v>
      </c>
      <c r="V1817" s="87" t="s">
        <v>10341</v>
      </c>
      <c r="W1817" s="76"/>
      <c r="X1817" s="71" t="s">
        <v>10335</v>
      </c>
      <c r="Y1817" s="71" t="s">
        <v>10342</v>
      </c>
      <c r="Z1817" s="79" t="s">
        <v>10629</v>
      </c>
      <c r="AA1817" s="76"/>
      <c r="AB1817" s="76"/>
      <c r="AC1817" s="76"/>
      <c r="AD1817" s="76"/>
      <c r="AE1817" s="97" t="s">
        <v>10630</v>
      </c>
      <c r="AF1817" s="76"/>
      <c r="AG1817" s="76"/>
      <c r="AH1817" s="76"/>
      <c r="AI1817" s="67" t="s">
        <v>10602</v>
      </c>
      <c r="AJ1817" s="79" t="s">
        <v>42</v>
      </c>
      <c r="AK1817" s="68"/>
      <c r="AL1817" s="68"/>
      <c r="AM1817" s="68"/>
      <c r="AN1817" s="110"/>
      <c r="AO1817" s="110"/>
      <c r="AP1817" s="107"/>
      <c r="AQ1817" s="68"/>
    </row>
    <row r="1818" customFormat="false" ht="15" hidden="false" customHeight="false" outlineLevel="0" collapsed="false">
      <c r="B1818" s="1" t="str">
        <f aca="false">поверители!$E1818</f>
        <v>006162</v>
      </c>
      <c r="C1818" s="64" t="s">
        <v>2220</v>
      </c>
      <c r="D1818" s="63"/>
      <c r="E1818" s="81" t="s">
        <v>12498</v>
      </c>
      <c r="F1818" s="63"/>
      <c r="G1818" s="63" t="s">
        <v>10335</v>
      </c>
      <c r="H1818" s="81" t="s">
        <v>415</v>
      </c>
      <c r="I1818" s="67" t="s">
        <v>10363</v>
      </c>
      <c r="J1818" s="76"/>
      <c r="K1818" s="76"/>
      <c r="L1818" s="76"/>
      <c r="M1818" s="76"/>
      <c r="N1818" s="76"/>
      <c r="O1818" s="71" t="s">
        <v>10335</v>
      </c>
      <c r="P1818" s="71"/>
      <c r="Q1818" s="71" t="s">
        <v>10338</v>
      </c>
      <c r="R1818" s="79" t="s">
        <v>10339</v>
      </c>
      <c r="S1818" s="74" t="n">
        <v>45148</v>
      </c>
      <c r="T1818" s="74" t="n">
        <v>45878</v>
      </c>
      <c r="U1818" s="87" t="s">
        <v>10340</v>
      </c>
      <c r="V1818" s="87" t="s">
        <v>10341</v>
      </c>
      <c r="W1818" s="76"/>
      <c r="X1818" s="71" t="s">
        <v>10335</v>
      </c>
      <c r="Y1818" s="71" t="s">
        <v>10342</v>
      </c>
      <c r="Z1818" s="79" t="s">
        <v>10629</v>
      </c>
      <c r="AA1818" s="76"/>
      <c r="AB1818" s="76"/>
      <c r="AC1818" s="76"/>
      <c r="AD1818" s="76"/>
      <c r="AE1818" s="97" t="s">
        <v>10630</v>
      </c>
      <c r="AF1818" s="76"/>
      <c r="AG1818" s="76"/>
      <c r="AH1818" s="76"/>
      <c r="AI1818" s="67" t="s">
        <v>10602</v>
      </c>
      <c r="AJ1818" s="79" t="s">
        <v>42</v>
      </c>
      <c r="AK1818" s="68"/>
      <c r="AL1818" s="68"/>
      <c r="AM1818" s="68"/>
      <c r="AN1818" s="110"/>
      <c r="AO1818" s="110"/>
      <c r="AP1818" s="107"/>
      <c r="AQ1818" s="68"/>
    </row>
    <row r="1819" customFormat="false" ht="15" hidden="false" customHeight="false" outlineLevel="0" collapsed="false">
      <c r="B1819" s="1" t="str">
        <f aca="false">поверители!$E1819</f>
        <v>006106</v>
      </c>
      <c r="C1819" s="64" t="s">
        <v>2220</v>
      </c>
      <c r="D1819" s="63"/>
      <c r="E1819" s="81" t="s">
        <v>12499</v>
      </c>
      <c r="F1819" s="63"/>
      <c r="G1819" s="63" t="s">
        <v>10335</v>
      </c>
      <c r="H1819" s="81" t="s">
        <v>415</v>
      </c>
      <c r="I1819" s="67" t="s">
        <v>10374</v>
      </c>
      <c r="J1819" s="76"/>
      <c r="K1819" s="76"/>
      <c r="L1819" s="76"/>
      <c r="M1819" s="76"/>
      <c r="N1819" s="76"/>
      <c r="O1819" s="71" t="s">
        <v>10335</v>
      </c>
      <c r="P1819" s="71"/>
      <c r="Q1819" s="71" t="s">
        <v>10338</v>
      </c>
      <c r="R1819" s="79" t="s">
        <v>10339</v>
      </c>
      <c r="S1819" s="74" t="n">
        <v>45148</v>
      </c>
      <c r="T1819" s="74" t="n">
        <v>45878</v>
      </c>
      <c r="U1819" s="87" t="s">
        <v>10340</v>
      </c>
      <c r="V1819" s="87" t="s">
        <v>10341</v>
      </c>
      <c r="W1819" s="76"/>
      <c r="X1819" s="71" t="s">
        <v>10335</v>
      </c>
      <c r="Y1819" s="71" t="s">
        <v>10342</v>
      </c>
      <c r="Z1819" s="79" t="s">
        <v>10629</v>
      </c>
      <c r="AA1819" s="76"/>
      <c r="AB1819" s="76"/>
      <c r="AC1819" s="76"/>
      <c r="AD1819" s="76"/>
      <c r="AE1819" s="97" t="s">
        <v>10630</v>
      </c>
      <c r="AF1819" s="76"/>
      <c r="AG1819" s="76"/>
      <c r="AH1819" s="76"/>
      <c r="AI1819" s="67" t="s">
        <v>10602</v>
      </c>
      <c r="AJ1819" s="79" t="s">
        <v>42</v>
      </c>
      <c r="AK1819" s="68"/>
      <c r="AL1819" s="68"/>
      <c r="AM1819" s="68"/>
      <c r="AN1819" s="110"/>
      <c r="AO1819" s="110"/>
      <c r="AP1819" s="107"/>
      <c r="AQ1819" s="68"/>
    </row>
    <row r="1820" customFormat="false" ht="15" hidden="false" customHeight="false" outlineLevel="0" collapsed="false">
      <c r="B1820" s="1" t="str">
        <f aca="false">поверители!$E1820</f>
        <v>Р00774</v>
      </c>
      <c r="C1820" s="64" t="s">
        <v>297</v>
      </c>
      <c r="D1820" s="63"/>
      <c r="E1820" s="81" t="s">
        <v>12500</v>
      </c>
      <c r="F1820" s="63"/>
      <c r="G1820" s="63" t="s">
        <v>10335</v>
      </c>
      <c r="H1820" s="64" t="s">
        <v>300</v>
      </c>
      <c r="I1820" s="67" t="s">
        <v>10667</v>
      </c>
      <c r="J1820" s="76"/>
      <c r="K1820" s="76"/>
      <c r="L1820" s="76"/>
      <c r="M1820" s="76"/>
      <c r="N1820" s="76"/>
      <c r="O1820" s="71" t="s">
        <v>10335</v>
      </c>
      <c r="P1820" s="71"/>
      <c r="Q1820" s="71" t="s">
        <v>10338</v>
      </c>
      <c r="R1820" s="79" t="s">
        <v>10339</v>
      </c>
      <c r="S1820" s="74" t="n">
        <v>45148</v>
      </c>
      <c r="T1820" s="74" t="n">
        <v>45878</v>
      </c>
      <c r="U1820" s="87" t="s">
        <v>10340</v>
      </c>
      <c r="V1820" s="87" t="s">
        <v>10341</v>
      </c>
      <c r="W1820" s="76"/>
      <c r="X1820" s="71" t="s">
        <v>10335</v>
      </c>
      <c r="Y1820" s="71" t="s">
        <v>10342</v>
      </c>
      <c r="Z1820" s="79" t="s">
        <v>10629</v>
      </c>
      <c r="AA1820" s="76"/>
      <c r="AB1820" s="76"/>
      <c r="AC1820" s="76"/>
      <c r="AD1820" s="76"/>
      <c r="AE1820" s="97" t="s">
        <v>10630</v>
      </c>
      <c r="AF1820" s="76"/>
      <c r="AG1820" s="76"/>
      <c r="AH1820" s="76"/>
      <c r="AI1820" s="67" t="s">
        <v>10647</v>
      </c>
      <c r="AJ1820" s="79" t="s">
        <v>42</v>
      </c>
      <c r="AK1820" s="68"/>
      <c r="AL1820" s="68"/>
      <c r="AM1820" s="68"/>
      <c r="AN1820" s="110"/>
      <c r="AO1820" s="110"/>
      <c r="AP1820" s="107"/>
      <c r="AQ1820" s="68"/>
    </row>
    <row r="1821" customFormat="false" ht="15" hidden="false" customHeight="false" outlineLevel="0" collapsed="false">
      <c r="B1821" s="1" t="str">
        <f aca="false">поверители!$E1821</f>
        <v>Р00795</v>
      </c>
      <c r="C1821" s="64" t="s">
        <v>795</v>
      </c>
      <c r="D1821" s="63"/>
      <c r="E1821" s="67" t="s">
        <v>11067</v>
      </c>
      <c r="F1821" s="63"/>
      <c r="G1821" s="63" t="s">
        <v>10335</v>
      </c>
      <c r="H1821" s="81" t="s">
        <v>404</v>
      </c>
      <c r="I1821" s="67" t="s">
        <v>10820</v>
      </c>
      <c r="J1821" s="76"/>
      <c r="K1821" s="76"/>
      <c r="L1821" s="76"/>
      <c r="M1821" s="76"/>
      <c r="N1821" s="76"/>
      <c r="O1821" s="71" t="s">
        <v>10335</v>
      </c>
      <c r="P1821" s="71"/>
      <c r="Q1821" s="71" t="s">
        <v>10338</v>
      </c>
      <c r="R1821" s="79" t="s">
        <v>10339</v>
      </c>
      <c r="S1821" s="74" t="n">
        <v>45148</v>
      </c>
      <c r="T1821" s="74" t="n">
        <v>45513</v>
      </c>
      <c r="U1821" s="87" t="s">
        <v>10340</v>
      </c>
      <c r="V1821" s="87" t="s">
        <v>10341</v>
      </c>
      <c r="W1821" s="76"/>
      <c r="X1821" s="71" t="s">
        <v>10335</v>
      </c>
      <c r="Y1821" s="71" t="s">
        <v>10342</v>
      </c>
      <c r="Z1821" s="79" t="s">
        <v>10629</v>
      </c>
      <c r="AA1821" s="76"/>
      <c r="AB1821" s="76"/>
      <c r="AC1821" s="76"/>
      <c r="AD1821" s="76"/>
      <c r="AE1821" s="97" t="s">
        <v>10630</v>
      </c>
      <c r="AF1821" s="76"/>
      <c r="AG1821" s="76"/>
      <c r="AH1821" s="76"/>
      <c r="AI1821" s="67" t="s">
        <v>10733</v>
      </c>
      <c r="AJ1821" s="79" t="s">
        <v>42</v>
      </c>
      <c r="AK1821" s="68"/>
      <c r="AL1821" s="68"/>
      <c r="AM1821" s="68"/>
      <c r="AN1821" s="110"/>
      <c r="AO1821" s="110"/>
      <c r="AP1821" s="107"/>
      <c r="AQ1821" s="68"/>
    </row>
    <row r="1822" customFormat="false" ht="15" hidden="false" customHeight="false" outlineLevel="0" collapsed="false">
      <c r="B1822" s="1" t="str">
        <f aca="false">поверители!$E1822</f>
        <v>Р01093</v>
      </c>
      <c r="C1822" s="64" t="s">
        <v>291</v>
      </c>
      <c r="D1822" s="63"/>
      <c r="E1822" s="81" t="s">
        <v>12501</v>
      </c>
      <c r="F1822" s="63"/>
      <c r="G1822" s="63" t="s">
        <v>10335</v>
      </c>
      <c r="H1822" s="81" t="s">
        <v>404</v>
      </c>
      <c r="I1822" s="67" t="s">
        <v>10667</v>
      </c>
      <c r="J1822" s="76"/>
      <c r="K1822" s="76"/>
      <c r="L1822" s="76"/>
      <c r="M1822" s="76"/>
      <c r="N1822" s="76"/>
      <c r="O1822" s="71" t="s">
        <v>10335</v>
      </c>
      <c r="P1822" s="71"/>
      <c r="Q1822" s="71" t="s">
        <v>10338</v>
      </c>
      <c r="R1822" s="79" t="s">
        <v>10339</v>
      </c>
      <c r="S1822" s="74" t="n">
        <v>45148</v>
      </c>
      <c r="T1822" s="74" t="n">
        <v>45513</v>
      </c>
      <c r="U1822" s="87" t="s">
        <v>10340</v>
      </c>
      <c r="V1822" s="87" t="s">
        <v>10341</v>
      </c>
      <c r="W1822" s="76"/>
      <c r="X1822" s="71" t="s">
        <v>10335</v>
      </c>
      <c r="Y1822" s="71" t="s">
        <v>10342</v>
      </c>
      <c r="Z1822" s="79" t="s">
        <v>10629</v>
      </c>
      <c r="AA1822" s="76"/>
      <c r="AB1822" s="76"/>
      <c r="AC1822" s="76"/>
      <c r="AD1822" s="76"/>
      <c r="AE1822" s="97" t="s">
        <v>10630</v>
      </c>
      <c r="AF1822" s="76"/>
      <c r="AG1822" s="76"/>
      <c r="AH1822" s="76"/>
      <c r="AI1822" s="67" t="s">
        <v>10647</v>
      </c>
      <c r="AJ1822" s="79" t="s">
        <v>42</v>
      </c>
      <c r="AK1822" s="68"/>
      <c r="AL1822" s="68"/>
      <c r="AM1822" s="68"/>
      <c r="AN1822" s="110"/>
      <c r="AO1822" s="110"/>
      <c r="AP1822" s="107"/>
      <c r="AQ1822" s="68"/>
    </row>
    <row r="1823" customFormat="false" ht="17.9" hidden="false" customHeight="false" outlineLevel="0" collapsed="false">
      <c r="B1823" s="1" t="str">
        <f aca="false">поверители!$E1823</f>
        <v>Р01025</v>
      </c>
      <c r="C1823" s="64" t="s">
        <v>291</v>
      </c>
      <c r="D1823" s="63"/>
      <c r="E1823" s="81" t="s">
        <v>12502</v>
      </c>
      <c r="F1823" s="63"/>
      <c r="G1823" s="63" t="s">
        <v>10335</v>
      </c>
      <c r="H1823" s="81" t="s">
        <v>294</v>
      </c>
      <c r="I1823" s="67" t="s">
        <v>10458</v>
      </c>
      <c r="J1823" s="76"/>
      <c r="K1823" s="76"/>
      <c r="L1823" s="76"/>
      <c r="M1823" s="76"/>
      <c r="N1823" s="76"/>
      <c r="O1823" s="71" t="s">
        <v>10335</v>
      </c>
      <c r="P1823" s="71"/>
      <c r="Q1823" s="71" t="s">
        <v>10338</v>
      </c>
      <c r="R1823" s="79" t="s">
        <v>10339</v>
      </c>
      <c r="S1823" s="74" t="n">
        <v>45148</v>
      </c>
      <c r="T1823" s="74" t="n">
        <v>45513</v>
      </c>
      <c r="U1823" s="87" t="s">
        <v>10340</v>
      </c>
      <c r="V1823" s="87" t="s">
        <v>10341</v>
      </c>
      <c r="W1823" s="76"/>
      <c r="X1823" s="71" t="s">
        <v>10335</v>
      </c>
      <c r="Y1823" s="71" t="s">
        <v>10342</v>
      </c>
      <c r="Z1823" s="79" t="s">
        <v>10629</v>
      </c>
      <c r="AA1823" s="76"/>
      <c r="AB1823" s="76"/>
      <c r="AC1823" s="76"/>
      <c r="AD1823" s="76"/>
      <c r="AE1823" s="97" t="s">
        <v>10630</v>
      </c>
      <c r="AF1823" s="76"/>
      <c r="AG1823" s="76"/>
      <c r="AH1823" s="76"/>
      <c r="AI1823" s="104" t="s">
        <v>10850</v>
      </c>
      <c r="AJ1823" s="79" t="s">
        <v>42</v>
      </c>
      <c r="AK1823" s="68"/>
      <c r="AL1823" s="68"/>
      <c r="AM1823" s="68"/>
      <c r="AN1823" s="110"/>
      <c r="AO1823" s="110"/>
      <c r="AP1823" s="107"/>
      <c r="AQ1823" s="68"/>
    </row>
    <row r="1824" customFormat="false" ht="15" hidden="false" customHeight="false" outlineLevel="0" collapsed="false">
      <c r="B1824" s="1" t="str">
        <f aca="false">поверители!$E1824</f>
        <v>Р01119</v>
      </c>
      <c r="C1824" s="64" t="s">
        <v>317</v>
      </c>
      <c r="D1824" s="63"/>
      <c r="E1824" s="81" t="s">
        <v>12503</v>
      </c>
      <c r="F1824" s="63"/>
      <c r="G1824" s="63" t="s">
        <v>10335</v>
      </c>
      <c r="H1824" s="63" t="s">
        <v>1779</v>
      </c>
      <c r="I1824" s="67" t="s">
        <v>10667</v>
      </c>
      <c r="J1824" s="76"/>
      <c r="K1824" s="76"/>
      <c r="L1824" s="76"/>
      <c r="M1824" s="76"/>
      <c r="N1824" s="76"/>
      <c r="O1824" s="71" t="s">
        <v>10335</v>
      </c>
      <c r="P1824" s="71"/>
      <c r="Q1824" s="71" t="s">
        <v>10338</v>
      </c>
      <c r="R1824" s="79" t="s">
        <v>10339</v>
      </c>
      <c r="S1824" s="74" t="n">
        <v>45148</v>
      </c>
      <c r="T1824" s="74" t="n">
        <v>45878</v>
      </c>
      <c r="U1824" s="87" t="s">
        <v>10340</v>
      </c>
      <c r="V1824" s="87" t="s">
        <v>10341</v>
      </c>
      <c r="W1824" s="76"/>
      <c r="X1824" s="71" t="s">
        <v>10335</v>
      </c>
      <c r="Y1824" s="71" t="s">
        <v>10342</v>
      </c>
      <c r="Z1824" s="79" t="s">
        <v>10629</v>
      </c>
      <c r="AA1824" s="76"/>
      <c r="AB1824" s="76"/>
      <c r="AC1824" s="76"/>
      <c r="AD1824" s="76"/>
      <c r="AE1824" s="97" t="s">
        <v>10630</v>
      </c>
      <c r="AF1824" s="76"/>
      <c r="AG1824" s="76"/>
      <c r="AH1824" s="76"/>
      <c r="AI1824" s="67" t="s">
        <v>10650</v>
      </c>
      <c r="AJ1824" s="79" t="s">
        <v>42</v>
      </c>
      <c r="AK1824" s="68"/>
      <c r="AL1824" s="68"/>
      <c r="AM1824" s="68"/>
      <c r="AN1824" s="110"/>
      <c r="AO1824" s="110"/>
      <c r="AP1824" s="107"/>
      <c r="AQ1824" s="68"/>
    </row>
    <row r="1825" customFormat="false" ht="15" hidden="false" customHeight="false" outlineLevel="0" collapsed="false">
      <c r="B1825" s="1" t="str">
        <f aca="false">поверители!$E1825</f>
        <v>Р00060</v>
      </c>
      <c r="C1825" s="64" t="s">
        <v>297</v>
      </c>
      <c r="D1825" s="63"/>
      <c r="E1825" s="81" t="s">
        <v>12504</v>
      </c>
      <c r="F1825" s="63"/>
      <c r="G1825" s="63" t="s">
        <v>10335</v>
      </c>
      <c r="H1825" s="64" t="s">
        <v>300</v>
      </c>
      <c r="I1825" s="67" t="s">
        <v>10667</v>
      </c>
      <c r="J1825" s="76"/>
      <c r="K1825" s="76"/>
      <c r="L1825" s="76"/>
      <c r="M1825" s="76"/>
      <c r="N1825" s="76"/>
      <c r="O1825" s="71" t="s">
        <v>10335</v>
      </c>
      <c r="P1825" s="71"/>
      <c r="Q1825" s="71" t="s">
        <v>10338</v>
      </c>
      <c r="R1825" s="79" t="s">
        <v>10339</v>
      </c>
      <c r="S1825" s="74" t="n">
        <v>45148</v>
      </c>
      <c r="T1825" s="74" t="n">
        <v>45878</v>
      </c>
      <c r="U1825" s="87" t="s">
        <v>10340</v>
      </c>
      <c r="V1825" s="87" t="s">
        <v>10341</v>
      </c>
      <c r="W1825" s="76"/>
      <c r="X1825" s="71" t="s">
        <v>10335</v>
      </c>
      <c r="Y1825" s="71" t="s">
        <v>10342</v>
      </c>
      <c r="Z1825" s="79" t="s">
        <v>10629</v>
      </c>
      <c r="AA1825" s="76"/>
      <c r="AB1825" s="76"/>
      <c r="AC1825" s="76"/>
      <c r="AD1825" s="76"/>
      <c r="AE1825" s="97" t="s">
        <v>10630</v>
      </c>
      <c r="AF1825" s="76"/>
      <c r="AG1825" s="76"/>
      <c r="AH1825" s="76"/>
      <c r="AI1825" s="67" t="s">
        <v>10741</v>
      </c>
      <c r="AJ1825" s="79" t="s">
        <v>42</v>
      </c>
      <c r="AK1825" s="68"/>
      <c r="AL1825" s="68"/>
      <c r="AM1825" s="68"/>
      <c r="AN1825" s="110"/>
      <c r="AO1825" s="110"/>
      <c r="AP1825" s="107"/>
      <c r="AQ1825" s="68"/>
    </row>
    <row r="1826" customFormat="false" ht="15" hidden="false" customHeight="false" outlineLevel="0" collapsed="false">
      <c r="B1826" s="1" t="str">
        <f aca="false">поверители!$E1826</f>
        <v>03128</v>
      </c>
      <c r="C1826" s="64" t="s">
        <v>291</v>
      </c>
      <c r="D1826" s="63"/>
      <c r="E1826" s="81" t="s">
        <v>12505</v>
      </c>
      <c r="F1826" s="63"/>
      <c r="G1826" s="63" t="s">
        <v>10335</v>
      </c>
      <c r="H1826" s="81" t="s">
        <v>294</v>
      </c>
      <c r="I1826" s="67" t="s">
        <v>10564</v>
      </c>
      <c r="J1826" s="76"/>
      <c r="K1826" s="76"/>
      <c r="L1826" s="76"/>
      <c r="M1826" s="76"/>
      <c r="N1826" s="76"/>
      <c r="O1826" s="71" t="s">
        <v>10335</v>
      </c>
      <c r="P1826" s="71"/>
      <c r="Q1826" s="71" t="s">
        <v>10338</v>
      </c>
      <c r="R1826" s="79" t="s">
        <v>10339</v>
      </c>
      <c r="S1826" s="74" t="n">
        <v>45148</v>
      </c>
      <c r="T1826" s="74" t="n">
        <v>45513</v>
      </c>
      <c r="U1826" s="87" t="s">
        <v>10340</v>
      </c>
      <c r="V1826" s="87" t="s">
        <v>10341</v>
      </c>
      <c r="W1826" s="76"/>
      <c r="X1826" s="71" t="s">
        <v>10335</v>
      </c>
      <c r="Y1826" s="71" t="s">
        <v>10342</v>
      </c>
      <c r="Z1826" s="79" t="s">
        <v>10629</v>
      </c>
      <c r="AA1826" s="76"/>
      <c r="AB1826" s="76"/>
      <c r="AC1826" s="76"/>
      <c r="AD1826" s="76"/>
      <c r="AE1826" s="97" t="s">
        <v>10630</v>
      </c>
      <c r="AF1826" s="76"/>
      <c r="AG1826" s="76"/>
      <c r="AH1826" s="76"/>
      <c r="AI1826" s="67" t="s">
        <v>10853</v>
      </c>
      <c r="AJ1826" s="79" t="s">
        <v>42</v>
      </c>
      <c r="AK1826" s="68"/>
      <c r="AL1826" s="68"/>
      <c r="AM1826" s="68"/>
      <c r="AN1826" s="110"/>
      <c r="AO1826" s="110"/>
      <c r="AP1826" s="107"/>
      <c r="AQ1826" s="68"/>
    </row>
    <row r="1827" customFormat="false" ht="15" hidden="false" customHeight="false" outlineLevel="0" collapsed="false">
      <c r="B1827" s="1" t="str">
        <f aca="false">поверители!$E1827</f>
        <v>03263</v>
      </c>
      <c r="C1827" s="64" t="s">
        <v>317</v>
      </c>
      <c r="D1827" s="63"/>
      <c r="E1827" s="81" t="s">
        <v>12506</v>
      </c>
      <c r="F1827" s="63"/>
      <c r="G1827" s="63" t="s">
        <v>10335</v>
      </c>
      <c r="H1827" s="63" t="s">
        <v>1779</v>
      </c>
      <c r="I1827" s="67" t="s">
        <v>10667</v>
      </c>
      <c r="J1827" s="76"/>
      <c r="K1827" s="76"/>
      <c r="L1827" s="76"/>
      <c r="M1827" s="76"/>
      <c r="N1827" s="76"/>
      <c r="O1827" s="71" t="s">
        <v>10335</v>
      </c>
      <c r="P1827" s="71"/>
      <c r="Q1827" s="71" t="s">
        <v>10338</v>
      </c>
      <c r="R1827" s="79" t="s">
        <v>10339</v>
      </c>
      <c r="S1827" s="74" t="n">
        <v>45148</v>
      </c>
      <c r="T1827" s="74" t="n">
        <v>45878</v>
      </c>
      <c r="U1827" s="87" t="s">
        <v>10340</v>
      </c>
      <c r="V1827" s="87" t="s">
        <v>10341</v>
      </c>
      <c r="W1827" s="76"/>
      <c r="X1827" s="71" t="s">
        <v>10335</v>
      </c>
      <c r="Y1827" s="71" t="s">
        <v>10342</v>
      </c>
      <c r="Z1827" s="79" t="s">
        <v>10629</v>
      </c>
      <c r="AA1827" s="76"/>
      <c r="AB1827" s="76"/>
      <c r="AC1827" s="76"/>
      <c r="AD1827" s="76"/>
      <c r="AE1827" s="97" t="s">
        <v>10630</v>
      </c>
      <c r="AF1827" s="76"/>
      <c r="AG1827" s="76"/>
      <c r="AH1827" s="76"/>
      <c r="AI1827" s="67" t="s">
        <v>10850</v>
      </c>
      <c r="AJ1827" s="79" t="s">
        <v>42</v>
      </c>
      <c r="AK1827" s="68"/>
      <c r="AL1827" s="68"/>
      <c r="AM1827" s="68"/>
      <c r="AN1827" s="110"/>
      <c r="AO1827" s="110"/>
      <c r="AP1827" s="107"/>
      <c r="AQ1827" s="68"/>
    </row>
    <row r="1828" customFormat="false" ht="15" hidden="false" customHeight="false" outlineLevel="0" collapsed="false">
      <c r="B1828" s="1" t="str">
        <f aca="false">поверители!$E1828</f>
        <v>03761</v>
      </c>
      <c r="C1828" s="64" t="s">
        <v>428</v>
      </c>
      <c r="D1828" s="63"/>
      <c r="E1828" s="67" t="s">
        <v>12507</v>
      </c>
      <c r="F1828" s="63"/>
      <c r="G1828" s="63" t="s">
        <v>10335</v>
      </c>
      <c r="H1828" s="81" t="s">
        <v>404</v>
      </c>
      <c r="I1828" s="67" t="s">
        <v>10652</v>
      </c>
      <c r="J1828" s="76"/>
      <c r="K1828" s="76"/>
      <c r="L1828" s="76"/>
      <c r="M1828" s="76"/>
      <c r="N1828" s="76"/>
      <c r="O1828" s="71" t="s">
        <v>10335</v>
      </c>
      <c r="P1828" s="71"/>
      <c r="Q1828" s="71" t="s">
        <v>10338</v>
      </c>
      <c r="R1828" s="79" t="s">
        <v>10339</v>
      </c>
      <c r="S1828" s="74" t="n">
        <v>45148</v>
      </c>
      <c r="T1828" s="74" t="n">
        <v>45513</v>
      </c>
      <c r="U1828" s="87" t="s">
        <v>10340</v>
      </c>
      <c r="V1828" s="87" t="s">
        <v>10341</v>
      </c>
      <c r="W1828" s="76"/>
      <c r="X1828" s="71" t="s">
        <v>10335</v>
      </c>
      <c r="Y1828" s="71" t="s">
        <v>10342</v>
      </c>
      <c r="Z1828" s="79" t="s">
        <v>10629</v>
      </c>
      <c r="AA1828" s="76"/>
      <c r="AB1828" s="76"/>
      <c r="AC1828" s="76"/>
      <c r="AD1828" s="76"/>
      <c r="AE1828" s="97" t="s">
        <v>10630</v>
      </c>
      <c r="AF1828" s="76"/>
      <c r="AG1828" s="76"/>
      <c r="AH1828" s="76"/>
      <c r="AI1828" s="67" t="s">
        <v>10733</v>
      </c>
      <c r="AJ1828" s="79" t="s">
        <v>42</v>
      </c>
      <c r="AK1828" s="68"/>
      <c r="AL1828" s="68"/>
      <c r="AM1828" s="68"/>
      <c r="AN1828" s="110"/>
      <c r="AO1828" s="110"/>
      <c r="AP1828" s="107"/>
      <c r="AQ1828" s="68"/>
    </row>
    <row r="1829" customFormat="false" ht="15" hidden="false" customHeight="false" outlineLevel="0" collapsed="false">
      <c r="B1829" s="1" t="str">
        <f aca="false">поверители!$E1829</f>
        <v>04237</v>
      </c>
      <c r="C1829" s="64" t="s">
        <v>724</v>
      </c>
      <c r="D1829" s="63"/>
      <c r="E1829" s="67" t="s">
        <v>12508</v>
      </c>
      <c r="F1829" s="63"/>
      <c r="G1829" s="63" t="s">
        <v>10335</v>
      </c>
      <c r="H1829" s="81" t="s">
        <v>332</v>
      </c>
      <c r="I1829" s="67" t="s">
        <v>10652</v>
      </c>
      <c r="J1829" s="76"/>
      <c r="K1829" s="76"/>
      <c r="L1829" s="76"/>
      <c r="M1829" s="76"/>
      <c r="N1829" s="76"/>
      <c r="O1829" s="71" t="s">
        <v>10335</v>
      </c>
      <c r="P1829" s="71"/>
      <c r="Q1829" s="71" t="s">
        <v>10338</v>
      </c>
      <c r="R1829" s="79" t="s">
        <v>10339</v>
      </c>
      <c r="S1829" s="74" t="n">
        <v>45148</v>
      </c>
      <c r="T1829" s="74" t="n">
        <v>45878</v>
      </c>
      <c r="U1829" s="87" t="s">
        <v>10340</v>
      </c>
      <c r="V1829" s="87" t="s">
        <v>10341</v>
      </c>
      <c r="W1829" s="76"/>
      <c r="X1829" s="71" t="s">
        <v>10335</v>
      </c>
      <c r="Y1829" s="71" t="s">
        <v>10342</v>
      </c>
      <c r="Z1829" s="79" t="s">
        <v>10629</v>
      </c>
      <c r="AA1829" s="76"/>
      <c r="AB1829" s="76"/>
      <c r="AC1829" s="76"/>
      <c r="AD1829" s="76"/>
      <c r="AE1829" s="97" t="s">
        <v>10630</v>
      </c>
      <c r="AF1829" s="76"/>
      <c r="AG1829" s="76"/>
      <c r="AH1829" s="76"/>
      <c r="AI1829" s="67" t="s">
        <v>10647</v>
      </c>
      <c r="AJ1829" s="79" t="s">
        <v>42</v>
      </c>
      <c r="AK1829" s="68"/>
      <c r="AL1829" s="68"/>
      <c r="AM1829" s="68"/>
      <c r="AN1829" s="110"/>
      <c r="AO1829" s="110"/>
      <c r="AP1829" s="107"/>
      <c r="AQ1829" s="68"/>
    </row>
    <row r="1830" customFormat="false" ht="15" hidden="false" customHeight="false" outlineLevel="0" collapsed="false">
      <c r="B1830" s="1" t="str">
        <f aca="false">поверители!$E1830</f>
        <v>04259</v>
      </c>
      <c r="C1830" s="64" t="s">
        <v>297</v>
      </c>
      <c r="D1830" s="63"/>
      <c r="E1830" s="67" t="s">
        <v>12509</v>
      </c>
      <c r="F1830" s="63"/>
      <c r="G1830" s="63" t="s">
        <v>10335</v>
      </c>
      <c r="H1830" s="64" t="s">
        <v>300</v>
      </c>
      <c r="I1830" s="67" t="s">
        <v>10667</v>
      </c>
      <c r="J1830" s="76"/>
      <c r="K1830" s="76"/>
      <c r="L1830" s="76"/>
      <c r="M1830" s="76"/>
      <c r="N1830" s="76"/>
      <c r="O1830" s="71" t="s">
        <v>10335</v>
      </c>
      <c r="P1830" s="71"/>
      <c r="Q1830" s="71" t="s">
        <v>10338</v>
      </c>
      <c r="R1830" s="79" t="s">
        <v>10339</v>
      </c>
      <c r="S1830" s="74" t="n">
        <v>45148</v>
      </c>
      <c r="T1830" s="74" t="n">
        <v>45878</v>
      </c>
      <c r="U1830" s="87" t="s">
        <v>10340</v>
      </c>
      <c r="V1830" s="87" t="s">
        <v>10341</v>
      </c>
      <c r="W1830" s="76"/>
      <c r="X1830" s="71" t="s">
        <v>10335</v>
      </c>
      <c r="Y1830" s="71" t="s">
        <v>10342</v>
      </c>
      <c r="Z1830" s="79" t="s">
        <v>10629</v>
      </c>
      <c r="AA1830" s="76"/>
      <c r="AB1830" s="76"/>
      <c r="AC1830" s="76"/>
      <c r="AD1830" s="76"/>
      <c r="AE1830" s="97" t="s">
        <v>10630</v>
      </c>
      <c r="AF1830" s="76"/>
      <c r="AG1830" s="76"/>
      <c r="AH1830" s="76"/>
      <c r="AI1830" s="67" t="s">
        <v>10562</v>
      </c>
      <c r="AJ1830" s="79" t="s">
        <v>42</v>
      </c>
      <c r="AK1830" s="68"/>
      <c r="AL1830" s="68"/>
      <c r="AM1830" s="68"/>
      <c r="AN1830" s="110"/>
      <c r="AO1830" s="110"/>
      <c r="AP1830" s="107"/>
      <c r="AQ1830" s="68"/>
    </row>
    <row r="1831" customFormat="false" ht="15" hidden="false" customHeight="false" outlineLevel="0" collapsed="false">
      <c r="B1831" s="1" t="str">
        <f aca="false">поверители!$E1831</f>
        <v>04301</v>
      </c>
      <c r="C1831" s="64" t="s">
        <v>828</v>
      </c>
      <c r="D1831" s="63"/>
      <c r="E1831" s="67" t="s">
        <v>12510</v>
      </c>
      <c r="F1831" s="63"/>
      <c r="G1831" s="63" t="s">
        <v>10335</v>
      </c>
      <c r="H1831" s="81" t="s">
        <v>294</v>
      </c>
      <c r="I1831" s="67" t="s">
        <v>10469</v>
      </c>
      <c r="J1831" s="76"/>
      <c r="K1831" s="76"/>
      <c r="L1831" s="76"/>
      <c r="M1831" s="76"/>
      <c r="N1831" s="76"/>
      <c r="O1831" s="71" t="s">
        <v>10335</v>
      </c>
      <c r="P1831" s="71"/>
      <c r="Q1831" s="71" t="s">
        <v>10338</v>
      </c>
      <c r="R1831" s="79" t="s">
        <v>10339</v>
      </c>
      <c r="S1831" s="74" t="n">
        <v>45148</v>
      </c>
      <c r="T1831" s="74" t="n">
        <v>45878</v>
      </c>
      <c r="U1831" s="87" t="s">
        <v>10340</v>
      </c>
      <c r="V1831" s="87" t="s">
        <v>10341</v>
      </c>
      <c r="W1831" s="76"/>
      <c r="X1831" s="71" t="s">
        <v>10335</v>
      </c>
      <c r="Y1831" s="71" t="s">
        <v>10342</v>
      </c>
      <c r="Z1831" s="79" t="s">
        <v>10629</v>
      </c>
      <c r="AA1831" s="76"/>
      <c r="AB1831" s="76"/>
      <c r="AC1831" s="76"/>
      <c r="AD1831" s="76"/>
      <c r="AE1831" s="97" t="s">
        <v>10630</v>
      </c>
      <c r="AF1831" s="76"/>
      <c r="AG1831" s="76"/>
      <c r="AH1831" s="76"/>
      <c r="AI1831" s="67" t="s">
        <v>10647</v>
      </c>
      <c r="AJ1831" s="79" t="s">
        <v>42</v>
      </c>
      <c r="AK1831" s="68"/>
      <c r="AL1831" s="68"/>
      <c r="AM1831" s="68"/>
      <c r="AN1831" s="110"/>
      <c r="AO1831" s="110"/>
      <c r="AP1831" s="107"/>
      <c r="AQ1831" s="68"/>
    </row>
    <row r="1832" customFormat="false" ht="15" hidden="false" customHeight="false" outlineLevel="0" collapsed="false">
      <c r="B1832" s="1" t="str">
        <f aca="false">поверители!$E1832</f>
        <v>04485</v>
      </c>
      <c r="C1832" s="64" t="s">
        <v>297</v>
      </c>
      <c r="D1832" s="63"/>
      <c r="E1832" s="67" t="s">
        <v>12511</v>
      </c>
      <c r="F1832" s="63"/>
      <c r="G1832" s="63" t="s">
        <v>10335</v>
      </c>
      <c r="H1832" s="64" t="s">
        <v>300</v>
      </c>
      <c r="I1832" s="67" t="s">
        <v>10667</v>
      </c>
      <c r="J1832" s="76"/>
      <c r="K1832" s="76"/>
      <c r="L1832" s="76"/>
      <c r="M1832" s="76"/>
      <c r="N1832" s="76"/>
      <c r="O1832" s="71" t="s">
        <v>10335</v>
      </c>
      <c r="P1832" s="71"/>
      <c r="Q1832" s="71" t="s">
        <v>10338</v>
      </c>
      <c r="R1832" s="79" t="s">
        <v>10339</v>
      </c>
      <c r="S1832" s="74" t="n">
        <v>45148</v>
      </c>
      <c r="T1832" s="74" t="n">
        <v>45878</v>
      </c>
      <c r="U1832" s="87" t="s">
        <v>10340</v>
      </c>
      <c r="V1832" s="87" t="s">
        <v>10341</v>
      </c>
      <c r="W1832" s="76"/>
      <c r="X1832" s="71" t="s">
        <v>10335</v>
      </c>
      <c r="Y1832" s="71" t="s">
        <v>10342</v>
      </c>
      <c r="Z1832" s="79" t="s">
        <v>10629</v>
      </c>
      <c r="AA1832" s="76"/>
      <c r="AB1832" s="76"/>
      <c r="AC1832" s="76"/>
      <c r="AD1832" s="76"/>
      <c r="AE1832" s="97" t="s">
        <v>10630</v>
      </c>
      <c r="AF1832" s="76"/>
      <c r="AG1832" s="76"/>
      <c r="AH1832" s="76"/>
      <c r="AI1832" s="67" t="s">
        <v>10558</v>
      </c>
      <c r="AJ1832" s="79" t="s">
        <v>42</v>
      </c>
      <c r="AK1832" s="68"/>
      <c r="AL1832" s="68"/>
      <c r="AM1832" s="68"/>
      <c r="AN1832" s="110"/>
      <c r="AO1832" s="110"/>
      <c r="AP1832" s="107"/>
      <c r="AQ1832" s="68"/>
    </row>
    <row r="1833" customFormat="false" ht="15" hidden="false" customHeight="false" outlineLevel="0" collapsed="false">
      <c r="B1833" s="1" t="str">
        <f aca="false">поверители!$E1833</f>
        <v>04550</v>
      </c>
      <c r="C1833" s="64" t="s">
        <v>297</v>
      </c>
      <c r="D1833" s="63"/>
      <c r="E1833" s="67" t="s">
        <v>12512</v>
      </c>
      <c r="F1833" s="63"/>
      <c r="G1833" s="63" t="s">
        <v>10335</v>
      </c>
      <c r="H1833" s="64" t="s">
        <v>300</v>
      </c>
      <c r="I1833" s="67" t="s">
        <v>10667</v>
      </c>
      <c r="J1833" s="76"/>
      <c r="K1833" s="76"/>
      <c r="L1833" s="76"/>
      <c r="M1833" s="76"/>
      <c r="N1833" s="76"/>
      <c r="O1833" s="71" t="s">
        <v>10335</v>
      </c>
      <c r="P1833" s="71"/>
      <c r="Q1833" s="71" t="s">
        <v>10338</v>
      </c>
      <c r="R1833" s="79" t="s">
        <v>10339</v>
      </c>
      <c r="S1833" s="74" t="n">
        <v>45148</v>
      </c>
      <c r="T1833" s="74" t="n">
        <v>45878</v>
      </c>
      <c r="U1833" s="87" t="s">
        <v>10340</v>
      </c>
      <c r="V1833" s="87" t="s">
        <v>10341</v>
      </c>
      <c r="W1833" s="76"/>
      <c r="X1833" s="71" t="s">
        <v>10335</v>
      </c>
      <c r="Y1833" s="71" t="s">
        <v>10342</v>
      </c>
      <c r="Z1833" s="79" t="s">
        <v>10629</v>
      </c>
      <c r="AA1833" s="76"/>
      <c r="AB1833" s="76"/>
      <c r="AC1833" s="76"/>
      <c r="AD1833" s="76"/>
      <c r="AE1833" s="97" t="s">
        <v>10630</v>
      </c>
      <c r="AF1833" s="76"/>
      <c r="AG1833" s="76"/>
      <c r="AH1833" s="76"/>
      <c r="AI1833" s="67" t="s">
        <v>10562</v>
      </c>
      <c r="AJ1833" s="79" t="s">
        <v>42</v>
      </c>
      <c r="AK1833" s="68"/>
      <c r="AL1833" s="68"/>
      <c r="AM1833" s="68"/>
      <c r="AN1833" s="110"/>
      <c r="AO1833" s="110"/>
      <c r="AP1833" s="107"/>
      <c r="AQ1833" s="68"/>
    </row>
    <row r="1834" customFormat="false" ht="15" hidden="false" customHeight="false" outlineLevel="0" collapsed="false">
      <c r="B1834" s="1" t="str">
        <f aca="false">поверители!$E1834</f>
        <v>04552</v>
      </c>
      <c r="C1834" s="64" t="s">
        <v>297</v>
      </c>
      <c r="D1834" s="63"/>
      <c r="E1834" s="67" t="s">
        <v>12513</v>
      </c>
      <c r="F1834" s="63"/>
      <c r="G1834" s="63" t="s">
        <v>10335</v>
      </c>
      <c r="H1834" s="64" t="s">
        <v>300</v>
      </c>
      <c r="I1834" s="67" t="s">
        <v>10667</v>
      </c>
      <c r="J1834" s="76"/>
      <c r="K1834" s="76"/>
      <c r="L1834" s="76"/>
      <c r="M1834" s="76"/>
      <c r="N1834" s="76"/>
      <c r="O1834" s="71" t="s">
        <v>10335</v>
      </c>
      <c r="P1834" s="71"/>
      <c r="Q1834" s="71" t="s">
        <v>10338</v>
      </c>
      <c r="R1834" s="79" t="s">
        <v>10339</v>
      </c>
      <c r="S1834" s="74" t="n">
        <v>45148</v>
      </c>
      <c r="T1834" s="74" t="n">
        <v>45878</v>
      </c>
      <c r="U1834" s="87" t="s">
        <v>10340</v>
      </c>
      <c r="V1834" s="87" t="s">
        <v>10341</v>
      </c>
      <c r="W1834" s="76"/>
      <c r="X1834" s="71" t="s">
        <v>10335</v>
      </c>
      <c r="Y1834" s="71" t="s">
        <v>10342</v>
      </c>
      <c r="Z1834" s="79" t="s">
        <v>10629</v>
      </c>
      <c r="AA1834" s="76"/>
      <c r="AB1834" s="76"/>
      <c r="AC1834" s="76"/>
      <c r="AD1834" s="76"/>
      <c r="AE1834" s="97" t="s">
        <v>10630</v>
      </c>
      <c r="AF1834" s="76"/>
      <c r="AG1834" s="76"/>
      <c r="AH1834" s="76"/>
      <c r="AI1834" s="67" t="s">
        <v>10562</v>
      </c>
      <c r="AJ1834" s="79" t="s">
        <v>42</v>
      </c>
      <c r="AK1834" s="68"/>
      <c r="AL1834" s="68"/>
      <c r="AM1834" s="68"/>
      <c r="AN1834" s="110"/>
      <c r="AO1834" s="110"/>
      <c r="AP1834" s="107"/>
      <c r="AQ1834" s="68"/>
    </row>
    <row r="1835" customFormat="false" ht="15" hidden="false" customHeight="false" outlineLevel="0" collapsed="false">
      <c r="B1835" s="1" t="str">
        <f aca="false">поверители!$E1835</f>
        <v>04824</v>
      </c>
      <c r="C1835" s="64" t="s">
        <v>297</v>
      </c>
      <c r="D1835" s="63"/>
      <c r="E1835" s="81" t="s">
        <v>12514</v>
      </c>
      <c r="F1835" s="63"/>
      <c r="G1835" s="63" t="s">
        <v>10335</v>
      </c>
      <c r="H1835" s="64" t="s">
        <v>300</v>
      </c>
      <c r="I1835" s="67" t="s">
        <v>10667</v>
      </c>
      <c r="J1835" s="76"/>
      <c r="K1835" s="76"/>
      <c r="L1835" s="76"/>
      <c r="M1835" s="76"/>
      <c r="N1835" s="76"/>
      <c r="O1835" s="71" t="s">
        <v>10335</v>
      </c>
      <c r="P1835" s="71"/>
      <c r="Q1835" s="71" t="s">
        <v>10338</v>
      </c>
      <c r="R1835" s="79" t="s">
        <v>10339</v>
      </c>
      <c r="S1835" s="74" t="n">
        <v>45148</v>
      </c>
      <c r="T1835" s="74" t="n">
        <v>45878</v>
      </c>
      <c r="U1835" s="87" t="s">
        <v>10340</v>
      </c>
      <c r="V1835" s="87" t="s">
        <v>10341</v>
      </c>
      <c r="W1835" s="76"/>
      <c r="X1835" s="71" t="s">
        <v>10335</v>
      </c>
      <c r="Y1835" s="71" t="s">
        <v>10342</v>
      </c>
      <c r="Z1835" s="79" t="s">
        <v>10629</v>
      </c>
      <c r="AA1835" s="76"/>
      <c r="AB1835" s="76"/>
      <c r="AC1835" s="76"/>
      <c r="AD1835" s="76"/>
      <c r="AE1835" s="97" t="s">
        <v>10630</v>
      </c>
      <c r="AF1835" s="76"/>
      <c r="AG1835" s="76"/>
      <c r="AH1835" s="76"/>
      <c r="AI1835" s="67" t="s">
        <v>10562</v>
      </c>
      <c r="AJ1835" s="79" t="s">
        <v>42</v>
      </c>
      <c r="AK1835" s="68"/>
      <c r="AL1835" s="68"/>
      <c r="AM1835" s="68"/>
      <c r="AN1835" s="110"/>
      <c r="AO1835" s="110"/>
      <c r="AP1835" s="107"/>
      <c r="AQ1835" s="68"/>
    </row>
    <row r="1836" customFormat="false" ht="17.9" hidden="false" customHeight="false" outlineLevel="0" collapsed="false">
      <c r="B1836" s="1" t="str">
        <f aca="false">поверители!$E1836</f>
        <v>05310</v>
      </c>
      <c r="C1836" s="64" t="s">
        <v>291</v>
      </c>
      <c r="D1836" s="63"/>
      <c r="E1836" s="81" t="s">
        <v>12515</v>
      </c>
      <c r="F1836" s="63"/>
      <c r="G1836" s="63" t="s">
        <v>10335</v>
      </c>
      <c r="H1836" s="81" t="s">
        <v>294</v>
      </c>
      <c r="I1836" s="67" t="s">
        <v>10458</v>
      </c>
      <c r="J1836" s="76"/>
      <c r="K1836" s="76"/>
      <c r="L1836" s="76"/>
      <c r="M1836" s="76"/>
      <c r="N1836" s="76"/>
      <c r="O1836" s="71" t="s">
        <v>10335</v>
      </c>
      <c r="P1836" s="71"/>
      <c r="Q1836" s="71" t="s">
        <v>10338</v>
      </c>
      <c r="R1836" s="79" t="s">
        <v>10339</v>
      </c>
      <c r="S1836" s="74" t="n">
        <v>45148</v>
      </c>
      <c r="T1836" s="74" t="n">
        <v>45513</v>
      </c>
      <c r="U1836" s="87" t="s">
        <v>10340</v>
      </c>
      <c r="V1836" s="87" t="s">
        <v>10341</v>
      </c>
      <c r="W1836" s="76"/>
      <c r="X1836" s="71" t="s">
        <v>10335</v>
      </c>
      <c r="Y1836" s="71" t="s">
        <v>10342</v>
      </c>
      <c r="Z1836" s="79" t="s">
        <v>10629</v>
      </c>
      <c r="AA1836" s="76"/>
      <c r="AB1836" s="76"/>
      <c r="AC1836" s="76"/>
      <c r="AD1836" s="76"/>
      <c r="AE1836" s="97" t="s">
        <v>10630</v>
      </c>
      <c r="AF1836" s="76"/>
      <c r="AG1836" s="76"/>
      <c r="AH1836" s="76"/>
      <c r="AI1836" s="104" t="s">
        <v>10733</v>
      </c>
      <c r="AJ1836" s="79" t="s">
        <v>42</v>
      </c>
      <c r="AK1836" s="68"/>
      <c r="AL1836" s="68"/>
      <c r="AM1836" s="68"/>
      <c r="AN1836" s="110"/>
      <c r="AO1836" s="110"/>
      <c r="AP1836" s="107"/>
      <c r="AQ1836" s="68"/>
    </row>
    <row r="1837" customFormat="false" ht="15" hidden="false" customHeight="false" outlineLevel="0" collapsed="false">
      <c r="B1837" s="1" t="str">
        <f aca="false">поверители!$E1837</f>
        <v>05313</v>
      </c>
      <c r="C1837" s="64" t="s">
        <v>297</v>
      </c>
      <c r="D1837" s="63"/>
      <c r="E1837" s="81" t="s">
        <v>12516</v>
      </c>
      <c r="F1837" s="63"/>
      <c r="G1837" s="63" t="s">
        <v>10335</v>
      </c>
      <c r="H1837" s="64" t="s">
        <v>300</v>
      </c>
      <c r="I1837" s="67" t="s">
        <v>10667</v>
      </c>
      <c r="J1837" s="76"/>
      <c r="K1837" s="76"/>
      <c r="L1837" s="76"/>
      <c r="M1837" s="76"/>
      <c r="N1837" s="76"/>
      <c r="O1837" s="71" t="s">
        <v>10335</v>
      </c>
      <c r="P1837" s="71"/>
      <c r="Q1837" s="71" t="s">
        <v>10338</v>
      </c>
      <c r="R1837" s="79" t="s">
        <v>10339</v>
      </c>
      <c r="S1837" s="74" t="n">
        <v>45148</v>
      </c>
      <c r="T1837" s="74" t="n">
        <v>45878</v>
      </c>
      <c r="U1837" s="87" t="s">
        <v>10340</v>
      </c>
      <c r="V1837" s="87" t="s">
        <v>10341</v>
      </c>
      <c r="W1837" s="76"/>
      <c r="X1837" s="71" t="s">
        <v>10335</v>
      </c>
      <c r="Y1837" s="71" t="s">
        <v>10342</v>
      </c>
      <c r="Z1837" s="79" t="s">
        <v>10629</v>
      </c>
      <c r="AA1837" s="76"/>
      <c r="AB1837" s="76"/>
      <c r="AC1837" s="76"/>
      <c r="AD1837" s="76"/>
      <c r="AE1837" s="97" t="s">
        <v>10630</v>
      </c>
      <c r="AF1837" s="76"/>
      <c r="AG1837" s="76"/>
      <c r="AH1837" s="76"/>
      <c r="AI1837" s="67" t="s">
        <v>10562</v>
      </c>
      <c r="AJ1837" s="79" t="s">
        <v>42</v>
      </c>
      <c r="AK1837" s="68"/>
      <c r="AL1837" s="68"/>
      <c r="AM1837" s="68"/>
      <c r="AN1837" s="110"/>
      <c r="AO1837" s="110"/>
      <c r="AP1837" s="107"/>
      <c r="AQ1837" s="68"/>
    </row>
    <row r="1838" customFormat="false" ht="15" hidden="false" customHeight="false" outlineLevel="0" collapsed="false">
      <c r="B1838" s="1" t="str">
        <f aca="false">поверители!$E1838</f>
        <v>06321</v>
      </c>
      <c r="C1838" s="64" t="s">
        <v>428</v>
      </c>
      <c r="D1838" s="63"/>
      <c r="E1838" s="81" t="s">
        <v>12517</v>
      </c>
      <c r="F1838" s="63"/>
      <c r="G1838" s="63" t="s">
        <v>10335</v>
      </c>
      <c r="H1838" s="81" t="s">
        <v>404</v>
      </c>
      <c r="I1838" s="67" t="s">
        <v>10363</v>
      </c>
      <c r="J1838" s="76"/>
      <c r="K1838" s="76"/>
      <c r="L1838" s="76"/>
      <c r="M1838" s="76"/>
      <c r="N1838" s="76"/>
      <c r="O1838" s="71" t="s">
        <v>10335</v>
      </c>
      <c r="P1838" s="71"/>
      <c r="Q1838" s="71" t="s">
        <v>10338</v>
      </c>
      <c r="R1838" s="79" t="s">
        <v>10339</v>
      </c>
      <c r="S1838" s="74" t="n">
        <v>45148</v>
      </c>
      <c r="T1838" s="74" t="n">
        <v>45878</v>
      </c>
      <c r="U1838" s="87" t="s">
        <v>10340</v>
      </c>
      <c r="V1838" s="87" t="s">
        <v>10341</v>
      </c>
      <c r="W1838" s="76"/>
      <c r="X1838" s="71" t="s">
        <v>10335</v>
      </c>
      <c r="Y1838" s="71" t="s">
        <v>10342</v>
      </c>
      <c r="Z1838" s="79" t="s">
        <v>10629</v>
      </c>
      <c r="AA1838" s="76"/>
      <c r="AB1838" s="76"/>
      <c r="AC1838" s="76"/>
      <c r="AD1838" s="76"/>
      <c r="AE1838" s="97" t="s">
        <v>10630</v>
      </c>
      <c r="AF1838" s="76"/>
      <c r="AG1838" s="76"/>
      <c r="AH1838" s="76"/>
      <c r="AI1838" s="67" t="s">
        <v>10562</v>
      </c>
      <c r="AJ1838" s="79" t="s">
        <v>42</v>
      </c>
      <c r="AK1838" s="68"/>
      <c r="AL1838" s="68"/>
      <c r="AM1838" s="68"/>
      <c r="AN1838" s="110"/>
      <c r="AO1838" s="110"/>
      <c r="AP1838" s="107"/>
      <c r="AQ1838" s="68"/>
    </row>
    <row r="1839" customFormat="false" ht="15" hidden="false" customHeight="false" outlineLevel="0" collapsed="false">
      <c r="B1839" s="1" t="str">
        <f aca="false">поверители!$E1839</f>
        <v>03248</v>
      </c>
      <c r="C1839" s="64" t="s">
        <v>828</v>
      </c>
      <c r="D1839" s="63"/>
      <c r="E1839" s="81" t="s">
        <v>12518</v>
      </c>
      <c r="F1839" s="63"/>
      <c r="G1839" s="63" t="s">
        <v>10335</v>
      </c>
      <c r="H1839" s="81" t="s">
        <v>404</v>
      </c>
      <c r="I1839" s="67" t="s">
        <v>10363</v>
      </c>
      <c r="J1839" s="76"/>
      <c r="K1839" s="76"/>
      <c r="L1839" s="76"/>
      <c r="M1839" s="76"/>
      <c r="N1839" s="76"/>
      <c r="O1839" s="71" t="s">
        <v>10335</v>
      </c>
      <c r="P1839" s="71"/>
      <c r="Q1839" s="71" t="s">
        <v>10338</v>
      </c>
      <c r="R1839" s="79" t="s">
        <v>10339</v>
      </c>
      <c r="S1839" s="74" t="n">
        <v>45148</v>
      </c>
      <c r="T1839" s="74" t="n">
        <v>45878</v>
      </c>
      <c r="U1839" s="87" t="s">
        <v>10340</v>
      </c>
      <c r="V1839" s="87" t="s">
        <v>10341</v>
      </c>
      <c r="W1839" s="76"/>
      <c r="X1839" s="71" t="s">
        <v>10335</v>
      </c>
      <c r="Y1839" s="71" t="s">
        <v>10342</v>
      </c>
      <c r="Z1839" s="79" t="s">
        <v>10629</v>
      </c>
      <c r="AA1839" s="76"/>
      <c r="AB1839" s="76"/>
      <c r="AC1839" s="76"/>
      <c r="AD1839" s="76"/>
      <c r="AE1839" s="97" t="s">
        <v>10630</v>
      </c>
      <c r="AF1839" s="76"/>
      <c r="AG1839" s="76"/>
      <c r="AH1839" s="76"/>
      <c r="AI1839" s="67" t="s">
        <v>10602</v>
      </c>
      <c r="AJ1839" s="79" t="s">
        <v>42</v>
      </c>
      <c r="AK1839" s="68"/>
      <c r="AL1839" s="68"/>
      <c r="AM1839" s="68"/>
      <c r="AN1839" s="110"/>
      <c r="AO1839" s="110"/>
      <c r="AP1839" s="107"/>
      <c r="AQ1839" s="68"/>
    </row>
    <row r="1840" customFormat="false" ht="15" hidden="false" customHeight="false" outlineLevel="0" collapsed="false">
      <c r="B1840" s="1" t="str">
        <f aca="false">поверители!$E1840</f>
        <v>03249</v>
      </c>
      <c r="C1840" s="64" t="s">
        <v>828</v>
      </c>
      <c r="D1840" s="63"/>
      <c r="E1840" s="81" t="s">
        <v>12519</v>
      </c>
      <c r="F1840" s="63"/>
      <c r="G1840" s="63" t="s">
        <v>10335</v>
      </c>
      <c r="H1840" s="81" t="s">
        <v>404</v>
      </c>
      <c r="I1840" s="67" t="s">
        <v>10363</v>
      </c>
      <c r="J1840" s="76"/>
      <c r="K1840" s="76"/>
      <c r="L1840" s="76"/>
      <c r="M1840" s="76"/>
      <c r="N1840" s="76"/>
      <c r="O1840" s="71" t="s">
        <v>10335</v>
      </c>
      <c r="P1840" s="71"/>
      <c r="Q1840" s="71" t="s">
        <v>10338</v>
      </c>
      <c r="R1840" s="79" t="s">
        <v>10339</v>
      </c>
      <c r="S1840" s="74" t="n">
        <v>45148</v>
      </c>
      <c r="T1840" s="74" t="n">
        <v>45878</v>
      </c>
      <c r="U1840" s="87" t="s">
        <v>10340</v>
      </c>
      <c r="V1840" s="87" t="s">
        <v>10341</v>
      </c>
      <c r="W1840" s="76"/>
      <c r="X1840" s="71" t="s">
        <v>10335</v>
      </c>
      <c r="Y1840" s="71" t="s">
        <v>10342</v>
      </c>
      <c r="Z1840" s="79" t="s">
        <v>10629</v>
      </c>
      <c r="AA1840" s="76"/>
      <c r="AB1840" s="76"/>
      <c r="AC1840" s="76"/>
      <c r="AD1840" s="76"/>
      <c r="AE1840" s="97" t="s">
        <v>10630</v>
      </c>
      <c r="AF1840" s="76"/>
      <c r="AG1840" s="76"/>
      <c r="AH1840" s="76"/>
      <c r="AI1840" s="67" t="s">
        <v>10602</v>
      </c>
      <c r="AJ1840" s="79" t="s">
        <v>42</v>
      </c>
      <c r="AK1840" s="68"/>
      <c r="AL1840" s="68"/>
      <c r="AM1840" s="68"/>
      <c r="AN1840" s="110"/>
      <c r="AO1840" s="110"/>
      <c r="AP1840" s="107"/>
      <c r="AQ1840" s="68"/>
    </row>
    <row r="1841" customFormat="false" ht="17.9" hidden="false" customHeight="false" outlineLevel="0" collapsed="false">
      <c r="B1841" s="1" t="str">
        <f aca="false">поверители!$E1841</f>
        <v>01248</v>
      </c>
      <c r="C1841" s="64" t="s">
        <v>291</v>
      </c>
      <c r="D1841" s="63"/>
      <c r="E1841" s="81" t="s">
        <v>12520</v>
      </c>
      <c r="F1841" s="63"/>
      <c r="G1841" s="63" t="s">
        <v>10335</v>
      </c>
      <c r="H1841" s="63" t="s">
        <v>404</v>
      </c>
      <c r="I1841" s="67" t="s">
        <v>10458</v>
      </c>
      <c r="J1841" s="76"/>
      <c r="K1841" s="76"/>
      <c r="L1841" s="76"/>
      <c r="M1841" s="76"/>
      <c r="N1841" s="76"/>
      <c r="O1841" s="71" t="s">
        <v>10335</v>
      </c>
      <c r="P1841" s="71"/>
      <c r="Q1841" s="71" t="s">
        <v>10338</v>
      </c>
      <c r="R1841" s="79" t="s">
        <v>10339</v>
      </c>
      <c r="S1841" s="74" t="n">
        <v>45154</v>
      </c>
      <c r="T1841" s="74" t="n">
        <v>45519</v>
      </c>
      <c r="U1841" s="87" t="s">
        <v>10340</v>
      </c>
      <c r="V1841" s="87" t="s">
        <v>10341</v>
      </c>
      <c r="W1841" s="76"/>
      <c r="X1841" s="71" t="s">
        <v>10335</v>
      </c>
      <c r="Y1841" s="71" t="s">
        <v>10342</v>
      </c>
      <c r="Z1841" s="79" t="s">
        <v>10629</v>
      </c>
      <c r="AA1841" s="76"/>
      <c r="AB1841" s="76"/>
      <c r="AC1841" s="76"/>
      <c r="AD1841" s="76"/>
      <c r="AE1841" s="97" t="s">
        <v>10630</v>
      </c>
      <c r="AF1841" s="76"/>
      <c r="AG1841" s="76"/>
      <c r="AH1841" s="76"/>
      <c r="AI1841" s="104" t="s">
        <v>10647</v>
      </c>
      <c r="AJ1841" s="79" t="s">
        <v>10346</v>
      </c>
      <c r="AK1841" s="68"/>
      <c r="AL1841" s="68"/>
      <c r="AM1841" s="68"/>
      <c r="AN1841" s="110"/>
      <c r="AO1841" s="110"/>
      <c r="AP1841" s="107"/>
      <c r="AQ1841" s="68"/>
    </row>
    <row r="1842" customFormat="false" ht="15" hidden="false" customHeight="false" outlineLevel="0" collapsed="false">
      <c r="B1842" s="1" t="str">
        <f aca="false">поверители!$E1842</f>
        <v>А0102304</v>
      </c>
      <c r="C1842" s="64" t="s">
        <v>329</v>
      </c>
      <c r="D1842" s="63"/>
      <c r="E1842" s="81" t="s">
        <v>12521</v>
      </c>
      <c r="F1842" s="63"/>
      <c r="G1842" s="63" t="s">
        <v>10335</v>
      </c>
      <c r="H1842" s="63" t="s">
        <v>332</v>
      </c>
      <c r="I1842" s="67" t="n">
        <v>2020</v>
      </c>
      <c r="J1842" s="76"/>
      <c r="K1842" s="76"/>
      <c r="L1842" s="76"/>
      <c r="M1842" s="76"/>
      <c r="N1842" s="76"/>
      <c r="O1842" s="71" t="s">
        <v>10335</v>
      </c>
      <c r="P1842" s="71"/>
      <c r="Q1842" s="71" t="s">
        <v>10338</v>
      </c>
      <c r="R1842" s="79" t="s">
        <v>10339</v>
      </c>
      <c r="S1842" s="74" t="n">
        <v>45154</v>
      </c>
      <c r="T1842" s="74" t="n">
        <v>45884</v>
      </c>
      <c r="U1842" s="87" t="s">
        <v>10340</v>
      </c>
      <c r="V1842" s="87" t="s">
        <v>10341</v>
      </c>
      <c r="W1842" s="76"/>
      <c r="X1842" s="71" t="s">
        <v>10335</v>
      </c>
      <c r="Y1842" s="71" t="s">
        <v>10342</v>
      </c>
      <c r="Z1842" s="79" t="s">
        <v>10629</v>
      </c>
      <c r="AA1842" s="76"/>
      <c r="AB1842" s="76"/>
      <c r="AC1842" s="76"/>
      <c r="AD1842" s="76"/>
      <c r="AE1842" s="97" t="s">
        <v>10630</v>
      </c>
      <c r="AF1842" s="76"/>
      <c r="AG1842" s="76"/>
      <c r="AH1842" s="76"/>
      <c r="AI1842" s="67" t="s">
        <v>10863</v>
      </c>
      <c r="AJ1842" s="79" t="s">
        <v>10346</v>
      </c>
      <c r="AK1842" s="68"/>
      <c r="AL1842" s="68"/>
      <c r="AM1842" s="68"/>
      <c r="AN1842" s="110"/>
      <c r="AO1842" s="110"/>
      <c r="AP1842" s="107"/>
      <c r="AQ1842" s="68"/>
    </row>
    <row r="1843" customFormat="false" ht="15" hidden="false" customHeight="false" outlineLevel="0" collapsed="false">
      <c r="B1843" s="1" t="str">
        <f aca="false">поверители!$E1843</f>
        <v>P00492</v>
      </c>
      <c r="C1843" s="64" t="s">
        <v>2257</v>
      </c>
      <c r="D1843" s="63"/>
      <c r="E1843" s="67" t="s">
        <v>12522</v>
      </c>
      <c r="F1843" s="63"/>
      <c r="G1843" s="63" t="s">
        <v>10335</v>
      </c>
      <c r="H1843" s="81" t="s">
        <v>2260</v>
      </c>
      <c r="I1843" s="67" t="s">
        <v>10652</v>
      </c>
      <c r="J1843" s="76"/>
      <c r="K1843" s="76"/>
      <c r="L1843" s="76"/>
      <c r="M1843" s="76"/>
      <c r="N1843" s="76"/>
      <c r="O1843" s="71" t="s">
        <v>10335</v>
      </c>
      <c r="P1843" s="71"/>
      <c r="Q1843" s="71" t="s">
        <v>10338</v>
      </c>
      <c r="R1843" s="79" t="s">
        <v>10339</v>
      </c>
      <c r="S1843" s="74" t="n">
        <v>45154</v>
      </c>
      <c r="T1843" s="74" t="n">
        <v>45884</v>
      </c>
      <c r="U1843" s="87" t="s">
        <v>10340</v>
      </c>
      <c r="V1843" s="87" t="s">
        <v>10341</v>
      </c>
      <c r="W1843" s="76"/>
      <c r="X1843" s="71" t="s">
        <v>10335</v>
      </c>
      <c r="Y1843" s="71" t="s">
        <v>10342</v>
      </c>
      <c r="Z1843" s="79" t="s">
        <v>10629</v>
      </c>
      <c r="AA1843" s="76"/>
      <c r="AB1843" s="76"/>
      <c r="AC1843" s="76"/>
      <c r="AD1843" s="76"/>
      <c r="AE1843" s="97" t="s">
        <v>10630</v>
      </c>
      <c r="AF1843" s="76"/>
      <c r="AG1843" s="76"/>
      <c r="AH1843" s="76"/>
      <c r="AI1843" s="67" t="s">
        <v>10609</v>
      </c>
      <c r="AJ1843" s="79" t="s">
        <v>10346</v>
      </c>
      <c r="AK1843" s="68"/>
      <c r="AL1843" s="68"/>
      <c r="AM1843" s="68"/>
      <c r="AN1843" s="110"/>
      <c r="AO1843" s="110"/>
      <c r="AP1843" s="107"/>
      <c r="AQ1843" s="68"/>
    </row>
    <row r="1844" customFormat="false" ht="15" hidden="false" customHeight="false" outlineLevel="0" collapsed="false">
      <c r="B1844" s="1" t="str">
        <f aca="false">поверители!$E1844</f>
        <v>00258</v>
      </c>
      <c r="C1844" s="64" t="s">
        <v>795</v>
      </c>
      <c r="D1844" s="63"/>
      <c r="E1844" s="81" t="s">
        <v>12523</v>
      </c>
      <c r="F1844" s="63"/>
      <c r="G1844" s="63" t="s">
        <v>10335</v>
      </c>
      <c r="H1844" s="63" t="s">
        <v>404</v>
      </c>
      <c r="I1844" s="67" t="s">
        <v>11213</v>
      </c>
      <c r="J1844" s="76"/>
      <c r="K1844" s="76"/>
      <c r="L1844" s="76"/>
      <c r="M1844" s="76"/>
      <c r="N1844" s="76"/>
      <c r="O1844" s="71" t="s">
        <v>10335</v>
      </c>
      <c r="P1844" s="71"/>
      <c r="Q1844" s="71" t="s">
        <v>10338</v>
      </c>
      <c r="R1844" s="79" t="s">
        <v>10339</v>
      </c>
      <c r="S1844" s="74" t="n">
        <v>45154</v>
      </c>
      <c r="T1844" s="74" t="n">
        <v>45519</v>
      </c>
      <c r="U1844" s="87" t="s">
        <v>10340</v>
      </c>
      <c r="V1844" s="87" t="s">
        <v>10341</v>
      </c>
      <c r="W1844" s="76"/>
      <c r="X1844" s="71" t="s">
        <v>10335</v>
      </c>
      <c r="Y1844" s="71" t="s">
        <v>10342</v>
      </c>
      <c r="Z1844" s="79" t="s">
        <v>10629</v>
      </c>
      <c r="AA1844" s="76"/>
      <c r="AB1844" s="76"/>
      <c r="AC1844" s="76"/>
      <c r="AD1844" s="76"/>
      <c r="AE1844" s="97" t="s">
        <v>10630</v>
      </c>
      <c r="AF1844" s="76"/>
      <c r="AG1844" s="76"/>
      <c r="AH1844" s="76"/>
      <c r="AI1844" s="67" t="s">
        <v>10650</v>
      </c>
      <c r="AJ1844" s="79" t="s">
        <v>10346</v>
      </c>
      <c r="AK1844" s="68"/>
      <c r="AL1844" s="68"/>
      <c r="AM1844" s="68"/>
      <c r="AN1844" s="110"/>
      <c r="AO1844" s="110"/>
      <c r="AP1844" s="107"/>
      <c r="AQ1844" s="68"/>
    </row>
    <row r="1845" customFormat="false" ht="15" hidden="false" customHeight="false" outlineLevel="0" collapsed="false">
      <c r="B1845" s="1" t="str">
        <f aca="false">поверители!$E1845</f>
        <v>00806</v>
      </c>
      <c r="C1845" s="64" t="s">
        <v>323</v>
      </c>
      <c r="D1845" s="63"/>
      <c r="E1845" s="81" t="s">
        <v>12524</v>
      </c>
      <c r="F1845" s="63"/>
      <c r="G1845" s="63" t="s">
        <v>10335</v>
      </c>
      <c r="H1845" s="81" t="s">
        <v>326</v>
      </c>
      <c r="I1845" s="67" t="s">
        <v>10652</v>
      </c>
      <c r="J1845" s="76"/>
      <c r="K1845" s="76"/>
      <c r="L1845" s="76"/>
      <c r="M1845" s="76"/>
      <c r="N1845" s="76"/>
      <c r="O1845" s="71" t="s">
        <v>10335</v>
      </c>
      <c r="P1845" s="71"/>
      <c r="Q1845" s="71" t="s">
        <v>10338</v>
      </c>
      <c r="R1845" s="79" t="s">
        <v>10339</v>
      </c>
      <c r="S1845" s="74" t="n">
        <v>45154</v>
      </c>
      <c r="T1845" s="74" t="n">
        <v>45884</v>
      </c>
      <c r="U1845" s="87" t="s">
        <v>10340</v>
      </c>
      <c r="V1845" s="87" t="s">
        <v>10341</v>
      </c>
      <c r="W1845" s="76"/>
      <c r="X1845" s="71" t="s">
        <v>10335</v>
      </c>
      <c r="Y1845" s="71" t="s">
        <v>10342</v>
      </c>
      <c r="Z1845" s="79" t="s">
        <v>10629</v>
      </c>
      <c r="AA1845" s="76"/>
      <c r="AB1845" s="76"/>
      <c r="AC1845" s="76"/>
      <c r="AD1845" s="76"/>
      <c r="AE1845" s="97" t="s">
        <v>10630</v>
      </c>
      <c r="AF1845" s="76"/>
      <c r="AG1845" s="76"/>
      <c r="AH1845" s="76"/>
      <c r="AI1845" s="67" t="s">
        <v>10863</v>
      </c>
      <c r="AJ1845" s="79" t="s">
        <v>10346</v>
      </c>
      <c r="AK1845" s="68"/>
      <c r="AL1845" s="68"/>
      <c r="AM1845" s="68"/>
      <c r="AN1845" s="110"/>
      <c r="AO1845" s="110"/>
      <c r="AP1845" s="107"/>
      <c r="AQ1845" s="68"/>
    </row>
    <row r="1846" customFormat="false" ht="15" hidden="false" customHeight="false" outlineLevel="0" collapsed="false">
      <c r="B1846" s="1" t="str">
        <f aca="false">поверители!$E1846</f>
        <v>01287</v>
      </c>
      <c r="C1846" s="64" t="s">
        <v>323</v>
      </c>
      <c r="D1846" s="63"/>
      <c r="E1846" s="81" t="s">
        <v>12525</v>
      </c>
      <c r="F1846" s="63"/>
      <c r="G1846" s="63" t="s">
        <v>10335</v>
      </c>
      <c r="H1846" s="81" t="s">
        <v>763</v>
      </c>
      <c r="I1846" s="67" t="s">
        <v>10652</v>
      </c>
      <c r="J1846" s="76"/>
      <c r="K1846" s="76"/>
      <c r="L1846" s="76"/>
      <c r="M1846" s="76"/>
      <c r="N1846" s="76"/>
      <c r="O1846" s="71" t="s">
        <v>10335</v>
      </c>
      <c r="P1846" s="71"/>
      <c r="Q1846" s="71" t="s">
        <v>10338</v>
      </c>
      <c r="R1846" s="79" t="s">
        <v>10339</v>
      </c>
      <c r="S1846" s="74" t="n">
        <v>45154</v>
      </c>
      <c r="T1846" s="74" t="n">
        <v>45884</v>
      </c>
      <c r="U1846" s="87" t="s">
        <v>10340</v>
      </c>
      <c r="V1846" s="87" t="s">
        <v>10341</v>
      </c>
      <c r="W1846" s="76"/>
      <c r="X1846" s="71" t="s">
        <v>10335</v>
      </c>
      <c r="Y1846" s="71" t="s">
        <v>10342</v>
      </c>
      <c r="Z1846" s="79" t="s">
        <v>10629</v>
      </c>
      <c r="AA1846" s="76"/>
      <c r="AB1846" s="76"/>
      <c r="AC1846" s="76"/>
      <c r="AD1846" s="76"/>
      <c r="AE1846" s="97" t="s">
        <v>10630</v>
      </c>
      <c r="AF1846" s="76"/>
      <c r="AG1846" s="76"/>
      <c r="AH1846" s="76"/>
      <c r="AI1846" s="67" t="s">
        <v>10863</v>
      </c>
      <c r="AJ1846" s="79" t="s">
        <v>10346</v>
      </c>
      <c r="AK1846" s="68"/>
      <c r="AL1846" s="68"/>
      <c r="AM1846" s="68"/>
      <c r="AN1846" s="110"/>
      <c r="AO1846" s="110"/>
      <c r="AP1846" s="107"/>
      <c r="AQ1846" s="68"/>
    </row>
    <row r="1847" customFormat="false" ht="15" hidden="false" customHeight="false" outlineLevel="0" collapsed="false">
      <c r="B1847" s="1" t="str">
        <f aca="false">поверители!$E1847</f>
        <v>01318</v>
      </c>
      <c r="C1847" s="64" t="s">
        <v>291</v>
      </c>
      <c r="D1847" s="63"/>
      <c r="E1847" s="81" t="s">
        <v>12526</v>
      </c>
      <c r="F1847" s="63"/>
      <c r="G1847" s="63" t="s">
        <v>10335</v>
      </c>
      <c r="H1847" s="63" t="s">
        <v>404</v>
      </c>
      <c r="I1847" s="67" t="s">
        <v>10458</v>
      </c>
      <c r="J1847" s="76"/>
      <c r="K1847" s="76"/>
      <c r="L1847" s="76"/>
      <c r="M1847" s="76"/>
      <c r="N1847" s="76"/>
      <c r="O1847" s="71" t="s">
        <v>10335</v>
      </c>
      <c r="P1847" s="71"/>
      <c r="Q1847" s="71" t="s">
        <v>10338</v>
      </c>
      <c r="R1847" s="79" t="s">
        <v>10339</v>
      </c>
      <c r="S1847" s="74" t="n">
        <v>45154</v>
      </c>
      <c r="T1847" s="74" t="n">
        <v>45519</v>
      </c>
      <c r="U1847" s="87" t="s">
        <v>10340</v>
      </c>
      <c r="V1847" s="87" t="s">
        <v>10341</v>
      </c>
      <c r="W1847" s="76"/>
      <c r="X1847" s="71" t="s">
        <v>10335</v>
      </c>
      <c r="Y1847" s="71" t="s">
        <v>10342</v>
      </c>
      <c r="Z1847" s="79" t="s">
        <v>10629</v>
      </c>
      <c r="AA1847" s="76"/>
      <c r="AB1847" s="76"/>
      <c r="AC1847" s="76"/>
      <c r="AD1847" s="76"/>
      <c r="AE1847" s="97" t="s">
        <v>10630</v>
      </c>
      <c r="AF1847" s="76"/>
      <c r="AG1847" s="76"/>
      <c r="AH1847" s="76"/>
      <c r="AI1847" s="67" t="s">
        <v>10943</v>
      </c>
      <c r="AJ1847" s="79" t="s">
        <v>10346</v>
      </c>
      <c r="AK1847" s="68"/>
      <c r="AL1847" s="68"/>
      <c r="AM1847" s="68"/>
      <c r="AN1847" s="110"/>
      <c r="AO1847" s="110"/>
      <c r="AP1847" s="107"/>
      <c r="AQ1847" s="68"/>
    </row>
    <row r="1848" customFormat="false" ht="15" hidden="false" customHeight="false" outlineLevel="0" collapsed="false">
      <c r="B1848" s="1" t="str">
        <f aca="false">поверители!$E1848</f>
        <v>01319</v>
      </c>
      <c r="C1848" s="64" t="s">
        <v>428</v>
      </c>
      <c r="D1848" s="63"/>
      <c r="E1848" s="81" t="s">
        <v>12527</v>
      </c>
      <c r="F1848" s="63"/>
      <c r="G1848" s="63" t="s">
        <v>10335</v>
      </c>
      <c r="H1848" s="63" t="s">
        <v>404</v>
      </c>
      <c r="I1848" s="67" t="s">
        <v>10374</v>
      </c>
      <c r="J1848" s="76"/>
      <c r="K1848" s="76"/>
      <c r="L1848" s="76"/>
      <c r="M1848" s="76"/>
      <c r="N1848" s="76"/>
      <c r="O1848" s="71" t="s">
        <v>10335</v>
      </c>
      <c r="P1848" s="71"/>
      <c r="Q1848" s="71" t="s">
        <v>10338</v>
      </c>
      <c r="R1848" s="79" t="s">
        <v>10339</v>
      </c>
      <c r="S1848" s="74" t="n">
        <v>45154</v>
      </c>
      <c r="T1848" s="74" t="n">
        <v>45519</v>
      </c>
      <c r="U1848" s="87" t="s">
        <v>10340</v>
      </c>
      <c r="V1848" s="87" t="s">
        <v>10341</v>
      </c>
      <c r="W1848" s="76"/>
      <c r="X1848" s="71" t="s">
        <v>10335</v>
      </c>
      <c r="Y1848" s="71" t="s">
        <v>10342</v>
      </c>
      <c r="Z1848" s="79" t="s">
        <v>10629</v>
      </c>
      <c r="AA1848" s="76"/>
      <c r="AB1848" s="76"/>
      <c r="AC1848" s="76"/>
      <c r="AD1848" s="76"/>
      <c r="AE1848" s="97" t="s">
        <v>10630</v>
      </c>
      <c r="AF1848" s="76"/>
      <c r="AG1848" s="76"/>
      <c r="AH1848" s="76"/>
      <c r="AI1848" s="67" t="s">
        <v>12528</v>
      </c>
      <c r="AJ1848" s="79" t="s">
        <v>10346</v>
      </c>
      <c r="AK1848" s="68"/>
      <c r="AL1848" s="68"/>
      <c r="AM1848" s="68"/>
      <c r="AN1848" s="110"/>
      <c r="AO1848" s="110"/>
      <c r="AP1848" s="107"/>
      <c r="AQ1848" s="68"/>
    </row>
    <row r="1849" customFormat="false" ht="15" hidden="false" customHeight="false" outlineLevel="0" collapsed="false">
      <c r="B1849" s="1" t="str">
        <f aca="false">поверители!$E1849</f>
        <v>02406</v>
      </c>
      <c r="C1849" s="64" t="s">
        <v>317</v>
      </c>
      <c r="D1849" s="63"/>
      <c r="E1849" s="81" t="s">
        <v>12529</v>
      </c>
      <c r="F1849" s="63"/>
      <c r="G1849" s="63" t="s">
        <v>10335</v>
      </c>
      <c r="H1849" s="63" t="s">
        <v>12530</v>
      </c>
      <c r="I1849" s="67" t="s">
        <v>10667</v>
      </c>
      <c r="J1849" s="76"/>
      <c r="K1849" s="76"/>
      <c r="L1849" s="76"/>
      <c r="M1849" s="76"/>
      <c r="N1849" s="76"/>
      <c r="O1849" s="71" t="s">
        <v>10335</v>
      </c>
      <c r="P1849" s="71"/>
      <c r="Q1849" s="71" t="s">
        <v>10338</v>
      </c>
      <c r="R1849" s="79" t="s">
        <v>10339</v>
      </c>
      <c r="S1849" s="74" t="n">
        <v>45154</v>
      </c>
      <c r="T1849" s="74" t="n">
        <v>45884</v>
      </c>
      <c r="U1849" s="87" t="s">
        <v>10340</v>
      </c>
      <c r="V1849" s="87" t="s">
        <v>10341</v>
      </c>
      <c r="W1849" s="76"/>
      <c r="X1849" s="71" t="s">
        <v>10335</v>
      </c>
      <c r="Y1849" s="71" t="s">
        <v>10342</v>
      </c>
      <c r="Z1849" s="79" t="s">
        <v>10629</v>
      </c>
      <c r="AA1849" s="76"/>
      <c r="AB1849" s="76"/>
      <c r="AC1849" s="76"/>
      <c r="AD1849" s="76"/>
      <c r="AE1849" s="97" t="s">
        <v>10630</v>
      </c>
      <c r="AF1849" s="76"/>
      <c r="AG1849" s="76"/>
      <c r="AH1849" s="76"/>
      <c r="AI1849" s="67" t="s">
        <v>10650</v>
      </c>
      <c r="AJ1849" s="79" t="s">
        <v>10346</v>
      </c>
      <c r="AK1849" s="68"/>
      <c r="AL1849" s="68"/>
      <c r="AM1849" s="68"/>
      <c r="AN1849" s="110"/>
      <c r="AO1849" s="110"/>
      <c r="AP1849" s="107"/>
      <c r="AQ1849" s="68"/>
    </row>
    <row r="1850" customFormat="false" ht="15" hidden="false" customHeight="false" outlineLevel="0" collapsed="false">
      <c r="B1850" s="1" t="str">
        <f aca="false">поверители!$E1850</f>
        <v>03647</v>
      </c>
      <c r="C1850" s="64" t="s">
        <v>291</v>
      </c>
      <c r="D1850" s="63"/>
      <c r="E1850" s="67" t="s">
        <v>12531</v>
      </c>
      <c r="F1850" s="63"/>
      <c r="G1850" s="63" t="s">
        <v>10335</v>
      </c>
      <c r="H1850" s="63" t="s">
        <v>404</v>
      </c>
      <c r="I1850" s="67" t="s">
        <v>10458</v>
      </c>
      <c r="J1850" s="76"/>
      <c r="K1850" s="76"/>
      <c r="L1850" s="76"/>
      <c r="M1850" s="76"/>
      <c r="N1850" s="76"/>
      <c r="O1850" s="71" t="s">
        <v>10335</v>
      </c>
      <c r="P1850" s="71"/>
      <c r="Q1850" s="71" t="s">
        <v>10338</v>
      </c>
      <c r="R1850" s="79" t="s">
        <v>10339</v>
      </c>
      <c r="S1850" s="74" t="n">
        <v>45154</v>
      </c>
      <c r="T1850" s="74" t="n">
        <v>45519</v>
      </c>
      <c r="U1850" s="87" t="s">
        <v>10340</v>
      </c>
      <c r="V1850" s="87" t="s">
        <v>10341</v>
      </c>
      <c r="W1850" s="76"/>
      <c r="X1850" s="71" t="s">
        <v>10335</v>
      </c>
      <c r="Y1850" s="71" t="s">
        <v>10342</v>
      </c>
      <c r="Z1850" s="79" t="s">
        <v>10629</v>
      </c>
      <c r="AA1850" s="76"/>
      <c r="AB1850" s="76"/>
      <c r="AC1850" s="76"/>
      <c r="AD1850" s="76"/>
      <c r="AE1850" s="97" t="s">
        <v>10630</v>
      </c>
      <c r="AF1850" s="76"/>
      <c r="AG1850" s="76"/>
      <c r="AH1850" s="76"/>
      <c r="AI1850" s="67" t="s">
        <v>10733</v>
      </c>
      <c r="AJ1850" s="79" t="s">
        <v>10346</v>
      </c>
      <c r="AK1850" s="68"/>
      <c r="AL1850" s="68"/>
      <c r="AM1850" s="68"/>
      <c r="AN1850" s="110"/>
      <c r="AO1850" s="110"/>
      <c r="AP1850" s="107"/>
      <c r="AQ1850" s="68"/>
    </row>
    <row r="1851" customFormat="false" ht="15" hidden="false" customHeight="false" outlineLevel="0" collapsed="false">
      <c r="B1851" s="1" t="str">
        <f aca="false">поверители!$E1851</f>
        <v>04314</v>
      </c>
      <c r="C1851" s="64" t="s">
        <v>323</v>
      </c>
      <c r="D1851" s="63"/>
      <c r="E1851" s="67" t="s">
        <v>12532</v>
      </c>
      <c r="F1851" s="63"/>
      <c r="G1851" s="63" t="s">
        <v>10335</v>
      </c>
      <c r="H1851" s="81" t="s">
        <v>763</v>
      </c>
      <c r="I1851" s="67" t="s">
        <v>10652</v>
      </c>
      <c r="J1851" s="76"/>
      <c r="K1851" s="76"/>
      <c r="L1851" s="76"/>
      <c r="M1851" s="76"/>
      <c r="N1851" s="76"/>
      <c r="O1851" s="71" t="s">
        <v>10335</v>
      </c>
      <c r="P1851" s="71"/>
      <c r="Q1851" s="71" t="s">
        <v>10338</v>
      </c>
      <c r="R1851" s="79" t="s">
        <v>10339</v>
      </c>
      <c r="S1851" s="74" t="n">
        <v>45154</v>
      </c>
      <c r="T1851" s="74" t="n">
        <v>45884</v>
      </c>
      <c r="U1851" s="87" t="s">
        <v>10340</v>
      </c>
      <c r="V1851" s="87" t="s">
        <v>10341</v>
      </c>
      <c r="W1851" s="76"/>
      <c r="X1851" s="71" t="s">
        <v>10335</v>
      </c>
      <c r="Y1851" s="71" t="s">
        <v>10342</v>
      </c>
      <c r="Z1851" s="79" t="s">
        <v>10629</v>
      </c>
      <c r="AA1851" s="76"/>
      <c r="AB1851" s="76"/>
      <c r="AC1851" s="76"/>
      <c r="AD1851" s="76"/>
      <c r="AE1851" s="97" t="s">
        <v>10630</v>
      </c>
      <c r="AF1851" s="76"/>
      <c r="AG1851" s="76"/>
      <c r="AH1851" s="76"/>
      <c r="AI1851" s="67" t="s">
        <v>10558</v>
      </c>
      <c r="AJ1851" s="79" t="s">
        <v>10346</v>
      </c>
      <c r="AK1851" s="68"/>
      <c r="AL1851" s="68"/>
      <c r="AM1851" s="68"/>
      <c r="AN1851" s="110"/>
      <c r="AO1851" s="110"/>
      <c r="AP1851" s="107"/>
      <c r="AQ1851" s="68"/>
    </row>
    <row r="1852" customFormat="false" ht="15" hidden="false" customHeight="false" outlineLevel="0" collapsed="false">
      <c r="B1852" s="1" t="str">
        <f aca="false">поверители!$E1852</f>
        <v>04320</v>
      </c>
      <c r="C1852" s="64" t="s">
        <v>323</v>
      </c>
      <c r="D1852" s="63"/>
      <c r="E1852" s="67" t="s">
        <v>10843</v>
      </c>
      <c r="F1852" s="63"/>
      <c r="G1852" s="63" t="s">
        <v>10335</v>
      </c>
      <c r="H1852" s="81" t="s">
        <v>326</v>
      </c>
      <c r="I1852" s="67" t="s">
        <v>10652</v>
      </c>
      <c r="J1852" s="76"/>
      <c r="K1852" s="76"/>
      <c r="L1852" s="76"/>
      <c r="M1852" s="76"/>
      <c r="N1852" s="76"/>
      <c r="O1852" s="71" t="s">
        <v>10335</v>
      </c>
      <c r="P1852" s="71"/>
      <c r="Q1852" s="71" t="s">
        <v>10338</v>
      </c>
      <c r="R1852" s="79" t="s">
        <v>10339</v>
      </c>
      <c r="S1852" s="74" t="n">
        <v>45154</v>
      </c>
      <c r="T1852" s="74" t="n">
        <v>45884</v>
      </c>
      <c r="U1852" s="87" t="s">
        <v>10340</v>
      </c>
      <c r="V1852" s="87" t="s">
        <v>10341</v>
      </c>
      <c r="W1852" s="76"/>
      <c r="X1852" s="71" t="s">
        <v>10335</v>
      </c>
      <c r="Y1852" s="71" t="s">
        <v>10342</v>
      </c>
      <c r="Z1852" s="79" t="s">
        <v>10629</v>
      </c>
      <c r="AA1852" s="76"/>
      <c r="AB1852" s="76"/>
      <c r="AC1852" s="76"/>
      <c r="AD1852" s="76"/>
      <c r="AE1852" s="97" t="s">
        <v>10630</v>
      </c>
      <c r="AF1852" s="76"/>
      <c r="AG1852" s="76"/>
      <c r="AH1852" s="76"/>
      <c r="AI1852" s="67" t="s">
        <v>10562</v>
      </c>
      <c r="AJ1852" s="79" t="s">
        <v>10346</v>
      </c>
      <c r="AK1852" s="68"/>
      <c r="AL1852" s="68"/>
      <c r="AM1852" s="68"/>
      <c r="AN1852" s="110"/>
      <c r="AO1852" s="110"/>
      <c r="AP1852" s="107"/>
      <c r="AQ1852" s="68"/>
    </row>
    <row r="1853" customFormat="false" ht="15" hidden="false" customHeight="false" outlineLevel="0" collapsed="false">
      <c r="B1853" s="1" t="str">
        <f aca="false">поверители!$E1853</f>
        <v>04327</v>
      </c>
      <c r="C1853" s="64" t="s">
        <v>323</v>
      </c>
      <c r="D1853" s="63"/>
      <c r="E1853" s="67" t="s">
        <v>12533</v>
      </c>
      <c r="F1853" s="63"/>
      <c r="G1853" s="63" t="s">
        <v>10335</v>
      </c>
      <c r="H1853" s="81" t="s">
        <v>326</v>
      </c>
      <c r="I1853" s="67" t="s">
        <v>10652</v>
      </c>
      <c r="J1853" s="76"/>
      <c r="K1853" s="76"/>
      <c r="L1853" s="76"/>
      <c r="M1853" s="76"/>
      <c r="N1853" s="76"/>
      <c r="O1853" s="71" t="s">
        <v>10335</v>
      </c>
      <c r="P1853" s="71"/>
      <c r="Q1853" s="71" t="s">
        <v>10338</v>
      </c>
      <c r="R1853" s="79" t="s">
        <v>10339</v>
      </c>
      <c r="S1853" s="74" t="n">
        <v>45154</v>
      </c>
      <c r="T1853" s="74" t="n">
        <v>45884</v>
      </c>
      <c r="U1853" s="87" t="s">
        <v>10340</v>
      </c>
      <c r="V1853" s="87" t="s">
        <v>10341</v>
      </c>
      <c r="W1853" s="76"/>
      <c r="X1853" s="71" t="s">
        <v>10335</v>
      </c>
      <c r="Y1853" s="71" t="s">
        <v>10342</v>
      </c>
      <c r="Z1853" s="79" t="s">
        <v>10629</v>
      </c>
      <c r="AA1853" s="76"/>
      <c r="AB1853" s="76"/>
      <c r="AC1853" s="76"/>
      <c r="AD1853" s="76"/>
      <c r="AE1853" s="97" t="s">
        <v>10630</v>
      </c>
      <c r="AF1853" s="76"/>
      <c r="AG1853" s="76"/>
      <c r="AH1853" s="76"/>
      <c r="AI1853" s="67" t="s">
        <v>10558</v>
      </c>
      <c r="AJ1853" s="79" t="s">
        <v>10346</v>
      </c>
      <c r="AK1853" s="68"/>
      <c r="AL1853" s="68"/>
      <c r="AM1853" s="68"/>
      <c r="AN1853" s="110"/>
      <c r="AO1853" s="110"/>
      <c r="AP1853" s="107"/>
      <c r="AQ1853" s="68"/>
    </row>
    <row r="1854" customFormat="false" ht="15" hidden="false" customHeight="false" outlineLevel="0" collapsed="false">
      <c r="B1854" s="1" t="str">
        <f aca="false">поверители!$E1854</f>
        <v>04333</v>
      </c>
      <c r="C1854" s="64" t="s">
        <v>323</v>
      </c>
      <c r="D1854" s="63"/>
      <c r="E1854" s="67" t="s">
        <v>12534</v>
      </c>
      <c r="F1854" s="63"/>
      <c r="G1854" s="63" t="s">
        <v>10335</v>
      </c>
      <c r="H1854" s="81" t="s">
        <v>763</v>
      </c>
      <c r="I1854" s="67" t="s">
        <v>10652</v>
      </c>
      <c r="J1854" s="76"/>
      <c r="K1854" s="76"/>
      <c r="L1854" s="76"/>
      <c r="M1854" s="76"/>
      <c r="N1854" s="76"/>
      <c r="O1854" s="71" t="s">
        <v>10335</v>
      </c>
      <c r="P1854" s="71"/>
      <c r="Q1854" s="71" t="s">
        <v>10338</v>
      </c>
      <c r="R1854" s="79" t="s">
        <v>10339</v>
      </c>
      <c r="S1854" s="74" t="n">
        <v>45154</v>
      </c>
      <c r="T1854" s="74" t="n">
        <v>45884</v>
      </c>
      <c r="U1854" s="87" t="s">
        <v>10340</v>
      </c>
      <c r="V1854" s="87" t="s">
        <v>10341</v>
      </c>
      <c r="W1854" s="76"/>
      <c r="X1854" s="71" t="s">
        <v>10335</v>
      </c>
      <c r="Y1854" s="71" t="s">
        <v>10342</v>
      </c>
      <c r="Z1854" s="79" t="s">
        <v>10629</v>
      </c>
      <c r="AA1854" s="76"/>
      <c r="AB1854" s="76"/>
      <c r="AC1854" s="76"/>
      <c r="AD1854" s="76"/>
      <c r="AE1854" s="97" t="s">
        <v>10630</v>
      </c>
      <c r="AF1854" s="76"/>
      <c r="AG1854" s="76"/>
      <c r="AH1854" s="76"/>
      <c r="AI1854" s="67" t="s">
        <v>10863</v>
      </c>
      <c r="AJ1854" s="79" t="s">
        <v>10346</v>
      </c>
      <c r="AK1854" s="68"/>
      <c r="AL1854" s="68"/>
      <c r="AM1854" s="68"/>
      <c r="AN1854" s="110"/>
      <c r="AO1854" s="110"/>
      <c r="AP1854" s="107"/>
      <c r="AQ1854" s="68"/>
    </row>
    <row r="1855" customFormat="false" ht="15" hidden="false" customHeight="false" outlineLevel="0" collapsed="false">
      <c r="B1855" s="1" t="str">
        <f aca="false">поверители!$E1855</f>
        <v>04949</v>
      </c>
      <c r="C1855" s="64" t="s">
        <v>724</v>
      </c>
      <c r="D1855" s="63"/>
      <c r="E1855" s="67" t="s">
        <v>12535</v>
      </c>
      <c r="F1855" s="63"/>
      <c r="G1855" s="63" t="s">
        <v>10335</v>
      </c>
      <c r="H1855" s="81" t="s">
        <v>415</v>
      </c>
      <c r="I1855" s="67" t="s">
        <v>10652</v>
      </c>
      <c r="J1855" s="76"/>
      <c r="K1855" s="76"/>
      <c r="L1855" s="76"/>
      <c r="M1855" s="76"/>
      <c r="N1855" s="76"/>
      <c r="O1855" s="71" t="s">
        <v>10335</v>
      </c>
      <c r="P1855" s="71"/>
      <c r="Q1855" s="71" t="s">
        <v>10338</v>
      </c>
      <c r="R1855" s="79" t="s">
        <v>10339</v>
      </c>
      <c r="S1855" s="74" t="n">
        <v>45154</v>
      </c>
      <c r="T1855" s="74" t="n">
        <v>45884</v>
      </c>
      <c r="U1855" s="87" t="s">
        <v>10340</v>
      </c>
      <c r="V1855" s="87" t="s">
        <v>10341</v>
      </c>
      <c r="W1855" s="76"/>
      <c r="X1855" s="71" t="s">
        <v>10335</v>
      </c>
      <c r="Y1855" s="71" t="s">
        <v>10342</v>
      </c>
      <c r="Z1855" s="79" t="s">
        <v>10629</v>
      </c>
      <c r="AA1855" s="76"/>
      <c r="AB1855" s="76"/>
      <c r="AC1855" s="76"/>
      <c r="AD1855" s="76"/>
      <c r="AE1855" s="97" t="s">
        <v>10630</v>
      </c>
      <c r="AF1855" s="76"/>
      <c r="AG1855" s="76"/>
      <c r="AH1855" s="76"/>
      <c r="AI1855" s="67" t="s">
        <v>10850</v>
      </c>
      <c r="AJ1855" s="79" t="s">
        <v>10346</v>
      </c>
      <c r="AK1855" s="68"/>
      <c r="AL1855" s="68"/>
      <c r="AM1855" s="68"/>
      <c r="AN1855" s="110"/>
      <c r="AO1855" s="110"/>
      <c r="AP1855" s="107"/>
      <c r="AQ1855" s="68"/>
    </row>
    <row r="1856" customFormat="false" ht="15" hidden="false" customHeight="false" outlineLevel="0" collapsed="false">
      <c r="B1856" s="1" t="str">
        <f aca="false">поверители!$E1856</f>
        <v>04354</v>
      </c>
      <c r="C1856" s="64" t="s">
        <v>724</v>
      </c>
      <c r="D1856" s="63"/>
      <c r="E1856" s="67" t="s">
        <v>12536</v>
      </c>
      <c r="F1856" s="63"/>
      <c r="G1856" s="63" t="s">
        <v>10335</v>
      </c>
      <c r="H1856" s="64" t="s">
        <v>332</v>
      </c>
      <c r="I1856" s="67" t="s">
        <v>10652</v>
      </c>
      <c r="J1856" s="76"/>
      <c r="K1856" s="76"/>
      <c r="L1856" s="76"/>
      <c r="M1856" s="76"/>
      <c r="N1856" s="76"/>
      <c r="O1856" s="71" t="s">
        <v>10335</v>
      </c>
      <c r="P1856" s="71"/>
      <c r="Q1856" s="71" t="s">
        <v>10338</v>
      </c>
      <c r="R1856" s="79" t="s">
        <v>10339</v>
      </c>
      <c r="S1856" s="74" t="n">
        <v>45154</v>
      </c>
      <c r="T1856" s="74" t="n">
        <v>45884</v>
      </c>
      <c r="U1856" s="87" t="s">
        <v>10340</v>
      </c>
      <c r="V1856" s="87" t="s">
        <v>10341</v>
      </c>
      <c r="W1856" s="76"/>
      <c r="X1856" s="71" t="s">
        <v>10335</v>
      </c>
      <c r="Y1856" s="71" t="s">
        <v>10342</v>
      </c>
      <c r="Z1856" s="79" t="s">
        <v>10629</v>
      </c>
      <c r="AA1856" s="76"/>
      <c r="AB1856" s="76"/>
      <c r="AC1856" s="76"/>
      <c r="AD1856" s="76"/>
      <c r="AE1856" s="97" t="s">
        <v>10630</v>
      </c>
      <c r="AF1856" s="76"/>
      <c r="AG1856" s="76"/>
      <c r="AH1856" s="76"/>
      <c r="AI1856" s="67" t="s">
        <v>10853</v>
      </c>
      <c r="AJ1856" s="79" t="s">
        <v>10346</v>
      </c>
      <c r="AK1856" s="68"/>
      <c r="AL1856" s="68"/>
      <c r="AM1856" s="68"/>
      <c r="AN1856" s="110"/>
      <c r="AO1856" s="110"/>
      <c r="AP1856" s="107"/>
      <c r="AQ1856" s="68"/>
    </row>
    <row r="1857" customFormat="false" ht="15" hidden="false" customHeight="false" outlineLevel="0" collapsed="false">
      <c r="B1857" s="1" t="str">
        <f aca="false">поверители!$E1857</f>
        <v>04961</v>
      </c>
      <c r="C1857" s="64" t="s">
        <v>323</v>
      </c>
      <c r="D1857" s="63"/>
      <c r="E1857" s="81" t="s">
        <v>12537</v>
      </c>
      <c r="F1857" s="63"/>
      <c r="G1857" s="63" t="s">
        <v>10335</v>
      </c>
      <c r="H1857" s="81" t="s">
        <v>326</v>
      </c>
      <c r="I1857" s="67" t="s">
        <v>10652</v>
      </c>
      <c r="J1857" s="76"/>
      <c r="K1857" s="76"/>
      <c r="L1857" s="76"/>
      <c r="M1857" s="76"/>
      <c r="N1857" s="76"/>
      <c r="O1857" s="71" t="s">
        <v>10335</v>
      </c>
      <c r="P1857" s="71"/>
      <c r="Q1857" s="71" t="s">
        <v>10338</v>
      </c>
      <c r="R1857" s="79" t="s">
        <v>10339</v>
      </c>
      <c r="S1857" s="74" t="n">
        <v>45154</v>
      </c>
      <c r="T1857" s="74" t="n">
        <v>45884</v>
      </c>
      <c r="U1857" s="87" t="s">
        <v>10340</v>
      </c>
      <c r="V1857" s="87" t="s">
        <v>10341</v>
      </c>
      <c r="W1857" s="76"/>
      <c r="X1857" s="71" t="s">
        <v>10335</v>
      </c>
      <c r="Y1857" s="71" t="s">
        <v>10342</v>
      </c>
      <c r="Z1857" s="79" t="s">
        <v>10629</v>
      </c>
      <c r="AA1857" s="76"/>
      <c r="AB1857" s="76"/>
      <c r="AC1857" s="76"/>
      <c r="AD1857" s="76"/>
      <c r="AE1857" s="97" t="s">
        <v>10630</v>
      </c>
      <c r="AF1857" s="76"/>
      <c r="AG1857" s="76"/>
      <c r="AH1857" s="76"/>
      <c r="AI1857" s="67" t="s">
        <v>10562</v>
      </c>
      <c r="AJ1857" s="79" t="s">
        <v>10346</v>
      </c>
      <c r="AK1857" s="68"/>
      <c r="AL1857" s="68"/>
      <c r="AM1857" s="68"/>
      <c r="AN1857" s="110"/>
      <c r="AO1857" s="110"/>
      <c r="AP1857" s="107"/>
      <c r="AQ1857" s="68"/>
    </row>
    <row r="1858" customFormat="false" ht="15" hidden="false" customHeight="false" outlineLevel="0" collapsed="false">
      <c r="B1858" s="1" t="str">
        <f aca="false">поверители!$E1858</f>
        <v>04965</v>
      </c>
      <c r="C1858" s="64" t="s">
        <v>323</v>
      </c>
      <c r="D1858" s="63"/>
      <c r="E1858" s="81" t="s">
        <v>12538</v>
      </c>
      <c r="F1858" s="63"/>
      <c r="G1858" s="63" t="s">
        <v>10335</v>
      </c>
      <c r="H1858" s="81" t="s">
        <v>763</v>
      </c>
      <c r="I1858" s="67" t="s">
        <v>10652</v>
      </c>
      <c r="J1858" s="76"/>
      <c r="K1858" s="76"/>
      <c r="L1858" s="76"/>
      <c r="M1858" s="76"/>
      <c r="N1858" s="76"/>
      <c r="O1858" s="71" t="s">
        <v>10335</v>
      </c>
      <c r="P1858" s="71"/>
      <c r="Q1858" s="71" t="s">
        <v>10338</v>
      </c>
      <c r="R1858" s="79" t="s">
        <v>10339</v>
      </c>
      <c r="S1858" s="74" t="n">
        <v>45154</v>
      </c>
      <c r="T1858" s="74" t="n">
        <v>45884</v>
      </c>
      <c r="U1858" s="87" t="s">
        <v>10340</v>
      </c>
      <c r="V1858" s="87" t="s">
        <v>10341</v>
      </c>
      <c r="W1858" s="76"/>
      <c r="X1858" s="71" t="s">
        <v>10335</v>
      </c>
      <c r="Y1858" s="71" t="s">
        <v>10342</v>
      </c>
      <c r="Z1858" s="79" t="s">
        <v>10629</v>
      </c>
      <c r="AA1858" s="76"/>
      <c r="AB1858" s="76"/>
      <c r="AC1858" s="76"/>
      <c r="AD1858" s="76"/>
      <c r="AE1858" s="97" t="s">
        <v>10630</v>
      </c>
      <c r="AF1858" s="76"/>
      <c r="AG1858" s="76"/>
      <c r="AH1858" s="76"/>
      <c r="AI1858" s="67" t="s">
        <v>10863</v>
      </c>
      <c r="AJ1858" s="79" t="s">
        <v>10346</v>
      </c>
      <c r="AK1858" s="68"/>
      <c r="AL1858" s="68"/>
      <c r="AM1858" s="68"/>
      <c r="AN1858" s="110"/>
      <c r="AO1858" s="110"/>
      <c r="AP1858" s="107"/>
      <c r="AQ1858" s="68"/>
    </row>
    <row r="1859" customFormat="false" ht="15" hidden="false" customHeight="false" outlineLevel="0" collapsed="false">
      <c r="B1859" s="1" t="str">
        <f aca="false">поверители!$E1859</f>
        <v>04981</v>
      </c>
      <c r="C1859" s="64" t="s">
        <v>323</v>
      </c>
      <c r="D1859" s="63"/>
      <c r="E1859" s="81" t="s">
        <v>12539</v>
      </c>
      <c r="F1859" s="63"/>
      <c r="G1859" s="63" t="s">
        <v>10335</v>
      </c>
      <c r="H1859" s="81" t="s">
        <v>763</v>
      </c>
      <c r="I1859" s="67" t="s">
        <v>10652</v>
      </c>
      <c r="J1859" s="76"/>
      <c r="K1859" s="76"/>
      <c r="L1859" s="76"/>
      <c r="M1859" s="76"/>
      <c r="N1859" s="76"/>
      <c r="O1859" s="71" t="s">
        <v>10335</v>
      </c>
      <c r="P1859" s="71"/>
      <c r="Q1859" s="71" t="s">
        <v>10338</v>
      </c>
      <c r="R1859" s="79" t="s">
        <v>10339</v>
      </c>
      <c r="S1859" s="74" t="n">
        <v>45154</v>
      </c>
      <c r="T1859" s="74" t="n">
        <v>45884</v>
      </c>
      <c r="U1859" s="87" t="s">
        <v>10340</v>
      </c>
      <c r="V1859" s="87" t="s">
        <v>10341</v>
      </c>
      <c r="W1859" s="76"/>
      <c r="X1859" s="71" t="s">
        <v>10335</v>
      </c>
      <c r="Y1859" s="71" t="s">
        <v>10342</v>
      </c>
      <c r="Z1859" s="79" t="s">
        <v>10629</v>
      </c>
      <c r="AA1859" s="76"/>
      <c r="AB1859" s="76"/>
      <c r="AC1859" s="76"/>
      <c r="AD1859" s="76"/>
      <c r="AE1859" s="97" t="s">
        <v>10630</v>
      </c>
      <c r="AF1859" s="76"/>
      <c r="AG1859" s="76"/>
      <c r="AH1859" s="76"/>
      <c r="AI1859" s="67" t="s">
        <v>10587</v>
      </c>
      <c r="AJ1859" s="79" t="s">
        <v>10346</v>
      </c>
      <c r="AK1859" s="68"/>
      <c r="AL1859" s="68"/>
      <c r="AM1859" s="68"/>
      <c r="AN1859" s="110"/>
      <c r="AO1859" s="110"/>
      <c r="AP1859" s="107"/>
      <c r="AQ1859" s="68"/>
    </row>
    <row r="1860" customFormat="false" ht="15" hidden="false" customHeight="false" outlineLevel="0" collapsed="false">
      <c r="B1860" s="1" t="str">
        <f aca="false">поверители!$E1860</f>
        <v>04987</v>
      </c>
      <c r="C1860" s="64" t="s">
        <v>323</v>
      </c>
      <c r="D1860" s="63"/>
      <c r="E1860" s="81" t="s">
        <v>12540</v>
      </c>
      <c r="F1860" s="63"/>
      <c r="G1860" s="63" t="s">
        <v>10335</v>
      </c>
      <c r="H1860" s="81" t="s">
        <v>763</v>
      </c>
      <c r="I1860" s="67" t="s">
        <v>10652</v>
      </c>
      <c r="J1860" s="76"/>
      <c r="K1860" s="76"/>
      <c r="L1860" s="76"/>
      <c r="M1860" s="76"/>
      <c r="N1860" s="76"/>
      <c r="O1860" s="71" t="s">
        <v>10335</v>
      </c>
      <c r="P1860" s="71"/>
      <c r="Q1860" s="71" t="s">
        <v>10338</v>
      </c>
      <c r="R1860" s="79" t="s">
        <v>10339</v>
      </c>
      <c r="S1860" s="74" t="n">
        <v>45154</v>
      </c>
      <c r="T1860" s="74" t="n">
        <v>45884</v>
      </c>
      <c r="U1860" s="87" t="s">
        <v>10340</v>
      </c>
      <c r="V1860" s="87" t="s">
        <v>10341</v>
      </c>
      <c r="W1860" s="76"/>
      <c r="X1860" s="71" t="s">
        <v>10335</v>
      </c>
      <c r="Y1860" s="71" t="s">
        <v>10342</v>
      </c>
      <c r="Z1860" s="79" t="s">
        <v>10629</v>
      </c>
      <c r="AA1860" s="76"/>
      <c r="AB1860" s="76"/>
      <c r="AC1860" s="76"/>
      <c r="AD1860" s="76"/>
      <c r="AE1860" s="97" t="s">
        <v>10630</v>
      </c>
      <c r="AF1860" s="76"/>
      <c r="AG1860" s="76"/>
      <c r="AH1860" s="76"/>
      <c r="AI1860" s="67" t="s">
        <v>10863</v>
      </c>
      <c r="AJ1860" s="79" t="s">
        <v>10346</v>
      </c>
      <c r="AK1860" s="68"/>
      <c r="AL1860" s="68"/>
      <c r="AM1860" s="68"/>
      <c r="AN1860" s="110"/>
      <c r="AO1860" s="110"/>
      <c r="AP1860" s="107"/>
      <c r="AQ1860" s="68"/>
    </row>
    <row r="1861" customFormat="false" ht="15" hidden="false" customHeight="false" outlineLevel="0" collapsed="false">
      <c r="B1861" s="1" t="str">
        <f aca="false">поверители!$E1861</f>
        <v>04995</v>
      </c>
      <c r="C1861" s="64" t="s">
        <v>2257</v>
      </c>
      <c r="D1861" s="63"/>
      <c r="E1861" s="81" t="s">
        <v>12541</v>
      </c>
      <c r="F1861" s="63"/>
      <c r="G1861" s="63" t="s">
        <v>10335</v>
      </c>
      <c r="H1861" s="81" t="s">
        <v>2260</v>
      </c>
      <c r="I1861" s="67" t="s">
        <v>10652</v>
      </c>
      <c r="J1861" s="76"/>
      <c r="K1861" s="76"/>
      <c r="L1861" s="76"/>
      <c r="M1861" s="76"/>
      <c r="N1861" s="76"/>
      <c r="O1861" s="71" t="s">
        <v>10335</v>
      </c>
      <c r="P1861" s="71"/>
      <c r="Q1861" s="71" t="s">
        <v>10338</v>
      </c>
      <c r="R1861" s="79" t="s">
        <v>10339</v>
      </c>
      <c r="S1861" s="74" t="n">
        <v>45154</v>
      </c>
      <c r="T1861" s="74" t="n">
        <v>45884</v>
      </c>
      <c r="U1861" s="87" t="s">
        <v>10340</v>
      </c>
      <c r="V1861" s="87" t="s">
        <v>10341</v>
      </c>
      <c r="W1861" s="76"/>
      <c r="X1861" s="71" t="s">
        <v>10335</v>
      </c>
      <c r="Y1861" s="71" t="s">
        <v>10342</v>
      </c>
      <c r="Z1861" s="79" t="s">
        <v>10629</v>
      </c>
      <c r="AA1861" s="76"/>
      <c r="AB1861" s="76"/>
      <c r="AC1861" s="76"/>
      <c r="AD1861" s="76"/>
      <c r="AE1861" s="97" t="s">
        <v>10630</v>
      </c>
      <c r="AF1861" s="76"/>
      <c r="AG1861" s="76"/>
      <c r="AH1861" s="76"/>
      <c r="AI1861" s="67" t="s">
        <v>10609</v>
      </c>
      <c r="AJ1861" s="79" t="s">
        <v>10346</v>
      </c>
      <c r="AK1861" s="68"/>
      <c r="AL1861" s="68"/>
      <c r="AM1861" s="68"/>
      <c r="AN1861" s="110"/>
      <c r="AO1861" s="110"/>
      <c r="AP1861" s="107"/>
      <c r="AQ1861" s="68"/>
    </row>
    <row r="1862" customFormat="false" ht="15" hidden="false" customHeight="false" outlineLevel="0" collapsed="false">
      <c r="B1862" s="1" t="str">
        <f aca="false">поверители!$E1862</f>
        <v>05000</v>
      </c>
      <c r="C1862" s="64" t="s">
        <v>2257</v>
      </c>
      <c r="D1862" s="63"/>
      <c r="E1862" s="81" t="s">
        <v>12542</v>
      </c>
      <c r="F1862" s="63"/>
      <c r="G1862" s="63" t="s">
        <v>10335</v>
      </c>
      <c r="H1862" s="81" t="s">
        <v>2260</v>
      </c>
      <c r="I1862" s="67" t="s">
        <v>10652</v>
      </c>
      <c r="J1862" s="76"/>
      <c r="K1862" s="76"/>
      <c r="L1862" s="76"/>
      <c r="M1862" s="76"/>
      <c r="N1862" s="76"/>
      <c r="O1862" s="71" t="s">
        <v>10335</v>
      </c>
      <c r="P1862" s="71"/>
      <c r="Q1862" s="71" t="s">
        <v>10338</v>
      </c>
      <c r="R1862" s="79" t="s">
        <v>10339</v>
      </c>
      <c r="S1862" s="74" t="n">
        <v>45154</v>
      </c>
      <c r="T1862" s="74" t="n">
        <v>45884</v>
      </c>
      <c r="U1862" s="87" t="s">
        <v>10340</v>
      </c>
      <c r="V1862" s="87" t="s">
        <v>10341</v>
      </c>
      <c r="W1862" s="76"/>
      <c r="X1862" s="71" t="s">
        <v>10335</v>
      </c>
      <c r="Y1862" s="71" t="s">
        <v>10342</v>
      </c>
      <c r="Z1862" s="79" t="s">
        <v>10629</v>
      </c>
      <c r="AA1862" s="76"/>
      <c r="AB1862" s="76"/>
      <c r="AC1862" s="76"/>
      <c r="AD1862" s="76"/>
      <c r="AE1862" s="97" t="s">
        <v>10630</v>
      </c>
      <c r="AF1862" s="76"/>
      <c r="AG1862" s="76"/>
      <c r="AH1862" s="76"/>
      <c r="AI1862" s="67" t="s">
        <v>10609</v>
      </c>
      <c r="AJ1862" s="79" t="s">
        <v>10346</v>
      </c>
      <c r="AK1862" s="68"/>
      <c r="AL1862" s="68"/>
      <c r="AM1862" s="68"/>
      <c r="AN1862" s="110"/>
      <c r="AO1862" s="110"/>
      <c r="AP1862" s="107"/>
      <c r="AQ1862" s="68"/>
    </row>
    <row r="1863" customFormat="false" ht="15" hidden="false" customHeight="false" outlineLevel="0" collapsed="false">
      <c r="B1863" s="1" t="str">
        <f aca="false">поверители!$E1863</f>
        <v>05005</v>
      </c>
      <c r="C1863" s="64" t="s">
        <v>428</v>
      </c>
      <c r="D1863" s="63"/>
      <c r="E1863" s="81" t="s">
        <v>12543</v>
      </c>
      <c r="F1863" s="63"/>
      <c r="G1863" s="63" t="s">
        <v>10335</v>
      </c>
      <c r="H1863" s="81" t="s">
        <v>404</v>
      </c>
      <c r="I1863" s="67" t="s">
        <v>10649</v>
      </c>
      <c r="J1863" s="76"/>
      <c r="K1863" s="76"/>
      <c r="L1863" s="76"/>
      <c r="M1863" s="76"/>
      <c r="N1863" s="76"/>
      <c r="O1863" s="71" t="s">
        <v>10335</v>
      </c>
      <c r="P1863" s="71"/>
      <c r="Q1863" s="71" t="s">
        <v>10338</v>
      </c>
      <c r="R1863" s="79" t="s">
        <v>10339</v>
      </c>
      <c r="S1863" s="74" t="n">
        <v>45154</v>
      </c>
      <c r="T1863" s="74" t="n">
        <v>45519</v>
      </c>
      <c r="U1863" s="87" t="s">
        <v>10340</v>
      </c>
      <c r="V1863" s="87" t="s">
        <v>10341</v>
      </c>
      <c r="W1863" s="76"/>
      <c r="X1863" s="71" t="s">
        <v>10335</v>
      </c>
      <c r="Y1863" s="71" t="s">
        <v>10342</v>
      </c>
      <c r="Z1863" s="79" t="s">
        <v>10629</v>
      </c>
      <c r="AA1863" s="76"/>
      <c r="AB1863" s="76"/>
      <c r="AC1863" s="76"/>
      <c r="AD1863" s="76"/>
      <c r="AE1863" s="97" t="s">
        <v>10630</v>
      </c>
      <c r="AF1863" s="76"/>
      <c r="AG1863" s="76"/>
      <c r="AH1863" s="76"/>
      <c r="AI1863" s="67" t="s">
        <v>10882</v>
      </c>
      <c r="AJ1863" s="79" t="s">
        <v>10346</v>
      </c>
      <c r="AK1863" s="68"/>
      <c r="AL1863" s="68"/>
      <c r="AM1863" s="68"/>
      <c r="AN1863" s="110"/>
      <c r="AO1863" s="110"/>
      <c r="AP1863" s="107"/>
      <c r="AQ1863" s="68"/>
    </row>
    <row r="1864" customFormat="false" ht="15" hidden="false" customHeight="false" outlineLevel="0" collapsed="false">
      <c r="B1864" s="1" t="str">
        <f aca="false">поверители!$E1864</f>
        <v>05214</v>
      </c>
      <c r="C1864" s="64" t="s">
        <v>323</v>
      </c>
      <c r="D1864" s="63"/>
      <c r="E1864" s="81" t="s">
        <v>12544</v>
      </c>
      <c r="F1864" s="63"/>
      <c r="G1864" s="63" t="s">
        <v>10335</v>
      </c>
      <c r="H1864" s="81" t="s">
        <v>326</v>
      </c>
      <c r="I1864" s="67" t="s">
        <v>10652</v>
      </c>
      <c r="J1864" s="76"/>
      <c r="K1864" s="76"/>
      <c r="L1864" s="76"/>
      <c r="M1864" s="76"/>
      <c r="N1864" s="76"/>
      <c r="O1864" s="71" t="s">
        <v>10335</v>
      </c>
      <c r="P1864" s="71"/>
      <c r="Q1864" s="71" t="s">
        <v>10338</v>
      </c>
      <c r="R1864" s="79" t="s">
        <v>10339</v>
      </c>
      <c r="S1864" s="74" t="n">
        <v>45154</v>
      </c>
      <c r="T1864" s="74" t="n">
        <v>45884</v>
      </c>
      <c r="U1864" s="87" t="s">
        <v>10340</v>
      </c>
      <c r="V1864" s="87" t="s">
        <v>10341</v>
      </c>
      <c r="W1864" s="76"/>
      <c r="X1864" s="71" t="s">
        <v>10335</v>
      </c>
      <c r="Y1864" s="71" t="s">
        <v>10342</v>
      </c>
      <c r="Z1864" s="79" t="s">
        <v>10629</v>
      </c>
      <c r="AA1864" s="76"/>
      <c r="AB1864" s="76"/>
      <c r="AC1864" s="76"/>
      <c r="AD1864" s="76"/>
      <c r="AE1864" s="97" t="s">
        <v>10630</v>
      </c>
      <c r="AF1864" s="76"/>
      <c r="AG1864" s="76"/>
      <c r="AH1864" s="76"/>
      <c r="AI1864" s="67" t="s">
        <v>10562</v>
      </c>
      <c r="AJ1864" s="79" t="s">
        <v>10346</v>
      </c>
      <c r="AK1864" s="68"/>
      <c r="AL1864" s="68"/>
      <c r="AM1864" s="68"/>
      <c r="AN1864" s="110"/>
      <c r="AO1864" s="110"/>
      <c r="AP1864" s="107"/>
      <c r="AQ1864" s="68"/>
    </row>
    <row r="1865" customFormat="false" ht="15" hidden="false" customHeight="false" outlineLevel="0" collapsed="false">
      <c r="B1865" s="1" t="str">
        <f aca="false">поверители!$E1865</f>
        <v>04804</v>
      </c>
      <c r="C1865" s="64" t="s">
        <v>387</v>
      </c>
      <c r="D1865" s="63"/>
      <c r="E1865" s="67" t="s">
        <v>11281</v>
      </c>
      <c r="F1865" s="63"/>
      <c r="G1865" s="63" t="s">
        <v>10335</v>
      </c>
      <c r="H1865" s="81" t="s">
        <v>366</v>
      </c>
      <c r="I1865" s="67" t="s">
        <v>10469</v>
      </c>
      <c r="J1865" s="76"/>
      <c r="K1865" s="76"/>
      <c r="L1865" s="76"/>
      <c r="M1865" s="76"/>
      <c r="N1865" s="76"/>
      <c r="O1865" s="71" t="s">
        <v>10335</v>
      </c>
      <c r="P1865" s="71"/>
      <c r="Q1865" s="71" t="s">
        <v>10338</v>
      </c>
      <c r="R1865" s="79" t="s">
        <v>10339</v>
      </c>
      <c r="S1865" s="74" t="n">
        <v>45154</v>
      </c>
      <c r="T1865" s="74" t="n">
        <v>45884</v>
      </c>
      <c r="U1865" s="87" t="s">
        <v>10340</v>
      </c>
      <c r="V1865" s="87" t="s">
        <v>10341</v>
      </c>
      <c r="W1865" s="76"/>
      <c r="X1865" s="71" t="s">
        <v>10335</v>
      </c>
      <c r="Y1865" s="71" t="s">
        <v>10342</v>
      </c>
      <c r="Z1865" s="79" t="s">
        <v>10629</v>
      </c>
      <c r="AA1865" s="76"/>
      <c r="AB1865" s="76"/>
      <c r="AC1865" s="76"/>
      <c r="AD1865" s="76"/>
      <c r="AE1865" s="97" t="s">
        <v>10630</v>
      </c>
      <c r="AF1865" s="76"/>
      <c r="AG1865" s="76"/>
      <c r="AH1865" s="76"/>
      <c r="AI1865" s="67" t="s">
        <v>10647</v>
      </c>
      <c r="AJ1865" s="79" t="s">
        <v>10346</v>
      </c>
      <c r="AK1865" s="68"/>
      <c r="AL1865" s="68"/>
      <c r="AM1865" s="68"/>
      <c r="AN1865" s="110"/>
      <c r="AO1865" s="110"/>
      <c r="AP1865" s="107"/>
      <c r="AQ1865" s="68"/>
    </row>
    <row r="1866" customFormat="false" ht="15" hidden="false" customHeight="false" outlineLevel="0" collapsed="false">
      <c r="B1866" s="1" t="str">
        <f aca="false">поверители!$E1866</f>
        <v>015978</v>
      </c>
      <c r="C1866" s="64" t="s">
        <v>724</v>
      </c>
      <c r="D1866" s="63"/>
      <c r="E1866" s="81" t="s">
        <v>12545</v>
      </c>
      <c r="F1866" s="63"/>
      <c r="G1866" s="63" t="s">
        <v>10335</v>
      </c>
      <c r="H1866" s="64" t="s">
        <v>332</v>
      </c>
      <c r="I1866" s="67" t="s">
        <v>10363</v>
      </c>
      <c r="J1866" s="76"/>
      <c r="K1866" s="76"/>
      <c r="L1866" s="76"/>
      <c r="M1866" s="76"/>
      <c r="N1866" s="76"/>
      <c r="O1866" s="71" t="s">
        <v>10335</v>
      </c>
      <c r="P1866" s="71"/>
      <c r="Q1866" s="71" t="s">
        <v>10338</v>
      </c>
      <c r="R1866" s="79" t="s">
        <v>10339</v>
      </c>
      <c r="S1866" s="74" t="n">
        <v>45154</v>
      </c>
      <c r="T1866" s="74" t="n">
        <v>45884</v>
      </c>
      <c r="U1866" s="87" t="s">
        <v>10340</v>
      </c>
      <c r="V1866" s="87" t="s">
        <v>10341</v>
      </c>
      <c r="W1866" s="76"/>
      <c r="X1866" s="71" t="s">
        <v>10335</v>
      </c>
      <c r="Y1866" s="71" t="s">
        <v>10342</v>
      </c>
      <c r="Z1866" s="79" t="s">
        <v>10629</v>
      </c>
      <c r="AA1866" s="76"/>
      <c r="AB1866" s="76"/>
      <c r="AC1866" s="76"/>
      <c r="AD1866" s="76"/>
      <c r="AE1866" s="97" t="s">
        <v>10630</v>
      </c>
      <c r="AF1866" s="76"/>
      <c r="AG1866" s="76"/>
      <c r="AH1866" s="76"/>
      <c r="AI1866" s="67" t="s">
        <v>10562</v>
      </c>
      <c r="AJ1866" s="79" t="s">
        <v>10346</v>
      </c>
      <c r="AK1866" s="68"/>
      <c r="AL1866" s="68"/>
      <c r="AM1866" s="68"/>
      <c r="AN1866" s="110"/>
      <c r="AO1866" s="110"/>
      <c r="AP1866" s="107"/>
      <c r="AQ1866" s="68"/>
    </row>
    <row r="1867" customFormat="false" ht="15" hidden="false" customHeight="false" outlineLevel="0" collapsed="false">
      <c r="B1867" s="1" t="str">
        <f aca="false">поверители!$E1867</f>
        <v>01469</v>
      </c>
      <c r="C1867" s="64" t="s">
        <v>387</v>
      </c>
      <c r="D1867" s="63"/>
      <c r="E1867" s="81" t="s">
        <v>12182</v>
      </c>
      <c r="F1867" s="63"/>
      <c r="G1867" s="63" t="s">
        <v>10335</v>
      </c>
      <c r="H1867" s="81" t="s">
        <v>390</v>
      </c>
      <c r="I1867" s="67" t="s">
        <v>10469</v>
      </c>
      <c r="J1867" s="76"/>
      <c r="K1867" s="76"/>
      <c r="L1867" s="76"/>
      <c r="M1867" s="76"/>
      <c r="N1867" s="76"/>
      <c r="O1867" s="71" t="s">
        <v>10335</v>
      </c>
      <c r="P1867" s="71"/>
      <c r="Q1867" s="71" t="s">
        <v>10338</v>
      </c>
      <c r="R1867" s="79" t="s">
        <v>10339</v>
      </c>
      <c r="S1867" s="74" t="n">
        <v>45154</v>
      </c>
      <c r="T1867" s="74" t="n">
        <v>45884</v>
      </c>
      <c r="U1867" s="87" t="s">
        <v>10340</v>
      </c>
      <c r="V1867" s="87" t="s">
        <v>10341</v>
      </c>
      <c r="W1867" s="76"/>
      <c r="X1867" s="71" t="s">
        <v>10335</v>
      </c>
      <c r="Y1867" s="71" t="s">
        <v>10342</v>
      </c>
      <c r="Z1867" s="79" t="s">
        <v>10629</v>
      </c>
      <c r="AA1867" s="76"/>
      <c r="AB1867" s="76"/>
      <c r="AC1867" s="76"/>
      <c r="AD1867" s="76"/>
      <c r="AE1867" s="97" t="s">
        <v>10630</v>
      </c>
      <c r="AF1867" s="76"/>
      <c r="AG1867" s="76"/>
      <c r="AH1867" s="76"/>
      <c r="AI1867" s="67" t="s">
        <v>10562</v>
      </c>
      <c r="AJ1867" s="79" t="s">
        <v>10346</v>
      </c>
      <c r="AK1867" s="68"/>
      <c r="AL1867" s="68"/>
      <c r="AM1867" s="68"/>
      <c r="AN1867" s="110"/>
      <c r="AO1867" s="110"/>
      <c r="AP1867" s="107"/>
      <c r="AQ1867" s="68"/>
    </row>
    <row r="1868" customFormat="false" ht="15" hidden="false" customHeight="false" outlineLevel="0" collapsed="false">
      <c r="B1868" s="1" t="str">
        <f aca="false">поверители!$E1868</f>
        <v>171401357</v>
      </c>
      <c r="C1868" s="64" t="s">
        <v>2675</v>
      </c>
      <c r="D1868" s="63"/>
      <c r="E1868" s="67" t="s">
        <v>12546</v>
      </c>
      <c r="F1868" s="63"/>
      <c r="G1868" s="63" t="s">
        <v>10335</v>
      </c>
      <c r="H1868" s="64" t="s">
        <v>12547</v>
      </c>
      <c r="I1868" s="67" t="s">
        <v>10652</v>
      </c>
      <c r="J1868" s="76"/>
      <c r="K1868" s="76"/>
      <c r="L1868" s="76"/>
      <c r="M1868" s="76"/>
      <c r="N1868" s="76"/>
      <c r="O1868" s="71" t="s">
        <v>10335</v>
      </c>
      <c r="P1868" s="71"/>
      <c r="Q1868" s="71" t="s">
        <v>10338</v>
      </c>
      <c r="R1868" s="79" t="s">
        <v>10339</v>
      </c>
      <c r="S1868" s="74" t="n">
        <v>45154</v>
      </c>
      <c r="T1868" s="74" t="n">
        <v>45884</v>
      </c>
      <c r="U1868" s="87" t="s">
        <v>10340</v>
      </c>
      <c r="V1868" s="87" t="s">
        <v>10341</v>
      </c>
      <c r="W1868" s="76"/>
      <c r="X1868" s="71" t="s">
        <v>10335</v>
      </c>
      <c r="Y1868" s="71" t="s">
        <v>10342</v>
      </c>
      <c r="Z1868" s="79" t="s">
        <v>10629</v>
      </c>
      <c r="AA1868" s="76"/>
      <c r="AB1868" s="76"/>
      <c r="AC1868" s="76"/>
      <c r="AD1868" s="76"/>
      <c r="AE1868" s="97" t="s">
        <v>10689</v>
      </c>
      <c r="AF1868" s="76"/>
      <c r="AG1868" s="76"/>
      <c r="AH1868" s="76"/>
      <c r="AI1868" s="67" t="s">
        <v>12548</v>
      </c>
      <c r="AJ1868" s="79" t="s">
        <v>10346</v>
      </c>
      <c r="AK1868" s="68"/>
      <c r="AL1868" s="68"/>
      <c r="AM1868" s="68"/>
      <c r="AN1868" s="110"/>
      <c r="AO1868" s="110"/>
      <c r="AP1868" s="107"/>
      <c r="AQ1868" s="68"/>
    </row>
    <row r="1869" customFormat="false" ht="15" hidden="false" customHeight="false" outlineLevel="0" collapsed="false">
      <c r="B1869" s="1" t="str">
        <f aca="false">поверители!$E1869</f>
        <v>171401284</v>
      </c>
      <c r="C1869" s="64" t="s">
        <v>2675</v>
      </c>
      <c r="D1869" s="63"/>
      <c r="E1869" s="81" t="s">
        <v>12549</v>
      </c>
      <c r="F1869" s="63"/>
      <c r="G1869" s="63" t="s">
        <v>10335</v>
      </c>
      <c r="H1869" s="64" t="s">
        <v>12547</v>
      </c>
      <c r="I1869" s="67" t="s">
        <v>10337</v>
      </c>
      <c r="J1869" s="76"/>
      <c r="K1869" s="76"/>
      <c r="L1869" s="76"/>
      <c r="M1869" s="76"/>
      <c r="N1869" s="76"/>
      <c r="O1869" s="71" t="s">
        <v>10335</v>
      </c>
      <c r="P1869" s="71"/>
      <c r="Q1869" s="71" t="s">
        <v>10338</v>
      </c>
      <c r="R1869" s="79" t="s">
        <v>10339</v>
      </c>
      <c r="S1869" s="74" t="n">
        <v>45154</v>
      </c>
      <c r="T1869" s="74" t="n">
        <v>45884</v>
      </c>
      <c r="U1869" s="87" t="s">
        <v>10340</v>
      </c>
      <c r="V1869" s="87" t="s">
        <v>10341</v>
      </c>
      <c r="W1869" s="76"/>
      <c r="X1869" s="71" t="s">
        <v>10335</v>
      </c>
      <c r="Y1869" s="71" t="s">
        <v>10342</v>
      </c>
      <c r="Z1869" s="79" t="s">
        <v>10629</v>
      </c>
      <c r="AA1869" s="76"/>
      <c r="AB1869" s="76"/>
      <c r="AC1869" s="76"/>
      <c r="AD1869" s="76"/>
      <c r="AE1869" s="97" t="s">
        <v>10630</v>
      </c>
      <c r="AF1869" s="76"/>
      <c r="AG1869" s="76"/>
      <c r="AH1869" s="76"/>
      <c r="AI1869" s="67" t="s">
        <v>10863</v>
      </c>
      <c r="AJ1869" s="79" t="s">
        <v>10346</v>
      </c>
      <c r="AK1869" s="68"/>
      <c r="AL1869" s="68"/>
      <c r="AM1869" s="68"/>
      <c r="AN1869" s="110"/>
      <c r="AO1869" s="110"/>
      <c r="AP1869" s="107"/>
      <c r="AQ1869" s="68"/>
    </row>
    <row r="1870" customFormat="false" ht="15" hidden="false" customHeight="false" outlineLevel="0" collapsed="false">
      <c r="B1870" s="1" t="str">
        <f aca="false">поверители!$E1870</f>
        <v>Р00295</v>
      </c>
      <c r="C1870" s="64" t="s">
        <v>291</v>
      </c>
      <c r="D1870" s="63"/>
      <c r="E1870" s="67" t="s">
        <v>12185</v>
      </c>
      <c r="F1870" s="63"/>
      <c r="G1870" s="63" t="s">
        <v>10335</v>
      </c>
      <c r="H1870" s="63" t="s">
        <v>404</v>
      </c>
      <c r="I1870" s="67" t="s">
        <v>10458</v>
      </c>
      <c r="J1870" s="76"/>
      <c r="K1870" s="76"/>
      <c r="L1870" s="76"/>
      <c r="M1870" s="76"/>
      <c r="N1870" s="76"/>
      <c r="O1870" s="71" t="s">
        <v>10335</v>
      </c>
      <c r="P1870" s="71"/>
      <c r="Q1870" s="71" t="s">
        <v>10338</v>
      </c>
      <c r="R1870" s="79" t="s">
        <v>10339</v>
      </c>
      <c r="S1870" s="74" t="n">
        <v>45154</v>
      </c>
      <c r="T1870" s="74" t="n">
        <v>45519</v>
      </c>
      <c r="U1870" s="87" t="s">
        <v>10340</v>
      </c>
      <c r="V1870" s="87" t="s">
        <v>10341</v>
      </c>
      <c r="W1870" s="76"/>
      <c r="X1870" s="71" t="s">
        <v>10335</v>
      </c>
      <c r="Y1870" s="71" t="s">
        <v>10342</v>
      </c>
      <c r="Z1870" s="79" t="s">
        <v>10629</v>
      </c>
      <c r="AA1870" s="76"/>
      <c r="AB1870" s="76"/>
      <c r="AC1870" s="76"/>
      <c r="AD1870" s="76"/>
      <c r="AE1870" s="97" t="s">
        <v>10630</v>
      </c>
      <c r="AF1870" s="76"/>
      <c r="AG1870" s="76"/>
      <c r="AH1870" s="76"/>
      <c r="AI1870" s="67" t="s">
        <v>10647</v>
      </c>
      <c r="AJ1870" s="79" t="s">
        <v>10346</v>
      </c>
      <c r="AK1870" s="68"/>
      <c r="AL1870" s="68"/>
      <c r="AM1870" s="68"/>
      <c r="AN1870" s="110"/>
      <c r="AO1870" s="110"/>
      <c r="AP1870" s="107"/>
      <c r="AQ1870" s="68"/>
    </row>
    <row r="1871" customFormat="false" ht="15" hidden="false" customHeight="false" outlineLevel="0" collapsed="false">
      <c r="B1871" s="1" t="str">
        <f aca="false">поверители!$E1871</f>
        <v>00263</v>
      </c>
      <c r="C1871" s="64" t="s">
        <v>1753</v>
      </c>
      <c r="D1871" s="63"/>
      <c r="E1871" s="81" t="s">
        <v>12550</v>
      </c>
      <c r="F1871" s="63"/>
      <c r="G1871" s="63" t="s">
        <v>10335</v>
      </c>
      <c r="H1871" s="81" t="s">
        <v>11011</v>
      </c>
      <c r="I1871" s="67" t="s">
        <v>10374</v>
      </c>
      <c r="J1871" s="76"/>
      <c r="K1871" s="76"/>
      <c r="L1871" s="76"/>
      <c r="M1871" s="76"/>
      <c r="N1871" s="76"/>
      <c r="O1871" s="71" t="s">
        <v>10335</v>
      </c>
      <c r="P1871" s="71"/>
      <c r="Q1871" s="71" t="s">
        <v>10338</v>
      </c>
      <c r="R1871" s="79" t="s">
        <v>10339</v>
      </c>
      <c r="S1871" s="74" t="n">
        <v>45154</v>
      </c>
      <c r="T1871" s="74" t="n">
        <v>45884</v>
      </c>
      <c r="U1871" s="87" t="s">
        <v>10340</v>
      </c>
      <c r="V1871" s="87" t="s">
        <v>10341</v>
      </c>
      <c r="W1871" s="76"/>
      <c r="X1871" s="71" t="s">
        <v>10335</v>
      </c>
      <c r="Y1871" s="71" t="s">
        <v>10342</v>
      </c>
      <c r="Z1871" s="79" t="s">
        <v>10629</v>
      </c>
      <c r="AA1871" s="76"/>
      <c r="AB1871" s="76"/>
      <c r="AC1871" s="76"/>
      <c r="AD1871" s="76"/>
      <c r="AE1871" s="97" t="s">
        <v>12168</v>
      </c>
      <c r="AF1871" s="76"/>
      <c r="AG1871" s="76"/>
      <c r="AH1871" s="76"/>
      <c r="AI1871" s="67" t="s">
        <v>12551</v>
      </c>
      <c r="AJ1871" s="79" t="s">
        <v>10346</v>
      </c>
      <c r="AK1871" s="68"/>
      <c r="AL1871" s="68"/>
      <c r="AM1871" s="68"/>
      <c r="AN1871" s="110"/>
      <c r="AO1871" s="110"/>
      <c r="AP1871" s="107"/>
      <c r="AQ1871" s="68"/>
    </row>
    <row r="1872" customFormat="false" ht="15" hidden="false" customHeight="false" outlineLevel="0" collapsed="false">
      <c r="B1872" s="1" t="str">
        <f aca="false">поверители!$E1872</f>
        <v>00268</v>
      </c>
      <c r="C1872" s="64" t="s">
        <v>724</v>
      </c>
      <c r="D1872" s="63"/>
      <c r="E1872" s="81" t="s">
        <v>12552</v>
      </c>
      <c r="F1872" s="63"/>
      <c r="G1872" s="63" t="s">
        <v>10335</v>
      </c>
      <c r="H1872" s="64" t="s">
        <v>332</v>
      </c>
      <c r="I1872" s="67" t="s">
        <v>10652</v>
      </c>
      <c r="J1872" s="76"/>
      <c r="K1872" s="76"/>
      <c r="L1872" s="76"/>
      <c r="M1872" s="76"/>
      <c r="N1872" s="76"/>
      <c r="O1872" s="71" t="s">
        <v>10335</v>
      </c>
      <c r="P1872" s="71"/>
      <c r="Q1872" s="71" t="s">
        <v>10338</v>
      </c>
      <c r="R1872" s="79" t="s">
        <v>10339</v>
      </c>
      <c r="S1872" s="74" t="n">
        <v>45154</v>
      </c>
      <c r="T1872" s="74" t="n">
        <v>45884</v>
      </c>
      <c r="U1872" s="87" t="s">
        <v>10340</v>
      </c>
      <c r="V1872" s="87" t="s">
        <v>10341</v>
      </c>
      <c r="W1872" s="76"/>
      <c r="X1872" s="71" t="s">
        <v>10335</v>
      </c>
      <c r="Y1872" s="71" t="s">
        <v>10342</v>
      </c>
      <c r="Z1872" s="79" t="s">
        <v>10629</v>
      </c>
      <c r="AA1872" s="76"/>
      <c r="AB1872" s="76"/>
      <c r="AC1872" s="76"/>
      <c r="AD1872" s="76"/>
      <c r="AE1872" s="97" t="s">
        <v>10630</v>
      </c>
      <c r="AF1872" s="76"/>
      <c r="AG1872" s="76"/>
      <c r="AH1872" s="76"/>
      <c r="AI1872" s="67" t="s">
        <v>10562</v>
      </c>
      <c r="AJ1872" s="79" t="s">
        <v>10346</v>
      </c>
      <c r="AK1872" s="68"/>
      <c r="AL1872" s="68"/>
      <c r="AM1872" s="68"/>
      <c r="AN1872" s="110"/>
      <c r="AO1872" s="110"/>
      <c r="AP1872" s="107"/>
      <c r="AQ1872" s="68"/>
    </row>
    <row r="1873" customFormat="false" ht="15" hidden="false" customHeight="false" outlineLevel="0" collapsed="false">
      <c r="B1873" s="1" t="str">
        <f aca="false">поверители!$E1873</f>
        <v>00269</v>
      </c>
      <c r="C1873" s="64" t="s">
        <v>724</v>
      </c>
      <c r="D1873" s="63"/>
      <c r="E1873" s="81" t="s">
        <v>2679</v>
      </c>
      <c r="F1873" s="63"/>
      <c r="G1873" s="63" t="s">
        <v>10335</v>
      </c>
      <c r="H1873" s="64" t="s">
        <v>332</v>
      </c>
      <c r="I1873" s="67" t="s">
        <v>10652</v>
      </c>
      <c r="J1873" s="76"/>
      <c r="K1873" s="76"/>
      <c r="L1873" s="76"/>
      <c r="M1873" s="76"/>
      <c r="N1873" s="76"/>
      <c r="O1873" s="71" t="s">
        <v>10335</v>
      </c>
      <c r="P1873" s="71"/>
      <c r="Q1873" s="71" t="s">
        <v>10338</v>
      </c>
      <c r="R1873" s="79" t="s">
        <v>10339</v>
      </c>
      <c r="S1873" s="74" t="n">
        <v>45154</v>
      </c>
      <c r="T1873" s="74" t="n">
        <v>45884</v>
      </c>
      <c r="U1873" s="87" t="s">
        <v>10340</v>
      </c>
      <c r="V1873" s="87" t="s">
        <v>10341</v>
      </c>
      <c r="W1873" s="76"/>
      <c r="X1873" s="71" t="s">
        <v>10335</v>
      </c>
      <c r="Y1873" s="71" t="s">
        <v>10342</v>
      </c>
      <c r="Z1873" s="79" t="s">
        <v>10629</v>
      </c>
      <c r="AA1873" s="76"/>
      <c r="AB1873" s="76"/>
      <c r="AC1873" s="76"/>
      <c r="AD1873" s="76"/>
      <c r="AE1873" s="97" t="s">
        <v>10630</v>
      </c>
      <c r="AF1873" s="76"/>
      <c r="AG1873" s="76"/>
      <c r="AH1873" s="76"/>
      <c r="AI1873" s="67" t="s">
        <v>10562</v>
      </c>
      <c r="AJ1873" s="79" t="s">
        <v>10346</v>
      </c>
      <c r="AK1873" s="68"/>
      <c r="AL1873" s="68"/>
      <c r="AM1873" s="68"/>
      <c r="AN1873" s="110"/>
      <c r="AO1873" s="110"/>
      <c r="AP1873" s="107"/>
      <c r="AQ1873" s="68"/>
    </row>
    <row r="1874" customFormat="false" ht="15" hidden="false" customHeight="false" outlineLevel="0" collapsed="false">
      <c r="B1874" s="1" t="str">
        <f aca="false">поверители!$E1874</f>
        <v>00284</v>
      </c>
      <c r="C1874" s="64" t="s">
        <v>323</v>
      </c>
      <c r="D1874" s="63"/>
      <c r="E1874" s="81" t="s">
        <v>12553</v>
      </c>
      <c r="F1874" s="63"/>
      <c r="G1874" s="63" t="s">
        <v>10335</v>
      </c>
      <c r="H1874" s="81" t="s">
        <v>763</v>
      </c>
      <c r="I1874" s="67" t="s">
        <v>10363</v>
      </c>
      <c r="J1874" s="76"/>
      <c r="K1874" s="76"/>
      <c r="L1874" s="76"/>
      <c r="M1874" s="76"/>
      <c r="N1874" s="76"/>
      <c r="O1874" s="71" t="s">
        <v>10335</v>
      </c>
      <c r="P1874" s="71"/>
      <c r="Q1874" s="71" t="s">
        <v>10338</v>
      </c>
      <c r="R1874" s="79" t="s">
        <v>10339</v>
      </c>
      <c r="S1874" s="74" t="n">
        <v>45154</v>
      </c>
      <c r="T1874" s="74" t="n">
        <v>45884</v>
      </c>
      <c r="U1874" s="87" t="s">
        <v>10340</v>
      </c>
      <c r="V1874" s="87" t="s">
        <v>10341</v>
      </c>
      <c r="W1874" s="76"/>
      <c r="X1874" s="71" t="s">
        <v>10335</v>
      </c>
      <c r="Y1874" s="71" t="s">
        <v>10342</v>
      </c>
      <c r="Z1874" s="79" t="s">
        <v>10629</v>
      </c>
      <c r="AA1874" s="76"/>
      <c r="AB1874" s="76"/>
      <c r="AC1874" s="76"/>
      <c r="AD1874" s="76"/>
      <c r="AE1874" s="97" t="s">
        <v>10630</v>
      </c>
      <c r="AF1874" s="76"/>
      <c r="AG1874" s="76"/>
      <c r="AH1874" s="76"/>
      <c r="AI1874" s="67" t="s">
        <v>10558</v>
      </c>
      <c r="AJ1874" s="79" t="s">
        <v>10346</v>
      </c>
      <c r="AK1874" s="68"/>
      <c r="AL1874" s="68"/>
      <c r="AM1874" s="68"/>
      <c r="AN1874" s="110"/>
      <c r="AO1874" s="110"/>
      <c r="AP1874" s="107"/>
      <c r="AQ1874" s="68"/>
    </row>
    <row r="1875" customFormat="false" ht="15" hidden="false" customHeight="false" outlineLevel="0" collapsed="false">
      <c r="B1875" s="1" t="str">
        <f aca="false">поверители!$E1875</f>
        <v>00291</v>
      </c>
      <c r="C1875" s="64" t="s">
        <v>323</v>
      </c>
      <c r="D1875" s="63"/>
      <c r="E1875" s="81" t="s">
        <v>12554</v>
      </c>
      <c r="F1875" s="63"/>
      <c r="G1875" s="63" t="s">
        <v>10335</v>
      </c>
      <c r="H1875" s="81" t="s">
        <v>782</v>
      </c>
      <c r="I1875" s="67" t="s">
        <v>10363</v>
      </c>
      <c r="J1875" s="76"/>
      <c r="K1875" s="76"/>
      <c r="L1875" s="76"/>
      <c r="M1875" s="76"/>
      <c r="N1875" s="76"/>
      <c r="O1875" s="71" t="s">
        <v>10335</v>
      </c>
      <c r="P1875" s="71"/>
      <c r="Q1875" s="71" t="s">
        <v>10338</v>
      </c>
      <c r="R1875" s="79" t="s">
        <v>10339</v>
      </c>
      <c r="S1875" s="74" t="n">
        <v>45154</v>
      </c>
      <c r="T1875" s="74" t="n">
        <v>45884</v>
      </c>
      <c r="U1875" s="87" t="s">
        <v>10340</v>
      </c>
      <c r="V1875" s="87" t="s">
        <v>10341</v>
      </c>
      <c r="W1875" s="76"/>
      <c r="X1875" s="71" t="s">
        <v>10335</v>
      </c>
      <c r="Y1875" s="71" t="s">
        <v>10342</v>
      </c>
      <c r="Z1875" s="79" t="s">
        <v>10629</v>
      </c>
      <c r="AA1875" s="76"/>
      <c r="AB1875" s="76"/>
      <c r="AC1875" s="76"/>
      <c r="AD1875" s="76"/>
      <c r="AE1875" s="97" t="s">
        <v>10630</v>
      </c>
      <c r="AF1875" s="76"/>
      <c r="AG1875" s="76"/>
      <c r="AH1875" s="76"/>
      <c r="AI1875" s="67" t="s">
        <v>10848</v>
      </c>
      <c r="AJ1875" s="79" t="s">
        <v>10346</v>
      </c>
      <c r="AK1875" s="68"/>
      <c r="AL1875" s="68"/>
      <c r="AM1875" s="68"/>
      <c r="AN1875" s="110"/>
      <c r="AO1875" s="110"/>
      <c r="AP1875" s="107"/>
      <c r="AQ1875" s="68"/>
    </row>
    <row r="1876" customFormat="false" ht="15" hidden="false" customHeight="false" outlineLevel="0" collapsed="false">
      <c r="B1876" s="1" t="str">
        <f aca="false">поверители!$E1876</f>
        <v>00293</v>
      </c>
      <c r="C1876" s="64" t="s">
        <v>323</v>
      </c>
      <c r="D1876" s="63"/>
      <c r="E1876" s="81" t="s">
        <v>12555</v>
      </c>
      <c r="F1876" s="63"/>
      <c r="G1876" s="63" t="s">
        <v>10335</v>
      </c>
      <c r="H1876" s="81" t="s">
        <v>782</v>
      </c>
      <c r="I1876" s="67" t="s">
        <v>10363</v>
      </c>
      <c r="J1876" s="76"/>
      <c r="K1876" s="76"/>
      <c r="L1876" s="76"/>
      <c r="M1876" s="76"/>
      <c r="N1876" s="76"/>
      <c r="O1876" s="71" t="s">
        <v>10335</v>
      </c>
      <c r="P1876" s="71"/>
      <c r="Q1876" s="71" t="s">
        <v>10338</v>
      </c>
      <c r="R1876" s="79" t="s">
        <v>10339</v>
      </c>
      <c r="S1876" s="74" t="n">
        <v>45154</v>
      </c>
      <c r="T1876" s="74" t="n">
        <v>45884</v>
      </c>
      <c r="U1876" s="87" t="s">
        <v>10340</v>
      </c>
      <c r="V1876" s="87" t="s">
        <v>10341</v>
      </c>
      <c r="W1876" s="76"/>
      <c r="X1876" s="71" t="s">
        <v>10335</v>
      </c>
      <c r="Y1876" s="71" t="s">
        <v>10342</v>
      </c>
      <c r="Z1876" s="79" t="s">
        <v>10629</v>
      </c>
      <c r="AA1876" s="76"/>
      <c r="AB1876" s="76"/>
      <c r="AC1876" s="76"/>
      <c r="AD1876" s="76"/>
      <c r="AE1876" s="97" t="s">
        <v>10630</v>
      </c>
      <c r="AF1876" s="76"/>
      <c r="AG1876" s="76"/>
      <c r="AH1876" s="76"/>
      <c r="AI1876" s="67" t="s">
        <v>10848</v>
      </c>
      <c r="AJ1876" s="79" t="s">
        <v>10346</v>
      </c>
      <c r="AK1876" s="68"/>
      <c r="AL1876" s="68"/>
      <c r="AM1876" s="68"/>
      <c r="AN1876" s="110"/>
      <c r="AO1876" s="110"/>
      <c r="AP1876" s="107"/>
      <c r="AQ1876" s="68"/>
    </row>
    <row r="1877" customFormat="false" ht="15" hidden="false" customHeight="false" outlineLevel="0" collapsed="false">
      <c r="B1877" s="1" t="str">
        <f aca="false">поверители!$E1877</f>
        <v>00294</v>
      </c>
      <c r="C1877" s="64" t="s">
        <v>323</v>
      </c>
      <c r="D1877" s="63"/>
      <c r="E1877" s="81" t="s">
        <v>12556</v>
      </c>
      <c r="F1877" s="63"/>
      <c r="G1877" s="63" t="s">
        <v>10335</v>
      </c>
      <c r="H1877" s="81" t="s">
        <v>782</v>
      </c>
      <c r="I1877" s="67" t="s">
        <v>10363</v>
      </c>
      <c r="J1877" s="76"/>
      <c r="K1877" s="76"/>
      <c r="L1877" s="76"/>
      <c r="M1877" s="76"/>
      <c r="N1877" s="76"/>
      <c r="O1877" s="71" t="s">
        <v>10335</v>
      </c>
      <c r="P1877" s="71"/>
      <c r="Q1877" s="71" t="s">
        <v>10338</v>
      </c>
      <c r="R1877" s="79" t="s">
        <v>10339</v>
      </c>
      <c r="S1877" s="74" t="n">
        <v>45154</v>
      </c>
      <c r="T1877" s="74" t="n">
        <v>45884</v>
      </c>
      <c r="U1877" s="87" t="s">
        <v>10340</v>
      </c>
      <c r="V1877" s="87" t="s">
        <v>10341</v>
      </c>
      <c r="W1877" s="76"/>
      <c r="X1877" s="71" t="s">
        <v>10335</v>
      </c>
      <c r="Y1877" s="71" t="s">
        <v>10342</v>
      </c>
      <c r="Z1877" s="79" t="s">
        <v>10629</v>
      </c>
      <c r="AA1877" s="76"/>
      <c r="AB1877" s="76"/>
      <c r="AC1877" s="76"/>
      <c r="AD1877" s="76"/>
      <c r="AE1877" s="97" t="s">
        <v>10630</v>
      </c>
      <c r="AF1877" s="76"/>
      <c r="AG1877" s="76"/>
      <c r="AH1877" s="76"/>
      <c r="AI1877" s="67" t="s">
        <v>10848</v>
      </c>
      <c r="AJ1877" s="79" t="s">
        <v>10346</v>
      </c>
      <c r="AK1877" s="68"/>
      <c r="AL1877" s="68"/>
      <c r="AM1877" s="68"/>
      <c r="AN1877" s="110"/>
      <c r="AO1877" s="110"/>
      <c r="AP1877" s="107"/>
      <c r="AQ1877" s="68"/>
    </row>
    <row r="1878" customFormat="false" ht="15" hidden="false" customHeight="false" outlineLevel="0" collapsed="false">
      <c r="B1878" s="1" t="str">
        <f aca="false">поверители!$E1878</f>
        <v>00308</v>
      </c>
      <c r="C1878" s="64" t="s">
        <v>323</v>
      </c>
      <c r="D1878" s="63"/>
      <c r="E1878" s="81" t="s">
        <v>12557</v>
      </c>
      <c r="F1878" s="63"/>
      <c r="G1878" s="63" t="s">
        <v>10335</v>
      </c>
      <c r="H1878" s="81" t="s">
        <v>763</v>
      </c>
      <c r="I1878" s="67" t="s">
        <v>10363</v>
      </c>
      <c r="J1878" s="76"/>
      <c r="K1878" s="76"/>
      <c r="L1878" s="76"/>
      <c r="M1878" s="76"/>
      <c r="N1878" s="76"/>
      <c r="O1878" s="71" t="s">
        <v>10335</v>
      </c>
      <c r="P1878" s="71"/>
      <c r="Q1878" s="71" t="s">
        <v>10338</v>
      </c>
      <c r="R1878" s="79" t="s">
        <v>10339</v>
      </c>
      <c r="S1878" s="74" t="n">
        <v>45154</v>
      </c>
      <c r="T1878" s="74" t="n">
        <v>45884</v>
      </c>
      <c r="U1878" s="87" t="s">
        <v>10340</v>
      </c>
      <c r="V1878" s="87" t="s">
        <v>10341</v>
      </c>
      <c r="W1878" s="76"/>
      <c r="X1878" s="71" t="s">
        <v>10335</v>
      </c>
      <c r="Y1878" s="71" t="s">
        <v>10342</v>
      </c>
      <c r="Z1878" s="79" t="s">
        <v>10629</v>
      </c>
      <c r="AA1878" s="76"/>
      <c r="AB1878" s="76"/>
      <c r="AC1878" s="76"/>
      <c r="AD1878" s="76"/>
      <c r="AE1878" s="97" t="s">
        <v>10630</v>
      </c>
      <c r="AF1878" s="76"/>
      <c r="AG1878" s="76"/>
      <c r="AH1878" s="76"/>
      <c r="AI1878" s="67" t="s">
        <v>10562</v>
      </c>
      <c r="AJ1878" s="79" t="s">
        <v>10346</v>
      </c>
      <c r="AK1878" s="68"/>
      <c r="AL1878" s="68"/>
      <c r="AM1878" s="68"/>
      <c r="AN1878" s="110"/>
      <c r="AO1878" s="110"/>
      <c r="AP1878" s="107"/>
      <c r="AQ1878" s="68"/>
    </row>
    <row r="1879" customFormat="false" ht="15" hidden="false" customHeight="false" outlineLevel="0" collapsed="false">
      <c r="B1879" s="1" t="str">
        <f aca="false">поверители!$E1879</f>
        <v>00311</v>
      </c>
      <c r="C1879" s="64" t="s">
        <v>1753</v>
      </c>
      <c r="D1879" s="63"/>
      <c r="E1879" s="81" t="s">
        <v>12558</v>
      </c>
      <c r="F1879" s="63"/>
      <c r="G1879" s="63" t="s">
        <v>10335</v>
      </c>
      <c r="H1879" s="81" t="s">
        <v>11011</v>
      </c>
      <c r="I1879" s="67" t="s">
        <v>10374</v>
      </c>
      <c r="J1879" s="76"/>
      <c r="K1879" s="76"/>
      <c r="L1879" s="76"/>
      <c r="M1879" s="76"/>
      <c r="N1879" s="76"/>
      <c r="O1879" s="71" t="s">
        <v>10335</v>
      </c>
      <c r="P1879" s="71"/>
      <c r="Q1879" s="71" t="s">
        <v>10338</v>
      </c>
      <c r="R1879" s="79" t="s">
        <v>10339</v>
      </c>
      <c r="S1879" s="74" t="n">
        <v>45154</v>
      </c>
      <c r="T1879" s="74" t="n">
        <v>45884</v>
      </c>
      <c r="U1879" s="87" t="s">
        <v>10340</v>
      </c>
      <c r="V1879" s="87" t="s">
        <v>10341</v>
      </c>
      <c r="W1879" s="76"/>
      <c r="X1879" s="71" t="s">
        <v>10335</v>
      </c>
      <c r="Y1879" s="71" t="s">
        <v>10342</v>
      </c>
      <c r="Z1879" s="79" t="s">
        <v>10629</v>
      </c>
      <c r="AA1879" s="76"/>
      <c r="AB1879" s="76"/>
      <c r="AC1879" s="76"/>
      <c r="AD1879" s="76"/>
      <c r="AE1879" s="97" t="s">
        <v>10689</v>
      </c>
      <c r="AF1879" s="76"/>
      <c r="AG1879" s="76"/>
      <c r="AH1879" s="76"/>
      <c r="AI1879" s="67" t="s">
        <v>12551</v>
      </c>
      <c r="AJ1879" s="79" t="s">
        <v>10346</v>
      </c>
      <c r="AK1879" s="68"/>
      <c r="AL1879" s="68"/>
      <c r="AM1879" s="68"/>
      <c r="AN1879" s="110"/>
      <c r="AO1879" s="110"/>
      <c r="AP1879" s="107"/>
      <c r="AQ1879" s="68"/>
    </row>
    <row r="1880" customFormat="false" ht="15" hidden="false" customHeight="false" outlineLevel="0" collapsed="false">
      <c r="B1880" s="1" t="str">
        <f aca="false">поверители!$E1880</f>
        <v>00567</v>
      </c>
      <c r="C1880" s="64" t="s">
        <v>323</v>
      </c>
      <c r="D1880" s="63"/>
      <c r="E1880" s="81" t="s">
        <v>12559</v>
      </c>
      <c r="F1880" s="63"/>
      <c r="G1880" s="63" t="s">
        <v>10335</v>
      </c>
      <c r="H1880" s="81" t="s">
        <v>782</v>
      </c>
      <c r="I1880" s="67" t="s">
        <v>10363</v>
      </c>
      <c r="J1880" s="76"/>
      <c r="K1880" s="76"/>
      <c r="L1880" s="76"/>
      <c r="M1880" s="76"/>
      <c r="N1880" s="76"/>
      <c r="O1880" s="71" t="s">
        <v>10335</v>
      </c>
      <c r="P1880" s="71"/>
      <c r="Q1880" s="71" t="s">
        <v>10338</v>
      </c>
      <c r="R1880" s="79" t="s">
        <v>10339</v>
      </c>
      <c r="S1880" s="74" t="n">
        <v>45154</v>
      </c>
      <c r="T1880" s="74" t="n">
        <v>45884</v>
      </c>
      <c r="U1880" s="87" t="s">
        <v>10340</v>
      </c>
      <c r="V1880" s="87" t="s">
        <v>10341</v>
      </c>
      <c r="W1880" s="76"/>
      <c r="X1880" s="71" t="s">
        <v>10335</v>
      </c>
      <c r="Y1880" s="71" t="s">
        <v>10342</v>
      </c>
      <c r="Z1880" s="79" t="s">
        <v>10629</v>
      </c>
      <c r="AA1880" s="76"/>
      <c r="AB1880" s="76"/>
      <c r="AC1880" s="76"/>
      <c r="AD1880" s="76"/>
      <c r="AE1880" s="97" t="s">
        <v>10630</v>
      </c>
      <c r="AF1880" s="76"/>
      <c r="AG1880" s="76"/>
      <c r="AH1880" s="76"/>
      <c r="AI1880" s="67" t="s">
        <v>10848</v>
      </c>
      <c r="AJ1880" s="79" t="s">
        <v>10346</v>
      </c>
      <c r="AK1880" s="68"/>
      <c r="AL1880" s="68"/>
      <c r="AM1880" s="68"/>
      <c r="AN1880" s="110"/>
      <c r="AO1880" s="110"/>
      <c r="AP1880" s="107"/>
      <c r="AQ1880" s="68"/>
    </row>
    <row r="1881" customFormat="false" ht="15" hidden="false" customHeight="false" outlineLevel="0" collapsed="false">
      <c r="B1881" s="1" t="str">
        <f aca="false">поверители!$E1881</f>
        <v>00785</v>
      </c>
      <c r="C1881" s="64" t="s">
        <v>724</v>
      </c>
      <c r="D1881" s="63"/>
      <c r="E1881" s="67" t="s">
        <v>12560</v>
      </c>
      <c r="F1881" s="63"/>
      <c r="G1881" s="63" t="s">
        <v>10335</v>
      </c>
      <c r="H1881" s="81" t="s">
        <v>332</v>
      </c>
      <c r="I1881" s="67" t="s">
        <v>10652</v>
      </c>
      <c r="J1881" s="76"/>
      <c r="K1881" s="76"/>
      <c r="L1881" s="76"/>
      <c r="M1881" s="76"/>
      <c r="N1881" s="76"/>
      <c r="O1881" s="71" t="s">
        <v>10335</v>
      </c>
      <c r="P1881" s="71"/>
      <c r="Q1881" s="71" t="s">
        <v>10338</v>
      </c>
      <c r="R1881" s="79" t="s">
        <v>10339</v>
      </c>
      <c r="S1881" s="74" t="n">
        <v>45154</v>
      </c>
      <c r="T1881" s="74" t="n">
        <v>45884</v>
      </c>
      <c r="U1881" s="87" t="s">
        <v>10340</v>
      </c>
      <c r="V1881" s="87" t="s">
        <v>10341</v>
      </c>
      <c r="W1881" s="76"/>
      <c r="X1881" s="71" t="s">
        <v>10335</v>
      </c>
      <c r="Y1881" s="71" t="s">
        <v>10342</v>
      </c>
      <c r="Z1881" s="79" t="s">
        <v>10629</v>
      </c>
      <c r="AA1881" s="76"/>
      <c r="AB1881" s="76"/>
      <c r="AC1881" s="76"/>
      <c r="AD1881" s="76"/>
      <c r="AE1881" s="97" t="s">
        <v>10630</v>
      </c>
      <c r="AF1881" s="76"/>
      <c r="AG1881" s="76"/>
      <c r="AH1881" s="76"/>
      <c r="AI1881" s="67" t="s">
        <v>10562</v>
      </c>
      <c r="AJ1881" s="79" t="s">
        <v>10346</v>
      </c>
      <c r="AK1881" s="68"/>
      <c r="AL1881" s="68"/>
      <c r="AM1881" s="68"/>
      <c r="AN1881" s="110"/>
      <c r="AO1881" s="110"/>
      <c r="AP1881" s="107"/>
      <c r="AQ1881" s="68"/>
    </row>
    <row r="1882" customFormat="false" ht="15" hidden="false" customHeight="false" outlineLevel="0" collapsed="false">
      <c r="B1882" s="1" t="str">
        <f aca="false">поверители!$E1882</f>
        <v>00787</v>
      </c>
      <c r="C1882" s="64" t="s">
        <v>724</v>
      </c>
      <c r="D1882" s="63"/>
      <c r="E1882" s="67" t="s">
        <v>2693</v>
      </c>
      <c r="F1882" s="63"/>
      <c r="G1882" s="63" t="s">
        <v>10335</v>
      </c>
      <c r="H1882" s="81" t="s">
        <v>332</v>
      </c>
      <c r="I1882" s="67" t="s">
        <v>10652</v>
      </c>
      <c r="J1882" s="76"/>
      <c r="K1882" s="76"/>
      <c r="L1882" s="76"/>
      <c r="M1882" s="76"/>
      <c r="N1882" s="76"/>
      <c r="O1882" s="71" t="s">
        <v>10335</v>
      </c>
      <c r="P1882" s="71"/>
      <c r="Q1882" s="71" t="s">
        <v>10338</v>
      </c>
      <c r="R1882" s="79" t="s">
        <v>10339</v>
      </c>
      <c r="S1882" s="74" t="n">
        <v>45154</v>
      </c>
      <c r="T1882" s="74" t="n">
        <v>45884</v>
      </c>
      <c r="U1882" s="87" t="s">
        <v>10340</v>
      </c>
      <c r="V1882" s="87" t="s">
        <v>10341</v>
      </c>
      <c r="W1882" s="76"/>
      <c r="X1882" s="71" t="s">
        <v>10335</v>
      </c>
      <c r="Y1882" s="71" t="s">
        <v>10342</v>
      </c>
      <c r="Z1882" s="79" t="s">
        <v>10629</v>
      </c>
      <c r="AA1882" s="76"/>
      <c r="AB1882" s="76"/>
      <c r="AC1882" s="76"/>
      <c r="AD1882" s="76"/>
      <c r="AE1882" s="97" t="s">
        <v>10630</v>
      </c>
      <c r="AF1882" s="76"/>
      <c r="AG1882" s="76"/>
      <c r="AH1882" s="76"/>
      <c r="AI1882" s="67" t="s">
        <v>10562</v>
      </c>
      <c r="AJ1882" s="79" t="s">
        <v>10346</v>
      </c>
      <c r="AK1882" s="68"/>
      <c r="AL1882" s="68"/>
      <c r="AM1882" s="68"/>
      <c r="AN1882" s="110"/>
      <c r="AO1882" s="110"/>
      <c r="AP1882" s="107"/>
      <c r="AQ1882" s="68"/>
    </row>
    <row r="1883" customFormat="false" ht="15" hidden="false" customHeight="false" outlineLevel="0" collapsed="false">
      <c r="B1883" s="1" t="str">
        <f aca="false">поверители!$E1883</f>
        <v>01335</v>
      </c>
      <c r="C1883" s="64" t="s">
        <v>323</v>
      </c>
      <c r="D1883" s="63"/>
      <c r="E1883" s="81" t="s">
        <v>12561</v>
      </c>
      <c r="F1883" s="63"/>
      <c r="G1883" s="63" t="s">
        <v>10335</v>
      </c>
      <c r="H1883" s="81" t="s">
        <v>782</v>
      </c>
      <c r="I1883" s="67" t="s">
        <v>10363</v>
      </c>
      <c r="J1883" s="76"/>
      <c r="K1883" s="76"/>
      <c r="L1883" s="76"/>
      <c r="M1883" s="76"/>
      <c r="N1883" s="76"/>
      <c r="O1883" s="71" t="s">
        <v>10335</v>
      </c>
      <c r="P1883" s="71"/>
      <c r="Q1883" s="71" t="s">
        <v>10338</v>
      </c>
      <c r="R1883" s="79" t="s">
        <v>10339</v>
      </c>
      <c r="S1883" s="74" t="n">
        <v>45154</v>
      </c>
      <c r="T1883" s="74" t="n">
        <v>45884</v>
      </c>
      <c r="U1883" s="87" t="s">
        <v>10340</v>
      </c>
      <c r="V1883" s="87" t="s">
        <v>10341</v>
      </c>
      <c r="W1883" s="76"/>
      <c r="X1883" s="71" t="s">
        <v>10335</v>
      </c>
      <c r="Y1883" s="71" t="s">
        <v>10342</v>
      </c>
      <c r="Z1883" s="79" t="s">
        <v>10629</v>
      </c>
      <c r="AA1883" s="76"/>
      <c r="AB1883" s="76"/>
      <c r="AC1883" s="76"/>
      <c r="AD1883" s="76"/>
      <c r="AE1883" s="97" t="s">
        <v>10630</v>
      </c>
      <c r="AF1883" s="76"/>
      <c r="AG1883" s="76"/>
      <c r="AH1883" s="76"/>
      <c r="AI1883" s="67" t="s">
        <v>10848</v>
      </c>
      <c r="AJ1883" s="79" t="s">
        <v>10346</v>
      </c>
      <c r="AK1883" s="68"/>
      <c r="AL1883" s="68"/>
      <c r="AM1883" s="68"/>
      <c r="AN1883" s="110"/>
      <c r="AO1883" s="110"/>
      <c r="AP1883" s="107"/>
      <c r="AQ1883" s="68"/>
    </row>
    <row r="1884" customFormat="false" ht="15" hidden="false" customHeight="false" outlineLevel="0" collapsed="false">
      <c r="B1884" s="1" t="str">
        <f aca="false">поверители!$E1884</f>
        <v>01344</v>
      </c>
      <c r="C1884" s="64" t="s">
        <v>1753</v>
      </c>
      <c r="D1884" s="63"/>
      <c r="E1884" s="81" t="s">
        <v>12562</v>
      </c>
      <c r="F1884" s="63"/>
      <c r="G1884" s="63" t="s">
        <v>10335</v>
      </c>
      <c r="H1884" s="81" t="s">
        <v>10956</v>
      </c>
      <c r="I1884" s="67" t="s">
        <v>10363</v>
      </c>
      <c r="J1884" s="76"/>
      <c r="K1884" s="76"/>
      <c r="L1884" s="76"/>
      <c r="M1884" s="76"/>
      <c r="N1884" s="76"/>
      <c r="O1884" s="71" t="s">
        <v>10335</v>
      </c>
      <c r="P1884" s="71"/>
      <c r="Q1884" s="71" t="s">
        <v>10338</v>
      </c>
      <c r="R1884" s="79" t="s">
        <v>10339</v>
      </c>
      <c r="S1884" s="74" t="n">
        <v>45154</v>
      </c>
      <c r="T1884" s="74" t="n">
        <v>45884</v>
      </c>
      <c r="U1884" s="87" t="s">
        <v>10340</v>
      </c>
      <c r="V1884" s="87" t="s">
        <v>10341</v>
      </c>
      <c r="W1884" s="76"/>
      <c r="X1884" s="71" t="s">
        <v>10335</v>
      </c>
      <c r="Y1884" s="71" t="s">
        <v>10342</v>
      </c>
      <c r="Z1884" s="79" t="s">
        <v>10629</v>
      </c>
      <c r="AA1884" s="76"/>
      <c r="AB1884" s="76"/>
      <c r="AC1884" s="76"/>
      <c r="AD1884" s="76"/>
      <c r="AE1884" s="97" t="s">
        <v>10630</v>
      </c>
      <c r="AF1884" s="76"/>
      <c r="AG1884" s="76"/>
      <c r="AH1884" s="76"/>
      <c r="AI1884" s="67" t="s">
        <v>10845</v>
      </c>
      <c r="AJ1884" s="79" t="s">
        <v>10346</v>
      </c>
      <c r="AK1884" s="68"/>
      <c r="AL1884" s="68"/>
      <c r="AM1884" s="68"/>
      <c r="AN1884" s="110"/>
      <c r="AO1884" s="110"/>
      <c r="AP1884" s="107"/>
      <c r="AQ1884" s="68"/>
    </row>
    <row r="1885" customFormat="false" ht="15" hidden="false" customHeight="false" outlineLevel="0" collapsed="false">
      <c r="B1885" s="1" t="str">
        <f aca="false">поверители!$E1885</f>
        <v>01348</v>
      </c>
      <c r="C1885" s="64" t="s">
        <v>323</v>
      </c>
      <c r="D1885" s="63"/>
      <c r="E1885" s="81" t="s">
        <v>12563</v>
      </c>
      <c r="F1885" s="63"/>
      <c r="G1885" s="63" t="s">
        <v>10335</v>
      </c>
      <c r="H1885" s="81" t="s">
        <v>763</v>
      </c>
      <c r="I1885" s="67" t="s">
        <v>10363</v>
      </c>
      <c r="J1885" s="76"/>
      <c r="K1885" s="76"/>
      <c r="L1885" s="76"/>
      <c r="M1885" s="76"/>
      <c r="N1885" s="76"/>
      <c r="O1885" s="71" t="s">
        <v>10335</v>
      </c>
      <c r="P1885" s="71"/>
      <c r="Q1885" s="71" t="s">
        <v>10338</v>
      </c>
      <c r="R1885" s="79" t="s">
        <v>10339</v>
      </c>
      <c r="S1885" s="74" t="n">
        <v>45154</v>
      </c>
      <c r="T1885" s="74" t="n">
        <v>45884</v>
      </c>
      <c r="U1885" s="87" t="s">
        <v>10340</v>
      </c>
      <c r="V1885" s="87" t="s">
        <v>10341</v>
      </c>
      <c r="W1885" s="76"/>
      <c r="X1885" s="71" t="s">
        <v>10335</v>
      </c>
      <c r="Y1885" s="71" t="s">
        <v>10342</v>
      </c>
      <c r="Z1885" s="79" t="s">
        <v>10629</v>
      </c>
      <c r="AA1885" s="76"/>
      <c r="AB1885" s="76"/>
      <c r="AC1885" s="76"/>
      <c r="AD1885" s="76"/>
      <c r="AE1885" s="97" t="s">
        <v>10630</v>
      </c>
      <c r="AF1885" s="76"/>
      <c r="AG1885" s="76"/>
      <c r="AH1885" s="76"/>
      <c r="AI1885" s="67" t="s">
        <v>10558</v>
      </c>
      <c r="AJ1885" s="79" t="s">
        <v>10346</v>
      </c>
      <c r="AK1885" s="68"/>
      <c r="AL1885" s="68"/>
      <c r="AM1885" s="68"/>
      <c r="AN1885" s="110"/>
      <c r="AO1885" s="110"/>
      <c r="AP1885" s="107"/>
      <c r="AQ1885" s="68"/>
    </row>
    <row r="1886" customFormat="false" ht="15" hidden="false" customHeight="false" outlineLevel="0" collapsed="false">
      <c r="B1886" s="1" t="str">
        <f aca="false">поверители!$E1886</f>
        <v>01680</v>
      </c>
      <c r="C1886" s="64" t="s">
        <v>323</v>
      </c>
      <c r="D1886" s="63"/>
      <c r="E1886" s="81" t="s">
        <v>12564</v>
      </c>
      <c r="F1886" s="63"/>
      <c r="G1886" s="63" t="s">
        <v>10335</v>
      </c>
      <c r="H1886" s="81" t="s">
        <v>763</v>
      </c>
      <c r="I1886" s="67" t="s">
        <v>10363</v>
      </c>
      <c r="J1886" s="76"/>
      <c r="K1886" s="76"/>
      <c r="L1886" s="76"/>
      <c r="M1886" s="76"/>
      <c r="N1886" s="76"/>
      <c r="O1886" s="71" t="s">
        <v>10335</v>
      </c>
      <c r="P1886" s="71"/>
      <c r="Q1886" s="71" t="s">
        <v>10338</v>
      </c>
      <c r="R1886" s="79" t="s">
        <v>10339</v>
      </c>
      <c r="S1886" s="74" t="n">
        <v>45154</v>
      </c>
      <c r="T1886" s="74" t="n">
        <v>45884</v>
      </c>
      <c r="U1886" s="87" t="s">
        <v>10340</v>
      </c>
      <c r="V1886" s="87" t="s">
        <v>10341</v>
      </c>
      <c r="W1886" s="76"/>
      <c r="X1886" s="71" t="s">
        <v>10335</v>
      </c>
      <c r="Y1886" s="71" t="s">
        <v>10342</v>
      </c>
      <c r="Z1886" s="79" t="s">
        <v>10629</v>
      </c>
      <c r="AA1886" s="76"/>
      <c r="AB1886" s="76"/>
      <c r="AC1886" s="76"/>
      <c r="AD1886" s="76"/>
      <c r="AE1886" s="97" t="s">
        <v>10630</v>
      </c>
      <c r="AF1886" s="76"/>
      <c r="AG1886" s="76"/>
      <c r="AH1886" s="76"/>
      <c r="AI1886" s="67" t="s">
        <v>10587</v>
      </c>
      <c r="AJ1886" s="79" t="s">
        <v>10346</v>
      </c>
      <c r="AK1886" s="68"/>
      <c r="AL1886" s="68"/>
      <c r="AM1886" s="68"/>
      <c r="AN1886" s="110"/>
      <c r="AO1886" s="110"/>
      <c r="AP1886" s="107"/>
      <c r="AQ1886" s="68"/>
    </row>
    <row r="1887" customFormat="false" ht="15" hidden="false" customHeight="false" outlineLevel="0" collapsed="false">
      <c r="B1887" s="1" t="str">
        <f aca="false">поверители!$E1887</f>
        <v>01684</v>
      </c>
      <c r="C1887" s="64" t="s">
        <v>323</v>
      </c>
      <c r="D1887" s="63"/>
      <c r="E1887" s="81" t="s">
        <v>12565</v>
      </c>
      <c r="F1887" s="63"/>
      <c r="G1887" s="63" t="s">
        <v>10335</v>
      </c>
      <c r="H1887" s="81" t="s">
        <v>763</v>
      </c>
      <c r="I1887" s="67" t="s">
        <v>10363</v>
      </c>
      <c r="J1887" s="76"/>
      <c r="K1887" s="76"/>
      <c r="L1887" s="76"/>
      <c r="M1887" s="76"/>
      <c r="N1887" s="76"/>
      <c r="O1887" s="71" t="s">
        <v>10335</v>
      </c>
      <c r="P1887" s="71"/>
      <c r="Q1887" s="71" t="s">
        <v>10338</v>
      </c>
      <c r="R1887" s="79" t="s">
        <v>10339</v>
      </c>
      <c r="S1887" s="74" t="n">
        <v>45154</v>
      </c>
      <c r="T1887" s="74" t="n">
        <v>45884</v>
      </c>
      <c r="U1887" s="87" t="s">
        <v>10340</v>
      </c>
      <c r="V1887" s="87" t="s">
        <v>10341</v>
      </c>
      <c r="W1887" s="76"/>
      <c r="X1887" s="71" t="s">
        <v>10335</v>
      </c>
      <c r="Y1887" s="71" t="s">
        <v>10342</v>
      </c>
      <c r="Z1887" s="79" t="s">
        <v>10629</v>
      </c>
      <c r="AA1887" s="76"/>
      <c r="AB1887" s="76"/>
      <c r="AC1887" s="76"/>
      <c r="AD1887" s="76"/>
      <c r="AE1887" s="97" t="s">
        <v>10630</v>
      </c>
      <c r="AF1887" s="76"/>
      <c r="AG1887" s="76"/>
      <c r="AH1887" s="76"/>
      <c r="AI1887" s="67" t="s">
        <v>10552</v>
      </c>
      <c r="AJ1887" s="79" t="s">
        <v>10346</v>
      </c>
      <c r="AK1887" s="68"/>
      <c r="AL1887" s="68"/>
      <c r="AM1887" s="68"/>
      <c r="AN1887" s="110"/>
      <c r="AO1887" s="110"/>
      <c r="AP1887" s="107"/>
      <c r="AQ1887" s="68"/>
    </row>
    <row r="1888" customFormat="false" ht="15" hidden="false" customHeight="false" outlineLevel="0" collapsed="false">
      <c r="B1888" s="1" t="str">
        <f aca="false">поверители!$E1888</f>
        <v>01692</v>
      </c>
      <c r="C1888" s="64" t="s">
        <v>323</v>
      </c>
      <c r="D1888" s="63"/>
      <c r="E1888" s="67" t="s">
        <v>12566</v>
      </c>
      <c r="F1888" s="63"/>
      <c r="G1888" s="63" t="s">
        <v>10335</v>
      </c>
      <c r="H1888" s="81" t="s">
        <v>782</v>
      </c>
      <c r="I1888" s="67" t="s">
        <v>10363</v>
      </c>
      <c r="J1888" s="76"/>
      <c r="K1888" s="76"/>
      <c r="L1888" s="76"/>
      <c r="M1888" s="76"/>
      <c r="N1888" s="76"/>
      <c r="O1888" s="71" t="s">
        <v>10335</v>
      </c>
      <c r="P1888" s="71"/>
      <c r="Q1888" s="71" t="s">
        <v>10338</v>
      </c>
      <c r="R1888" s="79" t="s">
        <v>10339</v>
      </c>
      <c r="S1888" s="74" t="n">
        <v>45154</v>
      </c>
      <c r="T1888" s="74" t="n">
        <v>45884</v>
      </c>
      <c r="U1888" s="87" t="s">
        <v>10340</v>
      </c>
      <c r="V1888" s="87" t="s">
        <v>10341</v>
      </c>
      <c r="W1888" s="76"/>
      <c r="X1888" s="71" t="s">
        <v>10335</v>
      </c>
      <c r="Y1888" s="71" t="s">
        <v>10342</v>
      </c>
      <c r="Z1888" s="79" t="s">
        <v>10629</v>
      </c>
      <c r="AA1888" s="76"/>
      <c r="AB1888" s="76"/>
      <c r="AC1888" s="76"/>
      <c r="AD1888" s="76"/>
      <c r="AE1888" s="97" t="s">
        <v>10630</v>
      </c>
      <c r="AF1888" s="76"/>
      <c r="AG1888" s="76"/>
      <c r="AH1888" s="76"/>
      <c r="AI1888" s="67" t="s">
        <v>10848</v>
      </c>
      <c r="AJ1888" s="79" t="s">
        <v>10346</v>
      </c>
      <c r="AK1888" s="68"/>
      <c r="AL1888" s="68"/>
      <c r="AM1888" s="68"/>
      <c r="AN1888" s="110"/>
      <c r="AO1888" s="110"/>
      <c r="AP1888" s="107"/>
      <c r="AQ1888" s="68"/>
    </row>
    <row r="1889" customFormat="false" ht="15" hidden="false" customHeight="false" outlineLevel="0" collapsed="false">
      <c r="B1889" s="1" t="str">
        <f aca="false">поверители!$E1889</f>
        <v>01695</v>
      </c>
      <c r="C1889" s="64" t="s">
        <v>323</v>
      </c>
      <c r="D1889" s="63"/>
      <c r="E1889" s="81" t="s">
        <v>12567</v>
      </c>
      <c r="F1889" s="63"/>
      <c r="G1889" s="63" t="s">
        <v>10335</v>
      </c>
      <c r="H1889" s="81" t="s">
        <v>782</v>
      </c>
      <c r="I1889" s="67" t="s">
        <v>10363</v>
      </c>
      <c r="J1889" s="76"/>
      <c r="K1889" s="76"/>
      <c r="L1889" s="76"/>
      <c r="M1889" s="76"/>
      <c r="N1889" s="76"/>
      <c r="O1889" s="71" t="s">
        <v>10335</v>
      </c>
      <c r="P1889" s="71"/>
      <c r="Q1889" s="71" t="s">
        <v>10338</v>
      </c>
      <c r="R1889" s="79" t="s">
        <v>10339</v>
      </c>
      <c r="S1889" s="74" t="n">
        <v>45154</v>
      </c>
      <c r="T1889" s="74" t="n">
        <v>45884</v>
      </c>
      <c r="U1889" s="87" t="s">
        <v>10340</v>
      </c>
      <c r="V1889" s="87" t="s">
        <v>10341</v>
      </c>
      <c r="W1889" s="76"/>
      <c r="X1889" s="71" t="s">
        <v>10335</v>
      </c>
      <c r="Y1889" s="71" t="s">
        <v>10342</v>
      </c>
      <c r="Z1889" s="79" t="s">
        <v>10629</v>
      </c>
      <c r="AA1889" s="76"/>
      <c r="AB1889" s="76"/>
      <c r="AC1889" s="76"/>
      <c r="AD1889" s="76"/>
      <c r="AE1889" s="97" t="s">
        <v>10630</v>
      </c>
      <c r="AF1889" s="76"/>
      <c r="AG1889" s="76"/>
      <c r="AH1889" s="76"/>
      <c r="AI1889" s="67" t="s">
        <v>10848</v>
      </c>
      <c r="AJ1889" s="79" t="s">
        <v>42</v>
      </c>
      <c r="AK1889" s="68"/>
      <c r="AL1889" s="68"/>
      <c r="AM1889" s="68"/>
      <c r="AN1889" s="110"/>
      <c r="AO1889" s="110"/>
      <c r="AP1889" s="107"/>
      <c r="AQ1889" s="68"/>
    </row>
    <row r="1890" customFormat="false" ht="15" hidden="false" customHeight="false" outlineLevel="0" collapsed="false">
      <c r="B1890" s="1" t="str">
        <f aca="false">поверители!$E1890</f>
        <v>01697</v>
      </c>
      <c r="C1890" s="64" t="s">
        <v>323</v>
      </c>
      <c r="D1890" s="63"/>
      <c r="E1890" s="81" t="s">
        <v>12568</v>
      </c>
      <c r="F1890" s="63"/>
      <c r="G1890" s="63" t="s">
        <v>10335</v>
      </c>
      <c r="H1890" s="81" t="s">
        <v>782</v>
      </c>
      <c r="I1890" s="67" t="s">
        <v>10363</v>
      </c>
      <c r="J1890" s="76"/>
      <c r="K1890" s="76"/>
      <c r="L1890" s="76"/>
      <c r="M1890" s="76"/>
      <c r="N1890" s="76"/>
      <c r="O1890" s="71" t="s">
        <v>10335</v>
      </c>
      <c r="P1890" s="71"/>
      <c r="Q1890" s="71" t="s">
        <v>10338</v>
      </c>
      <c r="R1890" s="79" t="s">
        <v>10339</v>
      </c>
      <c r="S1890" s="74" t="n">
        <v>45154</v>
      </c>
      <c r="T1890" s="74" t="n">
        <v>45884</v>
      </c>
      <c r="U1890" s="87" t="s">
        <v>10340</v>
      </c>
      <c r="V1890" s="87" t="s">
        <v>10341</v>
      </c>
      <c r="W1890" s="76"/>
      <c r="X1890" s="71" t="s">
        <v>10335</v>
      </c>
      <c r="Y1890" s="71" t="s">
        <v>10342</v>
      </c>
      <c r="Z1890" s="79" t="s">
        <v>10629</v>
      </c>
      <c r="AA1890" s="76"/>
      <c r="AB1890" s="76"/>
      <c r="AC1890" s="76"/>
      <c r="AD1890" s="76"/>
      <c r="AE1890" s="97" t="s">
        <v>10630</v>
      </c>
      <c r="AF1890" s="76"/>
      <c r="AG1890" s="76"/>
      <c r="AH1890" s="76"/>
      <c r="AI1890" s="67" t="s">
        <v>10848</v>
      </c>
      <c r="AJ1890" s="79" t="s">
        <v>42</v>
      </c>
      <c r="AK1890" s="68"/>
      <c r="AL1890" s="68"/>
      <c r="AM1890" s="68"/>
      <c r="AN1890" s="110"/>
      <c r="AO1890" s="110"/>
      <c r="AP1890" s="107"/>
      <c r="AQ1890" s="68"/>
    </row>
    <row r="1891" customFormat="false" ht="15" hidden="false" customHeight="false" outlineLevel="0" collapsed="false">
      <c r="B1891" s="1" t="str">
        <f aca="false">поверители!$E1891</f>
        <v>01931</v>
      </c>
      <c r="C1891" s="64" t="s">
        <v>323</v>
      </c>
      <c r="D1891" s="63"/>
      <c r="E1891" s="67" t="s">
        <v>12569</v>
      </c>
      <c r="F1891" s="63"/>
      <c r="G1891" s="63" t="s">
        <v>10335</v>
      </c>
      <c r="H1891" s="81" t="s">
        <v>326</v>
      </c>
      <c r="I1891" s="67" t="s">
        <v>10363</v>
      </c>
      <c r="J1891" s="76"/>
      <c r="K1891" s="76"/>
      <c r="L1891" s="76"/>
      <c r="M1891" s="76"/>
      <c r="N1891" s="76"/>
      <c r="O1891" s="71" t="s">
        <v>10335</v>
      </c>
      <c r="P1891" s="71"/>
      <c r="Q1891" s="71" t="s">
        <v>10338</v>
      </c>
      <c r="R1891" s="79" t="s">
        <v>10339</v>
      </c>
      <c r="S1891" s="74" t="n">
        <v>45154</v>
      </c>
      <c r="T1891" s="74" t="n">
        <v>45884</v>
      </c>
      <c r="U1891" s="87" t="s">
        <v>10340</v>
      </c>
      <c r="V1891" s="87" t="s">
        <v>10341</v>
      </c>
      <c r="W1891" s="76"/>
      <c r="X1891" s="71" t="s">
        <v>10335</v>
      </c>
      <c r="Y1891" s="71" t="s">
        <v>10342</v>
      </c>
      <c r="Z1891" s="79" t="s">
        <v>10629</v>
      </c>
      <c r="AA1891" s="76"/>
      <c r="AB1891" s="76"/>
      <c r="AC1891" s="76"/>
      <c r="AD1891" s="76"/>
      <c r="AE1891" s="97" t="s">
        <v>10630</v>
      </c>
      <c r="AF1891" s="76"/>
      <c r="AG1891" s="76"/>
      <c r="AH1891" s="76"/>
      <c r="AI1891" s="67" t="s">
        <v>10562</v>
      </c>
      <c r="AJ1891" s="79" t="s">
        <v>42</v>
      </c>
      <c r="AK1891" s="68"/>
      <c r="AL1891" s="68"/>
      <c r="AM1891" s="68"/>
      <c r="AN1891" s="110"/>
      <c r="AO1891" s="110"/>
      <c r="AP1891" s="107"/>
      <c r="AQ1891" s="68"/>
    </row>
    <row r="1892" customFormat="false" ht="15" hidden="false" customHeight="false" outlineLevel="0" collapsed="false">
      <c r="B1892" s="1" t="str">
        <f aca="false">поверители!$E1892</f>
        <v>01934</v>
      </c>
      <c r="C1892" s="64" t="s">
        <v>323</v>
      </c>
      <c r="D1892" s="63"/>
      <c r="E1892" s="81" t="s">
        <v>12570</v>
      </c>
      <c r="F1892" s="63"/>
      <c r="G1892" s="63" t="s">
        <v>10335</v>
      </c>
      <c r="H1892" s="81" t="s">
        <v>763</v>
      </c>
      <c r="I1892" s="67" t="s">
        <v>10363</v>
      </c>
      <c r="J1892" s="76"/>
      <c r="K1892" s="76"/>
      <c r="L1892" s="76"/>
      <c r="M1892" s="76"/>
      <c r="N1892" s="76"/>
      <c r="O1892" s="71" t="s">
        <v>10335</v>
      </c>
      <c r="P1892" s="71"/>
      <c r="Q1892" s="71" t="s">
        <v>10338</v>
      </c>
      <c r="R1892" s="79" t="s">
        <v>10339</v>
      </c>
      <c r="S1892" s="74" t="n">
        <v>45154</v>
      </c>
      <c r="T1892" s="74" t="n">
        <v>45884</v>
      </c>
      <c r="U1892" s="87" t="s">
        <v>10340</v>
      </c>
      <c r="V1892" s="87" t="s">
        <v>10341</v>
      </c>
      <c r="W1892" s="76"/>
      <c r="X1892" s="71" t="s">
        <v>10335</v>
      </c>
      <c r="Y1892" s="71" t="s">
        <v>10342</v>
      </c>
      <c r="Z1892" s="79" t="s">
        <v>10629</v>
      </c>
      <c r="AA1892" s="76"/>
      <c r="AB1892" s="76"/>
      <c r="AC1892" s="76"/>
      <c r="AD1892" s="76"/>
      <c r="AE1892" s="97" t="s">
        <v>10630</v>
      </c>
      <c r="AF1892" s="76"/>
      <c r="AG1892" s="76"/>
      <c r="AH1892" s="76"/>
      <c r="AI1892" s="67" t="s">
        <v>10558</v>
      </c>
      <c r="AJ1892" s="79" t="s">
        <v>42</v>
      </c>
      <c r="AK1892" s="68"/>
      <c r="AL1892" s="68"/>
      <c r="AM1892" s="68"/>
      <c r="AN1892" s="110"/>
      <c r="AO1892" s="110"/>
      <c r="AP1892" s="107"/>
      <c r="AQ1892" s="68"/>
    </row>
    <row r="1893" customFormat="false" ht="15" hidden="false" customHeight="false" outlineLevel="0" collapsed="false">
      <c r="B1893" s="1" t="str">
        <f aca="false">поверители!$E1893</f>
        <v>01938</v>
      </c>
      <c r="C1893" s="64" t="s">
        <v>323</v>
      </c>
      <c r="D1893" s="63"/>
      <c r="E1893" s="67" t="s">
        <v>12571</v>
      </c>
      <c r="F1893" s="63"/>
      <c r="G1893" s="63" t="s">
        <v>10335</v>
      </c>
      <c r="H1893" s="81" t="s">
        <v>782</v>
      </c>
      <c r="I1893" s="67" t="s">
        <v>10363</v>
      </c>
      <c r="J1893" s="76"/>
      <c r="K1893" s="76"/>
      <c r="L1893" s="76"/>
      <c r="M1893" s="76"/>
      <c r="N1893" s="76"/>
      <c r="O1893" s="71" t="s">
        <v>10335</v>
      </c>
      <c r="P1893" s="71"/>
      <c r="Q1893" s="71" t="s">
        <v>10338</v>
      </c>
      <c r="R1893" s="79" t="s">
        <v>10339</v>
      </c>
      <c r="S1893" s="74" t="n">
        <v>45154</v>
      </c>
      <c r="T1893" s="74" t="n">
        <v>45884</v>
      </c>
      <c r="U1893" s="87" t="s">
        <v>10340</v>
      </c>
      <c r="V1893" s="87" t="s">
        <v>10341</v>
      </c>
      <c r="W1893" s="76"/>
      <c r="X1893" s="71" t="s">
        <v>10335</v>
      </c>
      <c r="Y1893" s="71" t="s">
        <v>10342</v>
      </c>
      <c r="Z1893" s="79" t="s">
        <v>10629</v>
      </c>
      <c r="AA1893" s="76"/>
      <c r="AB1893" s="76"/>
      <c r="AC1893" s="76"/>
      <c r="AD1893" s="76"/>
      <c r="AE1893" s="97" t="s">
        <v>10630</v>
      </c>
      <c r="AF1893" s="76"/>
      <c r="AG1893" s="76"/>
      <c r="AH1893" s="76"/>
      <c r="AI1893" s="67" t="s">
        <v>10848</v>
      </c>
      <c r="AJ1893" s="79" t="s">
        <v>42</v>
      </c>
      <c r="AK1893" s="68"/>
      <c r="AL1893" s="68"/>
      <c r="AM1893" s="68"/>
      <c r="AN1893" s="110"/>
      <c r="AO1893" s="110"/>
      <c r="AP1893" s="107"/>
      <c r="AQ1893" s="68"/>
    </row>
    <row r="1894" customFormat="false" ht="15" hidden="false" customHeight="false" outlineLevel="0" collapsed="false">
      <c r="B1894" s="1" t="str">
        <f aca="false">поверители!$E1894</f>
        <v>01942</v>
      </c>
      <c r="C1894" s="64" t="s">
        <v>323</v>
      </c>
      <c r="D1894" s="63"/>
      <c r="E1894" s="67" t="s">
        <v>12572</v>
      </c>
      <c r="F1894" s="63"/>
      <c r="G1894" s="63" t="s">
        <v>10335</v>
      </c>
      <c r="H1894" s="81" t="s">
        <v>763</v>
      </c>
      <c r="I1894" s="67" t="s">
        <v>10363</v>
      </c>
      <c r="J1894" s="76"/>
      <c r="K1894" s="76"/>
      <c r="L1894" s="76"/>
      <c r="M1894" s="76"/>
      <c r="N1894" s="76"/>
      <c r="O1894" s="71" t="s">
        <v>10335</v>
      </c>
      <c r="P1894" s="71"/>
      <c r="Q1894" s="71" t="s">
        <v>10338</v>
      </c>
      <c r="R1894" s="79" t="s">
        <v>10339</v>
      </c>
      <c r="S1894" s="74" t="n">
        <v>45154</v>
      </c>
      <c r="T1894" s="74" t="n">
        <v>45884</v>
      </c>
      <c r="U1894" s="87" t="s">
        <v>10340</v>
      </c>
      <c r="V1894" s="87" t="s">
        <v>10341</v>
      </c>
      <c r="W1894" s="76"/>
      <c r="X1894" s="71" t="s">
        <v>10335</v>
      </c>
      <c r="Y1894" s="71" t="s">
        <v>10342</v>
      </c>
      <c r="Z1894" s="79" t="s">
        <v>10629</v>
      </c>
      <c r="AA1894" s="76"/>
      <c r="AB1894" s="76"/>
      <c r="AC1894" s="76"/>
      <c r="AD1894" s="76"/>
      <c r="AE1894" s="97" t="s">
        <v>10630</v>
      </c>
      <c r="AF1894" s="76"/>
      <c r="AG1894" s="76"/>
      <c r="AH1894" s="76"/>
      <c r="AI1894" s="67" t="s">
        <v>10587</v>
      </c>
      <c r="AJ1894" s="79" t="s">
        <v>42</v>
      </c>
      <c r="AK1894" s="68"/>
      <c r="AL1894" s="68"/>
      <c r="AM1894" s="68"/>
      <c r="AN1894" s="110"/>
      <c r="AO1894" s="110"/>
      <c r="AP1894" s="107"/>
      <c r="AQ1894" s="68"/>
    </row>
    <row r="1895" customFormat="false" ht="15" hidden="false" customHeight="false" outlineLevel="0" collapsed="false">
      <c r="B1895" s="1" t="str">
        <f aca="false">поверители!$E1895</f>
        <v>01957</v>
      </c>
      <c r="C1895" s="64" t="s">
        <v>323</v>
      </c>
      <c r="D1895" s="63"/>
      <c r="E1895" s="67" t="s">
        <v>12573</v>
      </c>
      <c r="F1895" s="63"/>
      <c r="G1895" s="63" t="s">
        <v>10335</v>
      </c>
      <c r="H1895" s="81" t="s">
        <v>12574</v>
      </c>
      <c r="I1895" s="67" t="s">
        <v>10363</v>
      </c>
      <c r="J1895" s="76"/>
      <c r="K1895" s="76"/>
      <c r="L1895" s="76"/>
      <c r="M1895" s="76"/>
      <c r="N1895" s="76"/>
      <c r="O1895" s="71" t="s">
        <v>10335</v>
      </c>
      <c r="P1895" s="71"/>
      <c r="Q1895" s="71" t="s">
        <v>10338</v>
      </c>
      <c r="R1895" s="79" t="s">
        <v>10339</v>
      </c>
      <c r="S1895" s="74" t="n">
        <v>45154</v>
      </c>
      <c r="T1895" s="74" t="n">
        <v>45884</v>
      </c>
      <c r="U1895" s="87" t="s">
        <v>10340</v>
      </c>
      <c r="V1895" s="87" t="s">
        <v>10341</v>
      </c>
      <c r="W1895" s="76"/>
      <c r="X1895" s="71" t="s">
        <v>10335</v>
      </c>
      <c r="Y1895" s="71" t="s">
        <v>10342</v>
      </c>
      <c r="Z1895" s="79" t="s">
        <v>10629</v>
      </c>
      <c r="AA1895" s="76"/>
      <c r="AB1895" s="76"/>
      <c r="AC1895" s="76"/>
      <c r="AD1895" s="76"/>
      <c r="AE1895" s="97" t="s">
        <v>10630</v>
      </c>
      <c r="AF1895" s="76"/>
      <c r="AG1895" s="76"/>
      <c r="AH1895" s="76"/>
      <c r="AI1895" s="67" t="s">
        <v>12575</v>
      </c>
      <c r="AJ1895" s="79" t="s">
        <v>42</v>
      </c>
      <c r="AK1895" s="68"/>
      <c r="AL1895" s="68"/>
      <c r="AM1895" s="68"/>
      <c r="AN1895" s="110"/>
      <c r="AO1895" s="110"/>
      <c r="AP1895" s="107"/>
      <c r="AQ1895" s="68"/>
    </row>
    <row r="1896" customFormat="false" ht="15" hidden="false" customHeight="false" outlineLevel="0" collapsed="false">
      <c r="B1896" s="1" t="str">
        <f aca="false">поверители!$E1896</f>
        <v>01958</v>
      </c>
      <c r="C1896" s="64" t="s">
        <v>323</v>
      </c>
      <c r="D1896" s="63"/>
      <c r="E1896" s="67" t="s">
        <v>12576</v>
      </c>
      <c r="F1896" s="63"/>
      <c r="G1896" s="63" t="s">
        <v>10335</v>
      </c>
      <c r="H1896" s="81" t="s">
        <v>12574</v>
      </c>
      <c r="I1896" s="67" t="s">
        <v>10363</v>
      </c>
      <c r="J1896" s="76"/>
      <c r="K1896" s="76"/>
      <c r="L1896" s="76"/>
      <c r="M1896" s="76"/>
      <c r="N1896" s="76"/>
      <c r="O1896" s="71" t="s">
        <v>10335</v>
      </c>
      <c r="P1896" s="71"/>
      <c r="Q1896" s="71" t="s">
        <v>10338</v>
      </c>
      <c r="R1896" s="79" t="s">
        <v>10339</v>
      </c>
      <c r="S1896" s="74" t="n">
        <v>45154</v>
      </c>
      <c r="T1896" s="74" t="n">
        <v>45884</v>
      </c>
      <c r="U1896" s="87" t="s">
        <v>10340</v>
      </c>
      <c r="V1896" s="87" t="s">
        <v>10341</v>
      </c>
      <c r="W1896" s="76"/>
      <c r="X1896" s="71" t="s">
        <v>10335</v>
      </c>
      <c r="Y1896" s="71" t="s">
        <v>10342</v>
      </c>
      <c r="Z1896" s="79" t="s">
        <v>10629</v>
      </c>
      <c r="AA1896" s="76"/>
      <c r="AB1896" s="76"/>
      <c r="AC1896" s="76"/>
      <c r="AD1896" s="76"/>
      <c r="AE1896" s="97" t="s">
        <v>10630</v>
      </c>
      <c r="AF1896" s="76"/>
      <c r="AG1896" s="76"/>
      <c r="AH1896" s="76"/>
      <c r="AI1896" s="67" t="s">
        <v>12575</v>
      </c>
      <c r="AJ1896" s="79" t="s">
        <v>42</v>
      </c>
      <c r="AK1896" s="68"/>
      <c r="AL1896" s="68"/>
      <c r="AM1896" s="68"/>
      <c r="AN1896" s="110"/>
      <c r="AO1896" s="110"/>
      <c r="AP1896" s="107"/>
      <c r="AQ1896" s="68"/>
    </row>
    <row r="1897" customFormat="false" ht="15" hidden="false" customHeight="false" outlineLevel="0" collapsed="false">
      <c r="B1897" s="1" t="str">
        <f aca="false">поверители!$E1897</f>
        <v>01959</v>
      </c>
      <c r="C1897" s="64" t="s">
        <v>323</v>
      </c>
      <c r="D1897" s="63"/>
      <c r="E1897" s="67" t="s">
        <v>12577</v>
      </c>
      <c r="F1897" s="63"/>
      <c r="G1897" s="63" t="s">
        <v>10335</v>
      </c>
      <c r="H1897" s="81" t="s">
        <v>12574</v>
      </c>
      <c r="I1897" s="67" t="s">
        <v>10363</v>
      </c>
      <c r="J1897" s="76"/>
      <c r="K1897" s="76"/>
      <c r="L1897" s="76"/>
      <c r="M1897" s="76"/>
      <c r="N1897" s="76"/>
      <c r="O1897" s="71" t="s">
        <v>10335</v>
      </c>
      <c r="P1897" s="71"/>
      <c r="Q1897" s="71" t="s">
        <v>10338</v>
      </c>
      <c r="R1897" s="79" t="s">
        <v>10339</v>
      </c>
      <c r="S1897" s="74" t="n">
        <v>45154</v>
      </c>
      <c r="T1897" s="74" t="n">
        <v>45884</v>
      </c>
      <c r="U1897" s="87" t="s">
        <v>10340</v>
      </c>
      <c r="V1897" s="87" t="s">
        <v>10341</v>
      </c>
      <c r="W1897" s="76"/>
      <c r="X1897" s="71" t="s">
        <v>10335</v>
      </c>
      <c r="Y1897" s="71" t="s">
        <v>10342</v>
      </c>
      <c r="Z1897" s="79" t="s">
        <v>10629</v>
      </c>
      <c r="AA1897" s="76"/>
      <c r="AB1897" s="76"/>
      <c r="AC1897" s="76"/>
      <c r="AD1897" s="76"/>
      <c r="AE1897" s="97" t="s">
        <v>10630</v>
      </c>
      <c r="AF1897" s="76"/>
      <c r="AG1897" s="76"/>
      <c r="AH1897" s="76"/>
      <c r="AI1897" s="67" t="s">
        <v>12575</v>
      </c>
      <c r="AJ1897" s="79" t="s">
        <v>42</v>
      </c>
      <c r="AK1897" s="68"/>
      <c r="AL1897" s="68"/>
      <c r="AM1897" s="68"/>
      <c r="AN1897" s="110"/>
      <c r="AO1897" s="110"/>
      <c r="AP1897" s="107"/>
      <c r="AQ1897" s="68"/>
    </row>
    <row r="1898" customFormat="false" ht="15" hidden="false" customHeight="false" outlineLevel="0" collapsed="false">
      <c r="B1898" s="1" t="str">
        <f aca="false">поверители!$E1898</f>
        <v>01973</v>
      </c>
      <c r="C1898" s="64" t="s">
        <v>323</v>
      </c>
      <c r="D1898" s="63"/>
      <c r="E1898" s="67" t="s">
        <v>2715</v>
      </c>
      <c r="F1898" s="63"/>
      <c r="G1898" s="63" t="s">
        <v>10335</v>
      </c>
      <c r="H1898" s="81" t="s">
        <v>782</v>
      </c>
      <c r="I1898" s="67" t="s">
        <v>10363</v>
      </c>
      <c r="J1898" s="76"/>
      <c r="K1898" s="76"/>
      <c r="L1898" s="76"/>
      <c r="M1898" s="76"/>
      <c r="N1898" s="76"/>
      <c r="O1898" s="71" t="s">
        <v>10335</v>
      </c>
      <c r="P1898" s="71"/>
      <c r="Q1898" s="71" t="s">
        <v>10338</v>
      </c>
      <c r="R1898" s="79" t="s">
        <v>10339</v>
      </c>
      <c r="S1898" s="74" t="n">
        <v>45154</v>
      </c>
      <c r="T1898" s="74" t="n">
        <v>45884</v>
      </c>
      <c r="U1898" s="87" t="s">
        <v>10340</v>
      </c>
      <c r="V1898" s="87" t="s">
        <v>10341</v>
      </c>
      <c r="W1898" s="76"/>
      <c r="X1898" s="71" t="s">
        <v>10335</v>
      </c>
      <c r="Y1898" s="71" t="s">
        <v>10342</v>
      </c>
      <c r="Z1898" s="79" t="s">
        <v>10629</v>
      </c>
      <c r="AA1898" s="76"/>
      <c r="AB1898" s="76"/>
      <c r="AC1898" s="76"/>
      <c r="AD1898" s="76"/>
      <c r="AE1898" s="97" t="s">
        <v>10630</v>
      </c>
      <c r="AF1898" s="76"/>
      <c r="AG1898" s="76"/>
      <c r="AH1898" s="76"/>
      <c r="AI1898" s="67" t="s">
        <v>10848</v>
      </c>
      <c r="AJ1898" s="79" t="s">
        <v>42</v>
      </c>
      <c r="AK1898" s="68"/>
      <c r="AL1898" s="68"/>
      <c r="AM1898" s="68"/>
      <c r="AN1898" s="110"/>
      <c r="AO1898" s="110"/>
      <c r="AP1898" s="107"/>
      <c r="AQ1898" s="68"/>
    </row>
    <row r="1899" customFormat="false" ht="16.4" hidden="false" customHeight="false" outlineLevel="0" collapsed="false">
      <c r="B1899" s="1" t="str">
        <f aca="false">поверители!$E1899</f>
        <v>01982</v>
      </c>
      <c r="C1899" s="64" t="s">
        <v>1958</v>
      </c>
      <c r="D1899" s="63"/>
      <c r="E1899" s="67" t="s">
        <v>12578</v>
      </c>
      <c r="F1899" s="63"/>
      <c r="G1899" s="63" t="s">
        <v>10335</v>
      </c>
      <c r="H1899" s="80" t="s">
        <v>12579</v>
      </c>
      <c r="I1899" s="67" t="s">
        <v>10363</v>
      </c>
      <c r="J1899" s="76"/>
      <c r="K1899" s="76"/>
      <c r="L1899" s="76"/>
      <c r="M1899" s="76"/>
      <c r="N1899" s="76"/>
      <c r="O1899" s="71" t="s">
        <v>10335</v>
      </c>
      <c r="P1899" s="71"/>
      <c r="Q1899" s="71" t="s">
        <v>10338</v>
      </c>
      <c r="R1899" s="79" t="s">
        <v>10339</v>
      </c>
      <c r="S1899" s="74" t="n">
        <v>45154</v>
      </c>
      <c r="T1899" s="74" t="n">
        <v>45884</v>
      </c>
      <c r="U1899" s="87" t="s">
        <v>10340</v>
      </c>
      <c r="V1899" s="87" t="s">
        <v>10341</v>
      </c>
      <c r="W1899" s="76"/>
      <c r="X1899" s="71" t="s">
        <v>10335</v>
      </c>
      <c r="Y1899" s="71" t="s">
        <v>10342</v>
      </c>
      <c r="Z1899" s="79" t="s">
        <v>10629</v>
      </c>
      <c r="AA1899" s="76"/>
      <c r="AB1899" s="76"/>
      <c r="AC1899" s="76"/>
      <c r="AD1899" s="76"/>
      <c r="AE1899" s="97" t="s">
        <v>10630</v>
      </c>
      <c r="AF1899" s="76"/>
      <c r="AG1899" s="76"/>
      <c r="AH1899" s="76"/>
      <c r="AI1899" s="67" t="s">
        <v>12580</v>
      </c>
      <c r="AJ1899" s="79" t="s">
        <v>42</v>
      </c>
      <c r="AK1899" s="68"/>
      <c r="AL1899" s="68"/>
      <c r="AM1899" s="68"/>
      <c r="AN1899" s="110"/>
      <c r="AO1899" s="110"/>
      <c r="AP1899" s="107"/>
      <c r="AQ1899" s="68"/>
    </row>
    <row r="1900" customFormat="false" ht="15" hidden="false" customHeight="false" outlineLevel="0" collapsed="false">
      <c r="B1900" s="1" t="str">
        <f aca="false">поверители!$E1900</f>
        <v>02919</v>
      </c>
      <c r="C1900" s="64" t="s">
        <v>323</v>
      </c>
      <c r="D1900" s="63"/>
      <c r="E1900" s="81" t="s">
        <v>12581</v>
      </c>
      <c r="F1900" s="63"/>
      <c r="G1900" s="63" t="s">
        <v>10335</v>
      </c>
      <c r="H1900" s="81" t="s">
        <v>326</v>
      </c>
      <c r="I1900" s="67" t="s">
        <v>10363</v>
      </c>
      <c r="J1900" s="76"/>
      <c r="K1900" s="76"/>
      <c r="L1900" s="76"/>
      <c r="M1900" s="76"/>
      <c r="N1900" s="76"/>
      <c r="O1900" s="71" t="s">
        <v>10335</v>
      </c>
      <c r="P1900" s="71"/>
      <c r="Q1900" s="71" t="s">
        <v>10338</v>
      </c>
      <c r="R1900" s="79" t="s">
        <v>10339</v>
      </c>
      <c r="S1900" s="74" t="n">
        <v>45154</v>
      </c>
      <c r="T1900" s="74" t="n">
        <v>45884</v>
      </c>
      <c r="U1900" s="87" t="s">
        <v>10340</v>
      </c>
      <c r="V1900" s="87" t="s">
        <v>10341</v>
      </c>
      <c r="W1900" s="76"/>
      <c r="X1900" s="71" t="s">
        <v>10335</v>
      </c>
      <c r="Y1900" s="71" t="s">
        <v>10342</v>
      </c>
      <c r="Z1900" s="79" t="s">
        <v>10629</v>
      </c>
      <c r="AA1900" s="76"/>
      <c r="AB1900" s="76"/>
      <c r="AC1900" s="76"/>
      <c r="AD1900" s="76"/>
      <c r="AE1900" s="97" t="s">
        <v>10630</v>
      </c>
      <c r="AF1900" s="76"/>
      <c r="AG1900" s="76"/>
      <c r="AH1900" s="76"/>
      <c r="AI1900" s="67" t="s">
        <v>10562</v>
      </c>
      <c r="AJ1900" s="79" t="s">
        <v>42</v>
      </c>
      <c r="AK1900" s="68"/>
      <c r="AL1900" s="68"/>
      <c r="AM1900" s="68"/>
      <c r="AN1900" s="110"/>
      <c r="AO1900" s="110"/>
      <c r="AP1900" s="107"/>
      <c r="AQ1900" s="68"/>
    </row>
    <row r="1901" customFormat="false" ht="15" hidden="false" customHeight="false" outlineLevel="0" collapsed="false">
      <c r="B1901" s="1" t="str">
        <f aca="false">поверители!$E1901</f>
        <v>02924</v>
      </c>
      <c r="C1901" s="64" t="s">
        <v>323</v>
      </c>
      <c r="D1901" s="63"/>
      <c r="E1901" s="81" t="s">
        <v>12582</v>
      </c>
      <c r="F1901" s="63"/>
      <c r="G1901" s="63" t="s">
        <v>10335</v>
      </c>
      <c r="H1901" s="81" t="s">
        <v>763</v>
      </c>
      <c r="I1901" s="67" t="s">
        <v>10363</v>
      </c>
      <c r="J1901" s="76"/>
      <c r="K1901" s="76"/>
      <c r="L1901" s="76"/>
      <c r="M1901" s="76"/>
      <c r="N1901" s="76"/>
      <c r="O1901" s="71" t="s">
        <v>10335</v>
      </c>
      <c r="P1901" s="71"/>
      <c r="Q1901" s="71" t="s">
        <v>10338</v>
      </c>
      <c r="R1901" s="79" t="s">
        <v>10339</v>
      </c>
      <c r="S1901" s="74" t="n">
        <v>45154</v>
      </c>
      <c r="T1901" s="74" t="n">
        <v>45884</v>
      </c>
      <c r="U1901" s="87" t="s">
        <v>10340</v>
      </c>
      <c r="V1901" s="87" t="s">
        <v>10341</v>
      </c>
      <c r="W1901" s="76"/>
      <c r="X1901" s="71" t="s">
        <v>10335</v>
      </c>
      <c r="Y1901" s="71" t="s">
        <v>10342</v>
      </c>
      <c r="Z1901" s="79" t="s">
        <v>10629</v>
      </c>
      <c r="AA1901" s="76"/>
      <c r="AB1901" s="76"/>
      <c r="AC1901" s="76"/>
      <c r="AD1901" s="76"/>
      <c r="AE1901" s="97" t="s">
        <v>10630</v>
      </c>
      <c r="AF1901" s="76"/>
      <c r="AG1901" s="76"/>
      <c r="AH1901" s="76"/>
      <c r="AI1901" s="67" t="s">
        <v>10552</v>
      </c>
      <c r="AJ1901" s="79" t="s">
        <v>42</v>
      </c>
      <c r="AK1901" s="68"/>
      <c r="AL1901" s="68"/>
      <c r="AM1901" s="68"/>
      <c r="AN1901" s="110"/>
      <c r="AO1901" s="110"/>
      <c r="AP1901" s="107"/>
      <c r="AQ1901" s="68"/>
    </row>
    <row r="1902" customFormat="false" ht="15" hidden="false" customHeight="false" outlineLevel="0" collapsed="false">
      <c r="B1902" s="1" t="str">
        <f aca="false">поверители!$E1902</f>
        <v>02933</v>
      </c>
      <c r="C1902" s="64" t="s">
        <v>323</v>
      </c>
      <c r="D1902" s="63"/>
      <c r="E1902" s="81" t="s">
        <v>12583</v>
      </c>
      <c r="F1902" s="63"/>
      <c r="G1902" s="63" t="s">
        <v>10335</v>
      </c>
      <c r="H1902" s="81" t="s">
        <v>782</v>
      </c>
      <c r="I1902" s="67" t="s">
        <v>10363</v>
      </c>
      <c r="J1902" s="76"/>
      <c r="K1902" s="76"/>
      <c r="L1902" s="76"/>
      <c r="M1902" s="76"/>
      <c r="N1902" s="76"/>
      <c r="O1902" s="71" t="s">
        <v>10335</v>
      </c>
      <c r="P1902" s="71"/>
      <c r="Q1902" s="71" t="s">
        <v>10338</v>
      </c>
      <c r="R1902" s="79" t="s">
        <v>10339</v>
      </c>
      <c r="S1902" s="74" t="n">
        <v>45154</v>
      </c>
      <c r="T1902" s="74" t="n">
        <v>45884</v>
      </c>
      <c r="U1902" s="87" t="s">
        <v>10340</v>
      </c>
      <c r="V1902" s="87" t="s">
        <v>10341</v>
      </c>
      <c r="W1902" s="76"/>
      <c r="X1902" s="71" t="s">
        <v>10335</v>
      </c>
      <c r="Y1902" s="71" t="s">
        <v>10342</v>
      </c>
      <c r="Z1902" s="79" t="s">
        <v>10629</v>
      </c>
      <c r="AA1902" s="76"/>
      <c r="AB1902" s="76"/>
      <c r="AC1902" s="76"/>
      <c r="AD1902" s="76"/>
      <c r="AE1902" s="97" t="s">
        <v>10630</v>
      </c>
      <c r="AF1902" s="76"/>
      <c r="AG1902" s="76"/>
      <c r="AH1902" s="76"/>
      <c r="AI1902" s="67" t="s">
        <v>10848</v>
      </c>
      <c r="AJ1902" s="79" t="s">
        <v>42</v>
      </c>
      <c r="AK1902" s="68"/>
      <c r="AL1902" s="68"/>
      <c r="AM1902" s="68"/>
      <c r="AN1902" s="110"/>
      <c r="AO1902" s="110"/>
      <c r="AP1902" s="107"/>
      <c r="AQ1902" s="68"/>
    </row>
    <row r="1903" customFormat="false" ht="15" hidden="false" customHeight="false" outlineLevel="0" collapsed="false">
      <c r="B1903" s="1" t="str">
        <f aca="false">поверители!$E1903</f>
        <v>02934</v>
      </c>
      <c r="C1903" s="64" t="s">
        <v>323</v>
      </c>
      <c r="D1903" s="63"/>
      <c r="E1903" s="81" t="s">
        <v>12584</v>
      </c>
      <c r="F1903" s="63"/>
      <c r="G1903" s="63" t="s">
        <v>10335</v>
      </c>
      <c r="H1903" s="81" t="s">
        <v>782</v>
      </c>
      <c r="I1903" s="67" t="s">
        <v>10363</v>
      </c>
      <c r="J1903" s="76"/>
      <c r="K1903" s="76"/>
      <c r="L1903" s="76"/>
      <c r="M1903" s="76"/>
      <c r="N1903" s="76"/>
      <c r="O1903" s="71" t="s">
        <v>10335</v>
      </c>
      <c r="P1903" s="71"/>
      <c r="Q1903" s="71" t="s">
        <v>10338</v>
      </c>
      <c r="R1903" s="79" t="s">
        <v>10339</v>
      </c>
      <c r="S1903" s="74" t="n">
        <v>45154</v>
      </c>
      <c r="T1903" s="74" t="n">
        <v>45884</v>
      </c>
      <c r="U1903" s="87" t="s">
        <v>10340</v>
      </c>
      <c r="V1903" s="87" t="s">
        <v>10341</v>
      </c>
      <c r="W1903" s="76"/>
      <c r="X1903" s="71" t="s">
        <v>10335</v>
      </c>
      <c r="Y1903" s="71" t="s">
        <v>10342</v>
      </c>
      <c r="Z1903" s="79" t="s">
        <v>10629</v>
      </c>
      <c r="AA1903" s="76"/>
      <c r="AB1903" s="76"/>
      <c r="AC1903" s="76"/>
      <c r="AD1903" s="76"/>
      <c r="AE1903" s="97" t="s">
        <v>10630</v>
      </c>
      <c r="AF1903" s="76"/>
      <c r="AG1903" s="76"/>
      <c r="AH1903" s="76"/>
      <c r="AI1903" s="67" t="s">
        <v>10848</v>
      </c>
      <c r="AJ1903" s="79" t="s">
        <v>42</v>
      </c>
      <c r="AK1903" s="68"/>
      <c r="AL1903" s="68"/>
      <c r="AM1903" s="68"/>
      <c r="AN1903" s="110"/>
      <c r="AO1903" s="110"/>
      <c r="AP1903" s="107"/>
      <c r="AQ1903" s="68"/>
    </row>
    <row r="1904" customFormat="false" ht="15" hidden="false" customHeight="false" outlineLevel="0" collapsed="false">
      <c r="B1904" s="1" t="str">
        <f aca="false">поверители!$E1904</f>
        <v>02944</v>
      </c>
      <c r="C1904" s="64" t="s">
        <v>1753</v>
      </c>
      <c r="D1904" s="63"/>
      <c r="E1904" s="81" t="s">
        <v>12585</v>
      </c>
      <c r="F1904" s="63"/>
      <c r="G1904" s="63" t="s">
        <v>10335</v>
      </c>
      <c r="H1904" s="81" t="s">
        <v>11011</v>
      </c>
      <c r="I1904" s="67" t="s">
        <v>10363</v>
      </c>
      <c r="J1904" s="76"/>
      <c r="K1904" s="76"/>
      <c r="L1904" s="76"/>
      <c r="M1904" s="76"/>
      <c r="N1904" s="76"/>
      <c r="O1904" s="71" t="s">
        <v>10335</v>
      </c>
      <c r="P1904" s="71"/>
      <c r="Q1904" s="71" t="s">
        <v>10338</v>
      </c>
      <c r="R1904" s="79" t="s">
        <v>10339</v>
      </c>
      <c r="S1904" s="74" t="n">
        <v>45154</v>
      </c>
      <c r="T1904" s="74" t="n">
        <v>45884</v>
      </c>
      <c r="U1904" s="87" t="s">
        <v>10340</v>
      </c>
      <c r="V1904" s="87" t="s">
        <v>10341</v>
      </c>
      <c r="W1904" s="76"/>
      <c r="X1904" s="71" t="s">
        <v>10335</v>
      </c>
      <c r="Y1904" s="71" t="s">
        <v>10342</v>
      </c>
      <c r="Z1904" s="79" t="s">
        <v>10629</v>
      </c>
      <c r="AA1904" s="76"/>
      <c r="AB1904" s="76"/>
      <c r="AC1904" s="76"/>
      <c r="AD1904" s="76"/>
      <c r="AE1904" s="97" t="s">
        <v>10630</v>
      </c>
      <c r="AF1904" s="76"/>
      <c r="AG1904" s="76"/>
      <c r="AH1904" s="76"/>
      <c r="AI1904" s="67" t="s">
        <v>10552</v>
      </c>
      <c r="AJ1904" s="79" t="s">
        <v>42</v>
      </c>
      <c r="AK1904" s="68"/>
      <c r="AL1904" s="68"/>
      <c r="AM1904" s="68"/>
      <c r="AN1904" s="110"/>
      <c r="AO1904" s="110"/>
      <c r="AP1904" s="107"/>
      <c r="AQ1904" s="68"/>
    </row>
    <row r="1905" customFormat="false" ht="15" hidden="false" customHeight="false" outlineLevel="0" collapsed="false">
      <c r="B1905" s="1" t="str">
        <f aca="false">поверители!$E1905</f>
        <v>02951</v>
      </c>
      <c r="C1905" s="64" t="s">
        <v>323</v>
      </c>
      <c r="D1905" s="63"/>
      <c r="E1905" s="81" t="s">
        <v>12586</v>
      </c>
      <c r="F1905" s="63"/>
      <c r="G1905" s="63" t="s">
        <v>10335</v>
      </c>
      <c r="H1905" s="81" t="s">
        <v>763</v>
      </c>
      <c r="I1905" s="67" t="s">
        <v>10363</v>
      </c>
      <c r="J1905" s="76"/>
      <c r="K1905" s="76"/>
      <c r="L1905" s="76"/>
      <c r="M1905" s="76"/>
      <c r="N1905" s="76"/>
      <c r="O1905" s="71" t="s">
        <v>10335</v>
      </c>
      <c r="P1905" s="71"/>
      <c r="Q1905" s="71" t="s">
        <v>10338</v>
      </c>
      <c r="R1905" s="79" t="s">
        <v>10339</v>
      </c>
      <c r="S1905" s="74" t="n">
        <v>45154</v>
      </c>
      <c r="T1905" s="74" t="n">
        <v>45884</v>
      </c>
      <c r="U1905" s="87" t="s">
        <v>10340</v>
      </c>
      <c r="V1905" s="87" t="s">
        <v>10341</v>
      </c>
      <c r="W1905" s="76"/>
      <c r="X1905" s="71" t="s">
        <v>10335</v>
      </c>
      <c r="Y1905" s="71" t="s">
        <v>10342</v>
      </c>
      <c r="Z1905" s="79" t="s">
        <v>10629</v>
      </c>
      <c r="AA1905" s="76"/>
      <c r="AB1905" s="76"/>
      <c r="AC1905" s="76"/>
      <c r="AD1905" s="76"/>
      <c r="AE1905" s="97" t="s">
        <v>10630</v>
      </c>
      <c r="AF1905" s="76"/>
      <c r="AG1905" s="76"/>
      <c r="AH1905" s="76"/>
      <c r="AI1905" s="67" t="s">
        <v>10558</v>
      </c>
      <c r="AJ1905" s="79" t="s">
        <v>42</v>
      </c>
      <c r="AK1905" s="68"/>
      <c r="AL1905" s="68"/>
      <c r="AM1905" s="68"/>
      <c r="AN1905" s="110"/>
      <c r="AO1905" s="110"/>
      <c r="AP1905" s="107"/>
      <c r="AQ1905" s="68"/>
    </row>
    <row r="1906" customFormat="false" ht="15" hidden="false" customHeight="false" outlineLevel="0" collapsed="false">
      <c r="B1906" s="1" t="str">
        <f aca="false">поверители!$E1906</f>
        <v>02956</v>
      </c>
      <c r="C1906" s="64" t="s">
        <v>323</v>
      </c>
      <c r="D1906" s="63"/>
      <c r="E1906" s="81" t="s">
        <v>12587</v>
      </c>
      <c r="F1906" s="63"/>
      <c r="G1906" s="63" t="s">
        <v>10335</v>
      </c>
      <c r="H1906" s="81" t="s">
        <v>2279</v>
      </c>
      <c r="I1906" s="67" t="s">
        <v>10363</v>
      </c>
      <c r="J1906" s="76"/>
      <c r="K1906" s="76"/>
      <c r="L1906" s="76"/>
      <c r="M1906" s="76"/>
      <c r="N1906" s="76"/>
      <c r="O1906" s="71" t="s">
        <v>10335</v>
      </c>
      <c r="P1906" s="71"/>
      <c r="Q1906" s="71" t="s">
        <v>10338</v>
      </c>
      <c r="R1906" s="79" t="s">
        <v>10339</v>
      </c>
      <c r="S1906" s="74" t="n">
        <v>45154</v>
      </c>
      <c r="T1906" s="74" t="n">
        <v>45884</v>
      </c>
      <c r="U1906" s="87" t="s">
        <v>10340</v>
      </c>
      <c r="V1906" s="87" t="s">
        <v>10341</v>
      </c>
      <c r="W1906" s="76"/>
      <c r="X1906" s="71" t="s">
        <v>10335</v>
      </c>
      <c r="Y1906" s="71" t="s">
        <v>10342</v>
      </c>
      <c r="Z1906" s="79" t="s">
        <v>10629</v>
      </c>
      <c r="AA1906" s="76"/>
      <c r="AB1906" s="76"/>
      <c r="AC1906" s="76"/>
      <c r="AD1906" s="76"/>
      <c r="AE1906" s="97" t="s">
        <v>10630</v>
      </c>
      <c r="AF1906" s="76"/>
      <c r="AG1906" s="76"/>
      <c r="AH1906" s="76"/>
      <c r="AI1906" s="67" t="s">
        <v>12588</v>
      </c>
      <c r="AJ1906" s="79" t="s">
        <v>42</v>
      </c>
      <c r="AK1906" s="68"/>
      <c r="AL1906" s="68"/>
      <c r="AM1906" s="68"/>
      <c r="AN1906" s="110"/>
      <c r="AO1906" s="110"/>
      <c r="AP1906" s="107"/>
      <c r="AQ1906" s="68"/>
    </row>
    <row r="1907" customFormat="false" ht="15" hidden="false" customHeight="false" outlineLevel="0" collapsed="false">
      <c r="B1907" s="1" t="str">
        <f aca="false">поверители!$E1907</f>
        <v>02961</v>
      </c>
      <c r="C1907" s="64" t="s">
        <v>323</v>
      </c>
      <c r="D1907" s="63"/>
      <c r="E1907" s="81" t="s">
        <v>12589</v>
      </c>
      <c r="F1907" s="63"/>
      <c r="G1907" s="63" t="s">
        <v>10335</v>
      </c>
      <c r="H1907" s="81" t="s">
        <v>782</v>
      </c>
      <c r="I1907" s="67" t="s">
        <v>10363</v>
      </c>
      <c r="J1907" s="76"/>
      <c r="K1907" s="76"/>
      <c r="L1907" s="76"/>
      <c r="M1907" s="76"/>
      <c r="N1907" s="76"/>
      <c r="O1907" s="71" t="s">
        <v>10335</v>
      </c>
      <c r="P1907" s="71"/>
      <c r="Q1907" s="71" t="s">
        <v>10338</v>
      </c>
      <c r="R1907" s="79" t="s">
        <v>10339</v>
      </c>
      <c r="S1907" s="74" t="n">
        <v>45154</v>
      </c>
      <c r="T1907" s="74" t="n">
        <v>45884</v>
      </c>
      <c r="U1907" s="87" t="s">
        <v>10340</v>
      </c>
      <c r="V1907" s="87" t="s">
        <v>10341</v>
      </c>
      <c r="W1907" s="76"/>
      <c r="X1907" s="71" t="s">
        <v>10335</v>
      </c>
      <c r="Y1907" s="71" t="s">
        <v>10342</v>
      </c>
      <c r="Z1907" s="79" t="s">
        <v>10629</v>
      </c>
      <c r="AA1907" s="76"/>
      <c r="AB1907" s="76"/>
      <c r="AC1907" s="76"/>
      <c r="AD1907" s="76"/>
      <c r="AE1907" s="97" t="s">
        <v>10630</v>
      </c>
      <c r="AF1907" s="76"/>
      <c r="AG1907" s="76"/>
      <c r="AH1907" s="76"/>
      <c r="AI1907" s="67" t="s">
        <v>10848</v>
      </c>
      <c r="AJ1907" s="79" t="s">
        <v>42</v>
      </c>
      <c r="AK1907" s="68"/>
      <c r="AL1907" s="68"/>
      <c r="AM1907" s="68"/>
      <c r="AN1907" s="110"/>
      <c r="AO1907" s="110"/>
      <c r="AP1907" s="107"/>
      <c r="AQ1907" s="68"/>
    </row>
    <row r="1908" customFormat="false" ht="15" hidden="false" customHeight="false" outlineLevel="0" collapsed="false">
      <c r="B1908" s="1" t="str">
        <f aca="false">поверители!$E1908</f>
        <v>02964</v>
      </c>
      <c r="C1908" s="64" t="s">
        <v>724</v>
      </c>
      <c r="D1908" s="63"/>
      <c r="E1908" s="81" t="s">
        <v>12590</v>
      </c>
      <c r="F1908" s="63"/>
      <c r="G1908" s="63" t="s">
        <v>10335</v>
      </c>
      <c r="H1908" s="63" t="s">
        <v>332</v>
      </c>
      <c r="I1908" s="67" t="s">
        <v>10652</v>
      </c>
      <c r="J1908" s="76"/>
      <c r="K1908" s="76"/>
      <c r="L1908" s="76"/>
      <c r="M1908" s="76"/>
      <c r="N1908" s="76"/>
      <c r="O1908" s="71" t="s">
        <v>10335</v>
      </c>
      <c r="P1908" s="71"/>
      <c r="Q1908" s="71" t="s">
        <v>10338</v>
      </c>
      <c r="R1908" s="79" t="s">
        <v>10339</v>
      </c>
      <c r="S1908" s="74" t="n">
        <v>45154</v>
      </c>
      <c r="T1908" s="74" t="n">
        <v>45884</v>
      </c>
      <c r="U1908" s="87" t="s">
        <v>10340</v>
      </c>
      <c r="V1908" s="87" t="s">
        <v>10341</v>
      </c>
      <c r="W1908" s="76"/>
      <c r="X1908" s="71" t="s">
        <v>10335</v>
      </c>
      <c r="Y1908" s="71" t="s">
        <v>10342</v>
      </c>
      <c r="Z1908" s="79" t="s">
        <v>10629</v>
      </c>
      <c r="AA1908" s="76"/>
      <c r="AB1908" s="76"/>
      <c r="AC1908" s="76"/>
      <c r="AD1908" s="76"/>
      <c r="AE1908" s="97" t="s">
        <v>10630</v>
      </c>
      <c r="AF1908" s="76"/>
      <c r="AG1908" s="76"/>
      <c r="AH1908" s="76"/>
      <c r="AI1908" s="67" t="s">
        <v>10562</v>
      </c>
      <c r="AJ1908" s="79" t="s">
        <v>42</v>
      </c>
      <c r="AK1908" s="68"/>
      <c r="AL1908" s="68"/>
      <c r="AM1908" s="68"/>
      <c r="AN1908" s="110"/>
      <c r="AO1908" s="110"/>
      <c r="AP1908" s="107"/>
      <c r="AQ1908" s="68"/>
    </row>
    <row r="1909" customFormat="false" ht="15" hidden="false" customHeight="false" outlineLevel="0" collapsed="false">
      <c r="B1909" s="1" t="str">
        <f aca="false">поверители!$E1909</f>
        <v>02965</v>
      </c>
      <c r="C1909" s="64" t="s">
        <v>724</v>
      </c>
      <c r="D1909" s="63"/>
      <c r="E1909" s="81" t="s">
        <v>2626</v>
      </c>
      <c r="F1909" s="63"/>
      <c r="G1909" s="63" t="s">
        <v>10335</v>
      </c>
      <c r="H1909" s="63" t="s">
        <v>332</v>
      </c>
      <c r="I1909" s="67" t="s">
        <v>10652</v>
      </c>
      <c r="J1909" s="76"/>
      <c r="K1909" s="76"/>
      <c r="L1909" s="76"/>
      <c r="M1909" s="76"/>
      <c r="N1909" s="76"/>
      <c r="O1909" s="71" t="s">
        <v>10335</v>
      </c>
      <c r="P1909" s="71"/>
      <c r="Q1909" s="71" t="s">
        <v>10338</v>
      </c>
      <c r="R1909" s="79" t="s">
        <v>10339</v>
      </c>
      <c r="S1909" s="74" t="n">
        <v>45154</v>
      </c>
      <c r="T1909" s="74" t="n">
        <v>45884</v>
      </c>
      <c r="U1909" s="87" t="s">
        <v>10340</v>
      </c>
      <c r="V1909" s="87" t="s">
        <v>10341</v>
      </c>
      <c r="W1909" s="76"/>
      <c r="X1909" s="71" t="s">
        <v>10335</v>
      </c>
      <c r="Y1909" s="71" t="s">
        <v>10342</v>
      </c>
      <c r="Z1909" s="79" t="s">
        <v>10629</v>
      </c>
      <c r="AA1909" s="76"/>
      <c r="AB1909" s="76"/>
      <c r="AC1909" s="76"/>
      <c r="AD1909" s="76"/>
      <c r="AE1909" s="97" t="s">
        <v>10630</v>
      </c>
      <c r="AF1909" s="76"/>
      <c r="AG1909" s="76"/>
      <c r="AH1909" s="76"/>
      <c r="AI1909" s="67" t="s">
        <v>10562</v>
      </c>
      <c r="AJ1909" s="79" t="s">
        <v>42</v>
      </c>
      <c r="AK1909" s="68"/>
      <c r="AL1909" s="68"/>
      <c r="AM1909" s="68"/>
      <c r="AN1909" s="110"/>
      <c r="AO1909" s="110"/>
      <c r="AP1909" s="107"/>
      <c r="AQ1909" s="68"/>
    </row>
    <row r="1910" customFormat="false" ht="15" hidden="false" customHeight="false" outlineLevel="0" collapsed="false">
      <c r="B1910" s="1" t="str">
        <f aca="false">поверители!$E1910</f>
        <v>02987</v>
      </c>
      <c r="C1910" s="64" t="s">
        <v>323</v>
      </c>
      <c r="D1910" s="63"/>
      <c r="E1910" s="81" t="s">
        <v>12591</v>
      </c>
      <c r="F1910" s="63"/>
      <c r="G1910" s="63" t="s">
        <v>10335</v>
      </c>
      <c r="H1910" s="81" t="s">
        <v>12574</v>
      </c>
      <c r="I1910" s="67" t="s">
        <v>10363</v>
      </c>
      <c r="J1910" s="76"/>
      <c r="K1910" s="76"/>
      <c r="L1910" s="76"/>
      <c r="M1910" s="76"/>
      <c r="N1910" s="76"/>
      <c r="O1910" s="71" t="s">
        <v>10335</v>
      </c>
      <c r="P1910" s="71"/>
      <c r="Q1910" s="71" t="s">
        <v>10338</v>
      </c>
      <c r="R1910" s="79" t="s">
        <v>10339</v>
      </c>
      <c r="S1910" s="74" t="n">
        <v>45154</v>
      </c>
      <c r="T1910" s="74" t="n">
        <v>45884</v>
      </c>
      <c r="U1910" s="87" t="s">
        <v>10340</v>
      </c>
      <c r="V1910" s="87" t="s">
        <v>10341</v>
      </c>
      <c r="W1910" s="76"/>
      <c r="X1910" s="71" t="s">
        <v>10335</v>
      </c>
      <c r="Y1910" s="71" t="s">
        <v>10342</v>
      </c>
      <c r="Z1910" s="79" t="s">
        <v>10629</v>
      </c>
      <c r="AA1910" s="76"/>
      <c r="AB1910" s="76"/>
      <c r="AC1910" s="76"/>
      <c r="AD1910" s="76"/>
      <c r="AE1910" s="97" t="s">
        <v>10630</v>
      </c>
      <c r="AF1910" s="76"/>
      <c r="AG1910" s="76"/>
      <c r="AH1910" s="76"/>
      <c r="AI1910" s="67" t="s">
        <v>12592</v>
      </c>
      <c r="AJ1910" s="79" t="s">
        <v>42</v>
      </c>
      <c r="AK1910" s="68"/>
      <c r="AL1910" s="68"/>
      <c r="AM1910" s="68"/>
      <c r="AN1910" s="110"/>
      <c r="AO1910" s="110"/>
      <c r="AP1910" s="107"/>
      <c r="AQ1910" s="68"/>
    </row>
    <row r="1911" customFormat="false" ht="15" hidden="false" customHeight="false" outlineLevel="0" collapsed="false">
      <c r="B1911" s="1" t="str">
        <f aca="false">поверители!$E1911</f>
        <v>03181</v>
      </c>
      <c r="C1911" s="64" t="s">
        <v>291</v>
      </c>
      <c r="D1911" s="63"/>
      <c r="E1911" s="81" t="s">
        <v>12593</v>
      </c>
      <c r="F1911" s="63"/>
      <c r="G1911" s="63" t="s">
        <v>10335</v>
      </c>
      <c r="H1911" s="63" t="s">
        <v>404</v>
      </c>
      <c r="I1911" s="67" t="s">
        <v>10458</v>
      </c>
      <c r="J1911" s="76"/>
      <c r="K1911" s="76"/>
      <c r="L1911" s="76"/>
      <c r="M1911" s="76"/>
      <c r="N1911" s="76"/>
      <c r="O1911" s="71" t="s">
        <v>10335</v>
      </c>
      <c r="P1911" s="71"/>
      <c r="Q1911" s="71" t="s">
        <v>10338</v>
      </c>
      <c r="R1911" s="79" t="s">
        <v>10339</v>
      </c>
      <c r="S1911" s="74" t="n">
        <v>45154</v>
      </c>
      <c r="T1911" s="74" t="n">
        <v>45519</v>
      </c>
      <c r="U1911" s="87" t="s">
        <v>10340</v>
      </c>
      <c r="V1911" s="87" t="s">
        <v>10341</v>
      </c>
      <c r="W1911" s="76"/>
      <c r="X1911" s="71" t="s">
        <v>10335</v>
      </c>
      <c r="Y1911" s="71" t="s">
        <v>10342</v>
      </c>
      <c r="Z1911" s="79" t="s">
        <v>10629</v>
      </c>
      <c r="AA1911" s="76"/>
      <c r="AB1911" s="76"/>
      <c r="AC1911" s="76"/>
      <c r="AD1911" s="76"/>
      <c r="AE1911" s="97" t="s">
        <v>10630</v>
      </c>
      <c r="AF1911" s="76"/>
      <c r="AG1911" s="76"/>
      <c r="AH1911" s="76"/>
      <c r="AI1911" s="67" t="s">
        <v>10853</v>
      </c>
      <c r="AJ1911" s="79" t="s">
        <v>42</v>
      </c>
      <c r="AK1911" s="68"/>
      <c r="AL1911" s="68"/>
      <c r="AM1911" s="68"/>
      <c r="AN1911" s="110"/>
      <c r="AO1911" s="110"/>
      <c r="AP1911" s="107"/>
      <c r="AQ1911" s="68"/>
    </row>
    <row r="1912" customFormat="false" ht="15" hidden="false" customHeight="false" outlineLevel="0" collapsed="false">
      <c r="B1912" s="1" t="str">
        <f aca="false">поверители!$E1912</f>
        <v>03763</v>
      </c>
      <c r="C1912" s="64" t="s">
        <v>323</v>
      </c>
      <c r="D1912" s="63"/>
      <c r="E1912" s="81" t="s">
        <v>12594</v>
      </c>
      <c r="F1912" s="63"/>
      <c r="G1912" s="63" t="s">
        <v>10335</v>
      </c>
      <c r="H1912" s="81" t="s">
        <v>12574</v>
      </c>
      <c r="I1912" s="67" t="s">
        <v>10363</v>
      </c>
      <c r="J1912" s="76"/>
      <c r="K1912" s="76"/>
      <c r="L1912" s="76"/>
      <c r="M1912" s="76"/>
      <c r="N1912" s="76"/>
      <c r="O1912" s="71" t="s">
        <v>10335</v>
      </c>
      <c r="P1912" s="71"/>
      <c r="Q1912" s="71" t="s">
        <v>10338</v>
      </c>
      <c r="R1912" s="79" t="s">
        <v>10339</v>
      </c>
      <c r="S1912" s="74" t="n">
        <v>45154</v>
      </c>
      <c r="T1912" s="74" t="n">
        <v>45884</v>
      </c>
      <c r="U1912" s="87" t="s">
        <v>10340</v>
      </c>
      <c r="V1912" s="87" t="s">
        <v>10341</v>
      </c>
      <c r="W1912" s="76"/>
      <c r="X1912" s="71" t="s">
        <v>10335</v>
      </c>
      <c r="Y1912" s="71" t="s">
        <v>10342</v>
      </c>
      <c r="Z1912" s="79" t="s">
        <v>10629</v>
      </c>
      <c r="AA1912" s="76"/>
      <c r="AB1912" s="76"/>
      <c r="AC1912" s="76"/>
      <c r="AD1912" s="76"/>
      <c r="AE1912" s="97" t="s">
        <v>12168</v>
      </c>
      <c r="AF1912" s="76"/>
      <c r="AG1912" s="76"/>
      <c r="AH1912" s="76"/>
      <c r="AI1912" s="67" t="s">
        <v>12595</v>
      </c>
      <c r="AJ1912" s="79" t="s">
        <v>42</v>
      </c>
      <c r="AK1912" s="68"/>
      <c r="AL1912" s="68"/>
      <c r="AM1912" s="68"/>
      <c r="AN1912" s="110"/>
      <c r="AO1912" s="110"/>
      <c r="AP1912" s="107"/>
      <c r="AQ1912" s="68"/>
    </row>
    <row r="1913" customFormat="false" ht="15" hidden="false" customHeight="false" outlineLevel="0" collapsed="false">
      <c r="B1913" s="1" t="str">
        <f aca="false">поверители!$E1913</f>
        <v>03769</v>
      </c>
      <c r="C1913" s="64" t="s">
        <v>323</v>
      </c>
      <c r="D1913" s="63"/>
      <c r="E1913" s="81" t="s">
        <v>12596</v>
      </c>
      <c r="F1913" s="63"/>
      <c r="G1913" s="63" t="s">
        <v>10335</v>
      </c>
      <c r="H1913" s="81" t="s">
        <v>326</v>
      </c>
      <c r="I1913" s="67" t="s">
        <v>10652</v>
      </c>
      <c r="J1913" s="76"/>
      <c r="K1913" s="76"/>
      <c r="L1913" s="76"/>
      <c r="M1913" s="76"/>
      <c r="N1913" s="76"/>
      <c r="O1913" s="71" t="s">
        <v>10335</v>
      </c>
      <c r="P1913" s="71"/>
      <c r="Q1913" s="71" t="s">
        <v>10338</v>
      </c>
      <c r="R1913" s="79" t="s">
        <v>10339</v>
      </c>
      <c r="S1913" s="74" t="n">
        <v>45154</v>
      </c>
      <c r="T1913" s="74" t="n">
        <v>45884</v>
      </c>
      <c r="U1913" s="87" t="s">
        <v>10340</v>
      </c>
      <c r="V1913" s="87" t="s">
        <v>10341</v>
      </c>
      <c r="W1913" s="76"/>
      <c r="X1913" s="71" t="s">
        <v>10335</v>
      </c>
      <c r="Y1913" s="71" t="s">
        <v>10342</v>
      </c>
      <c r="Z1913" s="79" t="s">
        <v>10629</v>
      </c>
      <c r="AA1913" s="76"/>
      <c r="AB1913" s="76"/>
      <c r="AC1913" s="76"/>
      <c r="AD1913" s="76"/>
      <c r="AE1913" s="97" t="s">
        <v>10630</v>
      </c>
      <c r="AF1913" s="76"/>
      <c r="AG1913" s="76"/>
      <c r="AH1913" s="76"/>
      <c r="AI1913" s="67" t="s">
        <v>10562</v>
      </c>
      <c r="AJ1913" s="79" t="s">
        <v>42</v>
      </c>
      <c r="AK1913" s="68"/>
      <c r="AL1913" s="68"/>
      <c r="AM1913" s="68"/>
      <c r="AN1913" s="110"/>
      <c r="AO1913" s="110"/>
      <c r="AP1913" s="107"/>
      <c r="AQ1913" s="68"/>
    </row>
    <row r="1914" customFormat="false" ht="15" hidden="false" customHeight="false" outlineLevel="0" collapsed="false">
      <c r="B1914" s="1" t="str">
        <f aca="false">поверители!$E1914</f>
        <v>03770</v>
      </c>
      <c r="C1914" s="64" t="s">
        <v>323</v>
      </c>
      <c r="D1914" s="63"/>
      <c r="E1914" s="81" t="s">
        <v>12597</v>
      </c>
      <c r="F1914" s="63"/>
      <c r="G1914" s="63" t="s">
        <v>10335</v>
      </c>
      <c r="H1914" s="81" t="s">
        <v>763</v>
      </c>
      <c r="I1914" s="67" t="s">
        <v>10652</v>
      </c>
      <c r="J1914" s="76"/>
      <c r="K1914" s="76"/>
      <c r="L1914" s="76"/>
      <c r="M1914" s="76"/>
      <c r="N1914" s="76"/>
      <c r="O1914" s="71" t="s">
        <v>10335</v>
      </c>
      <c r="P1914" s="71"/>
      <c r="Q1914" s="71" t="s">
        <v>10338</v>
      </c>
      <c r="R1914" s="79" t="s">
        <v>10339</v>
      </c>
      <c r="S1914" s="74" t="n">
        <v>45154</v>
      </c>
      <c r="T1914" s="74" t="n">
        <v>45884</v>
      </c>
      <c r="U1914" s="87" t="s">
        <v>10340</v>
      </c>
      <c r="V1914" s="87" t="s">
        <v>10341</v>
      </c>
      <c r="W1914" s="76"/>
      <c r="X1914" s="71" t="s">
        <v>10335</v>
      </c>
      <c r="Y1914" s="71" t="s">
        <v>10342</v>
      </c>
      <c r="Z1914" s="79" t="s">
        <v>10629</v>
      </c>
      <c r="AA1914" s="76"/>
      <c r="AB1914" s="76"/>
      <c r="AC1914" s="76"/>
      <c r="AD1914" s="76"/>
      <c r="AE1914" s="97" t="s">
        <v>10630</v>
      </c>
      <c r="AF1914" s="76"/>
      <c r="AG1914" s="76"/>
      <c r="AH1914" s="76"/>
      <c r="AI1914" s="67" t="s">
        <v>10863</v>
      </c>
      <c r="AJ1914" s="79" t="s">
        <v>42</v>
      </c>
      <c r="AK1914" s="68"/>
      <c r="AL1914" s="68"/>
      <c r="AM1914" s="68"/>
      <c r="AN1914" s="110"/>
      <c r="AO1914" s="110"/>
      <c r="AP1914" s="107"/>
      <c r="AQ1914" s="68"/>
    </row>
    <row r="1915" customFormat="false" ht="15" hidden="false" customHeight="false" outlineLevel="0" collapsed="false">
      <c r="B1915" s="1" t="str">
        <f aca="false">поверители!$E1915</f>
        <v>03781</v>
      </c>
      <c r="C1915" s="64" t="s">
        <v>323</v>
      </c>
      <c r="D1915" s="63"/>
      <c r="E1915" s="81" t="s">
        <v>12598</v>
      </c>
      <c r="F1915" s="63"/>
      <c r="G1915" s="63" t="s">
        <v>10335</v>
      </c>
      <c r="H1915" s="81" t="s">
        <v>763</v>
      </c>
      <c r="I1915" s="67" t="s">
        <v>10652</v>
      </c>
      <c r="J1915" s="76"/>
      <c r="K1915" s="76"/>
      <c r="L1915" s="76"/>
      <c r="M1915" s="76"/>
      <c r="N1915" s="76"/>
      <c r="O1915" s="71" t="s">
        <v>10335</v>
      </c>
      <c r="P1915" s="71"/>
      <c r="Q1915" s="71" t="s">
        <v>10338</v>
      </c>
      <c r="R1915" s="79" t="s">
        <v>10339</v>
      </c>
      <c r="S1915" s="74" t="n">
        <v>45154</v>
      </c>
      <c r="T1915" s="74" t="n">
        <v>45884</v>
      </c>
      <c r="U1915" s="87" t="s">
        <v>10340</v>
      </c>
      <c r="V1915" s="87" t="s">
        <v>10341</v>
      </c>
      <c r="W1915" s="76"/>
      <c r="X1915" s="71" t="s">
        <v>10335</v>
      </c>
      <c r="Y1915" s="71" t="s">
        <v>10342</v>
      </c>
      <c r="Z1915" s="79" t="s">
        <v>10629</v>
      </c>
      <c r="AA1915" s="76"/>
      <c r="AB1915" s="76"/>
      <c r="AC1915" s="76"/>
      <c r="AD1915" s="76"/>
      <c r="AE1915" s="97" t="s">
        <v>10630</v>
      </c>
      <c r="AF1915" s="76"/>
      <c r="AG1915" s="76"/>
      <c r="AH1915" s="76"/>
      <c r="AI1915" s="67" t="s">
        <v>10558</v>
      </c>
      <c r="AJ1915" s="79" t="s">
        <v>42</v>
      </c>
      <c r="AK1915" s="68"/>
      <c r="AL1915" s="68"/>
      <c r="AM1915" s="68"/>
      <c r="AN1915" s="110"/>
      <c r="AO1915" s="110"/>
      <c r="AP1915" s="107"/>
      <c r="AQ1915" s="68"/>
    </row>
    <row r="1916" customFormat="false" ht="15" hidden="false" customHeight="false" outlineLevel="0" collapsed="false">
      <c r="B1916" s="1" t="str">
        <f aca="false">поверители!$E1916</f>
        <v>03783</v>
      </c>
      <c r="C1916" s="64" t="s">
        <v>323</v>
      </c>
      <c r="D1916" s="63"/>
      <c r="E1916" s="81" t="s">
        <v>12599</v>
      </c>
      <c r="F1916" s="63"/>
      <c r="G1916" s="63" t="s">
        <v>10335</v>
      </c>
      <c r="H1916" s="81" t="s">
        <v>326</v>
      </c>
      <c r="I1916" s="67" t="s">
        <v>10652</v>
      </c>
      <c r="J1916" s="76"/>
      <c r="K1916" s="76"/>
      <c r="L1916" s="76"/>
      <c r="M1916" s="76"/>
      <c r="N1916" s="76"/>
      <c r="O1916" s="71" t="s">
        <v>10335</v>
      </c>
      <c r="P1916" s="71"/>
      <c r="Q1916" s="71" t="s">
        <v>10338</v>
      </c>
      <c r="R1916" s="79" t="s">
        <v>10339</v>
      </c>
      <c r="S1916" s="74" t="n">
        <v>45154</v>
      </c>
      <c r="T1916" s="74" t="n">
        <v>45884</v>
      </c>
      <c r="U1916" s="87" t="s">
        <v>10340</v>
      </c>
      <c r="V1916" s="87" t="s">
        <v>10341</v>
      </c>
      <c r="W1916" s="76"/>
      <c r="X1916" s="71" t="s">
        <v>10335</v>
      </c>
      <c r="Y1916" s="71" t="s">
        <v>10342</v>
      </c>
      <c r="Z1916" s="79" t="s">
        <v>10629</v>
      </c>
      <c r="AA1916" s="76"/>
      <c r="AB1916" s="76"/>
      <c r="AC1916" s="76"/>
      <c r="AD1916" s="76"/>
      <c r="AE1916" s="97" t="s">
        <v>10630</v>
      </c>
      <c r="AF1916" s="76"/>
      <c r="AG1916" s="76"/>
      <c r="AH1916" s="76"/>
      <c r="AI1916" s="67" t="s">
        <v>10552</v>
      </c>
      <c r="AJ1916" s="79" t="s">
        <v>42</v>
      </c>
      <c r="AK1916" s="68"/>
      <c r="AL1916" s="68"/>
      <c r="AM1916" s="68"/>
      <c r="AN1916" s="110"/>
      <c r="AO1916" s="110"/>
      <c r="AP1916" s="107"/>
      <c r="AQ1916" s="68"/>
    </row>
    <row r="1917" customFormat="false" ht="15" hidden="false" customHeight="false" outlineLevel="0" collapsed="false">
      <c r="B1917" s="1" t="str">
        <f aca="false">поверители!$E1917</f>
        <v>03793</v>
      </c>
      <c r="C1917" s="64" t="s">
        <v>323</v>
      </c>
      <c r="D1917" s="63"/>
      <c r="E1917" s="81" t="s">
        <v>12600</v>
      </c>
      <c r="F1917" s="63"/>
      <c r="G1917" s="63" t="s">
        <v>10335</v>
      </c>
      <c r="H1917" s="81" t="s">
        <v>326</v>
      </c>
      <c r="I1917" s="67" t="s">
        <v>10652</v>
      </c>
      <c r="J1917" s="76"/>
      <c r="K1917" s="76"/>
      <c r="L1917" s="76"/>
      <c r="M1917" s="76"/>
      <c r="N1917" s="76"/>
      <c r="O1917" s="71" t="s">
        <v>10335</v>
      </c>
      <c r="P1917" s="71"/>
      <c r="Q1917" s="71" t="s">
        <v>10338</v>
      </c>
      <c r="R1917" s="79" t="s">
        <v>10339</v>
      </c>
      <c r="S1917" s="74" t="n">
        <v>45154</v>
      </c>
      <c r="T1917" s="74" t="n">
        <v>45884</v>
      </c>
      <c r="U1917" s="87" t="s">
        <v>10340</v>
      </c>
      <c r="V1917" s="87" t="s">
        <v>10341</v>
      </c>
      <c r="W1917" s="76"/>
      <c r="X1917" s="71" t="s">
        <v>10335</v>
      </c>
      <c r="Y1917" s="71" t="s">
        <v>10342</v>
      </c>
      <c r="Z1917" s="79" t="s">
        <v>10629</v>
      </c>
      <c r="AA1917" s="76"/>
      <c r="AB1917" s="76"/>
      <c r="AC1917" s="76"/>
      <c r="AD1917" s="76"/>
      <c r="AE1917" s="97" t="s">
        <v>10630</v>
      </c>
      <c r="AF1917" s="76"/>
      <c r="AG1917" s="76"/>
      <c r="AH1917" s="76"/>
      <c r="AI1917" s="67" t="s">
        <v>10562</v>
      </c>
      <c r="AJ1917" s="79" t="s">
        <v>42</v>
      </c>
      <c r="AK1917" s="68"/>
      <c r="AL1917" s="68"/>
      <c r="AM1917" s="68"/>
      <c r="AN1917" s="110"/>
      <c r="AO1917" s="110"/>
      <c r="AP1917" s="107"/>
      <c r="AQ1917" s="68"/>
    </row>
    <row r="1918" customFormat="false" ht="15" hidden="false" customHeight="false" outlineLevel="0" collapsed="false">
      <c r="B1918" s="1" t="str">
        <f aca="false">поверители!$E1918</f>
        <v>04835</v>
      </c>
      <c r="C1918" s="64" t="s">
        <v>323</v>
      </c>
      <c r="D1918" s="63"/>
      <c r="E1918" s="81" t="s">
        <v>12601</v>
      </c>
      <c r="F1918" s="63"/>
      <c r="G1918" s="63" t="s">
        <v>10335</v>
      </c>
      <c r="H1918" s="81" t="s">
        <v>763</v>
      </c>
      <c r="I1918" s="67" t="s">
        <v>10652</v>
      </c>
      <c r="J1918" s="76"/>
      <c r="K1918" s="76"/>
      <c r="L1918" s="76"/>
      <c r="M1918" s="76"/>
      <c r="N1918" s="76"/>
      <c r="O1918" s="71" t="s">
        <v>10335</v>
      </c>
      <c r="P1918" s="71"/>
      <c r="Q1918" s="71" t="s">
        <v>10338</v>
      </c>
      <c r="R1918" s="79" t="s">
        <v>10339</v>
      </c>
      <c r="S1918" s="74" t="n">
        <v>45154</v>
      </c>
      <c r="T1918" s="74" t="n">
        <v>45884</v>
      </c>
      <c r="U1918" s="87" t="s">
        <v>10340</v>
      </c>
      <c r="V1918" s="87" t="s">
        <v>10341</v>
      </c>
      <c r="W1918" s="76"/>
      <c r="X1918" s="71" t="s">
        <v>10335</v>
      </c>
      <c r="Y1918" s="71" t="s">
        <v>10342</v>
      </c>
      <c r="Z1918" s="79" t="s">
        <v>10629</v>
      </c>
      <c r="AA1918" s="76"/>
      <c r="AB1918" s="76"/>
      <c r="AC1918" s="76"/>
      <c r="AD1918" s="76"/>
      <c r="AE1918" s="97" t="s">
        <v>10630</v>
      </c>
      <c r="AF1918" s="76"/>
      <c r="AG1918" s="76"/>
      <c r="AH1918" s="76"/>
      <c r="AI1918" s="67" t="s">
        <v>10562</v>
      </c>
      <c r="AJ1918" s="79" t="s">
        <v>42</v>
      </c>
      <c r="AK1918" s="68"/>
      <c r="AL1918" s="68"/>
      <c r="AM1918" s="68"/>
      <c r="AN1918" s="110"/>
      <c r="AO1918" s="110"/>
      <c r="AP1918" s="107"/>
      <c r="AQ1918" s="68"/>
    </row>
    <row r="1919" customFormat="false" ht="15" hidden="false" customHeight="false" outlineLevel="0" collapsed="false">
      <c r="B1919" s="1" t="str">
        <f aca="false">поверители!$E1919</f>
        <v>04836</v>
      </c>
      <c r="C1919" s="64" t="s">
        <v>323</v>
      </c>
      <c r="D1919" s="63"/>
      <c r="E1919" s="81" t="s">
        <v>12602</v>
      </c>
      <c r="F1919" s="63"/>
      <c r="G1919" s="63" t="s">
        <v>10335</v>
      </c>
      <c r="H1919" s="81" t="s">
        <v>326</v>
      </c>
      <c r="I1919" s="67" t="s">
        <v>10652</v>
      </c>
      <c r="J1919" s="76"/>
      <c r="K1919" s="76"/>
      <c r="L1919" s="76"/>
      <c r="M1919" s="76"/>
      <c r="N1919" s="76"/>
      <c r="O1919" s="71" t="s">
        <v>10335</v>
      </c>
      <c r="P1919" s="71"/>
      <c r="Q1919" s="71" t="s">
        <v>10338</v>
      </c>
      <c r="R1919" s="79" t="s">
        <v>10339</v>
      </c>
      <c r="S1919" s="74" t="n">
        <v>45154</v>
      </c>
      <c r="T1919" s="74" t="n">
        <v>45884</v>
      </c>
      <c r="U1919" s="87" t="s">
        <v>10340</v>
      </c>
      <c r="V1919" s="87" t="s">
        <v>10341</v>
      </c>
      <c r="W1919" s="76"/>
      <c r="X1919" s="71" t="s">
        <v>10335</v>
      </c>
      <c r="Y1919" s="71" t="s">
        <v>10342</v>
      </c>
      <c r="Z1919" s="79" t="s">
        <v>10629</v>
      </c>
      <c r="AA1919" s="76"/>
      <c r="AB1919" s="76"/>
      <c r="AC1919" s="76"/>
      <c r="AD1919" s="76"/>
      <c r="AE1919" s="97" t="s">
        <v>10630</v>
      </c>
      <c r="AF1919" s="76"/>
      <c r="AG1919" s="76"/>
      <c r="AH1919" s="76"/>
      <c r="AI1919" s="67" t="s">
        <v>10562</v>
      </c>
      <c r="AJ1919" s="79" t="s">
        <v>42</v>
      </c>
      <c r="AK1919" s="68"/>
      <c r="AL1919" s="68"/>
      <c r="AM1919" s="68"/>
      <c r="AN1919" s="110"/>
      <c r="AO1919" s="110"/>
      <c r="AP1919" s="107"/>
      <c r="AQ1919" s="68"/>
    </row>
    <row r="1920" customFormat="false" ht="15" hidden="false" customHeight="false" outlineLevel="0" collapsed="false">
      <c r="B1920" s="1" t="str">
        <f aca="false">поверители!$E1920</f>
        <v>04837</v>
      </c>
      <c r="C1920" s="64" t="s">
        <v>291</v>
      </c>
      <c r="D1920" s="63"/>
      <c r="E1920" s="81" t="s">
        <v>12603</v>
      </c>
      <c r="F1920" s="63"/>
      <c r="G1920" s="63" t="s">
        <v>10335</v>
      </c>
      <c r="H1920" s="81" t="s">
        <v>404</v>
      </c>
      <c r="I1920" s="67" t="s">
        <v>10458</v>
      </c>
      <c r="J1920" s="76"/>
      <c r="K1920" s="76"/>
      <c r="L1920" s="76"/>
      <c r="M1920" s="76"/>
      <c r="N1920" s="76"/>
      <c r="O1920" s="71" t="s">
        <v>10335</v>
      </c>
      <c r="P1920" s="71"/>
      <c r="Q1920" s="71" t="s">
        <v>10338</v>
      </c>
      <c r="R1920" s="79" t="s">
        <v>10339</v>
      </c>
      <c r="S1920" s="74" t="n">
        <v>45154</v>
      </c>
      <c r="T1920" s="74" t="n">
        <v>45519</v>
      </c>
      <c r="U1920" s="87" t="s">
        <v>10340</v>
      </c>
      <c r="V1920" s="87" t="s">
        <v>10341</v>
      </c>
      <c r="W1920" s="76"/>
      <c r="X1920" s="71" t="s">
        <v>10335</v>
      </c>
      <c r="Y1920" s="71" t="s">
        <v>10342</v>
      </c>
      <c r="Z1920" s="79" t="s">
        <v>10629</v>
      </c>
      <c r="AA1920" s="76"/>
      <c r="AB1920" s="76"/>
      <c r="AC1920" s="76"/>
      <c r="AD1920" s="76"/>
      <c r="AE1920" s="97" t="s">
        <v>10630</v>
      </c>
      <c r="AF1920" s="76"/>
      <c r="AG1920" s="76"/>
      <c r="AH1920" s="76"/>
      <c r="AI1920" s="67" t="s">
        <v>10853</v>
      </c>
      <c r="AJ1920" s="79" t="s">
        <v>42</v>
      </c>
      <c r="AK1920" s="68"/>
      <c r="AL1920" s="68"/>
      <c r="AM1920" s="68"/>
      <c r="AN1920" s="110"/>
      <c r="AO1920" s="110"/>
      <c r="AP1920" s="107"/>
      <c r="AQ1920" s="68"/>
    </row>
    <row r="1921" customFormat="false" ht="15" hidden="false" customHeight="false" outlineLevel="0" collapsed="false">
      <c r="B1921" s="1" t="str">
        <f aca="false">поверители!$E1921</f>
        <v>04840</v>
      </c>
      <c r="C1921" s="64" t="s">
        <v>323</v>
      </c>
      <c r="D1921" s="63"/>
      <c r="E1921" s="81" t="s">
        <v>12604</v>
      </c>
      <c r="F1921" s="63"/>
      <c r="G1921" s="63" t="s">
        <v>10335</v>
      </c>
      <c r="H1921" s="81" t="s">
        <v>763</v>
      </c>
      <c r="I1921" s="67" t="s">
        <v>10652</v>
      </c>
      <c r="J1921" s="76"/>
      <c r="K1921" s="76"/>
      <c r="L1921" s="76"/>
      <c r="M1921" s="76"/>
      <c r="N1921" s="76"/>
      <c r="O1921" s="71" t="s">
        <v>10335</v>
      </c>
      <c r="P1921" s="71"/>
      <c r="Q1921" s="71" t="s">
        <v>10338</v>
      </c>
      <c r="R1921" s="79" t="s">
        <v>10339</v>
      </c>
      <c r="S1921" s="74" t="n">
        <v>45154</v>
      </c>
      <c r="T1921" s="74" t="n">
        <v>45884</v>
      </c>
      <c r="U1921" s="87" t="s">
        <v>10340</v>
      </c>
      <c r="V1921" s="87" t="s">
        <v>10341</v>
      </c>
      <c r="W1921" s="76"/>
      <c r="X1921" s="71" t="s">
        <v>10335</v>
      </c>
      <c r="Y1921" s="71" t="s">
        <v>10342</v>
      </c>
      <c r="Z1921" s="79" t="s">
        <v>10629</v>
      </c>
      <c r="AA1921" s="76"/>
      <c r="AB1921" s="76"/>
      <c r="AC1921" s="76"/>
      <c r="AD1921" s="76"/>
      <c r="AE1921" s="97" t="s">
        <v>10630</v>
      </c>
      <c r="AF1921" s="76"/>
      <c r="AG1921" s="76"/>
      <c r="AH1921" s="76"/>
      <c r="AI1921" s="67" t="s">
        <v>10558</v>
      </c>
      <c r="AJ1921" s="79" t="s">
        <v>42</v>
      </c>
      <c r="AK1921" s="68"/>
      <c r="AL1921" s="68"/>
      <c r="AM1921" s="68"/>
      <c r="AN1921" s="110"/>
      <c r="AO1921" s="110"/>
      <c r="AP1921" s="107"/>
      <c r="AQ1921" s="68"/>
    </row>
    <row r="1922" customFormat="false" ht="15" hidden="false" customHeight="false" outlineLevel="0" collapsed="false">
      <c r="B1922" s="1" t="str">
        <f aca="false">поверители!$E1922</f>
        <v>04842</v>
      </c>
      <c r="C1922" s="64" t="s">
        <v>323</v>
      </c>
      <c r="D1922" s="63"/>
      <c r="E1922" s="81" t="s">
        <v>12605</v>
      </c>
      <c r="F1922" s="63"/>
      <c r="G1922" s="63" t="s">
        <v>10335</v>
      </c>
      <c r="H1922" s="81" t="s">
        <v>763</v>
      </c>
      <c r="I1922" s="67" t="s">
        <v>10652</v>
      </c>
      <c r="J1922" s="76"/>
      <c r="K1922" s="76"/>
      <c r="L1922" s="76"/>
      <c r="M1922" s="76"/>
      <c r="N1922" s="76"/>
      <c r="O1922" s="71" t="s">
        <v>10335</v>
      </c>
      <c r="P1922" s="71"/>
      <c r="Q1922" s="71" t="s">
        <v>10338</v>
      </c>
      <c r="R1922" s="79" t="s">
        <v>10339</v>
      </c>
      <c r="S1922" s="74" t="n">
        <v>45154</v>
      </c>
      <c r="T1922" s="74" t="n">
        <v>45884</v>
      </c>
      <c r="U1922" s="87" t="s">
        <v>10340</v>
      </c>
      <c r="V1922" s="87" t="s">
        <v>10341</v>
      </c>
      <c r="W1922" s="76"/>
      <c r="X1922" s="71" t="s">
        <v>10335</v>
      </c>
      <c r="Y1922" s="71" t="s">
        <v>10342</v>
      </c>
      <c r="Z1922" s="79" t="s">
        <v>10629</v>
      </c>
      <c r="AA1922" s="76"/>
      <c r="AB1922" s="76"/>
      <c r="AC1922" s="76"/>
      <c r="AD1922" s="76"/>
      <c r="AE1922" s="97" t="s">
        <v>10630</v>
      </c>
      <c r="AF1922" s="76"/>
      <c r="AG1922" s="76"/>
      <c r="AH1922" s="76"/>
      <c r="AI1922" s="67" t="s">
        <v>10558</v>
      </c>
      <c r="AJ1922" s="79" t="s">
        <v>42</v>
      </c>
      <c r="AK1922" s="68"/>
      <c r="AL1922" s="68"/>
      <c r="AM1922" s="68"/>
      <c r="AN1922" s="110"/>
      <c r="AO1922" s="110"/>
      <c r="AP1922" s="107"/>
      <c r="AQ1922" s="68"/>
    </row>
    <row r="1923" customFormat="false" ht="15" hidden="false" customHeight="false" outlineLevel="0" collapsed="false">
      <c r="B1923" s="1" t="str">
        <f aca="false">поверители!$E1923</f>
        <v>04844</v>
      </c>
      <c r="C1923" s="64" t="s">
        <v>323</v>
      </c>
      <c r="D1923" s="63"/>
      <c r="E1923" s="81" t="s">
        <v>12606</v>
      </c>
      <c r="F1923" s="63"/>
      <c r="G1923" s="63" t="s">
        <v>10335</v>
      </c>
      <c r="H1923" s="81" t="s">
        <v>326</v>
      </c>
      <c r="I1923" s="67" t="s">
        <v>10652</v>
      </c>
      <c r="J1923" s="76"/>
      <c r="K1923" s="76"/>
      <c r="L1923" s="76"/>
      <c r="M1923" s="76"/>
      <c r="N1923" s="76"/>
      <c r="O1923" s="71" t="s">
        <v>10335</v>
      </c>
      <c r="P1923" s="71"/>
      <c r="Q1923" s="71" t="s">
        <v>10338</v>
      </c>
      <c r="R1923" s="79" t="s">
        <v>10339</v>
      </c>
      <c r="S1923" s="74" t="n">
        <v>45154</v>
      </c>
      <c r="T1923" s="74" t="n">
        <v>45884</v>
      </c>
      <c r="U1923" s="87" t="s">
        <v>10340</v>
      </c>
      <c r="V1923" s="87" t="s">
        <v>10341</v>
      </c>
      <c r="W1923" s="76"/>
      <c r="X1923" s="71" t="s">
        <v>10335</v>
      </c>
      <c r="Y1923" s="71" t="s">
        <v>10342</v>
      </c>
      <c r="Z1923" s="79" t="s">
        <v>10629</v>
      </c>
      <c r="AA1923" s="76"/>
      <c r="AB1923" s="76"/>
      <c r="AC1923" s="76"/>
      <c r="AD1923" s="76"/>
      <c r="AE1923" s="97" t="s">
        <v>10630</v>
      </c>
      <c r="AF1923" s="76"/>
      <c r="AG1923" s="76"/>
      <c r="AH1923" s="76"/>
      <c r="AI1923" s="67" t="s">
        <v>10845</v>
      </c>
      <c r="AJ1923" s="79" t="s">
        <v>42</v>
      </c>
      <c r="AK1923" s="68"/>
      <c r="AL1923" s="68"/>
      <c r="AM1923" s="68"/>
      <c r="AN1923" s="110"/>
      <c r="AO1923" s="110"/>
      <c r="AP1923" s="107"/>
      <c r="AQ1923" s="68"/>
    </row>
    <row r="1924" customFormat="false" ht="15" hidden="false" customHeight="false" outlineLevel="0" collapsed="false">
      <c r="B1924" s="1" t="str">
        <f aca="false">поверители!$E1924</f>
        <v>04850</v>
      </c>
      <c r="C1924" s="64" t="s">
        <v>323</v>
      </c>
      <c r="D1924" s="63"/>
      <c r="E1924" s="81" t="s">
        <v>12607</v>
      </c>
      <c r="F1924" s="63"/>
      <c r="G1924" s="63" t="s">
        <v>10335</v>
      </c>
      <c r="H1924" s="81" t="s">
        <v>326</v>
      </c>
      <c r="I1924" s="67" t="s">
        <v>10652</v>
      </c>
      <c r="J1924" s="76"/>
      <c r="K1924" s="76"/>
      <c r="L1924" s="76"/>
      <c r="M1924" s="76"/>
      <c r="N1924" s="76"/>
      <c r="O1924" s="71" t="s">
        <v>10335</v>
      </c>
      <c r="P1924" s="71"/>
      <c r="Q1924" s="71" t="s">
        <v>10338</v>
      </c>
      <c r="R1924" s="79" t="s">
        <v>10339</v>
      </c>
      <c r="S1924" s="74" t="n">
        <v>45154</v>
      </c>
      <c r="T1924" s="74" t="n">
        <v>45884</v>
      </c>
      <c r="U1924" s="87" t="s">
        <v>10340</v>
      </c>
      <c r="V1924" s="87" t="s">
        <v>10341</v>
      </c>
      <c r="W1924" s="76"/>
      <c r="X1924" s="71" t="s">
        <v>10335</v>
      </c>
      <c r="Y1924" s="71" t="s">
        <v>10342</v>
      </c>
      <c r="Z1924" s="79" t="s">
        <v>10629</v>
      </c>
      <c r="AA1924" s="76"/>
      <c r="AB1924" s="76"/>
      <c r="AC1924" s="76"/>
      <c r="AD1924" s="76"/>
      <c r="AE1924" s="97" t="s">
        <v>10630</v>
      </c>
      <c r="AF1924" s="76"/>
      <c r="AG1924" s="76"/>
      <c r="AH1924" s="76"/>
      <c r="AI1924" s="67" t="s">
        <v>10558</v>
      </c>
      <c r="AJ1924" s="79" t="s">
        <v>42</v>
      </c>
      <c r="AK1924" s="68"/>
      <c r="AL1924" s="68"/>
      <c r="AM1924" s="68"/>
      <c r="AN1924" s="110"/>
      <c r="AO1924" s="110"/>
      <c r="AP1924" s="107"/>
      <c r="AQ1924" s="68"/>
    </row>
    <row r="1925" customFormat="false" ht="15" hidden="false" customHeight="false" outlineLevel="0" collapsed="false">
      <c r="B1925" s="1" t="str">
        <f aca="false">поверители!$E1925</f>
        <v>04851</v>
      </c>
      <c r="C1925" s="64" t="s">
        <v>323</v>
      </c>
      <c r="D1925" s="87"/>
      <c r="E1925" s="81" t="s">
        <v>12608</v>
      </c>
      <c r="F1925" s="87"/>
      <c r="G1925" s="63" t="s">
        <v>10335</v>
      </c>
      <c r="H1925" s="81" t="s">
        <v>763</v>
      </c>
      <c r="I1925" s="67" t="s">
        <v>10652</v>
      </c>
      <c r="J1925" s="89"/>
      <c r="K1925" s="89"/>
      <c r="L1925" s="89"/>
      <c r="M1925" s="89"/>
      <c r="N1925" s="89"/>
      <c r="O1925" s="71" t="s">
        <v>10335</v>
      </c>
      <c r="P1925" s="71"/>
      <c r="Q1925" s="71" t="s">
        <v>10338</v>
      </c>
      <c r="R1925" s="79" t="s">
        <v>10339</v>
      </c>
      <c r="S1925" s="74" t="n">
        <v>45154</v>
      </c>
      <c r="T1925" s="74" t="n">
        <v>45884</v>
      </c>
      <c r="U1925" s="87" t="s">
        <v>10340</v>
      </c>
      <c r="V1925" s="87" t="s">
        <v>10341</v>
      </c>
      <c r="W1925" s="76"/>
      <c r="X1925" s="71" t="s">
        <v>10335</v>
      </c>
      <c r="Y1925" s="71" t="s">
        <v>10342</v>
      </c>
      <c r="Z1925" s="79" t="s">
        <v>10629</v>
      </c>
      <c r="AA1925" s="89"/>
      <c r="AB1925" s="89"/>
      <c r="AC1925" s="89"/>
      <c r="AD1925" s="89"/>
      <c r="AE1925" s="97" t="s">
        <v>10630</v>
      </c>
      <c r="AF1925" s="89"/>
      <c r="AG1925" s="89"/>
      <c r="AH1925" s="89"/>
      <c r="AI1925" s="67" t="s">
        <v>10558</v>
      </c>
      <c r="AJ1925" s="79" t="s">
        <v>42</v>
      </c>
      <c r="AK1925" s="68"/>
      <c r="AL1925" s="68"/>
      <c r="AM1925" s="68"/>
      <c r="AN1925" s="110"/>
      <c r="AO1925" s="110"/>
      <c r="AP1925" s="107"/>
      <c r="AQ1925" s="68"/>
    </row>
    <row r="1926" customFormat="false" ht="15" hidden="false" customHeight="false" outlineLevel="0" collapsed="false">
      <c r="B1926" s="1" t="str">
        <f aca="false">поверители!$E1926</f>
        <v>04852</v>
      </c>
      <c r="C1926" s="64" t="s">
        <v>323</v>
      </c>
      <c r="D1926" s="87"/>
      <c r="E1926" s="81" t="s">
        <v>12609</v>
      </c>
      <c r="F1926" s="87"/>
      <c r="G1926" s="63" t="s">
        <v>10335</v>
      </c>
      <c r="H1926" s="81" t="s">
        <v>326</v>
      </c>
      <c r="I1926" s="67" t="s">
        <v>10652</v>
      </c>
      <c r="J1926" s="89"/>
      <c r="K1926" s="89"/>
      <c r="L1926" s="89"/>
      <c r="M1926" s="89"/>
      <c r="N1926" s="89"/>
      <c r="O1926" s="71" t="s">
        <v>10335</v>
      </c>
      <c r="P1926" s="71"/>
      <c r="Q1926" s="71" t="s">
        <v>10338</v>
      </c>
      <c r="R1926" s="79" t="s">
        <v>10339</v>
      </c>
      <c r="S1926" s="74" t="n">
        <v>45154</v>
      </c>
      <c r="T1926" s="74" t="n">
        <v>45884</v>
      </c>
      <c r="U1926" s="87" t="s">
        <v>10340</v>
      </c>
      <c r="V1926" s="87" t="s">
        <v>10341</v>
      </c>
      <c r="W1926" s="76"/>
      <c r="X1926" s="71" t="s">
        <v>10335</v>
      </c>
      <c r="Y1926" s="71" t="s">
        <v>10342</v>
      </c>
      <c r="Z1926" s="79" t="s">
        <v>10629</v>
      </c>
      <c r="AA1926" s="89"/>
      <c r="AB1926" s="89"/>
      <c r="AC1926" s="89"/>
      <c r="AD1926" s="89"/>
      <c r="AE1926" s="97" t="s">
        <v>10630</v>
      </c>
      <c r="AF1926" s="89"/>
      <c r="AG1926" s="89"/>
      <c r="AH1926" s="89"/>
      <c r="AI1926" s="67" t="s">
        <v>10558</v>
      </c>
      <c r="AJ1926" s="79" t="s">
        <v>42</v>
      </c>
      <c r="AK1926" s="68"/>
      <c r="AL1926" s="68"/>
      <c r="AM1926" s="68"/>
      <c r="AN1926" s="110"/>
      <c r="AO1926" s="110"/>
      <c r="AP1926" s="107"/>
      <c r="AQ1926" s="68"/>
    </row>
    <row r="1927" customFormat="false" ht="15" hidden="false" customHeight="false" outlineLevel="0" collapsed="false">
      <c r="B1927" s="1" t="str">
        <f aca="false">поверители!$E1927</f>
        <v>04853</v>
      </c>
      <c r="C1927" s="64" t="s">
        <v>323</v>
      </c>
      <c r="D1927" s="87"/>
      <c r="E1927" s="81" t="s">
        <v>12610</v>
      </c>
      <c r="F1927" s="87"/>
      <c r="G1927" s="63" t="s">
        <v>10335</v>
      </c>
      <c r="H1927" s="81" t="s">
        <v>763</v>
      </c>
      <c r="I1927" s="67" t="s">
        <v>10652</v>
      </c>
      <c r="J1927" s="89"/>
      <c r="K1927" s="89"/>
      <c r="L1927" s="89"/>
      <c r="M1927" s="89"/>
      <c r="N1927" s="89"/>
      <c r="O1927" s="71" t="s">
        <v>10335</v>
      </c>
      <c r="P1927" s="71"/>
      <c r="Q1927" s="71" t="s">
        <v>10338</v>
      </c>
      <c r="R1927" s="79" t="s">
        <v>10339</v>
      </c>
      <c r="S1927" s="74" t="n">
        <v>45154</v>
      </c>
      <c r="T1927" s="74" t="n">
        <v>45884</v>
      </c>
      <c r="U1927" s="87" t="s">
        <v>10340</v>
      </c>
      <c r="V1927" s="87" t="s">
        <v>10341</v>
      </c>
      <c r="W1927" s="76"/>
      <c r="X1927" s="71" t="s">
        <v>10335</v>
      </c>
      <c r="Y1927" s="71" t="s">
        <v>10342</v>
      </c>
      <c r="Z1927" s="79" t="s">
        <v>10629</v>
      </c>
      <c r="AA1927" s="89"/>
      <c r="AB1927" s="89"/>
      <c r="AC1927" s="89"/>
      <c r="AD1927" s="89"/>
      <c r="AE1927" s="97" t="s">
        <v>10630</v>
      </c>
      <c r="AF1927" s="89"/>
      <c r="AG1927" s="89"/>
      <c r="AH1927" s="89"/>
      <c r="AI1927" s="67" t="s">
        <v>10558</v>
      </c>
      <c r="AJ1927" s="79" t="s">
        <v>42</v>
      </c>
      <c r="AK1927" s="68"/>
      <c r="AL1927" s="68"/>
      <c r="AM1927" s="68"/>
      <c r="AN1927" s="110"/>
      <c r="AO1927" s="110"/>
      <c r="AP1927" s="107"/>
      <c r="AQ1927" s="68"/>
    </row>
    <row r="1928" customFormat="false" ht="15" hidden="false" customHeight="false" outlineLevel="0" collapsed="false">
      <c r="B1928" s="1" t="str">
        <f aca="false">поверители!$E1928</f>
        <v>04857</v>
      </c>
      <c r="C1928" s="64" t="s">
        <v>323</v>
      </c>
      <c r="D1928" s="87"/>
      <c r="E1928" s="81" t="s">
        <v>12611</v>
      </c>
      <c r="F1928" s="87"/>
      <c r="G1928" s="63" t="s">
        <v>10335</v>
      </c>
      <c r="H1928" s="81" t="s">
        <v>763</v>
      </c>
      <c r="I1928" s="67" t="s">
        <v>10652</v>
      </c>
      <c r="J1928" s="89"/>
      <c r="K1928" s="89"/>
      <c r="L1928" s="89"/>
      <c r="M1928" s="89"/>
      <c r="N1928" s="89"/>
      <c r="O1928" s="71" t="s">
        <v>10335</v>
      </c>
      <c r="P1928" s="71"/>
      <c r="Q1928" s="71" t="s">
        <v>10338</v>
      </c>
      <c r="R1928" s="79" t="s">
        <v>10339</v>
      </c>
      <c r="S1928" s="74" t="n">
        <v>45154</v>
      </c>
      <c r="T1928" s="74" t="n">
        <v>45884</v>
      </c>
      <c r="U1928" s="87" t="s">
        <v>10340</v>
      </c>
      <c r="V1928" s="87" t="s">
        <v>10341</v>
      </c>
      <c r="W1928" s="76"/>
      <c r="X1928" s="71" t="s">
        <v>10335</v>
      </c>
      <c r="Y1928" s="71" t="s">
        <v>10342</v>
      </c>
      <c r="Z1928" s="79" t="s">
        <v>10629</v>
      </c>
      <c r="AA1928" s="89"/>
      <c r="AB1928" s="89"/>
      <c r="AC1928" s="89"/>
      <c r="AD1928" s="89"/>
      <c r="AE1928" s="97" t="s">
        <v>10630</v>
      </c>
      <c r="AF1928" s="89"/>
      <c r="AG1928" s="89"/>
      <c r="AH1928" s="89"/>
      <c r="AI1928" s="67" t="s">
        <v>10863</v>
      </c>
      <c r="AJ1928" s="79" t="s">
        <v>42</v>
      </c>
      <c r="AK1928" s="68"/>
      <c r="AL1928" s="68"/>
      <c r="AM1928" s="68"/>
      <c r="AN1928" s="110"/>
      <c r="AO1928" s="110"/>
      <c r="AP1928" s="107"/>
      <c r="AQ1928" s="68"/>
    </row>
    <row r="1929" customFormat="false" ht="15" hidden="false" customHeight="false" outlineLevel="0" collapsed="false">
      <c r="B1929" s="1" t="str">
        <f aca="false">поверители!$E1929</f>
        <v>04859</v>
      </c>
      <c r="C1929" s="64" t="s">
        <v>323</v>
      </c>
      <c r="D1929" s="87"/>
      <c r="E1929" s="81" t="s">
        <v>12612</v>
      </c>
      <c r="F1929" s="87"/>
      <c r="G1929" s="63" t="s">
        <v>10335</v>
      </c>
      <c r="H1929" s="81" t="s">
        <v>763</v>
      </c>
      <c r="I1929" s="67" t="s">
        <v>10652</v>
      </c>
      <c r="J1929" s="89"/>
      <c r="K1929" s="89"/>
      <c r="L1929" s="89"/>
      <c r="M1929" s="89"/>
      <c r="N1929" s="89"/>
      <c r="O1929" s="71" t="s">
        <v>10335</v>
      </c>
      <c r="P1929" s="71"/>
      <c r="Q1929" s="71" t="s">
        <v>10338</v>
      </c>
      <c r="R1929" s="79" t="s">
        <v>10339</v>
      </c>
      <c r="S1929" s="74" t="n">
        <v>45154</v>
      </c>
      <c r="T1929" s="74" t="n">
        <v>45884</v>
      </c>
      <c r="U1929" s="87" t="s">
        <v>10340</v>
      </c>
      <c r="V1929" s="87" t="s">
        <v>10341</v>
      </c>
      <c r="W1929" s="76"/>
      <c r="X1929" s="71" t="s">
        <v>10335</v>
      </c>
      <c r="Y1929" s="71" t="s">
        <v>10342</v>
      </c>
      <c r="Z1929" s="79" t="s">
        <v>10629</v>
      </c>
      <c r="AA1929" s="89"/>
      <c r="AB1929" s="89"/>
      <c r="AC1929" s="89"/>
      <c r="AD1929" s="89"/>
      <c r="AE1929" s="97" t="s">
        <v>10630</v>
      </c>
      <c r="AF1929" s="89"/>
      <c r="AG1929" s="89"/>
      <c r="AH1929" s="89"/>
      <c r="AI1929" s="67" t="s">
        <v>10863</v>
      </c>
      <c r="AJ1929" s="79" t="s">
        <v>42</v>
      </c>
      <c r="AK1929" s="68"/>
      <c r="AL1929" s="68"/>
      <c r="AM1929" s="68"/>
      <c r="AN1929" s="110"/>
      <c r="AO1929" s="110"/>
      <c r="AP1929" s="107"/>
      <c r="AQ1929" s="68"/>
    </row>
    <row r="1930" customFormat="false" ht="15" hidden="false" customHeight="false" outlineLevel="0" collapsed="false">
      <c r="B1930" s="1" t="str">
        <f aca="false">поверители!$E1930</f>
        <v>04860</v>
      </c>
      <c r="C1930" s="64" t="s">
        <v>323</v>
      </c>
      <c r="D1930" s="87"/>
      <c r="E1930" s="81" t="s">
        <v>12613</v>
      </c>
      <c r="F1930" s="87"/>
      <c r="G1930" s="63" t="s">
        <v>10335</v>
      </c>
      <c r="H1930" s="81" t="s">
        <v>763</v>
      </c>
      <c r="I1930" s="67" t="s">
        <v>10652</v>
      </c>
      <c r="J1930" s="89"/>
      <c r="K1930" s="89"/>
      <c r="L1930" s="89"/>
      <c r="M1930" s="89"/>
      <c r="N1930" s="89"/>
      <c r="O1930" s="71" t="s">
        <v>10335</v>
      </c>
      <c r="P1930" s="71"/>
      <c r="Q1930" s="71" t="s">
        <v>10338</v>
      </c>
      <c r="R1930" s="79" t="s">
        <v>10339</v>
      </c>
      <c r="S1930" s="74" t="n">
        <v>45154</v>
      </c>
      <c r="T1930" s="74" t="n">
        <v>45884</v>
      </c>
      <c r="U1930" s="87" t="s">
        <v>10340</v>
      </c>
      <c r="V1930" s="87" t="s">
        <v>10341</v>
      </c>
      <c r="W1930" s="76"/>
      <c r="X1930" s="71" t="s">
        <v>10335</v>
      </c>
      <c r="Y1930" s="71" t="s">
        <v>10342</v>
      </c>
      <c r="Z1930" s="79" t="s">
        <v>10629</v>
      </c>
      <c r="AA1930" s="89"/>
      <c r="AB1930" s="89"/>
      <c r="AC1930" s="89"/>
      <c r="AD1930" s="89"/>
      <c r="AE1930" s="97" t="s">
        <v>10630</v>
      </c>
      <c r="AF1930" s="89"/>
      <c r="AG1930" s="89"/>
      <c r="AH1930" s="89"/>
      <c r="AI1930" s="67" t="s">
        <v>10863</v>
      </c>
      <c r="AJ1930" s="79" t="s">
        <v>42</v>
      </c>
      <c r="AK1930" s="68"/>
      <c r="AL1930" s="68"/>
      <c r="AM1930" s="68"/>
      <c r="AN1930" s="110"/>
      <c r="AO1930" s="110"/>
      <c r="AP1930" s="107"/>
      <c r="AQ1930" s="68"/>
    </row>
    <row r="1931" customFormat="false" ht="15" hidden="false" customHeight="false" outlineLevel="0" collapsed="false">
      <c r="B1931" s="1" t="str">
        <f aca="false">поверители!$E1931</f>
        <v>04861</v>
      </c>
      <c r="C1931" s="64" t="s">
        <v>323</v>
      </c>
      <c r="D1931" s="87"/>
      <c r="E1931" s="81" t="s">
        <v>12614</v>
      </c>
      <c r="F1931" s="87"/>
      <c r="G1931" s="63" t="s">
        <v>10335</v>
      </c>
      <c r="H1931" s="81" t="s">
        <v>763</v>
      </c>
      <c r="I1931" s="67" t="s">
        <v>10652</v>
      </c>
      <c r="J1931" s="89"/>
      <c r="K1931" s="89"/>
      <c r="L1931" s="89"/>
      <c r="M1931" s="89"/>
      <c r="N1931" s="89"/>
      <c r="O1931" s="71" t="s">
        <v>10335</v>
      </c>
      <c r="P1931" s="71"/>
      <c r="Q1931" s="71" t="s">
        <v>10338</v>
      </c>
      <c r="R1931" s="79" t="s">
        <v>10339</v>
      </c>
      <c r="S1931" s="74" t="n">
        <v>45154</v>
      </c>
      <c r="T1931" s="74" t="n">
        <v>45884</v>
      </c>
      <c r="U1931" s="87" t="s">
        <v>10340</v>
      </c>
      <c r="V1931" s="87" t="s">
        <v>10341</v>
      </c>
      <c r="W1931" s="76"/>
      <c r="X1931" s="71" t="s">
        <v>10335</v>
      </c>
      <c r="Y1931" s="71" t="s">
        <v>10342</v>
      </c>
      <c r="Z1931" s="79" t="s">
        <v>10629</v>
      </c>
      <c r="AA1931" s="89"/>
      <c r="AB1931" s="89"/>
      <c r="AC1931" s="89"/>
      <c r="AD1931" s="89"/>
      <c r="AE1931" s="97" t="s">
        <v>10630</v>
      </c>
      <c r="AF1931" s="89"/>
      <c r="AG1931" s="89"/>
      <c r="AH1931" s="89"/>
      <c r="AI1931" s="67" t="s">
        <v>10979</v>
      </c>
      <c r="AJ1931" s="79" t="s">
        <v>42</v>
      </c>
      <c r="AK1931" s="68"/>
      <c r="AL1931" s="68"/>
      <c r="AM1931" s="68"/>
      <c r="AN1931" s="110"/>
      <c r="AO1931" s="110"/>
      <c r="AP1931" s="107"/>
      <c r="AQ1931" s="68"/>
    </row>
    <row r="1932" customFormat="false" ht="15" hidden="false" customHeight="false" outlineLevel="0" collapsed="false">
      <c r="B1932" s="1" t="str">
        <f aca="false">поверители!$E1932</f>
        <v>04879</v>
      </c>
      <c r="C1932" s="64" t="s">
        <v>323</v>
      </c>
      <c r="D1932" s="87"/>
      <c r="E1932" s="81" t="s">
        <v>12615</v>
      </c>
      <c r="F1932" s="87"/>
      <c r="G1932" s="63" t="s">
        <v>10335</v>
      </c>
      <c r="H1932" s="81" t="s">
        <v>782</v>
      </c>
      <c r="I1932" s="67" t="s">
        <v>10652</v>
      </c>
      <c r="J1932" s="89"/>
      <c r="K1932" s="89"/>
      <c r="L1932" s="89"/>
      <c r="M1932" s="89"/>
      <c r="N1932" s="89"/>
      <c r="O1932" s="71" t="s">
        <v>10335</v>
      </c>
      <c r="P1932" s="71"/>
      <c r="Q1932" s="71" t="s">
        <v>10338</v>
      </c>
      <c r="R1932" s="79" t="s">
        <v>10339</v>
      </c>
      <c r="S1932" s="74" t="n">
        <v>45154</v>
      </c>
      <c r="T1932" s="74" t="n">
        <v>45884</v>
      </c>
      <c r="U1932" s="87" t="s">
        <v>10340</v>
      </c>
      <c r="V1932" s="87" t="s">
        <v>10341</v>
      </c>
      <c r="W1932" s="76"/>
      <c r="X1932" s="71" t="s">
        <v>10335</v>
      </c>
      <c r="Y1932" s="71" t="s">
        <v>10342</v>
      </c>
      <c r="Z1932" s="79" t="s">
        <v>10629</v>
      </c>
      <c r="AA1932" s="89"/>
      <c r="AB1932" s="89"/>
      <c r="AC1932" s="89"/>
      <c r="AD1932" s="89"/>
      <c r="AE1932" s="97" t="s">
        <v>10630</v>
      </c>
      <c r="AF1932" s="89"/>
      <c r="AG1932" s="89"/>
      <c r="AH1932" s="89"/>
      <c r="AI1932" s="67" t="s">
        <v>10848</v>
      </c>
      <c r="AJ1932" s="79" t="s">
        <v>42</v>
      </c>
      <c r="AK1932" s="68"/>
      <c r="AL1932" s="68"/>
      <c r="AM1932" s="68"/>
      <c r="AN1932" s="110"/>
      <c r="AO1932" s="110"/>
      <c r="AP1932" s="107"/>
      <c r="AQ1932" s="68"/>
    </row>
    <row r="1933" customFormat="false" ht="15" hidden="false" customHeight="false" outlineLevel="0" collapsed="false">
      <c r="B1933" s="1" t="str">
        <f aca="false">поверители!$E1933</f>
        <v>04883</v>
      </c>
      <c r="C1933" s="64" t="s">
        <v>724</v>
      </c>
      <c r="D1933" s="87"/>
      <c r="E1933" s="81" t="s">
        <v>12616</v>
      </c>
      <c r="F1933" s="87"/>
      <c r="G1933" s="63" t="s">
        <v>10335</v>
      </c>
      <c r="H1933" s="63" t="s">
        <v>332</v>
      </c>
      <c r="I1933" s="67" t="s">
        <v>10652</v>
      </c>
      <c r="J1933" s="89"/>
      <c r="K1933" s="89"/>
      <c r="L1933" s="89"/>
      <c r="M1933" s="89"/>
      <c r="N1933" s="89"/>
      <c r="O1933" s="71" t="s">
        <v>10335</v>
      </c>
      <c r="P1933" s="71"/>
      <c r="Q1933" s="71" t="s">
        <v>10338</v>
      </c>
      <c r="R1933" s="79" t="s">
        <v>10339</v>
      </c>
      <c r="S1933" s="74" t="n">
        <v>45154</v>
      </c>
      <c r="T1933" s="74" t="n">
        <v>45884</v>
      </c>
      <c r="U1933" s="87" t="s">
        <v>10340</v>
      </c>
      <c r="V1933" s="87" t="s">
        <v>10341</v>
      </c>
      <c r="W1933" s="76"/>
      <c r="X1933" s="71" t="s">
        <v>10335</v>
      </c>
      <c r="Y1933" s="71" t="s">
        <v>10342</v>
      </c>
      <c r="Z1933" s="79" t="s">
        <v>10629</v>
      </c>
      <c r="AA1933" s="89"/>
      <c r="AB1933" s="89"/>
      <c r="AC1933" s="89"/>
      <c r="AD1933" s="89"/>
      <c r="AE1933" s="97" t="s">
        <v>10630</v>
      </c>
      <c r="AF1933" s="89"/>
      <c r="AG1933" s="89"/>
      <c r="AH1933" s="89"/>
      <c r="AI1933" s="67" t="s">
        <v>10562</v>
      </c>
      <c r="AJ1933" s="79" t="s">
        <v>42</v>
      </c>
      <c r="AK1933" s="68"/>
      <c r="AL1933" s="68"/>
      <c r="AM1933" s="68"/>
      <c r="AN1933" s="110"/>
      <c r="AO1933" s="110"/>
      <c r="AP1933" s="107"/>
      <c r="AQ1933" s="68"/>
    </row>
    <row r="1934" customFormat="false" ht="15" hidden="false" customHeight="false" outlineLevel="0" collapsed="false">
      <c r="B1934" s="1" t="str">
        <f aca="false">поверители!$E1934</f>
        <v>05319</v>
      </c>
      <c r="C1934" s="64" t="s">
        <v>323</v>
      </c>
      <c r="D1934" s="87"/>
      <c r="E1934" s="81" t="s">
        <v>12617</v>
      </c>
      <c r="F1934" s="87"/>
      <c r="G1934" s="63" t="s">
        <v>10335</v>
      </c>
      <c r="H1934" s="81" t="s">
        <v>763</v>
      </c>
      <c r="I1934" s="67" t="s">
        <v>10363</v>
      </c>
      <c r="J1934" s="89"/>
      <c r="K1934" s="89"/>
      <c r="L1934" s="89"/>
      <c r="M1934" s="89"/>
      <c r="N1934" s="89"/>
      <c r="O1934" s="71" t="s">
        <v>10335</v>
      </c>
      <c r="P1934" s="71"/>
      <c r="Q1934" s="71" t="s">
        <v>10338</v>
      </c>
      <c r="R1934" s="79" t="s">
        <v>10339</v>
      </c>
      <c r="S1934" s="74" t="n">
        <v>45154</v>
      </c>
      <c r="T1934" s="74" t="n">
        <v>45884</v>
      </c>
      <c r="U1934" s="87" t="s">
        <v>10340</v>
      </c>
      <c r="V1934" s="87" t="s">
        <v>10341</v>
      </c>
      <c r="W1934" s="76"/>
      <c r="X1934" s="71" t="s">
        <v>10335</v>
      </c>
      <c r="Y1934" s="71" t="s">
        <v>10342</v>
      </c>
      <c r="Z1934" s="79" t="s">
        <v>10629</v>
      </c>
      <c r="AA1934" s="89"/>
      <c r="AB1934" s="89"/>
      <c r="AC1934" s="89"/>
      <c r="AD1934" s="89"/>
      <c r="AE1934" s="97" t="s">
        <v>10630</v>
      </c>
      <c r="AF1934" s="89"/>
      <c r="AG1934" s="89"/>
      <c r="AH1934" s="89"/>
      <c r="AI1934" s="67" t="s">
        <v>10863</v>
      </c>
      <c r="AJ1934" s="79" t="s">
        <v>42</v>
      </c>
      <c r="AK1934" s="68"/>
      <c r="AL1934" s="68"/>
      <c r="AM1934" s="68"/>
      <c r="AN1934" s="110"/>
      <c r="AO1934" s="110"/>
      <c r="AP1934" s="107"/>
      <c r="AQ1934" s="68"/>
    </row>
    <row r="1935" customFormat="false" ht="15" hidden="false" customHeight="false" outlineLevel="0" collapsed="false">
      <c r="B1935" s="1" t="str">
        <f aca="false">поверители!$E1935</f>
        <v>05325</v>
      </c>
      <c r="C1935" s="64" t="s">
        <v>1973</v>
      </c>
      <c r="D1935" s="87"/>
      <c r="E1935" s="81" t="s">
        <v>12618</v>
      </c>
      <c r="F1935" s="87"/>
      <c r="G1935" s="63" t="s">
        <v>10335</v>
      </c>
      <c r="H1935" s="81" t="s">
        <v>11368</v>
      </c>
      <c r="I1935" s="67" t="s">
        <v>10374</v>
      </c>
      <c r="J1935" s="89"/>
      <c r="K1935" s="89"/>
      <c r="L1935" s="89"/>
      <c r="M1935" s="89"/>
      <c r="N1935" s="89"/>
      <c r="O1935" s="71" t="s">
        <v>10335</v>
      </c>
      <c r="P1935" s="71"/>
      <c r="Q1935" s="71" t="s">
        <v>10338</v>
      </c>
      <c r="R1935" s="79" t="s">
        <v>10339</v>
      </c>
      <c r="S1935" s="74" t="n">
        <v>45154</v>
      </c>
      <c r="T1935" s="74" t="n">
        <v>45519</v>
      </c>
      <c r="U1935" s="87" t="s">
        <v>10340</v>
      </c>
      <c r="V1935" s="87" t="s">
        <v>10341</v>
      </c>
      <c r="W1935" s="76"/>
      <c r="X1935" s="71" t="s">
        <v>10335</v>
      </c>
      <c r="Y1935" s="71" t="s">
        <v>10342</v>
      </c>
      <c r="Z1935" s="79" t="s">
        <v>10629</v>
      </c>
      <c r="AA1935" s="89"/>
      <c r="AB1935" s="89"/>
      <c r="AC1935" s="89"/>
      <c r="AD1935" s="89"/>
      <c r="AE1935" s="97" t="s">
        <v>10630</v>
      </c>
      <c r="AF1935" s="89"/>
      <c r="AG1935" s="89"/>
      <c r="AH1935" s="89"/>
      <c r="AI1935" s="67" t="s">
        <v>10848</v>
      </c>
      <c r="AJ1935" s="79" t="s">
        <v>42</v>
      </c>
      <c r="AK1935" s="68"/>
      <c r="AL1935" s="68"/>
      <c r="AM1935" s="68"/>
      <c r="AN1935" s="110"/>
      <c r="AO1935" s="110"/>
      <c r="AP1935" s="107"/>
      <c r="AQ1935" s="68"/>
    </row>
    <row r="1936" customFormat="false" ht="16.4" hidden="false" customHeight="false" outlineLevel="0" collapsed="false">
      <c r="B1936" s="1" t="str">
        <f aca="false">поверители!$E1936</f>
        <v>176596</v>
      </c>
      <c r="C1936" s="64" t="s">
        <v>476</v>
      </c>
      <c r="D1936" s="87"/>
      <c r="E1936" s="81" t="s">
        <v>12619</v>
      </c>
      <c r="F1936" s="87"/>
      <c r="G1936" s="63" t="s">
        <v>10335</v>
      </c>
      <c r="H1936" s="77" t="s">
        <v>12620</v>
      </c>
      <c r="I1936" s="67" t="n">
        <v>2017</v>
      </c>
      <c r="J1936" s="89"/>
      <c r="K1936" s="89"/>
      <c r="L1936" s="89"/>
      <c r="M1936" s="89"/>
      <c r="N1936" s="89"/>
      <c r="O1936" s="71" t="s">
        <v>10335</v>
      </c>
      <c r="P1936" s="71"/>
      <c r="Q1936" s="71" t="s">
        <v>10338</v>
      </c>
      <c r="R1936" s="79" t="s">
        <v>10339</v>
      </c>
      <c r="S1936" s="95" t="n">
        <v>45155</v>
      </c>
      <c r="T1936" s="74" t="n">
        <v>45520</v>
      </c>
      <c r="U1936" s="87" t="s">
        <v>10340</v>
      </c>
      <c r="V1936" s="87" t="s">
        <v>11126</v>
      </c>
      <c r="W1936" s="91"/>
      <c r="X1936" s="71" t="s">
        <v>10335</v>
      </c>
      <c r="Y1936" s="71" t="s">
        <v>10342</v>
      </c>
      <c r="Z1936" s="79" t="s">
        <v>10629</v>
      </c>
      <c r="AA1936" s="89"/>
      <c r="AB1936" s="89"/>
      <c r="AC1936" s="89"/>
      <c r="AD1936" s="89"/>
      <c r="AE1936" s="97" t="s">
        <v>10630</v>
      </c>
      <c r="AF1936" s="89"/>
      <c r="AG1936" s="89"/>
      <c r="AH1936" s="89"/>
      <c r="AI1936" s="67" t="s">
        <v>11128</v>
      </c>
      <c r="AJ1936" s="79" t="s">
        <v>10346</v>
      </c>
      <c r="AK1936" s="68"/>
      <c r="AL1936" s="68"/>
      <c r="AM1936" s="68"/>
      <c r="AN1936" s="110"/>
      <c r="AO1936" s="110"/>
      <c r="AP1936" s="107"/>
      <c r="AQ1936" s="68"/>
    </row>
    <row r="1937" customFormat="false" ht="15" hidden="false" customHeight="false" outlineLevel="0" collapsed="false">
      <c r="B1937" s="1" t="str">
        <f aca="false">поверители!$E1937</f>
        <v>099819</v>
      </c>
      <c r="C1937" s="64" t="s">
        <v>1068</v>
      </c>
      <c r="D1937" s="87"/>
      <c r="E1937" s="116" t="s">
        <v>12621</v>
      </c>
      <c r="F1937" s="87"/>
      <c r="G1937" s="63" t="s">
        <v>10335</v>
      </c>
      <c r="H1937" s="111" t="s">
        <v>4593</v>
      </c>
      <c r="I1937" s="67" t="s">
        <v>10667</v>
      </c>
      <c r="J1937" s="89"/>
      <c r="K1937" s="89"/>
      <c r="L1937" s="89"/>
      <c r="M1937" s="89"/>
      <c r="N1937" s="89"/>
      <c r="O1937" s="71" t="s">
        <v>10335</v>
      </c>
      <c r="P1937" s="71"/>
      <c r="Q1937" s="71" t="s">
        <v>10338</v>
      </c>
      <c r="R1937" s="79" t="s">
        <v>10339</v>
      </c>
      <c r="S1937" s="95" t="n">
        <v>45155</v>
      </c>
      <c r="T1937" s="74" t="n">
        <v>45520</v>
      </c>
      <c r="U1937" s="87" t="s">
        <v>10340</v>
      </c>
      <c r="V1937" s="87" t="s">
        <v>10341</v>
      </c>
      <c r="W1937" s="91"/>
      <c r="X1937" s="71" t="s">
        <v>10335</v>
      </c>
      <c r="Y1937" s="71" t="s">
        <v>10342</v>
      </c>
      <c r="Z1937" s="79" t="s">
        <v>10629</v>
      </c>
      <c r="AA1937" s="89"/>
      <c r="AB1937" s="89"/>
      <c r="AC1937" s="89"/>
      <c r="AD1937" s="89"/>
      <c r="AE1937" s="97" t="s">
        <v>10630</v>
      </c>
      <c r="AF1937" s="89"/>
      <c r="AG1937" s="89"/>
      <c r="AH1937" s="89"/>
      <c r="AI1937" s="67" t="s">
        <v>12123</v>
      </c>
      <c r="AJ1937" s="79" t="s">
        <v>10346</v>
      </c>
      <c r="AK1937" s="68"/>
      <c r="AL1937" s="68"/>
      <c r="AM1937" s="68"/>
      <c r="AN1937" s="110"/>
      <c r="AO1937" s="110"/>
      <c r="AP1937" s="107"/>
      <c r="AQ1937" s="68"/>
    </row>
    <row r="1938" customFormat="false" ht="15" hidden="false" customHeight="false" outlineLevel="0" collapsed="false">
      <c r="B1938" s="1" t="str">
        <f aca="false">поверители!$E1938</f>
        <v>152501870</v>
      </c>
      <c r="C1938" s="64" t="s">
        <v>2675</v>
      </c>
      <c r="D1938" s="87"/>
      <c r="E1938" s="81" t="s">
        <v>12622</v>
      </c>
      <c r="F1938" s="87"/>
      <c r="G1938" s="63" t="s">
        <v>10335</v>
      </c>
      <c r="H1938" s="64" t="s">
        <v>12547</v>
      </c>
      <c r="I1938" s="67" t="s">
        <v>10363</v>
      </c>
      <c r="J1938" s="89"/>
      <c r="K1938" s="89"/>
      <c r="L1938" s="89"/>
      <c r="M1938" s="89"/>
      <c r="N1938" s="89"/>
      <c r="O1938" s="71" t="s">
        <v>10335</v>
      </c>
      <c r="P1938" s="71"/>
      <c r="Q1938" s="71" t="s">
        <v>10338</v>
      </c>
      <c r="R1938" s="79" t="s">
        <v>10339</v>
      </c>
      <c r="S1938" s="95" t="n">
        <v>45155</v>
      </c>
      <c r="T1938" s="74" t="n">
        <v>45885</v>
      </c>
      <c r="U1938" s="87" t="s">
        <v>10340</v>
      </c>
      <c r="V1938" s="87" t="s">
        <v>10341</v>
      </c>
      <c r="W1938" s="91"/>
      <c r="X1938" s="71" t="s">
        <v>10335</v>
      </c>
      <c r="Y1938" s="71" t="s">
        <v>10342</v>
      </c>
      <c r="Z1938" s="79" t="s">
        <v>10629</v>
      </c>
      <c r="AA1938" s="89"/>
      <c r="AB1938" s="89"/>
      <c r="AC1938" s="89"/>
      <c r="AD1938" s="89"/>
      <c r="AE1938" s="97" t="s">
        <v>10630</v>
      </c>
      <c r="AF1938" s="89"/>
      <c r="AG1938" s="89"/>
      <c r="AH1938" s="89"/>
      <c r="AI1938" s="67" t="s">
        <v>10562</v>
      </c>
      <c r="AJ1938" s="79" t="s">
        <v>10346</v>
      </c>
      <c r="AK1938" s="68"/>
      <c r="AL1938" s="68"/>
      <c r="AM1938" s="68"/>
      <c r="AN1938" s="110"/>
      <c r="AO1938" s="110"/>
      <c r="AP1938" s="107"/>
      <c r="AQ1938" s="68"/>
    </row>
    <row r="1939" customFormat="false" ht="15" hidden="false" customHeight="false" outlineLevel="0" collapsed="false">
      <c r="B1939" s="1" t="str">
        <f aca="false">поверители!$E1939</f>
        <v>Р00632</v>
      </c>
      <c r="C1939" s="64" t="s">
        <v>291</v>
      </c>
      <c r="D1939" s="87"/>
      <c r="E1939" s="81" t="s">
        <v>12623</v>
      </c>
      <c r="F1939" s="87"/>
      <c r="G1939" s="63" t="s">
        <v>10335</v>
      </c>
      <c r="H1939" s="81" t="s">
        <v>2471</v>
      </c>
      <c r="I1939" s="67" t="s">
        <v>10564</v>
      </c>
      <c r="J1939" s="89"/>
      <c r="K1939" s="89"/>
      <c r="L1939" s="89"/>
      <c r="M1939" s="89"/>
      <c r="N1939" s="89"/>
      <c r="O1939" s="71" t="s">
        <v>10335</v>
      </c>
      <c r="P1939" s="71"/>
      <c r="Q1939" s="71" t="s">
        <v>10338</v>
      </c>
      <c r="R1939" s="79" t="s">
        <v>10339</v>
      </c>
      <c r="S1939" s="95" t="n">
        <v>45155</v>
      </c>
      <c r="T1939" s="74" t="n">
        <v>45520</v>
      </c>
      <c r="U1939" s="87" t="s">
        <v>10340</v>
      </c>
      <c r="V1939" s="87" t="s">
        <v>10341</v>
      </c>
      <c r="W1939" s="91"/>
      <c r="X1939" s="71" t="s">
        <v>10335</v>
      </c>
      <c r="Y1939" s="71" t="s">
        <v>10342</v>
      </c>
      <c r="Z1939" s="79" t="s">
        <v>10629</v>
      </c>
      <c r="AA1939" s="89"/>
      <c r="AB1939" s="89"/>
      <c r="AC1939" s="89"/>
      <c r="AD1939" s="89"/>
      <c r="AE1939" s="97" t="s">
        <v>10689</v>
      </c>
      <c r="AF1939" s="89"/>
      <c r="AG1939" s="89"/>
      <c r="AH1939" s="89"/>
      <c r="AI1939" s="67" t="s">
        <v>12624</v>
      </c>
      <c r="AJ1939" s="79" t="s">
        <v>10346</v>
      </c>
      <c r="AK1939" s="68"/>
      <c r="AL1939" s="68"/>
      <c r="AM1939" s="68"/>
      <c r="AN1939" s="110"/>
      <c r="AO1939" s="110"/>
      <c r="AP1939" s="107"/>
      <c r="AQ1939" s="68"/>
    </row>
    <row r="1940" customFormat="false" ht="15" hidden="false" customHeight="false" outlineLevel="0" collapsed="false">
      <c r="B1940" s="1" t="str">
        <f aca="false">поверители!$E1940</f>
        <v>Р01212</v>
      </c>
      <c r="C1940" s="64" t="s">
        <v>291</v>
      </c>
      <c r="D1940" s="63"/>
      <c r="E1940" s="67" t="s">
        <v>12625</v>
      </c>
      <c r="F1940" s="63"/>
      <c r="G1940" s="63" t="s">
        <v>10335</v>
      </c>
      <c r="H1940" s="63" t="s">
        <v>404</v>
      </c>
      <c r="I1940" s="67" t="s">
        <v>10458</v>
      </c>
      <c r="J1940" s="76"/>
      <c r="K1940" s="76"/>
      <c r="L1940" s="76"/>
      <c r="M1940" s="76"/>
      <c r="N1940" s="76"/>
      <c r="O1940" s="71" t="s">
        <v>10335</v>
      </c>
      <c r="P1940" s="71"/>
      <c r="Q1940" s="71" t="s">
        <v>10338</v>
      </c>
      <c r="R1940" s="79" t="s">
        <v>10339</v>
      </c>
      <c r="S1940" s="95" t="n">
        <v>45155</v>
      </c>
      <c r="T1940" s="74" t="n">
        <v>45520</v>
      </c>
      <c r="U1940" s="87" t="s">
        <v>10340</v>
      </c>
      <c r="V1940" s="87" t="s">
        <v>10341</v>
      </c>
      <c r="W1940" s="76"/>
      <c r="X1940" s="71" t="s">
        <v>10335</v>
      </c>
      <c r="Y1940" s="71" t="s">
        <v>10342</v>
      </c>
      <c r="Z1940" s="79" t="s">
        <v>10629</v>
      </c>
      <c r="AA1940" s="76"/>
      <c r="AB1940" s="76"/>
      <c r="AC1940" s="76"/>
      <c r="AD1940" s="76"/>
      <c r="AE1940" s="97" t="s">
        <v>10630</v>
      </c>
      <c r="AF1940" s="76"/>
      <c r="AG1940" s="76"/>
      <c r="AH1940" s="76"/>
      <c r="AI1940" s="67" t="s">
        <v>12626</v>
      </c>
      <c r="AJ1940" s="79" t="s">
        <v>10346</v>
      </c>
      <c r="AK1940" s="68"/>
      <c r="AL1940" s="68"/>
      <c r="AM1940" s="68"/>
      <c r="AN1940" s="110"/>
      <c r="AO1940" s="110"/>
      <c r="AP1940" s="107"/>
      <c r="AQ1940" s="68"/>
    </row>
    <row r="1941" customFormat="false" ht="15" hidden="false" customHeight="false" outlineLevel="0" collapsed="false">
      <c r="B1941" s="1" t="str">
        <f aca="false">поверители!$E1941</f>
        <v>Р00429</v>
      </c>
      <c r="C1941" s="64" t="s">
        <v>291</v>
      </c>
      <c r="D1941" s="63"/>
      <c r="E1941" s="81" t="s">
        <v>12627</v>
      </c>
      <c r="F1941" s="63"/>
      <c r="G1941" s="63" t="s">
        <v>10335</v>
      </c>
      <c r="H1941" s="63" t="s">
        <v>404</v>
      </c>
      <c r="I1941" s="67" t="s">
        <v>10667</v>
      </c>
      <c r="J1941" s="76"/>
      <c r="K1941" s="76"/>
      <c r="L1941" s="76"/>
      <c r="M1941" s="76"/>
      <c r="N1941" s="76"/>
      <c r="O1941" s="71" t="s">
        <v>10335</v>
      </c>
      <c r="P1941" s="71"/>
      <c r="Q1941" s="71" t="s">
        <v>10338</v>
      </c>
      <c r="R1941" s="79" t="s">
        <v>10339</v>
      </c>
      <c r="S1941" s="95" t="n">
        <v>45155</v>
      </c>
      <c r="T1941" s="74" t="n">
        <v>45520</v>
      </c>
      <c r="U1941" s="87" t="s">
        <v>10340</v>
      </c>
      <c r="V1941" s="87" t="s">
        <v>10341</v>
      </c>
      <c r="W1941" s="76"/>
      <c r="X1941" s="71" t="s">
        <v>10335</v>
      </c>
      <c r="Y1941" s="71" t="s">
        <v>10342</v>
      </c>
      <c r="Z1941" s="79" t="s">
        <v>10629</v>
      </c>
      <c r="AA1941" s="76"/>
      <c r="AB1941" s="76"/>
      <c r="AC1941" s="76"/>
      <c r="AD1941" s="76"/>
      <c r="AE1941" s="97" t="s">
        <v>10630</v>
      </c>
      <c r="AF1941" s="76"/>
      <c r="AG1941" s="76"/>
      <c r="AH1941" s="76"/>
      <c r="AI1941" s="67" t="s">
        <v>12131</v>
      </c>
      <c r="AJ1941" s="79" t="s">
        <v>10346</v>
      </c>
      <c r="AK1941" s="68"/>
      <c r="AL1941" s="68"/>
      <c r="AM1941" s="68"/>
      <c r="AN1941" s="110"/>
      <c r="AO1941" s="110"/>
      <c r="AP1941" s="107"/>
      <c r="AQ1941" s="68"/>
    </row>
    <row r="1942" customFormat="false" ht="15" hidden="false" customHeight="false" outlineLevel="0" collapsed="false">
      <c r="B1942" s="1" t="str">
        <f aca="false">поверители!$E1942</f>
        <v>P00431</v>
      </c>
      <c r="C1942" s="64" t="s">
        <v>291</v>
      </c>
      <c r="D1942" s="63"/>
      <c r="E1942" s="81" t="s">
        <v>12628</v>
      </c>
      <c r="F1942" s="63"/>
      <c r="G1942" s="63" t="s">
        <v>10335</v>
      </c>
      <c r="H1942" s="81" t="s">
        <v>404</v>
      </c>
      <c r="I1942" s="67" t="s">
        <v>10458</v>
      </c>
      <c r="J1942" s="76"/>
      <c r="K1942" s="76"/>
      <c r="L1942" s="76"/>
      <c r="M1942" s="76"/>
      <c r="N1942" s="76"/>
      <c r="O1942" s="71" t="s">
        <v>10335</v>
      </c>
      <c r="P1942" s="71"/>
      <c r="Q1942" s="71" t="s">
        <v>10338</v>
      </c>
      <c r="R1942" s="79" t="s">
        <v>10339</v>
      </c>
      <c r="S1942" s="95" t="n">
        <v>45155</v>
      </c>
      <c r="T1942" s="74" t="n">
        <v>45520</v>
      </c>
      <c r="U1942" s="87" t="s">
        <v>10340</v>
      </c>
      <c r="V1942" s="87" t="s">
        <v>10341</v>
      </c>
      <c r="W1942" s="76"/>
      <c r="X1942" s="71" t="s">
        <v>10335</v>
      </c>
      <c r="Y1942" s="71" t="s">
        <v>10342</v>
      </c>
      <c r="Z1942" s="79" t="s">
        <v>10629</v>
      </c>
      <c r="AA1942" s="76"/>
      <c r="AB1942" s="76"/>
      <c r="AC1942" s="76"/>
      <c r="AD1942" s="76"/>
      <c r="AE1942" s="97" t="s">
        <v>10630</v>
      </c>
      <c r="AF1942" s="76"/>
      <c r="AG1942" s="76"/>
      <c r="AH1942" s="76"/>
      <c r="AI1942" s="67" t="s">
        <v>10647</v>
      </c>
      <c r="AJ1942" s="79" t="s">
        <v>10346</v>
      </c>
      <c r="AK1942" s="68"/>
      <c r="AL1942" s="68"/>
      <c r="AM1942" s="68"/>
      <c r="AN1942" s="110"/>
      <c r="AO1942" s="110"/>
      <c r="AP1942" s="107"/>
      <c r="AQ1942" s="68"/>
    </row>
    <row r="1943" customFormat="false" ht="15" hidden="false" customHeight="false" outlineLevel="0" collapsed="false">
      <c r="B1943" s="1" t="str">
        <f aca="false">поверители!$E1943</f>
        <v>00504</v>
      </c>
      <c r="C1943" s="64" t="s">
        <v>2257</v>
      </c>
      <c r="D1943" s="63"/>
      <c r="E1943" s="81" t="s">
        <v>12629</v>
      </c>
      <c r="F1943" s="63"/>
      <c r="G1943" s="63" t="s">
        <v>10335</v>
      </c>
      <c r="H1943" s="81" t="s">
        <v>2260</v>
      </c>
      <c r="I1943" s="67" t="s">
        <v>10374</v>
      </c>
      <c r="J1943" s="76"/>
      <c r="K1943" s="76"/>
      <c r="L1943" s="76"/>
      <c r="M1943" s="76"/>
      <c r="N1943" s="76"/>
      <c r="O1943" s="71" t="s">
        <v>10335</v>
      </c>
      <c r="P1943" s="71"/>
      <c r="Q1943" s="71" t="s">
        <v>10338</v>
      </c>
      <c r="R1943" s="79" t="s">
        <v>10339</v>
      </c>
      <c r="S1943" s="95" t="n">
        <v>45155</v>
      </c>
      <c r="T1943" s="74" t="n">
        <v>45885</v>
      </c>
      <c r="U1943" s="87" t="s">
        <v>10340</v>
      </c>
      <c r="V1943" s="87" t="s">
        <v>10341</v>
      </c>
      <c r="W1943" s="76"/>
      <c r="X1943" s="71" t="s">
        <v>10335</v>
      </c>
      <c r="Y1943" s="71" t="s">
        <v>10342</v>
      </c>
      <c r="Z1943" s="79" t="s">
        <v>10629</v>
      </c>
      <c r="AA1943" s="76"/>
      <c r="AB1943" s="76"/>
      <c r="AC1943" s="76"/>
      <c r="AD1943" s="76"/>
      <c r="AE1943" s="97" t="s">
        <v>10630</v>
      </c>
      <c r="AF1943" s="76"/>
      <c r="AG1943" s="76"/>
      <c r="AH1943" s="76"/>
      <c r="AI1943" s="67" t="s">
        <v>10609</v>
      </c>
      <c r="AJ1943" s="79" t="s">
        <v>10346</v>
      </c>
      <c r="AK1943" s="68"/>
      <c r="AL1943" s="68"/>
      <c r="AM1943" s="68"/>
      <c r="AN1943" s="110"/>
      <c r="AO1943" s="110"/>
      <c r="AP1943" s="107"/>
      <c r="AQ1943" s="68"/>
    </row>
    <row r="1944" customFormat="false" ht="17.9" hidden="false" customHeight="false" outlineLevel="0" collapsed="false">
      <c r="B1944" s="1" t="str">
        <f aca="false">поверители!$E1944</f>
        <v>00906</v>
      </c>
      <c r="C1944" s="64" t="s">
        <v>291</v>
      </c>
      <c r="D1944" s="63"/>
      <c r="E1944" s="81" t="s">
        <v>12630</v>
      </c>
      <c r="F1944" s="63"/>
      <c r="G1944" s="63" t="s">
        <v>10335</v>
      </c>
      <c r="H1944" s="81" t="s">
        <v>404</v>
      </c>
      <c r="I1944" s="67" t="s">
        <v>10458</v>
      </c>
      <c r="J1944" s="76"/>
      <c r="K1944" s="76"/>
      <c r="L1944" s="76"/>
      <c r="M1944" s="76"/>
      <c r="N1944" s="76"/>
      <c r="O1944" s="71" t="s">
        <v>10335</v>
      </c>
      <c r="P1944" s="71"/>
      <c r="Q1944" s="71" t="s">
        <v>10338</v>
      </c>
      <c r="R1944" s="79" t="s">
        <v>10339</v>
      </c>
      <c r="S1944" s="95" t="n">
        <v>45155</v>
      </c>
      <c r="T1944" s="74" t="n">
        <v>45520</v>
      </c>
      <c r="U1944" s="87" t="s">
        <v>10340</v>
      </c>
      <c r="V1944" s="87" t="s">
        <v>10341</v>
      </c>
      <c r="W1944" s="76"/>
      <c r="X1944" s="71" t="s">
        <v>10335</v>
      </c>
      <c r="Y1944" s="71" t="s">
        <v>10342</v>
      </c>
      <c r="Z1944" s="79" t="s">
        <v>10629</v>
      </c>
      <c r="AA1944" s="76"/>
      <c r="AB1944" s="76"/>
      <c r="AC1944" s="76"/>
      <c r="AD1944" s="76"/>
      <c r="AE1944" s="97" t="s">
        <v>10630</v>
      </c>
      <c r="AF1944" s="76"/>
      <c r="AG1944" s="76"/>
      <c r="AH1944" s="76"/>
      <c r="AI1944" s="104" t="s">
        <v>10733</v>
      </c>
      <c r="AJ1944" s="79" t="s">
        <v>10346</v>
      </c>
      <c r="AK1944" s="68"/>
      <c r="AL1944" s="68"/>
      <c r="AM1944" s="68"/>
      <c r="AN1944" s="110"/>
      <c r="AO1944" s="110"/>
      <c r="AP1944" s="107"/>
      <c r="AQ1944" s="68"/>
    </row>
    <row r="1945" customFormat="false" ht="17.9" hidden="false" customHeight="false" outlineLevel="0" collapsed="false">
      <c r="B1945" s="1" t="str">
        <f aca="false">поверители!$E1945</f>
        <v>00907</v>
      </c>
      <c r="C1945" s="64" t="s">
        <v>428</v>
      </c>
      <c r="D1945" s="63"/>
      <c r="E1945" s="81" t="s">
        <v>12631</v>
      </c>
      <c r="F1945" s="63"/>
      <c r="G1945" s="63" t="s">
        <v>10335</v>
      </c>
      <c r="H1945" s="81" t="s">
        <v>404</v>
      </c>
      <c r="I1945" s="67" t="s">
        <v>10453</v>
      </c>
      <c r="J1945" s="76"/>
      <c r="K1945" s="76"/>
      <c r="L1945" s="76"/>
      <c r="M1945" s="76"/>
      <c r="N1945" s="76"/>
      <c r="O1945" s="71" t="s">
        <v>10335</v>
      </c>
      <c r="P1945" s="71"/>
      <c r="Q1945" s="71" t="s">
        <v>10338</v>
      </c>
      <c r="R1945" s="79" t="s">
        <v>10339</v>
      </c>
      <c r="S1945" s="95" t="n">
        <v>45155</v>
      </c>
      <c r="T1945" s="74" t="n">
        <v>45520</v>
      </c>
      <c r="U1945" s="87" t="s">
        <v>10340</v>
      </c>
      <c r="V1945" s="87" t="s">
        <v>10341</v>
      </c>
      <c r="W1945" s="76"/>
      <c r="X1945" s="71" t="s">
        <v>10335</v>
      </c>
      <c r="Y1945" s="71" t="s">
        <v>10342</v>
      </c>
      <c r="Z1945" s="79" t="s">
        <v>10629</v>
      </c>
      <c r="AA1945" s="76"/>
      <c r="AB1945" s="76"/>
      <c r="AC1945" s="76"/>
      <c r="AD1945" s="76"/>
      <c r="AE1945" s="97" t="s">
        <v>10630</v>
      </c>
      <c r="AF1945" s="76"/>
      <c r="AG1945" s="76"/>
      <c r="AH1945" s="76"/>
      <c r="AI1945" s="104" t="s">
        <v>10733</v>
      </c>
      <c r="AJ1945" s="79" t="s">
        <v>10346</v>
      </c>
      <c r="AK1945" s="68"/>
      <c r="AL1945" s="68"/>
      <c r="AM1945" s="68"/>
      <c r="AN1945" s="110"/>
      <c r="AO1945" s="110"/>
      <c r="AP1945" s="107"/>
      <c r="AQ1945" s="68"/>
    </row>
    <row r="1946" customFormat="false" ht="15" hidden="false" customHeight="false" outlineLevel="0" collapsed="false">
      <c r="B1946" s="1" t="str">
        <f aca="false">поверители!$E1946</f>
        <v>02030</v>
      </c>
      <c r="C1946" s="64" t="s">
        <v>291</v>
      </c>
      <c r="D1946" s="63"/>
      <c r="E1946" s="81" t="s">
        <v>12632</v>
      </c>
      <c r="F1946" s="63"/>
      <c r="G1946" s="63" t="s">
        <v>10335</v>
      </c>
      <c r="H1946" s="81" t="s">
        <v>404</v>
      </c>
      <c r="I1946" s="67" t="s">
        <v>10670</v>
      </c>
      <c r="J1946" s="76"/>
      <c r="K1946" s="76"/>
      <c r="L1946" s="76"/>
      <c r="M1946" s="76"/>
      <c r="N1946" s="76"/>
      <c r="O1946" s="71" t="s">
        <v>10335</v>
      </c>
      <c r="P1946" s="71"/>
      <c r="Q1946" s="71" t="s">
        <v>10338</v>
      </c>
      <c r="R1946" s="79" t="s">
        <v>10339</v>
      </c>
      <c r="S1946" s="95" t="n">
        <v>45155</v>
      </c>
      <c r="T1946" s="74" t="n">
        <v>45520</v>
      </c>
      <c r="U1946" s="87" t="s">
        <v>10340</v>
      </c>
      <c r="V1946" s="87" t="s">
        <v>10341</v>
      </c>
      <c r="W1946" s="76"/>
      <c r="X1946" s="71" t="s">
        <v>10335</v>
      </c>
      <c r="Y1946" s="71" t="s">
        <v>10342</v>
      </c>
      <c r="Z1946" s="79" t="s">
        <v>10629</v>
      </c>
      <c r="AA1946" s="76"/>
      <c r="AB1946" s="76"/>
      <c r="AC1946" s="76"/>
      <c r="AD1946" s="76"/>
      <c r="AE1946" s="97" t="s">
        <v>10630</v>
      </c>
      <c r="AF1946" s="76"/>
      <c r="AG1946" s="76"/>
      <c r="AH1946" s="76"/>
      <c r="AI1946" s="67" t="s">
        <v>10647</v>
      </c>
      <c r="AJ1946" s="79" t="s">
        <v>10346</v>
      </c>
      <c r="AK1946" s="68"/>
      <c r="AL1946" s="68"/>
      <c r="AM1946" s="68"/>
      <c r="AN1946" s="110"/>
      <c r="AO1946" s="110"/>
      <c r="AP1946" s="107"/>
      <c r="AQ1946" s="68"/>
    </row>
    <row r="1947" customFormat="false" ht="15" hidden="false" customHeight="false" outlineLevel="0" collapsed="false">
      <c r="B1947" s="1" t="str">
        <f aca="false">поверители!$E1947</f>
        <v>02132</v>
      </c>
      <c r="C1947" s="64" t="s">
        <v>828</v>
      </c>
      <c r="D1947" s="63"/>
      <c r="E1947" s="81" t="s">
        <v>12633</v>
      </c>
      <c r="F1947" s="63"/>
      <c r="G1947" s="63" t="s">
        <v>10335</v>
      </c>
      <c r="H1947" s="81" t="s">
        <v>2471</v>
      </c>
      <c r="I1947" s="67" t="s">
        <v>10337</v>
      </c>
      <c r="J1947" s="76"/>
      <c r="K1947" s="76"/>
      <c r="L1947" s="76"/>
      <c r="M1947" s="76"/>
      <c r="N1947" s="76"/>
      <c r="O1947" s="71" t="s">
        <v>10335</v>
      </c>
      <c r="P1947" s="71"/>
      <c r="Q1947" s="71" t="s">
        <v>10338</v>
      </c>
      <c r="R1947" s="79" t="s">
        <v>10339</v>
      </c>
      <c r="S1947" s="95" t="n">
        <v>45155</v>
      </c>
      <c r="T1947" s="74" t="n">
        <v>45885</v>
      </c>
      <c r="U1947" s="87" t="s">
        <v>10340</v>
      </c>
      <c r="V1947" s="87" t="s">
        <v>10341</v>
      </c>
      <c r="W1947" s="76"/>
      <c r="X1947" s="71" t="s">
        <v>10335</v>
      </c>
      <c r="Y1947" s="71" t="s">
        <v>10342</v>
      </c>
      <c r="Z1947" s="79" t="s">
        <v>10629</v>
      </c>
      <c r="AA1947" s="76"/>
      <c r="AB1947" s="76"/>
      <c r="AC1947" s="76"/>
      <c r="AD1947" s="76"/>
      <c r="AE1947" s="97" t="s">
        <v>12168</v>
      </c>
      <c r="AF1947" s="76"/>
      <c r="AG1947" s="76"/>
      <c r="AH1947" s="76"/>
      <c r="AI1947" s="67" t="s">
        <v>12634</v>
      </c>
      <c r="AJ1947" s="79" t="s">
        <v>10346</v>
      </c>
      <c r="AK1947" s="68"/>
      <c r="AL1947" s="68"/>
      <c r="AM1947" s="68"/>
      <c r="AN1947" s="110"/>
      <c r="AO1947" s="110"/>
      <c r="AP1947" s="107"/>
      <c r="AQ1947" s="68"/>
    </row>
    <row r="1948" customFormat="false" ht="15" hidden="false" customHeight="false" outlineLevel="0" collapsed="false">
      <c r="B1948" s="1" t="str">
        <f aca="false">поверители!$E1948</f>
        <v>02142</v>
      </c>
      <c r="C1948" s="64" t="s">
        <v>428</v>
      </c>
      <c r="D1948" s="63"/>
      <c r="E1948" s="67" t="s">
        <v>12635</v>
      </c>
      <c r="F1948" s="63"/>
      <c r="G1948" s="63" t="s">
        <v>10335</v>
      </c>
      <c r="H1948" s="81" t="s">
        <v>404</v>
      </c>
      <c r="I1948" s="67" t="s">
        <v>10374</v>
      </c>
      <c r="J1948" s="76"/>
      <c r="K1948" s="76"/>
      <c r="L1948" s="76"/>
      <c r="M1948" s="76"/>
      <c r="N1948" s="76"/>
      <c r="O1948" s="71" t="s">
        <v>10335</v>
      </c>
      <c r="P1948" s="71"/>
      <c r="Q1948" s="71" t="s">
        <v>10338</v>
      </c>
      <c r="R1948" s="79" t="s">
        <v>10339</v>
      </c>
      <c r="S1948" s="95" t="n">
        <v>45155</v>
      </c>
      <c r="T1948" s="74" t="n">
        <v>45520</v>
      </c>
      <c r="U1948" s="87" t="s">
        <v>10340</v>
      </c>
      <c r="V1948" s="87" t="s">
        <v>10341</v>
      </c>
      <c r="W1948" s="76"/>
      <c r="X1948" s="71" t="s">
        <v>10335</v>
      </c>
      <c r="Y1948" s="71" t="s">
        <v>10342</v>
      </c>
      <c r="Z1948" s="79" t="s">
        <v>10629</v>
      </c>
      <c r="AA1948" s="76"/>
      <c r="AB1948" s="76"/>
      <c r="AC1948" s="76"/>
      <c r="AD1948" s="76"/>
      <c r="AE1948" s="97" t="s">
        <v>10630</v>
      </c>
      <c r="AF1948" s="76"/>
      <c r="AG1948" s="76"/>
      <c r="AH1948" s="76"/>
      <c r="AI1948" s="67" t="s">
        <v>12626</v>
      </c>
      <c r="AJ1948" s="79" t="s">
        <v>10346</v>
      </c>
      <c r="AK1948" s="68"/>
      <c r="AL1948" s="68"/>
      <c r="AM1948" s="68"/>
      <c r="AN1948" s="110"/>
      <c r="AO1948" s="110"/>
      <c r="AP1948" s="107"/>
      <c r="AQ1948" s="68"/>
    </row>
    <row r="1949" customFormat="false" ht="17.9" hidden="false" customHeight="false" outlineLevel="0" collapsed="false">
      <c r="B1949" s="1" t="str">
        <f aca="false">поверители!$E1949</f>
        <v>02145</v>
      </c>
      <c r="C1949" s="64" t="s">
        <v>428</v>
      </c>
      <c r="D1949" s="63"/>
      <c r="E1949" s="81" t="s">
        <v>12636</v>
      </c>
      <c r="F1949" s="63"/>
      <c r="G1949" s="63" t="s">
        <v>10335</v>
      </c>
      <c r="H1949" s="81" t="s">
        <v>404</v>
      </c>
      <c r="I1949" s="67" t="s">
        <v>10453</v>
      </c>
      <c r="J1949" s="76"/>
      <c r="K1949" s="76"/>
      <c r="L1949" s="76"/>
      <c r="M1949" s="76"/>
      <c r="N1949" s="76"/>
      <c r="O1949" s="71" t="s">
        <v>10335</v>
      </c>
      <c r="P1949" s="71"/>
      <c r="Q1949" s="71" t="s">
        <v>10338</v>
      </c>
      <c r="R1949" s="79" t="s">
        <v>10339</v>
      </c>
      <c r="S1949" s="95" t="n">
        <v>45155</v>
      </c>
      <c r="T1949" s="74" t="n">
        <v>45520</v>
      </c>
      <c r="U1949" s="87" t="s">
        <v>10340</v>
      </c>
      <c r="V1949" s="87" t="s">
        <v>10341</v>
      </c>
      <c r="W1949" s="76"/>
      <c r="X1949" s="71" t="s">
        <v>10335</v>
      </c>
      <c r="Y1949" s="71" t="s">
        <v>10342</v>
      </c>
      <c r="Z1949" s="79" t="s">
        <v>10629</v>
      </c>
      <c r="AA1949" s="76"/>
      <c r="AB1949" s="76"/>
      <c r="AC1949" s="76"/>
      <c r="AD1949" s="76"/>
      <c r="AE1949" s="97" t="s">
        <v>10630</v>
      </c>
      <c r="AF1949" s="76"/>
      <c r="AG1949" s="76"/>
      <c r="AH1949" s="76"/>
      <c r="AI1949" s="104" t="s">
        <v>10650</v>
      </c>
      <c r="AJ1949" s="79" t="s">
        <v>10346</v>
      </c>
      <c r="AK1949" s="68"/>
      <c r="AL1949" s="68"/>
      <c r="AM1949" s="68"/>
      <c r="AN1949" s="110"/>
      <c r="AO1949" s="110"/>
      <c r="AP1949" s="107"/>
      <c r="AQ1949" s="68"/>
    </row>
    <row r="1950" customFormat="false" ht="15" hidden="false" customHeight="false" outlineLevel="0" collapsed="false">
      <c r="B1950" s="1" t="str">
        <f aca="false">поверители!$E1950</f>
        <v>02160</v>
      </c>
      <c r="C1950" s="64" t="s">
        <v>297</v>
      </c>
      <c r="D1950" s="63"/>
      <c r="E1950" s="81" t="s">
        <v>12637</v>
      </c>
      <c r="F1950" s="63"/>
      <c r="G1950" s="63" t="s">
        <v>10335</v>
      </c>
      <c r="H1950" s="81" t="s">
        <v>2524</v>
      </c>
      <c r="I1950" s="67" t="s">
        <v>10369</v>
      </c>
      <c r="J1950" s="76"/>
      <c r="K1950" s="76"/>
      <c r="L1950" s="76"/>
      <c r="M1950" s="76"/>
      <c r="N1950" s="76"/>
      <c r="O1950" s="71" t="s">
        <v>10335</v>
      </c>
      <c r="P1950" s="71"/>
      <c r="Q1950" s="71" t="s">
        <v>10338</v>
      </c>
      <c r="R1950" s="79" t="s">
        <v>10339</v>
      </c>
      <c r="S1950" s="95" t="n">
        <v>45155</v>
      </c>
      <c r="T1950" s="74" t="n">
        <v>45885</v>
      </c>
      <c r="U1950" s="87" t="s">
        <v>10340</v>
      </c>
      <c r="V1950" s="87" t="s">
        <v>10341</v>
      </c>
      <c r="W1950" s="76"/>
      <c r="X1950" s="71" t="s">
        <v>10335</v>
      </c>
      <c r="Y1950" s="71" t="s">
        <v>10342</v>
      </c>
      <c r="Z1950" s="79" t="s">
        <v>10629</v>
      </c>
      <c r="AA1950" s="76"/>
      <c r="AB1950" s="76"/>
      <c r="AC1950" s="76"/>
      <c r="AD1950" s="76"/>
      <c r="AE1950" s="97" t="s">
        <v>10630</v>
      </c>
      <c r="AF1950" s="76"/>
      <c r="AG1950" s="76"/>
      <c r="AH1950" s="76"/>
      <c r="AI1950" s="67" t="s">
        <v>10562</v>
      </c>
      <c r="AJ1950" s="79" t="s">
        <v>10346</v>
      </c>
      <c r="AK1950" s="68"/>
      <c r="AL1950" s="68"/>
      <c r="AM1950" s="68"/>
      <c r="AN1950" s="110"/>
      <c r="AO1950" s="110"/>
      <c r="AP1950" s="107"/>
      <c r="AQ1950" s="68"/>
    </row>
    <row r="1951" customFormat="false" ht="15" hidden="false" customHeight="false" outlineLevel="0" collapsed="false">
      <c r="B1951" s="1" t="str">
        <f aca="false">поверители!$E1951</f>
        <v>02174</v>
      </c>
      <c r="C1951" s="64" t="s">
        <v>297</v>
      </c>
      <c r="D1951" s="63"/>
      <c r="E1951" s="81" t="s">
        <v>12638</v>
      </c>
      <c r="F1951" s="63"/>
      <c r="G1951" s="63" t="s">
        <v>10335</v>
      </c>
      <c r="H1951" s="81" t="s">
        <v>2524</v>
      </c>
      <c r="I1951" s="67" t="s">
        <v>10369</v>
      </c>
      <c r="J1951" s="76"/>
      <c r="K1951" s="76"/>
      <c r="L1951" s="76"/>
      <c r="M1951" s="76"/>
      <c r="N1951" s="76"/>
      <c r="O1951" s="71" t="s">
        <v>10335</v>
      </c>
      <c r="P1951" s="71"/>
      <c r="Q1951" s="71" t="s">
        <v>10338</v>
      </c>
      <c r="R1951" s="79" t="s">
        <v>10339</v>
      </c>
      <c r="S1951" s="95" t="n">
        <v>45155</v>
      </c>
      <c r="T1951" s="74" t="n">
        <v>45885</v>
      </c>
      <c r="U1951" s="87" t="s">
        <v>10340</v>
      </c>
      <c r="V1951" s="87" t="s">
        <v>10341</v>
      </c>
      <c r="W1951" s="76"/>
      <c r="X1951" s="71" t="s">
        <v>10335</v>
      </c>
      <c r="Y1951" s="71" t="s">
        <v>10342</v>
      </c>
      <c r="Z1951" s="79" t="s">
        <v>10629</v>
      </c>
      <c r="AA1951" s="76"/>
      <c r="AB1951" s="76"/>
      <c r="AC1951" s="76"/>
      <c r="AD1951" s="76"/>
      <c r="AE1951" s="97" t="s">
        <v>10630</v>
      </c>
      <c r="AF1951" s="76"/>
      <c r="AG1951" s="76"/>
      <c r="AH1951" s="76"/>
      <c r="AI1951" s="67" t="s">
        <v>10562</v>
      </c>
      <c r="AJ1951" s="79" t="s">
        <v>10346</v>
      </c>
      <c r="AK1951" s="68"/>
      <c r="AL1951" s="68"/>
      <c r="AM1951" s="68"/>
      <c r="AN1951" s="110"/>
      <c r="AO1951" s="110"/>
      <c r="AP1951" s="107"/>
      <c r="AQ1951" s="68"/>
    </row>
    <row r="1952" customFormat="false" ht="15" hidden="false" customHeight="false" outlineLevel="0" collapsed="false">
      <c r="B1952" s="1" t="str">
        <f aca="false">поверители!$E1952</f>
        <v>03808</v>
      </c>
      <c r="C1952" s="64" t="s">
        <v>291</v>
      </c>
      <c r="D1952" s="63"/>
      <c r="E1952" s="67" t="s">
        <v>12639</v>
      </c>
      <c r="F1952" s="63"/>
      <c r="G1952" s="63" t="s">
        <v>10335</v>
      </c>
      <c r="H1952" s="81" t="s">
        <v>404</v>
      </c>
      <c r="I1952" s="67" t="s">
        <v>10667</v>
      </c>
      <c r="J1952" s="76"/>
      <c r="K1952" s="76"/>
      <c r="L1952" s="76"/>
      <c r="M1952" s="76"/>
      <c r="N1952" s="76"/>
      <c r="O1952" s="71" t="s">
        <v>10335</v>
      </c>
      <c r="P1952" s="71"/>
      <c r="Q1952" s="71" t="s">
        <v>10338</v>
      </c>
      <c r="R1952" s="79" t="s">
        <v>10339</v>
      </c>
      <c r="S1952" s="95" t="n">
        <v>45155</v>
      </c>
      <c r="T1952" s="74" t="n">
        <v>45520</v>
      </c>
      <c r="U1952" s="87" t="s">
        <v>10340</v>
      </c>
      <c r="V1952" s="87" t="s">
        <v>10341</v>
      </c>
      <c r="W1952" s="76"/>
      <c r="X1952" s="71" t="s">
        <v>10335</v>
      </c>
      <c r="Y1952" s="71" t="s">
        <v>10342</v>
      </c>
      <c r="Z1952" s="79" t="s">
        <v>10629</v>
      </c>
      <c r="AA1952" s="76"/>
      <c r="AB1952" s="76"/>
      <c r="AC1952" s="76"/>
      <c r="AD1952" s="76"/>
      <c r="AE1952" s="97" t="s">
        <v>10630</v>
      </c>
      <c r="AF1952" s="76"/>
      <c r="AG1952" s="76"/>
      <c r="AH1952" s="76"/>
      <c r="AI1952" s="67" t="s">
        <v>12131</v>
      </c>
      <c r="AJ1952" s="79" t="s">
        <v>42</v>
      </c>
      <c r="AK1952" s="68"/>
      <c r="AL1952" s="68"/>
      <c r="AM1952" s="68"/>
      <c r="AN1952" s="110"/>
      <c r="AO1952" s="110"/>
      <c r="AP1952" s="107"/>
      <c r="AQ1952" s="68"/>
    </row>
    <row r="1953" customFormat="false" ht="15" hidden="false" customHeight="false" outlineLevel="0" collapsed="false">
      <c r="B1953" s="1" t="str">
        <f aca="false">поверители!$E1953</f>
        <v>01040</v>
      </c>
      <c r="C1953" s="64" t="s">
        <v>428</v>
      </c>
      <c r="D1953" s="63"/>
      <c r="E1953" s="81" t="s">
        <v>12640</v>
      </c>
      <c r="F1953" s="63"/>
      <c r="G1953" s="63" t="s">
        <v>10335</v>
      </c>
      <c r="H1953" s="81" t="s">
        <v>404</v>
      </c>
      <c r="I1953" s="67" t="s">
        <v>10652</v>
      </c>
      <c r="J1953" s="76"/>
      <c r="K1953" s="76"/>
      <c r="L1953" s="76"/>
      <c r="M1953" s="76"/>
      <c r="N1953" s="76"/>
      <c r="O1953" s="71" t="s">
        <v>10335</v>
      </c>
      <c r="P1953" s="71"/>
      <c r="Q1953" s="71" t="s">
        <v>10338</v>
      </c>
      <c r="R1953" s="79" t="s">
        <v>10339</v>
      </c>
      <c r="S1953" s="95" t="n">
        <v>45155</v>
      </c>
      <c r="T1953" s="74" t="n">
        <v>45520</v>
      </c>
      <c r="U1953" s="87" t="s">
        <v>10340</v>
      </c>
      <c r="V1953" s="87" t="s">
        <v>10341</v>
      </c>
      <c r="W1953" s="76"/>
      <c r="X1953" s="71" t="s">
        <v>10335</v>
      </c>
      <c r="Y1953" s="71" t="s">
        <v>10342</v>
      </c>
      <c r="Z1953" s="79" t="s">
        <v>10629</v>
      </c>
      <c r="AA1953" s="76"/>
      <c r="AB1953" s="76"/>
      <c r="AC1953" s="76"/>
      <c r="AD1953" s="76"/>
      <c r="AE1953" s="97" t="s">
        <v>10630</v>
      </c>
      <c r="AF1953" s="76"/>
      <c r="AG1953" s="76"/>
      <c r="AH1953" s="76"/>
      <c r="AI1953" s="67" t="s">
        <v>10647</v>
      </c>
      <c r="AJ1953" s="79" t="s">
        <v>42</v>
      </c>
      <c r="AK1953" s="68"/>
      <c r="AL1953" s="68"/>
      <c r="AM1953" s="68"/>
      <c r="AN1953" s="110"/>
      <c r="AO1953" s="110"/>
      <c r="AP1953" s="107"/>
      <c r="AQ1953" s="68"/>
    </row>
    <row r="1954" customFormat="false" ht="15" hidden="false" customHeight="false" outlineLevel="0" collapsed="false">
      <c r="B1954" s="1" t="str">
        <f aca="false">поверители!$E1954</f>
        <v>01717</v>
      </c>
      <c r="C1954" s="64" t="s">
        <v>828</v>
      </c>
      <c r="D1954" s="63"/>
      <c r="E1954" s="81" t="s">
        <v>12641</v>
      </c>
      <c r="F1954" s="63"/>
      <c r="G1954" s="63" t="s">
        <v>10335</v>
      </c>
      <c r="H1954" s="81" t="s">
        <v>404</v>
      </c>
      <c r="I1954" s="67" t="s">
        <v>10363</v>
      </c>
      <c r="J1954" s="76"/>
      <c r="K1954" s="76"/>
      <c r="L1954" s="76"/>
      <c r="M1954" s="76"/>
      <c r="N1954" s="76"/>
      <c r="O1954" s="71" t="s">
        <v>10335</v>
      </c>
      <c r="P1954" s="71"/>
      <c r="Q1954" s="71" t="s">
        <v>10338</v>
      </c>
      <c r="R1954" s="79" t="s">
        <v>10339</v>
      </c>
      <c r="S1954" s="95" t="n">
        <v>45155</v>
      </c>
      <c r="T1954" s="74" t="n">
        <v>45885</v>
      </c>
      <c r="U1954" s="87" t="s">
        <v>10340</v>
      </c>
      <c r="V1954" s="87" t="s">
        <v>10341</v>
      </c>
      <c r="W1954" s="76"/>
      <c r="X1954" s="71" t="s">
        <v>10335</v>
      </c>
      <c r="Y1954" s="71" t="s">
        <v>10342</v>
      </c>
      <c r="Z1954" s="79" t="s">
        <v>10629</v>
      </c>
      <c r="AA1954" s="76"/>
      <c r="AB1954" s="76"/>
      <c r="AC1954" s="76"/>
      <c r="AD1954" s="76"/>
      <c r="AE1954" s="97" t="s">
        <v>10630</v>
      </c>
      <c r="AF1954" s="76"/>
      <c r="AG1954" s="76"/>
      <c r="AH1954" s="76"/>
      <c r="AI1954" s="67" t="s">
        <v>10647</v>
      </c>
      <c r="AJ1954" s="79" t="s">
        <v>42</v>
      </c>
      <c r="AK1954" s="68"/>
      <c r="AL1954" s="68"/>
      <c r="AM1954" s="68"/>
      <c r="AN1954" s="110"/>
      <c r="AO1954" s="110"/>
      <c r="AP1954" s="107"/>
      <c r="AQ1954" s="68"/>
    </row>
    <row r="1955" customFormat="false" ht="15" hidden="false" customHeight="false" outlineLevel="0" collapsed="false">
      <c r="B1955" s="1" t="str">
        <f aca="false">поверители!$E1955</f>
        <v>03140</v>
      </c>
      <c r="C1955" s="64" t="s">
        <v>428</v>
      </c>
      <c r="D1955" s="63"/>
      <c r="E1955" s="81" t="s">
        <v>12642</v>
      </c>
      <c r="F1955" s="63"/>
      <c r="G1955" s="63" t="s">
        <v>10335</v>
      </c>
      <c r="H1955" s="81" t="s">
        <v>404</v>
      </c>
      <c r="I1955" s="67" t="s">
        <v>10374</v>
      </c>
      <c r="J1955" s="76"/>
      <c r="K1955" s="76"/>
      <c r="L1955" s="76"/>
      <c r="M1955" s="76"/>
      <c r="N1955" s="76"/>
      <c r="O1955" s="71" t="s">
        <v>10335</v>
      </c>
      <c r="P1955" s="71"/>
      <c r="Q1955" s="71" t="s">
        <v>10338</v>
      </c>
      <c r="R1955" s="79" t="s">
        <v>10339</v>
      </c>
      <c r="S1955" s="95" t="n">
        <v>45155</v>
      </c>
      <c r="T1955" s="74" t="n">
        <v>45520</v>
      </c>
      <c r="U1955" s="87" t="s">
        <v>10340</v>
      </c>
      <c r="V1955" s="87" t="s">
        <v>10341</v>
      </c>
      <c r="W1955" s="76"/>
      <c r="X1955" s="71" t="s">
        <v>10335</v>
      </c>
      <c r="Y1955" s="71" t="s">
        <v>10342</v>
      </c>
      <c r="Z1955" s="79" t="s">
        <v>10629</v>
      </c>
      <c r="AA1955" s="76"/>
      <c r="AB1955" s="76"/>
      <c r="AC1955" s="76"/>
      <c r="AD1955" s="76"/>
      <c r="AE1955" s="97" t="s">
        <v>10630</v>
      </c>
      <c r="AF1955" s="76"/>
      <c r="AG1955" s="76"/>
      <c r="AH1955" s="76"/>
      <c r="AI1955" s="67" t="s">
        <v>10647</v>
      </c>
      <c r="AJ1955" s="79" t="s">
        <v>42</v>
      </c>
      <c r="AK1955" s="68"/>
      <c r="AL1955" s="68"/>
      <c r="AM1955" s="68"/>
      <c r="AN1955" s="110"/>
      <c r="AO1955" s="110"/>
      <c r="AP1955" s="107"/>
      <c r="AQ1955" s="68"/>
    </row>
    <row r="1956" customFormat="false" ht="15" hidden="false" customHeight="false" outlineLevel="0" collapsed="false">
      <c r="B1956" s="1" t="str">
        <f aca="false">поверители!$E1956</f>
        <v>03504</v>
      </c>
      <c r="C1956" s="64" t="s">
        <v>828</v>
      </c>
      <c r="D1956" s="63"/>
      <c r="E1956" s="67" t="s">
        <v>12643</v>
      </c>
      <c r="F1956" s="63"/>
      <c r="G1956" s="63" t="s">
        <v>10335</v>
      </c>
      <c r="H1956" s="81" t="s">
        <v>404</v>
      </c>
      <c r="I1956" s="67" t="s">
        <v>10469</v>
      </c>
      <c r="J1956" s="76"/>
      <c r="K1956" s="76"/>
      <c r="L1956" s="76"/>
      <c r="M1956" s="76"/>
      <c r="N1956" s="76"/>
      <c r="O1956" s="71" t="s">
        <v>10335</v>
      </c>
      <c r="P1956" s="71"/>
      <c r="Q1956" s="71" t="s">
        <v>10338</v>
      </c>
      <c r="R1956" s="79" t="s">
        <v>10339</v>
      </c>
      <c r="S1956" s="95" t="n">
        <v>45155</v>
      </c>
      <c r="T1956" s="74" t="n">
        <v>45885</v>
      </c>
      <c r="U1956" s="87" t="s">
        <v>10340</v>
      </c>
      <c r="V1956" s="87" t="s">
        <v>10341</v>
      </c>
      <c r="W1956" s="76"/>
      <c r="X1956" s="71" t="s">
        <v>10335</v>
      </c>
      <c r="Y1956" s="71" t="s">
        <v>10342</v>
      </c>
      <c r="Z1956" s="79" t="s">
        <v>10629</v>
      </c>
      <c r="AA1956" s="76"/>
      <c r="AB1956" s="76"/>
      <c r="AC1956" s="76"/>
      <c r="AD1956" s="76"/>
      <c r="AE1956" s="97" t="s">
        <v>10630</v>
      </c>
      <c r="AF1956" s="76"/>
      <c r="AG1956" s="76"/>
      <c r="AH1956" s="76"/>
      <c r="AI1956" s="67" t="s">
        <v>10650</v>
      </c>
      <c r="AJ1956" s="79" t="s">
        <v>42</v>
      </c>
      <c r="AK1956" s="68"/>
      <c r="AL1956" s="68"/>
      <c r="AM1956" s="68"/>
      <c r="AN1956" s="110"/>
      <c r="AO1956" s="110"/>
      <c r="AP1956" s="107"/>
      <c r="AQ1956" s="68"/>
    </row>
    <row r="1957" customFormat="false" ht="15" hidden="false" customHeight="false" outlineLevel="0" collapsed="false">
      <c r="B1957" s="1" t="str">
        <f aca="false">поверители!$E1957</f>
        <v>04893</v>
      </c>
      <c r="C1957" s="64" t="s">
        <v>291</v>
      </c>
      <c r="D1957" s="63"/>
      <c r="E1957" s="81" t="s">
        <v>12644</v>
      </c>
      <c r="F1957" s="63"/>
      <c r="G1957" s="63" t="s">
        <v>10335</v>
      </c>
      <c r="H1957" s="81" t="s">
        <v>404</v>
      </c>
      <c r="I1957" s="67" t="s">
        <v>10458</v>
      </c>
      <c r="J1957" s="76"/>
      <c r="K1957" s="76"/>
      <c r="L1957" s="76"/>
      <c r="M1957" s="76"/>
      <c r="N1957" s="76"/>
      <c r="O1957" s="71" t="s">
        <v>10335</v>
      </c>
      <c r="P1957" s="71"/>
      <c r="Q1957" s="71" t="s">
        <v>10338</v>
      </c>
      <c r="R1957" s="79" t="s">
        <v>10339</v>
      </c>
      <c r="S1957" s="95" t="n">
        <v>45155</v>
      </c>
      <c r="T1957" s="74" t="n">
        <v>45520</v>
      </c>
      <c r="U1957" s="87" t="s">
        <v>10340</v>
      </c>
      <c r="V1957" s="87" t="s">
        <v>10341</v>
      </c>
      <c r="W1957" s="76"/>
      <c r="X1957" s="71" t="s">
        <v>10335</v>
      </c>
      <c r="Y1957" s="71" t="s">
        <v>10342</v>
      </c>
      <c r="Z1957" s="79" t="s">
        <v>10629</v>
      </c>
      <c r="AA1957" s="76"/>
      <c r="AB1957" s="76"/>
      <c r="AC1957" s="76"/>
      <c r="AD1957" s="76"/>
      <c r="AE1957" s="97" t="s">
        <v>10630</v>
      </c>
      <c r="AF1957" s="76"/>
      <c r="AG1957" s="76"/>
      <c r="AH1957" s="76"/>
      <c r="AI1957" s="67" t="s">
        <v>10647</v>
      </c>
      <c r="AJ1957" s="79" t="s">
        <v>42</v>
      </c>
      <c r="AK1957" s="68"/>
      <c r="AL1957" s="68"/>
      <c r="AM1957" s="68"/>
      <c r="AN1957" s="110"/>
      <c r="AO1957" s="110"/>
      <c r="AP1957" s="107"/>
      <c r="AQ1957" s="68"/>
    </row>
    <row r="1958" customFormat="false" ht="17.9" hidden="false" customHeight="false" outlineLevel="0" collapsed="false">
      <c r="B1958" s="1" t="str">
        <f aca="false">поверители!$E1958</f>
        <v>Р00159</v>
      </c>
      <c r="C1958" s="64" t="s">
        <v>291</v>
      </c>
      <c r="D1958" s="63"/>
      <c r="E1958" s="81" t="s">
        <v>12645</v>
      </c>
      <c r="F1958" s="63"/>
      <c r="G1958" s="63" t="s">
        <v>10335</v>
      </c>
      <c r="H1958" s="81" t="s">
        <v>404</v>
      </c>
      <c r="I1958" s="67" t="s">
        <v>10458</v>
      </c>
      <c r="J1958" s="76"/>
      <c r="K1958" s="76"/>
      <c r="L1958" s="76"/>
      <c r="M1958" s="76"/>
      <c r="N1958" s="76"/>
      <c r="O1958" s="71" t="s">
        <v>10335</v>
      </c>
      <c r="P1958" s="71"/>
      <c r="Q1958" s="71" t="s">
        <v>10338</v>
      </c>
      <c r="R1958" s="79" t="s">
        <v>10339</v>
      </c>
      <c r="S1958" s="95" t="n">
        <v>45155</v>
      </c>
      <c r="T1958" s="74" t="n">
        <v>45520</v>
      </c>
      <c r="U1958" s="87" t="s">
        <v>10340</v>
      </c>
      <c r="V1958" s="87" t="s">
        <v>10341</v>
      </c>
      <c r="W1958" s="76"/>
      <c r="X1958" s="71" t="s">
        <v>10335</v>
      </c>
      <c r="Y1958" s="71" t="s">
        <v>10342</v>
      </c>
      <c r="Z1958" s="79" t="s">
        <v>10629</v>
      </c>
      <c r="AA1958" s="76"/>
      <c r="AB1958" s="76"/>
      <c r="AC1958" s="76"/>
      <c r="AD1958" s="76"/>
      <c r="AE1958" s="97" t="s">
        <v>10630</v>
      </c>
      <c r="AF1958" s="76"/>
      <c r="AG1958" s="76"/>
      <c r="AH1958" s="76"/>
      <c r="AI1958" s="104" t="s">
        <v>10733</v>
      </c>
      <c r="AJ1958" s="79" t="s">
        <v>42</v>
      </c>
      <c r="AK1958" s="68"/>
      <c r="AL1958" s="68"/>
      <c r="AM1958" s="68"/>
      <c r="AN1958" s="110"/>
      <c r="AO1958" s="110"/>
      <c r="AP1958" s="107"/>
      <c r="AQ1958" s="68"/>
    </row>
    <row r="1959" customFormat="false" ht="15" hidden="false" customHeight="false" outlineLevel="0" collapsed="false">
      <c r="B1959" s="1" t="str">
        <f aca="false">поверители!$E1959</f>
        <v>00050</v>
      </c>
      <c r="C1959" s="64" t="s">
        <v>323</v>
      </c>
      <c r="D1959" s="63"/>
      <c r="E1959" s="81" t="s">
        <v>12646</v>
      </c>
      <c r="F1959" s="63"/>
      <c r="G1959" s="63" t="s">
        <v>10335</v>
      </c>
      <c r="H1959" s="81" t="s">
        <v>326</v>
      </c>
      <c r="I1959" s="67" t="s">
        <v>10374</v>
      </c>
      <c r="J1959" s="76"/>
      <c r="K1959" s="76"/>
      <c r="L1959" s="76"/>
      <c r="M1959" s="76"/>
      <c r="N1959" s="76"/>
      <c r="O1959" s="71" t="s">
        <v>10335</v>
      </c>
      <c r="P1959" s="71"/>
      <c r="Q1959" s="71" t="s">
        <v>10338</v>
      </c>
      <c r="R1959" s="79" t="s">
        <v>10339</v>
      </c>
      <c r="S1959" s="95" t="n">
        <v>45155</v>
      </c>
      <c r="T1959" s="74" t="n">
        <v>45885</v>
      </c>
      <c r="U1959" s="87" t="s">
        <v>10340</v>
      </c>
      <c r="V1959" s="87" t="s">
        <v>10341</v>
      </c>
      <c r="W1959" s="76"/>
      <c r="X1959" s="71" t="s">
        <v>10335</v>
      </c>
      <c r="Y1959" s="71" t="s">
        <v>10342</v>
      </c>
      <c r="Z1959" s="79" t="s">
        <v>10629</v>
      </c>
      <c r="AA1959" s="76"/>
      <c r="AB1959" s="76"/>
      <c r="AC1959" s="76"/>
      <c r="AD1959" s="76"/>
      <c r="AE1959" s="97" t="s">
        <v>10689</v>
      </c>
      <c r="AF1959" s="76"/>
      <c r="AG1959" s="76"/>
      <c r="AH1959" s="76"/>
      <c r="AI1959" s="67" t="s">
        <v>12647</v>
      </c>
      <c r="AJ1959" s="79" t="s">
        <v>42</v>
      </c>
      <c r="AK1959" s="68"/>
      <c r="AL1959" s="68"/>
      <c r="AM1959" s="68"/>
      <c r="AN1959" s="110"/>
      <c r="AO1959" s="110"/>
      <c r="AP1959" s="107"/>
      <c r="AQ1959" s="68"/>
    </row>
    <row r="1960" customFormat="false" ht="17.9" hidden="false" customHeight="false" outlineLevel="0" collapsed="false">
      <c r="B1960" s="1" t="str">
        <f aca="false">поверители!$E1960</f>
        <v>00053</v>
      </c>
      <c r="C1960" s="64" t="s">
        <v>291</v>
      </c>
      <c r="D1960" s="63"/>
      <c r="E1960" s="81" t="s">
        <v>12648</v>
      </c>
      <c r="F1960" s="63"/>
      <c r="G1960" s="63" t="s">
        <v>10335</v>
      </c>
      <c r="H1960" s="81" t="s">
        <v>404</v>
      </c>
      <c r="I1960" s="67" t="s">
        <v>10458</v>
      </c>
      <c r="J1960" s="76"/>
      <c r="K1960" s="76"/>
      <c r="L1960" s="76"/>
      <c r="M1960" s="76"/>
      <c r="N1960" s="76"/>
      <c r="O1960" s="71" t="s">
        <v>10335</v>
      </c>
      <c r="P1960" s="71"/>
      <c r="Q1960" s="71" t="s">
        <v>10338</v>
      </c>
      <c r="R1960" s="79" t="s">
        <v>10339</v>
      </c>
      <c r="S1960" s="95" t="n">
        <v>45155</v>
      </c>
      <c r="T1960" s="74" t="n">
        <v>45520</v>
      </c>
      <c r="U1960" s="87" t="s">
        <v>10340</v>
      </c>
      <c r="V1960" s="87" t="s">
        <v>10341</v>
      </c>
      <c r="W1960" s="76"/>
      <c r="X1960" s="71" t="s">
        <v>10335</v>
      </c>
      <c r="Y1960" s="71" t="s">
        <v>10342</v>
      </c>
      <c r="Z1960" s="79" t="s">
        <v>10629</v>
      </c>
      <c r="AA1960" s="76"/>
      <c r="AB1960" s="76"/>
      <c r="AC1960" s="76"/>
      <c r="AD1960" s="76"/>
      <c r="AE1960" s="97" t="s">
        <v>10630</v>
      </c>
      <c r="AF1960" s="76"/>
      <c r="AG1960" s="76"/>
      <c r="AH1960" s="76"/>
      <c r="AI1960" s="104" t="s">
        <v>10733</v>
      </c>
      <c r="AJ1960" s="79" t="s">
        <v>42</v>
      </c>
      <c r="AK1960" s="68"/>
      <c r="AL1960" s="68"/>
      <c r="AM1960" s="68"/>
      <c r="AN1960" s="110"/>
      <c r="AO1960" s="110"/>
      <c r="AP1960" s="107"/>
      <c r="AQ1960" s="68"/>
    </row>
    <row r="1961" customFormat="false" ht="15" hidden="false" customHeight="false" outlineLevel="0" collapsed="false">
      <c r="B1961" s="1" t="str">
        <f aca="false">поверители!$E1961</f>
        <v>00055</v>
      </c>
      <c r="C1961" s="64" t="s">
        <v>323</v>
      </c>
      <c r="D1961" s="63"/>
      <c r="E1961" s="81" t="s">
        <v>12649</v>
      </c>
      <c r="F1961" s="63"/>
      <c r="G1961" s="63" t="s">
        <v>10335</v>
      </c>
      <c r="H1961" s="81" t="s">
        <v>326</v>
      </c>
      <c r="I1961" s="67" t="s">
        <v>10374</v>
      </c>
      <c r="J1961" s="76"/>
      <c r="K1961" s="76"/>
      <c r="L1961" s="76"/>
      <c r="M1961" s="76"/>
      <c r="N1961" s="76"/>
      <c r="O1961" s="71" t="s">
        <v>10335</v>
      </c>
      <c r="P1961" s="71"/>
      <c r="Q1961" s="71" t="s">
        <v>10338</v>
      </c>
      <c r="R1961" s="79" t="s">
        <v>10339</v>
      </c>
      <c r="S1961" s="95" t="n">
        <v>45155</v>
      </c>
      <c r="T1961" s="74" t="n">
        <v>45885</v>
      </c>
      <c r="U1961" s="87" t="s">
        <v>10340</v>
      </c>
      <c r="V1961" s="87" t="s">
        <v>10341</v>
      </c>
      <c r="W1961" s="76"/>
      <c r="X1961" s="71" t="s">
        <v>10335</v>
      </c>
      <c r="Y1961" s="71" t="s">
        <v>10342</v>
      </c>
      <c r="Z1961" s="79" t="s">
        <v>10629</v>
      </c>
      <c r="AA1961" s="76"/>
      <c r="AB1961" s="76"/>
      <c r="AC1961" s="76"/>
      <c r="AD1961" s="76"/>
      <c r="AE1961" s="97" t="s">
        <v>10630</v>
      </c>
      <c r="AF1961" s="76"/>
      <c r="AG1961" s="76"/>
      <c r="AH1961" s="76"/>
      <c r="AI1961" s="67" t="s">
        <v>10658</v>
      </c>
      <c r="AJ1961" s="79" t="s">
        <v>42</v>
      </c>
      <c r="AK1961" s="68"/>
      <c r="AL1961" s="68"/>
      <c r="AM1961" s="68"/>
      <c r="AN1961" s="110"/>
      <c r="AO1961" s="110"/>
      <c r="AP1961" s="107"/>
      <c r="AQ1961" s="68"/>
    </row>
    <row r="1962" customFormat="false" ht="15" hidden="false" customHeight="false" outlineLevel="0" collapsed="false">
      <c r="B1962" s="1" t="str">
        <f aca="false">поверители!$E1962</f>
        <v>00058</v>
      </c>
      <c r="C1962" s="64" t="s">
        <v>387</v>
      </c>
      <c r="D1962" s="63"/>
      <c r="E1962" s="81" t="s">
        <v>12650</v>
      </c>
      <c r="F1962" s="63"/>
      <c r="G1962" s="63" t="s">
        <v>10335</v>
      </c>
      <c r="H1962" s="63" t="s">
        <v>366</v>
      </c>
      <c r="I1962" s="67" t="s">
        <v>10469</v>
      </c>
      <c r="J1962" s="76"/>
      <c r="K1962" s="76"/>
      <c r="L1962" s="76"/>
      <c r="M1962" s="76"/>
      <c r="N1962" s="76"/>
      <c r="O1962" s="71" t="s">
        <v>10335</v>
      </c>
      <c r="P1962" s="71"/>
      <c r="Q1962" s="71" t="s">
        <v>10338</v>
      </c>
      <c r="R1962" s="79" t="s">
        <v>10339</v>
      </c>
      <c r="S1962" s="95" t="n">
        <v>45155</v>
      </c>
      <c r="T1962" s="74" t="n">
        <v>45885</v>
      </c>
      <c r="U1962" s="87" t="s">
        <v>10340</v>
      </c>
      <c r="V1962" s="87" t="s">
        <v>10341</v>
      </c>
      <c r="W1962" s="76"/>
      <c r="X1962" s="71" t="s">
        <v>10335</v>
      </c>
      <c r="Y1962" s="71" t="s">
        <v>10342</v>
      </c>
      <c r="Z1962" s="79" t="s">
        <v>10629</v>
      </c>
      <c r="AA1962" s="76"/>
      <c r="AB1962" s="76"/>
      <c r="AC1962" s="76"/>
      <c r="AD1962" s="76"/>
      <c r="AE1962" s="97" t="s">
        <v>10630</v>
      </c>
      <c r="AF1962" s="76"/>
      <c r="AG1962" s="76"/>
      <c r="AH1962" s="76"/>
      <c r="AI1962" s="67" t="s">
        <v>10733</v>
      </c>
      <c r="AJ1962" s="79" t="s">
        <v>42</v>
      </c>
      <c r="AK1962" s="68"/>
      <c r="AL1962" s="68"/>
      <c r="AM1962" s="68"/>
      <c r="AN1962" s="110"/>
      <c r="AO1962" s="110"/>
      <c r="AP1962" s="107"/>
      <c r="AQ1962" s="68"/>
    </row>
    <row r="1963" customFormat="false" ht="15" hidden="false" customHeight="false" outlineLevel="0" collapsed="false">
      <c r="B1963" s="1" t="str">
        <f aca="false">поверители!$E1963</f>
        <v>00744</v>
      </c>
      <c r="C1963" s="64" t="s">
        <v>828</v>
      </c>
      <c r="D1963" s="63"/>
      <c r="E1963" s="81" t="s">
        <v>12651</v>
      </c>
      <c r="F1963" s="63"/>
      <c r="G1963" s="63" t="s">
        <v>10335</v>
      </c>
      <c r="H1963" s="81" t="s">
        <v>404</v>
      </c>
      <c r="I1963" s="67" t="s">
        <v>10363</v>
      </c>
      <c r="J1963" s="76"/>
      <c r="K1963" s="76"/>
      <c r="L1963" s="76"/>
      <c r="M1963" s="76"/>
      <c r="N1963" s="76"/>
      <c r="O1963" s="71" t="s">
        <v>10335</v>
      </c>
      <c r="P1963" s="71"/>
      <c r="Q1963" s="71" t="s">
        <v>10338</v>
      </c>
      <c r="R1963" s="79" t="s">
        <v>10339</v>
      </c>
      <c r="S1963" s="95" t="n">
        <v>45155</v>
      </c>
      <c r="T1963" s="74" t="n">
        <v>45885</v>
      </c>
      <c r="U1963" s="87" t="s">
        <v>10340</v>
      </c>
      <c r="V1963" s="87" t="s">
        <v>10341</v>
      </c>
      <c r="W1963" s="76"/>
      <c r="X1963" s="71" t="s">
        <v>10335</v>
      </c>
      <c r="Y1963" s="71" t="s">
        <v>10342</v>
      </c>
      <c r="Z1963" s="79" t="s">
        <v>10629</v>
      </c>
      <c r="AA1963" s="76"/>
      <c r="AB1963" s="76"/>
      <c r="AC1963" s="76"/>
      <c r="AD1963" s="76"/>
      <c r="AE1963" s="97" t="s">
        <v>10630</v>
      </c>
      <c r="AF1963" s="76"/>
      <c r="AG1963" s="76"/>
      <c r="AH1963" s="76"/>
      <c r="AI1963" s="67" t="s">
        <v>10650</v>
      </c>
      <c r="AJ1963" s="79" t="s">
        <v>42</v>
      </c>
      <c r="AK1963" s="68"/>
      <c r="AL1963" s="68"/>
      <c r="AM1963" s="68"/>
      <c r="AN1963" s="110"/>
      <c r="AO1963" s="110"/>
      <c r="AP1963" s="107"/>
      <c r="AQ1963" s="68"/>
    </row>
    <row r="1964" customFormat="false" ht="15" hidden="false" customHeight="false" outlineLevel="0" collapsed="false">
      <c r="B1964" s="1" t="str">
        <f aca="false">поверители!$E1964</f>
        <v>01278</v>
      </c>
      <c r="C1964" s="64" t="s">
        <v>323</v>
      </c>
      <c r="D1964" s="63"/>
      <c r="E1964" s="81" t="s">
        <v>12652</v>
      </c>
      <c r="F1964" s="63"/>
      <c r="G1964" s="63" t="s">
        <v>10335</v>
      </c>
      <c r="H1964" s="81" t="s">
        <v>326</v>
      </c>
      <c r="I1964" s="67" t="s">
        <v>10374</v>
      </c>
      <c r="J1964" s="76"/>
      <c r="K1964" s="76"/>
      <c r="L1964" s="76"/>
      <c r="M1964" s="76"/>
      <c r="N1964" s="76"/>
      <c r="O1964" s="71" t="s">
        <v>10335</v>
      </c>
      <c r="P1964" s="71"/>
      <c r="Q1964" s="71" t="s">
        <v>10338</v>
      </c>
      <c r="R1964" s="79" t="s">
        <v>10339</v>
      </c>
      <c r="S1964" s="95" t="n">
        <v>45155</v>
      </c>
      <c r="T1964" s="74" t="n">
        <v>45885</v>
      </c>
      <c r="U1964" s="87" t="s">
        <v>10340</v>
      </c>
      <c r="V1964" s="87" t="s">
        <v>10341</v>
      </c>
      <c r="W1964" s="76"/>
      <c r="X1964" s="71" t="s">
        <v>10335</v>
      </c>
      <c r="Y1964" s="71" t="s">
        <v>10342</v>
      </c>
      <c r="Z1964" s="79" t="s">
        <v>10629</v>
      </c>
      <c r="AA1964" s="76"/>
      <c r="AB1964" s="76"/>
      <c r="AC1964" s="76"/>
      <c r="AD1964" s="76"/>
      <c r="AE1964" s="97" t="s">
        <v>10630</v>
      </c>
      <c r="AF1964" s="76"/>
      <c r="AG1964" s="76"/>
      <c r="AH1964" s="76"/>
      <c r="AI1964" s="67" t="s">
        <v>10658</v>
      </c>
      <c r="AJ1964" s="79" t="s">
        <v>42</v>
      </c>
      <c r="AK1964" s="68"/>
      <c r="AL1964" s="68"/>
      <c r="AM1964" s="68"/>
      <c r="AN1964" s="110"/>
      <c r="AO1964" s="110"/>
      <c r="AP1964" s="107"/>
      <c r="AQ1964" s="68"/>
    </row>
    <row r="1965" customFormat="false" ht="15" hidden="false" customHeight="false" outlineLevel="0" collapsed="false">
      <c r="B1965" s="1" t="str">
        <f aca="false">поверители!$E1965</f>
        <v>06156</v>
      </c>
      <c r="C1965" s="64" t="s">
        <v>387</v>
      </c>
      <c r="D1965" s="63"/>
      <c r="E1965" s="81" t="s">
        <v>12653</v>
      </c>
      <c r="F1965" s="63"/>
      <c r="G1965" s="63" t="s">
        <v>10335</v>
      </c>
      <c r="H1965" s="63" t="s">
        <v>366</v>
      </c>
      <c r="I1965" s="67" t="s">
        <v>10469</v>
      </c>
      <c r="J1965" s="76"/>
      <c r="K1965" s="76"/>
      <c r="L1965" s="76"/>
      <c r="M1965" s="76"/>
      <c r="N1965" s="76"/>
      <c r="O1965" s="71" t="s">
        <v>10335</v>
      </c>
      <c r="P1965" s="71"/>
      <c r="Q1965" s="71" t="s">
        <v>10338</v>
      </c>
      <c r="R1965" s="79" t="s">
        <v>10339</v>
      </c>
      <c r="S1965" s="95" t="n">
        <v>45155</v>
      </c>
      <c r="T1965" s="74" t="n">
        <v>45885</v>
      </c>
      <c r="U1965" s="87" t="s">
        <v>10340</v>
      </c>
      <c r="V1965" s="87" t="s">
        <v>10341</v>
      </c>
      <c r="W1965" s="76"/>
      <c r="X1965" s="71" t="s">
        <v>10335</v>
      </c>
      <c r="Y1965" s="71" t="s">
        <v>10342</v>
      </c>
      <c r="Z1965" s="79" t="s">
        <v>10629</v>
      </c>
      <c r="AA1965" s="76"/>
      <c r="AB1965" s="76"/>
      <c r="AC1965" s="76"/>
      <c r="AD1965" s="76"/>
      <c r="AE1965" s="97" t="s">
        <v>10630</v>
      </c>
      <c r="AF1965" s="76"/>
      <c r="AG1965" s="76"/>
      <c r="AH1965" s="76"/>
      <c r="AI1965" s="67" t="s">
        <v>10650</v>
      </c>
      <c r="AJ1965" s="79" t="s">
        <v>42</v>
      </c>
      <c r="AK1965" s="68"/>
      <c r="AL1965" s="68"/>
      <c r="AM1965" s="68"/>
      <c r="AN1965" s="110"/>
      <c r="AO1965" s="110"/>
      <c r="AP1965" s="107"/>
      <c r="AQ1965" s="68"/>
    </row>
    <row r="1966" customFormat="false" ht="15" hidden="false" customHeight="false" outlineLevel="0" collapsed="false">
      <c r="B1966" s="1" t="str">
        <f aca="false">поверители!$E1966</f>
        <v>00587</v>
      </c>
      <c r="C1966" s="64" t="s">
        <v>428</v>
      </c>
      <c r="D1966" s="63"/>
      <c r="E1966" s="81" t="s">
        <v>12654</v>
      </c>
      <c r="F1966" s="63"/>
      <c r="G1966" s="63" t="s">
        <v>10335</v>
      </c>
      <c r="H1966" s="81" t="s">
        <v>404</v>
      </c>
      <c r="I1966" s="67" t="s">
        <v>10374</v>
      </c>
      <c r="J1966" s="76"/>
      <c r="K1966" s="76"/>
      <c r="L1966" s="76"/>
      <c r="M1966" s="76"/>
      <c r="N1966" s="76"/>
      <c r="O1966" s="71" t="s">
        <v>10335</v>
      </c>
      <c r="P1966" s="71"/>
      <c r="Q1966" s="71" t="s">
        <v>10338</v>
      </c>
      <c r="R1966" s="79" t="s">
        <v>10339</v>
      </c>
      <c r="S1966" s="95" t="n">
        <v>45155</v>
      </c>
      <c r="T1966" s="74" t="n">
        <v>45520</v>
      </c>
      <c r="U1966" s="87" t="s">
        <v>10340</v>
      </c>
      <c r="V1966" s="87" t="s">
        <v>10341</v>
      </c>
      <c r="W1966" s="76"/>
      <c r="X1966" s="71" t="s">
        <v>10335</v>
      </c>
      <c r="Y1966" s="71" t="s">
        <v>10342</v>
      </c>
      <c r="Z1966" s="79" t="s">
        <v>10629</v>
      </c>
      <c r="AA1966" s="76"/>
      <c r="AB1966" s="76"/>
      <c r="AC1966" s="76"/>
      <c r="AD1966" s="76"/>
      <c r="AE1966" s="97" t="s">
        <v>10630</v>
      </c>
      <c r="AF1966" s="76"/>
      <c r="AG1966" s="76"/>
      <c r="AH1966" s="76"/>
      <c r="AI1966" s="67" t="s">
        <v>10650</v>
      </c>
      <c r="AJ1966" s="79" t="s">
        <v>42</v>
      </c>
      <c r="AK1966" s="68"/>
      <c r="AL1966" s="68"/>
      <c r="AM1966" s="68"/>
      <c r="AN1966" s="110"/>
      <c r="AO1966" s="110"/>
      <c r="AP1966" s="107"/>
      <c r="AQ1966" s="68"/>
    </row>
    <row r="1967" customFormat="false" ht="15" hidden="false" customHeight="false" outlineLevel="0" collapsed="false">
      <c r="B1967" s="1" t="str">
        <f aca="false">поверители!$E1967</f>
        <v>1014597</v>
      </c>
      <c r="C1967" s="64" t="s">
        <v>329</v>
      </c>
      <c r="D1967" s="63"/>
      <c r="E1967" s="81" t="s">
        <v>12655</v>
      </c>
      <c r="F1967" s="63"/>
      <c r="G1967" s="63" t="s">
        <v>10335</v>
      </c>
      <c r="H1967" s="63" t="s">
        <v>415</v>
      </c>
      <c r="I1967" s="67" t="n">
        <v>2019</v>
      </c>
      <c r="J1967" s="76"/>
      <c r="K1967" s="76"/>
      <c r="L1967" s="76"/>
      <c r="M1967" s="76"/>
      <c r="N1967" s="76"/>
      <c r="O1967" s="71" t="s">
        <v>10335</v>
      </c>
      <c r="P1967" s="71"/>
      <c r="Q1967" s="71" t="s">
        <v>10338</v>
      </c>
      <c r="R1967" s="79" t="s">
        <v>10339</v>
      </c>
      <c r="S1967" s="74" t="n">
        <v>45156</v>
      </c>
      <c r="T1967" s="74" t="n">
        <v>45886</v>
      </c>
      <c r="U1967" s="87" t="s">
        <v>10340</v>
      </c>
      <c r="V1967" s="87" t="s">
        <v>10341</v>
      </c>
      <c r="W1967" s="76"/>
      <c r="X1967" s="71" t="s">
        <v>10335</v>
      </c>
      <c r="Y1967" s="71" t="s">
        <v>10342</v>
      </c>
      <c r="Z1967" s="79" t="s">
        <v>10629</v>
      </c>
      <c r="AA1967" s="76"/>
      <c r="AB1967" s="76"/>
      <c r="AC1967" s="76"/>
      <c r="AD1967" s="76"/>
      <c r="AE1967" s="97" t="s">
        <v>10630</v>
      </c>
      <c r="AF1967" s="76"/>
      <c r="AG1967" s="76"/>
      <c r="AH1967" s="76"/>
      <c r="AI1967" s="67" t="s">
        <v>10647</v>
      </c>
      <c r="AJ1967" s="79" t="s">
        <v>10346</v>
      </c>
      <c r="AK1967" s="68"/>
      <c r="AL1967" s="68"/>
      <c r="AM1967" s="68"/>
      <c r="AN1967" s="110"/>
      <c r="AO1967" s="110"/>
      <c r="AP1967" s="107"/>
      <c r="AQ1967" s="68"/>
    </row>
    <row r="1968" customFormat="false" ht="15" hidden="false" customHeight="false" outlineLevel="0" collapsed="false">
      <c r="B1968" s="1" t="str">
        <f aca="false">поверители!$E1968</f>
        <v>02557</v>
      </c>
      <c r="C1968" s="64" t="s">
        <v>323</v>
      </c>
      <c r="D1968" s="63"/>
      <c r="E1968" s="81" t="s">
        <v>12656</v>
      </c>
      <c r="F1968" s="63"/>
      <c r="G1968" s="63" t="s">
        <v>10335</v>
      </c>
      <c r="H1968" s="81" t="s">
        <v>12657</v>
      </c>
      <c r="I1968" s="67" t="s">
        <v>10374</v>
      </c>
      <c r="J1968" s="76"/>
      <c r="K1968" s="76"/>
      <c r="L1968" s="76"/>
      <c r="M1968" s="76"/>
      <c r="N1968" s="76"/>
      <c r="O1968" s="71" t="s">
        <v>10335</v>
      </c>
      <c r="P1968" s="71"/>
      <c r="Q1968" s="71" t="s">
        <v>10338</v>
      </c>
      <c r="R1968" s="79" t="s">
        <v>10339</v>
      </c>
      <c r="S1968" s="74" t="n">
        <v>45156</v>
      </c>
      <c r="T1968" s="74" t="n">
        <v>45886</v>
      </c>
      <c r="U1968" s="87" t="s">
        <v>10340</v>
      </c>
      <c r="V1968" s="87" t="s">
        <v>10341</v>
      </c>
      <c r="W1968" s="76"/>
      <c r="X1968" s="71" t="s">
        <v>10335</v>
      </c>
      <c r="Y1968" s="71" t="s">
        <v>10342</v>
      </c>
      <c r="Z1968" s="79" t="s">
        <v>10629</v>
      </c>
      <c r="AA1968" s="76"/>
      <c r="AB1968" s="76"/>
      <c r="AC1968" s="76"/>
      <c r="AD1968" s="76"/>
      <c r="AE1968" s="97" t="s">
        <v>10630</v>
      </c>
      <c r="AF1968" s="76"/>
      <c r="AG1968" s="76"/>
      <c r="AH1968" s="76"/>
      <c r="AI1968" s="67" t="s">
        <v>10587</v>
      </c>
      <c r="AJ1968" s="79" t="s">
        <v>10346</v>
      </c>
      <c r="AK1968" s="68"/>
      <c r="AL1968" s="68"/>
      <c r="AM1968" s="68"/>
      <c r="AN1968" s="110"/>
      <c r="AO1968" s="110"/>
      <c r="AP1968" s="107"/>
      <c r="AQ1968" s="68"/>
    </row>
    <row r="1969" customFormat="false" ht="15" hidden="false" customHeight="false" outlineLevel="0" collapsed="false">
      <c r="B1969" s="1" t="str">
        <f aca="false">поверители!$E1969</f>
        <v>02560</v>
      </c>
      <c r="C1969" s="64" t="s">
        <v>323</v>
      </c>
      <c r="D1969" s="63"/>
      <c r="E1969" s="81" t="s">
        <v>12658</v>
      </c>
      <c r="F1969" s="63"/>
      <c r="G1969" s="63" t="s">
        <v>10335</v>
      </c>
      <c r="H1969" s="81" t="s">
        <v>12657</v>
      </c>
      <c r="I1969" s="67" t="s">
        <v>10374</v>
      </c>
      <c r="J1969" s="76"/>
      <c r="K1969" s="76"/>
      <c r="L1969" s="76"/>
      <c r="M1969" s="76"/>
      <c r="N1969" s="76"/>
      <c r="O1969" s="71" t="s">
        <v>10335</v>
      </c>
      <c r="P1969" s="71"/>
      <c r="Q1969" s="71" t="s">
        <v>10338</v>
      </c>
      <c r="R1969" s="79" t="s">
        <v>10339</v>
      </c>
      <c r="S1969" s="74" t="n">
        <v>45156</v>
      </c>
      <c r="T1969" s="74" t="n">
        <v>45886</v>
      </c>
      <c r="U1969" s="87" t="s">
        <v>10340</v>
      </c>
      <c r="V1969" s="87" t="s">
        <v>10341</v>
      </c>
      <c r="W1969" s="76"/>
      <c r="X1969" s="71" t="s">
        <v>10335</v>
      </c>
      <c r="Y1969" s="71" t="s">
        <v>10342</v>
      </c>
      <c r="Z1969" s="79" t="s">
        <v>10629</v>
      </c>
      <c r="AA1969" s="76"/>
      <c r="AB1969" s="76"/>
      <c r="AC1969" s="76"/>
      <c r="AD1969" s="76"/>
      <c r="AE1969" s="97" t="s">
        <v>10630</v>
      </c>
      <c r="AF1969" s="76"/>
      <c r="AG1969" s="76"/>
      <c r="AH1969" s="76"/>
      <c r="AI1969" s="67" t="s">
        <v>10552</v>
      </c>
      <c r="AJ1969" s="79" t="s">
        <v>10346</v>
      </c>
      <c r="AK1969" s="68"/>
      <c r="AL1969" s="68"/>
      <c r="AM1969" s="68"/>
      <c r="AN1969" s="110"/>
      <c r="AO1969" s="110"/>
      <c r="AP1969" s="107"/>
      <c r="AQ1969" s="68"/>
    </row>
    <row r="1970" customFormat="false" ht="15" hidden="false" customHeight="false" outlineLevel="0" collapsed="false">
      <c r="B1970" s="1" t="str">
        <f aca="false">поверители!$E1970</f>
        <v>03733</v>
      </c>
      <c r="C1970" s="64" t="s">
        <v>323</v>
      </c>
      <c r="D1970" s="63"/>
      <c r="E1970" s="67" t="s">
        <v>12659</v>
      </c>
      <c r="F1970" s="63"/>
      <c r="G1970" s="63" t="s">
        <v>10335</v>
      </c>
      <c r="H1970" s="81" t="s">
        <v>12657</v>
      </c>
      <c r="I1970" s="67" t="s">
        <v>10374</v>
      </c>
      <c r="J1970" s="76"/>
      <c r="K1970" s="76"/>
      <c r="L1970" s="76"/>
      <c r="M1970" s="76"/>
      <c r="N1970" s="76"/>
      <c r="O1970" s="71" t="s">
        <v>10335</v>
      </c>
      <c r="P1970" s="71"/>
      <c r="Q1970" s="71" t="s">
        <v>10338</v>
      </c>
      <c r="R1970" s="79" t="s">
        <v>10339</v>
      </c>
      <c r="S1970" s="74" t="n">
        <v>45156</v>
      </c>
      <c r="T1970" s="74" t="n">
        <v>45886</v>
      </c>
      <c r="U1970" s="87" t="s">
        <v>10340</v>
      </c>
      <c r="V1970" s="87" t="s">
        <v>10341</v>
      </c>
      <c r="W1970" s="76"/>
      <c r="X1970" s="71" t="s">
        <v>10335</v>
      </c>
      <c r="Y1970" s="71" t="s">
        <v>10342</v>
      </c>
      <c r="Z1970" s="79" t="s">
        <v>10629</v>
      </c>
      <c r="AA1970" s="76"/>
      <c r="AB1970" s="76"/>
      <c r="AC1970" s="76"/>
      <c r="AD1970" s="76"/>
      <c r="AE1970" s="97" t="s">
        <v>10630</v>
      </c>
      <c r="AF1970" s="76"/>
      <c r="AG1970" s="76"/>
      <c r="AH1970" s="76"/>
      <c r="AI1970" s="67" t="s">
        <v>10587</v>
      </c>
      <c r="AJ1970" s="79" t="s">
        <v>10346</v>
      </c>
      <c r="AK1970" s="68"/>
      <c r="AL1970" s="68"/>
      <c r="AM1970" s="68"/>
      <c r="AN1970" s="110"/>
      <c r="AO1970" s="110"/>
      <c r="AP1970" s="107"/>
      <c r="AQ1970" s="68"/>
    </row>
    <row r="1971" customFormat="false" ht="15" hidden="false" customHeight="false" outlineLevel="0" collapsed="false">
      <c r="B1971" s="1" t="str">
        <f aca="false">поверители!$E1971</f>
        <v>04772</v>
      </c>
      <c r="C1971" s="64" t="s">
        <v>1753</v>
      </c>
      <c r="D1971" s="63"/>
      <c r="E1971" s="81" t="s">
        <v>12660</v>
      </c>
      <c r="F1971" s="63"/>
      <c r="G1971" s="63" t="s">
        <v>10335</v>
      </c>
      <c r="H1971" s="81" t="s">
        <v>1756</v>
      </c>
      <c r="I1971" s="67" t="s">
        <v>10374</v>
      </c>
      <c r="J1971" s="76"/>
      <c r="K1971" s="76"/>
      <c r="L1971" s="76"/>
      <c r="M1971" s="76"/>
      <c r="N1971" s="76"/>
      <c r="O1971" s="71" t="s">
        <v>10335</v>
      </c>
      <c r="P1971" s="71"/>
      <c r="Q1971" s="71" t="s">
        <v>10338</v>
      </c>
      <c r="R1971" s="79" t="s">
        <v>10339</v>
      </c>
      <c r="S1971" s="74" t="n">
        <v>45156</v>
      </c>
      <c r="T1971" s="74" t="n">
        <v>45886</v>
      </c>
      <c r="U1971" s="87" t="s">
        <v>10340</v>
      </c>
      <c r="V1971" s="87" t="s">
        <v>10341</v>
      </c>
      <c r="W1971" s="76"/>
      <c r="X1971" s="71" t="s">
        <v>10335</v>
      </c>
      <c r="Y1971" s="71" t="s">
        <v>10342</v>
      </c>
      <c r="Z1971" s="79" t="s">
        <v>10629</v>
      </c>
      <c r="AA1971" s="76"/>
      <c r="AB1971" s="76"/>
      <c r="AC1971" s="76"/>
      <c r="AD1971" s="76"/>
      <c r="AE1971" s="97" t="s">
        <v>10630</v>
      </c>
      <c r="AF1971" s="76"/>
      <c r="AG1971" s="76"/>
      <c r="AH1971" s="76"/>
      <c r="AI1971" s="67" t="s">
        <v>10979</v>
      </c>
      <c r="AJ1971" s="79" t="s">
        <v>10346</v>
      </c>
      <c r="AK1971" s="68"/>
      <c r="AL1971" s="68"/>
      <c r="AM1971" s="68"/>
      <c r="AN1971" s="110"/>
      <c r="AO1971" s="110"/>
      <c r="AP1971" s="107"/>
      <c r="AQ1971" s="68"/>
    </row>
    <row r="1972" customFormat="false" ht="17.9" hidden="false" customHeight="false" outlineLevel="0" collapsed="false">
      <c r="B1972" s="1" t="str">
        <f aca="false">поверители!$E1972</f>
        <v>011811198</v>
      </c>
      <c r="C1972" s="64" t="s">
        <v>393</v>
      </c>
      <c r="D1972" s="63"/>
      <c r="E1972" s="67" t="s">
        <v>12661</v>
      </c>
      <c r="F1972" s="63"/>
      <c r="G1972" s="63" t="s">
        <v>10335</v>
      </c>
      <c r="H1972" s="64" t="s">
        <v>2466</v>
      </c>
      <c r="I1972" s="67" t="n">
        <v>2020</v>
      </c>
      <c r="J1972" s="76"/>
      <c r="K1972" s="76"/>
      <c r="L1972" s="76"/>
      <c r="M1972" s="76"/>
      <c r="N1972" s="76"/>
      <c r="O1972" s="71" t="s">
        <v>10335</v>
      </c>
      <c r="P1972" s="71"/>
      <c r="Q1972" s="71" t="s">
        <v>10338</v>
      </c>
      <c r="R1972" s="79" t="s">
        <v>10339</v>
      </c>
      <c r="S1972" s="74" t="n">
        <v>45156</v>
      </c>
      <c r="T1972" s="74" t="n">
        <v>45886</v>
      </c>
      <c r="U1972" s="87" t="s">
        <v>10340</v>
      </c>
      <c r="V1972" s="87" t="s">
        <v>10341</v>
      </c>
      <c r="W1972" s="76"/>
      <c r="X1972" s="71" t="s">
        <v>10335</v>
      </c>
      <c r="Y1972" s="71" t="s">
        <v>10342</v>
      </c>
      <c r="Z1972" s="79" t="s">
        <v>10629</v>
      </c>
      <c r="AA1972" s="76"/>
      <c r="AB1972" s="76"/>
      <c r="AC1972" s="76"/>
      <c r="AD1972" s="76"/>
      <c r="AE1972" s="97" t="s">
        <v>10630</v>
      </c>
      <c r="AF1972" s="76"/>
      <c r="AG1972" s="76"/>
      <c r="AH1972" s="76"/>
      <c r="AI1972" s="104" t="s">
        <v>10733</v>
      </c>
      <c r="AJ1972" s="79" t="s">
        <v>10346</v>
      </c>
      <c r="AK1972" s="68"/>
      <c r="AL1972" s="68"/>
      <c r="AM1972" s="68"/>
      <c r="AN1972" s="110"/>
      <c r="AO1972" s="110"/>
      <c r="AP1972" s="107"/>
      <c r="AQ1972" s="68"/>
    </row>
    <row r="1973" customFormat="false" ht="15" hidden="false" customHeight="false" outlineLevel="0" collapsed="false">
      <c r="B1973" s="1" t="str">
        <f aca="false">поверители!$E1973</f>
        <v>00240</v>
      </c>
      <c r="C1973" s="64" t="s">
        <v>6706</v>
      </c>
      <c r="D1973" s="63"/>
      <c r="E1973" s="81" t="s">
        <v>12662</v>
      </c>
      <c r="F1973" s="63"/>
      <c r="G1973" s="63" t="s">
        <v>10335</v>
      </c>
      <c r="H1973" s="81" t="s">
        <v>12663</v>
      </c>
      <c r="I1973" s="67" t="s">
        <v>10670</v>
      </c>
      <c r="J1973" s="76"/>
      <c r="K1973" s="76"/>
      <c r="L1973" s="76"/>
      <c r="M1973" s="76"/>
      <c r="N1973" s="76"/>
      <c r="O1973" s="71" t="s">
        <v>10335</v>
      </c>
      <c r="P1973" s="71"/>
      <c r="Q1973" s="71" t="s">
        <v>10338</v>
      </c>
      <c r="R1973" s="79" t="s">
        <v>10339</v>
      </c>
      <c r="S1973" s="74" t="n">
        <v>45156</v>
      </c>
      <c r="T1973" s="74" t="n">
        <v>45521</v>
      </c>
      <c r="U1973" s="87" t="s">
        <v>10340</v>
      </c>
      <c r="V1973" s="87" t="s">
        <v>10341</v>
      </c>
      <c r="W1973" s="76"/>
      <c r="X1973" s="71" t="s">
        <v>10335</v>
      </c>
      <c r="Y1973" s="71" t="s">
        <v>10342</v>
      </c>
      <c r="Z1973" s="79" t="s">
        <v>10629</v>
      </c>
      <c r="AA1973" s="76"/>
      <c r="AB1973" s="76"/>
      <c r="AC1973" s="76"/>
      <c r="AD1973" s="76"/>
      <c r="AE1973" s="97" t="s">
        <v>12168</v>
      </c>
      <c r="AF1973" s="76"/>
      <c r="AG1973" s="76"/>
      <c r="AH1973" s="76"/>
      <c r="AI1973" s="67" t="s">
        <v>12664</v>
      </c>
      <c r="AJ1973" s="79" t="s">
        <v>10346</v>
      </c>
      <c r="AK1973" s="68"/>
      <c r="AL1973" s="68"/>
      <c r="AM1973" s="68"/>
      <c r="AN1973" s="110"/>
      <c r="AO1973" s="110"/>
      <c r="AP1973" s="107"/>
      <c r="AQ1973" s="68"/>
    </row>
    <row r="1974" customFormat="false" ht="15" hidden="false" customHeight="false" outlineLevel="0" collapsed="false">
      <c r="B1974" s="1" t="str">
        <f aca="false">поверители!$E1974</f>
        <v>02542</v>
      </c>
      <c r="C1974" s="64" t="s">
        <v>323</v>
      </c>
      <c r="D1974" s="63"/>
      <c r="E1974" s="81" t="s">
        <v>12665</v>
      </c>
      <c r="F1974" s="63"/>
      <c r="G1974" s="63" t="s">
        <v>10335</v>
      </c>
      <c r="H1974" s="81" t="s">
        <v>326</v>
      </c>
      <c r="I1974" s="67" t="s">
        <v>10374</v>
      </c>
      <c r="J1974" s="76"/>
      <c r="K1974" s="76"/>
      <c r="L1974" s="76"/>
      <c r="M1974" s="76"/>
      <c r="N1974" s="76"/>
      <c r="O1974" s="71" t="s">
        <v>10335</v>
      </c>
      <c r="P1974" s="71"/>
      <c r="Q1974" s="71" t="s">
        <v>10338</v>
      </c>
      <c r="R1974" s="79" t="s">
        <v>10339</v>
      </c>
      <c r="S1974" s="74" t="n">
        <v>45156</v>
      </c>
      <c r="T1974" s="74" t="n">
        <v>45886</v>
      </c>
      <c r="U1974" s="87" t="s">
        <v>10340</v>
      </c>
      <c r="V1974" s="87" t="s">
        <v>10341</v>
      </c>
      <c r="W1974" s="76"/>
      <c r="X1974" s="71" t="s">
        <v>10335</v>
      </c>
      <c r="Y1974" s="71" t="s">
        <v>10342</v>
      </c>
      <c r="Z1974" s="79" t="s">
        <v>10629</v>
      </c>
      <c r="AA1974" s="76"/>
      <c r="AB1974" s="76"/>
      <c r="AC1974" s="76"/>
      <c r="AD1974" s="76"/>
      <c r="AE1974" s="97" t="s">
        <v>10630</v>
      </c>
      <c r="AF1974" s="76"/>
      <c r="AG1974" s="76"/>
      <c r="AH1974" s="76"/>
      <c r="AI1974" s="67" t="s">
        <v>10562</v>
      </c>
      <c r="AJ1974" s="79" t="s">
        <v>10346</v>
      </c>
      <c r="AK1974" s="68"/>
      <c r="AL1974" s="68"/>
      <c r="AM1974" s="68"/>
      <c r="AN1974" s="110"/>
      <c r="AO1974" s="110"/>
      <c r="AP1974" s="107"/>
      <c r="AQ1974" s="68"/>
    </row>
    <row r="1975" customFormat="false" ht="15" hidden="false" customHeight="false" outlineLevel="0" collapsed="false">
      <c r="B1975" s="1" t="str">
        <f aca="false">поверители!$E1975</f>
        <v>03747</v>
      </c>
      <c r="C1975" s="64" t="s">
        <v>297</v>
      </c>
      <c r="D1975" s="63"/>
      <c r="E1975" s="67" t="s">
        <v>12666</v>
      </c>
      <c r="F1975" s="63"/>
      <c r="G1975" s="63" t="s">
        <v>10335</v>
      </c>
      <c r="H1975" s="63" t="s">
        <v>300</v>
      </c>
      <c r="I1975" s="67" t="s">
        <v>10667</v>
      </c>
      <c r="J1975" s="76"/>
      <c r="K1975" s="76"/>
      <c r="L1975" s="76"/>
      <c r="M1975" s="76"/>
      <c r="N1975" s="76"/>
      <c r="O1975" s="71" t="s">
        <v>10335</v>
      </c>
      <c r="P1975" s="71"/>
      <c r="Q1975" s="71" t="s">
        <v>10338</v>
      </c>
      <c r="R1975" s="79" t="s">
        <v>10339</v>
      </c>
      <c r="S1975" s="74" t="n">
        <v>45156</v>
      </c>
      <c r="T1975" s="74" t="n">
        <v>45886</v>
      </c>
      <c r="U1975" s="87" t="s">
        <v>10340</v>
      </c>
      <c r="V1975" s="87" t="s">
        <v>10341</v>
      </c>
      <c r="W1975" s="76"/>
      <c r="X1975" s="71" t="s">
        <v>10335</v>
      </c>
      <c r="Y1975" s="71" t="s">
        <v>10342</v>
      </c>
      <c r="Z1975" s="79" t="s">
        <v>10629</v>
      </c>
      <c r="AA1975" s="76"/>
      <c r="AB1975" s="76"/>
      <c r="AC1975" s="76"/>
      <c r="AD1975" s="76"/>
      <c r="AE1975" s="97" t="s">
        <v>10630</v>
      </c>
      <c r="AF1975" s="76"/>
      <c r="AG1975" s="76"/>
      <c r="AH1975" s="76"/>
      <c r="AI1975" s="67" t="s">
        <v>10650</v>
      </c>
      <c r="AJ1975" s="79" t="s">
        <v>10346</v>
      </c>
      <c r="AK1975" s="68"/>
      <c r="AL1975" s="68"/>
      <c r="AM1975" s="68"/>
      <c r="AN1975" s="110"/>
      <c r="AO1975" s="110"/>
      <c r="AP1975" s="107"/>
      <c r="AQ1975" s="68"/>
    </row>
    <row r="1976" customFormat="false" ht="15" hidden="false" customHeight="false" outlineLevel="0" collapsed="false">
      <c r="B1976" s="1" t="str">
        <f aca="false">поверители!$E1976</f>
        <v>06326</v>
      </c>
      <c r="C1976" s="64" t="s">
        <v>387</v>
      </c>
      <c r="D1976" s="63"/>
      <c r="E1976" s="81" t="s">
        <v>12667</v>
      </c>
      <c r="F1976" s="63"/>
      <c r="G1976" s="63" t="s">
        <v>10335</v>
      </c>
      <c r="H1976" s="81" t="s">
        <v>366</v>
      </c>
      <c r="I1976" s="67" t="s">
        <v>10469</v>
      </c>
      <c r="J1976" s="76"/>
      <c r="K1976" s="76"/>
      <c r="L1976" s="76"/>
      <c r="M1976" s="76"/>
      <c r="N1976" s="76"/>
      <c r="O1976" s="71" t="s">
        <v>10335</v>
      </c>
      <c r="P1976" s="71"/>
      <c r="Q1976" s="71" t="s">
        <v>10338</v>
      </c>
      <c r="R1976" s="79" t="s">
        <v>10339</v>
      </c>
      <c r="S1976" s="74" t="n">
        <v>45156</v>
      </c>
      <c r="T1976" s="74" t="n">
        <v>45886</v>
      </c>
      <c r="U1976" s="87" t="s">
        <v>10340</v>
      </c>
      <c r="V1976" s="87" t="s">
        <v>10341</v>
      </c>
      <c r="W1976" s="76"/>
      <c r="X1976" s="71" t="s">
        <v>10335</v>
      </c>
      <c r="Y1976" s="71" t="s">
        <v>10342</v>
      </c>
      <c r="Z1976" s="79" t="s">
        <v>10629</v>
      </c>
      <c r="AA1976" s="76"/>
      <c r="AB1976" s="76"/>
      <c r="AC1976" s="76"/>
      <c r="AD1976" s="76"/>
      <c r="AE1976" s="97" t="s">
        <v>10630</v>
      </c>
      <c r="AF1976" s="76"/>
      <c r="AG1976" s="76"/>
      <c r="AH1976" s="76"/>
      <c r="AI1976" s="67" t="s">
        <v>10650</v>
      </c>
      <c r="AJ1976" s="79" t="s">
        <v>10346</v>
      </c>
      <c r="AK1976" s="68"/>
      <c r="AL1976" s="68"/>
      <c r="AM1976" s="68"/>
      <c r="AN1976" s="110"/>
      <c r="AO1976" s="110"/>
      <c r="AP1976" s="107"/>
      <c r="AQ1976" s="68"/>
    </row>
    <row r="1977" customFormat="false" ht="15" hidden="false" customHeight="false" outlineLevel="0" collapsed="false">
      <c r="B1977" s="1" t="str">
        <f aca="false">поверители!$E1977</f>
        <v>02779</v>
      </c>
      <c r="C1977" s="64" t="s">
        <v>291</v>
      </c>
      <c r="D1977" s="63"/>
      <c r="E1977" s="81" t="s">
        <v>12668</v>
      </c>
      <c r="F1977" s="63"/>
      <c r="G1977" s="63" t="s">
        <v>10335</v>
      </c>
      <c r="H1977" s="81" t="s">
        <v>404</v>
      </c>
      <c r="I1977" s="67" t="s">
        <v>10667</v>
      </c>
      <c r="J1977" s="76"/>
      <c r="K1977" s="76"/>
      <c r="L1977" s="76"/>
      <c r="M1977" s="76"/>
      <c r="N1977" s="76"/>
      <c r="O1977" s="71" t="s">
        <v>10335</v>
      </c>
      <c r="P1977" s="71"/>
      <c r="Q1977" s="71" t="s">
        <v>10338</v>
      </c>
      <c r="R1977" s="79" t="s">
        <v>10339</v>
      </c>
      <c r="S1977" s="74" t="n">
        <v>45156</v>
      </c>
      <c r="T1977" s="74" t="n">
        <v>45521</v>
      </c>
      <c r="U1977" s="87" t="s">
        <v>10340</v>
      </c>
      <c r="V1977" s="87" t="s">
        <v>10341</v>
      </c>
      <c r="W1977" s="76"/>
      <c r="X1977" s="71" t="s">
        <v>10335</v>
      </c>
      <c r="Y1977" s="71" t="s">
        <v>10342</v>
      </c>
      <c r="Z1977" s="79" t="s">
        <v>10629</v>
      </c>
      <c r="AA1977" s="76"/>
      <c r="AB1977" s="76"/>
      <c r="AC1977" s="76"/>
      <c r="AD1977" s="76"/>
      <c r="AE1977" s="97" t="s">
        <v>10630</v>
      </c>
      <c r="AF1977" s="76"/>
      <c r="AG1977" s="76"/>
      <c r="AH1977" s="76"/>
      <c r="AI1977" s="67" t="s">
        <v>10650</v>
      </c>
      <c r="AJ1977" s="79" t="s">
        <v>10346</v>
      </c>
      <c r="AK1977" s="68"/>
      <c r="AL1977" s="68"/>
      <c r="AM1977" s="68"/>
      <c r="AN1977" s="110"/>
      <c r="AO1977" s="110"/>
      <c r="AP1977" s="107"/>
      <c r="AQ1977" s="68"/>
    </row>
    <row r="1978" customFormat="false" ht="15" hidden="false" customHeight="false" outlineLevel="0" collapsed="false">
      <c r="B1978" s="1" t="str">
        <f aca="false">поверители!$E1978</f>
        <v>Р00824</v>
      </c>
      <c r="C1978" s="64" t="s">
        <v>428</v>
      </c>
      <c r="D1978" s="63"/>
      <c r="E1978" s="67" t="s">
        <v>12669</v>
      </c>
      <c r="F1978" s="63"/>
      <c r="G1978" s="63" t="s">
        <v>10335</v>
      </c>
      <c r="H1978" s="81" t="s">
        <v>404</v>
      </c>
      <c r="I1978" s="67" t="s">
        <v>10453</v>
      </c>
      <c r="J1978" s="76"/>
      <c r="K1978" s="76"/>
      <c r="L1978" s="76"/>
      <c r="M1978" s="76"/>
      <c r="N1978" s="76"/>
      <c r="O1978" s="71" t="s">
        <v>10335</v>
      </c>
      <c r="P1978" s="71"/>
      <c r="Q1978" s="71" t="s">
        <v>10338</v>
      </c>
      <c r="R1978" s="79" t="s">
        <v>10339</v>
      </c>
      <c r="S1978" s="74" t="n">
        <v>45156</v>
      </c>
      <c r="T1978" s="74" t="n">
        <v>45521</v>
      </c>
      <c r="U1978" s="87" t="s">
        <v>10340</v>
      </c>
      <c r="V1978" s="87" t="s">
        <v>10341</v>
      </c>
      <c r="W1978" s="76"/>
      <c r="X1978" s="71" t="s">
        <v>10335</v>
      </c>
      <c r="Y1978" s="71" t="s">
        <v>10342</v>
      </c>
      <c r="Z1978" s="79" t="s">
        <v>10629</v>
      </c>
      <c r="AA1978" s="76"/>
      <c r="AB1978" s="76"/>
      <c r="AC1978" s="76"/>
      <c r="AD1978" s="76"/>
      <c r="AE1978" s="97" t="s">
        <v>10630</v>
      </c>
      <c r="AF1978" s="76"/>
      <c r="AG1978" s="76"/>
      <c r="AH1978" s="76"/>
      <c r="AI1978" s="67" t="s">
        <v>10850</v>
      </c>
      <c r="AJ1978" s="79" t="s">
        <v>10346</v>
      </c>
      <c r="AK1978" s="68"/>
      <c r="AL1978" s="68"/>
      <c r="AM1978" s="68"/>
      <c r="AN1978" s="110"/>
      <c r="AO1978" s="110"/>
      <c r="AP1978" s="107"/>
      <c r="AQ1978" s="68"/>
    </row>
    <row r="1979" customFormat="false" ht="15" hidden="false" customHeight="false" outlineLevel="0" collapsed="false">
      <c r="B1979" s="1" t="str">
        <f aca="false">поверители!$E1979</f>
        <v>Р00765</v>
      </c>
      <c r="C1979" s="64" t="s">
        <v>10031</v>
      </c>
      <c r="D1979" s="63"/>
      <c r="E1979" s="81" t="s">
        <v>12670</v>
      </c>
      <c r="F1979" s="63"/>
      <c r="G1979" s="63" t="s">
        <v>10335</v>
      </c>
      <c r="H1979" s="63" t="s">
        <v>2499</v>
      </c>
      <c r="I1979" s="67" t="s">
        <v>10802</v>
      </c>
      <c r="J1979" s="76"/>
      <c r="K1979" s="76"/>
      <c r="L1979" s="76"/>
      <c r="M1979" s="76"/>
      <c r="N1979" s="76"/>
      <c r="O1979" s="71" t="s">
        <v>10335</v>
      </c>
      <c r="P1979" s="71"/>
      <c r="Q1979" s="71" t="s">
        <v>10338</v>
      </c>
      <c r="R1979" s="79" t="s">
        <v>10339</v>
      </c>
      <c r="S1979" s="74" t="n">
        <v>45156</v>
      </c>
      <c r="T1979" s="74" t="n">
        <v>45521</v>
      </c>
      <c r="U1979" s="87" t="s">
        <v>10340</v>
      </c>
      <c r="V1979" s="87" t="s">
        <v>10341</v>
      </c>
      <c r="W1979" s="76"/>
      <c r="X1979" s="71" t="s">
        <v>10335</v>
      </c>
      <c r="Y1979" s="71" t="s">
        <v>10342</v>
      </c>
      <c r="Z1979" s="79" t="s">
        <v>10629</v>
      </c>
      <c r="AA1979" s="76"/>
      <c r="AB1979" s="76"/>
      <c r="AC1979" s="76"/>
      <c r="AD1979" s="76"/>
      <c r="AE1979" s="97" t="s">
        <v>10630</v>
      </c>
      <c r="AF1979" s="76"/>
      <c r="AG1979" s="76"/>
      <c r="AH1979" s="76"/>
      <c r="AI1979" s="67" t="s">
        <v>10647</v>
      </c>
      <c r="AJ1979" s="79" t="s">
        <v>10346</v>
      </c>
      <c r="AK1979" s="68"/>
      <c r="AL1979" s="68"/>
      <c r="AM1979" s="68"/>
      <c r="AN1979" s="110"/>
      <c r="AO1979" s="110"/>
      <c r="AP1979" s="107"/>
      <c r="AQ1979" s="68"/>
    </row>
    <row r="1980" customFormat="false" ht="15" hidden="false" customHeight="false" outlineLevel="0" collapsed="false">
      <c r="B1980" s="1" t="str">
        <f aca="false">поверители!$E1980</f>
        <v>Р00587</v>
      </c>
      <c r="C1980" s="64" t="s">
        <v>291</v>
      </c>
      <c r="D1980" s="63"/>
      <c r="E1980" s="81" t="s">
        <v>12671</v>
      </c>
      <c r="F1980" s="63"/>
      <c r="G1980" s="63" t="s">
        <v>10335</v>
      </c>
      <c r="H1980" s="81" t="s">
        <v>294</v>
      </c>
      <c r="I1980" s="67" t="s">
        <v>10458</v>
      </c>
      <c r="J1980" s="76"/>
      <c r="K1980" s="76"/>
      <c r="L1980" s="76"/>
      <c r="M1980" s="76"/>
      <c r="N1980" s="76"/>
      <c r="O1980" s="71" t="s">
        <v>10335</v>
      </c>
      <c r="P1980" s="71"/>
      <c r="Q1980" s="71" t="s">
        <v>10338</v>
      </c>
      <c r="R1980" s="79" t="s">
        <v>10339</v>
      </c>
      <c r="S1980" s="74" t="n">
        <v>45156</v>
      </c>
      <c r="T1980" s="74" t="n">
        <v>45521</v>
      </c>
      <c r="U1980" s="87" t="s">
        <v>10340</v>
      </c>
      <c r="V1980" s="87" t="s">
        <v>10341</v>
      </c>
      <c r="W1980" s="76"/>
      <c r="X1980" s="71" t="s">
        <v>10335</v>
      </c>
      <c r="Y1980" s="71" t="s">
        <v>10342</v>
      </c>
      <c r="Z1980" s="79" t="s">
        <v>10629</v>
      </c>
      <c r="AA1980" s="76"/>
      <c r="AB1980" s="76"/>
      <c r="AC1980" s="76"/>
      <c r="AD1980" s="76"/>
      <c r="AE1980" s="97" t="s">
        <v>10630</v>
      </c>
      <c r="AF1980" s="76"/>
      <c r="AG1980" s="76"/>
      <c r="AH1980" s="76"/>
      <c r="AI1980" s="67" t="s">
        <v>10850</v>
      </c>
      <c r="AJ1980" s="79" t="s">
        <v>10346</v>
      </c>
      <c r="AK1980" s="68"/>
      <c r="AL1980" s="68"/>
      <c r="AM1980" s="68"/>
      <c r="AN1980" s="110"/>
      <c r="AO1980" s="110"/>
      <c r="AP1980" s="107"/>
      <c r="AQ1980" s="68"/>
    </row>
    <row r="1981" customFormat="false" ht="15" hidden="false" customHeight="false" outlineLevel="0" collapsed="false">
      <c r="B1981" s="1" t="str">
        <f aca="false">поверители!$E1981</f>
        <v>Р00427</v>
      </c>
      <c r="C1981" s="64" t="s">
        <v>291</v>
      </c>
      <c r="D1981" s="63"/>
      <c r="E1981" s="67" t="s">
        <v>12672</v>
      </c>
      <c r="F1981" s="63"/>
      <c r="G1981" s="63" t="s">
        <v>10335</v>
      </c>
      <c r="H1981" s="81" t="s">
        <v>404</v>
      </c>
      <c r="I1981" s="67" t="s">
        <v>10670</v>
      </c>
      <c r="J1981" s="76"/>
      <c r="K1981" s="76"/>
      <c r="L1981" s="76"/>
      <c r="M1981" s="76"/>
      <c r="N1981" s="76"/>
      <c r="O1981" s="71" t="s">
        <v>10335</v>
      </c>
      <c r="P1981" s="71"/>
      <c r="Q1981" s="71" t="s">
        <v>10338</v>
      </c>
      <c r="R1981" s="79" t="s">
        <v>10339</v>
      </c>
      <c r="S1981" s="74" t="n">
        <v>45156</v>
      </c>
      <c r="T1981" s="74" t="n">
        <v>45521</v>
      </c>
      <c r="U1981" s="87" t="s">
        <v>10340</v>
      </c>
      <c r="V1981" s="87" t="s">
        <v>10341</v>
      </c>
      <c r="W1981" s="76"/>
      <c r="X1981" s="71" t="s">
        <v>10335</v>
      </c>
      <c r="Y1981" s="71" t="s">
        <v>10342</v>
      </c>
      <c r="Z1981" s="79" t="s">
        <v>10629</v>
      </c>
      <c r="AA1981" s="76"/>
      <c r="AB1981" s="76"/>
      <c r="AC1981" s="76"/>
      <c r="AD1981" s="76"/>
      <c r="AE1981" s="97" t="s">
        <v>10630</v>
      </c>
      <c r="AF1981" s="76"/>
      <c r="AG1981" s="76"/>
      <c r="AH1981" s="76"/>
      <c r="AI1981" s="67" t="s">
        <v>12070</v>
      </c>
      <c r="AJ1981" s="79" t="s">
        <v>10346</v>
      </c>
      <c r="AK1981" s="68"/>
      <c r="AL1981" s="68"/>
      <c r="AM1981" s="68"/>
      <c r="AN1981" s="110"/>
      <c r="AO1981" s="110"/>
      <c r="AP1981" s="107"/>
      <c r="AQ1981" s="68"/>
    </row>
    <row r="1982" customFormat="false" ht="15" hidden="false" customHeight="false" outlineLevel="0" collapsed="false">
      <c r="B1982" s="1" t="str">
        <f aca="false">поверители!$E1982</f>
        <v>Р00599</v>
      </c>
      <c r="C1982" s="64" t="s">
        <v>428</v>
      </c>
      <c r="D1982" s="63"/>
      <c r="E1982" s="67" t="s">
        <v>12673</v>
      </c>
      <c r="F1982" s="63"/>
      <c r="G1982" s="63" t="s">
        <v>10335</v>
      </c>
      <c r="H1982" s="81" t="s">
        <v>404</v>
      </c>
      <c r="I1982" s="67" t="s">
        <v>10649</v>
      </c>
      <c r="J1982" s="76"/>
      <c r="K1982" s="76"/>
      <c r="L1982" s="76"/>
      <c r="M1982" s="76"/>
      <c r="N1982" s="76"/>
      <c r="O1982" s="71" t="s">
        <v>10335</v>
      </c>
      <c r="P1982" s="71"/>
      <c r="Q1982" s="71" t="s">
        <v>10338</v>
      </c>
      <c r="R1982" s="79" t="s">
        <v>10339</v>
      </c>
      <c r="S1982" s="74" t="n">
        <v>45156</v>
      </c>
      <c r="T1982" s="74" t="n">
        <v>45521</v>
      </c>
      <c r="U1982" s="87" t="s">
        <v>10340</v>
      </c>
      <c r="V1982" s="87" t="s">
        <v>10341</v>
      </c>
      <c r="W1982" s="76"/>
      <c r="X1982" s="71" t="s">
        <v>10335</v>
      </c>
      <c r="Y1982" s="71" t="s">
        <v>10342</v>
      </c>
      <c r="Z1982" s="79" t="s">
        <v>10629</v>
      </c>
      <c r="AA1982" s="76"/>
      <c r="AB1982" s="76"/>
      <c r="AC1982" s="76"/>
      <c r="AD1982" s="76"/>
      <c r="AE1982" s="97" t="s">
        <v>10630</v>
      </c>
      <c r="AF1982" s="76"/>
      <c r="AG1982" s="76"/>
      <c r="AH1982" s="76"/>
      <c r="AI1982" s="67" t="s">
        <v>10647</v>
      </c>
      <c r="AJ1982" s="79" t="s">
        <v>10346</v>
      </c>
      <c r="AK1982" s="68"/>
      <c r="AL1982" s="68"/>
      <c r="AM1982" s="68"/>
      <c r="AN1982" s="110"/>
      <c r="AO1982" s="110"/>
      <c r="AP1982" s="107"/>
      <c r="AQ1982" s="68"/>
    </row>
    <row r="1983" customFormat="false" ht="15" hidden="false" customHeight="false" outlineLevel="0" collapsed="false">
      <c r="B1983" s="1" t="str">
        <f aca="false">поверители!$E1983</f>
        <v>Р00966</v>
      </c>
      <c r="C1983" s="64" t="s">
        <v>307</v>
      </c>
      <c r="D1983" s="63"/>
      <c r="E1983" s="67" t="s">
        <v>12674</v>
      </c>
      <c r="F1983" s="63"/>
      <c r="G1983" s="63" t="s">
        <v>10335</v>
      </c>
      <c r="H1983" s="81" t="s">
        <v>12675</v>
      </c>
      <c r="I1983" s="67" t="s">
        <v>10564</v>
      </c>
      <c r="J1983" s="76"/>
      <c r="K1983" s="76"/>
      <c r="L1983" s="76"/>
      <c r="M1983" s="76"/>
      <c r="N1983" s="76"/>
      <c r="O1983" s="71" t="s">
        <v>10335</v>
      </c>
      <c r="P1983" s="71"/>
      <c r="Q1983" s="71" t="s">
        <v>10338</v>
      </c>
      <c r="R1983" s="79" t="s">
        <v>10339</v>
      </c>
      <c r="S1983" s="74" t="n">
        <v>45156</v>
      </c>
      <c r="T1983" s="74" t="n">
        <v>45886</v>
      </c>
      <c r="U1983" s="87" t="s">
        <v>10340</v>
      </c>
      <c r="V1983" s="87" t="s">
        <v>10341</v>
      </c>
      <c r="W1983" s="76"/>
      <c r="X1983" s="71" t="s">
        <v>10335</v>
      </c>
      <c r="Y1983" s="71" t="s">
        <v>10342</v>
      </c>
      <c r="Z1983" s="79" t="s">
        <v>10629</v>
      </c>
      <c r="AA1983" s="76"/>
      <c r="AB1983" s="76"/>
      <c r="AC1983" s="76"/>
      <c r="AD1983" s="76"/>
      <c r="AE1983" s="97" t="s">
        <v>10630</v>
      </c>
      <c r="AF1983" s="76"/>
      <c r="AG1983" s="76"/>
      <c r="AH1983" s="76"/>
      <c r="AI1983" s="67" t="s">
        <v>10733</v>
      </c>
      <c r="AJ1983" s="79" t="s">
        <v>10346</v>
      </c>
      <c r="AK1983" s="68"/>
      <c r="AL1983" s="68"/>
      <c r="AM1983" s="68"/>
      <c r="AN1983" s="110"/>
      <c r="AO1983" s="110"/>
      <c r="AP1983" s="107"/>
      <c r="AQ1983" s="68"/>
    </row>
    <row r="1984" customFormat="false" ht="15" hidden="false" customHeight="false" outlineLevel="0" collapsed="false">
      <c r="B1984" s="1" t="str">
        <f aca="false">поверители!$E1984</f>
        <v>Р01223</v>
      </c>
      <c r="C1984" s="64" t="s">
        <v>2496</v>
      </c>
      <c r="D1984" s="63"/>
      <c r="E1984" s="67" t="s">
        <v>12676</v>
      </c>
      <c r="F1984" s="63"/>
      <c r="G1984" s="63" t="s">
        <v>10335</v>
      </c>
      <c r="H1984" s="63" t="s">
        <v>12677</v>
      </c>
      <c r="I1984" s="67" t="s">
        <v>10670</v>
      </c>
      <c r="J1984" s="76"/>
      <c r="K1984" s="76"/>
      <c r="L1984" s="76"/>
      <c r="M1984" s="76"/>
      <c r="N1984" s="76"/>
      <c r="O1984" s="71" t="s">
        <v>10335</v>
      </c>
      <c r="P1984" s="71"/>
      <c r="Q1984" s="71" t="s">
        <v>10338</v>
      </c>
      <c r="R1984" s="79" t="s">
        <v>10339</v>
      </c>
      <c r="S1984" s="74" t="n">
        <v>45156</v>
      </c>
      <c r="T1984" s="74" t="n">
        <v>45521</v>
      </c>
      <c r="U1984" s="87" t="s">
        <v>10340</v>
      </c>
      <c r="V1984" s="87" t="s">
        <v>10341</v>
      </c>
      <c r="W1984" s="76"/>
      <c r="X1984" s="71" t="s">
        <v>10335</v>
      </c>
      <c r="Y1984" s="71" t="s">
        <v>10342</v>
      </c>
      <c r="Z1984" s="79" t="s">
        <v>10629</v>
      </c>
      <c r="AA1984" s="76"/>
      <c r="AB1984" s="76"/>
      <c r="AC1984" s="76"/>
      <c r="AD1984" s="76"/>
      <c r="AE1984" s="97" t="s">
        <v>10630</v>
      </c>
      <c r="AF1984" s="76"/>
      <c r="AG1984" s="76"/>
      <c r="AH1984" s="76"/>
      <c r="AI1984" s="67" t="s">
        <v>12070</v>
      </c>
      <c r="AJ1984" s="79" t="s">
        <v>10346</v>
      </c>
      <c r="AK1984" s="68"/>
      <c r="AL1984" s="68"/>
      <c r="AM1984" s="68"/>
      <c r="AN1984" s="110"/>
      <c r="AO1984" s="110"/>
      <c r="AP1984" s="107"/>
      <c r="AQ1984" s="68"/>
    </row>
    <row r="1985" customFormat="false" ht="15" hidden="false" customHeight="false" outlineLevel="0" collapsed="false">
      <c r="B1985" s="1" t="str">
        <f aca="false">поверители!$E1985</f>
        <v>Р01251</v>
      </c>
      <c r="C1985" s="64" t="s">
        <v>291</v>
      </c>
      <c r="D1985" s="63"/>
      <c r="E1985" s="67" t="s">
        <v>12678</v>
      </c>
      <c r="F1985" s="63"/>
      <c r="G1985" s="63" t="s">
        <v>10335</v>
      </c>
      <c r="H1985" s="63" t="s">
        <v>404</v>
      </c>
      <c r="I1985" s="67" t="s">
        <v>10670</v>
      </c>
      <c r="J1985" s="76"/>
      <c r="K1985" s="76"/>
      <c r="L1985" s="76"/>
      <c r="M1985" s="76"/>
      <c r="N1985" s="76"/>
      <c r="O1985" s="71" t="s">
        <v>10335</v>
      </c>
      <c r="P1985" s="71"/>
      <c r="Q1985" s="71" t="s">
        <v>10338</v>
      </c>
      <c r="R1985" s="79" t="s">
        <v>10339</v>
      </c>
      <c r="S1985" s="74" t="n">
        <v>45156</v>
      </c>
      <c r="T1985" s="74" t="n">
        <v>45521</v>
      </c>
      <c r="U1985" s="87" t="s">
        <v>10340</v>
      </c>
      <c r="V1985" s="87" t="s">
        <v>10341</v>
      </c>
      <c r="W1985" s="76"/>
      <c r="X1985" s="71" t="s">
        <v>10335</v>
      </c>
      <c r="Y1985" s="71" t="s">
        <v>10342</v>
      </c>
      <c r="Z1985" s="79" t="s">
        <v>10629</v>
      </c>
      <c r="AA1985" s="76"/>
      <c r="AB1985" s="76"/>
      <c r="AC1985" s="76"/>
      <c r="AD1985" s="76"/>
      <c r="AE1985" s="97" t="s">
        <v>10630</v>
      </c>
      <c r="AF1985" s="76"/>
      <c r="AG1985" s="76"/>
      <c r="AH1985" s="76"/>
      <c r="AI1985" s="67" t="s">
        <v>12070</v>
      </c>
      <c r="AJ1985" s="79" t="s">
        <v>10346</v>
      </c>
      <c r="AK1985" s="68"/>
      <c r="AL1985" s="68"/>
      <c r="AM1985" s="68"/>
      <c r="AN1985" s="110"/>
      <c r="AO1985" s="110"/>
      <c r="AP1985" s="107"/>
      <c r="AQ1985" s="68"/>
    </row>
    <row r="1986" customFormat="false" ht="15" hidden="false" customHeight="false" outlineLevel="0" collapsed="false">
      <c r="B1986" s="1" t="str">
        <f aca="false">поверители!$E1986</f>
        <v>Р01263</v>
      </c>
      <c r="C1986" s="64" t="s">
        <v>291</v>
      </c>
      <c r="D1986" s="63"/>
      <c r="E1986" s="67" t="s">
        <v>12679</v>
      </c>
      <c r="F1986" s="63"/>
      <c r="G1986" s="63" t="s">
        <v>10335</v>
      </c>
      <c r="H1986" s="63" t="s">
        <v>404</v>
      </c>
      <c r="I1986" s="67" t="s">
        <v>10670</v>
      </c>
      <c r="J1986" s="76"/>
      <c r="K1986" s="76"/>
      <c r="L1986" s="76"/>
      <c r="M1986" s="76"/>
      <c r="N1986" s="76"/>
      <c r="O1986" s="71" t="s">
        <v>10335</v>
      </c>
      <c r="P1986" s="71"/>
      <c r="Q1986" s="71" t="s">
        <v>10338</v>
      </c>
      <c r="R1986" s="79" t="s">
        <v>10339</v>
      </c>
      <c r="S1986" s="74" t="n">
        <v>45156</v>
      </c>
      <c r="T1986" s="74" t="n">
        <v>45521</v>
      </c>
      <c r="U1986" s="87" t="s">
        <v>10340</v>
      </c>
      <c r="V1986" s="87" t="s">
        <v>10341</v>
      </c>
      <c r="W1986" s="76"/>
      <c r="X1986" s="71" t="s">
        <v>10335</v>
      </c>
      <c r="Y1986" s="71" t="s">
        <v>10342</v>
      </c>
      <c r="Z1986" s="79" t="s">
        <v>10629</v>
      </c>
      <c r="AA1986" s="76"/>
      <c r="AB1986" s="76"/>
      <c r="AC1986" s="76"/>
      <c r="AD1986" s="76"/>
      <c r="AE1986" s="97" t="s">
        <v>10630</v>
      </c>
      <c r="AF1986" s="76"/>
      <c r="AG1986" s="76"/>
      <c r="AH1986" s="76"/>
      <c r="AI1986" s="67" t="s">
        <v>12070</v>
      </c>
      <c r="AJ1986" s="79" t="s">
        <v>10346</v>
      </c>
      <c r="AK1986" s="68"/>
      <c r="AL1986" s="68"/>
      <c r="AM1986" s="68"/>
      <c r="AN1986" s="110"/>
      <c r="AO1986" s="110"/>
      <c r="AP1986" s="107"/>
      <c r="AQ1986" s="68"/>
    </row>
    <row r="1987" customFormat="false" ht="15" hidden="false" customHeight="false" outlineLevel="0" collapsed="false">
      <c r="B1987" s="1" t="str">
        <f aca="false">поверители!$E1987</f>
        <v>Р01254</v>
      </c>
      <c r="C1987" s="64" t="s">
        <v>291</v>
      </c>
      <c r="D1987" s="63"/>
      <c r="E1987" s="81" t="s">
        <v>12680</v>
      </c>
      <c r="F1987" s="63"/>
      <c r="G1987" s="63" t="s">
        <v>10335</v>
      </c>
      <c r="H1987" s="63" t="s">
        <v>404</v>
      </c>
      <c r="I1987" s="67" t="s">
        <v>10458</v>
      </c>
      <c r="J1987" s="76"/>
      <c r="K1987" s="76"/>
      <c r="L1987" s="76"/>
      <c r="M1987" s="76"/>
      <c r="N1987" s="76"/>
      <c r="O1987" s="71" t="s">
        <v>10335</v>
      </c>
      <c r="P1987" s="71"/>
      <c r="Q1987" s="71" t="s">
        <v>10338</v>
      </c>
      <c r="R1987" s="79" t="s">
        <v>10339</v>
      </c>
      <c r="S1987" s="74" t="n">
        <v>45156</v>
      </c>
      <c r="T1987" s="74" t="n">
        <v>45521</v>
      </c>
      <c r="U1987" s="87" t="s">
        <v>10340</v>
      </c>
      <c r="V1987" s="87" t="s">
        <v>10341</v>
      </c>
      <c r="W1987" s="76"/>
      <c r="X1987" s="71" t="s">
        <v>10335</v>
      </c>
      <c r="Y1987" s="71" t="s">
        <v>10342</v>
      </c>
      <c r="Z1987" s="79" t="s">
        <v>10629</v>
      </c>
      <c r="AA1987" s="76"/>
      <c r="AB1987" s="76"/>
      <c r="AC1987" s="76"/>
      <c r="AD1987" s="76"/>
      <c r="AE1987" s="97" t="s">
        <v>10630</v>
      </c>
      <c r="AF1987" s="76"/>
      <c r="AG1987" s="76"/>
      <c r="AH1987" s="76"/>
      <c r="AI1987" s="67" t="s">
        <v>12070</v>
      </c>
      <c r="AJ1987" s="79" t="s">
        <v>10346</v>
      </c>
      <c r="AK1987" s="68"/>
      <c r="AL1987" s="68"/>
      <c r="AM1987" s="68"/>
      <c r="AN1987" s="110"/>
      <c r="AO1987" s="110"/>
      <c r="AP1987" s="107"/>
      <c r="AQ1987" s="68"/>
    </row>
    <row r="1988" customFormat="false" ht="17.9" hidden="false" customHeight="false" outlineLevel="0" collapsed="false">
      <c r="B1988" s="1" t="str">
        <f aca="false">поверители!$E1988</f>
        <v>00117</v>
      </c>
      <c r="C1988" s="64" t="s">
        <v>291</v>
      </c>
      <c r="D1988" s="63"/>
      <c r="E1988" s="81" t="s">
        <v>12681</v>
      </c>
      <c r="F1988" s="63"/>
      <c r="G1988" s="63" t="s">
        <v>10335</v>
      </c>
      <c r="H1988" s="63" t="s">
        <v>404</v>
      </c>
      <c r="I1988" s="67" t="s">
        <v>10564</v>
      </c>
      <c r="J1988" s="76"/>
      <c r="K1988" s="76"/>
      <c r="L1988" s="76"/>
      <c r="M1988" s="76"/>
      <c r="N1988" s="76"/>
      <c r="O1988" s="71" t="s">
        <v>10335</v>
      </c>
      <c r="P1988" s="71"/>
      <c r="Q1988" s="71" t="s">
        <v>10338</v>
      </c>
      <c r="R1988" s="79" t="s">
        <v>10339</v>
      </c>
      <c r="S1988" s="74" t="n">
        <v>45156</v>
      </c>
      <c r="T1988" s="74" t="n">
        <v>45521</v>
      </c>
      <c r="U1988" s="87" t="s">
        <v>10340</v>
      </c>
      <c r="V1988" s="87" t="s">
        <v>10341</v>
      </c>
      <c r="W1988" s="76"/>
      <c r="X1988" s="71" t="s">
        <v>10335</v>
      </c>
      <c r="Y1988" s="71" t="s">
        <v>10342</v>
      </c>
      <c r="Z1988" s="79" t="s">
        <v>10629</v>
      </c>
      <c r="AA1988" s="76"/>
      <c r="AB1988" s="76"/>
      <c r="AC1988" s="76"/>
      <c r="AD1988" s="76"/>
      <c r="AE1988" s="97" t="s">
        <v>10630</v>
      </c>
      <c r="AF1988" s="76"/>
      <c r="AG1988" s="76"/>
      <c r="AH1988" s="76"/>
      <c r="AI1988" s="104" t="s">
        <v>10733</v>
      </c>
      <c r="AJ1988" s="79" t="s">
        <v>10346</v>
      </c>
      <c r="AK1988" s="68"/>
      <c r="AL1988" s="68"/>
      <c r="AM1988" s="68"/>
      <c r="AN1988" s="110"/>
      <c r="AO1988" s="110"/>
      <c r="AP1988" s="107"/>
      <c r="AQ1988" s="68"/>
    </row>
    <row r="1989" customFormat="false" ht="15" hidden="false" customHeight="false" outlineLevel="0" collapsed="false">
      <c r="B1989" s="1" t="str">
        <f aca="false">поверители!$E1989</f>
        <v>00128</v>
      </c>
      <c r="C1989" s="64" t="s">
        <v>2257</v>
      </c>
      <c r="D1989" s="63"/>
      <c r="E1989" s="81" t="s">
        <v>12682</v>
      </c>
      <c r="F1989" s="63"/>
      <c r="G1989" s="63" t="s">
        <v>10335</v>
      </c>
      <c r="H1989" s="81" t="s">
        <v>2260</v>
      </c>
      <c r="I1989" s="67" t="s">
        <v>10652</v>
      </c>
      <c r="J1989" s="76"/>
      <c r="K1989" s="76"/>
      <c r="L1989" s="76"/>
      <c r="M1989" s="76"/>
      <c r="N1989" s="76"/>
      <c r="O1989" s="71" t="s">
        <v>10335</v>
      </c>
      <c r="P1989" s="71"/>
      <c r="Q1989" s="71" t="s">
        <v>10338</v>
      </c>
      <c r="R1989" s="79" t="s">
        <v>10339</v>
      </c>
      <c r="S1989" s="74" t="n">
        <v>45156</v>
      </c>
      <c r="T1989" s="74" t="n">
        <v>45886</v>
      </c>
      <c r="U1989" s="87" t="s">
        <v>10340</v>
      </c>
      <c r="V1989" s="87" t="s">
        <v>10341</v>
      </c>
      <c r="W1989" s="76"/>
      <c r="X1989" s="71" t="s">
        <v>10335</v>
      </c>
      <c r="Y1989" s="71" t="s">
        <v>10342</v>
      </c>
      <c r="Z1989" s="79" t="s">
        <v>10629</v>
      </c>
      <c r="AA1989" s="76"/>
      <c r="AB1989" s="76"/>
      <c r="AC1989" s="76"/>
      <c r="AD1989" s="76"/>
      <c r="AE1989" s="97" t="s">
        <v>10630</v>
      </c>
      <c r="AF1989" s="76"/>
      <c r="AG1989" s="76"/>
      <c r="AH1989" s="76"/>
      <c r="AI1989" s="67" t="s">
        <v>10609</v>
      </c>
      <c r="AJ1989" s="79" t="s">
        <v>10346</v>
      </c>
      <c r="AK1989" s="68"/>
      <c r="AL1989" s="68"/>
      <c r="AM1989" s="68"/>
      <c r="AN1989" s="110"/>
      <c r="AO1989" s="110"/>
      <c r="AP1989" s="107"/>
      <c r="AQ1989" s="68"/>
    </row>
    <row r="1990" customFormat="false" ht="17.9" hidden="false" customHeight="false" outlineLevel="0" collapsed="false">
      <c r="B1990" s="1" t="str">
        <f aca="false">поверители!$E1990</f>
        <v>00133</v>
      </c>
      <c r="C1990" s="64" t="s">
        <v>428</v>
      </c>
      <c r="D1990" s="63"/>
      <c r="E1990" s="81" t="s">
        <v>12683</v>
      </c>
      <c r="F1990" s="63"/>
      <c r="G1990" s="63" t="s">
        <v>10335</v>
      </c>
      <c r="H1990" s="81" t="s">
        <v>294</v>
      </c>
      <c r="I1990" s="67" t="s">
        <v>10374</v>
      </c>
      <c r="J1990" s="76"/>
      <c r="K1990" s="76"/>
      <c r="L1990" s="76"/>
      <c r="M1990" s="76"/>
      <c r="N1990" s="76"/>
      <c r="O1990" s="71" t="s">
        <v>10335</v>
      </c>
      <c r="P1990" s="71"/>
      <c r="Q1990" s="71" t="s">
        <v>10338</v>
      </c>
      <c r="R1990" s="79" t="s">
        <v>10339</v>
      </c>
      <c r="S1990" s="74" t="n">
        <v>45156</v>
      </c>
      <c r="T1990" s="74" t="n">
        <v>45521</v>
      </c>
      <c r="U1990" s="87" t="s">
        <v>10340</v>
      </c>
      <c r="V1990" s="87" t="s">
        <v>10341</v>
      </c>
      <c r="W1990" s="76"/>
      <c r="X1990" s="71" t="s">
        <v>10335</v>
      </c>
      <c r="Y1990" s="71" t="s">
        <v>10342</v>
      </c>
      <c r="Z1990" s="79" t="s">
        <v>10629</v>
      </c>
      <c r="AA1990" s="76"/>
      <c r="AB1990" s="76"/>
      <c r="AC1990" s="76"/>
      <c r="AD1990" s="76"/>
      <c r="AE1990" s="97" t="s">
        <v>10630</v>
      </c>
      <c r="AF1990" s="76"/>
      <c r="AG1990" s="76"/>
      <c r="AH1990" s="76"/>
      <c r="AI1990" s="104" t="s">
        <v>10850</v>
      </c>
      <c r="AJ1990" s="79" t="s">
        <v>10346</v>
      </c>
      <c r="AK1990" s="68"/>
      <c r="AL1990" s="68"/>
      <c r="AM1990" s="68"/>
      <c r="AN1990" s="110"/>
      <c r="AO1990" s="110"/>
      <c r="AP1990" s="107"/>
      <c r="AQ1990" s="68"/>
    </row>
    <row r="1991" customFormat="false" ht="17.9" hidden="false" customHeight="false" outlineLevel="0" collapsed="false">
      <c r="B1991" s="1" t="str">
        <f aca="false">поверители!$E1991</f>
        <v>00776</v>
      </c>
      <c r="C1991" s="64" t="s">
        <v>307</v>
      </c>
      <c r="D1991" s="63"/>
      <c r="E1991" s="81" t="s">
        <v>12684</v>
      </c>
      <c r="F1991" s="63"/>
      <c r="G1991" s="63" t="s">
        <v>10335</v>
      </c>
      <c r="H1991" s="63" t="s">
        <v>11065</v>
      </c>
      <c r="I1991" s="67" t="s">
        <v>10564</v>
      </c>
      <c r="J1991" s="76"/>
      <c r="K1991" s="76"/>
      <c r="L1991" s="76"/>
      <c r="M1991" s="76"/>
      <c r="N1991" s="76"/>
      <c r="O1991" s="71" t="s">
        <v>10335</v>
      </c>
      <c r="P1991" s="71"/>
      <c r="Q1991" s="71" t="s">
        <v>10338</v>
      </c>
      <c r="R1991" s="79" t="s">
        <v>10339</v>
      </c>
      <c r="S1991" s="74" t="n">
        <v>45156</v>
      </c>
      <c r="T1991" s="74" t="n">
        <v>45886</v>
      </c>
      <c r="U1991" s="87" t="s">
        <v>10340</v>
      </c>
      <c r="V1991" s="87" t="s">
        <v>10341</v>
      </c>
      <c r="W1991" s="76"/>
      <c r="X1991" s="71" t="s">
        <v>10335</v>
      </c>
      <c r="Y1991" s="71" t="s">
        <v>10342</v>
      </c>
      <c r="Z1991" s="79" t="s">
        <v>10629</v>
      </c>
      <c r="AA1991" s="76"/>
      <c r="AB1991" s="76"/>
      <c r="AC1991" s="76"/>
      <c r="AD1991" s="76"/>
      <c r="AE1991" s="97" t="s">
        <v>10630</v>
      </c>
      <c r="AF1991" s="76"/>
      <c r="AG1991" s="76"/>
      <c r="AH1991" s="76"/>
      <c r="AI1991" s="104" t="s">
        <v>12070</v>
      </c>
      <c r="AJ1991" s="79" t="s">
        <v>10346</v>
      </c>
      <c r="AK1991" s="68"/>
      <c r="AL1991" s="68"/>
      <c r="AM1991" s="68"/>
      <c r="AN1991" s="110"/>
      <c r="AO1991" s="110"/>
      <c r="AP1991" s="107"/>
      <c r="AQ1991" s="68"/>
    </row>
    <row r="1992" customFormat="false" ht="15" hidden="false" customHeight="false" outlineLevel="0" collapsed="false">
      <c r="B1992" s="1" t="str">
        <f aca="false">поверители!$E1992</f>
        <v>04397</v>
      </c>
      <c r="C1992" s="64" t="s">
        <v>323</v>
      </c>
      <c r="D1992" s="63"/>
      <c r="E1992" s="67" t="s">
        <v>12685</v>
      </c>
      <c r="F1992" s="63"/>
      <c r="G1992" s="63" t="s">
        <v>10335</v>
      </c>
      <c r="H1992" s="63" t="s">
        <v>763</v>
      </c>
      <c r="I1992" s="67" t="s">
        <v>10652</v>
      </c>
      <c r="J1992" s="76"/>
      <c r="K1992" s="76"/>
      <c r="L1992" s="76"/>
      <c r="M1992" s="76"/>
      <c r="N1992" s="76"/>
      <c r="O1992" s="71" t="s">
        <v>10335</v>
      </c>
      <c r="P1992" s="71"/>
      <c r="Q1992" s="71" t="s">
        <v>10338</v>
      </c>
      <c r="R1992" s="79" t="s">
        <v>10339</v>
      </c>
      <c r="S1992" s="74" t="n">
        <v>45156</v>
      </c>
      <c r="T1992" s="74" t="n">
        <v>45886</v>
      </c>
      <c r="U1992" s="87" t="s">
        <v>10340</v>
      </c>
      <c r="V1992" s="87" t="s">
        <v>10341</v>
      </c>
      <c r="W1992" s="76"/>
      <c r="X1992" s="71" t="s">
        <v>10335</v>
      </c>
      <c r="Y1992" s="71" t="s">
        <v>10342</v>
      </c>
      <c r="Z1992" s="79" t="s">
        <v>10629</v>
      </c>
      <c r="AA1992" s="76"/>
      <c r="AB1992" s="76"/>
      <c r="AC1992" s="76"/>
      <c r="AD1992" s="76"/>
      <c r="AE1992" s="97" t="s">
        <v>10630</v>
      </c>
      <c r="AF1992" s="76"/>
      <c r="AG1992" s="76"/>
      <c r="AH1992" s="76"/>
      <c r="AI1992" s="67" t="s">
        <v>10562</v>
      </c>
      <c r="AJ1992" s="79" t="s">
        <v>10346</v>
      </c>
      <c r="AK1992" s="68"/>
      <c r="AL1992" s="68"/>
      <c r="AM1992" s="68"/>
      <c r="AN1992" s="110"/>
      <c r="AO1992" s="110"/>
      <c r="AP1992" s="107"/>
      <c r="AQ1992" s="68"/>
    </row>
    <row r="1993" customFormat="false" ht="15" hidden="false" customHeight="false" outlineLevel="0" collapsed="false">
      <c r="B1993" s="1" t="str">
        <f aca="false">поверители!$E1993</f>
        <v>04406</v>
      </c>
      <c r="C1993" s="64" t="s">
        <v>297</v>
      </c>
      <c r="D1993" s="63"/>
      <c r="E1993" s="67" t="s">
        <v>12686</v>
      </c>
      <c r="F1993" s="63"/>
      <c r="G1993" s="63" t="s">
        <v>10335</v>
      </c>
      <c r="H1993" s="81" t="s">
        <v>2524</v>
      </c>
      <c r="I1993" s="67" t="s">
        <v>10667</v>
      </c>
      <c r="J1993" s="76"/>
      <c r="K1993" s="76"/>
      <c r="L1993" s="76"/>
      <c r="M1993" s="76"/>
      <c r="N1993" s="76"/>
      <c r="O1993" s="71" t="s">
        <v>10335</v>
      </c>
      <c r="P1993" s="71"/>
      <c r="Q1993" s="71" t="s">
        <v>10338</v>
      </c>
      <c r="R1993" s="79" t="s">
        <v>10339</v>
      </c>
      <c r="S1993" s="74" t="n">
        <v>45156</v>
      </c>
      <c r="T1993" s="74" t="n">
        <v>45886</v>
      </c>
      <c r="U1993" s="87" t="s">
        <v>10340</v>
      </c>
      <c r="V1993" s="87" t="s">
        <v>10341</v>
      </c>
      <c r="W1993" s="76"/>
      <c r="X1993" s="71" t="s">
        <v>10335</v>
      </c>
      <c r="Y1993" s="71" t="s">
        <v>10342</v>
      </c>
      <c r="Z1993" s="79" t="s">
        <v>10629</v>
      </c>
      <c r="AA1993" s="76"/>
      <c r="AB1993" s="76"/>
      <c r="AC1993" s="76"/>
      <c r="AD1993" s="76"/>
      <c r="AE1993" s="97" t="s">
        <v>10630</v>
      </c>
      <c r="AF1993" s="76"/>
      <c r="AG1993" s="76"/>
      <c r="AH1993" s="76"/>
      <c r="AI1993" s="67" t="s">
        <v>10733</v>
      </c>
      <c r="AJ1993" s="79" t="s">
        <v>10346</v>
      </c>
      <c r="AK1993" s="68"/>
      <c r="AL1993" s="68"/>
      <c r="AM1993" s="68"/>
      <c r="AN1993" s="110"/>
      <c r="AO1993" s="110"/>
      <c r="AP1993" s="107"/>
      <c r="AQ1993" s="68"/>
    </row>
    <row r="1994" customFormat="false" ht="15" hidden="false" customHeight="false" outlineLevel="0" collapsed="false">
      <c r="B1994" s="1" t="str">
        <f aca="false">поверители!$E1994</f>
        <v>04409</v>
      </c>
      <c r="C1994" s="64" t="s">
        <v>291</v>
      </c>
      <c r="D1994" s="63"/>
      <c r="E1994" s="67" t="s">
        <v>12687</v>
      </c>
      <c r="F1994" s="63"/>
      <c r="G1994" s="63" t="s">
        <v>10335</v>
      </c>
      <c r="H1994" s="81" t="s">
        <v>404</v>
      </c>
      <c r="I1994" s="67" t="s">
        <v>10458</v>
      </c>
      <c r="J1994" s="76"/>
      <c r="K1994" s="76"/>
      <c r="L1994" s="76"/>
      <c r="M1994" s="76"/>
      <c r="N1994" s="76"/>
      <c r="O1994" s="71" t="s">
        <v>10335</v>
      </c>
      <c r="P1994" s="71"/>
      <c r="Q1994" s="71" t="s">
        <v>10338</v>
      </c>
      <c r="R1994" s="79" t="s">
        <v>10339</v>
      </c>
      <c r="S1994" s="74" t="n">
        <v>45156</v>
      </c>
      <c r="T1994" s="74" t="n">
        <v>45521</v>
      </c>
      <c r="U1994" s="87" t="s">
        <v>10340</v>
      </c>
      <c r="V1994" s="87" t="s">
        <v>10341</v>
      </c>
      <c r="W1994" s="76"/>
      <c r="X1994" s="71" t="s">
        <v>10335</v>
      </c>
      <c r="Y1994" s="71" t="s">
        <v>10342</v>
      </c>
      <c r="Z1994" s="79" t="s">
        <v>10629</v>
      </c>
      <c r="AA1994" s="76"/>
      <c r="AB1994" s="76"/>
      <c r="AC1994" s="76"/>
      <c r="AD1994" s="76"/>
      <c r="AE1994" s="97" t="s">
        <v>10630</v>
      </c>
      <c r="AF1994" s="76"/>
      <c r="AG1994" s="76"/>
      <c r="AH1994" s="76"/>
      <c r="AI1994" s="67" t="s">
        <v>10733</v>
      </c>
      <c r="AJ1994" s="79" t="s">
        <v>10346</v>
      </c>
      <c r="AK1994" s="68"/>
      <c r="AL1994" s="68"/>
      <c r="AM1994" s="68"/>
      <c r="AN1994" s="110"/>
      <c r="AO1994" s="110"/>
      <c r="AP1994" s="107"/>
      <c r="AQ1994" s="68"/>
    </row>
    <row r="1995" customFormat="false" ht="15" hidden="false" customHeight="false" outlineLevel="0" collapsed="false">
      <c r="B1995" s="1" t="str">
        <f aca="false">поверители!$E1995</f>
        <v>04410</v>
      </c>
      <c r="C1995" s="64" t="s">
        <v>10031</v>
      </c>
      <c r="D1995" s="63"/>
      <c r="E1995" s="67" t="s">
        <v>12688</v>
      </c>
      <c r="F1995" s="63"/>
      <c r="G1995" s="63" t="s">
        <v>10335</v>
      </c>
      <c r="H1995" s="63" t="s">
        <v>12677</v>
      </c>
      <c r="I1995" s="67" t="s">
        <v>10802</v>
      </c>
      <c r="J1995" s="76"/>
      <c r="K1995" s="76"/>
      <c r="L1995" s="76"/>
      <c r="M1995" s="76"/>
      <c r="N1995" s="76"/>
      <c r="O1995" s="71" t="s">
        <v>10335</v>
      </c>
      <c r="P1995" s="71"/>
      <c r="Q1995" s="71" t="s">
        <v>10338</v>
      </c>
      <c r="R1995" s="79" t="s">
        <v>10339</v>
      </c>
      <c r="S1995" s="74" t="n">
        <v>45156</v>
      </c>
      <c r="T1995" s="74" t="n">
        <v>45521</v>
      </c>
      <c r="U1995" s="87" t="s">
        <v>10340</v>
      </c>
      <c r="V1995" s="87" t="s">
        <v>10341</v>
      </c>
      <c r="W1995" s="76"/>
      <c r="X1995" s="71" t="s">
        <v>10335</v>
      </c>
      <c r="Y1995" s="71" t="s">
        <v>10342</v>
      </c>
      <c r="Z1995" s="79" t="s">
        <v>10629</v>
      </c>
      <c r="AA1995" s="76"/>
      <c r="AB1995" s="76"/>
      <c r="AC1995" s="76"/>
      <c r="AD1995" s="76"/>
      <c r="AE1995" s="97" t="s">
        <v>10630</v>
      </c>
      <c r="AF1995" s="76"/>
      <c r="AG1995" s="76"/>
      <c r="AH1995" s="76"/>
      <c r="AI1995" s="67" t="s">
        <v>10647</v>
      </c>
      <c r="AJ1995" s="79" t="s">
        <v>10346</v>
      </c>
      <c r="AK1995" s="68"/>
      <c r="AL1995" s="68"/>
      <c r="AM1995" s="68"/>
      <c r="AN1995" s="110"/>
      <c r="AO1995" s="110"/>
      <c r="AP1995" s="107"/>
      <c r="AQ1995" s="68"/>
    </row>
    <row r="1996" customFormat="false" ht="15" hidden="false" customHeight="false" outlineLevel="0" collapsed="false">
      <c r="B1996" s="1" t="str">
        <f aca="false">поверители!$E1996</f>
        <v>04413</v>
      </c>
      <c r="C1996" s="64" t="s">
        <v>291</v>
      </c>
      <c r="D1996" s="63"/>
      <c r="E1996" s="67" t="s">
        <v>12689</v>
      </c>
      <c r="F1996" s="63"/>
      <c r="G1996" s="63" t="s">
        <v>10335</v>
      </c>
      <c r="H1996" s="81" t="s">
        <v>294</v>
      </c>
      <c r="I1996" s="67" t="s">
        <v>10670</v>
      </c>
      <c r="J1996" s="76"/>
      <c r="K1996" s="76"/>
      <c r="L1996" s="76"/>
      <c r="M1996" s="76"/>
      <c r="N1996" s="76"/>
      <c r="O1996" s="71" t="s">
        <v>10335</v>
      </c>
      <c r="P1996" s="71"/>
      <c r="Q1996" s="71" t="s">
        <v>10338</v>
      </c>
      <c r="R1996" s="79" t="s">
        <v>10339</v>
      </c>
      <c r="S1996" s="74" t="n">
        <v>45156</v>
      </c>
      <c r="T1996" s="74" t="n">
        <v>45521</v>
      </c>
      <c r="U1996" s="87" t="s">
        <v>10340</v>
      </c>
      <c r="V1996" s="87" t="s">
        <v>10341</v>
      </c>
      <c r="W1996" s="76"/>
      <c r="X1996" s="71" t="s">
        <v>10335</v>
      </c>
      <c r="Y1996" s="71" t="s">
        <v>10342</v>
      </c>
      <c r="Z1996" s="79" t="s">
        <v>10629</v>
      </c>
      <c r="AA1996" s="76"/>
      <c r="AB1996" s="76"/>
      <c r="AC1996" s="76"/>
      <c r="AD1996" s="76"/>
      <c r="AE1996" s="97" t="s">
        <v>10630</v>
      </c>
      <c r="AF1996" s="76"/>
      <c r="AG1996" s="76"/>
      <c r="AH1996" s="76"/>
      <c r="AI1996" s="67" t="s">
        <v>10853</v>
      </c>
      <c r="AJ1996" s="79" t="s">
        <v>10346</v>
      </c>
      <c r="AK1996" s="68"/>
      <c r="AL1996" s="68"/>
      <c r="AM1996" s="68"/>
      <c r="AN1996" s="110"/>
      <c r="AO1996" s="110"/>
      <c r="AP1996" s="107"/>
      <c r="AQ1996" s="68"/>
    </row>
    <row r="1997" customFormat="false" ht="15" hidden="false" customHeight="false" outlineLevel="0" collapsed="false">
      <c r="B1997" s="1" t="str">
        <f aca="false">поверители!$E1997</f>
        <v>05297</v>
      </c>
      <c r="C1997" s="64" t="s">
        <v>323</v>
      </c>
      <c r="D1997" s="63"/>
      <c r="E1997" s="81" t="s">
        <v>12690</v>
      </c>
      <c r="F1997" s="63"/>
      <c r="G1997" s="63" t="s">
        <v>10335</v>
      </c>
      <c r="H1997" s="81" t="s">
        <v>763</v>
      </c>
      <c r="I1997" s="67" t="s">
        <v>10652</v>
      </c>
      <c r="J1997" s="76"/>
      <c r="K1997" s="76"/>
      <c r="L1997" s="76"/>
      <c r="M1997" s="76"/>
      <c r="N1997" s="76"/>
      <c r="O1997" s="71" t="s">
        <v>10335</v>
      </c>
      <c r="P1997" s="71"/>
      <c r="Q1997" s="71" t="s">
        <v>10338</v>
      </c>
      <c r="R1997" s="79" t="s">
        <v>10339</v>
      </c>
      <c r="S1997" s="74" t="n">
        <v>45156</v>
      </c>
      <c r="T1997" s="74" t="n">
        <v>45886</v>
      </c>
      <c r="U1997" s="87" t="s">
        <v>10340</v>
      </c>
      <c r="V1997" s="87" t="s">
        <v>10341</v>
      </c>
      <c r="W1997" s="76"/>
      <c r="X1997" s="71" t="s">
        <v>10335</v>
      </c>
      <c r="Y1997" s="71" t="s">
        <v>10342</v>
      </c>
      <c r="Z1997" s="79" t="s">
        <v>10629</v>
      </c>
      <c r="AA1997" s="76"/>
      <c r="AB1997" s="76"/>
      <c r="AC1997" s="76"/>
      <c r="AD1997" s="76"/>
      <c r="AE1997" s="97" t="s">
        <v>10630</v>
      </c>
      <c r="AF1997" s="76"/>
      <c r="AG1997" s="76"/>
      <c r="AH1997" s="76"/>
      <c r="AI1997" s="67" t="s">
        <v>10562</v>
      </c>
      <c r="AJ1997" s="79" t="s">
        <v>10346</v>
      </c>
      <c r="AK1997" s="68"/>
      <c r="AL1997" s="68"/>
      <c r="AM1997" s="68"/>
      <c r="AN1997" s="110"/>
      <c r="AO1997" s="110"/>
      <c r="AP1997" s="107"/>
      <c r="AQ1997" s="68"/>
    </row>
    <row r="1998" customFormat="false" ht="15" hidden="false" customHeight="false" outlineLevel="0" collapsed="false">
      <c r="B1998" s="1" t="str">
        <f aca="false">поверители!$E1998</f>
        <v>05300</v>
      </c>
      <c r="C1998" s="64" t="s">
        <v>795</v>
      </c>
      <c r="D1998" s="63"/>
      <c r="E1998" s="81" t="s">
        <v>12691</v>
      </c>
      <c r="F1998" s="63"/>
      <c r="G1998" s="63" t="s">
        <v>10335</v>
      </c>
      <c r="H1998" s="63" t="s">
        <v>404</v>
      </c>
      <c r="I1998" s="67" t="s">
        <v>11213</v>
      </c>
      <c r="J1998" s="76"/>
      <c r="K1998" s="76"/>
      <c r="L1998" s="76"/>
      <c r="M1998" s="76"/>
      <c r="N1998" s="76"/>
      <c r="O1998" s="71" t="s">
        <v>10335</v>
      </c>
      <c r="P1998" s="71"/>
      <c r="Q1998" s="71" t="s">
        <v>10338</v>
      </c>
      <c r="R1998" s="79" t="s">
        <v>10339</v>
      </c>
      <c r="S1998" s="74" t="n">
        <v>45156</v>
      </c>
      <c r="T1998" s="74" t="n">
        <v>45521</v>
      </c>
      <c r="U1998" s="87" t="s">
        <v>10340</v>
      </c>
      <c r="V1998" s="87" t="s">
        <v>10341</v>
      </c>
      <c r="W1998" s="76"/>
      <c r="X1998" s="71" t="s">
        <v>10335</v>
      </c>
      <c r="Y1998" s="71" t="s">
        <v>10342</v>
      </c>
      <c r="Z1998" s="79" t="s">
        <v>10629</v>
      </c>
      <c r="AA1998" s="76"/>
      <c r="AB1998" s="76"/>
      <c r="AC1998" s="76"/>
      <c r="AD1998" s="76"/>
      <c r="AE1998" s="97" t="s">
        <v>10630</v>
      </c>
      <c r="AF1998" s="76"/>
      <c r="AG1998" s="76"/>
      <c r="AH1998" s="76"/>
      <c r="AI1998" s="67" t="s">
        <v>10650</v>
      </c>
      <c r="AJ1998" s="79" t="s">
        <v>10346</v>
      </c>
      <c r="AK1998" s="68"/>
      <c r="AL1998" s="68"/>
      <c r="AM1998" s="68"/>
      <c r="AN1998" s="110"/>
      <c r="AO1998" s="110"/>
      <c r="AP1998" s="107"/>
      <c r="AQ1998" s="68"/>
    </row>
    <row r="1999" customFormat="false" ht="15" hidden="false" customHeight="false" outlineLevel="0" collapsed="false">
      <c r="B1999" s="1" t="str">
        <f aca="false">поверители!$E1999</f>
        <v>05304</v>
      </c>
      <c r="C1999" s="64" t="s">
        <v>2496</v>
      </c>
      <c r="D1999" s="63"/>
      <c r="E1999" s="81" t="s">
        <v>12692</v>
      </c>
      <c r="F1999" s="63"/>
      <c r="G1999" s="63" t="s">
        <v>10335</v>
      </c>
      <c r="H1999" s="63" t="s">
        <v>2499</v>
      </c>
      <c r="I1999" s="67" t="s">
        <v>10670</v>
      </c>
      <c r="J1999" s="76"/>
      <c r="K1999" s="76"/>
      <c r="L1999" s="76"/>
      <c r="M1999" s="76"/>
      <c r="N1999" s="76"/>
      <c r="O1999" s="71" t="s">
        <v>10335</v>
      </c>
      <c r="P1999" s="71"/>
      <c r="Q1999" s="71" t="s">
        <v>10338</v>
      </c>
      <c r="R1999" s="79" t="s">
        <v>10339</v>
      </c>
      <c r="S1999" s="74" t="n">
        <v>45156</v>
      </c>
      <c r="T1999" s="74" t="n">
        <v>45521</v>
      </c>
      <c r="U1999" s="87" t="s">
        <v>10340</v>
      </c>
      <c r="V1999" s="87" t="s">
        <v>10341</v>
      </c>
      <c r="W1999" s="76"/>
      <c r="X1999" s="71" t="s">
        <v>10335</v>
      </c>
      <c r="Y1999" s="71" t="s">
        <v>10342</v>
      </c>
      <c r="Z1999" s="79" t="s">
        <v>10629</v>
      </c>
      <c r="AA1999" s="76"/>
      <c r="AB1999" s="76"/>
      <c r="AC1999" s="76"/>
      <c r="AD1999" s="76"/>
      <c r="AE1999" s="97" t="s">
        <v>10630</v>
      </c>
      <c r="AF1999" s="76"/>
      <c r="AG1999" s="76"/>
      <c r="AH1999" s="76"/>
      <c r="AI1999" s="67" t="s">
        <v>12070</v>
      </c>
      <c r="AJ1999" s="79" t="s">
        <v>10346</v>
      </c>
      <c r="AK1999" s="68"/>
      <c r="AL1999" s="68"/>
      <c r="AM1999" s="68"/>
      <c r="AN1999" s="110"/>
      <c r="AO1999" s="110"/>
      <c r="AP1999" s="107"/>
      <c r="AQ1999" s="68"/>
    </row>
    <row r="2000" customFormat="false" ht="15" hidden="false" customHeight="false" outlineLevel="0" collapsed="false">
      <c r="B2000" s="1" t="str">
        <f aca="false">поверители!$E2000</f>
        <v>05441</v>
      </c>
      <c r="C2000" s="64" t="s">
        <v>323</v>
      </c>
      <c r="D2000" s="63"/>
      <c r="E2000" s="81" t="s">
        <v>12693</v>
      </c>
      <c r="F2000" s="63"/>
      <c r="G2000" s="63" t="s">
        <v>10335</v>
      </c>
      <c r="H2000" s="81" t="s">
        <v>763</v>
      </c>
      <c r="I2000" s="67" t="s">
        <v>10652</v>
      </c>
      <c r="J2000" s="76"/>
      <c r="K2000" s="76"/>
      <c r="L2000" s="76"/>
      <c r="M2000" s="76"/>
      <c r="N2000" s="76"/>
      <c r="O2000" s="71" t="s">
        <v>10335</v>
      </c>
      <c r="P2000" s="71"/>
      <c r="Q2000" s="71" t="s">
        <v>10338</v>
      </c>
      <c r="R2000" s="79" t="s">
        <v>10339</v>
      </c>
      <c r="S2000" s="74" t="n">
        <v>45156</v>
      </c>
      <c r="T2000" s="74" t="n">
        <v>45886</v>
      </c>
      <c r="U2000" s="87" t="s">
        <v>10340</v>
      </c>
      <c r="V2000" s="87" t="s">
        <v>10341</v>
      </c>
      <c r="W2000" s="76"/>
      <c r="X2000" s="71" t="s">
        <v>10335</v>
      </c>
      <c r="Y2000" s="71" t="s">
        <v>10342</v>
      </c>
      <c r="Z2000" s="79" t="s">
        <v>10629</v>
      </c>
      <c r="AA2000" s="76"/>
      <c r="AB2000" s="76"/>
      <c r="AC2000" s="76"/>
      <c r="AD2000" s="76"/>
      <c r="AE2000" s="97" t="s">
        <v>10630</v>
      </c>
      <c r="AF2000" s="76"/>
      <c r="AG2000" s="76"/>
      <c r="AH2000" s="76"/>
      <c r="AI2000" s="67" t="s">
        <v>10562</v>
      </c>
      <c r="AJ2000" s="79" t="s">
        <v>10346</v>
      </c>
      <c r="AK2000" s="68"/>
      <c r="AL2000" s="68"/>
      <c r="AM2000" s="68"/>
      <c r="AN2000" s="110"/>
      <c r="AO2000" s="110"/>
      <c r="AP2000" s="107"/>
      <c r="AQ2000" s="68"/>
    </row>
    <row r="2001" customFormat="false" ht="15" hidden="false" customHeight="false" outlineLevel="0" collapsed="false">
      <c r="B2001" s="1" t="str">
        <f aca="false">поверители!$E2001</f>
        <v>3200</v>
      </c>
      <c r="C2001" s="64" t="s">
        <v>387</v>
      </c>
      <c r="D2001" s="63"/>
      <c r="E2001" s="81" t="s">
        <v>12694</v>
      </c>
      <c r="F2001" s="63"/>
      <c r="G2001" s="63" t="s">
        <v>10335</v>
      </c>
      <c r="H2001" s="63" t="s">
        <v>366</v>
      </c>
      <c r="I2001" s="67" t="s">
        <v>10469</v>
      </c>
      <c r="J2001" s="76"/>
      <c r="K2001" s="76"/>
      <c r="L2001" s="76"/>
      <c r="M2001" s="76"/>
      <c r="N2001" s="76"/>
      <c r="O2001" s="71" t="s">
        <v>10335</v>
      </c>
      <c r="P2001" s="71"/>
      <c r="Q2001" s="71" t="s">
        <v>10338</v>
      </c>
      <c r="R2001" s="79" t="s">
        <v>10339</v>
      </c>
      <c r="S2001" s="74" t="n">
        <v>45156</v>
      </c>
      <c r="T2001" s="74" t="n">
        <v>45886</v>
      </c>
      <c r="U2001" s="87" t="s">
        <v>10340</v>
      </c>
      <c r="V2001" s="87" t="s">
        <v>10341</v>
      </c>
      <c r="W2001" s="76"/>
      <c r="X2001" s="71" t="s">
        <v>10335</v>
      </c>
      <c r="Y2001" s="71" t="s">
        <v>10342</v>
      </c>
      <c r="Z2001" s="79" t="s">
        <v>10629</v>
      </c>
      <c r="AA2001" s="76"/>
      <c r="AB2001" s="76"/>
      <c r="AC2001" s="76"/>
      <c r="AD2001" s="76"/>
      <c r="AE2001" s="97" t="s">
        <v>10630</v>
      </c>
      <c r="AF2001" s="76"/>
      <c r="AG2001" s="76"/>
      <c r="AH2001" s="76"/>
      <c r="AI2001" s="67" t="s">
        <v>10602</v>
      </c>
      <c r="AJ2001" s="79" t="s">
        <v>10346</v>
      </c>
      <c r="AK2001" s="68"/>
      <c r="AL2001" s="68"/>
      <c r="AM2001" s="68"/>
      <c r="AN2001" s="110"/>
      <c r="AO2001" s="110"/>
      <c r="AP2001" s="107"/>
      <c r="AQ2001" s="68"/>
    </row>
    <row r="2002" customFormat="false" ht="17.9" hidden="false" customHeight="false" outlineLevel="0" collapsed="false">
      <c r="B2002" s="1" t="str">
        <f aca="false">поверители!$E2002</f>
        <v>Р01240</v>
      </c>
      <c r="C2002" s="64" t="s">
        <v>291</v>
      </c>
      <c r="D2002" s="63"/>
      <c r="E2002" s="81" t="s">
        <v>12695</v>
      </c>
      <c r="F2002" s="63"/>
      <c r="G2002" s="63" t="s">
        <v>10335</v>
      </c>
      <c r="H2002" s="81" t="s">
        <v>404</v>
      </c>
      <c r="I2002" s="67" t="s">
        <v>10458</v>
      </c>
      <c r="J2002" s="76"/>
      <c r="K2002" s="76"/>
      <c r="L2002" s="76"/>
      <c r="M2002" s="76"/>
      <c r="N2002" s="76"/>
      <c r="O2002" s="71" t="s">
        <v>10335</v>
      </c>
      <c r="P2002" s="71"/>
      <c r="Q2002" s="71" t="s">
        <v>10338</v>
      </c>
      <c r="R2002" s="79" t="s">
        <v>10339</v>
      </c>
      <c r="S2002" s="74" t="n">
        <v>45156</v>
      </c>
      <c r="T2002" s="74" t="n">
        <v>45521</v>
      </c>
      <c r="U2002" s="87" t="s">
        <v>10340</v>
      </c>
      <c r="V2002" s="87" t="s">
        <v>10341</v>
      </c>
      <c r="W2002" s="76"/>
      <c r="X2002" s="71" t="s">
        <v>10335</v>
      </c>
      <c r="Y2002" s="71" t="s">
        <v>10342</v>
      </c>
      <c r="Z2002" s="79" t="s">
        <v>10629</v>
      </c>
      <c r="AA2002" s="76"/>
      <c r="AB2002" s="76"/>
      <c r="AC2002" s="76"/>
      <c r="AD2002" s="76"/>
      <c r="AE2002" s="97" t="s">
        <v>10630</v>
      </c>
      <c r="AF2002" s="76"/>
      <c r="AG2002" s="76"/>
      <c r="AH2002" s="76"/>
      <c r="AI2002" s="104" t="s">
        <v>10647</v>
      </c>
      <c r="AJ2002" s="79" t="s">
        <v>10346</v>
      </c>
      <c r="AK2002" s="68"/>
      <c r="AL2002" s="68"/>
      <c r="AM2002" s="68"/>
      <c r="AN2002" s="110"/>
      <c r="AO2002" s="110"/>
      <c r="AP2002" s="107"/>
      <c r="AQ2002" s="68"/>
    </row>
    <row r="2003" customFormat="false" ht="15" hidden="false" customHeight="false" outlineLevel="0" collapsed="false">
      <c r="B2003" s="1" t="str">
        <f aca="false">поверители!$E2003</f>
        <v>Р00502</v>
      </c>
      <c r="C2003" s="64" t="s">
        <v>291</v>
      </c>
      <c r="D2003" s="63"/>
      <c r="E2003" s="81" t="s">
        <v>12696</v>
      </c>
      <c r="F2003" s="63"/>
      <c r="G2003" s="63" t="s">
        <v>10335</v>
      </c>
      <c r="H2003" s="81" t="s">
        <v>404</v>
      </c>
      <c r="I2003" s="67" t="s">
        <v>10670</v>
      </c>
      <c r="J2003" s="76"/>
      <c r="K2003" s="76"/>
      <c r="L2003" s="76"/>
      <c r="M2003" s="76"/>
      <c r="N2003" s="76"/>
      <c r="O2003" s="71" t="s">
        <v>10335</v>
      </c>
      <c r="P2003" s="71"/>
      <c r="Q2003" s="71" t="s">
        <v>10338</v>
      </c>
      <c r="R2003" s="79" t="s">
        <v>10339</v>
      </c>
      <c r="S2003" s="74" t="n">
        <v>45156</v>
      </c>
      <c r="T2003" s="74" t="n">
        <v>45521</v>
      </c>
      <c r="U2003" s="87" t="s">
        <v>10340</v>
      </c>
      <c r="V2003" s="87" t="s">
        <v>10341</v>
      </c>
      <c r="W2003" s="76"/>
      <c r="X2003" s="71" t="s">
        <v>10335</v>
      </c>
      <c r="Y2003" s="71" t="s">
        <v>10342</v>
      </c>
      <c r="Z2003" s="79" t="s">
        <v>10629</v>
      </c>
      <c r="AA2003" s="76"/>
      <c r="AB2003" s="76"/>
      <c r="AC2003" s="76"/>
      <c r="AD2003" s="76"/>
      <c r="AE2003" s="97" t="s">
        <v>10630</v>
      </c>
      <c r="AF2003" s="76"/>
      <c r="AG2003" s="76"/>
      <c r="AH2003" s="76"/>
      <c r="AI2003" s="67" t="s">
        <v>10650</v>
      </c>
      <c r="AJ2003" s="79" t="s">
        <v>10346</v>
      </c>
      <c r="AK2003" s="68"/>
      <c r="AL2003" s="68"/>
      <c r="AM2003" s="68"/>
      <c r="AN2003" s="110"/>
      <c r="AO2003" s="110"/>
      <c r="AP2003" s="107"/>
      <c r="AQ2003" s="68"/>
    </row>
    <row r="2004" customFormat="false" ht="17.9" hidden="false" customHeight="false" outlineLevel="0" collapsed="false">
      <c r="B2004" s="1" t="str">
        <f aca="false">поверители!$E2004</f>
        <v>P00090</v>
      </c>
      <c r="C2004" s="64" t="s">
        <v>291</v>
      </c>
      <c r="D2004" s="63"/>
      <c r="E2004" s="81" t="s">
        <v>12697</v>
      </c>
      <c r="F2004" s="63"/>
      <c r="G2004" s="63" t="s">
        <v>10335</v>
      </c>
      <c r="H2004" s="81" t="s">
        <v>404</v>
      </c>
      <c r="I2004" s="67" t="s">
        <v>10670</v>
      </c>
      <c r="J2004" s="76"/>
      <c r="K2004" s="76"/>
      <c r="L2004" s="76"/>
      <c r="M2004" s="76"/>
      <c r="N2004" s="76"/>
      <c r="O2004" s="71" t="s">
        <v>10335</v>
      </c>
      <c r="P2004" s="71"/>
      <c r="Q2004" s="71" t="s">
        <v>10338</v>
      </c>
      <c r="R2004" s="79" t="s">
        <v>10339</v>
      </c>
      <c r="S2004" s="74" t="n">
        <v>45156</v>
      </c>
      <c r="T2004" s="74" t="n">
        <v>45521</v>
      </c>
      <c r="U2004" s="87" t="s">
        <v>10340</v>
      </c>
      <c r="V2004" s="87" t="s">
        <v>10341</v>
      </c>
      <c r="W2004" s="76"/>
      <c r="X2004" s="71" t="s">
        <v>10335</v>
      </c>
      <c r="Y2004" s="71" t="s">
        <v>10342</v>
      </c>
      <c r="Z2004" s="79" t="s">
        <v>10629</v>
      </c>
      <c r="AA2004" s="76"/>
      <c r="AB2004" s="76"/>
      <c r="AC2004" s="76"/>
      <c r="AD2004" s="76"/>
      <c r="AE2004" s="97" t="s">
        <v>10630</v>
      </c>
      <c r="AF2004" s="76"/>
      <c r="AG2004" s="76"/>
      <c r="AH2004" s="76"/>
      <c r="AI2004" s="104" t="s">
        <v>11001</v>
      </c>
      <c r="AJ2004" s="79" t="s">
        <v>10346</v>
      </c>
      <c r="AK2004" s="68"/>
      <c r="AL2004" s="68"/>
      <c r="AM2004" s="68"/>
      <c r="AN2004" s="110"/>
      <c r="AO2004" s="110"/>
      <c r="AP2004" s="107"/>
      <c r="AQ2004" s="68"/>
    </row>
    <row r="2005" customFormat="false" ht="17.9" hidden="false" customHeight="false" outlineLevel="0" collapsed="false">
      <c r="B2005" s="1" t="str">
        <f aca="false">поверители!$E2005</f>
        <v>Р00433</v>
      </c>
      <c r="C2005" s="64" t="s">
        <v>291</v>
      </c>
      <c r="D2005" s="63"/>
      <c r="E2005" s="81" t="s">
        <v>12698</v>
      </c>
      <c r="F2005" s="63"/>
      <c r="G2005" s="63" t="s">
        <v>10335</v>
      </c>
      <c r="H2005" s="81" t="s">
        <v>404</v>
      </c>
      <c r="I2005" s="67" t="s">
        <v>10458</v>
      </c>
      <c r="J2005" s="76"/>
      <c r="K2005" s="76"/>
      <c r="L2005" s="76"/>
      <c r="M2005" s="76"/>
      <c r="N2005" s="76"/>
      <c r="O2005" s="71" t="s">
        <v>10335</v>
      </c>
      <c r="P2005" s="71"/>
      <c r="Q2005" s="71" t="s">
        <v>10338</v>
      </c>
      <c r="R2005" s="79" t="s">
        <v>10339</v>
      </c>
      <c r="S2005" s="74" t="n">
        <v>45156</v>
      </c>
      <c r="T2005" s="74" t="n">
        <v>45521</v>
      </c>
      <c r="U2005" s="87" t="s">
        <v>10340</v>
      </c>
      <c r="V2005" s="87" t="s">
        <v>10341</v>
      </c>
      <c r="W2005" s="76"/>
      <c r="X2005" s="71" t="s">
        <v>10335</v>
      </c>
      <c r="Y2005" s="71" t="s">
        <v>10342</v>
      </c>
      <c r="Z2005" s="79" t="s">
        <v>10629</v>
      </c>
      <c r="AA2005" s="76"/>
      <c r="AB2005" s="76"/>
      <c r="AC2005" s="76"/>
      <c r="AD2005" s="76"/>
      <c r="AE2005" s="97" t="s">
        <v>10630</v>
      </c>
      <c r="AF2005" s="76"/>
      <c r="AG2005" s="76"/>
      <c r="AH2005" s="76"/>
      <c r="AI2005" s="104" t="s">
        <v>10647</v>
      </c>
      <c r="AJ2005" s="79" t="s">
        <v>10346</v>
      </c>
      <c r="AK2005" s="68"/>
      <c r="AL2005" s="68"/>
      <c r="AM2005" s="68"/>
      <c r="AN2005" s="110"/>
      <c r="AO2005" s="110"/>
      <c r="AP2005" s="107"/>
      <c r="AQ2005" s="68"/>
    </row>
    <row r="2006" customFormat="false" ht="17.9" hidden="false" customHeight="false" outlineLevel="0" collapsed="false">
      <c r="B2006" s="1" t="str">
        <f aca="false">поверители!$E2006</f>
        <v>Р00402</v>
      </c>
      <c r="C2006" s="64" t="s">
        <v>317</v>
      </c>
      <c r="D2006" s="63"/>
      <c r="E2006" s="81" t="s">
        <v>12699</v>
      </c>
      <c r="F2006" s="63"/>
      <c r="G2006" s="63" t="s">
        <v>10335</v>
      </c>
      <c r="H2006" s="63" t="s">
        <v>1779</v>
      </c>
      <c r="I2006" s="67" t="s">
        <v>10667</v>
      </c>
      <c r="J2006" s="76"/>
      <c r="K2006" s="76"/>
      <c r="L2006" s="76"/>
      <c r="M2006" s="76"/>
      <c r="N2006" s="76"/>
      <c r="O2006" s="71" t="s">
        <v>10335</v>
      </c>
      <c r="P2006" s="71"/>
      <c r="Q2006" s="71" t="s">
        <v>10338</v>
      </c>
      <c r="R2006" s="79" t="s">
        <v>10339</v>
      </c>
      <c r="S2006" s="74" t="n">
        <v>45156</v>
      </c>
      <c r="T2006" s="74" t="n">
        <v>45886</v>
      </c>
      <c r="U2006" s="87" t="s">
        <v>10340</v>
      </c>
      <c r="V2006" s="87" t="s">
        <v>10341</v>
      </c>
      <c r="W2006" s="76"/>
      <c r="X2006" s="71" t="s">
        <v>10335</v>
      </c>
      <c r="Y2006" s="71" t="s">
        <v>10342</v>
      </c>
      <c r="Z2006" s="79" t="s">
        <v>10629</v>
      </c>
      <c r="AA2006" s="76"/>
      <c r="AB2006" s="76"/>
      <c r="AC2006" s="76"/>
      <c r="AD2006" s="76"/>
      <c r="AE2006" s="97" t="s">
        <v>10630</v>
      </c>
      <c r="AF2006" s="76"/>
      <c r="AG2006" s="76"/>
      <c r="AH2006" s="76"/>
      <c r="AI2006" s="104" t="s">
        <v>10850</v>
      </c>
      <c r="AJ2006" s="79" t="s">
        <v>10346</v>
      </c>
      <c r="AK2006" s="68"/>
      <c r="AL2006" s="68"/>
      <c r="AM2006" s="68"/>
      <c r="AN2006" s="110"/>
      <c r="AO2006" s="110"/>
      <c r="AP2006" s="107"/>
      <c r="AQ2006" s="68"/>
    </row>
    <row r="2007" customFormat="false" ht="17.9" hidden="false" customHeight="false" outlineLevel="0" collapsed="false">
      <c r="B2007" s="1" t="str">
        <f aca="false">поверители!$E2007</f>
        <v>Р00619</v>
      </c>
      <c r="C2007" s="64" t="s">
        <v>291</v>
      </c>
      <c r="D2007" s="63"/>
      <c r="E2007" s="81" t="s">
        <v>12700</v>
      </c>
      <c r="F2007" s="63"/>
      <c r="G2007" s="63" t="s">
        <v>10335</v>
      </c>
      <c r="H2007" s="81" t="s">
        <v>294</v>
      </c>
      <c r="I2007" s="67" t="s">
        <v>10458</v>
      </c>
      <c r="J2007" s="76"/>
      <c r="K2007" s="76"/>
      <c r="L2007" s="76"/>
      <c r="M2007" s="76"/>
      <c r="N2007" s="76"/>
      <c r="O2007" s="71" t="s">
        <v>10335</v>
      </c>
      <c r="P2007" s="71"/>
      <c r="Q2007" s="71" t="s">
        <v>10338</v>
      </c>
      <c r="R2007" s="79" t="s">
        <v>10339</v>
      </c>
      <c r="S2007" s="74" t="n">
        <v>45156</v>
      </c>
      <c r="T2007" s="74" t="n">
        <v>45521</v>
      </c>
      <c r="U2007" s="87" t="s">
        <v>10340</v>
      </c>
      <c r="V2007" s="87" t="s">
        <v>10341</v>
      </c>
      <c r="W2007" s="76"/>
      <c r="X2007" s="71" t="s">
        <v>10335</v>
      </c>
      <c r="Y2007" s="71" t="s">
        <v>10342</v>
      </c>
      <c r="Z2007" s="79" t="s">
        <v>10629</v>
      </c>
      <c r="AA2007" s="76"/>
      <c r="AB2007" s="76"/>
      <c r="AC2007" s="76"/>
      <c r="AD2007" s="76"/>
      <c r="AE2007" s="97" t="s">
        <v>10630</v>
      </c>
      <c r="AF2007" s="76"/>
      <c r="AG2007" s="76"/>
      <c r="AH2007" s="76"/>
      <c r="AI2007" s="104" t="s">
        <v>10850</v>
      </c>
      <c r="AJ2007" s="79" t="s">
        <v>10346</v>
      </c>
      <c r="AK2007" s="68"/>
      <c r="AL2007" s="68"/>
      <c r="AM2007" s="68"/>
      <c r="AN2007" s="110"/>
      <c r="AO2007" s="110"/>
      <c r="AP2007" s="107"/>
      <c r="AQ2007" s="68"/>
    </row>
    <row r="2008" customFormat="false" ht="17.9" hidden="false" customHeight="false" outlineLevel="0" collapsed="false">
      <c r="B2008" s="1" t="str">
        <f aca="false">поверители!$E2008</f>
        <v>Р00948</v>
      </c>
      <c r="C2008" s="64" t="s">
        <v>291</v>
      </c>
      <c r="D2008" s="63"/>
      <c r="E2008" s="81" t="s">
        <v>12701</v>
      </c>
      <c r="F2008" s="63"/>
      <c r="G2008" s="63" t="s">
        <v>10335</v>
      </c>
      <c r="H2008" s="81" t="s">
        <v>404</v>
      </c>
      <c r="I2008" s="67" t="s">
        <v>10670</v>
      </c>
      <c r="J2008" s="76"/>
      <c r="K2008" s="76"/>
      <c r="L2008" s="76"/>
      <c r="M2008" s="76"/>
      <c r="N2008" s="76"/>
      <c r="O2008" s="71" t="s">
        <v>10335</v>
      </c>
      <c r="P2008" s="71"/>
      <c r="Q2008" s="71" t="s">
        <v>10338</v>
      </c>
      <c r="R2008" s="79" t="s">
        <v>10339</v>
      </c>
      <c r="S2008" s="74" t="n">
        <v>45156</v>
      </c>
      <c r="T2008" s="74" t="n">
        <v>45521</v>
      </c>
      <c r="U2008" s="87" t="s">
        <v>10340</v>
      </c>
      <c r="V2008" s="87" t="s">
        <v>10341</v>
      </c>
      <c r="W2008" s="76"/>
      <c r="X2008" s="71" t="s">
        <v>10335</v>
      </c>
      <c r="Y2008" s="71" t="s">
        <v>10342</v>
      </c>
      <c r="Z2008" s="79" t="s">
        <v>10629</v>
      </c>
      <c r="AA2008" s="76"/>
      <c r="AB2008" s="76"/>
      <c r="AC2008" s="76"/>
      <c r="AD2008" s="76"/>
      <c r="AE2008" s="97" t="s">
        <v>10630</v>
      </c>
      <c r="AF2008" s="76"/>
      <c r="AG2008" s="76"/>
      <c r="AH2008" s="76"/>
      <c r="AI2008" s="104" t="s">
        <v>10850</v>
      </c>
      <c r="AJ2008" s="79" t="s">
        <v>10346</v>
      </c>
      <c r="AK2008" s="68"/>
      <c r="AL2008" s="68"/>
      <c r="AM2008" s="68"/>
      <c r="AN2008" s="110"/>
      <c r="AO2008" s="110"/>
      <c r="AP2008" s="107"/>
      <c r="AQ2008" s="68"/>
    </row>
    <row r="2009" customFormat="false" ht="15" hidden="false" customHeight="false" outlineLevel="0" collapsed="false">
      <c r="B2009" s="1" t="str">
        <f aca="false">поверители!$E2009</f>
        <v>Р00950</v>
      </c>
      <c r="C2009" s="64" t="s">
        <v>291</v>
      </c>
      <c r="D2009" s="63"/>
      <c r="E2009" s="81" t="s">
        <v>12702</v>
      </c>
      <c r="F2009" s="63"/>
      <c r="G2009" s="63" t="s">
        <v>10335</v>
      </c>
      <c r="H2009" s="81" t="s">
        <v>404</v>
      </c>
      <c r="I2009" s="67" t="s">
        <v>10670</v>
      </c>
      <c r="J2009" s="76"/>
      <c r="K2009" s="76"/>
      <c r="L2009" s="76"/>
      <c r="M2009" s="76"/>
      <c r="N2009" s="76"/>
      <c r="O2009" s="71" t="s">
        <v>10335</v>
      </c>
      <c r="P2009" s="71"/>
      <c r="Q2009" s="71" t="s">
        <v>10338</v>
      </c>
      <c r="R2009" s="79" t="s">
        <v>10339</v>
      </c>
      <c r="S2009" s="74" t="n">
        <v>45156</v>
      </c>
      <c r="T2009" s="74" t="n">
        <v>45521</v>
      </c>
      <c r="U2009" s="87" t="s">
        <v>10340</v>
      </c>
      <c r="V2009" s="87" t="s">
        <v>10341</v>
      </c>
      <c r="W2009" s="76"/>
      <c r="X2009" s="71" t="s">
        <v>10335</v>
      </c>
      <c r="Y2009" s="71" t="s">
        <v>10342</v>
      </c>
      <c r="Z2009" s="79" t="s">
        <v>10629</v>
      </c>
      <c r="AA2009" s="76"/>
      <c r="AB2009" s="76"/>
      <c r="AC2009" s="76"/>
      <c r="AD2009" s="76"/>
      <c r="AE2009" s="97" t="s">
        <v>10630</v>
      </c>
      <c r="AF2009" s="76"/>
      <c r="AG2009" s="76"/>
      <c r="AH2009" s="76"/>
      <c r="AI2009" s="67" t="s">
        <v>12070</v>
      </c>
      <c r="AJ2009" s="79" t="s">
        <v>10346</v>
      </c>
      <c r="AK2009" s="68"/>
      <c r="AL2009" s="68"/>
      <c r="AM2009" s="68"/>
      <c r="AN2009" s="110"/>
      <c r="AO2009" s="110"/>
      <c r="AP2009" s="107"/>
      <c r="AQ2009" s="68"/>
    </row>
    <row r="2010" customFormat="false" ht="17.9" hidden="false" customHeight="false" outlineLevel="0" collapsed="false">
      <c r="B2010" s="1" t="str">
        <f aca="false">поверители!$E2010</f>
        <v>Р01211</v>
      </c>
      <c r="C2010" s="64" t="s">
        <v>291</v>
      </c>
      <c r="D2010" s="63"/>
      <c r="E2010" s="81" t="s">
        <v>12703</v>
      </c>
      <c r="F2010" s="63"/>
      <c r="G2010" s="63" t="s">
        <v>10335</v>
      </c>
      <c r="H2010" s="81" t="s">
        <v>404</v>
      </c>
      <c r="I2010" s="67" t="s">
        <v>10667</v>
      </c>
      <c r="J2010" s="76"/>
      <c r="K2010" s="76"/>
      <c r="L2010" s="76"/>
      <c r="M2010" s="76"/>
      <c r="N2010" s="76"/>
      <c r="O2010" s="71" t="s">
        <v>10335</v>
      </c>
      <c r="P2010" s="71"/>
      <c r="Q2010" s="71" t="s">
        <v>10338</v>
      </c>
      <c r="R2010" s="79" t="s">
        <v>10339</v>
      </c>
      <c r="S2010" s="74" t="n">
        <v>45156</v>
      </c>
      <c r="T2010" s="74" t="n">
        <v>45521</v>
      </c>
      <c r="U2010" s="87" t="s">
        <v>10340</v>
      </c>
      <c r="V2010" s="87" t="s">
        <v>10341</v>
      </c>
      <c r="W2010" s="76"/>
      <c r="X2010" s="71" t="s">
        <v>10335</v>
      </c>
      <c r="Y2010" s="71" t="s">
        <v>10342</v>
      </c>
      <c r="Z2010" s="79" t="s">
        <v>10629</v>
      </c>
      <c r="AA2010" s="76"/>
      <c r="AB2010" s="76"/>
      <c r="AC2010" s="76"/>
      <c r="AD2010" s="76"/>
      <c r="AE2010" s="97" t="s">
        <v>10630</v>
      </c>
      <c r="AF2010" s="76"/>
      <c r="AG2010" s="76"/>
      <c r="AH2010" s="76"/>
      <c r="AI2010" s="104" t="s">
        <v>12070</v>
      </c>
      <c r="AJ2010" s="79" t="s">
        <v>10346</v>
      </c>
      <c r="AK2010" s="68"/>
      <c r="AL2010" s="68"/>
      <c r="AM2010" s="68"/>
      <c r="AN2010" s="110"/>
      <c r="AO2010" s="110"/>
      <c r="AP2010" s="107"/>
      <c r="AQ2010" s="68"/>
    </row>
    <row r="2011" customFormat="false" ht="15" hidden="false" customHeight="false" outlineLevel="0" collapsed="false">
      <c r="B2011" s="1" t="str">
        <f aca="false">поверители!$E2011</f>
        <v>00113</v>
      </c>
      <c r="C2011" s="64" t="s">
        <v>291</v>
      </c>
      <c r="D2011" s="63"/>
      <c r="E2011" s="81" t="s">
        <v>12704</v>
      </c>
      <c r="F2011" s="63"/>
      <c r="G2011" s="63" t="s">
        <v>10335</v>
      </c>
      <c r="H2011" s="81" t="s">
        <v>404</v>
      </c>
      <c r="I2011" s="67" t="s">
        <v>10670</v>
      </c>
      <c r="J2011" s="76"/>
      <c r="K2011" s="76"/>
      <c r="L2011" s="76"/>
      <c r="M2011" s="76"/>
      <c r="N2011" s="76"/>
      <c r="O2011" s="71" t="s">
        <v>10335</v>
      </c>
      <c r="P2011" s="71"/>
      <c r="Q2011" s="71" t="s">
        <v>10338</v>
      </c>
      <c r="R2011" s="79" t="s">
        <v>10339</v>
      </c>
      <c r="S2011" s="74" t="n">
        <v>45156</v>
      </c>
      <c r="T2011" s="74" t="n">
        <v>45521</v>
      </c>
      <c r="U2011" s="87" t="s">
        <v>10340</v>
      </c>
      <c r="V2011" s="87" t="s">
        <v>10341</v>
      </c>
      <c r="W2011" s="76"/>
      <c r="X2011" s="71" t="s">
        <v>10335</v>
      </c>
      <c r="Y2011" s="71" t="s">
        <v>10342</v>
      </c>
      <c r="Z2011" s="79" t="s">
        <v>10629</v>
      </c>
      <c r="AA2011" s="76"/>
      <c r="AB2011" s="76"/>
      <c r="AC2011" s="76"/>
      <c r="AD2011" s="76"/>
      <c r="AE2011" s="97" t="s">
        <v>10630</v>
      </c>
      <c r="AF2011" s="76"/>
      <c r="AG2011" s="76"/>
      <c r="AH2011" s="76"/>
      <c r="AI2011" s="67" t="s">
        <v>10647</v>
      </c>
      <c r="AJ2011" s="79" t="s">
        <v>10346</v>
      </c>
      <c r="AK2011" s="68"/>
      <c r="AL2011" s="68"/>
      <c r="AM2011" s="68"/>
      <c r="AN2011" s="110"/>
      <c r="AO2011" s="110"/>
      <c r="AP2011" s="107"/>
      <c r="AQ2011" s="68"/>
    </row>
    <row r="2012" customFormat="false" ht="15" hidden="false" customHeight="false" outlineLevel="0" collapsed="false">
      <c r="B2012" s="1" t="str">
        <f aca="false">поверители!$E2012</f>
        <v>00114</v>
      </c>
      <c r="C2012" s="64" t="s">
        <v>291</v>
      </c>
      <c r="D2012" s="63"/>
      <c r="E2012" s="81" t="s">
        <v>12705</v>
      </c>
      <c r="F2012" s="63"/>
      <c r="G2012" s="63" t="s">
        <v>10335</v>
      </c>
      <c r="H2012" s="81" t="s">
        <v>404</v>
      </c>
      <c r="I2012" s="67" t="s">
        <v>10670</v>
      </c>
      <c r="J2012" s="76"/>
      <c r="K2012" s="76"/>
      <c r="L2012" s="76"/>
      <c r="M2012" s="76"/>
      <c r="N2012" s="76"/>
      <c r="O2012" s="71" t="s">
        <v>10335</v>
      </c>
      <c r="P2012" s="71"/>
      <c r="Q2012" s="71" t="s">
        <v>10338</v>
      </c>
      <c r="R2012" s="79" t="s">
        <v>10339</v>
      </c>
      <c r="S2012" s="74" t="n">
        <v>45156</v>
      </c>
      <c r="T2012" s="74" t="n">
        <v>45521</v>
      </c>
      <c r="U2012" s="87" t="s">
        <v>10340</v>
      </c>
      <c r="V2012" s="87" t="s">
        <v>10341</v>
      </c>
      <c r="W2012" s="76"/>
      <c r="X2012" s="71" t="s">
        <v>10335</v>
      </c>
      <c r="Y2012" s="71" t="s">
        <v>10342</v>
      </c>
      <c r="Z2012" s="79" t="s">
        <v>10629</v>
      </c>
      <c r="AA2012" s="76"/>
      <c r="AB2012" s="76"/>
      <c r="AC2012" s="76"/>
      <c r="AD2012" s="76"/>
      <c r="AE2012" s="97" t="s">
        <v>10630</v>
      </c>
      <c r="AF2012" s="76"/>
      <c r="AG2012" s="76"/>
      <c r="AH2012" s="76"/>
      <c r="AI2012" s="67" t="s">
        <v>10650</v>
      </c>
      <c r="AJ2012" s="79" t="s">
        <v>10346</v>
      </c>
      <c r="AK2012" s="68"/>
      <c r="AL2012" s="68"/>
      <c r="AM2012" s="68"/>
      <c r="AN2012" s="110"/>
      <c r="AO2012" s="110"/>
      <c r="AP2012" s="107"/>
      <c r="AQ2012" s="68"/>
    </row>
    <row r="2013" customFormat="false" ht="17.9" hidden="false" customHeight="false" outlineLevel="0" collapsed="false">
      <c r="B2013" s="1" t="str">
        <f aca="false">поверители!$E2013</f>
        <v>00136</v>
      </c>
      <c r="C2013" s="64" t="s">
        <v>291</v>
      </c>
      <c r="D2013" s="63"/>
      <c r="E2013" s="81" t="s">
        <v>12706</v>
      </c>
      <c r="F2013" s="63"/>
      <c r="G2013" s="63" t="s">
        <v>10335</v>
      </c>
      <c r="H2013" s="81" t="s">
        <v>294</v>
      </c>
      <c r="I2013" s="67" t="s">
        <v>10458</v>
      </c>
      <c r="J2013" s="76"/>
      <c r="K2013" s="76"/>
      <c r="L2013" s="76"/>
      <c r="M2013" s="76"/>
      <c r="N2013" s="76"/>
      <c r="O2013" s="71" t="s">
        <v>10335</v>
      </c>
      <c r="P2013" s="71"/>
      <c r="Q2013" s="71" t="s">
        <v>10338</v>
      </c>
      <c r="R2013" s="79" t="s">
        <v>10339</v>
      </c>
      <c r="S2013" s="74" t="n">
        <v>45156</v>
      </c>
      <c r="T2013" s="74" t="n">
        <v>45521</v>
      </c>
      <c r="U2013" s="87" t="s">
        <v>10340</v>
      </c>
      <c r="V2013" s="87" t="s">
        <v>10341</v>
      </c>
      <c r="W2013" s="76"/>
      <c r="X2013" s="71" t="s">
        <v>10335</v>
      </c>
      <c r="Y2013" s="71" t="s">
        <v>10342</v>
      </c>
      <c r="Z2013" s="79" t="s">
        <v>10629</v>
      </c>
      <c r="AA2013" s="76"/>
      <c r="AB2013" s="76"/>
      <c r="AC2013" s="76"/>
      <c r="AD2013" s="76"/>
      <c r="AE2013" s="97" t="s">
        <v>10630</v>
      </c>
      <c r="AF2013" s="76"/>
      <c r="AG2013" s="76"/>
      <c r="AH2013" s="76"/>
      <c r="AI2013" s="104" t="s">
        <v>10853</v>
      </c>
      <c r="AJ2013" s="79" t="s">
        <v>10346</v>
      </c>
      <c r="AK2013" s="68"/>
      <c r="AL2013" s="68"/>
      <c r="AM2013" s="68"/>
      <c r="AN2013" s="110"/>
      <c r="AO2013" s="110"/>
      <c r="AP2013" s="107"/>
      <c r="AQ2013" s="68"/>
    </row>
    <row r="2014" customFormat="false" ht="17.9" hidden="false" customHeight="false" outlineLevel="0" collapsed="false">
      <c r="B2014" s="1" t="str">
        <f aca="false">поверители!$E2014</f>
        <v>00139</v>
      </c>
      <c r="C2014" s="64" t="s">
        <v>291</v>
      </c>
      <c r="D2014" s="63"/>
      <c r="E2014" s="81" t="s">
        <v>12707</v>
      </c>
      <c r="F2014" s="63"/>
      <c r="G2014" s="63" t="s">
        <v>10335</v>
      </c>
      <c r="H2014" s="81" t="s">
        <v>294</v>
      </c>
      <c r="I2014" s="67" t="s">
        <v>10458</v>
      </c>
      <c r="J2014" s="76"/>
      <c r="K2014" s="76"/>
      <c r="L2014" s="76"/>
      <c r="M2014" s="76"/>
      <c r="N2014" s="76"/>
      <c r="O2014" s="71" t="s">
        <v>10335</v>
      </c>
      <c r="P2014" s="71"/>
      <c r="Q2014" s="71" t="s">
        <v>10338</v>
      </c>
      <c r="R2014" s="79" t="s">
        <v>10339</v>
      </c>
      <c r="S2014" s="74" t="n">
        <v>45156</v>
      </c>
      <c r="T2014" s="74" t="n">
        <v>45521</v>
      </c>
      <c r="U2014" s="87" t="s">
        <v>10340</v>
      </c>
      <c r="V2014" s="87" t="s">
        <v>10341</v>
      </c>
      <c r="W2014" s="76"/>
      <c r="X2014" s="71" t="s">
        <v>10335</v>
      </c>
      <c r="Y2014" s="71" t="s">
        <v>10342</v>
      </c>
      <c r="Z2014" s="79" t="s">
        <v>10629</v>
      </c>
      <c r="AA2014" s="76"/>
      <c r="AB2014" s="76"/>
      <c r="AC2014" s="76"/>
      <c r="AD2014" s="76"/>
      <c r="AE2014" s="97" t="s">
        <v>10630</v>
      </c>
      <c r="AF2014" s="76"/>
      <c r="AG2014" s="76"/>
      <c r="AH2014" s="76"/>
      <c r="AI2014" s="104" t="s">
        <v>10695</v>
      </c>
      <c r="AJ2014" s="79" t="s">
        <v>10346</v>
      </c>
      <c r="AK2014" s="68"/>
      <c r="AL2014" s="68"/>
      <c r="AM2014" s="68"/>
      <c r="AN2014" s="110"/>
      <c r="AO2014" s="110"/>
      <c r="AP2014" s="107"/>
      <c r="AQ2014" s="68"/>
    </row>
    <row r="2015" customFormat="false" ht="17.9" hidden="false" customHeight="false" outlineLevel="0" collapsed="false">
      <c r="B2015" s="1" t="str">
        <f aca="false">поверители!$E2015</f>
        <v>00764</v>
      </c>
      <c r="C2015" s="64" t="s">
        <v>291</v>
      </c>
      <c r="D2015" s="63"/>
      <c r="E2015" s="81" t="s">
        <v>12708</v>
      </c>
      <c r="F2015" s="63"/>
      <c r="G2015" s="63" t="s">
        <v>10335</v>
      </c>
      <c r="H2015" s="81" t="s">
        <v>404</v>
      </c>
      <c r="I2015" s="67" t="s">
        <v>10458</v>
      </c>
      <c r="J2015" s="76"/>
      <c r="K2015" s="76"/>
      <c r="L2015" s="76"/>
      <c r="M2015" s="76"/>
      <c r="N2015" s="76"/>
      <c r="O2015" s="71" t="s">
        <v>10335</v>
      </c>
      <c r="P2015" s="71"/>
      <c r="Q2015" s="71" t="s">
        <v>10338</v>
      </c>
      <c r="R2015" s="79" t="s">
        <v>10339</v>
      </c>
      <c r="S2015" s="74" t="n">
        <v>45156</v>
      </c>
      <c r="T2015" s="74" t="n">
        <v>45521</v>
      </c>
      <c r="U2015" s="87" t="s">
        <v>10340</v>
      </c>
      <c r="V2015" s="87" t="s">
        <v>10341</v>
      </c>
      <c r="W2015" s="76"/>
      <c r="X2015" s="71" t="s">
        <v>10335</v>
      </c>
      <c r="Y2015" s="71" t="s">
        <v>10342</v>
      </c>
      <c r="Z2015" s="79" t="s">
        <v>10629</v>
      </c>
      <c r="AA2015" s="76"/>
      <c r="AB2015" s="76"/>
      <c r="AC2015" s="76"/>
      <c r="AD2015" s="76"/>
      <c r="AE2015" s="97" t="s">
        <v>10630</v>
      </c>
      <c r="AF2015" s="76"/>
      <c r="AG2015" s="76"/>
      <c r="AH2015" s="76"/>
      <c r="AI2015" s="104" t="s">
        <v>10647</v>
      </c>
      <c r="AJ2015" s="79" t="s">
        <v>10346</v>
      </c>
      <c r="AK2015" s="68"/>
      <c r="AL2015" s="68"/>
      <c r="AM2015" s="68"/>
      <c r="AN2015" s="110"/>
      <c r="AO2015" s="110"/>
      <c r="AP2015" s="107"/>
      <c r="AQ2015" s="68"/>
    </row>
    <row r="2016" customFormat="false" ht="17.9" hidden="false" customHeight="false" outlineLevel="0" collapsed="false">
      <c r="B2016" s="1" t="str">
        <f aca="false">поверители!$E2016</f>
        <v>00765</v>
      </c>
      <c r="C2016" s="64" t="s">
        <v>428</v>
      </c>
      <c r="D2016" s="63"/>
      <c r="E2016" s="81" t="s">
        <v>12709</v>
      </c>
      <c r="F2016" s="63"/>
      <c r="G2016" s="63" t="s">
        <v>10335</v>
      </c>
      <c r="H2016" s="81" t="s">
        <v>404</v>
      </c>
      <c r="I2016" s="67" t="s">
        <v>10649</v>
      </c>
      <c r="J2016" s="76"/>
      <c r="K2016" s="76"/>
      <c r="L2016" s="76"/>
      <c r="M2016" s="76"/>
      <c r="N2016" s="76"/>
      <c r="O2016" s="71" t="s">
        <v>10335</v>
      </c>
      <c r="P2016" s="71"/>
      <c r="Q2016" s="71" t="s">
        <v>10338</v>
      </c>
      <c r="R2016" s="79" t="s">
        <v>10339</v>
      </c>
      <c r="S2016" s="74" t="n">
        <v>45156</v>
      </c>
      <c r="T2016" s="74" t="n">
        <v>45521</v>
      </c>
      <c r="U2016" s="87" t="s">
        <v>10340</v>
      </c>
      <c r="V2016" s="87" t="s">
        <v>10341</v>
      </c>
      <c r="W2016" s="76"/>
      <c r="X2016" s="71" t="s">
        <v>10335</v>
      </c>
      <c r="Y2016" s="71" t="s">
        <v>10342</v>
      </c>
      <c r="Z2016" s="79" t="s">
        <v>10629</v>
      </c>
      <c r="AA2016" s="76"/>
      <c r="AB2016" s="76"/>
      <c r="AC2016" s="76"/>
      <c r="AD2016" s="76"/>
      <c r="AE2016" s="97" t="s">
        <v>10630</v>
      </c>
      <c r="AF2016" s="76"/>
      <c r="AG2016" s="76"/>
      <c r="AH2016" s="76"/>
      <c r="AI2016" s="104" t="s">
        <v>10647</v>
      </c>
      <c r="AJ2016" s="79" t="s">
        <v>10346</v>
      </c>
      <c r="AK2016" s="68"/>
      <c r="AL2016" s="68"/>
      <c r="AM2016" s="68"/>
      <c r="AN2016" s="110"/>
      <c r="AO2016" s="110"/>
      <c r="AP2016" s="107"/>
      <c r="AQ2016" s="68"/>
    </row>
    <row r="2017" customFormat="false" ht="17.9" hidden="false" customHeight="false" outlineLevel="0" collapsed="false">
      <c r="B2017" s="1" t="str">
        <f aca="false">поверители!$E2017</f>
        <v>00778</v>
      </c>
      <c r="C2017" s="64" t="s">
        <v>291</v>
      </c>
      <c r="D2017" s="63"/>
      <c r="E2017" s="81" t="s">
        <v>12710</v>
      </c>
      <c r="F2017" s="63"/>
      <c r="G2017" s="63" t="s">
        <v>10335</v>
      </c>
      <c r="H2017" s="81" t="s">
        <v>294</v>
      </c>
      <c r="I2017" s="67" t="s">
        <v>10458</v>
      </c>
      <c r="J2017" s="76"/>
      <c r="K2017" s="76"/>
      <c r="L2017" s="76"/>
      <c r="M2017" s="76"/>
      <c r="N2017" s="76"/>
      <c r="O2017" s="71" t="s">
        <v>10335</v>
      </c>
      <c r="P2017" s="71"/>
      <c r="Q2017" s="71" t="s">
        <v>10338</v>
      </c>
      <c r="R2017" s="79" t="s">
        <v>10339</v>
      </c>
      <c r="S2017" s="74" t="n">
        <v>45156</v>
      </c>
      <c r="T2017" s="74" t="n">
        <v>45521</v>
      </c>
      <c r="U2017" s="87" t="s">
        <v>10340</v>
      </c>
      <c r="V2017" s="87" t="s">
        <v>10341</v>
      </c>
      <c r="W2017" s="76"/>
      <c r="X2017" s="71" t="s">
        <v>10335</v>
      </c>
      <c r="Y2017" s="71" t="s">
        <v>10342</v>
      </c>
      <c r="Z2017" s="79" t="s">
        <v>10629</v>
      </c>
      <c r="AA2017" s="76"/>
      <c r="AB2017" s="76"/>
      <c r="AC2017" s="76"/>
      <c r="AD2017" s="76"/>
      <c r="AE2017" s="97" t="s">
        <v>10630</v>
      </c>
      <c r="AF2017" s="76"/>
      <c r="AG2017" s="76"/>
      <c r="AH2017" s="76"/>
      <c r="AI2017" s="104" t="s">
        <v>10647</v>
      </c>
      <c r="AJ2017" s="79" t="s">
        <v>42</v>
      </c>
      <c r="AK2017" s="68"/>
      <c r="AL2017" s="68"/>
      <c r="AM2017" s="68"/>
      <c r="AN2017" s="110"/>
      <c r="AO2017" s="110"/>
      <c r="AP2017" s="107"/>
      <c r="AQ2017" s="68"/>
    </row>
    <row r="2018" customFormat="false" ht="15" hidden="false" customHeight="false" outlineLevel="0" collapsed="false">
      <c r="B2018" s="1" t="str">
        <f aca="false">поверители!$E2018</f>
        <v>01024</v>
      </c>
      <c r="C2018" s="64" t="s">
        <v>291</v>
      </c>
      <c r="D2018" s="63"/>
      <c r="E2018" s="67" t="s">
        <v>12711</v>
      </c>
      <c r="F2018" s="63"/>
      <c r="G2018" s="63" t="s">
        <v>10335</v>
      </c>
      <c r="H2018" s="81" t="s">
        <v>404</v>
      </c>
      <c r="I2018" s="67" t="s">
        <v>10670</v>
      </c>
      <c r="J2018" s="76"/>
      <c r="K2018" s="76"/>
      <c r="L2018" s="76"/>
      <c r="M2018" s="76"/>
      <c r="N2018" s="76"/>
      <c r="O2018" s="71" t="s">
        <v>10335</v>
      </c>
      <c r="P2018" s="71"/>
      <c r="Q2018" s="71" t="s">
        <v>10338</v>
      </c>
      <c r="R2018" s="79" t="s">
        <v>10339</v>
      </c>
      <c r="S2018" s="74" t="n">
        <v>45156</v>
      </c>
      <c r="T2018" s="74" t="n">
        <v>45521</v>
      </c>
      <c r="U2018" s="87" t="s">
        <v>10340</v>
      </c>
      <c r="V2018" s="87" t="s">
        <v>10341</v>
      </c>
      <c r="W2018" s="76"/>
      <c r="X2018" s="71" t="s">
        <v>10335</v>
      </c>
      <c r="Y2018" s="71" t="s">
        <v>10342</v>
      </c>
      <c r="Z2018" s="79" t="s">
        <v>10629</v>
      </c>
      <c r="AA2018" s="76"/>
      <c r="AB2018" s="76"/>
      <c r="AC2018" s="76"/>
      <c r="AD2018" s="76"/>
      <c r="AE2018" s="97" t="s">
        <v>10630</v>
      </c>
      <c r="AF2018" s="76"/>
      <c r="AG2018" s="76"/>
      <c r="AH2018" s="76"/>
      <c r="AI2018" s="67" t="s">
        <v>10647</v>
      </c>
      <c r="AJ2018" s="79" t="s">
        <v>42</v>
      </c>
      <c r="AK2018" s="68"/>
      <c r="AL2018" s="68"/>
      <c r="AM2018" s="68"/>
      <c r="AN2018" s="110"/>
      <c r="AO2018" s="110"/>
      <c r="AP2018" s="107"/>
      <c r="AQ2018" s="68"/>
    </row>
    <row r="2019" customFormat="false" ht="15" hidden="false" customHeight="false" outlineLevel="0" collapsed="false">
      <c r="B2019" s="1" t="str">
        <f aca="false">поверители!$E2019</f>
        <v>01028</v>
      </c>
      <c r="C2019" s="64" t="s">
        <v>291</v>
      </c>
      <c r="D2019" s="63"/>
      <c r="E2019" s="81" t="s">
        <v>12712</v>
      </c>
      <c r="F2019" s="63"/>
      <c r="G2019" s="63" t="s">
        <v>10335</v>
      </c>
      <c r="H2019" s="81" t="s">
        <v>294</v>
      </c>
      <c r="I2019" s="67" t="s">
        <v>10458</v>
      </c>
      <c r="J2019" s="76"/>
      <c r="K2019" s="76"/>
      <c r="L2019" s="76"/>
      <c r="M2019" s="76"/>
      <c r="N2019" s="76"/>
      <c r="O2019" s="71" t="s">
        <v>10335</v>
      </c>
      <c r="P2019" s="71"/>
      <c r="Q2019" s="71" t="s">
        <v>10338</v>
      </c>
      <c r="R2019" s="79" t="s">
        <v>10339</v>
      </c>
      <c r="S2019" s="74" t="n">
        <v>45156</v>
      </c>
      <c r="T2019" s="74" t="n">
        <v>45521</v>
      </c>
      <c r="U2019" s="87" t="s">
        <v>10340</v>
      </c>
      <c r="V2019" s="87" t="s">
        <v>10341</v>
      </c>
      <c r="W2019" s="76"/>
      <c r="X2019" s="71" t="s">
        <v>10335</v>
      </c>
      <c r="Y2019" s="71" t="s">
        <v>10342</v>
      </c>
      <c r="Z2019" s="79" t="s">
        <v>10629</v>
      </c>
      <c r="AA2019" s="76"/>
      <c r="AB2019" s="76"/>
      <c r="AC2019" s="76"/>
      <c r="AD2019" s="76"/>
      <c r="AE2019" s="97" t="s">
        <v>10630</v>
      </c>
      <c r="AF2019" s="76"/>
      <c r="AG2019" s="76"/>
      <c r="AH2019" s="76"/>
      <c r="AI2019" s="67" t="s">
        <v>10850</v>
      </c>
      <c r="AJ2019" s="79" t="s">
        <v>42</v>
      </c>
      <c r="AK2019" s="68"/>
      <c r="AL2019" s="68"/>
      <c r="AM2019" s="68"/>
      <c r="AN2019" s="110"/>
      <c r="AO2019" s="110"/>
      <c r="AP2019" s="107"/>
      <c r="AQ2019" s="68"/>
    </row>
    <row r="2020" customFormat="false" ht="15" hidden="false" customHeight="false" outlineLevel="0" collapsed="false">
      <c r="B2020" s="1" t="str">
        <f aca="false">поверители!$E2020</f>
        <v>01438</v>
      </c>
      <c r="C2020" s="64" t="s">
        <v>10065</v>
      </c>
      <c r="D2020" s="63"/>
      <c r="E2020" s="81" t="s">
        <v>12713</v>
      </c>
      <c r="F2020" s="63"/>
      <c r="G2020" s="63" t="s">
        <v>10335</v>
      </c>
      <c r="H2020" s="64" t="s">
        <v>12148</v>
      </c>
      <c r="I2020" s="67" t="s">
        <v>10670</v>
      </c>
      <c r="J2020" s="76"/>
      <c r="K2020" s="76"/>
      <c r="L2020" s="76"/>
      <c r="M2020" s="76"/>
      <c r="N2020" s="76"/>
      <c r="O2020" s="71" t="s">
        <v>10335</v>
      </c>
      <c r="P2020" s="71"/>
      <c r="Q2020" s="71" t="s">
        <v>10338</v>
      </c>
      <c r="R2020" s="79" t="s">
        <v>10339</v>
      </c>
      <c r="S2020" s="74" t="n">
        <v>45156</v>
      </c>
      <c r="T2020" s="74" t="n">
        <v>45521</v>
      </c>
      <c r="U2020" s="87" t="s">
        <v>10340</v>
      </c>
      <c r="V2020" s="87" t="s">
        <v>10341</v>
      </c>
      <c r="W2020" s="76"/>
      <c r="X2020" s="71" t="s">
        <v>10335</v>
      </c>
      <c r="Y2020" s="71" t="s">
        <v>10342</v>
      </c>
      <c r="Z2020" s="79" t="s">
        <v>10629</v>
      </c>
      <c r="AA2020" s="76"/>
      <c r="AB2020" s="76"/>
      <c r="AC2020" s="76"/>
      <c r="AD2020" s="76"/>
      <c r="AE2020" s="97" t="s">
        <v>10630</v>
      </c>
      <c r="AF2020" s="76"/>
      <c r="AG2020" s="76"/>
      <c r="AH2020" s="76"/>
      <c r="AI2020" s="67" t="s">
        <v>10558</v>
      </c>
      <c r="AJ2020" s="79" t="s">
        <v>42</v>
      </c>
      <c r="AK2020" s="68"/>
      <c r="AL2020" s="68"/>
      <c r="AM2020" s="68"/>
      <c r="AN2020" s="110"/>
      <c r="AO2020" s="110"/>
      <c r="AP2020" s="107"/>
      <c r="AQ2020" s="68"/>
    </row>
    <row r="2021" customFormat="false" ht="15" hidden="false" customHeight="false" outlineLevel="0" collapsed="false">
      <c r="B2021" s="1" t="str">
        <f aca="false">поверители!$E2021</f>
        <v>02113</v>
      </c>
      <c r="C2021" s="64" t="s">
        <v>323</v>
      </c>
      <c r="D2021" s="63"/>
      <c r="E2021" s="81" t="s">
        <v>12714</v>
      </c>
      <c r="F2021" s="63"/>
      <c r="G2021" s="63" t="s">
        <v>10335</v>
      </c>
      <c r="H2021" s="81" t="s">
        <v>782</v>
      </c>
      <c r="I2021" s="67" t="s">
        <v>10652</v>
      </c>
      <c r="J2021" s="76"/>
      <c r="K2021" s="76"/>
      <c r="L2021" s="76"/>
      <c r="M2021" s="76"/>
      <c r="N2021" s="76"/>
      <c r="O2021" s="71" t="s">
        <v>10335</v>
      </c>
      <c r="P2021" s="71"/>
      <c r="Q2021" s="71" t="s">
        <v>10338</v>
      </c>
      <c r="R2021" s="79" t="s">
        <v>10339</v>
      </c>
      <c r="S2021" s="74" t="n">
        <v>45156</v>
      </c>
      <c r="T2021" s="74" t="n">
        <v>45886</v>
      </c>
      <c r="U2021" s="87" t="s">
        <v>10340</v>
      </c>
      <c r="V2021" s="87" t="s">
        <v>10341</v>
      </c>
      <c r="W2021" s="76"/>
      <c r="X2021" s="71" t="s">
        <v>10335</v>
      </c>
      <c r="Y2021" s="71" t="s">
        <v>10342</v>
      </c>
      <c r="Z2021" s="79" t="s">
        <v>10629</v>
      </c>
      <c r="AA2021" s="76"/>
      <c r="AB2021" s="76"/>
      <c r="AC2021" s="76"/>
      <c r="AD2021" s="76"/>
      <c r="AE2021" s="97" t="s">
        <v>10630</v>
      </c>
      <c r="AF2021" s="76"/>
      <c r="AG2021" s="76"/>
      <c r="AH2021" s="76"/>
      <c r="AI2021" s="67" t="s">
        <v>10609</v>
      </c>
      <c r="AJ2021" s="79" t="s">
        <v>42</v>
      </c>
      <c r="AK2021" s="68"/>
      <c r="AL2021" s="68"/>
      <c r="AM2021" s="68"/>
      <c r="AN2021" s="110"/>
      <c r="AO2021" s="110"/>
      <c r="AP2021" s="107"/>
      <c r="AQ2021" s="68"/>
    </row>
    <row r="2022" customFormat="false" ht="15" hidden="false" customHeight="false" outlineLevel="0" collapsed="false">
      <c r="B2022" s="1" t="str">
        <f aca="false">поверители!$E2022</f>
        <v>02114</v>
      </c>
      <c r="C2022" s="64" t="s">
        <v>2257</v>
      </c>
      <c r="D2022" s="63"/>
      <c r="E2022" s="81" t="s">
        <v>12715</v>
      </c>
      <c r="F2022" s="63"/>
      <c r="G2022" s="63" t="s">
        <v>10335</v>
      </c>
      <c r="H2022" s="81" t="s">
        <v>2260</v>
      </c>
      <c r="I2022" s="67" t="s">
        <v>10652</v>
      </c>
      <c r="J2022" s="76"/>
      <c r="K2022" s="76"/>
      <c r="L2022" s="76"/>
      <c r="M2022" s="76"/>
      <c r="N2022" s="76"/>
      <c r="O2022" s="71" t="s">
        <v>10335</v>
      </c>
      <c r="P2022" s="71"/>
      <c r="Q2022" s="71" t="s">
        <v>10338</v>
      </c>
      <c r="R2022" s="79" t="s">
        <v>10339</v>
      </c>
      <c r="S2022" s="74" t="n">
        <v>45156</v>
      </c>
      <c r="T2022" s="74" t="n">
        <v>45886</v>
      </c>
      <c r="U2022" s="87" t="s">
        <v>10340</v>
      </c>
      <c r="V2022" s="87" t="s">
        <v>10341</v>
      </c>
      <c r="W2022" s="76"/>
      <c r="X2022" s="71" t="s">
        <v>10335</v>
      </c>
      <c r="Y2022" s="71" t="s">
        <v>10342</v>
      </c>
      <c r="Z2022" s="79" t="s">
        <v>10629</v>
      </c>
      <c r="AA2022" s="76"/>
      <c r="AB2022" s="76"/>
      <c r="AC2022" s="76"/>
      <c r="AD2022" s="76"/>
      <c r="AE2022" s="97" t="s">
        <v>10630</v>
      </c>
      <c r="AF2022" s="76"/>
      <c r="AG2022" s="76"/>
      <c r="AH2022" s="76"/>
      <c r="AI2022" s="67" t="s">
        <v>10609</v>
      </c>
      <c r="AJ2022" s="79" t="s">
        <v>42</v>
      </c>
      <c r="AK2022" s="68"/>
      <c r="AL2022" s="68"/>
      <c r="AM2022" s="68"/>
      <c r="AN2022" s="110"/>
      <c r="AO2022" s="110"/>
      <c r="AP2022" s="107"/>
      <c r="AQ2022" s="68"/>
    </row>
    <row r="2023" customFormat="false" ht="17.9" hidden="false" customHeight="false" outlineLevel="0" collapsed="false">
      <c r="B2023" s="1" t="str">
        <f aca="false">поверители!$E2023</f>
        <v>02149</v>
      </c>
      <c r="C2023" s="64" t="s">
        <v>291</v>
      </c>
      <c r="D2023" s="63"/>
      <c r="E2023" s="81" t="s">
        <v>12716</v>
      </c>
      <c r="F2023" s="63"/>
      <c r="G2023" s="63" t="s">
        <v>10335</v>
      </c>
      <c r="H2023" s="81" t="s">
        <v>404</v>
      </c>
      <c r="I2023" s="67" t="s">
        <v>10564</v>
      </c>
      <c r="J2023" s="76"/>
      <c r="K2023" s="76"/>
      <c r="L2023" s="76"/>
      <c r="M2023" s="76"/>
      <c r="N2023" s="76"/>
      <c r="O2023" s="71" t="s">
        <v>10335</v>
      </c>
      <c r="P2023" s="71"/>
      <c r="Q2023" s="71" t="s">
        <v>10338</v>
      </c>
      <c r="R2023" s="79" t="s">
        <v>10339</v>
      </c>
      <c r="S2023" s="74" t="n">
        <v>45156</v>
      </c>
      <c r="T2023" s="74" t="n">
        <v>45521</v>
      </c>
      <c r="U2023" s="87" t="s">
        <v>10340</v>
      </c>
      <c r="V2023" s="87" t="s">
        <v>10341</v>
      </c>
      <c r="W2023" s="76"/>
      <c r="X2023" s="71" t="s">
        <v>10335</v>
      </c>
      <c r="Y2023" s="71" t="s">
        <v>10342</v>
      </c>
      <c r="Z2023" s="79" t="s">
        <v>10629</v>
      </c>
      <c r="AA2023" s="76"/>
      <c r="AB2023" s="76"/>
      <c r="AC2023" s="76"/>
      <c r="AD2023" s="76"/>
      <c r="AE2023" s="97" t="s">
        <v>10630</v>
      </c>
      <c r="AF2023" s="76"/>
      <c r="AG2023" s="76"/>
      <c r="AH2023" s="76"/>
      <c r="AI2023" s="104" t="s">
        <v>11001</v>
      </c>
      <c r="AJ2023" s="79" t="s">
        <v>42</v>
      </c>
      <c r="AK2023" s="68"/>
      <c r="AL2023" s="68"/>
      <c r="AM2023" s="68"/>
      <c r="AN2023" s="110"/>
      <c r="AO2023" s="110"/>
      <c r="AP2023" s="107"/>
      <c r="AQ2023" s="68"/>
    </row>
    <row r="2024" customFormat="false" ht="17.9" hidden="false" customHeight="false" outlineLevel="0" collapsed="false">
      <c r="B2024" s="1" t="str">
        <f aca="false">поверители!$E2024</f>
        <v>02166</v>
      </c>
      <c r="C2024" s="64" t="s">
        <v>291</v>
      </c>
      <c r="D2024" s="63"/>
      <c r="E2024" s="81" t="s">
        <v>12717</v>
      </c>
      <c r="F2024" s="63"/>
      <c r="G2024" s="63" t="s">
        <v>10335</v>
      </c>
      <c r="H2024" s="81" t="s">
        <v>404</v>
      </c>
      <c r="I2024" s="67" t="s">
        <v>10458</v>
      </c>
      <c r="J2024" s="76"/>
      <c r="K2024" s="76"/>
      <c r="L2024" s="76"/>
      <c r="M2024" s="76"/>
      <c r="N2024" s="76"/>
      <c r="O2024" s="71" t="s">
        <v>10335</v>
      </c>
      <c r="P2024" s="71"/>
      <c r="Q2024" s="71" t="s">
        <v>10338</v>
      </c>
      <c r="R2024" s="79" t="s">
        <v>10339</v>
      </c>
      <c r="S2024" s="74" t="n">
        <v>45156</v>
      </c>
      <c r="T2024" s="74" t="n">
        <v>45521</v>
      </c>
      <c r="U2024" s="87" t="s">
        <v>10340</v>
      </c>
      <c r="V2024" s="87" t="s">
        <v>10341</v>
      </c>
      <c r="W2024" s="76"/>
      <c r="X2024" s="71" t="s">
        <v>10335</v>
      </c>
      <c r="Y2024" s="71" t="s">
        <v>10342</v>
      </c>
      <c r="Z2024" s="79" t="s">
        <v>10629</v>
      </c>
      <c r="AA2024" s="76"/>
      <c r="AB2024" s="76"/>
      <c r="AC2024" s="76"/>
      <c r="AD2024" s="76"/>
      <c r="AE2024" s="97" t="s">
        <v>10630</v>
      </c>
      <c r="AF2024" s="76"/>
      <c r="AG2024" s="76"/>
      <c r="AH2024" s="76"/>
      <c r="AI2024" s="104" t="s">
        <v>11404</v>
      </c>
      <c r="AJ2024" s="79" t="s">
        <v>42</v>
      </c>
      <c r="AK2024" s="68"/>
      <c r="AL2024" s="68"/>
      <c r="AM2024" s="68"/>
      <c r="AN2024" s="110"/>
      <c r="AO2024" s="110"/>
      <c r="AP2024" s="107"/>
      <c r="AQ2024" s="68"/>
    </row>
    <row r="2025" customFormat="false" ht="17.9" hidden="false" customHeight="false" outlineLevel="0" collapsed="false">
      <c r="B2025" s="1" t="str">
        <f aca="false">поверители!$E2025</f>
        <v>02170</v>
      </c>
      <c r="C2025" s="64" t="s">
        <v>291</v>
      </c>
      <c r="D2025" s="63"/>
      <c r="E2025" s="81" t="s">
        <v>12718</v>
      </c>
      <c r="F2025" s="63"/>
      <c r="G2025" s="63" t="s">
        <v>10335</v>
      </c>
      <c r="H2025" s="81" t="s">
        <v>404</v>
      </c>
      <c r="I2025" s="67" t="s">
        <v>10670</v>
      </c>
      <c r="J2025" s="76"/>
      <c r="K2025" s="76"/>
      <c r="L2025" s="76"/>
      <c r="M2025" s="76"/>
      <c r="N2025" s="76"/>
      <c r="O2025" s="71" t="s">
        <v>10335</v>
      </c>
      <c r="P2025" s="71"/>
      <c r="Q2025" s="71" t="s">
        <v>10338</v>
      </c>
      <c r="R2025" s="79" t="s">
        <v>10339</v>
      </c>
      <c r="S2025" s="74" t="n">
        <v>45156</v>
      </c>
      <c r="T2025" s="74" t="n">
        <v>45521</v>
      </c>
      <c r="U2025" s="87" t="s">
        <v>10340</v>
      </c>
      <c r="V2025" s="87" t="s">
        <v>10341</v>
      </c>
      <c r="W2025" s="76"/>
      <c r="X2025" s="71" t="s">
        <v>10335</v>
      </c>
      <c r="Y2025" s="71" t="s">
        <v>10342</v>
      </c>
      <c r="Z2025" s="79" t="s">
        <v>10629</v>
      </c>
      <c r="AA2025" s="76"/>
      <c r="AB2025" s="76"/>
      <c r="AC2025" s="76"/>
      <c r="AD2025" s="76"/>
      <c r="AE2025" s="97" t="s">
        <v>10630</v>
      </c>
      <c r="AF2025" s="76"/>
      <c r="AG2025" s="76"/>
      <c r="AH2025" s="76"/>
      <c r="AI2025" s="104" t="s">
        <v>11404</v>
      </c>
      <c r="AJ2025" s="79" t="s">
        <v>42</v>
      </c>
      <c r="AK2025" s="68"/>
      <c r="AL2025" s="68"/>
      <c r="AM2025" s="68"/>
      <c r="AN2025" s="110"/>
      <c r="AO2025" s="110"/>
      <c r="AP2025" s="107"/>
      <c r="AQ2025" s="68"/>
    </row>
    <row r="2026" customFormat="false" ht="15" hidden="false" customHeight="false" outlineLevel="0" collapsed="false">
      <c r="B2026" s="1" t="str">
        <f aca="false">поверители!$E2026</f>
        <v>02984</v>
      </c>
      <c r="C2026" s="64" t="s">
        <v>724</v>
      </c>
      <c r="D2026" s="63"/>
      <c r="E2026" s="81" t="s">
        <v>12719</v>
      </c>
      <c r="F2026" s="63"/>
      <c r="G2026" s="63" t="s">
        <v>10335</v>
      </c>
      <c r="H2026" s="81" t="s">
        <v>332</v>
      </c>
      <c r="I2026" s="67" t="s">
        <v>10652</v>
      </c>
      <c r="J2026" s="76"/>
      <c r="K2026" s="76"/>
      <c r="L2026" s="76"/>
      <c r="M2026" s="76"/>
      <c r="N2026" s="76"/>
      <c r="O2026" s="71" t="s">
        <v>10335</v>
      </c>
      <c r="P2026" s="71"/>
      <c r="Q2026" s="71" t="s">
        <v>10338</v>
      </c>
      <c r="R2026" s="79" t="s">
        <v>10339</v>
      </c>
      <c r="S2026" s="74" t="n">
        <v>45156</v>
      </c>
      <c r="T2026" s="74" t="n">
        <v>45886</v>
      </c>
      <c r="U2026" s="87" t="s">
        <v>10340</v>
      </c>
      <c r="V2026" s="87" t="s">
        <v>10341</v>
      </c>
      <c r="W2026" s="76"/>
      <c r="X2026" s="71" t="s">
        <v>10335</v>
      </c>
      <c r="Y2026" s="71" t="s">
        <v>10342</v>
      </c>
      <c r="Z2026" s="79" t="s">
        <v>10629</v>
      </c>
      <c r="AA2026" s="76"/>
      <c r="AB2026" s="76"/>
      <c r="AC2026" s="76"/>
      <c r="AD2026" s="76"/>
      <c r="AE2026" s="97" t="s">
        <v>10630</v>
      </c>
      <c r="AF2026" s="76"/>
      <c r="AG2026" s="76"/>
      <c r="AH2026" s="76"/>
      <c r="AI2026" s="67" t="s">
        <v>12123</v>
      </c>
      <c r="AJ2026" s="79" t="s">
        <v>42</v>
      </c>
      <c r="AK2026" s="68"/>
      <c r="AL2026" s="68"/>
      <c r="AM2026" s="68"/>
      <c r="AN2026" s="110"/>
      <c r="AO2026" s="110"/>
      <c r="AP2026" s="107"/>
      <c r="AQ2026" s="68"/>
    </row>
    <row r="2027" customFormat="false" ht="15" hidden="false" customHeight="false" outlineLevel="0" collapsed="false">
      <c r="B2027" s="1" t="str">
        <f aca="false">поверители!$E2027</f>
        <v>02990</v>
      </c>
      <c r="C2027" s="64" t="s">
        <v>428</v>
      </c>
      <c r="D2027" s="63"/>
      <c r="E2027" s="81" t="s">
        <v>12720</v>
      </c>
      <c r="F2027" s="63"/>
      <c r="G2027" s="63" t="s">
        <v>10335</v>
      </c>
      <c r="H2027" s="81" t="s">
        <v>294</v>
      </c>
      <c r="I2027" s="67" t="s">
        <v>10374</v>
      </c>
      <c r="J2027" s="76"/>
      <c r="K2027" s="76"/>
      <c r="L2027" s="76"/>
      <c r="M2027" s="76"/>
      <c r="N2027" s="76"/>
      <c r="O2027" s="71" t="s">
        <v>10335</v>
      </c>
      <c r="P2027" s="71"/>
      <c r="Q2027" s="71" t="s">
        <v>10338</v>
      </c>
      <c r="R2027" s="79" t="s">
        <v>10339</v>
      </c>
      <c r="S2027" s="74" t="n">
        <v>45156</v>
      </c>
      <c r="T2027" s="74" t="n">
        <v>45521</v>
      </c>
      <c r="U2027" s="87" t="s">
        <v>10340</v>
      </c>
      <c r="V2027" s="87" t="s">
        <v>10341</v>
      </c>
      <c r="W2027" s="76"/>
      <c r="X2027" s="71" t="s">
        <v>10335</v>
      </c>
      <c r="Y2027" s="71" t="s">
        <v>10342</v>
      </c>
      <c r="Z2027" s="79" t="s">
        <v>10629</v>
      </c>
      <c r="AA2027" s="76"/>
      <c r="AB2027" s="76"/>
      <c r="AC2027" s="76"/>
      <c r="AD2027" s="76"/>
      <c r="AE2027" s="97" t="s">
        <v>10630</v>
      </c>
      <c r="AF2027" s="76"/>
      <c r="AG2027" s="76"/>
      <c r="AH2027" s="76"/>
      <c r="AI2027" s="67" t="s">
        <v>10853</v>
      </c>
      <c r="AJ2027" s="79" t="s">
        <v>42</v>
      </c>
      <c r="AK2027" s="68"/>
      <c r="AL2027" s="68"/>
      <c r="AM2027" s="68"/>
      <c r="AN2027" s="110"/>
      <c r="AO2027" s="110"/>
      <c r="AP2027" s="107"/>
      <c r="AQ2027" s="68"/>
    </row>
    <row r="2028" customFormat="false" ht="15" hidden="false" customHeight="false" outlineLevel="0" collapsed="false">
      <c r="B2028" s="1" t="str">
        <f aca="false">поверители!$E2028</f>
        <v>02992</v>
      </c>
      <c r="C2028" s="64" t="s">
        <v>291</v>
      </c>
      <c r="D2028" s="63"/>
      <c r="E2028" s="81" t="s">
        <v>12721</v>
      </c>
      <c r="F2028" s="63"/>
      <c r="G2028" s="63" t="s">
        <v>10335</v>
      </c>
      <c r="H2028" s="81" t="s">
        <v>294</v>
      </c>
      <c r="I2028" s="67" t="s">
        <v>10458</v>
      </c>
      <c r="J2028" s="76"/>
      <c r="K2028" s="76"/>
      <c r="L2028" s="76"/>
      <c r="M2028" s="76"/>
      <c r="N2028" s="76"/>
      <c r="O2028" s="71" t="s">
        <v>10335</v>
      </c>
      <c r="P2028" s="71"/>
      <c r="Q2028" s="71" t="s">
        <v>10338</v>
      </c>
      <c r="R2028" s="79" t="s">
        <v>10339</v>
      </c>
      <c r="S2028" s="74" t="n">
        <v>45156</v>
      </c>
      <c r="T2028" s="74" t="n">
        <v>45521</v>
      </c>
      <c r="U2028" s="87" t="s">
        <v>10340</v>
      </c>
      <c r="V2028" s="87" t="s">
        <v>10341</v>
      </c>
      <c r="W2028" s="76"/>
      <c r="X2028" s="71" t="s">
        <v>10335</v>
      </c>
      <c r="Y2028" s="71" t="s">
        <v>10342</v>
      </c>
      <c r="Z2028" s="79" t="s">
        <v>10629</v>
      </c>
      <c r="AA2028" s="76"/>
      <c r="AB2028" s="76"/>
      <c r="AC2028" s="76"/>
      <c r="AD2028" s="76"/>
      <c r="AE2028" s="97" t="s">
        <v>10630</v>
      </c>
      <c r="AF2028" s="76"/>
      <c r="AG2028" s="76"/>
      <c r="AH2028" s="76"/>
      <c r="AI2028" s="67" t="s">
        <v>10647</v>
      </c>
      <c r="AJ2028" s="79" t="s">
        <v>42</v>
      </c>
      <c r="AK2028" s="68"/>
      <c r="AL2028" s="68"/>
      <c r="AM2028" s="68"/>
      <c r="AN2028" s="110"/>
      <c r="AO2028" s="110"/>
      <c r="AP2028" s="107"/>
      <c r="AQ2028" s="68"/>
    </row>
    <row r="2029" customFormat="false" ht="15" hidden="false" customHeight="false" outlineLevel="0" collapsed="false">
      <c r="B2029" s="1" t="str">
        <f aca="false">поверители!$E2029</f>
        <v>02997</v>
      </c>
      <c r="C2029" s="64" t="s">
        <v>323</v>
      </c>
      <c r="D2029" s="63"/>
      <c r="E2029" s="81" t="s">
        <v>12722</v>
      </c>
      <c r="F2029" s="63"/>
      <c r="G2029" s="63" t="s">
        <v>10335</v>
      </c>
      <c r="H2029" s="81" t="s">
        <v>326</v>
      </c>
      <c r="I2029" s="67" t="s">
        <v>10652</v>
      </c>
      <c r="J2029" s="76"/>
      <c r="K2029" s="76"/>
      <c r="L2029" s="76"/>
      <c r="M2029" s="76"/>
      <c r="N2029" s="76"/>
      <c r="O2029" s="71" t="s">
        <v>10335</v>
      </c>
      <c r="P2029" s="71"/>
      <c r="Q2029" s="71" t="s">
        <v>10338</v>
      </c>
      <c r="R2029" s="79" t="s">
        <v>10339</v>
      </c>
      <c r="S2029" s="74" t="n">
        <v>45156</v>
      </c>
      <c r="T2029" s="74" t="n">
        <v>45886</v>
      </c>
      <c r="U2029" s="87" t="s">
        <v>10340</v>
      </c>
      <c r="V2029" s="87" t="s">
        <v>10341</v>
      </c>
      <c r="W2029" s="76"/>
      <c r="X2029" s="71" t="s">
        <v>10335</v>
      </c>
      <c r="Y2029" s="71" t="s">
        <v>10342</v>
      </c>
      <c r="Z2029" s="79" t="s">
        <v>10629</v>
      </c>
      <c r="AA2029" s="76"/>
      <c r="AB2029" s="76"/>
      <c r="AC2029" s="76"/>
      <c r="AD2029" s="76"/>
      <c r="AE2029" s="97" t="s">
        <v>10630</v>
      </c>
      <c r="AF2029" s="76"/>
      <c r="AG2029" s="76"/>
      <c r="AH2029" s="76"/>
      <c r="AI2029" s="67" t="s">
        <v>10558</v>
      </c>
      <c r="AJ2029" s="79" t="s">
        <v>42</v>
      </c>
      <c r="AK2029" s="68"/>
      <c r="AL2029" s="68"/>
      <c r="AM2029" s="68"/>
      <c r="AN2029" s="110"/>
      <c r="AO2029" s="110"/>
      <c r="AP2029" s="107"/>
      <c r="AQ2029" s="68"/>
    </row>
    <row r="2030" customFormat="false" ht="15" hidden="false" customHeight="false" outlineLevel="0" collapsed="false">
      <c r="B2030" s="1" t="str">
        <f aca="false">поверители!$E2030</f>
        <v>06323</v>
      </c>
      <c r="C2030" s="64" t="s">
        <v>2257</v>
      </c>
      <c r="D2030" s="63"/>
      <c r="E2030" s="81" t="s">
        <v>12723</v>
      </c>
      <c r="F2030" s="63"/>
      <c r="G2030" s="63" t="s">
        <v>10335</v>
      </c>
      <c r="H2030" s="81" t="s">
        <v>2260</v>
      </c>
      <c r="I2030" s="67" t="s">
        <v>10652</v>
      </c>
      <c r="J2030" s="76"/>
      <c r="K2030" s="76"/>
      <c r="L2030" s="76"/>
      <c r="M2030" s="76"/>
      <c r="N2030" s="76"/>
      <c r="O2030" s="71" t="s">
        <v>10335</v>
      </c>
      <c r="P2030" s="71"/>
      <c r="Q2030" s="71" t="s">
        <v>10338</v>
      </c>
      <c r="R2030" s="79" t="s">
        <v>10339</v>
      </c>
      <c r="S2030" s="74" t="n">
        <v>45156</v>
      </c>
      <c r="T2030" s="74" t="n">
        <v>45886</v>
      </c>
      <c r="U2030" s="87" t="s">
        <v>10340</v>
      </c>
      <c r="V2030" s="87" t="s">
        <v>10341</v>
      </c>
      <c r="W2030" s="76"/>
      <c r="X2030" s="71" t="s">
        <v>10335</v>
      </c>
      <c r="Y2030" s="71" t="s">
        <v>10342</v>
      </c>
      <c r="Z2030" s="79" t="s">
        <v>10629</v>
      </c>
      <c r="AA2030" s="76"/>
      <c r="AB2030" s="76"/>
      <c r="AC2030" s="76"/>
      <c r="AD2030" s="76"/>
      <c r="AE2030" s="97" t="s">
        <v>10630</v>
      </c>
      <c r="AF2030" s="76"/>
      <c r="AG2030" s="76"/>
      <c r="AH2030" s="76"/>
      <c r="AI2030" s="67" t="s">
        <v>10609</v>
      </c>
      <c r="AJ2030" s="79" t="s">
        <v>42</v>
      </c>
      <c r="AK2030" s="68"/>
      <c r="AL2030" s="68"/>
      <c r="AM2030" s="68"/>
      <c r="AN2030" s="110"/>
      <c r="AO2030" s="110"/>
      <c r="AP2030" s="107"/>
      <c r="AQ2030" s="68"/>
    </row>
    <row r="2031" customFormat="false" ht="17.9" hidden="false" customHeight="false" outlineLevel="0" collapsed="false">
      <c r="B2031" s="1" t="str">
        <f aca="false">поверители!$E2031</f>
        <v>06324</v>
      </c>
      <c r="C2031" s="64" t="s">
        <v>387</v>
      </c>
      <c r="D2031" s="63"/>
      <c r="E2031" s="81" t="s">
        <v>12724</v>
      </c>
      <c r="F2031" s="63"/>
      <c r="G2031" s="63" t="s">
        <v>10335</v>
      </c>
      <c r="H2031" s="63" t="s">
        <v>366</v>
      </c>
      <c r="I2031" s="67" t="s">
        <v>10469</v>
      </c>
      <c r="J2031" s="76"/>
      <c r="K2031" s="76"/>
      <c r="L2031" s="76"/>
      <c r="M2031" s="76"/>
      <c r="N2031" s="76"/>
      <c r="O2031" s="71" t="s">
        <v>10335</v>
      </c>
      <c r="P2031" s="71"/>
      <c r="Q2031" s="71" t="s">
        <v>10338</v>
      </c>
      <c r="R2031" s="79" t="s">
        <v>10339</v>
      </c>
      <c r="S2031" s="74" t="n">
        <v>45156</v>
      </c>
      <c r="T2031" s="74" t="n">
        <v>45886</v>
      </c>
      <c r="U2031" s="87" t="s">
        <v>10340</v>
      </c>
      <c r="V2031" s="87" t="s">
        <v>10341</v>
      </c>
      <c r="W2031" s="76"/>
      <c r="X2031" s="71" t="s">
        <v>10335</v>
      </c>
      <c r="Y2031" s="71" t="s">
        <v>10342</v>
      </c>
      <c r="Z2031" s="79" t="s">
        <v>10629</v>
      </c>
      <c r="AA2031" s="76"/>
      <c r="AB2031" s="76"/>
      <c r="AC2031" s="76"/>
      <c r="AD2031" s="76"/>
      <c r="AE2031" s="97" t="s">
        <v>10630</v>
      </c>
      <c r="AF2031" s="76"/>
      <c r="AG2031" s="76"/>
      <c r="AH2031" s="76"/>
      <c r="AI2031" s="104" t="s">
        <v>10733</v>
      </c>
      <c r="AJ2031" s="79" t="s">
        <v>42</v>
      </c>
      <c r="AK2031" s="68"/>
      <c r="AL2031" s="68"/>
      <c r="AM2031" s="68"/>
      <c r="AN2031" s="110"/>
      <c r="AO2031" s="110"/>
      <c r="AP2031" s="107"/>
      <c r="AQ2031" s="68"/>
    </row>
    <row r="2032" customFormat="false" ht="15" hidden="false" customHeight="false" outlineLevel="0" collapsed="false">
      <c r="B2032" s="1" t="str">
        <f aca="false">поверители!$E2032</f>
        <v>Р00832</v>
      </c>
      <c r="C2032" s="64" t="s">
        <v>291</v>
      </c>
      <c r="D2032" s="63"/>
      <c r="E2032" s="81" t="s">
        <v>12725</v>
      </c>
      <c r="F2032" s="63"/>
      <c r="G2032" s="63" t="s">
        <v>10335</v>
      </c>
      <c r="H2032" s="81" t="s">
        <v>2471</v>
      </c>
      <c r="I2032" s="67" t="s">
        <v>10564</v>
      </c>
      <c r="J2032" s="76"/>
      <c r="K2032" s="76"/>
      <c r="L2032" s="76"/>
      <c r="M2032" s="76"/>
      <c r="N2032" s="76"/>
      <c r="O2032" s="71" t="s">
        <v>10335</v>
      </c>
      <c r="P2032" s="71"/>
      <c r="Q2032" s="71" t="s">
        <v>10338</v>
      </c>
      <c r="R2032" s="79" t="s">
        <v>10339</v>
      </c>
      <c r="S2032" s="74" t="n">
        <v>45156</v>
      </c>
      <c r="T2032" s="74" t="n">
        <v>45521</v>
      </c>
      <c r="U2032" s="87" t="s">
        <v>10340</v>
      </c>
      <c r="V2032" s="87" t="s">
        <v>10341</v>
      </c>
      <c r="W2032" s="76"/>
      <c r="X2032" s="71" t="s">
        <v>10335</v>
      </c>
      <c r="Y2032" s="71" t="s">
        <v>10342</v>
      </c>
      <c r="Z2032" s="79" t="s">
        <v>10629</v>
      </c>
      <c r="AA2032" s="76"/>
      <c r="AB2032" s="76"/>
      <c r="AC2032" s="76"/>
      <c r="AD2032" s="76"/>
      <c r="AE2032" s="97" t="s">
        <v>10689</v>
      </c>
      <c r="AF2032" s="76"/>
      <c r="AG2032" s="76"/>
      <c r="AH2032" s="76"/>
      <c r="AI2032" s="67" t="s">
        <v>12726</v>
      </c>
      <c r="AJ2032" s="79" t="s">
        <v>42</v>
      </c>
      <c r="AK2032" s="68"/>
      <c r="AL2032" s="68"/>
      <c r="AM2032" s="68"/>
      <c r="AN2032" s="110"/>
      <c r="AO2032" s="110"/>
      <c r="AP2032" s="107"/>
      <c r="AQ2032" s="68"/>
    </row>
    <row r="2033" customFormat="false" ht="15" hidden="false" customHeight="false" outlineLevel="0" collapsed="false">
      <c r="B2033" s="1" t="str">
        <f aca="false">поверители!$E2033</f>
        <v>Р01229</v>
      </c>
      <c r="C2033" s="64" t="s">
        <v>428</v>
      </c>
      <c r="D2033" s="63"/>
      <c r="E2033" s="81" t="s">
        <v>12727</v>
      </c>
      <c r="F2033" s="63"/>
      <c r="G2033" s="63" t="s">
        <v>10335</v>
      </c>
      <c r="H2033" s="81" t="s">
        <v>404</v>
      </c>
      <c r="I2033" s="67" t="s">
        <v>10453</v>
      </c>
      <c r="J2033" s="76"/>
      <c r="K2033" s="76"/>
      <c r="L2033" s="76"/>
      <c r="M2033" s="76"/>
      <c r="N2033" s="76"/>
      <c r="O2033" s="71" t="s">
        <v>10335</v>
      </c>
      <c r="P2033" s="71"/>
      <c r="Q2033" s="71" t="s">
        <v>10338</v>
      </c>
      <c r="R2033" s="79" t="s">
        <v>10339</v>
      </c>
      <c r="S2033" s="74" t="n">
        <v>45156</v>
      </c>
      <c r="T2033" s="74" t="n">
        <v>45521</v>
      </c>
      <c r="U2033" s="87" t="s">
        <v>10340</v>
      </c>
      <c r="V2033" s="87" t="s">
        <v>10341</v>
      </c>
      <c r="W2033" s="76"/>
      <c r="X2033" s="71" t="s">
        <v>10335</v>
      </c>
      <c r="Y2033" s="71" t="s">
        <v>10342</v>
      </c>
      <c r="Z2033" s="79" t="s">
        <v>10629</v>
      </c>
      <c r="AA2033" s="76"/>
      <c r="AB2033" s="76"/>
      <c r="AC2033" s="76"/>
      <c r="AD2033" s="76"/>
      <c r="AE2033" s="97" t="s">
        <v>10630</v>
      </c>
      <c r="AF2033" s="76"/>
      <c r="AG2033" s="76"/>
      <c r="AH2033" s="76"/>
      <c r="AI2033" s="67" t="s">
        <v>10850</v>
      </c>
      <c r="AJ2033" s="79" t="s">
        <v>42</v>
      </c>
      <c r="AK2033" s="68"/>
      <c r="AL2033" s="68"/>
      <c r="AM2033" s="68"/>
      <c r="AN2033" s="110"/>
      <c r="AO2033" s="110"/>
      <c r="AP2033" s="107"/>
      <c r="AQ2033" s="68"/>
    </row>
    <row r="2034" customFormat="false" ht="17.9" hidden="false" customHeight="false" outlineLevel="0" collapsed="false">
      <c r="B2034" s="1" t="str">
        <f aca="false">поверители!$E2034</f>
        <v>Р00594</v>
      </c>
      <c r="C2034" s="64" t="s">
        <v>291</v>
      </c>
      <c r="D2034" s="63"/>
      <c r="E2034" s="81" t="s">
        <v>12728</v>
      </c>
      <c r="F2034" s="63"/>
      <c r="G2034" s="63" t="s">
        <v>10335</v>
      </c>
      <c r="H2034" s="81" t="s">
        <v>404</v>
      </c>
      <c r="I2034" s="67" t="s">
        <v>10458</v>
      </c>
      <c r="J2034" s="76"/>
      <c r="K2034" s="76"/>
      <c r="L2034" s="76"/>
      <c r="M2034" s="76"/>
      <c r="N2034" s="76"/>
      <c r="O2034" s="71" t="s">
        <v>10335</v>
      </c>
      <c r="P2034" s="71"/>
      <c r="Q2034" s="71" t="s">
        <v>10338</v>
      </c>
      <c r="R2034" s="79" t="s">
        <v>10339</v>
      </c>
      <c r="S2034" s="74" t="n">
        <v>45156</v>
      </c>
      <c r="T2034" s="74" t="n">
        <v>45521</v>
      </c>
      <c r="U2034" s="87" t="s">
        <v>10340</v>
      </c>
      <c r="V2034" s="87" t="s">
        <v>10341</v>
      </c>
      <c r="W2034" s="76"/>
      <c r="X2034" s="71" t="s">
        <v>10335</v>
      </c>
      <c r="Y2034" s="71" t="s">
        <v>10342</v>
      </c>
      <c r="Z2034" s="79" t="s">
        <v>10629</v>
      </c>
      <c r="AA2034" s="76"/>
      <c r="AB2034" s="76"/>
      <c r="AC2034" s="76"/>
      <c r="AD2034" s="76"/>
      <c r="AE2034" s="97" t="s">
        <v>10630</v>
      </c>
      <c r="AF2034" s="76"/>
      <c r="AG2034" s="76"/>
      <c r="AH2034" s="76"/>
      <c r="AI2034" s="104" t="s">
        <v>11001</v>
      </c>
      <c r="AJ2034" s="79" t="s">
        <v>42</v>
      </c>
      <c r="AK2034" s="68"/>
      <c r="AL2034" s="68"/>
      <c r="AM2034" s="68"/>
      <c r="AN2034" s="110"/>
      <c r="AO2034" s="110"/>
      <c r="AP2034" s="107"/>
      <c r="AQ2034" s="68"/>
    </row>
    <row r="2035" customFormat="false" ht="15" hidden="false" customHeight="false" outlineLevel="0" collapsed="false">
      <c r="B2035" s="1" t="str">
        <f aca="false">поверители!$E2035</f>
        <v>Р01130</v>
      </c>
      <c r="C2035" s="64" t="s">
        <v>291</v>
      </c>
      <c r="D2035" s="87"/>
      <c r="E2035" s="81" t="s">
        <v>12729</v>
      </c>
      <c r="F2035" s="87"/>
      <c r="G2035" s="63" t="s">
        <v>10335</v>
      </c>
      <c r="H2035" s="81" t="s">
        <v>404</v>
      </c>
      <c r="I2035" s="67" t="s">
        <v>10667</v>
      </c>
      <c r="J2035" s="89"/>
      <c r="K2035" s="89"/>
      <c r="L2035" s="89"/>
      <c r="M2035" s="89"/>
      <c r="N2035" s="89"/>
      <c r="O2035" s="71" t="s">
        <v>10335</v>
      </c>
      <c r="P2035" s="71"/>
      <c r="Q2035" s="71" t="s">
        <v>10338</v>
      </c>
      <c r="R2035" s="79" t="s">
        <v>10339</v>
      </c>
      <c r="S2035" s="74" t="n">
        <v>45156</v>
      </c>
      <c r="T2035" s="74" t="n">
        <v>45521</v>
      </c>
      <c r="U2035" s="87" t="s">
        <v>10340</v>
      </c>
      <c r="V2035" s="87" t="s">
        <v>10341</v>
      </c>
      <c r="W2035" s="76"/>
      <c r="X2035" s="71" t="s">
        <v>10335</v>
      </c>
      <c r="Y2035" s="71" t="s">
        <v>10342</v>
      </c>
      <c r="Z2035" s="79" t="s">
        <v>10629</v>
      </c>
      <c r="AA2035" s="89"/>
      <c r="AB2035" s="89"/>
      <c r="AC2035" s="89"/>
      <c r="AD2035" s="89"/>
      <c r="AE2035" s="97" t="s">
        <v>10630</v>
      </c>
      <c r="AF2035" s="89"/>
      <c r="AG2035" s="89"/>
      <c r="AH2035" s="89"/>
      <c r="AI2035" s="67" t="s">
        <v>10647</v>
      </c>
      <c r="AJ2035" s="79" t="s">
        <v>42</v>
      </c>
      <c r="AK2035" s="68"/>
      <c r="AL2035" s="68"/>
      <c r="AM2035" s="68"/>
      <c r="AN2035" s="110"/>
      <c r="AO2035" s="110"/>
      <c r="AP2035" s="107"/>
      <c r="AQ2035" s="68"/>
    </row>
    <row r="2036" customFormat="false" ht="15" hidden="false" customHeight="false" outlineLevel="0" collapsed="false">
      <c r="B2036" s="1" t="str">
        <f aca="false">поверители!$E2036</f>
        <v>Р01226</v>
      </c>
      <c r="C2036" s="64" t="s">
        <v>291</v>
      </c>
      <c r="D2036" s="87"/>
      <c r="E2036" s="81" t="s">
        <v>12730</v>
      </c>
      <c r="F2036" s="87"/>
      <c r="G2036" s="63" t="s">
        <v>10335</v>
      </c>
      <c r="H2036" s="81" t="s">
        <v>404</v>
      </c>
      <c r="I2036" s="67" t="s">
        <v>10670</v>
      </c>
      <c r="J2036" s="89"/>
      <c r="K2036" s="89"/>
      <c r="L2036" s="89"/>
      <c r="M2036" s="89"/>
      <c r="N2036" s="89"/>
      <c r="O2036" s="71" t="s">
        <v>10335</v>
      </c>
      <c r="P2036" s="71"/>
      <c r="Q2036" s="71" t="s">
        <v>10338</v>
      </c>
      <c r="R2036" s="79" t="s">
        <v>10339</v>
      </c>
      <c r="S2036" s="74" t="n">
        <v>45156</v>
      </c>
      <c r="T2036" s="74" t="n">
        <v>45521</v>
      </c>
      <c r="U2036" s="87" t="s">
        <v>10340</v>
      </c>
      <c r="V2036" s="87" t="s">
        <v>10341</v>
      </c>
      <c r="W2036" s="76"/>
      <c r="X2036" s="71" t="s">
        <v>10335</v>
      </c>
      <c r="Y2036" s="71" t="s">
        <v>10342</v>
      </c>
      <c r="Z2036" s="79" t="s">
        <v>10629</v>
      </c>
      <c r="AA2036" s="89"/>
      <c r="AB2036" s="89"/>
      <c r="AC2036" s="89"/>
      <c r="AD2036" s="89"/>
      <c r="AE2036" s="97" t="s">
        <v>10630</v>
      </c>
      <c r="AF2036" s="89"/>
      <c r="AG2036" s="89"/>
      <c r="AH2036" s="89"/>
      <c r="AI2036" s="67" t="s">
        <v>10850</v>
      </c>
      <c r="AJ2036" s="79" t="s">
        <v>42</v>
      </c>
      <c r="AK2036" s="68"/>
      <c r="AL2036" s="68"/>
      <c r="AM2036" s="68"/>
      <c r="AN2036" s="110"/>
      <c r="AO2036" s="110"/>
      <c r="AP2036" s="107"/>
      <c r="AQ2036" s="68"/>
    </row>
    <row r="2037" customFormat="false" ht="17.9" hidden="false" customHeight="false" outlineLevel="0" collapsed="false">
      <c r="B2037" s="1" t="str">
        <f aca="false">поверители!$E2037</f>
        <v>00470</v>
      </c>
      <c r="C2037" s="64" t="s">
        <v>291</v>
      </c>
      <c r="D2037" s="87"/>
      <c r="E2037" s="81" t="s">
        <v>12731</v>
      </c>
      <c r="F2037" s="87"/>
      <c r="G2037" s="63" t="s">
        <v>10335</v>
      </c>
      <c r="H2037" s="81" t="s">
        <v>404</v>
      </c>
      <c r="I2037" s="67" t="s">
        <v>10564</v>
      </c>
      <c r="J2037" s="89"/>
      <c r="K2037" s="89"/>
      <c r="L2037" s="89"/>
      <c r="M2037" s="89"/>
      <c r="N2037" s="89"/>
      <c r="O2037" s="71" t="s">
        <v>10335</v>
      </c>
      <c r="P2037" s="71"/>
      <c r="Q2037" s="71" t="s">
        <v>10338</v>
      </c>
      <c r="R2037" s="79" t="s">
        <v>10339</v>
      </c>
      <c r="S2037" s="74" t="n">
        <v>45156</v>
      </c>
      <c r="T2037" s="74" t="n">
        <v>45521</v>
      </c>
      <c r="U2037" s="87" t="s">
        <v>10340</v>
      </c>
      <c r="V2037" s="87" t="s">
        <v>10341</v>
      </c>
      <c r="W2037" s="76"/>
      <c r="X2037" s="71" t="s">
        <v>10335</v>
      </c>
      <c r="Y2037" s="71" t="s">
        <v>10342</v>
      </c>
      <c r="Z2037" s="79" t="s">
        <v>10629</v>
      </c>
      <c r="AA2037" s="89"/>
      <c r="AB2037" s="89"/>
      <c r="AC2037" s="89"/>
      <c r="AD2037" s="89"/>
      <c r="AE2037" s="97" t="s">
        <v>10630</v>
      </c>
      <c r="AF2037" s="89"/>
      <c r="AG2037" s="89"/>
      <c r="AH2037" s="89"/>
      <c r="AI2037" s="104" t="s">
        <v>11001</v>
      </c>
      <c r="AJ2037" s="79" t="s">
        <v>42</v>
      </c>
      <c r="AK2037" s="68"/>
      <c r="AL2037" s="68"/>
      <c r="AM2037" s="68"/>
      <c r="AN2037" s="110"/>
      <c r="AO2037" s="110"/>
      <c r="AP2037" s="107"/>
      <c r="AQ2037" s="68"/>
    </row>
    <row r="2038" customFormat="false" ht="17.9" hidden="false" customHeight="false" outlineLevel="0" collapsed="false">
      <c r="B2038" s="1" t="str">
        <f aca="false">поверители!$E2038</f>
        <v>00474</v>
      </c>
      <c r="C2038" s="64" t="s">
        <v>291</v>
      </c>
      <c r="D2038" s="87"/>
      <c r="E2038" s="81" t="s">
        <v>12732</v>
      </c>
      <c r="F2038" s="87"/>
      <c r="G2038" s="63" t="s">
        <v>10335</v>
      </c>
      <c r="H2038" s="81" t="s">
        <v>404</v>
      </c>
      <c r="I2038" s="67" t="s">
        <v>10564</v>
      </c>
      <c r="J2038" s="89"/>
      <c r="K2038" s="89"/>
      <c r="L2038" s="89"/>
      <c r="M2038" s="89"/>
      <c r="N2038" s="89"/>
      <c r="O2038" s="71" t="s">
        <v>10335</v>
      </c>
      <c r="P2038" s="71"/>
      <c r="Q2038" s="71" t="s">
        <v>10338</v>
      </c>
      <c r="R2038" s="79" t="s">
        <v>10339</v>
      </c>
      <c r="S2038" s="74" t="n">
        <v>45156</v>
      </c>
      <c r="T2038" s="74" t="n">
        <v>45521</v>
      </c>
      <c r="U2038" s="87" t="s">
        <v>10340</v>
      </c>
      <c r="V2038" s="87" t="s">
        <v>10341</v>
      </c>
      <c r="W2038" s="76"/>
      <c r="X2038" s="71" t="s">
        <v>10335</v>
      </c>
      <c r="Y2038" s="71" t="s">
        <v>10342</v>
      </c>
      <c r="Z2038" s="79" t="s">
        <v>10629</v>
      </c>
      <c r="AA2038" s="89"/>
      <c r="AB2038" s="89"/>
      <c r="AC2038" s="89"/>
      <c r="AD2038" s="89"/>
      <c r="AE2038" s="97" t="s">
        <v>10630</v>
      </c>
      <c r="AF2038" s="89"/>
      <c r="AG2038" s="89"/>
      <c r="AH2038" s="89"/>
      <c r="AI2038" s="104" t="s">
        <v>10850</v>
      </c>
      <c r="AJ2038" s="79" t="s">
        <v>42</v>
      </c>
      <c r="AK2038" s="68"/>
      <c r="AL2038" s="68"/>
      <c r="AM2038" s="68"/>
      <c r="AN2038" s="110"/>
      <c r="AO2038" s="110"/>
      <c r="AP2038" s="107"/>
      <c r="AQ2038" s="68"/>
    </row>
    <row r="2039" customFormat="false" ht="15" hidden="false" customHeight="false" outlineLevel="0" collapsed="false">
      <c r="B2039" s="1" t="str">
        <f aca="false">поверители!$E2039</f>
        <v>00482</v>
      </c>
      <c r="C2039" s="64" t="s">
        <v>401</v>
      </c>
      <c r="D2039" s="87"/>
      <c r="E2039" s="81" t="s">
        <v>12733</v>
      </c>
      <c r="F2039" s="87"/>
      <c r="G2039" s="63" t="s">
        <v>10335</v>
      </c>
      <c r="H2039" s="81" t="s">
        <v>404</v>
      </c>
      <c r="I2039" s="67" t="s">
        <v>10823</v>
      </c>
      <c r="J2039" s="89"/>
      <c r="K2039" s="89"/>
      <c r="L2039" s="89"/>
      <c r="M2039" s="89"/>
      <c r="N2039" s="89"/>
      <c r="O2039" s="71" t="s">
        <v>10335</v>
      </c>
      <c r="P2039" s="71"/>
      <c r="Q2039" s="71" t="s">
        <v>10338</v>
      </c>
      <c r="R2039" s="79" t="s">
        <v>10339</v>
      </c>
      <c r="S2039" s="74" t="n">
        <v>45156</v>
      </c>
      <c r="T2039" s="74" t="n">
        <v>45521</v>
      </c>
      <c r="U2039" s="87" t="s">
        <v>10340</v>
      </c>
      <c r="V2039" s="87" t="s">
        <v>10341</v>
      </c>
      <c r="W2039" s="76"/>
      <c r="X2039" s="71" t="s">
        <v>10335</v>
      </c>
      <c r="Y2039" s="71" t="s">
        <v>10342</v>
      </c>
      <c r="Z2039" s="79" t="s">
        <v>10629</v>
      </c>
      <c r="AA2039" s="89"/>
      <c r="AB2039" s="89"/>
      <c r="AC2039" s="89"/>
      <c r="AD2039" s="89"/>
      <c r="AE2039" s="97" t="s">
        <v>10630</v>
      </c>
      <c r="AF2039" s="89"/>
      <c r="AG2039" s="89"/>
      <c r="AH2039" s="89"/>
      <c r="AI2039" s="67" t="s">
        <v>10647</v>
      </c>
      <c r="AJ2039" s="79" t="s">
        <v>42</v>
      </c>
      <c r="AK2039" s="68"/>
      <c r="AL2039" s="68"/>
      <c r="AM2039" s="68"/>
      <c r="AN2039" s="110"/>
      <c r="AO2039" s="110"/>
      <c r="AP2039" s="107"/>
      <c r="AQ2039" s="68"/>
    </row>
    <row r="2040" customFormat="false" ht="15" hidden="false" customHeight="false" outlineLevel="0" collapsed="false">
      <c r="B2040" s="1" t="str">
        <f aca="false">поверители!$E2040</f>
        <v>00909</v>
      </c>
      <c r="C2040" s="64" t="s">
        <v>291</v>
      </c>
      <c r="D2040" s="87"/>
      <c r="E2040" s="81" t="s">
        <v>12734</v>
      </c>
      <c r="F2040" s="87"/>
      <c r="G2040" s="63" t="s">
        <v>10335</v>
      </c>
      <c r="H2040" s="81" t="s">
        <v>404</v>
      </c>
      <c r="I2040" s="67" t="s">
        <v>10458</v>
      </c>
      <c r="J2040" s="89"/>
      <c r="K2040" s="89"/>
      <c r="L2040" s="89"/>
      <c r="M2040" s="89"/>
      <c r="N2040" s="89"/>
      <c r="O2040" s="71" t="s">
        <v>10335</v>
      </c>
      <c r="P2040" s="71"/>
      <c r="Q2040" s="71" t="s">
        <v>10338</v>
      </c>
      <c r="R2040" s="79" t="s">
        <v>10339</v>
      </c>
      <c r="S2040" s="74" t="n">
        <v>45156</v>
      </c>
      <c r="T2040" s="74" t="n">
        <v>45521</v>
      </c>
      <c r="U2040" s="87" t="s">
        <v>10340</v>
      </c>
      <c r="V2040" s="87" t="s">
        <v>10341</v>
      </c>
      <c r="W2040" s="76"/>
      <c r="X2040" s="71" t="s">
        <v>10335</v>
      </c>
      <c r="Y2040" s="71" t="s">
        <v>10342</v>
      </c>
      <c r="Z2040" s="79" t="s">
        <v>10629</v>
      </c>
      <c r="AA2040" s="89"/>
      <c r="AB2040" s="89"/>
      <c r="AC2040" s="89"/>
      <c r="AD2040" s="89"/>
      <c r="AE2040" s="97" t="s">
        <v>10630</v>
      </c>
      <c r="AF2040" s="89"/>
      <c r="AG2040" s="89"/>
      <c r="AH2040" s="89"/>
      <c r="AI2040" s="67" t="s">
        <v>11001</v>
      </c>
      <c r="AJ2040" s="79" t="s">
        <v>42</v>
      </c>
      <c r="AK2040" s="68"/>
      <c r="AL2040" s="68"/>
      <c r="AM2040" s="68"/>
      <c r="AN2040" s="110"/>
      <c r="AO2040" s="110"/>
      <c r="AP2040" s="107"/>
      <c r="AQ2040" s="68"/>
    </row>
    <row r="2041" customFormat="false" ht="15" hidden="false" customHeight="false" outlineLevel="0" collapsed="false">
      <c r="B2041" s="1" t="str">
        <f aca="false">поверители!$E2041</f>
        <v>00914</v>
      </c>
      <c r="C2041" s="64" t="s">
        <v>291</v>
      </c>
      <c r="D2041" s="87"/>
      <c r="E2041" s="81" t="s">
        <v>12735</v>
      </c>
      <c r="F2041" s="87"/>
      <c r="G2041" s="63" t="s">
        <v>10335</v>
      </c>
      <c r="H2041" s="81" t="s">
        <v>404</v>
      </c>
      <c r="I2041" s="67" t="s">
        <v>10670</v>
      </c>
      <c r="J2041" s="89"/>
      <c r="K2041" s="89"/>
      <c r="L2041" s="89"/>
      <c r="M2041" s="89"/>
      <c r="N2041" s="89"/>
      <c r="O2041" s="71" t="s">
        <v>10335</v>
      </c>
      <c r="P2041" s="71"/>
      <c r="Q2041" s="71" t="s">
        <v>10338</v>
      </c>
      <c r="R2041" s="79" t="s">
        <v>10339</v>
      </c>
      <c r="S2041" s="74" t="n">
        <v>45156</v>
      </c>
      <c r="T2041" s="74" t="n">
        <v>45521</v>
      </c>
      <c r="U2041" s="87" t="s">
        <v>10340</v>
      </c>
      <c r="V2041" s="87" t="s">
        <v>10341</v>
      </c>
      <c r="W2041" s="76"/>
      <c r="X2041" s="71" t="s">
        <v>10335</v>
      </c>
      <c r="Y2041" s="71" t="s">
        <v>10342</v>
      </c>
      <c r="Z2041" s="79" t="s">
        <v>10629</v>
      </c>
      <c r="AA2041" s="89"/>
      <c r="AB2041" s="89"/>
      <c r="AC2041" s="89"/>
      <c r="AD2041" s="89"/>
      <c r="AE2041" s="97" t="s">
        <v>10630</v>
      </c>
      <c r="AF2041" s="89"/>
      <c r="AG2041" s="89"/>
      <c r="AH2041" s="89"/>
      <c r="AI2041" s="67" t="s">
        <v>10850</v>
      </c>
      <c r="AJ2041" s="79" t="s">
        <v>42</v>
      </c>
      <c r="AK2041" s="68"/>
      <c r="AL2041" s="68"/>
      <c r="AM2041" s="68"/>
      <c r="AN2041" s="110"/>
      <c r="AO2041" s="110"/>
      <c r="AP2041" s="107"/>
      <c r="AQ2041" s="68"/>
    </row>
    <row r="2042" customFormat="false" ht="17.9" hidden="false" customHeight="false" outlineLevel="0" collapsed="false">
      <c r="B2042" s="1" t="str">
        <f aca="false">поверители!$E2042</f>
        <v>05271</v>
      </c>
      <c r="C2042" s="64" t="s">
        <v>291</v>
      </c>
      <c r="D2042" s="87"/>
      <c r="E2042" s="81" t="s">
        <v>12736</v>
      </c>
      <c r="F2042" s="87"/>
      <c r="G2042" s="63" t="s">
        <v>10335</v>
      </c>
      <c r="H2042" s="81" t="s">
        <v>404</v>
      </c>
      <c r="I2042" s="67" t="s">
        <v>10564</v>
      </c>
      <c r="J2042" s="89"/>
      <c r="K2042" s="89"/>
      <c r="L2042" s="89"/>
      <c r="M2042" s="89"/>
      <c r="N2042" s="89"/>
      <c r="O2042" s="71" t="s">
        <v>10335</v>
      </c>
      <c r="P2042" s="71"/>
      <c r="Q2042" s="71" t="s">
        <v>10338</v>
      </c>
      <c r="R2042" s="79" t="s">
        <v>10339</v>
      </c>
      <c r="S2042" s="74" t="n">
        <v>45156</v>
      </c>
      <c r="T2042" s="74" t="n">
        <v>45521</v>
      </c>
      <c r="U2042" s="87" t="s">
        <v>10340</v>
      </c>
      <c r="V2042" s="87" t="s">
        <v>10341</v>
      </c>
      <c r="W2042" s="76"/>
      <c r="X2042" s="71" t="s">
        <v>10335</v>
      </c>
      <c r="Y2042" s="71" t="s">
        <v>10342</v>
      </c>
      <c r="Z2042" s="79" t="s">
        <v>10629</v>
      </c>
      <c r="AA2042" s="89"/>
      <c r="AB2042" s="89"/>
      <c r="AC2042" s="89"/>
      <c r="AD2042" s="89"/>
      <c r="AE2042" s="97" t="s">
        <v>10630</v>
      </c>
      <c r="AF2042" s="89"/>
      <c r="AG2042" s="89"/>
      <c r="AH2042" s="89"/>
      <c r="AI2042" s="104" t="s">
        <v>10850</v>
      </c>
      <c r="AJ2042" s="79" t="s">
        <v>42</v>
      </c>
      <c r="AK2042" s="68"/>
      <c r="AL2042" s="68"/>
      <c r="AM2042" s="68"/>
      <c r="AN2042" s="110"/>
      <c r="AO2042" s="110"/>
      <c r="AP2042" s="107"/>
      <c r="AQ2042" s="68"/>
    </row>
    <row r="2043" customFormat="false" ht="15" hidden="false" customHeight="false" outlineLevel="0" collapsed="false">
      <c r="B2043" s="1" t="str">
        <f aca="false">поверители!$E2043</f>
        <v>00632</v>
      </c>
      <c r="C2043" s="64" t="s">
        <v>323</v>
      </c>
      <c r="D2043" s="87"/>
      <c r="E2043" s="81" t="s">
        <v>12737</v>
      </c>
      <c r="F2043" s="87"/>
      <c r="G2043" s="63" t="s">
        <v>10335</v>
      </c>
      <c r="H2043" s="81" t="s">
        <v>763</v>
      </c>
      <c r="I2043" s="67" t="s">
        <v>10374</v>
      </c>
      <c r="J2043" s="89"/>
      <c r="K2043" s="89"/>
      <c r="L2043" s="89"/>
      <c r="M2043" s="89"/>
      <c r="N2043" s="89"/>
      <c r="O2043" s="71" t="s">
        <v>10335</v>
      </c>
      <c r="P2043" s="71"/>
      <c r="Q2043" s="71" t="s">
        <v>10338</v>
      </c>
      <c r="R2043" s="79" t="s">
        <v>10339</v>
      </c>
      <c r="S2043" s="74" t="n">
        <v>45156</v>
      </c>
      <c r="T2043" s="74" t="n">
        <v>45886</v>
      </c>
      <c r="U2043" s="87" t="s">
        <v>10340</v>
      </c>
      <c r="V2043" s="87" t="s">
        <v>10341</v>
      </c>
      <c r="W2043" s="76"/>
      <c r="X2043" s="71" t="s">
        <v>10335</v>
      </c>
      <c r="Y2043" s="71" t="s">
        <v>10342</v>
      </c>
      <c r="Z2043" s="79" t="s">
        <v>10629</v>
      </c>
      <c r="AA2043" s="89"/>
      <c r="AB2043" s="89"/>
      <c r="AC2043" s="89"/>
      <c r="AD2043" s="89"/>
      <c r="AE2043" s="97" t="s">
        <v>10630</v>
      </c>
      <c r="AF2043" s="89"/>
      <c r="AG2043" s="89"/>
      <c r="AH2043" s="89"/>
      <c r="AI2043" s="67" t="s">
        <v>10863</v>
      </c>
      <c r="AJ2043" s="79" t="s">
        <v>42</v>
      </c>
      <c r="AK2043" s="68"/>
      <c r="AL2043" s="68"/>
      <c r="AM2043" s="68"/>
      <c r="AN2043" s="110"/>
      <c r="AO2043" s="110"/>
      <c r="AP2043" s="107"/>
      <c r="AQ2043" s="68"/>
    </row>
    <row r="2044" customFormat="false" ht="15" hidden="false" customHeight="false" outlineLevel="0" collapsed="false">
      <c r="B2044" s="1" t="str">
        <f aca="false">поверители!$E2044</f>
        <v>00633</v>
      </c>
      <c r="C2044" s="64" t="s">
        <v>323</v>
      </c>
      <c r="D2044" s="87"/>
      <c r="E2044" s="81" t="s">
        <v>12738</v>
      </c>
      <c r="F2044" s="87"/>
      <c r="G2044" s="63" t="s">
        <v>10335</v>
      </c>
      <c r="H2044" s="81" t="s">
        <v>763</v>
      </c>
      <c r="I2044" s="67" t="s">
        <v>10374</v>
      </c>
      <c r="J2044" s="89"/>
      <c r="K2044" s="89"/>
      <c r="L2044" s="89"/>
      <c r="M2044" s="89"/>
      <c r="N2044" s="89"/>
      <c r="O2044" s="71" t="s">
        <v>10335</v>
      </c>
      <c r="P2044" s="71"/>
      <c r="Q2044" s="71" t="s">
        <v>10338</v>
      </c>
      <c r="R2044" s="79" t="s">
        <v>10339</v>
      </c>
      <c r="S2044" s="74" t="n">
        <v>45156</v>
      </c>
      <c r="T2044" s="74" t="n">
        <v>45886</v>
      </c>
      <c r="U2044" s="87" t="s">
        <v>10340</v>
      </c>
      <c r="V2044" s="87" t="s">
        <v>10341</v>
      </c>
      <c r="W2044" s="76"/>
      <c r="X2044" s="71" t="s">
        <v>10335</v>
      </c>
      <c r="Y2044" s="71" t="s">
        <v>10342</v>
      </c>
      <c r="Z2044" s="79" t="s">
        <v>10629</v>
      </c>
      <c r="AA2044" s="89"/>
      <c r="AB2044" s="89"/>
      <c r="AC2044" s="89"/>
      <c r="AD2044" s="89"/>
      <c r="AE2044" s="97" t="s">
        <v>10630</v>
      </c>
      <c r="AF2044" s="89"/>
      <c r="AG2044" s="89"/>
      <c r="AH2044" s="89"/>
      <c r="AI2044" s="67" t="s">
        <v>10863</v>
      </c>
      <c r="AJ2044" s="79" t="s">
        <v>42</v>
      </c>
      <c r="AK2044" s="68"/>
      <c r="AL2044" s="68"/>
      <c r="AM2044" s="68"/>
      <c r="AN2044" s="110"/>
      <c r="AO2044" s="110"/>
      <c r="AP2044" s="107"/>
      <c r="AQ2044" s="68"/>
    </row>
    <row r="2045" customFormat="false" ht="15" hidden="false" customHeight="false" outlineLevel="0" collapsed="false">
      <c r="B2045" s="1" t="str">
        <f aca="false">поверители!$E2045</f>
        <v>00634</v>
      </c>
      <c r="C2045" s="64" t="s">
        <v>323</v>
      </c>
      <c r="D2045" s="87"/>
      <c r="E2045" s="81" t="s">
        <v>12739</v>
      </c>
      <c r="F2045" s="87"/>
      <c r="G2045" s="63" t="s">
        <v>10335</v>
      </c>
      <c r="H2045" s="81" t="s">
        <v>763</v>
      </c>
      <c r="I2045" s="67" t="s">
        <v>10374</v>
      </c>
      <c r="J2045" s="89"/>
      <c r="K2045" s="89"/>
      <c r="L2045" s="89"/>
      <c r="M2045" s="89"/>
      <c r="N2045" s="89"/>
      <c r="O2045" s="71" t="s">
        <v>10335</v>
      </c>
      <c r="P2045" s="71"/>
      <c r="Q2045" s="71" t="s">
        <v>10338</v>
      </c>
      <c r="R2045" s="79" t="s">
        <v>10339</v>
      </c>
      <c r="S2045" s="74" t="n">
        <v>45156</v>
      </c>
      <c r="T2045" s="74" t="n">
        <v>45886</v>
      </c>
      <c r="U2045" s="87" t="s">
        <v>10340</v>
      </c>
      <c r="V2045" s="87" t="s">
        <v>10341</v>
      </c>
      <c r="W2045" s="76"/>
      <c r="X2045" s="71" t="s">
        <v>10335</v>
      </c>
      <c r="Y2045" s="71" t="s">
        <v>10342</v>
      </c>
      <c r="Z2045" s="79" t="s">
        <v>10629</v>
      </c>
      <c r="AA2045" s="89"/>
      <c r="AB2045" s="89"/>
      <c r="AC2045" s="89"/>
      <c r="AD2045" s="89"/>
      <c r="AE2045" s="97" t="s">
        <v>10630</v>
      </c>
      <c r="AF2045" s="89"/>
      <c r="AG2045" s="89"/>
      <c r="AH2045" s="89"/>
      <c r="AI2045" s="67" t="s">
        <v>10863</v>
      </c>
      <c r="AJ2045" s="79" t="s">
        <v>42</v>
      </c>
      <c r="AK2045" s="68"/>
      <c r="AL2045" s="68"/>
      <c r="AM2045" s="68"/>
      <c r="AN2045" s="110"/>
      <c r="AO2045" s="110"/>
      <c r="AP2045" s="107"/>
      <c r="AQ2045" s="68"/>
    </row>
    <row r="2046" customFormat="false" ht="15" hidden="false" customHeight="false" outlineLevel="0" collapsed="false">
      <c r="B2046" s="1" t="str">
        <f aca="false">поверители!$E2046</f>
        <v>00635</v>
      </c>
      <c r="C2046" s="64" t="s">
        <v>323</v>
      </c>
      <c r="D2046" s="87"/>
      <c r="E2046" s="81" t="s">
        <v>12740</v>
      </c>
      <c r="F2046" s="87"/>
      <c r="G2046" s="63" t="s">
        <v>10335</v>
      </c>
      <c r="H2046" s="81" t="s">
        <v>763</v>
      </c>
      <c r="I2046" s="67" t="s">
        <v>10374</v>
      </c>
      <c r="J2046" s="89"/>
      <c r="K2046" s="89"/>
      <c r="L2046" s="89"/>
      <c r="M2046" s="89"/>
      <c r="N2046" s="89"/>
      <c r="O2046" s="71" t="s">
        <v>10335</v>
      </c>
      <c r="P2046" s="71"/>
      <c r="Q2046" s="71" t="s">
        <v>10338</v>
      </c>
      <c r="R2046" s="79" t="s">
        <v>10339</v>
      </c>
      <c r="S2046" s="74" t="n">
        <v>45156</v>
      </c>
      <c r="T2046" s="74" t="n">
        <v>45886</v>
      </c>
      <c r="U2046" s="87" t="s">
        <v>10340</v>
      </c>
      <c r="V2046" s="87" t="s">
        <v>10341</v>
      </c>
      <c r="W2046" s="76"/>
      <c r="X2046" s="71" t="s">
        <v>10335</v>
      </c>
      <c r="Y2046" s="71" t="s">
        <v>10342</v>
      </c>
      <c r="Z2046" s="79" t="s">
        <v>10629</v>
      </c>
      <c r="AA2046" s="89"/>
      <c r="AB2046" s="89"/>
      <c r="AC2046" s="89"/>
      <c r="AD2046" s="89"/>
      <c r="AE2046" s="97" t="s">
        <v>10630</v>
      </c>
      <c r="AF2046" s="89"/>
      <c r="AG2046" s="89"/>
      <c r="AH2046" s="89"/>
      <c r="AI2046" s="67" t="s">
        <v>10863</v>
      </c>
      <c r="AJ2046" s="79" t="s">
        <v>42</v>
      </c>
      <c r="AK2046" s="68"/>
      <c r="AL2046" s="68"/>
      <c r="AM2046" s="68"/>
      <c r="AN2046" s="110"/>
      <c r="AO2046" s="110"/>
      <c r="AP2046" s="107"/>
      <c r="AQ2046" s="68"/>
    </row>
    <row r="2047" customFormat="false" ht="15" hidden="false" customHeight="false" outlineLevel="0" collapsed="false">
      <c r="B2047" s="1" t="str">
        <f aca="false">поверители!$E2047</f>
        <v>00636</v>
      </c>
      <c r="C2047" s="64" t="s">
        <v>323</v>
      </c>
      <c r="D2047" s="87"/>
      <c r="E2047" s="81" t="s">
        <v>12741</v>
      </c>
      <c r="F2047" s="87"/>
      <c r="G2047" s="63" t="s">
        <v>10335</v>
      </c>
      <c r="H2047" s="81" t="s">
        <v>763</v>
      </c>
      <c r="I2047" s="67" t="s">
        <v>10374</v>
      </c>
      <c r="J2047" s="89"/>
      <c r="K2047" s="89"/>
      <c r="L2047" s="89"/>
      <c r="M2047" s="89"/>
      <c r="N2047" s="89"/>
      <c r="O2047" s="71" t="s">
        <v>10335</v>
      </c>
      <c r="P2047" s="71"/>
      <c r="Q2047" s="71" t="s">
        <v>10338</v>
      </c>
      <c r="R2047" s="79" t="s">
        <v>10339</v>
      </c>
      <c r="S2047" s="74" t="n">
        <v>45156</v>
      </c>
      <c r="T2047" s="74" t="n">
        <v>45886</v>
      </c>
      <c r="U2047" s="87" t="s">
        <v>10340</v>
      </c>
      <c r="V2047" s="87" t="s">
        <v>10341</v>
      </c>
      <c r="W2047" s="76"/>
      <c r="X2047" s="71" t="s">
        <v>10335</v>
      </c>
      <c r="Y2047" s="71" t="s">
        <v>10342</v>
      </c>
      <c r="Z2047" s="79" t="s">
        <v>10629</v>
      </c>
      <c r="AA2047" s="89"/>
      <c r="AB2047" s="89"/>
      <c r="AC2047" s="89"/>
      <c r="AD2047" s="89"/>
      <c r="AE2047" s="97" t="s">
        <v>10630</v>
      </c>
      <c r="AF2047" s="89"/>
      <c r="AG2047" s="89"/>
      <c r="AH2047" s="89"/>
      <c r="AI2047" s="67" t="s">
        <v>10863</v>
      </c>
      <c r="AJ2047" s="79" t="s">
        <v>42</v>
      </c>
      <c r="AK2047" s="68"/>
      <c r="AL2047" s="68"/>
      <c r="AM2047" s="68"/>
      <c r="AN2047" s="110"/>
      <c r="AO2047" s="110"/>
      <c r="AP2047" s="107"/>
      <c r="AQ2047" s="68"/>
    </row>
    <row r="2048" customFormat="false" ht="15" hidden="false" customHeight="false" outlineLevel="0" collapsed="false">
      <c r="B2048" s="1" t="str">
        <f aca="false">поверители!$E2048</f>
        <v>00637</v>
      </c>
      <c r="C2048" s="64" t="s">
        <v>323</v>
      </c>
      <c r="D2048" s="87"/>
      <c r="E2048" s="81" t="s">
        <v>12742</v>
      </c>
      <c r="F2048" s="87"/>
      <c r="G2048" s="63" t="s">
        <v>10335</v>
      </c>
      <c r="H2048" s="81" t="s">
        <v>763</v>
      </c>
      <c r="I2048" s="67" t="s">
        <v>10374</v>
      </c>
      <c r="J2048" s="89"/>
      <c r="K2048" s="89"/>
      <c r="L2048" s="89"/>
      <c r="M2048" s="89"/>
      <c r="N2048" s="89"/>
      <c r="O2048" s="71" t="s">
        <v>10335</v>
      </c>
      <c r="P2048" s="71"/>
      <c r="Q2048" s="71" t="s">
        <v>10338</v>
      </c>
      <c r="R2048" s="79" t="s">
        <v>10339</v>
      </c>
      <c r="S2048" s="74" t="n">
        <v>45156</v>
      </c>
      <c r="T2048" s="74" t="n">
        <v>45886</v>
      </c>
      <c r="U2048" s="87" t="s">
        <v>10340</v>
      </c>
      <c r="V2048" s="87" t="s">
        <v>10341</v>
      </c>
      <c r="W2048" s="76"/>
      <c r="X2048" s="71" t="s">
        <v>10335</v>
      </c>
      <c r="Y2048" s="71" t="s">
        <v>10342</v>
      </c>
      <c r="Z2048" s="79" t="s">
        <v>10629</v>
      </c>
      <c r="AA2048" s="89"/>
      <c r="AB2048" s="89"/>
      <c r="AC2048" s="89"/>
      <c r="AD2048" s="89"/>
      <c r="AE2048" s="97" t="s">
        <v>10630</v>
      </c>
      <c r="AF2048" s="89"/>
      <c r="AG2048" s="89"/>
      <c r="AH2048" s="89"/>
      <c r="AI2048" s="67" t="s">
        <v>10863</v>
      </c>
      <c r="AJ2048" s="79" t="s">
        <v>42</v>
      </c>
      <c r="AK2048" s="68"/>
      <c r="AL2048" s="68"/>
      <c r="AM2048" s="68"/>
      <c r="AN2048" s="110"/>
      <c r="AO2048" s="110"/>
      <c r="AP2048" s="107"/>
      <c r="AQ2048" s="68"/>
    </row>
    <row r="2049" customFormat="false" ht="15" hidden="false" customHeight="false" outlineLevel="0" collapsed="false">
      <c r="B2049" s="1" t="str">
        <f aca="false">поверители!$E2049</f>
        <v>00638</v>
      </c>
      <c r="C2049" s="64" t="s">
        <v>323</v>
      </c>
      <c r="D2049" s="87"/>
      <c r="E2049" s="81" t="s">
        <v>12743</v>
      </c>
      <c r="F2049" s="87"/>
      <c r="G2049" s="63" t="s">
        <v>10335</v>
      </c>
      <c r="H2049" s="81" t="s">
        <v>763</v>
      </c>
      <c r="I2049" s="67" t="s">
        <v>10374</v>
      </c>
      <c r="J2049" s="89"/>
      <c r="K2049" s="89"/>
      <c r="L2049" s="89"/>
      <c r="M2049" s="89"/>
      <c r="N2049" s="89"/>
      <c r="O2049" s="71" t="s">
        <v>10335</v>
      </c>
      <c r="P2049" s="71"/>
      <c r="Q2049" s="71" t="s">
        <v>10338</v>
      </c>
      <c r="R2049" s="79" t="s">
        <v>10339</v>
      </c>
      <c r="S2049" s="74" t="n">
        <v>45156</v>
      </c>
      <c r="T2049" s="74" t="n">
        <v>45886</v>
      </c>
      <c r="U2049" s="87" t="s">
        <v>10340</v>
      </c>
      <c r="V2049" s="87" t="s">
        <v>10341</v>
      </c>
      <c r="W2049" s="76"/>
      <c r="X2049" s="71" t="s">
        <v>10335</v>
      </c>
      <c r="Y2049" s="71" t="s">
        <v>10342</v>
      </c>
      <c r="Z2049" s="79" t="s">
        <v>10629</v>
      </c>
      <c r="AA2049" s="89"/>
      <c r="AB2049" s="89"/>
      <c r="AC2049" s="89"/>
      <c r="AD2049" s="89"/>
      <c r="AE2049" s="97" t="s">
        <v>10630</v>
      </c>
      <c r="AF2049" s="89"/>
      <c r="AG2049" s="89"/>
      <c r="AH2049" s="89"/>
      <c r="AI2049" s="67" t="s">
        <v>10863</v>
      </c>
      <c r="AJ2049" s="79" t="s">
        <v>42</v>
      </c>
      <c r="AK2049" s="68"/>
      <c r="AL2049" s="68"/>
      <c r="AM2049" s="68"/>
      <c r="AN2049" s="110"/>
      <c r="AO2049" s="110"/>
      <c r="AP2049" s="107"/>
      <c r="AQ2049" s="68"/>
    </row>
    <row r="2050" customFormat="false" ht="15" hidden="false" customHeight="false" outlineLevel="0" collapsed="false">
      <c r="B2050" s="1" t="str">
        <f aca="false">поверители!$E2050</f>
        <v>00639</v>
      </c>
      <c r="C2050" s="64" t="s">
        <v>323</v>
      </c>
      <c r="D2050" s="87"/>
      <c r="E2050" s="81" t="s">
        <v>12744</v>
      </c>
      <c r="F2050" s="87"/>
      <c r="G2050" s="63" t="s">
        <v>10335</v>
      </c>
      <c r="H2050" s="81" t="s">
        <v>763</v>
      </c>
      <c r="I2050" s="67" t="s">
        <v>10374</v>
      </c>
      <c r="J2050" s="89"/>
      <c r="K2050" s="89"/>
      <c r="L2050" s="89"/>
      <c r="M2050" s="89"/>
      <c r="N2050" s="89"/>
      <c r="O2050" s="71" t="s">
        <v>10335</v>
      </c>
      <c r="P2050" s="71"/>
      <c r="Q2050" s="71" t="s">
        <v>10338</v>
      </c>
      <c r="R2050" s="79" t="s">
        <v>10339</v>
      </c>
      <c r="S2050" s="74" t="n">
        <v>45156</v>
      </c>
      <c r="T2050" s="74" t="n">
        <v>45886</v>
      </c>
      <c r="U2050" s="87" t="s">
        <v>10340</v>
      </c>
      <c r="V2050" s="87" t="s">
        <v>10341</v>
      </c>
      <c r="W2050" s="76"/>
      <c r="X2050" s="71" t="s">
        <v>10335</v>
      </c>
      <c r="Y2050" s="71" t="s">
        <v>10342</v>
      </c>
      <c r="Z2050" s="79" t="s">
        <v>10629</v>
      </c>
      <c r="AA2050" s="89"/>
      <c r="AB2050" s="89"/>
      <c r="AC2050" s="89"/>
      <c r="AD2050" s="89"/>
      <c r="AE2050" s="97" t="s">
        <v>10630</v>
      </c>
      <c r="AF2050" s="89"/>
      <c r="AG2050" s="89"/>
      <c r="AH2050" s="89"/>
      <c r="AI2050" s="67" t="s">
        <v>10863</v>
      </c>
      <c r="AJ2050" s="79" t="s">
        <v>42</v>
      </c>
      <c r="AK2050" s="68"/>
      <c r="AL2050" s="68"/>
      <c r="AM2050" s="68"/>
      <c r="AN2050" s="110"/>
      <c r="AO2050" s="110"/>
      <c r="AP2050" s="107"/>
      <c r="AQ2050" s="68"/>
    </row>
    <row r="2051" customFormat="false" ht="15" hidden="false" customHeight="false" outlineLevel="0" collapsed="false">
      <c r="B2051" s="1" t="str">
        <f aca="false">поверители!$E2051</f>
        <v>00640</v>
      </c>
      <c r="C2051" s="64" t="s">
        <v>323</v>
      </c>
      <c r="D2051" s="87"/>
      <c r="E2051" s="81" t="s">
        <v>12745</v>
      </c>
      <c r="F2051" s="87"/>
      <c r="G2051" s="63" t="s">
        <v>10335</v>
      </c>
      <c r="H2051" s="81" t="s">
        <v>763</v>
      </c>
      <c r="I2051" s="67" t="s">
        <v>10374</v>
      </c>
      <c r="J2051" s="89"/>
      <c r="K2051" s="89"/>
      <c r="L2051" s="89"/>
      <c r="M2051" s="89"/>
      <c r="N2051" s="89"/>
      <c r="O2051" s="71" t="s">
        <v>10335</v>
      </c>
      <c r="P2051" s="71"/>
      <c r="Q2051" s="71" t="s">
        <v>10338</v>
      </c>
      <c r="R2051" s="79" t="s">
        <v>10339</v>
      </c>
      <c r="S2051" s="74" t="n">
        <v>45156</v>
      </c>
      <c r="T2051" s="74" t="n">
        <v>45886</v>
      </c>
      <c r="U2051" s="87" t="s">
        <v>10340</v>
      </c>
      <c r="V2051" s="87" t="s">
        <v>10341</v>
      </c>
      <c r="W2051" s="76"/>
      <c r="X2051" s="71" t="s">
        <v>10335</v>
      </c>
      <c r="Y2051" s="71" t="s">
        <v>10342</v>
      </c>
      <c r="Z2051" s="79" t="s">
        <v>10629</v>
      </c>
      <c r="AA2051" s="89"/>
      <c r="AB2051" s="89"/>
      <c r="AC2051" s="89"/>
      <c r="AD2051" s="89"/>
      <c r="AE2051" s="97" t="s">
        <v>10630</v>
      </c>
      <c r="AF2051" s="89"/>
      <c r="AG2051" s="89"/>
      <c r="AH2051" s="89"/>
      <c r="AI2051" s="67" t="s">
        <v>10863</v>
      </c>
      <c r="AJ2051" s="79" t="s">
        <v>42</v>
      </c>
      <c r="AK2051" s="68"/>
      <c r="AL2051" s="68"/>
      <c r="AM2051" s="68"/>
      <c r="AN2051" s="110"/>
      <c r="AO2051" s="110"/>
      <c r="AP2051" s="107"/>
      <c r="AQ2051" s="68"/>
    </row>
    <row r="2052" customFormat="false" ht="15" hidden="false" customHeight="false" outlineLevel="0" collapsed="false">
      <c r="B2052" s="1" t="str">
        <f aca="false">поверители!$E2052</f>
        <v>00641</v>
      </c>
      <c r="C2052" s="64" t="s">
        <v>323</v>
      </c>
      <c r="D2052" s="87"/>
      <c r="E2052" s="81" t="s">
        <v>12746</v>
      </c>
      <c r="F2052" s="87"/>
      <c r="G2052" s="63" t="s">
        <v>10335</v>
      </c>
      <c r="H2052" s="81" t="s">
        <v>763</v>
      </c>
      <c r="I2052" s="67" t="s">
        <v>10374</v>
      </c>
      <c r="J2052" s="89"/>
      <c r="K2052" s="89"/>
      <c r="L2052" s="89"/>
      <c r="M2052" s="89"/>
      <c r="N2052" s="89"/>
      <c r="O2052" s="71" t="s">
        <v>10335</v>
      </c>
      <c r="P2052" s="71"/>
      <c r="Q2052" s="71" t="s">
        <v>10338</v>
      </c>
      <c r="R2052" s="79" t="s">
        <v>10339</v>
      </c>
      <c r="S2052" s="74" t="n">
        <v>45156</v>
      </c>
      <c r="T2052" s="74" t="n">
        <v>45886</v>
      </c>
      <c r="U2052" s="87" t="s">
        <v>10340</v>
      </c>
      <c r="V2052" s="87" t="s">
        <v>10341</v>
      </c>
      <c r="W2052" s="76"/>
      <c r="X2052" s="71" t="s">
        <v>10335</v>
      </c>
      <c r="Y2052" s="71" t="s">
        <v>10342</v>
      </c>
      <c r="Z2052" s="79" t="s">
        <v>10629</v>
      </c>
      <c r="AA2052" s="89"/>
      <c r="AB2052" s="89"/>
      <c r="AC2052" s="89"/>
      <c r="AD2052" s="89"/>
      <c r="AE2052" s="97" t="s">
        <v>10630</v>
      </c>
      <c r="AF2052" s="89"/>
      <c r="AG2052" s="89"/>
      <c r="AH2052" s="89"/>
      <c r="AI2052" s="67" t="s">
        <v>10863</v>
      </c>
      <c r="AJ2052" s="79" t="s">
        <v>42</v>
      </c>
      <c r="AK2052" s="68"/>
      <c r="AL2052" s="68"/>
      <c r="AM2052" s="68"/>
      <c r="AN2052" s="110"/>
      <c r="AO2052" s="110"/>
      <c r="AP2052" s="107"/>
      <c r="AQ2052" s="68"/>
    </row>
    <row r="2053" customFormat="false" ht="15" hidden="false" customHeight="false" outlineLevel="0" collapsed="false">
      <c r="B2053" s="1" t="str">
        <f aca="false">поверители!$E2053</f>
        <v>00642</v>
      </c>
      <c r="C2053" s="64" t="s">
        <v>323</v>
      </c>
      <c r="D2053" s="87"/>
      <c r="E2053" s="81" t="s">
        <v>12747</v>
      </c>
      <c r="F2053" s="87"/>
      <c r="G2053" s="63" t="s">
        <v>10335</v>
      </c>
      <c r="H2053" s="81" t="s">
        <v>763</v>
      </c>
      <c r="I2053" s="67" t="s">
        <v>10374</v>
      </c>
      <c r="J2053" s="89"/>
      <c r="K2053" s="89"/>
      <c r="L2053" s="89"/>
      <c r="M2053" s="89"/>
      <c r="N2053" s="89"/>
      <c r="O2053" s="71" t="s">
        <v>10335</v>
      </c>
      <c r="P2053" s="71"/>
      <c r="Q2053" s="71" t="s">
        <v>10338</v>
      </c>
      <c r="R2053" s="79" t="s">
        <v>10339</v>
      </c>
      <c r="S2053" s="74" t="n">
        <v>45156</v>
      </c>
      <c r="T2053" s="74" t="n">
        <v>45886</v>
      </c>
      <c r="U2053" s="87" t="s">
        <v>10340</v>
      </c>
      <c r="V2053" s="87" t="s">
        <v>10341</v>
      </c>
      <c r="W2053" s="76"/>
      <c r="X2053" s="71" t="s">
        <v>10335</v>
      </c>
      <c r="Y2053" s="71" t="s">
        <v>10342</v>
      </c>
      <c r="Z2053" s="79" t="s">
        <v>10629</v>
      </c>
      <c r="AA2053" s="89"/>
      <c r="AB2053" s="89"/>
      <c r="AC2053" s="89"/>
      <c r="AD2053" s="89"/>
      <c r="AE2053" s="97" t="s">
        <v>10630</v>
      </c>
      <c r="AF2053" s="89"/>
      <c r="AG2053" s="89"/>
      <c r="AH2053" s="89"/>
      <c r="AI2053" s="67" t="s">
        <v>10863</v>
      </c>
      <c r="AJ2053" s="79" t="s">
        <v>42</v>
      </c>
      <c r="AK2053" s="68"/>
      <c r="AL2053" s="68"/>
      <c r="AM2053" s="68"/>
      <c r="AN2053" s="110"/>
      <c r="AO2053" s="110"/>
      <c r="AP2053" s="107"/>
      <c r="AQ2053" s="68"/>
    </row>
    <row r="2054" customFormat="false" ht="15" hidden="false" customHeight="false" outlineLevel="0" collapsed="false">
      <c r="B2054" s="1" t="str">
        <f aca="false">поверители!$E2054</f>
        <v>00643</v>
      </c>
      <c r="C2054" s="64" t="s">
        <v>323</v>
      </c>
      <c r="D2054" s="87"/>
      <c r="E2054" s="81" t="s">
        <v>12748</v>
      </c>
      <c r="F2054" s="87"/>
      <c r="G2054" s="63" t="s">
        <v>10335</v>
      </c>
      <c r="H2054" s="81" t="s">
        <v>763</v>
      </c>
      <c r="I2054" s="67" t="s">
        <v>10374</v>
      </c>
      <c r="J2054" s="89"/>
      <c r="K2054" s="89"/>
      <c r="L2054" s="89"/>
      <c r="M2054" s="89"/>
      <c r="N2054" s="89"/>
      <c r="O2054" s="71" t="s">
        <v>10335</v>
      </c>
      <c r="P2054" s="71"/>
      <c r="Q2054" s="71" t="s">
        <v>10338</v>
      </c>
      <c r="R2054" s="79" t="s">
        <v>10339</v>
      </c>
      <c r="S2054" s="74" t="n">
        <v>45156</v>
      </c>
      <c r="T2054" s="74" t="n">
        <v>45886</v>
      </c>
      <c r="U2054" s="87" t="s">
        <v>10340</v>
      </c>
      <c r="V2054" s="87" t="s">
        <v>10341</v>
      </c>
      <c r="W2054" s="76"/>
      <c r="X2054" s="71" t="s">
        <v>10335</v>
      </c>
      <c r="Y2054" s="71" t="s">
        <v>10342</v>
      </c>
      <c r="Z2054" s="79" t="s">
        <v>10629</v>
      </c>
      <c r="AA2054" s="89"/>
      <c r="AB2054" s="89"/>
      <c r="AC2054" s="89"/>
      <c r="AD2054" s="89"/>
      <c r="AE2054" s="97" t="s">
        <v>10630</v>
      </c>
      <c r="AF2054" s="89"/>
      <c r="AG2054" s="89"/>
      <c r="AH2054" s="89"/>
      <c r="AI2054" s="67" t="s">
        <v>10863</v>
      </c>
      <c r="AJ2054" s="79" t="s">
        <v>42</v>
      </c>
      <c r="AK2054" s="68"/>
      <c r="AL2054" s="68"/>
      <c r="AM2054" s="68"/>
      <c r="AN2054" s="110"/>
      <c r="AO2054" s="110"/>
      <c r="AP2054" s="107"/>
      <c r="AQ2054" s="68"/>
    </row>
    <row r="2055" customFormat="false" ht="15" hidden="false" customHeight="false" outlineLevel="0" collapsed="false">
      <c r="B2055" s="1" t="str">
        <f aca="false">поверители!$E2055</f>
        <v>00662</v>
      </c>
      <c r="C2055" s="64" t="s">
        <v>428</v>
      </c>
      <c r="D2055" s="87"/>
      <c r="E2055" s="67" t="s">
        <v>12749</v>
      </c>
      <c r="F2055" s="87"/>
      <c r="G2055" s="63" t="s">
        <v>10335</v>
      </c>
      <c r="H2055" s="81" t="s">
        <v>404</v>
      </c>
      <c r="I2055" s="67" t="s">
        <v>10453</v>
      </c>
      <c r="J2055" s="89"/>
      <c r="K2055" s="89"/>
      <c r="L2055" s="89"/>
      <c r="M2055" s="89"/>
      <c r="N2055" s="89"/>
      <c r="O2055" s="71" t="s">
        <v>10335</v>
      </c>
      <c r="P2055" s="71"/>
      <c r="Q2055" s="71" t="s">
        <v>10338</v>
      </c>
      <c r="R2055" s="79" t="s">
        <v>10339</v>
      </c>
      <c r="S2055" s="74" t="n">
        <v>45156</v>
      </c>
      <c r="T2055" s="74" t="n">
        <v>45521</v>
      </c>
      <c r="U2055" s="87" t="s">
        <v>10340</v>
      </c>
      <c r="V2055" s="87" t="s">
        <v>10341</v>
      </c>
      <c r="W2055" s="76"/>
      <c r="X2055" s="71" t="s">
        <v>10335</v>
      </c>
      <c r="Y2055" s="71" t="s">
        <v>10342</v>
      </c>
      <c r="Z2055" s="79" t="s">
        <v>10629</v>
      </c>
      <c r="AA2055" s="89"/>
      <c r="AB2055" s="89"/>
      <c r="AC2055" s="89"/>
      <c r="AD2055" s="89"/>
      <c r="AE2055" s="97" t="s">
        <v>10630</v>
      </c>
      <c r="AF2055" s="89"/>
      <c r="AG2055" s="89"/>
      <c r="AH2055" s="89"/>
      <c r="AI2055" s="67" t="s">
        <v>12070</v>
      </c>
      <c r="AJ2055" s="79" t="s">
        <v>42</v>
      </c>
      <c r="AK2055" s="68"/>
      <c r="AL2055" s="68"/>
      <c r="AM2055" s="68"/>
      <c r="AN2055" s="110"/>
      <c r="AO2055" s="110"/>
      <c r="AP2055" s="107"/>
      <c r="AQ2055" s="68"/>
    </row>
    <row r="2056" customFormat="false" ht="15" hidden="false" customHeight="false" outlineLevel="0" collapsed="false">
      <c r="B2056" s="1" t="str">
        <f aca="false">поверители!$E2056</f>
        <v>02161</v>
      </c>
      <c r="C2056" s="64" t="s">
        <v>724</v>
      </c>
      <c r="D2056" s="87"/>
      <c r="E2056" s="81" t="s">
        <v>12750</v>
      </c>
      <c r="F2056" s="87"/>
      <c r="G2056" s="63" t="s">
        <v>10335</v>
      </c>
      <c r="H2056" s="81" t="s">
        <v>332</v>
      </c>
      <c r="I2056" s="67" t="s">
        <v>10652</v>
      </c>
      <c r="J2056" s="89"/>
      <c r="K2056" s="89"/>
      <c r="L2056" s="89"/>
      <c r="M2056" s="89"/>
      <c r="N2056" s="89"/>
      <c r="O2056" s="71" t="s">
        <v>10335</v>
      </c>
      <c r="P2056" s="71"/>
      <c r="Q2056" s="71" t="s">
        <v>10338</v>
      </c>
      <c r="R2056" s="79" t="s">
        <v>10339</v>
      </c>
      <c r="S2056" s="74" t="n">
        <v>45156</v>
      </c>
      <c r="T2056" s="74" t="n">
        <v>45886</v>
      </c>
      <c r="U2056" s="87" t="s">
        <v>10340</v>
      </c>
      <c r="V2056" s="87" t="s">
        <v>10341</v>
      </c>
      <c r="W2056" s="76"/>
      <c r="X2056" s="71" t="s">
        <v>10335</v>
      </c>
      <c r="Y2056" s="71" t="s">
        <v>10342</v>
      </c>
      <c r="Z2056" s="79" t="s">
        <v>10629</v>
      </c>
      <c r="AA2056" s="89"/>
      <c r="AB2056" s="89"/>
      <c r="AC2056" s="89"/>
      <c r="AD2056" s="89"/>
      <c r="AE2056" s="97" t="s">
        <v>10630</v>
      </c>
      <c r="AF2056" s="89"/>
      <c r="AG2056" s="89"/>
      <c r="AH2056" s="89"/>
      <c r="AI2056" s="67" t="s">
        <v>10562</v>
      </c>
      <c r="AJ2056" s="79" t="s">
        <v>42</v>
      </c>
      <c r="AK2056" s="68"/>
      <c r="AL2056" s="68"/>
      <c r="AM2056" s="68"/>
      <c r="AN2056" s="110"/>
      <c r="AO2056" s="110"/>
      <c r="AP2056" s="107"/>
      <c r="AQ2056" s="68"/>
    </row>
    <row r="2057" customFormat="false" ht="15" hidden="false" customHeight="false" outlineLevel="0" collapsed="false">
      <c r="B2057" s="1" t="str">
        <f aca="false">поверители!$E2057</f>
        <v>04415</v>
      </c>
      <c r="C2057" s="64" t="s">
        <v>323</v>
      </c>
      <c r="D2057" s="87"/>
      <c r="E2057" s="67" t="s">
        <v>12751</v>
      </c>
      <c r="F2057" s="87"/>
      <c r="G2057" s="63" t="s">
        <v>10335</v>
      </c>
      <c r="H2057" s="81" t="s">
        <v>326</v>
      </c>
      <c r="I2057" s="67" t="s">
        <v>10652</v>
      </c>
      <c r="J2057" s="89"/>
      <c r="K2057" s="89"/>
      <c r="L2057" s="89"/>
      <c r="M2057" s="89"/>
      <c r="N2057" s="89"/>
      <c r="O2057" s="71" t="s">
        <v>10335</v>
      </c>
      <c r="P2057" s="71"/>
      <c r="Q2057" s="71" t="s">
        <v>10338</v>
      </c>
      <c r="R2057" s="79" t="s">
        <v>10339</v>
      </c>
      <c r="S2057" s="74" t="n">
        <v>45156</v>
      </c>
      <c r="T2057" s="74" t="n">
        <v>45886</v>
      </c>
      <c r="U2057" s="87" t="s">
        <v>10340</v>
      </c>
      <c r="V2057" s="87" t="s">
        <v>10341</v>
      </c>
      <c r="W2057" s="76"/>
      <c r="X2057" s="71" t="s">
        <v>10335</v>
      </c>
      <c r="Y2057" s="71" t="s">
        <v>10342</v>
      </c>
      <c r="Z2057" s="79" t="s">
        <v>10629</v>
      </c>
      <c r="AA2057" s="89"/>
      <c r="AB2057" s="89"/>
      <c r="AC2057" s="89"/>
      <c r="AD2057" s="89"/>
      <c r="AE2057" s="97" t="s">
        <v>12168</v>
      </c>
      <c r="AF2057" s="89"/>
      <c r="AG2057" s="89"/>
      <c r="AH2057" s="89"/>
      <c r="AI2057" s="67" t="s">
        <v>10884</v>
      </c>
      <c r="AJ2057" s="79" t="s">
        <v>42</v>
      </c>
      <c r="AK2057" s="68"/>
      <c r="AL2057" s="68"/>
      <c r="AM2057" s="68"/>
      <c r="AN2057" s="110"/>
      <c r="AO2057" s="110"/>
      <c r="AP2057" s="107"/>
      <c r="AQ2057" s="68"/>
    </row>
    <row r="2058" customFormat="false" ht="15" hidden="false" customHeight="false" outlineLevel="0" collapsed="false">
      <c r="B2058" s="1" t="str">
        <f aca="false">поверители!$E2058</f>
        <v>04451</v>
      </c>
      <c r="C2058" s="64" t="s">
        <v>323</v>
      </c>
      <c r="D2058" s="87"/>
      <c r="E2058" s="67" t="s">
        <v>12752</v>
      </c>
      <c r="F2058" s="87"/>
      <c r="G2058" s="63" t="s">
        <v>10335</v>
      </c>
      <c r="H2058" s="81" t="s">
        <v>763</v>
      </c>
      <c r="I2058" s="67" t="s">
        <v>10652</v>
      </c>
      <c r="J2058" s="89"/>
      <c r="K2058" s="89"/>
      <c r="L2058" s="89"/>
      <c r="M2058" s="89"/>
      <c r="N2058" s="89"/>
      <c r="O2058" s="71" t="s">
        <v>10335</v>
      </c>
      <c r="P2058" s="71"/>
      <c r="Q2058" s="71" t="s">
        <v>10338</v>
      </c>
      <c r="R2058" s="79" t="s">
        <v>10339</v>
      </c>
      <c r="S2058" s="74" t="n">
        <v>45156</v>
      </c>
      <c r="T2058" s="74" t="n">
        <v>45886</v>
      </c>
      <c r="U2058" s="87" t="s">
        <v>10340</v>
      </c>
      <c r="V2058" s="87" t="s">
        <v>10341</v>
      </c>
      <c r="W2058" s="76"/>
      <c r="X2058" s="71" t="s">
        <v>10335</v>
      </c>
      <c r="Y2058" s="71" t="s">
        <v>10342</v>
      </c>
      <c r="Z2058" s="79" t="s">
        <v>10629</v>
      </c>
      <c r="AA2058" s="89"/>
      <c r="AB2058" s="89"/>
      <c r="AC2058" s="89"/>
      <c r="AD2058" s="89"/>
      <c r="AE2058" s="97" t="s">
        <v>10630</v>
      </c>
      <c r="AF2058" s="89"/>
      <c r="AG2058" s="89"/>
      <c r="AH2058" s="89"/>
      <c r="AI2058" s="67" t="s">
        <v>10845</v>
      </c>
      <c r="AJ2058" s="79" t="s">
        <v>42</v>
      </c>
      <c r="AK2058" s="68"/>
      <c r="AL2058" s="68"/>
      <c r="AM2058" s="68"/>
      <c r="AN2058" s="110"/>
      <c r="AO2058" s="110"/>
      <c r="AP2058" s="107"/>
      <c r="AQ2058" s="68"/>
    </row>
    <row r="2059" customFormat="false" ht="15" hidden="false" customHeight="false" outlineLevel="0" collapsed="false">
      <c r="B2059" s="1" t="str">
        <f aca="false">поверители!$E2059</f>
        <v>04453</v>
      </c>
      <c r="C2059" s="64" t="s">
        <v>323</v>
      </c>
      <c r="D2059" s="87"/>
      <c r="E2059" s="67" t="s">
        <v>12753</v>
      </c>
      <c r="F2059" s="87"/>
      <c r="G2059" s="63" t="s">
        <v>10335</v>
      </c>
      <c r="H2059" s="81" t="s">
        <v>763</v>
      </c>
      <c r="I2059" s="67" t="s">
        <v>10652</v>
      </c>
      <c r="J2059" s="89"/>
      <c r="K2059" s="89"/>
      <c r="L2059" s="89"/>
      <c r="M2059" s="89"/>
      <c r="N2059" s="89"/>
      <c r="O2059" s="71" t="s">
        <v>10335</v>
      </c>
      <c r="P2059" s="71"/>
      <c r="Q2059" s="71" t="s">
        <v>10338</v>
      </c>
      <c r="R2059" s="79" t="s">
        <v>10339</v>
      </c>
      <c r="S2059" s="74" t="n">
        <v>45156</v>
      </c>
      <c r="T2059" s="74" t="n">
        <v>45886</v>
      </c>
      <c r="U2059" s="87" t="s">
        <v>10340</v>
      </c>
      <c r="V2059" s="87" t="s">
        <v>10341</v>
      </c>
      <c r="W2059" s="76"/>
      <c r="X2059" s="71" t="s">
        <v>10335</v>
      </c>
      <c r="Y2059" s="71" t="s">
        <v>10342</v>
      </c>
      <c r="Z2059" s="79" t="s">
        <v>10629</v>
      </c>
      <c r="AA2059" s="89"/>
      <c r="AB2059" s="89"/>
      <c r="AC2059" s="89"/>
      <c r="AD2059" s="89"/>
      <c r="AE2059" s="97" t="s">
        <v>10630</v>
      </c>
      <c r="AF2059" s="89"/>
      <c r="AG2059" s="89"/>
      <c r="AH2059" s="89"/>
      <c r="AI2059" s="67" t="s">
        <v>10845</v>
      </c>
      <c r="AJ2059" s="79" t="s">
        <v>42</v>
      </c>
      <c r="AK2059" s="68"/>
      <c r="AL2059" s="68"/>
      <c r="AM2059" s="68"/>
      <c r="AN2059" s="110"/>
      <c r="AO2059" s="110"/>
      <c r="AP2059" s="107"/>
      <c r="AQ2059" s="68"/>
    </row>
    <row r="2060" customFormat="false" ht="15" hidden="false" customHeight="false" outlineLevel="0" collapsed="false">
      <c r="B2060" s="1" t="str">
        <f aca="false">поверители!$E2060</f>
        <v>04727</v>
      </c>
      <c r="C2060" s="64" t="s">
        <v>323</v>
      </c>
      <c r="D2060" s="87"/>
      <c r="E2060" s="67" t="s">
        <v>12754</v>
      </c>
      <c r="F2060" s="87"/>
      <c r="G2060" s="63" t="s">
        <v>10335</v>
      </c>
      <c r="H2060" s="81" t="s">
        <v>326</v>
      </c>
      <c r="I2060" s="67" t="s">
        <v>10652</v>
      </c>
      <c r="J2060" s="89"/>
      <c r="K2060" s="89"/>
      <c r="L2060" s="89"/>
      <c r="M2060" s="89"/>
      <c r="N2060" s="89"/>
      <c r="O2060" s="71" t="s">
        <v>10335</v>
      </c>
      <c r="P2060" s="71"/>
      <c r="Q2060" s="71" t="s">
        <v>10338</v>
      </c>
      <c r="R2060" s="79" t="s">
        <v>10339</v>
      </c>
      <c r="S2060" s="74" t="n">
        <v>45156</v>
      </c>
      <c r="T2060" s="74" t="n">
        <v>45886</v>
      </c>
      <c r="U2060" s="87" t="s">
        <v>10340</v>
      </c>
      <c r="V2060" s="87" t="s">
        <v>10341</v>
      </c>
      <c r="W2060" s="76"/>
      <c r="X2060" s="71" t="s">
        <v>10335</v>
      </c>
      <c r="Y2060" s="71" t="s">
        <v>10342</v>
      </c>
      <c r="Z2060" s="79" t="s">
        <v>10629</v>
      </c>
      <c r="AA2060" s="89"/>
      <c r="AB2060" s="89"/>
      <c r="AC2060" s="89"/>
      <c r="AD2060" s="89"/>
      <c r="AE2060" s="97" t="s">
        <v>12168</v>
      </c>
      <c r="AF2060" s="89"/>
      <c r="AG2060" s="89"/>
      <c r="AH2060" s="89"/>
      <c r="AI2060" s="67" t="s">
        <v>10891</v>
      </c>
      <c r="AJ2060" s="79" t="s">
        <v>42</v>
      </c>
      <c r="AK2060" s="68"/>
      <c r="AL2060" s="68"/>
      <c r="AM2060" s="68"/>
      <c r="AN2060" s="110"/>
      <c r="AO2060" s="110"/>
      <c r="AP2060" s="107"/>
      <c r="AQ2060" s="68"/>
    </row>
    <row r="2061" customFormat="false" ht="15" hidden="false" customHeight="false" outlineLevel="0" collapsed="false">
      <c r="B2061" s="1" t="str">
        <f aca="false">поверители!$E2061</f>
        <v>04941</v>
      </c>
      <c r="C2061" s="64" t="s">
        <v>291</v>
      </c>
      <c r="D2061" s="87"/>
      <c r="E2061" s="81" t="s">
        <v>12755</v>
      </c>
      <c r="F2061" s="87"/>
      <c r="G2061" s="63" t="s">
        <v>10335</v>
      </c>
      <c r="H2061" s="81" t="s">
        <v>404</v>
      </c>
      <c r="I2061" s="67" t="s">
        <v>10667</v>
      </c>
      <c r="J2061" s="89"/>
      <c r="K2061" s="89"/>
      <c r="L2061" s="89"/>
      <c r="M2061" s="89"/>
      <c r="N2061" s="89"/>
      <c r="O2061" s="71" t="s">
        <v>10335</v>
      </c>
      <c r="P2061" s="71"/>
      <c r="Q2061" s="71" t="s">
        <v>10338</v>
      </c>
      <c r="R2061" s="79" t="s">
        <v>10339</v>
      </c>
      <c r="S2061" s="74" t="n">
        <v>45156</v>
      </c>
      <c r="T2061" s="74" t="n">
        <v>45521</v>
      </c>
      <c r="U2061" s="87" t="s">
        <v>10340</v>
      </c>
      <c r="V2061" s="87" t="s">
        <v>10341</v>
      </c>
      <c r="W2061" s="76"/>
      <c r="X2061" s="71" t="s">
        <v>10335</v>
      </c>
      <c r="Y2061" s="71" t="s">
        <v>10342</v>
      </c>
      <c r="Z2061" s="79" t="s">
        <v>10629</v>
      </c>
      <c r="AA2061" s="89"/>
      <c r="AB2061" s="89"/>
      <c r="AC2061" s="89"/>
      <c r="AD2061" s="89"/>
      <c r="AE2061" s="97" t="s">
        <v>10630</v>
      </c>
      <c r="AF2061" s="89"/>
      <c r="AG2061" s="89"/>
      <c r="AH2061" s="89"/>
      <c r="AI2061" s="67" t="s">
        <v>12070</v>
      </c>
      <c r="AJ2061" s="79" t="s">
        <v>42</v>
      </c>
      <c r="AK2061" s="68"/>
      <c r="AL2061" s="68"/>
      <c r="AM2061" s="68"/>
      <c r="AN2061" s="110"/>
      <c r="AO2061" s="110"/>
      <c r="AP2061" s="107"/>
      <c r="AQ2061" s="68"/>
    </row>
    <row r="2062" customFormat="false" ht="15" hidden="false" customHeight="false" outlineLevel="0" collapsed="false">
      <c r="B2062" s="1" t="str">
        <f aca="false">поверители!$E2062</f>
        <v>06165</v>
      </c>
      <c r="C2062" s="64" t="s">
        <v>323</v>
      </c>
      <c r="D2062" s="87"/>
      <c r="E2062" s="67" t="s">
        <v>12756</v>
      </c>
      <c r="F2062" s="87"/>
      <c r="G2062" s="63" t="s">
        <v>10335</v>
      </c>
      <c r="H2062" s="81" t="s">
        <v>763</v>
      </c>
      <c r="I2062" s="67" t="s">
        <v>10652</v>
      </c>
      <c r="J2062" s="89"/>
      <c r="K2062" s="89"/>
      <c r="L2062" s="89"/>
      <c r="M2062" s="89"/>
      <c r="N2062" s="89"/>
      <c r="O2062" s="71" t="s">
        <v>10335</v>
      </c>
      <c r="P2062" s="71"/>
      <c r="Q2062" s="71" t="s">
        <v>10338</v>
      </c>
      <c r="R2062" s="79" t="s">
        <v>10339</v>
      </c>
      <c r="S2062" s="74" t="n">
        <v>45156</v>
      </c>
      <c r="T2062" s="74" t="n">
        <v>45886</v>
      </c>
      <c r="U2062" s="87" t="s">
        <v>10340</v>
      </c>
      <c r="V2062" s="87" t="s">
        <v>10341</v>
      </c>
      <c r="W2062" s="76"/>
      <c r="X2062" s="71" t="s">
        <v>10335</v>
      </c>
      <c r="Y2062" s="71" t="s">
        <v>10342</v>
      </c>
      <c r="Z2062" s="79" t="s">
        <v>10629</v>
      </c>
      <c r="AA2062" s="89"/>
      <c r="AB2062" s="89"/>
      <c r="AC2062" s="89"/>
      <c r="AD2062" s="89"/>
      <c r="AE2062" s="97" t="s">
        <v>10630</v>
      </c>
      <c r="AF2062" s="89"/>
      <c r="AG2062" s="89"/>
      <c r="AH2062" s="89"/>
      <c r="AI2062" s="67" t="s">
        <v>10863</v>
      </c>
      <c r="AJ2062" s="79" t="s">
        <v>42</v>
      </c>
      <c r="AK2062" s="68"/>
      <c r="AL2062" s="68"/>
      <c r="AM2062" s="68"/>
      <c r="AN2062" s="110"/>
      <c r="AO2062" s="110"/>
      <c r="AP2062" s="107"/>
      <c r="AQ2062" s="68"/>
    </row>
    <row r="2063" customFormat="false" ht="15" hidden="false" customHeight="false" outlineLevel="0" collapsed="false">
      <c r="B2063" s="1" t="str">
        <f aca="false">поверители!$E2063</f>
        <v>06166</v>
      </c>
      <c r="C2063" s="64" t="s">
        <v>323</v>
      </c>
      <c r="D2063" s="87"/>
      <c r="E2063" s="67" t="s">
        <v>12757</v>
      </c>
      <c r="F2063" s="87"/>
      <c r="G2063" s="63" t="s">
        <v>10335</v>
      </c>
      <c r="H2063" s="81" t="s">
        <v>326</v>
      </c>
      <c r="I2063" s="67" t="s">
        <v>10652</v>
      </c>
      <c r="J2063" s="89"/>
      <c r="K2063" s="89"/>
      <c r="L2063" s="89"/>
      <c r="M2063" s="89"/>
      <c r="N2063" s="89"/>
      <c r="O2063" s="71" t="s">
        <v>10335</v>
      </c>
      <c r="P2063" s="71"/>
      <c r="Q2063" s="71" t="s">
        <v>10338</v>
      </c>
      <c r="R2063" s="79" t="s">
        <v>10339</v>
      </c>
      <c r="S2063" s="74" t="n">
        <v>45156</v>
      </c>
      <c r="T2063" s="74" t="n">
        <v>45886</v>
      </c>
      <c r="U2063" s="87" t="s">
        <v>10340</v>
      </c>
      <c r="V2063" s="87" t="s">
        <v>10341</v>
      </c>
      <c r="W2063" s="76"/>
      <c r="X2063" s="71" t="s">
        <v>10335</v>
      </c>
      <c r="Y2063" s="71" t="s">
        <v>10342</v>
      </c>
      <c r="Z2063" s="79" t="s">
        <v>10629</v>
      </c>
      <c r="AA2063" s="89"/>
      <c r="AB2063" s="89"/>
      <c r="AC2063" s="89"/>
      <c r="AD2063" s="89"/>
      <c r="AE2063" s="97" t="s">
        <v>10630</v>
      </c>
      <c r="AF2063" s="89"/>
      <c r="AG2063" s="89"/>
      <c r="AH2063" s="89"/>
      <c r="AI2063" s="67" t="s">
        <v>10558</v>
      </c>
      <c r="AJ2063" s="79" t="s">
        <v>42</v>
      </c>
      <c r="AK2063" s="68"/>
      <c r="AL2063" s="68"/>
      <c r="AM2063" s="68"/>
      <c r="AN2063" s="110"/>
      <c r="AO2063" s="110"/>
      <c r="AP2063" s="107"/>
      <c r="AQ2063" s="68"/>
    </row>
    <row r="2064" customFormat="false" ht="15" hidden="false" customHeight="false" outlineLevel="0" collapsed="false">
      <c r="B2064" s="1" t="str">
        <f aca="false">поверители!$E2064</f>
        <v>06167</v>
      </c>
      <c r="C2064" s="64" t="s">
        <v>323</v>
      </c>
      <c r="D2064" s="87"/>
      <c r="E2064" s="67" t="s">
        <v>12758</v>
      </c>
      <c r="F2064" s="87"/>
      <c r="G2064" s="63" t="s">
        <v>10335</v>
      </c>
      <c r="H2064" s="81" t="s">
        <v>326</v>
      </c>
      <c r="I2064" s="67" t="s">
        <v>10652</v>
      </c>
      <c r="J2064" s="89"/>
      <c r="K2064" s="89"/>
      <c r="L2064" s="89"/>
      <c r="M2064" s="89"/>
      <c r="N2064" s="89"/>
      <c r="O2064" s="71" t="s">
        <v>10335</v>
      </c>
      <c r="P2064" s="71"/>
      <c r="Q2064" s="71" t="s">
        <v>10338</v>
      </c>
      <c r="R2064" s="79" t="s">
        <v>10339</v>
      </c>
      <c r="S2064" s="74" t="n">
        <v>45156</v>
      </c>
      <c r="T2064" s="74" t="n">
        <v>45886</v>
      </c>
      <c r="U2064" s="87" t="s">
        <v>10340</v>
      </c>
      <c r="V2064" s="87" t="s">
        <v>10341</v>
      </c>
      <c r="W2064" s="76"/>
      <c r="X2064" s="71" t="s">
        <v>10335</v>
      </c>
      <c r="Y2064" s="71" t="s">
        <v>10342</v>
      </c>
      <c r="Z2064" s="79" t="s">
        <v>10629</v>
      </c>
      <c r="AA2064" s="89"/>
      <c r="AB2064" s="89"/>
      <c r="AC2064" s="89"/>
      <c r="AD2064" s="89"/>
      <c r="AE2064" s="97" t="s">
        <v>10630</v>
      </c>
      <c r="AF2064" s="89"/>
      <c r="AG2064" s="89"/>
      <c r="AH2064" s="89"/>
      <c r="AI2064" s="67" t="s">
        <v>10558</v>
      </c>
      <c r="AJ2064" s="79" t="s">
        <v>42</v>
      </c>
      <c r="AK2064" s="68"/>
      <c r="AL2064" s="68"/>
      <c r="AM2064" s="68"/>
      <c r="AN2064" s="110"/>
      <c r="AO2064" s="110"/>
      <c r="AP2064" s="107"/>
      <c r="AQ2064" s="68"/>
    </row>
    <row r="2065" customFormat="false" ht="17.9" hidden="false" customHeight="false" outlineLevel="0" collapsed="false">
      <c r="B2065" s="1" t="str">
        <f aca="false">поверители!$E2065</f>
        <v>06171</v>
      </c>
      <c r="C2065" s="64" t="s">
        <v>724</v>
      </c>
      <c r="D2065" s="87"/>
      <c r="E2065" s="67" t="s">
        <v>12759</v>
      </c>
      <c r="F2065" s="87"/>
      <c r="G2065" s="63" t="s">
        <v>10335</v>
      </c>
      <c r="H2065" s="81" t="s">
        <v>332</v>
      </c>
      <c r="I2065" s="67" t="s">
        <v>10652</v>
      </c>
      <c r="J2065" s="89"/>
      <c r="K2065" s="89"/>
      <c r="L2065" s="89"/>
      <c r="M2065" s="89"/>
      <c r="N2065" s="89"/>
      <c r="O2065" s="71" t="s">
        <v>10335</v>
      </c>
      <c r="P2065" s="71"/>
      <c r="Q2065" s="71" t="s">
        <v>10338</v>
      </c>
      <c r="R2065" s="79" t="s">
        <v>10339</v>
      </c>
      <c r="S2065" s="74" t="n">
        <v>45156</v>
      </c>
      <c r="T2065" s="74" t="n">
        <v>45886</v>
      </c>
      <c r="U2065" s="87" t="s">
        <v>10340</v>
      </c>
      <c r="V2065" s="87" t="s">
        <v>10341</v>
      </c>
      <c r="W2065" s="76"/>
      <c r="X2065" s="71" t="s">
        <v>10335</v>
      </c>
      <c r="Y2065" s="71" t="s">
        <v>10342</v>
      </c>
      <c r="Z2065" s="79" t="s">
        <v>10629</v>
      </c>
      <c r="AA2065" s="89"/>
      <c r="AB2065" s="89"/>
      <c r="AC2065" s="89"/>
      <c r="AD2065" s="89"/>
      <c r="AE2065" s="97" t="s">
        <v>10630</v>
      </c>
      <c r="AF2065" s="89"/>
      <c r="AG2065" s="89"/>
      <c r="AH2065" s="89"/>
      <c r="AI2065" s="104" t="s">
        <v>10647</v>
      </c>
      <c r="AJ2065" s="79" t="s">
        <v>42</v>
      </c>
      <c r="AK2065" s="68"/>
      <c r="AL2065" s="68"/>
      <c r="AM2065" s="68"/>
      <c r="AN2065" s="110"/>
      <c r="AO2065" s="110"/>
      <c r="AP2065" s="107"/>
      <c r="AQ2065" s="68"/>
    </row>
    <row r="2066" customFormat="false" ht="15" hidden="false" customHeight="false" outlineLevel="0" collapsed="false">
      <c r="B2066" s="1" t="str">
        <f aca="false">поверители!$E2066</f>
        <v>00897</v>
      </c>
      <c r="C2066" s="64" t="s">
        <v>323</v>
      </c>
      <c r="D2066" s="87"/>
      <c r="E2066" s="81" t="s">
        <v>12760</v>
      </c>
      <c r="F2066" s="87"/>
      <c r="G2066" s="63" t="s">
        <v>10335</v>
      </c>
      <c r="H2066" s="81" t="s">
        <v>326</v>
      </c>
      <c r="I2066" s="67" t="s">
        <v>10363</v>
      </c>
      <c r="J2066" s="89"/>
      <c r="K2066" s="89"/>
      <c r="L2066" s="89"/>
      <c r="M2066" s="89"/>
      <c r="N2066" s="89"/>
      <c r="O2066" s="71" t="s">
        <v>10335</v>
      </c>
      <c r="P2066" s="71"/>
      <c r="Q2066" s="71" t="s">
        <v>10338</v>
      </c>
      <c r="R2066" s="79" t="s">
        <v>10339</v>
      </c>
      <c r="S2066" s="95" t="n">
        <v>45160</v>
      </c>
      <c r="T2066" s="95" t="n">
        <v>45890</v>
      </c>
      <c r="U2066" s="87" t="s">
        <v>10340</v>
      </c>
      <c r="V2066" s="87" t="s">
        <v>10341</v>
      </c>
      <c r="W2066" s="76"/>
      <c r="X2066" s="71" t="s">
        <v>10335</v>
      </c>
      <c r="Y2066" s="71" t="s">
        <v>10342</v>
      </c>
      <c r="Z2066" s="79" t="s">
        <v>10629</v>
      </c>
      <c r="AA2066" s="89"/>
      <c r="AB2066" s="89"/>
      <c r="AC2066" s="89"/>
      <c r="AD2066" s="89"/>
      <c r="AE2066" s="97" t="s">
        <v>10630</v>
      </c>
      <c r="AF2066" s="89"/>
      <c r="AG2066" s="89"/>
      <c r="AH2066" s="89"/>
      <c r="AI2066" s="67" t="s">
        <v>10558</v>
      </c>
      <c r="AJ2066" s="79" t="s">
        <v>10346</v>
      </c>
      <c r="AK2066" s="68"/>
      <c r="AL2066" s="68"/>
      <c r="AM2066" s="68"/>
      <c r="AN2066" s="110"/>
      <c r="AO2066" s="110"/>
      <c r="AP2066" s="107"/>
      <c r="AQ2066" s="68"/>
    </row>
    <row r="2067" customFormat="false" ht="15" hidden="false" customHeight="false" outlineLevel="0" collapsed="false">
      <c r="B2067" s="1" t="str">
        <f aca="false">поверители!$E2067</f>
        <v>01521</v>
      </c>
      <c r="C2067" s="64" t="s">
        <v>291</v>
      </c>
      <c r="D2067" s="87"/>
      <c r="E2067" s="81" t="s">
        <v>12761</v>
      </c>
      <c r="F2067" s="87"/>
      <c r="G2067" s="63" t="s">
        <v>10335</v>
      </c>
      <c r="H2067" s="63" t="s">
        <v>404</v>
      </c>
      <c r="I2067" s="67" t="s">
        <v>10670</v>
      </c>
      <c r="J2067" s="89"/>
      <c r="K2067" s="89"/>
      <c r="L2067" s="89"/>
      <c r="M2067" s="89"/>
      <c r="N2067" s="89"/>
      <c r="O2067" s="71" t="s">
        <v>10335</v>
      </c>
      <c r="P2067" s="71"/>
      <c r="Q2067" s="71" t="s">
        <v>10338</v>
      </c>
      <c r="R2067" s="79" t="s">
        <v>10339</v>
      </c>
      <c r="S2067" s="95" t="n">
        <v>45160</v>
      </c>
      <c r="T2067" s="95" t="n">
        <v>45525</v>
      </c>
      <c r="U2067" s="87" t="s">
        <v>10340</v>
      </c>
      <c r="V2067" s="87" t="s">
        <v>10341</v>
      </c>
      <c r="W2067" s="76"/>
      <c r="X2067" s="71" t="s">
        <v>10335</v>
      </c>
      <c r="Y2067" s="71" t="s">
        <v>10342</v>
      </c>
      <c r="Z2067" s="79" t="s">
        <v>10629</v>
      </c>
      <c r="AA2067" s="89"/>
      <c r="AB2067" s="89"/>
      <c r="AC2067" s="89"/>
      <c r="AD2067" s="89"/>
      <c r="AE2067" s="97" t="s">
        <v>10630</v>
      </c>
      <c r="AF2067" s="89"/>
      <c r="AG2067" s="89"/>
      <c r="AH2067" s="89"/>
      <c r="AI2067" s="67" t="s">
        <v>10650</v>
      </c>
      <c r="AJ2067" s="79" t="s">
        <v>10346</v>
      </c>
      <c r="AK2067" s="68"/>
      <c r="AL2067" s="68"/>
      <c r="AM2067" s="68"/>
      <c r="AN2067" s="110"/>
      <c r="AO2067" s="110"/>
      <c r="AP2067" s="107"/>
      <c r="AQ2067" s="68"/>
    </row>
    <row r="2068" customFormat="false" ht="15" hidden="false" customHeight="false" outlineLevel="0" collapsed="false">
      <c r="B2068" s="1" t="str">
        <f aca="false">поверители!$E2068</f>
        <v>01536</v>
      </c>
      <c r="C2068" s="64" t="s">
        <v>323</v>
      </c>
      <c r="D2068" s="87"/>
      <c r="E2068" s="81" t="s">
        <v>12762</v>
      </c>
      <c r="F2068" s="87"/>
      <c r="G2068" s="63" t="s">
        <v>10335</v>
      </c>
      <c r="H2068" s="81" t="s">
        <v>326</v>
      </c>
      <c r="I2068" s="67" t="s">
        <v>10363</v>
      </c>
      <c r="J2068" s="89"/>
      <c r="K2068" s="89"/>
      <c r="L2068" s="89"/>
      <c r="M2068" s="89"/>
      <c r="N2068" s="89"/>
      <c r="O2068" s="71" t="s">
        <v>10335</v>
      </c>
      <c r="P2068" s="71"/>
      <c r="Q2068" s="71" t="s">
        <v>10338</v>
      </c>
      <c r="R2068" s="79" t="s">
        <v>10339</v>
      </c>
      <c r="S2068" s="95" t="n">
        <v>45160</v>
      </c>
      <c r="T2068" s="95" t="n">
        <v>45890</v>
      </c>
      <c r="U2068" s="87" t="s">
        <v>10340</v>
      </c>
      <c r="V2068" s="87" t="s">
        <v>10341</v>
      </c>
      <c r="W2068" s="76"/>
      <c r="X2068" s="71" t="s">
        <v>10335</v>
      </c>
      <c r="Y2068" s="71" t="s">
        <v>10342</v>
      </c>
      <c r="Z2068" s="79" t="s">
        <v>10629</v>
      </c>
      <c r="AA2068" s="89"/>
      <c r="AB2068" s="89"/>
      <c r="AC2068" s="89"/>
      <c r="AD2068" s="89"/>
      <c r="AE2068" s="97" t="s">
        <v>10630</v>
      </c>
      <c r="AF2068" s="89"/>
      <c r="AG2068" s="89"/>
      <c r="AH2068" s="89"/>
      <c r="AI2068" s="67" t="s">
        <v>10863</v>
      </c>
      <c r="AJ2068" s="79" t="s">
        <v>10346</v>
      </c>
      <c r="AK2068" s="68"/>
      <c r="AL2068" s="68"/>
      <c r="AM2068" s="68"/>
      <c r="AN2068" s="110"/>
      <c r="AO2068" s="110"/>
      <c r="AP2068" s="107"/>
      <c r="AQ2068" s="68"/>
    </row>
    <row r="2069" customFormat="false" ht="15" hidden="false" customHeight="false" outlineLevel="0" collapsed="false">
      <c r="B2069" s="1" t="str">
        <f aca="false">поверители!$E2069</f>
        <v>01537</v>
      </c>
      <c r="C2069" s="64" t="s">
        <v>323</v>
      </c>
      <c r="D2069" s="87"/>
      <c r="E2069" s="81" t="s">
        <v>12763</v>
      </c>
      <c r="F2069" s="87"/>
      <c r="G2069" s="63" t="s">
        <v>10335</v>
      </c>
      <c r="H2069" s="81" t="s">
        <v>326</v>
      </c>
      <c r="I2069" s="67" t="s">
        <v>10363</v>
      </c>
      <c r="J2069" s="89"/>
      <c r="K2069" s="89"/>
      <c r="L2069" s="89"/>
      <c r="M2069" s="89"/>
      <c r="N2069" s="89"/>
      <c r="O2069" s="71" t="s">
        <v>10335</v>
      </c>
      <c r="P2069" s="71"/>
      <c r="Q2069" s="71" t="s">
        <v>10338</v>
      </c>
      <c r="R2069" s="79" t="s">
        <v>10339</v>
      </c>
      <c r="S2069" s="95" t="n">
        <v>45160</v>
      </c>
      <c r="T2069" s="95" t="n">
        <v>45890</v>
      </c>
      <c r="U2069" s="87" t="s">
        <v>10340</v>
      </c>
      <c r="V2069" s="87" t="s">
        <v>10341</v>
      </c>
      <c r="W2069" s="76"/>
      <c r="X2069" s="71" t="s">
        <v>10335</v>
      </c>
      <c r="Y2069" s="71" t="s">
        <v>10342</v>
      </c>
      <c r="Z2069" s="79" t="s">
        <v>10629</v>
      </c>
      <c r="AA2069" s="89"/>
      <c r="AB2069" s="89"/>
      <c r="AC2069" s="89"/>
      <c r="AD2069" s="89"/>
      <c r="AE2069" s="97" t="s">
        <v>10630</v>
      </c>
      <c r="AF2069" s="89"/>
      <c r="AG2069" s="89"/>
      <c r="AH2069" s="89"/>
      <c r="AI2069" s="67" t="s">
        <v>10863</v>
      </c>
      <c r="AJ2069" s="79" t="s">
        <v>10346</v>
      </c>
      <c r="AK2069" s="68"/>
      <c r="AL2069" s="68"/>
      <c r="AM2069" s="68"/>
      <c r="AN2069" s="110"/>
      <c r="AO2069" s="110"/>
      <c r="AP2069" s="107"/>
      <c r="AQ2069" s="68"/>
    </row>
    <row r="2070" customFormat="false" ht="15" hidden="false" customHeight="false" outlineLevel="0" collapsed="false">
      <c r="B2070" s="1" t="str">
        <f aca="false">поверители!$E2070</f>
        <v>01541</v>
      </c>
      <c r="C2070" s="64" t="s">
        <v>10061</v>
      </c>
      <c r="D2070" s="63"/>
      <c r="E2070" s="81" t="s">
        <v>12764</v>
      </c>
      <c r="F2070" s="63"/>
      <c r="G2070" s="63" t="s">
        <v>10335</v>
      </c>
      <c r="H2070" s="63" t="s">
        <v>10942</v>
      </c>
      <c r="I2070" s="67" t="s">
        <v>10469</v>
      </c>
      <c r="J2070" s="76"/>
      <c r="K2070" s="76"/>
      <c r="L2070" s="76"/>
      <c r="M2070" s="76"/>
      <c r="N2070" s="76"/>
      <c r="O2070" s="71" t="s">
        <v>10335</v>
      </c>
      <c r="P2070" s="71"/>
      <c r="Q2070" s="71" t="s">
        <v>10338</v>
      </c>
      <c r="R2070" s="79" t="s">
        <v>10339</v>
      </c>
      <c r="S2070" s="95" t="n">
        <v>45160</v>
      </c>
      <c r="T2070" s="95" t="n">
        <v>45890</v>
      </c>
      <c r="U2070" s="87" t="s">
        <v>10340</v>
      </c>
      <c r="V2070" s="87" t="s">
        <v>10341</v>
      </c>
      <c r="W2070" s="76"/>
      <c r="X2070" s="71" t="s">
        <v>10335</v>
      </c>
      <c r="Y2070" s="71" t="s">
        <v>10342</v>
      </c>
      <c r="Z2070" s="79" t="s">
        <v>10629</v>
      </c>
      <c r="AA2070" s="76"/>
      <c r="AB2070" s="76"/>
      <c r="AC2070" s="76"/>
      <c r="AD2070" s="76"/>
      <c r="AE2070" s="97" t="s">
        <v>10630</v>
      </c>
      <c r="AF2070" s="76"/>
      <c r="AG2070" s="76"/>
      <c r="AH2070" s="76"/>
      <c r="AI2070" s="67" t="s">
        <v>10650</v>
      </c>
      <c r="AJ2070" s="79" t="s">
        <v>10346</v>
      </c>
      <c r="AK2070" s="68"/>
      <c r="AL2070" s="68"/>
      <c r="AM2070" s="68"/>
      <c r="AN2070" s="110"/>
      <c r="AO2070" s="110"/>
      <c r="AP2070" s="107"/>
      <c r="AQ2070" s="68"/>
    </row>
    <row r="2071" customFormat="false" ht="15" hidden="false" customHeight="false" outlineLevel="0" collapsed="false">
      <c r="B2071" s="1" t="str">
        <f aca="false">поверители!$E2071</f>
        <v>01548</v>
      </c>
      <c r="C2071" s="64" t="s">
        <v>323</v>
      </c>
      <c r="D2071" s="63"/>
      <c r="E2071" s="81" t="s">
        <v>12765</v>
      </c>
      <c r="F2071" s="63"/>
      <c r="G2071" s="63" t="s">
        <v>10335</v>
      </c>
      <c r="H2071" s="81" t="s">
        <v>326</v>
      </c>
      <c r="I2071" s="67" t="s">
        <v>10363</v>
      </c>
      <c r="J2071" s="76"/>
      <c r="K2071" s="76"/>
      <c r="L2071" s="76"/>
      <c r="M2071" s="76"/>
      <c r="N2071" s="76"/>
      <c r="O2071" s="71" t="s">
        <v>10335</v>
      </c>
      <c r="P2071" s="71"/>
      <c r="Q2071" s="71" t="s">
        <v>10338</v>
      </c>
      <c r="R2071" s="79" t="s">
        <v>10339</v>
      </c>
      <c r="S2071" s="95" t="n">
        <v>45160</v>
      </c>
      <c r="T2071" s="95" t="n">
        <v>45890</v>
      </c>
      <c r="U2071" s="87" t="s">
        <v>10340</v>
      </c>
      <c r="V2071" s="87" t="s">
        <v>10341</v>
      </c>
      <c r="W2071" s="76"/>
      <c r="X2071" s="71" t="s">
        <v>10335</v>
      </c>
      <c r="Y2071" s="71" t="s">
        <v>10342</v>
      </c>
      <c r="Z2071" s="79" t="s">
        <v>10629</v>
      </c>
      <c r="AA2071" s="76"/>
      <c r="AB2071" s="76"/>
      <c r="AC2071" s="76"/>
      <c r="AD2071" s="76"/>
      <c r="AE2071" s="97" t="s">
        <v>10630</v>
      </c>
      <c r="AF2071" s="76"/>
      <c r="AG2071" s="76"/>
      <c r="AH2071" s="76"/>
      <c r="AI2071" s="67" t="s">
        <v>10558</v>
      </c>
      <c r="AJ2071" s="79" t="s">
        <v>10346</v>
      </c>
      <c r="AK2071" s="68"/>
      <c r="AL2071" s="68"/>
      <c r="AM2071" s="68"/>
      <c r="AN2071" s="110"/>
      <c r="AO2071" s="110"/>
      <c r="AP2071" s="107"/>
      <c r="AQ2071" s="68"/>
    </row>
    <row r="2072" customFormat="false" ht="15" hidden="false" customHeight="false" outlineLevel="0" collapsed="false">
      <c r="B2072" s="1" t="str">
        <f aca="false">поверители!$E2072</f>
        <v>01553</v>
      </c>
      <c r="C2072" s="64" t="s">
        <v>323</v>
      </c>
      <c r="D2072" s="63"/>
      <c r="E2072" s="81" t="s">
        <v>12766</v>
      </c>
      <c r="F2072" s="63"/>
      <c r="G2072" s="63" t="s">
        <v>10335</v>
      </c>
      <c r="H2072" s="81" t="s">
        <v>326</v>
      </c>
      <c r="I2072" s="67" t="s">
        <v>10363</v>
      </c>
      <c r="J2072" s="76"/>
      <c r="K2072" s="76"/>
      <c r="L2072" s="76"/>
      <c r="M2072" s="76"/>
      <c r="N2072" s="76"/>
      <c r="O2072" s="71" t="s">
        <v>10335</v>
      </c>
      <c r="P2072" s="71"/>
      <c r="Q2072" s="71" t="s">
        <v>10338</v>
      </c>
      <c r="R2072" s="79" t="s">
        <v>10339</v>
      </c>
      <c r="S2072" s="95" t="n">
        <v>45160</v>
      </c>
      <c r="T2072" s="95" t="n">
        <v>45890</v>
      </c>
      <c r="U2072" s="87" t="s">
        <v>10340</v>
      </c>
      <c r="V2072" s="87" t="s">
        <v>10341</v>
      </c>
      <c r="W2072" s="76"/>
      <c r="X2072" s="71" t="s">
        <v>10335</v>
      </c>
      <c r="Y2072" s="71" t="s">
        <v>10342</v>
      </c>
      <c r="Z2072" s="79" t="s">
        <v>10629</v>
      </c>
      <c r="AA2072" s="76"/>
      <c r="AB2072" s="76"/>
      <c r="AC2072" s="76"/>
      <c r="AD2072" s="76"/>
      <c r="AE2072" s="97" t="s">
        <v>10630</v>
      </c>
      <c r="AF2072" s="76"/>
      <c r="AG2072" s="76"/>
      <c r="AH2072" s="76"/>
      <c r="AI2072" s="67" t="s">
        <v>10863</v>
      </c>
      <c r="AJ2072" s="79" t="s">
        <v>10346</v>
      </c>
      <c r="AK2072" s="68"/>
      <c r="AL2072" s="68"/>
      <c r="AM2072" s="68"/>
      <c r="AN2072" s="110"/>
      <c r="AO2072" s="110"/>
      <c r="AP2072" s="107"/>
      <c r="AQ2072" s="68"/>
    </row>
    <row r="2073" customFormat="false" ht="15" hidden="false" customHeight="false" outlineLevel="0" collapsed="false">
      <c r="B2073" s="1" t="str">
        <f aca="false">поверители!$E2073</f>
        <v>01556</v>
      </c>
      <c r="C2073" s="64" t="s">
        <v>323</v>
      </c>
      <c r="D2073" s="63"/>
      <c r="E2073" s="81" t="s">
        <v>5688</v>
      </c>
      <c r="F2073" s="63"/>
      <c r="G2073" s="63" t="s">
        <v>10335</v>
      </c>
      <c r="H2073" s="81" t="s">
        <v>763</v>
      </c>
      <c r="I2073" s="67" t="s">
        <v>10363</v>
      </c>
      <c r="J2073" s="76"/>
      <c r="K2073" s="76"/>
      <c r="L2073" s="76"/>
      <c r="M2073" s="76"/>
      <c r="N2073" s="76"/>
      <c r="O2073" s="71" t="s">
        <v>10335</v>
      </c>
      <c r="P2073" s="71"/>
      <c r="Q2073" s="71" t="s">
        <v>10338</v>
      </c>
      <c r="R2073" s="79" t="s">
        <v>10339</v>
      </c>
      <c r="S2073" s="95" t="n">
        <v>45160</v>
      </c>
      <c r="T2073" s="95" t="n">
        <v>45890</v>
      </c>
      <c r="U2073" s="87" t="s">
        <v>10340</v>
      </c>
      <c r="V2073" s="87" t="s">
        <v>10341</v>
      </c>
      <c r="W2073" s="76"/>
      <c r="X2073" s="71" t="s">
        <v>10335</v>
      </c>
      <c r="Y2073" s="71" t="s">
        <v>10342</v>
      </c>
      <c r="Z2073" s="79" t="s">
        <v>10629</v>
      </c>
      <c r="AA2073" s="76"/>
      <c r="AB2073" s="76"/>
      <c r="AC2073" s="76"/>
      <c r="AD2073" s="76"/>
      <c r="AE2073" s="97" t="s">
        <v>10630</v>
      </c>
      <c r="AF2073" s="76"/>
      <c r="AG2073" s="76"/>
      <c r="AH2073" s="76"/>
      <c r="AI2073" s="67" t="s">
        <v>10863</v>
      </c>
      <c r="AJ2073" s="79" t="s">
        <v>10346</v>
      </c>
      <c r="AK2073" s="68"/>
      <c r="AL2073" s="68"/>
      <c r="AM2073" s="68"/>
      <c r="AN2073" s="110"/>
      <c r="AO2073" s="110"/>
      <c r="AP2073" s="107"/>
      <c r="AQ2073" s="68"/>
    </row>
    <row r="2074" customFormat="false" ht="15" hidden="false" customHeight="false" outlineLevel="0" collapsed="false">
      <c r="B2074" s="1" t="str">
        <f aca="false">поверители!$E2074</f>
        <v>01672</v>
      </c>
      <c r="C2074" s="64" t="s">
        <v>323</v>
      </c>
      <c r="D2074" s="63"/>
      <c r="E2074" s="81" t="s">
        <v>12767</v>
      </c>
      <c r="F2074" s="63"/>
      <c r="G2074" s="63" t="s">
        <v>10335</v>
      </c>
      <c r="H2074" s="81" t="s">
        <v>763</v>
      </c>
      <c r="I2074" s="67" t="s">
        <v>10363</v>
      </c>
      <c r="J2074" s="76"/>
      <c r="K2074" s="76"/>
      <c r="L2074" s="76"/>
      <c r="M2074" s="76"/>
      <c r="N2074" s="76"/>
      <c r="O2074" s="71" t="s">
        <v>10335</v>
      </c>
      <c r="P2074" s="71"/>
      <c r="Q2074" s="71" t="s">
        <v>10338</v>
      </c>
      <c r="R2074" s="79" t="s">
        <v>10339</v>
      </c>
      <c r="S2074" s="95" t="n">
        <v>45160</v>
      </c>
      <c r="T2074" s="95" t="n">
        <v>45890</v>
      </c>
      <c r="U2074" s="87" t="s">
        <v>10340</v>
      </c>
      <c r="V2074" s="87" t="s">
        <v>10341</v>
      </c>
      <c r="W2074" s="76"/>
      <c r="X2074" s="71" t="s">
        <v>10335</v>
      </c>
      <c r="Y2074" s="71" t="s">
        <v>10342</v>
      </c>
      <c r="Z2074" s="79" t="s">
        <v>10629</v>
      </c>
      <c r="AA2074" s="76"/>
      <c r="AB2074" s="76"/>
      <c r="AC2074" s="76"/>
      <c r="AD2074" s="76"/>
      <c r="AE2074" s="97" t="s">
        <v>10630</v>
      </c>
      <c r="AF2074" s="76"/>
      <c r="AG2074" s="76"/>
      <c r="AH2074" s="76"/>
      <c r="AI2074" s="67" t="s">
        <v>10558</v>
      </c>
      <c r="AJ2074" s="79" t="s">
        <v>10346</v>
      </c>
      <c r="AK2074" s="68"/>
      <c r="AL2074" s="68"/>
      <c r="AM2074" s="68"/>
      <c r="AN2074" s="110"/>
      <c r="AO2074" s="110"/>
      <c r="AP2074" s="107"/>
      <c r="AQ2074" s="68"/>
    </row>
    <row r="2075" customFormat="false" ht="15" hidden="false" customHeight="false" outlineLevel="0" collapsed="false">
      <c r="B2075" s="1" t="str">
        <f aca="false">поверители!$E2075</f>
        <v>01701</v>
      </c>
      <c r="C2075" s="64" t="s">
        <v>291</v>
      </c>
      <c r="D2075" s="63"/>
      <c r="E2075" s="81" t="s">
        <v>12768</v>
      </c>
      <c r="F2075" s="63"/>
      <c r="G2075" s="63" t="s">
        <v>10335</v>
      </c>
      <c r="H2075" s="63" t="s">
        <v>404</v>
      </c>
      <c r="I2075" s="67" t="s">
        <v>10667</v>
      </c>
      <c r="J2075" s="76"/>
      <c r="K2075" s="76"/>
      <c r="L2075" s="76"/>
      <c r="M2075" s="76"/>
      <c r="N2075" s="76"/>
      <c r="O2075" s="71" t="s">
        <v>10335</v>
      </c>
      <c r="P2075" s="71"/>
      <c r="Q2075" s="71" t="s">
        <v>10338</v>
      </c>
      <c r="R2075" s="79" t="s">
        <v>10339</v>
      </c>
      <c r="S2075" s="95" t="n">
        <v>45160</v>
      </c>
      <c r="T2075" s="95" t="n">
        <v>45525</v>
      </c>
      <c r="U2075" s="87" t="s">
        <v>10340</v>
      </c>
      <c r="V2075" s="87" t="s">
        <v>10341</v>
      </c>
      <c r="W2075" s="76"/>
      <c r="X2075" s="71" t="s">
        <v>10335</v>
      </c>
      <c r="Y2075" s="71" t="s">
        <v>10342</v>
      </c>
      <c r="Z2075" s="79" t="s">
        <v>10629</v>
      </c>
      <c r="AA2075" s="76"/>
      <c r="AB2075" s="76"/>
      <c r="AC2075" s="76"/>
      <c r="AD2075" s="76"/>
      <c r="AE2075" s="97" t="s">
        <v>10630</v>
      </c>
      <c r="AF2075" s="76"/>
      <c r="AG2075" s="76"/>
      <c r="AH2075" s="76"/>
      <c r="AI2075" s="67" t="s">
        <v>10650</v>
      </c>
      <c r="AJ2075" s="79" t="s">
        <v>10346</v>
      </c>
      <c r="AK2075" s="68"/>
      <c r="AL2075" s="68"/>
      <c r="AM2075" s="68"/>
      <c r="AN2075" s="110"/>
      <c r="AO2075" s="110"/>
      <c r="AP2075" s="107"/>
      <c r="AQ2075" s="68"/>
    </row>
    <row r="2076" customFormat="false" ht="15" hidden="false" customHeight="false" outlineLevel="0" collapsed="false">
      <c r="B2076" s="1" t="str">
        <f aca="false">поверители!$E2076</f>
        <v>02116</v>
      </c>
      <c r="C2076" s="64" t="s">
        <v>291</v>
      </c>
      <c r="D2076" s="63"/>
      <c r="E2076" s="81" t="s">
        <v>12769</v>
      </c>
      <c r="F2076" s="63"/>
      <c r="G2076" s="63" t="s">
        <v>10335</v>
      </c>
      <c r="H2076" s="63" t="s">
        <v>404</v>
      </c>
      <c r="I2076" s="67" t="s">
        <v>10564</v>
      </c>
      <c r="J2076" s="76"/>
      <c r="K2076" s="76"/>
      <c r="L2076" s="76"/>
      <c r="M2076" s="76"/>
      <c r="N2076" s="76"/>
      <c r="O2076" s="71" t="s">
        <v>10335</v>
      </c>
      <c r="P2076" s="71"/>
      <c r="Q2076" s="71" t="s">
        <v>10338</v>
      </c>
      <c r="R2076" s="79" t="s">
        <v>10339</v>
      </c>
      <c r="S2076" s="95" t="n">
        <v>45160</v>
      </c>
      <c r="T2076" s="95" t="n">
        <v>45525</v>
      </c>
      <c r="U2076" s="87" t="s">
        <v>10340</v>
      </c>
      <c r="V2076" s="87" t="s">
        <v>10341</v>
      </c>
      <c r="W2076" s="76"/>
      <c r="X2076" s="71" t="s">
        <v>10335</v>
      </c>
      <c r="Y2076" s="71" t="s">
        <v>10342</v>
      </c>
      <c r="Z2076" s="79" t="s">
        <v>10629</v>
      </c>
      <c r="AA2076" s="76"/>
      <c r="AB2076" s="76"/>
      <c r="AC2076" s="76"/>
      <c r="AD2076" s="76"/>
      <c r="AE2076" s="97" t="s">
        <v>10630</v>
      </c>
      <c r="AF2076" s="76"/>
      <c r="AG2076" s="76"/>
      <c r="AH2076" s="76"/>
      <c r="AI2076" s="67" t="s">
        <v>10650</v>
      </c>
      <c r="AJ2076" s="79" t="s">
        <v>10346</v>
      </c>
      <c r="AK2076" s="68"/>
      <c r="AL2076" s="68"/>
      <c r="AM2076" s="68"/>
      <c r="AN2076" s="110"/>
      <c r="AO2076" s="110"/>
      <c r="AP2076" s="107"/>
      <c r="AQ2076" s="68"/>
    </row>
    <row r="2077" customFormat="false" ht="15" hidden="false" customHeight="false" outlineLevel="0" collapsed="false">
      <c r="B2077" s="1" t="str">
        <f aca="false">поверители!$E2077</f>
        <v>06174</v>
      </c>
      <c r="C2077" s="64" t="s">
        <v>387</v>
      </c>
      <c r="D2077" s="63"/>
      <c r="E2077" s="67" t="s">
        <v>12770</v>
      </c>
      <c r="F2077" s="63"/>
      <c r="G2077" s="63" t="s">
        <v>10335</v>
      </c>
      <c r="H2077" s="81" t="s">
        <v>366</v>
      </c>
      <c r="I2077" s="67" t="s">
        <v>10469</v>
      </c>
      <c r="J2077" s="76"/>
      <c r="K2077" s="76"/>
      <c r="L2077" s="76"/>
      <c r="M2077" s="76"/>
      <c r="N2077" s="76"/>
      <c r="O2077" s="71" t="s">
        <v>10335</v>
      </c>
      <c r="P2077" s="71"/>
      <c r="Q2077" s="71" t="s">
        <v>10338</v>
      </c>
      <c r="R2077" s="79" t="s">
        <v>10339</v>
      </c>
      <c r="S2077" s="95" t="n">
        <v>45160</v>
      </c>
      <c r="T2077" s="95" t="n">
        <v>45890</v>
      </c>
      <c r="U2077" s="87" t="s">
        <v>10340</v>
      </c>
      <c r="V2077" s="87" t="s">
        <v>10341</v>
      </c>
      <c r="W2077" s="76"/>
      <c r="X2077" s="71" t="s">
        <v>10335</v>
      </c>
      <c r="Y2077" s="71" t="s">
        <v>10342</v>
      </c>
      <c r="Z2077" s="79" t="s">
        <v>10629</v>
      </c>
      <c r="AA2077" s="76"/>
      <c r="AB2077" s="76"/>
      <c r="AC2077" s="76"/>
      <c r="AD2077" s="76"/>
      <c r="AE2077" s="97" t="s">
        <v>10630</v>
      </c>
      <c r="AF2077" s="76"/>
      <c r="AG2077" s="76"/>
      <c r="AH2077" s="76"/>
      <c r="AI2077" s="67" t="s">
        <v>10650</v>
      </c>
      <c r="AJ2077" s="79" t="s">
        <v>10346</v>
      </c>
      <c r="AK2077" s="68"/>
      <c r="AL2077" s="68"/>
      <c r="AM2077" s="68"/>
      <c r="AN2077" s="110"/>
      <c r="AO2077" s="110"/>
      <c r="AP2077" s="107"/>
      <c r="AQ2077" s="68"/>
    </row>
    <row r="2078" customFormat="false" ht="15" hidden="false" customHeight="false" outlineLevel="0" collapsed="false">
      <c r="B2078" s="1" t="str">
        <f aca="false">поверители!$E2078</f>
        <v>171702688</v>
      </c>
      <c r="C2078" s="64" t="s">
        <v>5692</v>
      </c>
      <c r="D2078" s="63"/>
      <c r="E2078" s="81" t="s">
        <v>5704</v>
      </c>
      <c r="F2078" s="63"/>
      <c r="G2078" s="63" t="s">
        <v>10335</v>
      </c>
      <c r="H2078" s="63" t="s">
        <v>12771</v>
      </c>
      <c r="I2078" s="67" t="s">
        <v>10337</v>
      </c>
      <c r="J2078" s="76"/>
      <c r="K2078" s="76"/>
      <c r="L2078" s="76"/>
      <c r="M2078" s="76"/>
      <c r="N2078" s="76"/>
      <c r="O2078" s="71" t="s">
        <v>10335</v>
      </c>
      <c r="P2078" s="71"/>
      <c r="Q2078" s="71" t="s">
        <v>10338</v>
      </c>
      <c r="R2078" s="79" t="s">
        <v>10339</v>
      </c>
      <c r="S2078" s="95" t="n">
        <v>45160</v>
      </c>
      <c r="T2078" s="95" t="n">
        <v>45890</v>
      </c>
      <c r="U2078" s="87" t="s">
        <v>10340</v>
      </c>
      <c r="V2078" s="87" t="s">
        <v>10341</v>
      </c>
      <c r="W2078" s="76"/>
      <c r="X2078" s="71" t="s">
        <v>10335</v>
      </c>
      <c r="Y2078" s="71" t="s">
        <v>10342</v>
      </c>
      <c r="Z2078" s="79" t="s">
        <v>10629</v>
      </c>
      <c r="AA2078" s="76"/>
      <c r="AB2078" s="76"/>
      <c r="AC2078" s="76"/>
      <c r="AD2078" s="76"/>
      <c r="AE2078" s="97" t="s">
        <v>10630</v>
      </c>
      <c r="AF2078" s="76"/>
      <c r="AG2078" s="76"/>
      <c r="AH2078" s="76"/>
      <c r="AI2078" s="67" t="s">
        <v>10863</v>
      </c>
      <c r="AJ2078" s="79" t="s">
        <v>10346</v>
      </c>
      <c r="AK2078" s="68"/>
      <c r="AL2078" s="68"/>
      <c r="AM2078" s="68"/>
      <c r="AN2078" s="110"/>
      <c r="AO2078" s="110"/>
      <c r="AP2078" s="107"/>
      <c r="AQ2078" s="68"/>
    </row>
    <row r="2079" customFormat="false" ht="15" hidden="false" customHeight="false" outlineLevel="0" collapsed="false">
      <c r="B2079" s="1" t="str">
        <f aca="false">поверители!$E2079</f>
        <v>171702697</v>
      </c>
      <c r="C2079" s="64" t="s">
        <v>5692</v>
      </c>
      <c r="D2079" s="63"/>
      <c r="E2079" s="67" t="s">
        <v>12772</v>
      </c>
      <c r="F2079" s="63"/>
      <c r="G2079" s="63" t="s">
        <v>10335</v>
      </c>
      <c r="H2079" s="63" t="s">
        <v>12771</v>
      </c>
      <c r="I2079" s="67" t="s">
        <v>10337</v>
      </c>
      <c r="J2079" s="76"/>
      <c r="K2079" s="76"/>
      <c r="L2079" s="76"/>
      <c r="M2079" s="76"/>
      <c r="N2079" s="76"/>
      <c r="O2079" s="71" t="s">
        <v>10335</v>
      </c>
      <c r="P2079" s="71"/>
      <c r="Q2079" s="71" t="s">
        <v>10338</v>
      </c>
      <c r="R2079" s="79" t="s">
        <v>10339</v>
      </c>
      <c r="S2079" s="95" t="n">
        <v>45160</v>
      </c>
      <c r="T2079" s="95" t="n">
        <v>45890</v>
      </c>
      <c r="U2079" s="87" t="s">
        <v>10340</v>
      </c>
      <c r="V2079" s="87" t="s">
        <v>10341</v>
      </c>
      <c r="W2079" s="76"/>
      <c r="X2079" s="71" t="s">
        <v>10335</v>
      </c>
      <c r="Y2079" s="71" t="s">
        <v>10342</v>
      </c>
      <c r="Z2079" s="79" t="s">
        <v>10629</v>
      </c>
      <c r="AA2079" s="76"/>
      <c r="AB2079" s="76"/>
      <c r="AC2079" s="76"/>
      <c r="AD2079" s="76"/>
      <c r="AE2079" s="97" t="s">
        <v>10630</v>
      </c>
      <c r="AF2079" s="76"/>
      <c r="AG2079" s="76"/>
      <c r="AH2079" s="76"/>
      <c r="AI2079" s="67" t="s">
        <v>10863</v>
      </c>
      <c r="AJ2079" s="79" t="s">
        <v>10346</v>
      </c>
      <c r="AK2079" s="68"/>
      <c r="AL2079" s="68"/>
      <c r="AM2079" s="68"/>
      <c r="AN2079" s="110"/>
      <c r="AO2079" s="110"/>
      <c r="AP2079" s="107"/>
      <c r="AQ2079" s="68"/>
    </row>
    <row r="2080" customFormat="false" ht="15" hidden="false" customHeight="false" outlineLevel="0" collapsed="false">
      <c r="B2080" s="1" t="str">
        <f aca="false">поверители!$E2080</f>
        <v>171702718</v>
      </c>
      <c r="C2080" s="64" t="s">
        <v>5692</v>
      </c>
      <c r="D2080" s="63"/>
      <c r="E2080" s="81" t="s">
        <v>12773</v>
      </c>
      <c r="F2080" s="63"/>
      <c r="G2080" s="63" t="s">
        <v>10335</v>
      </c>
      <c r="H2080" s="63" t="s">
        <v>12771</v>
      </c>
      <c r="I2080" s="67" t="s">
        <v>10337</v>
      </c>
      <c r="J2080" s="76"/>
      <c r="K2080" s="76"/>
      <c r="L2080" s="76"/>
      <c r="M2080" s="76"/>
      <c r="N2080" s="76"/>
      <c r="O2080" s="71" t="s">
        <v>10335</v>
      </c>
      <c r="P2080" s="71"/>
      <c r="Q2080" s="71" t="s">
        <v>10338</v>
      </c>
      <c r="R2080" s="79" t="s">
        <v>10339</v>
      </c>
      <c r="S2080" s="95" t="n">
        <v>45160</v>
      </c>
      <c r="T2080" s="95" t="n">
        <v>45890</v>
      </c>
      <c r="U2080" s="87" t="s">
        <v>10340</v>
      </c>
      <c r="V2080" s="87" t="s">
        <v>10341</v>
      </c>
      <c r="W2080" s="76"/>
      <c r="X2080" s="71" t="s">
        <v>10335</v>
      </c>
      <c r="Y2080" s="71" t="s">
        <v>10342</v>
      </c>
      <c r="Z2080" s="79" t="s">
        <v>10629</v>
      </c>
      <c r="AA2080" s="76"/>
      <c r="AB2080" s="76"/>
      <c r="AC2080" s="76"/>
      <c r="AD2080" s="76"/>
      <c r="AE2080" s="97" t="s">
        <v>10630</v>
      </c>
      <c r="AF2080" s="76"/>
      <c r="AG2080" s="76"/>
      <c r="AH2080" s="76"/>
      <c r="AI2080" s="67" t="s">
        <v>10558</v>
      </c>
      <c r="AJ2080" s="79" t="s">
        <v>10346</v>
      </c>
      <c r="AK2080" s="68"/>
      <c r="AL2080" s="68"/>
      <c r="AM2080" s="68"/>
      <c r="AN2080" s="110"/>
      <c r="AO2080" s="110"/>
      <c r="AP2080" s="107"/>
      <c r="AQ2080" s="68"/>
    </row>
    <row r="2081" customFormat="false" ht="15" hidden="false" customHeight="false" outlineLevel="0" collapsed="false">
      <c r="B2081" s="1" t="str">
        <f aca="false">поверители!$E2081</f>
        <v>171702725</v>
      </c>
      <c r="C2081" s="64" t="s">
        <v>5692</v>
      </c>
      <c r="D2081" s="63"/>
      <c r="E2081" s="67" t="s">
        <v>12774</v>
      </c>
      <c r="F2081" s="63"/>
      <c r="G2081" s="63" t="s">
        <v>10335</v>
      </c>
      <c r="H2081" s="63" t="s">
        <v>12771</v>
      </c>
      <c r="I2081" s="67" t="s">
        <v>10337</v>
      </c>
      <c r="J2081" s="76"/>
      <c r="K2081" s="76"/>
      <c r="L2081" s="76"/>
      <c r="M2081" s="76"/>
      <c r="N2081" s="76"/>
      <c r="O2081" s="71" t="s">
        <v>10335</v>
      </c>
      <c r="P2081" s="71"/>
      <c r="Q2081" s="71" t="s">
        <v>10338</v>
      </c>
      <c r="R2081" s="79" t="s">
        <v>10339</v>
      </c>
      <c r="S2081" s="95" t="n">
        <v>45160</v>
      </c>
      <c r="T2081" s="95" t="n">
        <v>45890</v>
      </c>
      <c r="U2081" s="87" t="s">
        <v>10340</v>
      </c>
      <c r="V2081" s="87" t="s">
        <v>10341</v>
      </c>
      <c r="W2081" s="76"/>
      <c r="X2081" s="71" t="s">
        <v>10335</v>
      </c>
      <c r="Y2081" s="71" t="s">
        <v>10342</v>
      </c>
      <c r="Z2081" s="79" t="s">
        <v>10629</v>
      </c>
      <c r="AA2081" s="76"/>
      <c r="AB2081" s="76"/>
      <c r="AC2081" s="76"/>
      <c r="AD2081" s="76"/>
      <c r="AE2081" s="97" t="s">
        <v>10630</v>
      </c>
      <c r="AF2081" s="76"/>
      <c r="AG2081" s="76"/>
      <c r="AH2081" s="76"/>
      <c r="AI2081" s="67" t="s">
        <v>10558</v>
      </c>
      <c r="AJ2081" s="79" t="s">
        <v>10346</v>
      </c>
      <c r="AK2081" s="68"/>
      <c r="AL2081" s="68"/>
      <c r="AM2081" s="68"/>
      <c r="AN2081" s="110"/>
      <c r="AO2081" s="110"/>
      <c r="AP2081" s="107"/>
      <c r="AQ2081" s="68"/>
    </row>
    <row r="2082" customFormat="false" ht="15" hidden="false" customHeight="false" outlineLevel="0" collapsed="false">
      <c r="B2082" s="1" t="str">
        <f aca="false">поверители!$E2082</f>
        <v>171702727</v>
      </c>
      <c r="C2082" s="64" t="s">
        <v>5692</v>
      </c>
      <c r="D2082" s="63"/>
      <c r="E2082" s="67" t="s">
        <v>12775</v>
      </c>
      <c r="F2082" s="63"/>
      <c r="G2082" s="63" t="s">
        <v>10335</v>
      </c>
      <c r="H2082" s="63" t="s">
        <v>12771</v>
      </c>
      <c r="I2082" s="67" t="s">
        <v>10337</v>
      </c>
      <c r="J2082" s="76"/>
      <c r="K2082" s="76"/>
      <c r="L2082" s="76"/>
      <c r="M2082" s="76"/>
      <c r="N2082" s="76"/>
      <c r="O2082" s="71" t="s">
        <v>10335</v>
      </c>
      <c r="P2082" s="71"/>
      <c r="Q2082" s="71" t="s">
        <v>10338</v>
      </c>
      <c r="R2082" s="79" t="s">
        <v>10339</v>
      </c>
      <c r="S2082" s="95" t="n">
        <v>45160</v>
      </c>
      <c r="T2082" s="95" t="n">
        <v>45890</v>
      </c>
      <c r="U2082" s="87" t="s">
        <v>10340</v>
      </c>
      <c r="V2082" s="87" t="s">
        <v>10341</v>
      </c>
      <c r="W2082" s="76"/>
      <c r="X2082" s="71" t="s">
        <v>10335</v>
      </c>
      <c r="Y2082" s="71" t="s">
        <v>10342</v>
      </c>
      <c r="Z2082" s="79" t="s">
        <v>10629</v>
      </c>
      <c r="AA2082" s="76"/>
      <c r="AB2082" s="76"/>
      <c r="AC2082" s="76"/>
      <c r="AD2082" s="76"/>
      <c r="AE2082" s="97" t="s">
        <v>10630</v>
      </c>
      <c r="AF2082" s="76"/>
      <c r="AG2082" s="76"/>
      <c r="AH2082" s="76"/>
      <c r="AI2082" s="67" t="s">
        <v>10558</v>
      </c>
      <c r="AJ2082" s="79" t="s">
        <v>10346</v>
      </c>
      <c r="AK2082" s="68"/>
      <c r="AL2082" s="68"/>
      <c r="AM2082" s="68"/>
      <c r="AN2082" s="110"/>
      <c r="AO2082" s="110"/>
      <c r="AP2082" s="107"/>
      <c r="AQ2082" s="68"/>
    </row>
    <row r="2083" customFormat="false" ht="15" hidden="false" customHeight="false" outlineLevel="0" collapsed="false">
      <c r="B2083" s="1" t="str">
        <f aca="false">поверители!$E2083</f>
        <v>171702736</v>
      </c>
      <c r="C2083" s="64" t="s">
        <v>5692</v>
      </c>
      <c r="D2083" s="63"/>
      <c r="E2083" s="67" t="s">
        <v>12419</v>
      </c>
      <c r="F2083" s="63"/>
      <c r="G2083" s="63" t="s">
        <v>10335</v>
      </c>
      <c r="H2083" s="63" t="s">
        <v>12771</v>
      </c>
      <c r="I2083" s="67" t="s">
        <v>10337</v>
      </c>
      <c r="J2083" s="76"/>
      <c r="K2083" s="76"/>
      <c r="L2083" s="76"/>
      <c r="M2083" s="76"/>
      <c r="N2083" s="76"/>
      <c r="O2083" s="71" t="s">
        <v>10335</v>
      </c>
      <c r="P2083" s="71"/>
      <c r="Q2083" s="71" t="s">
        <v>10338</v>
      </c>
      <c r="R2083" s="79" t="s">
        <v>10339</v>
      </c>
      <c r="S2083" s="95" t="n">
        <v>45160</v>
      </c>
      <c r="T2083" s="95" t="n">
        <v>45890</v>
      </c>
      <c r="U2083" s="87" t="s">
        <v>10340</v>
      </c>
      <c r="V2083" s="87" t="s">
        <v>10341</v>
      </c>
      <c r="W2083" s="76"/>
      <c r="X2083" s="71" t="s">
        <v>10335</v>
      </c>
      <c r="Y2083" s="71" t="s">
        <v>10342</v>
      </c>
      <c r="Z2083" s="79" t="s">
        <v>10629</v>
      </c>
      <c r="AA2083" s="76"/>
      <c r="AB2083" s="76"/>
      <c r="AC2083" s="76"/>
      <c r="AD2083" s="76"/>
      <c r="AE2083" s="97" t="s">
        <v>10630</v>
      </c>
      <c r="AF2083" s="76"/>
      <c r="AG2083" s="76"/>
      <c r="AH2083" s="76"/>
      <c r="AI2083" s="67" t="s">
        <v>10558</v>
      </c>
      <c r="AJ2083" s="79" t="s">
        <v>10346</v>
      </c>
      <c r="AK2083" s="68"/>
      <c r="AL2083" s="68"/>
      <c r="AM2083" s="68"/>
      <c r="AN2083" s="110"/>
      <c r="AO2083" s="110"/>
      <c r="AP2083" s="107"/>
      <c r="AQ2083" s="68"/>
    </row>
    <row r="2084" customFormat="false" ht="15" hidden="false" customHeight="false" outlineLevel="0" collapsed="false">
      <c r="B2084" s="1" t="str">
        <f aca="false">поверители!$E2084</f>
        <v>171702739</v>
      </c>
      <c r="C2084" s="64" t="s">
        <v>5692</v>
      </c>
      <c r="D2084" s="63"/>
      <c r="E2084" s="67" t="s">
        <v>12776</v>
      </c>
      <c r="F2084" s="63"/>
      <c r="G2084" s="63" t="s">
        <v>10335</v>
      </c>
      <c r="H2084" s="63" t="s">
        <v>12771</v>
      </c>
      <c r="I2084" s="67" t="s">
        <v>10337</v>
      </c>
      <c r="J2084" s="76"/>
      <c r="K2084" s="76"/>
      <c r="L2084" s="76"/>
      <c r="M2084" s="76"/>
      <c r="N2084" s="76"/>
      <c r="O2084" s="71" t="s">
        <v>10335</v>
      </c>
      <c r="P2084" s="71"/>
      <c r="Q2084" s="71" t="s">
        <v>10338</v>
      </c>
      <c r="R2084" s="79" t="s">
        <v>10339</v>
      </c>
      <c r="S2084" s="95" t="n">
        <v>45160</v>
      </c>
      <c r="T2084" s="95" t="n">
        <v>45890</v>
      </c>
      <c r="U2084" s="87" t="s">
        <v>10340</v>
      </c>
      <c r="V2084" s="87" t="s">
        <v>10341</v>
      </c>
      <c r="W2084" s="76"/>
      <c r="X2084" s="71" t="s">
        <v>10335</v>
      </c>
      <c r="Y2084" s="71" t="s">
        <v>10342</v>
      </c>
      <c r="Z2084" s="79" t="s">
        <v>10629</v>
      </c>
      <c r="AA2084" s="76"/>
      <c r="AB2084" s="76"/>
      <c r="AC2084" s="76"/>
      <c r="AD2084" s="76"/>
      <c r="AE2084" s="97" t="s">
        <v>10630</v>
      </c>
      <c r="AF2084" s="76"/>
      <c r="AG2084" s="76"/>
      <c r="AH2084" s="76"/>
      <c r="AI2084" s="67" t="s">
        <v>10558</v>
      </c>
      <c r="AJ2084" s="79" t="s">
        <v>10346</v>
      </c>
      <c r="AK2084" s="68"/>
      <c r="AL2084" s="68"/>
      <c r="AM2084" s="68"/>
      <c r="AN2084" s="110"/>
      <c r="AO2084" s="110"/>
      <c r="AP2084" s="107"/>
      <c r="AQ2084" s="68"/>
    </row>
    <row r="2085" customFormat="false" ht="15" hidden="false" customHeight="false" outlineLevel="0" collapsed="false">
      <c r="B2085" s="1" t="str">
        <f aca="false">поверители!$E2085</f>
        <v>171702741</v>
      </c>
      <c r="C2085" s="64" t="s">
        <v>5692</v>
      </c>
      <c r="D2085" s="63"/>
      <c r="E2085" s="67" t="s">
        <v>12777</v>
      </c>
      <c r="F2085" s="63"/>
      <c r="G2085" s="63" t="s">
        <v>10335</v>
      </c>
      <c r="H2085" s="63" t="s">
        <v>12771</v>
      </c>
      <c r="I2085" s="67" t="s">
        <v>10337</v>
      </c>
      <c r="J2085" s="76"/>
      <c r="K2085" s="76"/>
      <c r="L2085" s="76"/>
      <c r="M2085" s="76"/>
      <c r="N2085" s="76"/>
      <c r="O2085" s="71" t="s">
        <v>10335</v>
      </c>
      <c r="P2085" s="71"/>
      <c r="Q2085" s="71" t="s">
        <v>10338</v>
      </c>
      <c r="R2085" s="79" t="s">
        <v>10339</v>
      </c>
      <c r="S2085" s="95" t="n">
        <v>45160</v>
      </c>
      <c r="T2085" s="95" t="n">
        <v>45890</v>
      </c>
      <c r="U2085" s="87" t="s">
        <v>10340</v>
      </c>
      <c r="V2085" s="87" t="s">
        <v>10341</v>
      </c>
      <c r="W2085" s="76"/>
      <c r="X2085" s="71" t="s">
        <v>10335</v>
      </c>
      <c r="Y2085" s="71" t="s">
        <v>10342</v>
      </c>
      <c r="Z2085" s="79" t="s">
        <v>10629</v>
      </c>
      <c r="AA2085" s="76"/>
      <c r="AB2085" s="76"/>
      <c r="AC2085" s="76"/>
      <c r="AD2085" s="76"/>
      <c r="AE2085" s="97" t="s">
        <v>10630</v>
      </c>
      <c r="AF2085" s="76"/>
      <c r="AG2085" s="76"/>
      <c r="AH2085" s="76"/>
      <c r="AI2085" s="67" t="s">
        <v>10558</v>
      </c>
      <c r="AJ2085" s="79" t="s">
        <v>10346</v>
      </c>
      <c r="AK2085" s="68"/>
      <c r="AL2085" s="68"/>
      <c r="AM2085" s="68"/>
      <c r="AN2085" s="110"/>
      <c r="AO2085" s="110"/>
      <c r="AP2085" s="107"/>
      <c r="AQ2085" s="68"/>
    </row>
    <row r="2086" customFormat="false" ht="15" hidden="false" customHeight="false" outlineLevel="0" collapsed="false">
      <c r="B2086" s="1" t="str">
        <f aca="false">поверители!$E2086</f>
        <v>171702743</v>
      </c>
      <c r="C2086" s="64" t="s">
        <v>5692</v>
      </c>
      <c r="D2086" s="63"/>
      <c r="E2086" s="81" t="s">
        <v>12778</v>
      </c>
      <c r="F2086" s="63"/>
      <c r="G2086" s="63" t="s">
        <v>10335</v>
      </c>
      <c r="H2086" s="63" t="s">
        <v>12771</v>
      </c>
      <c r="I2086" s="67" t="s">
        <v>10337</v>
      </c>
      <c r="J2086" s="76"/>
      <c r="K2086" s="76"/>
      <c r="L2086" s="76"/>
      <c r="M2086" s="76"/>
      <c r="N2086" s="76"/>
      <c r="O2086" s="71" t="s">
        <v>10335</v>
      </c>
      <c r="P2086" s="71"/>
      <c r="Q2086" s="71" t="s">
        <v>10338</v>
      </c>
      <c r="R2086" s="79" t="s">
        <v>10339</v>
      </c>
      <c r="S2086" s="95" t="n">
        <v>45160</v>
      </c>
      <c r="T2086" s="95" t="n">
        <v>45890</v>
      </c>
      <c r="U2086" s="87" t="s">
        <v>10340</v>
      </c>
      <c r="V2086" s="87" t="s">
        <v>10341</v>
      </c>
      <c r="W2086" s="76"/>
      <c r="X2086" s="71" t="s">
        <v>10335</v>
      </c>
      <c r="Y2086" s="71" t="s">
        <v>10342</v>
      </c>
      <c r="Z2086" s="79" t="s">
        <v>10629</v>
      </c>
      <c r="AA2086" s="76"/>
      <c r="AB2086" s="76"/>
      <c r="AC2086" s="76"/>
      <c r="AD2086" s="76"/>
      <c r="AE2086" s="97" t="s">
        <v>10630</v>
      </c>
      <c r="AF2086" s="76"/>
      <c r="AG2086" s="76"/>
      <c r="AH2086" s="76"/>
      <c r="AI2086" s="67" t="s">
        <v>10558</v>
      </c>
      <c r="AJ2086" s="79" t="s">
        <v>10346</v>
      </c>
      <c r="AK2086" s="68"/>
      <c r="AL2086" s="68"/>
      <c r="AM2086" s="68"/>
      <c r="AN2086" s="110"/>
      <c r="AO2086" s="110"/>
      <c r="AP2086" s="107"/>
      <c r="AQ2086" s="68"/>
    </row>
    <row r="2087" customFormat="false" ht="15" hidden="false" customHeight="false" outlineLevel="0" collapsed="false">
      <c r="B2087" s="1" t="str">
        <f aca="false">поверители!$E2087</f>
        <v>116</v>
      </c>
      <c r="C2087" s="64" t="s">
        <v>10109</v>
      </c>
      <c r="D2087" s="63"/>
      <c r="E2087" s="67" t="s">
        <v>12779</v>
      </c>
      <c r="F2087" s="63"/>
      <c r="G2087" s="63" t="s">
        <v>10335</v>
      </c>
      <c r="H2087" s="63" t="s">
        <v>11455</v>
      </c>
      <c r="I2087" s="67" t="s">
        <v>12780</v>
      </c>
      <c r="J2087" s="76"/>
      <c r="K2087" s="76"/>
      <c r="L2087" s="76"/>
      <c r="M2087" s="76"/>
      <c r="N2087" s="76"/>
      <c r="O2087" s="71" t="s">
        <v>10335</v>
      </c>
      <c r="P2087" s="71"/>
      <c r="Q2087" s="71" t="s">
        <v>10338</v>
      </c>
      <c r="R2087" s="79" t="s">
        <v>10339</v>
      </c>
      <c r="S2087" s="95" t="n">
        <v>45160</v>
      </c>
      <c r="T2087" s="95" t="n">
        <v>45525</v>
      </c>
      <c r="U2087" s="87" t="s">
        <v>10340</v>
      </c>
      <c r="V2087" s="87" t="s">
        <v>10341</v>
      </c>
      <c r="W2087" s="76"/>
      <c r="X2087" s="71" t="s">
        <v>10335</v>
      </c>
      <c r="Y2087" s="71" t="s">
        <v>10342</v>
      </c>
      <c r="Z2087" s="79" t="s">
        <v>10629</v>
      </c>
      <c r="AA2087" s="76"/>
      <c r="AB2087" s="76"/>
      <c r="AC2087" s="76"/>
      <c r="AD2087" s="76"/>
      <c r="AE2087" s="97" t="s">
        <v>10630</v>
      </c>
      <c r="AF2087" s="76"/>
      <c r="AG2087" s="76"/>
      <c r="AH2087" s="76"/>
      <c r="AI2087" s="67" t="s">
        <v>10647</v>
      </c>
      <c r="AJ2087" s="79" t="s">
        <v>10346</v>
      </c>
      <c r="AK2087" s="68"/>
      <c r="AL2087" s="68"/>
      <c r="AM2087" s="68"/>
      <c r="AN2087" s="110"/>
      <c r="AO2087" s="110"/>
      <c r="AP2087" s="107"/>
      <c r="AQ2087" s="68"/>
    </row>
    <row r="2088" customFormat="false" ht="17.9" hidden="false" customHeight="false" outlineLevel="0" collapsed="false">
      <c r="B2088" s="1" t="str">
        <f aca="false">поверители!$E2088</f>
        <v>00825</v>
      </c>
      <c r="C2088" s="64" t="s">
        <v>291</v>
      </c>
      <c r="D2088" s="63"/>
      <c r="E2088" s="81" t="s">
        <v>12781</v>
      </c>
      <c r="F2088" s="63"/>
      <c r="G2088" s="63" t="s">
        <v>10335</v>
      </c>
      <c r="H2088" s="63" t="s">
        <v>404</v>
      </c>
      <c r="I2088" s="67" t="s">
        <v>10458</v>
      </c>
      <c r="J2088" s="76"/>
      <c r="K2088" s="76"/>
      <c r="L2088" s="76"/>
      <c r="M2088" s="76"/>
      <c r="N2088" s="76"/>
      <c r="O2088" s="71" t="s">
        <v>10335</v>
      </c>
      <c r="P2088" s="71"/>
      <c r="Q2088" s="71" t="s">
        <v>10338</v>
      </c>
      <c r="R2088" s="79" t="s">
        <v>10339</v>
      </c>
      <c r="S2088" s="95" t="n">
        <v>45160</v>
      </c>
      <c r="T2088" s="95" t="n">
        <v>45525</v>
      </c>
      <c r="U2088" s="87" t="s">
        <v>10340</v>
      </c>
      <c r="V2088" s="87" t="s">
        <v>10341</v>
      </c>
      <c r="W2088" s="76"/>
      <c r="X2088" s="71" t="s">
        <v>10335</v>
      </c>
      <c r="Y2088" s="71" t="s">
        <v>10342</v>
      </c>
      <c r="Z2088" s="79" t="s">
        <v>10629</v>
      </c>
      <c r="AA2088" s="76"/>
      <c r="AB2088" s="76"/>
      <c r="AC2088" s="76"/>
      <c r="AD2088" s="76"/>
      <c r="AE2088" s="97" t="s">
        <v>10630</v>
      </c>
      <c r="AF2088" s="76"/>
      <c r="AG2088" s="76"/>
      <c r="AH2088" s="76"/>
      <c r="AI2088" s="104" t="s">
        <v>10733</v>
      </c>
      <c r="AJ2088" s="79" t="s">
        <v>10346</v>
      </c>
      <c r="AK2088" s="68"/>
      <c r="AL2088" s="68"/>
      <c r="AM2088" s="68"/>
      <c r="AN2088" s="110"/>
      <c r="AO2088" s="110"/>
      <c r="AP2088" s="107"/>
      <c r="AQ2088" s="68"/>
    </row>
    <row r="2089" customFormat="false" ht="17.9" hidden="false" customHeight="false" outlineLevel="0" collapsed="false">
      <c r="B2089" s="1" t="str">
        <f aca="false">поверители!$E2089</f>
        <v>00827</v>
      </c>
      <c r="C2089" s="64" t="s">
        <v>428</v>
      </c>
      <c r="D2089" s="63"/>
      <c r="E2089" s="81" t="s">
        <v>12782</v>
      </c>
      <c r="F2089" s="63"/>
      <c r="G2089" s="63" t="s">
        <v>10335</v>
      </c>
      <c r="H2089" s="63" t="s">
        <v>404</v>
      </c>
      <c r="I2089" s="67" t="s">
        <v>10374</v>
      </c>
      <c r="J2089" s="76"/>
      <c r="K2089" s="76"/>
      <c r="L2089" s="76"/>
      <c r="M2089" s="76"/>
      <c r="N2089" s="76"/>
      <c r="O2089" s="71" t="s">
        <v>10335</v>
      </c>
      <c r="P2089" s="71"/>
      <c r="Q2089" s="71" t="s">
        <v>10338</v>
      </c>
      <c r="R2089" s="79" t="s">
        <v>10339</v>
      </c>
      <c r="S2089" s="95" t="n">
        <v>45160</v>
      </c>
      <c r="T2089" s="95" t="n">
        <v>45525</v>
      </c>
      <c r="U2089" s="87" t="s">
        <v>10340</v>
      </c>
      <c r="V2089" s="87" t="s">
        <v>10341</v>
      </c>
      <c r="W2089" s="76"/>
      <c r="X2089" s="71" t="s">
        <v>10335</v>
      </c>
      <c r="Y2089" s="71" t="s">
        <v>10342</v>
      </c>
      <c r="Z2089" s="79" t="s">
        <v>10629</v>
      </c>
      <c r="AA2089" s="76"/>
      <c r="AB2089" s="76"/>
      <c r="AC2089" s="76"/>
      <c r="AD2089" s="76"/>
      <c r="AE2089" s="97" t="s">
        <v>10630</v>
      </c>
      <c r="AF2089" s="76"/>
      <c r="AG2089" s="76"/>
      <c r="AH2089" s="76"/>
      <c r="AI2089" s="104" t="s">
        <v>10733</v>
      </c>
      <c r="AJ2089" s="79" t="s">
        <v>10346</v>
      </c>
      <c r="AK2089" s="68"/>
      <c r="AL2089" s="68"/>
      <c r="AM2089" s="68"/>
      <c r="AN2089" s="110"/>
      <c r="AO2089" s="110"/>
      <c r="AP2089" s="107"/>
      <c r="AQ2089" s="68"/>
    </row>
    <row r="2090" customFormat="false" ht="15" hidden="false" customHeight="false" outlineLevel="0" collapsed="false">
      <c r="B2090" s="1" t="str">
        <f aca="false">поверители!$E2090</f>
        <v>00847</v>
      </c>
      <c r="C2090" s="64" t="s">
        <v>323</v>
      </c>
      <c r="D2090" s="63"/>
      <c r="E2090" s="81" t="s">
        <v>12783</v>
      </c>
      <c r="F2090" s="63"/>
      <c r="G2090" s="63" t="s">
        <v>10335</v>
      </c>
      <c r="H2090" s="81" t="s">
        <v>326</v>
      </c>
      <c r="I2090" s="67" t="s">
        <v>10374</v>
      </c>
      <c r="J2090" s="76"/>
      <c r="K2090" s="76"/>
      <c r="L2090" s="76"/>
      <c r="M2090" s="76"/>
      <c r="N2090" s="76"/>
      <c r="O2090" s="71" t="s">
        <v>10335</v>
      </c>
      <c r="P2090" s="71"/>
      <c r="Q2090" s="71" t="s">
        <v>10338</v>
      </c>
      <c r="R2090" s="79" t="s">
        <v>10339</v>
      </c>
      <c r="S2090" s="95" t="n">
        <v>45160</v>
      </c>
      <c r="T2090" s="95" t="n">
        <v>45890</v>
      </c>
      <c r="U2090" s="87" t="s">
        <v>10340</v>
      </c>
      <c r="V2090" s="87" t="s">
        <v>10341</v>
      </c>
      <c r="W2090" s="76"/>
      <c r="X2090" s="71" t="s">
        <v>10335</v>
      </c>
      <c r="Y2090" s="71" t="s">
        <v>10342</v>
      </c>
      <c r="Z2090" s="79" t="s">
        <v>10629</v>
      </c>
      <c r="AA2090" s="76"/>
      <c r="AB2090" s="76"/>
      <c r="AC2090" s="76"/>
      <c r="AD2090" s="76"/>
      <c r="AE2090" s="97" t="s">
        <v>10630</v>
      </c>
      <c r="AF2090" s="76"/>
      <c r="AG2090" s="76"/>
      <c r="AH2090" s="76"/>
      <c r="AI2090" s="67" t="s">
        <v>10587</v>
      </c>
      <c r="AJ2090" s="79" t="s">
        <v>10346</v>
      </c>
      <c r="AK2090" s="68"/>
      <c r="AL2090" s="68"/>
      <c r="AM2090" s="68"/>
      <c r="AN2090" s="110"/>
      <c r="AO2090" s="110"/>
      <c r="AP2090" s="107"/>
      <c r="AQ2090" s="68"/>
    </row>
    <row r="2091" customFormat="false" ht="15" hidden="false" customHeight="false" outlineLevel="0" collapsed="false">
      <c r="B2091" s="1" t="str">
        <f aca="false">поверители!$E2091</f>
        <v>00921</v>
      </c>
      <c r="C2091" s="64" t="s">
        <v>291</v>
      </c>
      <c r="D2091" s="63"/>
      <c r="E2091" s="67" t="s">
        <v>12784</v>
      </c>
      <c r="F2091" s="63"/>
      <c r="G2091" s="63" t="s">
        <v>10335</v>
      </c>
      <c r="H2091" s="63" t="s">
        <v>404</v>
      </c>
      <c r="I2091" s="67" t="s">
        <v>10458</v>
      </c>
      <c r="J2091" s="76"/>
      <c r="K2091" s="76"/>
      <c r="L2091" s="76"/>
      <c r="M2091" s="76"/>
      <c r="N2091" s="76"/>
      <c r="O2091" s="71" t="s">
        <v>10335</v>
      </c>
      <c r="P2091" s="71"/>
      <c r="Q2091" s="71" t="s">
        <v>10338</v>
      </c>
      <c r="R2091" s="79" t="s">
        <v>10339</v>
      </c>
      <c r="S2091" s="95" t="n">
        <v>45160</v>
      </c>
      <c r="T2091" s="95" t="n">
        <v>45525</v>
      </c>
      <c r="U2091" s="87" t="s">
        <v>10340</v>
      </c>
      <c r="V2091" s="87" t="s">
        <v>10341</v>
      </c>
      <c r="W2091" s="76"/>
      <c r="X2091" s="71" t="s">
        <v>10335</v>
      </c>
      <c r="Y2091" s="71" t="s">
        <v>10342</v>
      </c>
      <c r="Z2091" s="79" t="s">
        <v>10629</v>
      </c>
      <c r="AA2091" s="76"/>
      <c r="AB2091" s="76"/>
      <c r="AC2091" s="76"/>
      <c r="AD2091" s="76"/>
      <c r="AE2091" s="97" t="s">
        <v>10630</v>
      </c>
      <c r="AF2091" s="76"/>
      <c r="AG2091" s="76"/>
      <c r="AH2091" s="76"/>
      <c r="AI2091" s="67" t="s">
        <v>10733</v>
      </c>
      <c r="AJ2091" s="79" t="s">
        <v>10346</v>
      </c>
      <c r="AK2091" s="68"/>
      <c r="AL2091" s="68"/>
      <c r="AM2091" s="68"/>
      <c r="AN2091" s="110"/>
      <c r="AO2091" s="110"/>
      <c r="AP2091" s="107"/>
      <c r="AQ2091" s="68"/>
    </row>
    <row r="2092" customFormat="false" ht="15" hidden="false" customHeight="false" outlineLevel="0" collapsed="false">
      <c r="B2092" s="1" t="str">
        <f aca="false">поверители!$E2092</f>
        <v>00946</v>
      </c>
      <c r="C2092" s="64" t="s">
        <v>297</v>
      </c>
      <c r="D2092" s="63"/>
      <c r="E2092" s="67" t="s">
        <v>12785</v>
      </c>
      <c r="F2092" s="63"/>
      <c r="G2092" s="63" t="s">
        <v>10335</v>
      </c>
      <c r="H2092" s="64" t="s">
        <v>2524</v>
      </c>
      <c r="I2092" s="67" t="s">
        <v>10363</v>
      </c>
      <c r="J2092" s="76"/>
      <c r="K2092" s="76"/>
      <c r="L2092" s="76"/>
      <c r="M2092" s="76"/>
      <c r="N2092" s="76"/>
      <c r="O2092" s="71" t="s">
        <v>10335</v>
      </c>
      <c r="P2092" s="71"/>
      <c r="Q2092" s="71" t="s">
        <v>10338</v>
      </c>
      <c r="R2092" s="79" t="s">
        <v>10339</v>
      </c>
      <c r="S2092" s="95" t="n">
        <v>45160</v>
      </c>
      <c r="T2092" s="95" t="n">
        <v>45890</v>
      </c>
      <c r="U2092" s="87" t="s">
        <v>10340</v>
      </c>
      <c r="V2092" s="87" t="s">
        <v>10341</v>
      </c>
      <c r="W2092" s="76"/>
      <c r="X2092" s="71" t="s">
        <v>10335</v>
      </c>
      <c r="Y2092" s="71" t="s">
        <v>10342</v>
      </c>
      <c r="Z2092" s="79" t="s">
        <v>10629</v>
      </c>
      <c r="AA2092" s="76"/>
      <c r="AB2092" s="76"/>
      <c r="AC2092" s="76"/>
      <c r="AD2092" s="76"/>
      <c r="AE2092" s="97" t="s">
        <v>10630</v>
      </c>
      <c r="AF2092" s="76"/>
      <c r="AG2092" s="76"/>
      <c r="AH2092" s="76"/>
      <c r="AI2092" s="67" t="s">
        <v>10587</v>
      </c>
      <c r="AJ2092" s="79" t="s">
        <v>10346</v>
      </c>
      <c r="AK2092" s="68"/>
      <c r="AL2092" s="68"/>
      <c r="AM2092" s="68"/>
      <c r="AN2092" s="110"/>
      <c r="AO2092" s="110"/>
      <c r="AP2092" s="107"/>
      <c r="AQ2092" s="68"/>
    </row>
    <row r="2093" customFormat="false" ht="15" hidden="false" customHeight="false" outlineLevel="0" collapsed="false">
      <c r="B2093" s="1" t="str">
        <f aca="false">поверители!$E2093</f>
        <v>00949</v>
      </c>
      <c r="C2093" s="64" t="s">
        <v>297</v>
      </c>
      <c r="D2093" s="63"/>
      <c r="E2093" s="81" t="s">
        <v>12786</v>
      </c>
      <c r="F2093" s="63"/>
      <c r="G2093" s="63" t="s">
        <v>10335</v>
      </c>
      <c r="H2093" s="64" t="s">
        <v>2524</v>
      </c>
      <c r="I2093" s="67" t="s">
        <v>10363</v>
      </c>
      <c r="J2093" s="76"/>
      <c r="K2093" s="76"/>
      <c r="L2093" s="76"/>
      <c r="M2093" s="76"/>
      <c r="N2093" s="76"/>
      <c r="O2093" s="71" t="s">
        <v>10335</v>
      </c>
      <c r="P2093" s="71"/>
      <c r="Q2093" s="71" t="s">
        <v>10338</v>
      </c>
      <c r="R2093" s="79" t="s">
        <v>10339</v>
      </c>
      <c r="S2093" s="95" t="n">
        <v>45160</v>
      </c>
      <c r="T2093" s="95" t="n">
        <v>45890</v>
      </c>
      <c r="U2093" s="87" t="s">
        <v>10340</v>
      </c>
      <c r="V2093" s="87" t="s">
        <v>10341</v>
      </c>
      <c r="W2093" s="76"/>
      <c r="X2093" s="71" t="s">
        <v>10335</v>
      </c>
      <c r="Y2093" s="71" t="s">
        <v>10342</v>
      </c>
      <c r="Z2093" s="79" t="s">
        <v>10629</v>
      </c>
      <c r="AA2093" s="76"/>
      <c r="AB2093" s="76"/>
      <c r="AC2093" s="76"/>
      <c r="AD2093" s="76"/>
      <c r="AE2093" s="97" t="s">
        <v>10630</v>
      </c>
      <c r="AF2093" s="76"/>
      <c r="AG2093" s="76"/>
      <c r="AH2093" s="76"/>
      <c r="AI2093" s="67" t="s">
        <v>10587</v>
      </c>
      <c r="AJ2093" s="79" t="s">
        <v>10346</v>
      </c>
      <c r="AK2093" s="68"/>
      <c r="AL2093" s="68"/>
      <c r="AM2093" s="68"/>
      <c r="AN2093" s="110"/>
      <c r="AO2093" s="110"/>
      <c r="AP2093" s="107"/>
      <c r="AQ2093" s="68"/>
    </row>
    <row r="2094" customFormat="false" ht="15" hidden="false" customHeight="false" outlineLevel="0" collapsed="false">
      <c r="B2094" s="1" t="str">
        <f aca="false">поверители!$E2094</f>
        <v>00976</v>
      </c>
      <c r="C2094" s="64" t="s">
        <v>397</v>
      </c>
      <c r="D2094" s="63"/>
      <c r="E2094" s="81" t="s">
        <v>12787</v>
      </c>
      <c r="F2094" s="63"/>
      <c r="G2094" s="63" t="s">
        <v>10335</v>
      </c>
      <c r="H2094" s="81" t="s">
        <v>400</v>
      </c>
      <c r="I2094" s="67" t="s">
        <v>10453</v>
      </c>
      <c r="J2094" s="76"/>
      <c r="K2094" s="76"/>
      <c r="L2094" s="76"/>
      <c r="M2094" s="76"/>
      <c r="N2094" s="76"/>
      <c r="O2094" s="71" t="s">
        <v>10335</v>
      </c>
      <c r="P2094" s="71"/>
      <c r="Q2094" s="71" t="s">
        <v>10338</v>
      </c>
      <c r="R2094" s="79" t="s">
        <v>10339</v>
      </c>
      <c r="S2094" s="95" t="n">
        <v>45160</v>
      </c>
      <c r="T2094" s="95" t="n">
        <v>45525</v>
      </c>
      <c r="U2094" s="87" t="s">
        <v>10340</v>
      </c>
      <c r="V2094" s="87" t="s">
        <v>10341</v>
      </c>
      <c r="W2094" s="76"/>
      <c r="X2094" s="71" t="s">
        <v>10335</v>
      </c>
      <c r="Y2094" s="71" t="s">
        <v>10342</v>
      </c>
      <c r="Z2094" s="79" t="s">
        <v>10629</v>
      </c>
      <c r="AA2094" s="76"/>
      <c r="AB2094" s="76"/>
      <c r="AC2094" s="76"/>
      <c r="AD2094" s="76"/>
      <c r="AE2094" s="97" t="s">
        <v>10630</v>
      </c>
      <c r="AF2094" s="76"/>
      <c r="AG2094" s="76"/>
      <c r="AH2094" s="76"/>
      <c r="AI2094" s="67" t="s">
        <v>10882</v>
      </c>
      <c r="AJ2094" s="79" t="s">
        <v>10346</v>
      </c>
      <c r="AK2094" s="68"/>
      <c r="AL2094" s="68"/>
      <c r="AM2094" s="68"/>
      <c r="AN2094" s="110"/>
      <c r="AO2094" s="110"/>
      <c r="AP2094" s="107"/>
      <c r="AQ2094" s="68"/>
    </row>
    <row r="2095" customFormat="false" ht="15" hidden="false" customHeight="false" outlineLevel="0" collapsed="false">
      <c r="B2095" s="1" t="str">
        <f aca="false">поверители!$E2095</f>
        <v>01081</v>
      </c>
      <c r="C2095" s="64" t="s">
        <v>323</v>
      </c>
      <c r="D2095" s="63"/>
      <c r="E2095" s="81" t="s">
        <v>12788</v>
      </c>
      <c r="F2095" s="63"/>
      <c r="G2095" s="63" t="s">
        <v>10335</v>
      </c>
      <c r="H2095" s="81" t="s">
        <v>326</v>
      </c>
      <c r="I2095" s="67" t="s">
        <v>10374</v>
      </c>
      <c r="J2095" s="76"/>
      <c r="K2095" s="76"/>
      <c r="L2095" s="76"/>
      <c r="M2095" s="76"/>
      <c r="N2095" s="76"/>
      <c r="O2095" s="71" t="s">
        <v>10335</v>
      </c>
      <c r="P2095" s="71"/>
      <c r="Q2095" s="71" t="s">
        <v>10338</v>
      </c>
      <c r="R2095" s="79" t="s">
        <v>10339</v>
      </c>
      <c r="S2095" s="95" t="n">
        <v>45160</v>
      </c>
      <c r="T2095" s="95" t="n">
        <v>45890</v>
      </c>
      <c r="U2095" s="87" t="s">
        <v>10340</v>
      </c>
      <c r="V2095" s="87" t="s">
        <v>10341</v>
      </c>
      <c r="W2095" s="76"/>
      <c r="X2095" s="71" t="s">
        <v>10335</v>
      </c>
      <c r="Y2095" s="71" t="s">
        <v>10342</v>
      </c>
      <c r="Z2095" s="79" t="s">
        <v>10629</v>
      </c>
      <c r="AA2095" s="76"/>
      <c r="AB2095" s="76"/>
      <c r="AC2095" s="76"/>
      <c r="AD2095" s="76"/>
      <c r="AE2095" s="97" t="s">
        <v>10630</v>
      </c>
      <c r="AF2095" s="76"/>
      <c r="AG2095" s="76"/>
      <c r="AH2095" s="76"/>
      <c r="AI2095" s="67" t="s">
        <v>12145</v>
      </c>
      <c r="AJ2095" s="79" t="s">
        <v>10346</v>
      </c>
      <c r="AK2095" s="68"/>
      <c r="AL2095" s="68"/>
      <c r="AM2095" s="68"/>
      <c r="AN2095" s="110"/>
      <c r="AO2095" s="110"/>
      <c r="AP2095" s="107"/>
      <c r="AQ2095" s="68"/>
    </row>
    <row r="2096" customFormat="false" ht="15" hidden="false" customHeight="false" outlineLevel="0" collapsed="false">
      <c r="B2096" s="1" t="str">
        <f aca="false">поверители!$E2096</f>
        <v>01102</v>
      </c>
      <c r="C2096" s="64" t="s">
        <v>297</v>
      </c>
      <c r="D2096" s="63"/>
      <c r="E2096" s="67" t="s">
        <v>12789</v>
      </c>
      <c r="F2096" s="63"/>
      <c r="G2096" s="63" t="s">
        <v>10335</v>
      </c>
      <c r="H2096" s="64" t="s">
        <v>300</v>
      </c>
      <c r="I2096" s="67" t="s">
        <v>10458</v>
      </c>
      <c r="J2096" s="76"/>
      <c r="K2096" s="76"/>
      <c r="L2096" s="76"/>
      <c r="M2096" s="76"/>
      <c r="N2096" s="76"/>
      <c r="O2096" s="71" t="s">
        <v>10335</v>
      </c>
      <c r="P2096" s="71"/>
      <c r="Q2096" s="71" t="s">
        <v>10338</v>
      </c>
      <c r="R2096" s="79" t="s">
        <v>10339</v>
      </c>
      <c r="S2096" s="95" t="n">
        <v>45160</v>
      </c>
      <c r="T2096" s="95" t="n">
        <v>45890</v>
      </c>
      <c r="U2096" s="87" t="s">
        <v>10340</v>
      </c>
      <c r="V2096" s="87" t="s">
        <v>10341</v>
      </c>
      <c r="W2096" s="76"/>
      <c r="X2096" s="71" t="s">
        <v>10335</v>
      </c>
      <c r="Y2096" s="71" t="s">
        <v>10342</v>
      </c>
      <c r="Z2096" s="79" t="s">
        <v>10629</v>
      </c>
      <c r="AA2096" s="76"/>
      <c r="AB2096" s="76"/>
      <c r="AC2096" s="76"/>
      <c r="AD2096" s="76"/>
      <c r="AE2096" s="97" t="s">
        <v>10630</v>
      </c>
      <c r="AF2096" s="76"/>
      <c r="AG2096" s="76"/>
      <c r="AH2096" s="76"/>
      <c r="AI2096" s="67" t="s">
        <v>10647</v>
      </c>
      <c r="AJ2096" s="79" t="s">
        <v>10346</v>
      </c>
      <c r="AK2096" s="68"/>
      <c r="AL2096" s="68"/>
      <c r="AM2096" s="68"/>
      <c r="AN2096" s="110"/>
      <c r="AO2096" s="110"/>
      <c r="AP2096" s="107"/>
      <c r="AQ2096" s="68"/>
    </row>
    <row r="2097" customFormat="false" ht="15" hidden="false" customHeight="false" outlineLevel="0" collapsed="false">
      <c r="B2097" s="1" t="str">
        <f aca="false">поверители!$E2097</f>
        <v>01749</v>
      </c>
      <c r="C2097" s="64" t="s">
        <v>323</v>
      </c>
      <c r="D2097" s="63"/>
      <c r="E2097" s="81" t="s">
        <v>12790</v>
      </c>
      <c r="F2097" s="63"/>
      <c r="G2097" s="63" t="s">
        <v>10335</v>
      </c>
      <c r="H2097" s="81" t="s">
        <v>326</v>
      </c>
      <c r="I2097" s="67" t="s">
        <v>10374</v>
      </c>
      <c r="J2097" s="76"/>
      <c r="K2097" s="76"/>
      <c r="L2097" s="76"/>
      <c r="M2097" s="76"/>
      <c r="N2097" s="76"/>
      <c r="O2097" s="71" t="s">
        <v>10335</v>
      </c>
      <c r="P2097" s="71"/>
      <c r="Q2097" s="71" t="s">
        <v>10338</v>
      </c>
      <c r="R2097" s="79" t="s">
        <v>10339</v>
      </c>
      <c r="S2097" s="95" t="n">
        <v>45160</v>
      </c>
      <c r="T2097" s="95" t="n">
        <v>45890</v>
      </c>
      <c r="U2097" s="87" t="s">
        <v>10340</v>
      </c>
      <c r="V2097" s="87" t="s">
        <v>10341</v>
      </c>
      <c r="W2097" s="76"/>
      <c r="X2097" s="71" t="s">
        <v>10335</v>
      </c>
      <c r="Y2097" s="71" t="s">
        <v>10342</v>
      </c>
      <c r="Z2097" s="79" t="s">
        <v>10629</v>
      </c>
      <c r="AA2097" s="76"/>
      <c r="AB2097" s="76"/>
      <c r="AC2097" s="76"/>
      <c r="AD2097" s="76"/>
      <c r="AE2097" s="97" t="s">
        <v>10630</v>
      </c>
      <c r="AF2097" s="76"/>
      <c r="AG2097" s="76"/>
      <c r="AH2097" s="76"/>
      <c r="AI2097" s="67" t="s">
        <v>10863</v>
      </c>
      <c r="AJ2097" s="79" t="s">
        <v>10346</v>
      </c>
      <c r="AK2097" s="68"/>
      <c r="AL2097" s="68"/>
      <c r="AM2097" s="68"/>
      <c r="AN2097" s="110"/>
      <c r="AO2097" s="110"/>
      <c r="AP2097" s="107"/>
      <c r="AQ2097" s="68"/>
    </row>
    <row r="2098" customFormat="false" ht="15" hidden="false" customHeight="false" outlineLevel="0" collapsed="false">
      <c r="B2098" s="1" t="str">
        <f aca="false">поверители!$E2098</f>
        <v>01755</v>
      </c>
      <c r="C2098" s="64" t="s">
        <v>323</v>
      </c>
      <c r="D2098" s="63"/>
      <c r="E2098" s="81" t="s">
        <v>12791</v>
      </c>
      <c r="F2098" s="63"/>
      <c r="G2098" s="63" t="s">
        <v>10335</v>
      </c>
      <c r="H2098" s="81" t="s">
        <v>6526</v>
      </c>
      <c r="I2098" s="67" t="s">
        <v>10374</v>
      </c>
      <c r="J2098" s="76"/>
      <c r="K2098" s="76"/>
      <c r="L2098" s="76"/>
      <c r="M2098" s="76"/>
      <c r="N2098" s="76"/>
      <c r="O2098" s="71" t="s">
        <v>10335</v>
      </c>
      <c r="P2098" s="71"/>
      <c r="Q2098" s="71" t="s">
        <v>10338</v>
      </c>
      <c r="R2098" s="79" t="s">
        <v>10339</v>
      </c>
      <c r="S2098" s="95" t="n">
        <v>45160</v>
      </c>
      <c r="T2098" s="95" t="n">
        <v>45890</v>
      </c>
      <c r="U2098" s="87" t="s">
        <v>10340</v>
      </c>
      <c r="V2098" s="87" t="s">
        <v>10341</v>
      </c>
      <c r="W2098" s="76"/>
      <c r="X2098" s="71" t="s">
        <v>10335</v>
      </c>
      <c r="Y2098" s="71" t="s">
        <v>10342</v>
      </c>
      <c r="Z2098" s="79" t="s">
        <v>10629</v>
      </c>
      <c r="AA2098" s="76"/>
      <c r="AB2098" s="76"/>
      <c r="AC2098" s="76"/>
      <c r="AD2098" s="76"/>
      <c r="AE2098" s="97" t="s">
        <v>10630</v>
      </c>
      <c r="AF2098" s="76"/>
      <c r="AG2098" s="76"/>
      <c r="AH2098" s="76"/>
      <c r="AI2098" s="67" t="s">
        <v>10741</v>
      </c>
      <c r="AJ2098" s="79" t="s">
        <v>10346</v>
      </c>
      <c r="AK2098" s="68"/>
      <c r="AL2098" s="68"/>
      <c r="AM2098" s="68"/>
      <c r="AN2098" s="110"/>
      <c r="AO2098" s="110"/>
      <c r="AP2098" s="107"/>
      <c r="AQ2098" s="68"/>
    </row>
    <row r="2099" customFormat="false" ht="15" hidden="false" customHeight="false" outlineLevel="0" collapsed="false">
      <c r="B2099" s="1" t="str">
        <f aca="false">поверители!$E2099</f>
        <v>02721</v>
      </c>
      <c r="C2099" s="64" t="s">
        <v>323</v>
      </c>
      <c r="D2099" s="63"/>
      <c r="E2099" s="81" t="s">
        <v>12792</v>
      </c>
      <c r="F2099" s="63"/>
      <c r="G2099" s="63" t="s">
        <v>10335</v>
      </c>
      <c r="H2099" s="81" t="s">
        <v>326</v>
      </c>
      <c r="I2099" s="67" t="s">
        <v>10652</v>
      </c>
      <c r="J2099" s="76"/>
      <c r="K2099" s="76"/>
      <c r="L2099" s="76"/>
      <c r="M2099" s="76"/>
      <c r="N2099" s="76"/>
      <c r="O2099" s="71" t="s">
        <v>10335</v>
      </c>
      <c r="P2099" s="71"/>
      <c r="Q2099" s="71" t="s">
        <v>10338</v>
      </c>
      <c r="R2099" s="79" t="s">
        <v>10339</v>
      </c>
      <c r="S2099" s="95" t="n">
        <v>45160</v>
      </c>
      <c r="T2099" s="95" t="n">
        <v>45890</v>
      </c>
      <c r="U2099" s="87" t="s">
        <v>10340</v>
      </c>
      <c r="V2099" s="87" t="s">
        <v>10341</v>
      </c>
      <c r="W2099" s="76"/>
      <c r="X2099" s="71" t="s">
        <v>10335</v>
      </c>
      <c r="Y2099" s="71" t="s">
        <v>10342</v>
      </c>
      <c r="Z2099" s="79" t="s">
        <v>10629</v>
      </c>
      <c r="AA2099" s="76"/>
      <c r="AB2099" s="76"/>
      <c r="AC2099" s="76"/>
      <c r="AD2099" s="76"/>
      <c r="AE2099" s="97" t="s">
        <v>10630</v>
      </c>
      <c r="AF2099" s="76"/>
      <c r="AG2099" s="76"/>
      <c r="AH2099" s="76"/>
      <c r="AI2099" s="67" t="s">
        <v>10558</v>
      </c>
      <c r="AJ2099" s="79" t="s">
        <v>10346</v>
      </c>
      <c r="AK2099" s="68"/>
      <c r="AL2099" s="68"/>
      <c r="AM2099" s="68"/>
      <c r="AN2099" s="110"/>
      <c r="AO2099" s="110"/>
      <c r="AP2099" s="107"/>
      <c r="AQ2099" s="68"/>
    </row>
    <row r="2100" customFormat="false" ht="15" hidden="false" customHeight="false" outlineLevel="0" collapsed="false">
      <c r="B2100" s="1" t="str">
        <f aca="false">поверители!$E2100</f>
        <v>02723</v>
      </c>
      <c r="C2100" s="64" t="s">
        <v>323</v>
      </c>
      <c r="D2100" s="63"/>
      <c r="E2100" s="81" t="s">
        <v>12793</v>
      </c>
      <c r="F2100" s="63"/>
      <c r="G2100" s="63" t="s">
        <v>10335</v>
      </c>
      <c r="H2100" s="81" t="s">
        <v>763</v>
      </c>
      <c r="I2100" s="67" t="s">
        <v>10652</v>
      </c>
      <c r="J2100" s="76"/>
      <c r="K2100" s="76"/>
      <c r="L2100" s="76"/>
      <c r="M2100" s="76"/>
      <c r="N2100" s="76"/>
      <c r="O2100" s="71" t="s">
        <v>10335</v>
      </c>
      <c r="P2100" s="71"/>
      <c r="Q2100" s="71" t="s">
        <v>10338</v>
      </c>
      <c r="R2100" s="79" t="s">
        <v>10339</v>
      </c>
      <c r="S2100" s="95" t="n">
        <v>45160</v>
      </c>
      <c r="T2100" s="95" t="n">
        <v>45890</v>
      </c>
      <c r="U2100" s="87" t="s">
        <v>10340</v>
      </c>
      <c r="V2100" s="87" t="s">
        <v>10341</v>
      </c>
      <c r="W2100" s="76"/>
      <c r="X2100" s="71" t="s">
        <v>10335</v>
      </c>
      <c r="Y2100" s="71" t="s">
        <v>10342</v>
      </c>
      <c r="Z2100" s="79" t="s">
        <v>10629</v>
      </c>
      <c r="AA2100" s="76"/>
      <c r="AB2100" s="76"/>
      <c r="AC2100" s="76"/>
      <c r="AD2100" s="76"/>
      <c r="AE2100" s="97" t="s">
        <v>10630</v>
      </c>
      <c r="AF2100" s="76"/>
      <c r="AG2100" s="76"/>
      <c r="AH2100" s="76"/>
      <c r="AI2100" s="67" t="s">
        <v>10552</v>
      </c>
      <c r="AJ2100" s="79" t="s">
        <v>10346</v>
      </c>
      <c r="AK2100" s="68"/>
      <c r="AL2100" s="68"/>
      <c r="AM2100" s="68"/>
      <c r="AN2100" s="110"/>
      <c r="AO2100" s="110"/>
      <c r="AP2100" s="107"/>
      <c r="AQ2100" s="68"/>
    </row>
    <row r="2101" customFormat="false" ht="15" hidden="false" customHeight="false" outlineLevel="0" collapsed="false">
      <c r="B2101" s="1" t="str">
        <f aca="false">поверители!$E2101</f>
        <v>02724</v>
      </c>
      <c r="C2101" s="64" t="s">
        <v>323</v>
      </c>
      <c r="D2101" s="63"/>
      <c r="E2101" s="81" t="s">
        <v>12794</v>
      </c>
      <c r="F2101" s="63"/>
      <c r="G2101" s="63" t="s">
        <v>10335</v>
      </c>
      <c r="H2101" s="81" t="s">
        <v>326</v>
      </c>
      <c r="I2101" s="67" t="s">
        <v>10652</v>
      </c>
      <c r="J2101" s="76"/>
      <c r="K2101" s="76"/>
      <c r="L2101" s="76"/>
      <c r="M2101" s="76"/>
      <c r="N2101" s="76"/>
      <c r="O2101" s="71" t="s">
        <v>10335</v>
      </c>
      <c r="P2101" s="71"/>
      <c r="Q2101" s="71" t="s">
        <v>10338</v>
      </c>
      <c r="R2101" s="79" t="s">
        <v>10339</v>
      </c>
      <c r="S2101" s="95" t="n">
        <v>45160</v>
      </c>
      <c r="T2101" s="95" t="n">
        <v>45890</v>
      </c>
      <c r="U2101" s="87" t="s">
        <v>10340</v>
      </c>
      <c r="V2101" s="87" t="s">
        <v>10341</v>
      </c>
      <c r="W2101" s="76"/>
      <c r="X2101" s="71" t="s">
        <v>10335</v>
      </c>
      <c r="Y2101" s="71" t="s">
        <v>10342</v>
      </c>
      <c r="Z2101" s="79" t="s">
        <v>10629</v>
      </c>
      <c r="AA2101" s="76"/>
      <c r="AB2101" s="76"/>
      <c r="AC2101" s="76"/>
      <c r="AD2101" s="76"/>
      <c r="AE2101" s="97" t="s">
        <v>10630</v>
      </c>
      <c r="AF2101" s="76"/>
      <c r="AG2101" s="76"/>
      <c r="AH2101" s="76"/>
      <c r="AI2101" s="67" t="s">
        <v>10845</v>
      </c>
      <c r="AJ2101" s="79" t="s">
        <v>10346</v>
      </c>
      <c r="AK2101" s="68"/>
      <c r="AL2101" s="68"/>
      <c r="AM2101" s="68"/>
      <c r="AN2101" s="110"/>
      <c r="AO2101" s="110"/>
      <c r="AP2101" s="107"/>
      <c r="AQ2101" s="68"/>
    </row>
    <row r="2102" customFormat="false" ht="15" hidden="false" customHeight="false" outlineLevel="0" collapsed="false">
      <c r="B2102" s="1" t="str">
        <f aca="false">поверители!$E2102</f>
        <v>02731</v>
      </c>
      <c r="C2102" s="64" t="s">
        <v>10046</v>
      </c>
      <c r="D2102" s="63"/>
      <c r="E2102" s="81" t="s">
        <v>12795</v>
      </c>
      <c r="F2102" s="63"/>
      <c r="G2102" s="63" t="s">
        <v>10335</v>
      </c>
      <c r="H2102" s="63" t="s">
        <v>12771</v>
      </c>
      <c r="I2102" s="67" t="s">
        <v>10369</v>
      </c>
      <c r="J2102" s="76"/>
      <c r="K2102" s="76"/>
      <c r="L2102" s="76"/>
      <c r="M2102" s="76"/>
      <c r="N2102" s="76"/>
      <c r="O2102" s="71" t="s">
        <v>10335</v>
      </c>
      <c r="P2102" s="71"/>
      <c r="Q2102" s="71" t="s">
        <v>10338</v>
      </c>
      <c r="R2102" s="79" t="s">
        <v>10339</v>
      </c>
      <c r="S2102" s="95" t="n">
        <v>45160</v>
      </c>
      <c r="T2102" s="95" t="n">
        <v>45890</v>
      </c>
      <c r="U2102" s="87" t="s">
        <v>10340</v>
      </c>
      <c r="V2102" s="87" t="s">
        <v>10341</v>
      </c>
      <c r="W2102" s="76"/>
      <c r="X2102" s="71" t="s">
        <v>10335</v>
      </c>
      <c r="Y2102" s="71" t="s">
        <v>10342</v>
      </c>
      <c r="Z2102" s="79" t="s">
        <v>10629</v>
      </c>
      <c r="AA2102" s="76"/>
      <c r="AB2102" s="76"/>
      <c r="AC2102" s="76"/>
      <c r="AD2102" s="76"/>
      <c r="AE2102" s="97" t="s">
        <v>10630</v>
      </c>
      <c r="AF2102" s="76"/>
      <c r="AG2102" s="76"/>
      <c r="AH2102" s="76"/>
      <c r="AI2102" s="67" t="s">
        <v>11363</v>
      </c>
      <c r="AJ2102" s="79" t="s">
        <v>10346</v>
      </c>
      <c r="AK2102" s="68"/>
      <c r="AL2102" s="68"/>
      <c r="AM2102" s="68"/>
      <c r="AN2102" s="110"/>
      <c r="AO2102" s="110"/>
      <c r="AP2102" s="107"/>
      <c r="AQ2102" s="68"/>
    </row>
    <row r="2103" customFormat="false" ht="15" hidden="false" customHeight="false" outlineLevel="0" collapsed="false">
      <c r="B2103" s="1" t="str">
        <f aca="false">поверители!$E2103</f>
        <v>02757</v>
      </c>
      <c r="C2103" s="64" t="s">
        <v>323</v>
      </c>
      <c r="D2103" s="63"/>
      <c r="E2103" s="81" t="s">
        <v>12796</v>
      </c>
      <c r="F2103" s="63"/>
      <c r="G2103" s="63" t="s">
        <v>10335</v>
      </c>
      <c r="H2103" s="81" t="s">
        <v>763</v>
      </c>
      <c r="I2103" s="67" t="s">
        <v>10652</v>
      </c>
      <c r="J2103" s="76"/>
      <c r="K2103" s="76"/>
      <c r="L2103" s="76"/>
      <c r="M2103" s="76"/>
      <c r="N2103" s="76"/>
      <c r="O2103" s="71" t="s">
        <v>10335</v>
      </c>
      <c r="P2103" s="71"/>
      <c r="Q2103" s="71" t="s">
        <v>10338</v>
      </c>
      <c r="R2103" s="79" t="s">
        <v>10339</v>
      </c>
      <c r="S2103" s="95" t="n">
        <v>45160</v>
      </c>
      <c r="T2103" s="95" t="n">
        <v>45890</v>
      </c>
      <c r="U2103" s="87" t="s">
        <v>10340</v>
      </c>
      <c r="V2103" s="87" t="s">
        <v>10341</v>
      </c>
      <c r="W2103" s="76"/>
      <c r="X2103" s="71" t="s">
        <v>10335</v>
      </c>
      <c r="Y2103" s="71" t="s">
        <v>10342</v>
      </c>
      <c r="Z2103" s="79" t="s">
        <v>10629</v>
      </c>
      <c r="AA2103" s="76"/>
      <c r="AB2103" s="76"/>
      <c r="AC2103" s="76"/>
      <c r="AD2103" s="76"/>
      <c r="AE2103" s="97" t="s">
        <v>10630</v>
      </c>
      <c r="AF2103" s="76"/>
      <c r="AG2103" s="76"/>
      <c r="AH2103" s="76"/>
      <c r="AI2103" s="67" t="s">
        <v>11363</v>
      </c>
      <c r="AJ2103" s="79" t="s">
        <v>10346</v>
      </c>
      <c r="AK2103" s="68"/>
      <c r="AL2103" s="68"/>
      <c r="AM2103" s="68"/>
      <c r="AN2103" s="110"/>
      <c r="AO2103" s="110"/>
      <c r="AP2103" s="107"/>
      <c r="AQ2103" s="68"/>
    </row>
    <row r="2104" customFormat="false" ht="15" hidden="false" customHeight="false" outlineLevel="0" collapsed="false">
      <c r="B2104" s="1" t="str">
        <f aca="false">поверители!$E2104</f>
        <v>02772</v>
      </c>
      <c r="C2104" s="64" t="s">
        <v>291</v>
      </c>
      <c r="D2104" s="63"/>
      <c r="E2104" s="81" t="s">
        <v>12797</v>
      </c>
      <c r="F2104" s="63"/>
      <c r="G2104" s="63" t="s">
        <v>10335</v>
      </c>
      <c r="H2104" s="63" t="s">
        <v>404</v>
      </c>
      <c r="I2104" s="67" t="s">
        <v>10670</v>
      </c>
      <c r="J2104" s="76"/>
      <c r="K2104" s="76"/>
      <c r="L2104" s="76"/>
      <c r="M2104" s="76"/>
      <c r="N2104" s="76"/>
      <c r="O2104" s="71" t="s">
        <v>10335</v>
      </c>
      <c r="P2104" s="71"/>
      <c r="Q2104" s="71" t="s">
        <v>10338</v>
      </c>
      <c r="R2104" s="79" t="s">
        <v>10339</v>
      </c>
      <c r="S2104" s="95" t="n">
        <v>45160</v>
      </c>
      <c r="T2104" s="95" t="n">
        <v>45525</v>
      </c>
      <c r="U2104" s="87" t="s">
        <v>10340</v>
      </c>
      <c r="V2104" s="87" t="s">
        <v>10341</v>
      </c>
      <c r="W2104" s="76"/>
      <c r="X2104" s="71" t="s">
        <v>10335</v>
      </c>
      <c r="Y2104" s="71" t="s">
        <v>10342</v>
      </c>
      <c r="Z2104" s="79" t="s">
        <v>10629</v>
      </c>
      <c r="AA2104" s="76"/>
      <c r="AB2104" s="76"/>
      <c r="AC2104" s="76"/>
      <c r="AD2104" s="76"/>
      <c r="AE2104" s="97" t="s">
        <v>10630</v>
      </c>
      <c r="AF2104" s="76"/>
      <c r="AG2104" s="76"/>
      <c r="AH2104" s="76"/>
      <c r="AI2104" s="67" t="s">
        <v>12528</v>
      </c>
      <c r="AJ2104" s="79" t="s">
        <v>10346</v>
      </c>
      <c r="AK2104" s="68"/>
      <c r="AL2104" s="68"/>
      <c r="AM2104" s="68"/>
      <c r="AN2104" s="110"/>
      <c r="AO2104" s="110"/>
      <c r="AP2104" s="107"/>
      <c r="AQ2104" s="68"/>
    </row>
    <row r="2105" customFormat="false" ht="15" hidden="false" customHeight="false" outlineLevel="0" collapsed="false">
      <c r="B2105" s="1" t="str">
        <f aca="false">поверители!$E2105</f>
        <v>02777</v>
      </c>
      <c r="C2105" s="64" t="s">
        <v>291</v>
      </c>
      <c r="D2105" s="63"/>
      <c r="E2105" s="81" t="s">
        <v>12798</v>
      </c>
      <c r="F2105" s="63"/>
      <c r="G2105" s="63" t="s">
        <v>10335</v>
      </c>
      <c r="H2105" s="63" t="s">
        <v>404</v>
      </c>
      <c r="I2105" s="67" t="s">
        <v>10374</v>
      </c>
      <c r="J2105" s="76"/>
      <c r="K2105" s="76"/>
      <c r="L2105" s="76"/>
      <c r="M2105" s="76"/>
      <c r="N2105" s="76"/>
      <c r="O2105" s="71" t="s">
        <v>10335</v>
      </c>
      <c r="P2105" s="71"/>
      <c r="Q2105" s="71" t="s">
        <v>10338</v>
      </c>
      <c r="R2105" s="79" t="s">
        <v>10339</v>
      </c>
      <c r="S2105" s="95" t="n">
        <v>45160</v>
      </c>
      <c r="T2105" s="95" t="n">
        <v>45525</v>
      </c>
      <c r="U2105" s="87" t="s">
        <v>10340</v>
      </c>
      <c r="V2105" s="87" t="s">
        <v>10341</v>
      </c>
      <c r="W2105" s="76"/>
      <c r="X2105" s="71" t="s">
        <v>10335</v>
      </c>
      <c r="Y2105" s="71" t="s">
        <v>10342</v>
      </c>
      <c r="Z2105" s="79" t="s">
        <v>10629</v>
      </c>
      <c r="AA2105" s="76"/>
      <c r="AB2105" s="76"/>
      <c r="AC2105" s="76"/>
      <c r="AD2105" s="76"/>
      <c r="AE2105" s="97" t="s">
        <v>10630</v>
      </c>
      <c r="AF2105" s="76"/>
      <c r="AG2105" s="76"/>
      <c r="AH2105" s="76"/>
      <c r="AI2105" s="67" t="s">
        <v>12123</v>
      </c>
      <c r="AJ2105" s="79" t="s">
        <v>10346</v>
      </c>
      <c r="AK2105" s="68"/>
      <c r="AL2105" s="68"/>
      <c r="AM2105" s="68"/>
      <c r="AN2105" s="110"/>
      <c r="AO2105" s="110"/>
      <c r="AP2105" s="107"/>
      <c r="AQ2105" s="68"/>
    </row>
    <row r="2106" customFormat="false" ht="15" hidden="false" customHeight="false" outlineLevel="0" collapsed="false">
      <c r="B2106" s="1" t="str">
        <f aca="false">поверители!$E2106</f>
        <v>03469</v>
      </c>
      <c r="C2106" s="64" t="s">
        <v>291</v>
      </c>
      <c r="D2106" s="63"/>
      <c r="E2106" s="67" t="s">
        <v>12799</v>
      </c>
      <c r="F2106" s="63"/>
      <c r="G2106" s="63" t="s">
        <v>10335</v>
      </c>
      <c r="H2106" s="63" t="s">
        <v>404</v>
      </c>
      <c r="I2106" s="67" t="s">
        <v>10458</v>
      </c>
      <c r="J2106" s="76"/>
      <c r="K2106" s="76"/>
      <c r="L2106" s="76"/>
      <c r="M2106" s="76"/>
      <c r="N2106" s="76"/>
      <c r="O2106" s="71" t="s">
        <v>10335</v>
      </c>
      <c r="P2106" s="71"/>
      <c r="Q2106" s="71" t="s">
        <v>10338</v>
      </c>
      <c r="R2106" s="79" t="s">
        <v>10339</v>
      </c>
      <c r="S2106" s="95" t="n">
        <v>45160</v>
      </c>
      <c r="T2106" s="95" t="n">
        <v>45525</v>
      </c>
      <c r="U2106" s="87" t="s">
        <v>10340</v>
      </c>
      <c r="V2106" s="87" t="s">
        <v>10341</v>
      </c>
      <c r="W2106" s="76"/>
      <c r="X2106" s="71" t="s">
        <v>10335</v>
      </c>
      <c r="Y2106" s="71" t="s">
        <v>10342</v>
      </c>
      <c r="Z2106" s="79" t="s">
        <v>10629</v>
      </c>
      <c r="AA2106" s="76"/>
      <c r="AB2106" s="76"/>
      <c r="AC2106" s="76"/>
      <c r="AD2106" s="76"/>
      <c r="AE2106" s="97" t="s">
        <v>10630</v>
      </c>
      <c r="AF2106" s="76"/>
      <c r="AG2106" s="76"/>
      <c r="AH2106" s="76"/>
      <c r="AI2106" s="67" t="s">
        <v>10733</v>
      </c>
      <c r="AJ2106" s="79" t="s">
        <v>10346</v>
      </c>
      <c r="AK2106" s="68"/>
      <c r="AL2106" s="68"/>
      <c r="AM2106" s="68"/>
      <c r="AN2106" s="110"/>
      <c r="AO2106" s="110"/>
      <c r="AP2106" s="107"/>
      <c r="AQ2106" s="68"/>
    </row>
    <row r="2107" customFormat="false" ht="15" hidden="false" customHeight="false" outlineLevel="0" collapsed="false">
      <c r="B2107" s="1" t="str">
        <f aca="false">поверители!$E2107</f>
        <v>03478</v>
      </c>
      <c r="C2107" s="64" t="s">
        <v>291</v>
      </c>
      <c r="D2107" s="63"/>
      <c r="E2107" s="67" t="s">
        <v>12800</v>
      </c>
      <c r="F2107" s="63"/>
      <c r="G2107" s="63" t="s">
        <v>10335</v>
      </c>
      <c r="H2107" s="63" t="s">
        <v>404</v>
      </c>
      <c r="I2107" s="67" t="s">
        <v>10458</v>
      </c>
      <c r="J2107" s="76"/>
      <c r="K2107" s="76"/>
      <c r="L2107" s="76"/>
      <c r="M2107" s="76"/>
      <c r="N2107" s="76"/>
      <c r="O2107" s="71" t="s">
        <v>10335</v>
      </c>
      <c r="P2107" s="71"/>
      <c r="Q2107" s="71" t="s">
        <v>10338</v>
      </c>
      <c r="R2107" s="79" t="s">
        <v>10339</v>
      </c>
      <c r="S2107" s="95" t="n">
        <v>45160</v>
      </c>
      <c r="T2107" s="95" t="n">
        <v>45525</v>
      </c>
      <c r="U2107" s="87" t="s">
        <v>10340</v>
      </c>
      <c r="V2107" s="87" t="s">
        <v>10341</v>
      </c>
      <c r="W2107" s="76"/>
      <c r="X2107" s="71" t="s">
        <v>10335</v>
      </c>
      <c r="Y2107" s="71" t="s">
        <v>10342</v>
      </c>
      <c r="Z2107" s="79" t="s">
        <v>10629</v>
      </c>
      <c r="AA2107" s="76"/>
      <c r="AB2107" s="76"/>
      <c r="AC2107" s="76"/>
      <c r="AD2107" s="76"/>
      <c r="AE2107" s="97" t="s">
        <v>10630</v>
      </c>
      <c r="AF2107" s="76"/>
      <c r="AG2107" s="76"/>
      <c r="AH2107" s="76"/>
      <c r="AI2107" s="67" t="s">
        <v>10733</v>
      </c>
      <c r="AJ2107" s="79" t="s">
        <v>10346</v>
      </c>
      <c r="AK2107" s="68"/>
      <c r="AL2107" s="68"/>
      <c r="AM2107" s="68"/>
      <c r="AN2107" s="110"/>
      <c r="AO2107" s="110"/>
      <c r="AP2107" s="107"/>
      <c r="AQ2107" s="68"/>
    </row>
    <row r="2108" customFormat="false" ht="15" hidden="false" customHeight="false" outlineLevel="0" collapsed="false">
      <c r="B2108" s="1" t="str">
        <f aca="false">поверители!$E2108</f>
        <v>03483</v>
      </c>
      <c r="C2108" s="64" t="s">
        <v>323</v>
      </c>
      <c r="D2108" s="63"/>
      <c r="E2108" s="67" t="s">
        <v>12801</v>
      </c>
      <c r="F2108" s="63"/>
      <c r="G2108" s="63" t="s">
        <v>10335</v>
      </c>
      <c r="H2108" s="81" t="s">
        <v>326</v>
      </c>
      <c r="I2108" s="67" t="s">
        <v>10374</v>
      </c>
      <c r="J2108" s="76"/>
      <c r="K2108" s="76"/>
      <c r="L2108" s="76"/>
      <c r="M2108" s="76"/>
      <c r="N2108" s="76"/>
      <c r="O2108" s="71" t="s">
        <v>10335</v>
      </c>
      <c r="P2108" s="71"/>
      <c r="Q2108" s="71" t="s">
        <v>10338</v>
      </c>
      <c r="R2108" s="79" t="s">
        <v>10339</v>
      </c>
      <c r="S2108" s="95" t="n">
        <v>45160</v>
      </c>
      <c r="T2108" s="95" t="n">
        <v>45890</v>
      </c>
      <c r="U2108" s="87" t="s">
        <v>10340</v>
      </c>
      <c r="V2108" s="87" t="s">
        <v>10341</v>
      </c>
      <c r="W2108" s="76"/>
      <c r="X2108" s="71" t="s">
        <v>10335</v>
      </c>
      <c r="Y2108" s="71" t="s">
        <v>10342</v>
      </c>
      <c r="Z2108" s="79" t="s">
        <v>10629</v>
      </c>
      <c r="AA2108" s="76"/>
      <c r="AB2108" s="76"/>
      <c r="AC2108" s="76"/>
      <c r="AD2108" s="76"/>
      <c r="AE2108" s="97" t="s">
        <v>10630</v>
      </c>
      <c r="AF2108" s="76"/>
      <c r="AG2108" s="76"/>
      <c r="AH2108" s="76"/>
      <c r="AI2108" s="67" t="s">
        <v>10562</v>
      </c>
      <c r="AJ2108" s="79" t="s">
        <v>10346</v>
      </c>
      <c r="AK2108" s="68"/>
      <c r="AL2108" s="68"/>
      <c r="AM2108" s="68"/>
      <c r="AN2108" s="110"/>
      <c r="AO2108" s="110"/>
      <c r="AP2108" s="107"/>
      <c r="AQ2108" s="68"/>
    </row>
    <row r="2109" customFormat="false" ht="15" hidden="false" customHeight="false" outlineLevel="0" collapsed="false">
      <c r="B2109" s="1" t="str">
        <f aca="false">поверители!$E2109</f>
        <v>05930</v>
      </c>
      <c r="C2109" s="64" t="s">
        <v>428</v>
      </c>
      <c r="D2109" s="63"/>
      <c r="E2109" s="67" t="s">
        <v>12802</v>
      </c>
      <c r="F2109" s="63"/>
      <c r="G2109" s="63" t="s">
        <v>10335</v>
      </c>
      <c r="H2109" s="81" t="s">
        <v>294</v>
      </c>
      <c r="I2109" s="67" t="s">
        <v>10374</v>
      </c>
      <c r="J2109" s="76"/>
      <c r="K2109" s="76"/>
      <c r="L2109" s="76"/>
      <c r="M2109" s="76"/>
      <c r="N2109" s="76"/>
      <c r="O2109" s="71" t="s">
        <v>10335</v>
      </c>
      <c r="P2109" s="71"/>
      <c r="Q2109" s="71" t="s">
        <v>10338</v>
      </c>
      <c r="R2109" s="79" t="s">
        <v>10339</v>
      </c>
      <c r="S2109" s="95" t="n">
        <v>45160</v>
      </c>
      <c r="T2109" s="95" t="n">
        <v>45525</v>
      </c>
      <c r="U2109" s="87" t="s">
        <v>10340</v>
      </c>
      <c r="V2109" s="87" t="s">
        <v>10341</v>
      </c>
      <c r="W2109" s="76"/>
      <c r="X2109" s="71" t="s">
        <v>10335</v>
      </c>
      <c r="Y2109" s="71" t="s">
        <v>10342</v>
      </c>
      <c r="Z2109" s="79" t="s">
        <v>10629</v>
      </c>
      <c r="AA2109" s="76"/>
      <c r="AB2109" s="76"/>
      <c r="AC2109" s="76"/>
      <c r="AD2109" s="76"/>
      <c r="AE2109" s="97" t="s">
        <v>10630</v>
      </c>
      <c r="AF2109" s="76"/>
      <c r="AG2109" s="76"/>
      <c r="AH2109" s="76"/>
      <c r="AI2109" s="67" t="s">
        <v>12803</v>
      </c>
      <c r="AJ2109" s="79" t="s">
        <v>10346</v>
      </c>
      <c r="AK2109" s="68"/>
      <c r="AL2109" s="68"/>
      <c r="AM2109" s="68"/>
      <c r="AN2109" s="110"/>
      <c r="AO2109" s="110"/>
      <c r="AP2109" s="107"/>
      <c r="AQ2109" s="68"/>
    </row>
    <row r="2110" customFormat="false" ht="15" hidden="false" customHeight="false" outlineLevel="0" collapsed="false">
      <c r="B2110" s="1" t="str">
        <f aca="false">поверители!$E2110</f>
        <v>05946</v>
      </c>
      <c r="C2110" s="64" t="s">
        <v>323</v>
      </c>
      <c r="D2110" s="63"/>
      <c r="E2110" s="67" t="s">
        <v>12804</v>
      </c>
      <c r="F2110" s="63"/>
      <c r="G2110" s="63" t="s">
        <v>10335</v>
      </c>
      <c r="H2110" s="81" t="s">
        <v>763</v>
      </c>
      <c r="I2110" s="67" t="s">
        <v>10374</v>
      </c>
      <c r="J2110" s="76"/>
      <c r="K2110" s="76"/>
      <c r="L2110" s="76"/>
      <c r="M2110" s="76"/>
      <c r="N2110" s="76"/>
      <c r="O2110" s="71" t="s">
        <v>10335</v>
      </c>
      <c r="P2110" s="71"/>
      <c r="Q2110" s="71" t="s">
        <v>10338</v>
      </c>
      <c r="R2110" s="79" t="s">
        <v>10339</v>
      </c>
      <c r="S2110" s="95" t="n">
        <v>45160</v>
      </c>
      <c r="T2110" s="95" t="n">
        <v>45890</v>
      </c>
      <c r="U2110" s="87" t="s">
        <v>10340</v>
      </c>
      <c r="V2110" s="87" t="s">
        <v>10341</v>
      </c>
      <c r="W2110" s="76"/>
      <c r="X2110" s="71" t="s">
        <v>10335</v>
      </c>
      <c r="Y2110" s="71" t="s">
        <v>10342</v>
      </c>
      <c r="Z2110" s="79" t="s">
        <v>10629</v>
      </c>
      <c r="AA2110" s="76"/>
      <c r="AB2110" s="76"/>
      <c r="AC2110" s="76"/>
      <c r="AD2110" s="76"/>
      <c r="AE2110" s="97" t="s">
        <v>10630</v>
      </c>
      <c r="AF2110" s="76"/>
      <c r="AG2110" s="76"/>
      <c r="AH2110" s="76"/>
      <c r="AI2110" s="67" t="s">
        <v>10650</v>
      </c>
      <c r="AJ2110" s="79" t="s">
        <v>10346</v>
      </c>
      <c r="AK2110" s="68"/>
      <c r="AL2110" s="68"/>
      <c r="AM2110" s="68"/>
      <c r="AN2110" s="110"/>
      <c r="AO2110" s="110"/>
      <c r="AP2110" s="107"/>
      <c r="AQ2110" s="68"/>
    </row>
    <row r="2111" customFormat="false" ht="15" hidden="false" customHeight="false" outlineLevel="0" collapsed="false">
      <c r="B2111" s="1" t="str">
        <f aca="false">поверители!$E2111</f>
        <v>06119</v>
      </c>
      <c r="C2111" s="64" t="s">
        <v>323</v>
      </c>
      <c r="D2111" s="63"/>
      <c r="E2111" s="81" t="s">
        <v>11388</v>
      </c>
      <c r="F2111" s="63"/>
      <c r="G2111" s="63" t="s">
        <v>10335</v>
      </c>
      <c r="H2111" s="81" t="s">
        <v>326</v>
      </c>
      <c r="I2111" s="67" t="s">
        <v>10652</v>
      </c>
      <c r="J2111" s="76"/>
      <c r="K2111" s="76"/>
      <c r="L2111" s="76"/>
      <c r="M2111" s="76"/>
      <c r="N2111" s="76"/>
      <c r="O2111" s="71" t="s">
        <v>10335</v>
      </c>
      <c r="P2111" s="71"/>
      <c r="Q2111" s="71" t="s">
        <v>10338</v>
      </c>
      <c r="R2111" s="79" t="s">
        <v>10339</v>
      </c>
      <c r="S2111" s="95" t="n">
        <v>45160</v>
      </c>
      <c r="T2111" s="95" t="n">
        <v>45890</v>
      </c>
      <c r="U2111" s="87" t="s">
        <v>10340</v>
      </c>
      <c r="V2111" s="87" t="s">
        <v>10341</v>
      </c>
      <c r="W2111" s="76"/>
      <c r="X2111" s="71" t="s">
        <v>10335</v>
      </c>
      <c r="Y2111" s="71" t="s">
        <v>10342</v>
      </c>
      <c r="Z2111" s="79" t="s">
        <v>10629</v>
      </c>
      <c r="AA2111" s="76"/>
      <c r="AB2111" s="76"/>
      <c r="AC2111" s="76"/>
      <c r="AD2111" s="76"/>
      <c r="AE2111" s="97" t="s">
        <v>10630</v>
      </c>
      <c r="AF2111" s="76"/>
      <c r="AG2111" s="76"/>
      <c r="AH2111" s="76"/>
      <c r="AI2111" s="67" t="s">
        <v>10552</v>
      </c>
      <c r="AJ2111" s="79" t="s">
        <v>10346</v>
      </c>
      <c r="AK2111" s="68"/>
      <c r="AL2111" s="68"/>
      <c r="AM2111" s="68"/>
      <c r="AN2111" s="110"/>
      <c r="AO2111" s="110"/>
      <c r="AP2111" s="107"/>
      <c r="AQ2111" s="68"/>
    </row>
    <row r="2112" customFormat="false" ht="15" hidden="false" customHeight="false" outlineLevel="0" collapsed="false">
      <c r="B2112" s="1" t="str">
        <f aca="false">поверители!$E2112</f>
        <v>06141</v>
      </c>
      <c r="C2112" s="64" t="s">
        <v>323</v>
      </c>
      <c r="D2112" s="63"/>
      <c r="E2112" s="67" t="s">
        <v>12805</v>
      </c>
      <c r="F2112" s="63"/>
      <c r="G2112" s="63" t="s">
        <v>10335</v>
      </c>
      <c r="H2112" s="63" t="s">
        <v>782</v>
      </c>
      <c r="I2112" s="67" t="s">
        <v>10374</v>
      </c>
      <c r="J2112" s="76"/>
      <c r="K2112" s="76"/>
      <c r="L2112" s="76"/>
      <c r="M2112" s="76"/>
      <c r="N2112" s="76"/>
      <c r="O2112" s="71" t="s">
        <v>10335</v>
      </c>
      <c r="P2112" s="71"/>
      <c r="Q2112" s="71" t="s">
        <v>10338</v>
      </c>
      <c r="R2112" s="79" t="s">
        <v>10339</v>
      </c>
      <c r="S2112" s="95" t="n">
        <v>45160</v>
      </c>
      <c r="T2112" s="95" t="n">
        <v>45890</v>
      </c>
      <c r="U2112" s="87" t="s">
        <v>10340</v>
      </c>
      <c r="V2112" s="87" t="s">
        <v>10341</v>
      </c>
      <c r="W2112" s="76"/>
      <c r="X2112" s="71" t="s">
        <v>10335</v>
      </c>
      <c r="Y2112" s="71" t="s">
        <v>10342</v>
      </c>
      <c r="Z2112" s="79" t="s">
        <v>10629</v>
      </c>
      <c r="AA2112" s="76"/>
      <c r="AB2112" s="76"/>
      <c r="AC2112" s="76"/>
      <c r="AD2112" s="76"/>
      <c r="AE2112" s="97" t="s">
        <v>10630</v>
      </c>
      <c r="AF2112" s="76"/>
      <c r="AG2112" s="76"/>
      <c r="AH2112" s="76"/>
      <c r="AI2112" s="67" t="s">
        <v>12575</v>
      </c>
      <c r="AJ2112" s="79" t="s">
        <v>10346</v>
      </c>
      <c r="AK2112" s="68"/>
      <c r="AL2112" s="68"/>
      <c r="AM2112" s="68"/>
      <c r="AN2112" s="110"/>
      <c r="AO2112" s="110"/>
      <c r="AP2112" s="107"/>
      <c r="AQ2112" s="68"/>
    </row>
    <row r="2113" customFormat="false" ht="15" hidden="false" customHeight="false" outlineLevel="0" collapsed="false">
      <c r="B2113" s="1" t="str">
        <f aca="false">поверители!$E2113</f>
        <v>06190</v>
      </c>
      <c r="C2113" s="64" t="s">
        <v>428</v>
      </c>
      <c r="D2113" s="63"/>
      <c r="E2113" s="81" t="s">
        <v>12806</v>
      </c>
      <c r="F2113" s="63"/>
      <c r="G2113" s="63" t="s">
        <v>10335</v>
      </c>
      <c r="H2113" s="63" t="s">
        <v>404</v>
      </c>
      <c r="I2113" s="67" t="s">
        <v>10374</v>
      </c>
      <c r="J2113" s="76"/>
      <c r="K2113" s="76"/>
      <c r="L2113" s="76"/>
      <c r="M2113" s="76"/>
      <c r="N2113" s="76"/>
      <c r="O2113" s="71" t="s">
        <v>10335</v>
      </c>
      <c r="P2113" s="71"/>
      <c r="Q2113" s="71" t="s">
        <v>10338</v>
      </c>
      <c r="R2113" s="79" t="s">
        <v>10339</v>
      </c>
      <c r="S2113" s="95" t="n">
        <v>45160</v>
      </c>
      <c r="T2113" s="95" t="n">
        <v>45525</v>
      </c>
      <c r="U2113" s="87" t="s">
        <v>10340</v>
      </c>
      <c r="V2113" s="87" t="s">
        <v>10341</v>
      </c>
      <c r="W2113" s="76"/>
      <c r="X2113" s="71" t="s">
        <v>10335</v>
      </c>
      <c r="Y2113" s="71" t="s">
        <v>10342</v>
      </c>
      <c r="Z2113" s="79" t="s">
        <v>10629</v>
      </c>
      <c r="AA2113" s="76"/>
      <c r="AB2113" s="76"/>
      <c r="AC2113" s="76"/>
      <c r="AD2113" s="76"/>
      <c r="AE2113" s="97" t="s">
        <v>10630</v>
      </c>
      <c r="AF2113" s="76"/>
      <c r="AG2113" s="76"/>
      <c r="AH2113" s="76"/>
      <c r="AI2113" s="67" t="s">
        <v>10647</v>
      </c>
      <c r="AJ2113" s="79" t="s">
        <v>10346</v>
      </c>
      <c r="AK2113" s="68"/>
      <c r="AL2113" s="68"/>
      <c r="AM2113" s="68"/>
      <c r="AN2113" s="110"/>
      <c r="AO2113" s="110"/>
      <c r="AP2113" s="107"/>
      <c r="AQ2113" s="68"/>
    </row>
    <row r="2114" customFormat="false" ht="15" hidden="false" customHeight="false" outlineLevel="0" collapsed="false">
      <c r="B2114" s="1" t="str">
        <f aca="false">поверители!$E2114</f>
        <v>06327</v>
      </c>
      <c r="C2114" s="64" t="s">
        <v>323</v>
      </c>
      <c r="D2114" s="63"/>
      <c r="E2114" s="67" t="s">
        <v>12807</v>
      </c>
      <c r="F2114" s="63"/>
      <c r="G2114" s="63" t="s">
        <v>10335</v>
      </c>
      <c r="H2114" s="81" t="s">
        <v>326</v>
      </c>
      <c r="I2114" s="67" t="s">
        <v>10374</v>
      </c>
      <c r="J2114" s="76"/>
      <c r="K2114" s="76"/>
      <c r="L2114" s="76"/>
      <c r="M2114" s="76"/>
      <c r="N2114" s="76"/>
      <c r="O2114" s="71" t="s">
        <v>10335</v>
      </c>
      <c r="P2114" s="71"/>
      <c r="Q2114" s="71" t="s">
        <v>10338</v>
      </c>
      <c r="R2114" s="79" t="s">
        <v>10339</v>
      </c>
      <c r="S2114" s="95" t="n">
        <v>45160</v>
      </c>
      <c r="T2114" s="95" t="n">
        <v>45890</v>
      </c>
      <c r="U2114" s="87" t="s">
        <v>10340</v>
      </c>
      <c r="V2114" s="87" t="s">
        <v>10341</v>
      </c>
      <c r="W2114" s="76"/>
      <c r="X2114" s="71" t="s">
        <v>10335</v>
      </c>
      <c r="Y2114" s="71" t="s">
        <v>10342</v>
      </c>
      <c r="Z2114" s="79" t="s">
        <v>10629</v>
      </c>
      <c r="AA2114" s="76"/>
      <c r="AB2114" s="76"/>
      <c r="AC2114" s="76"/>
      <c r="AD2114" s="76"/>
      <c r="AE2114" s="97" t="s">
        <v>10630</v>
      </c>
      <c r="AF2114" s="76"/>
      <c r="AG2114" s="76"/>
      <c r="AH2114" s="76"/>
      <c r="AI2114" s="67" t="s">
        <v>10845</v>
      </c>
      <c r="AJ2114" s="79" t="s">
        <v>10346</v>
      </c>
      <c r="AK2114" s="68"/>
      <c r="AL2114" s="68"/>
      <c r="AM2114" s="68"/>
      <c r="AN2114" s="110"/>
      <c r="AO2114" s="110"/>
      <c r="AP2114" s="107"/>
      <c r="AQ2114" s="68"/>
    </row>
    <row r="2115" customFormat="false" ht="15" hidden="false" customHeight="false" outlineLevel="0" collapsed="false">
      <c r="B2115" s="1" t="str">
        <f aca="false">поверители!$E2115</f>
        <v>06328</v>
      </c>
      <c r="C2115" s="64" t="s">
        <v>323</v>
      </c>
      <c r="D2115" s="63"/>
      <c r="E2115" s="67" t="s">
        <v>12808</v>
      </c>
      <c r="F2115" s="63"/>
      <c r="G2115" s="63" t="s">
        <v>10335</v>
      </c>
      <c r="H2115" s="81" t="s">
        <v>326</v>
      </c>
      <c r="I2115" s="67" t="s">
        <v>10374</v>
      </c>
      <c r="J2115" s="76"/>
      <c r="K2115" s="76"/>
      <c r="L2115" s="76"/>
      <c r="M2115" s="76"/>
      <c r="N2115" s="76"/>
      <c r="O2115" s="71" t="s">
        <v>10335</v>
      </c>
      <c r="P2115" s="71"/>
      <c r="Q2115" s="71" t="s">
        <v>10338</v>
      </c>
      <c r="R2115" s="79" t="s">
        <v>10339</v>
      </c>
      <c r="S2115" s="95" t="n">
        <v>45160</v>
      </c>
      <c r="T2115" s="95" t="n">
        <v>45890</v>
      </c>
      <c r="U2115" s="87" t="s">
        <v>10340</v>
      </c>
      <c r="V2115" s="87" t="s">
        <v>10341</v>
      </c>
      <c r="W2115" s="76"/>
      <c r="X2115" s="71" t="s">
        <v>10335</v>
      </c>
      <c r="Y2115" s="71" t="s">
        <v>10342</v>
      </c>
      <c r="Z2115" s="79" t="s">
        <v>10629</v>
      </c>
      <c r="AA2115" s="76"/>
      <c r="AB2115" s="76"/>
      <c r="AC2115" s="76"/>
      <c r="AD2115" s="76"/>
      <c r="AE2115" s="97" t="s">
        <v>10630</v>
      </c>
      <c r="AF2115" s="76"/>
      <c r="AG2115" s="76"/>
      <c r="AH2115" s="76"/>
      <c r="AI2115" s="67" t="s">
        <v>10845</v>
      </c>
      <c r="AJ2115" s="79" t="s">
        <v>10346</v>
      </c>
      <c r="AK2115" s="68"/>
      <c r="AL2115" s="68"/>
      <c r="AM2115" s="68"/>
      <c r="AN2115" s="110"/>
      <c r="AO2115" s="110"/>
      <c r="AP2115" s="107"/>
      <c r="AQ2115" s="68"/>
    </row>
    <row r="2116" customFormat="false" ht="15" hidden="false" customHeight="false" outlineLevel="0" collapsed="false">
      <c r="B2116" s="1" t="str">
        <f aca="false">поверители!$E2116</f>
        <v>06329</v>
      </c>
      <c r="C2116" s="64" t="s">
        <v>323</v>
      </c>
      <c r="D2116" s="63"/>
      <c r="E2116" s="67" t="s">
        <v>12809</v>
      </c>
      <c r="F2116" s="63"/>
      <c r="G2116" s="63" t="s">
        <v>10335</v>
      </c>
      <c r="H2116" s="81" t="s">
        <v>326</v>
      </c>
      <c r="I2116" s="67" t="s">
        <v>10374</v>
      </c>
      <c r="J2116" s="76"/>
      <c r="K2116" s="76"/>
      <c r="L2116" s="76"/>
      <c r="M2116" s="76"/>
      <c r="N2116" s="76"/>
      <c r="O2116" s="71" t="s">
        <v>10335</v>
      </c>
      <c r="P2116" s="71"/>
      <c r="Q2116" s="71" t="s">
        <v>10338</v>
      </c>
      <c r="R2116" s="79" t="s">
        <v>10339</v>
      </c>
      <c r="S2116" s="95" t="n">
        <v>45160</v>
      </c>
      <c r="T2116" s="95" t="n">
        <v>45890</v>
      </c>
      <c r="U2116" s="87" t="s">
        <v>10340</v>
      </c>
      <c r="V2116" s="87" t="s">
        <v>10341</v>
      </c>
      <c r="W2116" s="76"/>
      <c r="X2116" s="71" t="s">
        <v>10335</v>
      </c>
      <c r="Y2116" s="71" t="s">
        <v>10342</v>
      </c>
      <c r="Z2116" s="79" t="s">
        <v>10629</v>
      </c>
      <c r="AA2116" s="76"/>
      <c r="AB2116" s="76"/>
      <c r="AC2116" s="76"/>
      <c r="AD2116" s="76"/>
      <c r="AE2116" s="97" t="s">
        <v>10630</v>
      </c>
      <c r="AF2116" s="76"/>
      <c r="AG2116" s="76"/>
      <c r="AH2116" s="76"/>
      <c r="AI2116" s="67" t="s">
        <v>10552</v>
      </c>
      <c r="AJ2116" s="79" t="s">
        <v>10346</v>
      </c>
      <c r="AK2116" s="68"/>
      <c r="AL2116" s="68"/>
      <c r="AM2116" s="68"/>
      <c r="AN2116" s="110"/>
      <c r="AO2116" s="110"/>
      <c r="AP2116" s="107"/>
      <c r="AQ2116" s="68"/>
    </row>
    <row r="2117" customFormat="false" ht="15" hidden="false" customHeight="false" outlineLevel="0" collapsed="false">
      <c r="B2117" s="1" t="str">
        <f aca="false">поверители!$E2117</f>
        <v>06330</v>
      </c>
      <c r="C2117" s="64" t="s">
        <v>323</v>
      </c>
      <c r="D2117" s="63"/>
      <c r="E2117" s="67" t="s">
        <v>12810</v>
      </c>
      <c r="F2117" s="63"/>
      <c r="G2117" s="63" t="s">
        <v>10335</v>
      </c>
      <c r="H2117" s="81" t="s">
        <v>326</v>
      </c>
      <c r="I2117" s="67" t="s">
        <v>10374</v>
      </c>
      <c r="J2117" s="76"/>
      <c r="K2117" s="76"/>
      <c r="L2117" s="76"/>
      <c r="M2117" s="76"/>
      <c r="N2117" s="76"/>
      <c r="O2117" s="71" t="s">
        <v>10335</v>
      </c>
      <c r="P2117" s="71"/>
      <c r="Q2117" s="71" t="s">
        <v>10338</v>
      </c>
      <c r="R2117" s="79" t="s">
        <v>10339</v>
      </c>
      <c r="S2117" s="95" t="n">
        <v>45160</v>
      </c>
      <c r="T2117" s="95" t="n">
        <v>45890</v>
      </c>
      <c r="U2117" s="87" t="s">
        <v>10340</v>
      </c>
      <c r="V2117" s="87" t="s">
        <v>10341</v>
      </c>
      <c r="W2117" s="76"/>
      <c r="X2117" s="71" t="s">
        <v>10335</v>
      </c>
      <c r="Y2117" s="71" t="s">
        <v>10342</v>
      </c>
      <c r="Z2117" s="79" t="s">
        <v>10629</v>
      </c>
      <c r="AA2117" s="76"/>
      <c r="AB2117" s="76"/>
      <c r="AC2117" s="76"/>
      <c r="AD2117" s="76"/>
      <c r="AE2117" s="97" t="s">
        <v>10630</v>
      </c>
      <c r="AF2117" s="76"/>
      <c r="AG2117" s="76"/>
      <c r="AH2117" s="76"/>
      <c r="AI2117" s="67" t="s">
        <v>10863</v>
      </c>
      <c r="AJ2117" s="79" t="s">
        <v>10346</v>
      </c>
      <c r="AK2117" s="68"/>
      <c r="AL2117" s="68"/>
      <c r="AM2117" s="68"/>
      <c r="AN2117" s="110"/>
      <c r="AO2117" s="110"/>
      <c r="AP2117" s="107"/>
      <c r="AQ2117" s="68"/>
    </row>
    <row r="2118" customFormat="false" ht="15" hidden="false" customHeight="false" outlineLevel="0" collapsed="false">
      <c r="B2118" s="1" t="str">
        <f aca="false">поверители!$E2118</f>
        <v>06331</v>
      </c>
      <c r="C2118" s="64" t="s">
        <v>323</v>
      </c>
      <c r="D2118" s="63"/>
      <c r="E2118" s="67" t="s">
        <v>12811</v>
      </c>
      <c r="F2118" s="63"/>
      <c r="G2118" s="63" t="s">
        <v>10335</v>
      </c>
      <c r="H2118" s="81" t="s">
        <v>326</v>
      </c>
      <c r="I2118" s="67" t="s">
        <v>10374</v>
      </c>
      <c r="J2118" s="76"/>
      <c r="K2118" s="76"/>
      <c r="L2118" s="76"/>
      <c r="M2118" s="76"/>
      <c r="N2118" s="76"/>
      <c r="O2118" s="71" t="s">
        <v>10335</v>
      </c>
      <c r="P2118" s="71"/>
      <c r="Q2118" s="71" t="s">
        <v>10338</v>
      </c>
      <c r="R2118" s="79" t="s">
        <v>10339</v>
      </c>
      <c r="S2118" s="95" t="n">
        <v>45160</v>
      </c>
      <c r="T2118" s="95" t="n">
        <v>45890</v>
      </c>
      <c r="U2118" s="87" t="s">
        <v>10340</v>
      </c>
      <c r="V2118" s="87" t="s">
        <v>10341</v>
      </c>
      <c r="W2118" s="76"/>
      <c r="X2118" s="71" t="s">
        <v>10335</v>
      </c>
      <c r="Y2118" s="71" t="s">
        <v>10342</v>
      </c>
      <c r="Z2118" s="79" t="s">
        <v>10629</v>
      </c>
      <c r="AA2118" s="76"/>
      <c r="AB2118" s="76"/>
      <c r="AC2118" s="76"/>
      <c r="AD2118" s="76"/>
      <c r="AE2118" s="97" t="s">
        <v>10630</v>
      </c>
      <c r="AF2118" s="76"/>
      <c r="AG2118" s="76"/>
      <c r="AH2118" s="76"/>
      <c r="AI2118" s="67" t="s">
        <v>11020</v>
      </c>
      <c r="AJ2118" s="79" t="s">
        <v>42</v>
      </c>
      <c r="AK2118" s="68"/>
      <c r="AL2118" s="68"/>
      <c r="AM2118" s="68"/>
      <c r="AN2118" s="110"/>
      <c r="AO2118" s="110"/>
      <c r="AP2118" s="107"/>
      <c r="AQ2118" s="68"/>
    </row>
    <row r="2119" customFormat="false" ht="17.9" hidden="false" customHeight="false" outlineLevel="0" collapsed="false">
      <c r="B2119" s="1" t="str">
        <f aca="false">поверители!$E2119</f>
        <v>99005406727</v>
      </c>
      <c r="C2119" s="64" t="s">
        <v>397</v>
      </c>
      <c r="D2119" s="63"/>
      <c r="E2119" s="67" t="s">
        <v>12812</v>
      </c>
      <c r="F2119" s="63"/>
      <c r="G2119" s="63" t="s">
        <v>10335</v>
      </c>
      <c r="H2119" s="81" t="s">
        <v>400</v>
      </c>
      <c r="I2119" s="67" t="s">
        <v>10363</v>
      </c>
      <c r="J2119" s="76"/>
      <c r="K2119" s="76"/>
      <c r="L2119" s="76"/>
      <c r="M2119" s="76"/>
      <c r="N2119" s="76"/>
      <c r="O2119" s="71" t="s">
        <v>10335</v>
      </c>
      <c r="P2119" s="71"/>
      <c r="Q2119" s="71" t="s">
        <v>10338</v>
      </c>
      <c r="R2119" s="79" t="s">
        <v>10339</v>
      </c>
      <c r="S2119" s="95" t="n">
        <v>45160</v>
      </c>
      <c r="T2119" s="95" t="n">
        <v>45525</v>
      </c>
      <c r="U2119" s="87" t="s">
        <v>10340</v>
      </c>
      <c r="V2119" s="87" t="s">
        <v>10341</v>
      </c>
      <c r="W2119" s="76"/>
      <c r="X2119" s="71" t="s">
        <v>10335</v>
      </c>
      <c r="Y2119" s="71" t="s">
        <v>10342</v>
      </c>
      <c r="Z2119" s="79" t="s">
        <v>10629</v>
      </c>
      <c r="AA2119" s="76"/>
      <c r="AB2119" s="76"/>
      <c r="AC2119" s="76"/>
      <c r="AD2119" s="76"/>
      <c r="AE2119" s="97" t="s">
        <v>10630</v>
      </c>
      <c r="AF2119" s="76"/>
      <c r="AG2119" s="76"/>
      <c r="AH2119" s="76"/>
      <c r="AI2119" s="104" t="s">
        <v>10647</v>
      </c>
      <c r="AJ2119" s="79" t="s">
        <v>42</v>
      </c>
      <c r="AK2119" s="68"/>
      <c r="AL2119" s="68"/>
      <c r="AM2119" s="68"/>
      <c r="AN2119" s="110"/>
      <c r="AO2119" s="110"/>
      <c r="AP2119" s="107"/>
      <c r="AQ2119" s="68"/>
    </row>
    <row r="2120" customFormat="false" ht="15" hidden="false" customHeight="false" outlineLevel="0" collapsed="false">
      <c r="B2120" s="1" t="str">
        <f aca="false">поверители!$E2120</f>
        <v>99005414802</v>
      </c>
      <c r="C2120" s="64" t="s">
        <v>397</v>
      </c>
      <c r="D2120" s="63"/>
      <c r="E2120" s="67" t="s">
        <v>12813</v>
      </c>
      <c r="F2120" s="63"/>
      <c r="G2120" s="63" t="s">
        <v>10335</v>
      </c>
      <c r="H2120" s="81" t="s">
        <v>6492</v>
      </c>
      <c r="I2120" s="67" t="s">
        <v>10363</v>
      </c>
      <c r="J2120" s="76"/>
      <c r="K2120" s="76"/>
      <c r="L2120" s="76"/>
      <c r="M2120" s="76"/>
      <c r="N2120" s="76"/>
      <c r="O2120" s="71" t="s">
        <v>10335</v>
      </c>
      <c r="P2120" s="71"/>
      <c r="Q2120" s="71" t="s">
        <v>10338</v>
      </c>
      <c r="R2120" s="79" t="s">
        <v>10339</v>
      </c>
      <c r="S2120" s="95" t="n">
        <v>45160</v>
      </c>
      <c r="T2120" s="95" t="n">
        <v>45525</v>
      </c>
      <c r="U2120" s="87" t="s">
        <v>10340</v>
      </c>
      <c r="V2120" s="87" t="s">
        <v>10341</v>
      </c>
      <c r="W2120" s="76"/>
      <c r="X2120" s="71" t="s">
        <v>10335</v>
      </c>
      <c r="Y2120" s="71" t="s">
        <v>10342</v>
      </c>
      <c r="Z2120" s="79" t="s">
        <v>10629</v>
      </c>
      <c r="AA2120" s="76"/>
      <c r="AB2120" s="76"/>
      <c r="AC2120" s="76"/>
      <c r="AD2120" s="76"/>
      <c r="AE2120" s="97" t="s">
        <v>10630</v>
      </c>
      <c r="AF2120" s="76"/>
      <c r="AG2120" s="76"/>
      <c r="AH2120" s="76"/>
      <c r="AI2120" s="67" t="s">
        <v>10562</v>
      </c>
      <c r="AJ2120" s="79" t="s">
        <v>42</v>
      </c>
      <c r="AK2120" s="68"/>
      <c r="AL2120" s="68"/>
      <c r="AM2120" s="68"/>
      <c r="AN2120" s="110"/>
      <c r="AO2120" s="110"/>
      <c r="AP2120" s="107"/>
      <c r="AQ2120" s="68"/>
    </row>
    <row r="2121" customFormat="false" ht="15" hidden="false" customHeight="false" outlineLevel="0" collapsed="false">
      <c r="B2121" s="1" t="str">
        <f aca="false">поверители!$E2121</f>
        <v>00360</v>
      </c>
      <c r="C2121" s="64" t="s">
        <v>323</v>
      </c>
      <c r="D2121" s="63"/>
      <c r="E2121" s="81" t="s">
        <v>12814</v>
      </c>
      <c r="F2121" s="63"/>
      <c r="G2121" s="63" t="s">
        <v>10335</v>
      </c>
      <c r="H2121" s="81" t="s">
        <v>326</v>
      </c>
      <c r="I2121" s="67" t="s">
        <v>10652</v>
      </c>
      <c r="J2121" s="76"/>
      <c r="K2121" s="76"/>
      <c r="L2121" s="76"/>
      <c r="M2121" s="76"/>
      <c r="N2121" s="76"/>
      <c r="O2121" s="71" t="s">
        <v>10335</v>
      </c>
      <c r="P2121" s="71"/>
      <c r="Q2121" s="71" t="s">
        <v>10338</v>
      </c>
      <c r="R2121" s="79" t="s">
        <v>10339</v>
      </c>
      <c r="S2121" s="95" t="n">
        <v>45160</v>
      </c>
      <c r="T2121" s="95" t="n">
        <v>45890</v>
      </c>
      <c r="U2121" s="87" t="s">
        <v>10340</v>
      </c>
      <c r="V2121" s="87" t="s">
        <v>10341</v>
      </c>
      <c r="W2121" s="76"/>
      <c r="X2121" s="71" t="s">
        <v>10335</v>
      </c>
      <c r="Y2121" s="71" t="s">
        <v>10342</v>
      </c>
      <c r="Z2121" s="79" t="s">
        <v>10629</v>
      </c>
      <c r="AA2121" s="76"/>
      <c r="AB2121" s="76"/>
      <c r="AC2121" s="76"/>
      <c r="AD2121" s="76"/>
      <c r="AE2121" s="97" t="s">
        <v>10630</v>
      </c>
      <c r="AF2121" s="76"/>
      <c r="AG2121" s="76"/>
      <c r="AH2121" s="76"/>
      <c r="AI2121" s="67" t="s">
        <v>10558</v>
      </c>
      <c r="AJ2121" s="79" t="s">
        <v>42</v>
      </c>
      <c r="AK2121" s="68"/>
      <c r="AL2121" s="68"/>
      <c r="AM2121" s="68"/>
      <c r="AN2121" s="110"/>
      <c r="AO2121" s="110"/>
      <c r="AP2121" s="107"/>
      <c r="AQ2121" s="68"/>
    </row>
    <row r="2122" customFormat="false" ht="15" hidden="false" customHeight="false" outlineLevel="0" collapsed="false">
      <c r="B2122" s="1" t="str">
        <f aca="false">поверители!$E2122</f>
        <v>00361</v>
      </c>
      <c r="C2122" s="64" t="s">
        <v>323</v>
      </c>
      <c r="D2122" s="63"/>
      <c r="E2122" s="81" t="s">
        <v>12815</v>
      </c>
      <c r="F2122" s="63"/>
      <c r="G2122" s="63" t="s">
        <v>10335</v>
      </c>
      <c r="H2122" s="81" t="s">
        <v>326</v>
      </c>
      <c r="I2122" s="67" t="s">
        <v>10652</v>
      </c>
      <c r="J2122" s="76"/>
      <c r="K2122" s="76"/>
      <c r="L2122" s="76"/>
      <c r="M2122" s="76"/>
      <c r="N2122" s="76"/>
      <c r="O2122" s="71" t="s">
        <v>10335</v>
      </c>
      <c r="P2122" s="71"/>
      <c r="Q2122" s="71" t="s">
        <v>10338</v>
      </c>
      <c r="R2122" s="79" t="s">
        <v>10339</v>
      </c>
      <c r="S2122" s="95" t="n">
        <v>45160</v>
      </c>
      <c r="T2122" s="95" t="n">
        <v>45890</v>
      </c>
      <c r="U2122" s="87" t="s">
        <v>10340</v>
      </c>
      <c r="V2122" s="87" t="s">
        <v>10341</v>
      </c>
      <c r="W2122" s="76"/>
      <c r="X2122" s="71" t="s">
        <v>10335</v>
      </c>
      <c r="Y2122" s="71" t="s">
        <v>10342</v>
      </c>
      <c r="Z2122" s="79" t="s">
        <v>10629</v>
      </c>
      <c r="AA2122" s="76"/>
      <c r="AB2122" s="76"/>
      <c r="AC2122" s="76"/>
      <c r="AD2122" s="76"/>
      <c r="AE2122" s="97" t="s">
        <v>10630</v>
      </c>
      <c r="AF2122" s="76"/>
      <c r="AG2122" s="76"/>
      <c r="AH2122" s="76"/>
      <c r="AI2122" s="67" t="s">
        <v>10558</v>
      </c>
      <c r="AJ2122" s="79" t="s">
        <v>42</v>
      </c>
      <c r="AK2122" s="68"/>
      <c r="AL2122" s="68"/>
      <c r="AM2122" s="68"/>
      <c r="AN2122" s="110"/>
      <c r="AO2122" s="110"/>
      <c r="AP2122" s="107"/>
      <c r="AQ2122" s="68"/>
    </row>
    <row r="2123" customFormat="false" ht="15" hidden="false" customHeight="false" outlineLevel="0" collapsed="false">
      <c r="B2123" s="1" t="str">
        <f aca="false">поверители!$E2123</f>
        <v>00362</v>
      </c>
      <c r="C2123" s="64" t="s">
        <v>323</v>
      </c>
      <c r="D2123" s="63"/>
      <c r="E2123" s="81" t="s">
        <v>12816</v>
      </c>
      <c r="F2123" s="63"/>
      <c r="G2123" s="63" t="s">
        <v>10335</v>
      </c>
      <c r="H2123" s="81" t="s">
        <v>326</v>
      </c>
      <c r="I2123" s="67" t="s">
        <v>10652</v>
      </c>
      <c r="J2123" s="76"/>
      <c r="K2123" s="76"/>
      <c r="L2123" s="76"/>
      <c r="M2123" s="76"/>
      <c r="N2123" s="76"/>
      <c r="O2123" s="71" t="s">
        <v>10335</v>
      </c>
      <c r="P2123" s="71"/>
      <c r="Q2123" s="71" t="s">
        <v>10338</v>
      </c>
      <c r="R2123" s="79" t="s">
        <v>10339</v>
      </c>
      <c r="S2123" s="95" t="n">
        <v>45160</v>
      </c>
      <c r="T2123" s="95" t="n">
        <v>45890</v>
      </c>
      <c r="U2123" s="87" t="s">
        <v>10340</v>
      </c>
      <c r="V2123" s="87" t="s">
        <v>10341</v>
      </c>
      <c r="W2123" s="76"/>
      <c r="X2123" s="71" t="s">
        <v>10335</v>
      </c>
      <c r="Y2123" s="71" t="s">
        <v>10342</v>
      </c>
      <c r="Z2123" s="79" t="s">
        <v>10629</v>
      </c>
      <c r="AA2123" s="76"/>
      <c r="AB2123" s="76"/>
      <c r="AC2123" s="76"/>
      <c r="AD2123" s="76"/>
      <c r="AE2123" s="97" t="s">
        <v>10630</v>
      </c>
      <c r="AF2123" s="76"/>
      <c r="AG2123" s="76"/>
      <c r="AH2123" s="76"/>
      <c r="AI2123" s="67" t="s">
        <v>10558</v>
      </c>
      <c r="AJ2123" s="79" t="s">
        <v>42</v>
      </c>
      <c r="AK2123" s="68"/>
      <c r="AL2123" s="68"/>
      <c r="AM2123" s="68"/>
      <c r="AN2123" s="110"/>
      <c r="AO2123" s="110"/>
      <c r="AP2123" s="107"/>
      <c r="AQ2123" s="68"/>
    </row>
    <row r="2124" customFormat="false" ht="15" hidden="false" customHeight="false" outlineLevel="0" collapsed="false">
      <c r="B2124" s="1" t="str">
        <f aca="false">поверители!$E2124</f>
        <v>00370</v>
      </c>
      <c r="C2124" s="64" t="s">
        <v>323</v>
      </c>
      <c r="D2124" s="63"/>
      <c r="E2124" s="81" t="s">
        <v>12817</v>
      </c>
      <c r="F2124" s="63"/>
      <c r="G2124" s="63" t="s">
        <v>10335</v>
      </c>
      <c r="H2124" s="81" t="s">
        <v>763</v>
      </c>
      <c r="I2124" s="67" t="s">
        <v>10652</v>
      </c>
      <c r="J2124" s="76"/>
      <c r="K2124" s="76"/>
      <c r="L2124" s="76"/>
      <c r="M2124" s="76"/>
      <c r="N2124" s="76"/>
      <c r="O2124" s="71" t="s">
        <v>10335</v>
      </c>
      <c r="P2124" s="71"/>
      <c r="Q2124" s="71" t="s">
        <v>10338</v>
      </c>
      <c r="R2124" s="79" t="s">
        <v>10339</v>
      </c>
      <c r="S2124" s="95" t="n">
        <v>45160</v>
      </c>
      <c r="T2124" s="95" t="n">
        <v>45890</v>
      </c>
      <c r="U2124" s="87" t="s">
        <v>10340</v>
      </c>
      <c r="V2124" s="87" t="s">
        <v>10341</v>
      </c>
      <c r="W2124" s="76"/>
      <c r="X2124" s="71" t="s">
        <v>10335</v>
      </c>
      <c r="Y2124" s="71" t="s">
        <v>10342</v>
      </c>
      <c r="Z2124" s="79" t="s">
        <v>10629</v>
      </c>
      <c r="AA2124" s="76"/>
      <c r="AB2124" s="76"/>
      <c r="AC2124" s="76"/>
      <c r="AD2124" s="76"/>
      <c r="AE2124" s="97" t="s">
        <v>10630</v>
      </c>
      <c r="AF2124" s="76"/>
      <c r="AG2124" s="76"/>
      <c r="AH2124" s="76"/>
      <c r="AI2124" s="67" t="s">
        <v>11395</v>
      </c>
      <c r="AJ2124" s="79" t="s">
        <v>42</v>
      </c>
      <c r="AK2124" s="68"/>
      <c r="AL2124" s="68"/>
      <c r="AM2124" s="68"/>
      <c r="AN2124" s="110"/>
      <c r="AO2124" s="110"/>
      <c r="AP2124" s="107"/>
      <c r="AQ2124" s="68"/>
    </row>
    <row r="2125" customFormat="false" ht="15" hidden="false" customHeight="false" outlineLevel="0" collapsed="false">
      <c r="B2125" s="1" t="str">
        <f aca="false">поверители!$E2125</f>
        <v>00380</v>
      </c>
      <c r="C2125" s="64" t="s">
        <v>323</v>
      </c>
      <c r="D2125" s="63"/>
      <c r="E2125" s="81" t="s">
        <v>12818</v>
      </c>
      <c r="F2125" s="63"/>
      <c r="G2125" s="63" t="s">
        <v>10335</v>
      </c>
      <c r="H2125" s="81" t="s">
        <v>326</v>
      </c>
      <c r="I2125" s="67" t="s">
        <v>10652</v>
      </c>
      <c r="J2125" s="76"/>
      <c r="K2125" s="76"/>
      <c r="L2125" s="76"/>
      <c r="M2125" s="76"/>
      <c r="N2125" s="76"/>
      <c r="O2125" s="71" t="s">
        <v>10335</v>
      </c>
      <c r="P2125" s="71"/>
      <c r="Q2125" s="71" t="s">
        <v>10338</v>
      </c>
      <c r="R2125" s="79" t="s">
        <v>10339</v>
      </c>
      <c r="S2125" s="95" t="n">
        <v>45160</v>
      </c>
      <c r="T2125" s="95" t="n">
        <v>45890</v>
      </c>
      <c r="U2125" s="87" t="s">
        <v>10340</v>
      </c>
      <c r="V2125" s="87" t="s">
        <v>10341</v>
      </c>
      <c r="W2125" s="76"/>
      <c r="X2125" s="71" t="s">
        <v>10335</v>
      </c>
      <c r="Y2125" s="71" t="s">
        <v>10342</v>
      </c>
      <c r="Z2125" s="79" t="s">
        <v>10629</v>
      </c>
      <c r="AA2125" s="76"/>
      <c r="AB2125" s="76"/>
      <c r="AC2125" s="76"/>
      <c r="AD2125" s="76"/>
      <c r="AE2125" s="97" t="s">
        <v>10630</v>
      </c>
      <c r="AF2125" s="76"/>
      <c r="AG2125" s="76"/>
      <c r="AH2125" s="76"/>
      <c r="AI2125" s="67" t="s">
        <v>11363</v>
      </c>
      <c r="AJ2125" s="79" t="s">
        <v>42</v>
      </c>
      <c r="AK2125" s="68"/>
      <c r="AL2125" s="68"/>
      <c r="AM2125" s="68"/>
      <c r="AN2125" s="110"/>
      <c r="AO2125" s="110"/>
      <c r="AP2125" s="107"/>
      <c r="AQ2125" s="68"/>
    </row>
    <row r="2126" customFormat="false" ht="15" hidden="false" customHeight="false" outlineLevel="0" collapsed="false">
      <c r="B2126" s="1" t="str">
        <f aca="false">поверители!$E2126</f>
        <v>00382</v>
      </c>
      <c r="C2126" s="64" t="s">
        <v>297</v>
      </c>
      <c r="D2126" s="63"/>
      <c r="E2126" s="81" t="s">
        <v>12819</v>
      </c>
      <c r="F2126" s="63"/>
      <c r="G2126" s="63" t="s">
        <v>10335</v>
      </c>
      <c r="H2126" s="64" t="s">
        <v>2524</v>
      </c>
      <c r="I2126" s="67" t="s">
        <v>10667</v>
      </c>
      <c r="J2126" s="76"/>
      <c r="K2126" s="76"/>
      <c r="L2126" s="76"/>
      <c r="M2126" s="76"/>
      <c r="N2126" s="76"/>
      <c r="O2126" s="71" t="s">
        <v>10335</v>
      </c>
      <c r="P2126" s="71"/>
      <c r="Q2126" s="71" t="s">
        <v>10338</v>
      </c>
      <c r="R2126" s="79" t="s">
        <v>10339</v>
      </c>
      <c r="S2126" s="95" t="n">
        <v>45160</v>
      </c>
      <c r="T2126" s="95" t="n">
        <v>45890</v>
      </c>
      <c r="U2126" s="87" t="s">
        <v>10340</v>
      </c>
      <c r="V2126" s="87" t="s">
        <v>10341</v>
      </c>
      <c r="W2126" s="76"/>
      <c r="X2126" s="71" t="s">
        <v>10335</v>
      </c>
      <c r="Y2126" s="71" t="s">
        <v>10342</v>
      </c>
      <c r="Z2126" s="79" t="s">
        <v>10629</v>
      </c>
      <c r="AA2126" s="76"/>
      <c r="AB2126" s="76"/>
      <c r="AC2126" s="76"/>
      <c r="AD2126" s="76"/>
      <c r="AE2126" s="97" t="s">
        <v>10630</v>
      </c>
      <c r="AF2126" s="76"/>
      <c r="AG2126" s="76"/>
      <c r="AH2126" s="76"/>
      <c r="AI2126" s="67" t="s">
        <v>10558</v>
      </c>
      <c r="AJ2126" s="79" t="s">
        <v>42</v>
      </c>
      <c r="AK2126" s="68"/>
      <c r="AL2126" s="68"/>
      <c r="AM2126" s="68"/>
      <c r="AN2126" s="110"/>
      <c r="AO2126" s="110"/>
      <c r="AP2126" s="107"/>
      <c r="AQ2126" s="68"/>
    </row>
    <row r="2127" customFormat="false" ht="15" hidden="false" customHeight="false" outlineLevel="0" collapsed="false">
      <c r="B2127" s="1" t="str">
        <f aca="false">поверители!$E2127</f>
        <v>00387</v>
      </c>
      <c r="C2127" s="64" t="s">
        <v>323</v>
      </c>
      <c r="D2127" s="63"/>
      <c r="E2127" s="81" t="s">
        <v>12820</v>
      </c>
      <c r="F2127" s="63"/>
      <c r="G2127" s="63" t="s">
        <v>10335</v>
      </c>
      <c r="H2127" s="81" t="s">
        <v>6526</v>
      </c>
      <c r="I2127" s="67" t="s">
        <v>10652</v>
      </c>
      <c r="J2127" s="76"/>
      <c r="K2127" s="76"/>
      <c r="L2127" s="76"/>
      <c r="M2127" s="76"/>
      <c r="N2127" s="76"/>
      <c r="O2127" s="71" t="s">
        <v>10335</v>
      </c>
      <c r="P2127" s="71"/>
      <c r="Q2127" s="71" t="s">
        <v>10338</v>
      </c>
      <c r="R2127" s="79" t="s">
        <v>10339</v>
      </c>
      <c r="S2127" s="95" t="n">
        <v>45160</v>
      </c>
      <c r="T2127" s="95" t="n">
        <v>45890</v>
      </c>
      <c r="U2127" s="87" t="s">
        <v>10340</v>
      </c>
      <c r="V2127" s="87" t="s">
        <v>10341</v>
      </c>
      <c r="W2127" s="76"/>
      <c r="X2127" s="71" t="s">
        <v>10335</v>
      </c>
      <c r="Y2127" s="71" t="s">
        <v>10342</v>
      </c>
      <c r="Z2127" s="79" t="s">
        <v>10629</v>
      </c>
      <c r="AA2127" s="76"/>
      <c r="AB2127" s="76"/>
      <c r="AC2127" s="76"/>
      <c r="AD2127" s="76"/>
      <c r="AE2127" s="97" t="s">
        <v>10630</v>
      </c>
      <c r="AF2127" s="76"/>
      <c r="AG2127" s="76"/>
      <c r="AH2127" s="76"/>
      <c r="AI2127" s="67" t="s">
        <v>10552</v>
      </c>
      <c r="AJ2127" s="79" t="s">
        <v>42</v>
      </c>
      <c r="AK2127" s="68"/>
      <c r="AL2127" s="68"/>
      <c r="AM2127" s="68"/>
      <c r="AN2127" s="110"/>
      <c r="AO2127" s="110"/>
      <c r="AP2127" s="107"/>
      <c r="AQ2127" s="68"/>
    </row>
    <row r="2128" customFormat="false" ht="15" hidden="false" customHeight="false" outlineLevel="0" collapsed="false">
      <c r="B2128" s="1" t="str">
        <f aca="false">поверители!$E2128</f>
        <v>00390</v>
      </c>
      <c r="C2128" s="64" t="s">
        <v>323</v>
      </c>
      <c r="D2128" s="63"/>
      <c r="E2128" s="81" t="s">
        <v>12821</v>
      </c>
      <c r="F2128" s="63"/>
      <c r="G2128" s="63" t="s">
        <v>10335</v>
      </c>
      <c r="H2128" s="81" t="s">
        <v>6526</v>
      </c>
      <c r="I2128" s="67" t="s">
        <v>10652</v>
      </c>
      <c r="J2128" s="76"/>
      <c r="K2128" s="76"/>
      <c r="L2128" s="76"/>
      <c r="M2128" s="76"/>
      <c r="N2128" s="76"/>
      <c r="O2128" s="71" t="s">
        <v>10335</v>
      </c>
      <c r="P2128" s="71"/>
      <c r="Q2128" s="71" t="s">
        <v>10338</v>
      </c>
      <c r="R2128" s="79" t="s">
        <v>10339</v>
      </c>
      <c r="S2128" s="95" t="n">
        <v>45160</v>
      </c>
      <c r="T2128" s="95" t="n">
        <v>45890</v>
      </c>
      <c r="U2128" s="87" t="s">
        <v>10340</v>
      </c>
      <c r="V2128" s="87" t="s">
        <v>10341</v>
      </c>
      <c r="W2128" s="76"/>
      <c r="X2128" s="71" t="s">
        <v>10335</v>
      </c>
      <c r="Y2128" s="71" t="s">
        <v>10342</v>
      </c>
      <c r="Z2128" s="79" t="s">
        <v>10629</v>
      </c>
      <c r="AA2128" s="76"/>
      <c r="AB2128" s="76"/>
      <c r="AC2128" s="76"/>
      <c r="AD2128" s="76"/>
      <c r="AE2128" s="97" t="s">
        <v>10630</v>
      </c>
      <c r="AF2128" s="76"/>
      <c r="AG2128" s="76"/>
      <c r="AH2128" s="76"/>
      <c r="AI2128" s="67" t="s">
        <v>10587</v>
      </c>
      <c r="AJ2128" s="79" t="s">
        <v>42</v>
      </c>
      <c r="AK2128" s="68"/>
      <c r="AL2128" s="68"/>
      <c r="AM2128" s="68"/>
      <c r="AN2128" s="110"/>
      <c r="AO2128" s="110"/>
      <c r="AP2128" s="107"/>
      <c r="AQ2128" s="68"/>
    </row>
    <row r="2129" customFormat="false" ht="15" hidden="false" customHeight="false" outlineLevel="0" collapsed="false">
      <c r="B2129" s="1" t="str">
        <f aca="false">поверители!$E2129</f>
        <v>00393</v>
      </c>
      <c r="C2129" s="64" t="s">
        <v>297</v>
      </c>
      <c r="D2129" s="63"/>
      <c r="E2129" s="81" t="s">
        <v>12822</v>
      </c>
      <c r="F2129" s="63"/>
      <c r="G2129" s="63" t="s">
        <v>10335</v>
      </c>
      <c r="H2129" s="64" t="s">
        <v>300</v>
      </c>
      <c r="I2129" s="67" t="s">
        <v>10667</v>
      </c>
      <c r="J2129" s="76"/>
      <c r="K2129" s="76"/>
      <c r="L2129" s="76"/>
      <c r="M2129" s="76"/>
      <c r="N2129" s="76"/>
      <c r="O2129" s="71" t="s">
        <v>10335</v>
      </c>
      <c r="P2129" s="71"/>
      <c r="Q2129" s="71" t="s">
        <v>10338</v>
      </c>
      <c r="R2129" s="79" t="s">
        <v>10339</v>
      </c>
      <c r="S2129" s="95" t="n">
        <v>45160</v>
      </c>
      <c r="T2129" s="95" t="n">
        <v>45890</v>
      </c>
      <c r="U2129" s="87" t="s">
        <v>10340</v>
      </c>
      <c r="V2129" s="87" t="s">
        <v>10341</v>
      </c>
      <c r="W2129" s="76"/>
      <c r="X2129" s="71" t="s">
        <v>10335</v>
      </c>
      <c r="Y2129" s="71" t="s">
        <v>10342</v>
      </c>
      <c r="Z2129" s="79" t="s">
        <v>10629</v>
      </c>
      <c r="AA2129" s="76"/>
      <c r="AB2129" s="76"/>
      <c r="AC2129" s="76"/>
      <c r="AD2129" s="76"/>
      <c r="AE2129" s="97" t="s">
        <v>10630</v>
      </c>
      <c r="AF2129" s="76"/>
      <c r="AG2129" s="76"/>
      <c r="AH2129" s="76"/>
      <c r="AI2129" s="67" t="s">
        <v>10558</v>
      </c>
      <c r="AJ2129" s="79" t="s">
        <v>42</v>
      </c>
      <c r="AK2129" s="68"/>
      <c r="AL2129" s="68"/>
      <c r="AM2129" s="68"/>
      <c r="AN2129" s="110"/>
      <c r="AO2129" s="110"/>
      <c r="AP2129" s="107"/>
      <c r="AQ2129" s="68"/>
    </row>
    <row r="2130" customFormat="false" ht="15" hidden="false" customHeight="false" outlineLevel="0" collapsed="false">
      <c r="B2130" s="1" t="str">
        <f aca="false">поверители!$E2130</f>
        <v>00395</v>
      </c>
      <c r="C2130" s="64" t="s">
        <v>297</v>
      </c>
      <c r="D2130" s="63"/>
      <c r="E2130" s="81" t="s">
        <v>12823</v>
      </c>
      <c r="F2130" s="63"/>
      <c r="G2130" s="63" t="s">
        <v>10335</v>
      </c>
      <c r="H2130" s="64" t="s">
        <v>300</v>
      </c>
      <c r="I2130" s="67" t="s">
        <v>10667</v>
      </c>
      <c r="J2130" s="76"/>
      <c r="K2130" s="76"/>
      <c r="L2130" s="76"/>
      <c r="M2130" s="76"/>
      <c r="N2130" s="76"/>
      <c r="O2130" s="71" t="s">
        <v>10335</v>
      </c>
      <c r="P2130" s="71"/>
      <c r="Q2130" s="71" t="s">
        <v>10338</v>
      </c>
      <c r="R2130" s="79" t="s">
        <v>10339</v>
      </c>
      <c r="S2130" s="95" t="n">
        <v>45160</v>
      </c>
      <c r="T2130" s="95" t="n">
        <v>45890</v>
      </c>
      <c r="U2130" s="87" t="s">
        <v>10340</v>
      </c>
      <c r="V2130" s="87" t="s">
        <v>10341</v>
      </c>
      <c r="W2130" s="76"/>
      <c r="X2130" s="71" t="s">
        <v>10335</v>
      </c>
      <c r="Y2130" s="71" t="s">
        <v>10342</v>
      </c>
      <c r="Z2130" s="79" t="s">
        <v>10629</v>
      </c>
      <c r="AA2130" s="76"/>
      <c r="AB2130" s="76"/>
      <c r="AC2130" s="76"/>
      <c r="AD2130" s="76"/>
      <c r="AE2130" s="97" t="s">
        <v>10630</v>
      </c>
      <c r="AF2130" s="76"/>
      <c r="AG2130" s="76"/>
      <c r="AH2130" s="76"/>
      <c r="AI2130" s="67" t="s">
        <v>10587</v>
      </c>
      <c r="AJ2130" s="79" t="s">
        <v>42</v>
      </c>
      <c r="AK2130" s="68"/>
      <c r="AL2130" s="68"/>
      <c r="AM2130" s="68"/>
      <c r="AN2130" s="110"/>
      <c r="AO2130" s="110"/>
      <c r="AP2130" s="107"/>
      <c r="AQ2130" s="68"/>
    </row>
    <row r="2131" customFormat="false" ht="15" hidden="false" customHeight="false" outlineLevel="0" collapsed="false">
      <c r="B2131" s="1" t="str">
        <f aca="false">поверители!$E2131</f>
        <v>00397</v>
      </c>
      <c r="C2131" s="64" t="s">
        <v>297</v>
      </c>
      <c r="D2131" s="63"/>
      <c r="E2131" s="81" t="s">
        <v>12824</v>
      </c>
      <c r="F2131" s="63"/>
      <c r="G2131" s="63" t="s">
        <v>10335</v>
      </c>
      <c r="H2131" s="64" t="s">
        <v>300</v>
      </c>
      <c r="I2131" s="67" t="s">
        <v>10667</v>
      </c>
      <c r="J2131" s="76"/>
      <c r="K2131" s="76"/>
      <c r="L2131" s="76"/>
      <c r="M2131" s="76"/>
      <c r="N2131" s="76"/>
      <c r="O2131" s="71" t="s">
        <v>10335</v>
      </c>
      <c r="P2131" s="71"/>
      <c r="Q2131" s="71" t="s">
        <v>10338</v>
      </c>
      <c r="R2131" s="79" t="s">
        <v>10339</v>
      </c>
      <c r="S2131" s="95" t="n">
        <v>45160</v>
      </c>
      <c r="T2131" s="95" t="n">
        <v>45890</v>
      </c>
      <c r="U2131" s="87" t="s">
        <v>10340</v>
      </c>
      <c r="V2131" s="87" t="s">
        <v>10341</v>
      </c>
      <c r="W2131" s="76"/>
      <c r="X2131" s="71" t="s">
        <v>10335</v>
      </c>
      <c r="Y2131" s="71" t="s">
        <v>10342</v>
      </c>
      <c r="Z2131" s="79" t="s">
        <v>10629</v>
      </c>
      <c r="AA2131" s="76"/>
      <c r="AB2131" s="76"/>
      <c r="AC2131" s="76"/>
      <c r="AD2131" s="76"/>
      <c r="AE2131" s="97" t="s">
        <v>10630</v>
      </c>
      <c r="AF2131" s="76"/>
      <c r="AG2131" s="76"/>
      <c r="AH2131" s="76"/>
      <c r="AI2131" s="67" t="s">
        <v>10562</v>
      </c>
      <c r="AJ2131" s="79" t="s">
        <v>42</v>
      </c>
      <c r="AK2131" s="68"/>
      <c r="AL2131" s="68"/>
      <c r="AM2131" s="68"/>
      <c r="AN2131" s="110"/>
      <c r="AO2131" s="110"/>
      <c r="AP2131" s="107"/>
      <c r="AQ2131" s="68"/>
    </row>
    <row r="2132" customFormat="false" ht="15" hidden="false" customHeight="false" outlineLevel="0" collapsed="false">
      <c r="B2132" s="1" t="str">
        <f aca="false">поверители!$E2132</f>
        <v>00398</v>
      </c>
      <c r="C2132" s="64" t="s">
        <v>297</v>
      </c>
      <c r="D2132" s="63"/>
      <c r="E2132" s="81" t="s">
        <v>12825</v>
      </c>
      <c r="F2132" s="63"/>
      <c r="G2132" s="63" t="s">
        <v>10335</v>
      </c>
      <c r="H2132" s="64" t="s">
        <v>2524</v>
      </c>
      <c r="I2132" s="67" t="s">
        <v>10667</v>
      </c>
      <c r="J2132" s="76"/>
      <c r="K2132" s="76"/>
      <c r="L2132" s="76"/>
      <c r="M2132" s="76"/>
      <c r="N2132" s="76"/>
      <c r="O2132" s="71" t="s">
        <v>10335</v>
      </c>
      <c r="P2132" s="71"/>
      <c r="Q2132" s="71" t="s">
        <v>10338</v>
      </c>
      <c r="R2132" s="79" t="s">
        <v>10339</v>
      </c>
      <c r="S2132" s="95" t="n">
        <v>45160</v>
      </c>
      <c r="T2132" s="95" t="n">
        <v>45890</v>
      </c>
      <c r="U2132" s="87" t="s">
        <v>10340</v>
      </c>
      <c r="V2132" s="87" t="s">
        <v>10341</v>
      </c>
      <c r="W2132" s="76"/>
      <c r="X2132" s="71" t="s">
        <v>10335</v>
      </c>
      <c r="Y2132" s="71" t="s">
        <v>10342</v>
      </c>
      <c r="Z2132" s="79" t="s">
        <v>10629</v>
      </c>
      <c r="AA2132" s="76"/>
      <c r="AB2132" s="76"/>
      <c r="AC2132" s="76"/>
      <c r="AD2132" s="76"/>
      <c r="AE2132" s="97" t="s">
        <v>10630</v>
      </c>
      <c r="AF2132" s="76"/>
      <c r="AG2132" s="76"/>
      <c r="AH2132" s="76"/>
      <c r="AI2132" s="67" t="s">
        <v>10558</v>
      </c>
      <c r="AJ2132" s="79" t="s">
        <v>42</v>
      </c>
      <c r="AK2132" s="68"/>
      <c r="AL2132" s="68"/>
      <c r="AM2132" s="68"/>
      <c r="AN2132" s="110"/>
      <c r="AO2132" s="110"/>
      <c r="AP2132" s="107"/>
      <c r="AQ2132" s="68"/>
    </row>
    <row r="2133" customFormat="false" ht="15" hidden="false" customHeight="false" outlineLevel="0" collapsed="false">
      <c r="B2133" s="1" t="str">
        <f aca="false">поверители!$E2133</f>
        <v>00508</v>
      </c>
      <c r="C2133" s="64" t="s">
        <v>323</v>
      </c>
      <c r="D2133" s="63"/>
      <c r="E2133" s="81" t="s">
        <v>12826</v>
      </c>
      <c r="F2133" s="63"/>
      <c r="G2133" s="63" t="s">
        <v>10335</v>
      </c>
      <c r="H2133" s="81" t="s">
        <v>326</v>
      </c>
      <c r="I2133" s="67" t="s">
        <v>10374</v>
      </c>
      <c r="J2133" s="76"/>
      <c r="K2133" s="76"/>
      <c r="L2133" s="76"/>
      <c r="M2133" s="76"/>
      <c r="N2133" s="76"/>
      <c r="O2133" s="71" t="s">
        <v>10335</v>
      </c>
      <c r="P2133" s="71"/>
      <c r="Q2133" s="71" t="s">
        <v>10338</v>
      </c>
      <c r="R2133" s="79" t="s">
        <v>10339</v>
      </c>
      <c r="S2133" s="95" t="n">
        <v>45160</v>
      </c>
      <c r="T2133" s="95" t="n">
        <v>45890</v>
      </c>
      <c r="U2133" s="87" t="s">
        <v>10340</v>
      </c>
      <c r="V2133" s="87" t="s">
        <v>10341</v>
      </c>
      <c r="W2133" s="76"/>
      <c r="X2133" s="71" t="s">
        <v>10335</v>
      </c>
      <c r="Y2133" s="71" t="s">
        <v>10342</v>
      </c>
      <c r="Z2133" s="79" t="s">
        <v>10629</v>
      </c>
      <c r="AA2133" s="76"/>
      <c r="AB2133" s="76"/>
      <c r="AC2133" s="76"/>
      <c r="AD2133" s="76"/>
      <c r="AE2133" s="97" t="s">
        <v>10630</v>
      </c>
      <c r="AF2133" s="76"/>
      <c r="AG2133" s="76"/>
      <c r="AH2133" s="76"/>
      <c r="AI2133" s="67" t="s">
        <v>11876</v>
      </c>
      <c r="AJ2133" s="79" t="s">
        <v>42</v>
      </c>
      <c r="AK2133" s="68"/>
      <c r="AL2133" s="68"/>
      <c r="AM2133" s="68"/>
      <c r="AN2133" s="110"/>
      <c r="AO2133" s="110"/>
      <c r="AP2133" s="107"/>
      <c r="AQ2133" s="68"/>
    </row>
    <row r="2134" customFormat="false" ht="15" hidden="false" customHeight="false" outlineLevel="0" collapsed="false">
      <c r="B2134" s="1" t="str">
        <f aca="false">поверители!$E2134</f>
        <v>00519</v>
      </c>
      <c r="C2134" s="64" t="s">
        <v>323</v>
      </c>
      <c r="D2134" s="63"/>
      <c r="E2134" s="67" t="s">
        <v>12827</v>
      </c>
      <c r="F2134" s="63"/>
      <c r="G2134" s="63" t="s">
        <v>10335</v>
      </c>
      <c r="H2134" s="81" t="s">
        <v>326</v>
      </c>
      <c r="I2134" s="67" t="s">
        <v>10374</v>
      </c>
      <c r="J2134" s="76"/>
      <c r="K2134" s="76"/>
      <c r="L2134" s="76"/>
      <c r="M2134" s="76"/>
      <c r="N2134" s="76"/>
      <c r="O2134" s="71" t="s">
        <v>10335</v>
      </c>
      <c r="P2134" s="71"/>
      <c r="Q2134" s="71" t="s">
        <v>10338</v>
      </c>
      <c r="R2134" s="79" t="s">
        <v>10339</v>
      </c>
      <c r="S2134" s="95" t="n">
        <v>45160</v>
      </c>
      <c r="T2134" s="95" t="n">
        <v>45890</v>
      </c>
      <c r="U2134" s="87" t="s">
        <v>10340</v>
      </c>
      <c r="V2134" s="87" t="s">
        <v>10341</v>
      </c>
      <c r="W2134" s="76"/>
      <c r="X2134" s="71" t="s">
        <v>10335</v>
      </c>
      <c r="Y2134" s="71" t="s">
        <v>10342</v>
      </c>
      <c r="Z2134" s="79" t="s">
        <v>10629</v>
      </c>
      <c r="AA2134" s="76"/>
      <c r="AB2134" s="76"/>
      <c r="AC2134" s="76"/>
      <c r="AD2134" s="76"/>
      <c r="AE2134" s="97" t="s">
        <v>10630</v>
      </c>
      <c r="AF2134" s="76"/>
      <c r="AG2134" s="76"/>
      <c r="AH2134" s="76"/>
      <c r="AI2134" s="67" t="s">
        <v>10558</v>
      </c>
      <c r="AJ2134" s="79" t="s">
        <v>42</v>
      </c>
      <c r="AK2134" s="68"/>
      <c r="AL2134" s="68"/>
      <c r="AM2134" s="68"/>
      <c r="AN2134" s="110"/>
      <c r="AO2134" s="110"/>
      <c r="AP2134" s="107"/>
      <c r="AQ2134" s="68"/>
    </row>
    <row r="2135" customFormat="false" ht="15" hidden="false" customHeight="false" outlineLevel="0" collapsed="false">
      <c r="B2135" s="1" t="str">
        <f aca="false">поверители!$E2135</f>
        <v>00533</v>
      </c>
      <c r="C2135" s="64" t="s">
        <v>10053</v>
      </c>
      <c r="D2135" s="63"/>
      <c r="E2135" s="81" t="s">
        <v>12828</v>
      </c>
      <c r="F2135" s="63"/>
      <c r="G2135" s="63" t="s">
        <v>10335</v>
      </c>
      <c r="H2135" s="64" t="s">
        <v>300</v>
      </c>
      <c r="I2135" s="67" t="s">
        <v>10374</v>
      </c>
      <c r="J2135" s="76"/>
      <c r="K2135" s="76"/>
      <c r="L2135" s="76"/>
      <c r="M2135" s="76"/>
      <c r="N2135" s="76"/>
      <c r="O2135" s="71" t="s">
        <v>10335</v>
      </c>
      <c r="P2135" s="71"/>
      <c r="Q2135" s="71" t="s">
        <v>10338</v>
      </c>
      <c r="R2135" s="79" t="s">
        <v>10339</v>
      </c>
      <c r="S2135" s="95" t="n">
        <v>45160</v>
      </c>
      <c r="T2135" s="95" t="n">
        <v>45890</v>
      </c>
      <c r="U2135" s="87" t="s">
        <v>10340</v>
      </c>
      <c r="V2135" s="87" t="s">
        <v>10341</v>
      </c>
      <c r="W2135" s="76"/>
      <c r="X2135" s="71" t="s">
        <v>10335</v>
      </c>
      <c r="Y2135" s="71" t="s">
        <v>10342</v>
      </c>
      <c r="Z2135" s="79" t="s">
        <v>10629</v>
      </c>
      <c r="AA2135" s="76"/>
      <c r="AB2135" s="76"/>
      <c r="AC2135" s="76"/>
      <c r="AD2135" s="76"/>
      <c r="AE2135" s="97" t="s">
        <v>10630</v>
      </c>
      <c r="AF2135" s="76"/>
      <c r="AG2135" s="76"/>
      <c r="AH2135" s="76"/>
      <c r="AI2135" s="67" t="s">
        <v>10848</v>
      </c>
      <c r="AJ2135" s="79" t="s">
        <v>42</v>
      </c>
      <c r="AK2135" s="68"/>
      <c r="AL2135" s="68"/>
      <c r="AM2135" s="68"/>
      <c r="AN2135" s="110"/>
      <c r="AO2135" s="110"/>
      <c r="AP2135" s="107"/>
      <c r="AQ2135" s="68"/>
    </row>
    <row r="2136" customFormat="false" ht="15" hidden="false" customHeight="false" outlineLevel="0" collapsed="false">
      <c r="B2136" s="1" t="str">
        <f aca="false">поверители!$E2136</f>
        <v>00609</v>
      </c>
      <c r="C2136" s="64" t="s">
        <v>323</v>
      </c>
      <c r="D2136" s="63"/>
      <c r="E2136" s="81" t="s">
        <v>12829</v>
      </c>
      <c r="F2136" s="63"/>
      <c r="G2136" s="63" t="s">
        <v>10335</v>
      </c>
      <c r="H2136" s="81" t="s">
        <v>763</v>
      </c>
      <c r="I2136" s="67" t="s">
        <v>10374</v>
      </c>
      <c r="J2136" s="76"/>
      <c r="K2136" s="76"/>
      <c r="L2136" s="76"/>
      <c r="M2136" s="76"/>
      <c r="N2136" s="76"/>
      <c r="O2136" s="71" t="s">
        <v>10335</v>
      </c>
      <c r="P2136" s="71"/>
      <c r="Q2136" s="71" t="s">
        <v>10338</v>
      </c>
      <c r="R2136" s="79" t="s">
        <v>10339</v>
      </c>
      <c r="S2136" s="95" t="n">
        <v>45160</v>
      </c>
      <c r="T2136" s="95" t="n">
        <v>45890</v>
      </c>
      <c r="U2136" s="87" t="s">
        <v>10340</v>
      </c>
      <c r="V2136" s="87" t="s">
        <v>10341</v>
      </c>
      <c r="W2136" s="76"/>
      <c r="X2136" s="71" t="s">
        <v>10335</v>
      </c>
      <c r="Y2136" s="71" t="s">
        <v>10342</v>
      </c>
      <c r="Z2136" s="79" t="s">
        <v>10629</v>
      </c>
      <c r="AA2136" s="76"/>
      <c r="AB2136" s="76"/>
      <c r="AC2136" s="76"/>
      <c r="AD2136" s="76"/>
      <c r="AE2136" s="97" t="s">
        <v>10630</v>
      </c>
      <c r="AF2136" s="76"/>
      <c r="AG2136" s="76"/>
      <c r="AH2136" s="76"/>
      <c r="AI2136" s="67" t="s">
        <v>12830</v>
      </c>
      <c r="AJ2136" s="79" t="s">
        <v>42</v>
      </c>
      <c r="AK2136" s="68"/>
      <c r="AL2136" s="68"/>
      <c r="AM2136" s="68"/>
      <c r="AN2136" s="110"/>
      <c r="AO2136" s="110"/>
      <c r="AP2136" s="107"/>
      <c r="AQ2136" s="68"/>
    </row>
    <row r="2137" customFormat="false" ht="15" hidden="false" customHeight="false" outlineLevel="0" collapsed="false">
      <c r="B2137" s="1" t="str">
        <f aca="false">поверители!$E2137</f>
        <v>00624</v>
      </c>
      <c r="C2137" s="64" t="s">
        <v>297</v>
      </c>
      <c r="D2137" s="63"/>
      <c r="E2137" s="81" t="s">
        <v>12831</v>
      </c>
      <c r="F2137" s="63"/>
      <c r="G2137" s="63" t="s">
        <v>10335</v>
      </c>
      <c r="H2137" s="64" t="s">
        <v>300</v>
      </c>
      <c r="I2137" s="67" t="s">
        <v>10374</v>
      </c>
      <c r="J2137" s="76"/>
      <c r="K2137" s="76"/>
      <c r="L2137" s="76"/>
      <c r="M2137" s="76"/>
      <c r="N2137" s="76"/>
      <c r="O2137" s="71" t="s">
        <v>10335</v>
      </c>
      <c r="P2137" s="71"/>
      <c r="Q2137" s="71" t="s">
        <v>10338</v>
      </c>
      <c r="R2137" s="79" t="s">
        <v>10339</v>
      </c>
      <c r="S2137" s="95" t="n">
        <v>45160</v>
      </c>
      <c r="T2137" s="95" t="n">
        <v>45890</v>
      </c>
      <c r="U2137" s="87" t="s">
        <v>10340</v>
      </c>
      <c r="V2137" s="87" t="s">
        <v>10341</v>
      </c>
      <c r="W2137" s="76"/>
      <c r="X2137" s="71" t="s">
        <v>10335</v>
      </c>
      <c r="Y2137" s="71" t="s">
        <v>10342</v>
      </c>
      <c r="Z2137" s="79" t="s">
        <v>10629</v>
      </c>
      <c r="AA2137" s="76"/>
      <c r="AB2137" s="76"/>
      <c r="AC2137" s="76"/>
      <c r="AD2137" s="76"/>
      <c r="AE2137" s="97" t="s">
        <v>10630</v>
      </c>
      <c r="AF2137" s="76"/>
      <c r="AG2137" s="76"/>
      <c r="AH2137" s="76"/>
      <c r="AI2137" s="67" t="s">
        <v>10558</v>
      </c>
      <c r="AJ2137" s="79" t="s">
        <v>42</v>
      </c>
      <c r="AK2137" s="68"/>
      <c r="AL2137" s="68"/>
      <c r="AM2137" s="68"/>
      <c r="AN2137" s="110"/>
      <c r="AO2137" s="110"/>
      <c r="AP2137" s="107"/>
      <c r="AQ2137" s="68"/>
    </row>
    <row r="2138" customFormat="false" ht="15" hidden="false" customHeight="false" outlineLevel="0" collapsed="false">
      <c r="B2138" s="1" t="str">
        <f aca="false">поверители!$E2138</f>
        <v>01135</v>
      </c>
      <c r="C2138" s="64" t="s">
        <v>323</v>
      </c>
      <c r="D2138" s="63"/>
      <c r="E2138" s="81" t="s">
        <v>12832</v>
      </c>
      <c r="F2138" s="63"/>
      <c r="G2138" s="63" t="s">
        <v>10335</v>
      </c>
      <c r="H2138" s="81" t="s">
        <v>763</v>
      </c>
      <c r="I2138" s="67" t="s">
        <v>10374</v>
      </c>
      <c r="J2138" s="76"/>
      <c r="K2138" s="76"/>
      <c r="L2138" s="76"/>
      <c r="M2138" s="76"/>
      <c r="N2138" s="76"/>
      <c r="O2138" s="71" t="s">
        <v>10335</v>
      </c>
      <c r="P2138" s="71"/>
      <c r="Q2138" s="71" t="s">
        <v>10338</v>
      </c>
      <c r="R2138" s="79" t="s">
        <v>10339</v>
      </c>
      <c r="S2138" s="95" t="n">
        <v>45160</v>
      </c>
      <c r="T2138" s="95" t="n">
        <v>45890</v>
      </c>
      <c r="U2138" s="87" t="s">
        <v>10340</v>
      </c>
      <c r="V2138" s="87" t="s">
        <v>10341</v>
      </c>
      <c r="W2138" s="76"/>
      <c r="X2138" s="71" t="s">
        <v>10335</v>
      </c>
      <c r="Y2138" s="71" t="s">
        <v>10342</v>
      </c>
      <c r="Z2138" s="79" t="s">
        <v>10629</v>
      </c>
      <c r="AA2138" s="76"/>
      <c r="AB2138" s="76"/>
      <c r="AC2138" s="76"/>
      <c r="AD2138" s="76"/>
      <c r="AE2138" s="97" t="s">
        <v>10630</v>
      </c>
      <c r="AF2138" s="76"/>
      <c r="AG2138" s="76"/>
      <c r="AH2138" s="76"/>
      <c r="AI2138" s="67" t="s">
        <v>10848</v>
      </c>
      <c r="AJ2138" s="79" t="s">
        <v>42</v>
      </c>
      <c r="AK2138" s="68"/>
      <c r="AL2138" s="68"/>
      <c r="AM2138" s="68"/>
      <c r="AN2138" s="110"/>
      <c r="AO2138" s="110"/>
      <c r="AP2138" s="107"/>
      <c r="AQ2138" s="68"/>
    </row>
    <row r="2139" customFormat="false" ht="15" hidden="false" customHeight="false" outlineLevel="0" collapsed="false">
      <c r="B2139" s="1" t="str">
        <f aca="false">поверители!$E2139</f>
        <v>01155</v>
      </c>
      <c r="C2139" s="64" t="s">
        <v>323</v>
      </c>
      <c r="D2139" s="63"/>
      <c r="E2139" s="67" t="s">
        <v>12833</v>
      </c>
      <c r="F2139" s="63"/>
      <c r="G2139" s="63" t="s">
        <v>10335</v>
      </c>
      <c r="H2139" s="81" t="s">
        <v>326</v>
      </c>
      <c r="I2139" s="67" t="s">
        <v>10374</v>
      </c>
      <c r="J2139" s="76"/>
      <c r="K2139" s="76"/>
      <c r="L2139" s="76"/>
      <c r="M2139" s="76"/>
      <c r="N2139" s="76"/>
      <c r="O2139" s="71" t="s">
        <v>10335</v>
      </c>
      <c r="P2139" s="71"/>
      <c r="Q2139" s="71" t="s">
        <v>10338</v>
      </c>
      <c r="R2139" s="79" t="s">
        <v>10339</v>
      </c>
      <c r="S2139" s="95" t="n">
        <v>45160</v>
      </c>
      <c r="T2139" s="95" t="n">
        <v>45890</v>
      </c>
      <c r="U2139" s="87" t="s">
        <v>10340</v>
      </c>
      <c r="V2139" s="87" t="s">
        <v>10341</v>
      </c>
      <c r="W2139" s="76"/>
      <c r="X2139" s="71" t="s">
        <v>10335</v>
      </c>
      <c r="Y2139" s="71" t="s">
        <v>10342</v>
      </c>
      <c r="Z2139" s="79" t="s">
        <v>10629</v>
      </c>
      <c r="AA2139" s="76"/>
      <c r="AB2139" s="76"/>
      <c r="AC2139" s="76"/>
      <c r="AD2139" s="76"/>
      <c r="AE2139" s="97" t="s">
        <v>10630</v>
      </c>
      <c r="AF2139" s="76"/>
      <c r="AG2139" s="76"/>
      <c r="AH2139" s="76"/>
      <c r="AI2139" s="67" t="s">
        <v>10863</v>
      </c>
      <c r="AJ2139" s="79" t="s">
        <v>42</v>
      </c>
      <c r="AK2139" s="68"/>
      <c r="AL2139" s="68"/>
      <c r="AM2139" s="68"/>
      <c r="AN2139" s="110"/>
      <c r="AO2139" s="110"/>
      <c r="AP2139" s="107"/>
      <c r="AQ2139" s="68"/>
    </row>
    <row r="2140" customFormat="false" ht="15" hidden="false" customHeight="false" outlineLevel="0" collapsed="false">
      <c r="B2140" s="1" t="str">
        <f aca="false">поверители!$E2140</f>
        <v>01166</v>
      </c>
      <c r="C2140" s="64" t="s">
        <v>297</v>
      </c>
      <c r="D2140" s="63"/>
      <c r="E2140" s="81" t="s">
        <v>12834</v>
      </c>
      <c r="F2140" s="63"/>
      <c r="G2140" s="63" t="s">
        <v>10335</v>
      </c>
      <c r="H2140" s="64" t="s">
        <v>300</v>
      </c>
      <c r="I2140" s="67" t="s">
        <v>10667</v>
      </c>
      <c r="J2140" s="76"/>
      <c r="K2140" s="76"/>
      <c r="L2140" s="76"/>
      <c r="M2140" s="76"/>
      <c r="N2140" s="76"/>
      <c r="O2140" s="71" t="s">
        <v>10335</v>
      </c>
      <c r="P2140" s="71"/>
      <c r="Q2140" s="71" t="s">
        <v>10338</v>
      </c>
      <c r="R2140" s="79" t="s">
        <v>10339</v>
      </c>
      <c r="S2140" s="95" t="n">
        <v>45160</v>
      </c>
      <c r="T2140" s="95" t="n">
        <v>45890</v>
      </c>
      <c r="U2140" s="87" t="s">
        <v>10340</v>
      </c>
      <c r="V2140" s="87" t="s">
        <v>10341</v>
      </c>
      <c r="W2140" s="76"/>
      <c r="X2140" s="71" t="s">
        <v>10335</v>
      </c>
      <c r="Y2140" s="71" t="s">
        <v>10342</v>
      </c>
      <c r="Z2140" s="79" t="s">
        <v>10629</v>
      </c>
      <c r="AA2140" s="76"/>
      <c r="AB2140" s="76"/>
      <c r="AC2140" s="76"/>
      <c r="AD2140" s="76"/>
      <c r="AE2140" s="97" t="s">
        <v>10630</v>
      </c>
      <c r="AF2140" s="76"/>
      <c r="AG2140" s="76"/>
      <c r="AH2140" s="76"/>
      <c r="AI2140" s="67" t="s">
        <v>10552</v>
      </c>
      <c r="AJ2140" s="79" t="s">
        <v>42</v>
      </c>
      <c r="AK2140" s="68"/>
      <c r="AL2140" s="68"/>
      <c r="AM2140" s="68"/>
      <c r="AN2140" s="110"/>
      <c r="AO2140" s="110"/>
      <c r="AP2140" s="107"/>
      <c r="AQ2140" s="68"/>
    </row>
    <row r="2141" customFormat="false" ht="17.9" hidden="false" customHeight="false" outlineLevel="0" collapsed="false">
      <c r="B2141" s="1" t="str">
        <f aca="false">поверители!$E2141</f>
        <v>01378</v>
      </c>
      <c r="C2141" s="64" t="s">
        <v>428</v>
      </c>
      <c r="D2141" s="63"/>
      <c r="E2141" s="81" t="s">
        <v>12835</v>
      </c>
      <c r="F2141" s="63"/>
      <c r="G2141" s="63" t="s">
        <v>10335</v>
      </c>
      <c r="H2141" s="81" t="s">
        <v>294</v>
      </c>
      <c r="I2141" s="67" t="s">
        <v>10374</v>
      </c>
      <c r="J2141" s="76"/>
      <c r="K2141" s="76"/>
      <c r="L2141" s="76"/>
      <c r="M2141" s="76"/>
      <c r="N2141" s="76"/>
      <c r="O2141" s="71" t="s">
        <v>10335</v>
      </c>
      <c r="P2141" s="71"/>
      <c r="Q2141" s="71" t="s">
        <v>10338</v>
      </c>
      <c r="R2141" s="79" t="s">
        <v>10339</v>
      </c>
      <c r="S2141" s="95" t="n">
        <v>45160</v>
      </c>
      <c r="T2141" s="95" t="n">
        <v>45525</v>
      </c>
      <c r="U2141" s="87" t="s">
        <v>10340</v>
      </c>
      <c r="V2141" s="87" t="s">
        <v>10341</v>
      </c>
      <c r="W2141" s="76"/>
      <c r="X2141" s="71" t="s">
        <v>10335</v>
      </c>
      <c r="Y2141" s="71" t="s">
        <v>10342</v>
      </c>
      <c r="Z2141" s="79" t="s">
        <v>10629</v>
      </c>
      <c r="AA2141" s="76"/>
      <c r="AB2141" s="76"/>
      <c r="AC2141" s="76"/>
      <c r="AD2141" s="76"/>
      <c r="AE2141" s="97" t="s">
        <v>10630</v>
      </c>
      <c r="AF2141" s="76"/>
      <c r="AG2141" s="76"/>
      <c r="AH2141" s="76"/>
      <c r="AI2141" s="104" t="s">
        <v>12274</v>
      </c>
      <c r="AJ2141" s="79" t="s">
        <v>42</v>
      </c>
      <c r="AK2141" s="68"/>
      <c r="AL2141" s="68"/>
      <c r="AM2141" s="68"/>
      <c r="AN2141" s="110"/>
      <c r="AO2141" s="110"/>
      <c r="AP2141" s="107"/>
      <c r="AQ2141" s="68"/>
    </row>
    <row r="2142" customFormat="false" ht="15" hidden="false" customHeight="false" outlineLevel="0" collapsed="false">
      <c r="B2142" s="1" t="str">
        <f aca="false">поверители!$E2142</f>
        <v>01477</v>
      </c>
      <c r="C2142" s="64" t="s">
        <v>323</v>
      </c>
      <c r="D2142" s="63"/>
      <c r="E2142" s="81" t="s">
        <v>12836</v>
      </c>
      <c r="F2142" s="63"/>
      <c r="G2142" s="63" t="s">
        <v>10335</v>
      </c>
      <c r="H2142" s="81" t="s">
        <v>326</v>
      </c>
      <c r="I2142" s="67" t="s">
        <v>10374</v>
      </c>
      <c r="J2142" s="76"/>
      <c r="K2142" s="76"/>
      <c r="L2142" s="76"/>
      <c r="M2142" s="76"/>
      <c r="N2142" s="76"/>
      <c r="O2142" s="71" t="s">
        <v>10335</v>
      </c>
      <c r="P2142" s="71"/>
      <c r="Q2142" s="71" t="s">
        <v>10338</v>
      </c>
      <c r="R2142" s="79" t="s">
        <v>10339</v>
      </c>
      <c r="S2142" s="95" t="n">
        <v>45160</v>
      </c>
      <c r="T2142" s="95" t="n">
        <v>45890</v>
      </c>
      <c r="U2142" s="87" t="s">
        <v>10340</v>
      </c>
      <c r="V2142" s="87" t="s">
        <v>10341</v>
      </c>
      <c r="W2142" s="76"/>
      <c r="X2142" s="71" t="s">
        <v>10335</v>
      </c>
      <c r="Y2142" s="71" t="s">
        <v>10342</v>
      </c>
      <c r="Z2142" s="79" t="s">
        <v>10629</v>
      </c>
      <c r="AA2142" s="76"/>
      <c r="AB2142" s="76"/>
      <c r="AC2142" s="76"/>
      <c r="AD2142" s="76"/>
      <c r="AE2142" s="97" t="s">
        <v>10630</v>
      </c>
      <c r="AF2142" s="76"/>
      <c r="AG2142" s="76"/>
      <c r="AH2142" s="76"/>
      <c r="AI2142" s="67" t="s">
        <v>10863</v>
      </c>
      <c r="AJ2142" s="79" t="s">
        <v>42</v>
      </c>
      <c r="AK2142" s="68"/>
      <c r="AL2142" s="68"/>
      <c r="AM2142" s="68"/>
      <c r="AN2142" s="110"/>
      <c r="AO2142" s="110"/>
      <c r="AP2142" s="107"/>
      <c r="AQ2142" s="68"/>
    </row>
    <row r="2143" customFormat="false" ht="15" hidden="false" customHeight="false" outlineLevel="0" collapsed="false">
      <c r="B2143" s="1" t="str">
        <f aca="false">поверители!$E2143</f>
        <v>01496</v>
      </c>
      <c r="C2143" s="64" t="s">
        <v>297</v>
      </c>
      <c r="D2143" s="63"/>
      <c r="E2143" s="81" t="s">
        <v>12837</v>
      </c>
      <c r="F2143" s="63"/>
      <c r="G2143" s="63" t="s">
        <v>10335</v>
      </c>
      <c r="H2143" s="64" t="s">
        <v>300</v>
      </c>
      <c r="I2143" s="67" t="s">
        <v>10363</v>
      </c>
      <c r="J2143" s="76"/>
      <c r="K2143" s="76"/>
      <c r="L2143" s="76"/>
      <c r="M2143" s="76"/>
      <c r="N2143" s="76"/>
      <c r="O2143" s="71" t="s">
        <v>10335</v>
      </c>
      <c r="P2143" s="71"/>
      <c r="Q2143" s="71" t="s">
        <v>10338</v>
      </c>
      <c r="R2143" s="79" t="s">
        <v>10339</v>
      </c>
      <c r="S2143" s="95" t="n">
        <v>45160</v>
      </c>
      <c r="T2143" s="95" t="n">
        <v>45890</v>
      </c>
      <c r="U2143" s="87" t="s">
        <v>10340</v>
      </c>
      <c r="V2143" s="87" t="s">
        <v>10341</v>
      </c>
      <c r="W2143" s="76"/>
      <c r="X2143" s="71" t="s">
        <v>10335</v>
      </c>
      <c r="Y2143" s="71" t="s">
        <v>10342</v>
      </c>
      <c r="Z2143" s="79" t="s">
        <v>10629</v>
      </c>
      <c r="AA2143" s="76"/>
      <c r="AB2143" s="76"/>
      <c r="AC2143" s="76"/>
      <c r="AD2143" s="76"/>
      <c r="AE2143" s="97" t="s">
        <v>10630</v>
      </c>
      <c r="AF2143" s="76"/>
      <c r="AG2143" s="76"/>
      <c r="AH2143" s="76"/>
      <c r="AI2143" s="67" t="s">
        <v>10558</v>
      </c>
      <c r="AJ2143" s="79" t="s">
        <v>42</v>
      </c>
      <c r="AK2143" s="68"/>
      <c r="AL2143" s="68"/>
      <c r="AM2143" s="68"/>
      <c r="AN2143" s="110"/>
      <c r="AO2143" s="110"/>
      <c r="AP2143" s="107"/>
      <c r="AQ2143" s="68"/>
    </row>
    <row r="2144" customFormat="false" ht="15" hidden="false" customHeight="false" outlineLevel="0" collapsed="false">
      <c r="B2144" s="1" t="str">
        <f aca="false">поверители!$E2144</f>
        <v>01852</v>
      </c>
      <c r="C2144" s="64" t="s">
        <v>323</v>
      </c>
      <c r="D2144" s="63"/>
      <c r="E2144" s="81" t="s">
        <v>12838</v>
      </c>
      <c r="F2144" s="63"/>
      <c r="G2144" s="63" t="s">
        <v>10335</v>
      </c>
      <c r="H2144" s="81" t="s">
        <v>763</v>
      </c>
      <c r="I2144" s="67" t="s">
        <v>10374</v>
      </c>
      <c r="J2144" s="76"/>
      <c r="K2144" s="76"/>
      <c r="L2144" s="76"/>
      <c r="M2144" s="76"/>
      <c r="N2144" s="76"/>
      <c r="O2144" s="71" t="s">
        <v>10335</v>
      </c>
      <c r="P2144" s="71"/>
      <c r="Q2144" s="71" t="s">
        <v>10338</v>
      </c>
      <c r="R2144" s="79" t="s">
        <v>10339</v>
      </c>
      <c r="S2144" s="95" t="n">
        <v>45160</v>
      </c>
      <c r="T2144" s="95" t="n">
        <v>45890</v>
      </c>
      <c r="U2144" s="87" t="s">
        <v>10340</v>
      </c>
      <c r="V2144" s="87" t="s">
        <v>10341</v>
      </c>
      <c r="W2144" s="76"/>
      <c r="X2144" s="71" t="s">
        <v>10335</v>
      </c>
      <c r="Y2144" s="71" t="s">
        <v>10342</v>
      </c>
      <c r="Z2144" s="79" t="s">
        <v>10629</v>
      </c>
      <c r="AA2144" s="76"/>
      <c r="AB2144" s="76"/>
      <c r="AC2144" s="76"/>
      <c r="AD2144" s="76"/>
      <c r="AE2144" s="97" t="s">
        <v>10630</v>
      </c>
      <c r="AF2144" s="76"/>
      <c r="AG2144" s="76"/>
      <c r="AH2144" s="76"/>
      <c r="AI2144" s="67" t="s">
        <v>10558</v>
      </c>
      <c r="AJ2144" s="79" t="s">
        <v>42</v>
      </c>
      <c r="AK2144" s="68"/>
      <c r="AL2144" s="68"/>
      <c r="AM2144" s="68"/>
      <c r="AN2144" s="110"/>
      <c r="AO2144" s="110"/>
      <c r="AP2144" s="107"/>
      <c r="AQ2144" s="68"/>
    </row>
    <row r="2145" customFormat="false" ht="15" hidden="false" customHeight="false" outlineLevel="0" collapsed="false">
      <c r="B2145" s="1" t="str">
        <f aca="false">поверители!$E2145</f>
        <v>01858</v>
      </c>
      <c r="C2145" s="64" t="s">
        <v>323</v>
      </c>
      <c r="D2145" s="63"/>
      <c r="E2145" s="81" t="s">
        <v>12839</v>
      </c>
      <c r="F2145" s="63"/>
      <c r="G2145" s="63" t="s">
        <v>10335</v>
      </c>
      <c r="H2145" s="81" t="s">
        <v>782</v>
      </c>
      <c r="I2145" s="67" t="s">
        <v>10374</v>
      </c>
      <c r="J2145" s="76"/>
      <c r="K2145" s="76"/>
      <c r="L2145" s="76"/>
      <c r="M2145" s="76"/>
      <c r="N2145" s="76"/>
      <c r="O2145" s="71" t="s">
        <v>10335</v>
      </c>
      <c r="P2145" s="71"/>
      <c r="Q2145" s="71" t="s">
        <v>10338</v>
      </c>
      <c r="R2145" s="79" t="s">
        <v>10339</v>
      </c>
      <c r="S2145" s="95" t="n">
        <v>45160</v>
      </c>
      <c r="T2145" s="95" t="n">
        <v>45890</v>
      </c>
      <c r="U2145" s="87" t="s">
        <v>10340</v>
      </c>
      <c r="V2145" s="87" t="s">
        <v>10341</v>
      </c>
      <c r="W2145" s="76"/>
      <c r="X2145" s="71" t="s">
        <v>10335</v>
      </c>
      <c r="Y2145" s="71" t="s">
        <v>10342</v>
      </c>
      <c r="Z2145" s="79" t="s">
        <v>10629</v>
      </c>
      <c r="AA2145" s="76"/>
      <c r="AB2145" s="76"/>
      <c r="AC2145" s="76"/>
      <c r="AD2145" s="76"/>
      <c r="AE2145" s="97" t="s">
        <v>10630</v>
      </c>
      <c r="AF2145" s="76"/>
      <c r="AG2145" s="76"/>
      <c r="AH2145" s="76"/>
      <c r="AI2145" s="67" t="s">
        <v>10558</v>
      </c>
      <c r="AJ2145" s="79" t="s">
        <v>42</v>
      </c>
      <c r="AK2145" s="68"/>
      <c r="AL2145" s="68"/>
      <c r="AM2145" s="68"/>
      <c r="AN2145" s="110"/>
      <c r="AO2145" s="110"/>
      <c r="AP2145" s="107"/>
      <c r="AQ2145" s="68"/>
    </row>
    <row r="2146" customFormat="false" ht="15" hidden="false" customHeight="false" outlineLevel="0" collapsed="false">
      <c r="B2146" s="1" t="str">
        <f aca="false">поверители!$E2146</f>
        <v>01886</v>
      </c>
      <c r="C2146" s="64" t="s">
        <v>10134</v>
      </c>
      <c r="D2146" s="63"/>
      <c r="E2146" s="67" t="s">
        <v>12840</v>
      </c>
      <c r="F2146" s="63"/>
      <c r="G2146" s="63" t="s">
        <v>10335</v>
      </c>
      <c r="H2146" s="63" t="s">
        <v>12841</v>
      </c>
      <c r="I2146" s="67" t="s">
        <v>10374</v>
      </c>
      <c r="J2146" s="76"/>
      <c r="K2146" s="76"/>
      <c r="L2146" s="76"/>
      <c r="M2146" s="76"/>
      <c r="N2146" s="76"/>
      <c r="O2146" s="71" t="s">
        <v>10335</v>
      </c>
      <c r="P2146" s="71"/>
      <c r="Q2146" s="71" t="s">
        <v>10338</v>
      </c>
      <c r="R2146" s="79" t="s">
        <v>10339</v>
      </c>
      <c r="S2146" s="95" t="n">
        <v>45160</v>
      </c>
      <c r="T2146" s="95" t="n">
        <v>45890</v>
      </c>
      <c r="U2146" s="87" t="s">
        <v>10340</v>
      </c>
      <c r="V2146" s="87" t="s">
        <v>10341</v>
      </c>
      <c r="W2146" s="76"/>
      <c r="X2146" s="71" t="s">
        <v>10335</v>
      </c>
      <c r="Y2146" s="71" t="s">
        <v>10342</v>
      </c>
      <c r="Z2146" s="79" t="s">
        <v>10629</v>
      </c>
      <c r="AA2146" s="76"/>
      <c r="AB2146" s="76"/>
      <c r="AC2146" s="76"/>
      <c r="AD2146" s="76"/>
      <c r="AE2146" s="97" t="s">
        <v>10630</v>
      </c>
      <c r="AF2146" s="76"/>
      <c r="AG2146" s="76"/>
      <c r="AH2146" s="76"/>
      <c r="AI2146" s="67" t="s">
        <v>12842</v>
      </c>
      <c r="AJ2146" s="79" t="s">
        <v>42</v>
      </c>
      <c r="AK2146" s="68"/>
      <c r="AL2146" s="68"/>
      <c r="AM2146" s="68"/>
      <c r="AN2146" s="110"/>
      <c r="AO2146" s="110"/>
      <c r="AP2146" s="107"/>
      <c r="AQ2146" s="68"/>
    </row>
    <row r="2147" customFormat="false" ht="15" hidden="false" customHeight="false" outlineLevel="0" collapsed="false">
      <c r="B2147" s="1" t="str">
        <f aca="false">поверители!$E2147</f>
        <v>02359</v>
      </c>
      <c r="C2147" s="64" t="s">
        <v>323</v>
      </c>
      <c r="D2147" s="63"/>
      <c r="E2147" s="81" t="s">
        <v>12843</v>
      </c>
      <c r="F2147" s="63"/>
      <c r="G2147" s="63" t="s">
        <v>10335</v>
      </c>
      <c r="H2147" s="81" t="s">
        <v>763</v>
      </c>
      <c r="I2147" s="67" t="s">
        <v>10374</v>
      </c>
      <c r="J2147" s="76"/>
      <c r="K2147" s="76"/>
      <c r="L2147" s="76"/>
      <c r="M2147" s="76"/>
      <c r="N2147" s="76"/>
      <c r="O2147" s="71" t="s">
        <v>10335</v>
      </c>
      <c r="P2147" s="71"/>
      <c r="Q2147" s="71" t="s">
        <v>10338</v>
      </c>
      <c r="R2147" s="79" t="s">
        <v>10339</v>
      </c>
      <c r="S2147" s="95" t="n">
        <v>45160</v>
      </c>
      <c r="T2147" s="95" t="n">
        <v>45890</v>
      </c>
      <c r="U2147" s="87" t="s">
        <v>10340</v>
      </c>
      <c r="V2147" s="87" t="s">
        <v>10341</v>
      </c>
      <c r="W2147" s="76"/>
      <c r="X2147" s="71" t="s">
        <v>10335</v>
      </c>
      <c r="Y2147" s="71" t="s">
        <v>10342</v>
      </c>
      <c r="Z2147" s="79" t="s">
        <v>10629</v>
      </c>
      <c r="AA2147" s="76"/>
      <c r="AB2147" s="76"/>
      <c r="AC2147" s="76"/>
      <c r="AD2147" s="76"/>
      <c r="AE2147" s="97" t="s">
        <v>10630</v>
      </c>
      <c r="AF2147" s="76"/>
      <c r="AG2147" s="76"/>
      <c r="AH2147" s="76"/>
      <c r="AI2147" s="67" t="s">
        <v>11395</v>
      </c>
      <c r="AJ2147" s="79" t="s">
        <v>42</v>
      </c>
      <c r="AK2147" s="68"/>
      <c r="AL2147" s="68"/>
      <c r="AM2147" s="68"/>
      <c r="AN2147" s="110"/>
      <c r="AO2147" s="110"/>
      <c r="AP2147" s="107"/>
      <c r="AQ2147" s="68"/>
    </row>
    <row r="2148" customFormat="false" ht="15" hidden="false" customHeight="false" outlineLevel="0" collapsed="false">
      <c r="B2148" s="1" t="str">
        <f aca="false">поверители!$E2148</f>
        <v>02648</v>
      </c>
      <c r="C2148" s="64" t="s">
        <v>297</v>
      </c>
      <c r="D2148" s="63"/>
      <c r="E2148" s="81" t="s">
        <v>12844</v>
      </c>
      <c r="F2148" s="63"/>
      <c r="G2148" s="63" t="s">
        <v>10335</v>
      </c>
      <c r="H2148" s="64" t="s">
        <v>300</v>
      </c>
      <c r="I2148" s="67" t="s">
        <v>10374</v>
      </c>
      <c r="J2148" s="76"/>
      <c r="K2148" s="76"/>
      <c r="L2148" s="76"/>
      <c r="M2148" s="76"/>
      <c r="N2148" s="76"/>
      <c r="O2148" s="71" t="s">
        <v>10335</v>
      </c>
      <c r="P2148" s="71"/>
      <c r="Q2148" s="71" t="s">
        <v>10338</v>
      </c>
      <c r="R2148" s="79" t="s">
        <v>10339</v>
      </c>
      <c r="S2148" s="95" t="n">
        <v>45160</v>
      </c>
      <c r="T2148" s="95" t="n">
        <v>45890</v>
      </c>
      <c r="U2148" s="87" t="s">
        <v>10340</v>
      </c>
      <c r="V2148" s="87" t="s">
        <v>10341</v>
      </c>
      <c r="W2148" s="76"/>
      <c r="X2148" s="71" t="s">
        <v>10335</v>
      </c>
      <c r="Y2148" s="71" t="s">
        <v>10342</v>
      </c>
      <c r="Z2148" s="79" t="s">
        <v>10629</v>
      </c>
      <c r="AA2148" s="76"/>
      <c r="AB2148" s="76"/>
      <c r="AC2148" s="76"/>
      <c r="AD2148" s="76"/>
      <c r="AE2148" s="97" t="s">
        <v>10630</v>
      </c>
      <c r="AF2148" s="76"/>
      <c r="AG2148" s="76"/>
      <c r="AH2148" s="76"/>
      <c r="AI2148" s="67" t="s">
        <v>10558</v>
      </c>
      <c r="AJ2148" s="79" t="s">
        <v>42</v>
      </c>
      <c r="AK2148" s="68"/>
      <c r="AL2148" s="68"/>
      <c r="AM2148" s="68"/>
      <c r="AN2148" s="110"/>
      <c r="AO2148" s="110"/>
      <c r="AP2148" s="107"/>
      <c r="AQ2148" s="68"/>
    </row>
    <row r="2149" customFormat="false" ht="15" hidden="false" customHeight="false" outlineLevel="0" collapsed="false">
      <c r="B2149" s="1" t="str">
        <f aca="false">поверители!$E2149</f>
        <v>02667</v>
      </c>
      <c r="C2149" s="64" t="s">
        <v>2689</v>
      </c>
      <c r="D2149" s="63"/>
      <c r="E2149" s="81" t="s">
        <v>12845</v>
      </c>
      <c r="F2149" s="63"/>
      <c r="G2149" s="63" t="s">
        <v>10335</v>
      </c>
      <c r="H2149" s="81" t="s">
        <v>2692</v>
      </c>
      <c r="I2149" s="67" t="s">
        <v>10363</v>
      </c>
      <c r="J2149" s="76"/>
      <c r="K2149" s="76"/>
      <c r="L2149" s="76"/>
      <c r="M2149" s="76"/>
      <c r="N2149" s="76"/>
      <c r="O2149" s="71" t="s">
        <v>10335</v>
      </c>
      <c r="P2149" s="71"/>
      <c r="Q2149" s="71" t="s">
        <v>10338</v>
      </c>
      <c r="R2149" s="79" t="s">
        <v>10339</v>
      </c>
      <c r="S2149" s="95" t="n">
        <v>45160</v>
      </c>
      <c r="T2149" s="95" t="n">
        <v>45890</v>
      </c>
      <c r="U2149" s="87" t="s">
        <v>10340</v>
      </c>
      <c r="V2149" s="87" t="s">
        <v>10341</v>
      </c>
      <c r="W2149" s="76"/>
      <c r="X2149" s="71" t="s">
        <v>10335</v>
      </c>
      <c r="Y2149" s="71" t="s">
        <v>10342</v>
      </c>
      <c r="Z2149" s="79" t="s">
        <v>10629</v>
      </c>
      <c r="AA2149" s="76"/>
      <c r="AB2149" s="76"/>
      <c r="AC2149" s="76"/>
      <c r="AD2149" s="76"/>
      <c r="AE2149" s="97" t="s">
        <v>12168</v>
      </c>
      <c r="AF2149" s="76"/>
      <c r="AG2149" s="76"/>
      <c r="AH2149" s="76"/>
      <c r="AI2149" s="67" t="s">
        <v>12846</v>
      </c>
      <c r="AJ2149" s="79" t="s">
        <v>42</v>
      </c>
      <c r="AK2149" s="68"/>
      <c r="AL2149" s="68"/>
      <c r="AM2149" s="68"/>
      <c r="AN2149" s="110"/>
      <c r="AO2149" s="110"/>
      <c r="AP2149" s="107"/>
      <c r="AQ2149" s="68"/>
    </row>
    <row r="2150" customFormat="false" ht="15" hidden="false" customHeight="false" outlineLevel="0" collapsed="false">
      <c r="B2150" s="1" t="str">
        <f aca="false">поверители!$E2150</f>
        <v>02672</v>
      </c>
      <c r="C2150" s="64" t="s">
        <v>323</v>
      </c>
      <c r="D2150" s="63"/>
      <c r="E2150" s="81" t="s">
        <v>12847</v>
      </c>
      <c r="F2150" s="63"/>
      <c r="G2150" s="63" t="s">
        <v>10335</v>
      </c>
      <c r="H2150" s="81" t="s">
        <v>763</v>
      </c>
      <c r="I2150" s="67" t="s">
        <v>10363</v>
      </c>
      <c r="J2150" s="76"/>
      <c r="K2150" s="76"/>
      <c r="L2150" s="76"/>
      <c r="M2150" s="76"/>
      <c r="N2150" s="76"/>
      <c r="O2150" s="71" t="s">
        <v>10335</v>
      </c>
      <c r="P2150" s="71"/>
      <c r="Q2150" s="71" t="s">
        <v>10338</v>
      </c>
      <c r="R2150" s="79" t="s">
        <v>10339</v>
      </c>
      <c r="S2150" s="95" t="n">
        <v>45160</v>
      </c>
      <c r="T2150" s="95" t="n">
        <v>45890</v>
      </c>
      <c r="U2150" s="87" t="s">
        <v>10340</v>
      </c>
      <c r="V2150" s="87" t="s">
        <v>10341</v>
      </c>
      <c r="W2150" s="76"/>
      <c r="X2150" s="71" t="s">
        <v>10335</v>
      </c>
      <c r="Y2150" s="71" t="s">
        <v>10342</v>
      </c>
      <c r="Z2150" s="79" t="s">
        <v>10629</v>
      </c>
      <c r="AA2150" s="76"/>
      <c r="AB2150" s="76"/>
      <c r="AC2150" s="76"/>
      <c r="AD2150" s="76"/>
      <c r="AE2150" s="97" t="s">
        <v>10630</v>
      </c>
      <c r="AF2150" s="76"/>
      <c r="AG2150" s="76"/>
      <c r="AH2150" s="76"/>
      <c r="AI2150" s="67" t="s">
        <v>12848</v>
      </c>
      <c r="AJ2150" s="79" t="s">
        <v>42</v>
      </c>
      <c r="AK2150" s="68"/>
      <c r="AL2150" s="68"/>
      <c r="AM2150" s="68"/>
      <c r="AN2150" s="110"/>
      <c r="AO2150" s="110"/>
      <c r="AP2150" s="107"/>
      <c r="AQ2150" s="68"/>
    </row>
    <row r="2151" customFormat="false" ht="15" hidden="false" customHeight="false" outlineLevel="0" collapsed="false">
      <c r="B2151" s="1" t="str">
        <f aca="false">поверители!$E2151</f>
        <v>02690</v>
      </c>
      <c r="C2151" s="64" t="s">
        <v>323</v>
      </c>
      <c r="D2151" s="63"/>
      <c r="E2151" s="81" t="s">
        <v>12849</v>
      </c>
      <c r="F2151" s="63"/>
      <c r="G2151" s="63" t="s">
        <v>10335</v>
      </c>
      <c r="H2151" s="81" t="s">
        <v>763</v>
      </c>
      <c r="I2151" s="67" t="s">
        <v>10363</v>
      </c>
      <c r="J2151" s="76"/>
      <c r="K2151" s="76"/>
      <c r="L2151" s="76"/>
      <c r="M2151" s="76"/>
      <c r="N2151" s="76"/>
      <c r="O2151" s="71" t="s">
        <v>10335</v>
      </c>
      <c r="P2151" s="71"/>
      <c r="Q2151" s="71" t="s">
        <v>10338</v>
      </c>
      <c r="R2151" s="79" t="s">
        <v>10339</v>
      </c>
      <c r="S2151" s="95" t="n">
        <v>45160</v>
      </c>
      <c r="T2151" s="95" t="n">
        <v>45890</v>
      </c>
      <c r="U2151" s="87" t="s">
        <v>10340</v>
      </c>
      <c r="V2151" s="87" t="s">
        <v>10341</v>
      </c>
      <c r="W2151" s="76"/>
      <c r="X2151" s="71" t="s">
        <v>10335</v>
      </c>
      <c r="Y2151" s="71" t="s">
        <v>10342</v>
      </c>
      <c r="Z2151" s="79" t="s">
        <v>10629</v>
      </c>
      <c r="AA2151" s="76"/>
      <c r="AB2151" s="76"/>
      <c r="AC2151" s="76"/>
      <c r="AD2151" s="76"/>
      <c r="AE2151" s="97" t="s">
        <v>10630</v>
      </c>
      <c r="AF2151" s="76"/>
      <c r="AG2151" s="76"/>
      <c r="AH2151" s="76"/>
      <c r="AI2151" s="67" t="s">
        <v>11395</v>
      </c>
      <c r="AJ2151" s="79" t="s">
        <v>42</v>
      </c>
      <c r="AK2151" s="68"/>
      <c r="AL2151" s="68"/>
      <c r="AM2151" s="68"/>
      <c r="AN2151" s="110"/>
      <c r="AO2151" s="110"/>
      <c r="AP2151" s="107"/>
      <c r="AQ2151" s="68"/>
    </row>
    <row r="2152" customFormat="false" ht="15" hidden="false" customHeight="false" outlineLevel="0" collapsed="false">
      <c r="B2152" s="1" t="str">
        <f aca="false">поверители!$E2152</f>
        <v>02703</v>
      </c>
      <c r="C2152" s="64" t="s">
        <v>323</v>
      </c>
      <c r="D2152" s="63"/>
      <c r="E2152" s="81" t="s">
        <v>12850</v>
      </c>
      <c r="F2152" s="63"/>
      <c r="G2152" s="63" t="s">
        <v>10335</v>
      </c>
      <c r="H2152" s="81" t="s">
        <v>763</v>
      </c>
      <c r="I2152" s="67" t="s">
        <v>10363</v>
      </c>
      <c r="J2152" s="76"/>
      <c r="K2152" s="76"/>
      <c r="L2152" s="76"/>
      <c r="M2152" s="76"/>
      <c r="N2152" s="76"/>
      <c r="O2152" s="71" t="s">
        <v>10335</v>
      </c>
      <c r="P2152" s="71"/>
      <c r="Q2152" s="71" t="s">
        <v>10338</v>
      </c>
      <c r="R2152" s="79" t="s">
        <v>10339</v>
      </c>
      <c r="S2152" s="95" t="n">
        <v>45160</v>
      </c>
      <c r="T2152" s="95" t="n">
        <v>45890</v>
      </c>
      <c r="U2152" s="87" t="s">
        <v>10340</v>
      </c>
      <c r="V2152" s="87" t="s">
        <v>10341</v>
      </c>
      <c r="W2152" s="76"/>
      <c r="X2152" s="71" t="s">
        <v>10335</v>
      </c>
      <c r="Y2152" s="71" t="s">
        <v>10342</v>
      </c>
      <c r="Z2152" s="79" t="s">
        <v>10629</v>
      </c>
      <c r="AA2152" s="76"/>
      <c r="AB2152" s="76"/>
      <c r="AC2152" s="76"/>
      <c r="AD2152" s="76"/>
      <c r="AE2152" s="97" t="s">
        <v>10630</v>
      </c>
      <c r="AF2152" s="76"/>
      <c r="AG2152" s="76"/>
      <c r="AH2152" s="76"/>
      <c r="AI2152" s="67" t="s">
        <v>10863</v>
      </c>
      <c r="AJ2152" s="79" t="s">
        <v>42</v>
      </c>
      <c r="AK2152" s="68"/>
      <c r="AL2152" s="68"/>
      <c r="AM2152" s="68"/>
      <c r="AN2152" s="110"/>
      <c r="AO2152" s="110"/>
      <c r="AP2152" s="107"/>
      <c r="AQ2152" s="68"/>
    </row>
    <row r="2153" customFormat="false" ht="15" hidden="false" customHeight="false" outlineLevel="0" collapsed="false">
      <c r="B2153" s="1" t="str">
        <f aca="false">поверители!$E2153</f>
        <v>03361</v>
      </c>
      <c r="C2153" s="64" t="s">
        <v>297</v>
      </c>
      <c r="D2153" s="63"/>
      <c r="E2153" s="81" t="s">
        <v>12851</v>
      </c>
      <c r="F2153" s="63"/>
      <c r="G2153" s="63" t="s">
        <v>10335</v>
      </c>
      <c r="H2153" s="64" t="s">
        <v>300</v>
      </c>
      <c r="I2153" s="67" t="s">
        <v>10374</v>
      </c>
      <c r="J2153" s="76"/>
      <c r="K2153" s="76"/>
      <c r="L2153" s="76"/>
      <c r="M2153" s="76"/>
      <c r="N2153" s="76"/>
      <c r="O2153" s="71" t="s">
        <v>10335</v>
      </c>
      <c r="P2153" s="71"/>
      <c r="Q2153" s="71" t="s">
        <v>10338</v>
      </c>
      <c r="R2153" s="79" t="s">
        <v>10339</v>
      </c>
      <c r="S2153" s="95" t="n">
        <v>45160</v>
      </c>
      <c r="T2153" s="95" t="n">
        <v>45890</v>
      </c>
      <c r="U2153" s="87" t="s">
        <v>10340</v>
      </c>
      <c r="V2153" s="87" t="s">
        <v>10341</v>
      </c>
      <c r="W2153" s="76"/>
      <c r="X2153" s="71" t="s">
        <v>10335</v>
      </c>
      <c r="Y2153" s="71" t="s">
        <v>10342</v>
      </c>
      <c r="Z2153" s="79" t="s">
        <v>10629</v>
      </c>
      <c r="AA2153" s="76"/>
      <c r="AB2153" s="76"/>
      <c r="AC2153" s="76"/>
      <c r="AD2153" s="76"/>
      <c r="AE2153" s="97" t="s">
        <v>10630</v>
      </c>
      <c r="AF2153" s="76"/>
      <c r="AG2153" s="76"/>
      <c r="AH2153" s="76"/>
      <c r="AI2153" s="67" t="s">
        <v>10562</v>
      </c>
      <c r="AJ2153" s="79" t="s">
        <v>42</v>
      </c>
      <c r="AK2153" s="68"/>
      <c r="AL2153" s="68"/>
      <c r="AM2153" s="68"/>
      <c r="AN2153" s="110"/>
      <c r="AO2153" s="110"/>
      <c r="AP2153" s="107"/>
      <c r="AQ2153" s="68"/>
    </row>
    <row r="2154" customFormat="false" ht="15" hidden="false" customHeight="false" outlineLevel="0" collapsed="false">
      <c r="B2154" s="1" t="str">
        <f aca="false">поверители!$E2154</f>
        <v>03941</v>
      </c>
      <c r="C2154" s="64" t="s">
        <v>297</v>
      </c>
      <c r="D2154" s="63"/>
      <c r="E2154" s="67" t="s">
        <v>12852</v>
      </c>
      <c r="F2154" s="63"/>
      <c r="G2154" s="63" t="s">
        <v>10335</v>
      </c>
      <c r="H2154" s="64" t="s">
        <v>300</v>
      </c>
      <c r="I2154" s="67" t="s">
        <v>10374</v>
      </c>
      <c r="J2154" s="76"/>
      <c r="K2154" s="76"/>
      <c r="L2154" s="76"/>
      <c r="M2154" s="76"/>
      <c r="N2154" s="76"/>
      <c r="O2154" s="71" t="s">
        <v>10335</v>
      </c>
      <c r="P2154" s="71"/>
      <c r="Q2154" s="71" t="s">
        <v>10338</v>
      </c>
      <c r="R2154" s="79" t="s">
        <v>10339</v>
      </c>
      <c r="S2154" s="95" t="n">
        <v>45160</v>
      </c>
      <c r="T2154" s="95" t="n">
        <v>45890</v>
      </c>
      <c r="U2154" s="87" t="s">
        <v>10340</v>
      </c>
      <c r="V2154" s="87" t="s">
        <v>10341</v>
      </c>
      <c r="W2154" s="76"/>
      <c r="X2154" s="71" t="s">
        <v>10335</v>
      </c>
      <c r="Y2154" s="71" t="s">
        <v>10342</v>
      </c>
      <c r="Z2154" s="79" t="s">
        <v>10629</v>
      </c>
      <c r="AA2154" s="76"/>
      <c r="AB2154" s="76"/>
      <c r="AC2154" s="76"/>
      <c r="AD2154" s="76"/>
      <c r="AE2154" s="97" t="s">
        <v>10630</v>
      </c>
      <c r="AF2154" s="76"/>
      <c r="AG2154" s="76"/>
      <c r="AH2154" s="76"/>
      <c r="AI2154" s="67" t="s">
        <v>10848</v>
      </c>
      <c r="AJ2154" s="79" t="s">
        <v>42</v>
      </c>
      <c r="AK2154" s="68"/>
      <c r="AL2154" s="68"/>
      <c r="AM2154" s="68"/>
      <c r="AN2154" s="110"/>
      <c r="AO2154" s="110"/>
      <c r="AP2154" s="107"/>
      <c r="AQ2154" s="68"/>
    </row>
    <row r="2155" customFormat="false" ht="15" hidden="false" customHeight="false" outlineLevel="0" collapsed="false">
      <c r="B2155" s="1" t="str">
        <f aca="false">поверители!$E2155</f>
        <v>03954</v>
      </c>
      <c r="C2155" s="64" t="s">
        <v>828</v>
      </c>
      <c r="D2155" s="63"/>
      <c r="E2155" s="67" t="s">
        <v>12853</v>
      </c>
      <c r="F2155" s="63"/>
      <c r="G2155" s="63" t="s">
        <v>10335</v>
      </c>
      <c r="H2155" s="63" t="s">
        <v>1126</v>
      </c>
      <c r="I2155" s="67" t="s">
        <v>10363</v>
      </c>
      <c r="J2155" s="76"/>
      <c r="K2155" s="76"/>
      <c r="L2155" s="76"/>
      <c r="M2155" s="76"/>
      <c r="N2155" s="76"/>
      <c r="O2155" s="71" t="s">
        <v>10335</v>
      </c>
      <c r="P2155" s="71"/>
      <c r="Q2155" s="71" t="s">
        <v>10338</v>
      </c>
      <c r="R2155" s="79" t="s">
        <v>10339</v>
      </c>
      <c r="S2155" s="95" t="n">
        <v>45160</v>
      </c>
      <c r="T2155" s="95" t="n">
        <v>45890</v>
      </c>
      <c r="U2155" s="87" t="s">
        <v>10340</v>
      </c>
      <c r="V2155" s="87" t="s">
        <v>10341</v>
      </c>
      <c r="W2155" s="76"/>
      <c r="X2155" s="71" t="s">
        <v>10335</v>
      </c>
      <c r="Y2155" s="71" t="s">
        <v>10342</v>
      </c>
      <c r="Z2155" s="79" t="s">
        <v>10629</v>
      </c>
      <c r="AA2155" s="76"/>
      <c r="AB2155" s="76"/>
      <c r="AC2155" s="76"/>
      <c r="AD2155" s="76"/>
      <c r="AE2155" s="97" t="s">
        <v>10630</v>
      </c>
      <c r="AF2155" s="76"/>
      <c r="AG2155" s="76"/>
      <c r="AH2155" s="76"/>
      <c r="AI2155" s="67" t="s">
        <v>10863</v>
      </c>
      <c r="AJ2155" s="79" t="s">
        <v>42</v>
      </c>
      <c r="AK2155" s="68"/>
      <c r="AL2155" s="68"/>
      <c r="AM2155" s="68"/>
      <c r="AN2155" s="110"/>
      <c r="AO2155" s="110"/>
      <c r="AP2155" s="107"/>
      <c r="AQ2155" s="68"/>
    </row>
    <row r="2156" customFormat="false" ht="15" hidden="false" customHeight="false" outlineLevel="0" collapsed="false">
      <c r="B2156" s="1" t="str">
        <f aca="false">поверители!$E2156</f>
        <v>03957</v>
      </c>
      <c r="C2156" s="64" t="s">
        <v>323</v>
      </c>
      <c r="D2156" s="63"/>
      <c r="E2156" s="67" t="s">
        <v>12854</v>
      </c>
      <c r="F2156" s="63"/>
      <c r="G2156" s="63" t="s">
        <v>10335</v>
      </c>
      <c r="H2156" s="81" t="s">
        <v>763</v>
      </c>
      <c r="I2156" s="67" t="s">
        <v>10374</v>
      </c>
      <c r="J2156" s="76"/>
      <c r="K2156" s="76"/>
      <c r="L2156" s="76"/>
      <c r="M2156" s="76"/>
      <c r="N2156" s="76"/>
      <c r="O2156" s="71" t="s">
        <v>10335</v>
      </c>
      <c r="P2156" s="71"/>
      <c r="Q2156" s="71" t="s">
        <v>10338</v>
      </c>
      <c r="R2156" s="79" t="s">
        <v>10339</v>
      </c>
      <c r="S2156" s="95" t="n">
        <v>45160</v>
      </c>
      <c r="T2156" s="95" t="n">
        <v>45890</v>
      </c>
      <c r="U2156" s="87" t="s">
        <v>10340</v>
      </c>
      <c r="V2156" s="87" t="s">
        <v>10341</v>
      </c>
      <c r="W2156" s="76"/>
      <c r="X2156" s="71" t="s">
        <v>10335</v>
      </c>
      <c r="Y2156" s="71" t="s">
        <v>10342</v>
      </c>
      <c r="Z2156" s="79" t="s">
        <v>10629</v>
      </c>
      <c r="AA2156" s="76"/>
      <c r="AB2156" s="76"/>
      <c r="AC2156" s="76"/>
      <c r="AD2156" s="76"/>
      <c r="AE2156" s="97" t="s">
        <v>10630</v>
      </c>
      <c r="AF2156" s="76"/>
      <c r="AG2156" s="76"/>
      <c r="AH2156" s="76"/>
      <c r="AI2156" s="67" t="s">
        <v>12855</v>
      </c>
      <c r="AJ2156" s="79" t="s">
        <v>42</v>
      </c>
      <c r="AK2156" s="68"/>
      <c r="AL2156" s="68"/>
      <c r="AM2156" s="68"/>
      <c r="AN2156" s="110"/>
      <c r="AO2156" s="110"/>
      <c r="AP2156" s="107"/>
      <c r="AQ2156" s="68"/>
    </row>
    <row r="2157" customFormat="false" ht="15" hidden="false" customHeight="false" outlineLevel="0" collapsed="false">
      <c r="B2157" s="1" t="str">
        <f aca="false">поверители!$E2157</f>
        <v>03961</v>
      </c>
      <c r="C2157" s="64" t="s">
        <v>10051</v>
      </c>
      <c r="D2157" s="63"/>
      <c r="E2157" s="67" t="s">
        <v>12856</v>
      </c>
      <c r="F2157" s="63"/>
      <c r="G2157" s="63" t="s">
        <v>10335</v>
      </c>
      <c r="H2157" s="81" t="s">
        <v>12857</v>
      </c>
      <c r="I2157" s="67" t="s">
        <v>10374</v>
      </c>
      <c r="J2157" s="76"/>
      <c r="K2157" s="76"/>
      <c r="L2157" s="76"/>
      <c r="M2157" s="76"/>
      <c r="N2157" s="76"/>
      <c r="O2157" s="71" t="s">
        <v>10335</v>
      </c>
      <c r="P2157" s="71"/>
      <c r="Q2157" s="71" t="s">
        <v>10338</v>
      </c>
      <c r="R2157" s="79" t="s">
        <v>10339</v>
      </c>
      <c r="S2157" s="95" t="n">
        <v>45160</v>
      </c>
      <c r="T2157" s="95" t="n">
        <v>45890</v>
      </c>
      <c r="U2157" s="87" t="s">
        <v>10340</v>
      </c>
      <c r="V2157" s="87" t="s">
        <v>10341</v>
      </c>
      <c r="W2157" s="76"/>
      <c r="X2157" s="71" t="s">
        <v>10335</v>
      </c>
      <c r="Y2157" s="71" t="s">
        <v>10342</v>
      </c>
      <c r="Z2157" s="79" t="s">
        <v>10629</v>
      </c>
      <c r="AA2157" s="76"/>
      <c r="AB2157" s="76"/>
      <c r="AC2157" s="76"/>
      <c r="AD2157" s="76"/>
      <c r="AE2157" s="97" t="s">
        <v>10630</v>
      </c>
      <c r="AF2157" s="76"/>
      <c r="AG2157" s="76"/>
      <c r="AH2157" s="76"/>
      <c r="AI2157" s="67" t="s">
        <v>11395</v>
      </c>
      <c r="AJ2157" s="79" t="s">
        <v>42</v>
      </c>
      <c r="AK2157" s="68"/>
      <c r="AL2157" s="68"/>
      <c r="AM2157" s="68"/>
      <c r="AN2157" s="110"/>
      <c r="AO2157" s="110"/>
      <c r="AP2157" s="107"/>
      <c r="AQ2157" s="68"/>
    </row>
    <row r="2158" customFormat="false" ht="15" hidden="false" customHeight="false" outlineLevel="0" collapsed="false">
      <c r="B2158" s="1" t="str">
        <f aca="false">поверители!$E2158</f>
        <v>03970</v>
      </c>
      <c r="C2158" s="64" t="s">
        <v>323</v>
      </c>
      <c r="D2158" s="63"/>
      <c r="E2158" s="67" t="s">
        <v>12858</v>
      </c>
      <c r="F2158" s="63"/>
      <c r="G2158" s="63" t="s">
        <v>10335</v>
      </c>
      <c r="H2158" s="81" t="s">
        <v>815</v>
      </c>
      <c r="I2158" s="67" t="s">
        <v>10374</v>
      </c>
      <c r="J2158" s="76"/>
      <c r="K2158" s="76"/>
      <c r="L2158" s="76"/>
      <c r="M2158" s="76"/>
      <c r="N2158" s="76"/>
      <c r="O2158" s="71" t="s">
        <v>10335</v>
      </c>
      <c r="P2158" s="71"/>
      <c r="Q2158" s="71" t="s">
        <v>10338</v>
      </c>
      <c r="R2158" s="79" t="s">
        <v>10339</v>
      </c>
      <c r="S2158" s="95" t="n">
        <v>45160</v>
      </c>
      <c r="T2158" s="95" t="n">
        <v>45890</v>
      </c>
      <c r="U2158" s="87" t="s">
        <v>10340</v>
      </c>
      <c r="V2158" s="87" t="s">
        <v>10341</v>
      </c>
      <c r="W2158" s="76"/>
      <c r="X2158" s="71" t="s">
        <v>10335</v>
      </c>
      <c r="Y2158" s="71" t="s">
        <v>10342</v>
      </c>
      <c r="Z2158" s="79" t="s">
        <v>10629</v>
      </c>
      <c r="AA2158" s="76"/>
      <c r="AB2158" s="76"/>
      <c r="AC2158" s="76"/>
      <c r="AD2158" s="76"/>
      <c r="AE2158" s="97" t="s">
        <v>10630</v>
      </c>
      <c r="AF2158" s="76"/>
      <c r="AG2158" s="76"/>
      <c r="AH2158" s="76"/>
      <c r="AI2158" s="67" t="s">
        <v>12848</v>
      </c>
      <c r="AJ2158" s="79" t="s">
        <v>42</v>
      </c>
      <c r="AK2158" s="68"/>
      <c r="AL2158" s="68"/>
      <c r="AM2158" s="68"/>
      <c r="AN2158" s="110"/>
      <c r="AO2158" s="110"/>
      <c r="AP2158" s="107"/>
      <c r="AQ2158" s="68"/>
    </row>
    <row r="2159" customFormat="false" ht="15" hidden="false" customHeight="false" outlineLevel="0" collapsed="false">
      <c r="B2159" s="1" t="str">
        <f aca="false">поверители!$E2159</f>
        <v>03973</v>
      </c>
      <c r="C2159" s="64" t="s">
        <v>323</v>
      </c>
      <c r="D2159" s="63"/>
      <c r="E2159" s="67" t="s">
        <v>12859</v>
      </c>
      <c r="F2159" s="63"/>
      <c r="G2159" s="63" t="s">
        <v>10335</v>
      </c>
      <c r="H2159" s="81" t="s">
        <v>6526</v>
      </c>
      <c r="I2159" s="67" t="s">
        <v>10374</v>
      </c>
      <c r="J2159" s="76"/>
      <c r="K2159" s="76"/>
      <c r="L2159" s="76"/>
      <c r="M2159" s="76"/>
      <c r="N2159" s="76"/>
      <c r="O2159" s="71" t="s">
        <v>10335</v>
      </c>
      <c r="P2159" s="71"/>
      <c r="Q2159" s="71" t="s">
        <v>10338</v>
      </c>
      <c r="R2159" s="79" t="s">
        <v>10339</v>
      </c>
      <c r="S2159" s="95" t="n">
        <v>45160</v>
      </c>
      <c r="T2159" s="95" t="n">
        <v>45890</v>
      </c>
      <c r="U2159" s="87" t="s">
        <v>10340</v>
      </c>
      <c r="V2159" s="87" t="s">
        <v>10341</v>
      </c>
      <c r="W2159" s="76"/>
      <c r="X2159" s="71" t="s">
        <v>10335</v>
      </c>
      <c r="Y2159" s="71" t="s">
        <v>10342</v>
      </c>
      <c r="Z2159" s="79" t="s">
        <v>10629</v>
      </c>
      <c r="AA2159" s="76"/>
      <c r="AB2159" s="76"/>
      <c r="AC2159" s="76"/>
      <c r="AD2159" s="76"/>
      <c r="AE2159" s="97" t="s">
        <v>10630</v>
      </c>
      <c r="AF2159" s="76"/>
      <c r="AG2159" s="76"/>
      <c r="AH2159" s="76"/>
      <c r="AI2159" s="67" t="s">
        <v>10587</v>
      </c>
      <c r="AJ2159" s="79" t="s">
        <v>42</v>
      </c>
      <c r="AK2159" s="68"/>
      <c r="AL2159" s="68"/>
      <c r="AM2159" s="68"/>
      <c r="AN2159" s="110"/>
      <c r="AO2159" s="110"/>
      <c r="AP2159" s="107"/>
      <c r="AQ2159" s="68"/>
    </row>
    <row r="2160" customFormat="false" ht="15" hidden="false" customHeight="false" outlineLevel="0" collapsed="false">
      <c r="B2160" s="1" t="str">
        <f aca="false">поверители!$E2160</f>
        <v>03974</v>
      </c>
      <c r="C2160" s="64" t="s">
        <v>323</v>
      </c>
      <c r="D2160" s="63"/>
      <c r="E2160" s="67" t="s">
        <v>12860</v>
      </c>
      <c r="F2160" s="63"/>
      <c r="G2160" s="63" t="s">
        <v>10335</v>
      </c>
      <c r="H2160" s="81" t="s">
        <v>6526</v>
      </c>
      <c r="I2160" s="67" t="s">
        <v>10374</v>
      </c>
      <c r="J2160" s="76"/>
      <c r="K2160" s="76"/>
      <c r="L2160" s="76"/>
      <c r="M2160" s="76"/>
      <c r="N2160" s="76"/>
      <c r="O2160" s="71" t="s">
        <v>10335</v>
      </c>
      <c r="P2160" s="71"/>
      <c r="Q2160" s="71" t="s">
        <v>10338</v>
      </c>
      <c r="R2160" s="79" t="s">
        <v>10339</v>
      </c>
      <c r="S2160" s="95" t="n">
        <v>45160</v>
      </c>
      <c r="T2160" s="95" t="n">
        <v>45890</v>
      </c>
      <c r="U2160" s="87" t="s">
        <v>10340</v>
      </c>
      <c r="V2160" s="87" t="s">
        <v>10341</v>
      </c>
      <c r="W2160" s="76"/>
      <c r="X2160" s="71" t="s">
        <v>10335</v>
      </c>
      <c r="Y2160" s="71" t="s">
        <v>10342</v>
      </c>
      <c r="Z2160" s="79" t="s">
        <v>10629</v>
      </c>
      <c r="AA2160" s="76"/>
      <c r="AB2160" s="76"/>
      <c r="AC2160" s="76"/>
      <c r="AD2160" s="76"/>
      <c r="AE2160" s="97" t="s">
        <v>10630</v>
      </c>
      <c r="AF2160" s="76"/>
      <c r="AG2160" s="76"/>
      <c r="AH2160" s="76"/>
      <c r="AI2160" s="67" t="s">
        <v>10552</v>
      </c>
      <c r="AJ2160" s="79" t="s">
        <v>42</v>
      </c>
      <c r="AK2160" s="68"/>
      <c r="AL2160" s="68"/>
      <c r="AM2160" s="68"/>
      <c r="AN2160" s="110"/>
      <c r="AO2160" s="110"/>
      <c r="AP2160" s="107"/>
      <c r="AQ2160" s="68"/>
    </row>
    <row r="2161" customFormat="false" ht="15" hidden="false" customHeight="false" outlineLevel="0" collapsed="false">
      <c r="B2161" s="1" t="str">
        <f aca="false">поверители!$E2161</f>
        <v>03975</v>
      </c>
      <c r="C2161" s="64" t="s">
        <v>323</v>
      </c>
      <c r="D2161" s="63"/>
      <c r="E2161" s="67" t="s">
        <v>12861</v>
      </c>
      <c r="F2161" s="63"/>
      <c r="G2161" s="63" t="s">
        <v>10335</v>
      </c>
      <c r="H2161" s="81" t="s">
        <v>6526</v>
      </c>
      <c r="I2161" s="67" t="s">
        <v>10374</v>
      </c>
      <c r="J2161" s="76"/>
      <c r="K2161" s="76"/>
      <c r="L2161" s="76"/>
      <c r="M2161" s="76"/>
      <c r="N2161" s="76"/>
      <c r="O2161" s="71" t="s">
        <v>10335</v>
      </c>
      <c r="P2161" s="71"/>
      <c r="Q2161" s="71" t="s">
        <v>10338</v>
      </c>
      <c r="R2161" s="79" t="s">
        <v>10339</v>
      </c>
      <c r="S2161" s="95" t="n">
        <v>45160</v>
      </c>
      <c r="T2161" s="95" t="n">
        <v>45890</v>
      </c>
      <c r="U2161" s="87" t="s">
        <v>10340</v>
      </c>
      <c r="V2161" s="87" t="s">
        <v>10341</v>
      </c>
      <c r="W2161" s="76"/>
      <c r="X2161" s="71" t="s">
        <v>10335</v>
      </c>
      <c r="Y2161" s="71" t="s">
        <v>10342</v>
      </c>
      <c r="Z2161" s="79" t="s">
        <v>10629</v>
      </c>
      <c r="AA2161" s="76"/>
      <c r="AB2161" s="76"/>
      <c r="AC2161" s="76"/>
      <c r="AD2161" s="76"/>
      <c r="AE2161" s="97" t="s">
        <v>10630</v>
      </c>
      <c r="AF2161" s="76"/>
      <c r="AG2161" s="76"/>
      <c r="AH2161" s="76"/>
      <c r="AI2161" s="67" t="s">
        <v>10552</v>
      </c>
      <c r="AJ2161" s="79" t="s">
        <v>42</v>
      </c>
      <c r="AK2161" s="68"/>
      <c r="AL2161" s="68"/>
      <c r="AM2161" s="68"/>
      <c r="AN2161" s="110"/>
      <c r="AO2161" s="110"/>
      <c r="AP2161" s="107"/>
      <c r="AQ2161" s="68"/>
    </row>
    <row r="2162" customFormat="false" ht="15" hidden="false" customHeight="false" outlineLevel="0" collapsed="false">
      <c r="B2162" s="1" t="str">
        <f aca="false">поверители!$E2162</f>
        <v>03987</v>
      </c>
      <c r="C2162" s="64" t="s">
        <v>323</v>
      </c>
      <c r="D2162" s="63"/>
      <c r="E2162" s="67" t="s">
        <v>12862</v>
      </c>
      <c r="F2162" s="63"/>
      <c r="G2162" s="63" t="s">
        <v>10335</v>
      </c>
      <c r="H2162" s="81" t="s">
        <v>763</v>
      </c>
      <c r="I2162" s="67" t="s">
        <v>10374</v>
      </c>
      <c r="J2162" s="76"/>
      <c r="K2162" s="76"/>
      <c r="L2162" s="76"/>
      <c r="M2162" s="76"/>
      <c r="N2162" s="76"/>
      <c r="O2162" s="71" t="s">
        <v>10335</v>
      </c>
      <c r="P2162" s="71"/>
      <c r="Q2162" s="71" t="s">
        <v>10338</v>
      </c>
      <c r="R2162" s="79" t="s">
        <v>10339</v>
      </c>
      <c r="S2162" s="95" t="n">
        <v>45160</v>
      </c>
      <c r="T2162" s="95" t="n">
        <v>45890</v>
      </c>
      <c r="U2162" s="87" t="s">
        <v>10340</v>
      </c>
      <c r="V2162" s="87" t="s">
        <v>10341</v>
      </c>
      <c r="W2162" s="76"/>
      <c r="X2162" s="71" t="s">
        <v>10335</v>
      </c>
      <c r="Y2162" s="71" t="s">
        <v>10342</v>
      </c>
      <c r="Z2162" s="79" t="s">
        <v>10629</v>
      </c>
      <c r="AA2162" s="76"/>
      <c r="AB2162" s="76"/>
      <c r="AC2162" s="76"/>
      <c r="AD2162" s="76"/>
      <c r="AE2162" s="97" t="s">
        <v>10630</v>
      </c>
      <c r="AF2162" s="76"/>
      <c r="AG2162" s="76"/>
      <c r="AH2162" s="76"/>
      <c r="AI2162" s="67" t="s">
        <v>10848</v>
      </c>
      <c r="AJ2162" s="79" t="s">
        <v>42</v>
      </c>
      <c r="AK2162" s="68"/>
      <c r="AL2162" s="68"/>
      <c r="AM2162" s="68"/>
      <c r="AN2162" s="110"/>
      <c r="AO2162" s="110"/>
      <c r="AP2162" s="107"/>
      <c r="AQ2162" s="68"/>
    </row>
    <row r="2163" customFormat="false" ht="15" hidden="false" customHeight="false" outlineLevel="0" collapsed="false">
      <c r="B2163" s="1" t="str">
        <f aca="false">поверители!$E2163</f>
        <v>05192</v>
      </c>
      <c r="C2163" s="64" t="s">
        <v>323</v>
      </c>
      <c r="D2163" s="63"/>
      <c r="E2163" s="81" t="s">
        <v>12863</v>
      </c>
      <c r="F2163" s="63"/>
      <c r="G2163" s="63" t="s">
        <v>10335</v>
      </c>
      <c r="H2163" s="81" t="s">
        <v>326</v>
      </c>
      <c r="I2163" s="67" t="s">
        <v>10652</v>
      </c>
      <c r="J2163" s="76"/>
      <c r="K2163" s="76"/>
      <c r="L2163" s="76"/>
      <c r="M2163" s="76"/>
      <c r="N2163" s="76"/>
      <c r="O2163" s="71" t="s">
        <v>10335</v>
      </c>
      <c r="P2163" s="71"/>
      <c r="Q2163" s="71" t="s">
        <v>10338</v>
      </c>
      <c r="R2163" s="79" t="s">
        <v>10339</v>
      </c>
      <c r="S2163" s="95" t="n">
        <v>45160</v>
      </c>
      <c r="T2163" s="95" t="n">
        <v>45890</v>
      </c>
      <c r="U2163" s="87" t="s">
        <v>10340</v>
      </c>
      <c r="V2163" s="87" t="s">
        <v>10341</v>
      </c>
      <c r="W2163" s="76"/>
      <c r="X2163" s="71" t="s">
        <v>10335</v>
      </c>
      <c r="Y2163" s="71" t="s">
        <v>10342</v>
      </c>
      <c r="Z2163" s="79" t="s">
        <v>10629</v>
      </c>
      <c r="AA2163" s="76"/>
      <c r="AB2163" s="76"/>
      <c r="AC2163" s="76"/>
      <c r="AD2163" s="76"/>
      <c r="AE2163" s="97" t="s">
        <v>10630</v>
      </c>
      <c r="AF2163" s="76"/>
      <c r="AG2163" s="76"/>
      <c r="AH2163" s="76"/>
      <c r="AI2163" s="67" t="s">
        <v>10558</v>
      </c>
      <c r="AJ2163" s="79" t="s">
        <v>42</v>
      </c>
      <c r="AK2163" s="68"/>
      <c r="AL2163" s="68"/>
      <c r="AM2163" s="68"/>
      <c r="AN2163" s="110"/>
      <c r="AO2163" s="110"/>
      <c r="AP2163" s="107"/>
      <c r="AQ2163" s="68"/>
    </row>
    <row r="2164" customFormat="false" ht="15" hidden="false" customHeight="false" outlineLevel="0" collapsed="false">
      <c r="B2164" s="1" t="str">
        <f aca="false">поверители!$E2164</f>
        <v>05194</v>
      </c>
      <c r="C2164" s="64" t="s">
        <v>323</v>
      </c>
      <c r="D2164" s="63"/>
      <c r="E2164" s="81" t="s">
        <v>12864</v>
      </c>
      <c r="F2164" s="63"/>
      <c r="G2164" s="63" t="s">
        <v>10335</v>
      </c>
      <c r="H2164" s="81" t="s">
        <v>6526</v>
      </c>
      <c r="I2164" s="67" t="s">
        <v>10652</v>
      </c>
      <c r="J2164" s="76"/>
      <c r="K2164" s="76"/>
      <c r="L2164" s="76"/>
      <c r="M2164" s="76"/>
      <c r="N2164" s="76"/>
      <c r="O2164" s="71" t="s">
        <v>10335</v>
      </c>
      <c r="P2164" s="71"/>
      <c r="Q2164" s="71" t="s">
        <v>10338</v>
      </c>
      <c r="R2164" s="79" t="s">
        <v>10339</v>
      </c>
      <c r="S2164" s="95" t="n">
        <v>45160</v>
      </c>
      <c r="T2164" s="95" t="n">
        <v>45890</v>
      </c>
      <c r="U2164" s="87" t="s">
        <v>10340</v>
      </c>
      <c r="V2164" s="87" t="s">
        <v>10341</v>
      </c>
      <c r="W2164" s="76"/>
      <c r="X2164" s="71" t="s">
        <v>10335</v>
      </c>
      <c r="Y2164" s="71" t="s">
        <v>10342</v>
      </c>
      <c r="Z2164" s="79" t="s">
        <v>10629</v>
      </c>
      <c r="AA2164" s="76"/>
      <c r="AB2164" s="76"/>
      <c r="AC2164" s="76"/>
      <c r="AD2164" s="76"/>
      <c r="AE2164" s="97" t="s">
        <v>10630</v>
      </c>
      <c r="AF2164" s="76"/>
      <c r="AG2164" s="76"/>
      <c r="AH2164" s="76"/>
      <c r="AI2164" s="67" t="s">
        <v>11395</v>
      </c>
      <c r="AJ2164" s="79" t="s">
        <v>42</v>
      </c>
      <c r="AK2164" s="68"/>
      <c r="AL2164" s="68"/>
      <c r="AM2164" s="68"/>
      <c r="AN2164" s="110"/>
      <c r="AO2164" s="110"/>
      <c r="AP2164" s="107"/>
      <c r="AQ2164" s="68"/>
    </row>
    <row r="2165" customFormat="false" ht="15" hidden="false" customHeight="false" outlineLevel="0" collapsed="false">
      <c r="B2165" s="1" t="str">
        <f aca="false">поверители!$E2165</f>
        <v>05196</v>
      </c>
      <c r="C2165" s="64" t="s">
        <v>1753</v>
      </c>
      <c r="D2165" s="63"/>
      <c r="E2165" s="81" t="s">
        <v>12865</v>
      </c>
      <c r="F2165" s="63"/>
      <c r="G2165" s="63" t="s">
        <v>10335</v>
      </c>
      <c r="H2165" s="81" t="s">
        <v>11011</v>
      </c>
      <c r="I2165" s="67" t="s">
        <v>10374</v>
      </c>
      <c r="J2165" s="76"/>
      <c r="K2165" s="76"/>
      <c r="L2165" s="76"/>
      <c r="M2165" s="76"/>
      <c r="N2165" s="76"/>
      <c r="O2165" s="71" t="s">
        <v>10335</v>
      </c>
      <c r="P2165" s="71"/>
      <c r="Q2165" s="71" t="s">
        <v>10338</v>
      </c>
      <c r="R2165" s="79" t="s">
        <v>10339</v>
      </c>
      <c r="S2165" s="95" t="n">
        <v>45160</v>
      </c>
      <c r="T2165" s="95" t="n">
        <v>45890</v>
      </c>
      <c r="U2165" s="87" t="s">
        <v>10340</v>
      </c>
      <c r="V2165" s="87" t="s">
        <v>10341</v>
      </c>
      <c r="W2165" s="76"/>
      <c r="X2165" s="71" t="s">
        <v>10335</v>
      </c>
      <c r="Y2165" s="71" t="s">
        <v>10342</v>
      </c>
      <c r="Z2165" s="79" t="s">
        <v>10629</v>
      </c>
      <c r="AA2165" s="76"/>
      <c r="AB2165" s="76"/>
      <c r="AC2165" s="76"/>
      <c r="AD2165" s="76"/>
      <c r="AE2165" s="97" t="s">
        <v>10630</v>
      </c>
      <c r="AF2165" s="76"/>
      <c r="AG2165" s="76"/>
      <c r="AH2165" s="76"/>
      <c r="AI2165" s="67" t="s">
        <v>11395</v>
      </c>
      <c r="AJ2165" s="79" t="s">
        <v>42</v>
      </c>
      <c r="AK2165" s="68"/>
      <c r="AL2165" s="68"/>
      <c r="AM2165" s="68"/>
      <c r="AN2165" s="110"/>
      <c r="AO2165" s="110"/>
      <c r="AP2165" s="107"/>
      <c r="AQ2165" s="68"/>
    </row>
    <row r="2166" customFormat="false" ht="15" hidden="false" customHeight="false" outlineLevel="0" collapsed="false">
      <c r="B2166" s="1" t="str">
        <f aca="false">поверители!$E2166</f>
        <v>05197</v>
      </c>
      <c r="C2166" s="64" t="s">
        <v>323</v>
      </c>
      <c r="D2166" s="63"/>
      <c r="E2166" s="81" t="s">
        <v>12866</v>
      </c>
      <c r="F2166" s="63"/>
      <c r="G2166" s="63" t="s">
        <v>10335</v>
      </c>
      <c r="H2166" s="81" t="s">
        <v>763</v>
      </c>
      <c r="I2166" s="67" t="s">
        <v>10374</v>
      </c>
      <c r="J2166" s="76"/>
      <c r="K2166" s="76"/>
      <c r="L2166" s="76"/>
      <c r="M2166" s="76"/>
      <c r="N2166" s="76"/>
      <c r="O2166" s="71" t="s">
        <v>10335</v>
      </c>
      <c r="P2166" s="71"/>
      <c r="Q2166" s="71" t="s">
        <v>10338</v>
      </c>
      <c r="R2166" s="79" t="s">
        <v>10339</v>
      </c>
      <c r="S2166" s="95" t="n">
        <v>45160</v>
      </c>
      <c r="T2166" s="95" t="n">
        <v>45890</v>
      </c>
      <c r="U2166" s="87" t="s">
        <v>10340</v>
      </c>
      <c r="V2166" s="87" t="s">
        <v>10341</v>
      </c>
      <c r="W2166" s="76"/>
      <c r="X2166" s="71" t="s">
        <v>10335</v>
      </c>
      <c r="Y2166" s="71" t="s">
        <v>10342</v>
      </c>
      <c r="Z2166" s="79" t="s">
        <v>10629</v>
      </c>
      <c r="AA2166" s="76"/>
      <c r="AB2166" s="76"/>
      <c r="AC2166" s="76"/>
      <c r="AD2166" s="76"/>
      <c r="AE2166" s="97" t="s">
        <v>10630</v>
      </c>
      <c r="AF2166" s="76"/>
      <c r="AG2166" s="76"/>
      <c r="AH2166" s="76"/>
      <c r="AI2166" s="67" t="s">
        <v>10602</v>
      </c>
      <c r="AJ2166" s="79" t="s">
        <v>42</v>
      </c>
      <c r="AK2166" s="68"/>
      <c r="AL2166" s="68"/>
      <c r="AM2166" s="68"/>
      <c r="AN2166" s="110"/>
      <c r="AO2166" s="110"/>
      <c r="AP2166" s="107"/>
      <c r="AQ2166" s="68"/>
    </row>
    <row r="2167" customFormat="false" ht="15" hidden="false" customHeight="false" outlineLevel="0" collapsed="false">
      <c r="B2167" s="1" t="str">
        <f aca="false">поверители!$E2167</f>
        <v>05198</v>
      </c>
      <c r="C2167" s="64" t="s">
        <v>323</v>
      </c>
      <c r="D2167" s="63"/>
      <c r="E2167" s="81" t="s">
        <v>12867</v>
      </c>
      <c r="F2167" s="63"/>
      <c r="G2167" s="63" t="s">
        <v>10335</v>
      </c>
      <c r="H2167" s="81" t="s">
        <v>2279</v>
      </c>
      <c r="I2167" s="67" t="s">
        <v>10652</v>
      </c>
      <c r="J2167" s="76"/>
      <c r="K2167" s="76"/>
      <c r="L2167" s="76"/>
      <c r="M2167" s="76"/>
      <c r="N2167" s="76"/>
      <c r="O2167" s="71" t="s">
        <v>10335</v>
      </c>
      <c r="P2167" s="71"/>
      <c r="Q2167" s="71" t="s">
        <v>10338</v>
      </c>
      <c r="R2167" s="79" t="s">
        <v>10339</v>
      </c>
      <c r="S2167" s="95" t="n">
        <v>45160</v>
      </c>
      <c r="T2167" s="95" t="n">
        <v>45890</v>
      </c>
      <c r="U2167" s="87" t="s">
        <v>10340</v>
      </c>
      <c r="V2167" s="87" t="s">
        <v>10341</v>
      </c>
      <c r="W2167" s="76"/>
      <c r="X2167" s="71" t="s">
        <v>10335</v>
      </c>
      <c r="Y2167" s="71" t="s">
        <v>10342</v>
      </c>
      <c r="Z2167" s="79" t="s">
        <v>10629</v>
      </c>
      <c r="AA2167" s="76"/>
      <c r="AB2167" s="76"/>
      <c r="AC2167" s="76"/>
      <c r="AD2167" s="76"/>
      <c r="AE2167" s="97" t="s">
        <v>10630</v>
      </c>
      <c r="AF2167" s="76"/>
      <c r="AG2167" s="76"/>
      <c r="AH2167" s="76"/>
      <c r="AI2167" s="67" t="s">
        <v>11395</v>
      </c>
      <c r="AJ2167" s="79" t="s">
        <v>42</v>
      </c>
      <c r="AK2167" s="68"/>
      <c r="AL2167" s="68"/>
      <c r="AM2167" s="68"/>
      <c r="AN2167" s="110"/>
      <c r="AO2167" s="110"/>
      <c r="AP2167" s="107"/>
      <c r="AQ2167" s="68"/>
    </row>
    <row r="2168" customFormat="false" ht="15" hidden="false" customHeight="false" outlineLevel="0" collapsed="false">
      <c r="B2168" s="1" t="str">
        <f aca="false">поверители!$E2168</f>
        <v>05200</v>
      </c>
      <c r="C2168" s="64" t="s">
        <v>323</v>
      </c>
      <c r="D2168" s="63"/>
      <c r="E2168" s="81" t="s">
        <v>12868</v>
      </c>
      <c r="F2168" s="63"/>
      <c r="G2168" s="63" t="s">
        <v>10335</v>
      </c>
      <c r="H2168" s="81" t="s">
        <v>763</v>
      </c>
      <c r="I2168" s="67" t="s">
        <v>10652</v>
      </c>
      <c r="J2168" s="76"/>
      <c r="K2168" s="76"/>
      <c r="L2168" s="76"/>
      <c r="M2168" s="76"/>
      <c r="N2168" s="76"/>
      <c r="O2168" s="71" t="s">
        <v>10335</v>
      </c>
      <c r="P2168" s="71"/>
      <c r="Q2168" s="71" t="s">
        <v>10338</v>
      </c>
      <c r="R2168" s="79" t="s">
        <v>10339</v>
      </c>
      <c r="S2168" s="95" t="n">
        <v>45160</v>
      </c>
      <c r="T2168" s="95" t="n">
        <v>45890</v>
      </c>
      <c r="U2168" s="87" t="s">
        <v>10340</v>
      </c>
      <c r="V2168" s="87" t="s">
        <v>10341</v>
      </c>
      <c r="W2168" s="76"/>
      <c r="X2168" s="71" t="s">
        <v>10335</v>
      </c>
      <c r="Y2168" s="71" t="s">
        <v>10342</v>
      </c>
      <c r="Z2168" s="79" t="s">
        <v>10629</v>
      </c>
      <c r="AA2168" s="76"/>
      <c r="AB2168" s="76"/>
      <c r="AC2168" s="76"/>
      <c r="AD2168" s="76"/>
      <c r="AE2168" s="97" t="s">
        <v>10630</v>
      </c>
      <c r="AF2168" s="76"/>
      <c r="AG2168" s="76"/>
      <c r="AH2168" s="76"/>
      <c r="AI2168" s="67" t="s">
        <v>11395</v>
      </c>
      <c r="AJ2168" s="79" t="s">
        <v>42</v>
      </c>
      <c r="AK2168" s="68"/>
      <c r="AL2168" s="68"/>
      <c r="AM2168" s="68"/>
      <c r="AN2168" s="110"/>
      <c r="AO2168" s="110"/>
      <c r="AP2168" s="107"/>
      <c r="AQ2168" s="68"/>
    </row>
    <row r="2169" customFormat="false" ht="15" hidden="false" customHeight="false" outlineLevel="0" collapsed="false">
      <c r="B2169" s="1" t="str">
        <f aca="false">поверители!$E2169</f>
        <v>05203</v>
      </c>
      <c r="C2169" s="64" t="s">
        <v>297</v>
      </c>
      <c r="D2169" s="87"/>
      <c r="E2169" s="81" t="s">
        <v>12869</v>
      </c>
      <c r="F2169" s="87"/>
      <c r="G2169" s="63" t="s">
        <v>10335</v>
      </c>
      <c r="H2169" s="64" t="s">
        <v>300</v>
      </c>
      <c r="I2169" s="67" t="s">
        <v>10374</v>
      </c>
      <c r="J2169" s="89"/>
      <c r="K2169" s="89"/>
      <c r="L2169" s="89"/>
      <c r="M2169" s="89"/>
      <c r="N2169" s="89"/>
      <c r="O2169" s="71" t="s">
        <v>10335</v>
      </c>
      <c r="P2169" s="71"/>
      <c r="Q2169" s="71" t="s">
        <v>10338</v>
      </c>
      <c r="R2169" s="79" t="s">
        <v>10339</v>
      </c>
      <c r="S2169" s="95" t="n">
        <v>45160</v>
      </c>
      <c r="T2169" s="95" t="n">
        <v>45890</v>
      </c>
      <c r="U2169" s="87" t="s">
        <v>10340</v>
      </c>
      <c r="V2169" s="87" t="s">
        <v>10341</v>
      </c>
      <c r="W2169" s="76"/>
      <c r="X2169" s="71" t="s">
        <v>10335</v>
      </c>
      <c r="Y2169" s="71" t="s">
        <v>10342</v>
      </c>
      <c r="Z2169" s="79" t="s">
        <v>10629</v>
      </c>
      <c r="AA2169" s="89"/>
      <c r="AB2169" s="89"/>
      <c r="AC2169" s="89"/>
      <c r="AD2169" s="89"/>
      <c r="AE2169" s="97" t="s">
        <v>10630</v>
      </c>
      <c r="AF2169" s="89"/>
      <c r="AG2169" s="89"/>
      <c r="AH2169" s="89"/>
      <c r="AI2169" s="67" t="s">
        <v>10848</v>
      </c>
      <c r="AJ2169" s="79" t="s">
        <v>42</v>
      </c>
      <c r="AK2169" s="68"/>
      <c r="AL2169" s="68"/>
      <c r="AM2169" s="68"/>
      <c r="AN2169" s="110"/>
      <c r="AO2169" s="110"/>
      <c r="AP2169" s="107"/>
      <c r="AQ2169" s="68"/>
    </row>
    <row r="2170" customFormat="false" ht="17.9" hidden="false" customHeight="false" outlineLevel="0" collapsed="false">
      <c r="B2170" s="1" t="str">
        <f aca="false">поверители!$E2170</f>
        <v>05948</v>
      </c>
      <c r="C2170" s="64" t="s">
        <v>387</v>
      </c>
      <c r="D2170" s="87"/>
      <c r="E2170" s="67" t="s">
        <v>12870</v>
      </c>
      <c r="F2170" s="87"/>
      <c r="G2170" s="63" t="s">
        <v>10335</v>
      </c>
      <c r="H2170" s="81" t="s">
        <v>366</v>
      </c>
      <c r="I2170" s="67" t="s">
        <v>10469</v>
      </c>
      <c r="J2170" s="89"/>
      <c r="K2170" s="89"/>
      <c r="L2170" s="89"/>
      <c r="M2170" s="89"/>
      <c r="N2170" s="89"/>
      <c r="O2170" s="71" t="s">
        <v>10335</v>
      </c>
      <c r="P2170" s="71"/>
      <c r="Q2170" s="71" t="s">
        <v>10338</v>
      </c>
      <c r="R2170" s="79" t="s">
        <v>10339</v>
      </c>
      <c r="S2170" s="95" t="n">
        <v>45160</v>
      </c>
      <c r="T2170" s="95" t="n">
        <v>45890</v>
      </c>
      <c r="U2170" s="87" t="s">
        <v>10340</v>
      </c>
      <c r="V2170" s="87" t="s">
        <v>10341</v>
      </c>
      <c r="W2170" s="76"/>
      <c r="X2170" s="71" t="s">
        <v>10335</v>
      </c>
      <c r="Y2170" s="71" t="s">
        <v>10342</v>
      </c>
      <c r="Z2170" s="79" t="s">
        <v>10629</v>
      </c>
      <c r="AA2170" s="89"/>
      <c r="AB2170" s="89"/>
      <c r="AC2170" s="89"/>
      <c r="AD2170" s="89"/>
      <c r="AE2170" s="97" t="s">
        <v>10630</v>
      </c>
      <c r="AF2170" s="89"/>
      <c r="AG2170" s="89"/>
      <c r="AH2170" s="89"/>
      <c r="AI2170" s="104" t="s">
        <v>10650</v>
      </c>
      <c r="AJ2170" s="79" t="s">
        <v>42</v>
      </c>
      <c r="AK2170" s="68"/>
      <c r="AL2170" s="68"/>
      <c r="AM2170" s="68"/>
      <c r="AN2170" s="110"/>
      <c r="AO2170" s="110"/>
      <c r="AP2170" s="107"/>
      <c r="AQ2170" s="68"/>
    </row>
    <row r="2171" customFormat="false" ht="15" hidden="false" customHeight="false" outlineLevel="0" collapsed="false">
      <c r="B2171" s="1" t="str">
        <f aca="false">поверители!$E2171</f>
        <v>756844</v>
      </c>
      <c r="C2171" s="64" t="s">
        <v>329</v>
      </c>
      <c r="D2171" s="87"/>
      <c r="E2171" s="81" t="s">
        <v>12871</v>
      </c>
      <c r="F2171" s="87"/>
      <c r="G2171" s="63" t="s">
        <v>10335</v>
      </c>
      <c r="H2171" s="64" t="s">
        <v>2219</v>
      </c>
      <c r="I2171" s="67" t="n">
        <v>2017</v>
      </c>
      <c r="J2171" s="89"/>
      <c r="K2171" s="89"/>
      <c r="L2171" s="89"/>
      <c r="M2171" s="89"/>
      <c r="N2171" s="89"/>
      <c r="O2171" s="71" t="s">
        <v>10335</v>
      </c>
      <c r="P2171" s="71"/>
      <c r="Q2171" s="71" t="s">
        <v>10338</v>
      </c>
      <c r="R2171" s="79" t="s">
        <v>10339</v>
      </c>
      <c r="S2171" s="95" t="n">
        <v>45161</v>
      </c>
      <c r="T2171" s="95" t="n">
        <v>45891</v>
      </c>
      <c r="U2171" s="87" t="s">
        <v>10340</v>
      </c>
      <c r="V2171" s="87" t="s">
        <v>11126</v>
      </c>
      <c r="W2171" s="91"/>
      <c r="X2171" s="71" t="s">
        <v>10335</v>
      </c>
      <c r="Y2171" s="71" t="s">
        <v>10342</v>
      </c>
      <c r="Z2171" s="79" t="s">
        <v>10629</v>
      </c>
      <c r="AA2171" s="89"/>
      <c r="AB2171" s="89"/>
      <c r="AC2171" s="89"/>
      <c r="AD2171" s="89"/>
      <c r="AE2171" s="97" t="s">
        <v>10630</v>
      </c>
      <c r="AF2171" s="89"/>
      <c r="AG2171" s="89"/>
      <c r="AH2171" s="89"/>
      <c r="AI2171" s="67" t="s">
        <v>11128</v>
      </c>
      <c r="AJ2171" s="79" t="s">
        <v>10346</v>
      </c>
      <c r="AK2171" s="68"/>
      <c r="AL2171" s="68"/>
      <c r="AM2171" s="68"/>
      <c r="AN2171" s="110"/>
      <c r="AO2171" s="110"/>
      <c r="AP2171" s="107"/>
      <c r="AQ2171" s="68"/>
    </row>
    <row r="2172" customFormat="false" ht="15" hidden="false" customHeight="false" outlineLevel="0" collapsed="false">
      <c r="B2172" s="1" t="str">
        <f aca="false">поверители!$E2172</f>
        <v>919422</v>
      </c>
      <c r="C2172" s="64" t="s">
        <v>329</v>
      </c>
      <c r="D2172" s="87"/>
      <c r="E2172" s="114" t="s">
        <v>2217</v>
      </c>
      <c r="F2172" s="87"/>
      <c r="G2172" s="63" t="s">
        <v>10335</v>
      </c>
      <c r="H2172" s="64" t="s">
        <v>2219</v>
      </c>
      <c r="I2172" s="67" t="n">
        <v>2018</v>
      </c>
      <c r="J2172" s="89"/>
      <c r="K2172" s="89"/>
      <c r="L2172" s="89"/>
      <c r="M2172" s="89"/>
      <c r="N2172" s="89"/>
      <c r="O2172" s="71" t="s">
        <v>10335</v>
      </c>
      <c r="P2172" s="71"/>
      <c r="Q2172" s="71" t="s">
        <v>10338</v>
      </c>
      <c r="R2172" s="79" t="s">
        <v>10339</v>
      </c>
      <c r="S2172" s="95" t="n">
        <v>45161</v>
      </c>
      <c r="T2172" s="95" t="n">
        <v>45891</v>
      </c>
      <c r="U2172" s="87" t="s">
        <v>10340</v>
      </c>
      <c r="V2172" s="87" t="s">
        <v>11126</v>
      </c>
      <c r="W2172" s="91"/>
      <c r="X2172" s="71" t="s">
        <v>10335</v>
      </c>
      <c r="Y2172" s="71" t="s">
        <v>10342</v>
      </c>
      <c r="Z2172" s="79" t="s">
        <v>10629</v>
      </c>
      <c r="AA2172" s="89"/>
      <c r="AB2172" s="89"/>
      <c r="AC2172" s="89"/>
      <c r="AD2172" s="89"/>
      <c r="AE2172" s="97" t="s">
        <v>10630</v>
      </c>
      <c r="AF2172" s="89"/>
      <c r="AG2172" s="89"/>
      <c r="AH2172" s="89"/>
      <c r="AI2172" s="67" t="s">
        <v>11128</v>
      </c>
      <c r="AJ2172" s="79" t="s">
        <v>10346</v>
      </c>
      <c r="AK2172" s="68"/>
      <c r="AL2172" s="68"/>
      <c r="AM2172" s="68"/>
      <c r="AN2172" s="110"/>
      <c r="AO2172" s="110"/>
      <c r="AP2172" s="107"/>
      <c r="AQ2172" s="68"/>
    </row>
    <row r="2173" customFormat="false" ht="15" hidden="false" customHeight="false" outlineLevel="0" collapsed="false">
      <c r="B2173" s="1" t="str">
        <f aca="false">поверители!$E2173</f>
        <v>05258</v>
      </c>
      <c r="C2173" s="64" t="s">
        <v>323</v>
      </c>
      <c r="D2173" s="87"/>
      <c r="E2173" s="81" t="s">
        <v>12872</v>
      </c>
      <c r="F2173" s="87"/>
      <c r="G2173" s="63" t="s">
        <v>10335</v>
      </c>
      <c r="H2173" s="81" t="s">
        <v>763</v>
      </c>
      <c r="I2173" s="67" t="s">
        <v>10652</v>
      </c>
      <c r="J2173" s="89"/>
      <c r="K2173" s="89"/>
      <c r="L2173" s="89"/>
      <c r="M2173" s="89"/>
      <c r="N2173" s="89"/>
      <c r="O2173" s="71" t="s">
        <v>10335</v>
      </c>
      <c r="P2173" s="71"/>
      <c r="Q2173" s="71" t="s">
        <v>10338</v>
      </c>
      <c r="R2173" s="79" t="s">
        <v>10339</v>
      </c>
      <c r="S2173" s="95" t="n">
        <v>45161</v>
      </c>
      <c r="T2173" s="95" t="n">
        <v>45891</v>
      </c>
      <c r="U2173" s="87" t="s">
        <v>10340</v>
      </c>
      <c r="V2173" s="87" t="s">
        <v>10341</v>
      </c>
      <c r="W2173" s="91"/>
      <c r="X2173" s="71" t="s">
        <v>10335</v>
      </c>
      <c r="Y2173" s="71" t="s">
        <v>10342</v>
      </c>
      <c r="Z2173" s="79" t="s">
        <v>10629</v>
      </c>
      <c r="AA2173" s="89"/>
      <c r="AB2173" s="89"/>
      <c r="AC2173" s="89"/>
      <c r="AD2173" s="89"/>
      <c r="AE2173" s="97" t="s">
        <v>10630</v>
      </c>
      <c r="AF2173" s="89"/>
      <c r="AG2173" s="89"/>
      <c r="AH2173" s="89"/>
      <c r="AI2173" s="67" t="s">
        <v>10863</v>
      </c>
      <c r="AJ2173" s="79" t="s">
        <v>10346</v>
      </c>
      <c r="AK2173" s="68"/>
      <c r="AL2173" s="68"/>
      <c r="AM2173" s="68"/>
      <c r="AN2173" s="110"/>
      <c r="AO2173" s="110"/>
      <c r="AP2173" s="107"/>
      <c r="AQ2173" s="68"/>
    </row>
    <row r="2174" customFormat="false" ht="15" hidden="false" customHeight="false" outlineLevel="0" collapsed="false">
      <c r="B2174" s="1" t="str">
        <f aca="false">поверители!$E2174</f>
        <v>05259</v>
      </c>
      <c r="C2174" s="64" t="s">
        <v>323</v>
      </c>
      <c r="D2174" s="87"/>
      <c r="E2174" s="81" t="s">
        <v>12873</v>
      </c>
      <c r="F2174" s="87"/>
      <c r="G2174" s="63" t="s">
        <v>10335</v>
      </c>
      <c r="H2174" s="81" t="s">
        <v>763</v>
      </c>
      <c r="I2174" s="67" t="s">
        <v>10652</v>
      </c>
      <c r="J2174" s="89"/>
      <c r="K2174" s="89"/>
      <c r="L2174" s="89"/>
      <c r="M2174" s="89"/>
      <c r="N2174" s="89"/>
      <c r="O2174" s="71" t="s">
        <v>10335</v>
      </c>
      <c r="P2174" s="71"/>
      <c r="Q2174" s="71" t="s">
        <v>10338</v>
      </c>
      <c r="R2174" s="79" t="s">
        <v>10339</v>
      </c>
      <c r="S2174" s="95" t="n">
        <v>45161</v>
      </c>
      <c r="T2174" s="95" t="n">
        <v>45891</v>
      </c>
      <c r="U2174" s="87" t="s">
        <v>10340</v>
      </c>
      <c r="V2174" s="87" t="s">
        <v>10341</v>
      </c>
      <c r="W2174" s="91"/>
      <c r="X2174" s="71" t="s">
        <v>10335</v>
      </c>
      <c r="Y2174" s="71" t="s">
        <v>10342</v>
      </c>
      <c r="Z2174" s="79" t="s">
        <v>10629</v>
      </c>
      <c r="AA2174" s="89"/>
      <c r="AB2174" s="89"/>
      <c r="AC2174" s="89"/>
      <c r="AD2174" s="89"/>
      <c r="AE2174" s="97" t="s">
        <v>10630</v>
      </c>
      <c r="AF2174" s="89"/>
      <c r="AG2174" s="89"/>
      <c r="AH2174" s="89"/>
      <c r="AI2174" s="67" t="s">
        <v>10863</v>
      </c>
      <c r="AJ2174" s="79" t="s">
        <v>10346</v>
      </c>
      <c r="AK2174" s="68"/>
      <c r="AL2174" s="68"/>
      <c r="AM2174" s="68"/>
      <c r="AN2174" s="110"/>
      <c r="AO2174" s="110"/>
      <c r="AP2174" s="107"/>
      <c r="AQ2174" s="68"/>
    </row>
    <row r="2175" customFormat="false" ht="15" hidden="false" customHeight="false" outlineLevel="0" collapsed="false">
      <c r="B2175" s="1" t="str">
        <f aca="false">поверители!$E2175</f>
        <v>05260</v>
      </c>
      <c r="C2175" s="64" t="s">
        <v>323</v>
      </c>
      <c r="D2175" s="63"/>
      <c r="E2175" s="81" t="s">
        <v>12874</v>
      </c>
      <c r="F2175" s="63"/>
      <c r="G2175" s="63" t="s">
        <v>10335</v>
      </c>
      <c r="H2175" s="81" t="s">
        <v>763</v>
      </c>
      <c r="I2175" s="67" t="s">
        <v>10652</v>
      </c>
      <c r="J2175" s="76"/>
      <c r="K2175" s="76"/>
      <c r="L2175" s="76"/>
      <c r="M2175" s="76"/>
      <c r="N2175" s="76"/>
      <c r="O2175" s="71" t="s">
        <v>10335</v>
      </c>
      <c r="P2175" s="71"/>
      <c r="Q2175" s="71" t="s">
        <v>10338</v>
      </c>
      <c r="R2175" s="79" t="s">
        <v>10339</v>
      </c>
      <c r="S2175" s="95" t="n">
        <v>45161</v>
      </c>
      <c r="T2175" s="95" t="n">
        <v>45891</v>
      </c>
      <c r="U2175" s="87" t="s">
        <v>10340</v>
      </c>
      <c r="V2175" s="87" t="s">
        <v>10341</v>
      </c>
      <c r="W2175" s="76"/>
      <c r="X2175" s="71" t="s">
        <v>10335</v>
      </c>
      <c r="Y2175" s="71" t="s">
        <v>10342</v>
      </c>
      <c r="Z2175" s="79" t="s">
        <v>10629</v>
      </c>
      <c r="AA2175" s="76"/>
      <c r="AB2175" s="76"/>
      <c r="AC2175" s="76"/>
      <c r="AD2175" s="76"/>
      <c r="AE2175" s="97" t="s">
        <v>10630</v>
      </c>
      <c r="AF2175" s="76"/>
      <c r="AG2175" s="76"/>
      <c r="AH2175" s="76"/>
      <c r="AI2175" s="67" t="s">
        <v>10863</v>
      </c>
      <c r="AJ2175" s="79" t="s">
        <v>10346</v>
      </c>
      <c r="AK2175" s="68"/>
      <c r="AL2175" s="68"/>
      <c r="AM2175" s="68"/>
      <c r="AN2175" s="110"/>
      <c r="AO2175" s="110"/>
      <c r="AP2175" s="107"/>
      <c r="AQ2175" s="68"/>
    </row>
    <row r="2176" customFormat="false" ht="15" hidden="false" customHeight="false" outlineLevel="0" collapsed="false">
      <c r="B2176" s="1" t="str">
        <f aca="false">поверители!$E2176</f>
        <v>05261</v>
      </c>
      <c r="C2176" s="64" t="s">
        <v>323</v>
      </c>
      <c r="D2176" s="63"/>
      <c r="E2176" s="81" t="s">
        <v>12875</v>
      </c>
      <c r="F2176" s="63"/>
      <c r="G2176" s="63" t="s">
        <v>10335</v>
      </c>
      <c r="H2176" s="81" t="s">
        <v>763</v>
      </c>
      <c r="I2176" s="67" t="s">
        <v>10652</v>
      </c>
      <c r="J2176" s="76"/>
      <c r="K2176" s="76"/>
      <c r="L2176" s="76"/>
      <c r="M2176" s="76"/>
      <c r="N2176" s="76"/>
      <c r="O2176" s="71" t="s">
        <v>10335</v>
      </c>
      <c r="P2176" s="71"/>
      <c r="Q2176" s="71" t="s">
        <v>10338</v>
      </c>
      <c r="R2176" s="79" t="s">
        <v>10339</v>
      </c>
      <c r="S2176" s="95" t="n">
        <v>45161</v>
      </c>
      <c r="T2176" s="95" t="n">
        <v>45891</v>
      </c>
      <c r="U2176" s="87" t="s">
        <v>10340</v>
      </c>
      <c r="V2176" s="87" t="s">
        <v>10341</v>
      </c>
      <c r="W2176" s="76"/>
      <c r="X2176" s="71" t="s">
        <v>10335</v>
      </c>
      <c r="Y2176" s="71" t="s">
        <v>10342</v>
      </c>
      <c r="Z2176" s="79" t="s">
        <v>10629</v>
      </c>
      <c r="AA2176" s="76"/>
      <c r="AB2176" s="76"/>
      <c r="AC2176" s="76"/>
      <c r="AD2176" s="76"/>
      <c r="AE2176" s="97" t="s">
        <v>10630</v>
      </c>
      <c r="AF2176" s="76"/>
      <c r="AG2176" s="76"/>
      <c r="AH2176" s="76"/>
      <c r="AI2176" s="67" t="s">
        <v>10863</v>
      </c>
      <c r="AJ2176" s="79" t="s">
        <v>10346</v>
      </c>
      <c r="AK2176" s="68"/>
      <c r="AL2176" s="68"/>
      <c r="AM2176" s="68"/>
      <c r="AN2176" s="110"/>
      <c r="AO2176" s="110"/>
      <c r="AP2176" s="107"/>
      <c r="AQ2176" s="68"/>
    </row>
    <row r="2177" customFormat="false" ht="15" hidden="false" customHeight="false" outlineLevel="0" collapsed="false">
      <c r="B2177" s="1" t="str">
        <f aca="false">поверители!$E2177</f>
        <v>05262</v>
      </c>
      <c r="C2177" s="64" t="s">
        <v>323</v>
      </c>
      <c r="D2177" s="63"/>
      <c r="E2177" s="81" t="s">
        <v>12876</v>
      </c>
      <c r="F2177" s="63"/>
      <c r="G2177" s="63" t="s">
        <v>10335</v>
      </c>
      <c r="H2177" s="81" t="s">
        <v>763</v>
      </c>
      <c r="I2177" s="67" t="s">
        <v>10652</v>
      </c>
      <c r="J2177" s="76"/>
      <c r="K2177" s="76"/>
      <c r="L2177" s="76"/>
      <c r="M2177" s="76"/>
      <c r="N2177" s="76"/>
      <c r="O2177" s="71" t="s">
        <v>10335</v>
      </c>
      <c r="P2177" s="71"/>
      <c r="Q2177" s="71" t="s">
        <v>10338</v>
      </c>
      <c r="R2177" s="79" t="s">
        <v>10339</v>
      </c>
      <c r="S2177" s="95" t="n">
        <v>45161</v>
      </c>
      <c r="T2177" s="95" t="n">
        <v>45891</v>
      </c>
      <c r="U2177" s="87" t="s">
        <v>10340</v>
      </c>
      <c r="V2177" s="87" t="s">
        <v>10341</v>
      </c>
      <c r="W2177" s="76"/>
      <c r="X2177" s="71" t="s">
        <v>10335</v>
      </c>
      <c r="Y2177" s="71" t="s">
        <v>10342</v>
      </c>
      <c r="Z2177" s="79" t="s">
        <v>10629</v>
      </c>
      <c r="AA2177" s="76"/>
      <c r="AB2177" s="76"/>
      <c r="AC2177" s="76"/>
      <c r="AD2177" s="76"/>
      <c r="AE2177" s="97" t="s">
        <v>10630</v>
      </c>
      <c r="AF2177" s="76"/>
      <c r="AG2177" s="76"/>
      <c r="AH2177" s="76"/>
      <c r="AI2177" s="67" t="s">
        <v>10863</v>
      </c>
      <c r="AJ2177" s="79" t="s">
        <v>10346</v>
      </c>
      <c r="AK2177" s="68"/>
      <c r="AL2177" s="68"/>
      <c r="AM2177" s="68"/>
      <c r="AN2177" s="110"/>
      <c r="AO2177" s="110"/>
      <c r="AP2177" s="107"/>
      <c r="AQ2177" s="68"/>
    </row>
    <row r="2178" customFormat="false" ht="15" hidden="false" customHeight="false" outlineLevel="0" collapsed="false">
      <c r="B2178" s="1" t="str">
        <f aca="false">поверители!$E2178</f>
        <v>05263</v>
      </c>
      <c r="C2178" s="64" t="s">
        <v>323</v>
      </c>
      <c r="D2178" s="63"/>
      <c r="E2178" s="81" t="s">
        <v>12877</v>
      </c>
      <c r="F2178" s="63"/>
      <c r="G2178" s="63" t="s">
        <v>10335</v>
      </c>
      <c r="H2178" s="81" t="s">
        <v>763</v>
      </c>
      <c r="I2178" s="67" t="s">
        <v>10652</v>
      </c>
      <c r="J2178" s="76"/>
      <c r="K2178" s="76"/>
      <c r="L2178" s="76"/>
      <c r="M2178" s="76"/>
      <c r="N2178" s="76"/>
      <c r="O2178" s="71" t="s">
        <v>10335</v>
      </c>
      <c r="P2178" s="71"/>
      <c r="Q2178" s="71" t="s">
        <v>10338</v>
      </c>
      <c r="R2178" s="79" t="s">
        <v>10339</v>
      </c>
      <c r="S2178" s="95" t="n">
        <v>45161</v>
      </c>
      <c r="T2178" s="95" t="n">
        <v>45891</v>
      </c>
      <c r="U2178" s="87" t="s">
        <v>10340</v>
      </c>
      <c r="V2178" s="87" t="s">
        <v>10341</v>
      </c>
      <c r="W2178" s="76"/>
      <c r="X2178" s="71" t="s">
        <v>10335</v>
      </c>
      <c r="Y2178" s="71" t="s">
        <v>10342</v>
      </c>
      <c r="Z2178" s="79" t="s">
        <v>10629</v>
      </c>
      <c r="AA2178" s="76"/>
      <c r="AB2178" s="76"/>
      <c r="AC2178" s="76"/>
      <c r="AD2178" s="76"/>
      <c r="AE2178" s="97" t="s">
        <v>10630</v>
      </c>
      <c r="AF2178" s="76"/>
      <c r="AG2178" s="76"/>
      <c r="AH2178" s="76"/>
      <c r="AI2178" s="67" t="s">
        <v>10863</v>
      </c>
      <c r="AJ2178" s="79" t="s">
        <v>10346</v>
      </c>
      <c r="AK2178" s="68"/>
      <c r="AL2178" s="68"/>
      <c r="AM2178" s="68"/>
      <c r="AN2178" s="110"/>
      <c r="AO2178" s="110"/>
      <c r="AP2178" s="107"/>
      <c r="AQ2178" s="68"/>
    </row>
    <row r="2179" customFormat="false" ht="15" hidden="false" customHeight="false" outlineLevel="0" collapsed="false">
      <c r="B2179" s="1" t="str">
        <f aca="false">поверители!$E2179</f>
        <v>05264</v>
      </c>
      <c r="C2179" s="64" t="s">
        <v>323</v>
      </c>
      <c r="D2179" s="63"/>
      <c r="E2179" s="81" t="s">
        <v>12878</v>
      </c>
      <c r="F2179" s="63"/>
      <c r="G2179" s="63" t="s">
        <v>10335</v>
      </c>
      <c r="H2179" s="81" t="s">
        <v>763</v>
      </c>
      <c r="I2179" s="67" t="s">
        <v>10652</v>
      </c>
      <c r="J2179" s="76"/>
      <c r="K2179" s="76"/>
      <c r="L2179" s="76"/>
      <c r="M2179" s="76"/>
      <c r="N2179" s="76"/>
      <c r="O2179" s="71" t="s">
        <v>10335</v>
      </c>
      <c r="P2179" s="71"/>
      <c r="Q2179" s="71" t="s">
        <v>10338</v>
      </c>
      <c r="R2179" s="79" t="s">
        <v>10339</v>
      </c>
      <c r="S2179" s="95" t="n">
        <v>45161</v>
      </c>
      <c r="T2179" s="95" t="n">
        <v>45891</v>
      </c>
      <c r="U2179" s="87" t="s">
        <v>10340</v>
      </c>
      <c r="V2179" s="87" t="s">
        <v>10341</v>
      </c>
      <c r="W2179" s="76"/>
      <c r="X2179" s="71" t="s">
        <v>10335</v>
      </c>
      <c r="Y2179" s="71" t="s">
        <v>10342</v>
      </c>
      <c r="Z2179" s="79" t="s">
        <v>10629</v>
      </c>
      <c r="AA2179" s="76"/>
      <c r="AB2179" s="76"/>
      <c r="AC2179" s="76"/>
      <c r="AD2179" s="76"/>
      <c r="AE2179" s="97" t="s">
        <v>10630</v>
      </c>
      <c r="AF2179" s="76"/>
      <c r="AG2179" s="76"/>
      <c r="AH2179" s="76"/>
      <c r="AI2179" s="67" t="s">
        <v>10863</v>
      </c>
      <c r="AJ2179" s="79" t="s">
        <v>10346</v>
      </c>
      <c r="AK2179" s="68"/>
      <c r="AL2179" s="68"/>
      <c r="AM2179" s="68"/>
      <c r="AN2179" s="110"/>
      <c r="AO2179" s="110"/>
      <c r="AP2179" s="107"/>
      <c r="AQ2179" s="68"/>
    </row>
    <row r="2180" customFormat="false" ht="15" hidden="false" customHeight="false" outlineLevel="0" collapsed="false">
      <c r="B2180" s="1" t="str">
        <f aca="false">поверители!$E2180</f>
        <v>05265</v>
      </c>
      <c r="C2180" s="64" t="s">
        <v>323</v>
      </c>
      <c r="D2180" s="63"/>
      <c r="E2180" s="81" t="s">
        <v>12879</v>
      </c>
      <c r="F2180" s="63"/>
      <c r="G2180" s="63" t="s">
        <v>10335</v>
      </c>
      <c r="H2180" s="81" t="s">
        <v>763</v>
      </c>
      <c r="I2180" s="67" t="s">
        <v>10652</v>
      </c>
      <c r="J2180" s="76"/>
      <c r="K2180" s="76"/>
      <c r="L2180" s="76"/>
      <c r="M2180" s="76"/>
      <c r="N2180" s="76"/>
      <c r="O2180" s="71" t="s">
        <v>10335</v>
      </c>
      <c r="P2180" s="71"/>
      <c r="Q2180" s="71" t="s">
        <v>10338</v>
      </c>
      <c r="R2180" s="79" t="s">
        <v>10339</v>
      </c>
      <c r="S2180" s="95" t="n">
        <v>45161</v>
      </c>
      <c r="T2180" s="95" t="n">
        <v>45891</v>
      </c>
      <c r="U2180" s="87" t="s">
        <v>10340</v>
      </c>
      <c r="V2180" s="87" t="s">
        <v>10341</v>
      </c>
      <c r="W2180" s="76"/>
      <c r="X2180" s="71" t="s">
        <v>10335</v>
      </c>
      <c r="Y2180" s="71" t="s">
        <v>10342</v>
      </c>
      <c r="Z2180" s="79" t="s">
        <v>10629</v>
      </c>
      <c r="AA2180" s="76"/>
      <c r="AB2180" s="76"/>
      <c r="AC2180" s="76"/>
      <c r="AD2180" s="76"/>
      <c r="AE2180" s="97" t="s">
        <v>10630</v>
      </c>
      <c r="AF2180" s="76"/>
      <c r="AG2180" s="76"/>
      <c r="AH2180" s="76"/>
      <c r="AI2180" s="67" t="s">
        <v>10863</v>
      </c>
      <c r="AJ2180" s="79" t="s">
        <v>10346</v>
      </c>
      <c r="AK2180" s="68"/>
      <c r="AL2180" s="68"/>
      <c r="AM2180" s="68"/>
      <c r="AN2180" s="110"/>
      <c r="AO2180" s="110"/>
      <c r="AP2180" s="107"/>
      <c r="AQ2180" s="68"/>
    </row>
    <row r="2181" customFormat="false" ht="15" hidden="false" customHeight="false" outlineLevel="0" collapsed="false">
      <c r="B2181" s="1" t="str">
        <f aca="false">поверители!$E2181</f>
        <v>05266</v>
      </c>
      <c r="C2181" s="64" t="s">
        <v>323</v>
      </c>
      <c r="D2181" s="63"/>
      <c r="E2181" s="81" t="s">
        <v>12880</v>
      </c>
      <c r="F2181" s="63"/>
      <c r="G2181" s="63" t="s">
        <v>10335</v>
      </c>
      <c r="H2181" s="81" t="s">
        <v>763</v>
      </c>
      <c r="I2181" s="67" t="s">
        <v>10652</v>
      </c>
      <c r="J2181" s="76"/>
      <c r="K2181" s="76"/>
      <c r="L2181" s="76"/>
      <c r="M2181" s="76"/>
      <c r="N2181" s="76"/>
      <c r="O2181" s="71" t="s">
        <v>10335</v>
      </c>
      <c r="P2181" s="71"/>
      <c r="Q2181" s="71" t="s">
        <v>10338</v>
      </c>
      <c r="R2181" s="79" t="s">
        <v>10339</v>
      </c>
      <c r="S2181" s="95" t="n">
        <v>45161</v>
      </c>
      <c r="T2181" s="95" t="n">
        <v>45891</v>
      </c>
      <c r="U2181" s="87" t="s">
        <v>10340</v>
      </c>
      <c r="V2181" s="87" t="s">
        <v>10341</v>
      </c>
      <c r="W2181" s="76"/>
      <c r="X2181" s="71" t="s">
        <v>10335</v>
      </c>
      <c r="Y2181" s="71" t="s">
        <v>10342</v>
      </c>
      <c r="Z2181" s="79" t="s">
        <v>10629</v>
      </c>
      <c r="AA2181" s="76"/>
      <c r="AB2181" s="76"/>
      <c r="AC2181" s="76"/>
      <c r="AD2181" s="76"/>
      <c r="AE2181" s="97" t="s">
        <v>10630</v>
      </c>
      <c r="AF2181" s="76"/>
      <c r="AG2181" s="76"/>
      <c r="AH2181" s="76"/>
      <c r="AI2181" s="67" t="s">
        <v>10863</v>
      </c>
      <c r="AJ2181" s="79" t="s">
        <v>10346</v>
      </c>
      <c r="AK2181" s="68"/>
      <c r="AL2181" s="68"/>
      <c r="AM2181" s="68"/>
      <c r="AN2181" s="110"/>
      <c r="AO2181" s="110"/>
      <c r="AP2181" s="107"/>
      <c r="AQ2181" s="68"/>
    </row>
    <row r="2182" customFormat="false" ht="15" hidden="false" customHeight="false" outlineLevel="0" collapsed="false">
      <c r="B2182" s="1" t="str">
        <f aca="false">поверители!$E2182</f>
        <v>05267</v>
      </c>
      <c r="C2182" s="64" t="s">
        <v>323</v>
      </c>
      <c r="D2182" s="63"/>
      <c r="E2182" s="81" t="s">
        <v>12881</v>
      </c>
      <c r="F2182" s="63"/>
      <c r="G2182" s="63" t="s">
        <v>10335</v>
      </c>
      <c r="H2182" s="81" t="s">
        <v>763</v>
      </c>
      <c r="I2182" s="67" t="s">
        <v>10652</v>
      </c>
      <c r="J2182" s="76"/>
      <c r="K2182" s="76"/>
      <c r="L2182" s="76"/>
      <c r="M2182" s="76"/>
      <c r="N2182" s="76"/>
      <c r="O2182" s="71" t="s">
        <v>10335</v>
      </c>
      <c r="P2182" s="71"/>
      <c r="Q2182" s="71" t="s">
        <v>10338</v>
      </c>
      <c r="R2182" s="79" t="s">
        <v>10339</v>
      </c>
      <c r="S2182" s="95" t="n">
        <v>45161</v>
      </c>
      <c r="T2182" s="95" t="n">
        <v>45891</v>
      </c>
      <c r="U2182" s="87" t="s">
        <v>10340</v>
      </c>
      <c r="V2182" s="87" t="s">
        <v>10341</v>
      </c>
      <c r="W2182" s="76"/>
      <c r="X2182" s="71" t="s">
        <v>10335</v>
      </c>
      <c r="Y2182" s="71" t="s">
        <v>10342</v>
      </c>
      <c r="Z2182" s="79" t="s">
        <v>10629</v>
      </c>
      <c r="AA2182" s="76"/>
      <c r="AB2182" s="76"/>
      <c r="AC2182" s="76"/>
      <c r="AD2182" s="76"/>
      <c r="AE2182" s="97" t="s">
        <v>10630</v>
      </c>
      <c r="AF2182" s="76"/>
      <c r="AG2182" s="76"/>
      <c r="AH2182" s="76"/>
      <c r="AI2182" s="67" t="s">
        <v>10863</v>
      </c>
      <c r="AJ2182" s="79" t="s">
        <v>10346</v>
      </c>
      <c r="AK2182" s="68"/>
      <c r="AL2182" s="68"/>
      <c r="AM2182" s="68"/>
      <c r="AN2182" s="110"/>
      <c r="AO2182" s="110"/>
      <c r="AP2182" s="107"/>
      <c r="AQ2182" s="68"/>
    </row>
    <row r="2183" customFormat="false" ht="15" hidden="false" customHeight="false" outlineLevel="0" collapsed="false">
      <c r="B2183" s="1" t="str">
        <f aca="false">поверители!$E2183</f>
        <v>05268</v>
      </c>
      <c r="C2183" s="64" t="s">
        <v>323</v>
      </c>
      <c r="D2183" s="63"/>
      <c r="E2183" s="81" t="s">
        <v>12882</v>
      </c>
      <c r="F2183" s="63"/>
      <c r="G2183" s="63" t="s">
        <v>10335</v>
      </c>
      <c r="H2183" s="81" t="s">
        <v>763</v>
      </c>
      <c r="I2183" s="67" t="s">
        <v>10652</v>
      </c>
      <c r="J2183" s="76"/>
      <c r="K2183" s="76"/>
      <c r="L2183" s="76"/>
      <c r="M2183" s="76"/>
      <c r="N2183" s="76"/>
      <c r="O2183" s="71" t="s">
        <v>10335</v>
      </c>
      <c r="P2183" s="71"/>
      <c r="Q2183" s="71" t="s">
        <v>10338</v>
      </c>
      <c r="R2183" s="79" t="s">
        <v>10339</v>
      </c>
      <c r="S2183" s="95" t="n">
        <v>45161</v>
      </c>
      <c r="T2183" s="95" t="n">
        <v>45891</v>
      </c>
      <c r="U2183" s="87" t="s">
        <v>10340</v>
      </c>
      <c r="V2183" s="87" t="s">
        <v>10341</v>
      </c>
      <c r="W2183" s="76"/>
      <c r="X2183" s="71" t="s">
        <v>10335</v>
      </c>
      <c r="Y2183" s="71" t="s">
        <v>10342</v>
      </c>
      <c r="Z2183" s="79" t="s">
        <v>10629</v>
      </c>
      <c r="AA2183" s="76"/>
      <c r="AB2183" s="76"/>
      <c r="AC2183" s="76"/>
      <c r="AD2183" s="76"/>
      <c r="AE2183" s="97" t="s">
        <v>10630</v>
      </c>
      <c r="AF2183" s="76"/>
      <c r="AG2183" s="76"/>
      <c r="AH2183" s="76"/>
      <c r="AI2183" s="67" t="s">
        <v>10863</v>
      </c>
      <c r="AJ2183" s="79" t="s">
        <v>10346</v>
      </c>
      <c r="AK2183" s="68"/>
      <c r="AL2183" s="68"/>
      <c r="AM2183" s="68"/>
      <c r="AN2183" s="110"/>
      <c r="AO2183" s="110"/>
      <c r="AP2183" s="107"/>
      <c r="AQ2183" s="68"/>
    </row>
    <row r="2184" customFormat="false" ht="15" hidden="false" customHeight="false" outlineLevel="0" collapsed="false">
      <c r="B2184" s="1" t="str">
        <f aca="false">поверители!$E2184</f>
        <v>05269</v>
      </c>
      <c r="C2184" s="64" t="s">
        <v>323</v>
      </c>
      <c r="D2184" s="63"/>
      <c r="E2184" s="81" t="s">
        <v>12883</v>
      </c>
      <c r="F2184" s="63"/>
      <c r="G2184" s="63" t="s">
        <v>10335</v>
      </c>
      <c r="H2184" s="81" t="s">
        <v>763</v>
      </c>
      <c r="I2184" s="67" t="s">
        <v>10652</v>
      </c>
      <c r="J2184" s="76"/>
      <c r="K2184" s="76"/>
      <c r="L2184" s="76"/>
      <c r="M2184" s="76"/>
      <c r="N2184" s="76"/>
      <c r="O2184" s="71" t="s">
        <v>10335</v>
      </c>
      <c r="P2184" s="71"/>
      <c r="Q2184" s="71" t="s">
        <v>10338</v>
      </c>
      <c r="R2184" s="79" t="s">
        <v>10339</v>
      </c>
      <c r="S2184" s="95" t="n">
        <v>45161</v>
      </c>
      <c r="T2184" s="95" t="n">
        <v>45891</v>
      </c>
      <c r="U2184" s="87" t="s">
        <v>10340</v>
      </c>
      <c r="V2184" s="87" t="s">
        <v>10341</v>
      </c>
      <c r="W2184" s="76"/>
      <c r="X2184" s="71" t="s">
        <v>10335</v>
      </c>
      <c r="Y2184" s="71" t="s">
        <v>10342</v>
      </c>
      <c r="Z2184" s="79" t="s">
        <v>10629</v>
      </c>
      <c r="AA2184" s="76"/>
      <c r="AB2184" s="76"/>
      <c r="AC2184" s="76"/>
      <c r="AD2184" s="76"/>
      <c r="AE2184" s="97" t="s">
        <v>10630</v>
      </c>
      <c r="AF2184" s="76"/>
      <c r="AG2184" s="76"/>
      <c r="AH2184" s="76"/>
      <c r="AI2184" s="67" t="s">
        <v>10863</v>
      </c>
      <c r="AJ2184" s="79" t="s">
        <v>10346</v>
      </c>
      <c r="AK2184" s="68"/>
      <c r="AL2184" s="68"/>
      <c r="AM2184" s="68"/>
      <c r="AN2184" s="110"/>
      <c r="AO2184" s="110"/>
      <c r="AP2184" s="107"/>
      <c r="AQ2184" s="68"/>
    </row>
    <row r="2185" customFormat="false" ht="15" hidden="false" customHeight="false" outlineLevel="0" collapsed="false">
      <c r="B2185" s="1" t="str">
        <f aca="false">поверители!$E2185</f>
        <v>Р00458</v>
      </c>
      <c r="C2185" s="64" t="s">
        <v>291</v>
      </c>
      <c r="D2185" s="63"/>
      <c r="E2185" s="81" t="s">
        <v>12884</v>
      </c>
      <c r="F2185" s="63"/>
      <c r="G2185" s="63" t="s">
        <v>10335</v>
      </c>
      <c r="H2185" s="81" t="s">
        <v>294</v>
      </c>
      <c r="I2185" s="67" t="s">
        <v>10670</v>
      </c>
      <c r="J2185" s="76"/>
      <c r="K2185" s="76"/>
      <c r="L2185" s="76"/>
      <c r="M2185" s="76"/>
      <c r="N2185" s="76"/>
      <c r="O2185" s="71" t="s">
        <v>10335</v>
      </c>
      <c r="P2185" s="71"/>
      <c r="Q2185" s="71" t="s">
        <v>10338</v>
      </c>
      <c r="R2185" s="79" t="s">
        <v>10339</v>
      </c>
      <c r="S2185" s="95" t="n">
        <v>45161</v>
      </c>
      <c r="T2185" s="95" t="n">
        <v>45526</v>
      </c>
      <c r="U2185" s="87" t="s">
        <v>10340</v>
      </c>
      <c r="V2185" s="87" t="s">
        <v>10341</v>
      </c>
      <c r="W2185" s="76"/>
      <c r="X2185" s="71" t="s">
        <v>10335</v>
      </c>
      <c r="Y2185" s="71" t="s">
        <v>10342</v>
      </c>
      <c r="Z2185" s="79" t="s">
        <v>10629</v>
      </c>
      <c r="AA2185" s="76"/>
      <c r="AB2185" s="76"/>
      <c r="AC2185" s="76"/>
      <c r="AD2185" s="76"/>
      <c r="AE2185" s="97" t="s">
        <v>10630</v>
      </c>
      <c r="AF2185" s="76"/>
      <c r="AG2185" s="76"/>
      <c r="AH2185" s="76"/>
      <c r="AI2185" s="67" t="s">
        <v>10647</v>
      </c>
      <c r="AJ2185" s="79" t="s">
        <v>10346</v>
      </c>
      <c r="AK2185" s="68"/>
      <c r="AL2185" s="68"/>
      <c r="AM2185" s="68"/>
      <c r="AN2185" s="110"/>
      <c r="AO2185" s="110"/>
      <c r="AP2185" s="107"/>
      <c r="AQ2185" s="68"/>
    </row>
    <row r="2186" customFormat="false" ht="15" hidden="false" customHeight="false" outlineLevel="0" collapsed="false">
      <c r="B2186" s="1" t="str">
        <f aca="false">поверители!$E2186</f>
        <v>Р00561</v>
      </c>
      <c r="C2186" s="64" t="s">
        <v>291</v>
      </c>
      <c r="D2186" s="63"/>
      <c r="E2186" s="81" t="s">
        <v>12885</v>
      </c>
      <c r="F2186" s="63"/>
      <c r="G2186" s="63" t="s">
        <v>10335</v>
      </c>
      <c r="H2186" s="81" t="s">
        <v>294</v>
      </c>
      <c r="I2186" s="67" t="s">
        <v>10453</v>
      </c>
      <c r="J2186" s="76"/>
      <c r="K2186" s="76"/>
      <c r="L2186" s="76"/>
      <c r="M2186" s="76"/>
      <c r="N2186" s="76"/>
      <c r="O2186" s="71" t="s">
        <v>10335</v>
      </c>
      <c r="P2186" s="71"/>
      <c r="Q2186" s="71" t="s">
        <v>10338</v>
      </c>
      <c r="R2186" s="79" t="s">
        <v>10339</v>
      </c>
      <c r="S2186" s="95" t="n">
        <v>45161</v>
      </c>
      <c r="T2186" s="95" t="n">
        <v>45526</v>
      </c>
      <c r="U2186" s="87" t="s">
        <v>10340</v>
      </c>
      <c r="V2186" s="87" t="s">
        <v>10341</v>
      </c>
      <c r="W2186" s="76"/>
      <c r="X2186" s="71" t="s">
        <v>10335</v>
      </c>
      <c r="Y2186" s="71" t="s">
        <v>10342</v>
      </c>
      <c r="Z2186" s="79" t="s">
        <v>10629</v>
      </c>
      <c r="AA2186" s="76"/>
      <c r="AB2186" s="76"/>
      <c r="AC2186" s="76"/>
      <c r="AD2186" s="76"/>
      <c r="AE2186" s="97" t="s">
        <v>10630</v>
      </c>
      <c r="AF2186" s="76"/>
      <c r="AG2186" s="76"/>
      <c r="AH2186" s="76"/>
      <c r="AI2186" s="67" t="s">
        <v>10647</v>
      </c>
      <c r="AJ2186" s="79" t="s">
        <v>10346</v>
      </c>
      <c r="AK2186" s="68"/>
      <c r="AL2186" s="68"/>
      <c r="AM2186" s="68"/>
      <c r="AN2186" s="110"/>
      <c r="AO2186" s="110"/>
      <c r="AP2186" s="107"/>
      <c r="AQ2186" s="68"/>
    </row>
    <row r="2187" customFormat="false" ht="15" hidden="false" customHeight="false" outlineLevel="0" collapsed="false">
      <c r="B2187" s="1" t="str">
        <f aca="false">поверители!$E2187</f>
        <v>Р00564</v>
      </c>
      <c r="C2187" s="64" t="s">
        <v>291</v>
      </c>
      <c r="D2187" s="63"/>
      <c r="E2187" s="81" t="s">
        <v>12886</v>
      </c>
      <c r="F2187" s="63"/>
      <c r="G2187" s="63" t="s">
        <v>10335</v>
      </c>
      <c r="H2187" s="81" t="s">
        <v>294</v>
      </c>
      <c r="I2187" s="67" t="s">
        <v>10458</v>
      </c>
      <c r="J2187" s="76"/>
      <c r="K2187" s="76"/>
      <c r="L2187" s="76"/>
      <c r="M2187" s="76"/>
      <c r="N2187" s="76"/>
      <c r="O2187" s="71" t="s">
        <v>10335</v>
      </c>
      <c r="P2187" s="71"/>
      <c r="Q2187" s="71" t="s">
        <v>10338</v>
      </c>
      <c r="R2187" s="79" t="s">
        <v>10339</v>
      </c>
      <c r="S2187" s="95" t="n">
        <v>45161</v>
      </c>
      <c r="T2187" s="95" t="n">
        <v>45526</v>
      </c>
      <c r="U2187" s="87" t="s">
        <v>10340</v>
      </c>
      <c r="V2187" s="87" t="s">
        <v>10341</v>
      </c>
      <c r="W2187" s="76"/>
      <c r="X2187" s="71" t="s">
        <v>10335</v>
      </c>
      <c r="Y2187" s="71" t="s">
        <v>10342</v>
      </c>
      <c r="Z2187" s="79" t="s">
        <v>10629</v>
      </c>
      <c r="AA2187" s="76"/>
      <c r="AB2187" s="76"/>
      <c r="AC2187" s="76"/>
      <c r="AD2187" s="76"/>
      <c r="AE2187" s="97" t="s">
        <v>10630</v>
      </c>
      <c r="AF2187" s="76"/>
      <c r="AG2187" s="76"/>
      <c r="AH2187" s="76"/>
      <c r="AI2187" s="67" t="s">
        <v>10647</v>
      </c>
      <c r="AJ2187" s="79" t="s">
        <v>10346</v>
      </c>
      <c r="AK2187" s="68"/>
      <c r="AL2187" s="68"/>
      <c r="AM2187" s="68"/>
      <c r="AN2187" s="110"/>
      <c r="AO2187" s="110"/>
      <c r="AP2187" s="107"/>
      <c r="AQ2187" s="68"/>
    </row>
    <row r="2188" customFormat="false" ht="15" hidden="false" customHeight="false" outlineLevel="0" collapsed="false">
      <c r="B2188" s="1" t="str">
        <f aca="false">поверители!$E2188</f>
        <v>Р00565</v>
      </c>
      <c r="C2188" s="64" t="s">
        <v>291</v>
      </c>
      <c r="D2188" s="63"/>
      <c r="E2188" s="81" t="s">
        <v>12887</v>
      </c>
      <c r="F2188" s="63"/>
      <c r="G2188" s="63" t="s">
        <v>10335</v>
      </c>
      <c r="H2188" s="81" t="s">
        <v>294</v>
      </c>
      <c r="I2188" s="67" t="s">
        <v>10670</v>
      </c>
      <c r="J2188" s="76"/>
      <c r="K2188" s="76"/>
      <c r="L2188" s="76"/>
      <c r="M2188" s="76"/>
      <c r="N2188" s="76"/>
      <c r="O2188" s="71" t="s">
        <v>10335</v>
      </c>
      <c r="P2188" s="71"/>
      <c r="Q2188" s="71" t="s">
        <v>10338</v>
      </c>
      <c r="R2188" s="79" t="s">
        <v>10339</v>
      </c>
      <c r="S2188" s="95" t="n">
        <v>45161</v>
      </c>
      <c r="T2188" s="95" t="n">
        <v>45526</v>
      </c>
      <c r="U2188" s="87" t="s">
        <v>10340</v>
      </c>
      <c r="V2188" s="87" t="s">
        <v>10341</v>
      </c>
      <c r="W2188" s="76"/>
      <c r="X2188" s="71" t="s">
        <v>10335</v>
      </c>
      <c r="Y2188" s="71" t="s">
        <v>10342</v>
      </c>
      <c r="Z2188" s="79" t="s">
        <v>10629</v>
      </c>
      <c r="AA2188" s="76"/>
      <c r="AB2188" s="76"/>
      <c r="AC2188" s="76"/>
      <c r="AD2188" s="76"/>
      <c r="AE2188" s="97" t="s">
        <v>10630</v>
      </c>
      <c r="AF2188" s="76"/>
      <c r="AG2188" s="76"/>
      <c r="AH2188" s="76"/>
      <c r="AI2188" s="67" t="s">
        <v>10647</v>
      </c>
      <c r="AJ2188" s="79" t="s">
        <v>10346</v>
      </c>
      <c r="AK2188" s="68"/>
      <c r="AL2188" s="68"/>
      <c r="AM2188" s="68"/>
      <c r="AN2188" s="110"/>
      <c r="AO2188" s="110"/>
      <c r="AP2188" s="107"/>
      <c r="AQ2188" s="68"/>
    </row>
    <row r="2189" customFormat="false" ht="15" hidden="false" customHeight="false" outlineLevel="0" collapsed="false">
      <c r="B2189" s="1" t="str">
        <f aca="false">поверители!$E2189</f>
        <v>Р00566</v>
      </c>
      <c r="C2189" s="64" t="s">
        <v>291</v>
      </c>
      <c r="D2189" s="63"/>
      <c r="E2189" s="81" t="s">
        <v>12888</v>
      </c>
      <c r="F2189" s="63"/>
      <c r="G2189" s="63" t="s">
        <v>10335</v>
      </c>
      <c r="H2189" s="81" t="s">
        <v>294</v>
      </c>
      <c r="I2189" s="67" t="s">
        <v>10670</v>
      </c>
      <c r="J2189" s="76"/>
      <c r="K2189" s="76"/>
      <c r="L2189" s="76"/>
      <c r="M2189" s="76"/>
      <c r="N2189" s="76"/>
      <c r="O2189" s="71" t="s">
        <v>10335</v>
      </c>
      <c r="P2189" s="71"/>
      <c r="Q2189" s="71" t="s">
        <v>10338</v>
      </c>
      <c r="R2189" s="79" t="s">
        <v>10339</v>
      </c>
      <c r="S2189" s="95" t="n">
        <v>45161</v>
      </c>
      <c r="T2189" s="95" t="n">
        <v>45526</v>
      </c>
      <c r="U2189" s="87" t="s">
        <v>10340</v>
      </c>
      <c r="V2189" s="87" t="s">
        <v>10341</v>
      </c>
      <c r="W2189" s="76"/>
      <c r="X2189" s="71" t="s">
        <v>10335</v>
      </c>
      <c r="Y2189" s="71" t="s">
        <v>10342</v>
      </c>
      <c r="Z2189" s="79" t="s">
        <v>10629</v>
      </c>
      <c r="AA2189" s="76"/>
      <c r="AB2189" s="76"/>
      <c r="AC2189" s="76"/>
      <c r="AD2189" s="76"/>
      <c r="AE2189" s="97" t="s">
        <v>10630</v>
      </c>
      <c r="AF2189" s="76"/>
      <c r="AG2189" s="76"/>
      <c r="AH2189" s="76"/>
      <c r="AI2189" s="67" t="s">
        <v>10647</v>
      </c>
      <c r="AJ2189" s="79" t="s">
        <v>10346</v>
      </c>
      <c r="AK2189" s="68"/>
      <c r="AL2189" s="68"/>
      <c r="AM2189" s="68"/>
      <c r="AN2189" s="110"/>
      <c r="AO2189" s="110"/>
      <c r="AP2189" s="107"/>
      <c r="AQ2189" s="68"/>
    </row>
    <row r="2190" customFormat="false" ht="15" hidden="false" customHeight="false" outlineLevel="0" collapsed="false">
      <c r="B2190" s="1" t="str">
        <f aca="false">поверители!$E2190</f>
        <v>Р00674</v>
      </c>
      <c r="C2190" s="64" t="s">
        <v>291</v>
      </c>
      <c r="D2190" s="63"/>
      <c r="E2190" s="81" t="s">
        <v>12889</v>
      </c>
      <c r="F2190" s="63"/>
      <c r="G2190" s="63" t="s">
        <v>10335</v>
      </c>
      <c r="H2190" s="81" t="s">
        <v>294</v>
      </c>
      <c r="I2190" s="67" t="s">
        <v>10458</v>
      </c>
      <c r="J2190" s="76"/>
      <c r="K2190" s="76"/>
      <c r="L2190" s="76"/>
      <c r="M2190" s="76"/>
      <c r="N2190" s="76"/>
      <c r="O2190" s="71" t="s">
        <v>10335</v>
      </c>
      <c r="P2190" s="71"/>
      <c r="Q2190" s="71" t="s">
        <v>10338</v>
      </c>
      <c r="R2190" s="79" t="s">
        <v>10339</v>
      </c>
      <c r="S2190" s="95" t="n">
        <v>45161</v>
      </c>
      <c r="T2190" s="95" t="n">
        <v>45526</v>
      </c>
      <c r="U2190" s="87" t="s">
        <v>10340</v>
      </c>
      <c r="V2190" s="87" t="s">
        <v>10341</v>
      </c>
      <c r="W2190" s="76"/>
      <c r="X2190" s="71" t="s">
        <v>10335</v>
      </c>
      <c r="Y2190" s="71" t="s">
        <v>10342</v>
      </c>
      <c r="Z2190" s="79" t="s">
        <v>10629</v>
      </c>
      <c r="AA2190" s="76"/>
      <c r="AB2190" s="76"/>
      <c r="AC2190" s="76"/>
      <c r="AD2190" s="76"/>
      <c r="AE2190" s="97" t="s">
        <v>10630</v>
      </c>
      <c r="AF2190" s="76"/>
      <c r="AG2190" s="76"/>
      <c r="AH2190" s="76"/>
      <c r="AI2190" s="67" t="s">
        <v>10647</v>
      </c>
      <c r="AJ2190" s="79" t="s">
        <v>10346</v>
      </c>
      <c r="AK2190" s="68"/>
      <c r="AL2190" s="68"/>
      <c r="AM2190" s="68"/>
      <c r="AN2190" s="110"/>
      <c r="AO2190" s="110"/>
      <c r="AP2190" s="107"/>
      <c r="AQ2190" s="68"/>
    </row>
    <row r="2191" customFormat="false" ht="16.4" hidden="false" customHeight="false" outlineLevel="0" collapsed="false">
      <c r="B2191" s="1" t="str">
        <f aca="false">поверители!$E2191</f>
        <v>00741</v>
      </c>
      <c r="C2191" s="64" t="s">
        <v>2257</v>
      </c>
      <c r="D2191" s="63"/>
      <c r="E2191" s="81" t="s">
        <v>12890</v>
      </c>
      <c r="F2191" s="63"/>
      <c r="G2191" s="63" t="s">
        <v>10335</v>
      </c>
      <c r="H2191" s="80" t="s">
        <v>2260</v>
      </c>
      <c r="I2191" s="67" t="s">
        <v>10652</v>
      </c>
      <c r="J2191" s="76"/>
      <c r="K2191" s="76"/>
      <c r="L2191" s="76"/>
      <c r="M2191" s="76"/>
      <c r="N2191" s="76"/>
      <c r="O2191" s="71" t="s">
        <v>10335</v>
      </c>
      <c r="P2191" s="71"/>
      <c r="Q2191" s="71" t="s">
        <v>10338</v>
      </c>
      <c r="R2191" s="79" t="s">
        <v>10339</v>
      </c>
      <c r="S2191" s="95" t="n">
        <v>45161</v>
      </c>
      <c r="T2191" s="95" t="n">
        <v>45891</v>
      </c>
      <c r="U2191" s="87" t="s">
        <v>10340</v>
      </c>
      <c r="V2191" s="87" t="s">
        <v>10341</v>
      </c>
      <c r="W2191" s="76"/>
      <c r="X2191" s="71" t="s">
        <v>10335</v>
      </c>
      <c r="Y2191" s="71" t="s">
        <v>10342</v>
      </c>
      <c r="Z2191" s="79" t="s">
        <v>10629</v>
      </c>
      <c r="AA2191" s="76"/>
      <c r="AB2191" s="76"/>
      <c r="AC2191" s="76"/>
      <c r="AD2191" s="76"/>
      <c r="AE2191" s="97" t="s">
        <v>10630</v>
      </c>
      <c r="AF2191" s="76"/>
      <c r="AG2191" s="76"/>
      <c r="AH2191" s="76"/>
      <c r="AI2191" s="67" t="s">
        <v>10647</v>
      </c>
      <c r="AJ2191" s="79" t="s">
        <v>10346</v>
      </c>
      <c r="AK2191" s="68"/>
      <c r="AL2191" s="68"/>
      <c r="AM2191" s="68"/>
      <c r="AN2191" s="110"/>
      <c r="AO2191" s="110"/>
      <c r="AP2191" s="107"/>
      <c r="AQ2191" s="68"/>
    </row>
    <row r="2192" customFormat="false" ht="15" hidden="false" customHeight="false" outlineLevel="0" collapsed="false">
      <c r="B2192" s="1" t="str">
        <f aca="false">поверители!$E2192</f>
        <v>02486</v>
      </c>
      <c r="C2192" s="64" t="s">
        <v>291</v>
      </c>
      <c r="D2192" s="63"/>
      <c r="E2192" s="81" t="s">
        <v>12891</v>
      </c>
      <c r="F2192" s="63"/>
      <c r="G2192" s="63" t="s">
        <v>10335</v>
      </c>
      <c r="H2192" s="81" t="s">
        <v>294</v>
      </c>
      <c r="I2192" s="67" t="s">
        <v>10670</v>
      </c>
      <c r="J2192" s="76"/>
      <c r="K2192" s="76"/>
      <c r="L2192" s="76"/>
      <c r="M2192" s="76"/>
      <c r="N2192" s="76"/>
      <c r="O2192" s="71" t="s">
        <v>10335</v>
      </c>
      <c r="P2192" s="71"/>
      <c r="Q2192" s="71" t="s">
        <v>10338</v>
      </c>
      <c r="R2192" s="79" t="s">
        <v>10339</v>
      </c>
      <c r="S2192" s="95" t="n">
        <v>45161</v>
      </c>
      <c r="T2192" s="95" t="n">
        <v>45526</v>
      </c>
      <c r="U2192" s="87" t="s">
        <v>10340</v>
      </c>
      <c r="V2192" s="87" t="s">
        <v>10341</v>
      </c>
      <c r="W2192" s="76"/>
      <c r="X2192" s="71" t="s">
        <v>10335</v>
      </c>
      <c r="Y2192" s="71" t="s">
        <v>10342</v>
      </c>
      <c r="Z2192" s="79" t="s">
        <v>10629</v>
      </c>
      <c r="AA2192" s="76"/>
      <c r="AB2192" s="76"/>
      <c r="AC2192" s="76"/>
      <c r="AD2192" s="76"/>
      <c r="AE2192" s="97" t="s">
        <v>10630</v>
      </c>
      <c r="AF2192" s="76"/>
      <c r="AG2192" s="76"/>
      <c r="AH2192" s="76"/>
      <c r="AI2192" s="67" t="s">
        <v>10647</v>
      </c>
      <c r="AJ2192" s="79" t="s">
        <v>10346</v>
      </c>
      <c r="AK2192" s="68"/>
      <c r="AL2192" s="68"/>
      <c r="AM2192" s="68"/>
      <c r="AN2192" s="110"/>
      <c r="AO2192" s="110"/>
      <c r="AP2192" s="107"/>
      <c r="AQ2192" s="68"/>
    </row>
    <row r="2193" customFormat="false" ht="15" hidden="false" customHeight="false" outlineLevel="0" collapsed="false">
      <c r="B2193" s="1" t="str">
        <f aca="false">поверители!$E2193</f>
        <v>02522</v>
      </c>
      <c r="C2193" s="64" t="s">
        <v>291</v>
      </c>
      <c r="D2193" s="63"/>
      <c r="E2193" s="81" t="s">
        <v>12892</v>
      </c>
      <c r="F2193" s="63"/>
      <c r="G2193" s="63" t="s">
        <v>10335</v>
      </c>
      <c r="H2193" s="81" t="s">
        <v>294</v>
      </c>
      <c r="I2193" s="67" t="s">
        <v>10453</v>
      </c>
      <c r="J2193" s="76"/>
      <c r="K2193" s="76"/>
      <c r="L2193" s="76"/>
      <c r="M2193" s="76"/>
      <c r="N2193" s="76"/>
      <c r="O2193" s="71" t="s">
        <v>10335</v>
      </c>
      <c r="P2193" s="71"/>
      <c r="Q2193" s="71" t="s">
        <v>10338</v>
      </c>
      <c r="R2193" s="79" t="s">
        <v>10339</v>
      </c>
      <c r="S2193" s="95" t="n">
        <v>45161</v>
      </c>
      <c r="T2193" s="95" t="n">
        <v>45526</v>
      </c>
      <c r="U2193" s="87" t="s">
        <v>10340</v>
      </c>
      <c r="V2193" s="87" t="s">
        <v>10341</v>
      </c>
      <c r="W2193" s="76"/>
      <c r="X2193" s="71" t="s">
        <v>10335</v>
      </c>
      <c r="Y2193" s="71" t="s">
        <v>10342</v>
      </c>
      <c r="Z2193" s="79" t="s">
        <v>10629</v>
      </c>
      <c r="AA2193" s="76"/>
      <c r="AB2193" s="76"/>
      <c r="AC2193" s="76"/>
      <c r="AD2193" s="76"/>
      <c r="AE2193" s="97" t="s">
        <v>10630</v>
      </c>
      <c r="AF2193" s="76"/>
      <c r="AG2193" s="76"/>
      <c r="AH2193" s="76"/>
      <c r="AI2193" s="67" t="s">
        <v>10647</v>
      </c>
      <c r="AJ2193" s="79" t="s">
        <v>10346</v>
      </c>
      <c r="AK2193" s="68"/>
      <c r="AL2193" s="68"/>
      <c r="AM2193" s="68"/>
      <c r="AN2193" s="110"/>
      <c r="AO2193" s="110"/>
      <c r="AP2193" s="107"/>
      <c r="AQ2193" s="68"/>
    </row>
    <row r="2194" customFormat="false" ht="17.9" hidden="false" customHeight="false" outlineLevel="0" collapsed="false">
      <c r="B2194" s="1" t="str">
        <f aca="false">поверители!$E2194</f>
        <v>338072</v>
      </c>
      <c r="C2194" s="64" t="s">
        <v>10052</v>
      </c>
      <c r="D2194" s="63"/>
      <c r="E2194" s="81" t="s">
        <v>12893</v>
      </c>
      <c r="F2194" s="63"/>
      <c r="G2194" s="63" t="s">
        <v>10335</v>
      </c>
      <c r="H2194" s="81" t="s">
        <v>390</v>
      </c>
      <c r="I2194" s="67" t="s">
        <v>12894</v>
      </c>
      <c r="J2194" s="76"/>
      <c r="K2194" s="76"/>
      <c r="L2194" s="76"/>
      <c r="M2194" s="76"/>
      <c r="N2194" s="76"/>
      <c r="O2194" s="71" t="s">
        <v>10335</v>
      </c>
      <c r="P2194" s="71"/>
      <c r="Q2194" s="71" t="s">
        <v>10338</v>
      </c>
      <c r="R2194" s="79" t="s">
        <v>10339</v>
      </c>
      <c r="S2194" s="95" t="n">
        <v>45161</v>
      </c>
      <c r="T2194" s="95" t="n">
        <v>45526</v>
      </c>
      <c r="U2194" s="87" t="s">
        <v>10340</v>
      </c>
      <c r="V2194" s="87" t="s">
        <v>10341</v>
      </c>
      <c r="W2194" s="76"/>
      <c r="X2194" s="71" t="s">
        <v>10335</v>
      </c>
      <c r="Y2194" s="71" t="s">
        <v>10342</v>
      </c>
      <c r="Z2194" s="79" t="s">
        <v>10629</v>
      </c>
      <c r="AA2194" s="76"/>
      <c r="AB2194" s="76"/>
      <c r="AC2194" s="76"/>
      <c r="AD2194" s="76"/>
      <c r="AE2194" s="97" t="s">
        <v>10630</v>
      </c>
      <c r="AF2194" s="76"/>
      <c r="AG2194" s="76"/>
      <c r="AH2194" s="76"/>
      <c r="AI2194" s="104" t="s">
        <v>10850</v>
      </c>
      <c r="AJ2194" s="79" t="s">
        <v>10346</v>
      </c>
      <c r="AK2194" s="68"/>
      <c r="AL2194" s="68"/>
      <c r="AM2194" s="68"/>
      <c r="AN2194" s="110"/>
      <c r="AO2194" s="110"/>
      <c r="AP2194" s="107"/>
      <c r="AQ2194" s="68"/>
    </row>
    <row r="2195" customFormat="false" ht="17.9" hidden="false" customHeight="false" outlineLevel="0" collapsed="false">
      <c r="B2195" s="1" t="str">
        <f aca="false">поверители!$E2195</f>
        <v>1553786</v>
      </c>
      <c r="C2195" s="64" t="s">
        <v>10095</v>
      </c>
      <c r="D2195" s="63"/>
      <c r="E2195" s="81" t="s">
        <v>12895</v>
      </c>
      <c r="F2195" s="63"/>
      <c r="G2195" s="63" t="s">
        <v>10335</v>
      </c>
      <c r="H2195" s="63" t="s">
        <v>12896</v>
      </c>
      <c r="I2195" s="67" t="s">
        <v>12780</v>
      </c>
      <c r="J2195" s="76"/>
      <c r="K2195" s="76"/>
      <c r="L2195" s="76"/>
      <c r="M2195" s="76"/>
      <c r="N2195" s="76"/>
      <c r="O2195" s="71" t="s">
        <v>10335</v>
      </c>
      <c r="P2195" s="71"/>
      <c r="Q2195" s="71" t="s">
        <v>10338</v>
      </c>
      <c r="R2195" s="79" t="s">
        <v>10339</v>
      </c>
      <c r="S2195" s="95" t="n">
        <v>45161</v>
      </c>
      <c r="T2195" s="95" t="n">
        <v>45526</v>
      </c>
      <c r="U2195" s="87" t="s">
        <v>10340</v>
      </c>
      <c r="V2195" s="87" t="s">
        <v>10341</v>
      </c>
      <c r="W2195" s="76"/>
      <c r="X2195" s="71" t="s">
        <v>10335</v>
      </c>
      <c r="Y2195" s="71" t="s">
        <v>10342</v>
      </c>
      <c r="Z2195" s="79" t="s">
        <v>10629</v>
      </c>
      <c r="AA2195" s="76"/>
      <c r="AB2195" s="76"/>
      <c r="AC2195" s="76"/>
      <c r="AD2195" s="76"/>
      <c r="AE2195" s="97" t="s">
        <v>10630</v>
      </c>
      <c r="AF2195" s="76"/>
      <c r="AG2195" s="76"/>
      <c r="AH2195" s="76"/>
      <c r="AI2195" s="104" t="s">
        <v>10733</v>
      </c>
      <c r="AJ2195" s="79" t="s">
        <v>10346</v>
      </c>
      <c r="AK2195" s="68"/>
      <c r="AL2195" s="68"/>
      <c r="AM2195" s="68"/>
      <c r="AN2195" s="110"/>
      <c r="AO2195" s="110"/>
      <c r="AP2195" s="107"/>
      <c r="AQ2195" s="68"/>
    </row>
    <row r="2196" customFormat="false" ht="15" hidden="false" customHeight="false" outlineLevel="0" collapsed="false">
      <c r="B2196" s="1" t="str">
        <f aca="false">поверители!$E2196</f>
        <v>Р00234</v>
      </c>
      <c r="C2196" s="64" t="s">
        <v>297</v>
      </c>
      <c r="D2196" s="63"/>
      <c r="E2196" s="81" t="s">
        <v>12897</v>
      </c>
      <c r="F2196" s="63"/>
      <c r="G2196" s="63" t="s">
        <v>10335</v>
      </c>
      <c r="H2196" s="81" t="s">
        <v>300</v>
      </c>
      <c r="I2196" s="67" t="s">
        <v>10667</v>
      </c>
      <c r="J2196" s="76"/>
      <c r="K2196" s="76"/>
      <c r="L2196" s="76"/>
      <c r="M2196" s="76"/>
      <c r="N2196" s="76"/>
      <c r="O2196" s="71" t="s">
        <v>10335</v>
      </c>
      <c r="P2196" s="71"/>
      <c r="Q2196" s="71" t="s">
        <v>10338</v>
      </c>
      <c r="R2196" s="79" t="s">
        <v>10339</v>
      </c>
      <c r="S2196" s="95" t="n">
        <v>45161</v>
      </c>
      <c r="T2196" s="95" t="n">
        <v>45891</v>
      </c>
      <c r="U2196" s="87" t="s">
        <v>10340</v>
      </c>
      <c r="V2196" s="87" t="s">
        <v>10341</v>
      </c>
      <c r="W2196" s="76"/>
      <c r="X2196" s="71" t="s">
        <v>10335</v>
      </c>
      <c r="Y2196" s="71" t="s">
        <v>10342</v>
      </c>
      <c r="Z2196" s="79" t="s">
        <v>10629</v>
      </c>
      <c r="AA2196" s="76"/>
      <c r="AB2196" s="76"/>
      <c r="AC2196" s="76"/>
      <c r="AD2196" s="76"/>
      <c r="AE2196" s="97" t="s">
        <v>10630</v>
      </c>
      <c r="AF2196" s="76"/>
      <c r="AG2196" s="76"/>
      <c r="AH2196" s="76"/>
      <c r="AI2196" s="67" t="s">
        <v>10733</v>
      </c>
      <c r="AJ2196" s="79" t="s">
        <v>10346</v>
      </c>
      <c r="AK2196" s="68"/>
      <c r="AL2196" s="68"/>
      <c r="AM2196" s="68"/>
      <c r="AN2196" s="110"/>
      <c r="AO2196" s="110"/>
      <c r="AP2196" s="107"/>
      <c r="AQ2196" s="68"/>
    </row>
    <row r="2197" customFormat="false" ht="15" hidden="false" customHeight="false" outlineLevel="0" collapsed="false">
      <c r="B2197" s="1" t="str">
        <f aca="false">поверители!$E2197</f>
        <v>Р00410</v>
      </c>
      <c r="C2197" s="64" t="s">
        <v>291</v>
      </c>
      <c r="D2197" s="63"/>
      <c r="E2197" s="81" t="s">
        <v>12898</v>
      </c>
      <c r="F2197" s="63"/>
      <c r="G2197" s="63" t="s">
        <v>10335</v>
      </c>
      <c r="H2197" s="81" t="s">
        <v>294</v>
      </c>
      <c r="I2197" s="67" t="s">
        <v>10670</v>
      </c>
      <c r="J2197" s="76"/>
      <c r="K2197" s="76"/>
      <c r="L2197" s="76"/>
      <c r="M2197" s="76"/>
      <c r="N2197" s="76"/>
      <c r="O2197" s="71" t="s">
        <v>10335</v>
      </c>
      <c r="P2197" s="71"/>
      <c r="Q2197" s="71" t="s">
        <v>10338</v>
      </c>
      <c r="R2197" s="79" t="s">
        <v>10339</v>
      </c>
      <c r="S2197" s="95" t="n">
        <v>45161</v>
      </c>
      <c r="T2197" s="95" t="n">
        <v>45526</v>
      </c>
      <c r="U2197" s="87" t="s">
        <v>10340</v>
      </c>
      <c r="V2197" s="87" t="s">
        <v>10341</v>
      </c>
      <c r="W2197" s="76"/>
      <c r="X2197" s="71" t="s">
        <v>10335</v>
      </c>
      <c r="Y2197" s="71" t="s">
        <v>10342</v>
      </c>
      <c r="Z2197" s="79" t="s">
        <v>10629</v>
      </c>
      <c r="AA2197" s="76"/>
      <c r="AB2197" s="76"/>
      <c r="AC2197" s="76"/>
      <c r="AD2197" s="76"/>
      <c r="AE2197" s="97" t="s">
        <v>10630</v>
      </c>
      <c r="AF2197" s="76"/>
      <c r="AG2197" s="76"/>
      <c r="AH2197" s="76"/>
      <c r="AI2197" s="67" t="s">
        <v>10658</v>
      </c>
      <c r="AJ2197" s="79" t="s">
        <v>10346</v>
      </c>
      <c r="AK2197" s="68"/>
      <c r="AL2197" s="68"/>
      <c r="AM2197" s="68"/>
      <c r="AN2197" s="110"/>
      <c r="AO2197" s="110"/>
      <c r="AP2197" s="107"/>
      <c r="AQ2197" s="68"/>
    </row>
    <row r="2198" customFormat="false" ht="15" hidden="false" customHeight="false" outlineLevel="0" collapsed="false">
      <c r="B2198" s="1" t="str">
        <f aca="false">поверители!$E2198</f>
        <v>Р01023</v>
      </c>
      <c r="C2198" s="64" t="s">
        <v>291</v>
      </c>
      <c r="D2198" s="63"/>
      <c r="E2198" s="81" t="s">
        <v>12899</v>
      </c>
      <c r="F2198" s="63"/>
      <c r="G2198" s="63" t="s">
        <v>10335</v>
      </c>
      <c r="H2198" s="81" t="s">
        <v>294</v>
      </c>
      <c r="I2198" s="67" t="s">
        <v>10458</v>
      </c>
      <c r="J2198" s="76"/>
      <c r="K2198" s="76"/>
      <c r="L2198" s="76"/>
      <c r="M2198" s="76"/>
      <c r="N2198" s="76"/>
      <c r="O2198" s="71" t="s">
        <v>10335</v>
      </c>
      <c r="P2198" s="71"/>
      <c r="Q2198" s="71" t="s">
        <v>10338</v>
      </c>
      <c r="R2198" s="79" t="s">
        <v>10339</v>
      </c>
      <c r="S2198" s="95" t="n">
        <v>45161</v>
      </c>
      <c r="T2198" s="95" t="n">
        <v>45526</v>
      </c>
      <c r="U2198" s="87" t="s">
        <v>10340</v>
      </c>
      <c r="V2198" s="87" t="s">
        <v>10341</v>
      </c>
      <c r="W2198" s="76"/>
      <c r="X2198" s="71" t="s">
        <v>10335</v>
      </c>
      <c r="Y2198" s="71" t="s">
        <v>10342</v>
      </c>
      <c r="Z2198" s="79" t="s">
        <v>10629</v>
      </c>
      <c r="AA2198" s="76"/>
      <c r="AB2198" s="76"/>
      <c r="AC2198" s="76"/>
      <c r="AD2198" s="76"/>
      <c r="AE2198" s="97" t="s">
        <v>10630</v>
      </c>
      <c r="AF2198" s="76"/>
      <c r="AG2198" s="76"/>
      <c r="AH2198" s="76"/>
      <c r="AI2198" s="67" t="s">
        <v>10658</v>
      </c>
      <c r="AJ2198" s="79" t="s">
        <v>10346</v>
      </c>
      <c r="AK2198" s="68"/>
      <c r="AL2198" s="68"/>
      <c r="AM2198" s="68"/>
      <c r="AN2198" s="110"/>
      <c r="AO2198" s="110"/>
      <c r="AP2198" s="107"/>
      <c r="AQ2198" s="68"/>
    </row>
    <row r="2199" customFormat="false" ht="15" hidden="false" customHeight="false" outlineLevel="0" collapsed="false">
      <c r="B2199" s="1" t="str">
        <f aca="false">поверители!$E2199</f>
        <v>Р00651</v>
      </c>
      <c r="C2199" s="64" t="s">
        <v>291</v>
      </c>
      <c r="D2199" s="63"/>
      <c r="E2199" s="81" t="s">
        <v>12900</v>
      </c>
      <c r="F2199" s="63"/>
      <c r="G2199" s="63" t="s">
        <v>10335</v>
      </c>
      <c r="H2199" s="81" t="s">
        <v>294</v>
      </c>
      <c r="I2199" s="67" t="s">
        <v>10458</v>
      </c>
      <c r="J2199" s="76"/>
      <c r="K2199" s="76"/>
      <c r="L2199" s="76"/>
      <c r="M2199" s="76"/>
      <c r="N2199" s="76"/>
      <c r="O2199" s="71" t="s">
        <v>10335</v>
      </c>
      <c r="P2199" s="71"/>
      <c r="Q2199" s="71" t="s">
        <v>10338</v>
      </c>
      <c r="R2199" s="79" t="s">
        <v>10339</v>
      </c>
      <c r="S2199" s="95" t="n">
        <v>45161</v>
      </c>
      <c r="T2199" s="95" t="n">
        <v>45526</v>
      </c>
      <c r="U2199" s="87" t="s">
        <v>10340</v>
      </c>
      <c r="V2199" s="87" t="s">
        <v>10341</v>
      </c>
      <c r="W2199" s="76"/>
      <c r="X2199" s="71" t="s">
        <v>10335</v>
      </c>
      <c r="Y2199" s="71" t="s">
        <v>10342</v>
      </c>
      <c r="Z2199" s="79" t="s">
        <v>10629</v>
      </c>
      <c r="AA2199" s="76"/>
      <c r="AB2199" s="76"/>
      <c r="AC2199" s="76"/>
      <c r="AD2199" s="76"/>
      <c r="AE2199" s="97" t="s">
        <v>10630</v>
      </c>
      <c r="AF2199" s="76"/>
      <c r="AG2199" s="76"/>
      <c r="AH2199" s="76"/>
      <c r="AI2199" s="67" t="s">
        <v>10647</v>
      </c>
      <c r="AJ2199" s="79" t="s">
        <v>10346</v>
      </c>
      <c r="AK2199" s="68"/>
      <c r="AL2199" s="68"/>
      <c r="AM2199" s="68"/>
      <c r="AN2199" s="110"/>
      <c r="AO2199" s="110"/>
      <c r="AP2199" s="107"/>
      <c r="AQ2199" s="68"/>
    </row>
    <row r="2200" customFormat="false" ht="15" hidden="false" customHeight="false" outlineLevel="0" collapsed="false">
      <c r="B2200" s="1" t="str">
        <f aca="false">поверители!$E2200</f>
        <v>Р00004</v>
      </c>
      <c r="C2200" s="64" t="s">
        <v>428</v>
      </c>
      <c r="D2200" s="63"/>
      <c r="E2200" s="81" t="s">
        <v>12901</v>
      </c>
      <c r="F2200" s="63"/>
      <c r="G2200" s="63" t="s">
        <v>10335</v>
      </c>
      <c r="H2200" s="63" t="s">
        <v>404</v>
      </c>
      <c r="I2200" s="67" t="s">
        <v>10374</v>
      </c>
      <c r="J2200" s="76"/>
      <c r="K2200" s="76"/>
      <c r="L2200" s="76"/>
      <c r="M2200" s="76"/>
      <c r="N2200" s="76"/>
      <c r="O2200" s="71" t="s">
        <v>10335</v>
      </c>
      <c r="P2200" s="71"/>
      <c r="Q2200" s="71" t="s">
        <v>10338</v>
      </c>
      <c r="R2200" s="79" t="s">
        <v>10339</v>
      </c>
      <c r="S2200" s="95" t="n">
        <v>45161</v>
      </c>
      <c r="T2200" s="95" t="n">
        <v>45526</v>
      </c>
      <c r="U2200" s="87" t="s">
        <v>10340</v>
      </c>
      <c r="V2200" s="87" t="s">
        <v>10341</v>
      </c>
      <c r="W2200" s="76"/>
      <c r="X2200" s="71" t="s">
        <v>10335</v>
      </c>
      <c r="Y2200" s="71" t="s">
        <v>10342</v>
      </c>
      <c r="Z2200" s="79" t="s">
        <v>10629</v>
      </c>
      <c r="AA2200" s="76"/>
      <c r="AB2200" s="76"/>
      <c r="AC2200" s="76"/>
      <c r="AD2200" s="76"/>
      <c r="AE2200" s="97" t="s">
        <v>10630</v>
      </c>
      <c r="AF2200" s="76"/>
      <c r="AG2200" s="76"/>
      <c r="AH2200" s="76"/>
      <c r="AI2200" s="67" t="s">
        <v>10647</v>
      </c>
      <c r="AJ2200" s="79" t="s">
        <v>10346</v>
      </c>
      <c r="AK2200" s="68"/>
      <c r="AL2200" s="68"/>
      <c r="AM2200" s="68"/>
      <c r="AN2200" s="110"/>
      <c r="AO2200" s="110"/>
      <c r="AP2200" s="107"/>
      <c r="AQ2200" s="68"/>
    </row>
    <row r="2201" customFormat="false" ht="15" hidden="false" customHeight="false" outlineLevel="0" collapsed="false">
      <c r="B2201" s="1" t="str">
        <f aca="false">поверители!$E2201</f>
        <v>Р00005</v>
      </c>
      <c r="C2201" s="64" t="s">
        <v>291</v>
      </c>
      <c r="D2201" s="63"/>
      <c r="E2201" s="81" t="s">
        <v>12902</v>
      </c>
      <c r="F2201" s="63"/>
      <c r="G2201" s="63" t="s">
        <v>10335</v>
      </c>
      <c r="H2201" s="63" t="s">
        <v>404</v>
      </c>
      <c r="I2201" s="67" t="s">
        <v>10458</v>
      </c>
      <c r="J2201" s="76"/>
      <c r="K2201" s="76"/>
      <c r="L2201" s="76"/>
      <c r="M2201" s="76"/>
      <c r="N2201" s="76"/>
      <c r="O2201" s="71" t="s">
        <v>10335</v>
      </c>
      <c r="P2201" s="71"/>
      <c r="Q2201" s="71" t="s">
        <v>10338</v>
      </c>
      <c r="R2201" s="79" t="s">
        <v>10339</v>
      </c>
      <c r="S2201" s="95" t="n">
        <v>45161</v>
      </c>
      <c r="T2201" s="95" t="n">
        <v>45526</v>
      </c>
      <c r="U2201" s="87" t="s">
        <v>10340</v>
      </c>
      <c r="V2201" s="87" t="s">
        <v>10341</v>
      </c>
      <c r="W2201" s="76"/>
      <c r="X2201" s="71" t="s">
        <v>10335</v>
      </c>
      <c r="Y2201" s="71" t="s">
        <v>10342</v>
      </c>
      <c r="Z2201" s="79" t="s">
        <v>10629</v>
      </c>
      <c r="AA2201" s="76"/>
      <c r="AB2201" s="76"/>
      <c r="AC2201" s="76"/>
      <c r="AD2201" s="76"/>
      <c r="AE2201" s="97" t="s">
        <v>10630</v>
      </c>
      <c r="AF2201" s="76"/>
      <c r="AG2201" s="76"/>
      <c r="AH2201" s="76"/>
      <c r="AI2201" s="67" t="s">
        <v>10647</v>
      </c>
      <c r="AJ2201" s="79" t="s">
        <v>10346</v>
      </c>
      <c r="AK2201" s="68"/>
      <c r="AL2201" s="68"/>
      <c r="AM2201" s="68"/>
      <c r="AN2201" s="110"/>
      <c r="AO2201" s="110"/>
      <c r="AP2201" s="107"/>
      <c r="AQ2201" s="68"/>
    </row>
    <row r="2202" customFormat="false" ht="17.9" hidden="false" customHeight="false" outlineLevel="0" collapsed="false">
      <c r="B2202" s="1" t="str">
        <f aca="false">поверители!$E2202</f>
        <v>Р00008</v>
      </c>
      <c r="C2202" s="64" t="s">
        <v>291</v>
      </c>
      <c r="D2202" s="63"/>
      <c r="E2202" s="81" t="s">
        <v>12903</v>
      </c>
      <c r="F2202" s="63"/>
      <c r="G2202" s="63" t="s">
        <v>10335</v>
      </c>
      <c r="H2202" s="63" t="s">
        <v>404</v>
      </c>
      <c r="I2202" s="67" t="s">
        <v>10670</v>
      </c>
      <c r="J2202" s="76"/>
      <c r="K2202" s="76"/>
      <c r="L2202" s="76"/>
      <c r="M2202" s="76"/>
      <c r="N2202" s="76"/>
      <c r="O2202" s="71" t="s">
        <v>10335</v>
      </c>
      <c r="P2202" s="71"/>
      <c r="Q2202" s="71" t="s">
        <v>10338</v>
      </c>
      <c r="R2202" s="79" t="s">
        <v>10339</v>
      </c>
      <c r="S2202" s="95" t="n">
        <v>45161</v>
      </c>
      <c r="T2202" s="95" t="n">
        <v>45526</v>
      </c>
      <c r="U2202" s="87" t="s">
        <v>10340</v>
      </c>
      <c r="V2202" s="87" t="s">
        <v>10341</v>
      </c>
      <c r="W2202" s="76"/>
      <c r="X2202" s="71" t="s">
        <v>10335</v>
      </c>
      <c r="Y2202" s="71" t="s">
        <v>10342</v>
      </c>
      <c r="Z2202" s="79" t="s">
        <v>10629</v>
      </c>
      <c r="AA2202" s="76"/>
      <c r="AB2202" s="76"/>
      <c r="AC2202" s="76"/>
      <c r="AD2202" s="76"/>
      <c r="AE2202" s="97" t="s">
        <v>10630</v>
      </c>
      <c r="AF2202" s="76"/>
      <c r="AG2202" s="76"/>
      <c r="AH2202" s="76"/>
      <c r="AI2202" s="104" t="s">
        <v>10733</v>
      </c>
      <c r="AJ2202" s="79" t="s">
        <v>10346</v>
      </c>
      <c r="AK2202" s="68"/>
      <c r="AL2202" s="68"/>
      <c r="AM2202" s="68"/>
      <c r="AN2202" s="110"/>
      <c r="AO2202" s="110"/>
      <c r="AP2202" s="107"/>
      <c r="AQ2202" s="68"/>
    </row>
    <row r="2203" customFormat="false" ht="17.9" hidden="false" customHeight="false" outlineLevel="0" collapsed="false">
      <c r="B2203" s="1" t="str">
        <f aca="false">поверители!$E2203</f>
        <v>Р00026</v>
      </c>
      <c r="C2203" s="64" t="s">
        <v>307</v>
      </c>
      <c r="D2203" s="63"/>
      <c r="E2203" s="81" t="s">
        <v>12904</v>
      </c>
      <c r="F2203" s="63"/>
      <c r="G2203" s="63" t="s">
        <v>10335</v>
      </c>
      <c r="H2203" s="63" t="s">
        <v>11065</v>
      </c>
      <c r="I2203" s="67" t="s">
        <v>10564</v>
      </c>
      <c r="J2203" s="76"/>
      <c r="K2203" s="76"/>
      <c r="L2203" s="76"/>
      <c r="M2203" s="76"/>
      <c r="N2203" s="76"/>
      <c r="O2203" s="71" t="s">
        <v>10335</v>
      </c>
      <c r="P2203" s="71"/>
      <c r="Q2203" s="71" t="s">
        <v>10338</v>
      </c>
      <c r="R2203" s="79" t="s">
        <v>10339</v>
      </c>
      <c r="S2203" s="95" t="n">
        <v>45161</v>
      </c>
      <c r="T2203" s="95" t="n">
        <v>45891</v>
      </c>
      <c r="U2203" s="87" t="s">
        <v>10340</v>
      </c>
      <c r="V2203" s="87" t="s">
        <v>10341</v>
      </c>
      <c r="W2203" s="76"/>
      <c r="X2203" s="71" t="s">
        <v>10335</v>
      </c>
      <c r="Y2203" s="71" t="s">
        <v>10342</v>
      </c>
      <c r="Z2203" s="79" t="s">
        <v>10629</v>
      </c>
      <c r="AA2203" s="76"/>
      <c r="AB2203" s="76"/>
      <c r="AC2203" s="76"/>
      <c r="AD2203" s="76"/>
      <c r="AE2203" s="97" t="s">
        <v>10630</v>
      </c>
      <c r="AF2203" s="76"/>
      <c r="AG2203" s="76"/>
      <c r="AH2203" s="76"/>
      <c r="AI2203" s="104" t="s">
        <v>10733</v>
      </c>
      <c r="AJ2203" s="79" t="s">
        <v>10346</v>
      </c>
      <c r="AK2203" s="68"/>
      <c r="AL2203" s="68"/>
      <c r="AM2203" s="68"/>
      <c r="AN2203" s="110"/>
      <c r="AO2203" s="110"/>
      <c r="AP2203" s="107"/>
      <c r="AQ2203" s="68"/>
    </row>
    <row r="2204" customFormat="false" ht="17.9" hidden="false" customHeight="false" outlineLevel="0" collapsed="false">
      <c r="B2204" s="1" t="str">
        <f aca="false">поверители!$E2204</f>
        <v>Р00027</v>
      </c>
      <c r="C2204" s="64" t="s">
        <v>10029</v>
      </c>
      <c r="D2204" s="63"/>
      <c r="E2204" s="81" t="s">
        <v>12905</v>
      </c>
      <c r="F2204" s="63"/>
      <c r="G2204" s="63" t="s">
        <v>10335</v>
      </c>
      <c r="H2204" s="63" t="s">
        <v>332</v>
      </c>
      <c r="I2204" s="67" t="s">
        <v>10670</v>
      </c>
      <c r="J2204" s="76"/>
      <c r="K2204" s="76"/>
      <c r="L2204" s="76"/>
      <c r="M2204" s="76"/>
      <c r="N2204" s="76"/>
      <c r="O2204" s="71" t="s">
        <v>10335</v>
      </c>
      <c r="P2204" s="71"/>
      <c r="Q2204" s="71" t="s">
        <v>10338</v>
      </c>
      <c r="R2204" s="79" t="s">
        <v>10339</v>
      </c>
      <c r="S2204" s="95" t="n">
        <v>45161</v>
      </c>
      <c r="T2204" s="95" t="n">
        <v>45526</v>
      </c>
      <c r="U2204" s="87" t="s">
        <v>10340</v>
      </c>
      <c r="V2204" s="87" t="s">
        <v>10341</v>
      </c>
      <c r="W2204" s="76"/>
      <c r="X2204" s="71" t="s">
        <v>10335</v>
      </c>
      <c r="Y2204" s="71" t="s">
        <v>10342</v>
      </c>
      <c r="Z2204" s="79" t="s">
        <v>10629</v>
      </c>
      <c r="AA2204" s="76"/>
      <c r="AB2204" s="76"/>
      <c r="AC2204" s="76"/>
      <c r="AD2204" s="76"/>
      <c r="AE2204" s="97" t="s">
        <v>10630</v>
      </c>
      <c r="AF2204" s="76"/>
      <c r="AG2204" s="76"/>
      <c r="AH2204" s="76"/>
      <c r="AI2204" s="104" t="s">
        <v>10733</v>
      </c>
      <c r="AJ2204" s="79" t="s">
        <v>10346</v>
      </c>
      <c r="AK2204" s="68"/>
      <c r="AL2204" s="68"/>
      <c r="AM2204" s="68"/>
      <c r="AN2204" s="110"/>
      <c r="AO2204" s="110"/>
      <c r="AP2204" s="107"/>
      <c r="AQ2204" s="68"/>
    </row>
    <row r="2205" customFormat="false" ht="15" hidden="false" customHeight="false" outlineLevel="0" collapsed="false">
      <c r="B2205" s="1" t="str">
        <f aca="false">поверители!$E2205</f>
        <v>Р00351</v>
      </c>
      <c r="C2205" s="64" t="s">
        <v>428</v>
      </c>
      <c r="D2205" s="63"/>
      <c r="E2205" s="81" t="s">
        <v>12906</v>
      </c>
      <c r="F2205" s="63"/>
      <c r="G2205" s="63" t="s">
        <v>10335</v>
      </c>
      <c r="H2205" s="63" t="s">
        <v>404</v>
      </c>
      <c r="I2205" s="67" t="s">
        <v>10453</v>
      </c>
      <c r="J2205" s="76"/>
      <c r="K2205" s="76"/>
      <c r="L2205" s="76"/>
      <c r="M2205" s="76"/>
      <c r="N2205" s="76"/>
      <c r="O2205" s="71" t="s">
        <v>10335</v>
      </c>
      <c r="P2205" s="71"/>
      <c r="Q2205" s="71" t="s">
        <v>10338</v>
      </c>
      <c r="R2205" s="79" t="s">
        <v>10339</v>
      </c>
      <c r="S2205" s="95" t="n">
        <v>45161</v>
      </c>
      <c r="T2205" s="95" t="n">
        <v>45526</v>
      </c>
      <c r="U2205" s="87" t="s">
        <v>10340</v>
      </c>
      <c r="V2205" s="87" t="s">
        <v>10341</v>
      </c>
      <c r="W2205" s="76"/>
      <c r="X2205" s="71" t="s">
        <v>10335</v>
      </c>
      <c r="Y2205" s="71" t="s">
        <v>10342</v>
      </c>
      <c r="Z2205" s="79" t="s">
        <v>10629</v>
      </c>
      <c r="AA2205" s="76"/>
      <c r="AB2205" s="76"/>
      <c r="AC2205" s="76"/>
      <c r="AD2205" s="76"/>
      <c r="AE2205" s="97" t="s">
        <v>10630</v>
      </c>
      <c r="AF2205" s="76"/>
      <c r="AG2205" s="76"/>
      <c r="AH2205" s="76"/>
      <c r="AI2205" s="67" t="s">
        <v>10647</v>
      </c>
      <c r="AJ2205" s="79" t="s">
        <v>42</v>
      </c>
      <c r="AK2205" s="68"/>
      <c r="AL2205" s="68"/>
      <c r="AM2205" s="68"/>
      <c r="AN2205" s="110"/>
      <c r="AO2205" s="110"/>
      <c r="AP2205" s="107"/>
      <c r="AQ2205" s="68"/>
    </row>
    <row r="2206" customFormat="false" ht="15" hidden="false" customHeight="false" outlineLevel="0" collapsed="false">
      <c r="B2206" s="1" t="str">
        <f aca="false">поверители!$E2206</f>
        <v>Р00693</v>
      </c>
      <c r="C2206" s="64" t="s">
        <v>291</v>
      </c>
      <c r="D2206" s="63"/>
      <c r="E2206" s="81" t="s">
        <v>12907</v>
      </c>
      <c r="F2206" s="63"/>
      <c r="G2206" s="63" t="s">
        <v>10335</v>
      </c>
      <c r="H2206" s="63" t="s">
        <v>404</v>
      </c>
      <c r="I2206" s="67" t="s">
        <v>10458</v>
      </c>
      <c r="J2206" s="76"/>
      <c r="K2206" s="76"/>
      <c r="L2206" s="76"/>
      <c r="M2206" s="76"/>
      <c r="N2206" s="76"/>
      <c r="O2206" s="71" t="s">
        <v>10335</v>
      </c>
      <c r="P2206" s="71"/>
      <c r="Q2206" s="71" t="s">
        <v>10338</v>
      </c>
      <c r="R2206" s="79" t="s">
        <v>10339</v>
      </c>
      <c r="S2206" s="95" t="n">
        <v>45161</v>
      </c>
      <c r="T2206" s="95" t="n">
        <v>45526</v>
      </c>
      <c r="U2206" s="87" t="s">
        <v>10340</v>
      </c>
      <c r="V2206" s="87" t="s">
        <v>10341</v>
      </c>
      <c r="W2206" s="76"/>
      <c r="X2206" s="71" t="s">
        <v>10335</v>
      </c>
      <c r="Y2206" s="71" t="s">
        <v>10342</v>
      </c>
      <c r="Z2206" s="79" t="s">
        <v>10629</v>
      </c>
      <c r="AA2206" s="76"/>
      <c r="AB2206" s="76"/>
      <c r="AC2206" s="76"/>
      <c r="AD2206" s="76"/>
      <c r="AE2206" s="97" t="s">
        <v>10630</v>
      </c>
      <c r="AF2206" s="76"/>
      <c r="AG2206" s="76"/>
      <c r="AH2206" s="76"/>
      <c r="AI2206" s="67" t="s">
        <v>10647</v>
      </c>
      <c r="AJ2206" s="79" t="s">
        <v>42</v>
      </c>
      <c r="AK2206" s="68"/>
      <c r="AL2206" s="68"/>
      <c r="AM2206" s="68"/>
      <c r="AN2206" s="110"/>
      <c r="AO2206" s="110"/>
      <c r="AP2206" s="107"/>
      <c r="AQ2206" s="68"/>
    </row>
    <row r="2207" customFormat="false" ht="15" hidden="false" customHeight="false" outlineLevel="0" collapsed="false">
      <c r="B2207" s="1" t="str">
        <f aca="false">поверители!$E2207</f>
        <v>Р01144</v>
      </c>
      <c r="C2207" s="64" t="s">
        <v>291</v>
      </c>
      <c r="D2207" s="63"/>
      <c r="E2207" s="81" t="s">
        <v>12908</v>
      </c>
      <c r="F2207" s="63"/>
      <c r="G2207" s="63" t="s">
        <v>10335</v>
      </c>
      <c r="H2207" s="63" t="s">
        <v>404</v>
      </c>
      <c r="I2207" s="67" t="s">
        <v>10458</v>
      </c>
      <c r="J2207" s="76"/>
      <c r="K2207" s="76"/>
      <c r="L2207" s="76"/>
      <c r="M2207" s="76"/>
      <c r="N2207" s="76"/>
      <c r="O2207" s="71" t="s">
        <v>10335</v>
      </c>
      <c r="P2207" s="71"/>
      <c r="Q2207" s="71" t="s">
        <v>10338</v>
      </c>
      <c r="R2207" s="79" t="s">
        <v>10339</v>
      </c>
      <c r="S2207" s="95" t="n">
        <v>45161</v>
      </c>
      <c r="T2207" s="95" t="n">
        <v>45526</v>
      </c>
      <c r="U2207" s="87" t="s">
        <v>10340</v>
      </c>
      <c r="V2207" s="87" t="s">
        <v>10341</v>
      </c>
      <c r="W2207" s="76"/>
      <c r="X2207" s="71" t="s">
        <v>10335</v>
      </c>
      <c r="Y2207" s="71" t="s">
        <v>10342</v>
      </c>
      <c r="Z2207" s="79" t="s">
        <v>10629</v>
      </c>
      <c r="AA2207" s="76"/>
      <c r="AB2207" s="76"/>
      <c r="AC2207" s="76"/>
      <c r="AD2207" s="76"/>
      <c r="AE2207" s="97" t="s">
        <v>10630</v>
      </c>
      <c r="AF2207" s="76"/>
      <c r="AG2207" s="76"/>
      <c r="AH2207" s="76"/>
      <c r="AI2207" s="67" t="s">
        <v>10647</v>
      </c>
      <c r="AJ2207" s="79" t="s">
        <v>42</v>
      </c>
      <c r="AK2207" s="68"/>
      <c r="AL2207" s="68"/>
      <c r="AM2207" s="68"/>
      <c r="AN2207" s="110"/>
      <c r="AO2207" s="110"/>
      <c r="AP2207" s="107"/>
      <c r="AQ2207" s="68"/>
    </row>
    <row r="2208" customFormat="false" ht="17.9" hidden="false" customHeight="false" outlineLevel="0" collapsed="false">
      <c r="B2208" s="1" t="str">
        <f aca="false">поверители!$E2208</f>
        <v>Р00581</v>
      </c>
      <c r="C2208" s="64" t="s">
        <v>317</v>
      </c>
      <c r="D2208" s="63"/>
      <c r="E2208" s="81" t="s">
        <v>12909</v>
      </c>
      <c r="F2208" s="63"/>
      <c r="G2208" s="63" t="s">
        <v>10335</v>
      </c>
      <c r="H2208" s="63" t="s">
        <v>1779</v>
      </c>
      <c r="I2208" s="67" t="s">
        <v>10667</v>
      </c>
      <c r="J2208" s="76"/>
      <c r="K2208" s="76"/>
      <c r="L2208" s="76"/>
      <c r="M2208" s="76"/>
      <c r="N2208" s="76"/>
      <c r="O2208" s="71" t="s">
        <v>10335</v>
      </c>
      <c r="P2208" s="71"/>
      <c r="Q2208" s="71" t="s">
        <v>10338</v>
      </c>
      <c r="R2208" s="79" t="s">
        <v>10339</v>
      </c>
      <c r="S2208" s="95" t="n">
        <v>45161</v>
      </c>
      <c r="T2208" s="95" t="n">
        <v>45891</v>
      </c>
      <c r="U2208" s="87" t="s">
        <v>10340</v>
      </c>
      <c r="V2208" s="87" t="s">
        <v>10341</v>
      </c>
      <c r="W2208" s="76"/>
      <c r="X2208" s="71" t="s">
        <v>10335</v>
      </c>
      <c r="Y2208" s="71" t="s">
        <v>10342</v>
      </c>
      <c r="Z2208" s="79" t="s">
        <v>10629</v>
      </c>
      <c r="AA2208" s="76"/>
      <c r="AB2208" s="76"/>
      <c r="AC2208" s="76"/>
      <c r="AD2208" s="76"/>
      <c r="AE2208" s="97" t="s">
        <v>10630</v>
      </c>
      <c r="AF2208" s="76"/>
      <c r="AG2208" s="76"/>
      <c r="AH2208" s="76"/>
      <c r="AI2208" s="104" t="s">
        <v>10733</v>
      </c>
      <c r="AJ2208" s="79" t="s">
        <v>42</v>
      </c>
      <c r="AK2208" s="68"/>
      <c r="AL2208" s="68"/>
      <c r="AM2208" s="68"/>
      <c r="AN2208" s="110"/>
      <c r="AO2208" s="110"/>
      <c r="AP2208" s="107"/>
      <c r="AQ2208" s="68"/>
    </row>
    <row r="2209" customFormat="false" ht="15" hidden="false" customHeight="false" outlineLevel="0" collapsed="false">
      <c r="B2209" s="1" t="str">
        <f aca="false">поверители!$E2209</f>
        <v>Р00978</v>
      </c>
      <c r="C2209" s="64" t="s">
        <v>291</v>
      </c>
      <c r="D2209" s="63"/>
      <c r="E2209" s="81" t="s">
        <v>12910</v>
      </c>
      <c r="F2209" s="63"/>
      <c r="G2209" s="63" t="s">
        <v>10335</v>
      </c>
      <c r="H2209" s="63" t="s">
        <v>404</v>
      </c>
      <c r="I2209" s="67" t="s">
        <v>10458</v>
      </c>
      <c r="J2209" s="76"/>
      <c r="K2209" s="76"/>
      <c r="L2209" s="76"/>
      <c r="M2209" s="76"/>
      <c r="N2209" s="76"/>
      <c r="O2209" s="71" t="s">
        <v>10335</v>
      </c>
      <c r="P2209" s="71"/>
      <c r="Q2209" s="71" t="s">
        <v>10338</v>
      </c>
      <c r="R2209" s="79" t="s">
        <v>10339</v>
      </c>
      <c r="S2209" s="95" t="n">
        <v>45161</v>
      </c>
      <c r="T2209" s="95" t="n">
        <v>45526</v>
      </c>
      <c r="U2209" s="87" t="s">
        <v>10340</v>
      </c>
      <c r="V2209" s="87" t="s">
        <v>10341</v>
      </c>
      <c r="W2209" s="76"/>
      <c r="X2209" s="71" t="s">
        <v>10335</v>
      </c>
      <c r="Y2209" s="71" t="s">
        <v>10342</v>
      </c>
      <c r="Z2209" s="79" t="s">
        <v>10629</v>
      </c>
      <c r="AA2209" s="76"/>
      <c r="AB2209" s="76"/>
      <c r="AC2209" s="76"/>
      <c r="AD2209" s="76"/>
      <c r="AE2209" s="97" t="s">
        <v>10630</v>
      </c>
      <c r="AF2209" s="76"/>
      <c r="AG2209" s="76"/>
      <c r="AH2209" s="76"/>
      <c r="AI2209" s="67" t="s">
        <v>10647</v>
      </c>
      <c r="AJ2209" s="79" t="s">
        <v>42</v>
      </c>
      <c r="AK2209" s="68"/>
      <c r="AL2209" s="68"/>
      <c r="AM2209" s="68"/>
      <c r="AN2209" s="110"/>
      <c r="AO2209" s="110"/>
      <c r="AP2209" s="107"/>
      <c r="AQ2209" s="68"/>
    </row>
    <row r="2210" customFormat="false" ht="15" hidden="false" customHeight="false" outlineLevel="0" collapsed="false">
      <c r="B2210" s="1" t="str">
        <f aca="false">поверители!$E2210</f>
        <v>Р00984</v>
      </c>
      <c r="C2210" s="64" t="s">
        <v>291</v>
      </c>
      <c r="D2210" s="63"/>
      <c r="E2210" s="81" t="s">
        <v>12911</v>
      </c>
      <c r="F2210" s="63"/>
      <c r="G2210" s="63" t="s">
        <v>10335</v>
      </c>
      <c r="H2210" s="63" t="s">
        <v>404</v>
      </c>
      <c r="I2210" s="67" t="s">
        <v>10670</v>
      </c>
      <c r="J2210" s="76"/>
      <c r="K2210" s="76"/>
      <c r="L2210" s="76"/>
      <c r="M2210" s="76"/>
      <c r="N2210" s="76"/>
      <c r="O2210" s="71" t="s">
        <v>10335</v>
      </c>
      <c r="P2210" s="71"/>
      <c r="Q2210" s="71" t="s">
        <v>10338</v>
      </c>
      <c r="R2210" s="79" t="s">
        <v>10339</v>
      </c>
      <c r="S2210" s="95" t="n">
        <v>45161</v>
      </c>
      <c r="T2210" s="95" t="n">
        <v>45526</v>
      </c>
      <c r="U2210" s="87" t="s">
        <v>10340</v>
      </c>
      <c r="V2210" s="87" t="s">
        <v>10341</v>
      </c>
      <c r="W2210" s="76"/>
      <c r="X2210" s="71" t="s">
        <v>10335</v>
      </c>
      <c r="Y2210" s="71" t="s">
        <v>10342</v>
      </c>
      <c r="Z2210" s="79" t="s">
        <v>10629</v>
      </c>
      <c r="AA2210" s="76"/>
      <c r="AB2210" s="76"/>
      <c r="AC2210" s="76"/>
      <c r="AD2210" s="76"/>
      <c r="AE2210" s="97" t="s">
        <v>10630</v>
      </c>
      <c r="AF2210" s="76"/>
      <c r="AG2210" s="76"/>
      <c r="AH2210" s="76"/>
      <c r="AI2210" s="67" t="s">
        <v>10647</v>
      </c>
      <c r="AJ2210" s="79" t="s">
        <v>42</v>
      </c>
      <c r="AK2210" s="68"/>
      <c r="AL2210" s="68"/>
      <c r="AM2210" s="68"/>
      <c r="AN2210" s="110"/>
      <c r="AO2210" s="110"/>
      <c r="AP2210" s="107"/>
      <c r="AQ2210" s="68"/>
    </row>
    <row r="2211" customFormat="false" ht="15" hidden="false" customHeight="false" outlineLevel="0" collapsed="false">
      <c r="B2211" s="1" t="str">
        <f aca="false">поверители!$E2211</f>
        <v>Р00897</v>
      </c>
      <c r="C2211" s="64" t="s">
        <v>297</v>
      </c>
      <c r="D2211" s="63"/>
      <c r="E2211" s="81" t="s">
        <v>12912</v>
      </c>
      <c r="F2211" s="63"/>
      <c r="G2211" s="63" t="s">
        <v>10335</v>
      </c>
      <c r="H2211" s="64" t="s">
        <v>2524</v>
      </c>
      <c r="I2211" s="67" t="s">
        <v>10667</v>
      </c>
      <c r="J2211" s="76"/>
      <c r="K2211" s="76"/>
      <c r="L2211" s="76"/>
      <c r="M2211" s="76"/>
      <c r="N2211" s="76"/>
      <c r="O2211" s="71" t="s">
        <v>10335</v>
      </c>
      <c r="P2211" s="71"/>
      <c r="Q2211" s="71" t="s">
        <v>10338</v>
      </c>
      <c r="R2211" s="79" t="s">
        <v>10339</v>
      </c>
      <c r="S2211" s="95" t="n">
        <v>45161</v>
      </c>
      <c r="T2211" s="95" t="n">
        <v>45891</v>
      </c>
      <c r="U2211" s="87" t="s">
        <v>10340</v>
      </c>
      <c r="V2211" s="87" t="s">
        <v>10341</v>
      </c>
      <c r="W2211" s="76"/>
      <c r="X2211" s="71" t="s">
        <v>10335</v>
      </c>
      <c r="Y2211" s="71" t="s">
        <v>10342</v>
      </c>
      <c r="Z2211" s="79" t="s">
        <v>10629</v>
      </c>
      <c r="AA2211" s="76"/>
      <c r="AB2211" s="76"/>
      <c r="AC2211" s="76"/>
      <c r="AD2211" s="76"/>
      <c r="AE2211" s="97" t="s">
        <v>10630</v>
      </c>
      <c r="AF2211" s="76"/>
      <c r="AG2211" s="76"/>
      <c r="AH2211" s="76"/>
      <c r="AI2211" s="67" t="s">
        <v>10647</v>
      </c>
      <c r="AJ2211" s="79" t="s">
        <v>42</v>
      </c>
      <c r="AK2211" s="68"/>
      <c r="AL2211" s="68"/>
      <c r="AM2211" s="68"/>
      <c r="AN2211" s="110"/>
      <c r="AO2211" s="110"/>
      <c r="AP2211" s="107"/>
      <c r="AQ2211" s="68"/>
    </row>
    <row r="2212" customFormat="false" ht="15" hidden="false" customHeight="false" outlineLevel="0" collapsed="false">
      <c r="B2212" s="1" t="str">
        <f aca="false">поверители!$E2212</f>
        <v>Р00979</v>
      </c>
      <c r="C2212" s="64" t="s">
        <v>291</v>
      </c>
      <c r="D2212" s="63"/>
      <c r="E2212" s="81" t="s">
        <v>12913</v>
      </c>
      <c r="F2212" s="63"/>
      <c r="G2212" s="63" t="s">
        <v>10335</v>
      </c>
      <c r="H2212" s="63" t="s">
        <v>404</v>
      </c>
      <c r="I2212" s="67" t="s">
        <v>10564</v>
      </c>
      <c r="J2212" s="76"/>
      <c r="K2212" s="76"/>
      <c r="L2212" s="76"/>
      <c r="M2212" s="76"/>
      <c r="N2212" s="76"/>
      <c r="O2212" s="71" t="s">
        <v>10335</v>
      </c>
      <c r="P2212" s="71"/>
      <c r="Q2212" s="71" t="s">
        <v>10338</v>
      </c>
      <c r="R2212" s="79" t="s">
        <v>10339</v>
      </c>
      <c r="S2212" s="95" t="n">
        <v>45161</v>
      </c>
      <c r="T2212" s="95" t="n">
        <v>45526</v>
      </c>
      <c r="U2212" s="87" t="s">
        <v>10340</v>
      </c>
      <c r="V2212" s="87" t="s">
        <v>10341</v>
      </c>
      <c r="W2212" s="76"/>
      <c r="X2212" s="71" t="s">
        <v>10335</v>
      </c>
      <c r="Y2212" s="71" t="s">
        <v>10342</v>
      </c>
      <c r="Z2212" s="79" t="s">
        <v>10629</v>
      </c>
      <c r="AA2212" s="76"/>
      <c r="AB2212" s="76"/>
      <c r="AC2212" s="76"/>
      <c r="AD2212" s="76"/>
      <c r="AE2212" s="97" t="s">
        <v>10630</v>
      </c>
      <c r="AF2212" s="76"/>
      <c r="AG2212" s="76"/>
      <c r="AH2212" s="76"/>
      <c r="AI2212" s="67" t="s">
        <v>10647</v>
      </c>
      <c r="AJ2212" s="79" t="s">
        <v>42</v>
      </c>
      <c r="AK2212" s="68"/>
      <c r="AL2212" s="68"/>
      <c r="AM2212" s="68"/>
      <c r="AN2212" s="110"/>
      <c r="AO2212" s="110"/>
      <c r="AP2212" s="107"/>
      <c r="AQ2212" s="68"/>
    </row>
    <row r="2213" customFormat="false" ht="15" hidden="false" customHeight="false" outlineLevel="0" collapsed="false">
      <c r="B2213" s="1" t="str">
        <f aca="false">поверители!$E2213</f>
        <v>Р01111</v>
      </c>
      <c r="C2213" s="64" t="s">
        <v>10053</v>
      </c>
      <c r="D2213" s="63"/>
      <c r="E2213" s="81" t="s">
        <v>12914</v>
      </c>
      <c r="F2213" s="63"/>
      <c r="G2213" s="63" t="s">
        <v>10335</v>
      </c>
      <c r="H2213" s="81" t="s">
        <v>300</v>
      </c>
      <c r="I2213" s="67" t="s">
        <v>10564</v>
      </c>
      <c r="J2213" s="76"/>
      <c r="K2213" s="76"/>
      <c r="L2213" s="76"/>
      <c r="M2213" s="76"/>
      <c r="N2213" s="76"/>
      <c r="O2213" s="71" t="s">
        <v>10335</v>
      </c>
      <c r="P2213" s="71"/>
      <c r="Q2213" s="71" t="s">
        <v>10338</v>
      </c>
      <c r="R2213" s="79" t="s">
        <v>10339</v>
      </c>
      <c r="S2213" s="95" t="n">
        <v>45161</v>
      </c>
      <c r="T2213" s="95" t="n">
        <v>45891</v>
      </c>
      <c r="U2213" s="87" t="s">
        <v>10340</v>
      </c>
      <c r="V2213" s="87" t="s">
        <v>10341</v>
      </c>
      <c r="W2213" s="76"/>
      <c r="X2213" s="71" t="s">
        <v>10335</v>
      </c>
      <c r="Y2213" s="71" t="s">
        <v>10342</v>
      </c>
      <c r="Z2213" s="79" t="s">
        <v>10629</v>
      </c>
      <c r="AA2213" s="76"/>
      <c r="AB2213" s="76"/>
      <c r="AC2213" s="76"/>
      <c r="AD2213" s="76"/>
      <c r="AE2213" s="97" t="s">
        <v>10630</v>
      </c>
      <c r="AF2213" s="76"/>
      <c r="AG2213" s="76"/>
      <c r="AH2213" s="76"/>
      <c r="AI2213" s="67" t="s">
        <v>10647</v>
      </c>
      <c r="AJ2213" s="79" t="s">
        <v>42</v>
      </c>
      <c r="AK2213" s="68"/>
      <c r="AL2213" s="68"/>
      <c r="AM2213" s="68"/>
      <c r="AN2213" s="110"/>
      <c r="AO2213" s="110"/>
      <c r="AP2213" s="107"/>
      <c r="AQ2213" s="68"/>
    </row>
    <row r="2214" customFormat="false" ht="15" hidden="false" customHeight="false" outlineLevel="0" collapsed="false">
      <c r="B2214" s="1" t="str">
        <f aca="false">поверители!$E2214</f>
        <v>Р01170</v>
      </c>
      <c r="C2214" s="64" t="s">
        <v>291</v>
      </c>
      <c r="D2214" s="63"/>
      <c r="E2214" s="81" t="s">
        <v>12915</v>
      </c>
      <c r="F2214" s="63"/>
      <c r="G2214" s="63" t="s">
        <v>10335</v>
      </c>
      <c r="H2214" s="63" t="s">
        <v>404</v>
      </c>
      <c r="I2214" s="67" t="s">
        <v>10670</v>
      </c>
      <c r="J2214" s="76"/>
      <c r="K2214" s="76"/>
      <c r="L2214" s="76"/>
      <c r="M2214" s="76"/>
      <c r="N2214" s="76"/>
      <c r="O2214" s="71" t="s">
        <v>10335</v>
      </c>
      <c r="P2214" s="71"/>
      <c r="Q2214" s="71" t="s">
        <v>10338</v>
      </c>
      <c r="R2214" s="79" t="s">
        <v>10339</v>
      </c>
      <c r="S2214" s="95" t="n">
        <v>45161</v>
      </c>
      <c r="T2214" s="95" t="n">
        <v>45526</v>
      </c>
      <c r="U2214" s="87" t="s">
        <v>10340</v>
      </c>
      <c r="V2214" s="87" t="s">
        <v>10341</v>
      </c>
      <c r="W2214" s="76"/>
      <c r="X2214" s="71" t="s">
        <v>10335</v>
      </c>
      <c r="Y2214" s="71" t="s">
        <v>10342</v>
      </c>
      <c r="Z2214" s="79" t="s">
        <v>10629</v>
      </c>
      <c r="AA2214" s="76"/>
      <c r="AB2214" s="76"/>
      <c r="AC2214" s="76"/>
      <c r="AD2214" s="76"/>
      <c r="AE2214" s="97" t="s">
        <v>10630</v>
      </c>
      <c r="AF2214" s="76"/>
      <c r="AG2214" s="76"/>
      <c r="AH2214" s="76"/>
      <c r="AI2214" s="67" t="s">
        <v>10733</v>
      </c>
      <c r="AJ2214" s="79" t="s">
        <v>42</v>
      </c>
      <c r="AK2214" s="68"/>
      <c r="AL2214" s="68"/>
      <c r="AM2214" s="68"/>
      <c r="AN2214" s="110"/>
      <c r="AO2214" s="110"/>
      <c r="AP2214" s="107"/>
      <c r="AQ2214" s="68"/>
    </row>
    <row r="2215" customFormat="false" ht="17.9" hidden="false" customHeight="false" outlineLevel="0" collapsed="false">
      <c r="B2215" s="1" t="str">
        <f aca="false">поверители!$E2215</f>
        <v>Р01171</v>
      </c>
      <c r="C2215" s="64" t="s">
        <v>291</v>
      </c>
      <c r="D2215" s="63"/>
      <c r="E2215" s="81" t="s">
        <v>12916</v>
      </c>
      <c r="F2215" s="63"/>
      <c r="G2215" s="63" t="s">
        <v>10335</v>
      </c>
      <c r="H2215" s="63" t="s">
        <v>404</v>
      </c>
      <c r="I2215" s="67" t="s">
        <v>10670</v>
      </c>
      <c r="J2215" s="76"/>
      <c r="K2215" s="76"/>
      <c r="L2215" s="76"/>
      <c r="M2215" s="76"/>
      <c r="N2215" s="76"/>
      <c r="O2215" s="71" t="s">
        <v>10335</v>
      </c>
      <c r="P2215" s="71"/>
      <c r="Q2215" s="71" t="s">
        <v>10338</v>
      </c>
      <c r="R2215" s="79" t="s">
        <v>10339</v>
      </c>
      <c r="S2215" s="95" t="n">
        <v>45161</v>
      </c>
      <c r="T2215" s="95" t="n">
        <v>45526</v>
      </c>
      <c r="U2215" s="87" t="s">
        <v>10340</v>
      </c>
      <c r="V2215" s="87" t="s">
        <v>10341</v>
      </c>
      <c r="W2215" s="76"/>
      <c r="X2215" s="71" t="s">
        <v>10335</v>
      </c>
      <c r="Y2215" s="71" t="s">
        <v>10342</v>
      </c>
      <c r="Z2215" s="79" t="s">
        <v>10629</v>
      </c>
      <c r="AA2215" s="76"/>
      <c r="AB2215" s="76"/>
      <c r="AC2215" s="76"/>
      <c r="AD2215" s="76"/>
      <c r="AE2215" s="97" t="s">
        <v>10630</v>
      </c>
      <c r="AF2215" s="76"/>
      <c r="AG2215" s="76"/>
      <c r="AH2215" s="76"/>
      <c r="AI2215" s="104" t="s">
        <v>10733</v>
      </c>
      <c r="AJ2215" s="79" t="s">
        <v>42</v>
      </c>
      <c r="AK2215" s="68"/>
      <c r="AL2215" s="68"/>
      <c r="AM2215" s="68"/>
      <c r="AN2215" s="110"/>
      <c r="AO2215" s="110"/>
      <c r="AP2215" s="107"/>
      <c r="AQ2215" s="68"/>
    </row>
    <row r="2216" customFormat="false" ht="17.9" hidden="false" customHeight="false" outlineLevel="0" collapsed="false">
      <c r="B2216" s="1" t="str">
        <f aca="false">поверители!$E2216</f>
        <v>Р00343</v>
      </c>
      <c r="C2216" s="64" t="s">
        <v>428</v>
      </c>
      <c r="D2216" s="63"/>
      <c r="E2216" s="81" t="s">
        <v>12917</v>
      </c>
      <c r="F2216" s="63"/>
      <c r="G2216" s="63" t="s">
        <v>10335</v>
      </c>
      <c r="H2216" s="63" t="s">
        <v>404</v>
      </c>
      <c r="I2216" s="67" t="s">
        <v>10453</v>
      </c>
      <c r="J2216" s="76"/>
      <c r="K2216" s="76"/>
      <c r="L2216" s="76"/>
      <c r="M2216" s="76"/>
      <c r="N2216" s="76"/>
      <c r="O2216" s="71" t="s">
        <v>10335</v>
      </c>
      <c r="P2216" s="71"/>
      <c r="Q2216" s="71" t="s">
        <v>10338</v>
      </c>
      <c r="R2216" s="79" t="s">
        <v>10339</v>
      </c>
      <c r="S2216" s="95" t="n">
        <v>45161</v>
      </c>
      <c r="T2216" s="95" t="n">
        <v>45526</v>
      </c>
      <c r="U2216" s="87" t="s">
        <v>10340</v>
      </c>
      <c r="V2216" s="87" t="s">
        <v>10341</v>
      </c>
      <c r="W2216" s="76"/>
      <c r="X2216" s="71" t="s">
        <v>10335</v>
      </c>
      <c r="Y2216" s="71" t="s">
        <v>10342</v>
      </c>
      <c r="Z2216" s="79" t="s">
        <v>10629</v>
      </c>
      <c r="AA2216" s="76"/>
      <c r="AB2216" s="76"/>
      <c r="AC2216" s="76"/>
      <c r="AD2216" s="76"/>
      <c r="AE2216" s="97" t="s">
        <v>10630</v>
      </c>
      <c r="AF2216" s="76"/>
      <c r="AG2216" s="76"/>
      <c r="AH2216" s="76"/>
      <c r="AI2216" s="104" t="s">
        <v>10733</v>
      </c>
      <c r="AJ2216" s="79" t="s">
        <v>42</v>
      </c>
      <c r="AK2216" s="68"/>
      <c r="AL2216" s="68"/>
      <c r="AM2216" s="68"/>
      <c r="AN2216" s="110"/>
      <c r="AO2216" s="110"/>
      <c r="AP2216" s="107"/>
      <c r="AQ2216" s="68"/>
    </row>
    <row r="2217" customFormat="false" ht="15" hidden="false" customHeight="false" outlineLevel="0" collapsed="false">
      <c r="B2217" s="1" t="str">
        <f aca="false">поверители!$E2217</f>
        <v>Р00344</v>
      </c>
      <c r="C2217" s="64" t="s">
        <v>428</v>
      </c>
      <c r="D2217" s="63"/>
      <c r="E2217" s="81" t="s">
        <v>12918</v>
      </c>
      <c r="F2217" s="63"/>
      <c r="G2217" s="63" t="s">
        <v>10335</v>
      </c>
      <c r="H2217" s="63" t="s">
        <v>404</v>
      </c>
      <c r="I2217" s="67" t="s">
        <v>10453</v>
      </c>
      <c r="J2217" s="76"/>
      <c r="K2217" s="76"/>
      <c r="L2217" s="76"/>
      <c r="M2217" s="76"/>
      <c r="N2217" s="76"/>
      <c r="O2217" s="71" t="s">
        <v>10335</v>
      </c>
      <c r="P2217" s="71"/>
      <c r="Q2217" s="71" t="s">
        <v>10338</v>
      </c>
      <c r="R2217" s="79" t="s">
        <v>10339</v>
      </c>
      <c r="S2217" s="95" t="n">
        <v>45161</v>
      </c>
      <c r="T2217" s="95" t="n">
        <v>45526</v>
      </c>
      <c r="U2217" s="87" t="s">
        <v>10340</v>
      </c>
      <c r="V2217" s="87" t="s">
        <v>10341</v>
      </c>
      <c r="W2217" s="76"/>
      <c r="X2217" s="71" t="s">
        <v>10335</v>
      </c>
      <c r="Y2217" s="71" t="s">
        <v>10342</v>
      </c>
      <c r="Z2217" s="79" t="s">
        <v>10629</v>
      </c>
      <c r="AA2217" s="76"/>
      <c r="AB2217" s="76"/>
      <c r="AC2217" s="76"/>
      <c r="AD2217" s="76"/>
      <c r="AE2217" s="97" t="s">
        <v>10630</v>
      </c>
      <c r="AF2217" s="76"/>
      <c r="AG2217" s="76"/>
      <c r="AH2217" s="76"/>
      <c r="AI2217" s="67" t="s">
        <v>10733</v>
      </c>
      <c r="AJ2217" s="79" t="s">
        <v>42</v>
      </c>
      <c r="AK2217" s="68"/>
      <c r="AL2217" s="68"/>
      <c r="AM2217" s="68"/>
      <c r="AN2217" s="110"/>
      <c r="AO2217" s="110"/>
      <c r="AP2217" s="107"/>
      <c r="AQ2217" s="68"/>
    </row>
    <row r="2218" customFormat="false" ht="17.9" hidden="false" customHeight="false" outlineLevel="0" collapsed="false">
      <c r="B2218" s="1" t="str">
        <f aca="false">поверители!$E2218</f>
        <v>Р01102</v>
      </c>
      <c r="C2218" s="64" t="s">
        <v>291</v>
      </c>
      <c r="D2218" s="63"/>
      <c r="E2218" s="81" t="s">
        <v>12919</v>
      </c>
      <c r="F2218" s="63"/>
      <c r="G2218" s="63" t="s">
        <v>10335</v>
      </c>
      <c r="H2218" s="63" t="s">
        <v>404</v>
      </c>
      <c r="I2218" s="67" t="s">
        <v>10458</v>
      </c>
      <c r="J2218" s="76"/>
      <c r="K2218" s="76"/>
      <c r="L2218" s="76"/>
      <c r="M2218" s="76"/>
      <c r="N2218" s="76"/>
      <c r="O2218" s="71" t="s">
        <v>10335</v>
      </c>
      <c r="P2218" s="71"/>
      <c r="Q2218" s="71" t="s">
        <v>10338</v>
      </c>
      <c r="R2218" s="79" t="s">
        <v>10339</v>
      </c>
      <c r="S2218" s="95" t="n">
        <v>45161</v>
      </c>
      <c r="T2218" s="95" t="n">
        <v>45526</v>
      </c>
      <c r="U2218" s="87" t="s">
        <v>10340</v>
      </c>
      <c r="V2218" s="87" t="s">
        <v>10341</v>
      </c>
      <c r="W2218" s="76"/>
      <c r="X2218" s="71" t="s">
        <v>10335</v>
      </c>
      <c r="Y2218" s="71" t="s">
        <v>10342</v>
      </c>
      <c r="Z2218" s="79" t="s">
        <v>10629</v>
      </c>
      <c r="AA2218" s="76"/>
      <c r="AB2218" s="76"/>
      <c r="AC2218" s="76"/>
      <c r="AD2218" s="76"/>
      <c r="AE2218" s="97" t="s">
        <v>10630</v>
      </c>
      <c r="AF2218" s="76"/>
      <c r="AG2218" s="76"/>
      <c r="AH2218" s="76"/>
      <c r="AI2218" s="104" t="s">
        <v>10733</v>
      </c>
      <c r="AJ2218" s="79" t="s">
        <v>42</v>
      </c>
      <c r="AK2218" s="68"/>
      <c r="AL2218" s="68"/>
      <c r="AM2218" s="68"/>
      <c r="AN2218" s="110"/>
      <c r="AO2218" s="110"/>
      <c r="AP2218" s="107"/>
      <c r="AQ2218" s="68"/>
    </row>
    <row r="2219" customFormat="false" ht="17.9" hidden="false" customHeight="false" outlineLevel="0" collapsed="false">
      <c r="B2219" s="1" t="str">
        <f aca="false">поверители!$E2219</f>
        <v>Р00197</v>
      </c>
      <c r="C2219" s="64" t="s">
        <v>291</v>
      </c>
      <c r="D2219" s="63"/>
      <c r="E2219" s="81" t="s">
        <v>12920</v>
      </c>
      <c r="F2219" s="63"/>
      <c r="G2219" s="63" t="s">
        <v>10335</v>
      </c>
      <c r="H2219" s="63" t="s">
        <v>404</v>
      </c>
      <c r="I2219" s="67" t="s">
        <v>10458</v>
      </c>
      <c r="J2219" s="76"/>
      <c r="K2219" s="76"/>
      <c r="L2219" s="76"/>
      <c r="M2219" s="76"/>
      <c r="N2219" s="76"/>
      <c r="O2219" s="71" t="s">
        <v>10335</v>
      </c>
      <c r="P2219" s="71"/>
      <c r="Q2219" s="71" t="s">
        <v>10338</v>
      </c>
      <c r="R2219" s="79" t="s">
        <v>10339</v>
      </c>
      <c r="S2219" s="95" t="n">
        <v>45161</v>
      </c>
      <c r="T2219" s="95" t="n">
        <v>45526</v>
      </c>
      <c r="U2219" s="87" t="s">
        <v>10340</v>
      </c>
      <c r="V2219" s="87" t="s">
        <v>10341</v>
      </c>
      <c r="W2219" s="76"/>
      <c r="X2219" s="71" t="s">
        <v>10335</v>
      </c>
      <c r="Y2219" s="71" t="s">
        <v>10342</v>
      </c>
      <c r="Z2219" s="79" t="s">
        <v>10629</v>
      </c>
      <c r="AA2219" s="76"/>
      <c r="AB2219" s="76"/>
      <c r="AC2219" s="76"/>
      <c r="AD2219" s="76"/>
      <c r="AE2219" s="97" t="s">
        <v>10630</v>
      </c>
      <c r="AF2219" s="76"/>
      <c r="AG2219" s="76"/>
      <c r="AH2219" s="76"/>
      <c r="AI2219" s="104" t="s">
        <v>10733</v>
      </c>
      <c r="AJ2219" s="79" t="s">
        <v>42</v>
      </c>
      <c r="AK2219" s="68"/>
      <c r="AL2219" s="68"/>
      <c r="AM2219" s="68"/>
      <c r="AN2219" s="110"/>
      <c r="AO2219" s="110"/>
      <c r="AP2219" s="107"/>
      <c r="AQ2219" s="68"/>
    </row>
    <row r="2220" customFormat="false" ht="15" hidden="false" customHeight="false" outlineLevel="0" collapsed="false">
      <c r="B2220" s="1" t="str">
        <f aca="false">поверители!$E2220</f>
        <v>Р01117</v>
      </c>
      <c r="C2220" s="64" t="s">
        <v>291</v>
      </c>
      <c r="D2220" s="63"/>
      <c r="E2220" s="81" t="s">
        <v>12921</v>
      </c>
      <c r="F2220" s="63"/>
      <c r="G2220" s="63" t="s">
        <v>10335</v>
      </c>
      <c r="H2220" s="81" t="s">
        <v>294</v>
      </c>
      <c r="I2220" s="67" t="s">
        <v>10670</v>
      </c>
      <c r="J2220" s="76"/>
      <c r="K2220" s="76"/>
      <c r="L2220" s="76"/>
      <c r="M2220" s="76"/>
      <c r="N2220" s="76"/>
      <c r="O2220" s="71" t="s">
        <v>10335</v>
      </c>
      <c r="P2220" s="71"/>
      <c r="Q2220" s="71" t="s">
        <v>10338</v>
      </c>
      <c r="R2220" s="79" t="s">
        <v>10339</v>
      </c>
      <c r="S2220" s="95" t="n">
        <v>45161</v>
      </c>
      <c r="T2220" s="95" t="n">
        <v>45526</v>
      </c>
      <c r="U2220" s="87" t="s">
        <v>10340</v>
      </c>
      <c r="V2220" s="87" t="s">
        <v>10341</v>
      </c>
      <c r="W2220" s="76"/>
      <c r="X2220" s="71" t="s">
        <v>10335</v>
      </c>
      <c r="Y2220" s="71" t="s">
        <v>10342</v>
      </c>
      <c r="Z2220" s="79" t="s">
        <v>10629</v>
      </c>
      <c r="AA2220" s="76"/>
      <c r="AB2220" s="76"/>
      <c r="AC2220" s="76"/>
      <c r="AD2220" s="76"/>
      <c r="AE2220" s="97" t="s">
        <v>10630</v>
      </c>
      <c r="AF2220" s="76"/>
      <c r="AG2220" s="76"/>
      <c r="AH2220" s="76"/>
      <c r="AI2220" s="67" t="s">
        <v>10647</v>
      </c>
      <c r="AJ2220" s="79" t="s">
        <v>42</v>
      </c>
      <c r="AK2220" s="68"/>
      <c r="AL2220" s="68"/>
      <c r="AM2220" s="68"/>
      <c r="AN2220" s="110"/>
      <c r="AO2220" s="110"/>
      <c r="AP2220" s="107"/>
      <c r="AQ2220" s="68"/>
    </row>
    <row r="2221" customFormat="false" ht="15" hidden="false" customHeight="false" outlineLevel="0" collapsed="false">
      <c r="B2221" s="1" t="str">
        <f aca="false">поверители!$E2221</f>
        <v>Р00510</v>
      </c>
      <c r="C2221" s="64" t="s">
        <v>291</v>
      </c>
      <c r="D2221" s="63"/>
      <c r="E2221" s="81" t="s">
        <v>12922</v>
      </c>
      <c r="F2221" s="63"/>
      <c r="G2221" s="63" t="s">
        <v>10335</v>
      </c>
      <c r="H2221" s="81" t="s">
        <v>294</v>
      </c>
      <c r="I2221" s="67" t="s">
        <v>10670</v>
      </c>
      <c r="J2221" s="76"/>
      <c r="K2221" s="76"/>
      <c r="L2221" s="76"/>
      <c r="M2221" s="76"/>
      <c r="N2221" s="76"/>
      <c r="O2221" s="71" t="s">
        <v>10335</v>
      </c>
      <c r="P2221" s="71"/>
      <c r="Q2221" s="71" t="s">
        <v>10338</v>
      </c>
      <c r="R2221" s="79" t="s">
        <v>10339</v>
      </c>
      <c r="S2221" s="95" t="n">
        <v>45161</v>
      </c>
      <c r="T2221" s="95" t="n">
        <v>45526</v>
      </c>
      <c r="U2221" s="87" t="s">
        <v>10340</v>
      </c>
      <c r="V2221" s="87" t="s">
        <v>10341</v>
      </c>
      <c r="W2221" s="76"/>
      <c r="X2221" s="71" t="s">
        <v>10335</v>
      </c>
      <c r="Y2221" s="71" t="s">
        <v>10342</v>
      </c>
      <c r="Z2221" s="79" t="s">
        <v>10629</v>
      </c>
      <c r="AA2221" s="76"/>
      <c r="AB2221" s="76"/>
      <c r="AC2221" s="76"/>
      <c r="AD2221" s="76"/>
      <c r="AE2221" s="97" t="s">
        <v>10630</v>
      </c>
      <c r="AF2221" s="76"/>
      <c r="AG2221" s="76"/>
      <c r="AH2221" s="76"/>
      <c r="AI2221" s="67" t="s">
        <v>10647</v>
      </c>
      <c r="AJ2221" s="79" t="s">
        <v>42</v>
      </c>
      <c r="AK2221" s="68"/>
      <c r="AL2221" s="68"/>
      <c r="AM2221" s="68"/>
      <c r="AN2221" s="110"/>
      <c r="AO2221" s="110"/>
      <c r="AP2221" s="107"/>
      <c r="AQ2221" s="68"/>
    </row>
    <row r="2222" customFormat="false" ht="15" hidden="false" customHeight="false" outlineLevel="0" collapsed="false">
      <c r="B2222" s="1" t="str">
        <f aca="false">поверители!$E2222</f>
        <v>Р00973</v>
      </c>
      <c r="C2222" s="64" t="s">
        <v>291</v>
      </c>
      <c r="D2222" s="63"/>
      <c r="E2222" s="81" t="s">
        <v>12923</v>
      </c>
      <c r="F2222" s="63"/>
      <c r="G2222" s="63" t="s">
        <v>10335</v>
      </c>
      <c r="H2222" s="81" t="s">
        <v>294</v>
      </c>
      <c r="I2222" s="67" t="s">
        <v>10670</v>
      </c>
      <c r="J2222" s="76"/>
      <c r="K2222" s="76"/>
      <c r="L2222" s="76"/>
      <c r="M2222" s="76"/>
      <c r="N2222" s="76"/>
      <c r="O2222" s="71" t="s">
        <v>10335</v>
      </c>
      <c r="P2222" s="71"/>
      <c r="Q2222" s="71" t="s">
        <v>10338</v>
      </c>
      <c r="R2222" s="79" t="s">
        <v>10339</v>
      </c>
      <c r="S2222" s="95" t="n">
        <v>45161</v>
      </c>
      <c r="T2222" s="95" t="n">
        <v>45526</v>
      </c>
      <c r="U2222" s="87" t="s">
        <v>10340</v>
      </c>
      <c r="V2222" s="87" t="s">
        <v>10341</v>
      </c>
      <c r="W2222" s="76"/>
      <c r="X2222" s="71" t="s">
        <v>10335</v>
      </c>
      <c r="Y2222" s="71" t="s">
        <v>10342</v>
      </c>
      <c r="Z2222" s="79" t="s">
        <v>10629</v>
      </c>
      <c r="AA2222" s="76"/>
      <c r="AB2222" s="76"/>
      <c r="AC2222" s="76"/>
      <c r="AD2222" s="76"/>
      <c r="AE2222" s="97" t="s">
        <v>10630</v>
      </c>
      <c r="AF2222" s="76"/>
      <c r="AG2222" s="76"/>
      <c r="AH2222" s="76"/>
      <c r="AI2222" s="67" t="s">
        <v>10647</v>
      </c>
      <c r="AJ2222" s="79" t="s">
        <v>42</v>
      </c>
      <c r="AK2222" s="68"/>
      <c r="AL2222" s="68"/>
      <c r="AM2222" s="68"/>
      <c r="AN2222" s="110"/>
      <c r="AO2222" s="110"/>
      <c r="AP2222" s="107"/>
      <c r="AQ2222" s="68"/>
    </row>
    <row r="2223" customFormat="false" ht="15" hidden="false" customHeight="false" outlineLevel="0" collapsed="false">
      <c r="B2223" s="1" t="str">
        <f aca="false">поверители!$E2223</f>
        <v>Р00771</v>
      </c>
      <c r="C2223" s="64" t="s">
        <v>10053</v>
      </c>
      <c r="D2223" s="63"/>
      <c r="E2223" s="81" t="s">
        <v>12924</v>
      </c>
      <c r="F2223" s="63"/>
      <c r="G2223" s="63" t="s">
        <v>10335</v>
      </c>
      <c r="H2223" s="81" t="s">
        <v>300</v>
      </c>
      <c r="I2223" s="67" t="s">
        <v>10564</v>
      </c>
      <c r="J2223" s="76"/>
      <c r="K2223" s="76"/>
      <c r="L2223" s="76"/>
      <c r="M2223" s="76"/>
      <c r="N2223" s="76"/>
      <c r="O2223" s="71" t="s">
        <v>10335</v>
      </c>
      <c r="P2223" s="71"/>
      <c r="Q2223" s="71" t="s">
        <v>10338</v>
      </c>
      <c r="R2223" s="79" t="s">
        <v>10339</v>
      </c>
      <c r="S2223" s="95" t="n">
        <v>45161</v>
      </c>
      <c r="T2223" s="95" t="n">
        <v>45891</v>
      </c>
      <c r="U2223" s="87" t="s">
        <v>10340</v>
      </c>
      <c r="V2223" s="87" t="s">
        <v>10341</v>
      </c>
      <c r="W2223" s="76"/>
      <c r="X2223" s="71" t="s">
        <v>10335</v>
      </c>
      <c r="Y2223" s="71" t="s">
        <v>10342</v>
      </c>
      <c r="Z2223" s="79" t="s">
        <v>10629</v>
      </c>
      <c r="AA2223" s="76"/>
      <c r="AB2223" s="76"/>
      <c r="AC2223" s="76"/>
      <c r="AD2223" s="76"/>
      <c r="AE2223" s="97" t="s">
        <v>10630</v>
      </c>
      <c r="AF2223" s="76"/>
      <c r="AG2223" s="76"/>
      <c r="AH2223" s="76"/>
      <c r="AI2223" s="67" t="s">
        <v>10647</v>
      </c>
      <c r="AJ2223" s="79" t="s">
        <v>42</v>
      </c>
      <c r="AK2223" s="68"/>
      <c r="AL2223" s="68"/>
      <c r="AM2223" s="68"/>
      <c r="AN2223" s="110"/>
      <c r="AO2223" s="110"/>
      <c r="AP2223" s="107"/>
      <c r="AQ2223" s="68"/>
    </row>
    <row r="2224" customFormat="false" ht="15" hidden="false" customHeight="false" outlineLevel="0" collapsed="false">
      <c r="B2224" s="1" t="str">
        <f aca="false">поверители!$E2224</f>
        <v>Р00772</v>
      </c>
      <c r="C2224" s="64" t="s">
        <v>10053</v>
      </c>
      <c r="D2224" s="63"/>
      <c r="E2224" s="81" t="s">
        <v>12925</v>
      </c>
      <c r="F2224" s="63"/>
      <c r="G2224" s="63" t="s">
        <v>10335</v>
      </c>
      <c r="H2224" s="81" t="s">
        <v>300</v>
      </c>
      <c r="I2224" s="67" t="s">
        <v>10564</v>
      </c>
      <c r="J2224" s="76"/>
      <c r="K2224" s="76"/>
      <c r="L2224" s="76"/>
      <c r="M2224" s="76"/>
      <c r="N2224" s="76"/>
      <c r="O2224" s="71" t="s">
        <v>10335</v>
      </c>
      <c r="P2224" s="71"/>
      <c r="Q2224" s="71" t="s">
        <v>10338</v>
      </c>
      <c r="R2224" s="79" t="s">
        <v>10339</v>
      </c>
      <c r="S2224" s="95" t="n">
        <v>45161</v>
      </c>
      <c r="T2224" s="95" t="n">
        <v>45891</v>
      </c>
      <c r="U2224" s="87" t="s">
        <v>10340</v>
      </c>
      <c r="V2224" s="87" t="s">
        <v>10341</v>
      </c>
      <c r="W2224" s="76"/>
      <c r="X2224" s="71" t="s">
        <v>10335</v>
      </c>
      <c r="Y2224" s="71" t="s">
        <v>10342</v>
      </c>
      <c r="Z2224" s="79" t="s">
        <v>10629</v>
      </c>
      <c r="AA2224" s="76"/>
      <c r="AB2224" s="76"/>
      <c r="AC2224" s="76"/>
      <c r="AD2224" s="76"/>
      <c r="AE2224" s="97" t="s">
        <v>10630</v>
      </c>
      <c r="AF2224" s="76"/>
      <c r="AG2224" s="76"/>
      <c r="AH2224" s="76"/>
      <c r="AI2224" s="67" t="s">
        <v>10647</v>
      </c>
      <c r="AJ2224" s="79" t="s">
        <v>42</v>
      </c>
      <c r="AK2224" s="68"/>
      <c r="AL2224" s="68"/>
      <c r="AM2224" s="68"/>
      <c r="AN2224" s="110"/>
      <c r="AO2224" s="110"/>
      <c r="AP2224" s="107"/>
      <c r="AQ2224" s="68"/>
    </row>
    <row r="2225" customFormat="false" ht="17.9" hidden="false" customHeight="false" outlineLevel="0" collapsed="false">
      <c r="B2225" s="1" t="str">
        <f aca="false">поверители!$E2225</f>
        <v>00254</v>
      </c>
      <c r="C2225" s="64" t="s">
        <v>401</v>
      </c>
      <c r="D2225" s="63"/>
      <c r="E2225" s="81" t="s">
        <v>12926</v>
      </c>
      <c r="F2225" s="63"/>
      <c r="G2225" s="63" t="s">
        <v>10335</v>
      </c>
      <c r="H2225" s="63" t="s">
        <v>404</v>
      </c>
      <c r="I2225" s="67" t="s">
        <v>10823</v>
      </c>
      <c r="J2225" s="76"/>
      <c r="K2225" s="76"/>
      <c r="L2225" s="76"/>
      <c r="M2225" s="76"/>
      <c r="N2225" s="76"/>
      <c r="O2225" s="71" t="s">
        <v>10335</v>
      </c>
      <c r="P2225" s="71"/>
      <c r="Q2225" s="71" t="s">
        <v>10338</v>
      </c>
      <c r="R2225" s="79" t="s">
        <v>10339</v>
      </c>
      <c r="S2225" s="95" t="n">
        <v>45161</v>
      </c>
      <c r="T2225" s="95" t="n">
        <v>45526</v>
      </c>
      <c r="U2225" s="87" t="s">
        <v>10340</v>
      </c>
      <c r="V2225" s="87" t="s">
        <v>10341</v>
      </c>
      <c r="W2225" s="76"/>
      <c r="X2225" s="71" t="s">
        <v>10335</v>
      </c>
      <c r="Y2225" s="71" t="s">
        <v>10342</v>
      </c>
      <c r="Z2225" s="79" t="s">
        <v>10629</v>
      </c>
      <c r="AA2225" s="76"/>
      <c r="AB2225" s="76"/>
      <c r="AC2225" s="76"/>
      <c r="AD2225" s="76"/>
      <c r="AE2225" s="97" t="s">
        <v>10630</v>
      </c>
      <c r="AF2225" s="76"/>
      <c r="AG2225" s="76"/>
      <c r="AH2225" s="76"/>
      <c r="AI2225" s="104" t="s">
        <v>10733</v>
      </c>
      <c r="AJ2225" s="79" t="s">
        <v>42</v>
      </c>
      <c r="AK2225" s="68"/>
      <c r="AL2225" s="68"/>
      <c r="AM2225" s="68"/>
      <c r="AN2225" s="110"/>
      <c r="AO2225" s="110"/>
      <c r="AP2225" s="107"/>
      <c r="AQ2225" s="68"/>
    </row>
    <row r="2226" customFormat="false" ht="17.9" hidden="false" customHeight="false" outlineLevel="0" collapsed="false">
      <c r="B2226" s="1" t="str">
        <f aca="false">поверители!$E2226</f>
        <v>00255</v>
      </c>
      <c r="C2226" s="64" t="s">
        <v>291</v>
      </c>
      <c r="D2226" s="63"/>
      <c r="E2226" s="81" t="s">
        <v>12927</v>
      </c>
      <c r="F2226" s="63"/>
      <c r="G2226" s="63" t="s">
        <v>10335</v>
      </c>
      <c r="H2226" s="63" t="s">
        <v>404</v>
      </c>
      <c r="I2226" s="67" t="s">
        <v>10458</v>
      </c>
      <c r="J2226" s="76"/>
      <c r="K2226" s="76"/>
      <c r="L2226" s="76"/>
      <c r="M2226" s="76"/>
      <c r="N2226" s="76"/>
      <c r="O2226" s="71" t="s">
        <v>10335</v>
      </c>
      <c r="P2226" s="71"/>
      <c r="Q2226" s="71" t="s">
        <v>10338</v>
      </c>
      <c r="R2226" s="79" t="s">
        <v>10339</v>
      </c>
      <c r="S2226" s="95" t="n">
        <v>45161</v>
      </c>
      <c r="T2226" s="95" t="n">
        <v>45526</v>
      </c>
      <c r="U2226" s="87" t="s">
        <v>10340</v>
      </c>
      <c r="V2226" s="87" t="s">
        <v>10341</v>
      </c>
      <c r="W2226" s="76"/>
      <c r="X2226" s="71" t="s">
        <v>10335</v>
      </c>
      <c r="Y2226" s="71" t="s">
        <v>10342</v>
      </c>
      <c r="Z2226" s="79" t="s">
        <v>10629</v>
      </c>
      <c r="AA2226" s="76"/>
      <c r="AB2226" s="76"/>
      <c r="AC2226" s="76"/>
      <c r="AD2226" s="76"/>
      <c r="AE2226" s="97" t="s">
        <v>10630</v>
      </c>
      <c r="AF2226" s="76"/>
      <c r="AG2226" s="76"/>
      <c r="AH2226" s="76"/>
      <c r="AI2226" s="104" t="s">
        <v>10733</v>
      </c>
      <c r="AJ2226" s="79" t="s">
        <v>42</v>
      </c>
      <c r="AK2226" s="68"/>
      <c r="AL2226" s="68"/>
      <c r="AM2226" s="68"/>
      <c r="AN2226" s="110"/>
      <c r="AO2226" s="110"/>
      <c r="AP2226" s="107"/>
      <c r="AQ2226" s="68"/>
    </row>
    <row r="2227" customFormat="false" ht="15" hidden="false" customHeight="false" outlineLevel="0" collapsed="false">
      <c r="B2227" s="1" t="str">
        <f aca="false">поверители!$E2227</f>
        <v>00257</v>
      </c>
      <c r="C2227" s="64" t="s">
        <v>2220</v>
      </c>
      <c r="D2227" s="63"/>
      <c r="E2227" s="81" t="s">
        <v>12928</v>
      </c>
      <c r="F2227" s="63"/>
      <c r="G2227" s="63" t="s">
        <v>10335</v>
      </c>
      <c r="H2227" s="63" t="s">
        <v>332</v>
      </c>
      <c r="I2227" s="67" t="s">
        <v>10374</v>
      </c>
      <c r="J2227" s="76"/>
      <c r="K2227" s="76"/>
      <c r="L2227" s="76"/>
      <c r="M2227" s="76"/>
      <c r="N2227" s="76"/>
      <c r="O2227" s="71" t="s">
        <v>10335</v>
      </c>
      <c r="P2227" s="71"/>
      <c r="Q2227" s="71" t="s">
        <v>10338</v>
      </c>
      <c r="R2227" s="79" t="s">
        <v>10339</v>
      </c>
      <c r="S2227" s="95" t="n">
        <v>45161</v>
      </c>
      <c r="T2227" s="95" t="n">
        <v>45891</v>
      </c>
      <c r="U2227" s="87" t="s">
        <v>10340</v>
      </c>
      <c r="V2227" s="87" t="s">
        <v>10341</v>
      </c>
      <c r="W2227" s="76"/>
      <c r="X2227" s="71" t="s">
        <v>10335</v>
      </c>
      <c r="Y2227" s="71" t="s">
        <v>10342</v>
      </c>
      <c r="Z2227" s="79" t="s">
        <v>10629</v>
      </c>
      <c r="AA2227" s="76"/>
      <c r="AB2227" s="76"/>
      <c r="AC2227" s="76"/>
      <c r="AD2227" s="76"/>
      <c r="AE2227" s="97" t="s">
        <v>10630</v>
      </c>
      <c r="AF2227" s="76"/>
      <c r="AG2227" s="76"/>
      <c r="AH2227" s="76"/>
      <c r="AI2227" s="67" t="s">
        <v>10647</v>
      </c>
      <c r="AJ2227" s="79" t="s">
        <v>42</v>
      </c>
      <c r="AK2227" s="68"/>
      <c r="AL2227" s="68"/>
      <c r="AM2227" s="68"/>
      <c r="AN2227" s="110"/>
      <c r="AO2227" s="110"/>
      <c r="AP2227" s="107"/>
      <c r="AQ2227" s="68"/>
    </row>
    <row r="2228" customFormat="false" ht="17.9" hidden="false" customHeight="false" outlineLevel="0" collapsed="false">
      <c r="B2228" s="1" t="str">
        <f aca="false">поверители!$E2228</f>
        <v>00262</v>
      </c>
      <c r="C2228" s="64" t="s">
        <v>795</v>
      </c>
      <c r="D2228" s="63"/>
      <c r="E2228" s="81" t="s">
        <v>12929</v>
      </c>
      <c r="F2228" s="63"/>
      <c r="G2228" s="63" t="s">
        <v>10335</v>
      </c>
      <c r="H2228" s="81" t="s">
        <v>294</v>
      </c>
      <c r="I2228" s="67" t="s">
        <v>12930</v>
      </c>
      <c r="J2228" s="76"/>
      <c r="K2228" s="76"/>
      <c r="L2228" s="76"/>
      <c r="M2228" s="76"/>
      <c r="N2228" s="76"/>
      <c r="O2228" s="71" t="s">
        <v>10335</v>
      </c>
      <c r="P2228" s="71"/>
      <c r="Q2228" s="71" t="s">
        <v>10338</v>
      </c>
      <c r="R2228" s="79" t="s">
        <v>10339</v>
      </c>
      <c r="S2228" s="95" t="n">
        <v>45161</v>
      </c>
      <c r="T2228" s="95" t="n">
        <v>45526</v>
      </c>
      <c r="U2228" s="87" t="s">
        <v>10340</v>
      </c>
      <c r="V2228" s="87" t="s">
        <v>10341</v>
      </c>
      <c r="W2228" s="76"/>
      <c r="X2228" s="71" t="s">
        <v>10335</v>
      </c>
      <c r="Y2228" s="71" t="s">
        <v>10342</v>
      </c>
      <c r="Z2228" s="79" t="s">
        <v>10629</v>
      </c>
      <c r="AA2228" s="76"/>
      <c r="AB2228" s="76"/>
      <c r="AC2228" s="76"/>
      <c r="AD2228" s="76"/>
      <c r="AE2228" s="97" t="s">
        <v>10630</v>
      </c>
      <c r="AF2228" s="76"/>
      <c r="AG2228" s="76"/>
      <c r="AH2228" s="76"/>
      <c r="AI2228" s="104" t="s">
        <v>10850</v>
      </c>
      <c r="AJ2228" s="79" t="s">
        <v>42</v>
      </c>
      <c r="AK2228" s="68"/>
      <c r="AL2228" s="68"/>
      <c r="AM2228" s="68"/>
      <c r="AN2228" s="110"/>
      <c r="AO2228" s="110"/>
      <c r="AP2228" s="107"/>
      <c r="AQ2228" s="68"/>
    </row>
    <row r="2229" customFormat="false" ht="15" hidden="false" customHeight="false" outlineLevel="0" collapsed="false">
      <c r="B2229" s="1" t="str">
        <f aca="false">поверители!$E2229</f>
        <v>00681</v>
      </c>
      <c r="C2229" s="64" t="s">
        <v>291</v>
      </c>
      <c r="D2229" s="63"/>
      <c r="E2229" s="81" t="s">
        <v>12931</v>
      </c>
      <c r="F2229" s="63"/>
      <c r="G2229" s="63" t="s">
        <v>10335</v>
      </c>
      <c r="H2229" s="63" t="s">
        <v>404</v>
      </c>
      <c r="I2229" s="67" t="s">
        <v>10458</v>
      </c>
      <c r="J2229" s="76"/>
      <c r="K2229" s="76"/>
      <c r="L2229" s="76"/>
      <c r="M2229" s="76"/>
      <c r="N2229" s="76"/>
      <c r="O2229" s="71" t="s">
        <v>10335</v>
      </c>
      <c r="P2229" s="71"/>
      <c r="Q2229" s="71" t="s">
        <v>10338</v>
      </c>
      <c r="R2229" s="79" t="s">
        <v>10339</v>
      </c>
      <c r="S2229" s="95" t="n">
        <v>45161</v>
      </c>
      <c r="T2229" s="95" t="n">
        <v>45526</v>
      </c>
      <c r="U2229" s="87" t="s">
        <v>10340</v>
      </c>
      <c r="V2229" s="87" t="s">
        <v>10341</v>
      </c>
      <c r="W2229" s="76"/>
      <c r="X2229" s="71" t="s">
        <v>10335</v>
      </c>
      <c r="Y2229" s="71" t="s">
        <v>10342</v>
      </c>
      <c r="Z2229" s="79" t="s">
        <v>10629</v>
      </c>
      <c r="AA2229" s="76"/>
      <c r="AB2229" s="76"/>
      <c r="AC2229" s="76"/>
      <c r="AD2229" s="76"/>
      <c r="AE2229" s="97" t="s">
        <v>10630</v>
      </c>
      <c r="AF2229" s="76"/>
      <c r="AG2229" s="76"/>
      <c r="AH2229" s="76"/>
      <c r="AI2229" s="67" t="s">
        <v>10647</v>
      </c>
      <c r="AJ2229" s="79" t="s">
        <v>42</v>
      </c>
      <c r="AK2229" s="68"/>
      <c r="AL2229" s="68"/>
      <c r="AM2229" s="68"/>
      <c r="AN2229" s="110"/>
      <c r="AO2229" s="110"/>
      <c r="AP2229" s="107"/>
      <c r="AQ2229" s="68"/>
    </row>
    <row r="2230" customFormat="false" ht="15" hidden="false" customHeight="false" outlineLevel="0" collapsed="false">
      <c r="B2230" s="1" t="str">
        <f aca="false">поверители!$E2230</f>
        <v>00682</v>
      </c>
      <c r="C2230" s="64" t="s">
        <v>291</v>
      </c>
      <c r="D2230" s="63"/>
      <c r="E2230" s="81" t="s">
        <v>12932</v>
      </c>
      <c r="F2230" s="63"/>
      <c r="G2230" s="63" t="s">
        <v>10335</v>
      </c>
      <c r="H2230" s="63" t="s">
        <v>404</v>
      </c>
      <c r="I2230" s="67" t="s">
        <v>10458</v>
      </c>
      <c r="J2230" s="76"/>
      <c r="K2230" s="76"/>
      <c r="L2230" s="76"/>
      <c r="M2230" s="76"/>
      <c r="N2230" s="76"/>
      <c r="O2230" s="71" t="s">
        <v>10335</v>
      </c>
      <c r="P2230" s="71"/>
      <c r="Q2230" s="71" t="s">
        <v>10338</v>
      </c>
      <c r="R2230" s="79" t="s">
        <v>10339</v>
      </c>
      <c r="S2230" s="95" t="n">
        <v>45161</v>
      </c>
      <c r="T2230" s="95" t="n">
        <v>45526</v>
      </c>
      <c r="U2230" s="87" t="s">
        <v>10340</v>
      </c>
      <c r="V2230" s="87" t="s">
        <v>10341</v>
      </c>
      <c r="W2230" s="76"/>
      <c r="X2230" s="71" t="s">
        <v>10335</v>
      </c>
      <c r="Y2230" s="71" t="s">
        <v>10342</v>
      </c>
      <c r="Z2230" s="79" t="s">
        <v>10629</v>
      </c>
      <c r="AA2230" s="76"/>
      <c r="AB2230" s="76"/>
      <c r="AC2230" s="76"/>
      <c r="AD2230" s="76"/>
      <c r="AE2230" s="97" t="s">
        <v>10630</v>
      </c>
      <c r="AF2230" s="76"/>
      <c r="AG2230" s="76"/>
      <c r="AH2230" s="76"/>
      <c r="AI2230" s="67" t="s">
        <v>10647</v>
      </c>
      <c r="AJ2230" s="79" t="s">
        <v>42</v>
      </c>
      <c r="AK2230" s="68"/>
      <c r="AL2230" s="68"/>
      <c r="AM2230" s="68"/>
      <c r="AN2230" s="110"/>
      <c r="AO2230" s="110"/>
      <c r="AP2230" s="107"/>
      <c r="AQ2230" s="68"/>
    </row>
    <row r="2231" customFormat="false" ht="15" hidden="false" customHeight="false" outlineLevel="0" collapsed="false">
      <c r="B2231" s="1" t="str">
        <f aca="false">поверители!$E2231</f>
        <v>00683</v>
      </c>
      <c r="C2231" s="64" t="s">
        <v>10053</v>
      </c>
      <c r="D2231" s="63"/>
      <c r="E2231" s="81" t="s">
        <v>12933</v>
      </c>
      <c r="F2231" s="63"/>
      <c r="G2231" s="63" t="s">
        <v>10335</v>
      </c>
      <c r="H2231" s="64" t="s">
        <v>2524</v>
      </c>
      <c r="I2231" s="67" t="s">
        <v>10670</v>
      </c>
      <c r="J2231" s="76"/>
      <c r="K2231" s="76"/>
      <c r="L2231" s="76"/>
      <c r="M2231" s="76"/>
      <c r="N2231" s="76"/>
      <c r="O2231" s="71" t="s">
        <v>10335</v>
      </c>
      <c r="P2231" s="71"/>
      <c r="Q2231" s="71" t="s">
        <v>10338</v>
      </c>
      <c r="R2231" s="79" t="s">
        <v>10339</v>
      </c>
      <c r="S2231" s="95" t="n">
        <v>45161</v>
      </c>
      <c r="T2231" s="95" t="n">
        <v>45891</v>
      </c>
      <c r="U2231" s="87" t="s">
        <v>10340</v>
      </c>
      <c r="V2231" s="87" t="s">
        <v>10341</v>
      </c>
      <c r="W2231" s="76"/>
      <c r="X2231" s="71" t="s">
        <v>10335</v>
      </c>
      <c r="Y2231" s="71" t="s">
        <v>10342</v>
      </c>
      <c r="Z2231" s="79" t="s">
        <v>10629</v>
      </c>
      <c r="AA2231" s="76"/>
      <c r="AB2231" s="76"/>
      <c r="AC2231" s="76"/>
      <c r="AD2231" s="76"/>
      <c r="AE2231" s="97" t="s">
        <v>10630</v>
      </c>
      <c r="AF2231" s="76"/>
      <c r="AG2231" s="76"/>
      <c r="AH2231" s="76"/>
      <c r="AI2231" s="67" t="s">
        <v>10647</v>
      </c>
      <c r="AJ2231" s="79" t="s">
        <v>42</v>
      </c>
      <c r="AK2231" s="68"/>
      <c r="AL2231" s="68"/>
      <c r="AM2231" s="68"/>
      <c r="AN2231" s="110"/>
      <c r="AO2231" s="110"/>
      <c r="AP2231" s="107"/>
      <c r="AQ2231" s="68"/>
    </row>
    <row r="2232" customFormat="false" ht="17.9" hidden="false" customHeight="false" outlineLevel="0" collapsed="false">
      <c r="B2232" s="1" t="str">
        <f aca="false">поверители!$E2232</f>
        <v>00872</v>
      </c>
      <c r="C2232" s="64" t="s">
        <v>291</v>
      </c>
      <c r="D2232" s="63"/>
      <c r="E2232" s="81" t="s">
        <v>12934</v>
      </c>
      <c r="F2232" s="63"/>
      <c r="G2232" s="63" t="s">
        <v>10335</v>
      </c>
      <c r="H2232" s="81" t="s">
        <v>294</v>
      </c>
      <c r="I2232" s="67" t="s">
        <v>10458</v>
      </c>
      <c r="J2232" s="76"/>
      <c r="K2232" s="76"/>
      <c r="L2232" s="76"/>
      <c r="M2232" s="76"/>
      <c r="N2232" s="76"/>
      <c r="O2232" s="71" t="s">
        <v>10335</v>
      </c>
      <c r="P2232" s="71"/>
      <c r="Q2232" s="71" t="s">
        <v>10338</v>
      </c>
      <c r="R2232" s="79" t="s">
        <v>10339</v>
      </c>
      <c r="S2232" s="95" t="n">
        <v>45161</v>
      </c>
      <c r="T2232" s="95" t="n">
        <v>45526</v>
      </c>
      <c r="U2232" s="87" t="s">
        <v>10340</v>
      </c>
      <c r="V2232" s="87" t="s">
        <v>10341</v>
      </c>
      <c r="W2232" s="76"/>
      <c r="X2232" s="71" t="s">
        <v>10335</v>
      </c>
      <c r="Y2232" s="71" t="s">
        <v>10342</v>
      </c>
      <c r="Z2232" s="79" t="s">
        <v>10629</v>
      </c>
      <c r="AA2232" s="76"/>
      <c r="AB2232" s="76"/>
      <c r="AC2232" s="76"/>
      <c r="AD2232" s="76"/>
      <c r="AE2232" s="97" t="s">
        <v>10630</v>
      </c>
      <c r="AF2232" s="76"/>
      <c r="AG2232" s="76"/>
      <c r="AH2232" s="76"/>
      <c r="AI2232" s="104" t="s">
        <v>10733</v>
      </c>
      <c r="AJ2232" s="79" t="s">
        <v>42</v>
      </c>
      <c r="AK2232" s="68"/>
      <c r="AL2232" s="68"/>
      <c r="AM2232" s="68"/>
      <c r="AN2232" s="110"/>
      <c r="AO2232" s="110"/>
      <c r="AP2232" s="107"/>
      <c r="AQ2232" s="68"/>
    </row>
    <row r="2233" customFormat="false" ht="15" hidden="false" customHeight="false" outlineLevel="0" collapsed="false">
      <c r="B2233" s="1" t="str">
        <f aca="false">поверители!$E2233</f>
        <v>00875</v>
      </c>
      <c r="C2233" s="64" t="s">
        <v>291</v>
      </c>
      <c r="D2233" s="63"/>
      <c r="E2233" s="81" t="s">
        <v>12935</v>
      </c>
      <c r="F2233" s="63"/>
      <c r="G2233" s="63" t="s">
        <v>10335</v>
      </c>
      <c r="H2233" s="63" t="s">
        <v>404</v>
      </c>
      <c r="I2233" s="67" t="s">
        <v>10667</v>
      </c>
      <c r="J2233" s="76"/>
      <c r="K2233" s="76"/>
      <c r="L2233" s="76"/>
      <c r="M2233" s="76"/>
      <c r="N2233" s="76"/>
      <c r="O2233" s="71" t="s">
        <v>10335</v>
      </c>
      <c r="P2233" s="71"/>
      <c r="Q2233" s="71" t="s">
        <v>10338</v>
      </c>
      <c r="R2233" s="79" t="s">
        <v>10339</v>
      </c>
      <c r="S2233" s="95" t="n">
        <v>45161</v>
      </c>
      <c r="T2233" s="95" t="n">
        <v>45526</v>
      </c>
      <c r="U2233" s="87" t="s">
        <v>10340</v>
      </c>
      <c r="V2233" s="87" t="s">
        <v>10341</v>
      </c>
      <c r="W2233" s="76"/>
      <c r="X2233" s="71" t="s">
        <v>10335</v>
      </c>
      <c r="Y2233" s="71" t="s">
        <v>10342</v>
      </c>
      <c r="Z2233" s="79" t="s">
        <v>10629</v>
      </c>
      <c r="AA2233" s="76"/>
      <c r="AB2233" s="76"/>
      <c r="AC2233" s="76"/>
      <c r="AD2233" s="76"/>
      <c r="AE2233" s="97" t="s">
        <v>10630</v>
      </c>
      <c r="AF2233" s="76"/>
      <c r="AG2233" s="76"/>
      <c r="AH2233" s="76"/>
      <c r="AI2233" s="67" t="s">
        <v>10647</v>
      </c>
      <c r="AJ2233" s="79" t="s">
        <v>42</v>
      </c>
      <c r="AK2233" s="68"/>
      <c r="AL2233" s="68"/>
      <c r="AM2233" s="68"/>
      <c r="AN2233" s="110"/>
      <c r="AO2233" s="110"/>
      <c r="AP2233" s="107"/>
      <c r="AQ2233" s="68"/>
    </row>
    <row r="2234" customFormat="false" ht="15" hidden="false" customHeight="false" outlineLevel="0" collapsed="false">
      <c r="B2234" s="1" t="str">
        <f aca="false">поверители!$E2234</f>
        <v>05008</v>
      </c>
      <c r="C2234" s="64" t="s">
        <v>2257</v>
      </c>
      <c r="D2234" s="63"/>
      <c r="E2234" s="81" t="s">
        <v>12936</v>
      </c>
      <c r="F2234" s="63"/>
      <c r="G2234" s="63" t="s">
        <v>10335</v>
      </c>
      <c r="H2234" s="81" t="s">
        <v>2260</v>
      </c>
      <c r="I2234" s="67" t="s">
        <v>10652</v>
      </c>
      <c r="J2234" s="76"/>
      <c r="K2234" s="76"/>
      <c r="L2234" s="76"/>
      <c r="M2234" s="76"/>
      <c r="N2234" s="76"/>
      <c r="O2234" s="71" t="s">
        <v>10335</v>
      </c>
      <c r="P2234" s="71"/>
      <c r="Q2234" s="71" t="s">
        <v>10338</v>
      </c>
      <c r="R2234" s="79" t="s">
        <v>10339</v>
      </c>
      <c r="S2234" s="95" t="n">
        <v>45161</v>
      </c>
      <c r="T2234" s="95" t="n">
        <v>45891</v>
      </c>
      <c r="U2234" s="87" t="s">
        <v>10340</v>
      </c>
      <c r="V2234" s="87" t="s">
        <v>10341</v>
      </c>
      <c r="W2234" s="76"/>
      <c r="X2234" s="71" t="s">
        <v>10335</v>
      </c>
      <c r="Y2234" s="71" t="s">
        <v>10342</v>
      </c>
      <c r="Z2234" s="79" t="s">
        <v>10629</v>
      </c>
      <c r="AA2234" s="76"/>
      <c r="AB2234" s="76"/>
      <c r="AC2234" s="76"/>
      <c r="AD2234" s="76"/>
      <c r="AE2234" s="97" t="s">
        <v>10630</v>
      </c>
      <c r="AF2234" s="76"/>
      <c r="AG2234" s="76"/>
      <c r="AH2234" s="76"/>
      <c r="AI2234" s="67" t="s">
        <v>10647</v>
      </c>
      <c r="AJ2234" s="79" t="s">
        <v>42</v>
      </c>
      <c r="AK2234" s="68"/>
      <c r="AL2234" s="68"/>
      <c r="AM2234" s="68"/>
      <c r="AN2234" s="110"/>
      <c r="AO2234" s="110"/>
      <c r="AP2234" s="107"/>
      <c r="AQ2234" s="68"/>
    </row>
    <row r="2235" customFormat="false" ht="15" hidden="false" customHeight="false" outlineLevel="0" collapsed="false">
      <c r="B2235" s="1" t="str">
        <f aca="false">поверители!$E2235</f>
        <v>05009</v>
      </c>
      <c r="C2235" s="64" t="s">
        <v>795</v>
      </c>
      <c r="D2235" s="63"/>
      <c r="E2235" s="81" t="s">
        <v>12937</v>
      </c>
      <c r="F2235" s="63"/>
      <c r="G2235" s="63" t="s">
        <v>10335</v>
      </c>
      <c r="H2235" s="63" t="s">
        <v>404</v>
      </c>
      <c r="I2235" s="67" t="s">
        <v>10820</v>
      </c>
      <c r="J2235" s="76"/>
      <c r="K2235" s="76"/>
      <c r="L2235" s="76"/>
      <c r="M2235" s="76"/>
      <c r="N2235" s="76"/>
      <c r="O2235" s="71" t="s">
        <v>10335</v>
      </c>
      <c r="P2235" s="71"/>
      <c r="Q2235" s="71" t="s">
        <v>10338</v>
      </c>
      <c r="R2235" s="79" t="s">
        <v>10339</v>
      </c>
      <c r="S2235" s="95" t="n">
        <v>45161</v>
      </c>
      <c r="T2235" s="95" t="n">
        <v>45526</v>
      </c>
      <c r="U2235" s="87" t="s">
        <v>10340</v>
      </c>
      <c r="V2235" s="87" t="s">
        <v>10341</v>
      </c>
      <c r="W2235" s="76"/>
      <c r="X2235" s="71" t="s">
        <v>10335</v>
      </c>
      <c r="Y2235" s="71" t="s">
        <v>10342</v>
      </c>
      <c r="Z2235" s="79" t="s">
        <v>10629</v>
      </c>
      <c r="AA2235" s="76"/>
      <c r="AB2235" s="76"/>
      <c r="AC2235" s="76"/>
      <c r="AD2235" s="76"/>
      <c r="AE2235" s="97" t="s">
        <v>10630</v>
      </c>
      <c r="AF2235" s="76"/>
      <c r="AG2235" s="76"/>
      <c r="AH2235" s="76"/>
      <c r="AI2235" s="67" t="s">
        <v>10658</v>
      </c>
      <c r="AJ2235" s="79" t="s">
        <v>42</v>
      </c>
      <c r="AK2235" s="68"/>
      <c r="AL2235" s="68"/>
      <c r="AM2235" s="68"/>
      <c r="AN2235" s="110"/>
      <c r="AO2235" s="110"/>
      <c r="AP2235" s="107"/>
      <c r="AQ2235" s="68"/>
    </row>
    <row r="2236" customFormat="false" ht="15" hidden="false" customHeight="false" outlineLevel="0" collapsed="false">
      <c r="B2236" s="1" t="str">
        <f aca="false">поверители!$E2236</f>
        <v>05011</v>
      </c>
      <c r="C2236" s="64" t="s">
        <v>428</v>
      </c>
      <c r="D2236" s="63"/>
      <c r="E2236" s="81" t="s">
        <v>12938</v>
      </c>
      <c r="F2236" s="63"/>
      <c r="G2236" s="63" t="s">
        <v>10335</v>
      </c>
      <c r="H2236" s="63" t="s">
        <v>404</v>
      </c>
      <c r="I2236" s="67" t="s">
        <v>10649</v>
      </c>
      <c r="J2236" s="76"/>
      <c r="K2236" s="76"/>
      <c r="L2236" s="76"/>
      <c r="M2236" s="76"/>
      <c r="N2236" s="76"/>
      <c r="O2236" s="71" t="s">
        <v>10335</v>
      </c>
      <c r="P2236" s="71"/>
      <c r="Q2236" s="71" t="s">
        <v>10338</v>
      </c>
      <c r="R2236" s="79" t="s">
        <v>10339</v>
      </c>
      <c r="S2236" s="95" t="n">
        <v>45161</v>
      </c>
      <c r="T2236" s="95" t="n">
        <v>45526</v>
      </c>
      <c r="U2236" s="87" t="s">
        <v>10340</v>
      </c>
      <c r="V2236" s="87" t="s">
        <v>10341</v>
      </c>
      <c r="W2236" s="76"/>
      <c r="X2236" s="71" t="s">
        <v>10335</v>
      </c>
      <c r="Y2236" s="71" t="s">
        <v>10342</v>
      </c>
      <c r="Z2236" s="79" t="s">
        <v>10629</v>
      </c>
      <c r="AA2236" s="76"/>
      <c r="AB2236" s="76"/>
      <c r="AC2236" s="76"/>
      <c r="AD2236" s="76"/>
      <c r="AE2236" s="97" t="s">
        <v>10630</v>
      </c>
      <c r="AF2236" s="76"/>
      <c r="AG2236" s="76"/>
      <c r="AH2236" s="76"/>
      <c r="AI2236" s="67" t="s">
        <v>10647</v>
      </c>
      <c r="AJ2236" s="79" t="s">
        <v>42</v>
      </c>
      <c r="AK2236" s="68"/>
      <c r="AL2236" s="68"/>
      <c r="AM2236" s="68"/>
      <c r="AN2236" s="110"/>
      <c r="AO2236" s="110"/>
      <c r="AP2236" s="107"/>
      <c r="AQ2236" s="68"/>
    </row>
    <row r="2237" customFormat="false" ht="17.9" hidden="false" customHeight="false" outlineLevel="0" collapsed="false">
      <c r="B2237" s="1" t="str">
        <f aca="false">поверители!$E2237</f>
        <v>11-1429</v>
      </c>
      <c r="C2237" s="64" t="s">
        <v>291</v>
      </c>
      <c r="D2237" s="63"/>
      <c r="E2237" s="81" t="s">
        <v>12939</v>
      </c>
      <c r="F2237" s="63"/>
      <c r="G2237" s="63" t="s">
        <v>10335</v>
      </c>
      <c r="H2237" s="63" t="s">
        <v>404</v>
      </c>
      <c r="I2237" s="67" t="s">
        <v>10591</v>
      </c>
      <c r="J2237" s="76"/>
      <c r="K2237" s="76"/>
      <c r="L2237" s="76"/>
      <c r="M2237" s="76"/>
      <c r="N2237" s="76"/>
      <c r="O2237" s="71" t="s">
        <v>10335</v>
      </c>
      <c r="P2237" s="71"/>
      <c r="Q2237" s="71" t="s">
        <v>10338</v>
      </c>
      <c r="R2237" s="79" t="s">
        <v>10339</v>
      </c>
      <c r="S2237" s="95" t="n">
        <v>45161</v>
      </c>
      <c r="T2237" s="95" t="n">
        <v>45526</v>
      </c>
      <c r="U2237" s="87" t="s">
        <v>10340</v>
      </c>
      <c r="V2237" s="87" t="s">
        <v>10341</v>
      </c>
      <c r="W2237" s="76"/>
      <c r="X2237" s="71" t="s">
        <v>10335</v>
      </c>
      <c r="Y2237" s="71" t="s">
        <v>10342</v>
      </c>
      <c r="Z2237" s="79" t="s">
        <v>10629</v>
      </c>
      <c r="AA2237" s="76"/>
      <c r="AB2237" s="76"/>
      <c r="AC2237" s="76"/>
      <c r="AD2237" s="76"/>
      <c r="AE2237" s="97" t="s">
        <v>10630</v>
      </c>
      <c r="AF2237" s="76"/>
      <c r="AG2237" s="76"/>
      <c r="AH2237" s="76"/>
      <c r="AI2237" s="104" t="s">
        <v>10733</v>
      </c>
      <c r="AJ2237" s="79" t="s">
        <v>42</v>
      </c>
      <c r="AK2237" s="68"/>
      <c r="AL2237" s="68"/>
      <c r="AM2237" s="68"/>
      <c r="AN2237" s="110"/>
      <c r="AO2237" s="110"/>
      <c r="AP2237" s="107"/>
      <c r="AQ2237" s="68"/>
    </row>
    <row r="2238" customFormat="false" ht="15" hidden="false" customHeight="false" outlineLevel="0" collapsed="false">
      <c r="B2238" s="1" t="str">
        <f aca="false">поверители!$E2238</f>
        <v>2080947</v>
      </c>
      <c r="C2238" s="64" t="s">
        <v>67</v>
      </c>
      <c r="D2238" s="87"/>
      <c r="E2238" s="67" t="s">
        <v>12940</v>
      </c>
      <c r="F2238" s="87"/>
      <c r="G2238" s="63" t="s">
        <v>10335</v>
      </c>
      <c r="H2238" s="64" t="s">
        <v>70</v>
      </c>
      <c r="I2238" s="67" t="s">
        <v>10369</v>
      </c>
      <c r="J2238" s="89"/>
      <c r="K2238" s="89"/>
      <c r="L2238" s="89"/>
      <c r="M2238" s="89"/>
      <c r="N2238" s="89"/>
      <c r="O2238" s="71" t="s">
        <v>10335</v>
      </c>
      <c r="P2238" s="100"/>
      <c r="Q2238" s="71" t="s">
        <v>10338</v>
      </c>
      <c r="R2238" s="79" t="s">
        <v>10339</v>
      </c>
      <c r="S2238" s="95" t="n">
        <v>45133</v>
      </c>
      <c r="T2238" s="95" t="n">
        <v>45498</v>
      </c>
      <c r="U2238" s="87" t="s">
        <v>10340</v>
      </c>
      <c r="V2238" s="87" t="s">
        <v>10341</v>
      </c>
      <c r="W2238" s="76"/>
      <c r="X2238" s="71" t="s">
        <v>10335</v>
      </c>
      <c r="Y2238" s="71" t="s">
        <v>10335</v>
      </c>
      <c r="Z2238" s="106" t="s">
        <v>12941</v>
      </c>
      <c r="AA2238" s="89"/>
      <c r="AB2238" s="89"/>
      <c r="AC2238" s="89"/>
      <c r="AD2238" s="89"/>
      <c r="AE2238" s="101" t="s">
        <v>11636</v>
      </c>
      <c r="AF2238" s="89"/>
      <c r="AG2238" s="89"/>
      <c r="AH2238" s="89"/>
      <c r="AI2238" s="67" t="s">
        <v>12942</v>
      </c>
      <c r="AJ2238" s="64" t="s">
        <v>42</v>
      </c>
      <c r="AK2238" s="68"/>
      <c r="AL2238" s="68"/>
      <c r="AM2238" s="68"/>
      <c r="AN2238" s="110"/>
      <c r="AO2238" s="110"/>
      <c r="AP2238" s="107"/>
      <c r="AQ2238" s="68"/>
    </row>
    <row r="2239" customFormat="false" ht="15" hidden="false" customHeight="false" outlineLevel="0" collapsed="false">
      <c r="B2239" s="1" t="str">
        <f aca="false">поверители!$E2239</f>
        <v>2080945</v>
      </c>
      <c r="C2239" s="64" t="s">
        <v>67</v>
      </c>
      <c r="D2239" s="63"/>
      <c r="E2239" s="67" t="s">
        <v>12943</v>
      </c>
      <c r="F2239" s="63"/>
      <c r="G2239" s="63" t="s">
        <v>10335</v>
      </c>
      <c r="H2239" s="64" t="s">
        <v>70</v>
      </c>
      <c r="I2239" s="67" t="s">
        <v>10369</v>
      </c>
      <c r="J2239" s="76"/>
      <c r="K2239" s="76"/>
      <c r="L2239" s="76"/>
      <c r="M2239" s="76"/>
      <c r="N2239" s="76"/>
      <c r="O2239" s="71" t="s">
        <v>10335</v>
      </c>
      <c r="P2239" s="100"/>
      <c r="Q2239" s="71" t="s">
        <v>10338</v>
      </c>
      <c r="R2239" s="79" t="s">
        <v>10339</v>
      </c>
      <c r="S2239" s="95" t="n">
        <v>45133</v>
      </c>
      <c r="T2239" s="95" t="n">
        <v>45498</v>
      </c>
      <c r="U2239" s="87" t="s">
        <v>10340</v>
      </c>
      <c r="V2239" s="87" t="s">
        <v>10341</v>
      </c>
      <c r="W2239" s="76"/>
      <c r="X2239" s="71" t="s">
        <v>10335</v>
      </c>
      <c r="Y2239" s="71" t="s">
        <v>10335</v>
      </c>
      <c r="Z2239" s="106" t="s">
        <v>12941</v>
      </c>
      <c r="AA2239" s="76"/>
      <c r="AB2239" s="76"/>
      <c r="AC2239" s="76"/>
      <c r="AD2239" s="76"/>
      <c r="AE2239" s="101" t="s">
        <v>11636</v>
      </c>
      <c r="AF2239" s="76"/>
      <c r="AG2239" s="76"/>
      <c r="AH2239" s="76"/>
      <c r="AI2239" s="67" t="s">
        <v>12942</v>
      </c>
      <c r="AJ2239" s="64" t="s">
        <v>42</v>
      </c>
      <c r="AK2239" s="68"/>
      <c r="AL2239" s="68"/>
      <c r="AM2239" s="68"/>
      <c r="AN2239" s="110"/>
      <c r="AO2239" s="110"/>
      <c r="AP2239" s="107"/>
      <c r="AQ2239" s="68"/>
    </row>
    <row r="2240" customFormat="false" ht="15" hidden="false" customHeight="false" outlineLevel="0" collapsed="false">
      <c r="B2240" s="1" t="str">
        <f aca="false">поверители!$E2240</f>
        <v>647822</v>
      </c>
      <c r="C2240" s="64" t="s">
        <v>10126</v>
      </c>
      <c r="D2240" s="63"/>
      <c r="E2240" s="67" t="s">
        <v>12944</v>
      </c>
      <c r="F2240" s="63"/>
      <c r="G2240" s="63" t="s">
        <v>10335</v>
      </c>
      <c r="H2240" s="64" t="s">
        <v>70</v>
      </c>
      <c r="I2240" s="67" t="s">
        <v>10667</v>
      </c>
      <c r="J2240" s="76"/>
      <c r="K2240" s="76"/>
      <c r="L2240" s="76"/>
      <c r="M2240" s="76"/>
      <c r="N2240" s="76"/>
      <c r="O2240" s="71" t="s">
        <v>10335</v>
      </c>
      <c r="P2240" s="100"/>
      <c r="Q2240" s="71" t="s">
        <v>10338</v>
      </c>
      <c r="R2240" s="79" t="s">
        <v>10339</v>
      </c>
      <c r="S2240" s="95" t="n">
        <v>45133</v>
      </c>
      <c r="T2240" s="95" t="n">
        <v>45498</v>
      </c>
      <c r="U2240" s="87" t="s">
        <v>10340</v>
      </c>
      <c r="V2240" s="87" t="s">
        <v>10341</v>
      </c>
      <c r="W2240" s="76"/>
      <c r="X2240" s="71" t="s">
        <v>10335</v>
      </c>
      <c r="Y2240" s="71" t="s">
        <v>10335</v>
      </c>
      <c r="Z2240" s="106" t="s">
        <v>12941</v>
      </c>
      <c r="AA2240" s="76"/>
      <c r="AB2240" s="76"/>
      <c r="AC2240" s="76"/>
      <c r="AD2240" s="76"/>
      <c r="AE2240" s="101" t="s">
        <v>11636</v>
      </c>
      <c r="AF2240" s="76"/>
      <c r="AG2240" s="76"/>
      <c r="AH2240" s="76"/>
      <c r="AI2240" s="67" t="s">
        <v>12942</v>
      </c>
      <c r="AJ2240" s="64" t="s">
        <v>42</v>
      </c>
      <c r="AK2240" s="68"/>
      <c r="AL2240" s="68"/>
      <c r="AM2240" s="68"/>
      <c r="AN2240" s="110"/>
      <c r="AO2240" s="110"/>
      <c r="AP2240" s="107"/>
      <c r="AQ2240" s="68"/>
    </row>
    <row r="2241" customFormat="false" ht="34.3" hidden="false" customHeight="false" outlineLevel="0" collapsed="false">
      <c r="B2241" s="1" t="str">
        <f aca="false">поверители!$E2241</f>
        <v>377</v>
      </c>
      <c r="C2241" s="64" t="s">
        <v>4425</v>
      </c>
      <c r="D2241" s="63"/>
      <c r="E2241" s="67" t="s">
        <v>12945</v>
      </c>
      <c r="F2241" s="63"/>
      <c r="G2241" s="63" t="s">
        <v>10335</v>
      </c>
      <c r="H2241" s="64" t="s">
        <v>4428</v>
      </c>
      <c r="I2241" s="67" t="s">
        <v>10564</v>
      </c>
      <c r="J2241" s="76"/>
      <c r="K2241" s="76"/>
      <c r="L2241" s="76"/>
      <c r="M2241" s="76"/>
      <c r="N2241" s="76"/>
      <c r="O2241" s="71" t="s">
        <v>10335</v>
      </c>
      <c r="P2241" s="100"/>
      <c r="Q2241" s="71" t="s">
        <v>10338</v>
      </c>
      <c r="R2241" s="79" t="s">
        <v>10339</v>
      </c>
      <c r="S2241" s="95" t="n">
        <v>45133</v>
      </c>
      <c r="T2241" s="95" t="n">
        <v>45863</v>
      </c>
      <c r="U2241" s="87" t="s">
        <v>10340</v>
      </c>
      <c r="V2241" s="87" t="s">
        <v>10341</v>
      </c>
      <c r="W2241" s="76"/>
      <c r="X2241" s="71" t="s">
        <v>10335</v>
      </c>
      <c r="Y2241" s="71" t="s">
        <v>10335</v>
      </c>
      <c r="Z2241" s="66" t="s">
        <v>11664</v>
      </c>
      <c r="AA2241" s="76"/>
      <c r="AB2241" s="76"/>
      <c r="AC2241" s="76"/>
      <c r="AD2241" s="76"/>
      <c r="AE2241" s="101" t="s">
        <v>11612</v>
      </c>
      <c r="AF2241" s="76"/>
      <c r="AG2241" s="76"/>
      <c r="AH2241" s="76"/>
      <c r="AI2241" s="67" t="s">
        <v>11665</v>
      </c>
      <c r="AJ2241" s="64" t="s">
        <v>10346</v>
      </c>
      <c r="AK2241" s="68"/>
      <c r="AL2241" s="68"/>
      <c r="AM2241" s="68"/>
      <c r="AN2241" s="110"/>
      <c r="AO2241" s="110"/>
      <c r="AP2241" s="107"/>
      <c r="AQ2241" s="68"/>
    </row>
    <row r="2242" customFormat="false" ht="15" hidden="false" customHeight="false" outlineLevel="0" collapsed="false">
      <c r="B2242" s="1" t="str">
        <f aca="false">поверители!$E2242</f>
        <v>181610</v>
      </c>
      <c r="C2242" s="64" t="s">
        <v>10127</v>
      </c>
      <c r="D2242" s="63"/>
      <c r="E2242" s="67" t="s">
        <v>12946</v>
      </c>
      <c r="F2242" s="63"/>
      <c r="G2242" s="63" t="s">
        <v>10335</v>
      </c>
      <c r="H2242" s="64" t="s">
        <v>12947</v>
      </c>
      <c r="I2242" s="67" t="s">
        <v>10936</v>
      </c>
      <c r="J2242" s="76"/>
      <c r="K2242" s="76"/>
      <c r="L2242" s="76"/>
      <c r="M2242" s="76"/>
      <c r="N2242" s="76"/>
      <c r="O2242" s="71" t="s">
        <v>10335</v>
      </c>
      <c r="P2242" s="100"/>
      <c r="Q2242" s="71" t="s">
        <v>10338</v>
      </c>
      <c r="R2242" s="79" t="s">
        <v>10339</v>
      </c>
      <c r="S2242" s="95" t="n">
        <v>45133</v>
      </c>
      <c r="T2242" s="95" t="n">
        <v>45863</v>
      </c>
      <c r="U2242" s="87" t="s">
        <v>10340</v>
      </c>
      <c r="V2242" s="87" t="s">
        <v>10341</v>
      </c>
      <c r="W2242" s="76"/>
      <c r="X2242" s="71" t="s">
        <v>10335</v>
      </c>
      <c r="Y2242" s="71" t="s">
        <v>10335</v>
      </c>
      <c r="Z2242" s="63" t="s">
        <v>12948</v>
      </c>
      <c r="AA2242" s="76"/>
      <c r="AB2242" s="76"/>
      <c r="AC2242" s="76"/>
      <c r="AD2242" s="76"/>
      <c r="AE2242" s="101" t="s">
        <v>11612</v>
      </c>
      <c r="AF2242" s="76"/>
      <c r="AG2242" s="76"/>
      <c r="AH2242" s="76"/>
      <c r="AI2242" s="67" t="s">
        <v>12949</v>
      </c>
      <c r="AJ2242" s="64" t="s">
        <v>10346</v>
      </c>
      <c r="AK2242" s="68"/>
      <c r="AL2242" s="68"/>
      <c r="AM2242" s="68"/>
      <c r="AN2242" s="110"/>
      <c r="AO2242" s="110"/>
      <c r="AP2242" s="107"/>
      <c r="AQ2242" s="68"/>
    </row>
    <row r="2243" customFormat="false" ht="15" hidden="false" customHeight="false" outlineLevel="0" collapsed="false">
      <c r="B2243" s="1" t="str">
        <f aca="false">поверители!$E2243</f>
        <v>181615</v>
      </c>
      <c r="C2243" s="64" t="s">
        <v>10127</v>
      </c>
      <c r="D2243" s="63"/>
      <c r="E2243" s="67" t="s">
        <v>12950</v>
      </c>
      <c r="F2243" s="63"/>
      <c r="G2243" s="63" t="s">
        <v>10335</v>
      </c>
      <c r="H2243" s="64" t="s">
        <v>12947</v>
      </c>
      <c r="I2243" s="67" t="s">
        <v>10936</v>
      </c>
      <c r="J2243" s="76"/>
      <c r="K2243" s="76"/>
      <c r="L2243" s="76"/>
      <c r="M2243" s="76"/>
      <c r="N2243" s="76"/>
      <c r="O2243" s="71" t="s">
        <v>10335</v>
      </c>
      <c r="P2243" s="100"/>
      <c r="Q2243" s="71" t="s">
        <v>10338</v>
      </c>
      <c r="R2243" s="79" t="s">
        <v>10339</v>
      </c>
      <c r="S2243" s="95" t="n">
        <v>45133</v>
      </c>
      <c r="T2243" s="95" t="n">
        <v>45863</v>
      </c>
      <c r="U2243" s="87" t="s">
        <v>10340</v>
      </c>
      <c r="V2243" s="87" t="s">
        <v>10341</v>
      </c>
      <c r="W2243" s="76"/>
      <c r="X2243" s="71" t="s">
        <v>10335</v>
      </c>
      <c r="Y2243" s="71" t="s">
        <v>10335</v>
      </c>
      <c r="Z2243" s="63" t="s">
        <v>12948</v>
      </c>
      <c r="AA2243" s="76"/>
      <c r="AB2243" s="76"/>
      <c r="AC2243" s="76"/>
      <c r="AD2243" s="76"/>
      <c r="AE2243" s="101" t="s">
        <v>11612</v>
      </c>
      <c r="AF2243" s="76"/>
      <c r="AG2243" s="76"/>
      <c r="AH2243" s="76"/>
      <c r="AI2243" s="67" t="s">
        <v>12949</v>
      </c>
      <c r="AJ2243" s="64" t="s">
        <v>10346</v>
      </c>
      <c r="AK2243" s="68"/>
      <c r="AL2243" s="68"/>
      <c r="AM2243" s="68"/>
      <c r="AN2243" s="110"/>
      <c r="AO2243" s="110"/>
      <c r="AP2243" s="107"/>
      <c r="AQ2243" s="68"/>
    </row>
    <row r="2244" customFormat="false" ht="15" hidden="false" customHeight="false" outlineLevel="0" collapsed="false">
      <c r="B2244" s="1" t="str">
        <f aca="false">поверители!$E2244</f>
        <v>181614</v>
      </c>
      <c r="C2244" s="64" t="s">
        <v>10127</v>
      </c>
      <c r="D2244" s="63"/>
      <c r="E2244" s="67" t="s">
        <v>12951</v>
      </c>
      <c r="F2244" s="63"/>
      <c r="G2244" s="63" t="s">
        <v>10335</v>
      </c>
      <c r="H2244" s="64" t="s">
        <v>12947</v>
      </c>
      <c r="I2244" s="67" t="s">
        <v>10936</v>
      </c>
      <c r="J2244" s="76"/>
      <c r="K2244" s="76"/>
      <c r="L2244" s="76"/>
      <c r="M2244" s="76"/>
      <c r="N2244" s="76"/>
      <c r="O2244" s="71" t="s">
        <v>10335</v>
      </c>
      <c r="P2244" s="100"/>
      <c r="Q2244" s="71" t="s">
        <v>10338</v>
      </c>
      <c r="R2244" s="79" t="s">
        <v>10339</v>
      </c>
      <c r="S2244" s="95" t="n">
        <v>45133</v>
      </c>
      <c r="T2244" s="95" t="n">
        <v>45863</v>
      </c>
      <c r="U2244" s="87" t="s">
        <v>10340</v>
      </c>
      <c r="V2244" s="87" t="s">
        <v>10341</v>
      </c>
      <c r="W2244" s="76"/>
      <c r="X2244" s="71" t="s">
        <v>10335</v>
      </c>
      <c r="Y2244" s="71" t="s">
        <v>10335</v>
      </c>
      <c r="Z2244" s="63" t="s">
        <v>12948</v>
      </c>
      <c r="AA2244" s="76"/>
      <c r="AB2244" s="76"/>
      <c r="AC2244" s="76"/>
      <c r="AD2244" s="76"/>
      <c r="AE2244" s="101" t="s">
        <v>11612</v>
      </c>
      <c r="AF2244" s="76"/>
      <c r="AG2244" s="76"/>
      <c r="AH2244" s="76"/>
      <c r="AI2244" s="67" t="s">
        <v>12949</v>
      </c>
      <c r="AJ2244" s="64" t="s">
        <v>10346</v>
      </c>
      <c r="AK2244" s="68"/>
      <c r="AL2244" s="68"/>
      <c r="AM2244" s="68"/>
      <c r="AN2244" s="110"/>
      <c r="AO2244" s="110"/>
      <c r="AP2244" s="107"/>
      <c r="AQ2244" s="68"/>
    </row>
    <row r="2245" customFormat="false" ht="67.15" hidden="false" customHeight="false" outlineLevel="0" collapsed="false">
      <c r="B2245" s="1" t="str">
        <f aca="false">поверители!$E2245</f>
        <v>99019204125</v>
      </c>
      <c r="C2245" s="64" t="s">
        <v>131</v>
      </c>
      <c r="D2245" s="63"/>
      <c r="E2245" s="81" t="s">
        <v>12952</v>
      </c>
      <c r="F2245" s="63"/>
      <c r="G2245" s="63" t="s">
        <v>10335</v>
      </c>
      <c r="H2245" s="66" t="s">
        <v>12953</v>
      </c>
      <c r="I2245" s="67" t="s">
        <v>10369</v>
      </c>
      <c r="J2245" s="76"/>
      <c r="K2245" s="76"/>
      <c r="L2245" s="76"/>
      <c r="M2245" s="76"/>
      <c r="N2245" s="76"/>
      <c r="O2245" s="71" t="s">
        <v>10335</v>
      </c>
      <c r="P2245" s="100"/>
      <c r="Q2245" s="71" t="s">
        <v>10338</v>
      </c>
      <c r="R2245" s="79" t="s">
        <v>10339</v>
      </c>
      <c r="S2245" s="95" t="n">
        <v>45133</v>
      </c>
      <c r="T2245" s="95" t="n">
        <v>45863</v>
      </c>
      <c r="U2245" s="87" t="s">
        <v>10340</v>
      </c>
      <c r="V2245" s="87" t="s">
        <v>10341</v>
      </c>
      <c r="W2245" s="76"/>
      <c r="X2245" s="71" t="s">
        <v>10335</v>
      </c>
      <c r="Y2245" s="71" t="s">
        <v>10335</v>
      </c>
      <c r="Z2245" s="66" t="s">
        <v>12954</v>
      </c>
      <c r="AA2245" s="76"/>
      <c r="AB2245" s="76"/>
      <c r="AC2245" s="76"/>
      <c r="AD2245" s="76"/>
      <c r="AE2245" s="101" t="s">
        <v>11590</v>
      </c>
      <c r="AF2245" s="76"/>
      <c r="AG2245" s="76"/>
      <c r="AH2245" s="76"/>
      <c r="AI2245" s="67" t="s">
        <v>12955</v>
      </c>
      <c r="AJ2245" s="64" t="s">
        <v>10346</v>
      </c>
      <c r="AK2245" s="68"/>
      <c r="AL2245" s="68"/>
      <c r="AM2245" s="68"/>
      <c r="AN2245" s="110"/>
      <c r="AO2245" s="110"/>
      <c r="AP2245" s="107"/>
      <c r="AQ2245" s="68"/>
    </row>
    <row r="2246" customFormat="false" ht="15" hidden="false" customHeight="false" outlineLevel="0" collapsed="false">
      <c r="B2246" s="1" t="str">
        <f aca="false">поверители!$E2246</f>
        <v>09062017</v>
      </c>
      <c r="C2246" s="64" t="s">
        <v>10047</v>
      </c>
      <c r="D2246" s="63"/>
      <c r="E2246" s="130" t="s">
        <v>12956</v>
      </c>
      <c r="F2246" s="63"/>
      <c r="G2246" s="63" t="s">
        <v>10335</v>
      </c>
      <c r="H2246" s="63" t="s">
        <v>11697</v>
      </c>
      <c r="I2246" s="67" t="n">
        <v>2008</v>
      </c>
      <c r="J2246" s="76"/>
      <c r="K2246" s="76"/>
      <c r="L2246" s="76"/>
      <c r="M2246" s="76"/>
      <c r="N2246" s="76"/>
      <c r="O2246" s="71" t="s">
        <v>10335</v>
      </c>
      <c r="P2246" s="100"/>
      <c r="Q2246" s="71" t="s">
        <v>10338</v>
      </c>
      <c r="R2246" s="79" t="s">
        <v>10339</v>
      </c>
      <c r="S2246" s="95" t="n">
        <v>45133</v>
      </c>
      <c r="T2246" s="95" t="n">
        <v>45863</v>
      </c>
      <c r="U2246" s="87" t="s">
        <v>10340</v>
      </c>
      <c r="V2246" s="87" t="s">
        <v>10341</v>
      </c>
      <c r="W2246" s="76"/>
      <c r="X2246" s="71" t="s">
        <v>10335</v>
      </c>
      <c r="Y2246" s="71" t="s">
        <v>10335</v>
      </c>
      <c r="Z2246" s="63" t="s">
        <v>11649</v>
      </c>
      <c r="AA2246" s="76"/>
      <c r="AB2246" s="76"/>
      <c r="AC2246" s="76"/>
      <c r="AD2246" s="76"/>
      <c r="AE2246" s="101" t="s">
        <v>11612</v>
      </c>
      <c r="AF2246" s="76"/>
      <c r="AG2246" s="76"/>
      <c r="AH2246" s="76"/>
      <c r="AI2246" s="67" t="s">
        <v>11647</v>
      </c>
      <c r="AJ2246" s="64" t="s">
        <v>10346</v>
      </c>
      <c r="AK2246" s="68"/>
      <c r="AL2246" s="68"/>
      <c r="AM2246" s="68"/>
      <c r="AN2246" s="110"/>
      <c r="AO2246" s="110"/>
      <c r="AP2246" s="107"/>
      <c r="AQ2246" s="68"/>
    </row>
    <row r="2247" customFormat="false" ht="17.9" hidden="false" customHeight="false" outlineLevel="0" collapsed="false">
      <c r="B2247" s="1" t="str">
        <f aca="false">поверители!$E2247</f>
        <v>FA02CA1426C</v>
      </c>
      <c r="C2247" s="64" t="s">
        <v>114</v>
      </c>
      <c r="D2247" s="63"/>
      <c r="E2247" s="81" t="s">
        <v>12957</v>
      </c>
      <c r="F2247" s="63"/>
      <c r="G2247" s="63" t="s">
        <v>10335</v>
      </c>
      <c r="H2247" s="66" t="s">
        <v>12958</v>
      </c>
      <c r="I2247" s="67" t="s">
        <v>10369</v>
      </c>
      <c r="J2247" s="76"/>
      <c r="K2247" s="76"/>
      <c r="L2247" s="76"/>
      <c r="M2247" s="76"/>
      <c r="N2247" s="76"/>
      <c r="O2247" s="71" t="s">
        <v>10335</v>
      </c>
      <c r="P2247" s="100"/>
      <c r="Q2247" s="71" t="s">
        <v>10338</v>
      </c>
      <c r="R2247" s="79" t="s">
        <v>10339</v>
      </c>
      <c r="S2247" s="95" t="n">
        <v>45133</v>
      </c>
      <c r="T2247" s="95" t="n">
        <v>45863</v>
      </c>
      <c r="U2247" s="87" t="s">
        <v>10340</v>
      </c>
      <c r="V2247" s="87" t="s">
        <v>10341</v>
      </c>
      <c r="W2247" s="76"/>
      <c r="X2247" s="71" t="s">
        <v>10335</v>
      </c>
      <c r="Y2247" s="71" t="s">
        <v>10335</v>
      </c>
      <c r="Z2247" s="64" t="s">
        <v>12959</v>
      </c>
      <c r="AA2247" s="76"/>
      <c r="AB2247" s="76"/>
      <c r="AC2247" s="76"/>
      <c r="AD2247" s="76"/>
      <c r="AE2247" s="101" t="s">
        <v>11590</v>
      </c>
      <c r="AF2247" s="76"/>
      <c r="AG2247" s="76"/>
      <c r="AH2247" s="76"/>
      <c r="AI2247" s="67" t="s">
        <v>11686</v>
      </c>
      <c r="AJ2247" s="64" t="s">
        <v>10346</v>
      </c>
      <c r="AK2247" s="68"/>
      <c r="AL2247" s="68"/>
      <c r="AM2247" s="68"/>
      <c r="AN2247" s="110"/>
      <c r="AO2247" s="110"/>
      <c r="AP2247" s="107"/>
      <c r="AQ2247" s="68"/>
    </row>
    <row r="2248" customFormat="false" ht="15" hidden="false" customHeight="false" outlineLevel="0" collapsed="false">
      <c r="B2248" s="1" t="str">
        <f aca="false">поверители!$E2248</f>
        <v>FA004A1430B</v>
      </c>
      <c r="C2248" s="64" t="s">
        <v>118</v>
      </c>
      <c r="D2248" s="63"/>
      <c r="E2248" s="81" t="s">
        <v>12960</v>
      </c>
      <c r="F2248" s="63"/>
      <c r="G2248" s="63" t="s">
        <v>10335</v>
      </c>
      <c r="H2248" s="81" t="s">
        <v>121</v>
      </c>
      <c r="I2248" s="67" t="s">
        <v>10369</v>
      </c>
      <c r="J2248" s="76"/>
      <c r="K2248" s="76"/>
      <c r="L2248" s="76"/>
      <c r="M2248" s="76"/>
      <c r="N2248" s="76"/>
      <c r="O2248" s="71" t="s">
        <v>10335</v>
      </c>
      <c r="P2248" s="100"/>
      <c r="Q2248" s="71" t="s">
        <v>10338</v>
      </c>
      <c r="R2248" s="79" t="s">
        <v>10339</v>
      </c>
      <c r="S2248" s="95" t="n">
        <v>45133</v>
      </c>
      <c r="T2248" s="95" t="n">
        <v>45863</v>
      </c>
      <c r="U2248" s="87" t="s">
        <v>10340</v>
      </c>
      <c r="V2248" s="87" t="s">
        <v>10341</v>
      </c>
      <c r="W2248" s="76"/>
      <c r="X2248" s="71" t="s">
        <v>10335</v>
      </c>
      <c r="Y2248" s="71" t="s">
        <v>10335</v>
      </c>
      <c r="Z2248" s="63" t="s">
        <v>11658</v>
      </c>
      <c r="AA2248" s="76"/>
      <c r="AB2248" s="76"/>
      <c r="AC2248" s="76"/>
      <c r="AD2248" s="76"/>
      <c r="AE2248" s="101" t="s">
        <v>11612</v>
      </c>
      <c r="AF2248" s="76"/>
      <c r="AG2248" s="76"/>
      <c r="AH2248" s="76"/>
      <c r="AI2248" s="67" t="s">
        <v>12961</v>
      </c>
      <c r="AJ2248" s="64" t="s">
        <v>10346</v>
      </c>
      <c r="AK2248" s="68"/>
      <c r="AL2248" s="68"/>
      <c r="AM2248" s="68"/>
      <c r="AN2248" s="110"/>
      <c r="AO2248" s="110"/>
      <c r="AP2248" s="107"/>
      <c r="AQ2248" s="68"/>
    </row>
    <row r="2249" customFormat="false" ht="17.9" hidden="false" customHeight="false" outlineLevel="0" collapsed="false">
      <c r="B2249" s="1" t="str">
        <f aca="false">поверители!$E2249</f>
        <v>FA02C41426C</v>
      </c>
      <c r="C2249" s="64" t="s">
        <v>114</v>
      </c>
      <c r="D2249" s="63"/>
      <c r="E2249" s="81" t="s">
        <v>12962</v>
      </c>
      <c r="F2249" s="63"/>
      <c r="G2249" s="63" t="s">
        <v>10335</v>
      </c>
      <c r="H2249" s="66" t="s">
        <v>12958</v>
      </c>
      <c r="I2249" s="67" t="s">
        <v>10369</v>
      </c>
      <c r="J2249" s="76"/>
      <c r="K2249" s="76"/>
      <c r="L2249" s="76"/>
      <c r="M2249" s="76"/>
      <c r="N2249" s="76"/>
      <c r="O2249" s="71" t="s">
        <v>10335</v>
      </c>
      <c r="P2249" s="100"/>
      <c r="Q2249" s="71" t="s">
        <v>10338</v>
      </c>
      <c r="R2249" s="79" t="s">
        <v>10339</v>
      </c>
      <c r="S2249" s="95" t="n">
        <v>45133</v>
      </c>
      <c r="T2249" s="95" t="n">
        <v>45863</v>
      </c>
      <c r="U2249" s="87" t="s">
        <v>10340</v>
      </c>
      <c r="V2249" s="87" t="s">
        <v>10341</v>
      </c>
      <c r="W2249" s="76"/>
      <c r="X2249" s="71" t="s">
        <v>10335</v>
      </c>
      <c r="Y2249" s="71" t="s">
        <v>10335</v>
      </c>
      <c r="Z2249" s="64" t="s">
        <v>12959</v>
      </c>
      <c r="AA2249" s="76"/>
      <c r="AB2249" s="76"/>
      <c r="AC2249" s="76"/>
      <c r="AD2249" s="76"/>
      <c r="AE2249" s="101" t="s">
        <v>11590</v>
      </c>
      <c r="AF2249" s="76"/>
      <c r="AG2249" s="76"/>
      <c r="AH2249" s="76"/>
      <c r="AI2249" s="67" t="s">
        <v>11686</v>
      </c>
      <c r="AJ2249" s="64" t="s">
        <v>10346</v>
      </c>
      <c r="AK2249" s="68"/>
      <c r="AL2249" s="68"/>
      <c r="AM2249" s="68"/>
      <c r="AN2249" s="110"/>
      <c r="AO2249" s="110"/>
      <c r="AP2249" s="107"/>
      <c r="AQ2249" s="68"/>
    </row>
    <row r="2250" customFormat="false" ht="15" hidden="false" customHeight="false" outlineLevel="0" collapsed="false">
      <c r="B2250" s="1" t="str">
        <f aca="false">поверители!$E2250</f>
        <v>FA00401430B</v>
      </c>
      <c r="C2250" s="64" t="s">
        <v>118</v>
      </c>
      <c r="D2250" s="63"/>
      <c r="E2250" s="81" t="s">
        <v>12963</v>
      </c>
      <c r="F2250" s="63"/>
      <c r="G2250" s="63" t="s">
        <v>10335</v>
      </c>
      <c r="H2250" s="81" t="s">
        <v>121</v>
      </c>
      <c r="I2250" s="67" t="s">
        <v>10369</v>
      </c>
      <c r="J2250" s="76"/>
      <c r="K2250" s="76"/>
      <c r="L2250" s="76"/>
      <c r="M2250" s="76"/>
      <c r="N2250" s="76"/>
      <c r="O2250" s="71" t="s">
        <v>10335</v>
      </c>
      <c r="P2250" s="100"/>
      <c r="Q2250" s="71" t="s">
        <v>10338</v>
      </c>
      <c r="R2250" s="79" t="s">
        <v>10339</v>
      </c>
      <c r="S2250" s="95" t="n">
        <v>45133</v>
      </c>
      <c r="T2250" s="95" t="n">
        <v>45863</v>
      </c>
      <c r="U2250" s="87" t="s">
        <v>10340</v>
      </c>
      <c r="V2250" s="87" t="s">
        <v>10341</v>
      </c>
      <c r="W2250" s="76"/>
      <c r="X2250" s="71" t="s">
        <v>10335</v>
      </c>
      <c r="Y2250" s="71" t="s">
        <v>10335</v>
      </c>
      <c r="Z2250" s="63" t="s">
        <v>11658</v>
      </c>
      <c r="AA2250" s="76"/>
      <c r="AB2250" s="76"/>
      <c r="AC2250" s="76"/>
      <c r="AD2250" s="76"/>
      <c r="AE2250" s="101" t="s">
        <v>11612</v>
      </c>
      <c r="AF2250" s="76"/>
      <c r="AG2250" s="76"/>
      <c r="AH2250" s="76"/>
      <c r="AI2250" s="67" t="s">
        <v>12961</v>
      </c>
      <c r="AJ2250" s="64" t="s">
        <v>10346</v>
      </c>
      <c r="AK2250" s="68"/>
      <c r="AL2250" s="68"/>
      <c r="AM2250" s="68"/>
      <c r="AN2250" s="110"/>
      <c r="AO2250" s="110"/>
      <c r="AP2250" s="107"/>
      <c r="AQ2250" s="68"/>
    </row>
    <row r="2251" customFormat="false" ht="34.3" hidden="false" customHeight="false" outlineLevel="0" collapsed="false">
      <c r="B2251" s="1" t="str">
        <f aca="false">поверители!$E2251</f>
        <v>02563692</v>
      </c>
      <c r="C2251" s="64" t="s">
        <v>146</v>
      </c>
      <c r="D2251" s="63"/>
      <c r="E2251" s="81" t="s">
        <v>12964</v>
      </c>
      <c r="F2251" s="63"/>
      <c r="G2251" s="63" t="s">
        <v>10335</v>
      </c>
      <c r="H2251" s="66" t="s">
        <v>11706</v>
      </c>
      <c r="I2251" s="67" t="s">
        <v>10374</v>
      </c>
      <c r="J2251" s="76"/>
      <c r="K2251" s="76"/>
      <c r="L2251" s="76"/>
      <c r="M2251" s="76"/>
      <c r="N2251" s="76"/>
      <c r="O2251" s="71" t="s">
        <v>10335</v>
      </c>
      <c r="P2251" s="100"/>
      <c r="Q2251" s="71" t="s">
        <v>10338</v>
      </c>
      <c r="R2251" s="79" t="s">
        <v>10339</v>
      </c>
      <c r="S2251" s="95" t="n">
        <v>45133</v>
      </c>
      <c r="T2251" s="95" t="n">
        <v>45863</v>
      </c>
      <c r="U2251" s="87" t="s">
        <v>10340</v>
      </c>
      <c r="V2251" s="87" t="s">
        <v>10341</v>
      </c>
      <c r="W2251" s="76"/>
      <c r="X2251" s="71" t="s">
        <v>10335</v>
      </c>
      <c r="Y2251" s="71" t="s">
        <v>10335</v>
      </c>
      <c r="Z2251" s="64" t="s">
        <v>11667</v>
      </c>
      <c r="AA2251" s="76"/>
      <c r="AB2251" s="76"/>
      <c r="AC2251" s="76"/>
      <c r="AD2251" s="76"/>
      <c r="AE2251" s="101" t="s">
        <v>11590</v>
      </c>
      <c r="AF2251" s="76"/>
      <c r="AG2251" s="76"/>
      <c r="AH2251" s="76"/>
      <c r="AI2251" s="67" t="s">
        <v>12965</v>
      </c>
      <c r="AJ2251" s="64" t="s">
        <v>42</v>
      </c>
      <c r="AK2251" s="68"/>
      <c r="AL2251" s="68"/>
      <c r="AM2251" s="68"/>
      <c r="AN2251" s="110"/>
      <c r="AO2251" s="110"/>
      <c r="AP2251" s="107"/>
      <c r="AQ2251" s="68"/>
    </row>
    <row r="2252" customFormat="false" ht="15" hidden="false" customHeight="false" outlineLevel="0" collapsed="false">
      <c r="B2252" s="1" t="str">
        <f aca="false">поверители!$E2252</f>
        <v>1107ZNKR</v>
      </c>
      <c r="C2252" s="64" t="s">
        <v>4515</v>
      </c>
      <c r="D2252" s="63"/>
      <c r="E2252" s="67" t="s">
        <v>12966</v>
      </c>
      <c r="F2252" s="63"/>
      <c r="G2252" s="63" t="s">
        <v>10335</v>
      </c>
      <c r="H2252" s="63" t="s">
        <v>4518</v>
      </c>
      <c r="I2252" s="67" t="s">
        <v>10363</v>
      </c>
      <c r="J2252" s="76"/>
      <c r="K2252" s="76"/>
      <c r="L2252" s="76"/>
      <c r="M2252" s="76"/>
      <c r="N2252" s="76"/>
      <c r="O2252" s="71" t="s">
        <v>10335</v>
      </c>
      <c r="P2252" s="100"/>
      <c r="Q2252" s="71" t="s">
        <v>10338</v>
      </c>
      <c r="R2252" s="79" t="s">
        <v>10339</v>
      </c>
      <c r="S2252" s="95" t="n">
        <v>45133</v>
      </c>
      <c r="T2252" s="95" t="n">
        <v>45863</v>
      </c>
      <c r="U2252" s="87" t="s">
        <v>10340</v>
      </c>
      <c r="V2252" s="87" t="s">
        <v>10341</v>
      </c>
      <c r="W2252" s="76"/>
      <c r="X2252" s="71" t="s">
        <v>10335</v>
      </c>
      <c r="Y2252" s="71" t="s">
        <v>10335</v>
      </c>
      <c r="Z2252" s="106" t="s">
        <v>12967</v>
      </c>
      <c r="AA2252" s="76"/>
      <c r="AB2252" s="76"/>
      <c r="AC2252" s="76"/>
      <c r="AD2252" s="76"/>
      <c r="AE2252" s="101" t="s">
        <v>11590</v>
      </c>
      <c r="AF2252" s="76"/>
      <c r="AG2252" s="76"/>
      <c r="AH2252" s="76"/>
      <c r="AI2252" s="67" t="s">
        <v>12968</v>
      </c>
      <c r="AJ2252" s="64" t="s">
        <v>42</v>
      </c>
      <c r="AK2252" s="68"/>
      <c r="AL2252" s="68"/>
      <c r="AM2252" s="68"/>
      <c r="AN2252" s="110"/>
      <c r="AO2252" s="110"/>
      <c r="AP2252" s="107"/>
      <c r="AQ2252" s="68"/>
    </row>
    <row r="2253" customFormat="false" ht="15" hidden="false" customHeight="false" outlineLevel="0" collapsed="false">
      <c r="B2253" s="1" t="str">
        <f aca="false">поверители!$E2253</f>
        <v>1107ZNLB</v>
      </c>
      <c r="C2253" s="64" t="s">
        <v>4515</v>
      </c>
      <c r="D2253" s="63"/>
      <c r="E2253" s="67" t="s">
        <v>4519</v>
      </c>
      <c r="F2253" s="63"/>
      <c r="G2253" s="63" t="s">
        <v>10335</v>
      </c>
      <c r="H2253" s="63" t="s">
        <v>4518</v>
      </c>
      <c r="I2253" s="67" t="s">
        <v>10363</v>
      </c>
      <c r="J2253" s="76"/>
      <c r="K2253" s="76"/>
      <c r="L2253" s="76"/>
      <c r="M2253" s="76"/>
      <c r="N2253" s="76"/>
      <c r="O2253" s="71" t="s">
        <v>10335</v>
      </c>
      <c r="P2253" s="100"/>
      <c r="Q2253" s="71" t="s">
        <v>10338</v>
      </c>
      <c r="R2253" s="79" t="s">
        <v>10339</v>
      </c>
      <c r="S2253" s="95" t="n">
        <v>45133</v>
      </c>
      <c r="T2253" s="95" t="n">
        <v>45863</v>
      </c>
      <c r="U2253" s="87" t="s">
        <v>10340</v>
      </c>
      <c r="V2253" s="87" t="s">
        <v>10341</v>
      </c>
      <c r="W2253" s="76"/>
      <c r="X2253" s="71" t="s">
        <v>10335</v>
      </c>
      <c r="Y2253" s="71" t="s">
        <v>10335</v>
      </c>
      <c r="Z2253" s="106" t="s">
        <v>12967</v>
      </c>
      <c r="AA2253" s="76"/>
      <c r="AB2253" s="76"/>
      <c r="AC2253" s="76"/>
      <c r="AD2253" s="76"/>
      <c r="AE2253" s="101" t="s">
        <v>11590</v>
      </c>
      <c r="AF2253" s="76"/>
      <c r="AG2253" s="76"/>
      <c r="AH2253" s="76"/>
      <c r="AI2253" s="67" t="s">
        <v>12968</v>
      </c>
      <c r="AJ2253" s="64" t="s">
        <v>42</v>
      </c>
      <c r="AK2253" s="68"/>
      <c r="AL2253" s="68"/>
      <c r="AM2253" s="68"/>
      <c r="AN2253" s="110"/>
      <c r="AO2253" s="110"/>
      <c r="AP2253" s="107"/>
      <c r="AQ2253" s="68"/>
    </row>
    <row r="2254" customFormat="false" ht="17.9" hidden="false" customHeight="false" outlineLevel="0" collapsed="false">
      <c r="B2254" s="1" t="str">
        <f aca="false">поверители!$E2254</f>
        <v>FB00100426C</v>
      </c>
      <c r="C2254" s="64" t="s">
        <v>114</v>
      </c>
      <c r="D2254" s="63"/>
      <c r="E2254" s="67" t="s">
        <v>12969</v>
      </c>
      <c r="F2254" s="63"/>
      <c r="G2254" s="63" t="s">
        <v>10335</v>
      </c>
      <c r="H2254" s="66" t="s">
        <v>12958</v>
      </c>
      <c r="I2254" s="67" t="s">
        <v>10369</v>
      </c>
      <c r="J2254" s="76"/>
      <c r="K2254" s="76"/>
      <c r="L2254" s="76"/>
      <c r="M2254" s="76"/>
      <c r="N2254" s="76"/>
      <c r="O2254" s="71" t="s">
        <v>10335</v>
      </c>
      <c r="P2254" s="100"/>
      <c r="Q2254" s="71" t="s">
        <v>10338</v>
      </c>
      <c r="R2254" s="79" t="s">
        <v>10339</v>
      </c>
      <c r="S2254" s="95" t="n">
        <v>45133</v>
      </c>
      <c r="T2254" s="95" t="n">
        <v>45863</v>
      </c>
      <c r="U2254" s="87" t="s">
        <v>10340</v>
      </c>
      <c r="V2254" s="87" t="s">
        <v>10341</v>
      </c>
      <c r="W2254" s="76"/>
      <c r="X2254" s="71" t="s">
        <v>10335</v>
      </c>
      <c r="Y2254" s="71" t="s">
        <v>10335</v>
      </c>
      <c r="Z2254" s="64" t="s">
        <v>12959</v>
      </c>
      <c r="AA2254" s="76"/>
      <c r="AB2254" s="76"/>
      <c r="AC2254" s="76"/>
      <c r="AD2254" s="76"/>
      <c r="AE2254" s="101" t="s">
        <v>11590</v>
      </c>
      <c r="AF2254" s="76"/>
      <c r="AG2254" s="76"/>
      <c r="AH2254" s="76"/>
      <c r="AI2254" s="67" t="s">
        <v>12970</v>
      </c>
      <c r="AJ2254" s="64" t="s">
        <v>42</v>
      </c>
      <c r="AK2254" s="68"/>
      <c r="AL2254" s="68"/>
      <c r="AM2254" s="68"/>
      <c r="AN2254" s="110"/>
      <c r="AO2254" s="110"/>
      <c r="AP2254" s="107"/>
      <c r="AQ2254" s="68"/>
    </row>
    <row r="2255" customFormat="false" ht="17.9" hidden="false" customHeight="false" outlineLevel="0" collapsed="false">
      <c r="B2255" s="1" t="str">
        <f aca="false">поверители!$E2255</f>
        <v>FB00050426C</v>
      </c>
      <c r="C2255" s="64" t="s">
        <v>114</v>
      </c>
      <c r="D2255" s="63"/>
      <c r="E2255" s="67" t="s">
        <v>12971</v>
      </c>
      <c r="F2255" s="63"/>
      <c r="G2255" s="63" t="s">
        <v>10335</v>
      </c>
      <c r="H2255" s="66" t="s">
        <v>12958</v>
      </c>
      <c r="I2255" s="67" t="s">
        <v>10369</v>
      </c>
      <c r="J2255" s="76"/>
      <c r="K2255" s="76"/>
      <c r="L2255" s="76"/>
      <c r="M2255" s="76"/>
      <c r="N2255" s="76"/>
      <c r="O2255" s="71" t="s">
        <v>10335</v>
      </c>
      <c r="P2255" s="100"/>
      <c r="Q2255" s="71" t="s">
        <v>10338</v>
      </c>
      <c r="R2255" s="79" t="s">
        <v>10339</v>
      </c>
      <c r="S2255" s="95" t="n">
        <v>45133</v>
      </c>
      <c r="T2255" s="95" t="n">
        <v>45863</v>
      </c>
      <c r="U2255" s="87" t="s">
        <v>10340</v>
      </c>
      <c r="V2255" s="87" t="s">
        <v>10341</v>
      </c>
      <c r="W2255" s="76"/>
      <c r="X2255" s="71" t="s">
        <v>10335</v>
      </c>
      <c r="Y2255" s="71" t="s">
        <v>10335</v>
      </c>
      <c r="Z2255" s="64" t="s">
        <v>12959</v>
      </c>
      <c r="AA2255" s="76"/>
      <c r="AB2255" s="76"/>
      <c r="AC2255" s="76"/>
      <c r="AD2255" s="76"/>
      <c r="AE2255" s="101" t="s">
        <v>11590</v>
      </c>
      <c r="AF2255" s="76"/>
      <c r="AG2255" s="76"/>
      <c r="AH2255" s="76"/>
      <c r="AI2255" s="67" t="s">
        <v>12970</v>
      </c>
      <c r="AJ2255" s="64" t="s">
        <v>42</v>
      </c>
      <c r="AK2255" s="68"/>
      <c r="AL2255" s="68"/>
      <c r="AM2255" s="68"/>
      <c r="AN2255" s="110"/>
      <c r="AO2255" s="110"/>
      <c r="AP2255" s="107"/>
      <c r="AQ2255" s="68"/>
    </row>
    <row r="2256" customFormat="false" ht="17.9" hidden="false" customHeight="false" outlineLevel="0" collapsed="false">
      <c r="B2256" s="1" t="str">
        <f aca="false">поверители!$E2256</f>
        <v>FB000B0426C</v>
      </c>
      <c r="C2256" s="64" t="s">
        <v>114</v>
      </c>
      <c r="D2256" s="63"/>
      <c r="E2256" s="67" t="s">
        <v>12972</v>
      </c>
      <c r="F2256" s="63"/>
      <c r="G2256" s="63" t="s">
        <v>10335</v>
      </c>
      <c r="H2256" s="66" t="s">
        <v>12958</v>
      </c>
      <c r="I2256" s="67" t="s">
        <v>10369</v>
      </c>
      <c r="J2256" s="76"/>
      <c r="K2256" s="76"/>
      <c r="L2256" s="76"/>
      <c r="M2256" s="76"/>
      <c r="N2256" s="76"/>
      <c r="O2256" s="71" t="s">
        <v>10335</v>
      </c>
      <c r="P2256" s="100"/>
      <c r="Q2256" s="71" t="s">
        <v>10338</v>
      </c>
      <c r="R2256" s="79" t="s">
        <v>10339</v>
      </c>
      <c r="S2256" s="95" t="n">
        <v>45133</v>
      </c>
      <c r="T2256" s="95" t="n">
        <v>45863</v>
      </c>
      <c r="U2256" s="87" t="s">
        <v>10340</v>
      </c>
      <c r="V2256" s="87" t="s">
        <v>10341</v>
      </c>
      <c r="W2256" s="76"/>
      <c r="X2256" s="71" t="s">
        <v>10335</v>
      </c>
      <c r="Y2256" s="71" t="s">
        <v>10335</v>
      </c>
      <c r="Z2256" s="64" t="s">
        <v>12959</v>
      </c>
      <c r="AA2256" s="76"/>
      <c r="AB2256" s="76"/>
      <c r="AC2256" s="76"/>
      <c r="AD2256" s="76"/>
      <c r="AE2256" s="101" t="s">
        <v>11590</v>
      </c>
      <c r="AF2256" s="76"/>
      <c r="AG2256" s="76"/>
      <c r="AH2256" s="76"/>
      <c r="AI2256" s="67" t="s">
        <v>12973</v>
      </c>
      <c r="AJ2256" s="64" t="s">
        <v>42</v>
      </c>
      <c r="AK2256" s="68"/>
      <c r="AL2256" s="68"/>
      <c r="AM2256" s="68"/>
      <c r="AN2256" s="110"/>
      <c r="AO2256" s="110"/>
      <c r="AP2256" s="107"/>
      <c r="AQ2256" s="68"/>
    </row>
    <row r="2257" customFormat="false" ht="17.9" hidden="false" customHeight="false" outlineLevel="0" collapsed="false">
      <c r="B2257" s="1" t="str">
        <f aca="false">поверители!$E2257</f>
        <v>FB000F0426C</v>
      </c>
      <c r="C2257" s="64" t="s">
        <v>114</v>
      </c>
      <c r="D2257" s="87"/>
      <c r="E2257" s="67" t="s">
        <v>12974</v>
      </c>
      <c r="F2257" s="87"/>
      <c r="G2257" s="63" t="s">
        <v>10335</v>
      </c>
      <c r="H2257" s="66" t="s">
        <v>12958</v>
      </c>
      <c r="I2257" s="67" t="s">
        <v>10369</v>
      </c>
      <c r="J2257" s="89"/>
      <c r="K2257" s="89"/>
      <c r="L2257" s="89"/>
      <c r="M2257" s="89"/>
      <c r="N2257" s="89"/>
      <c r="O2257" s="71" t="s">
        <v>10335</v>
      </c>
      <c r="P2257" s="100"/>
      <c r="Q2257" s="71" t="s">
        <v>10338</v>
      </c>
      <c r="R2257" s="79" t="s">
        <v>10339</v>
      </c>
      <c r="S2257" s="95" t="n">
        <v>45133</v>
      </c>
      <c r="T2257" s="95" t="n">
        <v>45863</v>
      </c>
      <c r="U2257" s="87" t="s">
        <v>10340</v>
      </c>
      <c r="V2257" s="87" t="s">
        <v>10341</v>
      </c>
      <c r="W2257" s="76"/>
      <c r="X2257" s="71" t="s">
        <v>10335</v>
      </c>
      <c r="Y2257" s="71" t="s">
        <v>10335</v>
      </c>
      <c r="Z2257" s="64" t="s">
        <v>12959</v>
      </c>
      <c r="AA2257" s="89"/>
      <c r="AB2257" s="89"/>
      <c r="AC2257" s="89"/>
      <c r="AD2257" s="89"/>
      <c r="AE2257" s="101" t="s">
        <v>11590</v>
      </c>
      <c r="AF2257" s="89"/>
      <c r="AG2257" s="89"/>
      <c r="AH2257" s="89"/>
      <c r="AI2257" s="67" t="s">
        <v>12973</v>
      </c>
      <c r="AJ2257" s="64" t="s">
        <v>42</v>
      </c>
      <c r="AK2257" s="68"/>
      <c r="AL2257" s="68"/>
      <c r="AM2257" s="68"/>
      <c r="AN2257" s="110"/>
      <c r="AO2257" s="110"/>
      <c r="AP2257" s="107"/>
      <c r="AQ2257" s="68"/>
    </row>
    <row r="2258" customFormat="false" ht="17.9" hidden="false" customHeight="false" outlineLevel="0" collapsed="false">
      <c r="B2258" s="1" t="str">
        <f aca="false">поверители!$E2258</f>
        <v>FB000A0426C</v>
      </c>
      <c r="C2258" s="64" t="s">
        <v>114</v>
      </c>
      <c r="D2258" s="87"/>
      <c r="E2258" s="67" t="s">
        <v>12975</v>
      </c>
      <c r="F2258" s="87"/>
      <c r="G2258" s="63" t="s">
        <v>10335</v>
      </c>
      <c r="H2258" s="66" t="s">
        <v>12958</v>
      </c>
      <c r="I2258" s="67" t="s">
        <v>10369</v>
      </c>
      <c r="J2258" s="89"/>
      <c r="K2258" s="89"/>
      <c r="L2258" s="89"/>
      <c r="M2258" s="89"/>
      <c r="N2258" s="89"/>
      <c r="O2258" s="71" t="s">
        <v>10335</v>
      </c>
      <c r="P2258" s="100"/>
      <c r="Q2258" s="71" t="s">
        <v>10338</v>
      </c>
      <c r="R2258" s="79" t="s">
        <v>10339</v>
      </c>
      <c r="S2258" s="95" t="n">
        <v>45133</v>
      </c>
      <c r="T2258" s="95" t="n">
        <v>45863</v>
      </c>
      <c r="U2258" s="87" t="s">
        <v>10340</v>
      </c>
      <c r="V2258" s="87" t="s">
        <v>10341</v>
      </c>
      <c r="W2258" s="76"/>
      <c r="X2258" s="71" t="s">
        <v>10335</v>
      </c>
      <c r="Y2258" s="71" t="s">
        <v>10335</v>
      </c>
      <c r="Z2258" s="64" t="s">
        <v>12959</v>
      </c>
      <c r="AA2258" s="89"/>
      <c r="AB2258" s="89"/>
      <c r="AC2258" s="89"/>
      <c r="AD2258" s="89"/>
      <c r="AE2258" s="101" t="s">
        <v>11590</v>
      </c>
      <c r="AF2258" s="89"/>
      <c r="AG2258" s="89"/>
      <c r="AH2258" s="89"/>
      <c r="AI2258" s="67" t="s">
        <v>12973</v>
      </c>
      <c r="AJ2258" s="64" t="s">
        <v>42</v>
      </c>
      <c r="AK2258" s="68"/>
      <c r="AL2258" s="68"/>
      <c r="AM2258" s="68"/>
      <c r="AN2258" s="110"/>
      <c r="AO2258" s="110"/>
      <c r="AP2258" s="107"/>
      <c r="AQ2258" s="68"/>
    </row>
    <row r="2259" customFormat="false" ht="17.9" hidden="false" customHeight="false" outlineLevel="0" collapsed="false">
      <c r="B2259" s="1" t="str">
        <f aca="false">поверители!$E2259</f>
        <v>FB00130426C</v>
      </c>
      <c r="C2259" s="64" t="s">
        <v>114</v>
      </c>
      <c r="D2259" s="87"/>
      <c r="E2259" s="67" t="s">
        <v>12976</v>
      </c>
      <c r="F2259" s="87"/>
      <c r="G2259" s="63" t="s">
        <v>10335</v>
      </c>
      <c r="H2259" s="66" t="s">
        <v>12958</v>
      </c>
      <c r="I2259" s="67" t="s">
        <v>10369</v>
      </c>
      <c r="J2259" s="89"/>
      <c r="K2259" s="89"/>
      <c r="L2259" s="89"/>
      <c r="M2259" s="89"/>
      <c r="N2259" s="89"/>
      <c r="O2259" s="71" t="s">
        <v>10335</v>
      </c>
      <c r="P2259" s="100"/>
      <c r="Q2259" s="71" t="s">
        <v>10338</v>
      </c>
      <c r="R2259" s="79" t="s">
        <v>10339</v>
      </c>
      <c r="S2259" s="95" t="n">
        <v>45133</v>
      </c>
      <c r="T2259" s="95" t="n">
        <v>45863</v>
      </c>
      <c r="U2259" s="87" t="s">
        <v>10340</v>
      </c>
      <c r="V2259" s="87" t="s">
        <v>10341</v>
      </c>
      <c r="W2259" s="76"/>
      <c r="X2259" s="71" t="s">
        <v>10335</v>
      </c>
      <c r="Y2259" s="71" t="s">
        <v>10335</v>
      </c>
      <c r="Z2259" s="64" t="s">
        <v>12959</v>
      </c>
      <c r="AA2259" s="89"/>
      <c r="AB2259" s="89"/>
      <c r="AC2259" s="89"/>
      <c r="AD2259" s="89"/>
      <c r="AE2259" s="101" t="s">
        <v>11590</v>
      </c>
      <c r="AF2259" s="89"/>
      <c r="AG2259" s="89"/>
      <c r="AH2259" s="89"/>
      <c r="AI2259" s="67" t="s">
        <v>12970</v>
      </c>
      <c r="AJ2259" s="64" t="s">
        <v>42</v>
      </c>
      <c r="AK2259" s="68"/>
      <c r="AL2259" s="68"/>
      <c r="AM2259" s="68"/>
      <c r="AN2259" s="110"/>
      <c r="AO2259" s="110"/>
      <c r="AP2259" s="107"/>
      <c r="AQ2259" s="68"/>
    </row>
    <row r="2260" customFormat="false" ht="17.9" hidden="false" customHeight="false" outlineLevel="0" collapsed="false">
      <c r="B2260" s="1" t="str">
        <f aca="false">поверители!$E2260</f>
        <v>FB00120426C</v>
      </c>
      <c r="C2260" s="64" t="s">
        <v>114</v>
      </c>
      <c r="D2260" s="87"/>
      <c r="E2260" s="67" t="s">
        <v>12977</v>
      </c>
      <c r="F2260" s="87"/>
      <c r="G2260" s="63" t="s">
        <v>10335</v>
      </c>
      <c r="H2260" s="66" t="s">
        <v>12958</v>
      </c>
      <c r="I2260" s="67" t="s">
        <v>10369</v>
      </c>
      <c r="J2260" s="89"/>
      <c r="K2260" s="89"/>
      <c r="L2260" s="89"/>
      <c r="M2260" s="89"/>
      <c r="N2260" s="89"/>
      <c r="O2260" s="71" t="s">
        <v>10335</v>
      </c>
      <c r="P2260" s="100"/>
      <c r="Q2260" s="71" t="s">
        <v>10338</v>
      </c>
      <c r="R2260" s="79" t="s">
        <v>10339</v>
      </c>
      <c r="S2260" s="95" t="n">
        <v>45133</v>
      </c>
      <c r="T2260" s="95" t="n">
        <v>45863</v>
      </c>
      <c r="U2260" s="87" t="s">
        <v>10340</v>
      </c>
      <c r="V2260" s="87" t="s">
        <v>10341</v>
      </c>
      <c r="W2260" s="76"/>
      <c r="X2260" s="71" t="s">
        <v>10335</v>
      </c>
      <c r="Y2260" s="71" t="s">
        <v>10335</v>
      </c>
      <c r="Z2260" s="64" t="s">
        <v>12959</v>
      </c>
      <c r="AA2260" s="89"/>
      <c r="AB2260" s="89"/>
      <c r="AC2260" s="89"/>
      <c r="AD2260" s="89"/>
      <c r="AE2260" s="101" t="s">
        <v>11590</v>
      </c>
      <c r="AF2260" s="89"/>
      <c r="AG2260" s="89"/>
      <c r="AH2260" s="89"/>
      <c r="AI2260" s="67" t="s">
        <v>12970</v>
      </c>
      <c r="AJ2260" s="64" t="s">
        <v>42</v>
      </c>
      <c r="AK2260" s="68"/>
      <c r="AL2260" s="68"/>
      <c r="AM2260" s="68"/>
      <c r="AN2260" s="110"/>
      <c r="AO2260" s="110"/>
      <c r="AP2260" s="107"/>
      <c r="AQ2260" s="68"/>
    </row>
    <row r="2261" customFormat="false" ht="17.9" hidden="false" customHeight="false" outlineLevel="0" collapsed="false">
      <c r="B2261" s="1" t="str">
        <f aca="false">поверители!$E2261</f>
        <v>FB00140426C</v>
      </c>
      <c r="C2261" s="64" t="s">
        <v>114</v>
      </c>
      <c r="D2261" s="87"/>
      <c r="E2261" s="67" t="s">
        <v>12978</v>
      </c>
      <c r="F2261" s="87"/>
      <c r="G2261" s="63" t="s">
        <v>10335</v>
      </c>
      <c r="H2261" s="66" t="s">
        <v>12958</v>
      </c>
      <c r="I2261" s="67" t="s">
        <v>10369</v>
      </c>
      <c r="J2261" s="85"/>
      <c r="K2261" s="85"/>
      <c r="L2261" s="85"/>
      <c r="M2261" s="85"/>
      <c r="N2261" s="85"/>
      <c r="O2261" s="71" t="s">
        <v>10335</v>
      </c>
      <c r="P2261" s="100"/>
      <c r="Q2261" s="71" t="s">
        <v>10338</v>
      </c>
      <c r="R2261" s="79" t="s">
        <v>10339</v>
      </c>
      <c r="S2261" s="95" t="n">
        <v>45133</v>
      </c>
      <c r="T2261" s="95" t="n">
        <v>45863</v>
      </c>
      <c r="U2261" s="87" t="s">
        <v>10340</v>
      </c>
      <c r="V2261" s="87" t="s">
        <v>10341</v>
      </c>
      <c r="W2261" s="76"/>
      <c r="X2261" s="71" t="s">
        <v>10335</v>
      </c>
      <c r="Y2261" s="71" t="s">
        <v>10335</v>
      </c>
      <c r="Z2261" s="64" t="s">
        <v>12959</v>
      </c>
      <c r="AA2261" s="85"/>
      <c r="AB2261" s="85"/>
      <c r="AC2261" s="85"/>
      <c r="AD2261" s="85"/>
      <c r="AE2261" s="101" t="s">
        <v>11590</v>
      </c>
      <c r="AF2261" s="85"/>
      <c r="AG2261" s="85"/>
      <c r="AH2261" s="85"/>
      <c r="AI2261" s="67" t="s">
        <v>12973</v>
      </c>
      <c r="AJ2261" s="64" t="s">
        <v>42</v>
      </c>
      <c r="AK2261" s="68"/>
      <c r="AL2261" s="68"/>
      <c r="AM2261" s="68"/>
      <c r="AN2261" s="110"/>
      <c r="AO2261" s="110"/>
      <c r="AP2261" s="107"/>
      <c r="AQ2261" s="68"/>
    </row>
    <row r="2262" customFormat="false" ht="17.9" hidden="false" customHeight="false" outlineLevel="0" collapsed="false">
      <c r="B2262" s="1" t="str">
        <f aca="false">поверители!$E2262</f>
        <v>FB00170426C</v>
      </c>
      <c r="C2262" s="64" t="s">
        <v>114</v>
      </c>
      <c r="D2262" s="87"/>
      <c r="E2262" s="67" t="s">
        <v>12979</v>
      </c>
      <c r="F2262" s="87"/>
      <c r="G2262" s="63" t="s">
        <v>10335</v>
      </c>
      <c r="H2262" s="66" t="s">
        <v>12958</v>
      </c>
      <c r="I2262" s="67" t="s">
        <v>10369</v>
      </c>
      <c r="J2262" s="85"/>
      <c r="K2262" s="85"/>
      <c r="L2262" s="85"/>
      <c r="M2262" s="85"/>
      <c r="N2262" s="85"/>
      <c r="O2262" s="71" t="s">
        <v>10335</v>
      </c>
      <c r="P2262" s="100"/>
      <c r="Q2262" s="71" t="s">
        <v>10338</v>
      </c>
      <c r="R2262" s="79" t="s">
        <v>10339</v>
      </c>
      <c r="S2262" s="95" t="n">
        <v>45133</v>
      </c>
      <c r="T2262" s="95" t="n">
        <v>45863</v>
      </c>
      <c r="U2262" s="87" t="s">
        <v>10340</v>
      </c>
      <c r="V2262" s="87" t="s">
        <v>10341</v>
      </c>
      <c r="W2262" s="76"/>
      <c r="X2262" s="71" t="s">
        <v>10335</v>
      </c>
      <c r="Y2262" s="71" t="s">
        <v>10335</v>
      </c>
      <c r="Z2262" s="64" t="s">
        <v>12959</v>
      </c>
      <c r="AA2262" s="85"/>
      <c r="AB2262" s="85"/>
      <c r="AC2262" s="85"/>
      <c r="AD2262" s="85"/>
      <c r="AE2262" s="101" t="s">
        <v>11590</v>
      </c>
      <c r="AF2262" s="85"/>
      <c r="AG2262" s="85"/>
      <c r="AH2262" s="85"/>
      <c r="AI2262" s="67" t="s">
        <v>12973</v>
      </c>
      <c r="AJ2262" s="64" t="s">
        <v>42</v>
      </c>
      <c r="AK2262" s="68"/>
      <c r="AL2262" s="68"/>
      <c r="AM2262" s="68"/>
      <c r="AN2262" s="110"/>
      <c r="AO2262" s="110"/>
      <c r="AP2262" s="107"/>
      <c r="AQ2262" s="68"/>
    </row>
    <row r="2263" customFormat="false" ht="17.9" hidden="false" customHeight="false" outlineLevel="0" collapsed="false">
      <c r="B2263" s="1" t="str">
        <f aca="false">поверители!$E2263</f>
        <v>FB00150426C</v>
      </c>
      <c r="C2263" s="64" t="s">
        <v>114</v>
      </c>
      <c r="D2263" s="87"/>
      <c r="E2263" s="67" t="s">
        <v>12980</v>
      </c>
      <c r="F2263" s="87"/>
      <c r="G2263" s="63" t="s">
        <v>10335</v>
      </c>
      <c r="H2263" s="66" t="s">
        <v>12958</v>
      </c>
      <c r="I2263" s="67" t="s">
        <v>10369</v>
      </c>
      <c r="J2263" s="85"/>
      <c r="K2263" s="85"/>
      <c r="L2263" s="85"/>
      <c r="M2263" s="85"/>
      <c r="N2263" s="85"/>
      <c r="O2263" s="71" t="s">
        <v>10335</v>
      </c>
      <c r="P2263" s="100"/>
      <c r="Q2263" s="71" t="s">
        <v>10338</v>
      </c>
      <c r="R2263" s="79" t="s">
        <v>10339</v>
      </c>
      <c r="S2263" s="95" t="n">
        <v>45133</v>
      </c>
      <c r="T2263" s="95" t="n">
        <v>45863</v>
      </c>
      <c r="U2263" s="87" t="s">
        <v>10340</v>
      </c>
      <c r="V2263" s="87" t="s">
        <v>10341</v>
      </c>
      <c r="W2263" s="76"/>
      <c r="X2263" s="71" t="s">
        <v>10335</v>
      </c>
      <c r="Y2263" s="71" t="s">
        <v>10335</v>
      </c>
      <c r="Z2263" s="64" t="s">
        <v>12959</v>
      </c>
      <c r="AA2263" s="85"/>
      <c r="AB2263" s="85"/>
      <c r="AC2263" s="85"/>
      <c r="AD2263" s="85"/>
      <c r="AE2263" s="101" t="s">
        <v>11590</v>
      </c>
      <c r="AF2263" s="85"/>
      <c r="AG2263" s="85"/>
      <c r="AH2263" s="85"/>
      <c r="AI2263" s="67" t="s">
        <v>12973</v>
      </c>
      <c r="AJ2263" s="64" t="s">
        <v>42</v>
      </c>
      <c r="AK2263" s="68"/>
      <c r="AL2263" s="68"/>
      <c r="AM2263" s="68"/>
      <c r="AN2263" s="110"/>
      <c r="AO2263" s="110"/>
      <c r="AP2263" s="107"/>
      <c r="AQ2263" s="68"/>
    </row>
    <row r="2264" customFormat="false" ht="15" hidden="false" customHeight="false" outlineLevel="0" collapsed="false">
      <c r="B2264" s="1" t="str">
        <f aca="false">поверители!$E2264</f>
        <v>2128857</v>
      </c>
      <c r="C2264" s="64" t="s">
        <v>67</v>
      </c>
      <c r="D2264" s="87"/>
      <c r="E2264" s="67" t="s">
        <v>12981</v>
      </c>
      <c r="F2264" s="87"/>
      <c r="G2264" s="63" t="s">
        <v>10335</v>
      </c>
      <c r="H2264" s="64" t="s">
        <v>70</v>
      </c>
      <c r="I2264" s="67" t="s">
        <v>10652</v>
      </c>
      <c r="J2264" s="85"/>
      <c r="K2264" s="85"/>
      <c r="L2264" s="85"/>
      <c r="M2264" s="85"/>
      <c r="N2264" s="85"/>
      <c r="O2264" s="71" t="s">
        <v>10335</v>
      </c>
      <c r="P2264" s="100"/>
      <c r="Q2264" s="71" t="s">
        <v>10338</v>
      </c>
      <c r="R2264" s="79" t="s">
        <v>10339</v>
      </c>
      <c r="S2264" s="86" t="n">
        <v>45141</v>
      </c>
      <c r="T2264" s="86" t="n">
        <v>45506</v>
      </c>
      <c r="U2264" s="87" t="s">
        <v>10340</v>
      </c>
      <c r="V2264" s="87" t="s">
        <v>10341</v>
      </c>
      <c r="W2264" s="76"/>
      <c r="X2264" s="71" t="s">
        <v>10335</v>
      </c>
      <c r="Y2264" s="71" t="s">
        <v>10335</v>
      </c>
      <c r="Z2264" s="106" t="s">
        <v>12941</v>
      </c>
      <c r="AA2264" s="85"/>
      <c r="AB2264" s="85"/>
      <c r="AC2264" s="85"/>
      <c r="AD2264" s="85"/>
      <c r="AE2264" s="101" t="s">
        <v>11631</v>
      </c>
      <c r="AF2264" s="85"/>
      <c r="AG2264" s="85"/>
      <c r="AH2264" s="85"/>
      <c r="AI2264" s="67" t="s">
        <v>12982</v>
      </c>
      <c r="AJ2264" s="64" t="s">
        <v>42</v>
      </c>
      <c r="AK2264" s="68"/>
      <c r="AL2264" s="68"/>
      <c r="AM2264" s="68"/>
      <c r="AN2264" s="110"/>
      <c r="AO2264" s="110"/>
      <c r="AP2264" s="107"/>
      <c r="AQ2264" s="68"/>
    </row>
    <row r="2265" customFormat="false" ht="15" hidden="false" customHeight="false" outlineLevel="0" collapsed="false">
      <c r="B2265" s="1" t="str">
        <f aca="false">поверители!$E2265</f>
        <v>2128856</v>
      </c>
      <c r="C2265" s="64" t="s">
        <v>67</v>
      </c>
      <c r="D2265" s="63"/>
      <c r="E2265" s="67" t="s">
        <v>12983</v>
      </c>
      <c r="F2265" s="63"/>
      <c r="G2265" s="63" t="s">
        <v>10335</v>
      </c>
      <c r="H2265" s="64" t="s">
        <v>70</v>
      </c>
      <c r="I2265" s="67" t="s">
        <v>10652</v>
      </c>
      <c r="J2265" s="76"/>
      <c r="K2265" s="76"/>
      <c r="L2265" s="76"/>
      <c r="M2265" s="76"/>
      <c r="N2265" s="76"/>
      <c r="O2265" s="71" t="s">
        <v>10335</v>
      </c>
      <c r="P2265" s="100"/>
      <c r="Q2265" s="71" t="s">
        <v>10338</v>
      </c>
      <c r="R2265" s="79" t="s">
        <v>10339</v>
      </c>
      <c r="S2265" s="86" t="n">
        <v>45141</v>
      </c>
      <c r="T2265" s="86" t="n">
        <v>45506</v>
      </c>
      <c r="U2265" s="87" t="s">
        <v>10340</v>
      </c>
      <c r="V2265" s="87" t="s">
        <v>10341</v>
      </c>
      <c r="W2265" s="76"/>
      <c r="X2265" s="71" t="s">
        <v>10335</v>
      </c>
      <c r="Y2265" s="71" t="s">
        <v>10335</v>
      </c>
      <c r="Z2265" s="106" t="s">
        <v>12941</v>
      </c>
      <c r="AA2265" s="76"/>
      <c r="AB2265" s="76"/>
      <c r="AC2265" s="76"/>
      <c r="AD2265" s="76"/>
      <c r="AE2265" s="101" t="s">
        <v>11631</v>
      </c>
      <c r="AF2265" s="76"/>
      <c r="AG2265" s="76"/>
      <c r="AH2265" s="76"/>
      <c r="AI2265" s="67" t="s">
        <v>12982</v>
      </c>
      <c r="AJ2265" s="64" t="s">
        <v>42</v>
      </c>
      <c r="AK2265" s="68"/>
      <c r="AL2265" s="68"/>
      <c r="AM2265" s="68"/>
      <c r="AN2265" s="110"/>
      <c r="AO2265" s="110"/>
      <c r="AP2265" s="107"/>
      <c r="AQ2265" s="68"/>
    </row>
    <row r="2266" customFormat="false" ht="17.9" hidden="false" customHeight="false" outlineLevel="0" collapsed="false">
      <c r="B2266" s="1" t="str">
        <f aca="false">поверители!$E2266</f>
        <v>02500627</v>
      </c>
      <c r="C2266" s="64" t="s">
        <v>146</v>
      </c>
      <c r="D2266" s="63"/>
      <c r="E2266" s="81" t="s">
        <v>3116</v>
      </c>
      <c r="F2266" s="63"/>
      <c r="G2266" s="63" t="s">
        <v>10335</v>
      </c>
      <c r="H2266" s="66" t="n">
        <v>248</v>
      </c>
      <c r="I2266" s="67" t="s">
        <v>10652</v>
      </c>
      <c r="J2266" s="76"/>
      <c r="K2266" s="76"/>
      <c r="L2266" s="76"/>
      <c r="M2266" s="76"/>
      <c r="N2266" s="76"/>
      <c r="O2266" s="71" t="s">
        <v>10335</v>
      </c>
      <c r="P2266" s="100"/>
      <c r="Q2266" s="71" t="s">
        <v>10338</v>
      </c>
      <c r="R2266" s="79" t="s">
        <v>10339</v>
      </c>
      <c r="S2266" s="86" t="n">
        <v>45141</v>
      </c>
      <c r="T2266" s="86" t="n">
        <v>45506</v>
      </c>
      <c r="U2266" s="87" t="s">
        <v>10340</v>
      </c>
      <c r="V2266" s="87" t="s">
        <v>10341</v>
      </c>
      <c r="W2266" s="76"/>
      <c r="X2266" s="71" t="s">
        <v>10335</v>
      </c>
      <c r="Y2266" s="71" t="s">
        <v>10335</v>
      </c>
      <c r="Z2266" s="64" t="s">
        <v>11667</v>
      </c>
      <c r="AA2266" s="76"/>
      <c r="AB2266" s="76"/>
      <c r="AC2266" s="76"/>
      <c r="AD2266" s="76"/>
      <c r="AE2266" s="101" t="s">
        <v>11590</v>
      </c>
      <c r="AF2266" s="76"/>
      <c r="AG2266" s="76"/>
      <c r="AH2266" s="76"/>
      <c r="AI2266" s="67" t="s">
        <v>12984</v>
      </c>
      <c r="AJ2266" s="64" t="s">
        <v>10346</v>
      </c>
      <c r="AK2266" s="68"/>
      <c r="AL2266" s="68"/>
      <c r="AM2266" s="68"/>
      <c r="AN2266" s="110"/>
      <c r="AO2266" s="110"/>
      <c r="AP2266" s="107"/>
      <c r="AQ2266" s="68"/>
    </row>
    <row r="2267" customFormat="false" ht="16.4" hidden="false" customHeight="false" outlineLevel="0" collapsed="false">
      <c r="B2267" s="1" t="str">
        <f aca="false">поверители!$E2267</f>
        <v>03367864</v>
      </c>
      <c r="C2267" s="64" t="s">
        <v>3013</v>
      </c>
      <c r="D2267" s="63"/>
      <c r="E2267" s="81" t="s">
        <v>3118</v>
      </c>
      <c r="F2267" s="63"/>
      <c r="G2267" s="63" t="s">
        <v>10335</v>
      </c>
      <c r="H2267" s="80" t="s">
        <v>11610</v>
      </c>
      <c r="I2267" s="67" t="s">
        <v>10652</v>
      </c>
      <c r="J2267" s="76"/>
      <c r="K2267" s="76"/>
      <c r="L2267" s="76"/>
      <c r="M2267" s="76"/>
      <c r="N2267" s="76"/>
      <c r="O2267" s="71" t="s">
        <v>10335</v>
      </c>
      <c r="P2267" s="100"/>
      <c r="Q2267" s="71" t="s">
        <v>10338</v>
      </c>
      <c r="R2267" s="79" t="s">
        <v>10339</v>
      </c>
      <c r="S2267" s="86" t="n">
        <v>45141</v>
      </c>
      <c r="T2267" s="86" t="n">
        <v>45506</v>
      </c>
      <c r="U2267" s="87" t="s">
        <v>10340</v>
      </c>
      <c r="V2267" s="87" t="s">
        <v>10341</v>
      </c>
      <c r="W2267" s="76"/>
      <c r="X2267" s="71" t="s">
        <v>10335</v>
      </c>
      <c r="Y2267" s="71" t="s">
        <v>10335</v>
      </c>
      <c r="Z2267" s="70" t="s">
        <v>11611</v>
      </c>
      <c r="AA2267" s="76"/>
      <c r="AB2267" s="76"/>
      <c r="AC2267" s="76"/>
      <c r="AD2267" s="76"/>
      <c r="AE2267" s="101" t="s">
        <v>11612</v>
      </c>
      <c r="AF2267" s="76"/>
      <c r="AG2267" s="76"/>
      <c r="AH2267" s="76"/>
      <c r="AI2267" s="67" t="s">
        <v>11613</v>
      </c>
      <c r="AJ2267" s="64" t="s">
        <v>10346</v>
      </c>
      <c r="AK2267" s="68"/>
      <c r="AL2267" s="68"/>
      <c r="AM2267" s="68"/>
      <c r="AN2267" s="110"/>
      <c r="AO2267" s="110"/>
      <c r="AP2267" s="107"/>
      <c r="AQ2267" s="68"/>
    </row>
    <row r="2268" customFormat="false" ht="17.9" hidden="false" customHeight="false" outlineLevel="0" collapsed="false">
      <c r="B2268" s="1" t="str">
        <f aca="false">поверители!$E2268</f>
        <v>02469145</v>
      </c>
      <c r="C2268" s="64" t="s">
        <v>146</v>
      </c>
      <c r="D2268" s="63"/>
      <c r="E2268" s="81" t="s">
        <v>5570</v>
      </c>
      <c r="F2268" s="63"/>
      <c r="G2268" s="63" t="s">
        <v>10335</v>
      </c>
      <c r="H2268" s="66" t="n">
        <v>248</v>
      </c>
      <c r="I2268" s="67" t="s">
        <v>10369</v>
      </c>
      <c r="J2268" s="76"/>
      <c r="K2268" s="76"/>
      <c r="L2268" s="76"/>
      <c r="M2268" s="76"/>
      <c r="N2268" s="76"/>
      <c r="O2268" s="71" t="s">
        <v>10335</v>
      </c>
      <c r="P2268" s="100"/>
      <c r="Q2268" s="71" t="s">
        <v>10338</v>
      </c>
      <c r="R2268" s="79" t="s">
        <v>10339</v>
      </c>
      <c r="S2268" s="86" t="n">
        <v>45141</v>
      </c>
      <c r="T2268" s="86" t="n">
        <v>45506</v>
      </c>
      <c r="U2268" s="87" t="s">
        <v>10340</v>
      </c>
      <c r="V2268" s="87" t="s">
        <v>10341</v>
      </c>
      <c r="W2268" s="76"/>
      <c r="X2268" s="71" t="s">
        <v>10335</v>
      </c>
      <c r="Y2268" s="71" t="s">
        <v>10335</v>
      </c>
      <c r="Z2268" s="64" t="s">
        <v>11667</v>
      </c>
      <c r="AA2268" s="76"/>
      <c r="AB2268" s="76"/>
      <c r="AC2268" s="76"/>
      <c r="AD2268" s="76"/>
      <c r="AE2268" s="101" t="s">
        <v>11590</v>
      </c>
      <c r="AF2268" s="76"/>
      <c r="AG2268" s="76"/>
      <c r="AH2268" s="76"/>
      <c r="AI2268" s="67" t="s">
        <v>10377</v>
      </c>
      <c r="AJ2268" s="64" t="s">
        <v>10346</v>
      </c>
      <c r="AK2268" s="68"/>
      <c r="AL2268" s="68"/>
      <c r="AM2268" s="68"/>
      <c r="AN2268" s="110"/>
      <c r="AO2268" s="110"/>
      <c r="AP2268" s="107"/>
      <c r="AQ2268" s="68"/>
    </row>
    <row r="2269" customFormat="false" ht="16.4" hidden="false" customHeight="false" outlineLevel="0" collapsed="false">
      <c r="B2269" s="1" t="str">
        <f aca="false">поверители!$E2269</f>
        <v>03469249</v>
      </c>
      <c r="C2269" s="64" t="s">
        <v>3013</v>
      </c>
      <c r="D2269" s="63"/>
      <c r="E2269" s="81" t="s">
        <v>12985</v>
      </c>
      <c r="F2269" s="63"/>
      <c r="G2269" s="63" t="s">
        <v>10335</v>
      </c>
      <c r="H2269" s="80" t="s">
        <v>11610</v>
      </c>
      <c r="I2269" s="67" t="s">
        <v>10369</v>
      </c>
      <c r="J2269" s="76"/>
      <c r="K2269" s="76"/>
      <c r="L2269" s="76"/>
      <c r="M2269" s="76"/>
      <c r="N2269" s="76"/>
      <c r="O2269" s="71" t="s">
        <v>10335</v>
      </c>
      <c r="P2269" s="100"/>
      <c r="Q2269" s="71" t="s">
        <v>10338</v>
      </c>
      <c r="R2269" s="79" t="s">
        <v>10339</v>
      </c>
      <c r="S2269" s="86" t="n">
        <v>45141</v>
      </c>
      <c r="T2269" s="86" t="n">
        <v>45506</v>
      </c>
      <c r="U2269" s="87" t="s">
        <v>10340</v>
      </c>
      <c r="V2269" s="87" t="s">
        <v>10341</v>
      </c>
      <c r="W2269" s="76"/>
      <c r="X2269" s="71" t="s">
        <v>10335</v>
      </c>
      <c r="Y2269" s="71" t="s">
        <v>10335</v>
      </c>
      <c r="Z2269" s="70" t="s">
        <v>11611</v>
      </c>
      <c r="AA2269" s="76"/>
      <c r="AB2269" s="76"/>
      <c r="AC2269" s="76"/>
      <c r="AD2269" s="76"/>
      <c r="AE2269" s="101" t="s">
        <v>11612</v>
      </c>
      <c r="AF2269" s="76"/>
      <c r="AG2269" s="76"/>
      <c r="AH2269" s="76"/>
      <c r="AI2269" s="67" t="s">
        <v>11613</v>
      </c>
      <c r="AJ2269" s="64" t="s">
        <v>10346</v>
      </c>
      <c r="AK2269" s="68"/>
      <c r="AL2269" s="68"/>
      <c r="AM2269" s="68"/>
      <c r="AN2269" s="110"/>
      <c r="AO2269" s="110"/>
      <c r="AP2269" s="107"/>
      <c r="AQ2269" s="68"/>
    </row>
    <row r="2270" customFormat="false" ht="67.15" hidden="false" customHeight="false" outlineLevel="0" collapsed="false">
      <c r="B2270" s="1" t="str">
        <f aca="false">поверители!$E2270</f>
        <v>D7029314125</v>
      </c>
      <c r="C2270" s="64" t="s">
        <v>131</v>
      </c>
      <c r="D2270" s="63"/>
      <c r="E2270" s="80" t="s">
        <v>12986</v>
      </c>
      <c r="F2270" s="63"/>
      <c r="G2270" s="63" t="s">
        <v>10335</v>
      </c>
      <c r="H2270" s="66" t="s">
        <v>12953</v>
      </c>
      <c r="I2270" s="67" t="s">
        <v>10453</v>
      </c>
      <c r="J2270" s="76"/>
      <c r="K2270" s="76"/>
      <c r="L2270" s="76"/>
      <c r="M2270" s="76"/>
      <c r="N2270" s="76"/>
      <c r="O2270" s="71" t="s">
        <v>10335</v>
      </c>
      <c r="P2270" s="100"/>
      <c r="Q2270" s="71" t="s">
        <v>10338</v>
      </c>
      <c r="R2270" s="79" t="s">
        <v>10339</v>
      </c>
      <c r="S2270" s="86" t="n">
        <v>45141</v>
      </c>
      <c r="T2270" s="86" t="n">
        <v>45506</v>
      </c>
      <c r="U2270" s="87" t="s">
        <v>10340</v>
      </c>
      <c r="V2270" s="87" t="s">
        <v>10341</v>
      </c>
      <c r="W2270" s="76"/>
      <c r="X2270" s="71" t="s">
        <v>10335</v>
      </c>
      <c r="Y2270" s="71" t="s">
        <v>10335</v>
      </c>
      <c r="Z2270" s="66" t="s">
        <v>12954</v>
      </c>
      <c r="AA2270" s="76"/>
      <c r="AB2270" s="76"/>
      <c r="AC2270" s="76"/>
      <c r="AD2270" s="76"/>
      <c r="AE2270" s="101" t="s">
        <v>11590</v>
      </c>
      <c r="AF2270" s="76"/>
      <c r="AG2270" s="76"/>
      <c r="AH2270" s="76"/>
      <c r="AI2270" s="67" t="s">
        <v>11647</v>
      </c>
      <c r="AJ2270" s="64" t="s">
        <v>10346</v>
      </c>
      <c r="AK2270" s="68"/>
      <c r="AL2270" s="68"/>
      <c r="AM2270" s="68"/>
      <c r="AN2270" s="110"/>
      <c r="AO2270" s="110"/>
      <c r="AP2270" s="107"/>
      <c r="AQ2270" s="68"/>
    </row>
    <row r="2271" customFormat="false" ht="16.4" hidden="false" customHeight="false" outlineLevel="0" collapsed="false">
      <c r="B2271" s="1" t="str">
        <f aca="false">поверители!$E2271</f>
        <v>D7003014308</v>
      </c>
      <c r="C2271" s="64" t="s">
        <v>128</v>
      </c>
      <c r="D2271" s="63"/>
      <c r="E2271" s="80" t="s">
        <v>12987</v>
      </c>
      <c r="F2271" s="63"/>
      <c r="G2271" s="63" t="s">
        <v>10335</v>
      </c>
      <c r="H2271" s="63" t="s">
        <v>137</v>
      </c>
      <c r="I2271" s="67" t="s">
        <v>10453</v>
      </c>
      <c r="J2271" s="76"/>
      <c r="K2271" s="76"/>
      <c r="L2271" s="76"/>
      <c r="M2271" s="76"/>
      <c r="N2271" s="76"/>
      <c r="O2271" s="71" t="s">
        <v>10335</v>
      </c>
      <c r="P2271" s="100"/>
      <c r="Q2271" s="71" t="s">
        <v>10338</v>
      </c>
      <c r="R2271" s="79" t="s">
        <v>10339</v>
      </c>
      <c r="S2271" s="86" t="n">
        <v>45141</v>
      </c>
      <c r="T2271" s="86" t="n">
        <v>45506</v>
      </c>
      <c r="U2271" s="87" t="s">
        <v>10340</v>
      </c>
      <c r="V2271" s="87" t="s">
        <v>10341</v>
      </c>
      <c r="W2271" s="76"/>
      <c r="X2271" s="71" t="s">
        <v>10335</v>
      </c>
      <c r="Y2271" s="71" t="s">
        <v>10335</v>
      </c>
      <c r="Z2271" s="63" t="s">
        <v>11649</v>
      </c>
      <c r="AA2271" s="76"/>
      <c r="AB2271" s="76"/>
      <c r="AC2271" s="76"/>
      <c r="AD2271" s="76"/>
      <c r="AE2271" s="101" t="s">
        <v>11612</v>
      </c>
      <c r="AF2271" s="76"/>
      <c r="AG2271" s="76"/>
      <c r="AH2271" s="76"/>
      <c r="AI2271" s="67" t="s">
        <v>12988</v>
      </c>
      <c r="AJ2271" s="64" t="s">
        <v>10346</v>
      </c>
      <c r="AK2271" s="68"/>
      <c r="AL2271" s="68"/>
      <c r="AM2271" s="68"/>
      <c r="AN2271" s="110"/>
      <c r="AO2271" s="110"/>
      <c r="AP2271" s="107"/>
      <c r="AQ2271" s="68"/>
    </row>
    <row r="2272" customFormat="false" ht="15" hidden="false" customHeight="false" outlineLevel="0" collapsed="false">
      <c r="B2272" s="1" t="str">
        <f aca="false">поверители!$E2272</f>
        <v>863</v>
      </c>
      <c r="C2272" s="64" t="s">
        <v>2567</v>
      </c>
      <c r="D2272" s="63"/>
      <c r="E2272" s="67" t="s">
        <v>12989</v>
      </c>
      <c r="F2272" s="63"/>
      <c r="G2272" s="63" t="s">
        <v>10335</v>
      </c>
      <c r="H2272" s="63" t="s">
        <v>11697</v>
      </c>
      <c r="I2272" s="67" t="n">
        <v>2013</v>
      </c>
      <c r="J2272" s="76"/>
      <c r="K2272" s="76"/>
      <c r="L2272" s="76"/>
      <c r="M2272" s="76"/>
      <c r="N2272" s="76"/>
      <c r="O2272" s="71" t="s">
        <v>10335</v>
      </c>
      <c r="P2272" s="100"/>
      <c r="Q2272" s="71" t="s">
        <v>10338</v>
      </c>
      <c r="R2272" s="79" t="s">
        <v>10339</v>
      </c>
      <c r="S2272" s="86" t="n">
        <v>45141</v>
      </c>
      <c r="T2272" s="86" t="n">
        <v>45506</v>
      </c>
      <c r="U2272" s="87" t="s">
        <v>10340</v>
      </c>
      <c r="V2272" s="87" t="s">
        <v>10341</v>
      </c>
      <c r="W2272" s="76"/>
      <c r="X2272" s="71" t="s">
        <v>10335</v>
      </c>
      <c r="Y2272" s="71" t="s">
        <v>10335</v>
      </c>
      <c r="Z2272" s="63" t="s">
        <v>11611</v>
      </c>
      <c r="AA2272" s="76"/>
      <c r="AB2272" s="76"/>
      <c r="AC2272" s="76"/>
      <c r="AD2272" s="76"/>
      <c r="AE2272" s="101" t="s">
        <v>11612</v>
      </c>
      <c r="AF2272" s="76"/>
      <c r="AG2272" s="76"/>
      <c r="AH2272" s="76"/>
      <c r="AI2272" s="67" t="s">
        <v>11647</v>
      </c>
      <c r="AJ2272" s="64" t="s">
        <v>42</v>
      </c>
      <c r="AK2272" s="68"/>
      <c r="AL2272" s="68"/>
      <c r="AM2272" s="68"/>
      <c r="AN2272" s="110"/>
      <c r="AO2272" s="110"/>
      <c r="AP2272" s="107"/>
      <c r="AQ2272" s="68"/>
    </row>
    <row r="2273" customFormat="false" ht="15" hidden="false" customHeight="false" outlineLevel="0" collapsed="false">
      <c r="B2273" s="1" t="str">
        <f aca="false">поверители!$E2273</f>
        <v>867</v>
      </c>
      <c r="C2273" s="64" t="s">
        <v>2567</v>
      </c>
      <c r="D2273" s="63"/>
      <c r="E2273" s="67" t="s">
        <v>12990</v>
      </c>
      <c r="F2273" s="63"/>
      <c r="G2273" s="63" t="s">
        <v>10335</v>
      </c>
      <c r="H2273" s="63" t="s">
        <v>11697</v>
      </c>
      <c r="I2273" s="67" t="n">
        <v>2013</v>
      </c>
      <c r="J2273" s="76"/>
      <c r="K2273" s="76"/>
      <c r="L2273" s="76"/>
      <c r="M2273" s="76"/>
      <c r="N2273" s="76"/>
      <c r="O2273" s="71" t="s">
        <v>10335</v>
      </c>
      <c r="P2273" s="100"/>
      <c r="Q2273" s="71" t="s">
        <v>10338</v>
      </c>
      <c r="R2273" s="79" t="s">
        <v>10339</v>
      </c>
      <c r="S2273" s="86" t="n">
        <v>45141</v>
      </c>
      <c r="T2273" s="86" t="n">
        <v>45506</v>
      </c>
      <c r="U2273" s="87" t="s">
        <v>10340</v>
      </c>
      <c r="V2273" s="87" t="s">
        <v>10341</v>
      </c>
      <c r="W2273" s="76"/>
      <c r="X2273" s="71" t="s">
        <v>10335</v>
      </c>
      <c r="Y2273" s="71" t="s">
        <v>10335</v>
      </c>
      <c r="Z2273" s="63" t="s">
        <v>11611</v>
      </c>
      <c r="AA2273" s="76"/>
      <c r="AB2273" s="76"/>
      <c r="AC2273" s="76"/>
      <c r="AD2273" s="76"/>
      <c r="AE2273" s="101" t="s">
        <v>11612</v>
      </c>
      <c r="AF2273" s="76"/>
      <c r="AG2273" s="76"/>
      <c r="AH2273" s="76"/>
      <c r="AI2273" s="67" t="s">
        <v>11647</v>
      </c>
      <c r="AJ2273" s="64" t="s">
        <v>42</v>
      </c>
      <c r="AK2273" s="68"/>
      <c r="AL2273" s="68"/>
      <c r="AM2273" s="68"/>
      <c r="AN2273" s="110"/>
      <c r="AO2273" s="110"/>
      <c r="AP2273" s="107"/>
      <c r="AQ2273" s="68"/>
    </row>
    <row r="2274" customFormat="false" ht="15" hidden="false" customHeight="false" outlineLevel="0" collapsed="false">
      <c r="B2274" s="1" t="str">
        <f aca="false">поверители!$E2274</f>
        <v>854</v>
      </c>
      <c r="C2274" s="64" t="s">
        <v>2567</v>
      </c>
      <c r="D2274" s="87"/>
      <c r="E2274" s="67" t="s">
        <v>12991</v>
      </c>
      <c r="F2274" s="87"/>
      <c r="G2274" s="63" t="s">
        <v>10335</v>
      </c>
      <c r="H2274" s="63" t="s">
        <v>11697</v>
      </c>
      <c r="I2274" s="67" t="n">
        <v>2013</v>
      </c>
      <c r="J2274" s="85"/>
      <c r="K2274" s="85"/>
      <c r="L2274" s="85"/>
      <c r="M2274" s="85"/>
      <c r="N2274" s="85"/>
      <c r="O2274" s="71" t="s">
        <v>10335</v>
      </c>
      <c r="P2274" s="100"/>
      <c r="Q2274" s="71" t="s">
        <v>10338</v>
      </c>
      <c r="R2274" s="79" t="s">
        <v>10339</v>
      </c>
      <c r="S2274" s="86" t="n">
        <v>45141</v>
      </c>
      <c r="T2274" s="86" t="n">
        <v>45506</v>
      </c>
      <c r="U2274" s="87" t="s">
        <v>10340</v>
      </c>
      <c r="V2274" s="87" t="s">
        <v>10341</v>
      </c>
      <c r="W2274" s="76"/>
      <c r="X2274" s="71" t="s">
        <v>10335</v>
      </c>
      <c r="Y2274" s="71" t="s">
        <v>10335</v>
      </c>
      <c r="Z2274" s="63" t="s">
        <v>11611</v>
      </c>
      <c r="AA2274" s="85"/>
      <c r="AB2274" s="85"/>
      <c r="AC2274" s="85"/>
      <c r="AD2274" s="85"/>
      <c r="AE2274" s="101" t="s">
        <v>11612</v>
      </c>
      <c r="AF2274" s="85"/>
      <c r="AG2274" s="85"/>
      <c r="AH2274" s="85"/>
      <c r="AI2274" s="67" t="s">
        <v>11647</v>
      </c>
      <c r="AJ2274" s="64" t="s">
        <v>42</v>
      </c>
      <c r="AK2274" s="68"/>
      <c r="AL2274" s="68"/>
      <c r="AM2274" s="68"/>
      <c r="AN2274" s="110"/>
      <c r="AO2274" s="110"/>
      <c r="AP2274" s="107"/>
      <c r="AQ2274" s="68"/>
    </row>
    <row r="2275" customFormat="false" ht="15" hidden="false" customHeight="false" outlineLevel="0" collapsed="false">
      <c r="B2275" s="1" t="str">
        <f aca="false">поверители!$E2275</f>
        <v>853</v>
      </c>
      <c r="C2275" s="64" t="s">
        <v>2567</v>
      </c>
      <c r="D2275" s="87"/>
      <c r="E2275" s="67" t="s">
        <v>12992</v>
      </c>
      <c r="F2275" s="87"/>
      <c r="G2275" s="63" t="s">
        <v>10335</v>
      </c>
      <c r="H2275" s="63" t="s">
        <v>11697</v>
      </c>
      <c r="I2275" s="67" t="n">
        <v>2013</v>
      </c>
      <c r="J2275" s="85"/>
      <c r="K2275" s="85"/>
      <c r="L2275" s="85"/>
      <c r="M2275" s="85"/>
      <c r="N2275" s="85"/>
      <c r="O2275" s="71" t="s">
        <v>10335</v>
      </c>
      <c r="P2275" s="100"/>
      <c r="Q2275" s="71" t="s">
        <v>10338</v>
      </c>
      <c r="R2275" s="79" t="s">
        <v>10339</v>
      </c>
      <c r="S2275" s="86" t="n">
        <v>45141</v>
      </c>
      <c r="T2275" s="86" t="n">
        <v>45506</v>
      </c>
      <c r="U2275" s="87" t="s">
        <v>10340</v>
      </c>
      <c r="V2275" s="87" t="s">
        <v>10341</v>
      </c>
      <c r="W2275" s="76"/>
      <c r="X2275" s="71" t="s">
        <v>10335</v>
      </c>
      <c r="Y2275" s="71" t="s">
        <v>10335</v>
      </c>
      <c r="Z2275" s="63" t="s">
        <v>11611</v>
      </c>
      <c r="AA2275" s="85"/>
      <c r="AB2275" s="85"/>
      <c r="AC2275" s="85"/>
      <c r="AD2275" s="85"/>
      <c r="AE2275" s="101" t="s">
        <v>11612</v>
      </c>
      <c r="AF2275" s="85"/>
      <c r="AG2275" s="85"/>
      <c r="AH2275" s="85"/>
      <c r="AI2275" s="67" t="s">
        <v>11647</v>
      </c>
      <c r="AJ2275" s="64" t="s">
        <v>42</v>
      </c>
      <c r="AK2275" s="68"/>
      <c r="AL2275" s="68"/>
      <c r="AM2275" s="68"/>
      <c r="AN2275" s="110"/>
      <c r="AO2275" s="110"/>
      <c r="AP2275" s="107"/>
      <c r="AQ2275" s="68"/>
    </row>
    <row r="2276" customFormat="false" ht="15" hidden="false" customHeight="false" outlineLevel="0" collapsed="false">
      <c r="B2276" s="1" t="str">
        <f aca="false">поверители!$E2276</f>
        <v>944840</v>
      </c>
      <c r="C2276" s="64" t="s">
        <v>98</v>
      </c>
      <c r="D2276" s="87"/>
      <c r="E2276" s="81" t="s">
        <v>12993</v>
      </c>
      <c r="F2276" s="87"/>
      <c r="G2276" s="63" t="s">
        <v>10335</v>
      </c>
      <c r="H2276" s="63" t="s">
        <v>12994</v>
      </c>
      <c r="I2276" s="67" t="s">
        <v>10363</v>
      </c>
      <c r="J2276" s="85"/>
      <c r="K2276" s="85"/>
      <c r="L2276" s="85"/>
      <c r="M2276" s="85"/>
      <c r="N2276" s="85"/>
      <c r="O2276" s="71" t="s">
        <v>10335</v>
      </c>
      <c r="P2276" s="100"/>
      <c r="Q2276" s="71" t="s">
        <v>10338</v>
      </c>
      <c r="R2276" s="79" t="s">
        <v>10339</v>
      </c>
      <c r="S2276" s="86" t="n">
        <v>45141</v>
      </c>
      <c r="T2276" s="86" t="n">
        <v>45506</v>
      </c>
      <c r="U2276" s="87" t="s">
        <v>10340</v>
      </c>
      <c r="V2276" s="87" t="s">
        <v>10341</v>
      </c>
      <c r="W2276" s="76"/>
      <c r="X2276" s="71" t="s">
        <v>10335</v>
      </c>
      <c r="Y2276" s="71" t="s">
        <v>10335</v>
      </c>
      <c r="Z2276" s="106" t="s">
        <v>12995</v>
      </c>
      <c r="AA2276" s="85"/>
      <c r="AB2276" s="85"/>
      <c r="AC2276" s="85"/>
      <c r="AD2276" s="85"/>
      <c r="AE2276" s="101" t="s">
        <v>11590</v>
      </c>
      <c r="AF2276" s="85"/>
      <c r="AG2276" s="85"/>
      <c r="AH2276" s="85"/>
      <c r="AI2276" s="67" t="s">
        <v>11647</v>
      </c>
      <c r="AJ2276" s="64" t="s">
        <v>42</v>
      </c>
      <c r="AK2276" s="68"/>
      <c r="AL2276" s="68"/>
      <c r="AM2276" s="68"/>
      <c r="AN2276" s="110"/>
      <c r="AO2276" s="110"/>
      <c r="AP2276" s="107"/>
      <c r="AQ2276" s="68"/>
    </row>
    <row r="2277" customFormat="false" ht="15" hidden="false" customHeight="false" outlineLevel="0" collapsed="false">
      <c r="B2277" s="1" t="str">
        <f aca="false">поверители!$E2277</f>
        <v>948096</v>
      </c>
      <c r="C2277" s="64" t="s">
        <v>98</v>
      </c>
      <c r="D2277" s="87"/>
      <c r="E2277" s="81" t="s">
        <v>12996</v>
      </c>
      <c r="F2277" s="87"/>
      <c r="G2277" s="63" t="s">
        <v>10335</v>
      </c>
      <c r="H2277" s="63" t="s">
        <v>12997</v>
      </c>
      <c r="I2277" s="67" t="s">
        <v>10363</v>
      </c>
      <c r="J2277" s="85"/>
      <c r="K2277" s="85"/>
      <c r="L2277" s="85"/>
      <c r="M2277" s="85"/>
      <c r="N2277" s="85"/>
      <c r="O2277" s="71" t="s">
        <v>10335</v>
      </c>
      <c r="P2277" s="100"/>
      <c r="Q2277" s="71" t="s">
        <v>10338</v>
      </c>
      <c r="R2277" s="79" t="s">
        <v>10339</v>
      </c>
      <c r="S2277" s="86" t="n">
        <v>45141</v>
      </c>
      <c r="T2277" s="86" t="n">
        <v>45506</v>
      </c>
      <c r="U2277" s="87" t="s">
        <v>10340</v>
      </c>
      <c r="V2277" s="87" t="s">
        <v>10341</v>
      </c>
      <c r="W2277" s="76"/>
      <c r="X2277" s="71" t="s">
        <v>10335</v>
      </c>
      <c r="Y2277" s="71" t="s">
        <v>10335</v>
      </c>
      <c r="Z2277" s="106" t="s">
        <v>12995</v>
      </c>
      <c r="AA2277" s="85"/>
      <c r="AB2277" s="85"/>
      <c r="AC2277" s="85"/>
      <c r="AD2277" s="85"/>
      <c r="AE2277" s="101" t="s">
        <v>11590</v>
      </c>
      <c r="AF2277" s="85"/>
      <c r="AG2277" s="85"/>
      <c r="AH2277" s="85"/>
      <c r="AI2277" s="67" t="s">
        <v>11647</v>
      </c>
      <c r="AJ2277" s="64" t="s">
        <v>42</v>
      </c>
      <c r="AK2277" s="68"/>
      <c r="AL2277" s="68"/>
      <c r="AM2277" s="68"/>
      <c r="AN2277" s="110"/>
      <c r="AO2277" s="110"/>
      <c r="AP2277" s="107"/>
      <c r="AQ2277" s="68"/>
    </row>
    <row r="2278" customFormat="false" ht="15" hidden="false" customHeight="false" outlineLevel="0" collapsed="false">
      <c r="B2278" s="1" t="str">
        <f aca="false">поверители!$E2278</f>
        <v>944723</v>
      </c>
      <c r="C2278" s="64" t="s">
        <v>98</v>
      </c>
      <c r="D2278" s="87"/>
      <c r="E2278" s="81" t="s">
        <v>12998</v>
      </c>
      <c r="F2278" s="87"/>
      <c r="G2278" s="63" t="s">
        <v>10335</v>
      </c>
      <c r="H2278" s="63" t="s">
        <v>12997</v>
      </c>
      <c r="I2278" s="67" t="s">
        <v>10363</v>
      </c>
      <c r="J2278" s="85"/>
      <c r="K2278" s="85"/>
      <c r="L2278" s="85"/>
      <c r="M2278" s="85"/>
      <c r="N2278" s="85"/>
      <c r="O2278" s="71" t="s">
        <v>10335</v>
      </c>
      <c r="P2278" s="100"/>
      <c r="Q2278" s="71" t="s">
        <v>10338</v>
      </c>
      <c r="R2278" s="79" t="s">
        <v>10339</v>
      </c>
      <c r="S2278" s="86" t="n">
        <v>45141</v>
      </c>
      <c r="T2278" s="86" t="n">
        <v>45506</v>
      </c>
      <c r="U2278" s="87" t="s">
        <v>10340</v>
      </c>
      <c r="V2278" s="87" t="s">
        <v>10341</v>
      </c>
      <c r="W2278" s="76"/>
      <c r="X2278" s="71" t="s">
        <v>10335</v>
      </c>
      <c r="Y2278" s="71" t="s">
        <v>10335</v>
      </c>
      <c r="Z2278" s="106" t="s">
        <v>12995</v>
      </c>
      <c r="AA2278" s="85"/>
      <c r="AB2278" s="85"/>
      <c r="AC2278" s="85"/>
      <c r="AD2278" s="85"/>
      <c r="AE2278" s="101" t="s">
        <v>11590</v>
      </c>
      <c r="AF2278" s="85"/>
      <c r="AG2278" s="85"/>
      <c r="AH2278" s="85"/>
      <c r="AI2278" s="67" t="s">
        <v>11647</v>
      </c>
      <c r="AJ2278" s="64" t="s">
        <v>42</v>
      </c>
      <c r="AK2278" s="68"/>
      <c r="AL2278" s="68"/>
      <c r="AM2278" s="68"/>
      <c r="AN2278" s="110"/>
      <c r="AO2278" s="110"/>
      <c r="AP2278" s="107"/>
      <c r="AQ2278" s="68"/>
    </row>
    <row r="2279" customFormat="false" ht="83.55" hidden="false" customHeight="false" outlineLevel="0" collapsed="false">
      <c r="B2279" s="1" t="str">
        <f aca="false">поверители!$E2279</f>
        <v>12-7575</v>
      </c>
      <c r="C2279" s="64" t="s">
        <v>71</v>
      </c>
      <c r="D2279" s="87"/>
      <c r="E2279" s="80" t="s">
        <v>12999</v>
      </c>
      <c r="F2279" s="87"/>
      <c r="G2279" s="63" t="s">
        <v>10335</v>
      </c>
      <c r="H2279" s="64" t="s">
        <v>11634</v>
      </c>
      <c r="I2279" s="67" t="n">
        <v>2015</v>
      </c>
      <c r="J2279" s="89"/>
      <c r="K2279" s="89"/>
      <c r="L2279" s="89"/>
      <c r="M2279" s="89"/>
      <c r="N2279" s="89"/>
      <c r="O2279" s="71" t="s">
        <v>10335</v>
      </c>
      <c r="P2279" s="71"/>
      <c r="Q2279" s="71" t="s">
        <v>10338</v>
      </c>
      <c r="R2279" s="79" t="s">
        <v>10339</v>
      </c>
      <c r="S2279" s="95" t="n">
        <v>45147</v>
      </c>
      <c r="T2279" s="74" t="n">
        <v>46607</v>
      </c>
      <c r="U2279" s="87" t="s">
        <v>10340</v>
      </c>
      <c r="V2279" s="87" t="s">
        <v>10341</v>
      </c>
      <c r="W2279" s="76"/>
      <c r="X2279" s="71" t="s">
        <v>10335</v>
      </c>
      <c r="Y2279" s="71" t="s">
        <v>10335</v>
      </c>
      <c r="Z2279" s="66" t="s">
        <v>11635</v>
      </c>
      <c r="AA2279" s="89"/>
      <c r="AB2279" s="89"/>
      <c r="AC2279" s="89"/>
      <c r="AD2279" s="89"/>
      <c r="AE2279" s="125" t="s">
        <v>11631</v>
      </c>
      <c r="AF2279" s="89"/>
      <c r="AG2279" s="89"/>
      <c r="AH2279" s="89"/>
      <c r="AI2279" s="67" t="s">
        <v>11593</v>
      </c>
      <c r="AJ2279" s="64" t="s">
        <v>42</v>
      </c>
      <c r="AK2279" s="68"/>
      <c r="AL2279" s="68"/>
      <c r="AM2279" s="68"/>
      <c r="AN2279" s="110"/>
      <c r="AO2279" s="110"/>
      <c r="AP2279" s="107"/>
      <c r="AQ2279" s="68"/>
    </row>
    <row r="2280" customFormat="false" ht="15" hidden="false" customHeight="false" outlineLevel="0" collapsed="false">
      <c r="B2280" s="1" t="str">
        <f aca="false">поверители!$E2280</f>
        <v>2128854</v>
      </c>
      <c r="C2280" s="64" t="s">
        <v>4903</v>
      </c>
      <c r="D2280" s="63"/>
      <c r="E2280" s="67" t="s">
        <v>13000</v>
      </c>
      <c r="F2280" s="63"/>
      <c r="G2280" s="63" t="s">
        <v>10335</v>
      </c>
      <c r="H2280" s="64" t="s">
        <v>13001</v>
      </c>
      <c r="I2280" s="67" t="s">
        <v>10652</v>
      </c>
      <c r="J2280" s="76"/>
      <c r="K2280" s="76"/>
      <c r="L2280" s="76"/>
      <c r="M2280" s="76"/>
      <c r="N2280" s="76"/>
      <c r="O2280" s="71" t="s">
        <v>10335</v>
      </c>
      <c r="P2280" s="71"/>
      <c r="Q2280" s="71" t="s">
        <v>10338</v>
      </c>
      <c r="R2280" s="79" t="s">
        <v>10339</v>
      </c>
      <c r="S2280" s="95" t="n">
        <v>45147</v>
      </c>
      <c r="T2280" s="74" t="n">
        <v>46973</v>
      </c>
      <c r="U2280" s="87" t="s">
        <v>10340</v>
      </c>
      <c r="V2280" s="87" t="s">
        <v>10341</v>
      </c>
      <c r="W2280" s="76"/>
      <c r="X2280" s="71" t="s">
        <v>10335</v>
      </c>
      <c r="Y2280" s="71" t="s">
        <v>10335</v>
      </c>
      <c r="Z2280" s="126" t="s">
        <v>13002</v>
      </c>
      <c r="AA2280" s="76"/>
      <c r="AB2280" s="76"/>
      <c r="AC2280" s="76"/>
      <c r="AD2280" s="76"/>
      <c r="AE2280" s="125" t="s">
        <v>11631</v>
      </c>
      <c r="AF2280" s="76"/>
      <c r="AG2280" s="76"/>
      <c r="AH2280" s="76"/>
      <c r="AI2280" s="67" t="s">
        <v>12982</v>
      </c>
      <c r="AJ2280" s="64" t="s">
        <v>42</v>
      </c>
      <c r="AK2280" s="68"/>
      <c r="AL2280" s="68"/>
      <c r="AM2280" s="68"/>
      <c r="AN2280" s="110"/>
      <c r="AO2280" s="110"/>
      <c r="AP2280" s="107"/>
      <c r="AQ2280" s="68"/>
    </row>
    <row r="2281" customFormat="false" ht="15" hidden="false" customHeight="false" outlineLevel="0" collapsed="false">
      <c r="B2281" s="1" t="str">
        <f aca="false">поверители!$E2281</f>
        <v>2128859</v>
      </c>
      <c r="C2281" s="64" t="s">
        <v>4903</v>
      </c>
      <c r="D2281" s="63"/>
      <c r="E2281" s="67" t="s">
        <v>13003</v>
      </c>
      <c r="F2281" s="63"/>
      <c r="G2281" s="63" t="s">
        <v>10335</v>
      </c>
      <c r="H2281" s="64" t="s">
        <v>70</v>
      </c>
      <c r="I2281" s="67" t="s">
        <v>10652</v>
      </c>
      <c r="J2281" s="76"/>
      <c r="K2281" s="76"/>
      <c r="L2281" s="76"/>
      <c r="M2281" s="76"/>
      <c r="N2281" s="76"/>
      <c r="O2281" s="71" t="s">
        <v>10335</v>
      </c>
      <c r="P2281" s="71"/>
      <c r="Q2281" s="71" t="s">
        <v>10338</v>
      </c>
      <c r="R2281" s="79" t="s">
        <v>10339</v>
      </c>
      <c r="S2281" s="95" t="n">
        <v>45147</v>
      </c>
      <c r="T2281" s="74" t="n">
        <v>46973</v>
      </c>
      <c r="U2281" s="87" t="s">
        <v>10340</v>
      </c>
      <c r="V2281" s="87" t="s">
        <v>10341</v>
      </c>
      <c r="W2281" s="76"/>
      <c r="X2281" s="71" t="s">
        <v>10335</v>
      </c>
      <c r="Y2281" s="71" t="s">
        <v>10335</v>
      </c>
      <c r="Z2281" s="126" t="s">
        <v>13002</v>
      </c>
      <c r="AA2281" s="76"/>
      <c r="AB2281" s="76"/>
      <c r="AC2281" s="76"/>
      <c r="AD2281" s="76"/>
      <c r="AE2281" s="125" t="s">
        <v>11631</v>
      </c>
      <c r="AF2281" s="76"/>
      <c r="AG2281" s="76"/>
      <c r="AH2281" s="76"/>
      <c r="AI2281" s="67" t="s">
        <v>12982</v>
      </c>
      <c r="AJ2281" s="64" t="s">
        <v>42</v>
      </c>
      <c r="AK2281" s="68"/>
      <c r="AL2281" s="68"/>
      <c r="AM2281" s="68"/>
      <c r="AN2281" s="110"/>
      <c r="AO2281" s="110"/>
      <c r="AP2281" s="107"/>
      <c r="AQ2281" s="68"/>
    </row>
    <row r="2282" customFormat="false" ht="50.7" hidden="false" customHeight="false" outlineLevel="0" collapsed="false">
      <c r="B2282" s="1" t="str">
        <f aca="false">поверители!$E2282</f>
        <v>99225210244049993</v>
      </c>
      <c r="C2282" s="64" t="s">
        <v>2567</v>
      </c>
      <c r="D2282" s="63"/>
      <c r="E2282" s="80" t="s">
        <v>13004</v>
      </c>
      <c r="F2282" s="63"/>
      <c r="G2282" s="63" t="s">
        <v>10335</v>
      </c>
      <c r="H2282" s="66" t="s">
        <v>13005</v>
      </c>
      <c r="I2282" s="67" t="s">
        <v>11719</v>
      </c>
      <c r="J2282" s="76"/>
      <c r="K2282" s="76"/>
      <c r="L2282" s="76"/>
      <c r="M2282" s="76"/>
      <c r="N2282" s="76"/>
      <c r="O2282" s="71" t="s">
        <v>10335</v>
      </c>
      <c r="P2282" s="71"/>
      <c r="Q2282" s="71" t="s">
        <v>10338</v>
      </c>
      <c r="R2282" s="79" t="s">
        <v>10339</v>
      </c>
      <c r="S2282" s="95" t="n">
        <v>45147</v>
      </c>
      <c r="T2282" s="74" t="n">
        <v>45877</v>
      </c>
      <c r="U2282" s="87" t="s">
        <v>10340</v>
      </c>
      <c r="V2282" s="87" t="s">
        <v>10341</v>
      </c>
      <c r="W2282" s="76"/>
      <c r="X2282" s="71" t="s">
        <v>10335</v>
      </c>
      <c r="Y2282" s="71" t="s">
        <v>10335</v>
      </c>
      <c r="Z2282" s="63" t="s">
        <v>11611</v>
      </c>
      <c r="AA2282" s="76"/>
      <c r="AB2282" s="76"/>
      <c r="AC2282" s="76"/>
      <c r="AD2282" s="76"/>
      <c r="AE2282" s="125" t="s">
        <v>11612</v>
      </c>
      <c r="AF2282" s="76"/>
      <c r="AG2282" s="76"/>
      <c r="AH2282" s="76"/>
      <c r="AI2282" s="67" t="s">
        <v>13006</v>
      </c>
      <c r="AJ2282" s="64" t="s">
        <v>10346</v>
      </c>
      <c r="AK2282" s="68"/>
      <c r="AL2282" s="68"/>
      <c r="AM2282" s="68"/>
      <c r="AN2282" s="110"/>
      <c r="AO2282" s="110"/>
      <c r="AP2282" s="107"/>
      <c r="AQ2282" s="68"/>
    </row>
    <row r="2283" customFormat="false" ht="50.7" hidden="false" customHeight="false" outlineLevel="0" collapsed="false">
      <c r="B2283" s="1" t="str">
        <f aca="false">поверители!$E2283</f>
        <v>99225210244049996</v>
      </c>
      <c r="C2283" s="64" t="s">
        <v>2567</v>
      </c>
      <c r="D2283" s="63"/>
      <c r="E2283" s="80" t="s">
        <v>13007</v>
      </c>
      <c r="F2283" s="63"/>
      <c r="G2283" s="63" t="s">
        <v>10335</v>
      </c>
      <c r="H2283" s="66" t="s">
        <v>13005</v>
      </c>
      <c r="I2283" s="67" t="s">
        <v>11719</v>
      </c>
      <c r="J2283" s="76"/>
      <c r="K2283" s="76"/>
      <c r="L2283" s="76"/>
      <c r="M2283" s="76"/>
      <c r="N2283" s="76"/>
      <c r="O2283" s="71" t="s">
        <v>10335</v>
      </c>
      <c r="P2283" s="71"/>
      <c r="Q2283" s="71" t="s">
        <v>10338</v>
      </c>
      <c r="R2283" s="79" t="s">
        <v>10339</v>
      </c>
      <c r="S2283" s="95" t="n">
        <v>45147</v>
      </c>
      <c r="T2283" s="74" t="n">
        <v>45877</v>
      </c>
      <c r="U2283" s="87" t="s">
        <v>10340</v>
      </c>
      <c r="V2283" s="87" t="s">
        <v>10341</v>
      </c>
      <c r="W2283" s="76"/>
      <c r="X2283" s="71" t="s">
        <v>10335</v>
      </c>
      <c r="Y2283" s="71" t="s">
        <v>10335</v>
      </c>
      <c r="Z2283" s="63" t="s">
        <v>11611</v>
      </c>
      <c r="AA2283" s="76"/>
      <c r="AB2283" s="76"/>
      <c r="AC2283" s="76"/>
      <c r="AD2283" s="76"/>
      <c r="AE2283" s="125" t="s">
        <v>11612</v>
      </c>
      <c r="AF2283" s="76"/>
      <c r="AG2283" s="76"/>
      <c r="AH2283" s="76"/>
      <c r="AI2283" s="67" t="s">
        <v>13006</v>
      </c>
      <c r="AJ2283" s="64" t="s">
        <v>10346</v>
      </c>
      <c r="AK2283" s="68"/>
      <c r="AL2283" s="68"/>
      <c r="AM2283" s="68"/>
      <c r="AN2283" s="110"/>
      <c r="AO2283" s="110"/>
      <c r="AP2283" s="107"/>
      <c r="AQ2283" s="68"/>
    </row>
    <row r="2284" customFormat="false" ht="17.9" hidden="false" customHeight="false" outlineLevel="0" collapsed="false">
      <c r="B2284" s="1" t="str">
        <f aca="false">поверители!$E2284</f>
        <v>206</v>
      </c>
      <c r="C2284" s="64" t="s">
        <v>10070</v>
      </c>
      <c r="D2284" s="63"/>
      <c r="E2284" s="67" t="s">
        <v>13008</v>
      </c>
      <c r="F2284" s="63"/>
      <c r="G2284" s="63" t="s">
        <v>10335</v>
      </c>
      <c r="H2284" s="64" t="s">
        <v>1666</v>
      </c>
      <c r="I2284" s="67" t="s">
        <v>10453</v>
      </c>
      <c r="J2284" s="76"/>
      <c r="K2284" s="76"/>
      <c r="L2284" s="76"/>
      <c r="M2284" s="76"/>
      <c r="N2284" s="76"/>
      <c r="O2284" s="71" t="s">
        <v>10335</v>
      </c>
      <c r="P2284" s="71"/>
      <c r="Q2284" s="71" t="s">
        <v>10338</v>
      </c>
      <c r="R2284" s="79" t="s">
        <v>10339</v>
      </c>
      <c r="S2284" s="95" t="n">
        <v>45147</v>
      </c>
      <c r="T2284" s="74" t="n">
        <v>45877</v>
      </c>
      <c r="U2284" s="87" t="s">
        <v>10340</v>
      </c>
      <c r="V2284" s="87" t="s">
        <v>10341</v>
      </c>
      <c r="W2284" s="76"/>
      <c r="X2284" s="71" t="s">
        <v>10335</v>
      </c>
      <c r="Y2284" s="71" t="s">
        <v>10335</v>
      </c>
      <c r="Z2284" s="126" t="s">
        <v>13009</v>
      </c>
      <c r="AA2284" s="76"/>
      <c r="AB2284" s="76"/>
      <c r="AC2284" s="76"/>
      <c r="AD2284" s="76"/>
      <c r="AE2284" s="125" t="s">
        <v>11612</v>
      </c>
      <c r="AF2284" s="76"/>
      <c r="AG2284" s="76"/>
      <c r="AH2284" s="76"/>
      <c r="AI2284" s="67" t="s">
        <v>13010</v>
      </c>
      <c r="AJ2284" s="64" t="s">
        <v>10346</v>
      </c>
      <c r="AK2284" s="68"/>
      <c r="AL2284" s="68"/>
      <c r="AM2284" s="68"/>
      <c r="AN2284" s="110"/>
      <c r="AO2284" s="110"/>
      <c r="AP2284" s="107"/>
      <c r="AQ2284" s="68"/>
    </row>
    <row r="2285" customFormat="false" ht="17.9" hidden="false" customHeight="false" outlineLevel="0" collapsed="false">
      <c r="B2285" s="1" t="str">
        <f aca="false">поверители!$E2285</f>
        <v>242</v>
      </c>
      <c r="C2285" s="64" t="s">
        <v>10070</v>
      </c>
      <c r="D2285" s="63"/>
      <c r="E2285" s="67" t="s">
        <v>13011</v>
      </c>
      <c r="F2285" s="63"/>
      <c r="G2285" s="63" t="s">
        <v>10335</v>
      </c>
      <c r="H2285" s="64" t="s">
        <v>1666</v>
      </c>
      <c r="I2285" s="67" t="s">
        <v>10453</v>
      </c>
      <c r="J2285" s="76"/>
      <c r="K2285" s="76"/>
      <c r="L2285" s="76"/>
      <c r="M2285" s="76"/>
      <c r="N2285" s="76"/>
      <c r="O2285" s="71" t="s">
        <v>10335</v>
      </c>
      <c r="P2285" s="71"/>
      <c r="Q2285" s="71" t="s">
        <v>10338</v>
      </c>
      <c r="R2285" s="79" t="s">
        <v>10339</v>
      </c>
      <c r="S2285" s="95" t="n">
        <v>45147</v>
      </c>
      <c r="T2285" s="74" t="n">
        <v>45877</v>
      </c>
      <c r="U2285" s="87" t="s">
        <v>10340</v>
      </c>
      <c r="V2285" s="87" t="s">
        <v>10341</v>
      </c>
      <c r="W2285" s="76"/>
      <c r="X2285" s="71" t="s">
        <v>10335</v>
      </c>
      <c r="Y2285" s="71" t="s">
        <v>10335</v>
      </c>
      <c r="Z2285" s="126" t="s">
        <v>13009</v>
      </c>
      <c r="AA2285" s="76"/>
      <c r="AB2285" s="76"/>
      <c r="AC2285" s="76"/>
      <c r="AD2285" s="76"/>
      <c r="AE2285" s="125" t="s">
        <v>11612</v>
      </c>
      <c r="AF2285" s="76"/>
      <c r="AG2285" s="76"/>
      <c r="AH2285" s="76"/>
      <c r="AI2285" s="67" t="s">
        <v>13010</v>
      </c>
      <c r="AJ2285" s="64" t="s">
        <v>10346</v>
      </c>
      <c r="AK2285" s="68"/>
      <c r="AL2285" s="68"/>
      <c r="AM2285" s="68"/>
      <c r="AN2285" s="110"/>
      <c r="AO2285" s="110"/>
      <c r="AP2285" s="107"/>
      <c r="AQ2285" s="68"/>
    </row>
    <row r="2286" customFormat="false" ht="17.9" hidden="false" customHeight="false" outlineLevel="0" collapsed="false">
      <c r="B2286" s="1" t="str">
        <f aca="false">поверители!$E2286</f>
        <v>252</v>
      </c>
      <c r="C2286" s="64" t="s">
        <v>10070</v>
      </c>
      <c r="D2286" s="63"/>
      <c r="E2286" s="67" t="s">
        <v>13012</v>
      </c>
      <c r="F2286" s="63"/>
      <c r="G2286" s="63" t="s">
        <v>10335</v>
      </c>
      <c r="H2286" s="64" t="s">
        <v>1666</v>
      </c>
      <c r="I2286" s="67" t="s">
        <v>10453</v>
      </c>
      <c r="J2286" s="76"/>
      <c r="K2286" s="76"/>
      <c r="L2286" s="76"/>
      <c r="M2286" s="76"/>
      <c r="N2286" s="76"/>
      <c r="O2286" s="71" t="s">
        <v>10335</v>
      </c>
      <c r="P2286" s="71"/>
      <c r="Q2286" s="71" t="s">
        <v>10338</v>
      </c>
      <c r="R2286" s="79" t="s">
        <v>10339</v>
      </c>
      <c r="S2286" s="95" t="n">
        <v>45147</v>
      </c>
      <c r="T2286" s="74" t="n">
        <v>45877</v>
      </c>
      <c r="U2286" s="87" t="s">
        <v>10340</v>
      </c>
      <c r="V2286" s="87" t="s">
        <v>10341</v>
      </c>
      <c r="W2286" s="76"/>
      <c r="X2286" s="71" t="s">
        <v>10335</v>
      </c>
      <c r="Y2286" s="71" t="s">
        <v>10335</v>
      </c>
      <c r="Z2286" s="126" t="s">
        <v>13009</v>
      </c>
      <c r="AA2286" s="76"/>
      <c r="AB2286" s="76"/>
      <c r="AC2286" s="76"/>
      <c r="AD2286" s="76"/>
      <c r="AE2286" s="125" t="s">
        <v>11612</v>
      </c>
      <c r="AF2286" s="76"/>
      <c r="AG2286" s="76"/>
      <c r="AH2286" s="76"/>
      <c r="AI2286" s="67" t="s">
        <v>13010</v>
      </c>
      <c r="AJ2286" s="64" t="s">
        <v>10346</v>
      </c>
      <c r="AK2286" s="68"/>
      <c r="AL2286" s="68"/>
      <c r="AM2286" s="68"/>
      <c r="AN2286" s="110"/>
      <c r="AO2286" s="110"/>
      <c r="AP2286" s="107"/>
      <c r="AQ2286" s="68"/>
    </row>
    <row r="2287" customFormat="false" ht="17.9" hidden="false" customHeight="false" outlineLevel="0" collapsed="false">
      <c r="B2287" s="1" t="str">
        <f aca="false">поверители!$E2287</f>
        <v>269</v>
      </c>
      <c r="C2287" s="64" t="s">
        <v>10070</v>
      </c>
      <c r="D2287" s="63"/>
      <c r="E2287" s="67" t="s">
        <v>13013</v>
      </c>
      <c r="F2287" s="63"/>
      <c r="G2287" s="63" t="s">
        <v>10335</v>
      </c>
      <c r="H2287" s="64" t="s">
        <v>1666</v>
      </c>
      <c r="I2287" s="67" t="s">
        <v>10453</v>
      </c>
      <c r="J2287" s="76"/>
      <c r="K2287" s="76"/>
      <c r="L2287" s="76"/>
      <c r="M2287" s="76"/>
      <c r="N2287" s="76"/>
      <c r="O2287" s="71" t="s">
        <v>10335</v>
      </c>
      <c r="P2287" s="71"/>
      <c r="Q2287" s="71" t="s">
        <v>10338</v>
      </c>
      <c r="R2287" s="79" t="s">
        <v>10339</v>
      </c>
      <c r="S2287" s="95" t="n">
        <v>45147</v>
      </c>
      <c r="T2287" s="74" t="n">
        <v>45877</v>
      </c>
      <c r="U2287" s="87" t="s">
        <v>10340</v>
      </c>
      <c r="V2287" s="87" t="s">
        <v>10341</v>
      </c>
      <c r="W2287" s="76"/>
      <c r="X2287" s="71" t="s">
        <v>10335</v>
      </c>
      <c r="Y2287" s="71" t="s">
        <v>10335</v>
      </c>
      <c r="Z2287" s="126" t="s">
        <v>13009</v>
      </c>
      <c r="AA2287" s="76"/>
      <c r="AB2287" s="76"/>
      <c r="AC2287" s="76"/>
      <c r="AD2287" s="76"/>
      <c r="AE2287" s="125" t="s">
        <v>11612</v>
      </c>
      <c r="AF2287" s="76"/>
      <c r="AG2287" s="76"/>
      <c r="AH2287" s="76"/>
      <c r="AI2287" s="67" t="s">
        <v>13010</v>
      </c>
      <c r="AJ2287" s="64" t="s">
        <v>10346</v>
      </c>
      <c r="AK2287" s="68"/>
      <c r="AL2287" s="68"/>
      <c r="AM2287" s="68"/>
      <c r="AN2287" s="110"/>
      <c r="AO2287" s="110"/>
      <c r="AP2287" s="107"/>
      <c r="AQ2287" s="68"/>
    </row>
    <row r="2288" customFormat="false" ht="17.9" hidden="false" customHeight="false" outlineLevel="0" collapsed="false">
      <c r="B2288" s="1" t="str">
        <f aca="false">поверители!$E2288</f>
        <v>279</v>
      </c>
      <c r="C2288" s="64" t="s">
        <v>10070</v>
      </c>
      <c r="D2288" s="63"/>
      <c r="E2288" s="67" t="s">
        <v>13014</v>
      </c>
      <c r="F2288" s="63"/>
      <c r="G2288" s="63" t="s">
        <v>10335</v>
      </c>
      <c r="H2288" s="64" t="s">
        <v>1666</v>
      </c>
      <c r="I2288" s="67" t="s">
        <v>10453</v>
      </c>
      <c r="J2288" s="76"/>
      <c r="K2288" s="76"/>
      <c r="L2288" s="76"/>
      <c r="M2288" s="76"/>
      <c r="N2288" s="76"/>
      <c r="O2288" s="71" t="s">
        <v>10335</v>
      </c>
      <c r="P2288" s="71"/>
      <c r="Q2288" s="71" t="s">
        <v>10338</v>
      </c>
      <c r="R2288" s="79" t="s">
        <v>10339</v>
      </c>
      <c r="S2288" s="95" t="n">
        <v>45147</v>
      </c>
      <c r="T2288" s="74" t="n">
        <v>45877</v>
      </c>
      <c r="U2288" s="87" t="s">
        <v>10340</v>
      </c>
      <c r="V2288" s="87" t="s">
        <v>10341</v>
      </c>
      <c r="W2288" s="76"/>
      <c r="X2288" s="71" t="s">
        <v>10335</v>
      </c>
      <c r="Y2288" s="71" t="s">
        <v>10335</v>
      </c>
      <c r="Z2288" s="126" t="s">
        <v>13009</v>
      </c>
      <c r="AA2288" s="76"/>
      <c r="AB2288" s="76"/>
      <c r="AC2288" s="76"/>
      <c r="AD2288" s="76"/>
      <c r="AE2288" s="125" t="s">
        <v>11612</v>
      </c>
      <c r="AF2288" s="76"/>
      <c r="AG2288" s="76"/>
      <c r="AH2288" s="76"/>
      <c r="AI2288" s="67" t="s">
        <v>13010</v>
      </c>
      <c r="AJ2288" s="64" t="s">
        <v>10346</v>
      </c>
      <c r="AK2288" s="68"/>
      <c r="AL2288" s="68"/>
      <c r="AM2288" s="68"/>
      <c r="AN2288" s="110"/>
      <c r="AO2288" s="110"/>
      <c r="AP2288" s="107"/>
      <c r="AQ2288" s="68"/>
    </row>
    <row r="2289" customFormat="false" ht="17.9" hidden="false" customHeight="false" outlineLevel="0" collapsed="false">
      <c r="B2289" s="1" t="str">
        <f aca="false">поверители!$E2289</f>
        <v>282</v>
      </c>
      <c r="C2289" s="64" t="s">
        <v>10070</v>
      </c>
      <c r="D2289" s="63"/>
      <c r="E2289" s="67" t="s">
        <v>13015</v>
      </c>
      <c r="F2289" s="63"/>
      <c r="G2289" s="63" t="s">
        <v>10335</v>
      </c>
      <c r="H2289" s="64" t="s">
        <v>1666</v>
      </c>
      <c r="I2289" s="67" t="s">
        <v>10453</v>
      </c>
      <c r="J2289" s="76"/>
      <c r="K2289" s="76"/>
      <c r="L2289" s="76"/>
      <c r="M2289" s="76"/>
      <c r="N2289" s="76"/>
      <c r="O2289" s="71" t="s">
        <v>10335</v>
      </c>
      <c r="P2289" s="71"/>
      <c r="Q2289" s="71" t="s">
        <v>10338</v>
      </c>
      <c r="R2289" s="79" t="s">
        <v>10339</v>
      </c>
      <c r="S2289" s="95" t="n">
        <v>45147</v>
      </c>
      <c r="T2289" s="74" t="n">
        <v>45877</v>
      </c>
      <c r="U2289" s="87" t="s">
        <v>10340</v>
      </c>
      <c r="V2289" s="87" t="s">
        <v>10341</v>
      </c>
      <c r="W2289" s="76"/>
      <c r="X2289" s="71" t="s">
        <v>10335</v>
      </c>
      <c r="Y2289" s="71" t="s">
        <v>10335</v>
      </c>
      <c r="Z2289" s="126" t="s">
        <v>13009</v>
      </c>
      <c r="AA2289" s="76"/>
      <c r="AB2289" s="76"/>
      <c r="AC2289" s="76"/>
      <c r="AD2289" s="76"/>
      <c r="AE2289" s="125" t="s">
        <v>11612</v>
      </c>
      <c r="AF2289" s="76"/>
      <c r="AG2289" s="76"/>
      <c r="AH2289" s="76"/>
      <c r="AI2289" s="67" t="s">
        <v>13010</v>
      </c>
      <c r="AJ2289" s="64" t="s">
        <v>10346</v>
      </c>
      <c r="AK2289" s="68"/>
      <c r="AL2289" s="68"/>
      <c r="AM2289" s="68"/>
      <c r="AN2289" s="110"/>
      <c r="AO2289" s="110"/>
      <c r="AP2289" s="107"/>
      <c r="AQ2289" s="68"/>
    </row>
    <row r="2290" customFormat="false" ht="17.9" hidden="false" customHeight="false" outlineLevel="0" collapsed="false">
      <c r="B2290" s="1" t="str">
        <f aca="false">поверители!$E2290</f>
        <v>285</v>
      </c>
      <c r="C2290" s="64" t="s">
        <v>10070</v>
      </c>
      <c r="D2290" s="63"/>
      <c r="E2290" s="67" t="s">
        <v>13016</v>
      </c>
      <c r="F2290" s="63"/>
      <c r="G2290" s="63" t="s">
        <v>10335</v>
      </c>
      <c r="H2290" s="64" t="s">
        <v>1666</v>
      </c>
      <c r="I2290" s="67" t="s">
        <v>10453</v>
      </c>
      <c r="J2290" s="76"/>
      <c r="K2290" s="76"/>
      <c r="L2290" s="76"/>
      <c r="M2290" s="76"/>
      <c r="N2290" s="76"/>
      <c r="O2290" s="71" t="s">
        <v>10335</v>
      </c>
      <c r="P2290" s="71"/>
      <c r="Q2290" s="71" t="s">
        <v>10338</v>
      </c>
      <c r="R2290" s="79" t="s">
        <v>10339</v>
      </c>
      <c r="S2290" s="95" t="n">
        <v>45147</v>
      </c>
      <c r="T2290" s="74" t="n">
        <v>45877</v>
      </c>
      <c r="U2290" s="87" t="s">
        <v>10340</v>
      </c>
      <c r="V2290" s="87" t="s">
        <v>10341</v>
      </c>
      <c r="W2290" s="76"/>
      <c r="X2290" s="71" t="s">
        <v>10335</v>
      </c>
      <c r="Y2290" s="71" t="s">
        <v>10335</v>
      </c>
      <c r="Z2290" s="126" t="s">
        <v>13009</v>
      </c>
      <c r="AA2290" s="76"/>
      <c r="AB2290" s="76"/>
      <c r="AC2290" s="76"/>
      <c r="AD2290" s="76"/>
      <c r="AE2290" s="125" t="s">
        <v>11612</v>
      </c>
      <c r="AF2290" s="76"/>
      <c r="AG2290" s="76"/>
      <c r="AH2290" s="76"/>
      <c r="AI2290" s="67" t="s">
        <v>13010</v>
      </c>
      <c r="AJ2290" s="64" t="s">
        <v>10346</v>
      </c>
      <c r="AK2290" s="68"/>
      <c r="AL2290" s="68"/>
      <c r="AM2290" s="68"/>
      <c r="AN2290" s="110"/>
      <c r="AO2290" s="110"/>
      <c r="AP2290" s="107"/>
      <c r="AQ2290" s="68"/>
    </row>
    <row r="2291" customFormat="false" ht="17.9" hidden="false" customHeight="false" outlineLevel="0" collapsed="false">
      <c r="B2291" s="1" t="str">
        <f aca="false">поверители!$E2291</f>
        <v>866</v>
      </c>
      <c r="C2291" s="64" t="s">
        <v>10070</v>
      </c>
      <c r="D2291" s="63"/>
      <c r="E2291" s="67" t="s">
        <v>13017</v>
      </c>
      <c r="F2291" s="63"/>
      <c r="G2291" s="63" t="s">
        <v>10335</v>
      </c>
      <c r="H2291" s="64" t="s">
        <v>1666</v>
      </c>
      <c r="I2291" s="67" t="s">
        <v>10453</v>
      </c>
      <c r="J2291" s="76"/>
      <c r="K2291" s="76"/>
      <c r="L2291" s="76"/>
      <c r="M2291" s="76"/>
      <c r="N2291" s="76"/>
      <c r="O2291" s="71" t="s">
        <v>10335</v>
      </c>
      <c r="P2291" s="71"/>
      <c r="Q2291" s="71" t="s">
        <v>10338</v>
      </c>
      <c r="R2291" s="79" t="s">
        <v>10339</v>
      </c>
      <c r="S2291" s="95" t="n">
        <v>45147</v>
      </c>
      <c r="T2291" s="74" t="n">
        <v>45877</v>
      </c>
      <c r="U2291" s="87" t="s">
        <v>10340</v>
      </c>
      <c r="V2291" s="87" t="s">
        <v>10341</v>
      </c>
      <c r="W2291" s="76"/>
      <c r="X2291" s="71" t="s">
        <v>10335</v>
      </c>
      <c r="Y2291" s="71" t="s">
        <v>10335</v>
      </c>
      <c r="Z2291" s="126" t="s">
        <v>13009</v>
      </c>
      <c r="AA2291" s="76"/>
      <c r="AB2291" s="76"/>
      <c r="AC2291" s="76"/>
      <c r="AD2291" s="76"/>
      <c r="AE2291" s="125" t="s">
        <v>11612</v>
      </c>
      <c r="AF2291" s="76"/>
      <c r="AG2291" s="76"/>
      <c r="AH2291" s="76"/>
      <c r="AI2291" s="67" t="s">
        <v>13010</v>
      </c>
      <c r="AJ2291" s="64" t="s">
        <v>10346</v>
      </c>
      <c r="AK2291" s="68"/>
      <c r="AL2291" s="68"/>
      <c r="AM2291" s="68"/>
      <c r="AN2291" s="110"/>
      <c r="AO2291" s="110"/>
      <c r="AP2291" s="107"/>
      <c r="AQ2291" s="68"/>
    </row>
    <row r="2292" customFormat="false" ht="17.9" hidden="false" customHeight="false" outlineLevel="0" collapsed="false">
      <c r="B2292" s="1" t="str">
        <f aca="false">поверители!$E2292</f>
        <v>174</v>
      </c>
      <c r="C2292" s="64" t="s">
        <v>1663</v>
      </c>
      <c r="D2292" s="63"/>
      <c r="E2292" s="67" t="s">
        <v>13018</v>
      </c>
      <c r="F2292" s="63"/>
      <c r="G2292" s="63" t="s">
        <v>10335</v>
      </c>
      <c r="H2292" s="64" t="s">
        <v>1666</v>
      </c>
      <c r="I2292" s="67" t="s">
        <v>10363</v>
      </c>
      <c r="J2292" s="76"/>
      <c r="K2292" s="76"/>
      <c r="L2292" s="76"/>
      <c r="M2292" s="76"/>
      <c r="N2292" s="76"/>
      <c r="O2292" s="71" t="s">
        <v>10335</v>
      </c>
      <c r="P2292" s="71"/>
      <c r="Q2292" s="71" t="s">
        <v>10338</v>
      </c>
      <c r="R2292" s="79" t="s">
        <v>10339</v>
      </c>
      <c r="S2292" s="95" t="n">
        <v>45147</v>
      </c>
      <c r="T2292" s="74" t="n">
        <v>45877</v>
      </c>
      <c r="U2292" s="87" t="s">
        <v>10340</v>
      </c>
      <c r="V2292" s="87" t="s">
        <v>10341</v>
      </c>
      <c r="W2292" s="76"/>
      <c r="X2292" s="71" t="s">
        <v>10335</v>
      </c>
      <c r="Y2292" s="71" t="s">
        <v>10335</v>
      </c>
      <c r="Z2292" s="71" t="s">
        <v>11651</v>
      </c>
      <c r="AA2292" s="76"/>
      <c r="AB2292" s="76"/>
      <c r="AC2292" s="76"/>
      <c r="AD2292" s="76"/>
      <c r="AE2292" s="125" t="s">
        <v>11612</v>
      </c>
      <c r="AF2292" s="76"/>
      <c r="AG2292" s="76"/>
      <c r="AH2292" s="76"/>
      <c r="AI2292" s="67" t="s">
        <v>13010</v>
      </c>
      <c r="AJ2292" s="64" t="s">
        <v>10346</v>
      </c>
      <c r="AK2292" s="68"/>
      <c r="AL2292" s="68"/>
      <c r="AM2292" s="68"/>
      <c r="AN2292" s="110"/>
      <c r="AO2292" s="110"/>
      <c r="AP2292" s="107"/>
      <c r="AQ2292" s="68"/>
    </row>
    <row r="2293" customFormat="false" ht="17.9" hidden="false" customHeight="false" outlineLevel="0" collapsed="false">
      <c r="B2293" s="1" t="str">
        <f aca="false">поверители!$E2293</f>
        <v>1618</v>
      </c>
      <c r="C2293" s="64" t="s">
        <v>1663</v>
      </c>
      <c r="D2293" s="63"/>
      <c r="E2293" s="67" t="s">
        <v>13019</v>
      </c>
      <c r="F2293" s="63"/>
      <c r="G2293" s="63" t="s">
        <v>10335</v>
      </c>
      <c r="H2293" s="64" t="s">
        <v>1666</v>
      </c>
      <c r="I2293" s="67" t="s">
        <v>10469</v>
      </c>
      <c r="J2293" s="76"/>
      <c r="K2293" s="76"/>
      <c r="L2293" s="76"/>
      <c r="M2293" s="76"/>
      <c r="N2293" s="76"/>
      <c r="O2293" s="71" t="s">
        <v>10335</v>
      </c>
      <c r="P2293" s="71"/>
      <c r="Q2293" s="71" t="s">
        <v>10338</v>
      </c>
      <c r="R2293" s="79" t="s">
        <v>10339</v>
      </c>
      <c r="S2293" s="95" t="n">
        <v>45147</v>
      </c>
      <c r="T2293" s="74" t="n">
        <v>45877</v>
      </c>
      <c r="U2293" s="87" t="s">
        <v>10340</v>
      </c>
      <c r="V2293" s="87" t="s">
        <v>10341</v>
      </c>
      <c r="W2293" s="76"/>
      <c r="X2293" s="71" t="s">
        <v>10335</v>
      </c>
      <c r="Y2293" s="71" t="s">
        <v>10335</v>
      </c>
      <c r="Z2293" s="71" t="s">
        <v>11651</v>
      </c>
      <c r="AA2293" s="76"/>
      <c r="AB2293" s="76"/>
      <c r="AC2293" s="76"/>
      <c r="AD2293" s="76"/>
      <c r="AE2293" s="125" t="s">
        <v>11612</v>
      </c>
      <c r="AF2293" s="76"/>
      <c r="AG2293" s="76"/>
      <c r="AH2293" s="76"/>
      <c r="AI2293" s="67" t="s">
        <v>13010</v>
      </c>
      <c r="AJ2293" s="64" t="s">
        <v>10346</v>
      </c>
      <c r="AK2293" s="68"/>
      <c r="AL2293" s="68"/>
      <c r="AM2293" s="68"/>
      <c r="AN2293" s="110"/>
      <c r="AO2293" s="110"/>
      <c r="AP2293" s="107"/>
      <c r="AQ2293" s="68"/>
    </row>
    <row r="2294" customFormat="false" ht="17.9" hidden="false" customHeight="false" outlineLevel="0" collapsed="false">
      <c r="B2294" s="1" t="str">
        <f aca="false">поверители!$E2294</f>
        <v>1628</v>
      </c>
      <c r="C2294" s="64" t="s">
        <v>1663</v>
      </c>
      <c r="D2294" s="87"/>
      <c r="E2294" s="67" t="s">
        <v>13020</v>
      </c>
      <c r="F2294" s="87"/>
      <c r="G2294" s="63" t="s">
        <v>10335</v>
      </c>
      <c r="H2294" s="64" t="s">
        <v>1666</v>
      </c>
      <c r="I2294" s="67" t="s">
        <v>10469</v>
      </c>
      <c r="J2294" s="89"/>
      <c r="K2294" s="89"/>
      <c r="L2294" s="89"/>
      <c r="M2294" s="89"/>
      <c r="N2294" s="89"/>
      <c r="O2294" s="71" t="s">
        <v>10335</v>
      </c>
      <c r="P2294" s="71"/>
      <c r="Q2294" s="71" t="s">
        <v>10338</v>
      </c>
      <c r="R2294" s="79" t="s">
        <v>10339</v>
      </c>
      <c r="S2294" s="95" t="n">
        <v>45147</v>
      </c>
      <c r="T2294" s="74" t="n">
        <v>45877</v>
      </c>
      <c r="U2294" s="87" t="s">
        <v>10340</v>
      </c>
      <c r="V2294" s="87" t="s">
        <v>10341</v>
      </c>
      <c r="W2294" s="76"/>
      <c r="X2294" s="71" t="s">
        <v>10335</v>
      </c>
      <c r="Y2294" s="71" t="s">
        <v>10335</v>
      </c>
      <c r="Z2294" s="71" t="s">
        <v>11651</v>
      </c>
      <c r="AA2294" s="89"/>
      <c r="AB2294" s="89"/>
      <c r="AC2294" s="89"/>
      <c r="AD2294" s="89"/>
      <c r="AE2294" s="125" t="s">
        <v>11612</v>
      </c>
      <c r="AF2294" s="89"/>
      <c r="AG2294" s="89"/>
      <c r="AH2294" s="89"/>
      <c r="AI2294" s="67" t="s">
        <v>13010</v>
      </c>
      <c r="AJ2294" s="64" t="s">
        <v>10346</v>
      </c>
      <c r="AK2294" s="68"/>
      <c r="AL2294" s="68"/>
      <c r="AM2294" s="68"/>
      <c r="AN2294" s="110"/>
      <c r="AO2294" s="110"/>
      <c r="AP2294" s="107"/>
      <c r="AQ2294" s="68"/>
    </row>
    <row r="2295" customFormat="false" ht="31.3" hidden="false" customHeight="false" outlineLevel="0" collapsed="false">
      <c r="B2295" s="1" t="str">
        <f aca="false">поверители!$E2295</f>
        <v>12-9081</v>
      </c>
      <c r="C2295" s="64" t="s">
        <v>2611</v>
      </c>
      <c r="D2295" s="87"/>
      <c r="E2295" s="119" t="s">
        <v>13021</v>
      </c>
      <c r="F2295" s="87"/>
      <c r="G2295" s="63" t="s">
        <v>10335</v>
      </c>
      <c r="H2295" s="77" t="s">
        <v>11645</v>
      </c>
      <c r="I2295" s="67" t="n">
        <v>2015</v>
      </c>
      <c r="J2295" s="89"/>
      <c r="K2295" s="89"/>
      <c r="L2295" s="89"/>
      <c r="M2295" s="89"/>
      <c r="N2295" s="89"/>
      <c r="O2295" s="71" t="s">
        <v>10335</v>
      </c>
      <c r="P2295" s="71"/>
      <c r="Q2295" s="71" t="s">
        <v>10338</v>
      </c>
      <c r="R2295" s="79" t="s">
        <v>10339</v>
      </c>
      <c r="S2295" s="95" t="n">
        <v>45147</v>
      </c>
      <c r="T2295" s="74" t="n">
        <v>46607</v>
      </c>
      <c r="U2295" s="87" t="s">
        <v>10340</v>
      </c>
      <c r="V2295" s="87" t="s">
        <v>10341</v>
      </c>
      <c r="W2295" s="76"/>
      <c r="X2295" s="71" t="s">
        <v>10335</v>
      </c>
      <c r="Y2295" s="71" t="s">
        <v>10335</v>
      </c>
      <c r="Z2295" s="64" t="s">
        <v>11646</v>
      </c>
      <c r="AA2295" s="89"/>
      <c r="AB2295" s="89"/>
      <c r="AC2295" s="89"/>
      <c r="AD2295" s="89"/>
      <c r="AE2295" s="125" t="s">
        <v>11590</v>
      </c>
      <c r="AF2295" s="89"/>
      <c r="AG2295" s="89"/>
      <c r="AH2295" s="89"/>
      <c r="AI2295" s="67" t="s">
        <v>11647</v>
      </c>
      <c r="AJ2295" s="64" t="s">
        <v>42</v>
      </c>
      <c r="AK2295" s="68"/>
      <c r="AL2295" s="68"/>
      <c r="AM2295" s="68"/>
      <c r="AN2295" s="110"/>
      <c r="AO2295" s="110"/>
      <c r="AP2295" s="107"/>
      <c r="AQ2295" s="68"/>
    </row>
    <row r="2296" customFormat="false" ht="34.3" hidden="false" customHeight="false" outlineLevel="0" collapsed="false">
      <c r="B2296" s="1" t="str">
        <f aca="false">поверители!$E2296</f>
        <v>3764</v>
      </c>
      <c r="C2296" s="64" t="s">
        <v>149</v>
      </c>
      <c r="D2296" s="87"/>
      <c r="E2296" s="119" t="s">
        <v>13022</v>
      </c>
      <c r="F2296" s="87"/>
      <c r="G2296" s="63" t="s">
        <v>10335</v>
      </c>
      <c r="H2296" s="80" t="s">
        <v>13023</v>
      </c>
      <c r="I2296" s="67" t="s">
        <v>10469</v>
      </c>
      <c r="J2296" s="89"/>
      <c r="K2296" s="89"/>
      <c r="L2296" s="89"/>
      <c r="M2296" s="89"/>
      <c r="N2296" s="89"/>
      <c r="O2296" s="71" t="s">
        <v>10335</v>
      </c>
      <c r="P2296" s="71"/>
      <c r="Q2296" s="71" t="s">
        <v>10338</v>
      </c>
      <c r="R2296" s="79" t="s">
        <v>10339</v>
      </c>
      <c r="S2296" s="95" t="n">
        <v>45147</v>
      </c>
      <c r="T2296" s="74" t="n">
        <v>45877</v>
      </c>
      <c r="U2296" s="87" t="s">
        <v>10340</v>
      </c>
      <c r="V2296" s="87" t="s">
        <v>10341</v>
      </c>
      <c r="W2296" s="76"/>
      <c r="X2296" s="71" t="s">
        <v>10335</v>
      </c>
      <c r="Y2296" s="71" t="s">
        <v>10335</v>
      </c>
      <c r="Z2296" s="66" t="s">
        <v>11654</v>
      </c>
      <c r="AA2296" s="89"/>
      <c r="AB2296" s="89"/>
      <c r="AC2296" s="89"/>
      <c r="AD2296" s="89"/>
      <c r="AE2296" s="125" t="s">
        <v>11612</v>
      </c>
      <c r="AF2296" s="89"/>
      <c r="AG2296" s="89"/>
      <c r="AH2296" s="89"/>
      <c r="AI2296" s="67" t="s">
        <v>13024</v>
      </c>
      <c r="AJ2296" s="64" t="s">
        <v>42</v>
      </c>
      <c r="AK2296" s="68"/>
      <c r="AL2296" s="68"/>
      <c r="AM2296" s="68"/>
      <c r="AN2296" s="110"/>
      <c r="AO2296" s="110"/>
      <c r="AP2296" s="107"/>
      <c r="AQ2296" s="68"/>
    </row>
    <row r="2297" customFormat="false" ht="31.3" hidden="false" customHeight="false" outlineLevel="0" collapsed="false">
      <c r="B2297" s="1" t="str">
        <f aca="false">поверители!$E2297</f>
        <v>12-7317</v>
      </c>
      <c r="C2297" s="64" t="s">
        <v>2611</v>
      </c>
      <c r="D2297" s="87"/>
      <c r="E2297" s="119" t="s">
        <v>13025</v>
      </c>
      <c r="F2297" s="87"/>
      <c r="G2297" s="63" t="s">
        <v>10335</v>
      </c>
      <c r="H2297" s="77" t="s">
        <v>11645</v>
      </c>
      <c r="I2297" s="67" t="n">
        <v>2015</v>
      </c>
      <c r="J2297" s="89"/>
      <c r="K2297" s="89"/>
      <c r="L2297" s="89"/>
      <c r="M2297" s="89"/>
      <c r="N2297" s="89"/>
      <c r="O2297" s="71" t="s">
        <v>10335</v>
      </c>
      <c r="P2297" s="71"/>
      <c r="Q2297" s="71" t="s">
        <v>10338</v>
      </c>
      <c r="R2297" s="79" t="s">
        <v>10339</v>
      </c>
      <c r="S2297" s="95" t="n">
        <v>45147</v>
      </c>
      <c r="T2297" s="74" t="n">
        <v>46607</v>
      </c>
      <c r="U2297" s="87" t="s">
        <v>10340</v>
      </c>
      <c r="V2297" s="87" t="s">
        <v>10341</v>
      </c>
      <c r="W2297" s="76"/>
      <c r="X2297" s="71" t="s">
        <v>10335</v>
      </c>
      <c r="Y2297" s="71" t="s">
        <v>10335</v>
      </c>
      <c r="Z2297" s="64" t="s">
        <v>11646</v>
      </c>
      <c r="AA2297" s="89"/>
      <c r="AB2297" s="89"/>
      <c r="AC2297" s="89"/>
      <c r="AD2297" s="89"/>
      <c r="AE2297" s="125" t="s">
        <v>11590</v>
      </c>
      <c r="AF2297" s="89"/>
      <c r="AG2297" s="89"/>
      <c r="AH2297" s="89"/>
      <c r="AI2297" s="67" t="s">
        <v>11647</v>
      </c>
      <c r="AJ2297" s="64" t="s">
        <v>42</v>
      </c>
      <c r="AK2297" s="68"/>
      <c r="AL2297" s="68"/>
      <c r="AM2297" s="68"/>
      <c r="AN2297" s="110"/>
      <c r="AO2297" s="110"/>
      <c r="AP2297" s="107"/>
      <c r="AQ2297" s="68"/>
    </row>
    <row r="2298" customFormat="false" ht="34.3" hidden="false" customHeight="false" outlineLevel="0" collapsed="false">
      <c r="B2298" s="1" t="str">
        <f aca="false">поверители!$E2298</f>
        <v>5112</v>
      </c>
      <c r="C2298" s="64" t="s">
        <v>149</v>
      </c>
      <c r="D2298" s="87"/>
      <c r="E2298" s="119" t="s">
        <v>13026</v>
      </c>
      <c r="F2298" s="87"/>
      <c r="G2298" s="63" t="s">
        <v>10335</v>
      </c>
      <c r="H2298" s="80" t="s">
        <v>152</v>
      </c>
      <c r="I2298" s="67" t="s">
        <v>10363</v>
      </c>
      <c r="J2298" s="89"/>
      <c r="K2298" s="89"/>
      <c r="L2298" s="89"/>
      <c r="M2298" s="89"/>
      <c r="N2298" s="89"/>
      <c r="O2298" s="71" t="s">
        <v>10335</v>
      </c>
      <c r="P2298" s="71"/>
      <c r="Q2298" s="71" t="s">
        <v>10338</v>
      </c>
      <c r="R2298" s="79" t="s">
        <v>10339</v>
      </c>
      <c r="S2298" s="95" t="n">
        <v>45147</v>
      </c>
      <c r="T2298" s="74" t="n">
        <v>46607</v>
      </c>
      <c r="U2298" s="87" t="s">
        <v>10340</v>
      </c>
      <c r="V2298" s="87" t="s">
        <v>10341</v>
      </c>
      <c r="W2298" s="76"/>
      <c r="X2298" s="71" t="s">
        <v>10335</v>
      </c>
      <c r="Y2298" s="71" t="s">
        <v>10335</v>
      </c>
      <c r="Z2298" s="66" t="s">
        <v>11654</v>
      </c>
      <c r="AA2298" s="89"/>
      <c r="AB2298" s="89"/>
      <c r="AC2298" s="89"/>
      <c r="AD2298" s="89"/>
      <c r="AE2298" s="125" t="s">
        <v>11612</v>
      </c>
      <c r="AF2298" s="89"/>
      <c r="AG2298" s="89"/>
      <c r="AH2298" s="89"/>
      <c r="AI2298" s="67" t="s">
        <v>11655</v>
      </c>
      <c r="AJ2298" s="64" t="s">
        <v>42</v>
      </c>
      <c r="AK2298" s="68"/>
      <c r="AL2298" s="68"/>
      <c r="AM2298" s="68"/>
      <c r="AN2298" s="110"/>
      <c r="AO2298" s="110"/>
      <c r="AP2298" s="107"/>
      <c r="AQ2298" s="68"/>
    </row>
    <row r="2299" customFormat="false" ht="15" hidden="false" customHeight="false" outlineLevel="0" collapsed="false">
      <c r="B2299" s="1" t="str">
        <f aca="false">поверители!$E2299</f>
        <v>160934745</v>
      </c>
      <c r="C2299" s="64" t="s">
        <v>2607</v>
      </c>
      <c r="D2299" s="87"/>
      <c r="E2299" s="81" t="s">
        <v>13027</v>
      </c>
      <c r="F2299" s="87"/>
      <c r="G2299" s="63" t="s">
        <v>10335</v>
      </c>
      <c r="H2299" s="63" t="s">
        <v>2610</v>
      </c>
      <c r="I2299" s="67" t="s">
        <v>10469</v>
      </c>
      <c r="J2299" s="89"/>
      <c r="K2299" s="89"/>
      <c r="L2299" s="89"/>
      <c r="M2299" s="89"/>
      <c r="N2299" s="89"/>
      <c r="O2299" s="71" t="s">
        <v>10335</v>
      </c>
      <c r="P2299" s="71"/>
      <c r="Q2299" s="71" t="s">
        <v>10338</v>
      </c>
      <c r="R2299" s="79" t="s">
        <v>10339</v>
      </c>
      <c r="S2299" s="95" t="n">
        <v>45147</v>
      </c>
      <c r="T2299" s="74" t="n">
        <v>45877</v>
      </c>
      <c r="U2299" s="87" t="s">
        <v>10340</v>
      </c>
      <c r="V2299" s="87" t="s">
        <v>10341</v>
      </c>
      <c r="W2299" s="76"/>
      <c r="X2299" s="71" t="s">
        <v>10335</v>
      </c>
      <c r="Y2299" s="71" t="s">
        <v>10335</v>
      </c>
      <c r="Z2299" s="63" t="s">
        <v>11642</v>
      </c>
      <c r="AA2299" s="89"/>
      <c r="AB2299" s="89"/>
      <c r="AC2299" s="89"/>
      <c r="AD2299" s="89"/>
      <c r="AE2299" s="125" t="s">
        <v>11590</v>
      </c>
      <c r="AF2299" s="89"/>
      <c r="AG2299" s="89"/>
      <c r="AH2299" s="89"/>
      <c r="AI2299" s="67" t="s">
        <v>13028</v>
      </c>
      <c r="AJ2299" s="64" t="s">
        <v>42</v>
      </c>
      <c r="AK2299" s="68"/>
      <c r="AL2299" s="68"/>
      <c r="AM2299" s="68"/>
      <c r="AN2299" s="110"/>
      <c r="AO2299" s="110"/>
      <c r="AP2299" s="107"/>
      <c r="AQ2299" s="68"/>
    </row>
    <row r="2300" customFormat="false" ht="15" hidden="false" customHeight="false" outlineLevel="0" collapsed="false">
      <c r="B2300" s="1" t="str">
        <f aca="false">поверители!$E2300</f>
        <v>1107ZNL2</v>
      </c>
      <c r="C2300" s="64" t="s">
        <v>4515</v>
      </c>
      <c r="D2300" s="87"/>
      <c r="E2300" s="67" t="s">
        <v>5234</v>
      </c>
      <c r="F2300" s="87"/>
      <c r="G2300" s="63" t="s">
        <v>10335</v>
      </c>
      <c r="H2300" s="63" t="s">
        <v>4518</v>
      </c>
      <c r="I2300" s="67" t="s">
        <v>10363</v>
      </c>
      <c r="J2300" s="89"/>
      <c r="K2300" s="89"/>
      <c r="L2300" s="89"/>
      <c r="M2300" s="89"/>
      <c r="N2300" s="89"/>
      <c r="O2300" s="71" t="s">
        <v>10335</v>
      </c>
      <c r="P2300" s="71"/>
      <c r="Q2300" s="71" t="s">
        <v>10338</v>
      </c>
      <c r="R2300" s="79" t="s">
        <v>10339</v>
      </c>
      <c r="S2300" s="95" t="n">
        <v>45147</v>
      </c>
      <c r="T2300" s="74" t="n">
        <v>45877</v>
      </c>
      <c r="U2300" s="87" t="s">
        <v>10340</v>
      </c>
      <c r="V2300" s="87" t="s">
        <v>10341</v>
      </c>
      <c r="W2300" s="76"/>
      <c r="X2300" s="71" t="s">
        <v>10335</v>
      </c>
      <c r="Y2300" s="71" t="s">
        <v>10335</v>
      </c>
      <c r="Z2300" s="126" t="s">
        <v>12967</v>
      </c>
      <c r="AA2300" s="89"/>
      <c r="AB2300" s="89"/>
      <c r="AC2300" s="89"/>
      <c r="AD2300" s="89"/>
      <c r="AE2300" s="125" t="s">
        <v>11590</v>
      </c>
      <c r="AF2300" s="89"/>
      <c r="AG2300" s="89"/>
      <c r="AH2300" s="89"/>
      <c r="AI2300" s="67" t="s">
        <v>12968</v>
      </c>
      <c r="AJ2300" s="64" t="s">
        <v>42</v>
      </c>
      <c r="AK2300" s="68"/>
      <c r="AL2300" s="68"/>
      <c r="AM2300" s="68"/>
      <c r="AN2300" s="110"/>
      <c r="AO2300" s="110"/>
      <c r="AP2300" s="107"/>
      <c r="AQ2300" s="68"/>
    </row>
    <row r="2301" customFormat="false" ht="15" hidden="false" customHeight="false" outlineLevel="0" collapsed="false">
      <c r="B2301" s="1" t="str">
        <f aca="false">поверители!$E2301</f>
        <v>1107ZNL7</v>
      </c>
      <c r="C2301" s="64" t="s">
        <v>4515</v>
      </c>
      <c r="D2301" s="63"/>
      <c r="E2301" s="67" t="s">
        <v>5672</v>
      </c>
      <c r="F2301" s="63"/>
      <c r="G2301" s="63" t="s">
        <v>10335</v>
      </c>
      <c r="H2301" s="63" t="s">
        <v>4518</v>
      </c>
      <c r="I2301" s="67" t="s">
        <v>10363</v>
      </c>
      <c r="J2301" s="76"/>
      <c r="K2301" s="76"/>
      <c r="L2301" s="76"/>
      <c r="M2301" s="76"/>
      <c r="N2301" s="76"/>
      <c r="O2301" s="71" t="s">
        <v>10335</v>
      </c>
      <c r="P2301" s="71"/>
      <c r="Q2301" s="71" t="s">
        <v>10338</v>
      </c>
      <c r="R2301" s="79" t="s">
        <v>10339</v>
      </c>
      <c r="S2301" s="95" t="n">
        <v>45147</v>
      </c>
      <c r="T2301" s="74" t="n">
        <v>45877</v>
      </c>
      <c r="U2301" s="87" t="s">
        <v>10340</v>
      </c>
      <c r="V2301" s="87" t="s">
        <v>10341</v>
      </c>
      <c r="W2301" s="76"/>
      <c r="X2301" s="71" t="s">
        <v>10335</v>
      </c>
      <c r="Y2301" s="71" t="s">
        <v>10335</v>
      </c>
      <c r="Z2301" s="126" t="s">
        <v>12967</v>
      </c>
      <c r="AA2301" s="76"/>
      <c r="AB2301" s="76"/>
      <c r="AC2301" s="76"/>
      <c r="AD2301" s="76"/>
      <c r="AE2301" s="125" t="s">
        <v>11590</v>
      </c>
      <c r="AF2301" s="76"/>
      <c r="AG2301" s="76"/>
      <c r="AH2301" s="76"/>
      <c r="AI2301" s="67" t="s">
        <v>12968</v>
      </c>
      <c r="AJ2301" s="64" t="s">
        <v>42</v>
      </c>
      <c r="AK2301" s="68"/>
      <c r="AL2301" s="68"/>
      <c r="AM2301" s="68"/>
      <c r="AN2301" s="110"/>
      <c r="AO2301" s="110"/>
      <c r="AP2301" s="107"/>
      <c r="AQ2301" s="68"/>
    </row>
    <row r="2302" customFormat="false" ht="15" hidden="false" customHeight="false" outlineLevel="0" collapsed="false">
      <c r="B2302" s="1" t="str">
        <f aca="false">поверители!$E2302</f>
        <v>1107ZNKV</v>
      </c>
      <c r="C2302" s="64" t="s">
        <v>4515</v>
      </c>
      <c r="D2302" s="63"/>
      <c r="E2302" s="67" t="s">
        <v>5676</v>
      </c>
      <c r="F2302" s="63"/>
      <c r="G2302" s="63" t="s">
        <v>10335</v>
      </c>
      <c r="H2302" s="63" t="s">
        <v>4518</v>
      </c>
      <c r="I2302" s="67" t="s">
        <v>10363</v>
      </c>
      <c r="J2302" s="76"/>
      <c r="K2302" s="76"/>
      <c r="L2302" s="76"/>
      <c r="M2302" s="76"/>
      <c r="N2302" s="76"/>
      <c r="O2302" s="71" t="s">
        <v>10335</v>
      </c>
      <c r="P2302" s="71"/>
      <c r="Q2302" s="71" t="s">
        <v>10338</v>
      </c>
      <c r="R2302" s="79" t="s">
        <v>10339</v>
      </c>
      <c r="S2302" s="95" t="n">
        <v>45147</v>
      </c>
      <c r="T2302" s="74" t="n">
        <v>45877</v>
      </c>
      <c r="U2302" s="87" t="s">
        <v>10340</v>
      </c>
      <c r="V2302" s="87" t="s">
        <v>10341</v>
      </c>
      <c r="W2302" s="76"/>
      <c r="X2302" s="71" t="s">
        <v>10335</v>
      </c>
      <c r="Y2302" s="71" t="s">
        <v>10335</v>
      </c>
      <c r="Z2302" s="126" t="s">
        <v>12967</v>
      </c>
      <c r="AA2302" s="76"/>
      <c r="AB2302" s="76"/>
      <c r="AC2302" s="76"/>
      <c r="AD2302" s="76"/>
      <c r="AE2302" s="125" t="s">
        <v>11590</v>
      </c>
      <c r="AF2302" s="76"/>
      <c r="AG2302" s="76"/>
      <c r="AH2302" s="76"/>
      <c r="AI2302" s="67" t="s">
        <v>12968</v>
      </c>
      <c r="AJ2302" s="64" t="s">
        <v>42</v>
      </c>
      <c r="AK2302" s="68"/>
      <c r="AL2302" s="68"/>
      <c r="AM2302" s="68"/>
      <c r="AN2302" s="110"/>
      <c r="AO2302" s="110"/>
      <c r="AP2302" s="107"/>
      <c r="AQ2302" s="68"/>
    </row>
    <row r="2303" customFormat="false" ht="15" hidden="false" customHeight="false" outlineLevel="0" collapsed="false">
      <c r="B2303" s="1" t="str">
        <f aca="false">поверители!$E2303</f>
        <v>2128853</v>
      </c>
      <c r="C2303" s="64" t="s">
        <v>4903</v>
      </c>
      <c r="D2303" s="63"/>
      <c r="E2303" s="81" t="s">
        <v>13029</v>
      </c>
      <c r="F2303" s="63"/>
      <c r="G2303" s="63" t="s">
        <v>10335</v>
      </c>
      <c r="H2303" s="64" t="s">
        <v>13001</v>
      </c>
      <c r="I2303" s="67" t="s">
        <v>10652</v>
      </c>
      <c r="J2303" s="76"/>
      <c r="K2303" s="76"/>
      <c r="L2303" s="76"/>
      <c r="M2303" s="76"/>
      <c r="N2303" s="76"/>
      <c r="O2303" s="71" t="s">
        <v>10335</v>
      </c>
      <c r="P2303" s="71"/>
      <c r="Q2303" s="71" t="s">
        <v>10338</v>
      </c>
      <c r="R2303" s="79" t="s">
        <v>10339</v>
      </c>
      <c r="S2303" s="74" t="n">
        <v>45155</v>
      </c>
      <c r="T2303" s="74" t="n">
        <v>46981</v>
      </c>
      <c r="U2303" s="87" t="s">
        <v>10340</v>
      </c>
      <c r="V2303" s="87" t="s">
        <v>10341</v>
      </c>
      <c r="W2303" s="76"/>
      <c r="X2303" s="71" t="s">
        <v>10335</v>
      </c>
      <c r="Y2303" s="71" t="s">
        <v>10335</v>
      </c>
      <c r="Z2303" s="126" t="s">
        <v>13002</v>
      </c>
      <c r="AA2303" s="76"/>
      <c r="AB2303" s="76"/>
      <c r="AC2303" s="76"/>
      <c r="AD2303" s="76"/>
      <c r="AE2303" s="125" t="s">
        <v>11631</v>
      </c>
      <c r="AF2303" s="76"/>
      <c r="AG2303" s="76"/>
      <c r="AH2303" s="76"/>
      <c r="AI2303" s="67" t="s">
        <v>12982</v>
      </c>
      <c r="AJ2303" s="64" t="s">
        <v>10346</v>
      </c>
      <c r="AK2303" s="68"/>
      <c r="AL2303" s="68"/>
      <c r="AM2303" s="68"/>
      <c r="AN2303" s="110"/>
      <c r="AO2303" s="110"/>
      <c r="AP2303" s="107"/>
      <c r="AQ2303" s="68"/>
    </row>
    <row r="2304" customFormat="false" ht="15" hidden="false" customHeight="false" outlineLevel="0" collapsed="false">
      <c r="B2304" s="1" t="str">
        <f aca="false">поверители!$E2304</f>
        <v>2128852</v>
      </c>
      <c r="C2304" s="64" t="s">
        <v>4903</v>
      </c>
      <c r="D2304" s="63"/>
      <c r="E2304" s="81" t="s">
        <v>13030</v>
      </c>
      <c r="F2304" s="63"/>
      <c r="G2304" s="63" t="s">
        <v>10335</v>
      </c>
      <c r="H2304" s="64" t="s">
        <v>13001</v>
      </c>
      <c r="I2304" s="67" t="s">
        <v>10652</v>
      </c>
      <c r="J2304" s="76"/>
      <c r="K2304" s="76"/>
      <c r="L2304" s="76"/>
      <c r="M2304" s="76"/>
      <c r="N2304" s="76"/>
      <c r="O2304" s="71" t="s">
        <v>10335</v>
      </c>
      <c r="P2304" s="71"/>
      <c r="Q2304" s="71" t="s">
        <v>10338</v>
      </c>
      <c r="R2304" s="79" t="s">
        <v>10339</v>
      </c>
      <c r="S2304" s="74" t="n">
        <v>45155</v>
      </c>
      <c r="T2304" s="74" t="n">
        <v>46981</v>
      </c>
      <c r="U2304" s="87" t="s">
        <v>10340</v>
      </c>
      <c r="V2304" s="87" t="s">
        <v>10341</v>
      </c>
      <c r="W2304" s="76"/>
      <c r="X2304" s="71" t="s">
        <v>10335</v>
      </c>
      <c r="Y2304" s="71" t="s">
        <v>10335</v>
      </c>
      <c r="Z2304" s="126" t="s">
        <v>13002</v>
      </c>
      <c r="AA2304" s="76"/>
      <c r="AB2304" s="76"/>
      <c r="AC2304" s="76"/>
      <c r="AD2304" s="76"/>
      <c r="AE2304" s="125" t="s">
        <v>11631</v>
      </c>
      <c r="AF2304" s="76"/>
      <c r="AG2304" s="76"/>
      <c r="AH2304" s="76"/>
      <c r="AI2304" s="67" t="s">
        <v>12982</v>
      </c>
      <c r="AJ2304" s="64" t="s">
        <v>10346</v>
      </c>
      <c r="AK2304" s="68"/>
      <c r="AL2304" s="68"/>
      <c r="AM2304" s="68"/>
      <c r="AN2304" s="110"/>
      <c r="AO2304" s="110"/>
      <c r="AP2304" s="107"/>
      <c r="AQ2304" s="68"/>
    </row>
    <row r="2305" customFormat="false" ht="15" hidden="false" customHeight="false" outlineLevel="0" collapsed="false">
      <c r="B2305" s="1" t="str">
        <f aca="false">поверители!$E2305</f>
        <v>2128861</v>
      </c>
      <c r="C2305" s="64" t="s">
        <v>4903</v>
      </c>
      <c r="D2305" s="63"/>
      <c r="E2305" s="81" t="s">
        <v>13031</v>
      </c>
      <c r="F2305" s="63"/>
      <c r="G2305" s="63" t="s">
        <v>10335</v>
      </c>
      <c r="H2305" s="64" t="s">
        <v>70</v>
      </c>
      <c r="I2305" s="67" t="s">
        <v>10652</v>
      </c>
      <c r="J2305" s="76"/>
      <c r="K2305" s="76"/>
      <c r="L2305" s="76"/>
      <c r="M2305" s="76"/>
      <c r="N2305" s="76"/>
      <c r="O2305" s="71" t="s">
        <v>10335</v>
      </c>
      <c r="P2305" s="71"/>
      <c r="Q2305" s="71" t="s">
        <v>10338</v>
      </c>
      <c r="R2305" s="79" t="s">
        <v>10339</v>
      </c>
      <c r="S2305" s="74" t="n">
        <v>45155</v>
      </c>
      <c r="T2305" s="74" t="n">
        <v>46981</v>
      </c>
      <c r="U2305" s="87" t="s">
        <v>10340</v>
      </c>
      <c r="V2305" s="87" t="s">
        <v>10341</v>
      </c>
      <c r="W2305" s="76"/>
      <c r="X2305" s="71" t="s">
        <v>10335</v>
      </c>
      <c r="Y2305" s="71" t="s">
        <v>10335</v>
      </c>
      <c r="Z2305" s="126" t="s">
        <v>13002</v>
      </c>
      <c r="AA2305" s="76"/>
      <c r="AB2305" s="76"/>
      <c r="AC2305" s="76"/>
      <c r="AD2305" s="76"/>
      <c r="AE2305" s="125" t="s">
        <v>11636</v>
      </c>
      <c r="AF2305" s="76"/>
      <c r="AG2305" s="76"/>
      <c r="AH2305" s="76"/>
      <c r="AI2305" s="67" t="s">
        <v>12942</v>
      </c>
      <c r="AJ2305" s="64" t="s">
        <v>10346</v>
      </c>
      <c r="AK2305" s="68"/>
      <c r="AL2305" s="68"/>
      <c r="AM2305" s="68"/>
      <c r="AN2305" s="110"/>
      <c r="AO2305" s="110"/>
      <c r="AP2305" s="107"/>
      <c r="AQ2305" s="68"/>
    </row>
    <row r="2306" customFormat="false" ht="15" hidden="false" customHeight="false" outlineLevel="0" collapsed="false">
      <c r="B2306" s="1" t="str">
        <f aca="false">поверители!$E2306</f>
        <v>2128858</v>
      </c>
      <c r="C2306" s="64" t="s">
        <v>4903</v>
      </c>
      <c r="D2306" s="63"/>
      <c r="E2306" s="81" t="s">
        <v>13032</v>
      </c>
      <c r="F2306" s="63"/>
      <c r="G2306" s="63" t="s">
        <v>10335</v>
      </c>
      <c r="H2306" s="64" t="s">
        <v>70</v>
      </c>
      <c r="I2306" s="67" t="s">
        <v>10652</v>
      </c>
      <c r="J2306" s="76"/>
      <c r="K2306" s="76"/>
      <c r="L2306" s="76"/>
      <c r="M2306" s="76"/>
      <c r="N2306" s="76"/>
      <c r="O2306" s="71" t="s">
        <v>10335</v>
      </c>
      <c r="P2306" s="71"/>
      <c r="Q2306" s="71" t="s">
        <v>10338</v>
      </c>
      <c r="R2306" s="79" t="s">
        <v>10339</v>
      </c>
      <c r="S2306" s="74" t="n">
        <v>45155</v>
      </c>
      <c r="T2306" s="74" t="n">
        <v>46981</v>
      </c>
      <c r="U2306" s="87" t="s">
        <v>10340</v>
      </c>
      <c r="V2306" s="87" t="s">
        <v>10341</v>
      </c>
      <c r="W2306" s="76"/>
      <c r="X2306" s="71" t="s">
        <v>10335</v>
      </c>
      <c r="Y2306" s="71" t="s">
        <v>10335</v>
      </c>
      <c r="Z2306" s="126" t="s">
        <v>13002</v>
      </c>
      <c r="AA2306" s="76"/>
      <c r="AB2306" s="76"/>
      <c r="AC2306" s="76"/>
      <c r="AD2306" s="76"/>
      <c r="AE2306" s="125" t="s">
        <v>11636</v>
      </c>
      <c r="AF2306" s="76"/>
      <c r="AG2306" s="76"/>
      <c r="AH2306" s="76"/>
      <c r="AI2306" s="67" t="s">
        <v>12942</v>
      </c>
      <c r="AJ2306" s="64" t="s">
        <v>10346</v>
      </c>
      <c r="AK2306" s="68"/>
      <c r="AL2306" s="68"/>
      <c r="AM2306" s="68"/>
      <c r="AN2306" s="110"/>
      <c r="AO2306" s="110"/>
      <c r="AP2306" s="107"/>
      <c r="AQ2306" s="68"/>
    </row>
    <row r="2307" customFormat="false" ht="50.7" hidden="false" customHeight="false" outlineLevel="0" collapsed="false">
      <c r="B2307" s="1" t="str">
        <f aca="false">поверители!$E2307</f>
        <v>02557770/03407439</v>
      </c>
      <c r="C2307" s="64" t="s">
        <v>1711</v>
      </c>
      <c r="D2307" s="63"/>
      <c r="E2307" s="67" t="s">
        <v>13033</v>
      </c>
      <c r="F2307" s="63"/>
      <c r="G2307" s="63" t="s">
        <v>10335</v>
      </c>
      <c r="H2307" s="80" t="s">
        <v>11706</v>
      </c>
      <c r="I2307" s="67" t="s">
        <v>10652</v>
      </c>
      <c r="J2307" s="76"/>
      <c r="K2307" s="76"/>
      <c r="L2307" s="76"/>
      <c r="M2307" s="76"/>
      <c r="N2307" s="76"/>
      <c r="O2307" s="71" t="s">
        <v>10335</v>
      </c>
      <c r="P2307" s="71"/>
      <c r="Q2307" s="71" t="s">
        <v>10338</v>
      </c>
      <c r="R2307" s="79" t="s">
        <v>10339</v>
      </c>
      <c r="S2307" s="74" t="n">
        <v>45155</v>
      </c>
      <c r="T2307" s="74" t="n">
        <v>45885</v>
      </c>
      <c r="U2307" s="87" t="s">
        <v>10340</v>
      </c>
      <c r="V2307" s="87" t="s">
        <v>10341</v>
      </c>
      <c r="W2307" s="76"/>
      <c r="X2307" s="71" t="s">
        <v>10335</v>
      </c>
      <c r="Y2307" s="71" t="s">
        <v>10335</v>
      </c>
      <c r="Z2307" s="66" t="s">
        <v>11630</v>
      </c>
      <c r="AA2307" s="76"/>
      <c r="AB2307" s="76"/>
      <c r="AC2307" s="76"/>
      <c r="AD2307" s="76"/>
      <c r="AE2307" s="125" t="s">
        <v>11636</v>
      </c>
      <c r="AF2307" s="76"/>
      <c r="AG2307" s="76"/>
      <c r="AH2307" s="76"/>
      <c r="AI2307" s="67" t="s">
        <v>12942</v>
      </c>
      <c r="AJ2307" s="64" t="s">
        <v>10346</v>
      </c>
      <c r="AK2307" s="68"/>
      <c r="AL2307" s="68"/>
      <c r="AM2307" s="68"/>
      <c r="AN2307" s="110"/>
      <c r="AO2307" s="110"/>
      <c r="AP2307" s="107"/>
      <c r="AQ2307" s="68"/>
    </row>
    <row r="2308" customFormat="false" ht="50.7" hidden="false" customHeight="false" outlineLevel="0" collapsed="false">
      <c r="B2308" s="1" t="str">
        <f aca="false">поверители!$E2308</f>
        <v>02557771/03407440</v>
      </c>
      <c r="C2308" s="64" t="s">
        <v>1711</v>
      </c>
      <c r="D2308" s="63"/>
      <c r="E2308" s="67" t="s">
        <v>13034</v>
      </c>
      <c r="F2308" s="63"/>
      <c r="G2308" s="63" t="s">
        <v>10335</v>
      </c>
      <c r="H2308" s="80" t="s">
        <v>11706</v>
      </c>
      <c r="I2308" s="67" t="s">
        <v>10652</v>
      </c>
      <c r="J2308" s="76"/>
      <c r="K2308" s="76"/>
      <c r="L2308" s="76"/>
      <c r="M2308" s="76"/>
      <c r="N2308" s="76"/>
      <c r="O2308" s="71" t="s">
        <v>10335</v>
      </c>
      <c r="P2308" s="71"/>
      <c r="Q2308" s="71" t="s">
        <v>10338</v>
      </c>
      <c r="R2308" s="79" t="s">
        <v>10339</v>
      </c>
      <c r="S2308" s="74" t="n">
        <v>45155</v>
      </c>
      <c r="T2308" s="74" t="n">
        <v>45885</v>
      </c>
      <c r="U2308" s="87" t="s">
        <v>10340</v>
      </c>
      <c r="V2308" s="87" t="s">
        <v>10341</v>
      </c>
      <c r="W2308" s="76"/>
      <c r="X2308" s="71" t="s">
        <v>10335</v>
      </c>
      <c r="Y2308" s="71" t="s">
        <v>10335</v>
      </c>
      <c r="Z2308" s="66" t="s">
        <v>11630</v>
      </c>
      <c r="AA2308" s="76"/>
      <c r="AB2308" s="76"/>
      <c r="AC2308" s="76"/>
      <c r="AD2308" s="76"/>
      <c r="AE2308" s="125" t="s">
        <v>11636</v>
      </c>
      <c r="AF2308" s="76"/>
      <c r="AG2308" s="76"/>
      <c r="AH2308" s="76"/>
      <c r="AI2308" s="67" t="s">
        <v>12942</v>
      </c>
      <c r="AJ2308" s="64" t="s">
        <v>10346</v>
      </c>
      <c r="AK2308" s="68"/>
      <c r="AL2308" s="68"/>
      <c r="AM2308" s="68"/>
      <c r="AN2308" s="110"/>
      <c r="AO2308" s="110"/>
      <c r="AP2308" s="107"/>
      <c r="AQ2308" s="68"/>
    </row>
    <row r="2309" customFormat="false" ht="50.7" hidden="false" customHeight="false" outlineLevel="0" collapsed="false">
      <c r="B2309" s="1" t="str">
        <f aca="false">поверители!$E2309</f>
        <v>02557774/03407443</v>
      </c>
      <c r="C2309" s="64" t="s">
        <v>1711</v>
      </c>
      <c r="D2309" s="63"/>
      <c r="E2309" s="67" t="s">
        <v>13035</v>
      </c>
      <c r="F2309" s="63"/>
      <c r="G2309" s="63" t="s">
        <v>10335</v>
      </c>
      <c r="H2309" s="80" t="s">
        <v>11706</v>
      </c>
      <c r="I2309" s="67" t="s">
        <v>10652</v>
      </c>
      <c r="J2309" s="76"/>
      <c r="K2309" s="76"/>
      <c r="L2309" s="76"/>
      <c r="M2309" s="76"/>
      <c r="N2309" s="76"/>
      <c r="O2309" s="71" t="s">
        <v>10335</v>
      </c>
      <c r="P2309" s="71"/>
      <c r="Q2309" s="71" t="s">
        <v>10338</v>
      </c>
      <c r="R2309" s="79" t="s">
        <v>10339</v>
      </c>
      <c r="S2309" s="74" t="n">
        <v>45155</v>
      </c>
      <c r="T2309" s="74" t="n">
        <v>45885</v>
      </c>
      <c r="U2309" s="87" t="s">
        <v>10340</v>
      </c>
      <c r="V2309" s="87" t="s">
        <v>10341</v>
      </c>
      <c r="W2309" s="76"/>
      <c r="X2309" s="71" t="s">
        <v>10335</v>
      </c>
      <c r="Y2309" s="71" t="s">
        <v>10335</v>
      </c>
      <c r="Z2309" s="66" t="s">
        <v>11630</v>
      </c>
      <c r="AA2309" s="76"/>
      <c r="AB2309" s="76"/>
      <c r="AC2309" s="76"/>
      <c r="AD2309" s="76"/>
      <c r="AE2309" s="125" t="s">
        <v>11636</v>
      </c>
      <c r="AF2309" s="76"/>
      <c r="AG2309" s="76"/>
      <c r="AH2309" s="76"/>
      <c r="AI2309" s="67" t="s">
        <v>12942</v>
      </c>
      <c r="AJ2309" s="64" t="s">
        <v>10346</v>
      </c>
      <c r="AK2309" s="68"/>
      <c r="AL2309" s="68"/>
      <c r="AM2309" s="68"/>
      <c r="AN2309" s="110"/>
      <c r="AO2309" s="110"/>
      <c r="AP2309" s="107"/>
      <c r="AQ2309" s="68"/>
    </row>
    <row r="2310" customFormat="false" ht="15" hidden="false" customHeight="false" outlineLevel="0" collapsed="false">
      <c r="B2310" s="1" t="str">
        <f aca="false">поверители!$E2310</f>
        <v>170919095</v>
      </c>
      <c r="C2310" s="64" t="s">
        <v>2607</v>
      </c>
      <c r="D2310" s="63"/>
      <c r="E2310" s="81" t="s">
        <v>13036</v>
      </c>
      <c r="F2310" s="63"/>
      <c r="G2310" s="63" t="s">
        <v>10335</v>
      </c>
      <c r="H2310" s="63" t="s">
        <v>2610</v>
      </c>
      <c r="I2310" s="67" t="s">
        <v>10337</v>
      </c>
      <c r="J2310" s="76"/>
      <c r="K2310" s="76"/>
      <c r="L2310" s="76"/>
      <c r="M2310" s="76"/>
      <c r="N2310" s="76"/>
      <c r="O2310" s="71" t="s">
        <v>10335</v>
      </c>
      <c r="P2310" s="71"/>
      <c r="Q2310" s="71" t="s">
        <v>10338</v>
      </c>
      <c r="R2310" s="79" t="s">
        <v>10339</v>
      </c>
      <c r="S2310" s="74" t="n">
        <v>45155</v>
      </c>
      <c r="T2310" s="74" t="n">
        <v>45885</v>
      </c>
      <c r="U2310" s="87" t="s">
        <v>10340</v>
      </c>
      <c r="V2310" s="87" t="s">
        <v>10341</v>
      </c>
      <c r="W2310" s="76"/>
      <c r="X2310" s="71" t="s">
        <v>10335</v>
      </c>
      <c r="Y2310" s="71" t="s">
        <v>10335</v>
      </c>
      <c r="Z2310" s="63" t="s">
        <v>11642</v>
      </c>
      <c r="AA2310" s="76"/>
      <c r="AB2310" s="76"/>
      <c r="AC2310" s="76"/>
      <c r="AD2310" s="76"/>
      <c r="AE2310" s="125" t="s">
        <v>11590</v>
      </c>
      <c r="AF2310" s="76"/>
      <c r="AG2310" s="76"/>
      <c r="AH2310" s="76"/>
      <c r="AI2310" s="67" t="s">
        <v>11637</v>
      </c>
      <c r="AJ2310" s="64" t="s">
        <v>42</v>
      </c>
      <c r="AK2310" s="68"/>
      <c r="AL2310" s="68"/>
      <c r="AM2310" s="68"/>
      <c r="AN2310" s="110"/>
      <c r="AO2310" s="110"/>
      <c r="AP2310" s="107"/>
      <c r="AQ2310" s="68"/>
    </row>
    <row r="2311" customFormat="false" ht="15" hidden="false" customHeight="false" outlineLevel="0" collapsed="false">
      <c r="B2311" s="1" t="str">
        <f aca="false">поверители!$E2311</f>
        <v>948425</v>
      </c>
      <c r="C2311" s="64" t="s">
        <v>98</v>
      </c>
      <c r="D2311" s="63"/>
      <c r="E2311" s="81" t="s">
        <v>13037</v>
      </c>
      <c r="F2311" s="63"/>
      <c r="G2311" s="63" t="s">
        <v>10335</v>
      </c>
      <c r="H2311" s="63" t="s">
        <v>13038</v>
      </c>
      <c r="I2311" s="67" t="s">
        <v>10363</v>
      </c>
      <c r="J2311" s="76"/>
      <c r="K2311" s="76"/>
      <c r="L2311" s="76"/>
      <c r="M2311" s="76"/>
      <c r="N2311" s="76"/>
      <c r="O2311" s="71" t="s">
        <v>10335</v>
      </c>
      <c r="P2311" s="71"/>
      <c r="Q2311" s="71" t="s">
        <v>10338</v>
      </c>
      <c r="R2311" s="79" t="s">
        <v>10339</v>
      </c>
      <c r="S2311" s="74" t="n">
        <v>45155</v>
      </c>
      <c r="T2311" s="74" t="n">
        <v>45885</v>
      </c>
      <c r="U2311" s="87" t="s">
        <v>10340</v>
      </c>
      <c r="V2311" s="87" t="s">
        <v>10341</v>
      </c>
      <c r="W2311" s="76"/>
      <c r="X2311" s="71" t="s">
        <v>10335</v>
      </c>
      <c r="Y2311" s="71" t="s">
        <v>10335</v>
      </c>
      <c r="Z2311" s="126" t="s">
        <v>12995</v>
      </c>
      <c r="AA2311" s="76"/>
      <c r="AB2311" s="76"/>
      <c r="AC2311" s="76"/>
      <c r="AD2311" s="76"/>
      <c r="AE2311" s="125" t="s">
        <v>11590</v>
      </c>
      <c r="AF2311" s="76"/>
      <c r="AG2311" s="76"/>
      <c r="AH2311" s="76"/>
      <c r="AI2311" s="67" t="s">
        <v>13024</v>
      </c>
      <c r="AJ2311" s="64" t="s">
        <v>42</v>
      </c>
      <c r="AK2311" s="68"/>
      <c r="AL2311" s="68"/>
      <c r="AM2311" s="68"/>
      <c r="AN2311" s="110"/>
      <c r="AO2311" s="110"/>
      <c r="AP2311" s="107"/>
      <c r="AQ2311" s="68"/>
    </row>
    <row r="2312" customFormat="false" ht="15" hidden="false" customHeight="false" outlineLevel="0" collapsed="false">
      <c r="B2312" s="1" t="str">
        <f aca="false">поверители!$E2312</f>
        <v>948317</v>
      </c>
      <c r="C2312" s="64" t="s">
        <v>98</v>
      </c>
      <c r="D2312" s="63"/>
      <c r="E2312" s="81" t="s">
        <v>13039</v>
      </c>
      <c r="F2312" s="63"/>
      <c r="G2312" s="63" t="s">
        <v>10335</v>
      </c>
      <c r="H2312" s="63" t="s">
        <v>13038</v>
      </c>
      <c r="I2312" s="67" t="s">
        <v>10363</v>
      </c>
      <c r="J2312" s="76"/>
      <c r="K2312" s="76"/>
      <c r="L2312" s="76"/>
      <c r="M2312" s="76"/>
      <c r="N2312" s="76"/>
      <c r="O2312" s="71" t="s">
        <v>10335</v>
      </c>
      <c r="P2312" s="71"/>
      <c r="Q2312" s="71" t="s">
        <v>10338</v>
      </c>
      <c r="R2312" s="79" t="s">
        <v>10339</v>
      </c>
      <c r="S2312" s="74" t="n">
        <v>45155</v>
      </c>
      <c r="T2312" s="74" t="n">
        <v>45885</v>
      </c>
      <c r="U2312" s="87" t="s">
        <v>10340</v>
      </c>
      <c r="V2312" s="87" t="s">
        <v>10341</v>
      </c>
      <c r="W2312" s="76"/>
      <c r="X2312" s="71" t="s">
        <v>10335</v>
      </c>
      <c r="Y2312" s="71" t="s">
        <v>10335</v>
      </c>
      <c r="Z2312" s="126" t="s">
        <v>12995</v>
      </c>
      <c r="AA2312" s="76"/>
      <c r="AB2312" s="76"/>
      <c r="AC2312" s="76"/>
      <c r="AD2312" s="76"/>
      <c r="AE2312" s="125" t="s">
        <v>11590</v>
      </c>
      <c r="AF2312" s="76"/>
      <c r="AG2312" s="76"/>
      <c r="AH2312" s="76"/>
      <c r="AI2312" s="67" t="s">
        <v>13024</v>
      </c>
      <c r="AJ2312" s="64" t="s">
        <v>42</v>
      </c>
      <c r="AK2312" s="68"/>
      <c r="AL2312" s="68"/>
      <c r="AM2312" s="68"/>
      <c r="AN2312" s="110"/>
      <c r="AO2312" s="110"/>
      <c r="AP2312" s="107"/>
      <c r="AQ2312" s="68"/>
    </row>
    <row r="2313" customFormat="false" ht="15" hidden="false" customHeight="false" outlineLevel="0" collapsed="false">
      <c r="B2313" s="1" t="str">
        <f aca="false">поверители!$E2313</f>
        <v>948256</v>
      </c>
      <c r="C2313" s="64" t="s">
        <v>98</v>
      </c>
      <c r="D2313" s="63"/>
      <c r="E2313" s="81" t="s">
        <v>13040</v>
      </c>
      <c r="F2313" s="63"/>
      <c r="G2313" s="63" t="s">
        <v>10335</v>
      </c>
      <c r="H2313" s="63" t="s">
        <v>13038</v>
      </c>
      <c r="I2313" s="67" t="s">
        <v>10363</v>
      </c>
      <c r="J2313" s="76"/>
      <c r="K2313" s="76"/>
      <c r="L2313" s="76"/>
      <c r="M2313" s="76"/>
      <c r="N2313" s="76"/>
      <c r="O2313" s="71" t="s">
        <v>10335</v>
      </c>
      <c r="P2313" s="71"/>
      <c r="Q2313" s="71" t="s">
        <v>10338</v>
      </c>
      <c r="R2313" s="79" t="s">
        <v>10339</v>
      </c>
      <c r="S2313" s="74" t="n">
        <v>45155</v>
      </c>
      <c r="T2313" s="74" t="n">
        <v>45885</v>
      </c>
      <c r="U2313" s="87" t="s">
        <v>10340</v>
      </c>
      <c r="V2313" s="87" t="s">
        <v>10341</v>
      </c>
      <c r="W2313" s="76"/>
      <c r="X2313" s="71" t="s">
        <v>10335</v>
      </c>
      <c r="Y2313" s="71" t="s">
        <v>10335</v>
      </c>
      <c r="Z2313" s="126" t="s">
        <v>12995</v>
      </c>
      <c r="AA2313" s="76"/>
      <c r="AB2313" s="76"/>
      <c r="AC2313" s="76"/>
      <c r="AD2313" s="76"/>
      <c r="AE2313" s="125" t="s">
        <v>11590</v>
      </c>
      <c r="AF2313" s="76"/>
      <c r="AG2313" s="76"/>
      <c r="AH2313" s="76"/>
      <c r="AI2313" s="67" t="s">
        <v>13024</v>
      </c>
      <c r="AJ2313" s="64" t="s">
        <v>42</v>
      </c>
      <c r="AK2313" s="68"/>
      <c r="AL2313" s="68"/>
      <c r="AM2313" s="68"/>
      <c r="AN2313" s="110"/>
      <c r="AO2313" s="110"/>
      <c r="AP2313" s="107"/>
      <c r="AQ2313" s="68"/>
    </row>
    <row r="2314" customFormat="false" ht="15" hidden="false" customHeight="false" outlineLevel="0" collapsed="false">
      <c r="B2314" s="1" t="str">
        <f aca="false">поверители!$E2314</f>
        <v>948305</v>
      </c>
      <c r="C2314" s="64" t="s">
        <v>98</v>
      </c>
      <c r="D2314" s="63"/>
      <c r="E2314" s="81" t="s">
        <v>13041</v>
      </c>
      <c r="F2314" s="63"/>
      <c r="G2314" s="63" t="s">
        <v>10335</v>
      </c>
      <c r="H2314" s="63" t="s">
        <v>13038</v>
      </c>
      <c r="I2314" s="67" t="s">
        <v>10363</v>
      </c>
      <c r="J2314" s="76"/>
      <c r="K2314" s="76"/>
      <c r="L2314" s="76"/>
      <c r="M2314" s="76"/>
      <c r="N2314" s="76"/>
      <c r="O2314" s="71" t="s">
        <v>10335</v>
      </c>
      <c r="P2314" s="71"/>
      <c r="Q2314" s="71" t="s">
        <v>10338</v>
      </c>
      <c r="R2314" s="79" t="s">
        <v>10339</v>
      </c>
      <c r="S2314" s="74" t="n">
        <v>45155</v>
      </c>
      <c r="T2314" s="74" t="n">
        <v>45885</v>
      </c>
      <c r="U2314" s="87" t="s">
        <v>10340</v>
      </c>
      <c r="V2314" s="87" t="s">
        <v>10341</v>
      </c>
      <c r="W2314" s="76"/>
      <c r="X2314" s="71" t="s">
        <v>10335</v>
      </c>
      <c r="Y2314" s="71" t="s">
        <v>10335</v>
      </c>
      <c r="Z2314" s="126" t="s">
        <v>12995</v>
      </c>
      <c r="AA2314" s="76"/>
      <c r="AB2314" s="76"/>
      <c r="AC2314" s="76"/>
      <c r="AD2314" s="76"/>
      <c r="AE2314" s="125" t="s">
        <v>11590</v>
      </c>
      <c r="AF2314" s="76"/>
      <c r="AG2314" s="76"/>
      <c r="AH2314" s="76"/>
      <c r="AI2314" s="67" t="s">
        <v>13024</v>
      </c>
      <c r="AJ2314" s="64" t="s">
        <v>42</v>
      </c>
      <c r="AK2314" s="68"/>
      <c r="AL2314" s="68"/>
      <c r="AM2314" s="68"/>
      <c r="AN2314" s="110"/>
      <c r="AO2314" s="110"/>
      <c r="AP2314" s="107"/>
      <c r="AQ2314" s="68"/>
    </row>
    <row r="2315" customFormat="false" ht="15" hidden="false" customHeight="false" outlineLevel="0" collapsed="false">
      <c r="B2315" s="1" t="str">
        <f aca="false">поверители!$E2315</f>
        <v>2027447</v>
      </c>
      <c r="C2315" s="64" t="s">
        <v>10135</v>
      </c>
      <c r="D2315" s="63"/>
      <c r="E2315" s="81" t="s">
        <v>13042</v>
      </c>
      <c r="F2315" s="63"/>
      <c r="G2315" s="63" t="s">
        <v>10335</v>
      </c>
      <c r="H2315" s="64" t="s">
        <v>13043</v>
      </c>
      <c r="I2315" s="67" t="s">
        <v>10649</v>
      </c>
      <c r="J2315" s="76"/>
      <c r="K2315" s="76"/>
      <c r="L2315" s="76"/>
      <c r="M2315" s="76"/>
      <c r="N2315" s="76"/>
      <c r="O2315" s="71" t="s">
        <v>10335</v>
      </c>
      <c r="P2315" s="71"/>
      <c r="Q2315" s="71" t="s">
        <v>10338</v>
      </c>
      <c r="R2315" s="79" t="s">
        <v>10339</v>
      </c>
      <c r="S2315" s="74" t="n">
        <v>45161</v>
      </c>
      <c r="T2315" s="74" t="n">
        <v>45891</v>
      </c>
      <c r="U2315" s="87" t="s">
        <v>10340</v>
      </c>
      <c r="V2315" s="87" t="s">
        <v>10341</v>
      </c>
      <c r="W2315" s="76"/>
      <c r="X2315" s="71" t="s">
        <v>10335</v>
      </c>
      <c r="Y2315" s="71" t="s">
        <v>10335</v>
      </c>
      <c r="Z2315" s="63" t="s">
        <v>11681</v>
      </c>
      <c r="AA2315" s="76"/>
      <c r="AB2315" s="76"/>
      <c r="AC2315" s="76"/>
      <c r="AD2315" s="76"/>
      <c r="AE2315" s="125" t="s">
        <v>11612</v>
      </c>
      <c r="AF2315" s="76"/>
      <c r="AG2315" s="76"/>
      <c r="AH2315" s="76"/>
      <c r="AI2315" s="67" t="s">
        <v>13024</v>
      </c>
      <c r="AJ2315" s="64" t="s">
        <v>10346</v>
      </c>
      <c r="AK2315" s="68"/>
      <c r="AL2315" s="68"/>
      <c r="AM2315" s="68"/>
      <c r="AN2315" s="110"/>
      <c r="AO2315" s="110"/>
      <c r="AP2315" s="107"/>
      <c r="AQ2315" s="68"/>
    </row>
    <row r="2316" customFormat="false" ht="34.3" hidden="false" customHeight="false" outlineLevel="0" collapsed="false">
      <c r="B2316" s="1" t="str">
        <f aca="false">поверители!$E2316</f>
        <v>3762</v>
      </c>
      <c r="C2316" s="64" t="s">
        <v>149</v>
      </c>
      <c r="D2316" s="63"/>
      <c r="E2316" s="118" t="s">
        <v>13044</v>
      </c>
      <c r="F2316" s="63"/>
      <c r="G2316" s="63" t="s">
        <v>10335</v>
      </c>
      <c r="H2316" s="81" t="s">
        <v>13023</v>
      </c>
      <c r="I2316" s="67" t="s">
        <v>10469</v>
      </c>
      <c r="J2316" s="76"/>
      <c r="K2316" s="76"/>
      <c r="L2316" s="76"/>
      <c r="M2316" s="76"/>
      <c r="N2316" s="76"/>
      <c r="O2316" s="71" t="s">
        <v>10335</v>
      </c>
      <c r="P2316" s="71"/>
      <c r="Q2316" s="71" t="s">
        <v>10338</v>
      </c>
      <c r="R2316" s="79" t="s">
        <v>10339</v>
      </c>
      <c r="S2316" s="74" t="n">
        <v>45161</v>
      </c>
      <c r="T2316" s="74" t="n">
        <v>46621</v>
      </c>
      <c r="U2316" s="87" t="s">
        <v>10340</v>
      </c>
      <c r="V2316" s="87" t="s">
        <v>10341</v>
      </c>
      <c r="W2316" s="76"/>
      <c r="X2316" s="71" t="s">
        <v>10335</v>
      </c>
      <c r="Y2316" s="71" t="s">
        <v>10335</v>
      </c>
      <c r="Z2316" s="66" t="s">
        <v>11654</v>
      </c>
      <c r="AA2316" s="76"/>
      <c r="AB2316" s="76"/>
      <c r="AC2316" s="76"/>
      <c r="AD2316" s="76"/>
      <c r="AE2316" s="125" t="s">
        <v>11612</v>
      </c>
      <c r="AF2316" s="76"/>
      <c r="AG2316" s="76"/>
      <c r="AH2316" s="76"/>
      <c r="AI2316" s="67" t="s">
        <v>13024</v>
      </c>
      <c r="AJ2316" s="64" t="s">
        <v>10346</v>
      </c>
      <c r="AK2316" s="68"/>
      <c r="AL2316" s="68"/>
      <c r="AM2316" s="68"/>
      <c r="AN2316" s="110"/>
      <c r="AO2316" s="110"/>
      <c r="AP2316" s="107"/>
      <c r="AQ2316" s="68"/>
    </row>
    <row r="2317" customFormat="false" ht="16.4" hidden="false" customHeight="false" outlineLevel="0" collapsed="false">
      <c r="B2317" s="1" t="str">
        <f aca="false">поверители!$E2317</f>
        <v>09904091</v>
      </c>
      <c r="C2317" s="64" t="s">
        <v>146</v>
      </c>
      <c r="D2317" s="63"/>
      <c r="E2317" s="81" t="s">
        <v>13045</v>
      </c>
      <c r="F2317" s="63"/>
      <c r="G2317" s="63" t="s">
        <v>10335</v>
      </c>
      <c r="H2317" s="80" t="s">
        <v>11629</v>
      </c>
      <c r="I2317" s="67" t="s">
        <v>10469</v>
      </c>
      <c r="J2317" s="76"/>
      <c r="K2317" s="76"/>
      <c r="L2317" s="76"/>
      <c r="M2317" s="76"/>
      <c r="N2317" s="76"/>
      <c r="O2317" s="71" t="s">
        <v>10335</v>
      </c>
      <c r="P2317" s="71"/>
      <c r="Q2317" s="71" t="s">
        <v>10338</v>
      </c>
      <c r="R2317" s="79" t="s">
        <v>10339</v>
      </c>
      <c r="S2317" s="74" t="n">
        <v>45161</v>
      </c>
      <c r="T2317" s="74" t="n">
        <v>45891</v>
      </c>
      <c r="U2317" s="87" t="s">
        <v>10340</v>
      </c>
      <c r="V2317" s="87" t="s">
        <v>10341</v>
      </c>
      <c r="W2317" s="76"/>
      <c r="X2317" s="71" t="s">
        <v>10335</v>
      </c>
      <c r="Y2317" s="71" t="s">
        <v>10335</v>
      </c>
      <c r="Z2317" s="64" t="s">
        <v>11667</v>
      </c>
      <c r="AA2317" s="76"/>
      <c r="AB2317" s="76"/>
      <c r="AC2317" s="76"/>
      <c r="AD2317" s="76"/>
      <c r="AE2317" s="125" t="s">
        <v>11590</v>
      </c>
      <c r="AF2317" s="76"/>
      <c r="AG2317" s="76"/>
      <c r="AH2317" s="76"/>
      <c r="AI2317" s="67" t="s">
        <v>12970</v>
      </c>
      <c r="AJ2317" s="64" t="s">
        <v>10346</v>
      </c>
      <c r="AK2317" s="68"/>
      <c r="AL2317" s="68"/>
      <c r="AM2317" s="68"/>
      <c r="AN2317" s="110"/>
      <c r="AO2317" s="110"/>
      <c r="AP2317" s="107"/>
      <c r="AQ2317" s="68"/>
    </row>
    <row r="2318" customFormat="false" ht="16.4" hidden="false" customHeight="false" outlineLevel="0" collapsed="false">
      <c r="B2318" s="1" t="str">
        <f aca="false">поверители!$E2318</f>
        <v>09904073</v>
      </c>
      <c r="C2318" s="64" t="s">
        <v>146</v>
      </c>
      <c r="D2318" s="63"/>
      <c r="E2318" s="81" t="s">
        <v>13046</v>
      </c>
      <c r="F2318" s="63"/>
      <c r="G2318" s="63" t="s">
        <v>10335</v>
      </c>
      <c r="H2318" s="80" t="s">
        <v>11629</v>
      </c>
      <c r="I2318" s="67" t="s">
        <v>10469</v>
      </c>
      <c r="J2318" s="76"/>
      <c r="K2318" s="76"/>
      <c r="L2318" s="76"/>
      <c r="M2318" s="76"/>
      <c r="N2318" s="76"/>
      <c r="O2318" s="71" t="s">
        <v>10335</v>
      </c>
      <c r="P2318" s="71"/>
      <c r="Q2318" s="71" t="s">
        <v>10338</v>
      </c>
      <c r="R2318" s="79" t="s">
        <v>10339</v>
      </c>
      <c r="S2318" s="74" t="n">
        <v>45161</v>
      </c>
      <c r="T2318" s="74" t="n">
        <v>45891</v>
      </c>
      <c r="U2318" s="87" t="s">
        <v>10340</v>
      </c>
      <c r="V2318" s="87" t="s">
        <v>10341</v>
      </c>
      <c r="W2318" s="76"/>
      <c r="X2318" s="71" t="s">
        <v>10335</v>
      </c>
      <c r="Y2318" s="71" t="s">
        <v>10335</v>
      </c>
      <c r="Z2318" s="64" t="s">
        <v>11667</v>
      </c>
      <c r="AA2318" s="76"/>
      <c r="AB2318" s="76"/>
      <c r="AC2318" s="76"/>
      <c r="AD2318" s="76"/>
      <c r="AE2318" s="125" t="s">
        <v>11590</v>
      </c>
      <c r="AF2318" s="76"/>
      <c r="AG2318" s="76"/>
      <c r="AH2318" s="76"/>
      <c r="AI2318" s="67" t="s">
        <v>12970</v>
      </c>
      <c r="AJ2318" s="64" t="s">
        <v>10346</v>
      </c>
      <c r="AK2318" s="68"/>
      <c r="AL2318" s="68"/>
      <c r="AM2318" s="68"/>
      <c r="AN2318" s="110"/>
      <c r="AO2318" s="110"/>
      <c r="AP2318" s="107"/>
      <c r="AQ2318" s="68"/>
    </row>
    <row r="2319" customFormat="false" ht="16.4" hidden="false" customHeight="false" outlineLevel="0" collapsed="false">
      <c r="B2319" s="1" t="str">
        <f aca="false">поверители!$E2319</f>
        <v>02608053</v>
      </c>
      <c r="C2319" s="64" t="s">
        <v>146</v>
      </c>
      <c r="D2319" s="63"/>
      <c r="E2319" s="81" t="s">
        <v>13047</v>
      </c>
      <c r="F2319" s="63"/>
      <c r="G2319" s="63" t="s">
        <v>10335</v>
      </c>
      <c r="H2319" s="80" t="s">
        <v>11629</v>
      </c>
      <c r="I2319" s="67" t="s">
        <v>10374</v>
      </c>
      <c r="J2319" s="76"/>
      <c r="K2319" s="76"/>
      <c r="L2319" s="76"/>
      <c r="M2319" s="76"/>
      <c r="N2319" s="76"/>
      <c r="O2319" s="71" t="s">
        <v>10335</v>
      </c>
      <c r="P2319" s="71"/>
      <c r="Q2319" s="71" t="s">
        <v>10338</v>
      </c>
      <c r="R2319" s="79" t="s">
        <v>10339</v>
      </c>
      <c r="S2319" s="74" t="n">
        <v>45161</v>
      </c>
      <c r="T2319" s="74" t="n">
        <v>45891</v>
      </c>
      <c r="U2319" s="87" t="s">
        <v>10340</v>
      </c>
      <c r="V2319" s="87" t="s">
        <v>10341</v>
      </c>
      <c r="W2319" s="76"/>
      <c r="X2319" s="71" t="s">
        <v>10335</v>
      </c>
      <c r="Y2319" s="71" t="s">
        <v>10335</v>
      </c>
      <c r="Z2319" s="64" t="s">
        <v>11667</v>
      </c>
      <c r="AA2319" s="76"/>
      <c r="AB2319" s="76"/>
      <c r="AC2319" s="76"/>
      <c r="AD2319" s="76"/>
      <c r="AE2319" s="125" t="s">
        <v>11590</v>
      </c>
      <c r="AF2319" s="76"/>
      <c r="AG2319" s="76"/>
      <c r="AH2319" s="76"/>
      <c r="AI2319" s="67" t="s">
        <v>12970</v>
      </c>
      <c r="AJ2319" s="64" t="s">
        <v>10346</v>
      </c>
      <c r="AK2319" s="68"/>
      <c r="AL2319" s="68"/>
      <c r="AM2319" s="68"/>
      <c r="AN2319" s="110"/>
      <c r="AO2319" s="110"/>
      <c r="AP2319" s="107"/>
      <c r="AQ2319" s="68"/>
    </row>
    <row r="2320" customFormat="false" ht="50.7" hidden="false" customHeight="false" outlineLevel="0" collapsed="false">
      <c r="B2320" s="1" t="str">
        <f aca="false">поверители!$E2320</f>
        <v>02514291</v>
      </c>
      <c r="C2320" s="64" t="s">
        <v>1711</v>
      </c>
      <c r="D2320" s="63"/>
      <c r="E2320" s="81" t="s">
        <v>13048</v>
      </c>
      <c r="F2320" s="63"/>
      <c r="G2320" s="63" t="s">
        <v>10335</v>
      </c>
      <c r="H2320" s="80" t="s">
        <v>11629</v>
      </c>
      <c r="I2320" s="67" t="s">
        <v>10652</v>
      </c>
      <c r="J2320" s="76"/>
      <c r="K2320" s="76"/>
      <c r="L2320" s="76"/>
      <c r="M2320" s="76"/>
      <c r="N2320" s="76"/>
      <c r="O2320" s="71" t="s">
        <v>10335</v>
      </c>
      <c r="P2320" s="71"/>
      <c r="Q2320" s="71" t="s">
        <v>10338</v>
      </c>
      <c r="R2320" s="79" t="s">
        <v>10339</v>
      </c>
      <c r="S2320" s="74" t="n">
        <v>45161</v>
      </c>
      <c r="T2320" s="74" t="n">
        <v>45891</v>
      </c>
      <c r="U2320" s="87" t="s">
        <v>10340</v>
      </c>
      <c r="V2320" s="87" t="s">
        <v>10341</v>
      </c>
      <c r="W2320" s="76"/>
      <c r="X2320" s="71" t="s">
        <v>10335</v>
      </c>
      <c r="Y2320" s="71" t="s">
        <v>10335</v>
      </c>
      <c r="Z2320" s="66" t="s">
        <v>11630</v>
      </c>
      <c r="AA2320" s="76"/>
      <c r="AB2320" s="76"/>
      <c r="AC2320" s="76"/>
      <c r="AD2320" s="76"/>
      <c r="AE2320" s="125" t="s">
        <v>11590</v>
      </c>
      <c r="AF2320" s="76"/>
      <c r="AG2320" s="76"/>
      <c r="AH2320" s="76"/>
      <c r="AI2320" s="67" t="s">
        <v>13024</v>
      </c>
      <c r="AJ2320" s="64" t="s">
        <v>10346</v>
      </c>
      <c r="AK2320" s="68"/>
      <c r="AL2320" s="68"/>
      <c r="AM2320" s="68"/>
      <c r="AN2320" s="110"/>
      <c r="AO2320" s="110"/>
      <c r="AP2320" s="107"/>
      <c r="AQ2320" s="68"/>
    </row>
    <row r="2321" customFormat="false" ht="16.4" hidden="false" customHeight="false" outlineLevel="0" collapsed="false">
      <c r="B2321" s="1" t="str">
        <f aca="false">поверители!$E2321</f>
        <v>02469069</v>
      </c>
      <c r="C2321" s="64" t="s">
        <v>146</v>
      </c>
      <c r="D2321" s="63"/>
      <c r="E2321" s="81" t="s">
        <v>13049</v>
      </c>
      <c r="F2321" s="63"/>
      <c r="G2321" s="63" t="s">
        <v>10335</v>
      </c>
      <c r="H2321" s="80" t="s">
        <v>11629</v>
      </c>
      <c r="I2321" s="67" t="s">
        <v>10369</v>
      </c>
      <c r="J2321" s="76"/>
      <c r="K2321" s="76"/>
      <c r="L2321" s="76"/>
      <c r="M2321" s="76"/>
      <c r="N2321" s="76"/>
      <c r="O2321" s="71" t="s">
        <v>10335</v>
      </c>
      <c r="P2321" s="71"/>
      <c r="Q2321" s="71" t="s">
        <v>10338</v>
      </c>
      <c r="R2321" s="79" t="s">
        <v>10339</v>
      </c>
      <c r="S2321" s="74" t="n">
        <v>45161</v>
      </c>
      <c r="T2321" s="74" t="n">
        <v>45891</v>
      </c>
      <c r="U2321" s="87" t="s">
        <v>10340</v>
      </c>
      <c r="V2321" s="87" t="s">
        <v>10341</v>
      </c>
      <c r="W2321" s="76"/>
      <c r="X2321" s="71" t="s">
        <v>10335</v>
      </c>
      <c r="Y2321" s="71" t="s">
        <v>10335</v>
      </c>
      <c r="Z2321" s="64" t="s">
        <v>11667</v>
      </c>
      <c r="AA2321" s="76"/>
      <c r="AB2321" s="76"/>
      <c r="AC2321" s="76"/>
      <c r="AD2321" s="76"/>
      <c r="AE2321" s="125" t="s">
        <v>11590</v>
      </c>
      <c r="AF2321" s="76"/>
      <c r="AG2321" s="76"/>
      <c r="AH2321" s="76"/>
      <c r="AI2321" s="67" t="s">
        <v>13024</v>
      </c>
      <c r="AJ2321" s="64" t="s">
        <v>10346</v>
      </c>
      <c r="AK2321" s="68"/>
      <c r="AL2321" s="68"/>
      <c r="AM2321" s="68"/>
      <c r="AN2321" s="110"/>
      <c r="AO2321" s="110"/>
      <c r="AP2321" s="107"/>
      <c r="AQ2321" s="68"/>
    </row>
    <row r="2322" customFormat="false" ht="16.4" hidden="false" customHeight="false" outlineLevel="0" collapsed="false">
      <c r="B2322" s="1" t="str">
        <f aca="false">поверители!$E2322</f>
        <v>02609837</v>
      </c>
      <c r="C2322" s="64" t="s">
        <v>146</v>
      </c>
      <c r="D2322" s="63"/>
      <c r="E2322" s="67" t="s">
        <v>13050</v>
      </c>
      <c r="F2322" s="63"/>
      <c r="G2322" s="63" t="s">
        <v>10335</v>
      </c>
      <c r="H2322" s="80" t="s">
        <v>11629</v>
      </c>
      <c r="I2322" s="67" t="s">
        <v>10374</v>
      </c>
      <c r="J2322" s="76"/>
      <c r="K2322" s="76"/>
      <c r="L2322" s="76"/>
      <c r="M2322" s="76"/>
      <c r="N2322" s="76"/>
      <c r="O2322" s="71" t="s">
        <v>10335</v>
      </c>
      <c r="P2322" s="71"/>
      <c r="Q2322" s="71" t="s">
        <v>10338</v>
      </c>
      <c r="R2322" s="79" t="s">
        <v>10339</v>
      </c>
      <c r="S2322" s="74" t="n">
        <v>45161</v>
      </c>
      <c r="T2322" s="74" t="n">
        <v>45891</v>
      </c>
      <c r="U2322" s="87" t="s">
        <v>10340</v>
      </c>
      <c r="V2322" s="87" t="s">
        <v>10341</v>
      </c>
      <c r="W2322" s="76"/>
      <c r="X2322" s="71" t="s">
        <v>10335</v>
      </c>
      <c r="Y2322" s="71" t="s">
        <v>10335</v>
      </c>
      <c r="Z2322" s="64" t="s">
        <v>11667</v>
      </c>
      <c r="AA2322" s="76"/>
      <c r="AB2322" s="76"/>
      <c r="AC2322" s="76"/>
      <c r="AD2322" s="76"/>
      <c r="AE2322" s="125" t="s">
        <v>11590</v>
      </c>
      <c r="AF2322" s="76"/>
      <c r="AG2322" s="76"/>
      <c r="AH2322" s="76"/>
      <c r="AI2322" s="67" t="s">
        <v>13024</v>
      </c>
      <c r="AJ2322" s="64" t="s">
        <v>10346</v>
      </c>
      <c r="AK2322" s="68"/>
      <c r="AL2322" s="68"/>
      <c r="AM2322" s="68"/>
      <c r="AN2322" s="110"/>
      <c r="AO2322" s="110"/>
      <c r="AP2322" s="107"/>
      <c r="AQ2322" s="68"/>
    </row>
    <row r="2323" customFormat="false" ht="67.15" hidden="false" customHeight="false" outlineLevel="0" collapsed="false">
      <c r="B2323" s="1" t="str">
        <f aca="false">поверители!$E2323</f>
        <v>02299834</v>
      </c>
      <c r="C2323" s="64" t="s">
        <v>3090</v>
      </c>
      <c r="D2323" s="63"/>
      <c r="E2323" s="67" t="s">
        <v>13051</v>
      </c>
      <c r="F2323" s="63"/>
      <c r="G2323" s="63" t="s">
        <v>10335</v>
      </c>
      <c r="H2323" s="80" t="s">
        <v>11629</v>
      </c>
      <c r="I2323" s="67" t="s">
        <v>10453</v>
      </c>
      <c r="J2323" s="76"/>
      <c r="K2323" s="76"/>
      <c r="L2323" s="76"/>
      <c r="M2323" s="76"/>
      <c r="N2323" s="76"/>
      <c r="O2323" s="71" t="s">
        <v>10335</v>
      </c>
      <c r="P2323" s="71"/>
      <c r="Q2323" s="71" t="s">
        <v>10338</v>
      </c>
      <c r="R2323" s="79" t="s">
        <v>10339</v>
      </c>
      <c r="S2323" s="74" t="n">
        <v>45161</v>
      </c>
      <c r="T2323" s="74" t="n">
        <v>45891</v>
      </c>
      <c r="U2323" s="87" t="s">
        <v>10340</v>
      </c>
      <c r="V2323" s="87" t="s">
        <v>10341</v>
      </c>
      <c r="W2323" s="76"/>
      <c r="X2323" s="71" t="s">
        <v>10335</v>
      </c>
      <c r="Y2323" s="71" t="s">
        <v>10335</v>
      </c>
      <c r="Z2323" s="66" t="s">
        <v>11707</v>
      </c>
      <c r="AA2323" s="76"/>
      <c r="AB2323" s="76"/>
      <c r="AC2323" s="76"/>
      <c r="AD2323" s="76"/>
      <c r="AE2323" s="125" t="s">
        <v>11590</v>
      </c>
      <c r="AF2323" s="76"/>
      <c r="AG2323" s="76"/>
      <c r="AH2323" s="76"/>
      <c r="AI2323" s="67" t="s">
        <v>11647</v>
      </c>
      <c r="AJ2323" s="64" t="s">
        <v>10346</v>
      </c>
      <c r="AK2323" s="68"/>
      <c r="AL2323" s="68"/>
      <c r="AM2323" s="68"/>
      <c r="AN2323" s="110"/>
      <c r="AO2323" s="110"/>
      <c r="AP2323" s="107"/>
      <c r="AQ2323" s="68"/>
    </row>
    <row r="2324" customFormat="false" ht="50.7" hidden="false" customHeight="false" outlineLevel="0" collapsed="false">
      <c r="B2324" s="1" t="str">
        <f aca="false">поверители!$E2324</f>
        <v>02500623</v>
      </c>
      <c r="C2324" s="64" t="s">
        <v>1711</v>
      </c>
      <c r="D2324" s="63"/>
      <c r="E2324" s="67" t="s">
        <v>13052</v>
      </c>
      <c r="F2324" s="63"/>
      <c r="G2324" s="63" t="s">
        <v>10335</v>
      </c>
      <c r="H2324" s="80" t="s">
        <v>11629</v>
      </c>
      <c r="I2324" s="67" t="s">
        <v>10652</v>
      </c>
      <c r="J2324" s="76"/>
      <c r="K2324" s="76"/>
      <c r="L2324" s="76"/>
      <c r="M2324" s="76"/>
      <c r="N2324" s="76"/>
      <c r="O2324" s="71" t="s">
        <v>10335</v>
      </c>
      <c r="P2324" s="71"/>
      <c r="Q2324" s="71" t="s">
        <v>10338</v>
      </c>
      <c r="R2324" s="79" t="s">
        <v>10339</v>
      </c>
      <c r="S2324" s="74" t="n">
        <v>45161</v>
      </c>
      <c r="T2324" s="74" t="n">
        <v>45891</v>
      </c>
      <c r="U2324" s="87" t="s">
        <v>10340</v>
      </c>
      <c r="V2324" s="87" t="s">
        <v>10341</v>
      </c>
      <c r="W2324" s="76"/>
      <c r="X2324" s="71" t="s">
        <v>10335</v>
      </c>
      <c r="Y2324" s="71" t="s">
        <v>10335</v>
      </c>
      <c r="Z2324" s="66" t="s">
        <v>11630</v>
      </c>
      <c r="AA2324" s="76"/>
      <c r="AB2324" s="76"/>
      <c r="AC2324" s="76"/>
      <c r="AD2324" s="76"/>
      <c r="AE2324" s="125" t="s">
        <v>11590</v>
      </c>
      <c r="AF2324" s="76"/>
      <c r="AG2324" s="76"/>
      <c r="AH2324" s="76"/>
      <c r="AI2324" s="67" t="s">
        <v>13024</v>
      </c>
      <c r="AJ2324" s="64" t="s">
        <v>42</v>
      </c>
      <c r="AK2324" s="68"/>
      <c r="AL2324" s="68"/>
      <c r="AM2324" s="68"/>
      <c r="AN2324" s="110"/>
      <c r="AO2324" s="110"/>
      <c r="AP2324" s="107"/>
      <c r="AQ2324" s="68"/>
    </row>
    <row r="2325" customFormat="false" ht="31.3" hidden="false" customHeight="false" outlineLevel="0" collapsed="false">
      <c r="B2325" s="1" t="str">
        <f aca="false">поверители!$E2325</f>
        <v>12-3784</v>
      </c>
      <c r="C2325" s="64" t="s">
        <v>2611</v>
      </c>
      <c r="D2325" s="63"/>
      <c r="E2325" s="118" t="s">
        <v>13053</v>
      </c>
      <c r="F2325" s="63"/>
      <c r="G2325" s="63" t="s">
        <v>10335</v>
      </c>
      <c r="H2325" s="77" t="s">
        <v>11645</v>
      </c>
      <c r="I2325" s="67" t="n">
        <v>2016</v>
      </c>
      <c r="J2325" s="76"/>
      <c r="K2325" s="76"/>
      <c r="L2325" s="76"/>
      <c r="M2325" s="76"/>
      <c r="N2325" s="76"/>
      <c r="O2325" s="71" t="s">
        <v>10335</v>
      </c>
      <c r="P2325" s="71"/>
      <c r="Q2325" s="71" t="s">
        <v>10338</v>
      </c>
      <c r="R2325" s="79" t="s">
        <v>10339</v>
      </c>
      <c r="S2325" s="74" t="n">
        <v>45161</v>
      </c>
      <c r="T2325" s="74" t="n">
        <v>46621</v>
      </c>
      <c r="U2325" s="87" t="s">
        <v>10340</v>
      </c>
      <c r="V2325" s="87" t="s">
        <v>10341</v>
      </c>
      <c r="W2325" s="76"/>
      <c r="X2325" s="71" t="s">
        <v>10335</v>
      </c>
      <c r="Y2325" s="71" t="s">
        <v>10335</v>
      </c>
      <c r="Z2325" s="64" t="s">
        <v>11646</v>
      </c>
      <c r="AA2325" s="76"/>
      <c r="AB2325" s="76"/>
      <c r="AC2325" s="76"/>
      <c r="AD2325" s="76"/>
      <c r="AE2325" s="125" t="s">
        <v>11590</v>
      </c>
      <c r="AF2325" s="76"/>
      <c r="AG2325" s="76"/>
      <c r="AH2325" s="76"/>
      <c r="AI2325" s="67" t="s">
        <v>13054</v>
      </c>
      <c r="AJ2325" s="64" t="s">
        <v>42</v>
      </c>
      <c r="AK2325" s="68"/>
      <c r="AL2325" s="68"/>
      <c r="AM2325" s="68"/>
      <c r="AN2325" s="110"/>
      <c r="AO2325" s="110"/>
      <c r="AP2325" s="107"/>
      <c r="AQ2325" s="68"/>
    </row>
    <row r="2326" customFormat="false" ht="31.3" hidden="false" customHeight="false" outlineLevel="0" collapsed="false">
      <c r="B2326" s="1" t="str">
        <f aca="false">поверители!$E2326</f>
        <v>10035111</v>
      </c>
      <c r="C2326" s="64" t="s">
        <v>2611</v>
      </c>
      <c r="D2326" s="63"/>
      <c r="E2326" s="118" t="s">
        <v>13055</v>
      </c>
      <c r="F2326" s="63"/>
      <c r="G2326" s="63" t="s">
        <v>10335</v>
      </c>
      <c r="H2326" s="77" t="s">
        <v>11645</v>
      </c>
      <c r="I2326" s="67" t="n">
        <v>2022</v>
      </c>
      <c r="J2326" s="76"/>
      <c r="K2326" s="76"/>
      <c r="L2326" s="76"/>
      <c r="M2326" s="76"/>
      <c r="N2326" s="76"/>
      <c r="O2326" s="71" t="s">
        <v>10335</v>
      </c>
      <c r="P2326" s="71"/>
      <c r="Q2326" s="71" t="s">
        <v>10338</v>
      </c>
      <c r="R2326" s="79" t="s">
        <v>10339</v>
      </c>
      <c r="S2326" s="74" t="n">
        <v>45161</v>
      </c>
      <c r="T2326" s="74" t="n">
        <v>46621</v>
      </c>
      <c r="U2326" s="87" t="s">
        <v>10340</v>
      </c>
      <c r="V2326" s="87" t="s">
        <v>10341</v>
      </c>
      <c r="W2326" s="76"/>
      <c r="X2326" s="71" t="s">
        <v>10335</v>
      </c>
      <c r="Y2326" s="71" t="s">
        <v>10335</v>
      </c>
      <c r="Z2326" s="64" t="s">
        <v>11646</v>
      </c>
      <c r="AA2326" s="76"/>
      <c r="AB2326" s="76"/>
      <c r="AC2326" s="76"/>
      <c r="AD2326" s="76"/>
      <c r="AE2326" s="125" t="s">
        <v>11590</v>
      </c>
      <c r="AF2326" s="76"/>
      <c r="AG2326" s="76"/>
      <c r="AH2326" s="76"/>
      <c r="AI2326" s="67" t="s">
        <v>13056</v>
      </c>
      <c r="AJ2326" s="64" t="s">
        <v>42</v>
      </c>
      <c r="AK2326" s="68"/>
      <c r="AL2326" s="68"/>
      <c r="AM2326" s="68"/>
      <c r="AN2326" s="110"/>
      <c r="AO2326" s="110"/>
      <c r="AP2326" s="107"/>
      <c r="AQ2326" s="68"/>
    </row>
    <row r="2327" customFormat="false" ht="16.4" hidden="false" customHeight="false" outlineLevel="0" collapsed="false">
      <c r="B2327" s="1" t="str">
        <f aca="false">поверители!$E2327</f>
        <v>2269408</v>
      </c>
      <c r="C2327" s="64" t="s">
        <v>3103</v>
      </c>
      <c r="D2327" s="63"/>
      <c r="E2327" s="81" t="s">
        <v>13057</v>
      </c>
      <c r="F2327" s="63"/>
      <c r="G2327" s="63" t="s">
        <v>10335</v>
      </c>
      <c r="H2327" s="80" t="s">
        <v>11629</v>
      </c>
      <c r="I2327" s="67" t="s">
        <v>10363</v>
      </c>
      <c r="J2327" s="76"/>
      <c r="K2327" s="76"/>
      <c r="L2327" s="76"/>
      <c r="M2327" s="76"/>
      <c r="N2327" s="76"/>
      <c r="O2327" s="71" t="s">
        <v>10335</v>
      </c>
      <c r="P2327" s="71"/>
      <c r="Q2327" s="71" t="s">
        <v>10338</v>
      </c>
      <c r="R2327" s="79" t="s">
        <v>10339</v>
      </c>
      <c r="S2327" s="74" t="n">
        <v>45161</v>
      </c>
      <c r="T2327" s="74" t="n">
        <v>46987</v>
      </c>
      <c r="U2327" s="87" t="s">
        <v>10340</v>
      </c>
      <c r="V2327" s="87" t="s">
        <v>10341</v>
      </c>
      <c r="W2327" s="76"/>
      <c r="X2327" s="71" t="s">
        <v>10335</v>
      </c>
      <c r="Y2327" s="71" t="s">
        <v>10335</v>
      </c>
      <c r="Z2327" s="63" t="s">
        <v>11589</v>
      </c>
      <c r="AA2327" s="76"/>
      <c r="AB2327" s="76"/>
      <c r="AC2327" s="76"/>
      <c r="AD2327" s="76"/>
      <c r="AE2327" s="125" t="s">
        <v>11590</v>
      </c>
      <c r="AF2327" s="76"/>
      <c r="AG2327" s="76"/>
      <c r="AH2327" s="76"/>
      <c r="AI2327" s="67" t="s">
        <v>10345</v>
      </c>
      <c r="AJ2327" s="64" t="s">
        <v>42</v>
      </c>
      <c r="AK2327" s="68"/>
      <c r="AL2327" s="68"/>
      <c r="AM2327" s="68"/>
      <c r="AN2327" s="110"/>
      <c r="AO2327" s="110"/>
      <c r="AP2327" s="107"/>
      <c r="AQ2327" s="68"/>
    </row>
    <row r="2328" customFormat="false" ht="16.4" hidden="false" customHeight="false" outlineLevel="0" collapsed="false">
      <c r="B2328" s="1" t="str">
        <f aca="false">поверители!$E2328</f>
        <v>02627618</v>
      </c>
      <c r="C2328" s="64" t="s">
        <v>146</v>
      </c>
      <c r="D2328" s="63"/>
      <c r="E2328" s="81" t="s">
        <v>13058</v>
      </c>
      <c r="F2328" s="63"/>
      <c r="G2328" s="63" t="s">
        <v>10335</v>
      </c>
      <c r="H2328" s="80" t="s">
        <v>11629</v>
      </c>
      <c r="I2328" s="67" t="s">
        <v>10374</v>
      </c>
      <c r="J2328" s="76"/>
      <c r="K2328" s="76"/>
      <c r="L2328" s="76"/>
      <c r="M2328" s="76"/>
      <c r="N2328" s="76"/>
      <c r="O2328" s="71" t="s">
        <v>10335</v>
      </c>
      <c r="P2328" s="71"/>
      <c r="Q2328" s="71" t="s">
        <v>10338</v>
      </c>
      <c r="R2328" s="79" t="s">
        <v>10339</v>
      </c>
      <c r="S2328" s="74" t="n">
        <v>45161</v>
      </c>
      <c r="T2328" s="74" t="n">
        <v>45891</v>
      </c>
      <c r="U2328" s="87" t="s">
        <v>10340</v>
      </c>
      <c r="V2328" s="87" t="s">
        <v>10341</v>
      </c>
      <c r="W2328" s="76"/>
      <c r="X2328" s="71" t="s">
        <v>10335</v>
      </c>
      <c r="Y2328" s="71" t="s">
        <v>10335</v>
      </c>
      <c r="Z2328" s="64" t="s">
        <v>11667</v>
      </c>
      <c r="AA2328" s="76"/>
      <c r="AB2328" s="76"/>
      <c r="AC2328" s="76"/>
      <c r="AD2328" s="76"/>
      <c r="AE2328" s="125" t="s">
        <v>11590</v>
      </c>
      <c r="AF2328" s="76"/>
      <c r="AG2328" s="76"/>
      <c r="AH2328" s="76"/>
      <c r="AI2328" s="67" t="s">
        <v>13056</v>
      </c>
      <c r="AJ2328" s="64" t="s">
        <v>42</v>
      </c>
      <c r="AK2328" s="68"/>
      <c r="AL2328" s="68"/>
      <c r="AM2328" s="68"/>
      <c r="AN2328" s="110"/>
      <c r="AO2328" s="110"/>
      <c r="AP2328" s="107"/>
      <c r="AQ2328" s="68"/>
    </row>
    <row r="2329" customFormat="false" ht="15" hidden="false" customHeight="false" outlineLevel="0" collapsed="false">
      <c r="B2329" s="1" t="str">
        <f aca="false">поверители!$E2329</f>
        <v>1107ZNLC</v>
      </c>
      <c r="C2329" s="64" t="s">
        <v>4515</v>
      </c>
      <c r="D2329" s="63"/>
      <c r="E2329" s="67" t="s">
        <v>4516</v>
      </c>
      <c r="F2329" s="63"/>
      <c r="G2329" s="63" t="s">
        <v>10335</v>
      </c>
      <c r="H2329" s="63" t="s">
        <v>4518</v>
      </c>
      <c r="I2329" s="67" t="s">
        <v>10363</v>
      </c>
      <c r="J2329" s="76"/>
      <c r="K2329" s="76"/>
      <c r="L2329" s="76"/>
      <c r="M2329" s="76"/>
      <c r="N2329" s="76"/>
      <c r="O2329" s="71" t="s">
        <v>10335</v>
      </c>
      <c r="P2329" s="71"/>
      <c r="Q2329" s="71" t="s">
        <v>10338</v>
      </c>
      <c r="R2329" s="79" t="s">
        <v>10339</v>
      </c>
      <c r="S2329" s="74" t="n">
        <v>45161</v>
      </c>
      <c r="T2329" s="74" t="n">
        <v>45891</v>
      </c>
      <c r="U2329" s="87" t="s">
        <v>10340</v>
      </c>
      <c r="V2329" s="87" t="s">
        <v>10341</v>
      </c>
      <c r="W2329" s="76"/>
      <c r="X2329" s="71" t="s">
        <v>10335</v>
      </c>
      <c r="Y2329" s="71" t="s">
        <v>10335</v>
      </c>
      <c r="Z2329" s="126" t="s">
        <v>12967</v>
      </c>
      <c r="AA2329" s="76"/>
      <c r="AB2329" s="76"/>
      <c r="AC2329" s="76"/>
      <c r="AD2329" s="76"/>
      <c r="AE2329" s="125" t="s">
        <v>11590</v>
      </c>
      <c r="AF2329" s="76"/>
      <c r="AG2329" s="76"/>
      <c r="AH2329" s="76"/>
      <c r="AI2329" s="67" t="s">
        <v>12968</v>
      </c>
      <c r="AJ2329" s="64" t="s">
        <v>42</v>
      </c>
      <c r="AK2329" s="68"/>
      <c r="AL2329" s="68"/>
      <c r="AM2329" s="68"/>
      <c r="AN2329" s="110"/>
      <c r="AO2329" s="110"/>
      <c r="AP2329" s="107"/>
      <c r="AQ2329" s="68"/>
    </row>
    <row r="2330" customFormat="false" ht="15" hidden="false" customHeight="false" outlineLevel="0" collapsed="false">
      <c r="B2330" s="1" t="str">
        <f aca="false">поверители!$E2330</f>
        <v>1107ZNL9</v>
      </c>
      <c r="C2330" s="64" t="s">
        <v>4515</v>
      </c>
      <c r="D2330" s="87"/>
      <c r="E2330" s="67" t="s">
        <v>4523</v>
      </c>
      <c r="F2330" s="87"/>
      <c r="G2330" s="63" t="s">
        <v>10335</v>
      </c>
      <c r="H2330" s="63" t="s">
        <v>4518</v>
      </c>
      <c r="I2330" s="67" t="s">
        <v>10363</v>
      </c>
      <c r="J2330" s="89"/>
      <c r="K2330" s="89"/>
      <c r="L2330" s="89"/>
      <c r="M2330" s="89"/>
      <c r="N2330" s="89"/>
      <c r="O2330" s="71" t="s">
        <v>10335</v>
      </c>
      <c r="P2330" s="71"/>
      <c r="Q2330" s="71" t="s">
        <v>10338</v>
      </c>
      <c r="R2330" s="79" t="s">
        <v>10339</v>
      </c>
      <c r="S2330" s="74" t="n">
        <v>45161</v>
      </c>
      <c r="T2330" s="74" t="n">
        <v>45891</v>
      </c>
      <c r="U2330" s="87" t="s">
        <v>10340</v>
      </c>
      <c r="V2330" s="87" t="s">
        <v>10341</v>
      </c>
      <c r="W2330" s="76"/>
      <c r="X2330" s="71" t="s">
        <v>10335</v>
      </c>
      <c r="Y2330" s="71" t="s">
        <v>10335</v>
      </c>
      <c r="Z2330" s="126" t="s">
        <v>12967</v>
      </c>
      <c r="AA2330" s="89"/>
      <c r="AB2330" s="89"/>
      <c r="AC2330" s="89"/>
      <c r="AD2330" s="89"/>
      <c r="AE2330" s="125" t="s">
        <v>11590</v>
      </c>
      <c r="AF2330" s="89"/>
      <c r="AG2330" s="89"/>
      <c r="AH2330" s="89"/>
      <c r="AI2330" s="67" t="s">
        <v>12968</v>
      </c>
      <c r="AJ2330" s="64" t="s">
        <v>42</v>
      </c>
      <c r="AK2330" s="68"/>
      <c r="AL2330" s="68"/>
      <c r="AM2330" s="68"/>
      <c r="AN2330" s="110"/>
      <c r="AO2330" s="110"/>
      <c r="AP2330" s="107"/>
      <c r="AQ2330" s="68"/>
    </row>
    <row r="2331" customFormat="false" ht="15" hidden="false" customHeight="false" outlineLevel="0" collapsed="false">
      <c r="B2331" s="1" t="str">
        <f aca="false">поверители!$E2331</f>
        <v>1107ZNLJ</v>
      </c>
      <c r="C2331" s="64" t="s">
        <v>4515</v>
      </c>
      <c r="D2331" s="87"/>
      <c r="E2331" s="67" t="s">
        <v>13059</v>
      </c>
      <c r="F2331" s="87"/>
      <c r="G2331" s="63" t="s">
        <v>10335</v>
      </c>
      <c r="H2331" s="63" t="s">
        <v>4518</v>
      </c>
      <c r="I2331" s="67" t="s">
        <v>10363</v>
      </c>
      <c r="J2331" s="89"/>
      <c r="K2331" s="89"/>
      <c r="L2331" s="89"/>
      <c r="M2331" s="89"/>
      <c r="N2331" s="89"/>
      <c r="O2331" s="71" t="s">
        <v>10335</v>
      </c>
      <c r="P2331" s="71"/>
      <c r="Q2331" s="71" t="s">
        <v>10338</v>
      </c>
      <c r="R2331" s="79" t="s">
        <v>10339</v>
      </c>
      <c r="S2331" s="74" t="n">
        <v>45161</v>
      </c>
      <c r="T2331" s="74" t="n">
        <v>45891</v>
      </c>
      <c r="U2331" s="87" t="s">
        <v>10340</v>
      </c>
      <c r="V2331" s="87" t="s">
        <v>10341</v>
      </c>
      <c r="W2331" s="76"/>
      <c r="X2331" s="71" t="s">
        <v>10335</v>
      </c>
      <c r="Y2331" s="71" t="s">
        <v>10335</v>
      </c>
      <c r="Z2331" s="126" t="s">
        <v>12967</v>
      </c>
      <c r="AA2331" s="89"/>
      <c r="AB2331" s="89"/>
      <c r="AC2331" s="89"/>
      <c r="AD2331" s="89"/>
      <c r="AE2331" s="125" t="s">
        <v>11590</v>
      </c>
      <c r="AF2331" s="89"/>
      <c r="AG2331" s="89"/>
      <c r="AH2331" s="89"/>
      <c r="AI2331" s="67" t="s">
        <v>12968</v>
      </c>
      <c r="AJ2331" s="64" t="s">
        <v>42</v>
      </c>
      <c r="AK2331" s="68"/>
      <c r="AL2331" s="68"/>
      <c r="AM2331" s="68"/>
      <c r="AN2331" s="110"/>
      <c r="AO2331" s="110"/>
      <c r="AP2331" s="107"/>
      <c r="AQ2331" s="68"/>
    </row>
    <row r="2332" customFormat="false" ht="15" hidden="false" customHeight="false" outlineLevel="0" collapsed="false">
      <c r="B2332" s="1" t="str">
        <f aca="false">поверители!$E2332</f>
        <v>36237330</v>
      </c>
      <c r="C2332" s="64" t="s">
        <v>13060</v>
      </c>
      <c r="D2332" s="63"/>
      <c r="E2332" s="67" t="s">
        <v>13061</v>
      </c>
      <c r="F2332" s="63"/>
      <c r="G2332" s="63" t="s">
        <v>10335</v>
      </c>
      <c r="H2332" s="64" t="s">
        <v>13062</v>
      </c>
      <c r="I2332" s="67" t="n">
        <v>2017</v>
      </c>
      <c r="J2332" s="76"/>
      <c r="K2332" s="76"/>
      <c r="L2332" s="76"/>
      <c r="M2332" s="76"/>
      <c r="N2332" s="76"/>
      <c r="O2332" s="71" t="s">
        <v>10335</v>
      </c>
      <c r="P2332" s="71"/>
      <c r="Q2332" s="71" t="s">
        <v>10338</v>
      </c>
      <c r="R2332" s="79" t="s">
        <v>10339</v>
      </c>
      <c r="S2332" s="74" t="n">
        <v>45133</v>
      </c>
      <c r="T2332" s="74" t="n">
        <v>46959</v>
      </c>
      <c r="U2332" s="87" t="s">
        <v>10340</v>
      </c>
      <c r="V2332" s="87" t="s">
        <v>10341</v>
      </c>
      <c r="W2332" s="76"/>
      <c r="X2332" s="71" t="s">
        <v>10335</v>
      </c>
      <c r="Y2332" s="71" t="s">
        <v>10342</v>
      </c>
      <c r="Z2332" s="63" t="s">
        <v>11732</v>
      </c>
      <c r="AA2332" s="76"/>
      <c r="AB2332" s="76"/>
      <c r="AC2332" s="76"/>
      <c r="AD2332" s="76"/>
      <c r="AE2332" s="78" t="s">
        <v>11726</v>
      </c>
      <c r="AF2332" s="85" t="s">
        <v>11727</v>
      </c>
      <c r="AG2332" s="76"/>
      <c r="AH2332" s="76"/>
      <c r="AI2332" s="67" t="s">
        <v>13063</v>
      </c>
      <c r="AJ2332" s="79" t="s">
        <v>10346</v>
      </c>
      <c r="AK2332" s="68"/>
      <c r="AL2332" s="68"/>
      <c r="AM2332" s="68"/>
      <c r="AN2332" s="110"/>
      <c r="AO2332" s="110"/>
      <c r="AP2332" s="107"/>
      <c r="AQ2332" s="68"/>
    </row>
    <row r="2333" customFormat="false" ht="15" hidden="false" customHeight="false" outlineLevel="0" collapsed="false">
      <c r="B2333" s="1" t="str">
        <f aca="false">поверители!$E2333</f>
        <v>36237332</v>
      </c>
      <c r="C2333" s="64" t="s">
        <v>13060</v>
      </c>
      <c r="D2333" s="63"/>
      <c r="E2333" s="67" t="s">
        <v>13064</v>
      </c>
      <c r="F2333" s="63"/>
      <c r="G2333" s="63" t="s">
        <v>10335</v>
      </c>
      <c r="H2333" s="64" t="s">
        <v>13062</v>
      </c>
      <c r="I2333" s="67" t="n">
        <v>2017</v>
      </c>
      <c r="J2333" s="76"/>
      <c r="K2333" s="76"/>
      <c r="L2333" s="76"/>
      <c r="M2333" s="76"/>
      <c r="N2333" s="76"/>
      <c r="O2333" s="71" t="s">
        <v>10335</v>
      </c>
      <c r="P2333" s="71"/>
      <c r="Q2333" s="71" t="s">
        <v>10338</v>
      </c>
      <c r="R2333" s="79" t="s">
        <v>10339</v>
      </c>
      <c r="S2333" s="74" t="n">
        <v>45138</v>
      </c>
      <c r="T2333" s="74" t="n">
        <v>46964</v>
      </c>
      <c r="U2333" s="87" t="s">
        <v>10340</v>
      </c>
      <c r="V2333" s="87" t="s">
        <v>10341</v>
      </c>
      <c r="W2333" s="76"/>
      <c r="X2333" s="71" t="s">
        <v>10335</v>
      </c>
      <c r="Y2333" s="71" t="s">
        <v>10342</v>
      </c>
      <c r="Z2333" s="63" t="s">
        <v>11732</v>
      </c>
      <c r="AA2333" s="76"/>
      <c r="AB2333" s="76"/>
      <c r="AC2333" s="76"/>
      <c r="AD2333" s="76"/>
      <c r="AE2333" s="78" t="s">
        <v>11726</v>
      </c>
      <c r="AF2333" s="85" t="s">
        <v>11727</v>
      </c>
      <c r="AG2333" s="76"/>
      <c r="AH2333" s="76"/>
      <c r="AI2333" s="67" t="s">
        <v>13063</v>
      </c>
      <c r="AJ2333" s="79" t="s">
        <v>42</v>
      </c>
      <c r="AK2333" s="68"/>
      <c r="AL2333" s="68"/>
      <c r="AM2333" s="68"/>
      <c r="AN2333" s="110"/>
      <c r="AO2333" s="110"/>
      <c r="AP2333" s="107"/>
      <c r="AQ2333" s="68"/>
    </row>
    <row r="2334" customFormat="false" ht="15" hidden="false" customHeight="false" outlineLevel="0" collapsed="false">
      <c r="B2334" s="1" t="str">
        <f aca="false">поверители!$E2334</f>
        <v>36237334</v>
      </c>
      <c r="C2334" s="64" t="s">
        <v>4585</v>
      </c>
      <c r="D2334" s="63"/>
      <c r="E2334" s="102" t="s">
        <v>13065</v>
      </c>
      <c r="F2334" s="63"/>
      <c r="G2334" s="63" t="s">
        <v>10335</v>
      </c>
      <c r="H2334" s="63" t="s">
        <v>11731</v>
      </c>
      <c r="I2334" s="67" t="n">
        <v>2017</v>
      </c>
      <c r="J2334" s="76"/>
      <c r="K2334" s="76"/>
      <c r="L2334" s="109"/>
      <c r="M2334" s="76"/>
      <c r="N2334" s="76"/>
      <c r="O2334" s="71" t="s">
        <v>10335</v>
      </c>
      <c r="P2334" s="71"/>
      <c r="Q2334" s="71" t="s">
        <v>10338</v>
      </c>
      <c r="R2334" s="79" t="s">
        <v>10339</v>
      </c>
      <c r="S2334" s="74" t="n">
        <v>45155</v>
      </c>
      <c r="T2334" s="74" t="n">
        <v>46981</v>
      </c>
      <c r="U2334" s="87" t="s">
        <v>10340</v>
      </c>
      <c r="V2334" s="87" t="s">
        <v>10341</v>
      </c>
      <c r="W2334" s="76"/>
      <c r="X2334" s="71" t="s">
        <v>10335</v>
      </c>
      <c r="Y2334" s="71" t="s">
        <v>10342</v>
      </c>
      <c r="Z2334" s="63" t="s">
        <v>11732</v>
      </c>
      <c r="AA2334" s="76"/>
      <c r="AB2334" s="76"/>
      <c r="AC2334" s="76"/>
      <c r="AD2334" s="76"/>
      <c r="AE2334" s="97" t="s">
        <v>11726</v>
      </c>
      <c r="AF2334" s="89" t="s">
        <v>11727</v>
      </c>
      <c r="AG2334" s="76"/>
      <c r="AH2334" s="76"/>
      <c r="AI2334" s="67" t="s">
        <v>11733</v>
      </c>
      <c r="AJ2334" s="79" t="s">
        <v>42</v>
      </c>
      <c r="AK2334" s="68"/>
      <c r="AL2334" s="68"/>
      <c r="AM2334" s="68"/>
      <c r="AN2334" s="110"/>
      <c r="AO2334" s="110"/>
      <c r="AP2334" s="107"/>
      <c r="AQ2334" s="68"/>
    </row>
    <row r="2335" customFormat="false" ht="67.15" hidden="false" customHeight="false" outlineLevel="0" collapsed="false">
      <c r="B2335" s="1" t="str">
        <f aca="false">поверители!$E2335</f>
        <v>D704D00104E</v>
      </c>
      <c r="C2335" s="64" t="s">
        <v>11723</v>
      </c>
      <c r="D2335" s="63"/>
      <c r="E2335" s="81" t="s">
        <v>13066</v>
      </c>
      <c r="F2335" s="63"/>
      <c r="G2335" s="63" t="s">
        <v>10335</v>
      </c>
      <c r="H2335" s="64" t="s">
        <v>691</v>
      </c>
      <c r="I2335" s="67" t="n">
        <v>2010</v>
      </c>
      <c r="J2335" s="76"/>
      <c r="K2335" s="76"/>
      <c r="L2335" s="76"/>
      <c r="M2335" s="76"/>
      <c r="N2335" s="76"/>
      <c r="O2335" s="71" t="s">
        <v>10335</v>
      </c>
      <c r="P2335" s="71"/>
      <c r="Q2335" s="71" t="s">
        <v>10338</v>
      </c>
      <c r="R2335" s="79" t="s">
        <v>10339</v>
      </c>
      <c r="S2335" s="74" t="n">
        <v>45155</v>
      </c>
      <c r="T2335" s="74" t="n">
        <v>45885</v>
      </c>
      <c r="U2335" s="87" t="s">
        <v>10340</v>
      </c>
      <c r="V2335" s="87" t="s">
        <v>10341</v>
      </c>
      <c r="W2335" s="76"/>
      <c r="X2335" s="71" t="s">
        <v>10335</v>
      </c>
      <c r="Y2335" s="71" t="s">
        <v>10342</v>
      </c>
      <c r="Z2335" s="66" t="s">
        <v>11725</v>
      </c>
      <c r="AA2335" s="76"/>
      <c r="AB2335" s="76"/>
      <c r="AC2335" s="76"/>
      <c r="AD2335" s="76"/>
      <c r="AE2335" s="97" t="s">
        <v>11726</v>
      </c>
      <c r="AF2335" s="89" t="s">
        <v>11727</v>
      </c>
      <c r="AG2335" s="76"/>
      <c r="AH2335" s="76"/>
      <c r="AI2335" s="67" t="s">
        <v>13067</v>
      </c>
      <c r="AJ2335" s="79" t="s">
        <v>42</v>
      </c>
      <c r="AK2335" s="68"/>
      <c r="AL2335" s="68"/>
      <c r="AM2335" s="68"/>
      <c r="AN2335" s="110"/>
      <c r="AO2335" s="110"/>
      <c r="AP2335" s="107"/>
      <c r="AQ2335" s="68"/>
    </row>
    <row r="2336" customFormat="false" ht="16.4" hidden="false" customHeight="false" outlineLevel="0" collapsed="false">
      <c r="B2336" s="1" t="str">
        <f aca="false">поверители!$E2336</f>
        <v>39376172</v>
      </c>
      <c r="C2336" s="64" t="s">
        <v>4585</v>
      </c>
      <c r="D2336" s="63"/>
      <c r="E2336" s="67" t="s">
        <v>13068</v>
      </c>
      <c r="F2336" s="63"/>
      <c r="G2336" s="63" t="s">
        <v>10335</v>
      </c>
      <c r="H2336" s="77" t="s">
        <v>13062</v>
      </c>
      <c r="I2336" s="67" t="n">
        <v>2018</v>
      </c>
      <c r="J2336" s="76"/>
      <c r="K2336" s="76"/>
      <c r="L2336" s="76"/>
      <c r="M2336" s="76"/>
      <c r="N2336" s="76"/>
      <c r="O2336" s="71" t="s">
        <v>10335</v>
      </c>
      <c r="P2336" s="71"/>
      <c r="Q2336" s="71" t="s">
        <v>10338</v>
      </c>
      <c r="R2336" s="79" t="s">
        <v>10339</v>
      </c>
      <c r="S2336" s="74" t="n">
        <v>45155</v>
      </c>
      <c r="T2336" s="74" t="n">
        <v>46981</v>
      </c>
      <c r="U2336" s="87" t="s">
        <v>10340</v>
      </c>
      <c r="V2336" s="87" t="s">
        <v>10341</v>
      </c>
      <c r="W2336" s="76"/>
      <c r="X2336" s="71" t="s">
        <v>10335</v>
      </c>
      <c r="Y2336" s="71" t="s">
        <v>10342</v>
      </c>
      <c r="Z2336" s="63" t="s">
        <v>11732</v>
      </c>
      <c r="AA2336" s="76"/>
      <c r="AB2336" s="76"/>
      <c r="AC2336" s="76"/>
      <c r="AD2336" s="76"/>
      <c r="AE2336" s="97" t="s">
        <v>11726</v>
      </c>
      <c r="AF2336" s="89" t="s">
        <v>11727</v>
      </c>
      <c r="AG2336" s="76"/>
      <c r="AH2336" s="76"/>
      <c r="AI2336" s="67" t="s">
        <v>13069</v>
      </c>
      <c r="AJ2336" s="79" t="s">
        <v>10346</v>
      </c>
      <c r="AK2336" s="68"/>
      <c r="AL2336" s="68"/>
      <c r="AM2336" s="68"/>
      <c r="AN2336" s="110"/>
      <c r="AO2336" s="110"/>
      <c r="AP2336" s="107"/>
      <c r="AQ2336" s="68"/>
    </row>
    <row r="2337" customFormat="false" ht="15" hidden="false" customHeight="false" outlineLevel="0" collapsed="false">
      <c r="B2337" s="1" t="str">
        <f aca="false">поверители!$E2337</f>
        <v>36237336</v>
      </c>
      <c r="C2337" s="64" t="s">
        <v>4585</v>
      </c>
      <c r="D2337" s="87"/>
      <c r="E2337" s="102" t="s">
        <v>13070</v>
      </c>
      <c r="F2337" s="87"/>
      <c r="G2337" s="63" t="s">
        <v>10335</v>
      </c>
      <c r="H2337" s="63" t="s">
        <v>11731</v>
      </c>
      <c r="I2337" s="67" t="n">
        <v>2017</v>
      </c>
      <c r="J2337" s="76"/>
      <c r="K2337" s="89"/>
      <c r="L2337" s="76"/>
      <c r="M2337" s="76"/>
      <c r="N2337" s="76"/>
      <c r="O2337" s="71" t="s">
        <v>10335</v>
      </c>
      <c r="P2337" s="71"/>
      <c r="Q2337" s="71" t="s">
        <v>10338</v>
      </c>
      <c r="R2337" s="79" t="s">
        <v>10339</v>
      </c>
      <c r="S2337" s="74" t="n">
        <v>45161</v>
      </c>
      <c r="T2337" s="74" t="n">
        <v>46987</v>
      </c>
      <c r="U2337" s="87" t="s">
        <v>10340</v>
      </c>
      <c r="V2337" s="87" t="s">
        <v>10341</v>
      </c>
      <c r="W2337" s="76"/>
      <c r="X2337" s="71" t="s">
        <v>10335</v>
      </c>
      <c r="Y2337" s="71" t="s">
        <v>10342</v>
      </c>
      <c r="Z2337" s="63" t="s">
        <v>11732</v>
      </c>
      <c r="AA2337" s="76"/>
      <c r="AB2337" s="76"/>
      <c r="AC2337" s="76"/>
      <c r="AD2337" s="76"/>
      <c r="AE2337" s="97" t="s">
        <v>11726</v>
      </c>
      <c r="AF2337" s="89" t="s">
        <v>11727</v>
      </c>
      <c r="AG2337" s="76"/>
      <c r="AH2337" s="76"/>
      <c r="AI2337" s="67" t="s">
        <v>11733</v>
      </c>
      <c r="AJ2337" s="79" t="s">
        <v>10346</v>
      </c>
      <c r="AK2337" s="68"/>
      <c r="AL2337" s="68"/>
      <c r="AM2337" s="68"/>
      <c r="AN2337" s="110"/>
      <c r="AO2337" s="110"/>
      <c r="AP2337" s="107"/>
      <c r="AQ2337" s="68"/>
    </row>
    <row r="2338" customFormat="false" ht="15" hidden="false" customHeight="false" outlineLevel="0" collapsed="false">
      <c r="B2338" s="1" t="str">
        <f aca="false">поверители!$E2338</f>
        <v>39376171</v>
      </c>
      <c r="C2338" s="64" t="s">
        <v>4585</v>
      </c>
      <c r="D2338" s="87"/>
      <c r="E2338" s="67" t="s">
        <v>13071</v>
      </c>
      <c r="F2338" s="87"/>
      <c r="G2338" s="63" t="s">
        <v>10335</v>
      </c>
      <c r="H2338" s="63" t="s">
        <v>11731</v>
      </c>
      <c r="I2338" s="67" t="n">
        <v>2018</v>
      </c>
      <c r="J2338" s="89"/>
      <c r="K2338" s="89"/>
      <c r="L2338" s="89"/>
      <c r="M2338" s="89"/>
      <c r="N2338" s="89"/>
      <c r="O2338" s="71" t="s">
        <v>10335</v>
      </c>
      <c r="P2338" s="71"/>
      <c r="Q2338" s="71" t="s">
        <v>10338</v>
      </c>
      <c r="R2338" s="79" t="s">
        <v>10339</v>
      </c>
      <c r="S2338" s="74" t="n">
        <v>45161</v>
      </c>
      <c r="T2338" s="74" t="n">
        <v>46987</v>
      </c>
      <c r="U2338" s="87" t="s">
        <v>10340</v>
      </c>
      <c r="V2338" s="87" t="s">
        <v>10341</v>
      </c>
      <c r="W2338" s="76"/>
      <c r="X2338" s="71" t="s">
        <v>10335</v>
      </c>
      <c r="Y2338" s="71" t="s">
        <v>10342</v>
      </c>
      <c r="Z2338" s="63" t="s">
        <v>11732</v>
      </c>
      <c r="AA2338" s="89"/>
      <c r="AB2338" s="89"/>
      <c r="AC2338" s="89"/>
      <c r="AD2338" s="89"/>
      <c r="AE2338" s="97" t="s">
        <v>11726</v>
      </c>
      <c r="AF2338" s="89" t="s">
        <v>11727</v>
      </c>
      <c r="AG2338" s="89"/>
      <c r="AH2338" s="89"/>
      <c r="AI2338" s="67" t="s">
        <v>13072</v>
      </c>
      <c r="AJ2338" s="79" t="s">
        <v>10346</v>
      </c>
      <c r="AK2338" s="68"/>
      <c r="AL2338" s="68"/>
      <c r="AM2338" s="68"/>
      <c r="AN2338" s="110"/>
      <c r="AO2338" s="110"/>
      <c r="AP2338" s="107"/>
      <c r="AQ2338" s="68"/>
    </row>
    <row r="2339" customFormat="false" ht="15" hidden="false" customHeight="false" outlineLevel="0" collapsed="false">
      <c r="B2339" s="1" t="str">
        <f aca="false">поверители!$E2339</f>
        <v>05098</v>
      </c>
      <c r="C2339" s="64" t="s">
        <v>282</v>
      </c>
      <c r="D2339" s="63"/>
      <c r="E2339" s="67" t="s">
        <v>13073</v>
      </c>
      <c r="F2339" s="63"/>
      <c r="G2339" s="63" t="s">
        <v>10335</v>
      </c>
      <c r="H2339" s="63" t="s">
        <v>285</v>
      </c>
      <c r="I2339" s="67" t="s">
        <v>10453</v>
      </c>
      <c r="J2339" s="76"/>
      <c r="K2339" s="76"/>
      <c r="L2339" s="109"/>
      <c r="M2339" s="76"/>
      <c r="N2339" s="76"/>
      <c r="O2339" s="71" t="s">
        <v>10335</v>
      </c>
      <c r="P2339" s="71"/>
      <c r="Q2339" s="71" t="s">
        <v>10338</v>
      </c>
      <c r="R2339" s="79" t="s">
        <v>10339</v>
      </c>
      <c r="S2339" s="95" t="n">
        <v>45168</v>
      </c>
      <c r="T2339" s="95" t="n">
        <v>45898</v>
      </c>
      <c r="U2339" s="87" t="s">
        <v>10340</v>
      </c>
      <c r="V2339" s="87" t="s">
        <v>10341</v>
      </c>
      <c r="W2339" s="76"/>
      <c r="X2339" s="71" t="s">
        <v>10335</v>
      </c>
      <c r="Y2339" s="71" t="s">
        <v>10342</v>
      </c>
      <c r="Z2339" s="64" t="s">
        <v>10423</v>
      </c>
      <c r="AA2339" s="76"/>
      <c r="AB2339" s="76"/>
      <c r="AC2339" s="76"/>
      <c r="AD2339" s="76"/>
      <c r="AE2339" s="97" t="s">
        <v>10344</v>
      </c>
      <c r="AF2339" s="76"/>
      <c r="AG2339" s="76"/>
      <c r="AH2339" s="76"/>
      <c r="AI2339" s="67" t="s">
        <v>10353</v>
      </c>
      <c r="AJ2339" s="79" t="s">
        <v>10346</v>
      </c>
      <c r="AK2339" s="68"/>
      <c r="AL2339" s="68"/>
      <c r="AM2339" s="68"/>
      <c r="AN2339" s="110"/>
      <c r="AO2339" s="110"/>
      <c r="AP2339" s="107"/>
      <c r="AQ2339" s="68"/>
    </row>
    <row r="2340" customFormat="false" ht="15" hidden="false" customHeight="false" outlineLevel="0" collapsed="false">
      <c r="B2340" s="1" t="str">
        <f aca="false">поверители!$E2340</f>
        <v>05092</v>
      </c>
      <c r="C2340" s="64" t="s">
        <v>282</v>
      </c>
      <c r="D2340" s="63"/>
      <c r="E2340" s="67" t="s">
        <v>13074</v>
      </c>
      <c r="F2340" s="63"/>
      <c r="G2340" s="63" t="s">
        <v>10335</v>
      </c>
      <c r="H2340" s="63" t="s">
        <v>285</v>
      </c>
      <c r="I2340" s="67" t="s">
        <v>10453</v>
      </c>
      <c r="J2340" s="76"/>
      <c r="K2340" s="76"/>
      <c r="L2340" s="76"/>
      <c r="M2340" s="76"/>
      <c r="N2340" s="76"/>
      <c r="O2340" s="71" t="s">
        <v>10335</v>
      </c>
      <c r="P2340" s="71"/>
      <c r="Q2340" s="71" t="s">
        <v>10338</v>
      </c>
      <c r="R2340" s="79" t="s">
        <v>10339</v>
      </c>
      <c r="S2340" s="95" t="n">
        <v>45168</v>
      </c>
      <c r="T2340" s="95" t="n">
        <v>45898</v>
      </c>
      <c r="U2340" s="87" t="s">
        <v>10340</v>
      </c>
      <c r="V2340" s="87" t="s">
        <v>10341</v>
      </c>
      <c r="W2340" s="76"/>
      <c r="X2340" s="71" t="s">
        <v>10335</v>
      </c>
      <c r="Y2340" s="71" t="s">
        <v>10342</v>
      </c>
      <c r="Z2340" s="64" t="s">
        <v>10423</v>
      </c>
      <c r="AA2340" s="76"/>
      <c r="AB2340" s="76"/>
      <c r="AC2340" s="76"/>
      <c r="AD2340" s="76"/>
      <c r="AE2340" s="97" t="s">
        <v>10344</v>
      </c>
      <c r="AF2340" s="76"/>
      <c r="AG2340" s="76"/>
      <c r="AH2340" s="76"/>
      <c r="AI2340" s="67" t="s">
        <v>10353</v>
      </c>
      <c r="AJ2340" s="79" t="s">
        <v>10346</v>
      </c>
      <c r="AK2340" s="68"/>
      <c r="AL2340" s="68"/>
      <c r="AM2340" s="68"/>
      <c r="AN2340" s="110"/>
      <c r="AO2340" s="110"/>
      <c r="AP2340" s="107"/>
      <c r="AQ2340" s="68"/>
    </row>
    <row r="2341" customFormat="false" ht="15" hidden="false" customHeight="false" outlineLevel="0" collapsed="false">
      <c r="B2341" s="1" t="str">
        <f aca="false">поверители!$E2341</f>
        <v>05093</v>
      </c>
      <c r="C2341" s="64" t="s">
        <v>282</v>
      </c>
      <c r="D2341" s="63"/>
      <c r="E2341" s="67" t="s">
        <v>13075</v>
      </c>
      <c r="F2341" s="63"/>
      <c r="G2341" s="63" t="s">
        <v>10335</v>
      </c>
      <c r="H2341" s="63" t="s">
        <v>285</v>
      </c>
      <c r="I2341" s="67" t="s">
        <v>10453</v>
      </c>
      <c r="J2341" s="76"/>
      <c r="K2341" s="76"/>
      <c r="L2341" s="76"/>
      <c r="M2341" s="76"/>
      <c r="N2341" s="76"/>
      <c r="O2341" s="71" t="s">
        <v>10335</v>
      </c>
      <c r="P2341" s="71"/>
      <c r="Q2341" s="71" t="s">
        <v>10338</v>
      </c>
      <c r="R2341" s="79" t="s">
        <v>10339</v>
      </c>
      <c r="S2341" s="95" t="n">
        <v>45168</v>
      </c>
      <c r="T2341" s="95" t="n">
        <v>45898</v>
      </c>
      <c r="U2341" s="87" t="s">
        <v>10340</v>
      </c>
      <c r="V2341" s="87" t="s">
        <v>10341</v>
      </c>
      <c r="W2341" s="76"/>
      <c r="X2341" s="71" t="s">
        <v>10335</v>
      </c>
      <c r="Y2341" s="71" t="s">
        <v>10342</v>
      </c>
      <c r="Z2341" s="64" t="s">
        <v>10423</v>
      </c>
      <c r="AA2341" s="76"/>
      <c r="AB2341" s="76"/>
      <c r="AC2341" s="76"/>
      <c r="AD2341" s="76"/>
      <c r="AE2341" s="97" t="s">
        <v>10344</v>
      </c>
      <c r="AF2341" s="76"/>
      <c r="AG2341" s="76"/>
      <c r="AH2341" s="76"/>
      <c r="AI2341" s="67" t="s">
        <v>10353</v>
      </c>
      <c r="AJ2341" s="79" t="s">
        <v>10346</v>
      </c>
      <c r="AK2341" s="68"/>
      <c r="AL2341" s="68"/>
      <c r="AM2341" s="68"/>
      <c r="AN2341" s="110"/>
      <c r="AO2341" s="110"/>
      <c r="AP2341" s="107"/>
      <c r="AQ2341" s="68"/>
    </row>
    <row r="2342" customFormat="false" ht="15" hidden="false" customHeight="false" outlineLevel="0" collapsed="false">
      <c r="B2342" s="1" t="str">
        <f aca="false">поверители!$E2342</f>
        <v>05100</v>
      </c>
      <c r="C2342" s="64" t="s">
        <v>282</v>
      </c>
      <c r="D2342" s="63"/>
      <c r="E2342" s="67" t="s">
        <v>13076</v>
      </c>
      <c r="F2342" s="63"/>
      <c r="G2342" s="63" t="s">
        <v>10335</v>
      </c>
      <c r="H2342" s="63" t="s">
        <v>285</v>
      </c>
      <c r="I2342" s="67" t="s">
        <v>10453</v>
      </c>
      <c r="J2342" s="76"/>
      <c r="K2342" s="76"/>
      <c r="L2342" s="76"/>
      <c r="M2342" s="76"/>
      <c r="N2342" s="76"/>
      <c r="O2342" s="71" t="s">
        <v>10335</v>
      </c>
      <c r="P2342" s="71"/>
      <c r="Q2342" s="71" t="s">
        <v>10338</v>
      </c>
      <c r="R2342" s="79" t="s">
        <v>10339</v>
      </c>
      <c r="S2342" s="95" t="n">
        <v>45168</v>
      </c>
      <c r="T2342" s="95" t="n">
        <v>45898</v>
      </c>
      <c r="U2342" s="87" t="s">
        <v>10340</v>
      </c>
      <c r="V2342" s="87" t="s">
        <v>10341</v>
      </c>
      <c r="W2342" s="76"/>
      <c r="X2342" s="71" t="s">
        <v>10335</v>
      </c>
      <c r="Y2342" s="71" t="s">
        <v>10342</v>
      </c>
      <c r="Z2342" s="64" t="s">
        <v>10423</v>
      </c>
      <c r="AA2342" s="76"/>
      <c r="AB2342" s="76"/>
      <c r="AC2342" s="76"/>
      <c r="AD2342" s="76"/>
      <c r="AE2342" s="97" t="s">
        <v>10344</v>
      </c>
      <c r="AF2342" s="76"/>
      <c r="AG2342" s="76"/>
      <c r="AH2342" s="76"/>
      <c r="AI2342" s="67" t="s">
        <v>10353</v>
      </c>
      <c r="AJ2342" s="79" t="s">
        <v>10346</v>
      </c>
      <c r="AK2342" s="68"/>
      <c r="AL2342" s="68"/>
      <c r="AM2342" s="68"/>
      <c r="AN2342" s="110"/>
      <c r="AO2342" s="110"/>
      <c r="AP2342" s="107"/>
      <c r="AQ2342" s="68"/>
    </row>
    <row r="2343" customFormat="false" ht="15" hidden="false" customHeight="false" outlineLevel="0" collapsed="false">
      <c r="B2343" s="1" t="str">
        <f aca="false">поверители!$E2343</f>
        <v>05095</v>
      </c>
      <c r="C2343" s="64" t="s">
        <v>282</v>
      </c>
      <c r="D2343" s="63"/>
      <c r="E2343" s="67" t="s">
        <v>13077</v>
      </c>
      <c r="F2343" s="63"/>
      <c r="G2343" s="63" t="s">
        <v>10335</v>
      </c>
      <c r="H2343" s="63" t="s">
        <v>285</v>
      </c>
      <c r="I2343" s="67" t="s">
        <v>10453</v>
      </c>
      <c r="J2343" s="76"/>
      <c r="K2343" s="76"/>
      <c r="L2343" s="76"/>
      <c r="M2343" s="76"/>
      <c r="N2343" s="76"/>
      <c r="O2343" s="71" t="s">
        <v>10335</v>
      </c>
      <c r="P2343" s="71"/>
      <c r="Q2343" s="71" t="s">
        <v>10338</v>
      </c>
      <c r="R2343" s="79" t="s">
        <v>10339</v>
      </c>
      <c r="S2343" s="95" t="n">
        <v>45168</v>
      </c>
      <c r="T2343" s="95" t="n">
        <v>45898</v>
      </c>
      <c r="U2343" s="87" t="s">
        <v>10340</v>
      </c>
      <c r="V2343" s="87" t="s">
        <v>10341</v>
      </c>
      <c r="W2343" s="76"/>
      <c r="X2343" s="71" t="s">
        <v>10335</v>
      </c>
      <c r="Y2343" s="71" t="s">
        <v>10342</v>
      </c>
      <c r="Z2343" s="64" t="s">
        <v>10423</v>
      </c>
      <c r="AA2343" s="76"/>
      <c r="AB2343" s="76"/>
      <c r="AC2343" s="76"/>
      <c r="AD2343" s="76"/>
      <c r="AE2343" s="97" t="s">
        <v>10344</v>
      </c>
      <c r="AF2343" s="76"/>
      <c r="AG2343" s="76"/>
      <c r="AH2343" s="76"/>
      <c r="AI2343" s="67" t="s">
        <v>10353</v>
      </c>
      <c r="AJ2343" s="79" t="s">
        <v>10346</v>
      </c>
      <c r="AK2343" s="68"/>
      <c r="AL2343" s="68"/>
      <c r="AM2343" s="68"/>
      <c r="AN2343" s="110"/>
      <c r="AO2343" s="110"/>
      <c r="AP2343" s="107"/>
      <c r="AQ2343" s="68"/>
    </row>
    <row r="2344" customFormat="false" ht="15" hidden="false" customHeight="false" outlineLevel="0" collapsed="false">
      <c r="B2344" s="1" t="str">
        <f aca="false">поверители!$E2344</f>
        <v>05102</v>
      </c>
      <c r="C2344" s="64" t="s">
        <v>282</v>
      </c>
      <c r="D2344" s="63"/>
      <c r="E2344" s="67" t="s">
        <v>13078</v>
      </c>
      <c r="F2344" s="63"/>
      <c r="G2344" s="63" t="s">
        <v>10335</v>
      </c>
      <c r="H2344" s="63" t="s">
        <v>285</v>
      </c>
      <c r="I2344" s="67" t="s">
        <v>10453</v>
      </c>
      <c r="J2344" s="76"/>
      <c r="K2344" s="76"/>
      <c r="L2344" s="76"/>
      <c r="M2344" s="76"/>
      <c r="N2344" s="76"/>
      <c r="O2344" s="71" t="s">
        <v>10335</v>
      </c>
      <c r="P2344" s="71"/>
      <c r="Q2344" s="71" t="s">
        <v>10338</v>
      </c>
      <c r="R2344" s="79" t="s">
        <v>10339</v>
      </c>
      <c r="S2344" s="95" t="n">
        <v>45168</v>
      </c>
      <c r="T2344" s="95" t="n">
        <v>45898</v>
      </c>
      <c r="U2344" s="87" t="s">
        <v>10340</v>
      </c>
      <c r="V2344" s="87" t="s">
        <v>10341</v>
      </c>
      <c r="W2344" s="76"/>
      <c r="X2344" s="71" t="s">
        <v>10335</v>
      </c>
      <c r="Y2344" s="71" t="s">
        <v>10342</v>
      </c>
      <c r="Z2344" s="64" t="s">
        <v>10423</v>
      </c>
      <c r="AA2344" s="76"/>
      <c r="AB2344" s="76"/>
      <c r="AC2344" s="76"/>
      <c r="AD2344" s="76"/>
      <c r="AE2344" s="97" t="s">
        <v>10344</v>
      </c>
      <c r="AF2344" s="76"/>
      <c r="AG2344" s="76"/>
      <c r="AH2344" s="76"/>
      <c r="AI2344" s="67" t="s">
        <v>10353</v>
      </c>
      <c r="AJ2344" s="79" t="s">
        <v>10346</v>
      </c>
      <c r="AK2344" s="68"/>
      <c r="AL2344" s="68"/>
      <c r="AM2344" s="68"/>
      <c r="AN2344" s="110"/>
      <c r="AO2344" s="110"/>
      <c r="AP2344" s="107"/>
      <c r="AQ2344" s="68"/>
    </row>
    <row r="2345" customFormat="false" ht="15" hidden="false" customHeight="false" outlineLevel="0" collapsed="false">
      <c r="B2345" s="1" t="str">
        <f aca="false">поверители!$E2345</f>
        <v>05096</v>
      </c>
      <c r="C2345" s="64" t="s">
        <v>282</v>
      </c>
      <c r="D2345" s="63"/>
      <c r="E2345" s="67" t="s">
        <v>13079</v>
      </c>
      <c r="F2345" s="63"/>
      <c r="G2345" s="63" t="s">
        <v>10335</v>
      </c>
      <c r="H2345" s="63" t="s">
        <v>285</v>
      </c>
      <c r="I2345" s="67" t="s">
        <v>10453</v>
      </c>
      <c r="J2345" s="76"/>
      <c r="K2345" s="76"/>
      <c r="L2345" s="76"/>
      <c r="M2345" s="76"/>
      <c r="N2345" s="76"/>
      <c r="O2345" s="71" t="s">
        <v>10335</v>
      </c>
      <c r="P2345" s="71"/>
      <c r="Q2345" s="71" t="s">
        <v>10338</v>
      </c>
      <c r="R2345" s="79" t="s">
        <v>10339</v>
      </c>
      <c r="S2345" s="95" t="n">
        <v>45168</v>
      </c>
      <c r="T2345" s="95" t="n">
        <v>45898</v>
      </c>
      <c r="U2345" s="87" t="s">
        <v>10340</v>
      </c>
      <c r="V2345" s="87" t="s">
        <v>10341</v>
      </c>
      <c r="W2345" s="76"/>
      <c r="X2345" s="71" t="s">
        <v>10335</v>
      </c>
      <c r="Y2345" s="71" t="s">
        <v>10342</v>
      </c>
      <c r="Z2345" s="64" t="s">
        <v>10423</v>
      </c>
      <c r="AA2345" s="76"/>
      <c r="AB2345" s="76"/>
      <c r="AC2345" s="76"/>
      <c r="AD2345" s="76"/>
      <c r="AE2345" s="97" t="s">
        <v>10344</v>
      </c>
      <c r="AF2345" s="76"/>
      <c r="AG2345" s="76"/>
      <c r="AH2345" s="76"/>
      <c r="AI2345" s="67" t="s">
        <v>10353</v>
      </c>
      <c r="AJ2345" s="79" t="s">
        <v>10346</v>
      </c>
      <c r="AK2345" s="68"/>
      <c r="AL2345" s="68"/>
      <c r="AM2345" s="68"/>
      <c r="AN2345" s="110"/>
      <c r="AO2345" s="110"/>
      <c r="AP2345" s="107"/>
      <c r="AQ2345" s="68"/>
    </row>
    <row r="2346" customFormat="false" ht="15" hidden="false" customHeight="false" outlineLevel="0" collapsed="false">
      <c r="B2346" s="1" t="str">
        <f aca="false">поверители!$E2346</f>
        <v>05097</v>
      </c>
      <c r="C2346" s="64" t="s">
        <v>282</v>
      </c>
      <c r="D2346" s="63"/>
      <c r="E2346" s="67" t="s">
        <v>13080</v>
      </c>
      <c r="F2346" s="63"/>
      <c r="G2346" s="63" t="s">
        <v>10335</v>
      </c>
      <c r="H2346" s="63" t="s">
        <v>285</v>
      </c>
      <c r="I2346" s="67" t="s">
        <v>10453</v>
      </c>
      <c r="J2346" s="76"/>
      <c r="K2346" s="76"/>
      <c r="L2346" s="76"/>
      <c r="M2346" s="76"/>
      <c r="N2346" s="76"/>
      <c r="O2346" s="71" t="s">
        <v>10335</v>
      </c>
      <c r="P2346" s="71"/>
      <c r="Q2346" s="71" t="s">
        <v>10338</v>
      </c>
      <c r="R2346" s="79" t="s">
        <v>10339</v>
      </c>
      <c r="S2346" s="95" t="n">
        <v>45168</v>
      </c>
      <c r="T2346" s="95" t="n">
        <v>45898</v>
      </c>
      <c r="U2346" s="87" t="s">
        <v>10340</v>
      </c>
      <c r="V2346" s="87" t="s">
        <v>10341</v>
      </c>
      <c r="W2346" s="76"/>
      <c r="X2346" s="71" t="s">
        <v>10335</v>
      </c>
      <c r="Y2346" s="71" t="s">
        <v>10342</v>
      </c>
      <c r="Z2346" s="64" t="s">
        <v>10423</v>
      </c>
      <c r="AA2346" s="76"/>
      <c r="AB2346" s="76"/>
      <c r="AC2346" s="76"/>
      <c r="AD2346" s="76"/>
      <c r="AE2346" s="97" t="s">
        <v>10344</v>
      </c>
      <c r="AF2346" s="76"/>
      <c r="AG2346" s="76"/>
      <c r="AH2346" s="76"/>
      <c r="AI2346" s="67" t="s">
        <v>10353</v>
      </c>
      <c r="AJ2346" s="79" t="s">
        <v>10346</v>
      </c>
      <c r="AK2346" s="68"/>
      <c r="AL2346" s="68"/>
      <c r="AM2346" s="68"/>
      <c r="AN2346" s="110"/>
      <c r="AO2346" s="110"/>
      <c r="AP2346" s="107"/>
      <c r="AQ2346" s="68"/>
    </row>
    <row r="2347" customFormat="false" ht="15" hidden="false" customHeight="false" outlineLevel="0" collapsed="false">
      <c r="B2347" s="1" t="str">
        <f aca="false">поверители!$E2347</f>
        <v>05109</v>
      </c>
      <c r="C2347" s="64" t="s">
        <v>282</v>
      </c>
      <c r="D2347" s="63"/>
      <c r="E2347" s="81" t="s">
        <v>11784</v>
      </c>
      <c r="F2347" s="63"/>
      <c r="G2347" s="63" t="s">
        <v>10335</v>
      </c>
      <c r="H2347" s="63" t="s">
        <v>285</v>
      </c>
      <c r="I2347" s="67" t="s">
        <v>10453</v>
      </c>
      <c r="J2347" s="76"/>
      <c r="K2347" s="76"/>
      <c r="L2347" s="76"/>
      <c r="M2347" s="76"/>
      <c r="N2347" s="76"/>
      <c r="O2347" s="71" t="s">
        <v>10335</v>
      </c>
      <c r="P2347" s="71"/>
      <c r="Q2347" s="71" t="s">
        <v>10338</v>
      </c>
      <c r="R2347" s="79" t="s">
        <v>10339</v>
      </c>
      <c r="S2347" s="95" t="n">
        <v>45168</v>
      </c>
      <c r="T2347" s="95" t="n">
        <v>45898</v>
      </c>
      <c r="U2347" s="87" t="s">
        <v>10340</v>
      </c>
      <c r="V2347" s="87" t="s">
        <v>10341</v>
      </c>
      <c r="W2347" s="76"/>
      <c r="X2347" s="71" t="s">
        <v>10335</v>
      </c>
      <c r="Y2347" s="71" t="s">
        <v>10342</v>
      </c>
      <c r="Z2347" s="64" t="s">
        <v>10423</v>
      </c>
      <c r="AA2347" s="76"/>
      <c r="AB2347" s="76"/>
      <c r="AC2347" s="76"/>
      <c r="AD2347" s="76"/>
      <c r="AE2347" s="97" t="s">
        <v>10344</v>
      </c>
      <c r="AF2347" s="76"/>
      <c r="AG2347" s="76"/>
      <c r="AH2347" s="76"/>
      <c r="AI2347" s="67" t="s">
        <v>10353</v>
      </c>
      <c r="AJ2347" s="79" t="s">
        <v>42</v>
      </c>
      <c r="AK2347" s="68"/>
      <c r="AL2347" s="68"/>
      <c r="AM2347" s="68"/>
      <c r="AN2347" s="110"/>
      <c r="AO2347" s="110"/>
      <c r="AP2347" s="107"/>
      <c r="AQ2347" s="68"/>
    </row>
    <row r="2348" customFormat="false" ht="15" hidden="false" customHeight="false" outlineLevel="0" collapsed="false">
      <c r="B2348" s="1" t="str">
        <f aca="false">поверители!$E2348</f>
        <v>05129</v>
      </c>
      <c r="C2348" s="64" t="s">
        <v>282</v>
      </c>
      <c r="D2348" s="63"/>
      <c r="E2348" s="67" t="s">
        <v>13081</v>
      </c>
      <c r="F2348" s="63"/>
      <c r="G2348" s="63" t="s">
        <v>10335</v>
      </c>
      <c r="H2348" s="63" t="s">
        <v>285</v>
      </c>
      <c r="I2348" s="67" t="s">
        <v>10453</v>
      </c>
      <c r="J2348" s="76"/>
      <c r="K2348" s="76"/>
      <c r="L2348" s="109"/>
      <c r="M2348" s="76"/>
      <c r="N2348" s="76"/>
      <c r="O2348" s="71" t="s">
        <v>10335</v>
      </c>
      <c r="P2348" s="71"/>
      <c r="Q2348" s="71" t="s">
        <v>10338</v>
      </c>
      <c r="R2348" s="79" t="s">
        <v>10339</v>
      </c>
      <c r="S2348" s="95" t="n">
        <v>45168</v>
      </c>
      <c r="T2348" s="95" t="n">
        <v>45898</v>
      </c>
      <c r="U2348" s="87" t="s">
        <v>10340</v>
      </c>
      <c r="V2348" s="87" t="s">
        <v>10341</v>
      </c>
      <c r="W2348" s="76"/>
      <c r="X2348" s="71" t="s">
        <v>10335</v>
      </c>
      <c r="Y2348" s="71" t="s">
        <v>10342</v>
      </c>
      <c r="Z2348" s="64" t="s">
        <v>10423</v>
      </c>
      <c r="AA2348" s="76"/>
      <c r="AB2348" s="76"/>
      <c r="AC2348" s="76"/>
      <c r="AD2348" s="76"/>
      <c r="AE2348" s="97" t="s">
        <v>10344</v>
      </c>
      <c r="AF2348" s="76"/>
      <c r="AG2348" s="76"/>
      <c r="AH2348" s="76"/>
      <c r="AI2348" s="67" t="s">
        <v>10345</v>
      </c>
      <c r="AJ2348" s="79" t="s">
        <v>42</v>
      </c>
      <c r="AK2348" s="68"/>
      <c r="AL2348" s="68"/>
      <c r="AM2348" s="68"/>
      <c r="AN2348" s="110"/>
      <c r="AO2348" s="110"/>
      <c r="AP2348" s="107"/>
      <c r="AQ2348" s="68"/>
    </row>
    <row r="2349" customFormat="false" ht="15" hidden="false" customHeight="false" outlineLevel="0" collapsed="false">
      <c r="B2349" s="1" t="str">
        <f aca="false">поверители!$E2349</f>
        <v>05136</v>
      </c>
      <c r="C2349" s="64" t="s">
        <v>282</v>
      </c>
      <c r="D2349" s="63"/>
      <c r="E2349" s="67" t="s">
        <v>13082</v>
      </c>
      <c r="F2349" s="63"/>
      <c r="G2349" s="63" t="s">
        <v>10335</v>
      </c>
      <c r="H2349" s="63" t="s">
        <v>285</v>
      </c>
      <c r="I2349" s="67" t="s">
        <v>10453</v>
      </c>
      <c r="J2349" s="76"/>
      <c r="K2349" s="76"/>
      <c r="L2349" s="109"/>
      <c r="M2349" s="76"/>
      <c r="N2349" s="76"/>
      <c r="O2349" s="71" t="s">
        <v>10335</v>
      </c>
      <c r="P2349" s="71"/>
      <c r="Q2349" s="71" t="s">
        <v>10338</v>
      </c>
      <c r="R2349" s="79" t="s">
        <v>10339</v>
      </c>
      <c r="S2349" s="95" t="n">
        <v>45168</v>
      </c>
      <c r="T2349" s="95" t="n">
        <v>45898</v>
      </c>
      <c r="U2349" s="87" t="s">
        <v>10340</v>
      </c>
      <c r="V2349" s="87" t="s">
        <v>10341</v>
      </c>
      <c r="W2349" s="76"/>
      <c r="X2349" s="71" t="s">
        <v>10335</v>
      </c>
      <c r="Y2349" s="71" t="s">
        <v>10342</v>
      </c>
      <c r="Z2349" s="64" t="s">
        <v>10423</v>
      </c>
      <c r="AA2349" s="76"/>
      <c r="AB2349" s="76"/>
      <c r="AC2349" s="76"/>
      <c r="AD2349" s="76"/>
      <c r="AE2349" s="97" t="s">
        <v>10344</v>
      </c>
      <c r="AF2349" s="76"/>
      <c r="AG2349" s="76"/>
      <c r="AH2349" s="76"/>
      <c r="AI2349" s="67" t="s">
        <v>10345</v>
      </c>
      <c r="AJ2349" s="79" t="s">
        <v>42</v>
      </c>
      <c r="AK2349" s="68"/>
      <c r="AL2349" s="68"/>
      <c r="AM2349" s="68"/>
      <c r="AN2349" s="110"/>
      <c r="AO2349" s="110"/>
      <c r="AP2349" s="107"/>
      <c r="AQ2349" s="68"/>
    </row>
    <row r="2350" customFormat="false" ht="15" hidden="false" customHeight="false" outlineLevel="0" collapsed="false">
      <c r="B2350" s="1" t="str">
        <f aca="false">поверители!$E2350</f>
        <v>06333</v>
      </c>
      <c r="C2350" s="64" t="s">
        <v>282</v>
      </c>
      <c r="D2350" s="63"/>
      <c r="E2350" s="67" t="s">
        <v>13083</v>
      </c>
      <c r="F2350" s="63"/>
      <c r="G2350" s="63" t="s">
        <v>10335</v>
      </c>
      <c r="H2350" s="63" t="s">
        <v>285</v>
      </c>
      <c r="I2350" s="67" t="s">
        <v>10453</v>
      </c>
      <c r="J2350" s="76"/>
      <c r="K2350" s="76"/>
      <c r="L2350" s="109"/>
      <c r="M2350" s="76"/>
      <c r="N2350" s="76"/>
      <c r="O2350" s="71" t="s">
        <v>10335</v>
      </c>
      <c r="P2350" s="71"/>
      <c r="Q2350" s="71" t="s">
        <v>10338</v>
      </c>
      <c r="R2350" s="79" t="s">
        <v>10339</v>
      </c>
      <c r="S2350" s="95" t="n">
        <v>45168</v>
      </c>
      <c r="T2350" s="95" t="n">
        <v>45898</v>
      </c>
      <c r="U2350" s="87" t="s">
        <v>10340</v>
      </c>
      <c r="V2350" s="87" t="s">
        <v>10341</v>
      </c>
      <c r="W2350" s="76"/>
      <c r="X2350" s="71" t="s">
        <v>10335</v>
      </c>
      <c r="Y2350" s="71" t="s">
        <v>10342</v>
      </c>
      <c r="Z2350" s="64" t="s">
        <v>10423</v>
      </c>
      <c r="AA2350" s="76"/>
      <c r="AB2350" s="76"/>
      <c r="AC2350" s="76"/>
      <c r="AD2350" s="76"/>
      <c r="AE2350" s="97" t="s">
        <v>10344</v>
      </c>
      <c r="AF2350" s="76"/>
      <c r="AG2350" s="76"/>
      <c r="AH2350" s="76"/>
      <c r="AI2350" s="67" t="s">
        <v>10345</v>
      </c>
      <c r="AJ2350" s="79" t="s">
        <v>42</v>
      </c>
      <c r="AK2350" s="68"/>
      <c r="AL2350" s="68"/>
      <c r="AM2350" s="68"/>
      <c r="AN2350" s="110"/>
      <c r="AO2350" s="110"/>
      <c r="AP2350" s="107"/>
      <c r="AQ2350" s="68"/>
    </row>
    <row r="2351" customFormat="false" ht="15" hidden="false" customHeight="false" outlineLevel="0" collapsed="false">
      <c r="B2351" s="1" t="str">
        <f aca="false">поверители!$E2351</f>
        <v>06332</v>
      </c>
      <c r="C2351" s="64" t="s">
        <v>282</v>
      </c>
      <c r="D2351" s="63"/>
      <c r="E2351" s="67" t="s">
        <v>13084</v>
      </c>
      <c r="F2351" s="63"/>
      <c r="G2351" s="63" t="s">
        <v>10335</v>
      </c>
      <c r="H2351" s="63" t="s">
        <v>285</v>
      </c>
      <c r="I2351" s="67" t="s">
        <v>10453</v>
      </c>
      <c r="J2351" s="76"/>
      <c r="K2351" s="76"/>
      <c r="L2351" s="109"/>
      <c r="M2351" s="76"/>
      <c r="N2351" s="76"/>
      <c r="O2351" s="71" t="s">
        <v>10335</v>
      </c>
      <c r="P2351" s="71"/>
      <c r="Q2351" s="71" t="s">
        <v>10338</v>
      </c>
      <c r="R2351" s="79" t="s">
        <v>10339</v>
      </c>
      <c r="S2351" s="95" t="n">
        <v>45168</v>
      </c>
      <c r="T2351" s="95" t="n">
        <v>45898</v>
      </c>
      <c r="U2351" s="87" t="s">
        <v>10340</v>
      </c>
      <c r="V2351" s="87" t="s">
        <v>10341</v>
      </c>
      <c r="W2351" s="76"/>
      <c r="X2351" s="71" t="s">
        <v>10335</v>
      </c>
      <c r="Y2351" s="71" t="s">
        <v>10342</v>
      </c>
      <c r="Z2351" s="64" t="s">
        <v>10423</v>
      </c>
      <c r="AA2351" s="76"/>
      <c r="AB2351" s="76"/>
      <c r="AC2351" s="76"/>
      <c r="AD2351" s="76"/>
      <c r="AE2351" s="97" t="s">
        <v>10344</v>
      </c>
      <c r="AF2351" s="76"/>
      <c r="AG2351" s="76"/>
      <c r="AH2351" s="76"/>
      <c r="AI2351" s="67" t="s">
        <v>10365</v>
      </c>
      <c r="AJ2351" s="79" t="s">
        <v>42</v>
      </c>
      <c r="AK2351" s="68"/>
      <c r="AL2351" s="68"/>
      <c r="AM2351" s="68"/>
      <c r="AN2351" s="110"/>
      <c r="AO2351" s="110"/>
      <c r="AP2351" s="107"/>
      <c r="AQ2351" s="68"/>
    </row>
    <row r="2352" customFormat="false" ht="16.4" hidden="false" customHeight="false" outlineLevel="0" collapsed="false">
      <c r="B2352" s="1" t="str">
        <f aca="false">поверители!$E2352</f>
        <v>11069S3E</v>
      </c>
      <c r="C2352" s="64" t="s">
        <v>286</v>
      </c>
      <c r="D2352" s="63"/>
      <c r="E2352" s="67" t="s">
        <v>13085</v>
      </c>
      <c r="F2352" s="63"/>
      <c r="G2352" s="63" t="s">
        <v>10335</v>
      </c>
      <c r="H2352" s="80" t="s">
        <v>13086</v>
      </c>
      <c r="I2352" s="67" t="s">
        <v>10374</v>
      </c>
      <c r="J2352" s="76"/>
      <c r="K2352" s="76"/>
      <c r="L2352" s="109"/>
      <c r="M2352" s="76"/>
      <c r="N2352" s="76"/>
      <c r="O2352" s="71" t="s">
        <v>10335</v>
      </c>
      <c r="P2352" s="71"/>
      <c r="Q2352" s="71" t="s">
        <v>10338</v>
      </c>
      <c r="R2352" s="79" t="s">
        <v>10339</v>
      </c>
      <c r="S2352" s="95" t="n">
        <v>45168</v>
      </c>
      <c r="T2352" s="95" t="n">
        <v>46263</v>
      </c>
      <c r="U2352" s="87" t="s">
        <v>10340</v>
      </c>
      <c r="V2352" s="87" t="s">
        <v>10341</v>
      </c>
      <c r="W2352" s="76"/>
      <c r="X2352" s="71" t="s">
        <v>10335</v>
      </c>
      <c r="Y2352" s="71" t="s">
        <v>10342</v>
      </c>
      <c r="Z2352" s="63" t="s">
        <v>10364</v>
      </c>
      <c r="AA2352" s="76"/>
      <c r="AB2352" s="76"/>
      <c r="AC2352" s="76"/>
      <c r="AD2352" s="76"/>
      <c r="AE2352" s="97" t="s">
        <v>10344</v>
      </c>
      <c r="AF2352" s="76"/>
      <c r="AG2352" s="76"/>
      <c r="AH2352" s="76"/>
      <c r="AI2352" s="67" t="s">
        <v>10377</v>
      </c>
      <c r="AJ2352" s="79" t="s">
        <v>42</v>
      </c>
      <c r="AK2352" s="68"/>
      <c r="AL2352" s="68"/>
      <c r="AM2352" s="68"/>
      <c r="AN2352" s="110"/>
      <c r="AO2352" s="110"/>
      <c r="AP2352" s="107"/>
      <c r="AQ2352" s="68"/>
    </row>
    <row r="2353" customFormat="false" ht="17.9" hidden="false" customHeight="false" outlineLevel="0" collapsed="false">
      <c r="B2353" s="1" t="str">
        <f aca="false">поверители!$E2353</f>
        <v>110726BO</v>
      </c>
      <c r="C2353" s="64" t="s">
        <v>286</v>
      </c>
      <c r="D2353" s="63"/>
      <c r="E2353" s="65" t="s">
        <v>13087</v>
      </c>
      <c r="F2353" s="63"/>
      <c r="G2353" s="63" t="s">
        <v>10335</v>
      </c>
      <c r="H2353" s="80" t="s">
        <v>13086</v>
      </c>
      <c r="I2353" s="67" t="s">
        <v>10652</v>
      </c>
      <c r="J2353" s="76"/>
      <c r="K2353" s="76"/>
      <c r="L2353" s="109"/>
      <c r="M2353" s="76"/>
      <c r="N2353" s="76"/>
      <c r="O2353" s="71" t="s">
        <v>10335</v>
      </c>
      <c r="P2353" s="71"/>
      <c r="Q2353" s="71" t="s">
        <v>10338</v>
      </c>
      <c r="R2353" s="79" t="s">
        <v>10339</v>
      </c>
      <c r="S2353" s="95" t="n">
        <v>45168</v>
      </c>
      <c r="T2353" s="95" t="n">
        <v>46263</v>
      </c>
      <c r="U2353" s="87" t="s">
        <v>10340</v>
      </c>
      <c r="V2353" s="87" t="s">
        <v>10341</v>
      </c>
      <c r="W2353" s="76"/>
      <c r="X2353" s="71" t="s">
        <v>10335</v>
      </c>
      <c r="Y2353" s="71" t="s">
        <v>10342</v>
      </c>
      <c r="Z2353" s="63" t="s">
        <v>10364</v>
      </c>
      <c r="AA2353" s="76"/>
      <c r="AB2353" s="76"/>
      <c r="AC2353" s="76"/>
      <c r="AD2353" s="76"/>
      <c r="AE2353" s="97" t="s">
        <v>10344</v>
      </c>
      <c r="AF2353" s="76"/>
      <c r="AG2353" s="76"/>
      <c r="AH2353" s="76"/>
      <c r="AI2353" s="67" t="s">
        <v>10439</v>
      </c>
      <c r="AJ2353" s="79" t="s">
        <v>42</v>
      </c>
      <c r="AK2353" s="68"/>
      <c r="AL2353" s="68"/>
      <c r="AM2353" s="68"/>
      <c r="AN2353" s="110"/>
      <c r="AO2353" s="110"/>
      <c r="AP2353" s="107"/>
      <c r="AQ2353" s="68"/>
    </row>
    <row r="2354" customFormat="false" ht="15" hidden="false" customHeight="false" outlineLevel="0" collapsed="false">
      <c r="B2354" s="1" t="str">
        <f aca="false">поверители!$E2354</f>
        <v>11052XPN</v>
      </c>
      <c r="C2354" s="64" t="s">
        <v>286</v>
      </c>
      <c r="D2354" s="63"/>
      <c r="E2354" s="81" t="s">
        <v>287</v>
      </c>
      <c r="F2354" s="63"/>
      <c r="G2354" s="63" t="s">
        <v>10335</v>
      </c>
      <c r="H2354" s="81" t="s">
        <v>13088</v>
      </c>
      <c r="I2354" s="67" t="s">
        <v>10374</v>
      </c>
      <c r="J2354" s="76"/>
      <c r="K2354" s="76"/>
      <c r="L2354" s="109"/>
      <c r="M2354" s="76"/>
      <c r="N2354" s="76"/>
      <c r="O2354" s="71" t="s">
        <v>10335</v>
      </c>
      <c r="P2354" s="71"/>
      <c r="Q2354" s="71" t="s">
        <v>10338</v>
      </c>
      <c r="R2354" s="79" t="s">
        <v>10339</v>
      </c>
      <c r="S2354" s="95" t="n">
        <v>45189</v>
      </c>
      <c r="T2354" s="74" t="n">
        <v>46284</v>
      </c>
      <c r="U2354" s="87" t="s">
        <v>10340</v>
      </c>
      <c r="V2354" s="87" t="s">
        <v>10341</v>
      </c>
      <c r="W2354" s="76"/>
      <c r="X2354" s="71" t="s">
        <v>10335</v>
      </c>
      <c r="Y2354" s="71" t="s">
        <v>10342</v>
      </c>
      <c r="Z2354" s="63" t="s">
        <v>10364</v>
      </c>
      <c r="AA2354" s="76"/>
      <c r="AB2354" s="76"/>
      <c r="AC2354" s="76"/>
      <c r="AD2354" s="76"/>
      <c r="AE2354" s="97" t="s">
        <v>10344</v>
      </c>
      <c r="AF2354" s="76"/>
      <c r="AG2354" s="76"/>
      <c r="AH2354" s="76"/>
      <c r="AI2354" s="67" t="s">
        <v>10345</v>
      </c>
      <c r="AJ2354" s="79" t="s">
        <v>10346</v>
      </c>
      <c r="AK2354" s="68"/>
      <c r="AL2354" s="68"/>
      <c r="AM2354" s="68"/>
      <c r="AN2354" s="110"/>
      <c r="AO2354" s="110"/>
      <c r="AP2354" s="107"/>
      <c r="AQ2354" s="68"/>
    </row>
    <row r="2355" customFormat="false" ht="17.9" hidden="false" customHeight="false" outlineLevel="0" collapsed="false">
      <c r="B2355" s="1" t="str">
        <f aca="false">поверители!$E2355</f>
        <v>ARDK-0155</v>
      </c>
      <c r="C2355" s="83" t="s">
        <v>10101</v>
      </c>
      <c r="D2355" s="87"/>
      <c r="E2355" s="81" t="s">
        <v>13089</v>
      </c>
      <c r="F2355" s="87"/>
      <c r="G2355" s="84" t="s">
        <v>10335</v>
      </c>
      <c r="H2355" s="77" t="s">
        <v>6682</v>
      </c>
      <c r="I2355" s="67" t="n">
        <v>2012</v>
      </c>
      <c r="J2355" s="89"/>
      <c r="K2355" s="89"/>
      <c r="L2355" s="89"/>
      <c r="M2355" s="89"/>
      <c r="N2355" s="89"/>
      <c r="O2355" s="71" t="s">
        <v>10335</v>
      </c>
      <c r="P2355" s="71"/>
      <c r="Q2355" s="71" t="s">
        <v>10338</v>
      </c>
      <c r="R2355" s="79" t="s">
        <v>10339</v>
      </c>
      <c r="S2355" s="74" t="n">
        <v>45176</v>
      </c>
      <c r="T2355" s="95" t="n">
        <v>45541</v>
      </c>
      <c r="U2355" s="87" t="s">
        <v>10340</v>
      </c>
      <c r="V2355" s="87" t="s">
        <v>10341</v>
      </c>
      <c r="W2355" s="91"/>
      <c r="X2355" s="71" t="s">
        <v>10335</v>
      </c>
      <c r="Y2355" s="71" t="s">
        <v>10342</v>
      </c>
      <c r="Z2355" s="71" t="s">
        <v>11806</v>
      </c>
      <c r="AA2355" s="89"/>
      <c r="AB2355" s="89"/>
      <c r="AC2355" s="89"/>
      <c r="AD2355" s="89" t="s">
        <v>10487</v>
      </c>
      <c r="AE2355" s="97"/>
      <c r="AF2355" s="89"/>
      <c r="AG2355" s="89"/>
      <c r="AH2355" s="89"/>
      <c r="AI2355" s="90" t="s">
        <v>10494</v>
      </c>
      <c r="AJ2355" s="79" t="s">
        <v>10346</v>
      </c>
      <c r="AK2355" s="68"/>
      <c r="AL2355" s="68"/>
      <c r="AM2355" s="68"/>
      <c r="AN2355" s="110"/>
      <c r="AO2355" s="110"/>
      <c r="AP2355" s="107"/>
      <c r="AQ2355" s="68"/>
    </row>
    <row r="2356" customFormat="false" ht="17.9" hidden="false" customHeight="false" outlineLevel="0" collapsed="false">
      <c r="B2356" s="1" t="str">
        <f aca="false">поверители!$E2356</f>
        <v>ARDL-0031</v>
      </c>
      <c r="C2356" s="83" t="s">
        <v>10101</v>
      </c>
      <c r="D2356" s="87"/>
      <c r="E2356" s="81" t="s">
        <v>13090</v>
      </c>
      <c r="F2356" s="87"/>
      <c r="G2356" s="84" t="s">
        <v>10335</v>
      </c>
      <c r="H2356" s="77" t="s">
        <v>6682</v>
      </c>
      <c r="I2356" s="67" t="n">
        <v>2012</v>
      </c>
      <c r="J2356" s="89"/>
      <c r="K2356" s="89"/>
      <c r="L2356" s="89"/>
      <c r="M2356" s="89"/>
      <c r="N2356" s="89"/>
      <c r="O2356" s="71" t="s">
        <v>10335</v>
      </c>
      <c r="P2356" s="71"/>
      <c r="Q2356" s="71" t="s">
        <v>10338</v>
      </c>
      <c r="R2356" s="79" t="s">
        <v>10339</v>
      </c>
      <c r="S2356" s="74" t="n">
        <v>45176</v>
      </c>
      <c r="T2356" s="95" t="n">
        <v>45541</v>
      </c>
      <c r="U2356" s="87" t="s">
        <v>10340</v>
      </c>
      <c r="V2356" s="87" t="s">
        <v>10341</v>
      </c>
      <c r="W2356" s="91"/>
      <c r="X2356" s="71" t="s">
        <v>10335</v>
      </c>
      <c r="Y2356" s="71" t="s">
        <v>10342</v>
      </c>
      <c r="Z2356" s="71" t="s">
        <v>11806</v>
      </c>
      <c r="AA2356" s="89"/>
      <c r="AB2356" s="89"/>
      <c r="AC2356" s="89"/>
      <c r="AD2356" s="89" t="s">
        <v>10487</v>
      </c>
      <c r="AE2356" s="97"/>
      <c r="AF2356" s="89"/>
      <c r="AG2356" s="89"/>
      <c r="AH2356" s="89"/>
      <c r="AI2356" s="90" t="s">
        <v>10494</v>
      </c>
      <c r="AJ2356" s="79" t="s">
        <v>10346</v>
      </c>
      <c r="AK2356" s="68"/>
      <c r="AL2356" s="68"/>
      <c r="AM2356" s="68"/>
      <c r="AN2356" s="110"/>
      <c r="AO2356" s="110"/>
      <c r="AP2356" s="107"/>
      <c r="AQ2356" s="68"/>
    </row>
    <row r="2357" customFormat="false" ht="17.9" hidden="false" customHeight="false" outlineLevel="0" collapsed="false">
      <c r="B2357" s="1" t="str">
        <f aca="false">поверители!$E2357</f>
        <v>ARDL-0101</v>
      </c>
      <c r="C2357" s="83" t="s">
        <v>10101</v>
      </c>
      <c r="D2357" s="87"/>
      <c r="E2357" s="81" t="s">
        <v>13091</v>
      </c>
      <c r="F2357" s="87"/>
      <c r="G2357" s="84" t="s">
        <v>10335</v>
      </c>
      <c r="H2357" s="77" t="s">
        <v>6682</v>
      </c>
      <c r="I2357" s="67" t="n">
        <v>2012</v>
      </c>
      <c r="J2357" s="89"/>
      <c r="K2357" s="89"/>
      <c r="L2357" s="89"/>
      <c r="M2357" s="89"/>
      <c r="N2357" s="89"/>
      <c r="O2357" s="71" t="s">
        <v>10335</v>
      </c>
      <c r="P2357" s="71"/>
      <c r="Q2357" s="71" t="s">
        <v>10338</v>
      </c>
      <c r="R2357" s="79" t="s">
        <v>10339</v>
      </c>
      <c r="S2357" s="74" t="n">
        <v>45176</v>
      </c>
      <c r="T2357" s="95" t="n">
        <v>45541</v>
      </c>
      <c r="U2357" s="87" t="s">
        <v>10340</v>
      </c>
      <c r="V2357" s="87" t="s">
        <v>10341</v>
      </c>
      <c r="W2357" s="91"/>
      <c r="X2357" s="71" t="s">
        <v>10335</v>
      </c>
      <c r="Y2357" s="71" t="s">
        <v>10342</v>
      </c>
      <c r="Z2357" s="71" t="s">
        <v>11806</v>
      </c>
      <c r="AA2357" s="89"/>
      <c r="AB2357" s="89"/>
      <c r="AC2357" s="89"/>
      <c r="AD2357" s="89" t="s">
        <v>10487</v>
      </c>
      <c r="AE2357" s="97"/>
      <c r="AF2357" s="89"/>
      <c r="AG2357" s="89"/>
      <c r="AH2357" s="89"/>
      <c r="AI2357" s="90" t="s">
        <v>10494</v>
      </c>
      <c r="AJ2357" s="79" t="s">
        <v>10346</v>
      </c>
      <c r="AK2357" s="68"/>
      <c r="AL2357" s="68"/>
      <c r="AM2357" s="68"/>
      <c r="AN2357" s="110"/>
      <c r="AO2357" s="110"/>
      <c r="AP2357" s="107"/>
      <c r="AQ2357" s="68"/>
    </row>
    <row r="2358" customFormat="false" ht="17.9" hidden="false" customHeight="false" outlineLevel="0" collapsed="false">
      <c r="B2358" s="1" t="str">
        <f aca="false">поверители!$E2358</f>
        <v>ARDL-0110</v>
      </c>
      <c r="C2358" s="83" t="s">
        <v>10101</v>
      </c>
      <c r="D2358" s="87"/>
      <c r="E2358" s="81" t="s">
        <v>13092</v>
      </c>
      <c r="F2358" s="87"/>
      <c r="G2358" s="84" t="s">
        <v>10335</v>
      </c>
      <c r="H2358" s="77" t="s">
        <v>6682</v>
      </c>
      <c r="I2358" s="67" t="n">
        <v>2012</v>
      </c>
      <c r="J2358" s="89"/>
      <c r="K2358" s="89"/>
      <c r="L2358" s="89"/>
      <c r="M2358" s="89"/>
      <c r="N2358" s="89"/>
      <c r="O2358" s="71" t="s">
        <v>10335</v>
      </c>
      <c r="P2358" s="71"/>
      <c r="Q2358" s="71" t="s">
        <v>10338</v>
      </c>
      <c r="R2358" s="79" t="s">
        <v>10339</v>
      </c>
      <c r="S2358" s="74" t="n">
        <v>45176</v>
      </c>
      <c r="T2358" s="95" t="n">
        <v>45541</v>
      </c>
      <c r="U2358" s="87" t="s">
        <v>10340</v>
      </c>
      <c r="V2358" s="87" t="s">
        <v>10341</v>
      </c>
      <c r="W2358" s="91"/>
      <c r="X2358" s="71" t="s">
        <v>10335</v>
      </c>
      <c r="Y2358" s="71" t="s">
        <v>10342</v>
      </c>
      <c r="Z2358" s="71" t="s">
        <v>11806</v>
      </c>
      <c r="AA2358" s="89"/>
      <c r="AB2358" s="89"/>
      <c r="AC2358" s="89"/>
      <c r="AD2358" s="89" t="s">
        <v>10487</v>
      </c>
      <c r="AE2358" s="97"/>
      <c r="AF2358" s="89"/>
      <c r="AG2358" s="89"/>
      <c r="AH2358" s="89"/>
      <c r="AI2358" s="90" t="s">
        <v>10494</v>
      </c>
      <c r="AJ2358" s="79" t="s">
        <v>10346</v>
      </c>
      <c r="AK2358" s="68"/>
      <c r="AL2358" s="68"/>
      <c r="AM2358" s="68"/>
      <c r="AN2358" s="110"/>
      <c r="AO2358" s="110"/>
      <c r="AP2358" s="107"/>
      <c r="AQ2358" s="68"/>
    </row>
    <row r="2359" customFormat="false" ht="17.9" hidden="false" customHeight="false" outlineLevel="0" collapsed="false">
      <c r="B2359" s="1" t="str">
        <f aca="false">поверители!$E2359</f>
        <v>ARHF-0040</v>
      </c>
      <c r="C2359" s="83" t="s">
        <v>6679</v>
      </c>
      <c r="D2359" s="63"/>
      <c r="E2359" s="81" t="s">
        <v>13093</v>
      </c>
      <c r="F2359" s="63"/>
      <c r="G2359" s="84" t="s">
        <v>10335</v>
      </c>
      <c r="H2359" s="77" t="s">
        <v>6682</v>
      </c>
      <c r="I2359" s="67" t="n">
        <v>2015</v>
      </c>
      <c r="J2359" s="76"/>
      <c r="K2359" s="76"/>
      <c r="L2359" s="76"/>
      <c r="M2359" s="76"/>
      <c r="N2359" s="76"/>
      <c r="O2359" s="71" t="s">
        <v>10335</v>
      </c>
      <c r="P2359" s="71"/>
      <c r="Q2359" s="71" t="s">
        <v>10338</v>
      </c>
      <c r="R2359" s="79" t="s">
        <v>10339</v>
      </c>
      <c r="S2359" s="74" t="n">
        <v>45176</v>
      </c>
      <c r="T2359" s="95" t="n">
        <v>45541</v>
      </c>
      <c r="U2359" s="87" t="s">
        <v>10340</v>
      </c>
      <c r="V2359" s="87" t="s">
        <v>10341</v>
      </c>
      <c r="W2359" s="91"/>
      <c r="X2359" s="71" t="s">
        <v>10335</v>
      </c>
      <c r="Y2359" s="71" t="s">
        <v>10342</v>
      </c>
      <c r="Z2359" s="71" t="s">
        <v>10518</v>
      </c>
      <c r="AA2359" s="76"/>
      <c r="AB2359" s="76"/>
      <c r="AC2359" s="76"/>
      <c r="AD2359" s="89" t="s">
        <v>10487</v>
      </c>
      <c r="AE2359" s="125"/>
      <c r="AF2359" s="76"/>
      <c r="AG2359" s="76"/>
      <c r="AH2359" s="76"/>
      <c r="AI2359" s="90" t="s">
        <v>10494</v>
      </c>
      <c r="AJ2359" s="79" t="s">
        <v>10346</v>
      </c>
      <c r="AK2359" s="68"/>
      <c r="AL2359" s="68"/>
      <c r="AM2359" s="68"/>
      <c r="AN2359" s="110"/>
      <c r="AO2359" s="110"/>
      <c r="AP2359" s="107"/>
      <c r="AQ2359" s="68"/>
    </row>
    <row r="2360" customFormat="false" ht="17.9" hidden="false" customHeight="false" outlineLevel="0" collapsed="false">
      <c r="B2360" s="1" t="str">
        <f aca="false">поверители!$E2360</f>
        <v>ARDK-0203</v>
      </c>
      <c r="C2360" s="83" t="s">
        <v>10101</v>
      </c>
      <c r="D2360" s="63"/>
      <c r="E2360" s="81" t="s">
        <v>13094</v>
      </c>
      <c r="F2360" s="63"/>
      <c r="G2360" s="84" t="s">
        <v>10335</v>
      </c>
      <c r="H2360" s="77" t="s">
        <v>6682</v>
      </c>
      <c r="I2360" s="67" t="n">
        <v>2012</v>
      </c>
      <c r="J2360" s="76"/>
      <c r="K2360" s="76"/>
      <c r="L2360" s="76"/>
      <c r="M2360" s="76"/>
      <c r="N2360" s="76"/>
      <c r="O2360" s="71" t="s">
        <v>10335</v>
      </c>
      <c r="P2360" s="71"/>
      <c r="Q2360" s="71" t="s">
        <v>10338</v>
      </c>
      <c r="R2360" s="79" t="s">
        <v>10339</v>
      </c>
      <c r="S2360" s="74" t="n">
        <v>45176</v>
      </c>
      <c r="T2360" s="95" t="n">
        <v>45541</v>
      </c>
      <c r="U2360" s="87" t="s">
        <v>10340</v>
      </c>
      <c r="V2360" s="87" t="s">
        <v>10341</v>
      </c>
      <c r="W2360" s="91"/>
      <c r="X2360" s="71" t="s">
        <v>10335</v>
      </c>
      <c r="Y2360" s="71" t="s">
        <v>10342</v>
      </c>
      <c r="Z2360" s="71" t="s">
        <v>11806</v>
      </c>
      <c r="AA2360" s="76"/>
      <c r="AB2360" s="76"/>
      <c r="AC2360" s="76"/>
      <c r="AD2360" s="89" t="s">
        <v>10487</v>
      </c>
      <c r="AE2360" s="125"/>
      <c r="AF2360" s="76"/>
      <c r="AG2360" s="76"/>
      <c r="AH2360" s="76"/>
      <c r="AI2360" s="90" t="s">
        <v>10494</v>
      </c>
      <c r="AJ2360" s="79" t="s">
        <v>10346</v>
      </c>
      <c r="AK2360" s="68"/>
      <c r="AL2360" s="68"/>
      <c r="AM2360" s="68"/>
      <c r="AN2360" s="110"/>
      <c r="AO2360" s="110"/>
      <c r="AP2360" s="107"/>
      <c r="AQ2360" s="68"/>
    </row>
    <row r="2361" customFormat="false" ht="17.9" hidden="false" customHeight="false" outlineLevel="0" collapsed="false">
      <c r="B2361" s="1" t="str">
        <f aca="false">поверители!$E2361</f>
        <v>ARDL-0056</v>
      </c>
      <c r="C2361" s="83" t="s">
        <v>10101</v>
      </c>
      <c r="D2361" s="63"/>
      <c r="E2361" s="81" t="s">
        <v>13095</v>
      </c>
      <c r="F2361" s="63"/>
      <c r="G2361" s="84" t="s">
        <v>10335</v>
      </c>
      <c r="H2361" s="77" t="s">
        <v>6682</v>
      </c>
      <c r="I2361" s="67" t="n">
        <v>2012</v>
      </c>
      <c r="J2361" s="76"/>
      <c r="K2361" s="76"/>
      <c r="L2361" s="76"/>
      <c r="M2361" s="76"/>
      <c r="N2361" s="76"/>
      <c r="O2361" s="71" t="s">
        <v>10335</v>
      </c>
      <c r="P2361" s="71"/>
      <c r="Q2361" s="71" t="s">
        <v>10338</v>
      </c>
      <c r="R2361" s="79" t="s">
        <v>10339</v>
      </c>
      <c r="S2361" s="74" t="n">
        <v>45176</v>
      </c>
      <c r="T2361" s="95" t="n">
        <v>45541</v>
      </c>
      <c r="U2361" s="87" t="s">
        <v>10340</v>
      </c>
      <c r="V2361" s="87" t="s">
        <v>10341</v>
      </c>
      <c r="W2361" s="91"/>
      <c r="X2361" s="71" t="s">
        <v>10335</v>
      </c>
      <c r="Y2361" s="71" t="s">
        <v>10342</v>
      </c>
      <c r="Z2361" s="71" t="s">
        <v>11806</v>
      </c>
      <c r="AA2361" s="76"/>
      <c r="AB2361" s="76"/>
      <c r="AC2361" s="76"/>
      <c r="AD2361" s="89" t="s">
        <v>10487</v>
      </c>
      <c r="AE2361" s="125"/>
      <c r="AF2361" s="76"/>
      <c r="AG2361" s="76"/>
      <c r="AH2361" s="76"/>
      <c r="AI2361" s="90" t="s">
        <v>10494</v>
      </c>
      <c r="AJ2361" s="79" t="s">
        <v>10346</v>
      </c>
      <c r="AK2361" s="68"/>
      <c r="AL2361" s="68"/>
      <c r="AM2361" s="68"/>
      <c r="AN2361" s="110"/>
      <c r="AO2361" s="110"/>
      <c r="AP2361" s="107"/>
      <c r="AQ2361" s="68"/>
    </row>
    <row r="2362" customFormat="false" ht="17.9" hidden="false" customHeight="false" outlineLevel="0" collapsed="false">
      <c r="B2362" s="1" t="str">
        <f aca="false">поверители!$E2362</f>
        <v>ARDL-0002</v>
      </c>
      <c r="C2362" s="83" t="s">
        <v>10101</v>
      </c>
      <c r="D2362" s="63"/>
      <c r="E2362" s="81" t="s">
        <v>13096</v>
      </c>
      <c r="F2362" s="63"/>
      <c r="G2362" s="84" t="s">
        <v>10335</v>
      </c>
      <c r="H2362" s="77" t="s">
        <v>6682</v>
      </c>
      <c r="I2362" s="67" t="n">
        <v>2012</v>
      </c>
      <c r="J2362" s="76"/>
      <c r="K2362" s="76"/>
      <c r="L2362" s="76"/>
      <c r="M2362" s="76"/>
      <c r="N2362" s="76"/>
      <c r="O2362" s="71" t="s">
        <v>10335</v>
      </c>
      <c r="P2362" s="71"/>
      <c r="Q2362" s="71" t="s">
        <v>10338</v>
      </c>
      <c r="R2362" s="79" t="s">
        <v>10339</v>
      </c>
      <c r="S2362" s="74" t="n">
        <v>45176</v>
      </c>
      <c r="T2362" s="95" t="n">
        <v>45541</v>
      </c>
      <c r="U2362" s="87" t="s">
        <v>10340</v>
      </c>
      <c r="V2362" s="87" t="s">
        <v>10341</v>
      </c>
      <c r="W2362" s="91"/>
      <c r="X2362" s="71" t="s">
        <v>10335</v>
      </c>
      <c r="Y2362" s="71" t="s">
        <v>10342</v>
      </c>
      <c r="Z2362" s="71" t="s">
        <v>11806</v>
      </c>
      <c r="AA2362" s="76"/>
      <c r="AB2362" s="76"/>
      <c r="AC2362" s="76"/>
      <c r="AD2362" s="89" t="s">
        <v>10487</v>
      </c>
      <c r="AE2362" s="125"/>
      <c r="AF2362" s="76"/>
      <c r="AG2362" s="76"/>
      <c r="AH2362" s="76"/>
      <c r="AI2362" s="90" t="s">
        <v>10494</v>
      </c>
      <c r="AJ2362" s="79" t="s">
        <v>10346</v>
      </c>
      <c r="AK2362" s="68"/>
      <c r="AL2362" s="68"/>
      <c r="AM2362" s="68"/>
      <c r="AN2362" s="110"/>
      <c r="AO2362" s="110"/>
      <c r="AP2362" s="107"/>
      <c r="AQ2362" s="68"/>
    </row>
    <row r="2363" customFormat="false" ht="17.9" hidden="false" customHeight="false" outlineLevel="0" collapsed="false">
      <c r="B2363" s="1" t="str">
        <f aca="false">поверители!$E2363</f>
        <v>ARDL-0021</v>
      </c>
      <c r="C2363" s="83" t="s">
        <v>10101</v>
      </c>
      <c r="D2363" s="63"/>
      <c r="E2363" s="81" t="s">
        <v>13097</v>
      </c>
      <c r="F2363" s="63"/>
      <c r="G2363" s="84" t="s">
        <v>10335</v>
      </c>
      <c r="H2363" s="77" t="s">
        <v>6682</v>
      </c>
      <c r="I2363" s="67" t="n">
        <v>2012</v>
      </c>
      <c r="J2363" s="76"/>
      <c r="K2363" s="76"/>
      <c r="L2363" s="76"/>
      <c r="M2363" s="76"/>
      <c r="N2363" s="76"/>
      <c r="O2363" s="71" t="s">
        <v>10335</v>
      </c>
      <c r="P2363" s="71"/>
      <c r="Q2363" s="71" t="s">
        <v>10338</v>
      </c>
      <c r="R2363" s="79" t="s">
        <v>10339</v>
      </c>
      <c r="S2363" s="74" t="n">
        <v>45176</v>
      </c>
      <c r="T2363" s="95" t="n">
        <v>45541</v>
      </c>
      <c r="U2363" s="87" t="s">
        <v>10340</v>
      </c>
      <c r="V2363" s="87" t="s">
        <v>10341</v>
      </c>
      <c r="W2363" s="91"/>
      <c r="X2363" s="71" t="s">
        <v>10335</v>
      </c>
      <c r="Y2363" s="71" t="s">
        <v>10342</v>
      </c>
      <c r="Z2363" s="71" t="s">
        <v>11806</v>
      </c>
      <c r="AA2363" s="76"/>
      <c r="AB2363" s="76"/>
      <c r="AC2363" s="76"/>
      <c r="AD2363" s="89" t="s">
        <v>10487</v>
      </c>
      <c r="AE2363" s="125"/>
      <c r="AF2363" s="76"/>
      <c r="AG2363" s="76"/>
      <c r="AH2363" s="76"/>
      <c r="AI2363" s="90" t="s">
        <v>10494</v>
      </c>
      <c r="AJ2363" s="79" t="s">
        <v>10346</v>
      </c>
      <c r="AK2363" s="68"/>
      <c r="AL2363" s="68"/>
      <c r="AM2363" s="68"/>
      <c r="AN2363" s="110"/>
      <c r="AO2363" s="110"/>
      <c r="AP2363" s="107"/>
      <c r="AQ2363" s="68"/>
    </row>
    <row r="2364" customFormat="false" ht="17.9" hidden="false" customHeight="false" outlineLevel="0" collapsed="false">
      <c r="B2364" s="1" t="str">
        <f aca="false">поверители!$E2364</f>
        <v>ARDL-0005</v>
      </c>
      <c r="C2364" s="83" t="s">
        <v>10101</v>
      </c>
      <c r="D2364" s="63"/>
      <c r="E2364" s="81" t="s">
        <v>13098</v>
      </c>
      <c r="F2364" s="63"/>
      <c r="G2364" s="84" t="s">
        <v>10335</v>
      </c>
      <c r="H2364" s="77" t="s">
        <v>6682</v>
      </c>
      <c r="I2364" s="67" t="n">
        <v>2012</v>
      </c>
      <c r="J2364" s="76"/>
      <c r="K2364" s="76"/>
      <c r="L2364" s="76"/>
      <c r="M2364" s="76"/>
      <c r="N2364" s="76"/>
      <c r="O2364" s="71" t="s">
        <v>10335</v>
      </c>
      <c r="P2364" s="71"/>
      <c r="Q2364" s="71" t="s">
        <v>10338</v>
      </c>
      <c r="R2364" s="79" t="s">
        <v>10339</v>
      </c>
      <c r="S2364" s="74" t="n">
        <v>45176</v>
      </c>
      <c r="T2364" s="95" t="n">
        <v>45541</v>
      </c>
      <c r="U2364" s="87" t="s">
        <v>10340</v>
      </c>
      <c r="V2364" s="87" t="s">
        <v>10341</v>
      </c>
      <c r="W2364" s="91"/>
      <c r="X2364" s="71" t="s">
        <v>10335</v>
      </c>
      <c r="Y2364" s="71" t="s">
        <v>10342</v>
      </c>
      <c r="Z2364" s="71" t="s">
        <v>11806</v>
      </c>
      <c r="AA2364" s="76"/>
      <c r="AB2364" s="76"/>
      <c r="AC2364" s="76"/>
      <c r="AD2364" s="89" t="s">
        <v>10487</v>
      </c>
      <c r="AE2364" s="125"/>
      <c r="AF2364" s="76"/>
      <c r="AG2364" s="76"/>
      <c r="AH2364" s="76"/>
      <c r="AI2364" s="90" t="s">
        <v>10494</v>
      </c>
      <c r="AJ2364" s="79" t="s">
        <v>10346</v>
      </c>
      <c r="AK2364" s="68"/>
      <c r="AL2364" s="68"/>
      <c r="AM2364" s="68"/>
      <c r="AN2364" s="110"/>
      <c r="AO2364" s="110"/>
      <c r="AP2364" s="107"/>
      <c r="AQ2364" s="68"/>
    </row>
    <row r="2365" customFormat="false" ht="17.9" hidden="false" customHeight="false" outlineLevel="0" collapsed="false">
      <c r="B2365" s="1" t="str">
        <f aca="false">поверители!$E2365</f>
        <v>ARDL-0004</v>
      </c>
      <c r="C2365" s="83" t="s">
        <v>10101</v>
      </c>
      <c r="D2365" s="63"/>
      <c r="E2365" s="81" t="s">
        <v>13099</v>
      </c>
      <c r="F2365" s="63"/>
      <c r="G2365" s="84" t="s">
        <v>10335</v>
      </c>
      <c r="H2365" s="77" t="s">
        <v>6682</v>
      </c>
      <c r="I2365" s="67" t="n">
        <v>2012</v>
      </c>
      <c r="J2365" s="76"/>
      <c r="K2365" s="76"/>
      <c r="L2365" s="76"/>
      <c r="M2365" s="76"/>
      <c r="N2365" s="76"/>
      <c r="O2365" s="71" t="s">
        <v>10335</v>
      </c>
      <c r="P2365" s="71"/>
      <c r="Q2365" s="71" t="s">
        <v>10338</v>
      </c>
      <c r="R2365" s="79" t="s">
        <v>10339</v>
      </c>
      <c r="S2365" s="74" t="n">
        <v>45176</v>
      </c>
      <c r="T2365" s="95" t="n">
        <v>45541</v>
      </c>
      <c r="U2365" s="87" t="s">
        <v>10340</v>
      </c>
      <c r="V2365" s="87" t="s">
        <v>10341</v>
      </c>
      <c r="W2365" s="91"/>
      <c r="X2365" s="71" t="s">
        <v>10335</v>
      </c>
      <c r="Y2365" s="71" t="s">
        <v>10342</v>
      </c>
      <c r="Z2365" s="71" t="s">
        <v>11806</v>
      </c>
      <c r="AA2365" s="76"/>
      <c r="AB2365" s="76"/>
      <c r="AC2365" s="76"/>
      <c r="AD2365" s="89" t="s">
        <v>10487</v>
      </c>
      <c r="AE2365" s="125"/>
      <c r="AF2365" s="76"/>
      <c r="AG2365" s="76"/>
      <c r="AH2365" s="76"/>
      <c r="AI2365" s="90" t="s">
        <v>10494</v>
      </c>
      <c r="AJ2365" s="79" t="s">
        <v>10346</v>
      </c>
      <c r="AK2365" s="68"/>
      <c r="AL2365" s="68"/>
      <c r="AM2365" s="68"/>
      <c r="AN2365" s="110"/>
      <c r="AO2365" s="110"/>
      <c r="AP2365" s="107"/>
      <c r="AQ2365" s="68"/>
    </row>
    <row r="2366" customFormat="false" ht="17.9" hidden="false" customHeight="false" outlineLevel="0" collapsed="false">
      <c r="B2366" s="1" t="str">
        <f aca="false">поверители!$E2366</f>
        <v>ARDL-0018</v>
      </c>
      <c r="C2366" s="83" t="s">
        <v>10101</v>
      </c>
      <c r="D2366" s="63"/>
      <c r="E2366" s="81" t="s">
        <v>13100</v>
      </c>
      <c r="F2366" s="63"/>
      <c r="G2366" s="84" t="s">
        <v>10335</v>
      </c>
      <c r="H2366" s="77" t="s">
        <v>6682</v>
      </c>
      <c r="I2366" s="67" t="n">
        <v>2012</v>
      </c>
      <c r="J2366" s="76"/>
      <c r="K2366" s="76"/>
      <c r="L2366" s="76"/>
      <c r="M2366" s="76"/>
      <c r="N2366" s="76"/>
      <c r="O2366" s="71" t="s">
        <v>10335</v>
      </c>
      <c r="P2366" s="71"/>
      <c r="Q2366" s="71" t="s">
        <v>10338</v>
      </c>
      <c r="R2366" s="79" t="s">
        <v>10339</v>
      </c>
      <c r="S2366" s="74" t="n">
        <v>45176</v>
      </c>
      <c r="T2366" s="95" t="n">
        <v>45541</v>
      </c>
      <c r="U2366" s="87" t="s">
        <v>10340</v>
      </c>
      <c r="V2366" s="87" t="s">
        <v>10341</v>
      </c>
      <c r="W2366" s="91"/>
      <c r="X2366" s="71" t="s">
        <v>10335</v>
      </c>
      <c r="Y2366" s="71" t="s">
        <v>10342</v>
      </c>
      <c r="Z2366" s="71" t="s">
        <v>11806</v>
      </c>
      <c r="AA2366" s="76"/>
      <c r="AB2366" s="76"/>
      <c r="AC2366" s="76"/>
      <c r="AD2366" s="89" t="s">
        <v>10487</v>
      </c>
      <c r="AE2366" s="125"/>
      <c r="AF2366" s="76"/>
      <c r="AG2366" s="76"/>
      <c r="AH2366" s="76"/>
      <c r="AI2366" s="90" t="s">
        <v>10494</v>
      </c>
      <c r="AJ2366" s="79" t="s">
        <v>10346</v>
      </c>
      <c r="AK2366" s="68"/>
      <c r="AL2366" s="68"/>
      <c r="AM2366" s="68"/>
      <c r="AN2366" s="110"/>
      <c r="AO2366" s="110"/>
      <c r="AP2366" s="107"/>
      <c r="AQ2366" s="68"/>
    </row>
    <row r="2367" customFormat="false" ht="17.9" hidden="false" customHeight="false" outlineLevel="0" collapsed="false">
      <c r="B2367" s="1" t="str">
        <f aca="false">поверители!$E2367</f>
        <v>ARDL-0108</v>
      </c>
      <c r="C2367" s="83" t="s">
        <v>10101</v>
      </c>
      <c r="D2367" s="63"/>
      <c r="E2367" s="81" t="s">
        <v>13101</v>
      </c>
      <c r="F2367" s="63"/>
      <c r="G2367" s="84" t="s">
        <v>10335</v>
      </c>
      <c r="H2367" s="77" t="s">
        <v>6682</v>
      </c>
      <c r="I2367" s="67" t="n">
        <v>2012</v>
      </c>
      <c r="J2367" s="76"/>
      <c r="K2367" s="76"/>
      <c r="L2367" s="76"/>
      <c r="M2367" s="76"/>
      <c r="N2367" s="76"/>
      <c r="O2367" s="71" t="s">
        <v>10335</v>
      </c>
      <c r="P2367" s="71"/>
      <c r="Q2367" s="71" t="s">
        <v>10338</v>
      </c>
      <c r="R2367" s="79" t="s">
        <v>10339</v>
      </c>
      <c r="S2367" s="74" t="n">
        <v>45176</v>
      </c>
      <c r="T2367" s="95" t="n">
        <v>45541</v>
      </c>
      <c r="U2367" s="87" t="s">
        <v>10340</v>
      </c>
      <c r="V2367" s="87" t="s">
        <v>10341</v>
      </c>
      <c r="W2367" s="91"/>
      <c r="X2367" s="71" t="s">
        <v>10335</v>
      </c>
      <c r="Y2367" s="71" t="s">
        <v>10342</v>
      </c>
      <c r="Z2367" s="71" t="s">
        <v>11806</v>
      </c>
      <c r="AA2367" s="76"/>
      <c r="AB2367" s="76"/>
      <c r="AC2367" s="76"/>
      <c r="AD2367" s="89" t="s">
        <v>10487</v>
      </c>
      <c r="AE2367" s="125"/>
      <c r="AF2367" s="76"/>
      <c r="AG2367" s="76"/>
      <c r="AH2367" s="76"/>
      <c r="AI2367" s="90" t="s">
        <v>10494</v>
      </c>
      <c r="AJ2367" s="79" t="s">
        <v>10346</v>
      </c>
      <c r="AK2367" s="68"/>
      <c r="AL2367" s="68"/>
      <c r="AM2367" s="68"/>
      <c r="AN2367" s="110"/>
      <c r="AO2367" s="110"/>
      <c r="AP2367" s="107"/>
      <c r="AQ2367" s="68"/>
    </row>
    <row r="2368" customFormat="false" ht="17.9" hidden="false" customHeight="false" outlineLevel="0" collapsed="false">
      <c r="B2368" s="1" t="str">
        <f aca="false">поверители!$E2368</f>
        <v>ARDL-0158</v>
      </c>
      <c r="C2368" s="83" t="s">
        <v>10101</v>
      </c>
      <c r="D2368" s="63"/>
      <c r="E2368" s="81" t="s">
        <v>13102</v>
      </c>
      <c r="F2368" s="63"/>
      <c r="G2368" s="84" t="s">
        <v>10335</v>
      </c>
      <c r="H2368" s="77" t="s">
        <v>6682</v>
      </c>
      <c r="I2368" s="67" t="n">
        <v>2012</v>
      </c>
      <c r="J2368" s="76"/>
      <c r="K2368" s="76"/>
      <c r="L2368" s="76"/>
      <c r="M2368" s="76"/>
      <c r="N2368" s="76"/>
      <c r="O2368" s="71" t="s">
        <v>10335</v>
      </c>
      <c r="P2368" s="71"/>
      <c r="Q2368" s="71" t="s">
        <v>10338</v>
      </c>
      <c r="R2368" s="79" t="s">
        <v>10339</v>
      </c>
      <c r="S2368" s="74" t="n">
        <v>45176</v>
      </c>
      <c r="T2368" s="95" t="n">
        <v>45541</v>
      </c>
      <c r="U2368" s="87" t="s">
        <v>10340</v>
      </c>
      <c r="V2368" s="87" t="s">
        <v>10341</v>
      </c>
      <c r="W2368" s="91"/>
      <c r="X2368" s="71" t="s">
        <v>10335</v>
      </c>
      <c r="Y2368" s="71" t="s">
        <v>10342</v>
      </c>
      <c r="Z2368" s="71" t="s">
        <v>11806</v>
      </c>
      <c r="AA2368" s="76"/>
      <c r="AB2368" s="76"/>
      <c r="AC2368" s="76"/>
      <c r="AD2368" s="89" t="s">
        <v>10487</v>
      </c>
      <c r="AE2368" s="125"/>
      <c r="AF2368" s="76"/>
      <c r="AG2368" s="76"/>
      <c r="AH2368" s="76"/>
      <c r="AI2368" s="90" t="s">
        <v>10494</v>
      </c>
      <c r="AJ2368" s="79" t="s">
        <v>10346</v>
      </c>
      <c r="AK2368" s="68"/>
      <c r="AL2368" s="68"/>
      <c r="AM2368" s="68"/>
      <c r="AN2368" s="110"/>
      <c r="AO2368" s="110"/>
      <c r="AP2368" s="107"/>
      <c r="AQ2368" s="68"/>
    </row>
    <row r="2369" customFormat="false" ht="17.9" hidden="false" customHeight="false" outlineLevel="0" collapsed="false">
      <c r="B2369" s="1" t="str">
        <f aca="false">поверители!$E2369</f>
        <v>ARDL-0066</v>
      </c>
      <c r="C2369" s="83" t="s">
        <v>10101</v>
      </c>
      <c r="D2369" s="63"/>
      <c r="E2369" s="81" t="s">
        <v>13103</v>
      </c>
      <c r="F2369" s="63"/>
      <c r="G2369" s="84" t="s">
        <v>10335</v>
      </c>
      <c r="H2369" s="77" t="s">
        <v>6682</v>
      </c>
      <c r="I2369" s="67" t="n">
        <v>2012</v>
      </c>
      <c r="J2369" s="76"/>
      <c r="K2369" s="76"/>
      <c r="L2369" s="76"/>
      <c r="M2369" s="76"/>
      <c r="N2369" s="76"/>
      <c r="O2369" s="71" t="s">
        <v>10335</v>
      </c>
      <c r="P2369" s="71"/>
      <c r="Q2369" s="71" t="s">
        <v>10338</v>
      </c>
      <c r="R2369" s="79" t="s">
        <v>10339</v>
      </c>
      <c r="S2369" s="74" t="n">
        <v>45176</v>
      </c>
      <c r="T2369" s="95" t="n">
        <v>45541</v>
      </c>
      <c r="U2369" s="87" t="s">
        <v>10340</v>
      </c>
      <c r="V2369" s="87" t="s">
        <v>10341</v>
      </c>
      <c r="W2369" s="91"/>
      <c r="X2369" s="71" t="s">
        <v>10335</v>
      </c>
      <c r="Y2369" s="71" t="s">
        <v>10342</v>
      </c>
      <c r="Z2369" s="71" t="s">
        <v>11806</v>
      </c>
      <c r="AA2369" s="76"/>
      <c r="AB2369" s="76"/>
      <c r="AC2369" s="76"/>
      <c r="AD2369" s="89" t="s">
        <v>10487</v>
      </c>
      <c r="AE2369" s="125"/>
      <c r="AF2369" s="76"/>
      <c r="AG2369" s="76"/>
      <c r="AH2369" s="76"/>
      <c r="AI2369" s="90" t="s">
        <v>10494</v>
      </c>
      <c r="AJ2369" s="79" t="s">
        <v>10346</v>
      </c>
      <c r="AK2369" s="68"/>
      <c r="AL2369" s="68"/>
      <c r="AM2369" s="68"/>
      <c r="AN2369" s="110"/>
      <c r="AO2369" s="110"/>
      <c r="AP2369" s="107"/>
      <c r="AQ2369" s="68"/>
    </row>
    <row r="2370" customFormat="false" ht="17.9" hidden="false" customHeight="false" outlineLevel="0" collapsed="false">
      <c r="B2370" s="1" t="str">
        <f aca="false">поверители!$E2370</f>
        <v>ARDL-0164</v>
      </c>
      <c r="C2370" s="83" t="s">
        <v>10101</v>
      </c>
      <c r="D2370" s="63"/>
      <c r="E2370" s="81" t="s">
        <v>13104</v>
      </c>
      <c r="F2370" s="63"/>
      <c r="G2370" s="84" t="s">
        <v>10335</v>
      </c>
      <c r="H2370" s="77" t="s">
        <v>6682</v>
      </c>
      <c r="I2370" s="67" t="n">
        <v>2012</v>
      </c>
      <c r="J2370" s="76"/>
      <c r="K2370" s="76"/>
      <c r="L2370" s="76"/>
      <c r="M2370" s="76"/>
      <c r="N2370" s="76"/>
      <c r="O2370" s="71" t="s">
        <v>10335</v>
      </c>
      <c r="P2370" s="71"/>
      <c r="Q2370" s="71" t="s">
        <v>10338</v>
      </c>
      <c r="R2370" s="79" t="s">
        <v>10339</v>
      </c>
      <c r="S2370" s="74" t="n">
        <v>45176</v>
      </c>
      <c r="T2370" s="95" t="n">
        <v>45541</v>
      </c>
      <c r="U2370" s="87" t="s">
        <v>10340</v>
      </c>
      <c r="V2370" s="87" t="s">
        <v>10341</v>
      </c>
      <c r="W2370" s="91"/>
      <c r="X2370" s="71" t="s">
        <v>10335</v>
      </c>
      <c r="Y2370" s="71" t="s">
        <v>10342</v>
      </c>
      <c r="Z2370" s="71" t="s">
        <v>11806</v>
      </c>
      <c r="AA2370" s="76"/>
      <c r="AB2370" s="76"/>
      <c r="AC2370" s="76"/>
      <c r="AD2370" s="89" t="s">
        <v>10487</v>
      </c>
      <c r="AE2370" s="125"/>
      <c r="AF2370" s="76"/>
      <c r="AG2370" s="76"/>
      <c r="AH2370" s="76"/>
      <c r="AI2370" s="90" t="s">
        <v>10494</v>
      </c>
      <c r="AJ2370" s="79" t="s">
        <v>10346</v>
      </c>
      <c r="AK2370" s="68"/>
      <c r="AL2370" s="68"/>
      <c r="AM2370" s="68"/>
      <c r="AN2370" s="110"/>
      <c r="AO2370" s="110"/>
      <c r="AP2370" s="107"/>
      <c r="AQ2370" s="68"/>
    </row>
    <row r="2371" customFormat="false" ht="17.9" hidden="false" customHeight="false" outlineLevel="0" collapsed="false">
      <c r="B2371" s="1" t="str">
        <f aca="false">поверители!$E2371</f>
        <v>ARDK-0275</v>
      </c>
      <c r="C2371" s="83" t="s">
        <v>10101</v>
      </c>
      <c r="D2371" s="63"/>
      <c r="E2371" s="81" t="s">
        <v>13105</v>
      </c>
      <c r="F2371" s="63"/>
      <c r="G2371" s="84" t="s">
        <v>10335</v>
      </c>
      <c r="H2371" s="77" t="s">
        <v>6682</v>
      </c>
      <c r="I2371" s="67" t="n">
        <v>2012</v>
      </c>
      <c r="J2371" s="76"/>
      <c r="K2371" s="76"/>
      <c r="L2371" s="76"/>
      <c r="M2371" s="76"/>
      <c r="N2371" s="76"/>
      <c r="O2371" s="71" t="s">
        <v>10335</v>
      </c>
      <c r="P2371" s="71"/>
      <c r="Q2371" s="71" t="s">
        <v>10338</v>
      </c>
      <c r="R2371" s="79" t="s">
        <v>10339</v>
      </c>
      <c r="S2371" s="74" t="n">
        <v>45176</v>
      </c>
      <c r="T2371" s="95" t="n">
        <v>45541</v>
      </c>
      <c r="U2371" s="87" t="s">
        <v>10340</v>
      </c>
      <c r="V2371" s="87" t="s">
        <v>10341</v>
      </c>
      <c r="W2371" s="91"/>
      <c r="X2371" s="71" t="s">
        <v>10335</v>
      </c>
      <c r="Y2371" s="71" t="s">
        <v>10342</v>
      </c>
      <c r="Z2371" s="71" t="s">
        <v>11806</v>
      </c>
      <c r="AA2371" s="76"/>
      <c r="AB2371" s="76"/>
      <c r="AC2371" s="76"/>
      <c r="AD2371" s="89" t="s">
        <v>10487</v>
      </c>
      <c r="AE2371" s="125"/>
      <c r="AF2371" s="76"/>
      <c r="AG2371" s="76"/>
      <c r="AH2371" s="76"/>
      <c r="AI2371" s="90" t="s">
        <v>10494</v>
      </c>
      <c r="AJ2371" s="79" t="s">
        <v>10346</v>
      </c>
      <c r="AK2371" s="68"/>
      <c r="AL2371" s="68"/>
      <c r="AM2371" s="68"/>
      <c r="AN2371" s="110"/>
      <c r="AO2371" s="110"/>
      <c r="AP2371" s="107"/>
      <c r="AQ2371" s="68"/>
    </row>
    <row r="2372" customFormat="false" ht="17.9" hidden="false" customHeight="false" outlineLevel="0" collapsed="false">
      <c r="B2372" s="1" t="str">
        <f aca="false">поверители!$E2372</f>
        <v>ARDL-0054</v>
      </c>
      <c r="C2372" s="83" t="s">
        <v>10101</v>
      </c>
      <c r="D2372" s="63"/>
      <c r="E2372" s="81" t="s">
        <v>13106</v>
      </c>
      <c r="F2372" s="63"/>
      <c r="G2372" s="84" t="s">
        <v>10335</v>
      </c>
      <c r="H2372" s="77" t="s">
        <v>6682</v>
      </c>
      <c r="I2372" s="67" t="n">
        <v>2012</v>
      </c>
      <c r="J2372" s="76"/>
      <c r="K2372" s="76"/>
      <c r="L2372" s="76"/>
      <c r="M2372" s="76"/>
      <c r="N2372" s="76"/>
      <c r="O2372" s="71" t="s">
        <v>10335</v>
      </c>
      <c r="P2372" s="71"/>
      <c r="Q2372" s="71" t="s">
        <v>10338</v>
      </c>
      <c r="R2372" s="79" t="s">
        <v>10339</v>
      </c>
      <c r="S2372" s="74" t="n">
        <v>45176</v>
      </c>
      <c r="T2372" s="95" t="n">
        <v>45541</v>
      </c>
      <c r="U2372" s="87" t="s">
        <v>10340</v>
      </c>
      <c r="V2372" s="87" t="s">
        <v>10341</v>
      </c>
      <c r="W2372" s="91"/>
      <c r="X2372" s="71" t="s">
        <v>10335</v>
      </c>
      <c r="Y2372" s="71" t="s">
        <v>10342</v>
      </c>
      <c r="Z2372" s="71" t="s">
        <v>11806</v>
      </c>
      <c r="AA2372" s="76"/>
      <c r="AB2372" s="76"/>
      <c r="AC2372" s="76"/>
      <c r="AD2372" s="89" t="s">
        <v>10487</v>
      </c>
      <c r="AE2372" s="125"/>
      <c r="AF2372" s="76"/>
      <c r="AG2372" s="76"/>
      <c r="AH2372" s="76"/>
      <c r="AI2372" s="90" t="s">
        <v>10494</v>
      </c>
      <c r="AJ2372" s="79" t="s">
        <v>10346</v>
      </c>
      <c r="AK2372" s="68"/>
      <c r="AL2372" s="68"/>
      <c r="AM2372" s="68"/>
      <c r="AN2372" s="110"/>
      <c r="AO2372" s="110"/>
      <c r="AP2372" s="107"/>
      <c r="AQ2372" s="68"/>
    </row>
    <row r="2373" customFormat="false" ht="17.9" hidden="false" customHeight="false" outlineLevel="0" collapsed="false">
      <c r="B2373" s="1" t="str">
        <f aca="false">поверители!$E2373</f>
        <v>ARDL-0007</v>
      </c>
      <c r="C2373" s="83" t="s">
        <v>10101</v>
      </c>
      <c r="D2373" s="63"/>
      <c r="E2373" s="81" t="s">
        <v>13107</v>
      </c>
      <c r="F2373" s="63"/>
      <c r="G2373" s="84" t="s">
        <v>10335</v>
      </c>
      <c r="H2373" s="77" t="s">
        <v>6682</v>
      </c>
      <c r="I2373" s="67" t="n">
        <v>2012</v>
      </c>
      <c r="J2373" s="76"/>
      <c r="K2373" s="76"/>
      <c r="L2373" s="76"/>
      <c r="M2373" s="76"/>
      <c r="N2373" s="76"/>
      <c r="O2373" s="71" t="s">
        <v>10335</v>
      </c>
      <c r="P2373" s="71"/>
      <c r="Q2373" s="71" t="s">
        <v>10338</v>
      </c>
      <c r="R2373" s="79" t="s">
        <v>10339</v>
      </c>
      <c r="S2373" s="74" t="n">
        <v>45176</v>
      </c>
      <c r="T2373" s="95" t="n">
        <v>45541</v>
      </c>
      <c r="U2373" s="87" t="s">
        <v>10340</v>
      </c>
      <c r="V2373" s="87" t="s">
        <v>10341</v>
      </c>
      <c r="W2373" s="91"/>
      <c r="X2373" s="71" t="s">
        <v>10335</v>
      </c>
      <c r="Y2373" s="71" t="s">
        <v>10342</v>
      </c>
      <c r="Z2373" s="71" t="s">
        <v>11806</v>
      </c>
      <c r="AA2373" s="76"/>
      <c r="AB2373" s="76"/>
      <c r="AC2373" s="76"/>
      <c r="AD2373" s="89" t="s">
        <v>10487</v>
      </c>
      <c r="AE2373" s="125"/>
      <c r="AF2373" s="76"/>
      <c r="AG2373" s="76"/>
      <c r="AH2373" s="76"/>
      <c r="AI2373" s="90" t="s">
        <v>10494</v>
      </c>
      <c r="AJ2373" s="79" t="s">
        <v>10346</v>
      </c>
      <c r="AK2373" s="68"/>
      <c r="AL2373" s="68"/>
      <c r="AM2373" s="68"/>
      <c r="AN2373" s="110"/>
      <c r="AO2373" s="110"/>
      <c r="AP2373" s="107"/>
      <c r="AQ2373" s="68"/>
    </row>
    <row r="2374" customFormat="false" ht="17.9" hidden="false" customHeight="false" outlineLevel="0" collapsed="false">
      <c r="B2374" s="1" t="str">
        <f aca="false">поверители!$E2374</f>
        <v>ARHF-0042</v>
      </c>
      <c r="C2374" s="83" t="s">
        <v>6679</v>
      </c>
      <c r="D2374" s="63"/>
      <c r="E2374" s="81" t="s">
        <v>13108</v>
      </c>
      <c r="F2374" s="63"/>
      <c r="G2374" s="84" t="s">
        <v>10335</v>
      </c>
      <c r="H2374" s="77" t="s">
        <v>6682</v>
      </c>
      <c r="I2374" s="67" t="n">
        <v>2015</v>
      </c>
      <c r="J2374" s="76"/>
      <c r="K2374" s="76"/>
      <c r="L2374" s="76"/>
      <c r="M2374" s="76"/>
      <c r="N2374" s="76"/>
      <c r="O2374" s="71" t="s">
        <v>10335</v>
      </c>
      <c r="P2374" s="71"/>
      <c r="Q2374" s="71" t="s">
        <v>10338</v>
      </c>
      <c r="R2374" s="79" t="s">
        <v>10339</v>
      </c>
      <c r="S2374" s="74" t="n">
        <v>45176</v>
      </c>
      <c r="T2374" s="95" t="n">
        <v>45541</v>
      </c>
      <c r="U2374" s="87" t="s">
        <v>10340</v>
      </c>
      <c r="V2374" s="87" t="s">
        <v>10341</v>
      </c>
      <c r="W2374" s="91"/>
      <c r="X2374" s="71" t="s">
        <v>10335</v>
      </c>
      <c r="Y2374" s="71" t="s">
        <v>10342</v>
      </c>
      <c r="Z2374" s="71" t="s">
        <v>10518</v>
      </c>
      <c r="AA2374" s="76"/>
      <c r="AB2374" s="76"/>
      <c r="AC2374" s="76"/>
      <c r="AD2374" s="89" t="s">
        <v>10487</v>
      </c>
      <c r="AE2374" s="125"/>
      <c r="AF2374" s="76"/>
      <c r="AG2374" s="76"/>
      <c r="AH2374" s="76"/>
      <c r="AI2374" s="90" t="s">
        <v>10494</v>
      </c>
      <c r="AJ2374" s="79" t="s">
        <v>10346</v>
      </c>
      <c r="AK2374" s="68"/>
      <c r="AL2374" s="68"/>
      <c r="AM2374" s="68"/>
      <c r="AN2374" s="110"/>
      <c r="AO2374" s="110"/>
      <c r="AP2374" s="107"/>
      <c r="AQ2374" s="68"/>
    </row>
    <row r="2375" customFormat="false" ht="17.9" hidden="false" customHeight="false" outlineLevel="0" collapsed="false">
      <c r="B2375" s="1" t="str">
        <f aca="false">поверители!$E2375</f>
        <v>ARJK-0027</v>
      </c>
      <c r="C2375" s="83" t="s">
        <v>6679</v>
      </c>
      <c r="D2375" s="63"/>
      <c r="E2375" s="81" t="s">
        <v>13109</v>
      </c>
      <c r="F2375" s="63"/>
      <c r="G2375" s="84" t="s">
        <v>10335</v>
      </c>
      <c r="H2375" s="77" t="s">
        <v>6682</v>
      </c>
      <c r="I2375" s="67" t="n">
        <v>2016</v>
      </c>
      <c r="J2375" s="76"/>
      <c r="K2375" s="76"/>
      <c r="L2375" s="76"/>
      <c r="M2375" s="76"/>
      <c r="N2375" s="76"/>
      <c r="O2375" s="71" t="s">
        <v>10335</v>
      </c>
      <c r="P2375" s="71"/>
      <c r="Q2375" s="71" t="s">
        <v>10338</v>
      </c>
      <c r="R2375" s="79" t="s">
        <v>10339</v>
      </c>
      <c r="S2375" s="74" t="n">
        <v>45176</v>
      </c>
      <c r="T2375" s="95" t="n">
        <v>45541</v>
      </c>
      <c r="U2375" s="87" t="s">
        <v>10340</v>
      </c>
      <c r="V2375" s="87" t="s">
        <v>10341</v>
      </c>
      <c r="W2375" s="91"/>
      <c r="X2375" s="71" t="s">
        <v>10335</v>
      </c>
      <c r="Y2375" s="71" t="s">
        <v>10342</v>
      </c>
      <c r="Z2375" s="71" t="s">
        <v>10518</v>
      </c>
      <c r="AA2375" s="76"/>
      <c r="AB2375" s="76"/>
      <c r="AC2375" s="76"/>
      <c r="AD2375" s="89" t="s">
        <v>10487</v>
      </c>
      <c r="AE2375" s="125"/>
      <c r="AF2375" s="76"/>
      <c r="AG2375" s="76"/>
      <c r="AH2375" s="76"/>
      <c r="AI2375" s="90" t="s">
        <v>10494</v>
      </c>
      <c r="AJ2375" s="79" t="s">
        <v>10346</v>
      </c>
      <c r="AK2375" s="68"/>
      <c r="AL2375" s="68"/>
      <c r="AM2375" s="68"/>
      <c r="AN2375" s="110"/>
      <c r="AO2375" s="110"/>
      <c r="AP2375" s="107"/>
      <c r="AQ2375" s="68"/>
    </row>
    <row r="2376" customFormat="false" ht="17.9" hidden="false" customHeight="false" outlineLevel="0" collapsed="false">
      <c r="B2376" s="1" t="str">
        <f aca="false">поверители!$E2376</f>
        <v>ARDL-0050</v>
      </c>
      <c r="C2376" s="83" t="s">
        <v>10101</v>
      </c>
      <c r="D2376" s="63"/>
      <c r="E2376" s="81" t="s">
        <v>13110</v>
      </c>
      <c r="F2376" s="63"/>
      <c r="G2376" s="84" t="s">
        <v>10335</v>
      </c>
      <c r="H2376" s="77" t="s">
        <v>6682</v>
      </c>
      <c r="I2376" s="67" t="n">
        <v>2012</v>
      </c>
      <c r="J2376" s="76"/>
      <c r="K2376" s="76"/>
      <c r="L2376" s="76"/>
      <c r="M2376" s="76"/>
      <c r="N2376" s="76"/>
      <c r="O2376" s="71" t="s">
        <v>10335</v>
      </c>
      <c r="P2376" s="71"/>
      <c r="Q2376" s="71" t="s">
        <v>10338</v>
      </c>
      <c r="R2376" s="79" t="s">
        <v>10339</v>
      </c>
      <c r="S2376" s="74" t="n">
        <v>45176</v>
      </c>
      <c r="T2376" s="95" t="n">
        <v>45541</v>
      </c>
      <c r="U2376" s="87" t="s">
        <v>10340</v>
      </c>
      <c r="V2376" s="87" t="s">
        <v>10341</v>
      </c>
      <c r="W2376" s="91"/>
      <c r="X2376" s="71" t="s">
        <v>10335</v>
      </c>
      <c r="Y2376" s="71" t="s">
        <v>10342</v>
      </c>
      <c r="Z2376" s="71" t="s">
        <v>11806</v>
      </c>
      <c r="AA2376" s="76"/>
      <c r="AB2376" s="76"/>
      <c r="AC2376" s="76"/>
      <c r="AD2376" s="89" t="s">
        <v>10487</v>
      </c>
      <c r="AE2376" s="125"/>
      <c r="AF2376" s="76"/>
      <c r="AG2376" s="76"/>
      <c r="AH2376" s="76"/>
      <c r="AI2376" s="90" t="s">
        <v>10494</v>
      </c>
      <c r="AJ2376" s="79" t="s">
        <v>10346</v>
      </c>
      <c r="AK2376" s="68"/>
      <c r="AL2376" s="68"/>
      <c r="AM2376" s="68"/>
      <c r="AN2376" s="110"/>
      <c r="AO2376" s="110"/>
      <c r="AP2376" s="107"/>
      <c r="AQ2376" s="68"/>
    </row>
    <row r="2377" customFormat="false" ht="17.9" hidden="false" customHeight="false" outlineLevel="0" collapsed="false">
      <c r="B2377" s="1" t="str">
        <f aca="false">поверители!$E2377</f>
        <v>ARJD-0135</v>
      </c>
      <c r="C2377" s="83" t="s">
        <v>6679</v>
      </c>
      <c r="D2377" s="63"/>
      <c r="E2377" s="81" t="s">
        <v>13111</v>
      </c>
      <c r="F2377" s="63"/>
      <c r="G2377" s="84" t="s">
        <v>10335</v>
      </c>
      <c r="H2377" s="77" t="s">
        <v>6682</v>
      </c>
      <c r="I2377" s="67" t="n">
        <v>2016</v>
      </c>
      <c r="J2377" s="76"/>
      <c r="K2377" s="76"/>
      <c r="L2377" s="76"/>
      <c r="M2377" s="76"/>
      <c r="N2377" s="76"/>
      <c r="O2377" s="71" t="s">
        <v>10335</v>
      </c>
      <c r="P2377" s="71"/>
      <c r="Q2377" s="71" t="s">
        <v>10338</v>
      </c>
      <c r="R2377" s="79" t="s">
        <v>10339</v>
      </c>
      <c r="S2377" s="74" t="n">
        <v>45176</v>
      </c>
      <c r="T2377" s="95" t="n">
        <v>45541</v>
      </c>
      <c r="U2377" s="87" t="s">
        <v>10340</v>
      </c>
      <c r="V2377" s="87" t="s">
        <v>10341</v>
      </c>
      <c r="W2377" s="91"/>
      <c r="X2377" s="71" t="s">
        <v>10335</v>
      </c>
      <c r="Y2377" s="71" t="s">
        <v>10342</v>
      </c>
      <c r="Z2377" s="71" t="s">
        <v>10518</v>
      </c>
      <c r="AA2377" s="76"/>
      <c r="AB2377" s="76"/>
      <c r="AC2377" s="76"/>
      <c r="AD2377" s="89" t="s">
        <v>10487</v>
      </c>
      <c r="AE2377" s="125"/>
      <c r="AF2377" s="76"/>
      <c r="AG2377" s="76"/>
      <c r="AH2377" s="76"/>
      <c r="AI2377" s="90" t="s">
        <v>10494</v>
      </c>
      <c r="AJ2377" s="79" t="s">
        <v>10346</v>
      </c>
      <c r="AK2377" s="68"/>
      <c r="AL2377" s="68"/>
      <c r="AM2377" s="68"/>
      <c r="AN2377" s="110"/>
      <c r="AO2377" s="110"/>
      <c r="AP2377" s="107"/>
      <c r="AQ2377" s="68"/>
    </row>
    <row r="2378" customFormat="false" ht="17.9" hidden="false" customHeight="false" outlineLevel="0" collapsed="false">
      <c r="B2378" s="1" t="str">
        <f aca="false">поверители!$E2378</f>
        <v>ARDK-0141</v>
      </c>
      <c r="C2378" s="83" t="s">
        <v>10101</v>
      </c>
      <c r="D2378" s="63"/>
      <c r="E2378" s="81" t="s">
        <v>13112</v>
      </c>
      <c r="F2378" s="63"/>
      <c r="G2378" s="84" t="s">
        <v>10335</v>
      </c>
      <c r="H2378" s="77" t="s">
        <v>6682</v>
      </c>
      <c r="I2378" s="67" t="n">
        <v>2012</v>
      </c>
      <c r="J2378" s="76"/>
      <c r="K2378" s="76"/>
      <c r="L2378" s="76"/>
      <c r="M2378" s="76"/>
      <c r="N2378" s="76"/>
      <c r="O2378" s="71" t="s">
        <v>10335</v>
      </c>
      <c r="P2378" s="71"/>
      <c r="Q2378" s="71" t="s">
        <v>10338</v>
      </c>
      <c r="R2378" s="79" t="s">
        <v>10339</v>
      </c>
      <c r="S2378" s="74" t="n">
        <v>45176</v>
      </c>
      <c r="T2378" s="95" t="n">
        <v>45541</v>
      </c>
      <c r="U2378" s="87" t="s">
        <v>10340</v>
      </c>
      <c r="V2378" s="87" t="s">
        <v>10341</v>
      </c>
      <c r="W2378" s="91"/>
      <c r="X2378" s="71" t="s">
        <v>10335</v>
      </c>
      <c r="Y2378" s="71" t="s">
        <v>10342</v>
      </c>
      <c r="Z2378" s="71" t="s">
        <v>11806</v>
      </c>
      <c r="AA2378" s="76"/>
      <c r="AB2378" s="76"/>
      <c r="AC2378" s="76"/>
      <c r="AD2378" s="89" t="s">
        <v>10487</v>
      </c>
      <c r="AE2378" s="125"/>
      <c r="AF2378" s="76"/>
      <c r="AG2378" s="76"/>
      <c r="AH2378" s="76"/>
      <c r="AI2378" s="90" t="s">
        <v>10494</v>
      </c>
      <c r="AJ2378" s="79" t="s">
        <v>10346</v>
      </c>
      <c r="AK2378" s="68"/>
      <c r="AL2378" s="68"/>
      <c r="AM2378" s="68"/>
      <c r="AN2378" s="110"/>
      <c r="AO2378" s="110"/>
      <c r="AP2378" s="107"/>
      <c r="AQ2378" s="68"/>
    </row>
    <row r="2379" customFormat="false" ht="17.9" hidden="false" customHeight="false" outlineLevel="0" collapsed="false">
      <c r="B2379" s="1" t="str">
        <f aca="false">поверители!$E2379</f>
        <v>ARDK-0261</v>
      </c>
      <c r="C2379" s="83" t="s">
        <v>10101</v>
      </c>
      <c r="D2379" s="63"/>
      <c r="E2379" s="81" t="s">
        <v>13113</v>
      </c>
      <c r="F2379" s="63"/>
      <c r="G2379" s="84" t="s">
        <v>10335</v>
      </c>
      <c r="H2379" s="77" t="s">
        <v>6682</v>
      </c>
      <c r="I2379" s="67" t="n">
        <v>2012</v>
      </c>
      <c r="J2379" s="76"/>
      <c r="K2379" s="76"/>
      <c r="L2379" s="76"/>
      <c r="M2379" s="76"/>
      <c r="N2379" s="76"/>
      <c r="O2379" s="71" t="s">
        <v>10335</v>
      </c>
      <c r="P2379" s="71"/>
      <c r="Q2379" s="71" t="s">
        <v>10338</v>
      </c>
      <c r="R2379" s="79" t="s">
        <v>10339</v>
      </c>
      <c r="S2379" s="74" t="n">
        <v>45176</v>
      </c>
      <c r="T2379" s="95" t="n">
        <v>45541</v>
      </c>
      <c r="U2379" s="87" t="s">
        <v>10340</v>
      </c>
      <c r="V2379" s="87" t="s">
        <v>10341</v>
      </c>
      <c r="W2379" s="91"/>
      <c r="X2379" s="71" t="s">
        <v>10335</v>
      </c>
      <c r="Y2379" s="71" t="s">
        <v>10342</v>
      </c>
      <c r="Z2379" s="71" t="s">
        <v>11806</v>
      </c>
      <c r="AA2379" s="76"/>
      <c r="AB2379" s="76"/>
      <c r="AC2379" s="76"/>
      <c r="AD2379" s="89" t="s">
        <v>10487</v>
      </c>
      <c r="AE2379" s="125"/>
      <c r="AF2379" s="76"/>
      <c r="AG2379" s="76"/>
      <c r="AH2379" s="76"/>
      <c r="AI2379" s="90" t="s">
        <v>10494</v>
      </c>
      <c r="AJ2379" s="79" t="s">
        <v>10346</v>
      </c>
      <c r="AK2379" s="68"/>
      <c r="AL2379" s="68"/>
      <c r="AM2379" s="68"/>
      <c r="AN2379" s="110"/>
      <c r="AO2379" s="110"/>
      <c r="AP2379" s="107"/>
      <c r="AQ2379" s="68"/>
    </row>
    <row r="2380" customFormat="false" ht="17.9" hidden="false" customHeight="false" outlineLevel="0" collapsed="false">
      <c r="B2380" s="1" t="str">
        <f aca="false">поверители!$E2380</f>
        <v>ARDK-0204</v>
      </c>
      <c r="C2380" s="83" t="s">
        <v>10101</v>
      </c>
      <c r="D2380" s="63"/>
      <c r="E2380" s="81" t="s">
        <v>13114</v>
      </c>
      <c r="F2380" s="63"/>
      <c r="G2380" s="84" t="s">
        <v>10335</v>
      </c>
      <c r="H2380" s="77" t="s">
        <v>6682</v>
      </c>
      <c r="I2380" s="67" t="n">
        <v>2012</v>
      </c>
      <c r="J2380" s="76"/>
      <c r="K2380" s="76"/>
      <c r="L2380" s="76"/>
      <c r="M2380" s="76"/>
      <c r="N2380" s="76"/>
      <c r="O2380" s="71" t="s">
        <v>10335</v>
      </c>
      <c r="P2380" s="71"/>
      <c r="Q2380" s="71" t="s">
        <v>10338</v>
      </c>
      <c r="R2380" s="79" t="s">
        <v>10339</v>
      </c>
      <c r="S2380" s="74" t="n">
        <v>45176</v>
      </c>
      <c r="T2380" s="95" t="n">
        <v>45541</v>
      </c>
      <c r="U2380" s="87" t="s">
        <v>10340</v>
      </c>
      <c r="V2380" s="87" t="s">
        <v>10341</v>
      </c>
      <c r="W2380" s="91"/>
      <c r="X2380" s="71" t="s">
        <v>10335</v>
      </c>
      <c r="Y2380" s="71" t="s">
        <v>10342</v>
      </c>
      <c r="Z2380" s="71" t="s">
        <v>11806</v>
      </c>
      <c r="AA2380" s="76"/>
      <c r="AB2380" s="76"/>
      <c r="AC2380" s="76"/>
      <c r="AD2380" s="89" t="s">
        <v>10487</v>
      </c>
      <c r="AE2380" s="125"/>
      <c r="AF2380" s="76"/>
      <c r="AG2380" s="76"/>
      <c r="AH2380" s="76"/>
      <c r="AI2380" s="90" t="s">
        <v>10494</v>
      </c>
      <c r="AJ2380" s="79" t="s">
        <v>10346</v>
      </c>
      <c r="AK2380" s="68"/>
      <c r="AL2380" s="68"/>
      <c r="AM2380" s="68"/>
      <c r="AN2380" s="110"/>
      <c r="AO2380" s="110"/>
      <c r="AP2380" s="107"/>
      <c r="AQ2380" s="68"/>
    </row>
    <row r="2381" customFormat="false" ht="17.9" hidden="false" customHeight="false" outlineLevel="0" collapsed="false">
      <c r="B2381" s="1" t="str">
        <f aca="false">поверители!$E2381</f>
        <v>ARDL-0048</v>
      </c>
      <c r="C2381" s="83" t="s">
        <v>10101</v>
      </c>
      <c r="D2381" s="63"/>
      <c r="E2381" s="81" t="s">
        <v>13115</v>
      </c>
      <c r="F2381" s="63"/>
      <c r="G2381" s="84" t="s">
        <v>10335</v>
      </c>
      <c r="H2381" s="77" t="s">
        <v>6682</v>
      </c>
      <c r="I2381" s="67" t="n">
        <v>2012</v>
      </c>
      <c r="J2381" s="76"/>
      <c r="K2381" s="76"/>
      <c r="L2381" s="76"/>
      <c r="M2381" s="76"/>
      <c r="N2381" s="76"/>
      <c r="O2381" s="71" t="s">
        <v>10335</v>
      </c>
      <c r="P2381" s="71"/>
      <c r="Q2381" s="71" t="s">
        <v>10338</v>
      </c>
      <c r="R2381" s="79" t="s">
        <v>10339</v>
      </c>
      <c r="S2381" s="74" t="n">
        <v>45176</v>
      </c>
      <c r="T2381" s="95" t="n">
        <v>45541</v>
      </c>
      <c r="U2381" s="87" t="s">
        <v>10340</v>
      </c>
      <c r="V2381" s="87" t="s">
        <v>10341</v>
      </c>
      <c r="W2381" s="91"/>
      <c r="X2381" s="71" t="s">
        <v>10335</v>
      </c>
      <c r="Y2381" s="71" t="s">
        <v>10342</v>
      </c>
      <c r="Z2381" s="71" t="s">
        <v>11806</v>
      </c>
      <c r="AA2381" s="76"/>
      <c r="AB2381" s="76"/>
      <c r="AC2381" s="76"/>
      <c r="AD2381" s="89" t="s">
        <v>10487</v>
      </c>
      <c r="AE2381" s="125"/>
      <c r="AF2381" s="76"/>
      <c r="AG2381" s="76"/>
      <c r="AH2381" s="76"/>
      <c r="AI2381" s="90" t="s">
        <v>10494</v>
      </c>
      <c r="AJ2381" s="79" t="s">
        <v>10346</v>
      </c>
      <c r="AK2381" s="68"/>
      <c r="AL2381" s="68"/>
      <c r="AM2381" s="68"/>
      <c r="AN2381" s="110"/>
      <c r="AO2381" s="110"/>
      <c r="AP2381" s="107"/>
      <c r="AQ2381" s="68"/>
    </row>
    <row r="2382" customFormat="false" ht="17.9" hidden="false" customHeight="false" outlineLevel="0" collapsed="false">
      <c r="B2382" s="1" t="str">
        <f aca="false">поверители!$E2382</f>
        <v>ARJD-0221</v>
      </c>
      <c r="C2382" s="83" t="s">
        <v>6679</v>
      </c>
      <c r="D2382" s="63"/>
      <c r="E2382" s="81" t="s">
        <v>13116</v>
      </c>
      <c r="F2382" s="63"/>
      <c r="G2382" s="84" t="s">
        <v>10335</v>
      </c>
      <c r="H2382" s="77" t="s">
        <v>6682</v>
      </c>
      <c r="I2382" s="67" t="n">
        <v>2016</v>
      </c>
      <c r="J2382" s="76"/>
      <c r="K2382" s="76"/>
      <c r="L2382" s="76"/>
      <c r="M2382" s="76"/>
      <c r="N2382" s="76"/>
      <c r="O2382" s="71" t="s">
        <v>10335</v>
      </c>
      <c r="P2382" s="71"/>
      <c r="Q2382" s="71" t="s">
        <v>10338</v>
      </c>
      <c r="R2382" s="79" t="s">
        <v>10339</v>
      </c>
      <c r="S2382" s="74" t="n">
        <v>45176</v>
      </c>
      <c r="T2382" s="95" t="n">
        <v>45541</v>
      </c>
      <c r="U2382" s="87" t="s">
        <v>10340</v>
      </c>
      <c r="V2382" s="87" t="s">
        <v>10341</v>
      </c>
      <c r="W2382" s="91"/>
      <c r="X2382" s="71" t="s">
        <v>10335</v>
      </c>
      <c r="Y2382" s="71" t="s">
        <v>10342</v>
      </c>
      <c r="Z2382" s="71" t="s">
        <v>10518</v>
      </c>
      <c r="AA2382" s="76"/>
      <c r="AB2382" s="76"/>
      <c r="AC2382" s="76"/>
      <c r="AD2382" s="89" t="s">
        <v>10487</v>
      </c>
      <c r="AE2382" s="125"/>
      <c r="AF2382" s="76"/>
      <c r="AG2382" s="76"/>
      <c r="AH2382" s="76"/>
      <c r="AI2382" s="90" t="s">
        <v>10494</v>
      </c>
      <c r="AJ2382" s="79" t="s">
        <v>10346</v>
      </c>
      <c r="AK2382" s="68"/>
      <c r="AL2382" s="68"/>
      <c r="AM2382" s="68"/>
      <c r="AN2382" s="110"/>
      <c r="AO2382" s="110"/>
      <c r="AP2382" s="107"/>
      <c r="AQ2382" s="68"/>
    </row>
    <row r="2383" customFormat="false" ht="17.9" hidden="false" customHeight="false" outlineLevel="0" collapsed="false">
      <c r="B2383" s="1" t="str">
        <f aca="false">поверители!$E2383</f>
        <v>ARDL-0059</v>
      </c>
      <c r="C2383" s="83" t="s">
        <v>10101</v>
      </c>
      <c r="D2383" s="63"/>
      <c r="E2383" s="81" t="s">
        <v>13117</v>
      </c>
      <c r="F2383" s="63"/>
      <c r="G2383" s="84" t="s">
        <v>10335</v>
      </c>
      <c r="H2383" s="77" t="s">
        <v>6682</v>
      </c>
      <c r="I2383" s="67" t="n">
        <v>2012</v>
      </c>
      <c r="J2383" s="76"/>
      <c r="K2383" s="76"/>
      <c r="L2383" s="76"/>
      <c r="M2383" s="76"/>
      <c r="N2383" s="76"/>
      <c r="O2383" s="71" t="s">
        <v>10335</v>
      </c>
      <c r="P2383" s="71"/>
      <c r="Q2383" s="71" t="s">
        <v>10338</v>
      </c>
      <c r="R2383" s="79" t="s">
        <v>10339</v>
      </c>
      <c r="S2383" s="74" t="n">
        <v>45176</v>
      </c>
      <c r="T2383" s="95" t="n">
        <v>45541</v>
      </c>
      <c r="U2383" s="87" t="s">
        <v>10340</v>
      </c>
      <c r="V2383" s="87" t="s">
        <v>10341</v>
      </c>
      <c r="W2383" s="91"/>
      <c r="X2383" s="71" t="s">
        <v>10335</v>
      </c>
      <c r="Y2383" s="71" t="s">
        <v>10342</v>
      </c>
      <c r="Z2383" s="71" t="s">
        <v>11806</v>
      </c>
      <c r="AA2383" s="76"/>
      <c r="AB2383" s="76"/>
      <c r="AC2383" s="76"/>
      <c r="AD2383" s="89" t="s">
        <v>10487</v>
      </c>
      <c r="AE2383" s="125"/>
      <c r="AF2383" s="76"/>
      <c r="AG2383" s="76"/>
      <c r="AH2383" s="76"/>
      <c r="AI2383" s="90" t="s">
        <v>10494</v>
      </c>
      <c r="AJ2383" s="79" t="s">
        <v>10346</v>
      </c>
      <c r="AK2383" s="68"/>
      <c r="AL2383" s="68"/>
      <c r="AM2383" s="68"/>
      <c r="AN2383" s="110"/>
      <c r="AO2383" s="110"/>
      <c r="AP2383" s="107"/>
      <c r="AQ2383" s="68"/>
    </row>
    <row r="2384" customFormat="false" ht="17.9" hidden="false" customHeight="false" outlineLevel="0" collapsed="false">
      <c r="B2384" s="1" t="str">
        <f aca="false">поверители!$E2384</f>
        <v>ARJD-0227</v>
      </c>
      <c r="C2384" s="83" t="s">
        <v>6679</v>
      </c>
      <c r="D2384" s="63"/>
      <c r="E2384" s="81" t="s">
        <v>13118</v>
      </c>
      <c r="F2384" s="63"/>
      <c r="G2384" s="84" t="s">
        <v>10335</v>
      </c>
      <c r="H2384" s="77" t="s">
        <v>6682</v>
      </c>
      <c r="I2384" s="67" t="n">
        <v>2016</v>
      </c>
      <c r="J2384" s="76"/>
      <c r="K2384" s="76"/>
      <c r="L2384" s="76"/>
      <c r="M2384" s="76"/>
      <c r="N2384" s="76"/>
      <c r="O2384" s="71" t="s">
        <v>10335</v>
      </c>
      <c r="P2384" s="71"/>
      <c r="Q2384" s="71" t="s">
        <v>10338</v>
      </c>
      <c r="R2384" s="79" t="s">
        <v>10339</v>
      </c>
      <c r="S2384" s="74" t="n">
        <v>45176</v>
      </c>
      <c r="T2384" s="95" t="n">
        <v>45541</v>
      </c>
      <c r="U2384" s="87" t="s">
        <v>10340</v>
      </c>
      <c r="V2384" s="87" t="s">
        <v>10341</v>
      </c>
      <c r="W2384" s="91"/>
      <c r="X2384" s="71" t="s">
        <v>10335</v>
      </c>
      <c r="Y2384" s="71" t="s">
        <v>10342</v>
      </c>
      <c r="Z2384" s="71" t="s">
        <v>10518</v>
      </c>
      <c r="AA2384" s="76"/>
      <c r="AB2384" s="76"/>
      <c r="AC2384" s="76"/>
      <c r="AD2384" s="89" t="s">
        <v>10487</v>
      </c>
      <c r="AE2384" s="125"/>
      <c r="AF2384" s="76"/>
      <c r="AG2384" s="76"/>
      <c r="AH2384" s="76"/>
      <c r="AI2384" s="90" t="s">
        <v>10494</v>
      </c>
      <c r="AJ2384" s="79" t="s">
        <v>10346</v>
      </c>
      <c r="AK2384" s="68"/>
      <c r="AL2384" s="68"/>
      <c r="AM2384" s="68"/>
      <c r="AN2384" s="110"/>
      <c r="AO2384" s="110"/>
      <c r="AP2384" s="107"/>
      <c r="AQ2384" s="68"/>
    </row>
    <row r="2385" customFormat="false" ht="17.9" hidden="false" customHeight="false" outlineLevel="0" collapsed="false">
      <c r="B2385" s="1" t="str">
        <f aca="false">поверители!$E2385</f>
        <v>AREJ-0108</v>
      </c>
      <c r="C2385" s="83" t="s">
        <v>6679</v>
      </c>
      <c r="D2385" s="63"/>
      <c r="E2385" s="81" t="s">
        <v>13119</v>
      </c>
      <c r="F2385" s="63"/>
      <c r="G2385" s="84" t="s">
        <v>10335</v>
      </c>
      <c r="H2385" s="77" t="s">
        <v>6682</v>
      </c>
      <c r="I2385" s="67" t="n">
        <v>2013</v>
      </c>
      <c r="J2385" s="76"/>
      <c r="K2385" s="76"/>
      <c r="L2385" s="76"/>
      <c r="M2385" s="76"/>
      <c r="N2385" s="76"/>
      <c r="O2385" s="71" t="s">
        <v>10335</v>
      </c>
      <c r="P2385" s="71"/>
      <c r="Q2385" s="71" t="s">
        <v>10338</v>
      </c>
      <c r="R2385" s="79" t="s">
        <v>10339</v>
      </c>
      <c r="S2385" s="74" t="n">
        <v>45176</v>
      </c>
      <c r="T2385" s="95" t="n">
        <v>45541</v>
      </c>
      <c r="U2385" s="87" t="s">
        <v>10340</v>
      </c>
      <c r="V2385" s="87" t="s">
        <v>10341</v>
      </c>
      <c r="W2385" s="91"/>
      <c r="X2385" s="71" t="s">
        <v>10335</v>
      </c>
      <c r="Y2385" s="71" t="s">
        <v>10342</v>
      </c>
      <c r="Z2385" s="71" t="s">
        <v>10518</v>
      </c>
      <c r="AA2385" s="76"/>
      <c r="AB2385" s="76"/>
      <c r="AC2385" s="76"/>
      <c r="AD2385" s="89" t="s">
        <v>10487</v>
      </c>
      <c r="AE2385" s="125"/>
      <c r="AF2385" s="76"/>
      <c r="AG2385" s="76"/>
      <c r="AH2385" s="76"/>
      <c r="AI2385" s="90" t="s">
        <v>10494</v>
      </c>
      <c r="AJ2385" s="79" t="s">
        <v>10346</v>
      </c>
      <c r="AK2385" s="68"/>
      <c r="AL2385" s="68"/>
      <c r="AM2385" s="68"/>
      <c r="AN2385" s="110"/>
      <c r="AO2385" s="110"/>
      <c r="AP2385" s="107"/>
      <c r="AQ2385" s="68"/>
    </row>
    <row r="2386" customFormat="false" ht="17.9" hidden="false" customHeight="false" outlineLevel="0" collapsed="false">
      <c r="B2386" s="1" t="str">
        <f aca="false">поверители!$E2386</f>
        <v>ARDL-0160</v>
      </c>
      <c r="C2386" s="83" t="s">
        <v>10101</v>
      </c>
      <c r="D2386" s="63"/>
      <c r="E2386" s="81" t="s">
        <v>13120</v>
      </c>
      <c r="F2386" s="63"/>
      <c r="G2386" s="84" t="s">
        <v>10335</v>
      </c>
      <c r="H2386" s="77" t="s">
        <v>6682</v>
      </c>
      <c r="I2386" s="67" t="n">
        <v>2012</v>
      </c>
      <c r="J2386" s="76"/>
      <c r="K2386" s="76"/>
      <c r="L2386" s="76"/>
      <c r="M2386" s="76"/>
      <c r="N2386" s="76"/>
      <c r="O2386" s="71" t="s">
        <v>10335</v>
      </c>
      <c r="P2386" s="71"/>
      <c r="Q2386" s="71" t="s">
        <v>10338</v>
      </c>
      <c r="R2386" s="79" t="s">
        <v>10339</v>
      </c>
      <c r="S2386" s="74" t="n">
        <v>45176</v>
      </c>
      <c r="T2386" s="95" t="n">
        <v>45541</v>
      </c>
      <c r="U2386" s="87" t="s">
        <v>10340</v>
      </c>
      <c r="V2386" s="87" t="s">
        <v>10341</v>
      </c>
      <c r="W2386" s="91"/>
      <c r="X2386" s="71" t="s">
        <v>10335</v>
      </c>
      <c r="Y2386" s="71" t="s">
        <v>10342</v>
      </c>
      <c r="Z2386" s="71" t="s">
        <v>11806</v>
      </c>
      <c r="AA2386" s="76"/>
      <c r="AB2386" s="76"/>
      <c r="AC2386" s="76"/>
      <c r="AD2386" s="89" t="s">
        <v>10487</v>
      </c>
      <c r="AE2386" s="125"/>
      <c r="AF2386" s="76"/>
      <c r="AG2386" s="76"/>
      <c r="AH2386" s="76"/>
      <c r="AI2386" s="90" t="s">
        <v>10494</v>
      </c>
      <c r="AJ2386" s="79" t="s">
        <v>10346</v>
      </c>
      <c r="AK2386" s="68"/>
      <c r="AL2386" s="68"/>
      <c r="AM2386" s="68"/>
      <c r="AN2386" s="110"/>
      <c r="AO2386" s="110"/>
      <c r="AP2386" s="107"/>
      <c r="AQ2386" s="68"/>
    </row>
    <row r="2387" customFormat="false" ht="17.9" hidden="false" customHeight="false" outlineLevel="0" collapsed="false">
      <c r="B2387" s="1" t="str">
        <f aca="false">поверители!$E2387</f>
        <v>AREМ-0080</v>
      </c>
      <c r="C2387" s="83" t="s">
        <v>6679</v>
      </c>
      <c r="D2387" s="63"/>
      <c r="E2387" s="81" t="s">
        <v>13121</v>
      </c>
      <c r="F2387" s="63"/>
      <c r="G2387" s="84" t="s">
        <v>10335</v>
      </c>
      <c r="H2387" s="77" t="s">
        <v>6682</v>
      </c>
      <c r="I2387" s="67" t="n">
        <v>2013</v>
      </c>
      <c r="J2387" s="76"/>
      <c r="K2387" s="76"/>
      <c r="L2387" s="76"/>
      <c r="M2387" s="76"/>
      <c r="N2387" s="76"/>
      <c r="O2387" s="71" t="s">
        <v>10335</v>
      </c>
      <c r="P2387" s="71"/>
      <c r="Q2387" s="71" t="s">
        <v>10338</v>
      </c>
      <c r="R2387" s="79" t="s">
        <v>10339</v>
      </c>
      <c r="S2387" s="74" t="n">
        <v>45176</v>
      </c>
      <c r="T2387" s="95" t="n">
        <v>45541</v>
      </c>
      <c r="U2387" s="87" t="s">
        <v>10340</v>
      </c>
      <c r="V2387" s="87" t="s">
        <v>10341</v>
      </c>
      <c r="W2387" s="91"/>
      <c r="X2387" s="71" t="s">
        <v>10335</v>
      </c>
      <c r="Y2387" s="71" t="s">
        <v>10342</v>
      </c>
      <c r="Z2387" s="71" t="s">
        <v>10518</v>
      </c>
      <c r="AA2387" s="76"/>
      <c r="AB2387" s="76"/>
      <c r="AC2387" s="76"/>
      <c r="AD2387" s="89" t="s">
        <v>10487</v>
      </c>
      <c r="AE2387" s="125"/>
      <c r="AF2387" s="76"/>
      <c r="AG2387" s="76"/>
      <c r="AH2387" s="76"/>
      <c r="AI2387" s="90" t="s">
        <v>10494</v>
      </c>
      <c r="AJ2387" s="79" t="s">
        <v>10346</v>
      </c>
      <c r="AK2387" s="68"/>
      <c r="AL2387" s="68"/>
      <c r="AM2387" s="68"/>
      <c r="AN2387" s="110"/>
      <c r="AO2387" s="110"/>
      <c r="AP2387" s="107"/>
      <c r="AQ2387" s="68"/>
    </row>
    <row r="2388" customFormat="false" ht="17.9" hidden="false" customHeight="false" outlineLevel="0" collapsed="false">
      <c r="B2388" s="1" t="str">
        <f aca="false">поверители!$E2388</f>
        <v>ARDL-0008</v>
      </c>
      <c r="C2388" s="83" t="s">
        <v>10101</v>
      </c>
      <c r="D2388" s="63"/>
      <c r="E2388" s="81" t="s">
        <v>13122</v>
      </c>
      <c r="F2388" s="63"/>
      <c r="G2388" s="84" t="s">
        <v>10335</v>
      </c>
      <c r="H2388" s="77" t="s">
        <v>6682</v>
      </c>
      <c r="I2388" s="67" t="n">
        <v>2012</v>
      </c>
      <c r="J2388" s="76"/>
      <c r="K2388" s="76"/>
      <c r="L2388" s="76"/>
      <c r="M2388" s="76"/>
      <c r="N2388" s="76"/>
      <c r="O2388" s="71" t="s">
        <v>10335</v>
      </c>
      <c r="P2388" s="71"/>
      <c r="Q2388" s="71" t="s">
        <v>10338</v>
      </c>
      <c r="R2388" s="79" t="s">
        <v>10339</v>
      </c>
      <c r="S2388" s="74" t="n">
        <v>45176</v>
      </c>
      <c r="T2388" s="95" t="n">
        <v>45541</v>
      </c>
      <c r="U2388" s="87" t="s">
        <v>10340</v>
      </c>
      <c r="V2388" s="87" t="s">
        <v>10341</v>
      </c>
      <c r="W2388" s="91"/>
      <c r="X2388" s="71" t="s">
        <v>10335</v>
      </c>
      <c r="Y2388" s="71" t="s">
        <v>10342</v>
      </c>
      <c r="Z2388" s="71" t="s">
        <v>11806</v>
      </c>
      <c r="AA2388" s="76"/>
      <c r="AB2388" s="76"/>
      <c r="AC2388" s="76"/>
      <c r="AD2388" s="89" t="s">
        <v>10487</v>
      </c>
      <c r="AE2388" s="125"/>
      <c r="AF2388" s="76"/>
      <c r="AG2388" s="76"/>
      <c r="AH2388" s="76"/>
      <c r="AI2388" s="90" t="s">
        <v>10494</v>
      </c>
      <c r="AJ2388" s="79" t="s">
        <v>10346</v>
      </c>
      <c r="AK2388" s="68"/>
      <c r="AL2388" s="68"/>
      <c r="AM2388" s="68"/>
      <c r="AN2388" s="110"/>
      <c r="AO2388" s="110"/>
      <c r="AP2388" s="107"/>
      <c r="AQ2388" s="68"/>
    </row>
    <row r="2389" customFormat="false" ht="17.9" hidden="false" customHeight="false" outlineLevel="0" collapsed="false">
      <c r="B2389" s="1" t="str">
        <f aca="false">поверители!$E2389</f>
        <v>ARDK-0139</v>
      </c>
      <c r="C2389" s="83" t="s">
        <v>10101</v>
      </c>
      <c r="D2389" s="63"/>
      <c r="E2389" s="81" t="s">
        <v>13123</v>
      </c>
      <c r="F2389" s="63"/>
      <c r="G2389" s="84" t="s">
        <v>10335</v>
      </c>
      <c r="H2389" s="77" t="s">
        <v>6682</v>
      </c>
      <c r="I2389" s="67" t="n">
        <v>2012</v>
      </c>
      <c r="J2389" s="76"/>
      <c r="K2389" s="76"/>
      <c r="L2389" s="76"/>
      <c r="M2389" s="76"/>
      <c r="N2389" s="76"/>
      <c r="O2389" s="71" t="s">
        <v>10335</v>
      </c>
      <c r="P2389" s="71"/>
      <c r="Q2389" s="71" t="s">
        <v>10338</v>
      </c>
      <c r="R2389" s="79" t="s">
        <v>10339</v>
      </c>
      <c r="S2389" s="74" t="n">
        <v>45176</v>
      </c>
      <c r="T2389" s="95" t="n">
        <v>45541</v>
      </c>
      <c r="U2389" s="87" t="s">
        <v>10340</v>
      </c>
      <c r="V2389" s="87" t="s">
        <v>10341</v>
      </c>
      <c r="W2389" s="91"/>
      <c r="X2389" s="71" t="s">
        <v>10335</v>
      </c>
      <c r="Y2389" s="71" t="s">
        <v>10342</v>
      </c>
      <c r="Z2389" s="71" t="s">
        <v>11806</v>
      </c>
      <c r="AA2389" s="76"/>
      <c r="AB2389" s="76"/>
      <c r="AC2389" s="76"/>
      <c r="AD2389" s="89" t="s">
        <v>10487</v>
      </c>
      <c r="AE2389" s="125"/>
      <c r="AF2389" s="76"/>
      <c r="AG2389" s="76"/>
      <c r="AH2389" s="76"/>
      <c r="AI2389" s="90" t="s">
        <v>10494</v>
      </c>
      <c r="AJ2389" s="79" t="s">
        <v>42</v>
      </c>
      <c r="AK2389" s="68"/>
      <c r="AL2389" s="68"/>
      <c r="AM2389" s="68"/>
      <c r="AN2389" s="110"/>
      <c r="AO2389" s="110"/>
      <c r="AP2389" s="107"/>
      <c r="AQ2389" s="68"/>
    </row>
    <row r="2390" customFormat="false" ht="17.9" hidden="false" customHeight="false" outlineLevel="0" collapsed="false">
      <c r="B2390" s="1" t="str">
        <f aca="false">поверители!$E2390</f>
        <v>ARDK-0144</v>
      </c>
      <c r="C2390" s="83" t="s">
        <v>10101</v>
      </c>
      <c r="D2390" s="63"/>
      <c r="E2390" s="81" t="s">
        <v>13124</v>
      </c>
      <c r="F2390" s="63"/>
      <c r="G2390" s="84" t="s">
        <v>10335</v>
      </c>
      <c r="H2390" s="77" t="s">
        <v>6682</v>
      </c>
      <c r="I2390" s="67" t="n">
        <v>2012</v>
      </c>
      <c r="J2390" s="76"/>
      <c r="K2390" s="76"/>
      <c r="L2390" s="76"/>
      <c r="M2390" s="76"/>
      <c r="N2390" s="76"/>
      <c r="O2390" s="71" t="s">
        <v>10335</v>
      </c>
      <c r="P2390" s="71"/>
      <c r="Q2390" s="71" t="s">
        <v>10338</v>
      </c>
      <c r="R2390" s="79" t="s">
        <v>10339</v>
      </c>
      <c r="S2390" s="74" t="n">
        <v>45176</v>
      </c>
      <c r="T2390" s="95" t="n">
        <v>45541</v>
      </c>
      <c r="U2390" s="87" t="s">
        <v>10340</v>
      </c>
      <c r="V2390" s="87" t="s">
        <v>10341</v>
      </c>
      <c r="W2390" s="91"/>
      <c r="X2390" s="71" t="s">
        <v>10335</v>
      </c>
      <c r="Y2390" s="71" t="s">
        <v>10342</v>
      </c>
      <c r="Z2390" s="71" t="s">
        <v>11806</v>
      </c>
      <c r="AA2390" s="76"/>
      <c r="AB2390" s="76"/>
      <c r="AC2390" s="76"/>
      <c r="AD2390" s="89" t="s">
        <v>10487</v>
      </c>
      <c r="AE2390" s="125"/>
      <c r="AF2390" s="76"/>
      <c r="AG2390" s="76"/>
      <c r="AH2390" s="76"/>
      <c r="AI2390" s="90" t="s">
        <v>10494</v>
      </c>
      <c r="AJ2390" s="79" t="s">
        <v>42</v>
      </c>
      <c r="AK2390" s="68"/>
      <c r="AL2390" s="68"/>
      <c r="AM2390" s="68"/>
      <c r="AN2390" s="110"/>
      <c r="AO2390" s="110"/>
      <c r="AP2390" s="107"/>
      <c r="AQ2390" s="68"/>
    </row>
    <row r="2391" customFormat="false" ht="17.9" hidden="false" customHeight="false" outlineLevel="0" collapsed="false">
      <c r="B2391" s="1" t="str">
        <f aca="false">поверители!$E2391</f>
        <v>ARJD-0259</v>
      </c>
      <c r="C2391" s="83" t="s">
        <v>6679</v>
      </c>
      <c r="D2391" s="63"/>
      <c r="E2391" s="81" t="s">
        <v>13125</v>
      </c>
      <c r="F2391" s="63"/>
      <c r="G2391" s="84" t="s">
        <v>10335</v>
      </c>
      <c r="H2391" s="77" t="s">
        <v>6682</v>
      </c>
      <c r="I2391" s="67" t="n">
        <v>2016</v>
      </c>
      <c r="J2391" s="76"/>
      <c r="K2391" s="76"/>
      <c r="L2391" s="76"/>
      <c r="M2391" s="76"/>
      <c r="N2391" s="76"/>
      <c r="O2391" s="71" t="s">
        <v>10335</v>
      </c>
      <c r="P2391" s="71"/>
      <c r="Q2391" s="71" t="s">
        <v>10338</v>
      </c>
      <c r="R2391" s="79" t="s">
        <v>10339</v>
      </c>
      <c r="S2391" s="74" t="n">
        <v>45176</v>
      </c>
      <c r="T2391" s="95" t="n">
        <v>45541</v>
      </c>
      <c r="U2391" s="87" t="s">
        <v>10340</v>
      </c>
      <c r="V2391" s="87" t="s">
        <v>10341</v>
      </c>
      <c r="W2391" s="91"/>
      <c r="X2391" s="71" t="s">
        <v>10335</v>
      </c>
      <c r="Y2391" s="71" t="s">
        <v>10342</v>
      </c>
      <c r="Z2391" s="71" t="s">
        <v>10518</v>
      </c>
      <c r="AA2391" s="76"/>
      <c r="AB2391" s="76"/>
      <c r="AC2391" s="76"/>
      <c r="AD2391" s="89" t="s">
        <v>10487</v>
      </c>
      <c r="AE2391" s="125"/>
      <c r="AF2391" s="76"/>
      <c r="AG2391" s="76"/>
      <c r="AH2391" s="76"/>
      <c r="AI2391" s="90" t="s">
        <v>10494</v>
      </c>
      <c r="AJ2391" s="79" t="s">
        <v>42</v>
      </c>
      <c r="AK2391" s="68"/>
      <c r="AL2391" s="68"/>
      <c r="AM2391" s="68"/>
      <c r="AN2391" s="110"/>
      <c r="AO2391" s="110"/>
      <c r="AP2391" s="107"/>
      <c r="AQ2391" s="68"/>
    </row>
    <row r="2392" customFormat="false" ht="17.9" hidden="false" customHeight="false" outlineLevel="0" collapsed="false">
      <c r="B2392" s="1" t="str">
        <f aca="false">поверители!$E2392</f>
        <v>ARDL-0009</v>
      </c>
      <c r="C2392" s="83" t="s">
        <v>10101</v>
      </c>
      <c r="D2392" s="63"/>
      <c r="E2392" s="81" t="s">
        <v>13126</v>
      </c>
      <c r="F2392" s="63"/>
      <c r="G2392" s="84" t="s">
        <v>10335</v>
      </c>
      <c r="H2392" s="77" t="s">
        <v>6682</v>
      </c>
      <c r="I2392" s="67" t="n">
        <v>2012</v>
      </c>
      <c r="J2392" s="76"/>
      <c r="K2392" s="76"/>
      <c r="L2392" s="76"/>
      <c r="M2392" s="76"/>
      <c r="N2392" s="76"/>
      <c r="O2392" s="71" t="s">
        <v>10335</v>
      </c>
      <c r="P2392" s="71"/>
      <c r="Q2392" s="71" t="s">
        <v>10338</v>
      </c>
      <c r="R2392" s="79" t="s">
        <v>10339</v>
      </c>
      <c r="S2392" s="74" t="n">
        <v>45176</v>
      </c>
      <c r="T2392" s="95" t="n">
        <v>45541</v>
      </c>
      <c r="U2392" s="87" t="s">
        <v>10340</v>
      </c>
      <c r="V2392" s="87" t="s">
        <v>10341</v>
      </c>
      <c r="W2392" s="91"/>
      <c r="X2392" s="71" t="s">
        <v>10335</v>
      </c>
      <c r="Y2392" s="71" t="s">
        <v>10342</v>
      </c>
      <c r="Z2392" s="71" t="s">
        <v>11806</v>
      </c>
      <c r="AA2392" s="76"/>
      <c r="AB2392" s="76"/>
      <c r="AC2392" s="76"/>
      <c r="AD2392" s="89" t="s">
        <v>10487</v>
      </c>
      <c r="AE2392" s="125"/>
      <c r="AF2392" s="76"/>
      <c r="AG2392" s="76"/>
      <c r="AH2392" s="76"/>
      <c r="AI2392" s="90" t="s">
        <v>10494</v>
      </c>
      <c r="AJ2392" s="79" t="s">
        <v>42</v>
      </c>
      <c r="AK2392" s="68"/>
      <c r="AL2392" s="68"/>
      <c r="AM2392" s="68"/>
      <c r="AN2392" s="110"/>
      <c r="AO2392" s="110"/>
      <c r="AP2392" s="107"/>
      <c r="AQ2392" s="68"/>
    </row>
    <row r="2393" customFormat="false" ht="17.9" hidden="false" customHeight="false" outlineLevel="0" collapsed="false">
      <c r="B2393" s="1" t="str">
        <f aca="false">поверители!$E2393</f>
        <v>AREВ-0171</v>
      </c>
      <c r="C2393" s="83" t="s">
        <v>6679</v>
      </c>
      <c r="D2393" s="63"/>
      <c r="E2393" s="81" t="s">
        <v>13127</v>
      </c>
      <c r="F2393" s="63"/>
      <c r="G2393" s="84" t="s">
        <v>10335</v>
      </c>
      <c r="H2393" s="77" t="s">
        <v>6682</v>
      </c>
      <c r="I2393" s="67" t="n">
        <v>2013</v>
      </c>
      <c r="J2393" s="76"/>
      <c r="K2393" s="76"/>
      <c r="L2393" s="76"/>
      <c r="M2393" s="76"/>
      <c r="N2393" s="76"/>
      <c r="O2393" s="71" t="s">
        <v>10335</v>
      </c>
      <c r="P2393" s="71"/>
      <c r="Q2393" s="71" t="s">
        <v>10338</v>
      </c>
      <c r="R2393" s="79" t="s">
        <v>10339</v>
      </c>
      <c r="S2393" s="74" t="n">
        <v>45176</v>
      </c>
      <c r="T2393" s="95" t="n">
        <v>45541</v>
      </c>
      <c r="U2393" s="87" t="s">
        <v>10340</v>
      </c>
      <c r="V2393" s="87" t="s">
        <v>10341</v>
      </c>
      <c r="W2393" s="91"/>
      <c r="X2393" s="71" t="s">
        <v>10335</v>
      </c>
      <c r="Y2393" s="71" t="s">
        <v>10342</v>
      </c>
      <c r="Z2393" s="71" t="s">
        <v>10518</v>
      </c>
      <c r="AA2393" s="76"/>
      <c r="AB2393" s="76"/>
      <c r="AC2393" s="76"/>
      <c r="AD2393" s="89" t="s">
        <v>10487</v>
      </c>
      <c r="AE2393" s="125"/>
      <c r="AF2393" s="76"/>
      <c r="AG2393" s="76"/>
      <c r="AH2393" s="76"/>
      <c r="AI2393" s="90" t="s">
        <v>10494</v>
      </c>
      <c r="AJ2393" s="79" t="s">
        <v>42</v>
      </c>
      <c r="AK2393" s="68"/>
      <c r="AL2393" s="68"/>
      <c r="AM2393" s="68"/>
      <c r="AN2393" s="110"/>
      <c r="AO2393" s="110"/>
      <c r="AP2393" s="107"/>
      <c r="AQ2393" s="68"/>
    </row>
    <row r="2394" customFormat="false" ht="17.9" hidden="false" customHeight="false" outlineLevel="0" collapsed="false">
      <c r="B2394" s="1" t="str">
        <f aca="false">поверители!$E2394</f>
        <v>ARDL-0058</v>
      </c>
      <c r="C2394" s="83" t="s">
        <v>10101</v>
      </c>
      <c r="D2394" s="63"/>
      <c r="E2394" s="81" t="s">
        <v>13128</v>
      </c>
      <c r="F2394" s="63"/>
      <c r="G2394" s="84" t="s">
        <v>10335</v>
      </c>
      <c r="H2394" s="77" t="s">
        <v>6682</v>
      </c>
      <c r="I2394" s="67" t="n">
        <v>2012</v>
      </c>
      <c r="J2394" s="76"/>
      <c r="K2394" s="76"/>
      <c r="L2394" s="76"/>
      <c r="M2394" s="76"/>
      <c r="N2394" s="76"/>
      <c r="O2394" s="71" t="s">
        <v>10335</v>
      </c>
      <c r="P2394" s="71"/>
      <c r="Q2394" s="71" t="s">
        <v>10338</v>
      </c>
      <c r="R2394" s="79" t="s">
        <v>10339</v>
      </c>
      <c r="S2394" s="74" t="n">
        <v>45176</v>
      </c>
      <c r="T2394" s="95" t="n">
        <v>45541</v>
      </c>
      <c r="U2394" s="87" t="s">
        <v>10340</v>
      </c>
      <c r="V2394" s="87" t="s">
        <v>10341</v>
      </c>
      <c r="W2394" s="91"/>
      <c r="X2394" s="71" t="s">
        <v>10335</v>
      </c>
      <c r="Y2394" s="71" t="s">
        <v>10342</v>
      </c>
      <c r="Z2394" s="71" t="s">
        <v>11806</v>
      </c>
      <c r="AA2394" s="76"/>
      <c r="AB2394" s="76"/>
      <c r="AC2394" s="76"/>
      <c r="AD2394" s="89" t="s">
        <v>10487</v>
      </c>
      <c r="AE2394" s="125"/>
      <c r="AF2394" s="76"/>
      <c r="AG2394" s="76"/>
      <c r="AH2394" s="76"/>
      <c r="AI2394" s="90" t="s">
        <v>10494</v>
      </c>
      <c r="AJ2394" s="79" t="s">
        <v>42</v>
      </c>
      <c r="AK2394" s="68"/>
      <c r="AL2394" s="68"/>
      <c r="AM2394" s="68"/>
      <c r="AN2394" s="110"/>
      <c r="AO2394" s="110"/>
      <c r="AP2394" s="107"/>
      <c r="AQ2394" s="68"/>
    </row>
    <row r="2395" customFormat="false" ht="17.9" hidden="false" customHeight="false" outlineLevel="0" collapsed="false">
      <c r="B2395" s="1" t="str">
        <f aca="false">поверители!$E2395</f>
        <v>AREВ-0177</v>
      </c>
      <c r="C2395" s="83" t="s">
        <v>6679</v>
      </c>
      <c r="D2395" s="63"/>
      <c r="E2395" s="81" t="s">
        <v>13129</v>
      </c>
      <c r="F2395" s="63"/>
      <c r="G2395" s="84" t="s">
        <v>10335</v>
      </c>
      <c r="H2395" s="77" t="s">
        <v>6682</v>
      </c>
      <c r="I2395" s="67" t="n">
        <v>2013</v>
      </c>
      <c r="J2395" s="76"/>
      <c r="K2395" s="76"/>
      <c r="L2395" s="76"/>
      <c r="M2395" s="76"/>
      <c r="N2395" s="76"/>
      <c r="O2395" s="71" t="s">
        <v>10335</v>
      </c>
      <c r="P2395" s="71"/>
      <c r="Q2395" s="71" t="s">
        <v>10338</v>
      </c>
      <c r="R2395" s="79" t="s">
        <v>10339</v>
      </c>
      <c r="S2395" s="74" t="n">
        <v>45176</v>
      </c>
      <c r="T2395" s="95" t="n">
        <v>45541</v>
      </c>
      <c r="U2395" s="87" t="s">
        <v>10340</v>
      </c>
      <c r="V2395" s="87" t="s">
        <v>10341</v>
      </c>
      <c r="W2395" s="91"/>
      <c r="X2395" s="71" t="s">
        <v>10335</v>
      </c>
      <c r="Y2395" s="71" t="s">
        <v>10342</v>
      </c>
      <c r="Z2395" s="71" t="s">
        <v>10518</v>
      </c>
      <c r="AA2395" s="76"/>
      <c r="AB2395" s="76"/>
      <c r="AC2395" s="76"/>
      <c r="AD2395" s="89" t="s">
        <v>10487</v>
      </c>
      <c r="AE2395" s="125"/>
      <c r="AF2395" s="76"/>
      <c r="AG2395" s="76"/>
      <c r="AH2395" s="76"/>
      <c r="AI2395" s="90" t="s">
        <v>10494</v>
      </c>
      <c r="AJ2395" s="79" t="s">
        <v>42</v>
      </c>
      <c r="AK2395" s="68"/>
      <c r="AL2395" s="68"/>
      <c r="AM2395" s="68"/>
      <c r="AN2395" s="110"/>
      <c r="AO2395" s="110"/>
      <c r="AP2395" s="107"/>
      <c r="AQ2395" s="68"/>
    </row>
    <row r="2396" customFormat="false" ht="17.9" hidden="false" customHeight="false" outlineLevel="0" collapsed="false">
      <c r="B2396" s="1" t="str">
        <f aca="false">поверители!$E2396</f>
        <v>ARDK-0145</v>
      </c>
      <c r="C2396" s="83" t="s">
        <v>10101</v>
      </c>
      <c r="D2396" s="63"/>
      <c r="E2396" s="81" t="s">
        <v>13130</v>
      </c>
      <c r="F2396" s="63"/>
      <c r="G2396" s="84" t="s">
        <v>10335</v>
      </c>
      <c r="H2396" s="77" t="s">
        <v>6682</v>
      </c>
      <c r="I2396" s="67" t="n">
        <v>2012</v>
      </c>
      <c r="J2396" s="76"/>
      <c r="K2396" s="76"/>
      <c r="L2396" s="76"/>
      <c r="M2396" s="76"/>
      <c r="N2396" s="76"/>
      <c r="O2396" s="71" t="s">
        <v>10335</v>
      </c>
      <c r="P2396" s="71"/>
      <c r="Q2396" s="71" t="s">
        <v>10338</v>
      </c>
      <c r="R2396" s="79" t="s">
        <v>10339</v>
      </c>
      <c r="S2396" s="74" t="n">
        <v>45176</v>
      </c>
      <c r="T2396" s="95" t="n">
        <v>45541</v>
      </c>
      <c r="U2396" s="87" t="s">
        <v>10340</v>
      </c>
      <c r="V2396" s="87" t="s">
        <v>10341</v>
      </c>
      <c r="W2396" s="91"/>
      <c r="X2396" s="71" t="s">
        <v>10335</v>
      </c>
      <c r="Y2396" s="71" t="s">
        <v>10342</v>
      </c>
      <c r="Z2396" s="71" t="s">
        <v>11806</v>
      </c>
      <c r="AA2396" s="76"/>
      <c r="AB2396" s="76"/>
      <c r="AC2396" s="76"/>
      <c r="AD2396" s="89" t="s">
        <v>10487</v>
      </c>
      <c r="AE2396" s="125"/>
      <c r="AF2396" s="76"/>
      <c r="AG2396" s="76"/>
      <c r="AH2396" s="76"/>
      <c r="AI2396" s="90" t="s">
        <v>10494</v>
      </c>
      <c r="AJ2396" s="79" t="s">
        <v>42</v>
      </c>
      <c r="AK2396" s="68"/>
      <c r="AL2396" s="68"/>
      <c r="AM2396" s="68"/>
      <c r="AN2396" s="110"/>
      <c r="AO2396" s="110"/>
      <c r="AP2396" s="107"/>
      <c r="AQ2396" s="68"/>
    </row>
    <row r="2397" customFormat="false" ht="17.9" hidden="false" customHeight="false" outlineLevel="0" collapsed="false">
      <c r="B2397" s="1" t="str">
        <f aca="false">поверители!$E2397</f>
        <v>ARDK-0103</v>
      </c>
      <c r="C2397" s="83" t="s">
        <v>10101</v>
      </c>
      <c r="D2397" s="63"/>
      <c r="E2397" s="81" t="s">
        <v>13131</v>
      </c>
      <c r="F2397" s="63"/>
      <c r="G2397" s="84" t="s">
        <v>10335</v>
      </c>
      <c r="H2397" s="77" t="s">
        <v>6682</v>
      </c>
      <c r="I2397" s="67" t="n">
        <v>2012</v>
      </c>
      <c r="J2397" s="76"/>
      <c r="K2397" s="76"/>
      <c r="L2397" s="76"/>
      <c r="M2397" s="76"/>
      <c r="N2397" s="76"/>
      <c r="O2397" s="71" t="s">
        <v>10335</v>
      </c>
      <c r="P2397" s="71"/>
      <c r="Q2397" s="71" t="s">
        <v>10338</v>
      </c>
      <c r="R2397" s="79" t="s">
        <v>10339</v>
      </c>
      <c r="S2397" s="74" t="n">
        <v>45176</v>
      </c>
      <c r="T2397" s="95" t="n">
        <v>45541</v>
      </c>
      <c r="U2397" s="87" t="s">
        <v>10340</v>
      </c>
      <c r="V2397" s="87" t="s">
        <v>10341</v>
      </c>
      <c r="W2397" s="91"/>
      <c r="X2397" s="71" t="s">
        <v>10335</v>
      </c>
      <c r="Y2397" s="71" t="s">
        <v>10342</v>
      </c>
      <c r="Z2397" s="71" t="s">
        <v>11806</v>
      </c>
      <c r="AA2397" s="76"/>
      <c r="AB2397" s="76"/>
      <c r="AC2397" s="76"/>
      <c r="AD2397" s="89" t="s">
        <v>10487</v>
      </c>
      <c r="AE2397" s="125"/>
      <c r="AF2397" s="76"/>
      <c r="AG2397" s="76"/>
      <c r="AH2397" s="76"/>
      <c r="AI2397" s="90" t="s">
        <v>10494</v>
      </c>
      <c r="AJ2397" s="79" t="s">
        <v>42</v>
      </c>
      <c r="AK2397" s="68"/>
      <c r="AL2397" s="68"/>
      <c r="AM2397" s="68"/>
      <c r="AN2397" s="110"/>
      <c r="AO2397" s="110"/>
      <c r="AP2397" s="107"/>
      <c r="AQ2397" s="68"/>
    </row>
    <row r="2398" customFormat="false" ht="17.9" hidden="false" customHeight="false" outlineLevel="0" collapsed="false">
      <c r="B2398" s="1" t="str">
        <f aca="false">поверители!$E2398</f>
        <v>ARHF-0046</v>
      </c>
      <c r="C2398" s="83" t="s">
        <v>6679</v>
      </c>
      <c r="D2398" s="63"/>
      <c r="E2398" s="80" t="s">
        <v>13132</v>
      </c>
      <c r="F2398" s="63"/>
      <c r="G2398" s="84" t="s">
        <v>10335</v>
      </c>
      <c r="H2398" s="77" t="s">
        <v>6682</v>
      </c>
      <c r="I2398" s="67" t="n">
        <v>2015</v>
      </c>
      <c r="J2398" s="76"/>
      <c r="K2398" s="76"/>
      <c r="L2398" s="76"/>
      <c r="M2398" s="76"/>
      <c r="N2398" s="76"/>
      <c r="O2398" s="71" t="s">
        <v>10335</v>
      </c>
      <c r="P2398" s="71"/>
      <c r="Q2398" s="71" t="s">
        <v>10338</v>
      </c>
      <c r="R2398" s="79" t="s">
        <v>10339</v>
      </c>
      <c r="S2398" s="74" t="n">
        <v>45176</v>
      </c>
      <c r="T2398" s="95" t="n">
        <v>45541</v>
      </c>
      <c r="U2398" s="87" t="s">
        <v>10340</v>
      </c>
      <c r="V2398" s="87" t="s">
        <v>10341</v>
      </c>
      <c r="W2398" s="91"/>
      <c r="X2398" s="71" t="s">
        <v>10335</v>
      </c>
      <c r="Y2398" s="71" t="s">
        <v>10342</v>
      </c>
      <c r="Z2398" s="71" t="s">
        <v>10518</v>
      </c>
      <c r="AA2398" s="76"/>
      <c r="AB2398" s="76"/>
      <c r="AC2398" s="76"/>
      <c r="AD2398" s="89" t="s">
        <v>10487</v>
      </c>
      <c r="AE2398" s="125"/>
      <c r="AF2398" s="76"/>
      <c r="AG2398" s="76"/>
      <c r="AH2398" s="76"/>
      <c r="AI2398" s="90" t="s">
        <v>10494</v>
      </c>
      <c r="AJ2398" s="79" t="s">
        <v>42</v>
      </c>
      <c r="AK2398" s="68"/>
      <c r="AL2398" s="68"/>
      <c r="AM2398" s="68"/>
      <c r="AN2398" s="110"/>
      <c r="AO2398" s="110"/>
      <c r="AP2398" s="107"/>
      <c r="AQ2398" s="68"/>
    </row>
    <row r="2399" customFormat="false" ht="17.9" hidden="false" customHeight="false" outlineLevel="0" collapsed="false">
      <c r="B2399" s="1" t="str">
        <f aca="false">поверители!$E2399</f>
        <v>ARDL-0041</v>
      </c>
      <c r="C2399" s="83" t="s">
        <v>10101</v>
      </c>
      <c r="D2399" s="63"/>
      <c r="E2399" s="80" t="s">
        <v>13133</v>
      </c>
      <c r="F2399" s="63"/>
      <c r="G2399" s="84" t="s">
        <v>10335</v>
      </c>
      <c r="H2399" s="77" t="s">
        <v>6682</v>
      </c>
      <c r="I2399" s="67" t="n">
        <v>2012</v>
      </c>
      <c r="J2399" s="76"/>
      <c r="K2399" s="76"/>
      <c r="L2399" s="76"/>
      <c r="M2399" s="76"/>
      <c r="N2399" s="76"/>
      <c r="O2399" s="71" t="s">
        <v>10335</v>
      </c>
      <c r="P2399" s="71"/>
      <c r="Q2399" s="71" t="s">
        <v>10338</v>
      </c>
      <c r="R2399" s="79" t="s">
        <v>10339</v>
      </c>
      <c r="S2399" s="74" t="n">
        <v>45176</v>
      </c>
      <c r="T2399" s="95" t="n">
        <v>45541</v>
      </c>
      <c r="U2399" s="87" t="s">
        <v>10340</v>
      </c>
      <c r="V2399" s="87" t="s">
        <v>10341</v>
      </c>
      <c r="W2399" s="91"/>
      <c r="X2399" s="71" t="s">
        <v>10335</v>
      </c>
      <c r="Y2399" s="71" t="s">
        <v>10342</v>
      </c>
      <c r="Z2399" s="71" t="s">
        <v>11806</v>
      </c>
      <c r="AA2399" s="76"/>
      <c r="AB2399" s="76"/>
      <c r="AC2399" s="76"/>
      <c r="AD2399" s="89" t="s">
        <v>10487</v>
      </c>
      <c r="AE2399" s="125"/>
      <c r="AF2399" s="76"/>
      <c r="AG2399" s="76"/>
      <c r="AH2399" s="76"/>
      <c r="AI2399" s="90" t="s">
        <v>10494</v>
      </c>
      <c r="AJ2399" s="79" t="s">
        <v>42</v>
      </c>
      <c r="AK2399" s="68"/>
      <c r="AL2399" s="68"/>
      <c r="AM2399" s="68"/>
      <c r="AN2399" s="110"/>
      <c r="AO2399" s="110"/>
      <c r="AP2399" s="107"/>
      <c r="AQ2399" s="68"/>
    </row>
    <row r="2400" customFormat="false" ht="17.9" hidden="false" customHeight="false" outlineLevel="0" collapsed="false">
      <c r="B2400" s="1" t="str">
        <f aca="false">поверители!$E2400</f>
        <v>ARDK-0154</v>
      </c>
      <c r="C2400" s="83" t="s">
        <v>10101</v>
      </c>
      <c r="D2400" s="63"/>
      <c r="E2400" s="80" t="s">
        <v>13134</v>
      </c>
      <c r="F2400" s="63"/>
      <c r="G2400" s="84" t="s">
        <v>10335</v>
      </c>
      <c r="H2400" s="77" t="s">
        <v>6682</v>
      </c>
      <c r="I2400" s="67" t="n">
        <v>2012</v>
      </c>
      <c r="J2400" s="76"/>
      <c r="K2400" s="76"/>
      <c r="L2400" s="76"/>
      <c r="M2400" s="76"/>
      <c r="N2400" s="76"/>
      <c r="O2400" s="71" t="s">
        <v>10335</v>
      </c>
      <c r="P2400" s="71"/>
      <c r="Q2400" s="71" t="s">
        <v>10338</v>
      </c>
      <c r="R2400" s="79" t="s">
        <v>10339</v>
      </c>
      <c r="S2400" s="74" t="n">
        <v>45176</v>
      </c>
      <c r="T2400" s="95" t="n">
        <v>45541</v>
      </c>
      <c r="U2400" s="87" t="s">
        <v>10340</v>
      </c>
      <c r="V2400" s="87" t="s">
        <v>10341</v>
      </c>
      <c r="W2400" s="91"/>
      <c r="X2400" s="71" t="s">
        <v>10335</v>
      </c>
      <c r="Y2400" s="71" t="s">
        <v>10342</v>
      </c>
      <c r="Z2400" s="71" t="s">
        <v>11806</v>
      </c>
      <c r="AA2400" s="76"/>
      <c r="AB2400" s="76"/>
      <c r="AC2400" s="76"/>
      <c r="AD2400" s="89" t="s">
        <v>10487</v>
      </c>
      <c r="AE2400" s="125"/>
      <c r="AF2400" s="76"/>
      <c r="AG2400" s="76"/>
      <c r="AH2400" s="76"/>
      <c r="AI2400" s="90" t="s">
        <v>10494</v>
      </c>
      <c r="AJ2400" s="79" t="s">
        <v>42</v>
      </c>
      <c r="AK2400" s="68"/>
      <c r="AL2400" s="68"/>
      <c r="AM2400" s="68"/>
      <c r="AN2400" s="110"/>
      <c r="AO2400" s="110"/>
      <c r="AP2400" s="107"/>
      <c r="AQ2400" s="68"/>
    </row>
    <row r="2401" customFormat="false" ht="17.9" hidden="false" customHeight="false" outlineLevel="0" collapsed="false">
      <c r="B2401" s="1" t="str">
        <f aca="false">поверители!$E2401</f>
        <v>ARDL-0100</v>
      </c>
      <c r="C2401" s="83" t="s">
        <v>10101</v>
      </c>
      <c r="D2401" s="63"/>
      <c r="E2401" s="80" t="s">
        <v>13135</v>
      </c>
      <c r="F2401" s="63"/>
      <c r="G2401" s="84" t="s">
        <v>10335</v>
      </c>
      <c r="H2401" s="77" t="s">
        <v>6682</v>
      </c>
      <c r="I2401" s="67" t="n">
        <v>2012</v>
      </c>
      <c r="J2401" s="76"/>
      <c r="K2401" s="76"/>
      <c r="L2401" s="76"/>
      <c r="M2401" s="76"/>
      <c r="N2401" s="76"/>
      <c r="O2401" s="71" t="s">
        <v>10335</v>
      </c>
      <c r="P2401" s="71"/>
      <c r="Q2401" s="71" t="s">
        <v>10338</v>
      </c>
      <c r="R2401" s="79" t="s">
        <v>10339</v>
      </c>
      <c r="S2401" s="74" t="n">
        <v>45176</v>
      </c>
      <c r="T2401" s="95" t="n">
        <v>45541</v>
      </c>
      <c r="U2401" s="87" t="s">
        <v>10340</v>
      </c>
      <c r="V2401" s="87" t="s">
        <v>10341</v>
      </c>
      <c r="W2401" s="91"/>
      <c r="X2401" s="71" t="s">
        <v>10335</v>
      </c>
      <c r="Y2401" s="71" t="s">
        <v>10342</v>
      </c>
      <c r="Z2401" s="71" t="s">
        <v>11806</v>
      </c>
      <c r="AA2401" s="76"/>
      <c r="AB2401" s="76"/>
      <c r="AC2401" s="76"/>
      <c r="AD2401" s="89" t="s">
        <v>10487</v>
      </c>
      <c r="AE2401" s="125"/>
      <c r="AF2401" s="76"/>
      <c r="AG2401" s="76"/>
      <c r="AH2401" s="76"/>
      <c r="AI2401" s="90" t="s">
        <v>10494</v>
      </c>
      <c r="AJ2401" s="79" t="s">
        <v>42</v>
      </c>
      <c r="AK2401" s="68"/>
      <c r="AL2401" s="68"/>
      <c r="AM2401" s="68"/>
      <c r="AN2401" s="110"/>
      <c r="AO2401" s="110"/>
      <c r="AP2401" s="107"/>
      <c r="AQ2401" s="68"/>
    </row>
    <row r="2402" customFormat="false" ht="17.9" hidden="false" customHeight="false" outlineLevel="0" collapsed="false">
      <c r="B2402" s="1" t="str">
        <f aca="false">поверители!$E2402</f>
        <v>ARDL-0035</v>
      </c>
      <c r="C2402" s="83" t="s">
        <v>10101</v>
      </c>
      <c r="D2402" s="63"/>
      <c r="E2402" s="80" t="s">
        <v>13136</v>
      </c>
      <c r="F2402" s="63"/>
      <c r="G2402" s="84" t="s">
        <v>10335</v>
      </c>
      <c r="H2402" s="77" t="s">
        <v>6682</v>
      </c>
      <c r="I2402" s="67" t="n">
        <v>2012</v>
      </c>
      <c r="J2402" s="76"/>
      <c r="K2402" s="76"/>
      <c r="L2402" s="76"/>
      <c r="M2402" s="76"/>
      <c r="N2402" s="76"/>
      <c r="O2402" s="71" t="s">
        <v>10335</v>
      </c>
      <c r="P2402" s="71"/>
      <c r="Q2402" s="71" t="s">
        <v>10338</v>
      </c>
      <c r="R2402" s="79" t="s">
        <v>10339</v>
      </c>
      <c r="S2402" s="74" t="n">
        <v>45176</v>
      </c>
      <c r="T2402" s="95" t="n">
        <v>45541</v>
      </c>
      <c r="U2402" s="87" t="s">
        <v>10340</v>
      </c>
      <c r="V2402" s="87" t="s">
        <v>10341</v>
      </c>
      <c r="W2402" s="91"/>
      <c r="X2402" s="71" t="s">
        <v>10335</v>
      </c>
      <c r="Y2402" s="71" t="s">
        <v>10342</v>
      </c>
      <c r="Z2402" s="71" t="s">
        <v>11806</v>
      </c>
      <c r="AA2402" s="76"/>
      <c r="AB2402" s="76"/>
      <c r="AC2402" s="76"/>
      <c r="AD2402" s="89" t="s">
        <v>10487</v>
      </c>
      <c r="AE2402" s="125"/>
      <c r="AF2402" s="76"/>
      <c r="AG2402" s="76"/>
      <c r="AH2402" s="76"/>
      <c r="AI2402" s="90" t="s">
        <v>10494</v>
      </c>
      <c r="AJ2402" s="79" t="s">
        <v>42</v>
      </c>
      <c r="AK2402" s="68"/>
      <c r="AL2402" s="68"/>
      <c r="AM2402" s="68"/>
      <c r="AN2402" s="110"/>
      <c r="AO2402" s="110"/>
      <c r="AP2402" s="107"/>
      <c r="AQ2402" s="68"/>
    </row>
    <row r="2403" customFormat="false" ht="17.9" hidden="false" customHeight="false" outlineLevel="0" collapsed="false">
      <c r="B2403" s="1" t="str">
        <f aca="false">поверители!$E2403</f>
        <v>ARDK-0217</v>
      </c>
      <c r="C2403" s="83" t="s">
        <v>10101</v>
      </c>
      <c r="D2403" s="63"/>
      <c r="E2403" s="80" t="s">
        <v>13137</v>
      </c>
      <c r="F2403" s="63"/>
      <c r="G2403" s="84" t="s">
        <v>10335</v>
      </c>
      <c r="H2403" s="77" t="s">
        <v>6682</v>
      </c>
      <c r="I2403" s="67" t="n">
        <v>2012</v>
      </c>
      <c r="J2403" s="76"/>
      <c r="K2403" s="76"/>
      <c r="L2403" s="76"/>
      <c r="M2403" s="76"/>
      <c r="N2403" s="76"/>
      <c r="O2403" s="71" t="s">
        <v>10335</v>
      </c>
      <c r="P2403" s="71"/>
      <c r="Q2403" s="71" t="s">
        <v>10338</v>
      </c>
      <c r="R2403" s="79" t="s">
        <v>10339</v>
      </c>
      <c r="S2403" s="74" t="n">
        <v>45176</v>
      </c>
      <c r="T2403" s="95" t="n">
        <v>45541</v>
      </c>
      <c r="U2403" s="87" t="s">
        <v>10340</v>
      </c>
      <c r="V2403" s="87" t="s">
        <v>10341</v>
      </c>
      <c r="W2403" s="91"/>
      <c r="X2403" s="71" t="s">
        <v>10335</v>
      </c>
      <c r="Y2403" s="71" t="s">
        <v>10342</v>
      </c>
      <c r="Z2403" s="71" t="s">
        <v>11806</v>
      </c>
      <c r="AA2403" s="76"/>
      <c r="AB2403" s="76"/>
      <c r="AC2403" s="76"/>
      <c r="AD2403" s="89" t="s">
        <v>10487</v>
      </c>
      <c r="AE2403" s="125"/>
      <c r="AF2403" s="76"/>
      <c r="AG2403" s="76"/>
      <c r="AH2403" s="76"/>
      <c r="AI2403" s="90" t="s">
        <v>10494</v>
      </c>
      <c r="AJ2403" s="79" t="s">
        <v>42</v>
      </c>
      <c r="AK2403" s="68"/>
      <c r="AL2403" s="68"/>
      <c r="AM2403" s="68"/>
      <c r="AN2403" s="110"/>
      <c r="AO2403" s="110"/>
      <c r="AP2403" s="107"/>
      <c r="AQ2403" s="68"/>
    </row>
    <row r="2404" customFormat="false" ht="17.9" hidden="false" customHeight="false" outlineLevel="0" collapsed="false">
      <c r="B2404" s="1" t="str">
        <f aca="false">поверители!$E2404</f>
        <v>ARDK-0043</v>
      </c>
      <c r="C2404" s="83" t="s">
        <v>10101</v>
      </c>
      <c r="D2404" s="63"/>
      <c r="E2404" s="80" t="s">
        <v>13138</v>
      </c>
      <c r="F2404" s="63"/>
      <c r="G2404" s="84" t="s">
        <v>10335</v>
      </c>
      <c r="H2404" s="77" t="s">
        <v>6682</v>
      </c>
      <c r="I2404" s="67" t="n">
        <v>2012</v>
      </c>
      <c r="J2404" s="76"/>
      <c r="K2404" s="76"/>
      <c r="L2404" s="76"/>
      <c r="M2404" s="76"/>
      <c r="N2404" s="76"/>
      <c r="O2404" s="71" t="s">
        <v>10335</v>
      </c>
      <c r="P2404" s="71"/>
      <c r="Q2404" s="71" t="s">
        <v>10338</v>
      </c>
      <c r="R2404" s="79" t="s">
        <v>10339</v>
      </c>
      <c r="S2404" s="74" t="n">
        <v>45176</v>
      </c>
      <c r="T2404" s="95" t="n">
        <v>45541</v>
      </c>
      <c r="U2404" s="87" t="s">
        <v>10340</v>
      </c>
      <c r="V2404" s="87" t="s">
        <v>10341</v>
      </c>
      <c r="W2404" s="91"/>
      <c r="X2404" s="71" t="s">
        <v>10335</v>
      </c>
      <c r="Y2404" s="71" t="s">
        <v>10342</v>
      </c>
      <c r="Z2404" s="71" t="s">
        <v>11806</v>
      </c>
      <c r="AA2404" s="76"/>
      <c r="AB2404" s="76"/>
      <c r="AC2404" s="76"/>
      <c r="AD2404" s="89" t="s">
        <v>10487</v>
      </c>
      <c r="AE2404" s="125"/>
      <c r="AF2404" s="76"/>
      <c r="AG2404" s="76"/>
      <c r="AH2404" s="76"/>
      <c r="AI2404" s="90" t="s">
        <v>10494</v>
      </c>
      <c r="AJ2404" s="79" t="s">
        <v>42</v>
      </c>
      <c r="AK2404" s="68"/>
      <c r="AL2404" s="68"/>
      <c r="AM2404" s="68"/>
      <c r="AN2404" s="110"/>
      <c r="AO2404" s="110"/>
      <c r="AP2404" s="107"/>
      <c r="AQ2404" s="68"/>
    </row>
    <row r="2405" customFormat="false" ht="17.9" hidden="false" customHeight="false" outlineLevel="0" collapsed="false">
      <c r="B2405" s="1" t="str">
        <f aca="false">поверители!$E2405</f>
        <v>ARDK-0159</v>
      </c>
      <c r="C2405" s="83" t="s">
        <v>10101</v>
      </c>
      <c r="D2405" s="63"/>
      <c r="E2405" s="80" t="s">
        <v>13139</v>
      </c>
      <c r="F2405" s="63"/>
      <c r="G2405" s="84" t="s">
        <v>10335</v>
      </c>
      <c r="H2405" s="77" t="s">
        <v>6682</v>
      </c>
      <c r="I2405" s="67" t="n">
        <v>2012</v>
      </c>
      <c r="J2405" s="76"/>
      <c r="K2405" s="76"/>
      <c r="L2405" s="76"/>
      <c r="M2405" s="76"/>
      <c r="N2405" s="76"/>
      <c r="O2405" s="71" t="s">
        <v>10335</v>
      </c>
      <c r="P2405" s="71"/>
      <c r="Q2405" s="71" t="s">
        <v>10338</v>
      </c>
      <c r="R2405" s="79" t="s">
        <v>10339</v>
      </c>
      <c r="S2405" s="74" t="n">
        <v>45176</v>
      </c>
      <c r="T2405" s="95" t="n">
        <v>45541</v>
      </c>
      <c r="U2405" s="87" t="s">
        <v>10340</v>
      </c>
      <c r="V2405" s="87" t="s">
        <v>10341</v>
      </c>
      <c r="W2405" s="91"/>
      <c r="X2405" s="71" t="s">
        <v>10335</v>
      </c>
      <c r="Y2405" s="71" t="s">
        <v>10342</v>
      </c>
      <c r="Z2405" s="71" t="s">
        <v>11806</v>
      </c>
      <c r="AA2405" s="76"/>
      <c r="AB2405" s="76"/>
      <c r="AC2405" s="76"/>
      <c r="AD2405" s="89" t="s">
        <v>10487</v>
      </c>
      <c r="AE2405" s="125"/>
      <c r="AF2405" s="76"/>
      <c r="AG2405" s="76"/>
      <c r="AH2405" s="76"/>
      <c r="AI2405" s="90" t="s">
        <v>10494</v>
      </c>
      <c r="AJ2405" s="79" t="s">
        <v>42</v>
      </c>
      <c r="AK2405" s="68"/>
      <c r="AL2405" s="68"/>
      <c r="AM2405" s="68"/>
      <c r="AN2405" s="110"/>
      <c r="AO2405" s="110"/>
      <c r="AP2405" s="107"/>
      <c r="AQ2405" s="68"/>
    </row>
    <row r="2406" customFormat="false" ht="17.9" hidden="false" customHeight="false" outlineLevel="0" collapsed="false">
      <c r="B2406" s="1" t="str">
        <f aca="false">поверители!$E2406</f>
        <v>ARDL-0159</v>
      </c>
      <c r="C2406" s="83" t="s">
        <v>10101</v>
      </c>
      <c r="D2406" s="63"/>
      <c r="E2406" s="80" t="s">
        <v>13140</v>
      </c>
      <c r="F2406" s="63"/>
      <c r="G2406" s="84" t="s">
        <v>10335</v>
      </c>
      <c r="H2406" s="77" t="s">
        <v>6682</v>
      </c>
      <c r="I2406" s="67" t="n">
        <v>2012</v>
      </c>
      <c r="J2406" s="76"/>
      <c r="K2406" s="76"/>
      <c r="L2406" s="76"/>
      <c r="M2406" s="76"/>
      <c r="N2406" s="76"/>
      <c r="O2406" s="71" t="s">
        <v>10335</v>
      </c>
      <c r="P2406" s="71"/>
      <c r="Q2406" s="71" t="s">
        <v>10338</v>
      </c>
      <c r="R2406" s="79" t="s">
        <v>10339</v>
      </c>
      <c r="S2406" s="74" t="n">
        <v>45176</v>
      </c>
      <c r="T2406" s="95" t="n">
        <v>45541</v>
      </c>
      <c r="U2406" s="87" t="s">
        <v>10340</v>
      </c>
      <c r="V2406" s="87" t="s">
        <v>10341</v>
      </c>
      <c r="W2406" s="91"/>
      <c r="X2406" s="71" t="s">
        <v>10335</v>
      </c>
      <c r="Y2406" s="71" t="s">
        <v>10342</v>
      </c>
      <c r="Z2406" s="71" t="s">
        <v>11806</v>
      </c>
      <c r="AA2406" s="76"/>
      <c r="AB2406" s="76"/>
      <c r="AC2406" s="76"/>
      <c r="AD2406" s="89" t="s">
        <v>10487</v>
      </c>
      <c r="AE2406" s="125"/>
      <c r="AF2406" s="76"/>
      <c r="AG2406" s="76"/>
      <c r="AH2406" s="76"/>
      <c r="AI2406" s="90" t="s">
        <v>10494</v>
      </c>
      <c r="AJ2406" s="79" t="s">
        <v>42</v>
      </c>
      <c r="AK2406" s="68"/>
      <c r="AL2406" s="68"/>
      <c r="AM2406" s="68"/>
      <c r="AN2406" s="110"/>
      <c r="AO2406" s="110"/>
      <c r="AP2406" s="107"/>
      <c r="AQ2406" s="68"/>
    </row>
    <row r="2407" customFormat="false" ht="17.9" hidden="false" customHeight="false" outlineLevel="0" collapsed="false">
      <c r="B2407" s="1" t="str">
        <f aca="false">поверители!$E2407</f>
        <v>ARDK-0241</v>
      </c>
      <c r="C2407" s="83" t="s">
        <v>10101</v>
      </c>
      <c r="D2407" s="63"/>
      <c r="E2407" s="80" t="s">
        <v>13141</v>
      </c>
      <c r="F2407" s="63"/>
      <c r="G2407" s="84" t="s">
        <v>10335</v>
      </c>
      <c r="H2407" s="77" t="s">
        <v>6682</v>
      </c>
      <c r="I2407" s="67" t="n">
        <v>2012</v>
      </c>
      <c r="J2407" s="76"/>
      <c r="K2407" s="76"/>
      <c r="L2407" s="76"/>
      <c r="M2407" s="76"/>
      <c r="N2407" s="76"/>
      <c r="O2407" s="71" t="s">
        <v>10335</v>
      </c>
      <c r="P2407" s="71"/>
      <c r="Q2407" s="71" t="s">
        <v>10338</v>
      </c>
      <c r="R2407" s="79" t="s">
        <v>10339</v>
      </c>
      <c r="S2407" s="74" t="n">
        <v>45176</v>
      </c>
      <c r="T2407" s="95" t="n">
        <v>45541</v>
      </c>
      <c r="U2407" s="87" t="s">
        <v>10340</v>
      </c>
      <c r="V2407" s="87" t="s">
        <v>10341</v>
      </c>
      <c r="W2407" s="91"/>
      <c r="X2407" s="71" t="s">
        <v>10335</v>
      </c>
      <c r="Y2407" s="71" t="s">
        <v>10342</v>
      </c>
      <c r="Z2407" s="71" t="s">
        <v>11806</v>
      </c>
      <c r="AA2407" s="76"/>
      <c r="AB2407" s="76"/>
      <c r="AC2407" s="76"/>
      <c r="AD2407" s="89" t="s">
        <v>10487</v>
      </c>
      <c r="AE2407" s="125"/>
      <c r="AF2407" s="76"/>
      <c r="AG2407" s="76"/>
      <c r="AH2407" s="76"/>
      <c r="AI2407" s="90" t="s">
        <v>10494</v>
      </c>
      <c r="AJ2407" s="79" t="s">
        <v>42</v>
      </c>
      <c r="AK2407" s="68"/>
      <c r="AL2407" s="68"/>
      <c r="AM2407" s="68"/>
      <c r="AN2407" s="110"/>
      <c r="AO2407" s="110"/>
      <c r="AP2407" s="107"/>
      <c r="AQ2407" s="68"/>
    </row>
    <row r="2408" customFormat="false" ht="17.9" hidden="false" customHeight="false" outlineLevel="0" collapsed="false">
      <c r="B2408" s="1" t="str">
        <f aca="false">поверители!$E2408</f>
        <v>ARDK-0210</v>
      </c>
      <c r="C2408" s="83" t="s">
        <v>10101</v>
      </c>
      <c r="D2408" s="63"/>
      <c r="E2408" s="80" t="s">
        <v>13142</v>
      </c>
      <c r="F2408" s="63"/>
      <c r="G2408" s="84" t="s">
        <v>10335</v>
      </c>
      <c r="H2408" s="77" t="s">
        <v>6682</v>
      </c>
      <c r="I2408" s="67" t="n">
        <v>2012</v>
      </c>
      <c r="J2408" s="76"/>
      <c r="K2408" s="76"/>
      <c r="L2408" s="76"/>
      <c r="M2408" s="76"/>
      <c r="N2408" s="76"/>
      <c r="O2408" s="71" t="s">
        <v>10335</v>
      </c>
      <c r="P2408" s="71"/>
      <c r="Q2408" s="71" t="s">
        <v>10338</v>
      </c>
      <c r="R2408" s="79" t="s">
        <v>10339</v>
      </c>
      <c r="S2408" s="74" t="n">
        <v>45176</v>
      </c>
      <c r="T2408" s="95" t="n">
        <v>45541</v>
      </c>
      <c r="U2408" s="87" t="s">
        <v>10340</v>
      </c>
      <c r="V2408" s="87" t="s">
        <v>10341</v>
      </c>
      <c r="W2408" s="91"/>
      <c r="X2408" s="71" t="s">
        <v>10335</v>
      </c>
      <c r="Y2408" s="71" t="s">
        <v>10342</v>
      </c>
      <c r="Z2408" s="71" t="s">
        <v>11806</v>
      </c>
      <c r="AA2408" s="76"/>
      <c r="AB2408" s="76"/>
      <c r="AC2408" s="76"/>
      <c r="AD2408" s="89" t="s">
        <v>10487</v>
      </c>
      <c r="AE2408" s="125"/>
      <c r="AF2408" s="76"/>
      <c r="AG2408" s="76"/>
      <c r="AH2408" s="76"/>
      <c r="AI2408" s="90" t="s">
        <v>10494</v>
      </c>
      <c r="AJ2408" s="79" t="s">
        <v>42</v>
      </c>
      <c r="AK2408" s="68"/>
      <c r="AL2408" s="68"/>
      <c r="AM2408" s="68"/>
      <c r="AN2408" s="110"/>
      <c r="AO2408" s="110"/>
      <c r="AP2408" s="107"/>
      <c r="AQ2408" s="68"/>
    </row>
    <row r="2409" customFormat="false" ht="17.9" hidden="false" customHeight="false" outlineLevel="0" collapsed="false">
      <c r="B2409" s="1" t="str">
        <f aca="false">поверители!$E2409</f>
        <v>ARDL-0036</v>
      </c>
      <c r="C2409" s="83" t="s">
        <v>10101</v>
      </c>
      <c r="D2409" s="63"/>
      <c r="E2409" s="80" t="s">
        <v>13143</v>
      </c>
      <c r="F2409" s="63"/>
      <c r="G2409" s="84" t="s">
        <v>10335</v>
      </c>
      <c r="H2409" s="77" t="s">
        <v>6682</v>
      </c>
      <c r="I2409" s="67" t="n">
        <v>2012</v>
      </c>
      <c r="J2409" s="76"/>
      <c r="K2409" s="76"/>
      <c r="L2409" s="76"/>
      <c r="M2409" s="76"/>
      <c r="N2409" s="76"/>
      <c r="O2409" s="71" t="s">
        <v>10335</v>
      </c>
      <c r="P2409" s="71"/>
      <c r="Q2409" s="71" t="s">
        <v>10338</v>
      </c>
      <c r="R2409" s="79" t="s">
        <v>10339</v>
      </c>
      <c r="S2409" s="74" t="n">
        <v>45176</v>
      </c>
      <c r="T2409" s="95" t="n">
        <v>45541</v>
      </c>
      <c r="U2409" s="87" t="s">
        <v>10340</v>
      </c>
      <c r="V2409" s="87" t="s">
        <v>10341</v>
      </c>
      <c r="W2409" s="91"/>
      <c r="X2409" s="71" t="s">
        <v>10335</v>
      </c>
      <c r="Y2409" s="71" t="s">
        <v>10342</v>
      </c>
      <c r="Z2409" s="71" t="s">
        <v>11806</v>
      </c>
      <c r="AA2409" s="76"/>
      <c r="AB2409" s="76"/>
      <c r="AC2409" s="76"/>
      <c r="AD2409" s="89" t="s">
        <v>10487</v>
      </c>
      <c r="AE2409" s="125"/>
      <c r="AF2409" s="76"/>
      <c r="AG2409" s="76"/>
      <c r="AH2409" s="76"/>
      <c r="AI2409" s="90" t="s">
        <v>10494</v>
      </c>
      <c r="AJ2409" s="79" t="s">
        <v>42</v>
      </c>
      <c r="AK2409" s="68"/>
      <c r="AL2409" s="68"/>
      <c r="AM2409" s="68"/>
      <c r="AN2409" s="110"/>
      <c r="AO2409" s="110"/>
      <c r="AP2409" s="107"/>
      <c r="AQ2409" s="68"/>
    </row>
    <row r="2410" customFormat="false" ht="17.9" hidden="false" customHeight="false" outlineLevel="0" collapsed="false">
      <c r="B2410" s="1" t="str">
        <f aca="false">поверители!$E2410</f>
        <v>ARDL-0166</v>
      </c>
      <c r="C2410" s="83" t="s">
        <v>10101</v>
      </c>
      <c r="D2410" s="63"/>
      <c r="E2410" s="80" t="s">
        <v>13144</v>
      </c>
      <c r="F2410" s="63"/>
      <c r="G2410" s="84" t="s">
        <v>10335</v>
      </c>
      <c r="H2410" s="77" t="s">
        <v>6682</v>
      </c>
      <c r="I2410" s="67" t="n">
        <v>2012</v>
      </c>
      <c r="J2410" s="76"/>
      <c r="K2410" s="76"/>
      <c r="L2410" s="76"/>
      <c r="M2410" s="76"/>
      <c r="N2410" s="76"/>
      <c r="O2410" s="71" t="s">
        <v>10335</v>
      </c>
      <c r="P2410" s="71"/>
      <c r="Q2410" s="71" t="s">
        <v>10338</v>
      </c>
      <c r="R2410" s="79" t="s">
        <v>10339</v>
      </c>
      <c r="S2410" s="74" t="n">
        <v>45176</v>
      </c>
      <c r="T2410" s="95" t="n">
        <v>45541</v>
      </c>
      <c r="U2410" s="87" t="s">
        <v>10340</v>
      </c>
      <c r="V2410" s="87" t="s">
        <v>10341</v>
      </c>
      <c r="W2410" s="91"/>
      <c r="X2410" s="71" t="s">
        <v>10335</v>
      </c>
      <c r="Y2410" s="71" t="s">
        <v>10342</v>
      </c>
      <c r="Z2410" s="71" t="s">
        <v>11806</v>
      </c>
      <c r="AA2410" s="76"/>
      <c r="AB2410" s="76"/>
      <c r="AC2410" s="76"/>
      <c r="AD2410" s="89" t="s">
        <v>10487</v>
      </c>
      <c r="AE2410" s="125"/>
      <c r="AF2410" s="76"/>
      <c r="AG2410" s="76"/>
      <c r="AH2410" s="76"/>
      <c r="AI2410" s="90" t="s">
        <v>10494</v>
      </c>
      <c r="AJ2410" s="79" t="s">
        <v>42</v>
      </c>
      <c r="AK2410" s="68"/>
      <c r="AL2410" s="68"/>
      <c r="AM2410" s="68"/>
      <c r="AN2410" s="110"/>
      <c r="AO2410" s="110"/>
      <c r="AP2410" s="107"/>
      <c r="AQ2410" s="68"/>
    </row>
    <row r="2411" customFormat="false" ht="17.9" hidden="false" customHeight="false" outlineLevel="0" collapsed="false">
      <c r="B2411" s="1" t="str">
        <f aca="false">поверители!$E2411</f>
        <v>ARDL-0154</v>
      </c>
      <c r="C2411" s="83" t="s">
        <v>10101</v>
      </c>
      <c r="D2411" s="63"/>
      <c r="E2411" s="80" t="s">
        <v>13145</v>
      </c>
      <c r="F2411" s="63"/>
      <c r="G2411" s="84" t="s">
        <v>10335</v>
      </c>
      <c r="H2411" s="77" t="s">
        <v>6682</v>
      </c>
      <c r="I2411" s="67" t="n">
        <v>2012</v>
      </c>
      <c r="J2411" s="76"/>
      <c r="K2411" s="76"/>
      <c r="L2411" s="76"/>
      <c r="M2411" s="76"/>
      <c r="N2411" s="76"/>
      <c r="O2411" s="71" t="s">
        <v>10335</v>
      </c>
      <c r="P2411" s="71"/>
      <c r="Q2411" s="71" t="s">
        <v>10338</v>
      </c>
      <c r="R2411" s="79" t="s">
        <v>10339</v>
      </c>
      <c r="S2411" s="74" t="n">
        <v>45176</v>
      </c>
      <c r="T2411" s="95" t="n">
        <v>45541</v>
      </c>
      <c r="U2411" s="87" t="s">
        <v>10340</v>
      </c>
      <c r="V2411" s="87" t="s">
        <v>10341</v>
      </c>
      <c r="W2411" s="91"/>
      <c r="X2411" s="71" t="s">
        <v>10335</v>
      </c>
      <c r="Y2411" s="71" t="s">
        <v>10342</v>
      </c>
      <c r="Z2411" s="71" t="s">
        <v>11806</v>
      </c>
      <c r="AA2411" s="76"/>
      <c r="AB2411" s="76"/>
      <c r="AC2411" s="76"/>
      <c r="AD2411" s="89" t="s">
        <v>10487</v>
      </c>
      <c r="AE2411" s="125"/>
      <c r="AF2411" s="76"/>
      <c r="AG2411" s="76"/>
      <c r="AH2411" s="76"/>
      <c r="AI2411" s="90" t="s">
        <v>10494</v>
      </c>
      <c r="AJ2411" s="79" t="s">
        <v>42</v>
      </c>
      <c r="AK2411" s="68"/>
      <c r="AL2411" s="68"/>
      <c r="AM2411" s="68"/>
      <c r="AN2411" s="110"/>
      <c r="AO2411" s="110"/>
      <c r="AP2411" s="107"/>
      <c r="AQ2411" s="68"/>
    </row>
    <row r="2412" customFormat="false" ht="17.9" hidden="false" customHeight="false" outlineLevel="0" collapsed="false">
      <c r="B2412" s="1" t="str">
        <f aca="false">поверители!$E2412</f>
        <v>ARDL-0176</v>
      </c>
      <c r="C2412" s="83" t="s">
        <v>10101</v>
      </c>
      <c r="D2412" s="63"/>
      <c r="E2412" s="80" t="s">
        <v>13146</v>
      </c>
      <c r="F2412" s="63"/>
      <c r="G2412" s="84" t="s">
        <v>10335</v>
      </c>
      <c r="H2412" s="77" t="s">
        <v>6682</v>
      </c>
      <c r="I2412" s="67" t="n">
        <v>2012</v>
      </c>
      <c r="J2412" s="76"/>
      <c r="K2412" s="76"/>
      <c r="L2412" s="76"/>
      <c r="M2412" s="76"/>
      <c r="N2412" s="76"/>
      <c r="O2412" s="71" t="s">
        <v>10335</v>
      </c>
      <c r="P2412" s="71"/>
      <c r="Q2412" s="71" t="s">
        <v>10338</v>
      </c>
      <c r="R2412" s="79" t="s">
        <v>10339</v>
      </c>
      <c r="S2412" s="74" t="n">
        <v>45176</v>
      </c>
      <c r="T2412" s="95" t="n">
        <v>45541</v>
      </c>
      <c r="U2412" s="87" t="s">
        <v>10340</v>
      </c>
      <c r="V2412" s="87" t="s">
        <v>10341</v>
      </c>
      <c r="W2412" s="91"/>
      <c r="X2412" s="71" t="s">
        <v>10335</v>
      </c>
      <c r="Y2412" s="71" t="s">
        <v>10342</v>
      </c>
      <c r="Z2412" s="71" t="s">
        <v>11806</v>
      </c>
      <c r="AA2412" s="76"/>
      <c r="AB2412" s="76"/>
      <c r="AC2412" s="76"/>
      <c r="AD2412" s="89" t="s">
        <v>10487</v>
      </c>
      <c r="AE2412" s="125"/>
      <c r="AF2412" s="76"/>
      <c r="AG2412" s="76"/>
      <c r="AH2412" s="76"/>
      <c r="AI2412" s="90" t="s">
        <v>10494</v>
      </c>
      <c r="AJ2412" s="79" t="s">
        <v>42</v>
      </c>
      <c r="AK2412" s="68"/>
      <c r="AL2412" s="68"/>
      <c r="AM2412" s="68"/>
      <c r="AN2412" s="110"/>
      <c r="AO2412" s="110"/>
      <c r="AP2412" s="107"/>
      <c r="AQ2412" s="68"/>
    </row>
    <row r="2413" customFormat="false" ht="17.9" hidden="false" customHeight="false" outlineLevel="0" collapsed="false">
      <c r="B2413" s="1" t="str">
        <f aca="false">поверители!$E2413</f>
        <v>ARDL-0023</v>
      </c>
      <c r="C2413" s="83" t="s">
        <v>10101</v>
      </c>
      <c r="D2413" s="63"/>
      <c r="E2413" s="80" t="s">
        <v>13147</v>
      </c>
      <c r="F2413" s="63"/>
      <c r="G2413" s="84" t="s">
        <v>10335</v>
      </c>
      <c r="H2413" s="77" t="s">
        <v>6682</v>
      </c>
      <c r="I2413" s="67" t="n">
        <v>2012</v>
      </c>
      <c r="J2413" s="76"/>
      <c r="K2413" s="76"/>
      <c r="L2413" s="76"/>
      <c r="M2413" s="76"/>
      <c r="N2413" s="76"/>
      <c r="O2413" s="71" t="s">
        <v>10335</v>
      </c>
      <c r="P2413" s="71"/>
      <c r="Q2413" s="71" t="s">
        <v>10338</v>
      </c>
      <c r="R2413" s="79" t="s">
        <v>10339</v>
      </c>
      <c r="S2413" s="74" t="n">
        <v>45176</v>
      </c>
      <c r="T2413" s="95" t="n">
        <v>45541</v>
      </c>
      <c r="U2413" s="87" t="s">
        <v>10340</v>
      </c>
      <c r="V2413" s="87" t="s">
        <v>10341</v>
      </c>
      <c r="W2413" s="91"/>
      <c r="X2413" s="71" t="s">
        <v>10335</v>
      </c>
      <c r="Y2413" s="71" t="s">
        <v>10342</v>
      </c>
      <c r="Z2413" s="71" t="s">
        <v>11806</v>
      </c>
      <c r="AA2413" s="76"/>
      <c r="AB2413" s="76"/>
      <c r="AC2413" s="76"/>
      <c r="AD2413" s="89" t="s">
        <v>10487</v>
      </c>
      <c r="AE2413" s="125"/>
      <c r="AF2413" s="76"/>
      <c r="AG2413" s="76"/>
      <c r="AH2413" s="76"/>
      <c r="AI2413" s="90" t="s">
        <v>10494</v>
      </c>
      <c r="AJ2413" s="79" t="s">
        <v>42</v>
      </c>
      <c r="AK2413" s="68"/>
      <c r="AL2413" s="68"/>
      <c r="AM2413" s="68"/>
      <c r="AN2413" s="110"/>
      <c r="AO2413" s="110"/>
      <c r="AP2413" s="107"/>
      <c r="AQ2413" s="68"/>
    </row>
    <row r="2414" customFormat="false" ht="17.9" hidden="false" customHeight="false" outlineLevel="0" collapsed="false">
      <c r="B2414" s="1" t="str">
        <f aca="false">поверители!$E2414</f>
        <v>ARDL-0037</v>
      </c>
      <c r="C2414" s="83" t="s">
        <v>10101</v>
      </c>
      <c r="D2414" s="63"/>
      <c r="E2414" s="80" t="s">
        <v>13148</v>
      </c>
      <c r="F2414" s="63"/>
      <c r="G2414" s="84" t="s">
        <v>10335</v>
      </c>
      <c r="H2414" s="77" t="s">
        <v>6682</v>
      </c>
      <c r="I2414" s="67" t="n">
        <v>2012</v>
      </c>
      <c r="J2414" s="76"/>
      <c r="K2414" s="76"/>
      <c r="L2414" s="76"/>
      <c r="M2414" s="76"/>
      <c r="N2414" s="76"/>
      <c r="O2414" s="71" t="s">
        <v>10335</v>
      </c>
      <c r="P2414" s="71"/>
      <c r="Q2414" s="71" t="s">
        <v>10338</v>
      </c>
      <c r="R2414" s="79" t="s">
        <v>10339</v>
      </c>
      <c r="S2414" s="74" t="n">
        <v>45176</v>
      </c>
      <c r="T2414" s="95" t="n">
        <v>45541</v>
      </c>
      <c r="U2414" s="87" t="s">
        <v>10340</v>
      </c>
      <c r="V2414" s="87" t="s">
        <v>10341</v>
      </c>
      <c r="W2414" s="91"/>
      <c r="X2414" s="71" t="s">
        <v>10335</v>
      </c>
      <c r="Y2414" s="71" t="s">
        <v>10342</v>
      </c>
      <c r="Z2414" s="71" t="s">
        <v>11806</v>
      </c>
      <c r="AA2414" s="76"/>
      <c r="AB2414" s="76"/>
      <c r="AC2414" s="76"/>
      <c r="AD2414" s="89" t="s">
        <v>10487</v>
      </c>
      <c r="AE2414" s="125"/>
      <c r="AF2414" s="76"/>
      <c r="AG2414" s="76"/>
      <c r="AH2414" s="76"/>
      <c r="AI2414" s="90" t="s">
        <v>10494</v>
      </c>
      <c r="AJ2414" s="79" t="s">
        <v>42</v>
      </c>
      <c r="AK2414" s="68"/>
      <c r="AL2414" s="68"/>
      <c r="AM2414" s="68"/>
      <c r="AN2414" s="110"/>
      <c r="AO2414" s="110"/>
      <c r="AP2414" s="107"/>
      <c r="AQ2414" s="68"/>
    </row>
    <row r="2415" customFormat="false" ht="17.9" hidden="false" customHeight="false" outlineLevel="0" collapsed="false">
      <c r="B2415" s="1" t="str">
        <f aca="false">поверители!$E2415</f>
        <v>ARDL-0098</v>
      </c>
      <c r="C2415" s="83" t="s">
        <v>10101</v>
      </c>
      <c r="D2415" s="63"/>
      <c r="E2415" s="80" t="s">
        <v>13149</v>
      </c>
      <c r="F2415" s="63"/>
      <c r="G2415" s="84" t="s">
        <v>10335</v>
      </c>
      <c r="H2415" s="77" t="s">
        <v>6682</v>
      </c>
      <c r="I2415" s="67" t="n">
        <v>2012</v>
      </c>
      <c r="J2415" s="76"/>
      <c r="K2415" s="76"/>
      <c r="L2415" s="76"/>
      <c r="M2415" s="76"/>
      <c r="N2415" s="76"/>
      <c r="O2415" s="71" t="s">
        <v>10335</v>
      </c>
      <c r="P2415" s="71"/>
      <c r="Q2415" s="71" t="s">
        <v>10338</v>
      </c>
      <c r="R2415" s="79" t="s">
        <v>10339</v>
      </c>
      <c r="S2415" s="74" t="n">
        <v>45176</v>
      </c>
      <c r="T2415" s="95" t="n">
        <v>45541</v>
      </c>
      <c r="U2415" s="87" t="s">
        <v>10340</v>
      </c>
      <c r="V2415" s="87" t="s">
        <v>10341</v>
      </c>
      <c r="W2415" s="91"/>
      <c r="X2415" s="71" t="s">
        <v>10335</v>
      </c>
      <c r="Y2415" s="71" t="s">
        <v>10342</v>
      </c>
      <c r="Z2415" s="71" t="s">
        <v>11806</v>
      </c>
      <c r="AA2415" s="76"/>
      <c r="AB2415" s="76"/>
      <c r="AC2415" s="76"/>
      <c r="AD2415" s="89" t="s">
        <v>10487</v>
      </c>
      <c r="AE2415" s="125"/>
      <c r="AF2415" s="76"/>
      <c r="AG2415" s="76"/>
      <c r="AH2415" s="76"/>
      <c r="AI2415" s="90" t="s">
        <v>10494</v>
      </c>
      <c r="AJ2415" s="79" t="s">
        <v>42</v>
      </c>
      <c r="AK2415" s="68"/>
      <c r="AL2415" s="68"/>
      <c r="AM2415" s="68"/>
      <c r="AN2415" s="110"/>
      <c r="AO2415" s="110"/>
      <c r="AP2415" s="107"/>
      <c r="AQ2415" s="68"/>
    </row>
    <row r="2416" customFormat="false" ht="17.9" hidden="false" customHeight="false" outlineLevel="0" collapsed="false">
      <c r="B2416" s="1" t="str">
        <f aca="false">поверители!$E2416</f>
        <v>ARKE-0331</v>
      </c>
      <c r="C2416" s="83" t="s">
        <v>6679</v>
      </c>
      <c r="D2416" s="63"/>
      <c r="E2416" s="80" t="s">
        <v>13150</v>
      </c>
      <c r="F2416" s="63"/>
      <c r="G2416" s="84" t="s">
        <v>10335</v>
      </c>
      <c r="H2416" s="77" t="s">
        <v>6682</v>
      </c>
      <c r="I2416" s="67" t="n">
        <v>2017</v>
      </c>
      <c r="J2416" s="76"/>
      <c r="K2416" s="76"/>
      <c r="L2416" s="76"/>
      <c r="M2416" s="76"/>
      <c r="N2416" s="76"/>
      <c r="O2416" s="71" t="s">
        <v>10335</v>
      </c>
      <c r="P2416" s="71"/>
      <c r="Q2416" s="71" t="s">
        <v>10338</v>
      </c>
      <c r="R2416" s="79" t="s">
        <v>10339</v>
      </c>
      <c r="S2416" s="74" t="n">
        <v>45176</v>
      </c>
      <c r="T2416" s="95" t="n">
        <v>45541</v>
      </c>
      <c r="U2416" s="87" t="s">
        <v>10340</v>
      </c>
      <c r="V2416" s="87" t="s">
        <v>10341</v>
      </c>
      <c r="W2416" s="91"/>
      <c r="X2416" s="71" t="s">
        <v>10335</v>
      </c>
      <c r="Y2416" s="71" t="s">
        <v>10342</v>
      </c>
      <c r="Z2416" s="71" t="s">
        <v>10518</v>
      </c>
      <c r="AA2416" s="76"/>
      <c r="AB2416" s="76"/>
      <c r="AC2416" s="76"/>
      <c r="AD2416" s="89" t="s">
        <v>10487</v>
      </c>
      <c r="AE2416" s="125"/>
      <c r="AF2416" s="76"/>
      <c r="AG2416" s="76"/>
      <c r="AH2416" s="76"/>
      <c r="AI2416" s="90" t="s">
        <v>10494</v>
      </c>
      <c r="AJ2416" s="79" t="s">
        <v>42</v>
      </c>
      <c r="AK2416" s="68"/>
      <c r="AL2416" s="68"/>
      <c r="AM2416" s="68"/>
      <c r="AN2416" s="110"/>
      <c r="AO2416" s="110"/>
      <c r="AP2416" s="107"/>
      <c r="AQ2416" s="68"/>
    </row>
    <row r="2417" customFormat="false" ht="17.9" hidden="false" customHeight="false" outlineLevel="0" collapsed="false">
      <c r="B2417" s="1" t="str">
        <f aca="false">поверители!$E2417</f>
        <v>ARDL-0026</v>
      </c>
      <c r="C2417" s="83" t="s">
        <v>10101</v>
      </c>
      <c r="D2417" s="63"/>
      <c r="E2417" s="80" t="s">
        <v>13151</v>
      </c>
      <c r="F2417" s="63"/>
      <c r="G2417" s="84" t="s">
        <v>10335</v>
      </c>
      <c r="H2417" s="77" t="s">
        <v>6682</v>
      </c>
      <c r="I2417" s="67" t="n">
        <v>2012</v>
      </c>
      <c r="J2417" s="76"/>
      <c r="K2417" s="76"/>
      <c r="L2417" s="76"/>
      <c r="M2417" s="76"/>
      <c r="N2417" s="76"/>
      <c r="O2417" s="71" t="s">
        <v>10335</v>
      </c>
      <c r="P2417" s="71"/>
      <c r="Q2417" s="71" t="s">
        <v>10338</v>
      </c>
      <c r="R2417" s="79" t="s">
        <v>10339</v>
      </c>
      <c r="S2417" s="74" t="n">
        <v>45176</v>
      </c>
      <c r="T2417" s="95" t="n">
        <v>45541</v>
      </c>
      <c r="U2417" s="87" t="s">
        <v>10340</v>
      </c>
      <c r="V2417" s="87" t="s">
        <v>10341</v>
      </c>
      <c r="W2417" s="91"/>
      <c r="X2417" s="71" t="s">
        <v>10335</v>
      </c>
      <c r="Y2417" s="71" t="s">
        <v>10342</v>
      </c>
      <c r="Z2417" s="71" t="s">
        <v>11806</v>
      </c>
      <c r="AA2417" s="76"/>
      <c r="AB2417" s="76"/>
      <c r="AC2417" s="76"/>
      <c r="AD2417" s="89" t="s">
        <v>10487</v>
      </c>
      <c r="AE2417" s="125"/>
      <c r="AF2417" s="76"/>
      <c r="AG2417" s="76"/>
      <c r="AH2417" s="76"/>
      <c r="AI2417" s="90" t="s">
        <v>10494</v>
      </c>
      <c r="AJ2417" s="79" t="s">
        <v>42</v>
      </c>
      <c r="AK2417" s="68"/>
      <c r="AL2417" s="68"/>
      <c r="AM2417" s="68"/>
      <c r="AN2417" s="110"/>
      <c r="AO2417" s="110"/>
      <c r="AP2417" s="107"/>
      <c r="AQ2417" s="68"/>
    </row>
    <row r="2418" customFormat="false" ht="17.9" hidden="false" customHeight="false" outlineLevel="0" collapsed="false">
      <c r="B2418" s="1" t="str">
        <f aca="false">поверители!$E2418</f>
        <v>ARHF-0058</v>
      </c>
      <c r="C2418" s="83" t="s">
        <v>6679</v>
      </c>
      <c r="D2418" s="63"/>
      <c r="E2418" s="80" t="s">
        <v>13152</v>
      </c>
      <c r="F2418" s="63"/>
      <c r="G2418" s="84" t="s">
        <v>10335</v>
      </c>
      <c r="H2418" s="77" t="s">
        <v>6682</v>
      </c>
      <c r="I2418" s="67" t="n">
        <v>2015</v>
      </c>
      <c r="J2418" s="76"/>
      <c r="K2418" s="76"/>
      <c r="L2418" s="76"/>
      <c r="M2418" s="76"/>
      <c r="N2418" s="76"/>
      <c r="O2418" s="71" t="s">
        <v>10335</v>
      </c>
      <c r="P2418" s="71"/>
      <c r="Q2418" s="71" t="s">
        <v>10338</v>
      </c>
      <c r="R2418" s="79" t="s">
        <v>10339</v>
      </c>
      <c r="S2418" s="74" t="n">
        <v>45176</v>
      </c>
      <c r="T2418" s="95" t="n">
        <v>45541</v>
      </c>
      <c r="U2418" s="87" t="s">
        <v>10340</v>
      </c>
      <c r="V2418" s="87" t="s">
        <v>10341</v>
      </c>
      <c r="W2418" s="91"/>
      <c r="X2418" s="71" t="s">
        <v>10335</v>
      </c>
      <c r="Y2418" s="71" t="s">
        <v>10342</v>
      </c>
      <c r="Z2418" s="71" t="s">
        <v>10518</v>
      </c>
      <c r="AA2418" s="76"/>
      <c r="AB2418" s="76"/>
      <c r="AC2418" s="76"/>
      <c r="AD2418" s="89" t="s">
        <v>10487</v>
      </c>
      <c r="AE2418" s="125"/>
      <c r="AF2418" s="76"/>
      <c r="AG2418" s="76"/>
      <c r="AH2418" s="76"/>
      <c r="AI2418" s="90" t="s">
        <v>10494</v>
      </c>
      <c r="AJ2418" s="79" t="s">
        <v>42</v>
      </c>
      <c r="AK2418" s="68"/>
      <c r="AL2418" s="68"/>
      <c r="AM2418" s="68"/>
      <c r="AN2418" s="110"/>
      <c r="AO2418" s="110"/>
      <c r="AP2418" s="107"/>
      <c r="AQ2418" s="68"/>
    </row>
    <row r="2419" customFormat="false" ht="17.9" hidden="false" customHeight="false" outlineLevel="0" collapsed="false">
      <c r="B2419" s="1" t="str">
        <f aca="false">поверители!$E2419</f>
        <v>ARDL-0093</v>
      </c>
      <c r="C2419" s="83" t="s">
        <v>10101</v>
      </c>
      <c r="D2419" s="63"/>
      <c r="E2419" s="81" t="s">
        <v>13153</v>
      </c>
      <c r="F2419" s="63"/>
      <c r="G2419" s="84" t="s">
        <v>10335</v>
      </c>
      <c r="H2419" s="77" t="s">
        <v>6682</v>
      </c>
      <c r="I2419" s="67" t="n">
        <v>2012</v>
      </c>
      <c r="J2419" s="76"/>
      <c r="K2419" s="76"/>
      <c r="L2419" s="76"/>
      <c r="M2419" s="76"/>
      <c r="N2419" s="76"/>
      <c r="O2419" s="71" t="s">
        <v>10335</v>
      </c>
      <c r="P2419" s="71"/>
      <c r="Q2419" s="71" t="s">
        <v>10338</v>
      </c>
      <c r="R2419" s="79" t="s">
        <v>10339</v>
      </c>
      <c r="S2419" s="74" t="n">
        <v>45176</v>
      </c>
      <c r="T2419" s="95" t="n">
        <v>45541</v>
      </c>
      <c r="U2419" s="87" t="s">
        <v>10340</v>
      </c>
      <c r="V2419" s="87" t="s">
        <v>10341</v>
      </c>
      <c r="W2419" s="91"/>
      <c r="X2419" s="71" t="s">
        <v>10335</v>
      </c>
      <c r="Y2419" s="71" t="s">
        <v>10342</v>
      </c>
      <c r="Z2419" s="71" t="s">
        <v>11806</v>
      </c>
      <c r="AA2419" s="76"/>
      <c r="AB2419" s="76"/>
      <c r="AC2419" s="76"/>
      <c r="AD2419" s="89" t="s">
        <v>10487</v>
      </c>
      <c r="AE2419" s="125"/>
      <c r="AF2419" s="76"/>
      <c r="AG2419" s="76"/>
      <c r="AH2419" s="76"/>
      <c r="AI2419" s="90" t="s">
        <v>10494</v>
      </c>
      <c r="AJ2419" s="79" t="s">
        <v>42</v>
      </c>
      <c r="AK2419" s="68"/>
      <c r="AL2419" s="68"/>
      <c r="AM2419" s="68"/>
      <c r="AN2419" s="110"/>
      <c r="AO2419" s="110"/>
      <c r="AP2419" s="107"/>
      <c r="AQ2419" s="68"/>
    </row>
    <row r="2420" customFormat="false" ht="17.9" hidden="false" customHeight="false" outlineLevel="0" collapsed="false">
      <c r="B2420" s="1" t="str">
        <f aca="false">поверители!$E2420</f>
        <v>ARJD-0242</v>
      </c>
      <c r="C2420" s="83" t="s">
        <v>6679</v>
      </c>
      <c r="D2420" s="63"/>
      <c r="E2420" s="80" t="s">
        <v>13154</v>
      </c>
      <c r="F2420" s="63"/>
      <c r="G2420" s="84" t="s">
        <v>10335</v>
      </c>
      <c r="H2420" s="77" t="s">
        <v>6682</v>
      </c>
      <c r="I2420" s="67" t="n">
        <v>2016</v>
      </c>
      <c r="J2420" s="76"/>
      <c r="K2420" s="76"/>
      <c r="L2420" s="76"/>
      <c r="M2420" s="76"/>
      <c r="N2420" s="76"/>
      <c r="O2420" s="71" t="s">
        <v>10335</v>
      </c>
      <c r="P2420" s="71"/>
      <c r="Q2420" s="71" t="s">
        <v>10338</v>
      </c>
      <c r="R2420" s="79" t="s">
        <v>10339</v>
      </c>
      <c r="S2420" s="74" t="n">
        <v>45176</v>
      </c>
      <c r="T2420" s="95" t="n">
        <v>45541</v>
      </c>
      <c r="U2420" s="87" t="s">
        <v>10340</v>
      </c>
      <c r="V2420" s="87" t="s">
        <v>10341</v>
      </c>
      <c r="W2420" s="91"/>
      <c r="X2420" s="71" t="s">
        <v>10335</v>
      </c>
      <c r="Y2420" s="71" t="s">
        <v>10342</v>
      </c>
      <c r="Z2420" s="71" t="s">
        <v>10518</v>
      </c>
      <c r="AA2420" s="76"/>
      <c r="AB2420" s="76"/>
      <c r="AC2420" s="76"/>
      <c r="AD2420" s="89" t="s">
        <v>10487</v>
      </c>
      <c r="AE2420" s="125"/>
      <c r="AF2420" s="76"/>
      <c r="AG2420" s="76"/>
      <c r="AH2420" s="76"/>
      <c r="AI2420" s="90" t="s">
        <v>10494</v>
      </c>
      <c r="AJ2420" s="79" t="s">
        <v>42</v>
      </c>
      <c r="AK2420" s="68"/>
      <c r="AL2420" s="68"/>
      <c r="AM2420" s="68"/>
      <c r="AN2420" s="110"/>
      <c r="AO2420" s="110"/>
      <c r="AP2420" s="107"/>
      <c r="AQ2420" s="68"/>
    </row>
    <row r="2421" customFormat="false" ht="17.9" hidden="false" customHeight="false" outlineLevel="0" collapsed="false">
      <c r="B2421" s="1" t="str">
        <f aca="false">поверители!$E2421</f>
        <v>ARDL-0010</v>
      </c>
      <c r="C2421" s="83" t="s">
        <v>10101</v>
      </c>
      <c r="D2421" s="63"/>
      <c r="E2421" s="80" t="s">
        <v>13155</v>
      </c>
      <c r="F2421" s="63"/>
      <c r="G2421" s="84" t="s">
        <v>10335</v>
      </c>
      <c r="H2421" s="77" t="s">
        <v>6682</v>
      </c>
      <c r="I2421" s="67" t="n">
        <v>2012</v>
      </c>
      <c r="J2421" s="76"/>
      <c r="K2421" s="76"/>
      <c r="L2421" s="76"/>
      <c r="M2421" s="76"/>
      <c r="N2421" s="76"/>
      <c r="O2421" s="71" t="s">
        <v>10335</v>
      </c>
      <c r="P2421" s="71"/>
      <c r="Q2421" s="71" t="s">
        <v>10338</v>
      </c>
      <c r="R2421" s="79" t="s">
        <v>10339</v>
      </c>
      <c r="S2421" s="74" t="n">
        <v>45176</v>
      </c>
      <c r="T2421" s="95" t="n">
        <v>45541</v>
      </c>
      <c r="U2421" s="87" t="s">
        <v>10340</v>
      </c>
      <c r="V2421" s="87" t="s">
        <v>10341</v>
      </c>
      <c r="W2421" s="91"/>
      <c r="X2421" s="71" t="s">
        <v>10335</v>
      </c>
      <c r="Y2421" s="71" t="s">
        <v>10342</v>
      </c>
      <c r="Z2421" s="71" t="s">
        <v>11806</v>
      </c>
      <c r="AA2421" s="76"/>
      <c r="AB2421" s="76"/>
      <c r="AC2421" s="76"/>
      <c r="AD2421" s="89" t="s">
        <v>10487</v>
      </c>
      <c r="AE2421" s="125"/>
      <c r="AF2421" s="76"/>
      <c r="AG2421" s="76"/>
      <c r="AH2421" s="76"/>
      <c r="AI2421" s="90" t="s">
        <v>10494</v>
      </c>
      <c r="AJ2421" s="79" t="s">
        <v>42</v>
      </c>
      <c r="AK2421" s="68"/>
      <c r="AL2421" s="68"/>
      <c r="AM2421" s="68"/>
      <c r="AN2421" s="110"/>
      <c r="AO2421" s="110"/>
      <c r="AP2421" s="107"/>
      <c r="AQ2421" s="68"/>
    </row>
    <row r="2422" customFormat="false" ht="17.9" hidden="false" customHeight="false" outlineLevel="0" collapsed="false">
      <c r="B2422" s="1" t="str">
        <f aca="false">поверители!$E2422</f>
        <v>ARDK-0047</v>
      </c>
      <c r="C2422" s="83" t="s">
        <v>10101</v>
      </c>
      <c r="D2422" s="63"/>
      <c r="E2422" s="81" t="s">
        <v>13156</v>
      </c>
      <c r="F2422" s="63"/>
      <c r="G2422" s="84" t="s">
        <v>10335</v>
      </c>
      <c r="H2422" s="77" t="s">
        <v>6682</v>
      </c>
      <c r="I2422" s="67" t="n">
        <v>2012</v>
      </c>
      <c r="J2422" s="76"/>
      <c r="K2422" s="76"/>
      <c r="L2422" s="76"/>
      <c r="M2422" s="76"/>
      <c r="N2422" s="76"/>
      <c r="O2422" s="71" t="s">
        <v>10335</v>
      </c>
      <c r="P2422" s="71"/>
      <c r="Q2422" s="71" t="s">
        <v>10338</v>
      </c>
      <c r="R2422" s="79" t="s">
        <v>10339</v>
      </c>
      <c r="S2422" s="74" t="n">
        <v>45177</v>
      </c>
      <c r="T2422" s="95" t="n">
        <v>45542</v>
      </c>
      <c r="U2422" s="87" t="s">
        <v>10340</v>
      </c>
      <c r="V2422" s="87" t="s">
        <v>10341</v>
      </c>
      <c r="W2422" s="91"/>
      <c r="X2422" s="71" t="s">
        <v>10335</v>
      </c>
      <c r="Y2422" s="71" t="s">
        <v>10342</v>
      </c>
      <c r="Z2422" s="71" t="s">
        <v>11806</v>
      </c>
      <c r="AA2422" s="76"/>
      <c r="AB2422" s="76"/>
      <c r="AC2422" s="76"/>
      <c r="AD2422" s="89" t="s">
        <v>10487</v>
      </c>
      <c r="AE2422" s="125"/>
      <c r="AF2422" s="76"/>
      <c r="AG2422" s="76"/>
      <c r="AH2422" s="76"/>
      <c r="AI2422" s="90" t="s">
        <v>10494</v>
      </c>
      <c r="AJ2422" s="79" t="s">
        <v>10346</v>
      </c>
      <c r="AK2422" s="68"/>
      <c r="AL2422" s="68"/>
      <c r="AM2422" s="68"/>
      <c r="AN2422" s="110"/>
      <c r="AO2422" s="110"/>
      <c r="AP2422" s="107"/>
      <c r="AQ2422" s="68"/>
    </row>
    <row r="2423" customFormat="false" ht="17.9" hidden="false" customHeight="false" outlineLevel="0" collapsed="false">
      <c r="B2423" s="1" t="str">
        <f aca="false">поверители!$E2423</f>
        <v>ARDL-0084</v>
      </c>
      <c r="C2423" s="83" t="s">
        <v>10101</v>
      </c>
      <c r="D2423" s="63"/>
      <c r="E2423" s="81" t="s">
        <v>13157</v>
      </c>
      <c r="F2423" s="63"/>
      <c r="G2423" s="84" t="s">
        <v>10335</v>
      </c>
      <c r="H2423" s="77" t="s">
        <v>6682</v>
      </c>
      <c r="I2423" s="67" t="n">
        <v>2012</v>
      </c>
      <c r="J2423" s="76"/>
      <c r="K2423" s="76"/>
      <c r="L2423" s="76"/>
      <c r="M2423" s="76"/>
      <c r="N2423" s="76"/>
      <c r="O2423" s="71" t="s">
        <v>10335</v>
      </c>
      <c r="P2423" s="71"/>
      <c r="Q2423" s="71" t="s">
        <v>10338</v>
      </c>
      <c r="R2423" s="79" t="s">
        <v>10339</v>
      </c>
      <c r="S2423" s="74" t="n">
        <v>45177</v>
      </c>
      <c r="T2423" s="95" t="n">
        <v>45542</v>
      </c>
      <c r="U2423" s="87" t="s">
        <v>10340</v>
      </c>
      <c r="V2423" s="87" t="s">
        <v>10341</v>
      </c>
      <c r="W2423" s="91"/>
      <c r="X2423" s="71" t="s">
        <v>10335</v>
      </c>
      <c r="Y2423" s="71" t="s">
        <v>10342</v>
      </c>
      <c r="Z2423" s="71" t="s">
        <v>11806</v>
      </c>
      <c r="AA2423" s="76"/>
      <c r="AB2423" s="76"/>
      <c r="AC2423" s="76"/>
      <c r="AD2423" s="89" t="s">
        <v>10487</v>
      </c>
      <c r="AE2423" s="125"/>
      <c r="AF2423" s="76"/>
      <c r="AG2423" s="76"/>
      <c r="AH2423" s="76"/>
      <c r="AI2423" s="90" t="s">
        <v>10494</v>
      </c>
      <c r="AJ2423" s="79" t="s">
        <v>10346</v>
      </c>
      <c r="AK2423" s="68"/>
      <c r="AL2423" s="68"/>
      <c r="AM2423" s="68"/>
      <c r="AN2423" s="110"/>
      <c r="AO2423" s="110"/>
      <c r="AP2423" s="107"/>
      <c r="AQ2423" s="68"/>
    </row>
    <row r="2424" customFormat="false" ht="17.9" hidden="false" customHeight="false" outlineLevel="0" collapsed="false">
      <c r="B2424" s="1" t="str">
        <f aca="false">поверители!$E2424</f>
        <v>ARHF-0035</v>
      </c>
      <c r="C2424" s="83" t="s">
        <v>6679</v>
      </c>
      <c r="D2424" s="63"/>
      <c r="E2424" s="80" t="s">
        <v>13158</v>
      </c>
      <c r="F2424" s="63"/>
      <c r="G2424" s="84" t="s">
        <v>10335</v>
      </c>
      <c r="H2424" s="77" t="s">
        <v>6682</v>
      </c>
      <c r="I2424" s="67" t="n">
        <v>2015</v>
      </c>
      <c r="J2424" s="76"/>
      <c r="K2424" s="76"/>
      <c r="L2424" s="76"/>
      <c r="M2424" s="76"/>
      <c r="N2424" s="76"/>
      <c r="O2424" s="71" t="s">
        <v>10335</v>
      </c>
      <c r="P2424" s="71"/>
      <c r="Q2424" s="71" t="s">
        <v>10338</v>
      </c>
      <c r="R2424" s="79" t="s">
        <v>10339</v>
      </c>
      <c r="S2424" s="74" t="n">
        <v>45177</v>
      </c>
      <c r="T2424" s="95" t="n">
        <v>45542</v>
      </c>
      <c r="U2424" s="87" t="s">
        <v>10340</v>
      </c>
      <c r="V2424" s="87" t="s">
        <v>10341</v>
      </c>
      <c r="W2424" s="91"/>
      <c r="X2424" s="71" t="s">
        <v>10335</v>
      </c>
      <c r="Y2424" s="71" t="s">
        <v>10342</v>
      </c>
      <c r="Z2424" s="71" t="s">
        <v>10518</v>
      </c>
      <c r="AA2424" s="76"/>
      <c r="AB2424" s="76"/>
      <c r="AC2424" s="76"/>
      <c r="AD2424" s="89" t="s">
        <v>10487</v>
      </c>
      <c r="AE2424" s="125"/>
      <c r="AF2424" s="76"/>
      <c r="AG2424" s="76"/>
      <c r="AH2424" s="76"/>
      <c r="AI2424" s="90" t="s">
        <v>10494</v>
      </c>
      <c r="AJ2424" s="79" t="s">
        <v>10346</v>
      </c>
      <c r="AK2424" s="68"/>
      <c r="AL2424" s="68"/>
      <c r="AM2424" s="68"/>
      <c r="AN2424" s="110"/>
      <c r="AO2424" s="110"/>
      <c r="AP2424" s="107"/>
      <c r="AQ2424" s="68"/>
    </row>
    <row r="2425" customFormat="false" ht="17.9" hidden="false" customHeight="false" outlineLevel="0" collapsed="false">
      <c r="B2425" s="1" t="str">
        <f aca="false">поверители!$E2425</f>
        <v>ARDL-0053</v>
      </c>
      <c r="C2425" s="83" t="s">
        <v>10101</v>
      </c>
      <c r="D2425" s="63"/>
      <c r="E2425" s="81" t="s">
        <v>13159</v>
      </c>
      <c r="F2425" s="63"/>
      <c r="G2425" s="84" t="s">
        <v>10335</v>
      </c>
      <c r="H2425" s="77" t="s">
        <v>6682</v>
      </c>
      <c r="I2425" s="67" t="n">
        <v>2012</v>
      </c>
      <c r="J2425" s="76"/>
      <c r="K2425" s="76"/>
      <c r="L2425" s="76"/>
      <c r="M2425" s="76"/>
      <c r="N2425" s="76"/>
      <c r="O2425" s="71" t="s">
        <v>10335</v>
      </c>
      <c r="P2425" s="71"/>
      <c r="Q2425" s="71" t="s">
        <v>10338</v>
      </c>
      <c r="R2425" s="79" t="s">
        <v>10339</v>
      </c>
      <c r="S2425" s="74" t="n">
        <v>45177</v>
      </c>
      <c r="T2425" s="95" t="n">
        <v>45542</v>
      </c>
      <c r="U2425" s="87" t="s">
        <v>10340</v>
      </c>
      <c r="V2425" s="87" t="s">
        <v>10341</v>
      </c>
      <c r="W2425" s="91"/>
      <c r="X2425" s="71" t="s">
        <v>10335</v>
      </c>
      <c r="Y2425" s="71" t="s">
        <v>10342</v>
      </c>
      <c r="Z2425" s="71" t="s">
        <v>11806</v>
      </c>
      <c r="AA2425" s="76"/>
      <c r="AB2425" s="76"/>
      <c r="AC2425" s="76"/>
      <c r="AD2425" s="89" t="s">
        <v>10487</v>
      </c>
      <c r="AE2425" s="125"/>
      <c r="AF2425" s="76"/>
      <c r="AG2425" s="76"/>
      <c r="AH2425" s="76"/>
      <c r="AI2425" s="90" t="s">
        <v>10494</v>
      </c>
      <c r="AJ2425" s="79" t="s">
        <v>10346</v>
      </c>
      <c r="AK2425" s="68"/>
      <c r="AL2425" s="68"/>
      <c r="AM2425" s="68"/>
      <c r="AN2425" s="110"/>
      <c r="AO2425" s="110"/>
      <c r="AP2425" s="107"/>
      <c r="AQ2425" s="68"/>
    </row>
    <row r="2426" customFormat="false" ht="17.9" hidden="false" customHeight="false" outlineLevel="0" collapsed="false">
      <c r="B2426" s="1" t="str">
        <f aca="false">поверители!$E2426</f>
        <v>ARDL-0075</v>
      </c>
      <c r="C2426" s="83" t="s">
        <v>10101</v>
      </c>
      <c r="D2426" s="63"/>
      <c r="E2426" s="81" t="s">
        <v>13160</v>
      </c>
      <c r="F2426" s="63"/>
      <c r="G2426" s="84" t="s">
        <v>10335</v>
      </c>
      <c r="H2426" s="77" t="s">
        <v>6682</v>
      </c>
      <c r="I2426" s="67" t="n">
        <v>2012</v>
      </c>
      <c r="J2426" s="76"/>
      <c r="K2426" s="76"/>
      <c r="L2426" s="76"/>
      <c r="M2426" s="76"/>
      <c r="N2426" s="76"/>
      <c r="O2426" s="71" t="s">
        <v>10335</v>
      </c>
      <c r="P2426" s="71"/>
      <c r="Q2426" s="71" t="s">
        <v>10338</v>
      </c>
      <c r="R2426" s="79" t="s">
        <v>10339</v>
      </c>
      <c r="S2426" s="74" t="n">
        <v>45177</v>
      </c>
      <c r="T2426" s="95" t="n">
        <v>45542</v>
      </c>
      <c r="U2426" s="87" t="s">
        <v>10340</v>
      </c>
      <c r="V2426" s="87" t="s">
        <v>10341</v>
      </c>
      <c r="W2426" s="91"/>
      <c r="X2426" s="71" t="s">
        <v>10335</v>
      </c>
      <c r="Y2426" s="71" t="s">
        <v>10342</v>
      </c>
      <c r="Z2426" s="71" t="s">
        <v>11806</v>
      </c>
      <c r="AA2426" s="76"/>
      <c r="AB2426" s="76"/>
      <c r="AC2426" s="76"/>
      <c r="AD2426" s="89" t="s">
        <v>10487</v>
      </c>
      <c r="AE2426" s="125"/>
      <c r="AF2426" s="76"/>
      <c r="AG2426" s="76"/>
      <c r="AH2426" s="76"/>
      <c r="AI2426" s="90" t="s">
        <v>10494</v>
      </c>
      <c r="AJ2426" s="79" t="s">
        <v>10346</v>
      </c>
      <c r="AK2426" s="68"/>
      <c r="AL2426" s="68"/>
      <c r="AM2426" s="68"/>
      <c r="AN2426" s="110"/>
      <c r="AO2426" s="110"/>
      <c r="AP2426" s="107"/>
      <c r="AQ2426" s="68"/>
    </row>
    <row r="2427" customFormat="false" ht="17.9" hidden="false" customHeight="false" outlineLevel="0" collapsed="false">
      <c r="B2427" s="1" t="str">
        <f aca="false">поверители!$E2427</f>
        <v>AREJ-0063</v>
      </c>
      <c r="C2427" s="83" t="s">
        <v>6679</v>
      </c>
      <c r="D2427" s="63"/>
      <c r="E2427" s="81" t="s">
        <v>13161</v>
      </c>
      <c r="F2427" s="63"/>
      <c r="G2427" s="84" t="s">
        <v>10335</v>
      </c>
      <c r="H2427" s="77" t="s">
        <v>6682</v>
      </c>
      <c r="I2427" s="67" t="n">
        <v>2013</v>
      </c>
      <c r="J2427" s="76"/>
      <c r="K2427" s="76"/>
      <c r="L2427" s="76"/>
      <c r="M2427" s="76"/>
      <c r="N2427" s="76"/>
      <c r="O2427" s="71" t="s">
        <v>10335</v>
      </c>
      <c r="P2427" s="71"/>
      <c r="Q2427" s="71" t="s">
        <v>10338</v>
      </c>
      <c r="R2427" s="79" t="s">
        <v>10339</v>
      </c>
      <c r="S2427" s="74" t="n">
        <v>45177</v>
      </c>
      <c r="T2427" s="95" t="n">
        <v>45542</v>
      </c>
      <c r="U2427" s="87" t="s">
        <v>10340</v>
      </c>
      <c r="V2427" s="87" t="s">
        <v>10341</v>
      </c>
      <c r="W2427" s="91"/>
      <c r="X2427" s="71" t="s">
        <v>10335</v>
      </c>
      <c r="Y2427" s="71" t="s">
        <v>10342</v>
      </c>
      <c r="Z2427" s="71" t="s">
        <v>10518</v>
      </c>
      <c r="AA2427" s="76"/>
      <c r="AB2427" s="76"/>
      <c r="AC2427" s="76"/>
      <c r="AD2427" s="89" t="s">
        <v>10487</v>
      </c>
      <c r="AE2427" s="125"/>
      <c r="AF2427" s="76"/>
      <c r="AG2427" s="76"/>
      <c r="AH2427" s="76"/>
      <c r="AI2427" s="90" t="s">
        <v>10494</v>
      </c>
      <c r="AJ2427" s="79" t="s">
        <v>10346</v>
      </c>
      <c r="AK2427" s="68"/>
      <c r="AL2427" s="68"/>
      <c r="AM2427" s="68"/>
      <c r="AN2427" s="110"/>
      <c r="AO2427" s="110"/>
      <c r="AP2427" s="107"/>
      <c r="AQ2427" s="68"/>
    </row>
    <row r="2428" customFormat="false" ht="17.9" hidden="false" customHeight="false" outlineLevel="0" collapsed="false">
      <c r="B2428" s="1" t="str">
        <f aca="false">поверители!$E2428</f>
        <v>ARDL-0069</v>
      </c>
      <c r="C2428" s="83" t="s">
        <v>10101</v>
      </c>
      <c r="D2428" s="63"/>
      <c r="E2428" s="81" t="s">
        <v>13162</v>
      </c>
      <c r="F2428" s="63"/>
      <c r="G2428" s="84" t="s">
        <v>10335</v>
      </c>
      <c r="H2428" s="77" t="s">
        <v>6682</v>
      </c>
      <c r="I2428" s="67" t="n">
        <v>2012</v>
      </c>
      <c r="J2428" s="76"/>
      <c r="K2428" s="76"/>
      <c r="L2428" s="76"/>
      <c r="M2428" s="76"/>
      <c r="N2428" s="76"/>
      <c r="O2428" s="71" t="s">
        <v>10335</v>
      </c>
      <c r="P2428" s="71"/>
      <c r="Q2428" s="71" t="s">
        <v>10338</v>
      </c>
      <c r="R2428" s="79" t="s">
        <v>10339</v>
      </c>
      <c r="S2428" s="74" t="n">
        <v>45177</v>
      </c>
      <c r="T2428" s="95" t="n">
        <v>45542</v>
      </c>
      <c r="U2428" s="87" t="s">
        <v>10340</v>
      </c>
      <c r="V2428" s="87" t="s">
        <v>10341</v>
      </c>
      <c r="W2428" s="91"/>
      <c r="X2428" s="71" t="s">
        <v>10335</v>
      </c>
      <c r="Y2428" s="71" t="s">
        <v>10342</v>
      </c>
      <c r="Z2428" s="71" t="s">
        <v>11806</v>
      </c>
      <c r="AA2428" s="76"/>
      <c r="AB2428" s="76"/>
      <c r="AC2428" s="76"/>
      <c r="AD2428" s="89" t="s">
        <v>10487</v>
      </c>
      <c r="AE2428" s="125"/>
      <c r="AF2428" s="76"/>
      <c r="AG2428" s="76"/>
      <c r="AH2428" s="76"/>
      <c r="AI2428" s="90" t="s">
        <v>10494</v>
      </c>
      <c r="AJ2428" s="79" t="s">
        <v>10346</v>
      </c>
      <c r="AK2428" s="68"/>
      <c r="AL2428" s="68"/>
      <c r="AM2428" s="68"/>
      <c r="AN2428" s="110"/>
      <c r="AO2428" s="110"/>
      <c r="AP2428" s="107"/>
      <c r="AQ2428" s="68"/>
    </row>
    <row r="2429" customFormat="false" ht="17.9" hidden="false" customHeight="false" outlineLevel="0" collapsed="false">
      <c r="B2429" s="1" t="str">
        <f aca="false">поверители!$E2429</f>
        <v>ARFH-0030</v>
      </c>
      <c r="C2429" s="83" t="s">
        <v>6679</v>
      </c>
      <c r="D2429" s="63"/>
      <c r="E2429" s="81" t="s">
        <v>13163</v>
      </c>
      <c r="F2429" s="63"/>
      <c r="G2429" s="84" t="s">
        <v>10335</v>
      </c>
      <c r="H2429" s="77" t="s">
        <v>6682</v>
      </c>
      <c r="I2429" s="67" t="n">
        <v>2014</v>
      </c>
      <c r="J2429" s="76"/>
      <c r="K2429" s="76"/>
      <c r="L2429" s="76"/>
      <c r="M2429" s="76"/>
      <c r="N2429" s="76"/>
      <c r="O2429" s="71" t="s">
        <v>10335</v>
      </c>
      <c r="P2429" s="71"/>
      <c r="Q2429" s="71" t="s">
        <v>10338</v>
      </c>
      <c r="R2429" s="79" t="s">
        <v>10339</v>
      </c>
      <c r="S2429" s="74" t="n">
        <v>45177</v>
      </c>
      <c r="T2429" s="95" t="n">
        <v>45542</v>
      </c>
      <c r="U2429" s="87" t="s">
        <v>10340</v>
      </c>
      <c r="V2429" s="87" t="s">
        <v>10341</v>
      </c>
      <c r="W2429" s="91"/>
      <c r="X2429" s="71" t="s">
        <v>10335</v>
      </c>
      <c r="Y2429" s="71" t="s">
        <v>10342</v>
      </c>
      <c r="Z2429" s="71" t="s">
        <v>10518</v>
      </c>
      <c r="AA2429" s="76"/>
      <c r="AB2429" s="76"/>
      <c r="AC2429" s="76"/>
      <c r="AD2429" s="89" t="s">
        <v>10487</v>
      </c>
      <c r="AE2429" s="125"/>
      <c r="AF2429" s="76"/>
      <c r="AG2429" s="76"/>
      <c r="AH2429" s="76"/>
      <c r="AI2429" s="90" t="s">
        <v>10494</v>
      </c>
      <c r="AJ2429" s="79" t="s">
        <v>10346</v>
      </c>
      <c r="AK2429" s="68"/>
      <c r="AL2429" s="68"/>
      <c r="AM2429" s="68"/>
      <c r="AN2429" s="110"/>
      <c r="AO2429" s="110"/>
      <c r="AP2429" s="107"/>
      <c r="AQ2429" s="68"/>
    </row>
    <row r="2430" customFormat="false" ht="17.9" hidden="false" customHeight="false" outlineLevel="0" collapsed="false">
      <c r="B2430" s="1" t="str">
        <f aca="false">поверители!$E2430</f>
        <v>ARDK-0274</v>
      </c>
      <c r="C2430" s="83" t="s">
        <v>10101</v>
      </c>
      <c r="D2430" s="63"/>
      <c r="E2430" s="81" t="s">
        <v>13164</v>
      </c>
      <c r="F2430" s="63"/>
      <c r="G2430" s="84" t="s">
        <v>10335</v>
      </c>
      <c r="H2430" s="77" t="s">
        <v>6682</v>
      </c>
      <c r="I2430" s="67" t="n">
        <v>2012</v>
      </c>
      <c r="J2430" s="76"/>
      <c r="K2430" s="76"/>
      <c r="L2430" s="76"/>
      <c r="M2430" s="76"/>
      <c r="N2430" s="76"/>
      <c r="O2430" s="71" t="s">
        <v>10335</v>
      </c>
      <c r="P2430" s="71"/>
      <c r="Q2430" s="71" t="s">
        <v>10338</v>
      </c>
      <c r="R2430" s="79" t="s">
        <v>10339</v>
      </c>
      <c r="S2430" s="74" t="n">
        <v>45177</v>
      </c>
      <c r="T2430" s="95" t="n">
        <v>45542</v>
      </c>
      <c r="U2430" s="87" t="s">
        <v>10340</v>
      </c>
      <c r="V2430" s="87" t="s">
        <v>10341</v>
      </c>
      <c r="W2430" s="91"/>
      <c r="X2430" s="71" t="s">
        <v>10335</v>
      </c>
      <c r="Y2430" s="71" t="s">
        <v>10342</v>
      </c>
      <c r="Z2430" s="71" t="s">
        <v>11806</v>
      </c>
      <c r="AA2430" s="76"/>
      <c r="AB2430" s="76"/>
      <c r="AC2430" s="76"/>
      <c r="AD2430" s="89" t="s">
        <v>10487</v>
      </c>
      <c r="AE2430" s="125"/>
      <c r="AF2430" s="76"/>
      <c r="AG2430" s="76"/>
      <c r="AH2430" s="76"/>
      <c r="AI2430" s="90" t="s">
        <v>10494</v>
      </c>
      <c r="AJ2430" s="79" t="s">
        <v>10346</v>
      </c>
      <c r="AK2430" s="68"/>
      <c r="AL2430" s="68"/>
      <c r="AM2430" s="68"/>
      <c r="AN2430" s="110"/>
      <c r="AO2430" s="110"/>
      <c r="AP2430" s="107"/>
      <c r="AQ2430" s="68"/>
    </row>
    <row r="2431" customFormat="false" ht="17.9" hidden="false" customHeight="false" outlineLevel="0" collapsed="false">
      <c r="B2431" s="1" t="str">
        <f aca="false">поверители!$E2431</f>
        <v>2774</v>
      </c>
      <c r="C2431" s="79" t="s">
        <v>6673</v>
      </c>
      <c r="D2431" s="63"/>
      <c r="E2431" s="81" t="s">
        <v>13165</v>
      </c>
      <c r="F2431" s="63"/>
      <c r="G2431" s="84" t="s">
        <v>10335</v>
      </c>
      <c r="H2431" s="77" t="s">
        <v>13166</v>
      </c>
      <c r="I2431" s="67" t="n">
        <v>2016</v>
      </c>
      <c r="J2431" s="76"/>
      <c r="K2431" s="76"/>
      <c r="L2431" s="76"/>
      <c r="M2431" s="76"/>
      <c r="N2431" s="76"/>
      <c r="O2431" s="71" t="s">
        <v>10335</v>
      </c>
      <c r="P2431" s="71"/>
      <c r="Q2431" s="71" t="s">
        <v>10338</v>
      </c>
      <c r="R2431" s="79" t="s">
        <v>10339</v>
      </c>
      <c r="S2431" s="74" t="n">
        <v>45177</v>
      </c>
      <c r="T2431" s="95" t="n">
        <v>45542</v>
      </c>
      <c r="U2431" s="87" t="s">
        <v>10340</v>
      </c>
      <c r="V2431" s="87" t="s">
        <v>10341</v>
      </c>
      <c r="W2431" s="91"/>
      <c r="X2431" s="71" t="s">
        <v>10335</v>
      </c>
      <c r="Y2431" s="71" t="s">
        <v>10342</v>
      </c>
      <c r="Z2431" s="71" t="s">
        <v>10505</v>
      </c>
      <c r="AA2431" s="76"/>
      <c r="AB2431" s="76"/>
      <c r="AC2431" s="76"/>
      <c r="AD2431" s="89" t="s">
        <v>10487</v>
      </c>
      <c r="AE2431" s="125"/>
      <c r="AF2431" s="76"/>
      <c r="AG2431" s="76"/>
      <c r="AH2431" s="76"/>
      <c r="AI2431" s="90" t="s">
        <v>10494</v>
      </c>
      <c r="AJ2431" s="79" t="s">
        <v>10346</v>
      </c>
      <c r="AK2431" s="68"/>
      <c r="AL2431" s="68"/>
      <c r="AM2431" s="68"/>
      <c r="AN2431" s="110"/>
      <c r="AO2431" s="110"/>
      <c r="AP2431" s="107"/>
      <c r="AQ2431" s="68"/>
    </row>
    <row r="2432" customFormat="false" ht="17.9" hidden="false" customHeight="false" outlineLevel="0" collapsed="false">
      <c r="B2432" s="1" t="str">
        <f aca="false">поверители!$E2432</f>
        <v> ARDL-0163</v>
      </c>
      <c r="C2432" s="83" t="s">
        <v>10101</v>
      </c>
      <c r="D2432" s="63"/>
      <c r="E2432" s="81" t="s">
        <v>13167</v>
      </c>
      <c r="F2432" s="63"/>
      <c r="G2432" s="84" t="s">
        <v>10335</v>
      </c>
      <c r="H2432" s="77" t="s">
        <v>6682</v>
      </c>
      <c r="I2432" s="67" t="n">
        <v>2012</v>
      </c>
      <c r="J2432" s="76"/>
      <c r="K2432" s="76"/>
      <c r="L2432" s="76"/>
      <c r="M2432" s="76"/>
      <c r="N2432" s="76"/>
      <c r="O2432" s="71" t="s">
        <v>10335</v>
      </c>
      <c r="P2432" s="71"/>
      <c r="Q2432" s="71" t="s">
        <v>10338</v>
      </c>
      <c r="R2432" s="79" t="s">
        <v>10339</v>
      </c>
      <c r="S2432" s="74" t="n">
        <v>45177</v>
      </c>
      <c r="T2432" s="95" t="n">
        <v>45542</v>
      </c>
      <c r="U2432" s="87" t="s">
        <v>10340</v>
      </c>
      <c r="V2432" s="87" t="s">
        <v>10341</v>
      </c>
      <c r="W2432" s="91"/>
      <c r="X2432" s="71" t="s">
        <v>10335</v>
      </c>
      <c r="Y2432" s="71" t="s">
        <v>10342</v>
      </c>
      <c r="Z2432" s="71" t="s">
        <v>11806</v>
      </c>
      <c r="AA2432" s="76"/>
      <c r="AB2432" s="76"/>
      <c r="AC2432" s="76"/>
      <c r="AD2432" s="89" t="s">
        <v>10487</v>
      </c>
      <c r="AE2432" s="125"/>
      <c r="AF2432" s="76"/>
      <c r="AG2432" s="76"/>
      <c r="AH2432" s="76"/>
      <c r="AI2432" s="90" t="s">
        <v>10494</v>
      </c>
      <c r="AJ2432" s="79" t="s">
        <v>42</v>
      </c>
      <c r="AK2432" s="68"/>
      <c r="AL2432" s="68"/>
      <c r="AM2432" s="68"/>
      <c r="AN2432" s="110"/>
      <c r="AO2432" s="110"/>
      <c r="AP2432" s="107"/>
      <c r="AQ2432" s="68"/>
    </row>
    <row r="2433" customFormat="false" ht="17.9" hidden="false" customHeight="false" outlineLevel="0" collapsed="false">
      <c r="B2433" s="1" t="str">
        <f aca="false">поверители!$E2433</f>
        <v>ARDL-0088</v>
      </c>
      <c r="C2433" s="83" t="s">
        <v>10101</v>
      </c>
      <c r="D2433" s="63"/>
      <c r="E2433" s="81" t="s">
        <v>13168</v>
      </c>
      <c r="F2433" s="63"/>
      <c r="G2433" s="84" t="s">
        <v>10335</v>
      </c>
      <c r="H2433" s="77" t="s">
        <v>6682</v>
      </c>
      <c r="I2433" s="67" t="n">
        <v>2012</v>
      </c>
      <c r="J2433" s="76"/>
      <c r="K2433" s="76"/>
      <c r="L2433" s="76"/>
      <c r="M2433" s="76"/>
      <c r="N2433" s="76"/>
      <c r="O2433" s="71" t="s">
        <v>10335</v>
      </c>
      <c r="P2433" s="71"/>
      <c r="Q2433" s="71" t="s">
        <v>10338</v>
      </c>
      <c r="R2433" s="79" t="s">
        <v>10339</v>
      </c>
      <c r="S2433" s="74" t="n">
        <v>45177</v>
      </c>
      <c r="T2433" s="95" t="n">
        <v>45542</v>
      </c>
      <c r="U2433" s="87" t="s">
        <v>10340</v>
      </c>
      <c r="V2433" s="87" t="s">
        <v>10341</v>
      </c>
      <c r="W2433" s="91"/>
      <c r="X2433" s="71" t="s">
        <v>10335</v>
      </c>
      <c r="Y2433" s="71" t="s">
        <v>10342</v>
      </c>
      <c r="Z2433" s="71" t="s">
        <v>11806</v>
      </c>
      <c r="AA2433" s="76"/>
      <c r="AB2433" s="76"/>
      <c r="AC2433" s="76"/>
      <c r="AD2433" s="89" t="s">
        <v>10487</v>
      </c>
      <c r="AE2433" s="125"/>
      <c r="AF2433" s="76"/>
      <c r="AG2433" s="76"/>
      <c r="AH2433" s="76"/>
      <c r="AI2433" s="90" t="s">
        <v>10494</v>
      </c>
      <c r="AJ2433" s="79" t="s">
        <v>42</v>
      </c>
      <c r="AK2433" s="68"/>
      <c r="AL2433" s="68"/>
      <c r="AM2433" s="68"/>
      <c r="AN2433" s="110"/>
      <c r="AO2433" s="110"/>
      <c r="AP2433" s="107"/>
      <c r="AQ2433" s="68"/>
    </row>
    <row r="2434" customFormat="false" ht="17.9" hidden="false" customHeight="false" outlineLevel="0" collapsed="false">
      <c r="B2434" s="1" t="str">
        <f aca="false">поверители!$E2434</f>
        <v>ARJB-0353</v>
      </c>
      <c r="C2434" s="83" t="s">
        <v>6679</v>
      </c>
      <c r="D2434" s="87"/>
      <c r="E2434" s="81" t="s">
        <v>13169</v>
      </c>
      <c r="F2434" s="87"/>
      <c r="G2434" s="84" t="s">
        <v>10335</v>
      </c>
      <c r="H2434" s="77" t="s">
        <v>6682</v>
      </c>
      <c r="I2434" s="67" t="n">
        <v>2016</v>
      </c>
      <c r="J2434" s="89"/>
      <c r="K2434" s="89"/>
      <c r="L2434" s="89"/>
      <c r="M2434" s="89"/>
      <c r="N2434" s="89"/>
      <c r="O2434" s="71" t="s">
        <v>10335</v>
      </c>
      <c r="P2434" s="71"/>
      <c r="Q2434" s="71" t="s">
        <v>10338</v>
      </c>
      <c r="R2434" s="79" t="s">
        <v>10339</v>
      </c>
      <c r="S2434" s="74" t="n">
        <v>45177</v>
      </c>
      <c r="T2434" s="95" t="n">
        <v>45542</v>
      </c>
      <c r="U2434" s="87" t="s">
        <v>10340</v>
      </c>
      <c r="V2434" s="87" t="s">
        <v>10341</v>
      </c>
      <c r="W2434" s="91"/>
      <c r="X2434" s="71" t="s">
        <v>10335</v>
      </c>
      <c r="Y2434" s="71" t="s">
        <v>10342</v>
      </c>
      <c r="Z2434" s="71" t="s">
        <v>10518</v>
      </c>
      <c r="AA2434" s="89"/>
      <c r="AB2434" s="89"/>
      <c r="AC2434" s="89"/>
      <c r="AD2434" s="89" t="s">
        <v>10487</v>
      </c>
      <c r="AE2434" s="97"/>
      <c r="AF2434" s="89"/>
      <c r="AG2434" s="89"/>
      <c r="AH2434" s="89"/>
      <c r="AI2434" s="90" t="s">
        <v>10494</v>
      </c>
      <c r="AJ2434" s="79" t="s">
        <v>42</v>
      </c>
      <c r="AK2434" s="68"/>
      <c r="AL2434" s="68"/>
      <c r="AM2434" s="68"/>
      <c r="AN2434" s="110"/>
      <c r="AO2434" s="110"/>
      <c r="AP2434" s="107"/>
      <c r="AQ2434" s="68"/>
    </row>
    <row r="2435" customFormat="false" ht="17.9" hidden="false" customHeight="false" outlineLevel="0" collapsed="false">
      <c r="B2435" s="1" t="str">
        <f aca="false">поверители!$E2435</f>
        <v>ARJD-0253</v>
      </c>
      <c r="C2435" s="83" t="s">
        <v>6679</v>
      </c>
      <c r="D2435" s="87"/>
      <c r="E2435" s="81" t="s">
        <v>13170</v>
      </c>
      <c r="F2435" s="87"/>
      <c r="G2435" s="84" t="s">
        <v>10335</v>
      </c>
      <c r="H2435" s="77" t="s">
        <v>6682</v>
      </c>
      <c r="I2435" s="67" t="n">
        <v>2016</v>
      </c>
      <c r="J2435" s="89"/>
      <c r="K2435" s="89"/>
      <c r="L2435" s="89"/>
      <c r="M2435" s="89"/>
      <c r="N2435" s="89"/>
      <c r="O2435" s="71" t="s">
        <v>10335</v>
      </c>
      <c r="P2435" s="71"/>
      <c r="Q2435" s="71" t="s">
        <v>10338</v>
      </c>
      <c r="R2435" s="79" t="s">
        <v>10339</v>
      </c>
      <c r="S2435" s="74" t="n">
        <v>45177</v>
      </c>
      <c r="T2435" s="95" t="n">
        <v>45542</v>
      </c>
      <c r="U2435" s="87" t="s">
        <v>10340</v>
      </c>
      <c r="V2435" s="87" t="s">
        <v>10341</v>
      </c>
      <c r="W2435" s="91"/>
      <c r="X2435" s="71" t="s">
        <v>10335</v>
      </c>
      <c r="Y2435" s="71" t="s">
        <v>10342</v>
      </c>
      <c r="Z2435" s="71" t="s">
        <v>10518</v>
      </c>
      <c r="AA2435" s="89"/>
      <c r="AB2435" s="89"/>
      <c r="AC2435" s="89"/>
      <c r="AD2435" s="89" t="s">
        <v>10487</v>
      </c>
      <c r="AE2435" s="97"/>
      <c r="AF2435" s="89"/>
      <c r="AG2435" s="89"/>
      <c r="AH2435" s="89"/>
      <c r="AI2435" s="90" t="s">
        <v>10494</v>
      </c>
      <c r="AJ2435" s="79" t="s">
        <v>42</v>
      </c>
      <c r="AK2435" s="68"/>
      <c r="AL2435" s="68"/>
      <c r="AM2435" s="68"/>
      <c r="AN2435" s="110"/>
      <c r="AO2435" s="110"/>
      <c r="AP2435" s="107"/>
      <c r="AQ2435" s="68"/>
    </row>
    <row r="2436" customFormat="false" ht="17.9" hidden="false" customHeight="false" outlineLevel="0" collapsed="false">
      <c r="B2436" s="1" t="str">
        <f aca="false">поверители!$E2436</f>
        <v>ARJD-0232</v>
      </c>
      <c r="C2436" s="83" t="s">
        <v>6679</v>
      </c>
      <c r="D2436" s="87"/>
      <c r="E2436" s="80" t="s">
        <v>13171</v>
      </c>
      <c r="F2436" s="87"/>
      <c r="G2436" s="84" t="s">
        <v>10335</v>
      </c>
      <c r="H2436" s="77" t="s">
        <v>6682</v>
      </c>
      <c r="I2436" s="67" t="n">
        <v>2016</v>
      </c>
      <c r="J2436" s="89"/>
      <c r="K2436" s="89"/>
      <c r="L2436" s="89"/>
      <c r="M2436" s="89"/>
      <c r="N2436" s="89"/>
      <c r="O2436" s="71" t="s">
        <v>10335</v>
      </c>
      <c r="P2436" s="71"/>
      <c r="Q2436" s="71" t="s">
        <v>10338</v>
      </c>
      <c r="R2436" s="79" t="s">
        <v>10339</v>
      </c>
      <c r="S2436" s="74" t="n">
        <v>45177</v>
      </c>
      <c r="T2436" s="95" t="n">
        <v>45542</v>
      </c>
      <c r="U2436" s="87" t="s">
        <v>10340</v>
      </c>
      <c r="V2436" s="87" t="s">
        <v>10341</v>
      </c>
      <c r="W2436" s="91"/>
      <c r="X2436" s="71" t="s">
        <v>10335</v>
      </c>
      <c r="Y2436" s="71" t="s">
        <v>10342</v>
      </c>
      <c r="Z2436" s="71" t="s">
        <v>10518</v>
      </c>
      <c r="AA2436" s="89"/>
      <c r="AB2436" s="89"/>
      <c r="AC2436" s="89"/>
      <c r="AD2436" s="89" t="s">
        <v>10487</v>
      </c>
      <c r="AE2436" s="97"/>
      <c r="AF2436" s="89"/>
      <c r="AG2436" s="89"/>
      <c r="AH2436" s="89"/>
      <c r="AI2436" s="90" t="s">
        <v>10494</v>
      </c>
      <c r="AJ2436" s="79" t="s">
        <v>42</v>
      </c>
      <c r="AK2436" s="68"/>
      <c r="AL2436" s="68"/>
      <c r="AM2436" s="68"/>
      <c r="AN2436" s="110"/>
      <c r="AO2436" s="110"/>
      <c r="AP2436" s="107"/>
      <c r="AQ2436" s="68"/>
    </row>
    <row r="2437" customFormat="false" ht="17.9" hidden="false" customHeight="false" outlineLevel="0" collapsed="false">
      <c r="B2437" s="1" t="str">
        <f aca="false">поверители!$E2437</f>
        <v>AREH-0209</v>
      </c>
      <c r="C2437" s="83" t="s">
        <v>10101</v>
      </c>
      <c r="D2437" s="87"/>
      <c r="E2437" s="80" t="s">
        <v>13172</v>
      </c>
      <c r="F2437" s="87"/>
      <c r="G2437" s="84" t="s">
        <v>10335</v>
      </c>
      <c r="H2437" s="77" t="s">
        <v>6682</v>
      </c>
      <c r="I2437" s="67" t="n">
        <v>2013</v>
      </c>
      <c r="J2437" s="89"/>
      <c r="K2437" s="89"/>
      <c r="L2437" s="89"/>
      <c r="M2437" s="89"/>
      <c r="N2437" s="89"/>
      <c r="O2437" s="71" t="s">
        <v>10335</v>
      </c>
      <c r="P2437" s="71"/>
      <c r="Q2437" s="71" t="s">
        <v>10338</v>
      </c>
      <c r="R2437" s="79" t="s">
        <v>10339</v>
      </c>
      <c r="S2437" s="74" t="n">
        <v>45177</v>
      </c>
      <c r="T2437" s="95" t="n">
        <v>45542</v>
      </c>
      <c r="U2437" s="87" t="s">
        <v>10340</v>
      </c>
      <c r="V2437" s="87" t="s">
        <v>10341</v>
      </c>
      <c r="W2437" s="91"/>
      <c r="X2437" s="71" t="s">
        <v>10335</v>
      </c>
      <c r="Y2437" s="71" t="s">
        <v>10342</v>
      </c>
      <c r="Z2437" s="71" t="s">
        <v>11806</v>
      </c>
      <c r="AA2437" s="89"/>
      <c r="AB2437" s="89"/>
      <c r="AC2437" s="89"/>
      <c r="AD2437" s="89" t="s">
        <v>10487</v>
      </c>
      <c r="AE2437" s="97"/>
      <c r="AF2437" s="89"/>
      <c r="AG2437" s="89"/>
      <c r="AH2437" s="89"/>
      <c r="AI2437" s="90" t="s">
        <v>10494</v>
      </c>
      <c r="AJ2437" s="79" t="s">
        <v>42</v>
      </c>
      <c r="AK2437" s="68"/>
      <c r="AL2437" s="68"/>
      <c r="AM2437" s="68"/>
      <c r="AN2437" s="110"/>
      <c r="AO2437" s="110"/>
      <c r="AP2437" s="107"/>
      <c r="AQ2437" s="68"/>
    </row>
    <row r="2438" customFormat="false" ht="17.9" hidden="false" customHeight="false" outlineLevel="0" collapsed="false">
      <c r="B2438" s="1" t="str">
        <f aca="false">поверители!$E2438</f>
        <v>ARDK-0147</v>
      </c>
      <c r="C2438" s="83" t="s">
        <v>10101</v>
      </c>
      <c r="D2438" s="87"/>
      <c r="E2438" s="80" t="s">
        <v>13173</v>
      </c>
      <c r="F2438" s="87"/>
      <c r="G2438" s="84" t="s">
        <v>10335</v>
      </c>
      <c r="H2438" s="77" t="s">
        <v>6682</v>
      </c>
      <c r="I2438" s="67" t="n">
        <v>2012</v>
      </c>
      <c r="J2438" s="89"/>
      <c r="K2438" s="89"/>
      <c r="L2438" s="89"/>
      <c r="M2438" s="89"/>
      <c r="N2438" s="89"/>
      <c r="O2438" s="71" t="s">
        <v>10335</v>
      </c>
      <c r="P2438" s="71"/>
      <c r="Q2438" s="71" t="s">
        <v>10338</v>
      </c>
      <c r="R2438" s="79" t="s">
        <v>10339</v>
      </c>
      <c r="S2438" s="74" t="n">
        <v>45177</v>
      </c>
      <c r="T2438" s="95" t="n">
        <v>45542</v>
      </c>
      <c r="U2438" s="87" t="s">
        <v>10340</v>
      </c>
      <c r="V2438" s="87" t="s">
        <v>10341</v>
      </c>
      <c r="W2438" s="91"/>
      <c r="X2438" s="71" t="s">
        <v>10335</v>
      </c>
      <c r="Y2438" s="71" t="s">
        <v>10342</v>
      </c>
      <c r="Z2438" s="71" t="s">
        <v>11806</v>
      </c>
      <c r="AA2438" s="89"/>
      <c r="AB2438" s="89"/>
      <c r="AC2438" s="89"/>
      <c r="AD2438" s="89" t="s">
        <v>10487</v>
      </c>
      <c r="AE2438" s="97"/>
      <c r="AF2438" s="89"/>
      <c r="AG2438" s="89"/>
      <c r="AH2438" s="89"/>
      <c r="AI2438" s="90" t="s">
        <v>10494</v>
      </c>
      <c r="AJ2438" s="79" t="s">
        <v>42</v>
      </c>
      <c r="AK2438" s="68"/>
      <c r="AL2438" s="68"/>
      <c r="AM2438" s="68"/>
      <c r="AN2438" s="110"/>
      <c r="AO2438" s="110"/>
      <c r="AP2438" s="107"/>
      <c r="AQ2438" s="68"/>
    </row>
    <row r="2439" customFormat="false" ht="17.9" hidden="false" customHeight="false" outlineLevel="0" collapsed="false">
      <c r="B2439" s="1" t="str">
        <f aca="false">поверители!$E2439</f>
        <v>ARHE-0271</v>
      </c>
      <c r="C2439" s="83" t="s">
        <v>6679</v>
      </c>
      <c r="D2439" s="87"/>
      <c r="E2439" s="80" t="s">
        <v>13174</v>
      </c>
      <c r="F2439" s="87"/>
      <c r="G2439" s="84" t="s">
        <v>10335</v>
      </c>
      <c r="H2439" s="77" t="s">
        <v>6682</v>
      </c>
      <c r="I2439" s="67" t="n">
        <v>2015</v>
      </c>
      <c r="J2439" s="89"/>
      <c r="K2439" s="89"/>
      <c r="L2439" s="89"/>
      <c r="M2439" s="89"/>
      <c r="N2439" s="89"/>
      <c r="O2439" s="71" t="s">
        <v>10335</v>
      </c>
      <c r="P2439" s="71"/>
      <c r="Q2439" s="71" t="s">
        <v>10338</v>
      </c>
      <c r="R2439" s="79" t="s">
        <v>10339</v>
      </c>
      <c r="S2439" s="74" t="n">
        <v>45177</v>
      </c>
      <c r="T2439" s="95" t="n">
        <v>45542</v>
      </c>
      <c r="U2439" s="87" t="s">
        <v>10340</v>
      </c>
      <c r="V2439" s="87" t="s">
        <v>10341</v>
      </c>
      <c r="W2439" s="91"/>
      <c r="X2439" s="71" t="s">
        <v>10335</v>
      </c>
      <c r="Y2439" s="71" t="s">
        <v>10342</v>
      </c>
      <c r="Z2439" s="71" t="s">
        <v>10518</v>
      </c>
      <c r="AA2439" s="89"/>
      <c r="AB2439" s="89"/>
      <c r="AC2439" s="89"/>
      <c r="AD2439" s="89" t="s">
        <v>10487</v>
      </c>
      <c r="AE2439" s="97"/>
      <c r="AF2439" s="89"/>
      <c r="AG2439" s="89"/>
      <c r="AH2439" s="89"/>
      <c r="AI2439" s="90" t="s">
        <v>10494</v>
      </c>
      <c r="AJ2439" s="79" t="s">
        <v>42</v>
      </c>
      <c r="AK2439" s="68"/>
      <c r="AL2439" s="68"/>
      <c r="AM2439" s="68"/>
      <c r="AN2439" s="110"/>
      <c r="AO2439" s="110"/>
      <c r="AP2439" s="107"/>
      <c r="AQ2439" s="68"/>
    </row>
    <row r="2440" customFormat="false" ht="17.9" hidden="false" customHeight="false" outlineLevel="0" collapsed="false">
      <c r="B2440" s="1" t="str">
        <f aca="false">поверители!$E2440</f>
        <v>ARDL-0016</v>
      </c>
      <c r="C2440" s="83" t="s">
        <v>10101</v>
      </c>
      <c r="D2440" s="87"/>
      <c r="E2440" s="80" t="s">
        <v>13175</v>
      </c>
      <c r="F2440" s="87"/>
      <c r="G2440" s="84" t="s">
        <v>10335</v>
      </c>
      <c r="H2440" s="77" t="s">
        <v>6682</v>
      </c>
      <c r="I2440" s="67" t="n">
        <v>2012</v>
      </c>
      <c r="J2440" s="89"/>
      <c r="K2440" s="89"/>
      <c r="L2440" s="89"/>
      <c r="M2440" s="89"/>
      <c r="N2440" s="89"/>
      <c r="O2440" s="71" t="s">
        <v>10335</v>
      </c>
      <c r="P2440" s="71"/>
      <c r="Q2440" s="71" t="s">
        <v>10338</v>
      </c>
      <c r="R2440" s="79" t="s">
        <v>10339</v>
      </c>
      <c r="S2440" s="74" t="n">
        <v>45177</v>
      </c>
      <c r="T2440" s="95" t="n">
        <v>45542</v>
      </c>
      <c r="U2440" s="87" t="s">
        <v>10340</v>
      </c>
      <c r="V2440" s="87" t="s">
        <v>10341</v>
      </c>
      <c r="W2440" s="91"/>
      <c r="X2440" s="71" t="s">
        <v>10335</v>
      </c>
      <c r="Y2440" s="71" t="s">
        <v>10342</v>
      </c>
      <c r="Z2440" s="71" t="s">
        <v>11806</v>
      </c>
      <c r="AA2440" s="89"/>
      <c r="AB2440" s="89"/>
      <c r="AC2440" s="89"/>
      <c r="AD2440" s="89" t="s">
        <v>10487</v>
      </c>
      <c r="AE2440" s="97"/>
      <c r="AF2440" s="89"/>
      <c r="AG2440" s="89"/>
      <c r="AH2440" s="89"/>
      <c r="AI2440" s="90" t="s">
        <v>10494</v>
      </c>
      <c r="AJ2440" s="79" t="s">
        <v>42</v>
      </c>
      <c r="AK2440" s="68"/>
      <c r="AL2440" s="68"/>
      <c r="AM2440" s="68"/>
      <c r="AN2440" s="110"/>
      <c r="AO2440" s="110"/>
      <c r="AP2440" s="107"/>
      <c r="AQ2440" s="68"/>
    </row>
    <row r="2441" customFormat="false" ht="15" hidden="false" customHeight="false" outlineLevel="0" collapsed="false">
      <c r="B2441" s="1" t="str">
        <f aca="false">поверители!$E2441</f>
        <v>91J604293</v>
      </c>
      <c r="C2441" s="64" t="s">
        <v>207</v>
      </c>
      <c r="D2441" s="63"/>
      <c r="E2441" s="67" t="s">
        <v>13176</v>
      </c>
      <c r="F2441" s="63"/>
      <c r="G2441" s="63" t="s">
        <v>10335</v>
      </c>
      <c r="H2441" s="63" t="s">
        <v>65</v>
      </c>
      <c r="I2441" s="67" t="s">
        <v>10458</v>
      </c>
      <c r="J2441" s="76"/>
      <c r="K2441" s="76"/>
      <c r="L2441" s="76"/>
      <c r="M2441" s="76"/>
      <c r="N2441" s="76"/>
      <c r="O2441" s="71" t="s">
        <v>10335</v>
      </c>
      <c r="P2441" s="71"/>
      <c r="Q2441" s="71" t="s">
        <v>10338</v>
      </c>
      <c r="R2441" s="79" t="s">
        <v>10339</v>
      </c>
      <c r="S2441" s="74" t="n">
        <v>45168</v>
      </c>
      <c r="T2441" s="74" t="n">
        <v>46263</v>
      </c>
      <c r="U2441" s="87" t="s">
        <v>10340</v>
      </c>
      <c r="V2441" s="87" t="s">
        <v>10341</v>
      </c>
      <c r="W2441" s="76"/>
      <c r="X2441" s="71" t="s">
        <v>10335</v>
      </c>
      <c r="Y2441" s="71" t="s">
        <v>10335</v>
      </c>
      <c r="Z2441" s="63" t="s">
        <v>10554</v>
      </c>
      <c r="AA2441" s="76"/>
      <c r="AB2441" s="76"/>
      <c r="AC2441" s="76"/>
      <c r="AD2441" s="76"/>
      <c r="AE2441" s="125" t="s">
        <v>10551</v>
      </c>
      <c r="AF2441" s="76"/>
      <c r="AG2441" s="76"/>
      <c r="AH2441" s="76"/>
      <c r="AI2441" s="67" t="s">
        <v>10562</v>
      </c>
      <c r="AJ2441" s="64" t="s">
        <v>10346</v>
      </c>
      <c r="AK2441" s="68"/>
      <c r="AL2441" s="68"/>
      <c r="AM2441" s="68"/>
      <c r="AN2441" s="110"/>
      <c r="AO2441" s="110"/>
      <c r="AP2441" s="107"/>
      <c r="AQ2441" s="68"/>
    </row>
    <row r="2442" customFormat="false" ht="15" hidden="false" customHeight="false" outlineLevel="0" collapsed="false">
      <c r="B2442" s="1" t="str">
        <f aca="false">поверители!$E2442</f>
        <v>91J604219</v>
      </c>
      <c r="C2442" s="64" t="s">
        <v>207</v>
      </c>
      <c r="D2442" s="63"/>
      <c r="E2442" s="67" t="s">
        <v>13177</v>
      </c>
      <c r="F2442" s="63"/>
      <c r="G2442" s="63" t="s">
        <v>10335</v>
      </c>
      <c r="H2442" s="63" t="s">
        <v>65</v>
      </c>
      <c r="I2442" s="67" t="s">
        <v>10458</v>
      </c>
      <c r="J2442" s="76"/>
      <c r="K2442" s="76"/>
      <c r="L2442" s="76"/>
      <c r="M2442" s="76"/>
      <c r="N2442" s="76"/>
      <c r="O2442" s="71" t="s">
        <v>10335</v>
      </c>
      <c r="P2442" s="71"/>
      <c r="Q2442" s="71" t="s">
        <v>10338</v>
      </c>
      <c r="R2442" s="79" t="s">
        <v>10339</v>
      </c>
      <c r="S2442" s="74" t="n">
        <v>45168</v>
      </c>
      <c r="T2442" s="74" t="n">
        <v>46263</v>
      </c>
      <c r="U2442" s="87" t="s">
        <v>10340</v>
      </c>
      <c r="V2442" s="87" t="s">
        <v>10341</v>
      </c>
      <c r="W2442" s="76"/>
      <c r="X2442" s="71" t="s">
        <v>10335</v>
      </c>
      <c r="Y2442" s="71" t="s">
        <v>10335</v>
      </c>
      <c r="Z2442" s="63" t="s">
        <v>10554</v>
      </c>
      <c r="AA2442" s="76"/>
      <c r="AB2442" s="76"/>
      <c r="AC2442" s="76"/>
      <c r="AD2442" s="76"/>
      <c r="AE2442" s="125" t="s">
        <v>10551</v>
      </c>
      <c r="AF2442" s="76"/>
      <c r="AG2442" s="76"/>
      <c r="AH2442" s="76"/>
      <c r="AI2442" s="67" t="s">
        <v>10562</v>
      </c>
      <c r="AJ2442" s="64" t="s">
        <v>10346</v>
      </c>
      <c r="AK2442" s="68"/>
      <c r="AL2442" s="68"/>
      <c r="AM2442" s="68"/>
      <c r="AN2442" s="110"/>
      <c r="AO2442" s="110"/>
      <c r="AP2442" s="107"/>
      <c r="AQ2442" s="68"/>
    </row>
    <row r="2443" customFormat="false" ht="15" hidden="false" customHeight="false" outlineLevel="0" collapsed="false">
      <c r="B2443" s="1" t="str">
        <f aca="false">поверители!$E2443</f>
        <v>91J604252</v>
      </c>
      <c r="C2443" s="64" t="s">
        <v>207</v>
      </c>
      <c r="D2443" s="63"/>
      <c r="E2443" s="67" t="s">
        <v>13178</v>
      </c>
      <c r="F2443" s="63"/>
      <c r="G2443" s="63" t="s">
        <v>10335</v>
      </c>
      <c r="H2443" s="63" t="s">
        <v>65</v>
      </c>
      <c r="I2443" s="67" t="s">
        <v>10458</v>
      </c>
      <c r="J2443" s="76"/>
      <c r="K2443" s="76"/>
      <c r="L2443" s="76"/>
      <c r="M2443" s="76"/>
      <c r="N2443" s="76"/>
      <c r="O2443" s="71" t="s">
        <v>10335</v>
      </c>
      <c r="P2443" s="71"/>
      <c r="Q2443" s="71" t="s">
        <v>10338</v>
      </c>
      <c r="R2443" s="79" t="s">
        <v>10339</v>
      </c>
      <c r="S2443" s="74" t="n">
        <v>45168</v>
      </c>
      <c r="T2443" s="74" t="n">
        <v>46263</v>
      </c>
      <c r="U2443" s="87" t="s">
        <v>10340</v>
      </c>
      <c r="V2443" s="87" t="s">
        <v>10341</v>
      </c>
      <c r="W2443" s="76"/>
      <c r="X2443" s="71" t="s">
        <v>10335</v>
      </c>
      <c r="Y2443" s="71" t="s">
        <v>10335</v>
      </c>
      <c r="Z2443" s="63" t="s">
        <v>10554</v>
      </c>
      <c r="AA2443" s="76"/>
      <c r="AB2443" s="76"/>
      <c r="AC2443" s="76"/>
      <c r="AD2443" s="76"/>
      <c r="AE2443" s="125" t="s">
        <v>10551</v>
      </c>
      <c r="AF2443" s="76"/>
      <c r="AG2443" s="76"/>
      <c r="AH2443" s="76"/>
      <c r="AI2443" s="67" t="s">
        <v>10562</v>
      </c>
      <c r="AJ2443" s="64" t="s">
        <v>10346</v>
      </c>
      <c r="AK2443" s="68"/>
      <c r="AL2443" s="68"/>
      <c r="AM2443" s="68"/>
      <c r="AN2443" s="110"/>
      <c r="AO2443" s="110"/>
      <c r="AP2443" s="107"/>
      <c r="AQ2443" s="68"/>
    </row>
    <row r="2444" customFormat="false" ht="15" hidden="false" customHeight="false" outlineLevel="0" collapsed="false">
      <c r="B2444" s="1" t="str">
        <f aca="false">поверители!$E2444</f>
        <v>91GC33712</v>
      </c>
      <c r="C2444" s="64" t="s">
        <v>62</v>
      </c>
      <c r="D2444" s="63"/>
      <c r="E2444" s="67" t="s">
        <v>13179</v>
      </c>
      <c r="F2444" s="63"/>
      <c r="G2444" s="63" t="s">
        <v>10335</v>
      </c>
      <c r="H2444" s="63" t="s">
        <v>65</v>
      </c>
      <c r="I2444" s="67" t="s">
        <v>10337</v>
      </c>
      <c r="J2444" s="76"/>
      <c r="K2444" s="76"/>
      <c r="L2444" s="76"/>
      <c r="M2444" s="76"/>
      <c r="N2444" s="76"/>
      <c r="O2444" s="71" t="s">
        <v>10335</v>
      </c>
      <c r="P2444" s="71"/>
      <c r="Q2444" s="71" t="s">
        <v>10338</v>
      </c>
      <c r="R2444" s="79" t="s">
        <v>10339</v>
      </c>
      <c r="S2444" s="74" t="n">
        <v>45168</v>
      </c>
      <c r="T2444" s="74" t="n">
        <v>46263</v>
      </c>
      <c r="U2444" s="87" t="s">
        <v>10340</v>
      </c>
      <c r="V2444" s="87" t="s">
        <v>10341</v>
      </c>
      <c r="W2444" s="76"/>
      <c r="X2444" s="71" t="s">
        <v>10335</v>
      </c>
      <c r="Y2444" s="71" t="s">
        <v>10335</v>
      </c>
      <c r="Z2444" s="64" t="s">
        <v>13180</v>
      </c>
      <c r="AA2444" s="76"/>
      <c r="AB2444" s="76"/>
      <c r="AC2444" s="76"/>
      <c r="AD2444" s="76"/>
      <c r="AE2444" s="125" t="s">
        <v>10555</v>
      </c>
      <c r="AF2444" s="76"/>
      <c r="AG2444" s="76"/>
      <c r="AH2444" s="76"/>
      <c r="AI2444" s="67" t="s">
        <v>13181</v>
      </c>
      <c r="AJ2444" s="64" t="s">
        <v>10346</v>
      </c>
      <c r="AK2444" s="68"/>
      <c r="AL2444" s="68"/>
      <c r="AM2444" s="68"/>
      <c r="AN2444" s="110"/>
      <c r="AO2444" s="110"/>
      <c r="AP2444" s="107"/>
      <c r="AQ2444" s="68"/>
    </row>
    <row r="2445" customFormat="false" ht="15" hidden="false" customHeight="false" outlineLevel="0" collapsed="false">
      <c r="B2445" s="1" t="str">
        <f aca="false">поверители!$E2445</f>
        <v>91J604226</v>
      </c>
      <c r="C2445" s="64" t="s">
        <v>207</v>
      </c>
      <c r="D2445" s="63"/>
      <c r="E2445" s="67" t="s">
        <v>13182</v>
      </c>
      <c r="F2445" s="63"/>
      <c r="G2445" s="63" t="s">
        <v>10335</v>
      </c>
      <c r="H2445" s="63" t="s">
        <v>65</v>
      </c>
      <c r="I2445" s="67" t="s">
        <v>10458</v>
      </c>
      <c r="J2445" s="76"/>
      <c r="K2445" s="76"/>
      <c r="L2445" s="76"/>
      <c r="M2445" s="76"/>
      <c r="N2445" s="76"/>
      <c r="O2445" s="71" t="s">
        <v>10335</v>
      </c>
      <c r="P2445" s="71"/>
      <c r="Q2445" s="71" t="s">
        <v>10338</v>
      </c>
      <c r="R2445" s="79" t="s">
        <v>10339</v>
      </c>
      <c r="S2445" s="74" t="n">
        <v>45168</v>
      </c>
      <c r="T2445" s="74" t="n">
        <v>46263</v>
      </c>
      <c r="U2445" s="87" t="s">
        <v>10340</v>
      </c>
      <c r="V2445" s="87" t="s">
        <v>10341</v>
      </c>
      <c r="W2445" s="76"/>
      <c r="X2445" s="71" t="s">
        <v>10335</v>
      </c>
      <c r="Y2445" s="71" t="s">
        <v>10335</v>
      </c>
      <c r="Z2445" s="63" t="s">
        <v>10554</v>
      </c>
      <c r="AA2445" s="76"/>
      <c r="AB2445" s="76"/>
      <c r="AC2445" s="76"/>
      <c r="AD2445" s="76"/>
      <c r="AE2445" s="125" t="s">
        <v>10555</v>
      </c>
      <c r="AF2445" s="76"/>
      <c r="AG2445" s="76"/>
      <c r="AH2445" s="76"/>
      <c r="AI2445" s="67" t="s">
        <v>10556</v>
      </c>
      <c r="AJ2445" s="64" t="s">
        <v>10346</v>
      </c>
      <c r="AK2445" s="68"/>
      <c r="AL2445" s="68"/>
      <c r="AM2445" s="68"/>
      <c r="AN2445" s="110"/>
      <c r="AO2445" s="110"/>
      <c r="AP2445" s="107"/>
      <c r="AQ2445" s="68"/>
    </row>
    <row r="2446" customFormat="false" ht="15" hidden="false" customHeight="false" outlineLevel="0" collapsed="false">
      <c r="B2446" s="1" t="str">
        <f aca="false">поверители!$E2446</f>
        <v>91J604220</v>
      </c>
      <c r="C2446" s="64" t="s">
        <v>207</v>
      </c>
      <c r="D2446" s="63"/>
      <c r="E2446" s="67" t="s">
        <v>13183</v>
      </c>
      <c r="F2446" s="63"/>
      <c r="G2446" s="63" t="s">
        <v>10335</v>
      </c>
      <c r="H2446" s="63" t="s">
        <v>65</v>
      </c>
      <c r="I2446" s="67" t="s">
        <v>10458</v>
      </c>
      <c r="J2446" s="76"/>
      <c r="K2446" s="76"/>
      <c r="L2446" s="76"/>
      <c r="M2446" s="76"/>
      <c r="N2446" s="76"/>
      <c r="O2446" s="71" t="s">
        <v>10335</v>
      </c>
      <c r="P2446" s="71"/>
      <c r="Q2446" s="71" t="s">
        <v>10338</v>
      </c>
      <c r="R2446" s="79" t="s">
        <v>10339</v>
      </c>
      <c r="S2446" s="74" t="n">
        <v>45168</v>
      </c>
      <c r="T2446" s="74" t="n">
        <v>46263</v>
      </c>
      <c r="U2446" s="87" t="s">
        <v>10340</v>
      </c>
      <c r="V2446" s="87" t="s">
        <v>10341</v>
      </c>
      <c r="W2446" s="76"/>
      <c r="X2446" s="71" t="s">
        <v>10335</v>
      </c>
      <c r="Y2446" s="71" t="s">
        <v>10335</v>
      </c>
      <c r="Z2446" s="63" t="s">
        <v>10554</v>
      </c>
      <c r="AA2446" s="76"/>
      <c r="AB2446" s="76"/>
      <c r="AC2446" s="76"/>
      <c r="AD2446" s="76"/>
      <c r="AE2446" s="125" t="s">
        <v>10555</v>
      </c>
      <c r="AF2446" s="76"/>
      <c r="AG2446" s="76"/>
      <c r="AH2446" s="76"/>
      <c r="AI2446" s="67" t="s">
        <v>10556</v>
      </c>
      <c r="AJ2446" s="64" t="s">
        <v>42</v>
      </c>
      <c r="AK2446" s="68"/>
      <c r="AL2446" s="68"/>
      <c r="AM2446" s="68"/>
      <c r="AN2446" s="110"/>
      <c r="AO2446" s="110"/>
      <c r="AP2446" s="107"/>
      <c r="AQ2446" s="68"/>
    </row>
    <row r="2447" customFormat="false" ht="16.4" hidden="false" customHeight="false" outlineLevel="0" collapsed="false">
      <c r="B2447" s="1" t="str">
        <f aca="false">поверители!$E2447</f>
        <v>1074946</v>
      </c>
      <c r="C2447" s="64" t="s">
        <v>13184</v>
      </c>
      <c r="D2447" s="63"/>
      <c r="E2447" s="81" t="s">
        <v>13185</v>
      </c>
      <c r="F2447" s="63"/>
      <c r="G2447" s="63" t="s">
        <v>10335</v>
      </c>
      <c r="H2447" s="80" t="s">
        <v>13186</v>
      </c>
      <c r="I2447" s="67" t="s">
        <v>10649</v>
      </c>
      <c r="J2447" s="76"/>
      <c r="K2447" s="76"/>
      <c r="L2447" s="76"/>
      <c r="M2447" s="76"/>
      <c r="N2447" s="76"/>
      <c r="O2447" s="71" t="s">
        <v>10335</v>
      </c>
      <c r="P2447" s="71"/>
      <c r="Q2447" s="71" t="s">
        <v>10338</v>
      </c>
      <c r="R2447" s="79" t="s">
        <v>10339</v>
      </c>
      <c r="S2447" s="74" t="n">
        <v>45168</v>
      </c>
      <c r="T2447" s="74" t="n">
        <v>46263</v>
      </c>
      <c r="U2447" s="87" t="s">
        <v>10340</v>
      </c>
      <c r="V2447" s="87" t="s">
        <v>10341</v>
      </c>
      <c r="W2447" s="76"/>
      <c r="X2447" s="71" t="s">
        <v>10335</v>
      </c>
      <c r="Y2447" s="71" t="s">
        <v>10335</v>
      </c>
      <c r="Z2447" s="126" t="s">
        <v>13187</v>
      </c>
      <c r="AA2447" s="76"/>
      <c r="AB2447" s="76"/>
      <c r="AC2447" s="76"/>
      <c r="AD2447" s="76"/>
      <c r="AE2447" s="125" t="s">
        <v>10555</v>
      </c>
      <c r="AF2447" s="76"/>
      <c r="AG2447" s="76"/>
      <c r="AH2447" s="76"/>
      <c r="AI2447" s="67" t="s">
        <v>10558</v>
      </c>
      <c r="AJ2447" s="64" t="s">
        <v>42</v>
      </c>
      <c r="AK2447" s="68"/>
      <c r="AL2447" s="68"/>
      <c r="AM2447" s="68"/>
      <c r="AN2447" s="110"/>
      <c r="AO2447" s="110"/>
      <c r="AP2447" s="107"/>
      <c r="AQ2447" s="68"/>
    </row>
    <row r="2448" customFormat="false" ht="16.4" hidden="false" customHeight="false" outlineLevel="0" collapsed="false">
      <c r="B2448" s="1" t="str">
        <f aca="false">поверители!$E2448</f>
        <v>1074945</v>
      </c>
      <c r="C2448" s="64" t="s">
        <v>13184</v>
      </c>
      <c r="D2448" s="87"/>
      <c r="E2448" s="81" t="s">
        <v>13188</v>
      </c>
      <c r="F2448" s="87"/>
      <c r="G2448" s="63" t="s">
        <v>10335</v>
      </c>
      <c r="H2448" s="80" t="s">
        <v>13186</v>
      </c>
      <c r="I2448" s="67" t="s">
        <v>10649</v>
      </c>
      <c r="J2448" s="89"/>
      <c r="K2448" s="89"/>
      <c r="L2448" s="89"/>
      <c r="M2448" s="89"/>
      <c r="N2448" s="89"/>
      <c r="O2448" s="71" t="s">
        <v>10335</v>
      </c>
      <c r="P2448" s="71"/>
      <c r="Q2448" s="71" t="s">
        <v>10338</v>
      </c>
      <c r="R2448" s="79" t="s">
        <v>10339</v>
      </c>
      <c r="S2448" s="74" t="n">
        <v>45168</v>
      </c>
      <c r="T2448" s="74" t="n">
        <v>46263</v>
      </c>
      <c r="U2448" s="87" t="s">
        <v>10340</v>
      </c>
      <c r="V2448" s="87" t="s">
        <v>10341</v>
      </c>
      <c r="W2448" s="76"/>
      <c r="X2448" s="71" t="s">
        <v>10335</v>
      </c>
      <c r="Y2448" s="71" t="s">
        <v>10335</v>
      </c>
      <c r="Z2448" s="126" t="s">
        <v>13187</v>
      </c>
      <c r="AA2448" s="89"/>
      <c r="AB2448" s="89"/>
      <c r="AC2448" s="89"/>
      <c r="AD2448" s="89"/>
      <c r="AE2448" s="125" t="s">
        <v>10555</v>
      </c>
      <c r="AF2448" s="89"/>
      <c r="AG2448" s="89"/>
      <c r="AH2448" s="89"/>
      <c r="AI2448" s="67" t="s">
        <v>10558</v>
      </c>
      <c r="AJ2448" s="64" t="s">
        <v>42</v>
      </c>
      <c r="AK2448" s="68"/>
      <c r="AL2448" s="68"/>
      <c r="AM2448" s="68"/>
      <c r="AN2448" s="110"/>
      <c r="AO2448" s="110"/>
      <c r="AP2448" s="107"/>
      <c r="AQ2448" s="68"/>
    </row>
    <row r="2449" customFormat="false" ht="31.3" hidden="false" customHeight="false" outlineLevel="0" collapsed="false">
      <c r="B2449" s="1" t="str">
        <f aca="false">поверители!$E2449</f>
        <v>0001090296</v>
      </c>
      <c r="C2449" s="64" t="s">
        <v>199</v>
      </c>
      <c r="D2449" s="87"/>
      <c r="E2449" s="81" t="s">
        <v>13189</v>
      </c>
      <c r="F2449" s="87"/>
      <c r="G2449" s="63" t="s">
        <v>10335</v>
      </c>
      <c r="H2449" s="80" t="s">
        <v>1817</v>
      </c>
      <c r="I2449" s="67" t="s">
        <v>10649</v>
      </c>
      <c r="J2449" s="89"/>
      <c r="K2449" s="89"/>
      <c r="L2449" s="89"/>
      <c r="M2449" s="89"/>
      <c r="N2449" s="89"/>
      <c r="O2449" s="71" t="s">
        <v>10335</v>
      </c>
      <c r="P2449" s="71"/>
      <c r="Q2449" s="71" t="s">
        <v>10338</v>
      </c>
      <c r="R2449" s="79" t="s">
        <v>10339</v>
      </c>
      <c r="S2449" s="74" t="n">
        <v>45168</v>
      </c>
      <c r="T2449" s="74" t="n">
        <v>46628</v>
      </c>
      <c r="U2449" s="87" t="s">
        <v>10340</v>
      </c>
      <c r="V2449" s="87" t="s">
        <v>10341</v>
      </c>
      <c r="W2449" s="76"/>
      <c r="X2449" s="71" t="s">
        <v>10335</v>
      </c>
      <c r="Y2449" s="71" t="s">
        <v>10335</v>
      </c>
      <c r="Z2449" s="126" t="s">
        <v>13190</v>
      </c>
      <c r="AA2449" s="89"/>
      <c r="AB2449" s="89"/>
      <c r="AC2449" s="89"/>
      <c r="AD2449" s="89"/>
      <c r="AE2449" s="125" t="s">
        <v>10551</v>
      </c>
      <c r="AF2449" s="89"/>
      <c r="AG2449" s="89"/>
      <c r="AH2449" s="89"/>
      <c r="AI2449" s="67" t="s">
        <v>12848</v>
      </c>
      <c r="AJ2449" s="64" t="s">
        <v>42</v>
      </c>
      <c r="AK2449" s="68"/>
      <c r="AL2449" s="68"/>
      <c r="AM2449" s="68"/>
      <c r="AN2449" s="110"/>
      <c r="AO2449" s="110"/>
      <c r="AP2449" s="107"/>
      <c r="AQ2449" s="68"/>
    </row>
    <row r="2450" customFormat="false" ht="15" hidden="false" customHeight="false" outlineLevel="0" collapsed="false">
      <c r="B2450" s="1" t="str">
        <f aca="false">поверители!$E2450</f>
        <v>91J604300</v>
      </c>
      <c r="C2450" s="64" t="s">
        <v>207</v>
      </c>
      <c r="D2450" s="87"/>
      <c r="E2450" s="67" t="s">
        <v>13191</v>
      </c>
      <c r="F2450" s="87"/>
      <c r="G2450" s="63" t="s">
        <v>10335</v>
      </c>
      <c r="H2450" s="63" t="s">
        <v>65</v>
      </c>
      <c r="I2450" s="67" t="s">
        <v>10458</v>
      </c>
      <c r="J2450" s="89"/>
      <c r="K2450" s="89"/>
      <c r="L2450" s="89"/>
      <c r="M2450" s="89"/>
      <c r="N2450" s="89"/>
      <c r="O2450" s="71" t="s">
        <v>10335</v>
      </c>
      <c r="P2450" s="71"/>
      <c r="Q2450" s="71" t="s">
        <v>10338</v>
      </c>
      <c r="R2450" s="79" t="s">
        <v>10339</v>
      </c>
      <c r="S2450" s="95" t="n">
        <v>45182</v>
      </c>
      <c r="T2450" s="74" t="n">
        <v>46277</v>
      </c>
      <c r="U2450" s="87" t="s">
        <v>10340</v>
      </c>
      <c r="V2450" s="87" t="s">
        <v>10341</v>
      </c>
      <c r="W2450" s="76"/>
      <c r="X2450" s="71" t="s">
        <v>10335</v>
      </c>
      <c r="Y2450" s="71" t="s">
        <v>10335</v>
      </c>
      <c r="Z2450" s="63" t="s">
        <v>10554</v>
      </c>
      <c r="AA2450" s="89"/>
      <c r="AB2450" s="89"/>
      <c r="AC2450" s="89"/>
      <c r="AD2450" s="89"/>
      <c r="AE2450" s="125" t="s">
        <v>10551</v>
      </c>
      <c r="AF2450" s="89"/>
      <c r="AG2450" s="89"/>
      <c r="AH2450" s="89"/>
      <c r="AI2450" s="67" t="s">
        <v>10562</v>
      </c>
      <c r="AJ2450" s="64" t="s">
        <v>10346</v>
      </c>
      <c r="AK2450" s="68"/>
      <c r="AL2450" s="68"/>
      <c r="AM2450" s="68"/>
      <c r="AN2450" s="110"/>
      <c r="AO2450" s="110"/>
      <c r="AP2450" s="107"/>
      <c r="AQ2450" s="68"/>
    </row>
    <row r="2451" customFormat="false" ht="15" hidden="false" customHeight="false" outlineLevel="0" collapsed="false">
      <c r="B2451" s="1" t="str">
        <f aca="false">поверители!$E2451</f>
        <v>11090GW1</v>
      </c>
      <c r="C2451" s="64" t="s">
        <v>10050</v>
      </c>
      <c r="D2451" s="63"/>
      <c r="E2451" s="81" t="s">
        <v>13192</v>
      </c>
      <c r="F2451" s="63"/>
      <c r="G2451" s="63" t="s">
        <v>10335</v>
      </c>
      <c r="H2451" s="63" t="s">
        <v>11879</v>
      </c>
      <c r="I2451" s="67" t="s">
        <v>10369</v>
      </c>
      <c r="J2451" s="76"/>
      <c r="K2451" s="76"/>
      <c r="L2451" s="76"/>
      <c r="M2451" s="76"/>
      <c r="N2451" s="76"/>
      <c r="O2451" s="71" t="s">
        <v>10335</v>
      </c>
      <c r="P2451" s="71"/>
      <c r="Q2451" s="71" t="s">
        <v>10338</v>
      </c>
      <c r="R2451" s="79" t="s">
        <v>10339</v>
      </c>
      <c r="S2451" s="95" t="n">
        <v>45182</v>
      </c>
      <c r="T2451" s="74" t="n">
        <v>45547</v>
      </c>
      <c r="U2451" s="87" t="s">
        <v>10340</v>
      </c>
      <c r="V2451" s="87" t="s">
        <v>10341</v>
      </c>
      <c r="W2451" s="76"/>
      <c r="X2451" s="71" t="s">
        <v>10335</v>
      </c>
      <c r="Y2451" s="71" t="s">
        <v>10335</v>
      </c>
      <c r="Z2451" s="126" t="s">
        <v>11880</v>
      </c>
      <c r="AA2451" s="76"/>
      <c r="AB2451" s="76"/>
      <c r="AC2451" s="76"/>
      <c r="AD2451" s="76"/>
      <c r="AE2451" s="125" t="s">
        <v>10555</v>
      </c>
      <c r="AF2451" s="76"/>
      <c r="AG2451" s="76"/>
      <c r="AH2451" s="76"/>
      <c r="AI2451" s="67" t="s">
        <v>11881</v>
      </c>
      <c r="AJ2451" s="64" t="s">
        <v>10346</v>
      </c>
      <c r="AK2451" s="68"/>
      <c r="AL2451" s="68"/>
      <c r="AM2451" s="68"/>
      <c r="AN2451" s="110"/>
      <c r="AO2451" s="110"/>
      <c r="AP2451" s="107"/>
      <c r="AQ2451" s="68"/>
    </row>
    <row r="2452" customFormat="false" ht="15" hidden="false" customHeight="false" outlineLevel="0" collapsed="false">
      <c r="B2452" s="1" t="str">
        <f aca="false">поверители!$E2452</f>
        <v>1493604</v>
      </c>
      <c r="C2452" s="64" t="s">
        <v>2095</v>
      </c>
      <c r="D2452" s="63"/>
      <c r="E2452" s="67" t="s">
        <v>13193</v>
      </c>
      <c r="F2452" s="63"/>
      <c r="G2452" s="63" t="s">
        <v>10335</v>
      </c>
      <c r="H2452" s="81" t="s">
        <v>2774</v>
      </c>
      <c r="I2452" s="67" t="s">
        <v>10469</v>
      </c>
      <c r="J2452" s="76"/>
      <c r="K2452" s="76"/>
      <c r="L2452" s="76"/>
      <c r="M2452" s="76"/>
      <c r="N2452" s="76"/>
      <c r="O2452" s="71" t="s">
        <v>10335</v>
      </c>
      <c r="P2452" s="71"/>
      <c r="Q2452" s="71" t="s">
        <v>10338</v>
      </c>
      <c r="R2452" s="79" t="s">
        <v>10339</v>
      </c>
      <c r="S2452" s="95" t="n">
        <v>45182</v>
      </c>
      <c r="T2452" s="74" t="n">
        <v>47008</v>
      </c>
      <c r="U2452" s="87" t="s">
        <v>10340</v>
      </c>
      <c r="V2452" s="87" t="s">
        <v>10341</v>
      </c>
      <c r="W2452" s="76"/>
      <c r="X2452" s="71" t="s">
        <v>10335</v>
      </c>
      <c r="Y2452" s="71" t="s">
        <v>10335</v>
      </c>
      <c r="Z2452" s="71" t="s">
        <v>13194</v>
      </c>
      <c r="AA2452" s="76"/>
      <c r="AB2452" s="76"/>
      <c r="AC2452" s="76"/>
      <c r="AD2452" s="76"/>
      <c r="AE2452" s="125" t="s">
        <v>10555</v>
      </c>
      <c r="AF2452" s="76"/>
      <c r="AG2452" s="76"/>
      <c r="AH2452" s="76"/>
      <c r="AI2452" s="67" t="s">
        <v>12830</v>
      </c>
      <c r="AJ2452" s="64" t="s">
        <v>42</v>
      </c>
      <c r="AK2452" s="68"/>
      <c r="AL2452" s="68"/>
      <c r="AM2452" s="68"/>
      <c r="AN2452" s="110"/>
      <c r="AO2452" s="110"/>
      <c r="AP2452" s="107"/>
      <c r="AQ2452" s="68"/>
    </row>
    <row r="2453" customFormat="false" ht="15" hidden="false" customHeight="false" outlineLevel="0" collapsed="false">
      <c r="B2453" s="1" t="str">
        <f aca="false">поверители!$E2453</f>
        <v>91T607098</v>
      </c>
      <c r="C2453" s="64" t="s">
        <v>62</v>
      </c>
      <c r="D2453" s="63"/>
      <c r="E2453" s="102" t="s">
        <v>13195</v>
      </c>
      <c r="F2453" s="63"/>
      <c r="G2453" s="63" t="s">
        <v>10335</v>
      </c>
      <c r="H2453" s="63" t="s">
        <v>65</v>
      </c>
      <c r="I2453" s="67" t="s">
        <v>10337</v>
      </c>
      <c r="J2453" s="76"/>
      <c r="K2453" s="76"/>
      <c r="L2453" s="76"/>
      <c r="M2453" s="76"/>
      <c r="N2453" s="76"/>
      <c r="O2453" s="71" t="s">
        <v>10335</v>
      </c>
      <c r="P2453" s="71"/>
      <c r="Q2453" s="71" t="s">
        <v>10338</v>
      </c>
      <c r="R2453" s="79" t="s">
        <v>10339</v>
      </c>
      <c r="S2453" s="74" t="n">
        <v>45189</v>
      </c>
      <c r="T2453" s="74" t="n">
        <v>46284</v>
      </c>
      <c r="U2453" s="87" t="s">
        <v>10340</v>
      </c>
      <c r="V2453" s="87" t="s">
        <v>10341</v>
      </c>
      <c r="W2453" s="76"/>
      <c r="X2453" s="71" t="s">
        <v>10335</v>
      </c>
      <c r="Y2453" s="71" t="s">
        <v>10335</v>
      </c>
      <c r="Z2453" s="64" t="s">
        <v>13180</v>
      </c>
      <c r="AA2453" s="76"/>
      <c r="AB2453" s="76"/>
      <c r="AC2453" s="76"/>
      <c r="AD2453" s="76"/>
      <c r="AE2453" s="125" t="s">
        <v>10555</v>
      </c>
      <c r="AF2453" s="76"/>
      <c r="AG2453" s="76"/>
      <c r="AH2453" s="76"/>
      <c r="AI2453" s="67" t="s">
        <v>13196</v>
      </c>
      <c r="AJ2453" s="64" t="s">
        <v>10346</v>
      </c>
      <c r="AK2453" s="68"/>
      <c r="AL2453" s="68"/>
      <c r="AM2453" s="68"/>
      <c r="AN2453" s="110"/>
      <c r="AO2453" s="110"/>
      <c r="AP2453" s="107"/>
      <c r="AQ2453" s="68"/>
    </row>
    <row r="2454" customFormat="false" ht="15" hidden="false" customHeight="false" outlineLevel="0" collapsed="false">
      <c r="B2454" s="1" t="str">
        <f aca="false">поверители!$E2454</f>
        <v>91J604341</v>
      </c>
      <c r="C2454" s="64" t="s">
        <v>207</v>
      </c>
      <c r="D2454" s="63"/>
      <c r="E2454" s="67" t="s">
        <v>13197</v>
      </c>
      <c r="F2454" s="63"/>
      <c r="G2454" s="63" t="s">
        <v>10335</v>
      </c>
      <c r="H2454" s="63" t="s">
        <v>65</v>
      </c>
      <c r="I2454" s="67" t="s">
        <v>10458</v>
      </c>
      <c r="J2454" s="76"/>
      <c r="K2454" s="76"/>
      <c r="L2454" s="76"/>
      <c r="M2454" s="76"/>
      <c r="N2454" s="76"/>
      <c r="O2454" s="71" t="s">
        <v>10335</v>
      </c>
      <c r="P2454" s="71"/>
      <c r="Q2454" s="71" t="s">
        <v>10338</v>
      </c>
      <c r="R2454" s="79" t="s">
        <v>10339</v>
      </c>
      <c r="S2454" s="74" t="n">
        <v>45189</v>
      </c>
      <c r="T2454" s="74" t="n">
        <v>46284</v>
      </c>
      <c r="U2454" s="87" t="s">
        <v>10340</v>
      </c>
      <c r="V2454" s="87" t="s">
        <v>10341</v>
      </c>
      <c r="W2454" s="76"/>
      <c r="X2454" s="71" t="s">
        <v>10335</v>
      </c>
      <c r="Y2454" s="71" t="s">
        <v>10335</v>
      </c>
      <c r="Z2454" s="63" t="s">
        <v>10554</v>
      </c>
      <c r="AA2454" s="76"/>
      <c r="AB2454" s="76"/>
      <c r="AC2454" s="76"/>
      <c r="AD2454" s="76"/>
      <c r="AE2454" s="125" t="s">
        <v>10555</v>
      </c>
      <c r="AF2454" s="76"/>
      <c r="AG2454" s="76"/>
      <c r="AH2454" s="76"/>
      <c r="AI2454" s="67" t="s">
        <v>10558</v>
      </c>
      <c r="AJ2454" s="64" t="s">
        <v>10346</v>
      </c>
      <c r="AK2454" s="68"/>
      <c r="AL2454" s="68"/>
      <c r="AM2454" s="68"/>
      <c r="AN2454" s="110"/>
      <c r="AO2454" s="110"/>
      <c r="AP2454" s="107"/>
      <c r="AQ2454" s="68"/>
    </row>
    <row r="2455" customFormat="false" ht="15" hidden="false" customHeight="false" outlineLevel="0" collapsed="false">
      <c r="B2455" s="1" t="str">
        <f aca="false">поверители!$E2455</f>
        <v>91J604207</v>
      </c>
      <c r="C2455" s="64" t="s">
        <v>207</v>
      </c>
      <c r="D2455" s="63"/>
      <c r="E2455" s="67" t="s">
        <v>13198</v>
      </c>
      <c r="F2455" s="63"/>
      <c r="G2455" s="63" t="s">
        <v>10335</v>
      </c>
      <c r="H2455" s="63" t="s">
        <v>65</v>
      </c>
      <c r="I2455" s="67" t="s">
        <v>10458</v>
      </c>
      <c r="J2455" s="76"/>
      <c r="K2455" s="76"/>
      <c r="L2455" s="76"/>
      <c r="M2455" s="76"/>
      <c r="N2455" s="76"/>
      <c r="O2455" s="71" t="s">
        <v>10335</v>
      </c>
      <c r="P2455" s="71"/>
      <c r="Q2455" s="71" t="s">
        <v>10338</v>
      </c>
      <c r="R2455" s="79" t="s">
        <v>10339</v>
      </c>
      <c r="S2455" s="74" t="n">
        <v>45189</v>
      </c>
      <c r="T2455" s="74" t="n">
        <v>46284</v>
      </c>
      <c r="U2455" s="87" t="s">
        <v>10340</v>
      </c>
      <c r="V2455" s="87" t="s">
        <v>10341</v>
      </c>
      <c r="W2455" s="76"/>
      <c r="X2455" s="71" t="s">
        <v>10335</v>
      </c>
      <c r="Y2455" s="71" t="s">
        <v>10335</v>
      </c>
      <c r="Z2455" s="63" t="s">
        <v>10554</v>
      </c>
      <c r="AA2455" s="76"/>
      <c r="AB2455" s="76"/>
      <c r="AC2455" s="76"/>
      <c r="AD2455" s="76"/>
      <c r="AE2455" s="125" t="s">
        <v>10551</v>
      </c>
      <c r="AF2455" s="76"/>
      <c r="AG2455" s="76"/>
      <c r="AH2455" s="76"/>
      <c r="AI2455" s="67" t="s">
        <v>13199</v>
      </c>
      <c r="AJ2455" s="64" t="s">
        <v>10346</v>
      </c>
      <c r="AK2455" s="68"/>
      <c r="AL2455" s="68"/>
      <c r="AM2455" s="68"/>
      <c r="AN2455" s="110"/>
      <c r="AO2455" s="110"/>
      <c r="AP2455" s="107"/>
      <c r="AQ2455" s="68"/>
    </row>
    <row r="2456" customFormat="false" ht="15" hidden="false" customHeight="false" outlineLevel="0" collapsed="false">
      <c r="B2456" s="1" t="str">
        <f aca="false">поверители!$E2456</f>
        <v>91J604197</v>
      </c>
      <c r="C2456" s="64" t="s">
        <v>207</v>
      </c>
      <c r="D2456" s="63"/>
      <c r="E2456" s="67" t="s">
        <v>13200</v>
      </c>
      <c r="F2456" s="63"/>
      <c r="G2456" s="63" t="s">
        <v>10335</v>
      </c>
      <c r="H2456" s="63" t="s">
        <v>65</v>
      </c>
      <c r="I2456" s="67" t="s">
        <v>10458</v>
      </c>
      <c r="J2456" s="76"/>
      <c r="K2456" s="76"/>
      <c r="L2456" s="76"/>
      <c r="M2456" s="76"/>
      <c r="N2456" s="76"/>
      <c r="O2456" s="71" t="s">
        <v>10335</v>
      </c>
      <c r="P2456" s="71"/>
      <c r="Q2456" s="71" t="s">
        <v>10338</v>
      </c>
      <c r="R2456" s="79" t="s">
        <v>10339</v>
      </c>
      <c r="S2456" s="74" t="n">
        <v>45189</v>
      </c>
      <c r="T2456" s="74" t="n">
        <v>46284</v>
      </c>
      <c r="U2456" s="87" t="s">
        <v>10340</v>
      </c>
      <c r="V2456" s="87" t="s">
        <v>10341</v>
      </c>
      <c r="W2456" s="76"/>
      <c r="X2456" s="71" t="s">
        <v>10335</v>
      </c>
      <c r="Y2456" s="71" t="s">
        <v>10335</v>
      </c>
      <c r="Z2456" s="63" t="s">
        <v>10554</v>
      </c>
      <c r="AA2456" s="76"/>
      <c r="AB2456" s="76"/>
      <c r="AC2456" s="76"/>
      <c r="AD2456" s="76"/>
      <c r="AE2456" s="125" t="s">
        <v>10551</v>
      </c>
      <c r="AF2456" s="76"/>
      <c r="AG2456" s="76"/>
      <c r="AH2456" s="76"/>
      <c r="AI2456" s="67" t="s">
        <v>10562</v>
      </c>
      <c r="AJ2456" s="64" t="s">
        <v>10346</v>
      </c>
      <c r="AK2456" s="68"/>
      <c r="AL2456" s="68"/>
      <c r="AM2456" s="68"/>
      <c r="AN2456" s="110"/>
      <c r="AO2456" s="110"/>
      <c r="AP2456" s="107"/>
      <c r="AQ2456" s="68"/>
    </row>
    <row r="2457" customFormat="false" ht="15" hidden="false" customHeight="false" outlineLevel="0" collapsed="false">
      <c r="B2457" s="1" t="str">
        <f aca="false">поверители!$E2457</f>
        <v>91J604240</v>
      </c>
      <c r="C2457" s="64" t="s">
        <v>207</v>
      </c>
      <c r="D2457" s="63"/>
      <c r="E2457" s="67" t="s">
        <v>13201</v>
      </c>
      <c r="F2457" s="63"/>
      <c r="G2457" s="63" t="s">
        <v>10335</v>
      </c>
      <c r="H2457" s="63" t="s">
        <v>65</v>
      </c>
      <c r="I2457" s="67" t="s">
        <v>10458</v>
      </c>
      <c r="J2457" s="76"/>
      <c r="K2457" s="76"/>
      <c r="L2457" s="76"/>
      <c r="M2457" s="76"/>
      <c r="N2457" s="76"/>
      <c r="O2457" s="71" t="s">
        <v>10335</v>
      </c>
      <c r="P2457" s="71"/>
      <c r="Q2457" s="71" t="s">
        <v>10338</v>
      </c>
      <c r="R2457" s="79" t="s">
        <v>10339</v>
      </c>
      <c r="S2457" s="74" t="n">
        <v>45189</v>
      </c>
      <c r="T2457" s="74" t="n">
        <v>46284</v>
      </c>
      <c r="U2457" s="87" t="s">
        <v>10340</v>
      </c>
      <c r="V2457" s="87" t="s">
        <v>10341</v>
      </c>
      <c r="W2457" s="76"/>
      <c r="X2457" s="71" t="s">
        <v>10335</v>
      </c>
      <c r="Y2457" s="71" t="s">
        <v>10335</v>
      </c>
      <c r="Z2457" s="63" t="s">
        <v>10554</v>
      </c>
      <c r="AA2457" s="76"/>
      <c r="AB2457" s="76"/>
      <c r="AC2457" s="76"/>
      <c r="AD2457" s="76"/>
      <c r="AE2457" s="125" t="s">
        <v>10551</v>
      </c>
      <c r="AF2457" s="76"/>
      <c r="AG2457" s="76"/>
      <c r="AH2457" s="76"/>
      <c r="AI2457" s="67" t="s">
        <v>10562</v>
      </c>
      <c r="AJ2457" s="64" t="s">
        <v>10346</v>
      </c>
      <c r="AK2457" s="68"/>
      <c r="AL2457" s="68"/>
      <c r="AM2457" s="68"/>
      <c r="AN2457" s="110"/>
      <c r="AO2457" s="110"/>
      <c r="AP2457" s="107"/>
      <c r="AQ2457" s="68"/>
    </row>
    <row r="2458" customFormat="false" ht="15" hidden="false" customHeight="false" outlineLevel="0" collapsed="false">
      <c r="B2458" s="1" t="str">
        <f aca="false">поверители!$E2458</f>
        <v>91J604239</v>
      </c>
      <c r="C2458" s="64" t="s">
        <v>207</v>
      </c>
      <c r="D2458" s="63"/>
      <c r="E2458" s="67" t="s">
        <v>13202</v>
      </c>
      <c r="F2458" s="63"/>
      <c r="G2458" s="63" t="s">
        <v>10335</v>
      </c>
      <c r="H2458" s="63" t="s">
        <v>65</v>
      </c>
      <c r="I2458" s="67" t="s">
        <v>10458</v>
      </c>
      <c r="J2458" s="76"/>
      <c r="K2458" s="76"/>
      <c r="L2458" s="76"/>
      <c r="M2458" s="76"/>
      <c r="N2458" s="76"/>
      <c r="O2458" s="71" t="s">
        <v>10335</v>
      </c>
      <c r="P2458" s="71"/>
      <c r="Q2458" s="71" t="s">
        <v>10338</v>
      </c>
      <c r="R2458" s="79" t="s">
        <v>10339</v>
      </c>
      <c r="S2458" s="74" t="n">
        <v>45189</v>
      </c>
      <c r="T2458" s="74" t="n">
        <v>46284</v>
      </c>
      <c r="U2458" s="87" t="s">
        <v>10340</v>
      </c>
      <c r="V2458" s="87" t="s">
        <v>10341</v>
      </c>
      <c r="W2458" s="76"/>
      <c r="X2458" s="71" t="s">
        <v>10335</v>
      </c>
      <c r="Y2458" s="71" t="s">
        <v>10335</v>
      </c>
      <c r="Z2458" s="63" t="s">
        <v>10554</v>
      </c>
      <c r="AA2458" s="76"/>
      <c r="AB2458" s="76"/>
      <c r="AC2458" s="76"/>
      <c r="AD2458" s="76"/>
      <c r="AE2458" s="125" t="s">
        <v>10555</v>
      </c>
      <c r="AF2458" s="76"/>
      <c r="AG2458" s="76"/>
      <c r="AH2458" s="76"/>
      <c r="AI2458" s="67" t="s">
        <v>10558</v>
      </c>
      <c r="AJ2458" s="64" t="s">
        <v>42</v>
      </c>
      <c r="AK2458" s="68"/>
      <c r="AL2458" s="68"/>
      <c r="AM2458" s="68"/>
      <c r="AN2458" s="110"/>
      <c r="AO2458" s="110"/>
      <c r="AP2458" s="107"/>
      <c r="AQ2458" s="68"/>
    </row>
    <row r="2459" customFormat="false" ht="15" hidden="false" customHeight="false" outlineLevel="0" collapsed="false">
      <c r="B2459" s="1" t="str">
        <f aca="false">поверители!$E2459</f>
        <v>91J604238</v>
      </c>
      <c r="C2459" s="64" t="s">
        <v>207</v>
      </c>
      <c r="D2459" s="63"/>
      <c r="E2459" s="67" t="s">
        <v>13203</v>
      </c>
      <c r="F2459" s="63"/>
      <c r="G2459" s="63" t="s">
        <v>10335</v>
      </c>
      <c r="H2459" s="63" t="s">
        <v>65</v>
      </c>
      <c r="I2459" s="67" t="s">
        <v>10458</v>
      </c>
      <c r="J2459" s="76"/>
      <c r="K2459" s="76"/>
      <c r="L2459" s="76"/>
      <c r="M2459" s="76"/>
      <c r="N2459" s="76"/>
      <c r="O2459" s="71" t="s">
        <v>10335</v>
      </c>
      <c r="P2459" s="71"/>
      <c r="Q2459" s="71" t="s">
        <v>10338</v>
      </c>
      <c r="R2459" s="79" t="s">
        <v>10339</v>
      </c>
      <c r="S2459" s="74" t="n">
        <v>45189</v>
      </c>
      <c r="T2459" s="74" t="n">
        <v>46284</v>
      </c>
      <c r="U2459" s="87" t="s">
        <v>10340</v>
      </c>
      <c r="V2459" s="87" t="s">
        <v>10341</v>
      </c>
      <c r="W2459" s="76"/>
      <c r="X2459" s="71" t="s">
        <v>10335</v>
      </c>
      <c r="Y2459" s="71" t="s">
        <v>10335</v>
      </c>
      <c r="Z2459" s="63" t="s">
        <v>10554</v>
      </c>
      <c r="AA2459" s="76"/>
      <c r="AB2459" s="76"/>
      <c r="AC2459" s="76"/>
      <c r="AD2459" s="76"/>
      <c r="AE2459" s="125" t="s">
        <v>10551</v>
      </c>
      <c r="AF2459" s="76"/>
      <c r="AG2459" s="76"/>
      <c r="AH2459" s="76"/>
      <c r="AI2459" s="67" t="s">
        <v>10562</v>
      </c>
      <c r="AJ2459" s="64" t="s">
        <v>42</v>
      </c>
      <c r="AK2459" s="68"/>
      <c r="AL2459" s="68"/>
      <c r="AM2459" s="68"/>
      <c r="AN2459" s="110"/>
      <c r="AO2459" s="110"/>
      <c r="AP2459" s="107"/>
      <c r="AQ2459" s="68"/>
    </row>
    <row r="2460" customFormat="false" ht="46.25" hidden="false" customHeight="false" outlineLevel="0" collapsed="false">
      <c r="B2460" s="1" t="str">
        <f aca="false">поверители!$E2460</f>
        <v>42688200246007701</v>
      </c>
      <c r="C2460" s="64" t="s">
        <v>10049</v>
      </c>
      <c r="D2460" s="87"/>
      <c r="E2460" s="114" t="s">
        <v>13204</v>
      </c>
      <c r="F2460" s="87"/>
      <c r="G2460" s="63" t="s">
        <v>10335</v>
      </c>
      <c r="H2460" s="63" t="s">
        <v>13205</v>
      </c>
      <c r="I2460" s="67" t="s">
        <v>11719</v>
      </c>
      <c r="J2460" s="89"/>
      <c r="K2460" s="89"/>
      <c r="L2460" s="89"/>
      <c r="M2460" s="89"/>
      <c r="N2460" s="89"/>
      <c r="O2460" s="71" t="s">
        <v>10335</v>
      </c>
      <c r="P2460" s="71"/>
      <c r="Q2460" s="71" t="s">
        <v>10338</v>
      </c>
      <c r="R2460" s="79" t="s">
        <v>10339</v>
      </c>
      <c r="S2460" s="74" t="n">
        <v>45189</v>
      </c>
      <c r="T2460" s="74" t="n">
        <v>45919</v>
      </c>
      <c r="U2460" s="87" t="s">
        <v>10340</v>
      </c>
      <c r="V2460" s="87" t="s">
        <v>10341</v>
      </c>
      <c r="W2460" s="76"/>
      <c r="X2460" s="71" t="s">
        <v>10335</v>
      </c>
      <c r="Y2460" s="71" t="s">
        <v>10335</v>
      </c>
      <c r="Z2460" s="124" t="s">
        <v>11896</v>
      </c>
      <c r="AA2460" s="89"/>
      <c r="AB2460" s="89"/>
      <c r="AC2460" s="89"/>
      <c r="AD2460" s="89"/>
      <c r="AE2460" s="125" t="s">
        <v>10555</v>
      </c>
      <c r="AF2460" s="89"/>
      <c r="AG2460" s="89"/>
      <c r="AH2460" s="89"/>
      <c r="AI2460" s="67" t="s">
        <v>10558</v>
      </c>
      <c r="AJ2460" s="64" t="s">
        <v>42</v>
      </c>
      <c r="AK2460" s="68"/>
      <c r="AL2460" s="68"/>
      <c r="AM2460" s="68"/>
      <c r="AN2460" s="110"/>
      <c r="AO2460" s="110"/>
      <c r="AP2460" s="107"/>
      <c r="AQ2460" s="68"/>
    </row>
    <row r="2461" customFormat="false" ht="46.25" hidden="false" customHeight="false" outlineLevel="0" collapsed="false">
      <c r="B2461" s="1" t="str">
        <f aca="false">поверители!$E2461</f>
        <v>42688200246007696</v>
      </c>
      <c r="C2461" s="64" t="s">
        <v>10049</v>
      </c>
      <c r="D2461" s="87"/>
      <c r="E2461" s="114" t="s">
        <v>13206</v>
      </c>
      <c r="F2461" s="87"/>
      <c r="G2461" s="63" t="s">
        <v>10335</v>
      </c>
      <c r="H2461" s="63" t="s">
        <v>13205</v>
      </c>
      <c r="I2461" s="67" t="s">
        <v>11719</v>
      </c>
      <c r="J2461" s="89"/>
      <c r="K2461" s="89"/>
      <c r="L2461" s="89"/>
      <c r="M2461" s="89"/>
      <c r="N2461" s="89"/>
      <c r="O2461" s="71" t="s">
        <v>10335</v>
      </c>
      <c r="P2461" s="71"/>
      <c r="Q2461" s="71" t="s">
        <v>10338</v>
      </c>
      <c r="R2461" s="79" t="s">
        <v>10339</v>
      </c>
      <c r="S2461" s="74" t="n">
        <v>45189</v>
      </c>
      <c r="T2461" s="74" t="n">
        <v>45919</v>
      </c>
      <c r="U2461" s="87" t="s">
        <v>10340</v>
      </c>
      <c r="V2461" s="87" t="s">
        <v>10341</v>
      </c>
      <c r="W2461" s="76"/>
      <c r="X2461" s="71" t="s">
        <v>10335</v>
      </c>
      <c r="Y2461" s="71" t="s">
        <v>10335</v>
      </c>
      <c r="Z2461" s="124" t="s">
        <v>11896</v>
      </c>
      <c r="AA2461" s="89"/>
      <c r="AB2461" s="89"/>
      <c r="AC2461" s="89"/>
      <c r="AD2461" s="89"/>
      <c r="AE2461" s="125" t="s">
        <v>10555</v>
      </c>
      <c r="AF2461" s="89"/>
      <c r="AG2461" s="89"/>
      <c r="AH2461" s="89"/>
      <c r="AI2461" s="67" t="s">
        <v>10558</v>
      </c>
      <c r="AJ2461" s="64" t="s">
        <v>42</v>
      </c>
      <c r="AK2461" s="68"/>
      <c r="AL2461" s="68"/>
      <c r="AM2461" s="68"/>
      <c r="AN2461" s="110"/>
      <c r="AO2461" s="110"/>
      <c r="AP2461" s="107"/>
      <c r="AQ2461" s="68"/>
    </row>
    <row r="2462" customFormat="false" ht="15" hidden="false" customHeight="false" outlineLevel="0" collapsed="false">
      <c r="B2462" s="1" t="str">
        <f aca="false">поверители!$E2462</f>
        <v>A26/DCS/S7-300</v>
      </c>
      <c r="C2462" s="64" t="s">
        <v>39</v>
      </c>
      <c r="D2462" s="63"/>
      <c r="E2462" s="114" t="s">
        <v>13207</v>
      </c>
      <c r="F2462" s="63"/>
      <c r="G2462" s="63" t="s">
        <v>10335</v>
      </c>
      <c r="H2462" s="117" t="s">
        <v>43</v>
      </c>
      <c r="I2462" s="67" t="s">
        <v>10652</v>
      </c>
      <c r="J2462" s="76"/>
      <c r="K2462" s="76"/>
      <c r="L2462" s="109"/>
      <c r="M2462" s="76"/>
      <c r="N2462" s="76"/>
      <c r="O2462" s="71" t="s">
        <v>10335</v>
      </c>
      <c r="P2462" s="71"/>
      <c r="Q2462" s="71" t="s">
        <v>10338</v>
      </c>
      <c r="R2462" s="79" t="s">
        <v>10339</v>
      </c>
      <c r="S2462" s="74" t="s">
        <v>13208</v>
      </c>
      <c r="T2462" s="74" t="n">
        <v>45897</v>
      </c>
      <c r="U2462" s="87" t="s">
        <v>10340</v>
      </c>
      <c r="V2462" s="87" t="s">
        <v>10341</v>
      </c>
      <c r="W2462" s="76"/>
      <c r="X2462" s="71" t="s">
        <v>10335</v>
      </c>
      <c r="Y2462" s="71" t="s">
        <v>10342</v>
      </c>
      <c r="Z2462" s="63" t="s">
        <v>10619</v>
      </c>
      <c r="AA2462" s="76"/>
      <c r="AB2462" s="76"/>
      <c r="AC2462" s="76"/>
      <c r="AD2462" s="76"/>
      <c r="AE2462" s="97" t="s">
        <v>10620</v>
      </c>
      <c r="AF2462" s="76"/>
      <c r="AG2462" s="76"/>
      <c r="AH2462" s="76"/>
      <c r="AI2462" s="67" t="s">
        <v>13209</v>
      </c>
      <c r="AJ2462" s="79" t="s">
        <v>42</v>
      </c>
      <c r="AK2462" s="68"/>
      <c r="AL2462" s="68"/>
      <c r="AM2462" s="68"/>
      <c r="AN2462" s="110"/>
      <c r="AO2462" s="110"/>
      <c r="AP2462" s="107"/>
      <c r="AQ2462" s="68"/>
    </row>
    <row r="2463" customFormat="false" ht="15" hidden="false" customHeight="false" outlineLevel="0" collapsed="false">
      <c r="B2463" s="1" t="str">
        <f aca="false">поверители!$E2463</f>
        <v>VP1,2/S635</v>
      </c>
      <c r="C2463" s="64" t="s">
        <v>10138</v>
      </c>
      <c r="D2463" s="63"/>
      <c r="E2463" s="114" t="s">
        <v>13210</v>
      </c>
      <c r="F2463" s="63"/>
      <c r="G2463" s="63" t="s">
        <v>10335</v>
      </c>
      <c r="H2463" s="117" t="s">
        <v>13211</v>
      </c>
      <c r="I2463" s="67" t="s">
        <v>10453</v>
      </c>
      <c r="J2463" s="76"/>
      <c r="K2463" s="76"/>
      <c r="L2463" s="109"/>
      <c r="M2463" s="76"/>
      <c r="N2463" s="76"/>
      <c r="O2463" s="71" t="s">
        <v>10335</v>
      </c>
      <c r="P2463" s="71"/>
      <c r="Q2463" s="71" t="s">
        <v>10338</v>
      </c>
      <c r="R2463" s="79" t="s">
        <v>10339</v>
      </c>
      <c r="S2463" s="74" t="s">
        <v>13208</v>
      </c>
      <c r="T2463" s="74" t="n">
        <v>45897</v>
      </c>
      <c r="U2463" s="87" t="s">
        <v>10340</v>
      </c>
      <c r="V2463" s="87" t="s">
        <v>10341</v>
      </c>
      <c r="W2463" s="76"/>
      <c r="X2463" s="71" t="s">
        <v>10335</v>
      </c>
      <c r="Y2463" s="71" t="s">
        <v>10342</v>
      </c>
      <c r="Z2463" s="63" t="s">
        <v>10619</v>
      </c>
      <c r="AA2463" s="76"/>
      <c r="AB2463" s="76"/>
      <c r="AC2463" s="76"/>
      <c r="AD2463" s="76"/>
      <c r="AE2463" s="97" t="s">
        <v>10620</v>
      </c>
      <c r="AF2463" s="76"/>
      <c r="AG2463" s="76"/>
      <c r="AH2463" s="76"/>
      <c r="AI2463" s="67" t="s">
        <v>13212</v>
      </c>
      <c r="AJ2463" s="79" t="s">
        <v>10346</v>
      </c>
      <c r="AK2463" s="68"/>
      <c r="AL2463" s="68"/>
      <c r="AM2463" s="68"/>
      <c r="AN2463" s="110"/>
      <c r="AO2463" s="110"/>
      <c r="AP2463" s="107"/>
      <c r="AQ2463" s="68"/>
    </row>
    <row r="2464" customFormat="false" ht="15" hidden="false" customHeight="false" outlineLevel="0" collapsed="false">
      <c r="B2464" s="1" t="str">
        <f aca="false">поверители!$E2464</f>
        <v>504/BDR/S7-200</v>
      </c>
      <c r="C2464" s="64" t="s">
        <v>32</v>
      </c>
      <c r="D2464" s="63"/>
      <c r="E2464" s="114" t="s">
        <v>13213</v>
      </c>
      <c r="F2464" s="63"/>
      <c r="G2464" s="63" t="s">
        <v>10335</v>
      </c>
      <c r="H2464" s="117" t="s">
        <v>38</v>
      </c>
      <c r="I2464" s="67" t="s">
        <v>10369</v>
      </c>
      <c r="J2464" s="76"/>
      <c r="K2464" s="76"/>
      <c r="L2464" s="109"/>
      <c r="M2464" s="76"/>
      <c r="N2464" s="76"/>
      <c r="O2464" s="71" t="s">
        <v>10335</v>
      </c>
      <c r="P2464" s="71"/>
      <c r="Q2464" s="71" t="s">
        <v>10338</v>
      </c>
      <c r="R2464" s="79" t="s">
        <v>10339</v>
      </c>
      <c r="S2464" s="74" t="s">
        <v>13208</v>
      </c>
      <c r="T2464" s="74" t="n">
        <v>45897</v>
      </c>
      <c r="U2464" s="87" t="s">
        <v>10340</v>
      </c>
      <c r="V2464" s="87" t="s">
        <v>10341</v>
      </c>
      <c r="W2464" s="76"/>
      <c r="X2464" s="71" t="s">
        <v>10335</v>
      </c>
      <c r="Y2464" s="71" t="s">
        <v>10342</v>
      </c>
      <c r="Z2464" s="63" t="s">
        <v>10619</v>
      </c>
      <c r="AA2464" s="76"/>
      <c r="AB2464" s="76"/>
      <c r="AC2464" s="76"/>
      <c r="AD2464" s="76"/>
      <c r="AE2464" s="97" t="s">
        <v>10620</v>
      </c>
      <c r="AF2464" s="76"/>
      <c r="AG2464" s="76"/>
      <c r="AH2464" s="76"/>
      <c r="AI2464" s="67" t="s">
        <v>13214</v>
      </c>
      <c r="AJ2464" s="79" t="s">
        <v>10346</v>
      </c>
      <c r="AK2464" s="68"/>
      <c r="AL2464" s="68"/>
      <c r="AM2464" s="68"/>
      <c r="AN2464" s="110"/>
      <c r="AO2464" s="110"/>
      <c r="AP2464" s="107"/>
      <c r="AQ2464" s="68"/>
    </row>
    <row r="2465" customFormat="false" ht="15" hidden="false" customHeight="false" outlineLevel="0" collapsed="false">
      <c r="B2465" s="1" t="str">
        <f aca="false">поверители!$E2465</f>
        <v>C2ME19037C</v>
      </c>
      <c r="C2465" s="64" t="s">
        <v>10139</v>
      </c>
      <c r="D2465" s="63"/>
      <c r="E2465" s="114" t="s">
        <v>13215</v>
      </c>
      <c r="F2465" s="63"/>
      <c r="G2465" s="63" t="s">
        <v>10335</v>
      </c>
      <c r="H2465" s="117" t="s">
        <v>13216</v>
      </c>
      <c r="I2465" s="67" t="s">
        <v>10369</v>
      </c>
      <c r="J2465" s="76"/>
      <c r="K2465" s="76"/>
      <c r="L2465" s="109"/>
      <c r="M2465" s="76"/>
      <c r="N2465" s="76"/>
      <c r="O2465" s="71" t="s">
        <v>10335</v>
      </c>
      <c r="P2465" s="71"/>
      <c r="Q2465" s="71" t="s">
        <v>10338</v>
      </c>
      <c r="R2465" s="79" t="s">
        <v>10339</v>
      </c>
      <c r="S2465" s="74" t="s">
        <v>13217</v>
      </c>
      <c r="T2465" s="74" t="n">
        <v>45898</v>
      </c>
      <c r="U2465" s="87" t="s">
        <v>10340</v>
      </c>
      <c r="V2465" s="87" t="s">
        <v>10341</v>
      </c>
      <c r="W2465" s="76"/>
      <c r="X2465" s="71" t="s">
        <v>10335</v>
      </c>
      <c r="Y2465" s="71" t="s">
        <v>10342</v>
      </c>
      <c r="Z2465" s="63" t="s">
        <v>10619</v>
      </c>
      <c r="AA2465" s="76"/>
      <c r="AB2465" s="76"/>
      <c r="AC2465" s="76"/>
      <c r="AD2465" s="76"/>
      <c r="AE2465" s="97" t="s">
        <v>10620</v>
      </c>
      <c r="AF2465" s="76"/>
      <c r="AG2465" s="76"/>
      <c r="AH2465" s="76"/>
      <c r="AI2465" s="67" t="s">
        <v>13218</v>
      </c>
      <c r="AJ2465" s="79" t="s">
        <v>10346</v>
      </c>
      <c r="AK2465" s="68"/>
      <c r="AL2465" s="68"/>
      <c r="AM2465" s="68"/>
      <c r="AN2465" s="110"/>
      <c r="AO2465" s="110"/>
      <c r="AP2465" s="107"/>
      <c r="AQ2465" s="68"/>
    </row>
    <row r="2466" customFormat="false" ht="15" hidden="false" customHeight="false" outlineLevel="0" collapsed="false">
      <c r="B2466" s="1" t="str">
        <f aca="false">поверители!$E2466</f>
        <v>03728</v>
      </c>
      <c r="C2466" s="64" t="s">
        <v>1753</v>
      </c>
      <c r="D2466" s="63"/>
      <c r="E2466" s="67" t="s">
        <v>13219</v>
      </c>
      <c r="F2466" s="63"/>
      <c r="G2466" s="63" t="s">
        <v>10335</v>
      </c>
      <c r="H2466" s="81" t="s">
        <v>1756</v>
      </c>
      <c r="I2466" s="67" t="s">
        <v>10374</v>
      </c>
      <c r="J2466" s="76"/>
      <c r="K2466" s="76"/>
      <c r="L2466" s="76"/>
      <c r="M2466" s="76"/>
      <c r="N2466" s="76"/>
      <c r="O2466" s="71" t="s">
        <v>10335</v>
      </c>
      <c r="P2466" s="71"/>
      <c r="Q2466" s="71" t="s">
        <v>10338</v>
      </c>
      <c r="R2466" s="79" t="s">
        <v>10339</v>
      </c>
      <c r="S2466" s="74" t="n">
        <v>45168</v>
      </c>
      <c r="T2466" s="74" t="n">
        <v>45898</v>
      </c>
      <c r="U2466" s="87" t="s">
        <v>10340</v>
      </c>
      <c r="V2466" s="87" t="s">
        <v>10341</v>
      </c>
      <c r="W2466" s="76"/>
      <c r="X2466" s="71" t="s">
        <v>10335</v>
      </c>
      <c r="Y2466" s="71" t="s">
        <v>10342</v>
      </c>
      <c r="Z2466" s="79" t="s">
        <v>10629</v>
      </c>
      <c r="AA2466" s="76"/>
      <c r="AB2466" s="76"/>
      <c r="AC2466" s="76"/>
      <c r="AD2466" s="76"/>
      <c r="AE2466" s="97" t="s">
        <v>10630</v>
      </c>
      <c r="AF2466" s="76"/>
      <c r="AG2466" s="76"/>
      <c r="AH2466" s="76"/>
      <c r="AI2466" s="67" t="s">
        <v>10979</v>
      </c>
      <c r="AJ2466" s="79" t="s">
        <v>10346</v>
      </c>
      <c r="AK2466" s="68"/>
      <c r="AL2466" s="68"/>
      <c r="AM2466" s="68"/>
      <c r="AN2466" s="110"/>
      <c r="AO2466" s="110"/>
      <c r="AP2466" s="107"/>
      <c r="AQ2466" s="68"/>
    </row>
    <row r="2467" customFormat="false" ht="15" hidden="false" customHeight="false" outlineLevel="0" collapsed="false">
      <c r="B2467" s="1" t="str">
        <f aca="false">поверители!$E2467</f>
        <v>171702719</v>
      </c>
      <c r="C2467" s="64" t="s">
        <v>5692</v>
      </c>
      <c r="D2467" s="63"/>
      <c r="E2467" s="67" t="s">
        <v>13220</v>
      </c>
      <c r="F2467" s="63"/>
      <c r="G2467" s="63" t="s">
        <v>10335</v>
      </c>
      <c r="H2467" s="63" t="s">
        <v>11372</v>
      </c>
      <c r="I2467" s="67" t="s">
        <v>10337</v>
      </c>
      <c r="J2467" s="76"/>
      <c r="K2467" s="76"/>
      <c r="L2467" s="76"/>
      <c r="M2467" s="76"/>
      <c r="N2467" s="76"/>
      <c r="O2467" s="71" t="s">
        <v>10335</v>
      </c>
      <c r="P2467" s="71"/>
      <c r="Q2467" s="71" t="s">
        <v>10338</v>
      </c>
      <c r="R2467" s="79" t="s">
        <v>10339</v>
      </c>
      <c r="S2467" s="74" t="n">
        <v>45168</v>
      </c>
      <c r="T2467" s="74" t="n">
        <v>45898</v>
      </c>
      <c r="U2467" s="87" t="s">
        <v>10340</v>
      </c>
      <c r="V2467" s="87" t="s">
        <v>10341</v>
      </c>
      <c r="W2467" s="76"/>
      <c r="X2467" s="71" t="s">
        <v>10335</v>
      </c>
      <c r="Y2467" s="71" t="s">
        <v>10342</v>
      </c>
      <c r="Z2467" s="79" t="s">
        <v>10629</v>
      </c>
      <c r="AA2467" s="76"/>
      <c r="AB2467" s="76"/>
      <c r="AC2467" s="76"/>
      <c r="AD2467" s="76"/>
      <c r="AE2467" s="97" t="s">
        <v>10630</v>
      </c>
      <c r="AF2467" s="76"/>
      <c r="AG2467" s="76"/>
      <c r="AH2467" s="76"/>
      <c r="AI2467" s="67" t="s">
        <v>10558</v>
      </c>
      <c r="AJ2467" s="79" t="s">
        <v>10346</v>
      </c>
      <c r="AK2467" s="68"/>
      <c r="AL2467" s="68"/>
      <c r="AM2467" s="68"/>
      <c r="AN2467" s="110"/>
      <c r="AO2467" s="110"/>
      <c r="AP2467" s="107"/>
      <c r="AQ2467" s="68"/>
    </row>
    <row r="2468" customFormat="false" ht="15" hidden="false" customHeight="false" outlineLevel="0" collapsed="false">
      <c r="B2468" s="1" t="str">
        <f aca="false">поверители!$E2468</f>
        <v>171702720</v>
      </c>
      <c r="C2468" s="64" t="s">
        <v>5692</v>
      </c>
      <c r="D2468" s="63"/>
      <c r="E2468" s="67" t="s">
        <v>13221</v>
      </c>
      <c r="F2468" s="63"/>
      <c r="G2468" s="63" t="s">
        <v>10335</v>
      </c>
      <c r="H2468" s="63" t="s">
        <v>11372</v>
      </c>
      <c r="I2468" s="67" t="s">
        <v>10337</v>
      </c>
      <c r="J2468" s="76"/>
      <c r="K2468" s="76"/>
      <c r="L2468" s="76"/>
      <c r="M2468" s="76"/>
      <c r="N2468" s="76"/>
      <c r="O2468" s="71" t="s">
        <v>10335</v>
      </c>
      <c r="P2468" s="71"/>
      <c r="Q2468" s="71" t="s">
        <v>10338</v>
      </c>
      <c r="R2468" s="79" t="s">
        <v>10339</v>
      </c>
      <c r="S2468" s="74" t="n">
        <v>45168</v>
      </c>
      <c r="T2468" s="74" t="n">
        <v>45898</v>
      </c>
      <c r="U2468" s="87" t="s">
        <v>10340</v>
      </c>
      <c r="V2468" s="87" t="s">
        <v>10341</v>
      </c>
      <c r="W2468" s="76"/>
      <c r="X2468" s="71" t="s">
        <v>10335</v>
      </c>
      <c r="Y2468" s="71" t="s">
        <v>10342</v>
      </c>
      <c r="Z2468" s="79" t="s">
        <v>10629</v>
      </c>
      <c r="AA2468" s="76"/>
      <c r="AB2468" s="76"/>
      <c r="AC2468" s="76"/>
      <c r="AD2468" s="76"/>
      <c r="AE2468" s="97" t="s">
        <v>10630</v>
      </c>
      <c r="AF2468" s="76"/>
      <c r="AG2468" s="76"/>
      <c r="AH2468" s="76"/>
      <c r="AI2468" s="67" t="s">
        <v>10558</v>
      </c>
      <c r="AJ2468" s="79" t="s">
        <v>10346</v>
      </c>
      <c r="AK2468" s="68"/>
      <c r="AL2468" s="68"/>
      <c r="AM2468" s="68"/>
      <c r="AN2468" s="110"/>
      <c r="AO2468" s="110"/>
      <c r="AP2468" s="107"/>
      <c r="AQ2468" s="68"/>
    </row>
    <row r="2469" customFormat="false" ht="15" hidden="false" customHeight="false" outlineLevel="0" collapsed="false">
      <c r="B2469" s="1" t="str">
        <f aca="false">поверители!$E2469</f>
        <v>171702724</v>
      </c>
      <c r="C2469" s="64" t="s">
        <v>5692</v>
      </c>
      <c r="D2469" s="63"/>
      <c r="E2469" s="67" t="s">
        <v>5696</v>
      </c>
      <c r="F2469" s="63"/>
      <c r="G2469" s="63" t="s">
        <v>10335</v>
      </c>
      <c r="H2469" s="63" t="s">
        <v>11372</v>
      </c>
      <c r="I2469" s="67" t="s">
        <v>10337</v>
      </c>
      <c r="J2469" s="76"/>
      <c r="K2469" s="76"/>
      <c r="L2469" s="76"/>
      <c r="M2469" s="76"/>
      <c r="N2469" s="76"/>
      <c r="O2469" s="71" t="s">
        <v>10335</v>
      </c>
      <c r="P2469" s="71"/>
      <c r="Q2469" s="71" t="s">
        <v>10338</v>
      </c>
      <c r="R2469" s="79" t="s">
        <v>10339</v>
      </c>
      <c r="S2469" s="74" t="n">
        <v>45168</v>
      </c>
      <c r="T2469" s="74" t="n">
        <v>45898</v>
      </c>
      <c r="U2469" s="87" t="s">
        <v>10340</v>
      </c>
      <c r="V2469" s="87" t="s">
        <v>10341</v>
      </c>
      <c r="W2469" s="76"/>
      <c r="X2469" s="71" t="s">
        <v>10335</v>
      </c>
      <c r="Y2469" s="71" t="s">
        <v>10342</v>
      </c>
      <c r="Z2469" s="79" t="s">
        <v>10629</v>
      </c>
      <c r="AA2469" s="76"/>
      <c r="AB2469" s="76"/>
      <c r="AC2469" s="76"/>
      <c r="AD2469" s="76"/>
      <c r="AE2469" s="97" t="s">
        <v>10630</v>
      </c>
      <c r="AF2469" s="76"/>
      <c r="AG2469" s="76"/>
      <c r="AH2469" s="76"/>
      <c r="AI2469" s="67" t="s">
        <v>10558</v>
      </c>
      <c r="AJ2469" s="79" t="s">
        <v>10346</v>
      </c>
      <c r="AK2469" s="68"/>
      <c r="AL2469" s="68"/>
      <c r="AM2469" s="68"/>
      <c r="AN2469" s="110"/>
      <c r="AO2469" s="110"/>
      <c r="AP2469" s="107"/>
      <c r="AQ2469" s="68"/>
    </row>
    <row r="2470" customFormat="false" ht="15" hidden="false" customHeight="false" outlineLevel="0" collapsed="false">
      <c r="B2470" s="1" t="str">
        <f aca="false">поверители!$E2470</f>
        <v>171702715</v>
      </c>
      <c r="C2470" s="64" t="s">
        <v>5692</v>
      </c>
      <c r="D2470" s="63"/>
      <c r="E2470" s="67" t="s">
        <v>13222</v>
      </c>
      <c r="F2470" s="63"/>
      <c r="G2470" s="63" t="s">
        <v>10335</v>
      </c>
      <c r="H2470" s="63" t="s">
        <v>11372</v>
      </c>
      <c r="I2470" s="67" t="s">
        <v>10337</v>
      </c>
      <c r="J2470" s="76"/>
      <c r="K2470" s="76"/>
      <c r="L2470" s="76"/>
      <c r="M2470" s="76"/>
      <c r="N2470" s="76"/>
      <c r="O2470" s="71" t="s">
        <v>10335</v>
      </c>
      <c r="P2470" s="71"/>
      <c r="Q2470" s="71" t="s">
        <v>10338</v>
      </c>
      <c r="R2470" s="79" t="s">
        <v>10339</v>
      </c>
      <c r="S2470" s="74" t="n">
        <v>45168</v>
      </c>
      <c r="T2470" s="74" t="n">
        <v>45898</v>
      </c>
      <c r="U2470" s="87" t="s">
        <v>10340</v>
      </c>
      <c r="V2470" s="87" t="s">
        <v>10341</v>
      </c>
      <c r="W2470" s="76"/>
      <c r="X2470" s="71" t="s">
        <v>10335</v>
      </c>
      <c r="Y2470" s="71" t="s">
        <v>10342</v>
      </c>
      <c r="Z2470" s="79" t="s">
        <v>10629</v>
      </c>
      <c r="AA2470" s="76"/>
      <c r="AB2470" s="76"/>
      <c r="AC2470" s="76"/>
      <c r="AD2470" s="76"/>
      <c r="AE2470" s="97" t="s">
        <v>10630</v>
      </c>
      <c r="AF2470" s="76"/>
      <c r="AG2470" s="76"/>
      <c r="AH2470" s="76"/>
      <c r="AI2470" s="67" t="s">
        <v>10863</v>
      </c>
      <c r="AJ2470" s="79" t="s">
        <v>10346</v>
      </c>
      <c r="AK2470" s="68"/>
      <c r="AL2470" s="68"/>
      <c r="AM2470" s="68"/>
      <c r="AN2470" s="110"/>
      <c r="AO2470" s="110"/>
      <c r="AP2470" s="107"/>
      <c r="AQ2470" s="68"/>
    </row>
    <row r="2471" customFormat="false" ht="15" hidden="false" customHeight="false" outlineLevel="0" collapsed="false">
      <c r="B2471" s="1" t="str">
        <f aca="false">поверители!$E2471</f>
        <v>171702726</v>
      </c>
      <c r="C2471" s="64" t="s">
        <v>5692</v>
      </c>
      <c r="D2471" s="63"/>
      <c r="E2471" s="67" t="s">
        <v>13223</v>
      </c>
      <c r="F2471" s="63"/>
      <c r="G2471" s="63" t="s">
        <v>10335</v>
      </c>
      <c r="H2471" s="63" t="s">
        <v>11372</v>
      </c>
      <c r="I2471" s="67" t="s">
        <v>10337</v>
      </c>
      <c r="J2471" s="76"/>
      <c r="K2471" s="76"/>
      <c r="L2471" s="76"/>
      <c r="M2471" s="76"/>
      <c r="N2471" s="76"/>
      <c r="O2471" s="71" t="s">
        <v>10335</v>
      </c>
      <c r="P2471" s="71"/>
      <c r="Q2471" s="71" t="s">
        <v>10338</v>
      </c>
      <c r="R2471" s="79" t="s">
        <v>10339</v>
      </c>
      <c r="S2471" s="74" t="n">
        <v>45168</v>
      </c>
      <c r="T2471" s="74" t="n">
        <v>45898</v>
      </c>
      <c r="U2471" s="87" t="s">
        <v>10340</v>
      </c>
      <c r="V2471" s="87" t="s">
        <v>10341</v>
      </c>
      <c r="W2471" s="76"/>
      <c r="X2471" s="71" t="s">
        <v>10335</v>
      </c>
      <c r="Y2471" s="71" t="s">
        <v>10342</v>
      </c>
      <c r="Z2471" s="79" t="s">
        <v>10629</v>
      </c>
      <c r="AA2471" s="76"/>
      <c r="AB2471" s="76"/>
      <c r="AC2471" s="76"/>
      <c r="AD2471" s="76"/>
      <c r="AE2471" s="97" t="s">
        <v>10630</v>
      </c>
      <c r="AF2471" s="76"/>
      <c r="AG2471" s="76"/>
      <c r="AH2471" s="76"/>
      <c r="AI2471" s="67" t="s">
        <v>10558</v>
      </c>
      <c r="AJ2471" s="79" t="s">
        <v>10346</v>
      </c>
      <c r="AK2471" s="68"/>
      <c r="AL2471" s="68"/>
      <c r="AM2471" s="68"/>
      <c r="AN2471" s="110"/>
      <c r="AO2471" s="110"/>
      <c r="AP2471" s="107"/>
      <c r="AQ2471" s="68"/>
    </row>
    <row r="2472" customFormat="false" ht="15" hidden="false" customHeight="false" outlineLevel="0" collapsed="false">
      <c r="B2472" s="1" t="str">
        <f aca="false">поверители!$E2472</f>
        <v>171702698</v>
      </c>
      <c r="C2472" s="64" t="s">
        <v>5692</v>
      </c>
      <c r="D2472" s="63"/>
      <c r="E2472" s="67" t="s">
        <v>13224</v>
      </c>
      <c r="F2472" s="63"/>
      <c r="G2472" s="63" t="s">
        <v>10335</v>
      </c>
      <c r="H2472" s="63" t="s">
        <v>11372</v>
      </c>
      <c r="I2472" s="67" t="s">
        <v>10337</v>
      </c>
      <c r="J2472" s="76"/>
      <c r="K2472" s="76"/>
      <c r="L2472" s="76"/>
      <c r="M2472" s="76"/>
      <c r="N2472" s="76"/>
      <c r="O2472" s="71" t="s">
        <v>10335</v>
      </c>
      <c r="P2472" s="71"/>
      <c r="Q2472" s="71" t="s">
        <v>10338</v>
      </c>
      <c r="R2472" s="79" t="s">
        <v>10339</v>
      </c>
      <c r="S2472" s="74" t="n">
        <v>45168</v>
      </c>
      <c r="T2472" s="74" t="n">
        <v>45898</v>
      </c>
      <c r="U2472" s="87" t="s">
        <v>10340</v>
      </c>
      <c r="V2472" s="87" t="s">
        <v>10341</v>
      </c>
      <c r="W2472" s="76"/>
      <c r="X2472" s="71" t="s">
        <v>10335</v>
      </c>
      <c r="Y2472" s="71" t="s">
        <v>10342</v>
      </c>
      <c r="Z2472" s="79" t="s">
        <v>10629</v>
      </c>
      <c r="AA2472" s="76"/>
      <c r="AB2472" s="76"/>
      <c r="AC2472" s="76"/>
      <c r="AD2472" s="76"/>
      <c r="AE2472" s="97" t="s">
        <v>10630</v>
      </c>
      <c r="AF2472" s="76"/>
      <c r="AG2472" s="76"/>
      <c r="AH2472" s="76"/>
      <c r="AI2472" s="67" t="s">
        <v>10863</v>
      </c>
      <c r="AJ2472" s="79" t="s">
        <v>10346</v>
      </c>
      <c r="AK2472" s="68"/>
      <c r="AL2472" s="68"/>
      <c r="AM2472" s="68"/>
      <c r="AN2472" s="110"/>
      <c r="AO2472" s="110"/>
      <c r="AP2472" s="107"/>
      <c r="AQ2472" s="68"/>
    </row>
    <row r="2473" customFormat="false" ht="15" hidden="false" customHeight="false" outlineLevel="0" collapsed="false">
      <c r="B2473" s="1" t="str">
        <f aca="false">поверители!$E2473</f>
        <v>171702738</v>
      </c>
      <c r="C2473" s="64" t="s">
        <v>5692</v>
      </c>
      <c r="D2473" s="63"/>
      <c r="E2473" s="67" t="s">
        <v>13225</v>
      </c>
      <c r="F2473" s="63"/>
      <c r="G2473" s="63" t="s">
        <v>10335</v>
      </c>
      <c r="H2473" s="63" t="s">
        <v>11372</v>
      </c>
      <c r="I2473" s="67" t="s">
        <v>10337</v>
      </c>
      <c r="J2473" s="76"/>
      <c r="K2473" s="76"/>
      <c r="L2473" s="76"/>
      <c r="M2473" s="76"/>
      <c r="N2473" s="76"/>
      <c r="O2473" s="71" t="s">
        <v>10335</v>
      </c>
      <c r="P2473" s="71"/>
      <c r="Q2473" s="71" t="s">
        <v>10338</v>
      </c>
      <c r="R2473" s="79" t="s">
        <v>10339</v>
      </c>
      <c r="S2473" s="74" t="n">
        <v>45168</v>
      </c>
      <c r="T2473" s="74" t="n">
        <v>45898</v>
      </c>
      <c r="U2473" s="87" t="s">
        <v>10340</v>
      </c>
      <c r="V2473" s="87" t="s">
        <v>10341</v>
      </c>
      <c r="W2473" s="76"/>
      <c r="X2473" s="71" t="s">
        <v>10335</v>
      </c>
      <c r="Y2473" s="71" t="s">
        <v>10342</v>
      </c>
      <c r="Z2473" s="79" t="s">
        <v>10629</v>
      </c>
      <c r="AA2473" s="76"/>
      <c r="AB2473" s="76"/>
      <c r="AC2473" s="76"/>
      <c r="AD2473" s="76"/>
      <c r="AE2473" s="97" t="s">
        <v>10630</v>
      </c>
      <c r="AF2473" s="76"/>
      <c r="AG2473" s="76"/>
      <c r="AH2473" s="76"/>
      <c r="AI2473" s="67" t="s">
        <v>10558</v>
      </c>
      <c r="AJ2473" s="79" t="s">
        <v>10346</v>
      </c>
      <c r="AK2473" s="68"/>
      <c r="AL2473" s="68"/>
      <c r="AM2473" s="68"/>
      <c r="AN2473" s="110"/>
      <c r="AO2473" s="110"/>
      <c r="AP2473" s="107"/>
      <c r="AQ2473" s="68"/>
    </row>
    <row r="2474" customFormat="false" ht="15" hidden="false" customHeight="false" outlineLevel="0" collapsed="false">
      <c r="B2474" s="1" t="str">
        <f aca="false">поверители!$E2474</f>
        <v>171702690</v>
      </c>
      <c r="C2474" s="64" t="s">
        <v>5692</v>
      </c>
      <c r="D2474" s="63"/>
      <c r="E2474" s="67" t="s">
        <v>5698</v>
      </c>
      <c r="F2474" s="63"/>
      <c r="G2474" s="63" t="s">
        <v>10335</v>
      </c>
      <c r="H2474" s="63" t="s">
        <v>11372</v>
      </c>
      <c r="I2474" s="67" t="s">
        <v>10337</v>
      </c>
      <c r="J2474" s="76"/>
      <c r="K2474" s="76"/>
      <c r="L2474" s="76"/>
      <c r="M2474" s="76"/>
      <c r="N2474" s="76"/>
      <c r="O2474" s="71" t="s">
        <v>10335</v>
      </c>
      <c r="P2474" s="71"/>
      <c r="Q2474" s="71" t="s">
        <v>10338</v>
      </c>
      <c r="R2474" s="79" t="s">
        <v>10339</v>
      </c>
      <c r="S2474" s="74" t="n">
        <v>45168</v>
      </c>
      <c r="T2474" s="74" t="n">
        <v>45898</v>
      </c>
      <c r="U2474" s="87" t="s">
        <v>10340</v>
      </c>
      <c r="V2474" s="87" t="s">
        <v>10341</v>
      </c>
      <c r="W2474" s="76"/>
      <c r="X2474" s="71" t="s">
        <v>10335</v>
      </c>
      <c r="Y2474" s="71" t="s">
        <v>10342</v>
      </c>
      <c r="Z2474" s="79" t="s">
        <v>10629</v>
      </c>
      <c r="AA2474" s="76"/>
      <c r="AB2474" s="76"/>
      <c r="AC2474" s="76"/>
      <c r="AD2474" s="76"/>
      <c r="AE2474" s="97" t="s">
        <v>10630</v>
      </c>
      <c r="AF2474" s="76"/>
      <c r="AG2474" s="76"/>
      <c r="AH2474" s="76"/>
      <c r="AI2474" s="67" t="s">
        <v>10863</v>
      </c>
      <c r="AJ2474" s="79" t="s">
        <v>10346</v>
      </c>
      <c r="AK2474" s="68"/>
      <c r="AL2474" s="68"/>
      <c r="AM2474" s="68"/>
      <c r="AN2474" s="110"/>
      <c r="AO2474" s="110"/>
      <c r="AP2474" s="107"/>
      <c r="AQ2474" s="68"/>
    </row>
    <row r="2475" customFormat="false" ht="15" hidden="false" customHeight="false" outlineLevel="0" collapsed="false">
      <c r="B2475" s="1" t="str">
        <f aca="false">поверители!$E2475</f>
        <v>01664</v>
      </c>
      <c r="C2475" s="64" t="s">
        <v>291</v>
      </c>
      <c r="D2475" s="63"/>
      <c r="E2475" s="81" t="s">
        <v>13226</v>
      </c>
      <c r="F2475" s="63"/>
      <c r="G2475" s="63" t="s">
        <v>10335</v>
      </c>
      <c r="H2475" s="63" t="s">
        <v>404</v>
      </c>
      <c r="I2475" s="67" t="s">
        <v>10458</v>
      </c>
      <c r="J2475" s="76"/>
      <c r="K2475" s="76"/>
      <c r="L2475" s="76"/>
      <c r="M2475" s="76"/>
      <c r="N2475" s="76"/>
      <c r="O2475" s="71" t="s">
        <v>10335</v>
      </c>
      <c r="P2475" s="71"/>
      <c r="Q2475" s="71" t="s">
        <v>10338</v>
      </c>
      <c r="R2475" s="79" t="s">
        <v>10339</v>
      </c>
      <c r="S2475" s="74" t="n">
        <v>45168</v>
      </c>
      <c r="T2475" s="74" t="n">
        <v>45533</v>
      </c>
      <c r="U2475" s="87" t="s">
        <v>10340</v>
      </c>
      <c r="V2475" s="87" t="s">
        <v>10341</v>
      </c>
      <c r="W2475" s="76"/>
      <c r="X2475" s="71" t="s">
        <v>10335</v>
      </c>
      <c r="Y2475" s="71" t="s">
        <v>10342</v>
      </c>
      <c r="Z2475" s="79" t="s">
        <v>10629</v>
      </c>
      <c r="AA2475" s="76"/>
      <c r="AB2475" s="76"/>
      <c r="AC2475" s="76"/>
      <c r="AD2475" s="76"/>
      <c r="AE2475" s="97" t="s">
        <v>10630</v>
      </c>
      <c r="AF2475" s="76"/>
      <c r="AG2475" s="76"/>
      <c r="AH2475" s="76"/>
      <c r="AI2475" s="67" t="s">
        <v>10650</v>
      </c>
      <c r="AJ2475" s="79" t="s">
        <v>10346</v>
      </c>
      <c r="AK2475" s="68"/>
      <c r="AL2475" s="68"/>
      <c r="AM2475" s="68"/>
      <c r="AN2475" s="110"/>
      <c r="AO2475" s="110"/>
      <c r="AP2475" s="107"/>
      <c r="AQ2475" s="68"/>
    </row>
    <row r="2476" customFormat="false" ht="15" hidden="false" customHeight="false" outlineLevel="0" collapsed="false">
      <c r="B2476" s="1" t="str">
        <f aca="false">поверители!$E2476</f>
        <v>01525</v>
      </c>
      <c r="C2476" s="64" t="s">
        <v>323</v>
      </c>
      <c r="D2476" s="63"/>
      <c r="E2476" s="81" t="s">
        <v>13227</v>
      </c>
      <c r="F2476" s="63"/>
      <c r="G2476" s="63" t="s">
        <v>10335</v>
      </c>
      <c r="H2476" s="81" t="s">
        <v>326</v>
      </c>
      <c r="I2476" s="67" t="s">
        <v>10652</v>
      </c>
      <c r="J2476" s="76"/>
      <c r="K2476" s="76"/>
      <c r="L2476" s="76"/>
      <c r="M2476" s="76"/>
      <c r="N2476" s="76"/>
      <c r="O2476" s="71" t="s">
        <v>10335</v>
      </c>
      <c r="P2476" s="71"/>
      <c r="Q2476" s="71" t="s">
        <v>10338</v>
      </c>
      <c r="R2476" s="79" t="s">
        <v>10339</v>
      </c>
      <c r="S2476" s="74" t="n">
        <v>45168</v>
      </c>
      <c r="T2476" s="74" t="n">
        <v>45898</v>
      </c>
      <c r="U2476" s="87" t="s">
        <v>10340</v>
      </c>
      <c r="V2476" s="87" t="s">
        <v>10341</v>
      </c>
      <c r="W2476" s="76"/>
      <c r="X2476" s="71" t="s">
        <v>10335</v>
      </c>
      <c r="Y2476" s="71" t="s">
        <v>10342</v>
      </c>
      <c r="Z2476" s="79" t="s">
        <v>10629</v>
      </c>
      <c r="AA2476" s="76"/>
      <c r="AB2476" s="76"/>
      <c r="AC2476" s="76"/>
      <c r="AD2476" s="76"/>
      <c r="AE2476" s="97" t="s">
        <v>10630</v>
      </c>
      <c r="AF2476" s="76"/>
      <c r="AG2476" s="76"/>
      <c r="AH2476" s="76"/>
      <c r="AI2476" s="67" t="s">
        <v>10558</v>
      </c>
      <c r="AJ2476" s="79" t="s">
        <v>42</v>
      </c>
      <c r="AK2476" s="68"/>
      <c r="AL2476" s="68"/>
      <c r="AM2476" s="68"/>
      <c r="AN2476" s="110"/>
      <c r="AO2476" s="110"/>
      <c r="AP2476" s="107"/>
      <c r="AQ2476" s="68"/>
    </row>
    <row r="2477" customFormat="false" ht="15" hidden="false" customHeight="false" outlineLevel="0" collapsed="false">
      <c r="B2477" s="1" t="str">
        <f aca="false">поверители!$E2477</f>
        <v>01527</v>
      </c>
      <c r="C2477" s="64" t="s">
        <v>323</v>
      </c>
      <c r="D2477" s="63"/>
      <c r="E2477" s="81" t="s">
        <v>5686</v>
      </c>
      <c r="F2477" s="63"/>
      <c r="G2477" s="63" t="s">
        <v>10335</v>
      </c>
      <c r="H2477" s="81" t="s">
        <v>326</v>
      </c>
      <c r="I2477" s="67" t="s">
        <v>10363</v>
      </c>
      <c r="J2477" s="76"/>
      <c r="K2477" s="76"/>
      <c r="L2477" s="76"/>
      <c r="M2477" s="76"/>
      <c r="N2477" s="76"/>
      <c r="O2477" s="71" t="s">
        <v>10335</v>
      </c>
      <c r="P2477" s="71"/>
      <c r="Q2477" s="71" t="s">
        <v>10338</v>
      </c>
      <c r="R2477" s="79" t="s">
        <v>10339</v>
      </c>
      <c r="S2477" s="74" t="n">
        <v>45168</v>
      </c>
      <c r="T2477" s="74" t="n">
        <v>45898</v>
      </c>
      <c r="U2477" s="87" t="s">
        <v>10340</v>
      </c>
      <c r="V2477" s="87" t="s">
        <v>10341</v>
      </c>
      <c r="W2477" s="76"/>
      <c r="X2477" s="71" t="s">
        <v>10335</v>
      </c>
      <c r="Y2477" s="71" t="s">
        <v>10342</v>
      </c>
      <c r="Z2477" s="79" t="s">
        <v>10629</v>
      </c>
      <c r="AA2477" s="76"/>
      <c r="AB2477" s="76"/>
      <c r="AC2477" s="76"/>
      <c r="AD2477" s="76"/>
      <c r="AE2477" s="97" t="s">
        <v>10630</v>
      </c>
      <c r="AF2477" s="76"/>
      <c r="AG2477" s="76"/>
      <c r="AH2477" s="76"/>
      <c r="AI2477" s="67" t="s">
        <v>10863</v>
      </c>
      <c r="AJ2477" s="79" t="s">
        <v>42</v>
      </c>
      <c r="AK2477" s="68"/>
      <c r="AL2477" s="68"/>
      <c r="AM2477" s="68"/>
      <c r="AN2477" s="110"/>
      <c r="AO2477" s="110"/>
      <c r="AP2477" s="107"/>
      <c r="AQ2477" s="68"/>
    </row>
    <row r="2478" customFormat="false" ht="15" hidden="false" customHeight="false" outlineLevel="0" collapsed="false">
      <c r="B2478" s="1" t="str">
        <f aca="false">поверители!$E2478</f>
        <v>01539</v>
      </c>
      <c r="C2478" s="64" t="s">
        <v>323</v>
      </c>
      <c r="D2478" s="63"/>
      <c r="E2478" s="81" t="s">
        <v>13228</v>
      </c>
      <c r="F2478" s="63"/>
      <c r="G2478" s="63" t="s">
        <v>10335</v>
      </c>
      <c r="H2478" s="81" t="s">
        <v>763</v>
      </c>
      <c r="I2478" s="67" t="s">
        <v>10363</v>
      </c>
      <c r="J2478" s="76"/>
      <c r="K2478" s="76"/>
      <c r="L2478" s="76"/>
      <c r="M2478" s="76"/>
      <c r="N2478" s="76"/>
      <c r="O2478" s="71" t="s">
        <v>10335</v>
      </c>
      <c r="P2478" s="71"/>
      <c r="Q2478" s="71" t="s">
        <v>10338</v>
      </c>
      <c r="R2478" s="79" t="s">
        <v>10339</v>
      </c>
      <c r="S2478" s="74" t="n">
        <v>45168</v>
      </c>
      <c r="T2478" s="74" t="n">
        <v>45898</v>
      </c>
      <c r="U2478" s="87" t="s">
        <v>10340</v>
      </c>
      <c r="V2478" s="87" t="s">
        <v>10341</v>
      </c>
      <c r="W2478" s="76"/>
      <c r="X2478" s="71" t="s">
        <v>10335</v>
      </c>
      <c r="Y2478" s="71" t="s">
        <v>10342</v>
      </c>
      <c r="Z2478" s="79" t="s">
        <v>10629</v>
      </c>
      <c r="AA2478" s="76"/>
      <c r="AB2478" s="76"/>
      <c r="AC2478" s="76"/>
      <c r="AD2478" s="76"/>
      <c r="AE2478" s="97" t="s">
        <v>10630</v>
      </c>
      <c r="AF2478" s="76"/>
      <c r="AG2478" s="76"/>
      <c r="AH2478" s="76"/>
      <c r="AI2478" s="67" t="s">
        <v>10863</v>
      </c>
      <c r="AJ2478" s="79" t="s">
        <v>42</v>
      </c>
      <c r="AK2478" s="68"/>
      <c r="AL2478" s="68"/>
      <c r="AM2478" s="68"/>
      <c r="AN2478" s="110"/>
      <c r="AO2478" s="110"/>
      <c r="AP2478" s="107"/>
      <c r="AQ2478" s="68"/>
    </row>
    <row r="2479" customFormat="false" ht="15" hidden="false" customHeight="false" outlineLevel="0" collapsed="false">
      <c r="B2479" s="1" t="str">
        <f aca="false">поверители!$E2479</f>
        <v>01544</v>
      </c>
      <c r="C2479" s="64" t="s">
        <v>323</v>
      </c>
      <c r="D2479" s="63"/>
      <c r="E2479" s="81" t="s">
        <v>13229</v>
      </c>
      <c r="F2479" s="63"/>
      <c r="G2479" s="63" t="s">
        <v>10335</v>
      </c>
      <c r="H2479" s="81" t="s">
        <v>326</v>
      </c>
      <c r="I2479" s="67" t="s">
        <v>10363</v>
      </c>
      <c r="J2479" s="76"/>
      <c r="K2479" s="76"/>
      <c r="L2479" s="76"/>
      <c r="M2479" s="76"/>
      <c r="N2479" s="76"/>
      <c r="O2479" s="71" t="s">
        <v>10335</v>
      </c>
      <c r="P2479" s="71"/>
      <c r="Q2479" s="71" t="s">
        <v>10338</v>
      </c>
      <c r="R2479" s="79" t="s">
        <v>10339</v>
      </c>
      <c r="S2479" s="74" t="n">
        <v>45168</v>
      </c>
      <c r="T2479" s="74" t="n">
        <v>45898</v>
      </c>
      <c r="U2479" s="87" t="s">
        <v>10340</v>
      </c>
      <c r="V2479" s="87" t="s">
        <v>10341</v>
      </c>
      <c r="W2479" s="76"/>
      <c r="X2479" s="71" t="s">
        <v>10335</v>
      </c>
      <c r="Y2479" s="71" t="s">
        <v>10342</v>
      </c>
      <c r="Z2479" s="79" t="s">
        <v>10629</v>
      </c>
      <c r="AA2479" s="76"/>
      <c r="AB2479" s="76"/>
      <c r="AC2479" s="76"/>
      <c r="AD2479" s="76"/>
      <c r="AE2479" s="97" t="s">
        <v>10630</v>
      </c>
      <c r="AF2479" s="76"/>
      <c r="AG2479" s="76"/>
      <c r="AH2479" s="76"/>
      <c r="AI2479" s="67" t="s">
        <v>10558</v>
      </c>
      <c r="AJ2479" s="79" t="s">
        <v>42</v>
      </c>
      <c r="AK2479" s="68"/>
      <c r="AL2479" s="68"/>
      <c r="AM2479" s="68"/>
      <c r="AN2479" s="110"/>
      <c r="AO2479" s="110"/>
      <c r="AP2479" s="107"/>
      <c r="AQ2479" s="68"/>
    </row>
    <row r="2480" customFormat="false" ht="15" hidden="false" customHeight="false" outlineLevel="0" collapsed="false">
      <c r="B2480" s="1" t="str">
        <f aca="false">поверители!$E2480</f>
        <v>01546</v>
      </c>
      <c r="C2480" s="64" t="s">
        <v>323</v>
      </c>
      <c r="D2480" s="63"/>
      <c r="E2480" s="81" t="s">
        <v>13230</v>
      </c>
      <c r="F2480" s="63"/>
      <c r="G2480" s="63" t="s">
        <v>10335</v>
      </c>
      <c r="H2480" s="81" t="s">
        <v>326</v>
      </c>
      <c r="I2480" s="67" t="s">
        <v>10363</v>
      </c>
      <c r="J2480" s="76"/>
      <c r="K2480" s="76"/>
      <c r="L2480" s="76"/>
      <c r="M2480" s="76"/>
      <c r="N2480" s="76"/>
      <c r="O2480" s="71" t="s">
        <v>10335</v>
      </c>
      <c r="P2480" s="71"/>
      <c r="Q2480" s="71" t="s">
        <v>10338</v>
      </c>
      <c r="R2480" s="79" t="s">
        <v>10339</v>
      </c>
      <c r="S2480" s="74" t="n">
        <v>45168</v>
      </c>
      <c r="T2480" s="74" t="n">
        <v>45898</v>
      </c>
      <c r="U2480" s="87" t="s">
        <v>10340</v>
      </c>
      <c r="V2480" s="87" t="s">
        <v>10341</v>
      </c>
      <c r="W2480" s="76"/>
      <c r="X2480" s="71" t="s">
        <v>10335</v>
      </c>
      <c r="Y2480" s="71" t="s">
        <v>10342</v>
      </c>
      <c r="Z2480" s="79" t="s">
        <v>10629</v>
      </c>
      <c r="AA2480" s="76"/>
      <c r="AB2480" s="76"/>
      <c r="AC2480" s="76"/>
      <c r="AD2480" s="76"/>
      <c r="AE2480" s="97" t="s">
        <v>10630</v>
      </c>
      <c r="AF2480" s="76"/>
      <c r="AG2480" s="76"/>
      <c r="AH2480" s="76"/>
      <c r="AI2480" s="67" t="s">
        <v>10558</v>
      </c>
      <c r="AJ2480" s="79" t="s">
        <v>42</v>
      </c>
      <c r="AK2480" s="68"/>
      <c r="AL2480" s="68"/>
      <c r="AM2480" s="68"/>
      <c r="AN2480" s="110"/>
      <c r="AO2480" s="110"/>
      <c r="AP2480" s="107"/>
      <c r="AQ2480" s="68"/>
    </row>
    <row r="2481" customFormat="false" ht="15" hidden="false" customHeight="false" outlineLevel="0" collapsed="false">
      <c r="B2481" s="1" t="str">
        <f aca="false">поверители!$E2481</f>
        <v>01568</v>
      </c>
      <c r="C2481" s="64" t="s">
        <v>323</v>
      </c>
      <c r="D2481" s="63"/>
      <c r="E2481" s="81" t="s">
        <v>5690</v>
      </c>
      <c r="F2481" s="63"/>
      <c r="G2481" s="63" t="s">
        <v>10335</v>
      </c>
      <c r="H2481" s="81" t="s">
        <v>326</v>
      </c>
      <c r="I2481" s="67" t="s">
        <v>10363</v>
      </c>
      <c r="J2481" s="76"/>
      <c r="K2481" s="76"/>
      <c r="L2481" s="76"/>
      <c r="M2481" s="76"/>
      <c r="N2481" s="76"/>
      <c r="O2481" s="71" t="s">
        <v>10335</v>
      </c>
      <c r="P2481" s="71"/>
      <c r="Q2481" s="71" t="s">
        <v>10338</v>
      </c>
      <c r="R2481" s="79" t="s">
        <v>10339</v>
      </c>
      <c r="S2481" s="74" t="n">
        <v>45168</v>
      </c>
      <c r="T2481" s="74" t="n">
        <v>45898</v>
      </c>
      <c r="U2481" s="87" t="s">
        <v>10340</v>
      </c>
      <c r="V2481" s="87" t="s">
        <v>10341</v>
      </c>
      <c r="W2481" s="76"/>
      <c r="X2481" s="71" t="s">
        <v>10335</v>
      </c>
      <c r="Y2481" s="71" t="s">
        <v>10342</v>
      </c>
      <c r="Z2481" s="79" t="s">
        <v>10629</v>
      </c>
      <c r="AA2481" s="76"/>
      <c r="AB2481" s="76"/>
      <c r="AC2481" s="76"/>
      <c r="AD2481" s="76"/>
      <c r="AE2481" s="97" t="s">
        <v>10630</v>
      </c>
      <c r="AF2481" s="76"/>
      <c r="AG2481" s="76"/>
      <c r="AH2481" s="76"/>
      <c r="AI2481" s="67" t="s">
        <v>10863</v>
      </c>
      <c r="AJ2481" s="79" t="s">
        <v>42</v>
      </c>
      <c r="AK2481" s="68"/>
      <c r="AL2481" s="68"/>
      <c r="AM2481" s="68"/>
      <c r="AN2481" s="110"/>
      <c r="AO2481" s="110"/>
      <c r="AP2481" s="107"/>
      <c r="AQ2481" s="68"/>
    </row>
    <row r="2482" customFormat="false" ht="15" hidden="false" customHeight="false" outlineLevel="0" collapsed="false">
      <c r="B2482" s="1" t="str">
        <f aca="false">поверители!$E2482</f>
        <v>Р00066</v>
      </c>
      <c r="C2482" s="64" t="s">
        <v>291</v>
      </c>
      <c r="D2482" s="63"/>
      <c r="E2482" s="81" t="s">
        <v>13231</v>
      </c>
      <c r="F2482" s="63"/>
      <c r="G2482" s="63" t="s">
        <v>10335</v>
      </c>
      <c r="H2482" s="63" t="s">
        <v>404</v>
      </c>
      <c r="I2482" s="67" t="s">
        <v>10458</v>
      </c>
      <c r="J2482" s="76"/>
      <c r="K2482" s="76"/>
      <c r="L2482" s="76"/>
      <c r="M2482" s="76"/>
      <c r="N2482" s="76"/>
      <c r="O2482" s="71" t="s">
        <v>10335</v>
      </c>
      <c r="P2482" s="71"/>
      <c r="Q2482" s="71" t="s">
        <v>10338</v>
      </c>
      <c r="R2482" s="79" t="s">
        <v>10339</v>
      </c>
      <c r="S2482" s="74" t="n">
        <v>45168</v>
      </c>
      <c r="T2482" s="74" t="n">
        <v>45533</v>
      </c>
      <c r="U2482" s="87" t="s">
        <v>10340</v>
      </c>
      <c r="V2482" s="87" t="s">
        <v>10341</v>
      </c>
      <c r="W2482" s="76"/>
      <c r="X2482" s="71" t="s">
        <v>10335</v>
      </c>
      <c r="Y2482" s="71" t="s">
        <v>10342</v>
      </c>
      <c r="Z2482" s="79" t="s">
        <v>10629</v>
      </c>
      <c r="AA2482" s="76"/>
      <c r="AB2482" s="76"/>
      <c r="AC2482" s="76"/>
      <c r="AD2482" s="76"/>
      <c r="AE2482" s="97" t="s">
        <v>10630</v>
      </c>
      <c r="AF2482" s="76"/>
      <c r="AG2482" s="76"/>
      <c r="AH2482" s="76"/>
      <c r="AI2482" s="67" t="s">
        <v>11160</v>
      </c>
      <c r="AJ2482" s="79" t="s">
        <v>42</v>
      </c>
      <c r="AK2482" s="68"/>
      <c r="AL2482" s="68"/>
      <c r="AM2482" s="68"/>
      <c r="AN2482" s="110"/>
      <c r="AO2482" s="110"/>
      <c r="AP2482" s="107"/>
      <c r="AQ2482" s="68"/>
    </row>
    <row r="2483" customFormat="false" ht="15" hidden="false" customHeight="false" outlineLevel="0" collapsed="false">
      <c r="B2483" s="1" t="str">
        <f aca="false">поверители!$E2483</f>
        <v>00883</v>
      </c>
      <c r="C2483" s="64" t="s">
        <v>291</v>
      </c>
      <c r="D2483" s="63"/>
      <c r="E2483" s="81" t="s">
        <v>13232</v>
      </c>
      <c r="F2483" s="63"/>
      <c r="G2483" s="63" t="s">
        <v>10335</v>
      </c>
      <c r="H2483" s="63" t="s">
        <v>404</v>
      </c>
      <c r="I2483" s="67" t="s">
        <v>10458</v>
      </c>
      <c r="J2483" s="76"/>
      <c r="K2483" s="76"/>
      <c r="L2483" s="76"/>
      <c r="M2483" s="76"/>
      <c r="N2483" s="76"/>
      <c r="O2483" s="71" t="s">
        <v>10335</v>
      </c>
      <c r="P2483" s="71"/>
      <c r="Q2483" s="71" t="s">
        <v>10338</v>
      </c>
      <c r="R2483" s="79" t="s">
        <v>10339</v>
      </c>
      <c r="S2483" s="74" t="n">
        <v>45168</v>
      </c>
      <c r="T2483" s="74" t="n">
        <v>45533</v>
      </c>
      <c r="U2483" s="87" t="s">
        <v>10340</v>
      </c>
      <c r="V2483" s="87" t="s">
        <v>10341</v>
      </c>
      <c r="W2483" s="76"/>
      <c r="X2483" s="71" t="s">
        <v>10335</v>
      </c>
      <c r="Y2483" s="71" t="s">
        <v>10342</v>
      </c>
      <c r="Z2483" s="79" t="s">
        <v>10629</v>
      </c>
      <c r="AA2483" s="76"/>
      <c r="AB2483" s="76"/>
      <c r="AC2483" s="76"/>
      <c r="AD2483" s="76"/>
      <c r="AE2483" s="97" t="s">
        <v>10630</v>
      </c>
      <c r="AF2483" s="76"/>
      <c r="AG2483" s="76"/>
      <c r="AH2483" s="76"/>
      <c r="AI2483" s="67" t="s">
        <v>10647</v>
      </c>
      <c r="AJ2483" s="79" t="s">
        <v>42</v>
      </c>
      <c r="AK2483" s="68"/>
      <c r="AL2483" s="68"/>
      <c r="AM2483" s="68"/>
      <c r="AN2483" s="110"/>
      <c r="AO2483" s="110"/>
      <c r="AP2483" s="107"/>
      <c r="AQ2483" s="68"/>
    </row>
    <row r="2484" customFormat="false" ht="15" hidden="false" customHeight="false" outlineLevel="0" collapsed="false">
      <c r="B2484" s="1" t="str">
        <f aca="false">поверители!$E2484</f>
        <v>01670</v>
      </c>
      <c r="C2484" s="64" t="s">
        <v>323</v>
      </c>
      <c r="D2484" s="63"/>
      <c r="E2484" s="81" t="s">
        <v>13233</v>
      </c>
      <c r="F2484" s="63"/>
      <c r="G2484" s="63" t="s">
        <v>10335</v>
      </c>
      <c r="H2484" s="81" t="s">
        <v>326</v>
      </c>
      <c r="I2484" s="67" t="s">
        <v>10363</v>
      </c>
      <c r="J2484" s="76"/>
      <c r="K2484" s="76"/>
      <c r="L2484" s="76"/>
      <c r="M2484" s="76"/>
      <c r="N2484" s="76"/>
      <c r="O2484" s="71" t="s">
        <v>10335</v>
      </c>
      <c r="P2484" s="71"/>
      <c r="Q2484" s="71" t="s">
        <v>10338</v>
      </c>
      <c r="R2484" s="79" t="s">
        <v>10339</v>
      </c>
      <c r="S2484" s="74" t="n">
        <v>45168</v>
      </c>
      <c r="T2484" s="74" t="n">
        <v>45898</v>
      </c>
      <c r="U2484" s="87" t="s">
        <v>10340</v>
      </c>
      <c r="V2484" s="87" t="s">
        <v>10341</v>
      </c>
      <c r="W2484" s="76"/>
      <c r="X2484" s="71" t="s">
        <v>10335</v>
      </c>
      <c r="Y2484" s="71" t="s">
        <v>10342</v>
      </c>
      <c r="Z2484" s="79" t="s">
        <v>10629</v>
      </c>
      <c r="AA2484" s="76"/>
      <c r="AB2484" s="76"/>
      <c r="AC2484" s="76"/>
      <c r="AD2484" s="76"/>
      <c r="AE2484" s="97" t="s">
        <v>10630</v>
      </c>
      <c r="AF2484" s="76"/>
      <c r="AG2484" s="76"/>
      <c r="AH2484" s="76"/>
      <c r="AI2484" s="67" t="s">
        <v>10863</v>
      </c>
      <c r="AJ2484" s="79" t="s">
        <v>42</v>
      </c>
      <c r="AK2484" s="68"/>
      <c r="AL2484" s="68"/>
      <c r="AM2484" s="68"/>
      <c r="AN2484" s="110"/>
      <c r="AO2484" s="110"/>
      <c r="AP2484" s="107"/>
      <c r="AQ2484" s="68"/>
    </row>
    <row r="2485" customFormat="false" ht="15" hidden="false" customHeight="false" outlineLevel="0" collapsed="false">
      <c r="B2485" s="1" t="str">
        <f aca="false">поверители!$E2485</f>
        <v>01673</v>
      </c>
      <c r="C2485" s="64" t="s">
        <v>428</v>
      </c>
      <c r="D2485" s="63"/>
      <c r="E2485" s="81" t="s">
        <v>13234</v>
      </c>
      <c r="F2485" s="63"/>
      <c r="G2485" s="63" t="s">
        <v>10335</v>
      </c>
      <c r="H2485" s="63" t="s">
        <v>404</v>
      </c>
      <c r="I2485" s="67" t="s">
        <v>10374</v>
      </c>
      <c r="J2485" s="76"/>
      <c r="K2485" s="76"/>
      <c r="L2485" s="76"/>
      <c r="M2485" s="76"/>
      <c r="N2485" s="76"/>
      <c r="O2485" s="71" t="s">
        <v>10335</v>
      </c>
      <c r="P2485" s="71"/>
      <c r="Q2485" s="71" t="s">
        <v>10338</v>
      </c>
      <c r="R2485" s="79" t="s">
        <v>10339</v>
      </c>
      <c r="S2485" s="74" t="n">
        <v>45168</v>
      </c>
      <c r="T2485" s="74" t="n">
        <v>45533</v>
      </c>
      <c r="U2485" s="87" t="s">
        <v>10340</v>
      </c>
      <c r="V2485" s="87" t="s">
        <v>10341</v>
      </c>
      <c r="W2485" s="76"/>
      <c r="X2485" s="71" t="s">
        <v>10335</v>
      </c>
      <c r="Y2485" s="71" t="s">
        <v>10342</v>
      </c>
      <c r="Z2485" s="79" t="s">
        <v>10629</v>
      </c>
      <c r="AA2485" s="76"/>
      <c r="AB2485" s="76"/>
      <c r="AC2485" s="76"/>
      <c r="AD2485" s="76"/>
      <c r="AE2485" s="97" t="s">
        <v>10630</v>
      </c>
      <c r="AF2485" s="76"/>
      <c r="AG2485" s="76"/>
      <c r="AH2485" s="76"/>
      <c r="AI2485" s="67" t="s">
        <v>10853</v>
      </c>
      <c r="AJ2485" s="79" t="s">
        <v>42</v>
      </c>
      <c r="AK2485" s="68"/>
      <c r="AL2485" s="68"/>
      <c r="AM2485" s="68"/>
      <c r="AN2485" s="110"/>
      <c r="AO2485" s="110"/>
      <c r="AP2485" s="107"/>
      <c r="AQ2485" s="68"/>
    </row>
    <row r="2486" customFormat="false" ht="15" hidden="false" customHeight="false" outlineLevel="0" collapsed="false">
      <c r="B2486" s="1" t="str">
        <f aca="false">поверители!$E2486</f>
        <v>0099</v>
      </c>
      <c r="C2486" s="64" t="s">
        <v>10064</v>
      </c>
      <c r="D2486" s="63"/>
      <c r="E2486" s="81" t="s">
        <v>13235</v>
      </c>
      <c r="F2486" s="63"/>
      <c r="G2486" s="63" t="s">
        <v>10335</v>
      </c>
      <c r="H2486" s="81" t="s">
        <v>13236</v>
      </c>
      <c r="I2486" s="67" t="s">
        <v>10453</v>
      </c>
      <c r="J2486" s="76"/>
      <c r="K2486" s="76"/>
      <c r="L2486" s="76"/>
      <c r="M2486" s="76"/>
      <c r="N2486" s="76"/>
      <c r="O2486" s="71" t="s">
        <v>10335</v>
      </c>
      <c r="P2486" s="71"/>
      <c r="Q2486" s="71" t="s">
        <v>10338</v>
      </c>
      <c r="R2486" s="79" t="s">
        <v>10339</v>
      </c>
      <c r="S2486" s="74" t="n">
        <v>45168</v>
      </c>
      <c r="T2486" s="74" t="n">
        <v>45898</v>
      </c>
      <c r="U2486" s="87" t="s">
        <v>10340</v>
      </c>
      <c r="V2486" s="87" t="s">
        <v>10341</v>
      </c>
      <c r="W2486" s="76"/>
      <c r="X2486" s="71" t="s">
        <v>10335</v>
      </c>
      <c r="Y2486" s="71" t="s">
        <v>10342</v>
      </c>
      <c r="Z2486" s="79" t="s">
        <v>10629</v>
      </c>
      <c r="AA2486" s="76"/>
      <c r="AB2486" s="76"/>
      <c r="AC2486" s="76"/>
      <c r="AD2486" s="76"/>
      <c r="AE2486" s="97" t="s">
        <v>10630</v>
      </c>
      <c r="AF2486" s="76"/>
      <c r="AG2486" s="76"/>
      <c r="AH2486" s="76"/>
      <c r="AI2486" s="67" t="s">
        <v>10552</v>
      </c>
      <c r="AJ2486" s="79" t="s">
        <v>10346</v>
      </c>
      <c r="AK2486" s="68"/>
      <c r="AL2486" s="68"/>
      <c r="AM2486" s="68"/>
      <c r="AN2486" s="110"/>
      <c r="AO2486" s="110"/>
      <c r="AP2486" s="107"/>
      <c r="AQ2486" s="68"/>
    </row>
    <row r="2487" customFormat="false" ht="15" hidden="false" customHeight="false" outlineLevel="0" collapsed="false">
      <c r="B2487" s="1" t="str">
        <f aca="false">поверители!$E2487</f>
        <v>0100</v>
      </c>
      <c r="C2487" s="64" t="s">
        <v>10064</v>
      </c>
      <c r="D2487" s="63"/>
      <c r="E2487" s="81" t="s">
        <v>13237</v>
      </c>
      <c r="F2487" s="63"/>
      <c r="G2487" s="63" t="s">
        <v>10335</v>
      </c>
      <c r="H2487" s="81" t="s">
        <v>13236</v>
      </c>
      <c r="I2487" s="67" t="s">
        <v>10453</v>
      </c>
      <c r="J2487" s="76"/>
      <c r="K2487" s="76"/>
      <c r="L2487" s="76"/>
      <c r="M2487" s="76"/>
      <c r="N2487" s="76"/>
      <c r="O2487" s="71" t="s">
        <v>10335</v>
      </c>
      <c r="P2487" s="71"/>
      <c r="Q2487" s="71" t="s">
        <v>10338</v>
      </c>
      <c r="R2487" s="79" t="s">
        <v>10339</v>
      </c>
      <c r="S2487" s="74" t="n">
        <v>45168</v>
      </c>
      <c r="T2487" s="74" t="n">
        <v>45898</v>
      </c>
      <c r="U2487" s="87" t="s">
        <v>10340</v>
      </c>
      <c r="V2487" s="87" t="s">
        <v>10341</v>
      </c>
      <c r="W2487" s="76"/>
      <c r="X2487" s="71" t="s">
        <v>10335</v>
      </c>
      <c r="Y2487" s="71" t="s">
        <v>10342</v>
      </c>
      <c r="Z2487" s="79" t="s">
        <v>10629</v>
      </c>
      <c r="AA2487" s="76"/>
      <c r="AB2487" s="76"/>
      <c r="AC2487" s="76"/>
      <c r="AD2487" s="76"/>
      <c r="AE2487" s="97" t="s">
        <v>10630</v>
      </c>
      <c r="AF2487" s="76"/>
      <c r="AG2487" s="76"/>
      <c r="AH2487" s="76"/>
      <c r="AI2487" s="67" t="s">
        <v>10552</v>
      </c>
      <c r="AJ2487" s="79" t="s">
        <v>42</v>
      </c>
      <c r="AK2487" s="68"/>
      <c r="AL2487" s="68"/>
      <c r="AM2487" s="68"/>
      <c r="AN2487" s="110"/>
      <c r="AO2487" s="110"/>
      <c r="AP2487" s="107"/>
      <c r="AQ2487" s="68"/>
    </row>
    <row r="2488" customFormat="false" ht="15" hidden="false" customHeight="false" outlineLevel="0" collapsed="false">
      <c r="B2488" s="1" t="str">
        <f aca="false">поверители!$E2488</f>
        <v>04770</v>
      </c>
      <c r="C2488" s="64" t="s">
        <v>1753</v>
      </c>
      <c r="D2488" s="63"/>
      <c r="E2488" s="81" t="s">
        <v>13238</v>
      </c>
      <c r="F2488" s="63"/>
      <c r="G2488" s="63" t="s">
        <v>10335</v>
      </c>
      <c r="H2488" s="81" t="s">
        <v>1756</v>
      </c>
      <c r="I2488" s="67" t="s">
        <v>10374</v>
      </c>
      <c r="J2488" s="76"/>
      <c r="K2488" s="76"/>
      <c r="L2488" s="76"/>
      <c r="M2488" s="76"/>
      <c r="N2488" s="76"/>
      <c r="O2488" s="71" t="s">
        <v>10335</v>
      </c>
      <c r="P2488" s="71"/>
      <c r="Q2488" s="71" t="s">
        <v>10338</v>
      </c>
      <c r="R2488" s="79" t="s">
        <v>10339</v>
      </c>
      <c r="S2488" s="74" t="n">
        <v>45175</v>
      </c>
      <c r="T2488" s="74" t="n">
        <v>45905</v>
      </c>
      <c r="U2488" s="87" t="s">
        <v>10340</v>
      </c>
      <c r="V2488" s="87" t="s">
        <v>10341</v>
      </c>
      <c r="W2488" s="76"/>
      <c r="X2488" s="71" t="s">
        <v>10335</v>
      </c>
      <c r="Y2488" s="71" t="s">
        <v>10342</v>
      </c>
      <c r="Z2488" s="79" t="s">
        <v>10629</v>
      </c>
      <c r="AA2488" s="76"/>
      <c r="AB2488" s="76"/>
      <c r="AC2488" s="76"/>
      <c r="AD2488" s="76"/>
      <c r="AE2488" s="97" t="s">
        <v>10630</v>
      </c>
      <c r="AF2488" s="76"/>
      <c r="AG2488" s="76"/>
      <c r="AH2488" s="76"/>
      <c r="AI2488" s="67" t="s">
        <v>10979</v>
      </c>
      <c r="AJ2488" s="79" t="s">
        <v>10346</v>
      </c>
      <c r="AK2488" s="68"/>
      <c r="AL2488" s="68"/>
      <c r="AM2488" s="68"/>
      <c r="AN2488" s="110"/>
      <c r="AO2488" s="110"/>
      <c r="AP2488" s="107"/>
      <c r="AQ2488" s="68"/>
    </row>
    <row r="2489" customFormat="false" ht="15" hidden="false" customHeight="false" outlineLevel="0" collapsed="false">
      <c r="B2489" s="1" t="str">
        <f aca="false">поверители!$E2489</f>
        <v>03727</v>
      </c>
      <c r="C2489" s="64" t="s">
        <v>1753</v>
      </c>
      <c r="D2489" s="63"/>
      <c r="E2489" s="67" t="s">
        <v>13239</v>
      </c>
      <c r="F2489" s="63"/>
      <c r="G2489" s="63" t="s">
        <v>10335</v>
      </c>
      <c r="H2489" s="81" t="s">
        <v>326</v>
      </c>
      <c r="I2489" s="67" t="s">
        <v>10374</v>
      </c>
      <c r="J2489" s="76"/>
      <c r="K2489" s="76"/>
      <c r="L2489" s="76"/>
      <c r="M2489" s="76"/>
      <c r="N2489" s="76"/>
      <c r="O2489" s="71" t="s">
        <v>10335</v>
      </c>
      <c r="P2489" s="71"/>
      <c r="Q2489" s="71" t="s">
        <v>10338</v>
      </c>
      <c r="R2489" s="79" t="s">
        <v>10339</v>
      </c>
      <c r="S2489" s="74" t="n">
        <v>45175</v>
      </c>
      <c r="T2489" s="74" t="n">
        <v>45905</v>
      </c>
      <c r="U2489" s="87" t="s">
        <v>10340</v>
      </c>
      <c r="V2489" s="87" t="s">
        <v>10341</v>
      </c>
      <c r="W2489" s="76"/>
      <c r="X2489" s="71" t="s">
        <v>10335</v>
      </c>
      <c r="Y2489" s="71" t="s">
        <v>10342</v>
      </c>
      <c r="Z2489" s="79" t="s">
        <v>10629</v>
      </c>
      <c r="AA2489" s="76"/>
      <c r="AB2489" s="76"/>
      <c r="AC2489" s="76"/>
      <c r="AD2489" s="76"/>
      <c r="AE2489" s="97" t="s">
        <v>10630</v>
      </c>
      <c r="AF2489" s="76"/>
      <c r="AG2489" s="76"/>
      <c r="AH2489" s="76"/>
      <c r="AI2489" s="67" t="s">
        <v>10979</v>
      </c>
      <c r="AJ2489" s="79" t="s">
        <v>10346</v>
      </c>
      <c r="AK2489" s="68"/>
      <c r="AL2489" s="68"/>
      <c r="AM2489" s="68"/>
      <c r="AN2489" s="110"/>
      <c r="AO2489" s="110"/>
      <c r="AP2489" s="107"/>
      <c r="AQ2489" s="68"/>
    </row>
    <row r="2490" customFormat="false" ht="15" hidden="false" customHeight="false" outlineLevel="0" collapsed="false">
      <c r="B2490" s="1" t="str">
        <f aca="false">поверители!$E2490</f>
        <v>04763</v>
      </c>
      <c r="C2490" s="64" t="s">
        <v>2257</v>
      </c>
      <c r="D2490" s="63"/>
      <c r="E2490" s="81" t="s">
        <v>13240</v>
      </c>
      <c r="F2490" s="63"/>
      <c r="G2490" s="63" t="s">
        <v>10335</v>
      </c>
      <c r="H2490" s="81" t="s">
        <v>2260</v>
      </c>
      <c r="I2490" s="67" t="s">
        <v>10652</v>
      </c>
      <c r="J2490" s="76"/>
      <c r="K2490" s="76"/>
      <c r="L2490" s="76"/>
      <c r="M2490" s="76"/>
      <c r="N2490" s="76"/>
      <c r="O2490" s="71" t="s">
        <v>10335</v>
      </c>
      <c r="P2490" s="71"/>
      <c r="Q2490" s="71" t="s">
        <v>10338</v>
      </c>
      <c r="R2490" s="79" t="s">
        <v>10339</v>
      </c>
      <c r="S2490" s="74" t="n">
        <v>45175</v>
      </c>
      <c r="T2490" s="74" t="n">
        <v>45905</v>
      </c>
      <c r="U2490" s="87" t="s">
        <v>10340</v>
      </c>
      <c r="V2490" s="87" t="s">
        <v>10341</v>
      </c>
      <c r="W2490" s="76"/>
      <c r="X2490" s="71" t="s">
        <v>10335</v>
      </c>
      <c r="Y2490" s="71" t="s">
        <v>10342</v>
      </c>
      <c r="Z2490" s="79" t="s">
        <v>10629</v>
      </c>
      <c r="AA2490" s="76"/>
      <c r="AB2490" s="76"/>
      <c r="AC2490" s="76"/>
      <c r="AD2490" s="76"/>
      <c r="AE2490" s="97" t="s">
        <v>10630</v>
      </c>
      <c r="AF2490" s="76"/>
      <c r="AG2490" s="76"/>
      <c r="AH2490" s="76"/>
      <c r="AI2490" s="67" t="s">
        <v>10609</v>
      </c>
      <c r="AJ2490" s="79" t="s">
        <v>10346</v>
      </c>
      <c r="AK2490" s="68"/>
      <c r="AL2490" s="68"/>
      <c r="AM2490" s="68"/>
      <c r="AN2490" s="110"/>
      <c r="AO2490" s="110"/>
      <c r="AP2490" s="107"/>
      <c r="AQ2490" s="68"/>
    </row>
    <row r="2491" customFormat="false" ht="15" hidden="false" customHeight="false" outlineLevel="0" collapsed="false">
      <c r="B2491" s="1" t="str">
        <f aca="false">поверители!$E2491</f>
        <v>02574</v>
      </c>
      <c r="C2491" s="64" t="s">
        <v>10031</v>
      </c>
      <c r="D2491" s="63"/>
      <c r="E2491" s="81" t="s">
        <v>13241</v>
      </c>
      <c r="F2491" s="63"/>
      <c r="G2491" s="63" t="s">
        <v>10335</v>
      </c>
      <c r="H2491" s="63" t="s">
        <v>2499</v>
      </c>
      <c r="I2491" s="67" t="s">
        <v>10802</v>
      </c>
      <c r="J2491" s="76"/>
      <c r="K2491" s="76"/>
      <c r="L2491" s="76"/>
      <c r="M2491" s="76"/>
      <c r="N2491" s="76"/>
      <c r="O2491" s="71" t="s">
        <v>10335</v>
      </c>
      <c r="P2491" s="71"/>
      <c r="Q2491" s="71" t="s">
        <v>10338</v>
      </c>
      <c r="R2491" s="79" t="s">
        <v>10339</v>
      </c>
      <c r="S2491" s="74" t="n">
        <v>45175</v>
      </c>
      <c r="T2491" s="74" t="n">
        <v>45540</v>
      </c>
      <c r="U2491" s="87" t="s">
        <v>10340</v>
      </c>
      <c r="V2491" s="87" t="s">
        <v>10341</v>
      </c>
      <c r="W2491" s="76"/>
      <c r="X2491" s="71" t="s">
        <v>10335</v>
      </c>
      <c r="Y2491" s="71" t="s">
        <v>10342</v>
      </c>
      <c r="Z2491" s="79" t="s">
        <v>10629</v>
      </c>
      <c r="AA2491" s="76"/>
      <c r="AB2491" s="76"/>
      <c r="AC2491" s="76"/>
      <c r="AD2491" s="76"/>
      <c r="AE2491" s="97" t="s">
        <v>10630</v>
      </c>
      <c r="AF2491" s="76"/>
      <c r="AG2491" s="76"/>
      <c r="AH2491" s="76"/>
      <c r="AI2491" s="67" t="s">
        <v>10647</v>
      </c>
      <c r="AJ2491" s="79" t="s">
        <v>10346</v>
      </c>
      <c r="AK2491" s="68"/>
      <c r="AL2491" s="68"/>
      <c r="AM2491" s="68"/>
      <c r="AN2491" s="110"/>
      <c r="AO2491" s="110"/>
      <c r="AP2491" s="107"/>
      <c r="AQ2491" s="68"/>
    </row>
    <row r="2492" customFormat="false" ht="15" hidden="false" customHeight="false" outlineLevel="0" collapsed="false">
      <c r="B2492" s="1" t="str">
        <f aca="false">поверители!$E2492</f>
        <v>06134</v>
      </c>
      <c r="C2492" s="64" t="s">
        <v>323</v>
      </c>
      <c r="D2492" s="63"/>
      <c r="E2492" s="81" t="s">
        <v>13242</v>
      </c>
      <c r="F2492" s="63"/>
      <c r="G2492" s="63" t="s">
        <v>10335</v>
      </c>
      <c r="H2492" s="81" t="s">
        <v>326</v>
      </c>
      <c r="I2492" s="67" t="s">
        <v>10652</v>
      </c>
      <c r="J2492" s="76"/>
      <c r="K2492" s="76"/>
      <c r="L2492" s="76"/>
      <c r="M2492" s="76"/>
      <c r="N2492" s="76"/>
      <c r="O2492" s="71" t="s">
        <v>10335</v>
      </c>
      <c r="P2492" s="71"/>
      <c r="Q2492" s="71" t="s">
        <v>10338</v>
      </c>
      <c r="R2492" s="79" t="s">
        <v>10339</v>
      </c>
      <c r="S2492" s="74" t="n">
        <v>45175</v>
      </c>
      <c r="T2492" s="74" t="n">
        <v>45905</v>
      </c>
      <c r="U2492" s="87" t="s">
        <v>10340</v>
      </c>
      <c r="V2492" s="87" t="s">
        <v>10341</v>
      </c>
      <c r="W2492" s="76"/>
      <c r="X2492" s="71" t="s">
        <v>10335</v>
      </c>
      <c r="Y2492" s="71" t="s">
        <v>10342</v>
      </c>
      <c r="Z2492" s="79" t="s">
        <v>10629</v>
      </c>
      <c r="AA2492" s="76"/>
      <c r="AB2492" s="76"/>
      <c r="AC2492" s="76"/>
      <c r="AD2492" s="76"/>
      <c r="AE2492" s="97" t="s">
        <v>10630</v>
      </c>
      <c r="AF2492" s="76"/>
      <c r="AG2492" s="76"/>
      <c r="AH2492" s="76"/>
      <c r="AI2492" s="67" t="s">
        <v>10552</v>
      </c>
      <c r="AJ2492" s="79" t="s">
        <v>10346</v>
      </c>
      <c r="AK2492" s="68"/>
      <c r="AL2492" s="68"/>
      <c r="AM2492" s="68"/>
      <c r="AN2492" s="110"/>
      <c r="AO2492" s="110"/>
      <c r="AP2492" s="107"/>
      <c r="AQ2492" s="68"/>
    </row>
    <row r="2493" customFormat="false" ht="15" hidden="false" customHeight="false" outlineLevel="0" collapsed="false">
      <c r="B2493" s="1" t="str">
        <f aca="false">поверители!$E2493</f>
        <v>02571</v>
      </c>
      <c r="C2493" s="64" t="s">
        <v>1753</v>
      </c>
      <c r="D2493" s="63"/>
      <c r="E2493" s="81" t="s">
        <v>13243</v>
      </c>
      <c r="F2493" s="63"/>
      <c r="G2493" s="63" t="s">
        <v>10335</v>
      </c>
      <c r="H2493" s="81" t="s">
        <v>1756</v>
      </c>
      <c r="I2493" s="67" t="s">
        <v>10374</v>
      </c>
      <c r="J2493" s="76"/>
      <c r="K2493" s="76"/>
      <c r="L2493" s="76"/>
      <c r="M2493" s="76"/>
      <c r="N2493" s="76"/>
      <c r="O2493" s="71" t="s">
        <v>10335</v>
      </c>
      <c r="P2493" s="71"/>
      <c r="Q2493" s="71" t="s">
        <v>10338</v>
      </c>
      <c r="R2493" s="79" t="s">
        <v>10339</v>
      </c>
      <c r="S2493" s="74" t="n">
        <v>45175</v>
      </c>
      <c r="T2493" s="74" t="n">
        <v>45905</v>
      </c>
      <c r="U2493" s="87" t="s">
        <v>10340</v>
      </c>
      <c r="V2493" s="87" t="s">
        <v>10341</v>
      </c>
      <c r="W2493" s="76"/>
      <c r="X2493" s="71" t="s">
        <v>10335</v>
      </c>
      <c r="Y2493" s="71" t="s">
        <v>10342</v>
      </c>
      <c r="Z2493" s="79" t="s">
        <v>10629</v>
      </c>
      <c r="AA2493" s="76"/>
      <c r="AB2493" s="76"/>
      <c r="AC2493" s="76"/>
      <c r="AD2493" s="76"/>
      <c r="AE2493" s="97" t="s">
        <v>10630</v>
      </c>
      <c r="AF2493" s="76"/>
      <c r="AG2493" s="76"/>
      <c r="AH2493" s="76"/>
      <c r="AI2493" s="67" t="s">
        <v>10979</v>
      </c>
      <c r="AJ2493" s="79" t="s">
        <v>10346</v>
      </c>
      <c r="AK2493" s="68"/>
      <c r="AL2493" s="68"/>
      <c r="AM2493" s="68"/>
      <c r="AN2493" s="110"/>
      <c r="AO2493" s="110"/>
      <c r="AP2493" s="107"/>
      <c r="AQ2493" s="68"/>
    </row>
    <row r="2494" customFormat="false" ht="15" hidden="false" customHeight="false" outlineLevel="0" collapsed="false">
      <c r="B2494" s="1" t="str">
        <f aca="false">поверители!$E2494</f>
        <v>085666</v>
      </c>
      <c r="C2494" s="64" t="s">
        <v>297</v>
      </c>
      <c r="D2494" s="63"/>
      <c r="E2494" s="67" t="s">
        <v>13244</v>
      </c>
      <c r="F2494" s="63"/>
      <c r="G2494" s="63" t="s">
        <v>10335</v>
      </c>
      <c r="H2494" s="81" t="s">
        <v>300</v>
      </c>
      <c r="I2494" s="67" t="n">
        <v>2017</v>
      </c>
      <c r="J2494" s="76"/>
      <c r="K2494" s="76"/>
      <c r="L2494" s="76"/>
      <c r="M2494" s="76"/>
      <c r="N2494" s="76"/>
      <c r="O2494" s="71" t="s">
        <v>10335</v>
      </c>
      <c r="P2494" s="71"/>
      <c r="Q2494" s="71" t="s">
        <v>10338</v>
      </c>
      <c r="R2494" s="79" t="s">
        <v>10339</v>
      </c>
      <c r="S2494" s="74" t="n">
        <v>45175</v>
      </c>
      <c r="T2494" s="74" t="n">
        <v>45905</v>
      </c>
      <c r="U2494" s="87" t="s">
        <v>10340</v>
      </c>
      <c r="V2494" s="87" t="s">
        <v>10341</v>
      </c>
      <c r="W2494" s="76"/>
      <c r="X2494" s="71" t="s">
        <v>10335</v>
      </c>
      <c r="Y2494" s="71" t="s">
        <v>10342</v>
      </c>
      <c r="Z2494" s="79" t="s">
        <v>10629</v>
      </c>
      <c r="AA2494" s="76"/>
      <c r="AB2494" s="76"/>
      <c r="AC2494" s="76"/>
      <c r="AD2494" s="76"/>
      <c r="AE2494" s="97" t="s">
        <v>10630</v>
      </c>
      <c r="AF2494" s="76"/>
      <c r="AG2494" s="76"/>
      <c r="AH2494" s="76"/>
      <c r="AI2494" s="67" t="s">
        <v>10552</v>
      </c>
      <c r="AJ2494" s="79" t="s">
        <v>10346</v>
      </c>
      <c r="AK2494" s="68"/>
      <c r="AL2494" s="68"/>
      <c r="AM2494" s="68"/>
      <c r="AN2494" s="110"/>
      <c r="AO2494" s="110"/>
      <c r="AP2494" s="107"/>
      <c r="AQ2494" s="68"/>
    </row>
    <row r="2495" customFormat="false" ht="15" hidden="false" customHeight="false" outlineLevel="0" collapsed="false">
      <c r="B2495" s="1" t="str">
        <f aca="false">поверители!$E2495</f>
        <v>Р00560</v>
      </c>
      <c r="C2495" s="64" t="s">
        <v>291</v>
      </c>
      <c r="D2495" s="63"/>
      <c r="E2495" s="81" t="s">
        <v>13245</v>
      </c>
      <c r="F2495" s="63"/>
      <c r="G2495" s="63" t="s">
        <v>10335</v>
      </c>
      <c r="H2495" s="63" t="s">
        <v>404</v>
      </c>
      <c r="I2495" s="67" t="s">
        <v>10667</v>
      </c>
      <c r="J2495" s="76"/>
      <c r="K2495" s="76"/>
      <c r="L2495" s="76"/>
      <c r="M2495" s="76"/>
      <c r="N2495" s="76"/>
      <c r="O2495" s="71" t="s">
        <v>10335</v>
      </c>
      <c r="P2495" s="71"/>
      <c r="Q2495" s="71" t="s">
        <v>10338</v>
      </c>
      <c r="R2495" s="79" t="s">
        <v>10339</v>
      </c>
      <c r="S2495" s="74" t="n">
        <v>45175</v>
      </c>
      <c r="T2495" s="74" t="n">
        <v>45540</v>
      </c>
      <c r="U2495" s="87" t="s">
        <v>10340</v>
      </c>
      <c r="V2495" s="87" t="s">
        <v>10341</v>
      </c>
      <c r="W2495" s="76"/>
      <c r="X2495" s="71" t="s">
        <v>10335</v>
      </c>
      <c r="Y2495" s="71" t="s">
        <v>10342</v>
      </c>
      <c r="Z2495" s="79" t="s">
        <v>10629</v>
      </c>
      <c r="AA2495" s="76"/>
      <c r="AB2495" s="76"/>
      <c r="AC2495" s="76"/>
      <c r="AD2495" s="76"/>
      <c r="AE2495" s="97" t="s">
        <v>10630</v>
      </c>
      <c r="AF2495" s="76"/>
      <c r="AG2495" s="76"/>
      <c r="AH2495" s="76"/>
      <c r="AI2495" s="67" t="s">
        <v>10647</v>
      </c>
      <c r="AJ2495" s="79" t="s">
        <v>10346</v>
      </c>
      <c r="AK2495" s="68"/>
      <c r="AL2495" s="68"/>
      <c r="AM2495" s="68"/>
      <c r="AN2495" s="110"/>
      <c r="AO2495" s="110"/>
      <c r="AP2495" s="107"/>
      <c r="AQ2495" s="68"/>
    </row>
    <row r="2496" customFormat="false" ht="15" hidden="false" customHeight="false" outlineLevel="0" collapsed="false">
      <c r="B2496" s="1" t="str">
        <f aca="false">поверители!$E2496</f>
        <v>02448</v>
      </c>
      <c r="C2496" s="64" t="s">
        <v>291</v>
      </c>
      <c r="D2496" s="63"/>
      <c r="E2496" s="81" t="s">
        <v>13246</v>
      </c>
      <c r="F2496" s="63"/>
      <c r="G2496" s="63" t="s">
        <v>10335</v>
      </c>
      <c r="H2496" s="63" t="s">
        <v>404</v>
      </c>
      <c r="I2496" s="67" t="s">
        <v>10564</v>
      </c>
      <c r="J2496" s="76"/>
      <c r="K2496" s="76"/>
      <c r="L2496" s="76"/>
      <c r="M2496" s="76"/>
      <c r="N2496" s="76"/>
      <c r="O2496" s="71" t="s">
        <v>10335</v>
      </c>
      <c r="P2496" s="71"/>
      <c r="Q2496" s="71" t="s">
        <v>10338</v>
      </c>
      <c r="R2496" s="79" t="s">
        <v>10339</v>
      </c>
      <c r="S2496" s="74" t="n">
        <v>45175</v>
      </c>
      <c r="T2496" s="74" t="n">
        <v>45540</v>
      </c>
      <c r="U2496" s="87" t="s">
        <v>10340</v>
      </c>
      <c r="V2496" s="87" t="s">
        <v>10341</v>
      </c>
      <c r="W2496" s="76"/>
      <c r="X2496" s="71" t="s">
        <v>10335</v>
      </c>
      <c r="Y2496" s="71" t="s">
        <v>10342</v>
      </c>
      <c r="Z2496" s="79" t="s">
        <v>10629</v>
      </c>
      <c r="AA2496" s="76"/>
      <c r="AB2496" s="76"/>
      <c r="AC2496" s="76"/>
      <c r="AD2496" s="76"/>
      <c r="AE2496" s="97" t="s">
        <v>10630</v>
      </c>
      <c r="AF2496" s="76"/>
      <c r="AG2496" s="76"/>
      <c r="AH2496" s="76"/>
      <c r="AI2496" s="67" t="s">
        <v>10647</v>
      </c>
      <c r="AJ2496" s="79" t="s">
        <v>10346</v>
      </c>
      <c r="AK2496" s="68"/>
      <c r="AL2496" s="68"/>
      <c r="AM2496" s="68"/>
      <c r="AN2496" s="110"/>
      <c r="AO2496" s="110"/>
      <c r="AP2496" s="107"/>
      <c r="AQ2496" s="68"/>
    </row>
    <row r="2497" customFormat="false" ht="15" hidden="false" customHeight="false" outlineLevel="0" collapsed="false">
      <c r="B2497" s="1" t="str">
        <f aca="false">поверители!$E2497</f>
        <v>05212</v>
      </c>
      <c r="C2497" s="64" t="s">
        <v>323</v>
      </c>
      <c r="D2497" s="63"/>
      <c r="E2497" s="81" t="s">
        <v>13247</v>
      </c>
      <c r="F2497" s="63"/>
      <c r="G2497" s="63" t="s">
        <v>10335</v>
      </c>
      <c r="H2497" s="81" t="s">
        <v>763</v>
      </c>
      <c r="I2497" s="67" t="s">
        <v>10652</v>
      </c>
      <c r="J2497" s="76"/>
      <c r="K2497" s="76"/>
      <c r="L2497" s="76"/>
      <c r="M2497" s="76"/>
      <c r="N2497" s="76"/>
      <c r="O2497" s="71" t="s">
        <v>10335</v>
      </c>
      <c r="P2497" s="71"/>
      <c r="Q2497" s="71" t="s">
        <v>10338</v>
      </c>
      <c r="R2497" s="79" t="s">
        <v>10339</v>
      </c>
      <c r="S2497" s="74" t="n">
        <v>45175</v>
      </c>
      <c r="T2497" s="74" t="n">
        <v>45905</v>
      </c>
      <c r="U2497" s="87" t="s">
        <v>10340</v>
      </c>
      <c r="V2497" s="87" t="s">
        <v>10341</v>
      </c>
      <c r="W2497" s="76"/>
      <c r="X2497" s="71" t="s">
        <v>10335</v>
      </c>
      <c r="Y2497" s="71" t="s">
        <v>10342</v>
      </c>
      <c r="Z2497" s="79" t="s">
        <v>10629</v>
      </c>
      <c r="AA2497" s="76"/>
      <c r="AB2497" s="76"/>
      <c r="AC2497" s="76"/>
      <c r="AD2497" s="76"/>
      <c r="AE2497" s="97" t="s">
        <v>10630</v>
      </c>
      <c r="AF2497" s="76"/>
      <c r="AG2497" s="76"/>
      <c r="AH2497" s="76"/>
      <c r="AI2497" s="67" t="s">
        <v>10562</v>
      </c>
      <c r="AJ2497" s="79" t="s">
        <v>10346</v>
      </c>
      <c r="AK2497" s="68"/>
      <c r="AL2497" s="68"/>
      <c r="AM2497" s="68"/>
      <c r="AN2497" s="110"/>
      <c r="AO2497" s="110"/>
      <c r="AP2497" s="107"/>
      <c r="AQ2497" s="68"/>
    </row>
    <row r="2498" customFormat="false" ht="15" hidden="false" customHeight="false" outlineLevel="0" collapsed="false">
      <c r="B2498" s="1" t="str">
        <f aca="false">поверители!$E2498</f>
        <v>05217</v>
      </c>
      <c r="C2498" s="64" t="s">
        <v>323</v>
      </c>
      <c r="D2498" s="63"/>
      <c r="E2498" s="81" t="s">
        <v>13248</v>
      </c>
      <c r="F2498" s="63"/>
      <c r="G2498" s="63" t="s">
        <v>10335</v>
      </c>
      <c r="H2498" s="81" t="s">
        <v>763</v>
      </c>
      <c r="I2498" s="67" t="s">
        <v>10652</v>
      </c>
      <c r="J2498" s="76"/>
      <c r="K2498" s="76"/>
      <c r="L2498" s="76"/>
      <c r="M2498" s="76"/>
      <c r="N2498" s="76"/>
      <c r="O2498" s="71" t="s">
        <v>10335</v>
      </c>
      <c r="P2498" s="71"/>
      <c r="Q2498" s="71" t="s">
        <v>10338</v>
      </c>
      <c r="R2498" s="79" t="s">
        <v>10339</v>
      </c>
      <c r="S2498" s="74" t="n">
        <v>45175</v>
      </c>
      <c r="T2498" s="74" t="n">
        <v>45905</v>
      </c>
      <c r="U2498" s="87" t="s">
        <v>10340</v>
      </c>
      <c r="V2498" s="87" t="s">
        <v>10341</v>
      </c>
      <c r="W2498" s="76"/>
      <c r="X2498" s="71" t="s">
        <v>10335</v>
      </c>
      <c r="Y2498" s="71" t="s">
        <v>10342</v>
      </c>
      <c r="Z2498" s="79" t="s">
        <v>10629</v>
      </c>
      <c r="AA2498" s="76"/>
      <c r="AB2498" s="76"/>
      <c r="AC2498" s="76"/>
      <c r="AD2498" s="76"/>
      <c r="AE2498" s="97" t="s">
        <v>10630</v>
      </c>
      <c r="AF2498" s="76"/>
      <c r="AG2498" s="76"/>
      <c r="AH2498" s="76"/>
      <c r="AI2498" s="67" t="s">
        <v>10863</v>
      </c>
      <c r="AJ2498" s="79" t="s">
        <v>10346</v>
      </c>
      <c r="AK2498" s="68"/>
      <c r="AL2498" s="68"/>
      <c r="AM2498" s="68"/>
      <c r="AN2498" s="110"/>
      <c r="AO2498" s="110"/>
      <c r="AP2498" s="107"/>
      <c r="AQ2498" s="68"/>
    </row>
    <row r="2499" customFormat="false" ht="15" hidden="false" customHeight="false" outlineLevel="0" collapsed="false">
      <c r="B2499" s="1" t="str">
        <f aca="false">поверители!$E2499</f>
        <v>05218</v>
      </c>
      <c r="C2499" s="64" t="s">
        <v>323</v>
      </c>
      <c r="D2499" s="63"/>
      <c r="E2499" s="81" t="s">
        <v>13249</v>
      </c>
      <c r="F2499" s="63"/>
      <c r="G2499" s="63" t="s">
        <v>10335</v>
      </c>
      <c r="H2499" s="81" t="s">
        <v>763</v>
      </c>
      <c r="I2499" s="67" t="s">
        <v>10652</v>
      </c>
      <c r="J2499" s="76"/>
      <c r="K2499" s="76"/>
      <c r="L2499" s="76"/>
      <c r="M2499" s="76"/>
      <c r="N2499" s="76"/>
      <c r="O2499" s="71" t="s">
        <v>10335</v>
      </c>
      <c r="P2499" s="71"/>
      <c r="Q2499" s="71" t="s">
        <v>10338</v>
      </c>
      <c r="R2499" s="79" t="s">
        <v>10339</v>
      </c>
      <c r="S2499" s="74" t="n">
        <v>45175</v>
      </c>
      <c r="T2499" s="74" t="n">
        <v>45905</v>
      </c>
      <c r="U2499" s="87" t="s">
        <v>10340</v>
      </c>
      <c r="V2499" s="87" t="s">
        <v>10341</v>
      </c>
      <c r="W2499" s="76"/>
      <c r="X2499" s="71" t="s">
        <v>10335</v>
      </c>
      <c r="Y2499" s="71" t="s">
        <v>10342</v>
      </c>
      <c r="Z2499" s="79" t="s">
        <v>10629</v>
      </c>
      <c r="AA2499" s="76"/>
      <c r="AB2499" s="76"/>
      <c r="AC2499" s="76"/>
      <c r="AD2499" s="76"/>
      <c r="AE2499" s="97" t="s">
        <v>10630</v>
      </c>
      <c r="AF2499" s="76"/>
      <c r="AG2499" s="76"/>
      <c r="AH2499" s="76"/>
      <c r="AI2499" s="67" t="s">
        <v>10587</v>
      </c>
      <c r="AJ2499" s="79" t="s">
        <v>10346</v>
      </c>
      <c r="AK2499" s="68"/>
      <c r="AL2499" s="68"/>
      <c r="AM2499" s="68"/>
      <c r="AN2499" s="110"/>
      <c r="AO2499" s="110"/>
      <c r="AP2499" s="107"/>
      <c r="AQ2499" s="68"/>
    </row>
    <row r="2500" customFormat="false" ht="15" hidden="false" customHeight="false" outlineLevel="0" collapsed="false">
      <c r="B2500" s="1" t="str">
        <f aca="false">поверители!$E2500</f>
        <v>05219</v>
      </c>
      <c r="C2500" s="64" t="s">
        <v>323</v>
      </c>
      <c r="D2500" s="63"/>
      <c r="E2500" s="81" t="s">
        <v>13250</v>
      </c>
      <c r="F2500" s="63"/>
      <c r="G2500" s="63" t="s">
        <v>10335</v>
      </c>
      <c r="H2500" s="81" t="s">
        <v>326</v>
      </c>
      <c r="I2500" s="67" t="s">
        <v>10652</v>
      </c>
      <c r="J2500" s="76"/>
      <c r="K2500" s="76"/>
      <c r="L2500" s="76"/>
      <c r="M2500" s="76"/>
      <c r="N2500" s="76"/>
      <c r="O2500" s="71" t="s">
        <v>10335</v>
      </c>
      <c r="P2500" s="71"/>
      <c r="Q2500" s="71" t="s">
        <v>10338</v>
      </c>
      <c r="R2500" s="79" t="s">
        <v>10339</v>
      </c>
      <c r="S2500" s="74" t="n">
        <v>45175</v>
      </c>
      <c r="T2500" s="74" t="n">
        <v>45905</v>
      </c>
      <c r="U2500" s="87" t="s">
        <v>10340</v>
      </c>
      <c r="V2500" s="87" t="s">
        <v>10341</v>
      </c>
      <c r="W2500" s="76"/>
      <c r="X2500" s="71" t="s">
        <v>10335</v>
      </c>
      <c r="Y2500" s="71" t="s">
        <v>10342</v>
      </c>
      <c r="Z2500" s="79" t="s">
        <v>10629</v>
      </c>
      <c r="AA2500" s="76"/>
      <c r="AB2500" s="76"/>
      <c r="AC2500" s="76"/>
      <c r="AD2500" s="76"/>
      <c r="AE2500" s="97" t="s">
        <v>10630</v>
      </c>
      <c r="AF2500" s="76"/>
      <c r="AG2500" s="76"/>
      <c r="AH2500" s="76"/>
      <c r="AI2500" s="67" t="s">
        <v>10587</v>
      </c>
      <c r="AJ2500" s="79" t="s">
        <v>10346</v>
      </c>
      <c r="AK2500" s="68"/>
      <c r="AL2500" s="68"/>
      <c r="AM2500" s="68"/>
      <c r="AN2500" s="110"/>
      <c r="AO2500" s="110"/>
      <c r="AP2500" s="107"/>
      <c r="AQ2500" s="68"/>
    </row>
    <row r="2501" customFormat="false" ht="15" hidden="false" customHeight="false" outlineLevel="0" collapsed="false">
      <c r="B2501" s="1" t="str">
        <f aca="false">поверители!$E2501</f>
        <v>05220</v>
      </c>
      <c r="C2501" s="64" t="s">
        <v>323</v>
      </c>
      <c r="D2501" s="63"/>
      <c r="E2501" s="81" t="s">
        <v>13251</v>
      </c>
      <c r="F2501" s="63"/>
      <c r="G2501" s="63" t="s">
        <v>10335</v>
      </c>
      <c r="H2501" s="81" t="s">
        <v>326</v>
      </c>
      <c r="I2501" s="67" t="s">
        <v>10652</v>
      </c>
      <c r="J2501" s="76"/>
      <c r="K2501" s="76"/>
      <c r="L2501" s="76"/>
      <c r="M2501" s="76"/>
      <c r="N2501" s="76"/>
      <c r="O2501" s="71" t="s">
        <v>10335</v>
      </c>
      <c r="P2501" s="71"/>
      <c r="Q2501" s="71" t="s">
        <v>10338</v>
      </c>
      <c r="R2501" s="79" t="s">
        <v>10339</v>
      </c>
      <c r="S2501" s="74" t="n">
        <v>45175</v>
      </c>
      <c r="T2501" s="74" t="n">
        <v>45905</v>
      </c>
      <c r="U2501" s="87" t="s">
        <v>10340</v>
      </c>
      <c r="V2501" s="87" t="s">
        <v>10341</v>
      </c>
      <c r="W2501" s="76"/>
      <c r="X2501" s="71" t="s">
        <v>10335</v>
      </c>
      <c r="Y2501" s="71" t="s">
        <v>10342</v>
      </c>
      <c r="Z2501" s="79" t="s">
        <v>10629</v>
      </c>
      <c r="AA2501" s="76"/>
      <c r="AB2501" s="76"/>
      <c r="AC2501" s="76"/>
      <c r="AD2501" s="76"/>
      <c r="AE2501" s="97" t="s">
        <v>10630</v>
      </c>
      <c r="AF2501" s="76"/>
      <c r="AG2501" s="76"/>
      <c r="AH2501" s="76"/>
      <c r="AI2501" s="67" t="s">
        <v>10587</v>
      </c>
      <c r="AJ2501" s="79" t="s">
        <v>10346</v>
      </c>
      <c r="AK2501" s="68"/>
      <c r="AL2501" s="68"/>
      <c r="AM2501" s="68"/>
      <c r="AN2501" s="110"/>
      <c r="AO2501" s="110"/>
      <c r="AP2501" s="107"/>
      <c r="AQ2501" s="68"/>
    </row>
    <row r="2502" customFormat="false" ht="15" hidden="false" customHeight="false" outlineLevel="0" collapsed="false">
      <c r="B2502" s="1" t="str">
        <f aca="false">поверители!$E2502</f>
        <v>05221</v>
      </c>
      <c r="C2502" s="64" t="s">
        <v>323</v>
      </c>
      <c r="D2502" s="63"/>
      <c r="E2502" s="81" t="s">
        <v>13252</v>
      </c>
      <c r="F2502" s="63"/>
      <c r="G2502" s="63" t="s">
        <v>10335</v>
      </c>
      <c r="H2502" s="81" t="s">
        <v>326</v>
      </c>
      <c r="I2502" s="67" t="s">
        <v>10652</v>
      </c>
      <c r="J2502" s="76"/>
      <c r="K2502" s="76"/>
      <c r="L2502" s="76"/>
      <c r="M2502" s="76"/>
      <c r="N2502" s="76"/>
      <c r="O2502" s="71" t="s">
        <v>10335</v>
      </c>
      <c r="P2502" s="71"/>
      <c r="Q2502" s="71" t="s">
        <v>10338</v>
      </c>
      <c r="R2502" s="79" t="s">
        <v>10339</v>
      </c>
      <c r="S2502" s="74" t="n">
        <v>45175</v>
      </c>
      <c r="T2502" s="74" t="n">
        <v>45905</v>
      </c>
      <c r="U2502" s="87" t="s">
        <v>10340</v>
      </c>
      <c r="V2502" s="87" t="s">
        <v>10341</v>
      </c>
      <c r="W2502" s="76"/>
      <c r="X2502" s="71" t="s">
        <v>10335</v>
      </c>
      <c r="Y2502" s="71" t="s">
        <v>10342</v>
      </c>
      <c r="Z2502" s="79" t="s">
        <v>10629</v>
      </c>
      <c r="AA2502" s="76"/>
      <c r="AB2502" s="76"/>
      <c r="AC2502" s="76"/>
      <c r="AD2502" s="76"/>
      <c r="AE2502" s="97" t="s">
        <v>10630</v>
      </c>
      <c r="AF2502" s="76"/>
      <c r="AG2502" s="76"/>
      <c r="AH2502" s="76"/>
      <c r="AI2502" s="67" t="s">
        <v>10587</v>
      </c>
      <c r="AJ2502" s="79" t="s">
        <v>10346</v>
      </c>
      <c r="AK2502" s="68"/>
      <c r="AL2502" s="68"/>
      <c r="AM2502" s="68"/>
      <c r="AN2502" s="110"/>
      <c r="AO2502" s="110"/>
      <c r="AP2502" s="107"/>
      <c r="AQ2502" s="68"/>
    </row>
    <row r="2503" customFormat="false" ht="15" hidden="false" customHeight="false" outlineLevel="0" collapsed="false">
      <c r="B2503" s="1" t="str">
        <f aca="false">поверители!$E2503</f>
        <v>05352</v>
      </c>
      <c r="C2503" s="64" t="s">
        <v>323</v>
      </c>
      <c r="D2503" s="63"/>
      <c r="E2503" s="81" t="s">
        <v>13253</v>
      </c>
      <c r="F2503" s="63"/>
      <c r="G2503" s="63" t="s">
        <v>10335</v>
      </c>
      <c r="H2503" s="81" t="s">
        <v>326</v>
      </c>
      <c r="I2503" s="67" t="s">
        <v>10652</v>
      </c>
      <c r="J2503" s="76"/>
      <c r="K2503" s="76"/>
      <c r="L2503" s="76"/>
      <c r="M2503" s="76"/>
      <c r="N2503" s="76"/>
      <c r="O2503" s="71" t="s">
        <v>10335</v>
      </c>
      <c r="P2503" s="71"/>
      <c r="Q2503" s="71" t="s">
        <v>10338</v>
      </c>
      <c r="R2503" s="79" t="s">
        <v>10339</v>
      </c>
      <c r="S2503" s="74" t="n">
        <v>45175</v>
      </c>
      <c r="T2503" s="74" t="n">
        <v>45905</v>
      </c>
      <c r="U2503" s="87" t="s">
        <v>10340</v>
      </c>
      <c r="V2503" s="87" t="s">
        <v>10341</v>
      </c>
      <c r="W2503" s="76"/>
      <c r="X2503" s="71" t="s">
        <v>10335</v>
      </c>
      <c r="Y2503" s="71" t="s">
        <v>10342</v>
      </c>
      <c r="Z2503" s="79" t="s">
        <v>10629</v>
      </c>
      <c r="AA2503" s="76"/>
      <c r="AB2503" s="76"/>
      <c r="AC2503" s="76"/>
      <c r="AD2503" s="76"/>
      <c r="AE2503" s="97" t="s">
        <v>10630</v>
      </c>
      <c r="AF2503" s="76"/>
      <c r="AG2503" s="76"/>
      <c r="AH2503" s="76"/>
      <c r="AI2503" s="67" t="s">
        <v>10558</v>
      </c>
      <c r="AJ2503" s="79" t="s">
        <v>10346</v>
      </c>
      <c r="AK2503" s="68"/>
      <c r="AL2503" s="68"/>
      <c r="AM2503" s="68"/>
      <c r="AN2503" s="110"/>
      <c r="AO2503" s="110"/>
      <c r="AP2503" s="107"/>
      <c r="AQ2503" s="68"/>
    </row>
    <row r="2504" customFormat="false" ht="15" hidden="false" customHeight="false" outlineLevel="0" collapsed="false">
      <c r="B2504" s="1" t="str">
        <f aca="false">поверители!$E2504</f>
        <v>00808</v>
      </c>
      <c r="C2504" s="64" t="s">
        <v>323</v>
      </c>
      <c r="D2504" s="63"/>
      <c r="E2504" s="81" t="s">
        <v>13254</v>
      </c>
      <c r="F2504" s="63"/>
      <c r="G2504" s="63" t="s">
        <v>10335</v>
      </c>
      <c r="H2504" s="81" t="s">
        <v>763</v>
      </c>
      <c r="I2504" s="67" t="s">
        <v>10652</v>
      </c>
      <c r="J2504" s="76"/>
      <c r="K2504" s="76"/>
      <c r="L2504" s="76"/>
      <c r="M2504" s="76"/>
      <c r="N2504" s="76"/>
      <c r="O2504" s="71" t="s">
        <v>10335</v>
      </c>
      <c r="P2504" s="71"/>
      <c r="Q2504" s="71" t="s">
        <v>10338</v>
      </c>
      <c r="R2504" s="79" t="s">
        <v>10339</v>
      </c>
      <c r="S2504" s="74" t="n">
        <v>45175</v>
      </c>
      <c r="T2504" s="74" t="n">
        <v>45905</v>
      </c>
      <c r="U2504" s="87" t="s">
        <v>10340</v>
      </c>
      <c r="V2504" s="87" t="s">
        <v>10341</v>
      </c>
      <c r="W2504" s="76"/>
      <c r="X2504" s="71" t="s">
        <v>10335</v>
      </c>
      <c r="Y2504" s="71" t="s">
        <v>10342</v>
      </c>
      <c r="Z2504" s="79" t="s">
        <v>10629</v>
      </c>
      <c r="AA2504" s="76"/>
      <c r="AB2504" s="76"/>
      <c r="AC2504" s="76"/>
      <c r="AD2504" s="76"/>
      <c r="AE2504" s="97" t="s">
        <v>10630</v>
      </c>
      <c r="AF2504" s="76"/>
      <c r="AG2504" s="76"/>
      <c r="AH2504" s="76"/>
      <c r="AI2504" s="67" t="s">
        <v>10558</v>
      </c>
      <c r="AJ2504" s="79" t="s">
        <v>10346</v>
      </c>
      <c r="AK2504" s="68"/>
      <c r="AL2504" s="68"/>
      <c r="AM2504" s="68"/>
      <c r="AN2504" s="110"/>
      <c r="AO2504" s="110"/>
      <c r="AP2504" s="107"/>
      <c r="AQ2504" s="68"/>
    </row>
    <row r="2505" customFormat="false" ht="15" hidden="false" customHeight="false" outlineLevel="0" collapsed="false">
      <c r="B2505" s="1" t="str">
        <f aca="false">поверители!$E2505</f>
        <v>04324</v>
      </c>
      <c r="C2505" s="64" t="s">
        <v>323</v>
      </c>
      <c r="D2505" s="63"/>
      <c r="E2505" s="67" t="s">
        <v>13255</v>
      </c>
      <c r="F2505" s="63"/>
      <c r="G2505" s="63" t="s">
        <v>10335</v>
      </c>
      <c r="H2505" s="81" t="s">
        <v>326</v>
      </c>
      <c r="I2505" s="67" t="s">
        <v>10652</v>
      </c>
      <c r="J2505" s="76"/>
      <c r="K2505" s="76"/>
      <c r="L2505" s="76"/>
      <c r="M2505" s="76"/>
      <c r="N2505" s="76"/>
      <c r="O2505" s="71" t="s">
        <v>10335</v>
      </c>
      <c r="P2505" s="71"/>
      <c r="Q2505" s="71" t="s">
        <v>10338</v>
      </c>
      <c r="R2505" s="79" t="s">
        <v>10339</v>
      </c>
      <c r="S2505" s="74" t="n">
        <v>45175</v>
      </c>
      <c r="T2505" s="74" t="n">
        <v>45905</v>
      </c>
      <c r="U2505" s="87" t="s">
        <v>10340</v>
      </c>
      <c r="V2505" s="87" t="s">
        <v>10341</v>
      </c>
      <c r="W2505" s="76"/>
      <c r="X2505" s="71" t="s">
        <v>10335</v>
      </c>
      <c r="Y2505" s="71" t="s">
        <v>10342</v>
      </c>
      <c r="Z2505" s="79" t="s">
        <v>10629</v>
      </c>
      <c r="AA2505" s="76"/>
      <c r="AB2505" s="76"/>
      <c r="AC2505" s="76"/>
      <c r="AD2505" s="76"/>
      <c r="AE2505" s="97" t="s">
        <v>10630</v>
      </c>
      <c r="AF2505" s="76"/>
      <c r="AG2505" s="76"/>
      <c r="AH2505" s="76"/>
      <c r="AI2505" s="67" t="s">
        <v>10845</v>
      </c>
      <c r="AJ2505" s="79" t="s">
        <v>10346</v>
      </c>
      <c r="AK2505" s="68"/>
      <c r="AL2505" s="68"/>
      <c r="AM2505" s="68"/>
      <c r="AN2505" s="110"/>
      <c r="AO2505" s="110"/>
      <c r="AP2505" s="107"/>
      <c r="AQ2505" s="68"/>
    </row>
    <row r="2506" customFormat="false" ht="15" hidden="false" customHeight="false" outlineLevel="0" collapsed="false">
      <c r="B2506" s="1" t="str">
        <f aca="false">поверители!$E2506</f>
        <v>04968</v>
      </c>
      <c r="C2506" s="64" t="s">
        <v>323</v>
      </c>
      <c r="D2506" s="63"/>
      <c r="E2506" s="81" t="s">
        <v>11342</v>
      </c>
      <c r="F2506" s="63"/>
      <c r="G2506" s="63" t="s">
        <v>10335</v>
      </c>
      <c r="H2506" s="81" t="s">
        <v>326</v>
      </c>
      <c r="I2506" s="67" t="s">
        <v>10652</v>
      </c>
      <c r="J2506" s="76"/>
      <c r="K2506" s="76"/>
      <c r="L2506" s="76"/>
      <c r="M2506" s="76"/>
      <c r="N2506" s="76"/>
      <c r="O2506" s="71" t="s">
        <v>10335</v>
      </c>
      <c r="P2506" s="71"/>
      <c r="Q2506" s="71" t="s">
        <v>10338</v>
      </c>
      <c r="R2506" s="79" t="s">
        <v>10339</v>
      </c>
      <c r="S2506" s="74" t="n">
        <v>45175</v>
      </c>
      <c r="T2506" s="74" t="n">
        <v>45905</v>
      </c>
      <c r="U2506" s="87" t="s">
        <v>10340</v>
      </c>
      <c r="V2506" s="87" t="s">
        <v>10341</v>
      </c>
      <c r="W2506" s="76"/>
      <c r="X2506" s="71" t="s">
        <v>10335</v>
      </c>
      <c r="Y2506" s="71" t="s">
        <v>10342</v>
      </c>
      <c r="Z2506" s="79" t="s">
        <v>10629</v>
      </c>
      <c r="AA2506" s="76"/>
      <c r="AB2506" s="76"/>
      <c r="AC2506" s="76"/>
      <c r="AD2506" s="76"/>
      <c r="AE2506" s="97" t="s">
        <v>10630</v>
      </c>
      <c r="AF2506" s="76"/>
      <c r="AG2506" s="76"/>
      <c r="AH2506" s="76"/>
      <c r="AI2506" s="67" t="s">
        <v>10552</v>
      </c>
      <c r="AJ2506" s="79" t="s">
        <v>10346</v>
      </c>
      <c r="AK2506" s="68"/>
      <c r="AL2506" s="68"/>
      <c r="AM2506" s="68"/>
      <c r="AN2506" s="110"/>
      <c r="AO2506" s="110"/>
      <c r="AP2506" s="107"/>
      <c r="AQ2506" s="68"/>
    </row>
    <row r="2507" customFormat="false" ht="15" hidden="false" customHeight="false" outlineLevel="0" collapsed="false">
      <c r="B2507" s="1" t="str">
        <f aca="false">поверители!$E2507</f>
        <v>04978</v>
      </c>
      <c r="C2507" s="64" t="s">
        <v>323</v>
      </c>
      <c r="D2507" s="63"/>
      <c r="E2507" s="81" t="s">
        <v>13256</v>
      </c>
      <c r="F2507" s="63"/>
      <c r="G2507" s="63" t="s">
        <v>10335</v>
      </c>
      <c r="H2507" s="81" t="s">
        <v>326</v>
      </c>
      <c r="I2507" s="67" t="s">
        <v>10652</v>
      </c>
      <c r="J2507" s="76"/>
      <c r="K2507" s="76"/>
      <c r="L2507" s="76"/>
      <c r="M2507" s="76"/>
      <c r="N2507" s="76"/>
      <c r="O2507" s="71" t="s">
        <v>10335</v>
      </c>
      <c r="P2507" s="71"/>
      <c r="Q2507" s="71" t="s">
        <v>10338</v>
      </c>
      <c r="R2507" s="79" t="s">
        <v>10339</v>
      </c>
      <c r="S2507" s="74" t="n">
        <v>45175</v>
      </c>
      <c r="T2507" s="74" t="n">
        <v>45905</v>
      </c>
      <c r="U2507" s="87" t="s">
        <v>10340</v>
      </c>
      <c r="V2507" s="87" t="s">
        <v>10341</v>
      </c>
      <c r="W2507" s="76"/>
      <c r="X2507" s="71" t="s">
        <v>10335</v>
      </c>
      <c r="Y2507" s="71" t="s">
        <v>10342</v>
      </c>
      <c r="Z2507" s="79" t="s">
        <v>10629</v>
      </c>
      <c r="AA2507" s="76"/>
      <c r="AB2507" s="76"/>
      <c r="AC2507" s="76"/>
      <c r="AD2507" s="76"/>
      <c r="AE2507" s="97" t="s">
        <v>10630</v>
      </c>
      <c r="AF2507" s="76"/>
      <c r="AG2507" s="76"/>
      <c r="AH2507" s="76"/>
      <c r="AI2507" s="67" t="s">
        <v>10845</v>
      </c>
      <c r="AJ2507" s="79" t="s">
        <v>10346</v>
      </c>
      <c r="AK2507" s="68"/>
      <c r="AL2507" s="68"/>
      <c r="AM2507" s="68"/>
      <c r="AN2507" s="110"/>
      <c r="AO2507" s="110"/>
      <c r="AP2507" s="107"/>
      <c r="AQ2507" s="68"/>
    </row>
    <row r="2508" customFormat="false" ht="15" hidden="false" customHeight="false" outlineLevel="0" collapsed="false">
      <c r="B2508" s="1" t="str">
        <f aca="false">поверители!$E2508</f>
        <v>00803</v>
      </c>
      <c r="C2508" s="64" t="s">
        <v>323</v>
      </c>
      <c r="D2508" s="63"/>
      <c r="E2508" s="81" t="s">
        <v>13257</v>
      </c>
      <c r="F2508" s="63"/>
      <c r="G2508" s="63" t="s">
        <v>10335</v>
      </c>
      <c r="H2508" s="81" t="s">
        <v>326</v>
      </c>
      <c r="I2508" s="67" t="s">
        <v>10652</v>
      </c>
      <c r="J2508" s="76"/>
      <c r="K2508" s="76"/>
      <c r="L2508" s="76"/>
      <c r="M2508" s="76"/>
      <c r="N2508" s="76"/>
      <c r="O2508" s="71" t="s">
        <v>10335</v>
      </c>
      <c r="P2508" s="71"/>
      <c r="Q2508" s="71" t="s">
        <v>10338</v>
      </c>
      <c r="R2508" s="79" t="s">
        <v>10339</v>
      </c>
      <c r="S2508" s="74" t="n">
        <v>45175</v>
      </c>
      <c r="T2508" s="74" t="n">
        <v>45905</v>
      </c>
      <c r="U2508" s="87" t="s">
        <v>10340</v>
      </c>
      <c r="V2508" s="87" t="s">
        <v>10341</v>
      </c>
      <c r="W2508" s="76"/>
      <c r="X2508" s="71" t="s">
        <v>10335</v>
      </c>
      <c r="Y2508" s="71" t="s">
        <v>10342</v>
      </c>
      <c r="Z2508" s="79" t="s">
        <v>10629</v>
      </c>
      <c r="AA2508" s="76"/>
      <c r="AB2508" s="76"/>
      <c r="AC2508" s="76"/>
      <c r="AD2508" s="76"/>
      <c r="AE2508" s="97" t="s">
        <v>10630</v>
      </c>
      <c r="AF2508" s="76"/>
      <c r="AG2508" s="76"/>
      <c r="AH2508" s="76"/>
      <c r="AI2508" s="67" t="s">
        <v>10552</v>
      </c>
      <c r="AJ2508" s="79" t="s">
        <v>10346</v>
      </c>
      <c r="AK2508" s="68"/>
      <c r="AL2508" s="68"/>
      <c r="AM2508" s="68"/>
      <c r="AN2508" s="110"/>
      <c r="AO2508" s="110"/>
      <c r="AP2508" s="107"/>
      <c r="AQ2508" s="68"/>
    </row>
    <row r="2509" customFormat="false" ht="15" hidden="false" customHeight="false" outlineLevel="0" collapsed="false">
      <c r="B2509" s="1" t="str">
        <f aca="false">поверители!$E2509</f>
        <v>00317</v>
      </c>
      <c r="C2509" s="64" t="s">
        <v>323</v>
      </c>
      <c r="D2509" s="63"/>
      <c r="E2509" s="81" t="s">
        <v>13258</v>
      </c>
      <c r="F2509" s="63"/>
      <c r="G2509" s="63" t="s">
        <v>10335</v>
      </c>
      <c r="H2509" s="81" t="s">
        <v>763</v>
      </c>
      <c r="I2509" s="67" t="s">
        <v>10652</v>
      </c>
      <c r="J2509" s="76"/>
      <c r="K2509" s="76"/>
      <c r="L2509" s="76"/>
      <c r="M2509" s="76"/>
      <c r="N2509" s="76"/>
      <c r="O2509" s="71" t="s">
        <v>10335</v>
      </c>
      <c r="P2509" s="71"/>
      <c r="Q2509" s="71" t="s">
        <v>10338</v>
      </c>
      <c r="R2509" s="79" t="s">
        <v>10339</v>
      </c>
      <c r="S2509" s="74" t="n">
        <v>45175</v>
      </c>
      <c r="T2509" s="74" t="n">
        <v>45905</v>
      </c>
      <c r="U2509" s="87" t="s">
        <v>10340</v>
      </c>
      <c r="V2509" s="87" t="s">
        <v>10341</v>
      </c>
      <c r="W2509" s="76"/>
      <c r="X2509" s="71" t="s">
        <v>10335</v>
      </c>
      <c r="Y2509" s="71" t="s">
        <v>10342</v>
      </c>
      <c r="Z2509" s="79" t="s">
        <v>10629</v>
      </c>
      <c r="AA2509" s="76"/>
      <c r="AB2509" s="76"/>
      <c r="AC2509" s="76"/>
      <c r="AD2509" s="76"/>
      <c r="AE2509" s="97" t="s">
        <v>10630</v>
      </c>
      <c r="AF2509" s="76"/>
      <c r="AG2509" s="76"/>
      <c r="AH2509" s="76"/>
      <c r="AI2509" s="67" t="s">
        <v>10562</v>
      </c>
      <c r="AJ2509" s="79" t="s">
        <v>10346</v>
      </c>
      <c r="AK2509" s="68"/>
      <c r="AL2509" s="68"/>
      <c r="AM2509" s="68"/>
      <c r="AN2509" s="110"/>
      <c r="AO2509" s="110"/>
      <c r="AP2509" s="107"/>
      <c r="AQ2509" s="68"/>
    </row>
    <row r="2510" customFormat="false" ht="15" hidden="false" customHeight="false" outlineLevel="0" collapsed="false">
      <c r="B2510" s="1" t="str">
        <f aca="false">поверители!$E2510</f>
        <v>00457</v>
      </c>
      <c r="C2510" s="64" t="s">
        <v>323</v>
      </c>
      <c r="D2510" s="63"/>
      <c r="E2510" s="81" t="s">
        <v>13259</v>
      </c>
      <c r="F2510" s="63"/>
      <c r="G2510" s="63" t="s">
        <v>10335</v>
      </c>
      <c r="H2510" s="81" t="s">
        <v>763</v>
      </c>
      <c r="I2510" s="67" t="s">
        <v>10652</v>
      </c>
      <c r="J2510" s="76"/>
      <c r="K2510" s="76"/>
      <c r="L2510" s="76"/>
      <c r="M2510" s="76"/>
      <c r="N2510" s="76"/>
      <c r="O2510" s="71" t="s">
        <v>10335</v>
      </c>
      <c r="P2510" s="71"/>
      <c r="Q2510" s="71" t="s">
        <v>10338</v>
      </c>
      <c r="R2510" s="79" t="s">
        <v>10339</v>
      </c>
      <c r="S2510" s="74" t="n">
        <v>45175</v>
      </c>
      <c r="T2510" s="74" t="n">
        <v>45905</v>
      </c>
      <c r="U2510" s="87" t="s">
        <v>10340</v>
      </c>
      <c r="V2510" s="87" t="s">
        <v>10341</v>
      </c>
      <c r="W2510" s="76"/>
      <c r="X2510" s="71" t="s">
        <v>10335</v>
      </c>
      <c r="Y2510" s="71" t="s">
        <v>10342</v>
      </c>
      <c r="Z2510" s="79" t="s">
        <v>10629</v>
      </c>
      <c r="AA2510" s="76"/>
      <c r="AB2510" s="76"/>
      <c r="AC2510" s="76"/>
      <c r="AD2510" s="76"/>
      <c r="AE2510" s="97" t="s">
        <v>10630</v>
      </c>
      <c r="AF2510" s="76"/>
      <c r="AG2510" s="76"/>
      <c r="AH2510" s="76"/>
      <c r="AI2510" s="67" t="s">
        <v>10562</v>
      </c>
      <c r="AJ2510" s="79" t="s">
        <v>10346</v>
      </c>
      <c r="AK2510" s="68"/>
      <c r="AL2510" s="68"/>
      <c r="AM2510" s="68"/>
      <c r="AN2510" s="110"/>
      <c r="AO2510" s="110"/>
      <c r="AP2510" s="107"/>
      <c r="AQ2510" s="68"/>
    </row>
    <row r="2511" customFormat="false" ht="15" hidden="false" customHeight="false" outlineLevel="0" collapsed="false">
      <c r="B2511" s="1" t="str">
        <f aca="false">поверители!$E2511</f>
        <v>01587</v>
      </c>
      <c r="C2511" s="64" t="s">
        <v>323</v>
      </c>
      <c r="D2511" s="63"/>
      <c r="E2511" s="81" t="s">
        <v>13260</v>
      </c>
      <c r="F2511" s="63"/>
      <c r="G2511" s="63" t="s">
        <v>10335</v>
      </c>
      <c r="H2511" s="81" t="s">
        <v>326</v>
      </c>
      <c r="I2511" s="67" t="s">
        <v>10652</v>
      </c>
      <c r="J2511" s="76"/>
      <c r="K2511" s="76"/>
      <c r="L2511" s="76"/>
      <c r="M2511" s="76"/>
      <c r="N2511" s="76"/>
      <c r="O2511" s="71" t="s">
        <v>10335</v>
      </c>
      <c r="P2511" s="71"/>
      <c r="Q2511" s="71" t="s">
        <v>10338</v>
      </c>
      <c r="R2511" s="79" t="s">
        <v>10339</v>
      </c>
      <c r="S2511" s="74" t="n">
        <v>45175</v>
      </c>
      <c r="T2511" s="74" t="n">
        <v>45905</v>
      </c>
      <c r="U2511" s="87" t="s">
        <v>10340</v>
      </c>
      <c r="V2511" s="87" t="s">
        <v>10341</v>
      </c>
      <c r="W2511" s="76"/>
      <c r="X2511" s="71" t="s">
        <v>10335</v>
      </c>
      <c r="Y2511" s="71" t="s">
        <v>10342</v>
      </c>
      <c r="Z2511" s="79" t="s">
        <v>10629</v>
      </c>
      <c r="AA2511" s="76"/>
      <c r="AB2511" s="76"/>
      <c r="AC2511" s="76"/>
      <c r="AD2511" s="76"/>
      <c r="AE2511" s="97" t="s">
        <v>10630</v>
      </c>
      <c r="AF2511" s="76"/>
      <c r="AG2511" s="76"/>
      <c r="AH2511" s="76"/>
      <c r="AI2511" s="67" t="s">
        <v>10979</v>
      </c>
      <c r="AJ2511" s="79" t="s">
        <v>10346</v>
      </c>
      <c r="AK2511" s="68"/>
      <c r="AL2511" s="68"/>
      <c r="AM2511" s="68"/>
      <c r="AN2511" s="110"/>
      <c r="AO2511" s="110"/>
      <c r="AP2511" s="107"/>
      <c r="AQ2511" s="68"/>
    </row>
    <row r="2512" customFormat="false" ht="15" hidden="false" customHeight="false" outlineLevel="0" collapsed="false">
      <c r="B2512" s="1" t="str">
        <f aca="false">поверители!$E2512</f>
        <v>02390</v>
      </c>
      <c r="C2512" s="64" t="s">
        <v>323</v>
      </c>
      <c r="D2512" s="63"/>
      <c r="E2512" s="81" t="s">
        <v>13261</v>
      </c>
      <c r="F2512" s="63"/>
      <c r="G2512" s="63" t="s">
        <v>10335</v>
      </c>
      <c r="H2512" s="81" t="s">
        <v>326</v>
      </c>
      <c r="I2512" s="67" t="s">
        <v>10652</v>
      </c>
      <c r="J2512" s="76"/>
      <c r="K2512" s="76"/>
      <c r="L2512" s="76"/>
      <c r="M2512" s="76"/>
      <c r="N2512" s="76"/>
      <c r="O2512" s="71" t="s">
        <v>10335</v>
      </c>
      <c r="P2512" s="71"/>
      <c r="Q2512" s="71" t="s">
        <v>10338</v>
      </c>
      <c r="R2512" s="79" t="s">
        <v>10339</v>
      </c>
      <c r="S2512" s="74" t="n">
        <v>45175</v>
      </c>
      <c r="T2512" s="74" t="n">
        <v>45905</v>
      </c>
      <c r="U2512" s="87" t="s">
        <v>10340</v>
      </c>
      <c r="V2512" s="87" t="s">
        <v>10341</v>
      </c>
      <c r="W2512" s="76"/>
      <c r="X2512" s="71" t="s">
        <v>10335</v>
      </c>
      <c r="Y2512" s="71" t="s">
        <v>10342</v>
      </c>
      <c r="Z2512" s="79" t="s">
        <v>10629</v>
      </c>
      <c r="AA2512" s="76"/>
      <c r="AB2512" s="76"/>
      <c r="AC2512" s="76"/>
      <c r="AD2512" s="76"/>
      <c r="AE2512" s="97" t="s">
        <v>10630</v>
      </c>
      <c r="AF2512" s="76"/>
      <c r="AG2512" s="76"/>
      <c r="AH2512" s="76"/>
      <c r="AI2512" s="67" t="s">
        <v>10979</v>
      </c>
      <c r="AJ2512" s="79" t="s">
        <v>10346</v>
      </c>
      <c r="AK2512" s="68"/>
      <c r="AL2512" s="68"/>
      <c r="AM2512" s="68"/>
      <c r="AN2512" s="110"/>
      <c r="AO2512" s="110"/>
      <c r="AP2512" s="107"/>
      <c r="AQ2512" s="68"/>
    </row>
    <row r="2513" customFormat="false" ht="15" hidden="false" customHeight="false" outlineLevel="0" collapsed="false">
      <c r="B2513" s="1" t="str">
        <f aca="false">поверители!$E2513</f>
        <v>03621</v>
      </c>
      <c r="C2513" s="64" t="s">
        <v>323</v>
      </c>
      <c r="D2513" s="63"/>
      <c r="E2513" s="81" t="s">
        <v>13262</v>
      </c>
      <c r="F2513" s="63"/>
      <c r="G2513" s="63" t="s">
        <v>10335</v>
      </c>
      <c r="H2513" s="81" t="s">
        <v>763</v>
      </c>
      <c r="I2513" s="67" t="s">
        <v>10652</v>
      </c>
      <c r="J2513" s="76"/>
      <c r="K2513" s="76"/>
      <c r="L2513" s="76"/>
      <c r="M2513" s="76"/>
      <c r="N2513" s="76"/>
      <c r="O2513" s="71" t="s">
        <v>10335</v>
      </c>
      <c r="P2513" s="71"/>
      <c r="Q2513" s="71" t="s">
        <v>10338</v>
      </c>
      <c r="R2513" s="79" t="s">
        <v>10339</v>
      </c>
      <c r="S2513" s="74" t="n">
        <v>45175</v>
      </c>
      <c r="T2513" s="74" t="n">
        <v>45905</v>
      </c>
      <c r="U2513" s="87" t="s">
        <v>10340</v>
      </c>
      <c r="V2513" s="87" t="s">
        <v>10341</v>
      </c>
      <c r="W2513" s="76"/>
      <c r="X2513" s="71" t="s">
        <v>10335</v>
      </c>
      <c r="Y2513" s="71" t="s">
        <v>10342</v>
      </c>
      <c r="Z2513" s="79" t="s">
        <v>10629</v>
      </c>
      <c r="AA2513" s="76"/>
      <c r="AB2513" s="76"/>
      <c r="AC2513" s="76"/>
      <c r="AD2513" s="76"/>
      <c r="AE2513" s="97" t="s">
        <v>10630</v>
      </c>
      <c r="AF2513" s="76"/>
      <c r="AG2513" s="76"/>
      <c r="AH2513" s="76"/>
      <c r="AI2513" s="67" t="s">
        <v>10863</v>
      </c>
      <c r="AJ2513" s="79" t="s">
        <v>10346</v>
      </c>
      <c r="AK2513" s="68"/>
      <c r="AL2513" s="68"/>
      <c r="AM2513" s="68"/>
      <c r="AN2513" s="110"/>
      <c r="AO2513" s="110"/>
      <c r="AP2513" s="107"/>
      <c r="AQ2513" s="68"/>
    </row>
    <row r="2514" customFormat="false" ht="15" hidden="false" customHeight="false" outlineLevel="0" collapsed="false">
      <c r="B2514" s="1" t="str">
        <f aca="false">поверители!$E2514</f>
        <v>01288</v>
      </c>
      <c r="C2514" s="64" t="s">
        <v>323</v>
      </c>
      <c r="D2514" s="63"/>
      <c r="E2514" s="81" t="s">
        <v>13263</v>
      </c>
      <c r="F2514" s="63"/>
      <c r="G2514" s="63" t="s">
        <v>10335</v>
      </c>
      <c r="H2514" s="81" t="s">
        <v>763</v>
      </c>
      <c r="I2514" s="67" t="s">
        <v>10652</v>
      </c>
      <c r="J2514" s="76"/>
      <c r="K2514" s="76"/>
      <c r="L2514" s="76"/>
      <c r="M2514" s="76"/>
      <c r="N2514" s="76"/>
      <c r="O2514" s="71" t="s">
        <v>10335</v>
      </c>
      <c r="P2514" s="71"/>
      <c r="Q2514" s="71" t="s">
        <v>10338</v>
      </c>
      <c r="R2514" s="79" t="s">
        <v>10339</v>
      </c>
      <c r="S2514" s="74" t="n">
        <v>45175</v>
      </c>
      <c r="T2514" s="74" t="n">
        <v>45905</v>
      </c>
      <c r="U2514" s="87" t="s">
        <v>10340</v>
      </c>
      <c r="V2514" s="87" t="s">
        <v>10341</v>
      </c>
      <c r="W2514" s="76"/>
      <c r="X2514" s="71" t="s">
        <v>10335</v>
      </c>
      <c r="Y2514" s="71" t="s">
        <v>10342</v>
      </c>
      <c r="Z2514" s="79" t="s">
        <v>10629</v>
      </c>
      <c r="AA2514" s="76"/>
      <c r="AB2514" s="76"/>
      <c r="AC2514" s="76"/>
      <c r="AD2514" s="76"/>
      <c r="AE2514" s="97" t="s">
        <v>10630</v>
      </c>
      <c r="AF2514" s="76"/>
      <c r="AG2514" s="76"/>
      <c r="AH2514" s="76"/>
      <c r="AI2514" s="67" t="s">
        <v>10863</v>
      </c>
      <c r="AJ2514" s="79" t="s">
        <v>10346</v>
      </c>
      <c r="AK2514" s="68"/>
      <c r="AL2514" s="68"/>
      <c r="AM2514" s="68"/>
      <c r="AN2514" s="110"/>
      <c r="AO2514" s="110"/>
      <c r="AP2514" s="107"/>
      <c r="AQ2514" s="68"/>
    </row>
    <row r="2515" customFormat="false" ht="15" hidden="false" customHeight="false" outlineLevel="0" collapsed="false">
      <c r="B2515" s="1" t="str">
        <f aca="false">поверители!$E2515</f>
        <v>01290</v>
      </c>
      <c r="C2515" s="64" t="s">
        <v>323</v>
      </c>
      <c r="D2515" s="63"/>
      <c r="E2515" s="81" t="s">
        <v>13264</v>
      </c>
      <c r="F2515" s="63"/>
      <c r="G2515" s="63" t="s">
        <v>10335</v>
      </c>
      <c r="H2515" s="81" t="s">
        <v>326</v>
      </c>
      <c r="I2515" s="67" t="s">
        <v>10652</v>
      </c>
      <c r="J2515" s="76"/>
      <c r="K2515" s="76"/>
      <c r="L2515" s="76"/>
      <c r="M2515" s="76"/>
      <c r="N2515" s="76"/>
      <c r="O2515" s="71" t="s">
        <v>10335</v>
      </c>
      <c r="P2515" s="71"/>
      <c r="Q2515" s="71" t="s">
        <v>10338</v>
      </c>
      <c r="R2515" s="79" t="s">
        <v>10339</v>
      </c>
      <c r="S2515" s="74" t="n">
        <v>45175</v>
      </c>
      <c r="T2515" s="74" t="n">
        <v>45905</v>
      </c>
      <c r="U2515" s="87" t="s">
        <v>10340</v>
      </c>
      <c r="V2515" s="87" t="s">
        <v>10341</v>
      </c>
      <c r="W2515" s="76"/>
      <c r="X2515" s="71" t="s">
        <v>10335</v>
      </c>
      <c r="Y2515" s="71" t="s">
        <v>10342</v>
      </c>
      <c r="Z2515" s="79" t="s">
        <v>10629</v>
      </c>
      <c r="AA2515" s="76"/>
      <c r="AB2515" s="76"/>
      <c r="AC2515" s="76"/>
      <c r="AD2515" s="76"/>
      <c r="AE2515" s="97" t="s">
        <v>10630</v>
      </c>
      <c r="AF2515" s="76"/>
      <c r="AG2515" s="76"/>
      <c r="AH2515" s="76"/>
      <c r="AI2515" s="67" t="s">
        <v>10863</v>
      </c>
      <c r="AJ2515" s="79" t="s">
        <v>10346</v>
      </c>
      <c r="AK2515" s="68"/>
      <c r="AL2515" s="68"/>
      <c r="AM2515" s="68"/>
      <c r="AN2515" s="110"/>
      <c r="AO2515" s="110"/>
      <c r="AP2515" s="107"/>
      <c r="AQ2515" s="68"/>
    </row>
    <row r="2516" customFormat="false" ht="15" hidden="false" customHeight="false" outlineLevel="0" collapsed="false">
      <c r="B2516" s="1" t="str">
        <f aca="false">поверители!$E2516</f>
        <v>01295</v>
      </c>
      <c r="C2516" s="64" t="s">
        <v>323</v>
      </c>
      <c r="D2516" s="63"/>
      <c r="E2516" s="81" t="s">
        <v>13265</v>
      </c>
      <c r="F2516" s="63"/>
      <c r="G2516" s="63" t="s">
        <v>10335</v>
      </c>
      <c r="H2516" s="81" t="s">
        <v>326</v>
      </c>
      <c r="I2516" s="67" t="s">
        <v>10652</v>
      </c>
      <c r="J2516" s="76"/>
      <c r="K2516" s="76"/>
      <c r="L2516" s="76"/>
      <c r="M2516" s="76"/>
      <c r="N2516" s="76"/>
      <c r="O2516" s="71" t="s">
        <v>10335</v>
      </c>
      <c r="P2516" s="71"/>
      <c r="Q2516" s="71" t="s">
        <v>10338</v>
      </c>
      <c r="R2516" s="79" t="s">
        <v>10339</v>
      </c>
      <c r="S2516" s="74" t="n">
        <v>45175</v>
      </c>
      <c r="T2516" s="74" t="n">
        <v>45905</v>
      </c>
      <c r="U2516" s="87" t="s">
        <v>10340</v>
      </c>
      <c r="V2516" s="87" t="s">
        <v>10341</v>
      </c>
      <c r="W2516" s="76"/>
      <c r="X2516" s="71" t="s">
        <v>10335</v>
      </c>
      <c r="Y2516" s="71" t="s">
        <v>10342</v>
      </c>
      <c r="Z2516" s="79" t="s">
        <v>10629</v>
      </c>
      <c r="AA2516" s="76"/>
      <c r="AB2516" s="76"/>
      <c r="AC2516" s="76"/>
      <c r="AD2516" s="76"/>
      <c r="AE2516" s="97" t="s">
        <v>10630</v>
      </c>
      <c r="AF2516" s="76"/>
      <c r="AG2516" s="76"/>
      <c r="AH2516" s="76"/>
      <c r="AI2516" s="67" t="s">
        <v>10863</v>
      </c>
      <c r="AJ2516" s="79" t="s">
        <v>10346</v>
      </c>
      <c r="AK2516" s="68"/>
      <c r="AL2516" s="68"/>
      <c r="AM2516" s="68"/>
      <c r="AN2516" s="110"/>
      <c r="AO2516" s="110"/>
      <c r="AP2516" s="107"/>
      <c r="AQ2516" s="68"/>
    </row>
    <row r="2517" customFormat="false" ht="15" hidden="false" customHeight="false" outlineLevel="0" collapsed="false">
      <c r="B2517" s="1" t="str">
        <f aca="false">поверители!$E2517</f>
        <v>05223</v>
      </c>
      <c r="C2517" s="64" t="s">
        <v>291</v>
      </c>
      <c r="D2517" s="63"/>
      <c r="E2517" s="81" t="s">
        <v>13266</v>
      </c>
      <c r="F2517" s="63"/>
      <c r="G2517" s="63" t="s">
        <v>10335</v>
      </c>
      <c r="H2517" s="63" t="s">
        <v>404</v>
      </c>
      <c r="I2517" s="67" t="s">
        <v>10458</v>
      </c>
      <c r="J2517" s="76"/>
      <c r="K2517" s="76"/>
      <c r="L2517" s="76"/>
      <c r="M2517" s="76"/>
      <c r="N2517" s="76"/>
      <c r="O2517" s="71" t="s">
        <v>10335</v>
      </c>
      <c r="P2517" s="71"/>
      <c r="Q2517" s="71" t="s">
        <v>10338</v>
      </c>
      <c r="R2517" s="79" t="s">
        <v>10339</v>
      </c>
      <c r="S2517" s="74" t="n">
        <v>45175</v>
      </c>
      <c r="T2517" s="74" t="n">
        <v>45540</v>
      </c>
      <c r="U2517" s="87" t="s">
        <v>10340</v>
      </c>
      <c r="V2517" s="87" t="s">
        <v>10341</v>
      </c>
      <c r="W2517" s="76"/>
      <c r="X2517" s="71" t="s">
        <v>10335</v>
      </c>
      <c r="Y2517" s="71" t="s">
        <v>10342</v>
      </c>
      <c r="Z2517" s="79" t="s">
        <v>10629</v>
      </c>
      <c r="AA2517" s="76"/>
      <c r="AB2517" s="76"/>
      <c r="AC2517" s="76"/>
      <c r="AD2517" s="76"/>
      <c r="AE2517" s="97" t="s">
        <v>10630</v>
      </c>
      <c r="AF2517" s="76"/>
      <c r="AG2517" s="76"/>
      <c r="AH2517" s="76"/>
      <c r="AI2517" s="67" t="s">
        <v>10943</v>
      </c>
      <c r="AJ2517" s="79" t="s">
        <v>10346</v>
      </c>
      <c r="AK2517" s="68"/>
      <c r="AL2517" s="68"/>
      <c r="AM2517" s="68"/>
      <c r="AN2517" s="110"/>
      <c r="AO2517" s="110"/>
      <c r="AP2517" s="107"/>
      <c r="AQ2517" s="68"/>
    </row>
    <row r="2518" customFormat="false" ht="15" hidden="false" customHeight="false" outlineLevel="0" collapsed="false">
      <c r="B2518" s="1" t="str">
        <f aca="false">поверители!$E2518</f>
        <v>05273</v>
      </c>
      <c r="C2518" s="64" t="s">
        <v>323</v>
      </c>
      <c r="D2518" s="63"/>
      <c r="E2518" s="81" t="s">
        <v>13267</v>
      </c>
      <c r="F2518" s="63"/>
      <c r="G2518" s="63" t="s">
        <v>10335</v>
      </c>
      <c r="H2518" s="81" t="s">
        <v>763</v>
      </c>
      <c r="I2518" s="67" t="s">
        <v>10652</v>
      </c>
      <c r="J2518" s="76"/>
      <c r="K2518" s="76"/>
      <c r="L2518" s="76"/>
      <c r="M2518" s="76"/>
      <c r="N2518" s="76"/>
      <c r="O2518" s="71" t="s">
        <v>10335</v>
      </c>
      <c r="P2518" s="71"/>
      <c r="Q2518" s="71" t="s">
        <v>10338</v>
      </c>
      <c r="R2518" s="79" t="s">
        <v>10339</v>
      </c>
      <c r="S2518" s="74" t="n">
        <v>45175</v>
      </c>
      <c r="T2518" s="74" t="n">
        <v>45905</v>
      </c>
      <c r="U2518" s="87" t="s">
        <v>10340</v>
      </c>
      <c r="V2518" s="87" t="s">
        <v>10341</v>
      </c>
      <c r="W2518" s="76"/>
      <c r="X2518" s="71" t="s">
        <v>10335</v>
      </c>
      <c r="Y2518" s="71" t="s">
        <v>10342</v>
      </c>
      <c r="Z2518" s="79" t="s">
        <v>10629</v>
      </c>
      <c r="AA2518" s="76"/>
      <c r="AB2518" s="76"/>
      <c r="AC2518" s="76"/>
      <c r="AD2518" s="76"/>
      <c r="AE2518" s="97" t="s">
        <v>10630</v>
      </c>
      <c r="AF2518" s="76"/>
      <c r="AG2518" s="76"/>
      <c r="AH2518" s="76"/>
      <c r="AI2518" s="67" t="s">
        <v>10863</v>
      </c>
      <c r="AJ2518" s="79" t="s">
        <v>10346</v>
      </c>
      <c r="AK2518" s="68"/>
      <c r="AL2518" s="68"/>
      <c r="AM2518" s="68"/>
      <c r="AN2518" s="110"/>
      <c r="AO2518" s="110"/>
      <c r="AP2518" s="107"/>
      <c r="AQ2518" s="68"/>
    </row>
    <row r="2519" customFormat="false" ht="15" hidden="false" customHeight="false" outlineLevel="0" collapsed="false">
      <c r="B2519" s="1" t="str">
        <f aca="false">поверители!$E2519</f>
        <v>05277</v>
      </c>
      <c r="C2519" s="64" t="s">
        <v>291</v>
      </c>
      <c r="D2519" s="63"/>
      <c r="E2519" s="81" t="s">
        <v>13268</v>
      </c>
      <c r="F2519" s="63"/>
      <c r="G2519" s="63" t="s">
        <v>10335</v>
      </c>
      <c r="H2519" s="63" t="s">
        <v>404</v>
      </c>
      <c r="I2519" s="67" t="s">
        <v>10667</v>
      </c>
      <c r="J2519" s="76"/>
      <c r="K2519" s="76"/>
      <c r="L2519" s="76"/>
      <c r="M2519" s="76"/>
      <c r="N2519" s="76"/>
      <c r="O2519" s="71" t="s">
        <v>10335</v>
      </c>
      <c r="P2519" s="71"/>
      <c r="Q2519" s="71" t="s">
        <v>10338</v>
      </c>
      <c r="R2519" s="79" t="s">
        <v>10339</v>
      </c>
      <c r="S2519" s="74" t="n">
        <v>45175</v>
      </c>
      <c r="T2519" s="74" t="n">
        <v>45540</v>
      </c>
      <c r="U2519" s="87" t="s">
        <v>10340</v>
      </c>
      <c r="V2519" s="87" t="s">
        <v>10341</v>
      </c>
      <c r="W2519" s="76"/>
      <c r="X2519" s="71" t="s">
        <v>10335</v>
      </c>
      <c r="Y2519" s="71" t="s">
        <v>10342</v>
      </c>
      <c r="Z2519" s="79" t="s">
        <v>10629</v>
      </c>
      <c r="AA2519" s="76"/>
      <c r="AB2519" s="76"/>
      <c r="AC2519" s="76"/>
      <c r="AD2519" s="76"/>
      <c r="AE2519" s="97" t="s">
        <v>10630</v>
      </c>
      <c r="AF2519" s="76"/>
      <c r="AG2519" s="76"/>
      <c r="AH2519" s="76"/>
      <c r="AI2519" s="67" t="s">
        <v>11001</v>
      </c>
      <c r="AJ2519" s="79" t="s">
        <v>10346</v>
      </c>
      <c r="AK2519" s="68"/>
      <c r="AL2519" s="68"/>
      <c r="AM2519" s="68"/>
      <c r="AN2519" s="110"/>
      <c r="AO2519" s="110"/>
      <c r="AP2519" s="107"/>
      <c r="AQ2519" s="68"/>
    </row>
    <row r="2520" customFormat="false" ht="15" hidden="false" customHeight="false" outlineLevel="0" collapsed="false">
      <c r="B2520" s="1" t="str">
        <f aca="false">поверители!$E2520</f>
        <v>00811</v>
      </c>
      <c r="C2520" s="64" t="s">
        <v>323</v>
      </c>
      <c r="D2520" s="63"/>
      <c r="E2520" s="81" t="s">
        <v>13269</v>
      </c>
      <c r="F2520" s="63"/>
      <c r="G2520" s="63" t="s">
        <v>10335</v>
      </c>
      <c r="H2520" s="81" t="s">
        <v>326</v>
      </c>
      <c r="I2520" s="67" t="s">
        <v>10652</v>
      </c>
      <c r="J2520" s="76"/>
      <c r="K2520" s="76"/>
      <c r="L2520" s="76"/>
      <c r="M2520" s="76"/>
      <c r="N2520" s="76"/>
      <c r="O2520" s="71" t="s">
        <v>10335</v>
      </c>
      <c r="P2520" s="71"/>
      <c r="Q2520" s="71" t="s">
        <v>10338</v>
      </c>
      <c r="R2520" s="79" t="s">
        <v>10339</v>
      </c>
      <c r="S2520" s="74" t="n">
        <v>45175</v>
      </c>
      <c r="T2520" s="74" t="n">
        <v>45905</v>
      </c>
      <c r="U2520" s="87" t="s">
        <v>10340</v>
      </c>
      <c r="V2520" s="87" t="s">
        <v>10341</v>
      </c>
      <c r="W2520" s="76"/>
      <c r="X2520" s="71" t="s">
        <v>10335</v>
      </c>
      <c r="Y2520" s="71" t="s">
        <v>10342</v>
      </c>
      <c r="Z2520" s="79" t="s">
        <v>10629</v>
      </c>
      <c r="AA2520" s="76"/>
      <c r="AB2520" s="76"/>
      <c r="AC2520" s="76"/>
      <c r="AD2520" s="76"/>
      <c r="AE2520" s="97" t="s">
        <v>10630</v>
      </c>
      <c r="AF2520" s="76"/>
      <c r="AG2520" s="76"/>
      <c r="AH2520" s="76"/>
      <c r="AI2520" s="67" t="s">
        <v>10848</v>
      </c>
      <c r="AJ2520" s="79" t="s">
        <v>10346</v>
      </c>
      <c r="AK2520" s="68"/>
      <c r="AL2520" s="68"/>
      <c r="AM2520" s="68"/>
      <c r="AN2520" s="110"/>
      <c r="AO2520" s="110"/>
      <c r="AP2520" s="107"/>
      <c r="AQ2520" s="68"/>
    </row>
    <row r="2521" customFormat="false" ht="15" hidden="false" customHeight="false" outlineLevel="0" collapsed="false">
      <c r="B2521" s="1" t="str">
        <f aca="false">поверители!$E2521</f>
        <v>04973</v>
      </c>
      <c r="C2521" s="64" t="s">
        <v>323</v>
      </c>
      <c r="D2521" s="63"/>
      <c r="E2521" s="81" t="s">
        <v>13270</v>
      </c>
      <c r="F2521" s="63"/>
      <c r="G2521" s="63" t="s">
        <v>10335</v>
      </c>
      <c r="H2521" s="81" t="s">
        <v>326</v>
      </c>
      <c r="I2521" s="67" t="s">
        <v>10652</v>
      </c>
      <c r="J2521" s="76"/>
      <c r="K2521" s="76"/>
      <c r="L2521" s="76"/>
      <c r="M2521" s="76"/>
      <c r="N2521" s="76"/>
      <c r="O2521" s="71" t="s">
        <v>10335</v>
      </c>
      <c r="P2521" s="71"/>
      <c r="Q2521" s="71" t="s">
        <v>10338</v>
      </c>
      <c r="R2521" s="79" t="s">
        <v>10339</v>
      </c>
      <c r="S2521" s="74" t="n">
        <v>45175</v>
      </c>
      <c r="T2521" s="74" t="n">
        <v>45905</v>
      </c>
      <c r="U2521" s="87" t="s">
        <v>10340</v>
      </c>
      <c r="V2521" s="87" t="s">
        <v>10341</v>
      </c>
      <c r="W2521" s="76"/>
      <c r="X2521" s="71" t="s">
        <v>10335</v>
      </c>
      <c r="Y2521" s="71" t="s">
        <v>10342</v>
      </c>
      <c r="Z2521" s="79" t="s">
        <v>10629</v>
      </c>
      <c r="AA2521" s="76"/>
      <c r="AB2521" s="76"/>
      <c r="AC2521" s="76"/>
      <c r="AD2521" s="76"/>
      <c r="AE2521" s="97" t="s">
        <v>10630</v>
      </c>
      <c r="AF2521" s="76"/>
      <c r="AG2521" s="76"/>
      <c r="AH2521" s="76"/>
      <c r="AI2521" s="67" t="s">
        <v>10848</v>
      </c>
      <c r="AJ2521" s="79" t="s">
        <v>10346</v>
      </c>
      <c r="AK2521" s="68"/>
      <c r="AL2521" s="68"/>
      <c r="AM2521" s="68"/>
      <c r="AN2521" s="110"/>
      <c r="AO2521" s="110"/>
      <c r="AP2521" s="107"/>
      <c r="AQ2521" s="68"/>
    </row>
    <row r="2522" customFormat="false" ht="15" hidden="false" customHeight="false" outlineLevel="0" collapsed="false">
      <c r="B2522" s="1" t="str">
        <f aca="false">поверители!$E2522</f>
        <v>Р00729</v>
      </c>
      <c r="C2522" s="64" t="s">
        <v>724</v>
      </c>
      <c r="D2522" s="63"/>
      <c r="E2522" s="81" t="s">
        <v>13271</v>
      </c>
      <c r="F2522" s="63"/>
      <c r="G2522" s="63" t="s">
        <v>10335</v>
      </c>
      <c r="H2522" s="63" t="s">
        <v>332</v>
      </c>
      <c r="I2522" s="67" t="s">
        <v>10652</v>
      </c>
      <c r="J2522" s="76"/>
      <c r="K2522" s="76"/>
      <c r="L2522" s="76"/>
      <c r="M2522" s="76"/>
      <c r="N2522" s="76"/>
      <c r="O2522" s="71" t="s">
        <v>10335</v>
      </c>
      <c r="P2522" s="71"/>
      <c r="Q2522" s="71" t="s">
        <v>10338</v>
      </c>
      <c r="R2522" s="79" t="s">
        <v>10339</v>
      </c>
      <c r="S2522" s="74" t="n">
        <v>45175</v>
      </c>
      <c r="T2522" s="74" t="n">
        <v>45905</v>
      </c>
      <c r="U2522" s="87" t="s">
        <v>10340</v>
      </c>
      <c r="V2522" s="87" t="s">
        <v>10341</v>
      </c>
      <c r="W2522" s="76"/>
      <c r="X2522" s="71" t="s">
        <v>10335</v>
      </c>
      <c r="Y2522" s="71" t="s">
        <v>10342</v>
      </c>
      <c r="Z2522" s="79" t="s">
        <v>10629</v>
      </c>
      <c r="AA2522" s="76"/>
      <c r="AB2522" s="76"/>
      <c r="AC2522" s="76"/>
      <c r="AD2522" s="76"/>
      <c r="AE2522" s="97" t="s">
        <v>10630</v>
      </c>
      <c r="AF2522" s="76"/>
      <c r="AG2522" s="76"/>
      <c r="AH2522" s="76"/>
      <c r="AI2522" s="67" t="s">
        <v>10853</v>
      </c>
      <c r="AJ2522" s="79" t="s">
        <v>10346</v>
      </c>
      <c r="AK2522" s="68"/>
      <c r="AL2522" s="68"/>
      <c r="AM2522" s="68"/>
      <c r="AN2522" s="110"/>
      <c r="AO2522" s="110"/>
      <c r="AP2522" s="107"/>
      <c r="AQ2522" s="68"/>
    </row>
    <row r="2523" customFormat="false" ht="15" hidden="false" customHeight="false" outlineLevel="0" collapsed="false">
      <c r="B2523" s="1" t="str">
        <f aca="false">поверители!$E2523</f>
        <v>04355</v>
      </c>
      <c r="C2523" s="64" t="s">
        <v>724</v>
      </c>
      <c r="D2523" s="63"/>
      <c r="E2523" s="67" t="s">
        <v>13272</v>
      </c>
      <c r="F2523" s="63"/>
      <c r="G2523" s="63" t="s">
        <v>10335</v>
      </c>
      <c r="H2523" s="63" t="s">
        <v>332</v>
      </c>
      <c r="I2523" s="67" t="s">
        <v>10652</v>
      </c>
      <c r="J2523" s="76"/>
      <c r="K2523" s="76"/>
      <c r="L2523" s="76"/>
      <c r="M2523" s="76"/>
      <c r="N2523" s="76"/>
      <c r="O2523" s="71" t="s">
        <v>10335</v>
      </c>
      <c r="P2523" s="71"/>
      <c r="Q2523" s="71" t="s">
        <v>10338</v>
      </c>
      <c r="R2523" s="79" t="s">
        <v>10339</v>
      </c>
      <c r="S2523" s="74" t="n">
        <v>45175</v>
      </c>
      <c r="T2523" s="74" t="n">
        <v>45905</v>
      </c>
      <c r="U2523" s="87" t="s">
        <v>10340</v>
      </c>
      <c r="V2523" s="87" t="s">
        <v>10341</v>
      </c>
      <c r="W2523" s="76"/>
      <c r="X2523" s="71" t="s">
        <v>10335</v>
      </c>
      <c r="Y2523" s="71" t="s">
        <v>10342</v>
      </c>
      <c r="Z2523" s="79" t="s">
        <v>10629</v>
      </c>
      <c r="AA2523" s="76"/>
      <c r="AB2523" s="76"/>
      <c r="AC2523" s="76"/>
      <c r="AD2523" s="76"/>
      <c r="AE2523" s="97" t="s">
        <v>10630</v>
      </c>
      <c r="AF2523" s="76"/>
      <c r="AG2523" s="76"/>
      <c r="AH2523" s="76"/>
      <c r="AI2523" s="67" t="s">
        <v>10853</v>
      </c>
      <c r="AJ2523" s="79" t="s">
        <v>10346</v>
      </c>
      <c r="AK2523" s="68"/>
      <c r="AL2523" s="68"/>
      <c r="AM2523" s="68"/>
      <c r="AN2523" s="110"/>
      <c r="AO2523" s="110"/>
      <c r="AP2523" s="107"/>
      <c r="AQ2523" s="68"/>
    </row>
    <row r="2524" customFormat="false" ht="15" hidden="false" customHeight="false" outlineLevel="0" collapsed="false">
      <c r="B2524" s="1" t="str">
        <f aca="false">поверители!$E2524</f>
        <v>04989</v>
      </c>
      <c r="C2524" s="64" t="s">
        <v>291</v>
      </c>
      <c r="D2524" s="63"/>
      <c r="E2524" s="81" t="s">
        <v>13273</v>
      </c>
      <c r="F2524" s="63"/>
      <c r="G2524" s="63" t="s">
        <v>10335</v>
      </c>
      <c r="H2524" s="63" t="s">
        <v>404</v>
      </c>
      <c r="I2524" s="67" t="s">
        <v>10667</v>
      </c>
      <c r="J2524" s="76"/>
      <c r="K2524" s="76"/>
      <c r="L2524" s="76"/>
      <c r="M2524" s="76"/>
      <c r="N2524" s="76"/>
      <c r="O2524" s="71" t="s">
        <v>10335</v>
      </c>
      <c r="P2524" s="71"/>
      <c r="Q2524" s="71" t="s">
        <v>10338</v>
      </c>
      <c r="R2524" s="79" t="s">
        <v>10339</v>
      </c>
      <c r="S2524" s="74" t="n">
        <v>45175</v>
      </c>
      <c r="T2524" s="74" t="n">
        <v>45540</v>
      </c>
      <c r="U2524" s="87" t="s">
        <v>10340</v>
      </c>
      <c r="V2524" s="87" t="s">
        <v>10341</v>
      </c>
      <c r="W2524" s="76"/>
      <c r="X2524" s="71" t="s">
        <v>10335</v>
      </c>
      <c r="Y2524" s="71" t="s">
        <v>10342</v>
      </c>
      <c r="Z2524" s="79" t="s">
        <v>10629</v>
      </c>
      <c r="AA2524" s="76"/>
      <c r="AB2524" s="76"/>
      <c r="AC2524" s="76"/>
      <c r="AD2524" s="76"/>
      <c r="AE2524" s="97" t="s">
        <v>10630</v>
      </c>
      <c r="AF2524" s="76"/>
      <c r="AG2524" s="76"/>
      <c r="AH2524" s="76"/>
      <c r="AI2524" s="67" t="s">
        <v>10943</v>
      </c>
      <c r="AJ2524" s="79" t="s">
        <v>10346</v>
      </c>
      <c r="AK2524" s="68"/>
      <c r="AL2524" s="68"/>
      <c r="AM2524" s="68"/>
      <c r="AN2524" s="110"/>
      <c r="AO2524" s="110"/>
      <c r="AP2524" s="107"/>
      <c r="AQ2524" s="68"/>
    </row>
    <row r="2525" customFormat="false" ht="15" hidden="false" customHeight="false" outlineLevel="0" collapsed="false">
      <c r="B2525" s="1" t="str">
        <f aca="false">поверители!$E2525</f>
        <v>01591</v>
      </c>
      <c r="C2525" s="64" t="s">
        <v>291</v>
      </c>
      <c r="D2525" s="63"/>
      <c r="E2525" s="81" t="s">
        <v>13274</v>
      </c>
      <c r="F2525" s="63"/>
      <c r="G2525" s="63" t="s">
        <v>10335</v>
      </c>
      <c r="H2525" s="63" t="s">
        <v>404</v>
      </c>
      <c r="I2525" s="67" t="s">
        <v>10564</v>
      </c>
      <c r="J2525" s="76"/>
      <c r="K2525" s="76"/>
      <c r="L2525" s="76"/>
      <c r="M2525" s="76"/>
      <c r="N2525" s="76"/>
      <c r="O2525" s="71" t="s">
        <v>10335</v>
      </c>
      <c r="P2525" s="71"/>
      <c r="Q2525" s="71" t="s">
        <v>10338</v>
      </c>
      <c r="R2525" s="79" t="s">
        <v>10339</v>
      </c>
      <c r="S2525" s="74" t="n">
        <v>45175</v>
      </c>
      <c r="T2525" s="74" t="n">
        <v>45540</v>
      </c>
      <c r="U2525" s="87" t="s">
        <v>10340</v>
      </c>
      <c r="V2525" s="87" t="s">
        <v>10341</v>
      </c>
      <c r="W2525" s="76"/>
      <c r="X2525" s="71" t="s">
        <v>10335</v>
      </c>
      <c r="Y2525" s="71" t="s">
        <v>10342</v>
      </c>
      <c r="Z2525" s="79" t="s">
        <v>10629</v>
      </c>
      <c r="AA2525" s="76"/>
      <c r="AB2525" s="76"/>
      <c r="AC2525" s="76"/>
      <c r="AD2525" s="76"/>
      <c r="AE2525" s="97" t="s">
        <v>10630</v>
      </c>
      <c r="AF2525" s="76"/>
      <c r="AG2525" s="76"/>
      <c r="AH2525" s="76"/>
      <c r="AI2525" s="67" t="s">
        <v>10853</v>
      </c>
      <c r="AJ2525" s="79" t="s">
        <v>10346</v>
      </c>
      <c r="AK2525" s="68"/>
      <c r="AL2525" s="68"/>
      <c r="AM2525" s="68"/>
      <c r="AN2525" s="110"/>
      <c r="AO2525" s="110"/>
      <c r="AP2525" s="107"/>
      <c r="AQ2525" s="68"/>
    </row>
    <row r="2526" customFormat="false" ht="15" hidden="false" customHeight="false" outlineLevel="0" collapsed="false">
      <c r="B2526" s="1" t="str">
        <f aca="false">поверители!$E2526</f>
        <v>04367</v>
      </c>
      <c r="C2526" s="64" t="s">
        <v>291</v>
      </c>
      <c r="D2526" s="63"/>
      <c r="E2526" s="67" t="s">
        <v>13275</v>
      </c>
      <c r="F2526" s="63"/>
      <c r="G2526" s="63" t="s">
        <v>10335</v>
      </c>
      <c r="H2526" s="63" t="s">
        <v>404</v>
      </c>
      <c r="I2526" s="67" t="s">
        <v>10458</v>
      </c>
      <c r="J2526" s="76"/>
      <c r="K2526" s="76"/>
      <c r="L2526" s="76"/>
      <c r="M2526" s="76"/>
      <c r="N2526" s="76"/>
      <c r="O2526" s="71" t="s">
        <v>10335</v>
      </c>
      <c r="P2526" s="71"/>
      <c r="Q2526" s="71" t="s">
        <v>10338</v>
      </c>
      <c r="R2526" s="79" t="s">
        <v>10339</v>
      </c>
      <c r="S2526" s="74" t="n">
        <v>45175</v>
      </c>
      <c r="T2526" s="74" t="n">
        <v>45540</v>
      </c>
      <c r="U2526" s="87" t="s">
        <v>10340</v>
      </c>
      <c r="V2526" s="87" t="s">
        <v>10341</v>
      </c>
      <c r="W2526" s="76"/>
      <c r="X2526" s="71" t="s">
        <v>10335</v>
      </c>
      <c r="Y2526" s="71" t="s">
        <v>10342</v>
      </c>
      <c r="Z2526" s="79" t="s">
        <v>10629</v>
      </c>
      <c r="AA2526" s="76"/>
      <c r="AB2526" s="76"/>
      <c r="AC2526" s="76"/>
      <c r="AD2526" s="76"/>
      <c r="AE2526" s="97" t="s">
        <v>10630</v>
      </c>
      <c r="AF2526" s="76"/>
      <c r="AG2526" s="76"/>
      <c r="AH2526" s="76"/>
      <c r="AI2526" s="67" t="s">
        <v>10733</v>
      </c>
      <c r="AJ2526" s="79" t="s">
        <v>10346</v>
      </c>
      <c r="AK2526" s="68"/>
      <c r="AL2526" s="68"/>
      <c r="AM2526" s="68"/>
      <c r="AN2526" s="110"/>
      <c r="AO2526" s="110"/>
      <c r="AP2526" s="107"/>
      <c r="AQ2526" s="68"/>
    </row>
    <row r="2527" customFormat="false" ht="15" hidden="false" customHeight="false" outlineLevel="0" collapsed="false">
      <c r="B2527" s="1" t="str">
        <f aca="false">поверители!$E2527</f>
        <v>00815</v>
      </c>
      <c r="C2527" s="64" t="s">
        <v>724</v>
      </c>
      <c r="D2527" s="63"/>
      <c r="E2527" s="81" t="s">
        <v>13276</v>
      </c>
      <c r="F2527" s="63"/>
      <c r="G2527" s="63" t="s">
        <v>10335</v>
      </c>
      <c r="H2527" s="63" t="s">
        <v>332</v>
      </c>
      <c r="I2527" s="67" t="s">
        <v>10652</v>
      </c>
      <c r="J2527" s="76"/>
      <c r="K2527" s="76"/>
      <c r="L2527" s="76"/>
      <c r="M2527" s="76"/>
      <c r="N2527" s="76"/>
      <c r="O2527" s="71" t="s">
        <v>10335</v>
      </c>
      <c r="P2527" s="71"/>
      <c r="Q2527" s="71" t="s">
        <v>10338</v>
      </c>
      <c r="R2527" s="79" t="s">
        <v>10339</v>
      </c>
      <c r="S2527" s="74" t="n">
        <v>45175</v>
      </c>
      <c r="T2527" s="74" t="n">
        <v>45905</v>
      </c>
      <c r="U2527" s="87" t="s">
        <v>10340</v>
      </c>
      <c r="V2527" s="87" t="s">
        <v>10341</v>
      </c>
      <c r="W2527" s="76"/>
      <c r="X2527" s="71" t="s">
        <v>10335</v>
      </c>
      <c r="Y2527" s="71" t="s">
        <v>10342</v>
      </c>
      <c r="Z2527" s="79" t="s">
        <v>10629</v>
      </c>
      <c r="AA2527" s="76"/>
      <c r="AB2527" s="76"/>
      <c r="AC2527" s="76"/>
      <c r="AD2527" s="76"/>
      <c r="AE2527" s="97" t="s">
        <v>10630</v>
      </c>
      <c r="AF2527" s="76"/>
      <c r="AG2527" s="76"/>
      <c r="AH2527" s="76"/>
      <c r="AI2527" s="67" t="s">
        <v>10650</v>
      </c>
      <c r="AJ2527" s="79" t="s">
        <v>10346</v>
      </c>
      <c r="AK2527" s="68"/>
      <c r="AL2527" s="68"/>
      <c r="AM2527" s="68"/>
      <c r="AN2527" s="110"/>
      <c r="AO2527" s="110"/>
      <c r="AP2527" s="107"/>
      <c r="AQ2527" s="68"/>
    </row>
    <row r="2528" customFormat="false" ht="15" hidden="false" customHeight="false" outlineLevel="0" collapsed="false">
      <c r="B2528" s="1" t="str">
        <f aca="false">поверители!$E2528</f>
        <v>05276</v>
      </c>
      <c r="C2528" s="64" t="s">
        <v>10029</v>
      </c>
      <c r="D2528" s="63"/>
      <c r="E2528" s="81" t="s">
        <v>13277</v>
      </c>
      <c r="F2528" s="63"/>
      <c r="G2528" s="63" t="s">
        <v>10335</v>
      </c>
      <c r="H2528" s="63" t="s">
        <v>332</v>
      </c>
      <c r="I2528" s="67" t="s">
        <v>10670</v>
      </c>
      <c r="J2528" s="76"/>
      <c r="K2528" s="76"/>
      <c r="L2528" s="76"/>
      <c r="M2528" s="76"/>
      <c r="N2528" s="76"/>
      <c r="O2528" s="71" t="s">
        <v>10335</v>
      </c>
      <c r="P2528" s="71"/>
      <c r="Q2528" s="71" t="s">
        <v>10338</v>
      </c>
      <c r="R2528" s="79" t="s">
        <v>10339</v>
      </c>
      <c r="S2528" s="74" t="n">
        <v>45175</v>
      </c>
      <c r="T2528" s="74" t="n">
        <v>45540</v>
      </c>
      <c r="U2528" s="87" t="s">
        <v>10340</v>
      </c>
      <c r="V2528" s="87" t="s">
        <v>10341</v>
      </c>
      <c r="W2528" s="76"/>
      <c r="X2528" s="71" t="s">
        <v>10335</v>
      </c>
      <c r="Y2528" s="71" t="s">
        <v>10342</v>
      </c>
      <c r="Z2528" s="79" t="s">
        <v>10629</v>
      </c>
      <c r="AA2528" s="76"/>
      <c r="AB2528" s="76"/>
      <c r="AC2528" s="76"/>
      <c r="AD2528" s="76"/>
      <c r="AE2528" s="97" t="s">
        <v>10630</v>
      </c>
      <c r="AF2528" s="76"/>
      <c r="AG2528" s="76"/>
      <c r="AH2528" s="76"/>
      <c r="AI2528" s="67" t="s">
        <v>10650</v>
      </c>
      <c r="AJ2528" s="79" t="s">
        <v>10346</v>
      </c>
      <c r="AK2528" s="68"/>
      <c r="AL2528" s="68"/>
      <c r="AM2528" s="68"/>
      <c r="AN2528" s="110"/>
      <c r="AO2528" s="110"/>
      <c r="AP2528" s="107"/>
      <c r="AQ2528" s="68"/>
    </row>
    <row r="2529" customFormat="false" ht="15" hidden="false" customHeight="false" outlineLevel="0" collapsed="false">
      <c r="B2529" s="1" t="str">
        <f aca="false">поверители!$E2529</f>
        <v>05278</v>
      </c>
      <c r="C2529" s="64" t="s">
        <v>291</v>
      </c>
      <c r="D2529" s="63"/>
      <c r="E2529" s="81" t="s">
        <v>13278</v>
      </c>
      <c r="F2529" s="63"/>
      <c r="G2529" s="63" t="s">
        <v>10335</v>
      </c>
      <c r="H2529" s="63" t="s">
        <v>404</v>
      </c>
      <c r="I2529" s="67" t="s">
        <v>10667</v>
      </c>
      <c r="J2529" s="76"/>
      <c r="K2529" s="76"/>
      <c r="L2529" s="76"/>
      <c r="M2529" s="76"/>
      <c r="N2529" s="76"/>
      <c r="O2529" s="71" t="s">
        <v>10335</v>
      </c>
      <c r="P2529" s="71"/>
      <c r="Q2529" s="71" t="s">
        <v>10338</v>
      </c>
      <c r="R2529" s="79" t="s">
        <v>10339</v>
      </c>
      <c r="S2529" s="74" t="n">
        <v>45175</v>
      </c>
      <c r="T2529" s="74" t="n">
        <v>45540</v>
      </c>
      <c r="U2529" s="87" t="s">
        <v>10340</v>
      </c>
      <c r="V2529" s="87" t="s">
        <v>10341</v>
      </c>
      <c r="W2529" s="76"/>
      <c r="X2529" s="71" t="s">
        <v>10335</v>
      </c>
      <c r="Y2529" s="71" t="s">
        <v>10342</v>
      </c>
      <c r="Z2529" s="79" t="s">
        <v>10629</v>
      </c>
      <c r="AA2529" s="76"/>
      <c r="AB2529" s="76"/>
      <c r="AC2529" s="76"/>
      <c r="AD2529" s="76"/>
      <c r="AE2529" s="97" t="s">
        <v>10630</v>
      </c>
      <c r="AF2529" s="76"/>
      <c r="AG2529" s="76"/>
      <c r="AH2529" s="76"/>
      <c r="AI2529" s="67" t="s">
        <v>10650</v>
      </c>
      <c r="AJ2529" s="79" t="s">
        <v>10346</v>
      </c>
      <c r="AK2529" s="68"/>
      <c r="AL2529" s="68"/>
      <c r="AM2529" s="68"/>
      <c r="AN2529" s="110"/>
      <c r="AO2529" s="110"/>
      <c r="AP2529" s="107"/>
      <c r="AQ2529" s="68"/>
    </row>
    <row r="2530" customFormat="false" ht="15" hidden="false" customHeight="false" outlineLevel="0" collapsed="false">
      <c r="B2530" s="1" t="str">
        <f aca="false">поверители!$E2530</f>
        <v>Р00480</v>
      </c>
      <c r="C2530" s="64" t="s">
        <v>724</v>
      </c>
      <c r="D2530" s="63"/>
      <c r="E2530" s="81" t="s">
        <v>13279</v>
      </c>
      <c r="F2530" s="63"/>
      <c r="G2530" s="63" t="s">
        <v>10335</v>
      </c>
      <c r="H2530" s="63" t="s">
        <v>332</v>
      </c>
      <c r="I2530" s="67" t="s">
        <v>10652</v>
      </c>
      <c r="J2530" s="76"/>
      <c r="K2530" s="76"/>
      <c r="L2530" s="76"/>
      <c r="M2530" s="76"/>
      <c r="N2530" s="76"/>
      <c r="O2530" s="71" t="s">
        <v>10335</v>
      </c>
      <c r="P2530" s="71"/>
      <c r="Q2530" s="71" t="s">
        <v>10338</v>
      </c>
      <c r="R2530" s="79" t="s">
        <v>10339</v>
      </c>
      <c r="S2530" s="74" t="n">
        <v>45175</v>
      </c>
      <c r="T2530" s="74" t="n">
        <v>45905</v>
      </c>
      <c r="U2530" s="87" t="s">
        <v>10340</v>
      </c>
      <c r="V2530" s="87" t="s">
        <v>10341</v>
      </c>
      <c r="W2530" s="76"/>
      <c r="X2530" s="71" t="s">
        <v>10335</v>
      </c>
      <c r="Y2530" s="71" t="s">
        <v>10342</v>
      </c>
      <c r="Z2530" s="79" t="s">
        <v>10629</v>
      </c>
      <c r="AA2530" s="76"/>
      <c r="AB2530" s="76"/>
      <c r="AC2530" s="76"/>
      <c r="AD2530" s="76"/>
      <c r="AE2530" s="97" t="s">
        <v>10630</v>
      </c>
      <c r="AF2530" s="76"/>
      <c r="AG2530" s="76"/>
      <c r="AH2530" s="76"/>
      <c r="AI2530" s="67" t="s">
        <v>10650</v>
      </c>
      <c r="AJ2530" s="79" t="s">
        <v>10346</v>
      </c>
      <c r="AK2530" s="68"/>
      <c r="AL2530" s="68"/>
      <c r="AM2530" s="68"/>
      <c r="AN2530" s="110"/>
      <c r="AO2530" s="110"/>
      <c r="AP2530" s="107"/>
      <c r="AQ2530" s="68"/>
    </row>
    <row r="2531" customFormat="false" ht="15" hidden="false" customHeight="false" outlineLevel="0" collapsed="false">
      <c r="B2531" s="1" t="str">
        <f aca="false">поверители!$E2531</f>
        <v>04952</v>
      </c>
      <c r="C2531" s="64" t="s">
        <v>428</v>
      </c>
      <c r="D2531" s="63"/>
      <c r="E2531" s="81" t="s">
        <v>13280</v>
      </c>
      <c r="F2531" s="63"/>
      <c r="G2531" s="63" t="s">
        <v>10335</v>
      </c>
      <c r="H2531" s="63" t="s">
        <v>294</v>
      </c>
      <c r="I2531" s="67" t="s">
        <v>10374</v>
      </c>
      <c r="J2531" s="76"/>
      <c r="K2531" s="76"/>
      <c r="L2531" s="76"/>
      <c r="M2531" s="76"/>
      <c r="N2531" s="76"/>
      <c r="O2531" s="71" t="s">
        <v>10335</v>
      </c>
      <c r="P2531" s="71"/>
      <c r="Q2531" s="71" t="s">
        <v>10338</v>
      </c>
      <c r="R2531" s="79" t="s">
        <v>10339</v>
      </c>
      <c r="S2531" s="74" t="n">
        <v>45175</v>
      </c>
      <c r="T2531" s="74" t="n">
        <v>45540</v>
      </c>
      <c r="U2531" s="87" t="s">
        <v>10340</v>
      </c>
      <c r="V2531" s="87" t="s">
        <v>10341</v>
      </c>
      <c r="W2531" s="76"/>
      <c r="X2531" s="71" t="s">
        <v>10335</v>
      </c>
      <c r="Y2531" s="71" t="s">
        <v>10342</v>
      </c>
      <c r="Z2531" s="79" t="s">
        <v>10629</v>
      </c>
      <c r="AA2531" s="76"/>
      <c r="AB2531" s="76"/>
      <c r="AC2531" s="76"/>
      <c r="AD2531" s="76"/>
      <c r="AE2531" s="97" t="s">
        <v>10630</v>
      </c>
      <c r="AF2531" s="76"/>
      <c r="AG2531" s="76"/>
      <c r="AH2531" s="76"/>
      <c r="AI2531" s="67" t="s">
        <v>10857</v>
      </c>
      <c r="AJ2531" s="79" t="s">
        <v>10346</v>
      </c>
      <c r="AK2531" s="68"/>
      <c r="AL2531" s="68"/>
      <c r="AM2531" s="68"/>
      <c r="AN2531" s="110"/>
      <c r="AO2531" s="110"/>
      <c r="AP2531" s="107"/>
      <c r="AQ2531" s="68"/>
    </row>
    <row r="2532" customFormat="false" ht="15" hidden="false" customHeight="false" outlineLevel="0" collapsed="false">
      <c r="B2532" s="1" t="str">
        <f aca="false">поверители!$E2532</f>
        <v>Р00204</v>
      </c>
      <c r="C2532" s="64" t="s">
        <v>291</v>
      </c>
      <c r="D2532" s="63"/>
      <c r="E2532" s="81" t="s">
        <v>13281</v>
      </c>
      <c r="F2532" s="63"/>
      <c r="G2532" s="63" t="s">
        <v>10335</v>
      </c>
      <c r="H2532" s="63" t="s">
        <v>404</v>
      </c>
      <c r="I2532" s="67" t="s">
        <v>10670</v>
      </c>
      <c r="J2532" s="76"/>
      <c r="K2532" s="76"/>
      <c r="L2532" s="76"/>
      <c r="M2532" s="76"/>
      <c r="N2532" s="76"/>
      <c r="O2532" s="71" t="s">
        <v>10335</v>
      </c>
      <c r="P2532" s="71"/>
      <c r="Q2532" s="71" t="s">
        <v>10338</v>
      </c>
      <c r="R2532" s="79" t="s">
        <v>10339</v>
      </c>
      <c r="S2532" s="74" t="n">
        <v>45175</v>
      </c>
      <c r="T2532" s="74" t="n">
        <v>45540</v>
      </c>
      <c r="U2532" s="87" t="s">
        <v>10340</v>
      </c>
      <c r="V2532" s="87" t="s">
        <v>10341</v>
      </c>
      <c r="W2532" s="76"/>
      <c r="X2532" s="71" t="s">
        <v>10335</v>
      </c>
      <c r="Y2532" s="71" t="s">
        <v>10342</v>
      </c>
      <c r="Z2532" s="79" t="s">
        <v>10629</v>
      </c>
      <c r="AA2532" s="76"/>
      <c r="AB2532" s="76"/>
      <c r="AC2532" s="76"/>
      <c r="AD2532" s="76"/>
      <c r="AE2532" s="97" t="s">
        <v>10630</v>
      </c>
      <c r="AF2532" s="76"/>
      <c r="AG2532" s="76"/>
      <c r="AH2532" s="76"/>
      <c r="AI2532" s="67" t="s">
        <v>10650</v>
      </c>
      <c r="AJ2532" s="79" t="s">
        <v>42</v>
      </c>
      <c r="AK2532" s="68"/>
      <c r="AL2532" s="68"/>
      <c r="AM2532" s="68"/>
      <c r="AN2532" s="110"/>
      <c r="AO2532" s="110"/>
      <c r="AP2532" s="107"/>
      <c r="AQ2532" s="68"/>
    </row>
    <row r="2533" customFormat="false" ht="15" hidden="false" customHeight="false" outlineLevel="0" collapsed="false">
      <c r="B2533" s="1" t="str">
        <f aca="false">поверители!$E2533</f>
        <v>Р01087</v>
      </c>
      <c r="C2533" s="64" t="s">
        <v>428</v>
      </c>
      <c r="D2533" s="63"/>
      <c r="E2533" s="81" t="s">
        <v>13282</v>
      </c>
      <c r="F2533" s="63"/>
      <c r="G2533" s="63" t="s">
        <v>10335</v>
      </c>
      <c r="H2533" s="63" t="s">
        <v>404</v>
      </c>
      <c r="I2533" s="67" t="s">
        <v>10453</v>
      </c>
      <c r="J2533" s="76"/>
      <c r="K2533" s="76"/>
      <c r="L2533" s="76"/>
      <c r="M2533" s="76"/>
      <c r="N2533" s="76"/>
      <c r="O2533" s="71" t="s">
        <v>10335</v>
      </c>
      <c r="P2533" s="71"/>
      <c r="Q2533" s="71" t="s">
        <v>10338</v>
      </c>
      <c r="R2533" s="79" t="s">
        <v>10339</v>
      </c>
      <c r="S2533" s="74" t="n">
        <v>45175</v>
      </c>
      <c r="T2533" s="74" t="n">
        <v>45540</v>
      </c>
      <c r="U2533" s="87" t="s">
        <v>10340</v>
      </c>
      <c r="V2533" s="87" t="s">
        <v>10341</v>
      </c>
      <c r="W2533" s="76"/>
      <c r="X2533" s="71" t="s">
        <v>10335</v>
      </c>
      <c r="Y2533" s="71" t="s">
        <v>10342</v>
      </c>
      <c r="Z2533" s="79" t="s">
        <v>10629</v>
      </c>
      <c r="AA2533" s="76"/>
      <c r="AB2533" s="76"/>
      <c r="AC2533" s="76"/>
      <c r="AD2533" s="76"/>
      <c r="AE2533" s="97" t="s">
        <v>10630</v>
      </c>
      <c r="AF2533" s="76"/>
      <c r="AG2533" s="76"/>
      <c r="AH2533" s="76"/>
      <c r="AI2533" s="67" t="s">
        <v>10647</v>
      </c>
      <c r="AJ2533" s="79" t="s">
        <v>42</v>
      </c>
      <c r="AK2533" s="68"/>
      <c r="AL2533" s="68"/>
      <c r="AM2533" s="68"/>
      <c r="AN2533" s="110"/>
      <c r="AO2533" s="110"/>
      <c r="AP2533" s="107"/>
      <c r="AQ2533" s="68"/>
    </row>
    <row r="2534" customFormat="false" ht="15" hidden="false" customHeight="false" outlineLevel="0" collapsed="false">
      <c r="B2534" s="1" t="str">
        <f aca="false">поверители!$E2534</f>
        <v>Р00225</v>
      </c>
      <c r="C2534" s="64" t="s">
        <v>291</v>
      </c>
      <c r="D2534" s="63"/>
      <c r="E2534" s="81" t="s">
        <v>13283</v>
      </c>
      <c r="F2534" s="63"/>
      <c r="G2534" s="63" t="s">
        <v>10335</v>
      </c>
      <c r="H2534" s="63" t="s">
        <v>294</v>
      </c>
      <c r="I2534" s="67" t="s">
        <v>10458</v>
      </c>
      <c r="J2534" s="76"/>
      <c r="K2534" s="76"/>
      <c r="L2534" s="76"/>
      <c r="M2534" s="76"/>
      <c r="N2534" s="76"/>
      <c r="O2534" s="71" t="s">
        <v>10335</v>
      </c>
      <c r="P2534" s="71"/>
      <c r="Q2534" s="71" t="s">
        <v>10338</v>
      </c>
      <c r="R2534" s="79" t="s">
        <v>10339</v>
      </c>
      <c r="S2534" s="74" t="n">
        <v>45175</v>
      </c>
      <c r="T2534" s="74" t="n">
        <v>45540</v>
      </c>
      <c r="U2534" s="87" t="s">
        <v>10340</v>
      </c>
      <c r="V2534" s="87" t="s">
        <v>10341</v>
      </c>
      <c r="W2534" s="76"/>
      <c r="X2534" s="71" t="s">
        <v>10335</v>
      </c>
      <c r="Y2534" s="71" t="s">
        <v>10342</v>
      </c>
      <c r="Z2534" s="79" t="s">
        <v>10629</v>
      </c>
      <c r="AA2534" s="76"/>
      <c r="AB2534" s="76"/>
      <c r="AC2534" s="76"/>
      <c r="AD2534" s="76"/>
      <c r="AE2534" s="97" t="s">
        <v>10630</v>
      </c>
      <c r="AF2534" s="76"/>
      <c r="AG2534" s="76"/>
      <c r="AH2534" s="76"/>
      <c r="AI2534" s="67" t="s">
        <v>10733</v>
      </c>
      <c r="AJ2534" s="79" t="s">
        <v>42</v>
      </c>
      <c r="AK2534" s="68"/>
      <c r="AL2534" s="68"/>
      <c r="AM2534" s="68"/>
      <c r="AN2534" s="110"/>
      <c r="AO2534" s="110"/>
      <c r="AP2534" s="107"/>
      <c r="AQ2534" s="68"/>
    </row>
    <row r="2535" customFormat="false" ht="15" hidden="false" customHeight="false" outlineLevel="0" collapsed="false">
      <c r="B2535" s="1" t="str">
        <f aca="false">поверители!$E2535</f>
        <v>03431</v>
      </c>
      <c r="C2535" s="64" t="s">
        <v>297</v>
      </c>
      <c r="D2535" s="87"/>
      <c r="E2535" s="67" t="s">
        <v>13284</v>
      </c>
      <c r="F2535" s="87"/>
      <c r="G2535" s="63" t="s">
        <v>10335</v>
      </c>
      <c r="H2535" s="81" t="s">
        <v>2524</v>
      </c>
      <c r="I2535" s="67" t="s">
        <v>10667</v>
      </c>
      <c r="J2535" s="89"/>
      <c r="K2535" s="89"/>
      <c r="L2535" s="89"/>
      <c r="M2535" s="89"/>
      <c r="N2535" s="89"/>
      <c r="O2535" s="71" t="s">
        <v>10335</v>
      </c>
      <c r="P2535" s="71"/>
      <c r="Q2535" s="71" t="s">
        <v>10338</v>
      </c>
      <c r="R2535" s="79" t="s">
        <v>10339</v>
      </c>
      <c r="S2535" s="74" t="n">
        <v>45175</v>
      </c>
      <c r="T2535" s="74" t="n">
        <v>45905</v>
      </c>
      <c r="U2535" s="87" t="s">
        <v>10340</v>
      </c>
      <c r="V2535" s="87" t="s">
        <v>10341</v>
      </c>
      <c r="W2535" s="76"/>
      <c r="X2535" s="71" t="s">
        <v>10335</v>
      </c>
      <c r="Y2535" s="71" t="s">
        <v>10342</v>
      </c>
      <c r="Z2535" s="79" t="s">
        <v>10629</v>
      </c>
      <c r="AA2535" s="89"/>
      <c r="AB2535" s="89"/>
      <c r="AC2535" s="89"/>
      <c r="AD2535" s="89"/>
      <c r="AE2535" s="97" t="s">
        <v>10630</v>
      </c>
      <c r="AF2535" s="89"/>
      <c r="AG2535" s="89"/>
      <c r="AH2535" s="89"/>
      <c r="AI2535" s="67" t="s">
        <v>10558</v>
      </c>
      <c r="AJ2535" s="79" t="s">
        <v>42</v>
      </c>
      <c r="AK2535" s="68"/>
      <c r="AL2535" s="68"/>
      <c r="AM2535" s="68"/>
      <c r="AN2535" s="110"/>
      <c r="AO2535" s="110"/>
      <c r="AP2535" s="107"/>
      <c r="AQ2535" s="68"/>
    </row>
    <row r="2536" customFormat="false" ht="15" hidden="false" customHeight="false" outlineLevel="0" collapsed="false">
      <c r="B2536" s="1" t="str">
        <f aca="false">поверители!$E2536</f>
        <v>111611</v>
      </c>
      <c r="C2536" s="64" t="s">
        <v>10095</v>
      </c>
      <c r="D2536" s="87"/>
      <c r="E2536" s="81" t="s">
        <v>13285</v>
      </c>
      <c r="F2536" s="87"/>
      <c r="G2536" s="63" t="s">
        <v>10335</v>
      </c>
      <c r="H2536" s="63" t="s">
        <v>13286</v>
      </c>
      <c r="I2536" s="67" t="s">
        <v>12894</v>
      </c>
      <c r="J2536" s="89"/>
      <c r="K2536" s="89"/>
      <c r="L2536" s="89"/>
      <c r="M2536" s="89"/>
      <c r="N2536" s="89"/>
      <c r="O2536" s="71" t="s">
        <v>10335</v>
      </c>
      <c r="P2536" s="71"/>
      <c r="Q2536" s="71" t="s">
        <v>10338</v>
      </c>
      <c r="R2536" s="79" t="s">
        <v>10339</v>
      </c>
      <c r="S2536" s="74" t="n">
        <v>45175</v>
      </c>
      <c r="T2536" s="74" t="n">
        <v>45540</v>
      </c>
      <c r="U2536" s="87" t="s">
        <v>10340</v>
      </c>
      <c r="V2536" s="87" t="s">
        <v>10341</v>
      </c>
      <c r="W2536" s="76"/>
      <c r="X2536" s="71" t="s">
        <v>10335</v>
      </c>
      <c r="Y2536" s="71" t="s">
        <v>10342</v>
      </c>
      <c r="Z2536" s="79" t="s">
        <v>10629</v>
      </c>
      <c r="AA2536" s="89"/>
      <c r="AB2536" s="89"/>
      <c r="AC2536" s="89"/>
      <c r="AD2536" s="89"/>
      <c r="AE2536" s="97" t="s">
        <v>10630</v>
      </c>
      <c r="AF2536" s="89"/>
      <c r="AG2536" s="89"/>
      <c r="AH2536" s="89"/>
      <c r="AI2536" s="67" t="s">
        <v>10558</v>
      </c>
      <c r="AJ2536" s="79" t="s">
        <v>42</v>
      </c>
      <c r="AK2536" s="68"/>
      <c r="AL2536" s="68"/>
      <c r="AM2536" s="68"/>
      <c r="AN2536" s="110"/>
      <c r="AO2536" s="110"/>
      <c r="AP2536" s="107"/>
      <c r="AQ2536" s="68"/>
    </row>
    <row r="2537" customFormat="false" ht="15" hidden="false" customHeight="false" outlineLevel="0" collapsed="false">
      <c r="B2537" s="1" t="str">
        <f aca="false">поверители!$E2537</f>
        <v>321838</v>
      </c>
      <c r="C2537" s="64" t="s">
        <v>10095</v>
      </c>
      <c r="D2537" s="87"/>
      <c r="E2537" s="81" t="s">
        <v>13287</v>
      </c>
      <c r="F2537" s="87"/>
      <c r="G2537" s="63" t="s">
        <v>10335</v>
      </c>
      <c r="H2537" s="63" t="s">
        <v>13286</v>
      </c>
      <c r="I2537" s="67" t="s">
        <v>12894</v>
      </c>
      <c r="J2537" s="89"/>
      <c r="K2537" s="89"/>
      <c r="L2537" s="89"/>
      <c r="M2537" s="89"/>
      <c r="N2537" s="89"/>
      <c r="O2537" s="71" t="s">
        <v>10335</v>
      </c>
      <c r="P2537" s="71"/>
      <c r="Q2537" s="71" t="s">
        <v>10338</v>
      </c>
      <c r="R2537" s="79" t="s">
        <v>10339</v>
      </c>
      <c r="S2537" s="74" t="n">
        <v>45175</v>
      </c>
      <c r="T2537" s="74" t="n">
        <v>45540</v>
      </c>
      <c r="U2537" s="87" t="s">
        <v>10340</v>
      </c>
      <c r="V2537" s="87" t="s">
        <v>10341</v>
      </c>
      <c r="W2537" s="76"/>
      <c r="X2537" s="71" t="s">
        <v>10335</v>
      </c>
      <c r="Y2537" s="71" t="s">
        <v>10342</v>
      </c>
      <c r="Z2537" s="79" t="s">
        <v>10629</v>
      </c>
      <c r="AA2537" s="89"/>
      <c r="AB2537" s="89"/>
      <c r="AC2537" s="89"/>
      <c r="AD2537" s="89"/>
      <c r="AE2537" s="97" t="s">
        <v>10630</v>
      </c>
      <c r="AF2537" s="89"/>
      <c r="AG2537" s="89"/>
      <c r="AH2537" s="89"/>
      <c r="AI2537" s="67" t="s">
        <v>10558</v>
      </c>
      <c r="AJ2537" s="79" t="s">
        <v>42</v>
      </c>
      <c r="AK2537" s="68"/>
      <c r="AL2537" s="68"/>
      <c r="AM2537" s="68"/>
      <c r="AN2537" s="110"/>
      <c r="AO2537" s="110"/>
      <c r="AP2537" s="107"/>
      <c r="AQ2537" s="68"/>
    </row>
    <row r="2538" customFormat="false" ht="15" hidden="false" customHeight="false" outlineLevel="0" collapsed="false">
      <c r="B2538" s="1" t="str">
        <f aca="false">поверители!$E2538</f>
        <v>06334</v>
      </c>
      <c r="C2538" s="64" t="s">
        <v>297</v>
      </c>
      <c r="D2538" s="87"/>
      <c r="E2538" s="81" t="s">
        <v>13288</v>
      </c>
      <c r="F2538" s="87"/>
      <c r="G2538" s="63" t="s">
        <v>10335</v>
      </c>
      <c r="H2538" s="64" t="s">
        <v>300</v>
      </c>
      <c r="I2538" s="67" t="s">
        <v>10667</v>
      </c>
      <c r="J2538" s="89"/>
      <c r="K2538" s="89"/>
      <c r="L2538" s="89"/>
      <c r="M2538" s="89"/>
      <c r="N2538" s="89"/>
      <c r="O2538" s="71" t="s">
        <v>10335</v>
      </c>
      <c r="P2538" s="71"/>
      <c r="Q2538" s="71" t="s">
        <v>10338</v>
      </c>
      <c r="R2538" s="79" t="s">
        <v>10339</v>
      </c>
      <c r="S2538" s="74" t="n">
        <v>45175</v>
      </c>
      <c r="T2538" s="74" t="n">
        <v>45905</v>
      </c>
      <c r="U2538" s="87" t="s">
        <v>10340</v>
      </c>
      <c r="V2538" s="87" t="s">
        <v>10341</v>
      </c>
      <c r="W2538" s="76"/>
      <c r="X2538" s="71" t="s">
        <v>10335</v>
      </c>
      <c r="Y2538" s="71" t="s">
        <v>10342</v>
      </c>
      <c r="Z2538" s="79" t="s">
        <v>10629</v>
      </c>
      <c r="AA2538" s="89"/>
      <c r="AB2538" s="89"/>
      <c r="AC2538" s="89"/>
      <c r="AD2538" s="89"/>
      <c r="AE2538" s="97" t="s">
        <v>10630</v>
      </c>
      <c r="AF2538" s="89"/>
      <c r="AG2538" s="89"/>
      <c r="AH2538" s="89"/>
      <c r="AI2538" s="67" t="s">
        <v>10558</v>
      </c>
      <c r="AJ2538" s="79" t="s">
        <v>42</v>
      </c>
      <c r="AK2538" s="68"/>
      <c r="AL2538" s="68"/>
      <c r="AM2538" s="68"/>
      <c r="AN2538" s="110"/>
      <c r="AO2538" s="110"/>
      <c r="AP2538" s="107"/>
      <c r="AQ2538" s="68"/>
    </row>
    <row r="2539" customFormat="false" ht="15" hidden="false" customHeight="false" outlineLevel="0" collapsed="false">
      <c r="B2539" s="1" t="str">
        <f aca="false">поверители!$E2539</f>
        <v>171702746</v>
      </c>
      <c r="C2539" s="64" t="s">
        <v>5692</v>
      </c>
      <c r="D2539" s="87"/>
      <c r="E2539" s="67" t="s">
        <v>13289</v>
      </c>
      <c r="F2539" s="87"/>
      <c r="G2539" s="63" t="s">
        <v>10335</v>
      </c>
      <c r="H2539" s="63" t="s">
        <v>11372</v>
      </c>
      <c r="I2539" s="67" t="s">
        <v>10337</v>
      </c>
      <c r="J2539" s="89"/>
      <c r="K2539" s="89"/>
      <c r="L2539" s="89"/>
      <c r="M2539" s="89"/>
      <c r="N2539" s="89"/>
      <c r="O2539" s="71" t="s">
        <v>10335</v>
      </c>
      <c r="P2539" s="71"/>
      <c r="Q2539" s="71" t="s">
        <v>10338</v>
      </c>
      <c r="R2539" s="79" t="s">
        <v>10339</v>
      </c>
      <c r="S2539" s="74" t="n">
        <v>45175</v>
      </c>
      <c r="T2539" s="74" t="n">
        <v>45905</v>
      </c>
      <c r="U2539" s="87" t="s">
        <v>10340</v>
      </c>
      <c r="V2539" s="87" t="s">
        <v>10341</v>
      </c>
      <c r="W2539" s="76"/>
      <c r="X2539" s="71" t="s">
        <v>10335</v>
      </c>
      <c r="Y2539" s="71" t="s">
        <v>10342</v>
      </c>
      <c r="Z2539" s="79" t="s">
        <v>10629</v>
      </c>
      <c r="AA2539" s="89"/>
      <c r="AB2539" s="89"/>
      <c r="AC2539" s="89"/>
      <c r="AD2539" s="89"/>
      <c r="AE2539" s="97" t="s">
        <v>10630</v>
      </c>
      <c r="AF2539" s="89"/>
      <c r="AG2539" s="89"/>
      <c r="AH2539" s="89"/>
      <c r="AI2539" s="67" t="s">
        <v>10863</v>
      </c>
      <c r="AJ2539" s="79" t="s">
        <v>42</v>
      </c>
      <c r="AK2539" s="68"/>
      <c r="AL2539" s="68"/>
      <c r="AM2539" s="68"/>
      <c r="AN2539" s="110"/>
      <c r="AO2539" s="110"/>
      <c r="AP2539" s="107"/>
      <c r="AQ2539" s="68"/>
    </row>
    <row r="2540" customFormat="false" ht="15" hidden="false" customHeight="false" outlineLevel="0" collapsed="false">
      <c r="B2540" s="1" t="str">
        <f aca="false">поверители!$E2540</f>
        <v>171702692</v>
      </c>
      <c r="C2540" s="64" t="s">
        <v>5692</v>
      </c>
      <c r="D2540" s="87"/>
      <c r="E2540" s="67" t="s">
        <v>13290</v>
      </c>
      <c r="F2540" s="87"/>
      <c r="G2540" s="63" t="s">
        <v>10335</v>
      </c>
      <c r="H2540" s="63" t="s">
        <v>11372</v>
      </c>
      <c r="I2540" s="67" t="s">
        <v>10337</v>
      </c>
      <c r="J2540" s="89"/>
      <c r="K2540" s="89"/>
      <c r="L2540" s="89"/>
      <c r="M2540" s="89"/>
      <c r="N2540" s="89"/>
      <c r="O2540" s="71" t="s">
        <v>10335</v>
      </c>
      <c r="P2540" s="71"/>
      <c r="Q2540" s="71" t="s">
        <v>10338</v>
      </c>
      <c r="R2540" s="79" t="s">
        <v>10339</v>
      </c>
      <c r="S2540" s="74" t="n">
        <v>45175</v>
      </c>
      <c r="T2540" s="74" t="n">
        <v>45905</v>
      </c>
      <c r="U2540" s="87" t="s">
        <v>10340</v>
      </c>
      <c r="V2540" s="87" t="s">
        <v>10341</v>
      </c>
      <c r="W2540" s="76"/>
      <c r="X2540" s="71" t="s">
        <v>10335</v>
      </c>
      <c r="Y2540" s="71" t="s">
        <v>10342</v>
      </c>
      <c r="Z2540" s="79" t="s">
        <v>10629</v>
      </c>
      <c r="AA2540" s="89"/>
      <c r="AB2540" s="89"/>
      <c r="AC2540" s="89"/>
      <c r="AD2540" s="89"/>
      <c r="AE2540" s="97" t="s">
        <v>10630</v>
      </c>
      <c r="AF2540" s="89"/>
      <c r="AG2540" s="89"/>
      <c r="AH2540" s="89"/>
      <c r="AI2540" s="67" t="s">
        <v>10863</v>
      </c>
      <c r="AJ2540" s="79" t="s">
        <v>42</v>
      </c>
      <c r="AK2540" s="68"/>
      <c r="AL2540" s="68"/>
      <c r="AM2540" s="68"/>
      <c r="AN2540" s="110"/>
      <c r="AO2540" s="110"/>
      <c r="AP2540" s="107"/>
      <c r="AQ2540" s="68"/>
    </row>
    <row r="2541" customFormat="false" ht="15" hidden="false" customHeight="false" outlineLevel="0" collapsed="false">
      <c r="B2541" s="1" t="str">
        <f aca="false">поверители!$E2541</f>
        <v>171702694</v>
      </c>
      <c r="C2541" s="64" t="s">
        <v>5692</v>
      </c>
      <c r="D2541" s="87"/>
      <c r="E2541" s="67" t="s">
        <v>13291</v>
      </c>
      <c r="F2541" s="87"/>
      <c r="G2541" s="63" t="s">
        <v>10335</v>
      </c>
      <c r="H2541" s="63" t="s">
        <v>11372</v>
      </c>
      <c r="I2541" s="67" t="s">
        <v>10337</v>
      </c>
      <c r="J2541" s="89"/>
      <c r="K2541" s="89"/>
      <c r="L2541" s="89"/>
      <c r="M2541" s="89"/>
      <c r="N2541" s="89"/>
      <c r="O2541" s="71" t="s">
        <v>10335</v>
      </c>
      <c r="P2541" s="71"/>
      <c r="Q2541" s="71" t="s">
        <v>10338</v>
      </c>
      <c r="R2541" s="79" t="s">
        <v>10339</v>
      </c>
      <c r="S2541" s="74" t="n">
        <v>45175</v>
      </c>
      <c r="T2541" s="74" t="n">
        <v>45905</v>
      </c>
      <c r="U2541" s="87" t="s">
        <v>10340</v>
      </c>
      <c r="V2541" s="87" t="s">
        <v>10341</v>
      </c>
      <c r="W2541" s="76"/>
      <c r="X2541" s="71" t="s">
        <v>10335</v>
      </c>
      <c r="Y2541" s="71" t="s">
        <v>10342</v>
      </c>
      <c r="Z2541" s="79" t="s">
        <v>10629</v>
      </c>
      <c r="AA2541" s="89"/>
      <c r="AB2541" s="89"/>
      <c r="AC2541" s="89"/>
      <c r="AD2541" s="89"/>
      <c r="AE2541" s="97" t="s">
        <v>10630</v>
      </c>
      <c r="AF2541" s="89"/>
      <c r="AG2541" s="89"/>
      <c r="AH2541" s="89"/>
      <c r="AI2541" s="67" t="s">
        <v>10863</v>
      </c>
      <c r="AJ2541" s="79" t="s">
        <v>42</v>
      </c>
      <c r="AK2541" s="68"/>
      <c r="AL2541" s="68"/>
      <c r="AM2541" s="68"/>
      <c r="AN2541" s="110"/>
      <c r="AO2541" s="110"/>
      <c r="AP2541" s="107"/>
      <c r="AQ2541" s="68"/>
    </row>
    <row r="2542" customFormat="false" ht="15" hidden="false" customHeight="false" outlineLevel="0" collapsed="false">
      <c r="B2542" s="1" t="str">
        <f aca="false">поверители!$E2542</f>
        <v>171702703</v>
      </c>
      <c r="C2542" s="64" t="s">
        <v>5692</v>
      </c>
      <c r="D2542" s="87"/>
      <c r="E2542" s="67" t="s">
        <v>13292</v>
      </c>
      <c r="F2542" s="87"/>
      <c r="G2542" s="63" t="s">
        <v>10335</v>
      </c>
      <c r="H2542" s="63" t="s">
        <v>11372</v>
      </c>
      <c r="I2542" s="67" t="s">
        <v>10337</v>
      </c>
      <c r="J2542" s="89"/>
      <c r="K2542" s="89"/>
      <c r="L2542" s="89"/>
      <c r="M2542" s="89"/>
      <c r="N2542" s="89"/>
      <c r="O2542" s="71" t="s">
        <v>10335</v>
      </c>
      <c r="P2542" s="71"/>
      <c r="Q2542" s="71" t="s">
        <v>10338</v>
      </c>
      <c r="R2542" s="79" t="s">
        <v>10339</v>
      </c>
      <c r="S2542" s="74" t="n">
        <v>45175</v>
      </c>
      <c r="T2542" s="74" t="n">
        <v>45905</v>
      </c>
      <c r="U2542" s="87" t="s">
        <v>10340</v>
      </c>
      <c r="V2542" s="87" t="s">
        <v>10341</v>
      </c>
      <c r="W2542" s="76"/>
      <c r="X2542" s="71" t="s">
        <v>10335</v>
      </c>
      <c r="Y2542" s="71" t="s">
        <v>10342</v>
      </c>
      <c r="Z2542" s="79" t="s">
        <v>10629</v>
      </c>
      <c r="AA2542" s="89"/>
      <c r="AB2542" s="89"/>
      <c r="AC2542" s="89"/>
      <c r="AD2542" s="89"/>
      <c r="AE2542" s="97" t="s">
        <v>10630</v>
      </c>
      <c r="AF2542" s="89"/>
      <c r="AG2542" s="89"/>
      <c r="AH2542" s="89"/>
      <c r="AI2542" s="67" t="s">
        <v>10863</v>
      </c>
      <c r="AJ2542" s="79" t="s">
        <v>42</v>
      </c>
      <c r="AK2542" s="68"/>
      <c r="AL2542" s="68"/>
      <c r="AM2542" s="68"/>
      <c r="AN2542" s="110"/>
      <c r="AO2542" s="110"/>
      <c r="AP2542" s="107"/>
      <c r="AQ2542" s="68"/>
    </row>
    <row r="2543" customFormat="false" ht="15" hidden="false" customHeight="false" outlineLevel="0" collapsed="false">
      <c r="B2543" s="1" t="str">
        <f aca="false">поверители!$E2543</f>
        <v>1740065</v>
      </c>
      <c r="C2543" s="64" t="s">
        <v>484</v>
      </c>
      <c r="D2543" s="87"/>
      <c r="E2543" s="81" t="s">
        <v>13293</v>
      </c>
      <c r="F2543" s="87"/>
      <c r="G2543" s="63" t="s">
        <v>10335</v>
      </c>
      <c r="H2543" s="63" t="s">
        <v>13294</v>
      </c>
      <c r="I2543" s="67" t="s">
        <v>10337</v>
      </c>
      <c r="J2543" s="89"/>
      <c r="K2543" s="89"/>
      <c r="L2543" s="89"/>
      <c r="M2543" s="89"/>
      <c r="N2543" s="89"/>
      <c r="O2543" s="71" t="s">
        <v>10335</v>
      </c>
      <c r="P2543" s="71"/>
      <c r="Q2543" s="71" t="s">
        <v>10338</v>
      </c>
      <c r="R2543" s="79" t="s">
        <v>10339</v>
      </c>
      <c r="S2543" s="74" t="n">
        <v>45175</v>
      </c>
      <c r="T2543" s="74" t="n">
        <v>45905</v>
      </c>
      <c r="U2543" s="87" t="s">
        <v>10340</v>
      </c>
      <c r="V2543" s="87" t="s">
        <v>10341</v>
      </c>
      <c r="W2543" s="76"/>
      <c r="X2543" s="71" t="s">
        <v>10335</v>
      </c>
      <c r="Y2543" s="71" t="s">
        <v>10342</v>
      </c>
      <c r="Z2543" s="79" t="s">
        <v>10629</v>
      </c>
      <c r="AA2543" s="89"/>
      <c r="AB2543" s="89"/>
      <c r="AC2543" s="89"/>
      <c r="AD2543" s="89"/>
      <c r="AE2543" s="97" t="s">
        <v>10630</v>
      </c>
      <c r="AF2543" s="89"/>
      <c r="AG2543" s="89"/>
      <c r="AH2543" s="89"/>
      <c r="AI2543" s="67" t="s">
        <v>10863</v>
      </c>
      <c r="AJ2543" s="79" t="s">
        <v>42</v>
      </c>
      <c r="AK2543" s="68"/>
      <c r="AL2543" s="68"/>
      <c r="AM2543" s="68"/>
      <c r="AN2543" s="110"/>
      <c r="AO2543" s="110"/>
      <c r="AP2543" s="107"/>
      <c r="AQ2543" s="68"/>
    </row>
    <row r="2544" customFormat="false" ht="15" hidden="false" customHeight="false" outlineLevel="0" collapsed="false">
      <c r="B2544" s="1" t="str">
        <f aca="false">поверители!$E2544</f>
        <v>Р01184</v>
      </c>
      <c r="C2544" s="64" t="s">
        <v>291</v>
      </c>
      <c r="D2544" s="87"/>
      <c r="E2544" s="81" t="s">
        <v>13295</v>
      </c>
      <c r="F2544" s="87"/>
      <c r="G2544" s="63" t="s">
        <v>10335</v>
      </c>
      <c r="H2544" s="63" t="s">
        <v>404</v>
      </c>
      <c r="I2544" s="67" t="s">
        <v>10458</v>
      </c>
      <c r="J2544" s="89"/>
      <c r="K2544" s="89"/>
      <c r="L2544" s="89"/>
      <c r="M2544" s="89"/>
      <c r="N2544" s="89"/>
      <c r="O2544" s="71" t="s">
        <v>10335</v>
      </c>
      <c r="P2544" s="71"/>
      <c r="Q2544" s="71" t="s">
        <v>10338</v>
      </c>
      <c r="R2544" s="79" t="s">
        <v>10339</v>
      </c>
      <c r="S2544" s="74" t="n">
        <v>45175</v>
      </c>
      <c r="T2544" s="74" t="n">
        <v>45540</v>
      </c>
      <c r="U2544" s="87" t="s">
        <v>10340</v>
      </c>
      <c r="V2544" s="87" t="s">
        <v>10341</v>
      </c>
      <c r="W2544" s="76"/>
      <c r="X2544" s="71" t="s">
        <v>10335</v>
      </c>
      <c r="Y2544" s="71" t="s">
        <v>10342</v>
      </c>
      <c r="Z2544" s="79" t="s">
        <v>10629</v>
      </c>
      <c r="AA2544" s="89"/>
      <c r="AB2544" s="89"/>
      <c r="AC2544" s="89"/>
      <c r="AD2544" s="89"/>
      <c r="AE2544" s="97" t="s">
        <v>10630</v>
      </c>
      <c r="AF2544" s="89"/>
      <c r="AG2544" s="89"/>
      <c r="AH2544" s="89"/>
      <c r="AI2544" s="67" t="s">
        <v>13296</v>
      </c>
      <c r="AJ2544" s="79" t="s">
        <v>42</v>
      </c>
      <c r="AK2544" s="68"/>
      <c r="AL2544" s="68"/>
      <c r="AM2544" s="68"/>
      <c r="AN2544" s="110"/>
      <c r="AO2544" s="110"/>
      <c r="AP2544" s="107"/>
      <c r="AQ2544" s="68"/>
    </row>
    <row r="2545" customFormat="false" ht="15" hidden="false" customHeight="false" outlineLevel="0" collapsed="false">
      <c r="B2545" s="1" t="str">
        <f aca="false">поверители!$E2545</f>
        <v>01669</v>
      </c>
      <c r="C2545" s="64" t="s">
        <v>323</v>
      </c>
      <c r="D2545" s="87"/>
      <c r="E2545" s="81" t="s">
        <v>13297</v>
      </c>
      <c r="F2545" s="87"/>
      <c r="G2545" s="63" t="s">
        <v>10335</v>
      </c>
      <c r="H2545" s="81" t="s">
        <v>326</v>
      </c>
      <c r="I2545" s="67" t="s">
        <v>10363</v>
      </c>
      <c r="J2545" s="89"/>
      <c r="K2545" s="89"/>
      <c r="L2545" s="89"/>
      <c r="M2545" s="89"/>
      <c r="N2545" s="89"/>
      <c r="O2545" s="71" t="s">
        <v>10335</v>
      </c>
      <c r="P2545" s="71"/>
      <c r="Q2545" s="71" t="s">
        <v>10338</v>
      </c>
      <c r="R2545" s="79" t="s">
        <v>10339</v>
      </c>
      <c r="S2545" s="74" t="n">
        <v>45175</v>
      </c>
      <c r="T2545" s="74" t="n">
        <v>45905</v>
      </c>
      <c r="U2545" s="87" t="s">
        <v>10340</v>
      </c>
      <c r="V2545" s="87" t="s">
        <v>10341</v>
      </c>
      <c r="W2545" s="76"/>
      <c r="X2545" s="71" t="s">
        <v>10335</v>
      </c>
      <c r="Y2545" s="71" t="s">
        <v>10342</v>
      </c>
      <c r="Z2545" s="79" t="s">
        <v>10629</v>
      </c>
      <c r="AA2545" s="89"/>
      <c r="AB2545" s="89"/>
      <c r="AC2545" s="89"/>
      <c r="AD2545" s="89"/>
      <c r="AE2545" s="97" t="s">
        <v>10630</v>
      </c>
      <c r="AF2545" s="89"/>
      <c r="AG2545" s="89"/>
      <c r="AH2545" s="89"/>
      <c r="AI2545" s="67" t="s">
        <v>10863</v>
      </c>
      <c r="AJ2545" s="79" t="s">
        <v>42</v>
      </c>
      <c r="AK2545" s="68"/>
      <c r="AL2545" s="68"/>
      <c r="AM2545" s="68"/>
      <c r="AN2545" s="110"/>
      <c r="AO2545" s="110"/>
      <c r="AP2545" s="107"/>
      <c r="AQ2545" s="68"/>
    </row>
    <row r="2546" customFormat="false" ht="15" hidden="false" customHeight="false" outlineLevel="0" collapsed="false">
      <c r="B2546" s="1" t="str">
        <f aca="false">поверители!$E2546</f>
        <v>01564</v>
      </c>
      <c r="C2546" s="64" t="s">
        <v>724</v>
      </c>
      <c r="D2546" s="87"/>
      <c r="E2546" s="81" t="s">
        <v>13298</v>
      </c>
      <c r="F2546" s="87"/>
      <c r="G2546" s="63" t="s">
        <v>10335</v>
      </c>
      <c r="H2546" s="81" t="s">
        <v>332</v>
      </c>
      <c r="I2546" s="67" t="s">
        <v>10652</v>
      </c>
      <c r="J2546" s="89"/>
      <c r="K2546" s="89"/>
      <c r="L2546" s="89"/>
      <c r="M2546" s="89"/>
      <c r="N2546" s="89"/>
      <c r="O2546" s="71" t="s">
        <v>10335</v>
      </c>
      <c r="P2546" s="71"/>
      <c r="Q2546" s="71" t="s">
        <v>10338</v>
      </c>
      <c r="R2546" s="79" t="s">
        <v>10339</v>
      </c>
      <c r="S2546" s="74" t="n">
        <v>45175</v>
      </c>
      <c r="T2546" s="74" t="n">
        <v>45905</v>
      </c>
      <c r="U2546" s="87" t="s">
        <v>10340</v>
      </c>
      <c r="V2546" s="87" t="s">
        <v>10341</v>
      </c>
      <c r="W2546" s="76"/>
      <c r="X2546" s="71" t="s">
        <v>10335</v>
      </c>
      <c r="Y2546" s="71" t="s">
        <v>10342</v>
      </c>
      <c r="Z2546" s="79" t="s">
        <v>10629</v>
      </c>
      <c r="AA2546" s="89"/>
      <c r="AB2546" s="89"/>
      <c r="AC2546" s="89"/>
      <c r="AD2546" s="89"/>
      <c r="AE2546" s="97" t="s">
        <v>10630</v>
      </c>
      <c r="AF2546" s="89"/>
      <c r="AG2546" s="89"/>
      <c r="AH2546" s="89"/>
      <c r="AI2546" s="67" t="s">
        <v>13296</v>
      </c>
      <c r="AJ2546" s="79" t="s">
        <v>42</v>
      </c>
      <c r="AK2546" s="68"/>
      <c r="AL2546" s="68"/>
      <c r="AM2546" s="68"/>
      <c r="AN2546" s="110"/>
      <c r="AO2546" s="110"/>
      <c r="AP2546" s="107"/>
      <c r="AQ2546" s="68"/>
    </row>
    <row r="2547" customFormat="false" ht="15" hidden="false" customHeight="false" outlineLevel="0" collapsed="false">
      <c r="B2547" s="1" t="str">
        <f aca="false">поверители!$E2547</f>
        <v>01523</v>
      </c>
      <c r="C2547" s="64" t="s">
        <v>828</v>
      </c>
      <c r="D2547" s="87"/>
      <c r="E2547" s="81" t="s">
        <v>13299</v>
      </c>
      <c r="F2547" s="87"/>
      <c r="G2547" s="63" t="s">
        <v>10335</v>
      </c>
      <c r="H2547" s="63" t="s">
        <v>404</v>
      </c>
      <c r="I2547" s="67" t="s">
        <v>10363</v>
      </c>
      <c r="J2547" s="89"/>
      <c r="K2547" s="89"/>
      <c r="L2547" s="89"/>
      <c r="M2547" s="89"/>
      <c r="N2547" s="89"/>
      <c r="O2547" s="71" t="s">
        <v>10335</v>
      </c>
      <c r="P2547" s="71"/>
      <c r="Q2547" s="71" t="s">
        <v>10338</v>
      </c>
      <c r="R2547" s="79" t="s">
        <v>10339</v>
      </c>
      <c r="S2547" s="74" t="n">
        <v>45175</v>
      </c>
      <c r="T2547" s="74" t="n">
        <v>45905</v>
      </c>
      <c r="U2547" s="87" t="s">
        <v>10340</v>
      </c>
      <c r="V2547" s="87" t="s">
        <v>10341</v>
      </c>
      <c r="W2547" s="76"/>
      <c r="X2547" s="71" t="s">
        <v>10335</v>
      </c>
      <c r="Y2547" s="71" t="s">
        <v>10342</v>
      </c>
      <c r="Z2547" s="79" t="s">
        <v>10629</v>
      </c>
      <c r="AA2547" s="89"/>
      <c r="AB2547" s="89"/>
      <c r="AC2547" s="89"/>
      <c r="AD2547" s="89"/>
      <c r="AE2547" s="97" t="s">
        <v>10630</v>
      </c>
      <c r="AF2547" s="89"/>
      <c r="AG2547" s="89"/>
      <c r="AH2547" s="89"/>
      <c r="AI2547" s="67" t="s">
        <v>10863</v>
      </c>
      <c r="AJ2547" s="79" t="s">
        <v>42</v>
      </c>
      <c r="AK2547" s="68"/>
      <c r="AL2547" s="68"/>
      <c r="AM2547" s="68"/>
      <c r="AN2547" s="110"/>
      <c r="AO2547" s="110"/>
      <c r="AP2547" s="107"/>
      <c r="AQ2547" s="68"/>
    </row>
    <row r="2548" customFormat="false" ht="15" hidden="false" customHeight="false" outlineLevel="0" collapsed="false">
      <c r="B2548" s="1" t="str">
        <f aca="false">поверители!$E2548</f>
        <v>01266</v>
      </c>
      <c r="C2548" s="64" t="s">
        <v>323</v>
      </c>
      <c r="D2548" s="87"/>
      <c r="E2548" s="81" t="s">
        <v>13300</v>
      </c>
      <c r="F2548" s="87"/>
      <c r="G2548" s="63" t="s">
        <v>10335</v>
      </c>
      <c r="H2548" s="81" t="s">
        <v>326</v>
      </c>
      <c r="I2548" s="67" t="s">
        <v>10363</v>
      </c>
      <c r="J2548" s="89"/>
      <c r="K2548" s="89"/>
      <c r="L2548" s="89"/>
      <c r="M2548" s="89"/>
      <c r="N2548" s="89"/>
      <c r="O2548" s="71" t="s">
        <v>10335</v>
      </c>
      <c r="P2548" s="71"/>
      <c r="Q2548" s="71" t="s">
        <v>10338</v>
      </c>
      <c r="R2548" s="79" t="s">
        <v>10339</v>
      </c>
      <c r="S2548" s="74" t="n">
        <v>45175</v>
      </c>
      <c r="T2548" s="74" t="n">
        <v>45905</v>
      </c>
      <c r="U2548" s="87" t="s">
        <v>10340</v>
      </c>
      <c r="V2548" s="87" t="s">
        <v>10341</v>
      </c>
      <c r="W2548" s="76"/>
      <c r="X2548" s="71" t="s">
        <v>10335</v>
      </c>
      <c r="Y2548" s="71" t="s">
        <v>10342</v>
      </c>
      <c r="Z2548" s="79" t="s">
        <v>10629</v>
      </c>
      <c r="AA2548" s="89"/>
      <c r="AB2548" s="89"/>
      <c r="AC2548" s="89"/>
      <c r="AD2548" s="89"/>
      <c r="AE2548" s="97" t="s">
        <v>10689</v>
      </c>
      <c r="AF2548" s="89"/>
      <c r="AG2548" s="89"/>
      <c r="AH2548" s="89"/>
      <c r="AI2548" s="67" t="s">
        <v>13301</v>
      </c>
      <c r="AJ2548" s="79" t="s">
        <v>42</v>
      </c>
      <c r="AK2548" s="68"/>
      <c r="AL2548" s="68"/>
      <c r="AM2548" s="68"/>
      <c r="AN2548" s="110"/>
      <c r="AO2548" s="110"/>
      <c r="AP2548" s="107"/>
      <c r="AQ2548" s="68"/>
    </row>
    <row r="2549" customFormat="false" ht="15" hidden="false" customHeight="false" outlineLevel="0" collapsed="false">
      <c r="B2549" s="1" t="str">
        <f aca="false">поверители!$E2549</f>
        <v>01267</v>
      </c>
      <c r="C2549" s="64" t="s">
        <v>323</v>
      </c>
      <c r="D2549" s="87"/>
      <c r="E2549" s="81" t="s">
        <v>13302</v>
      </c>
      <c r="F2549" s="87"/>
      <c r="G2549" s="63" t="s">
        <v>10335</v>
      </c>
      <c r="H2549" s="81" t="s">
        <v>326</v>
      </c>
      <c r="I2549" s="67" t="s">
        <v>10363</v>
      </c>
      <c r="J2549" s="89"/>
      <c r="K2549" s="89"/>
      <c r="L2549" s="89"/>
      <c r="M2549" s="89"/>
      <c r="N2549" s="89"/>
      <c r="O2549" s="71" t="s">
        <v>10335</v>
      </c>
      <c r="P2549" s="71"/>
      <c r="Q2549" s="71" t="s">
        <v>10338</v>
      </c>
      <c r="R2549" s="79" t="s">
        <v>10339</v>
      </c>
      <c r="S2549" s="74" t="n">
        <v>45175</v>
      </c>
      <c r="T2549" s="74" t="n">
        <v>45905</v>
      </c>
      <c r="U2549" s="87" t="s">
        <v>10340</v>
      </c>
      <c r="V2549" s="87" t="s">
        <v>10341</v>
      </c>
      <c r="W2549" s="76"/>
      <c r="X2549" s="71" t="s">
        <v>10335</v>
      </c>
      <c r="Y2549" s="71" t="s">
        <v>10342</v>
      </c>
      <c r="Z2549" s="79" t="s">
        <v>10629</v>
      </c>
      <c r="AA2549" s="89"/>
      <c r="AB2549" s="89"/>
      <c r="AC2549" s="89"/>
      <c r="AD2549" s="89"/>
      <c r="AE2549" s="97" t="s">
        <v>10689</v>
      </c>
      <c r="AF2549" s="89"/>
      <c r="AG2549" s="89"/>
      <c r="AH2549" s="89"/>
      <c r="AI2549" s="67" t="s">
        <v>13301</v>
      </c>
      <c r="AJ2549" s="79" t="s">
        <v>42</v>
      </c>
      <c r="AK2549" s="68"/>
      <c r="AL2549" s="68"/>
      <c r="AM2549" s="68"/>
      <c r="AN2549" s="110"/>
      <c r="AO2549" s="110"/>
      <c r="AP2549" s="107"/>
      <c r="AQ2549" s="68"/>
    </row>
    <row r="2550" customFormat="false" ht="15" hidden="false" customHeight="false" outlineLevel="0" collapsed="false">
      <c r="B2550" s="1" t="str">
        <f aca="false">поверители!$E2550</f>
        <v>01570</v>
      </c>
      <c r="C2550" s="64" t="s">
        <v>1753</v>
      </c>
      <c r="D2550" s="87"/>
      <c r="E2550" s="81" t="s">
        <v>13303</v>
      </c>
      <c r="F2550" s="87"/>
      <c r="G2550" s="63" t="s">
        <v>10335</v>
      </c>
      <c r="H2550" s="81" t="s">
        <v>1756</v>
      </c>
      <c r="I2550" s="67" t="s">
        <v>10363</v>
      </c>
      <c r="J2550" s="89"/>
      <c r="K2550" s="89"/>
      <c r="L2550" s="89"/>
      <c r="M2550" s="89"/>
      <c r="N2550" s="89"/>
      <c r="O2550" s="71" t="s">
        <v>10335</v>
      </c>
      <c r="P2550" s="71"/>
      <c r="Q2550" s="71" t="s">
        <v>10338</v>
      </c>
      <c r="R2550" s="79" t="s">
        <v>10339</v>
      </c>
      <c r="S2550" s="74" t="n">
        <v>45175</v>
      </c>
      <c r="T2550" s="74" t="n">
        <v>45905</v>
      </c>
      <c r="U2550" s="87" t="s">
        <v>10340</v>
      </c>
      <c r="V2550" s="87" t="s">
        <v>10341</v>
      </c>
      <c r="W2550" s="76"/>
      <c r="X2550" s="71" t="s">
        <v>10335</v>
      </c>
      <c r="Y2550" s="71" t="s">
        <v>10342</v>
      </c>
      <c r="Z2550" s="79" t="s">
        <v>10629</v>
      </c>
      <c r="AA2550" s="89"/>
      <c r="AB2550" s="89"/>
      <c r="AC2550" s="89"/>
      <c r="AD2550" s="89"/>
      <c r="AE2550" s="97" t="s">
        <v>10689</v>
      </c>
      <c r="AF2550" s="89"/>
      <c r="AG2550" s="89"/>
      <c r="AH2550" s="89"/>
      <c r="AI2550" s="67" t="s">
        <v>13304</v>
      </c>
      <c r="AJ2550" s="79" t="s">
        <v>42</v>
      </c>
      <c r="AK2550" s="68"/>
      <c r="AL2550" s="68"/>
      <c r="AM2550" s="68"/>
      <c r="AN2550" s="110"/>
      <c r="AO2550" s="110"/>
      <c r="AP2550" s="107"/>
      <c r="AQ2550" s="68"/>
    </row>
    <row r="2551" customFormat="false" ht="15" hidden="false" customHeight="false" outlineLevel="0" collapsed="false">
      <c r="B2551" s="1" t="str">
        <f aca="false">поверители!$E2551</f>
        <v>00881</v>
      </c>
      <c r="C2551" s="64" t="s">
        <v>428</v>
      </c>
      <c r="D2551" s="87"/>
      <c r="E2551" s="81" t="s">
        <v>13305</v>
      </c>
      <c r="F2551" s="87"/>
      <c r="G2551" s="63" t="s">
        <v>10335</v>
      </c>
      <c r="H2551" s="63" t="s">
        <v>404</v>
      </c>
      <c r="I2551" s="67" t="s">
        <v>10374</v>
      </c>
      <c r="J2551" s="89"/>
      <c r="K2551" s="89"/>
      <c r="L2551" s="89"/>
      <c r="M2551" s="89"/>
      <c r="N2551" s="89"/>
      <c r="O2551" s="71" t="s">
        <v>10335</v>
      </c>
      <c r="P2551" s="71"/>
      <c r="Q2551" s="71" t="s">
        <v>10338</v>
      </c>
      <c r="R2551" s="79" t="s">
        <v>10339</v>
      </c>
      <c r="S2551" s="74" t="n">
        <v>45175</v>
      </c>
      <c r="T2551" s="74" t="n">
        <v>45540</v>
      </c>
      <c r="U2551" s="87" t="s">
        <v>10340</v>
      </c>
      <c r="V2551" s="87" t="s">
        <v>10341</v>
      </c>
      <c r="W2551" s="76"/>
      <c r="X2551" s="71" t="s">
        <v>10335</v>
      </c>
      <c r="Y2551" s="71" t="s">
        <v>10342</v>
      </c>
      <c r="Z2551" s="79" t="s">
        <v>10629</v>
      </c>
      <c r="AA2551" s="89"/>
      <c r="AB2551" s="89"/>
      <c r="AC2551" s="89"/>
      <c r="AD2551" s="89"/>
      <c r="AE2551" s="97" t="s">
        <v>10630</v>
      </c>
      <c r="AF2551" s="89"/>
      <c r="AG2551" s="89"/>
      <c r="AH2551" s="89"/>
      <c r="AI2551" s="67" t="s">
        <v>10650</v>
      </c>
      <c r="AJ2551" s="79" t="s">
        <v>42</v>
      </c>
      <c r="AK2551" s="68"/>
      <c r="AL2551" s="68"/>
      <c r="AM2551" s="68"/>
      <c r="AN2551" s="110"/>
      <c r="AO2551" s="110"/>
      <c r="AP2551" s="107"/>
      <c r="AQ2551" s="68"/>
    </row>
    <row r="2552" customFormat="false" ht="15" hidden="false" customHeight="false" outlineLevel="0" collapsed="false">
      <c r="B2552" s="1" t="str">
        <f aca="false">поверители!$E2552</f>
        <v>15113</v>
      </c>
      <c r="C2552" s="64" t="s">
        <v>363</v>
      </c>
      <c r="D2552" s="87"/>
      <c r="E2552" s="81" t="s">
        <v>13306</v>
      </c>
      <c r="F2552" s="87"/>
      <c r="G2552" s="63" t="s">
        <v>10335</v>
      </c>
      <c r="H2552" s="63" t="s">
        <v>366</v>
      </c>
      <c r="I2552" s="67" t="s">
        <v>10453</v>
      </c>
      <c r="J2552" s="89"/>
      <c r="K2552" s="89"/>
      <c r="L2552" s="89"/>
      <c r="M2552" s="89"/>
      <c r="N2552" s="89"/>
      <c r="O2552" s="71" t="s">
        <v>10335</v>
      </c>
      <c r="P2552" s="71"/>
      <c r="Q2552" s="71" t="s">
        <v>10338</v>
      </c>
      <c r="R2552" s="79" t="s">
        <v>10339</v>
      </c>
      <c r="S2552" s="74" t="n">
        <v>45175</v>
      </c>
      <c r="T2552" s="74" t="n">
        <v>45905</v>
      </c>
      <c r="U2552" s="87" t="s">
        <v>10340</v>
      </c>
      <c r="V2552" s="87" t="s">
        <v>10341</v>
      </c>
      <c r="W2552" s="76"/>
      <c r="X2552" s="71" t="s">
        <v>10335</v>
      </c>
      <c r="Y2552" s="71" t="s">
        <v>10342</v>
      </c>
      <c r="Z2552" s="79" t="s">
        <v>10629</v>
      </c>
      <c r="AA2552" s="89"/>
      <c r="AB2552" s="89"/>
      <c r="AC2552" s="89"/>
      <c r="AD2552" s="89"/>
      <c r="AE2552" s="97" t="s">
        <v>10630</v>
      </c>
      <c r="AF2552" s="89"/>
      <c r="AG2552" s="89"/>
      <c r="AH2552" s="89"/>
      <c r="AI2552" s="67" t="s">
        <v>10863</v>
      </c>
      <c r="AJ2552" s="79" t="s">
        <v>42</v>
      </c>
      <c r="AK2552" s="68"/>
      <c r="AL2552" s="68"/>
      <c r="AM2552" s="68"/>
      <c r="AN2552" s="110"/>
      <c r="AO2552" s="110"/>
      <c r="AP2552" s="107"/>
      <c r="AQ2552" s="68"/>
    </row>
    <row r="2553" customFormat="false" ht="15" hidden="false" customHeight="false" outlineLevel="0" collapsed="false">
      <c r="B2553" s="1" t="str">
        <f aca="false">поверители!$E2553</f>
        <v>01668</v>
      </c>
      <c r="C2553" s="64" t="s">
        <v>323</v>
      </c>
      <c r="D2553" s="87"/>
      <c r="E2553" s="81" t="s">
        <v>13307</v>
      </c>
      <c r="F2553" s="87"/>
      <c r="G2553" s="63" t="s">
        <v>10335</v>
      </c>
      <c r="H2553" s="81" t="s">
        <v>326</v>
      </c>
      <c r="I2553" s="67" t="s">
        <v>10363</v>
      </c>
      <c r="J2553" s="89"/>
      <c r="K2553" s="89"/>
      <c r="L2553" s="89"/>
      <c r="M2553" s="89"/>
      <c r="N2553" s="89"/>
      <c r="O2553" s="71" t="s">
        <v>10335</v>
      </c>
      <c r="P2553" s="71"/>
      <c r="Q2553" s="71" t="s">
        <v>10338</v>
      </c>
      <c r="R2553" s="79" t="s">
        <v>10339</v>
      </c>
      <c r="S2553" s="74" t="n">
        <v>45175</v>
      </c>
      <c r="T2553" s="74" t="n">
        <v>45905</v>
      </c>
      <c r="U2553" s="87" t="s">
        <v>10340</v>
      </c>
      <c r="V2553" s="87" t="s">
        <v>10341</v>
      </c>
      <c r="W2553" s="76"/>
      <c r="X2553" s="71" t="s">
        <v>10335</v>
      </c>
      <c r="Y2553" s="71" t="s">
        <v>10342</v>
      </c>
      <c r="Z2553" s="79" t="s">
        <v>10629</v>
      </c>
      <c r="AA2553" s="89"/>
      <c r="AB2553" s="89"/>
      <c r="AC2553" s="89"/>
      <c r="AD2553" s="89"/>
      <c r="AE2553" s="97" t="s">
        <v>10630</v>
      </c>
      <c r="AF2553" s="89"/>
      <c r="AG2553" s="89"/>
      <c r="AH2553" s="89"/>
      <c r="AI2553" s="67" t="s">
        <v>10863</v>
      </c>
      <c r="AJ2553" s="79" t="s">
        <v>42</v>
      </c>
      <c r="AK2553" s="68"/>
      <c r="AL2553" s="68"/>
      <c r="AM2553" s="68"/>
      <c r="AN2553" s="110"/>
      <c r="AO2553" s="110"/>
      <c r="AP2553" s="107"/>
      <c r="AQ2553" s="68"/>
    </row>
    <row r="2554" customFormat="false" ht="15" hidden="false" customHeight="false" outlineLevel="0" collapsed="false">
      <c r="B2554" s="1" t="str">
        <f aca="false">поверители!$E2554</f>
        <v>00886</v>
      </c>
      <c r="C2554" s="64" t="s">
        <v>724</v>
      </c>
      <c r="D2554" s="87"/>
      <c r="E2554" s="81" t="s">
        <v>13308</v>
      </c>
      <c r="F2554" s="87"/>
      <c r="G2554" s="63" t="s">
        <v>10335</v>
      </c>
      <c r="H2554" s="81" t="s">
        <v>332</v>
      </c>
      <c r="I2554" s="67" t="s">
        <v>10652</v>
      </c>
      <c r="J2554" s="89"/>
      <c r="K2554" s="89"/>
      <c r="L2554" s="89"/>
      <c r="M2554" s="89"/>
      <c r="N2554" s="89"/>
      <c r="O2554" s="71" t="s">
        <v>10335</v>
      </c>
      <c r="P2554" s="71"/>
      <c r="Q2554" s="71" t="s">
        <v>10338</v>
      </c>
      <c r="R2554" s="79" t="s">
        <v>10339</v>
      </c>
      <c r="S2554" s="74" t="n">
        <v>45175</v>
      </c>
      <c r="T2554" s="74" t="n">
        <v>45905</v>
      </c>
      <c r="U2554" s="87" t="s">
        <v>10340</v>
      </c>
      <c r="V2554" s="87" t="s">
        <v>10341</v>
      </c>
      <c r="W2554" s="76"/>
      <c r="X2554" s="71" t="s">
        <v>10335</v>
      </c>
      <c r="Y2554" s="71" t="s">
        <v>10342</v>
      </c>
      <c r="Z2554" s="79" t="s">
        <v>10629</v>
      </c>
      <c r="AA2554" s="89"/>
      <c r="AB2554" s="89"/>
      <c r="AC2554" s="89"/>
      <c r="AD2554" s="89"/>
      <c r="AE2554" s="97" t="s">
        <v>10630</v>
      </c>
      <c r="AF2554" s="89"/>
      <c r="AG2554" s="89"/>
      <c r="AH2554" s="89"/>
      <c r="AI2554" s="67" t="s">
        <v>11001</v>
      </c>
      <c r="AJ2554" s="79" t="s">
        <v>42</v>
      </c>
      <c r="AK2554" s="68"/>
      <c r="AL2554" s="68"/>
      <c r="AM2554" s="68"/>
      <c r="AN2554" s="110"/>
      <c r="AO2554" s="110"/>
      <c r="AP2554" s="107"/>
      <c r="AQ2554" s="68"/>
    </row>
    <row r="2555" customFormat="false" ht="15" hidden="false" customHeight="false" outlineLevel="0" collapsed="false">
      <c r="B2555" s="1" t="str">
        <f aca="false">поверители!$E2555</f>
        <v>01264</v>
      </c>
      <c r="C2555" s="64" t="s">
        <v>724</v>
      </c>
      <c r="D2555" s="87"/>
      <c r="E2555" s="81" t="s">
        <v>13309</v>
      </c>
      <c r="F2555" s="87"/>
      <c r="G2555" s="63" t="s">
        <v>10335</v>
      </c>
      <c r="H2555" s="81" t="s">
        <v>332</v>
      </c>
      <c r="I2555" s="67" t="s">
        <v>10652</v>
      </c>
      <c r="J2555" s="89"/>
      <c r="K2555" s="89"/>
      <c r="L2555" s="89"/>
      <c r="M2555" s="89"/>
      <c r="N2555" s="89"/>
      <c r="O2555" s="71" t="s">
        <v>10335</v>
      </c>
      <c r="P2555" s="71"/>
      <c r="Q2555" s="71" t="s">
        <v>10338</v>
      </c>
      <c r="R2555" s="79" t="s">
        <v>10339</v>
      </c>
      <c r="S2555" s="74" t="n">
        <v>45175</v>
      </c>
      <c r="T2555" s="74" t="n">
        <v>45905</v>
      </c>
      <c r="U2555" s="87" t="s">
        <v>10340</v>
      </c>
      <c r="V2555" s="87" t="s">
        <v>10341</v>
      </c>
      <c r="W2555" s="76"/>
      <c r="X2555" s="71" t="s">
        <v>10335</v>
      </c>
      <c r="Y2555" s="71" t="s">
        <v>10342</v>
      </c>
      <c r="Z2555" s="79" t="s">
        <v>10629</v>
      </c>
      <c r="AA2555" s="89"/>
      <c r="AB2555" s="89"/>
      <c r="AC2555" s="89"/>
      <c r="AD2555" s="89"/>
      <c r="AE2555" s="97" t="s">
        <v>10630</v>
      </c>
      <c r="AF2555" s="89"/>
      <c r="AG2555" s="89"/>
      <c r="AH2555" s="89"/>
      <c r="AI2555" s="67" t="s">
        <v>11001</v>
      </c>
      <c r="AJ2555" s="79" t="s">
        <v>42</v>
      </c>
      <c r="AK2555" s="68"/>
      <c r="AL2555" s="68"/>
      <c r="AM2555" s="68"/>
      <c r="AN2555" s="110"/>
      <c r="AO2555" s="110"/>
      <c r="AP2555" s="107"/>
      <c r="AQ2555" s="68"/>
    </row>
    <row r="2556" customFormat="false" ht="15" hidden="false" customHeight="false" outlineLevel="0" collapsed="false">
      <c r="B2556" s="1" t="str">
        <f aca="false">поверители!$E2556</f>
        <v>01563</v>
      </c>
      <c r="C2556" s="64" t="s">
        <v>291</v>
      </c>
      <c r="D2556" s="87"/>
      <c r="E2556" s="81" t="s">
        <v>13310</v>
      </c>
      <c r="F2556" s="87"/>
      <c r="G2556" s="63" t="s">
        <v>10335</v>
      </c>
      <c r="H2556" s="63" t="s">
        <v>404</v>
      </c>
      <c r="I2556" s="67" t="s">
        <v>10670</v>
      </c>
      <c r="J2556" s="89"/>
      <c r="K2556" s="89"/>
      <c r="L2556" s="89"/>
      <c r="M2556" s="89"/>
      <c r="N2556" s="89"/>
      <c r="O2556" s="71" t="s">
        <v>10335</v>
      </c>
      <c r="P2556" s="71"/>
      <c r="Q2556" s="71" t="s">
        <v>10338</v>
      </c>
      <c r="R2556" s="79" t="s">
        <v>10339</v>
      </c>
      <c r="S2556" s="74" t="n">
        <v>45175</v>
      </c>
      <c r="T2556" s="74" t="n">
        <v>45540</v>
      </c>
      <c r="U2556" s="87" t="s">
        <v>10340</v>
      </c>
      <c r="V2556" s="87" t="s">
        <v>10341</v>
      </c>
      <c r="W2556" s="76"/>
      <c r="X2556" s="71" t="s">
        <v>10335</v>
      </c>
      <c r="Y2556" s="71" t="s">
        <v>10342</v>
      </c>
      <c r="Z2556" s="79" t="s">
        <v>10629</v>
      </c>
      <c r="AA2556" s="89"/>
      <c r="AB2556" s="89"/>
      <c r="AC2556" s="89"/>
      <c r="AD2556" s="89"/>
      <c r="AE2556" s="97" t="s">
        <v>10630</v>
      </c>
      <c r="AF2556" s="89"/>
      <c r="AG2556" s="89"/>
      <c r="AH2556" s="89"/>
      <c r="AI2556" s="67" t="s">
        <v>12070</v>
      </c>
      <c r="AJ2556" s="79" t="s">
        <v>42</v>
      </c>
      <c r="AK2556" s="68"/>
      <c r="AL2556" s="68"/>
      <c r="AM2556" s="68"/>
      <c r="AN2556" s="110"/>
      <c r="AO2556" s="110"/>
      <c r="AP2556" s="107"/>
      <c r="AQ2556" s="68"/>
    </row>
    <row r="2557" customFormat="false" ht="15" hidden="false" customHeight="false" outlineLevel="0" collapsed="false">
      <c r="B2557" s="1" t="str">
        <f aca="false">поверители!$E2557</f>
        <v>01269</v>
      </c>
      <c r="C2557" s="64" t="s">
        <v>323</v>
      </c>
      <c r="D2557" s="87"/>
      <c r="E2557" s="81" t="s">
        <v>13311</v>
      </c>
      <c r="F2557" s="87"/>
      <c r="G2557" s="63" t="s">
        <v>10335</v>
      </c>
      <c r="H2557" s="81" t="s">
        <v>326</v>
      </c>
      <c r="I2557" s="67" t="s">
        <v>10363</v>
      </c>
      <c r="J2557" s="89"/>
      <c r="K2557" s="89"/>
      <c r="L2557" s="89"/>
      <c r="M2557" s="89"/>
      <c r="N2557" s="89"/>
      <c r="O2557" s="71" t="s">
        <v>10335</v>
      </c>
      <c r="P2557" s="71"/>
      <c r="Q2557" s="71" t="s">
        <v>10338</v>
      </c>
      <c r="R2557" s="79" t="s">
        <v>10339</v>
      </c>
      <c r="S2557" s="74" t="n">
        <v>45175</v>
      </c>
      <c r="T2557" s="74" t="n">
        <v>45905</v>
      </c>
      <c r="U2557" s="87" t="s">
        <v>10340</v>
      </c>
      <c r="V2557" s="87" t="s">
        <v>10341</v>
      </c>
      <c r="W2557" s="76"/>
      <c r="X2557" s="71" t="s">
        <v>10335</v>
      </c>
      <c r="Y2557" s="71" t="s">
        <v>10342</v>
      </c>
      <c r="Z2557" s="79" t="s">
        <v>10629</v>
      </c>
      <c r="AA2557" s="89"/>
      <c r="AB2557" s="89"/>
      <c r="AC2557" s="89"/>
      <c r="AD2557" s="89"/>
      <c r="AE2557" s="97" t="s">
        <v>10630</v>
      </c>
      <c r="AF2557" s="89"/>
      <c r="AG2557" s="89"/>
      <c r="AH2557" s="89"/>
      <c r="AI2557" s="67" t="s">
        <v>10979</v>
      </c>
      <c r="AJ2557" s="79" t="s">
        <v>42</v>
      </c>
      <c r="AK2557" s="68"/>
      <c r="AL2557" s="68"/>
      <c r="AM2557" s="68"/>
      <c r="AN2557" s="110"/>
      <c r="AO2557" s="110"/>
      <c r="AP2557" s="107"/>
      <c r="AQ2557" s="68"/>
    </row>
    <row r="2558" customFormat="false" ht="15" hidden="false" customHeight="false" outlineLevel="0" collapsed="false">
      <c r="B2558" s="1" t="str">
        <f aca="false">поверители!$E2558</f>
        <v>00545</v>
      </c>
      <c r="C2558" s="64" t="s">
        <v>323</v>
      </c>
      <c r="D2558" s="87"/>
      <c r="E2558" s="81" t="s">
        <v>13312</v>
      </c>
      <c r="F2558" s="87"/>
      <c r="G2558" s="63" t="s">
        <v>10335</v>
      </c>
      <c r="H2558" s="81" t="s">
        <v>763</v>
      </c>
      <c r="I2558" s="67" t="s">
        <v>10652</v>
      </c>
      <c r="J2558" s="89"/>
      <c r="K2558" s="89"/>
      <c r="L2558" s="89"/>
      <c r="M2558" s="89"/>
      <c r="N2558" s="89"/>
      <c r="O2558" s="71" t="s">
        <v>10335</v>
      </c>
      <c r="P2558" s="71"/>
      <c r="Q2558" s="71" t="s">
        <v>10338</v>
      </c>
      <c r="R2558" s="79" t="s">
        <v>10339</v>
      </c>
      <c r="S2558" s="74" t="n">
        <v>45175</v>
      </c>
      <c r="T2558" s="74" t="n">
        <v>45905</v>
      </c>
      <c r="U2558" s="87" t="s">
        <v>10340</v>
      </c>
      <c r="V2558" s="87" t="s">
        <v>10341</v>
      </c>
      <c r="W2558" s="76"/>
      <c r="X2558" s="71" t="s">
        <v>10335</v>
      </c>
      <c r="Y2558" s="71" t="s">
        <v>10342</v>
      </c>
      <c r="Z2558" s="79" t="s">
        <v>10629</v>
      </c>
      <c r="AA2558" s="89"/>
      <c r="AB2558" s="89"/>
      <c r="AC2558" s="89"/>
      <c r="AD2558" s="89"/>
      <c r="AE2558" s="97" t="s">
        <v>10630</v>
      </c>
      <c r="AF2558" s="89"/>
      <c r="AG2558" s="89"/>
      <c r="AH2558" s="89"/>
      <c r="AI2558" s="67" t="s">
        <v>10863</v>
      </c>
      <c r="AJ2558" s="79" t="s">
        <v>42</v>
      </c>
      <c r="AK2558" s="68"/>
      <c r="AL2558" s="68"/>
      <c r="AM2558" s="68"/>
      <c r="AN2558" s="110"/>
      <c r="AO2558" s="110"/>
      <c r="AP2558" s="107"/>
      <c r="AQ2558" s="68"/>
    </row>
    <row r="2559" customFormat="false" ht="15" hidden="false" customHeight="false" outlineLevel="0" collapsed="false">
      <c r="B2559" s="1" t="str">
        <f aca="false">поверители!$E2559</f>
        <v>00546</v>
      </c>
      <c r="C2559" s="64" t="s">
        <v>323</v>
      </c>
      <c r="D2559" s="87"/>
      <c r="E2559" s="81" t="s">
        <v>13313</v>
      </c>
      <c r="F2559" s="87"/>
      <c r="G2559" s="63" t="s">
        <v>10335</v>
      </c>
      <c r="H2559" s="81" t="s">
        <v>763</v>
      </c>
      <c r="I2559" s="67" t="s">
        <v>10652</v>
      </c>
      <c r="J2559" s="89"/>
      <c r="K2559" s="89"/>
      <c r="L2559" s="89"/>
      <c r="M2559" s="89"/>
      <c r="N2559" s="89"/>
      <c r="O2559" s="71" t="s">
        <v>10335</v>
      </c>
      <c r="P2559" s="71"/>
      <c r="Q2559" s="71" t="s">
        <v>10338</v>
      </c>
      <c r="R2559" s="79" t="s">
        <v>10339</v>
      </c>
      <c r="S2559" s="74" t="n">
        <v>45175</v>
      </c>
      <c r="T2559" s="74" t="n">
        <v>45905</v>
      </c>
      <c r="U2559" s="87" t="s">
        <v>10340</v>
      </c>
      <c r="V2559" s="87" t="s">
        <v>10341</v>
      </c>
      <c r="W2559" s="76"/>
      <c r="X2559" s="71" t="s">
        <v>10335</v>
      </c>
      <c r="Y2559" s="71" t="s">
        <v>10342</v>
      </c>
      <c r="Z2559" s="79" t="s">
        <v>10629</v>
      </c>
      <c r="AA2559" s="89"/>
      <c r="AB2559" s="89"/>
      <c r="AC2559" s="89"/>
      <c r="AD2559" s="89"/>
      <c r="AE2559" s="97" t="s">
        <v>10630</v>
      </c>
      <c r="AF2559" s="89"/>
      <c r="AG2559" s="89"/>
      <c r="AH2559" s="89"/>
      <c r="AI2559" s="67" t="s">
        <v>10863</v>
      </c>
      <c r="AJ2559" s="79" t="s">
        <v>42</v>
      </c>
      <c r="AK2559" s="68"/>
      <c r="AL2559" s="68"/>
      <c r="AM2559" s="68"/>
      <c r="AN2559" s="110"/>
      <c r="AO2559" s="110"/>
      <c r="AP2559" s="107"/>
      <c r="AQ2559" s="68"/>
    </row>
    <row r="2560" customFormat="false" ht="15" hidden="false" customHeight="false" outlineLevel="0" collapsed="false">
      <c r="B2560" s="1" t="str">
        <f aca="false">поверители!$E2560</f>
        <v>00547</v>
      </c>
      <c r="C2560" s="64" t="s">
        <v>323</v>
      </c>
      <c r="D2560" s="87"/>
      <c r="E2560" s="81" t="s">
        <v>13314</v>
      </c>
      <c r="F2560" s="87"/>
      <c r="G2560" s="63" t="s">
        <v>10335</v>
      </c>
      <c r="H2560" s="81" t="s">
        <v>763</v>
      </c>
      <c r="I2560" s="67" t="s">
        <v>10652</v>
      </c>
      <c r="J2560" s="89"/>
      <c r="K2560" s="89"/>
      <c r="L2560" s="89"/>
      <c r="M2560" s="89"/>
      <c r="N2560" s="89"/>
      <c r="O2560" s="71" t="s">
        <v>10335</v>
      </c>
      <c r="P2560" s="71"/>
      <c r="Q2560" s="71" t="s">
        <v>10338</v>
      </c>
      <c r="R2560" s="79" t="s">
        <v>10339</v>
      </c>
      <c r="S2560" s="74" t="n">
        <v>45175</v>
      </c>
      <c r="T2560" s="74" t="n">
        <v>45905</v>
      </c>
      <c r="U2560" s="87" t="s">
        <v>10340</v>
      </c>
      <c r="V2560" s="87" t="s">
        <v>10341</v>
      </c>
      <c r="W2560" s="76"/>
      <c r="X2560" s="71" t="s">
        <v>10335</v>
      </c>
      <c r="Y2560" s="71" t="s">
        <v>10342</v>
      </c>
      <c r="Z2560" s="79" t="s">
        <v>10629</v>
      </c>
      <c r="AA2560" s="89"/>
      <c r="AB2560" s="89"/>
      <c r="AC2560" s="89"/>
      <c r="AD2560" s="89"/>
      <c r="AE2560" s="97" t="s">
        <v>10630</v>
      </c>
      <c r="AF2560" s="89"/>
      <c r="AG2560" s="89"/>
      <c r="AH2560" s="89"/>
      <c r="AI2560" s="67" t="s">
        <v>10863</v>
      </c>
      <c r="AJ2560" s="79" t="s">
        <v>42</v>
      </c>
      <c r="AK2560" s="68"/>
      <c r="AL2560" s="68"/>
      <c r="AM2560" s="68"/>
      <c r="AN2560" s="110"/>
      <c r="AO2560" s="110"/>
      <c r="AP2560" s="107"/>
      <c r="AQ2560" s="68"/>
    </row>
    <row r="2561" customFormat="false" ht="15" hidden="false" customHeight="false" outlineLevel="0" collapsed="false">
      <c r="B2561" s="1" t="str">
        <f aca="false">поверители!$E2561</f>
        <v>00548</v>
      </c>
      <c r="C2561" s="64" t="s">
        <v>323</v>
      </c>
      <c r="D2561" s="87"/>
      <c r="E2561" s="81" t="s">
        <v>13315</v>
      </c>
      <c r="F2561" s="87"/>
      <c r="G2561" s="63" t="s">
        <v>10335</v>
      </c>
      <c r="H2561" s="81" t="s">
        <v>763</v>
      </c>
      <c r="I2561" s="67" t="s">
        <v>10652</v>
      </c>
      <c r="J2561" s="89"/>
      <c r="K2561" s="89"/>
      <c r="L2561" s="89"/>
      <c r="M2561" s="89"/>
      <c r="N2561" s="89"/>
      <c r="O2561" s="71" t="s">
        <v>10335</v>
      </c>
      <c r="P2561" s="71"/>
      <c r="Q2561" s="71" t="s">
        <v>10338</v>
      </c>
      <c r="R2561" s="79" t="s">
        <v>10339</v>
      </c>
      <c r="S2561" s="74" t="n">
        <v>45175</v>
      </c>
      <c r="T2561" s="74" t="n">
        <v>45905</v>
      </c>
      <c r="U2561" s="87" t="s">
        <v>10340</v>
      </c>
      <c r="V2561" s="87" t="s">
        <v>10341</v>
      </c>
      <c r="W2561" s="76"/>
      <c r="X2561" s="71" t="s">
        <v>10335</v>
      </c>
      <c r="Y2561" s="71" t="s">
        <v>10342</v>
      </c>
      <c r="Z2561" s="79" t="s">
        <v>10629</v>
      </c>
      <c r="AA2561" s="89"/>
      <c r="AB2561" s="89"/>
      <c r="AC2561" s="89"/>
      <c r="AD2561" s="89"/>
      <c r="AE2561" s="97" t="s">
        <v>10630</v>
      </c>
      <c r="AF2561" s="89"/>
      <c r="AG2561" s="89"/>
      <c r="AH2561" s="89"/>
      <c r="AI2561" s="67" t="s">
        <v>10863</v>
      </c>
      <c r="AJ2561" s="79" t="s">
        <v>42</v>
      </c>
      <c r="AK2561" s="68"/>
      <c r="AL2561" s="68"/>
      <c r="AM2561" s="68"/>
      <c r="AN2561" s="110"/>
      <c r="AO2561" s="110"/>
      <c r="AP2561" s="107"/>
      <c r="AQ2561" s="68"/>
    </row>
    <row r="2562" customFormat="false" ht="15" hidden="false" customHeight="false" outlineLevel="0" collapsed="false">
      <c r="B2562" s="1" t="str">
        <f aca="false">поверители!$E2562</f>
        <v>00549</v>
      </c>
      <c r="C2562" s="64" t="s">
        <v>323</v>
      </c>
      <c r="D2562" s="87"/>
      <c r="E2562" s="81" t="s">
        <v>13316</v>
      </c>
      <c r="F2562" s="87"/>
      <c r="G2562" s="63" t="s">
        <v>10335</v>
      </c>
      <c r="H2562" s="81" t="s">
        <v>763</v>
      </c>
      <c r="I2562" s="67" t="s">
        <v>10652</v>
      </c>
      <c r="J2562" s="89"/>
      <c r="K2562" s="89"/>
      <c r="L2562" s="89"/>
      <c r="M2562" s="89"/>
      <c r="N2562" s="89"/>
      <c r="O2562" s="71" t="s">
        <v>10335</v>
      </c>
      <c r="P2562" s="71"/>
      <c r="Q2562" s="71" t="s">
        <v>10338</v>
      </c>
      <c r="R2562" s="79" t="s">
        <v>10339</v>
      </c>
      <c r="S2562" s="74" t="n">
        <v>45175</v>
      </c>
      <c r="T2562" s="74" t="n">
        <v>45905</v>
      </c>
      <c r="U2562" s="87" t="s">
        <v>10340</v>
      </c>
      <c r="V2562" s="87" t="s">
        <v>10341</v>
      </c>
      <c r="W2562" s="76"/>
      <c r="X2562" s="71" t="s">
        <v>10335</v>
      </c>
      <c r="Y2562" s="71" t="s">
        <v>10342</v>
      </c>
      <c r="Z2562" s="79" t="s">
        <v>10629</v>
      </c>
      <c r="AA2562" s="89"/>
      <c r="AB2562" s="89"/>
      <c r="AC2562" s="89"/>
      <c r="AD2562" s="89"/>
      <c r="AE2562" s="97" t="s">
        <v>10630</v>
      </c>
      <c r="AF2562" s="89"/>
      <c r="AG2562" s="89"/>
      <c r="AH2562" s="89"/>
      <c r="AI2562" s="67" t="s">
        <v>10863</v>
      </c>
      <c r="AJ2562" s="79" t="s">
        <v>42</v>
      </c>
      <c r="AK2562" s="68"/>
      <c r="AL2562" s="68"/>
      <c r="AM2562" s="68"/>
      <c r="AN2562" s="110"/>
      <c r="AO2562" s="110"/>
      <c r="AP2562" s="107"/>
      <c r="AQ2562" s="68"/>
    </row>
    <row r="2563" customFormat="false" ht="15" hidden="false" customHeight="false" outlineLevel="0" collapsed="false">
      <c r="B2563" s="1" t="str">
        <f aca="false">поверители!$E2563</f>
        <v>00550</v>
      </c>
      <c r="C2563" s="64" t="s">
        <v>323</v>
      </c>
      <c r="D2563" s="87"/>
      <c r="E2563" s="81" t="s">
        <v>13317</v>
      </c>
      <c r="F2563" s="87"/>
      <c r="G2563" s="63" t="s">
        <v>10335</v>
      </c>
      <c r="H2563" s="81" t="s">
        <v>763</v>
      </c>
      <c r="I2563" s="67" t="s">
        <v>10652</v>
      </c>
      <c r="J2563" s="89"/>
      <c r="K2563" s="89"/>
      <c r="L2563" s="89"/>
      <c r="M2563" s="89"/>
      <c r="N2563" s="89"/>
      <c r="O2563" s="71" t="s">
        <v>10335</v>
      </c>
      <c r="P2563" s="71"/>
      <c r="Q2563" s="71" t="s">
        <v>10338</v>
      </c>
      <c r="R2563" s="79" t="s">
        <v>10339</v>
      </c>
      <c r="S2563" s="74" t="n">
        <v>45175</v>
      </c>
      <c r="T2563" s="74" t="n">
        <v>45905</v>
      </c>
      <c r="U2563" s="87" t="s">
        <v>10340</v>
      </c>
      <c r="V2563" s="87" t="s">
        <v>10341</v>
      </c>
      <c r="W2563" s="76"/>
      <c r="X2563" s="71" t="s">
        <v>10335</v>
      </c>
      <c r="Y2563" s="71" t="s">
        <v>10342</v>
      </c>
      <c r="Z2563" s="79" t="s">
        <v>10629</v>
      </c>
      <c r="AA2563" s="89"/>
      <c r="AB2563" s="89"/>
      <c r="AC2563" s="89"/>
      <c r="AD2563" s="89"/>
      <c r="AE2563" s="97" t="s">
        <v>10630</v>
      </c>
      <c r="AF2563" s="89"/>
      <c r="AG2563" s="89"/>
      <c r="AH2563" s="89"/>
      <c r="AI2563" s="67" t="s">
        <v>10863</v>
      </c>
      <c r="AJ2563" s="79" t="s">
        <v>42</v>
      </c>
      <c r="AK2563" s="68"/>
      <c r="AL2563" s="68"/>
      <c r="AM2563" s="68"/>
      <c r="AN2563" s="110"/>
      <c r="AO2563" s="110"/>
      <c r="AP2563" s="107"/>
      <c r="AQ2563" s="68"/>
    </row>
    <row r="2564" customFormat="false" ht="15" hidden="false" customHeight="false" outlineLevel="0" collapsed="false">
      <c r="B2564" s="1" t="str">
        <f aca="false">поверители!$E2564</f>
        <v>00551</v>
      </c>
      <c r="C2564" s="64" t="s">
        <v>323</v>
      </c>
      <c r="D2564" s="87"/>
      <c r="E2564" s="81" t="s">
        <v>13318</v>
      </c>
      <c r="F2564" s="87"/>
      <c r="G2564" s="63" t="s">
        <v>10335</v>
      </c>
      <c r="H2564" s="81" t="s">
        <v>763</v>
      </c>
      <c r="I2564" s="67" t="s">
        <v>10652</v>
      </c>
      <c r="J2564" s="89"/>
      <c r="K2564" s="89"/>
      <c r="L2564" s="89"/>
      <c r="M2564" s="89"/>
      <c r="N2564" s="89"/>
      <c r="O2564" s="71" t="s">
        <v>10335</v>
      </c>
      <c r="P2564" s="71"/>
      <c r="Q2564" s="71" t="s">
        <v>10338</v>
      </c>
      <c r="R2564" s="79" t="s">
        <v>10339</v>
      </c>
      <c r="S2564" s="74" t="n">
        <v>45175</v>
      </c>
      <c r="T2564" s="74" t="n">
        <v>45905</v>
      </c>
      <c r="U2564" s="87" t="s">
        <v>10340</v>
      </c>
      <c r="V2564" s="87" t="s">
        <v>10341</v>
      </c>
      <c r="W2564" s="76"/>
      <c r="X2564" s="71" t="s">
        <v>10335</v>
      </c>
      <c r="Y2564" s="71" t="s">
        <v>10342</v>
      </c>
      <c r="Z2564" s="79" t="s">
        <v>10629</v>
      </c>
      <c r="AA2564" s="89"/>
      <c r="AB2564" s="89"/>
      <c r="AC2564" s="89"/>
      <c r="AD2564" s="89"/>
      <c r="AE2564" s="97" t="s">
        <v>10630</v>
      </c>
      <c r="AF2564" s="89"/>
      <c r="AG2564" s="89"/>
      <c r="AH2564" s="89"/>
      <c r="AI2564" s="67" t="s">
        <v>10863</v>
      </c>
      <c r="AJ2564" s="79" t="s">
        <v>42</v>
      </c>
      <c r="AK2564" s="68"/>
      <c r="AL2564" s="68"/>
      <c r="AM2564" s="68"/>
      <c r="AN2564" s="110"/>
      <c r="AO2564" s="110"/>
      <c r="AP2564" s="107"/>
      <c r="AQ2564" s="68"/>
    </row>
    <row r="2565" customFormat="false" ht="15" hidden="false" customHeight="false" outlineLevel="0" collapsed="false">
      <c r="B2565" s="1" t="str">
        <f aca="false">поверители!$E2565</f>
        <v>00539</v>
      </c>
      <c r="C2565" s="64" t="s">
        <v>323</v>
      </c>
      <c r="D2565" s="87"/>
      <c r="E2565" s="81" t="s">
        <v>13319</v>
      </c>
      <c r="F2565" s="87"/>
      <c r="G2565" s="63" t="s">
        <v>10335</v>
      </c>
      <c r="H2565" s="81" t="s">
        <v>763</v>
      </c>
      <c r="I2565" s="67" t="s">
        <v>10652</v>
      </c>
      <c r="J2565" s="89"/>
      <c r="K2565" s="89"/>
      <c r="L2565" s="89"/>
      <c r="M2565" s="89"/>
      <c r="N2565" s="89"/>
      <c r="O2565" s="71" t="s">
        <v>10335</v>
      </c>
      <c r="P2565" s="71"/>
      <c r="Q2565" s="71" t="s">
        <v>10338</v>
      </c>
      <c r="R2565" s="79" t="s">
        <v>10339</v>
      </c>
      <c r="S2565" s="74" t="n">
        <v>45175</v>
      </c>
      <c r="T2565" s="74" t="n">
        <v>45905</v>
      </c>
      <c r="U2565" s="87" t="s">
        <v>10340</v>
      </c>
      <c r="V2565" s="87" t="s">
        <v>10341</v>
      </c>
      <c r="W2565" s="76"/>
      <c r="X2565" s="71" t="s">
        <v>10335</v>
      </c>
      <c r="Y2565" s="71" t="s">
        <v>10342</v>
      </c>
      <c r="Z2565" s="79" t="s">
        <v>10629</v>
      </c>
      <c r="AA2565" s="89"/>
      <c r="AB2565" s="89"/>
      <c r="AC2565" s="89"/>
      <c r="AD2565" s="89"/>
      <c r="AE2565" s="97" t="s">
        <v>10630</v>
      </c>
      <c r="AF2565" s="89"/>
      <c r="AG2565" s="89"/>
      <c r="AH2565" s="89"/>
      <c r="AI2565" s="67" t="s">
        <v>10863</v>
      </c>
      <c r="AJ2565" s="79" t="s">
        <v>42</v>
      </c>
      <c r="AK2565" s="68"/>
      <c r="AL2565" s="68"/>
      <c r="AM2565" s="68"/>
      <c r="AN2565" s="110"/>
      <c r="AO2565" s="110"/>
      <c r="AP2565" s="107"/>
      <c r="AQ2565" s="68"/>
    </row>
    <row r="2566" customFormat="false" ht="15" hidden="false" customHeight="false" outlineLevel="0" collapsed="false">
      <c r="B2566" s="1" t="str">
        <f aca="false">поверители!$E2566</f>
        <v>00542</v>
      </c>
      <c r="C2566" s="64" t="s">
        <v>323</v>
      </c>
      <c r="D2566" s="87"/>
      <c r="E2566" s="81" t="s">
        <v>13320</v>
      </c>
      <c r="F2566" s="87"/>
      <c r="G2566" s="63" t="s">
        <v>10335</v>
      </c>
      <c r="H2566" s="81" t="s">
        <v>763</v>
      </c>
      <c r="I2566" s="67" t="s">
        <v>10652</v>
      </c>
      <c r="J2566" s="89"/>
      <c r="K2566" s="89"/>
      <c r="L2566" s="89"/>
      <c r="M2566" s="89"/>
      <c r="N2566" s="89"/>
      <c r="O2566" s="71" t="s">
        <v>10335</v>
      </c>
      <c r="P2566" s="71"/>
      <c r="Q2566" s="71" t="s">
        <v>10338</v>
      </c>
      <c r="R2566" s="79" t="s">
        <v>10339</v>
      </c>
      <c r="S2566" s="74" t="n">
        <v>45175</v>
      </c>
      <c r="T2566" s="74" t="n">
        <v>45905</v>
      </c>
      <c r="U2566" s="87" t="s">
        <v>10340</v>
      </c>
      <c r="V2566" s="87" t="s">
        <v>10341</v>
      </c>
      <c r="W2566" s="76"/>
      <c r="X2566" s="71" t="s">
        <v>10335</v>
      </c>
      <c r="Y2566" s="71" t="s">
        <v>10342</v>
      </c>
      <c r="Z2566" s="79" t="s">
        <v>10629</v>
      </c>
      <c r="AA2566" s="89"/>
      <c r="AB2566" s="89"/>
      <c r="AC2566" s="89"/>
      <c r="AD2566" s="89"/>
      <c r="AE2566" s="97" t="s">
        <v>10630</v>
      </c>
      <c r="AF2566" s="89"/>
      <c r="AG2566" s="89"/>
      <c r="AH2566" s="89"/>
      <c r="AI2566" s="67" t="s">
        <v>10863</v>
      </c>
      <c r="AJ2566" s="79" t="s">
        <v>42</v>
      </c>
      <c r="AK2566" s="68"/>
      <c r="AL2566" s="68"/>
      <c r="AM2566" s="68"/>
      <c r="AN2566" s="110"/>
      <c r="AO2566" s="110"/>
      <c r="AP2566" s="107"/>
      <c r="AQ2566" s="68"/>
    </row>
    <row r="2567" customFormat="false" ht="15" hidden="false" customHeight="false" outlineLevel="0" collapsed="false">
      <c r="B2567" s="1" t="str">
        <f aca="false">поверители!$E2567</f>
        <v>00543</v>
      </c>
      <c r="C2567" s="64" t="s">
        <v>323</v>
      </c>
      <c r="D2567" s="87"/>
      <c r="E2567" s="81" t="s">
        <v>13321</v>
      </c>
      <c r="F2567" s="87"/>
      <c r="G2567" s="63" t="s">
        <v>10335</v>
      </c>
      <c r="H2567" s="81" t="s">
        <v>763</v>
      </c>
      <c r="I2567" s="67" t="s">
        <v>10652</v>
      </c>
      <c r="J2567" s="89"/>
      <c r="K2567" s="89"/>
      <c r="L2567" s="89"/>
      <c r="M2567" s="89"/>
      <c r="N2567" s="89"/>
      <c r="O2567" s="71" t="s">
        <v>10335</v>
      </c>
      <c r="P2567" s="71"/>
      <c r="Q2567" s="71" t="s">
        <v>10338</v>
      </c>
      <c r="R2567" s="79" t="s">
        <v>10339</v>
      </c>
      <c r="S2567" s="74" t="n">
        <v>45175</v>
      </c>
      <c r="T2567" s="74" t="n">
        <v>45905</v>
      </c>
      <c r="U2567" s="87" t="s">
        <v>10340</v>
      </c>
      <c r="V2567" s="87" t="s">
        <v>10341</v>
      </c>
      <c r="W2567" s="76"/>
      <c r="X2567" s="71" t="s">
        <v>10335</v>
      </c>
      <c r="Y2567" s="71" t="s">
        <v>10342</v>
      </c>
      <c r="Z2567" s="79" t="s">
        <v>10629</v>
      </c>
      <c r="AA2567" s="89"/>
      <c r="AB2567" s="89"/>
      <c r="AC2567" s="89"/>
      <c r="AD2567" s="89"/>
      <c r="AE2567" s="97" t="s">
        <v>10630</v>
      </c>
      <c r="AF2567" s="89"/>
      <c r="AG2567" s="89"/>
      <c r="AH2567" s="89"/>
      <c r="AI2567" s="67" t="s">
        <v>10863</v>
      </c>
      <c r="AJ2567" s="79" t="s">
        <v>42</v>
      </c>
      <c r="AK2567" s="68"/>
      <c r="AL2567" s="68"/>
      <c r="AM2567" s="68"/>
      <c r="AN2567" s="110"/>
      <c r="AO2567" s="110"/>
      <c r="AP2567" s="107"/>
      <c r="AQ2567" s="68"/>
    </row>
    <row r="2568" customFormat="false" ht="15" hidden="false" customHeight="false" outlineLevel="0" collapsed="false">
      <c r="B2568" s="1" t="str">
        <f aca="false">поверители!$E2568</f>
        <v>00544</v>
      </c>
      <c r="C2568" s="64" t="s">
        <v>323</v>
      </c>
      <c r="D2568" s="87"/>
      <c r="E2568" s="81" t="s">
        <v>13322</v>
      </c>
      <c r="F2568" s="87"/>
      <c r="G2568" s="63" t="s">
        <v>10335</v>
      </c>
      <c r="H2568" s="81" t="s">
        <v>763</v>
      </c>
      <c r="I2568" s="67" t="s">
        <v>10652</v>
      </c>
      <c r="J2568" s="89"/>
      <c r="K2568" s="89"/>
      <c r="L2568" s="89"/>
      <c r="M2568" s="89"/>
      <c r="N2568" s="89"/>
      <c r="O2568" s="71" t="s">
        <v>10335</v>
      </c>
      <c r="P2568" s="71"/>
      <c r="Q2568" s="71" t="s">
        <v>10338</v>
      </c>
      <c r="R2568" s="79" t="s">
        <v>10339</v>
      </c>
      <c r="S2568" s="74" t="n">
        <v>45175</v>
      </c>
      <c r="T2568" s="74" t="n">
        <v>45905</v>
      </c>
      <c r="U2568" s="87" t="s">
        <v>10340</v>
      </c>
      <c r="V2568" s="87" t="s">
        <v>10341</v>
      </c>
      <c r="W2568" s="76"/>
      <c r="X2568" s="71" t="s">
        <v>10335</v>
      </c>
      <c r="Y2568" s="71" t="s">
        <v>10342</v>
      </c>
      <c r="Z2568" s="79" t="s">
        <v>10629</v>
      </c>
      <c r="AA2568" s="89"/>
      <c r="AB2568" s="89"/>
      <c r="AC2568" s="89"/>
      <c r="AD2568" s="89"/>
      <c r="AE2568" s="97" t="s">
        <v>10630</v>
      </c>
      <c r="AF2568" s="89"/>
      <c r="AG2568" s="89"/>
      <c r="AH2568" s="89"/>
      <c r="AI2568" s="67" t="s">
        <v>10863</v>
      </c>
      <c r="AJ2568" s="79" t="s">
        <v>42</v>
      </c>
      <c r="AK2568" s="68"/>
      <c r="AL2568" s="68"/>
      <c r="AM2568" s="68"/>
      <c r="AN2568" s="110"/>
      <c r="AO2568" s="110"/>
      <c r="AP2568" s="107"/>
      <c r="AQ2568" s="68"/>
    </row>
    <row r="2569" customFormat="false" ht="15" hidden="false" customHeight="false" outlineLevel="0" collapsed="false">
      <c r="B2569" s="1" t="str">
        <f aca="false">поверители!$E2569</f>
        <v>00552</v>
      </c>
      <c r="C2569" s="64" t="s">
        <v>323</v>
      </c>
      <c r="D2569" s="87"/>
      <c r="E2569" s="81" t="s">
        <v>13323</v>
      </c>
      <c r="F2569" s="87"/>
      <c r="G2569" s="63" t="s">
        <v>10335</v>
      </c>
      <c r="H2569" s="81" t="s">
        <v>763</v>
      </c>
      <c r="I2569" s="67" t="s">
        <v>10652</v>
      </c>
      <c r="J2569" s="89"/>
      <c r="K2569" s="89"/>
      <c r="L2569" s="89"/>
      <c r="M2569" s="89"/>
      <c r="N2569" s="89"/>
      <c r="O2569" s="71" t="s">
        <v>10335</v>
      </c>
      <c r="P2569" s="71"/>
      <c r="Q2569" s="71" t="s">
        <v>10338</v>
      </c>
      <c r="R2569" s="79" t="s">
        <v>10339</v>
      </c>
      <c r="S2569" s="74" t="n">
        <v>45175</v>
      </c>
      <c r="T2569" s="74" t="n">
        <v>45905</v>
      </c>
      <c r="U2569" s="87" t="s">
        <v>10340</v>
      </c>
      <c r="V2569" s="87" t="s">
        <v>10341</v>
      </c>
      <c r="W2569" s="76"/>
      <c r="X2569" s="71" t="s">
        <v>10335</v>
      </c>
      <c r="Y2569" s="71" t="s">
        <v>10342</v>
      </c>
      <c r="Z2569" s="79" t="s">
        <v>10629</v>
      </c>
      <c r="AA2569" s="89"/>
      <c r="AB2569" s="89"/>
      <c r="AC2569" s="89"/>
      <c r="AD2569" s="89"/>
      <c r="AE2569" s="97" t="s">
        <v>10630</v>
      </c>
      <c r="AF2569" s="89"/>
      <c r="AG2569" s="89"/>
      <c r="AH2569" s="89"/>
      <c r="AI2569" s="67" t="s">
        <v>10863</v>
      </c>
      <c r="AJ2569" s="79" t="s">
        <v>42</v>
      </c>
      <c r="AK2569" s="68"/>
      <c r="AL2569" s="68"/>
      <c r="AM2569" s="68"/>
      <c r="AN2569" s="110"/>
      <c r="AO2569" s="110"/>
      <c r="AP2569" s="107"/>
      <c r="AQ2569" s="68"/>
    </row>
    <row r="2570" customFormat="false" ht="15" hidden="false" customHeight="false" outlineLevel="0" collapsed="false">
      <c r="B2570" s="1" t="str">
        <f aca="false">поверители!$E2570</f>
        <v>00442</v>
      </c>
      <c r="C2570" s="64" t="s">
        <v>1753</v>
      </c>
      <c r="D2570" s="87"/>
      <c r="E2570" s="81" t="s">
        <v>13324</v>
      </c>
      <c r="F2570" s="87"/>
      <c r="G2570" s="63" t="s">
        <v>10335</v>
      </c>
      <c r="H2570" s="81" t="s">
        <v>1756</v>
      </c>
      <c r="I2570" s="67" t="s">
        <v>10374</v>
      </c>
      <c r="J2570" s="89"/>
      <c r="K2570" s="89"/>
      <c r="L2570" s="89"/>
      <c r="M2570" s="89"/>
      <c r="N2570" s="89"/>
      <c r="O2570" s="71" t="s">
        <v>10335</v>
      </c>
      <c r="P2570" s="71"/>
      <c r="Q2570" s="71" t="s">
        <v>10338</v>
      </c>
      <c r="R2570" s="79" t="s">
        <v>10339</v>
      </c>
      <c r="S2570" s="74" t="n">
        <v>45175</v>
      </c>
      <c r="T2570" s="74" t="n">
        <v>45905</v>
      </c>
      <c r="U2570" s="87" t="s">
        <v>10340</v>
      </c>
      <c r="V2570" s="87" t="s">
        <v>10341</v>
      </c>
      <c r="W2570" s="76"/>
      <c r="X2570" s="71" t="s">
        <v>10335</v>
      </c>
      <c r="Y2570" s="71" t="s">
        <v>10342</v>
      </c>
      <c r="Z2570" s="79" t="s">
        <v>10629</v>
      </c>
      <c r="AA2570" s="89"/>
      <c r="AB2570" s="89"/>
      <c r="AC2570" s="89"/>
      <c r="AD2570" s="89"/>
      <c r="AE2570" s="97" t="s">
        <v>10630</v>
      </c>
      <c r="AF2570" s="89"/>
      <c r="AG2570" s="89"/>
      <c r="AH2570" s="89"/>
      <c r="AI2570" s="67" t="s">
        <v>10979</v>
      </c>
      <c r="AJ2570" s="79" t="s">
        <v>42</v>
      </c>
      <c r="AK2570" s="68"/>
      <c r="AL2570" s="68"/>
      <c r="AM2570" s="68"/>
      <c r="AN2570" s="110"/>
      <c r="AO2570" s="110"/>
      <c r="AP2570" s="107"/>
      <c r="AQ2570" s="68"/>
    </row>
    <row r="2571" customFormat="false" ht="15" hidden="false" customHeight="false" outlineLevel="0" collapsed="false">
      <c r="B2571" s="1" t="str">
        <f aca="false">поверители!$E2571</f>
        <v>00448</v>
      </c>
      <c r="C2571" s="64" t="s">
        <v>428</v>
      </c>
      <c r="D2571" s="87"/>
      <c r="E2571" s="81" t="s">
        <v>2480</v>
      </c>
      <c r="F2571" s="87"/>
      <c r="G2571" s="63" t="s">
        <v>10335</v>
      </c>
      <c r="H2571" s="81" t="s">
        <v>404</v>
      </c>
      <c r="I2571" s="67" t="s">
        <v>10374</v>
      </c>
      <c r="J2571" s="89"/>
      <c r="K2571" s="89"/>
      <c r="L2571" s="89"/>
      <c r="M2571" s="89"/>
      <c r="N2571" s="89"/>
      <c r="O2571" s="71" t="s">
        <v>10335</v>
      </c>
      <c r="P2571" s="71"/>
      <c r="Q2571" s="71" t="s">
        <v>10338</v>
      </c>
      <c r="R2571" s="79" t="s">
        <v>10339</v>
      </c>
      <c r="S2571" s="74" t="n">
        <v>45175</v>
      </c>
      <c r="T2571" s="74" t="n">
        <v>45540</v>
      </c>
      <c r="U2571" s="87" t="s">
        <v>10340</v>
      </c>
      <c r="V2571" s="87" t="s">
        <v>10341</v>
      </c>
      <c r="W2571" s="76"/>
      <c r="X2571" s="71" t="s">
        <v>10335</v>
      </c>
      <c r="Y2571" s="71" t="s">
        <v>10342</v>
      </c>
      <c r="Z2571" s="79" t="s">
        <v>10629</v>
      </c>
      <c r="AA2571" s="89"/>
      <c r="AB2571" s="89"/>
      <c r="AC2571" s="89"/>
      <c r="AD2571" s="89"/>
      <c r="AE2571" s="97" t="s">
        <v>10630</v>
      </c>
      <c r="AF2571" s="89"/>
      <c r="AG2571" s="89"/>
      <c r="AH2571" s="89"/>
      <c r="AI2571" s="67" t="s">
        <v>10650</v>
      </c>
      <c r="AJ2571" s="79" t="s">
        <v>42</v>
      </c>
      <c r="AK2571" s="68"/>
      <c r="AL2571" s="68"/>
      <c r="AM2571" s="68"/>
      <c r="AN2571" s="110"/>
      <c r="AO2571" s="110"/>
      <c r="AP2571" s="107"/>
      <c r="AQ2571" s="68"/>
    </row>
    <row r="2572" customFormat="false" ht="15" hidden="false" customHeight="false" outlineLevel="0" collapsed="false">
      <c r="B2572" s="1" t="str">
        <f aca="false">поверители!$E2572</f>
        <v>05292</v>
      </c>
      <c r="C2572" s="64" t="s">
        <v>1753</v>
      </c>
      <c r="D2572" s="87"/>
      <c r="E2572" s="81" t="s">
        <v>13325</v>
      </c>
      <c r="F2572" s="87"/>
      <c r="G2572" s="63" t="s">
        <v>10335</v>
      </c>
      <c r="H2572" s="81" t="s">
        <v>1756</v>
      </c>
      <c r="I2572" s="67" t="s">
        <v>10374</v>
      </c>
      <c r="J2572" s="89"/>
      <c r="K2572" s="89"/>
      <c r="L2572" s="89"/>
      <c r="M2572" s="89"/>
      <c r="N2572" s="89"/>
      <c r="O2572" s="71" t="s">
        <v>10335</v>
      </c>
      <c r="P2572" s="71"/>
      <c r="Q2572" s="71" t="s">
        <v>10338</v>
      </c>
      <c r="R2572" s="79" t="s">
        <v>10339</v>
      </c>
      <c r="S2572" s="74" t="n">
        <v>45175</v>
      </c>
      <c r="T2572" s="74" t="n">
        <v>45905</v>
      </c>
      <c r="U2572" s="87" t="s">
        <v>10340</v>
      </c>
      <c r="V2572" s="87" t="s">
        <v>10341</v>
      </c>
      <c r="W2572" s="76"/>
      <c r="X2572" s="71" t="s">
        <v>10335</v>
      </c>
      <c r="Y2572" s="71" t="s">
        <v>10342</v>
      </c>
      <c r="Z2572" s="79" t="s">
        <v>10629</v>
      </c>
      <c r="AA2572" s="89"/>
      <c r="AB2572" s="89"/>
      <c r="AC2572" s="89"/>
      <c r="AD2572" s="89"/>
      <c r="AE2572" s="97" t="s">
        <v>10630</v>
      </c>
      <c r="AF2572" s="89"/>
      <c r="AG2572" s="89"/>
      <c r="AH2572" s="89"/>
      <c r="AI2572" s="67" t="s">
        <v>10979</v>
      </c>
      <c r="AJ2572" s="79" t="s">
        <v>42</v>
      </c>
      <c r="AK2572" s="68"/>
      <c r="AL2572" s="68"/>
      <c r="AM2572" s="68"/>
      <c r="AN2572" s="110"/>
      <c r="AO2572" s="110"/>
      <c r="AP2572" s="107"/>
      <c r="AQ2572" s="68"/>
    </row>
    <row r="2573" customFormat="false" ht="15" hidden="false" customHeight="false" outlineLevel="0" collapsed="false">
      <c r="B2573" s="1" t="str">
        <f aca="false">поверители!$E2573</f>
        <v>00227</v>
      </c>
      <c r="C2573" s="64" t="s">
        <v>317</v>
      </c>
      <c r="D2573" s="87"/>
      <c r="E2573" s="81" t="s">
        <v>13326</v>
      </c>
      <c r="F2573" s="87"/>
      <c r="G2573" s="63" t="s">
        <v>10335</v>
      </c>
      <c r="H2573" s="63" t="s">
        <v>6584</v>
      </c>
      <c r="I2573" s="67" t="s">
        <v>10649</v>
      </c>
      <c r="J2573" s="89"/>
      <c r="K2573" s="89"/>
      <c r="L2573" s="89"/>
      <c r="M2573" s="89"/>
      <c r="N2573" s="89"/>
      <c r="O2573" s="71" t="s">
        <v>10335</v>
      </c>
      <c r="P2573" s="71"/>
      <c r="Q2573" s="71" t="s">
        <v>10338</v>
      </c>
      <c r="R2573" s="79" t="s">
        <v>10339</v>
      </c>
      <c r="S2573" s="74" t="n">
        <v>45175</v>
      </c>
      <c r="T2573" s="74" t="n">
        <v>45905</v>
      </c>
      <c r="U2573" s="87" t="s">
        <v>10340</v>
      </c>
      <c r="V2573" s="87" t="s">
        <v>10341</v>
      </c>
      <c r="W2573" s="76"/>
      <c r="X2573" s="71" t="s">
        <v>10335</v>
      </c>
      <c r="Y2573" s="71" t="s">
        <v>10342</v>
      </c>
      <c r="Z2573" s="79" t="s">
        <v>10629</v>
      </c>
      <c r="AA2573" s="89"/>
      <c r="AB2573" s="89"/>
      <c r="AC2573" s="89"/>
      <c r="AD2573" s="89"/>
      <c r="AE2573" s="97" t="s">
        <v>10689</v>
      </c>
      <c r="AF2573" s="89"/>
      <c r="AG2573" s="89"/>
      <c r="AH2573" s="89"/>
      <c r="AI2573" s="67" t="s">
        <v>13327</v>
      </c>
      <c r="AJ2573" s="79" t="s">
        <v>42</v>
      </c>
      <c r="AK2573" s="68"/>
      <c r="AL2573" s="68"/>
      <c r="AM2573" s="68"/>
      <c r="AN2573" s="110"/>
      <c r="AO2573" s="110"/>
      <c r="AP2573" s="107"/>
      <c r="AQ2573" s="68"/>
    </row>
    <row r="2574" customFormat="false" ht="15" hidden="false" customHeight="false" outlineLevel="0" collapsed="false">
      <c r="B2574" s="1" t="str">
        <f aca="false">поверители!$E2574</f>
        <v>00733</v>
      </c>
      <c r="C2574" s="64" t="s">
        <v>397</v>
      </c>
      <c r="D2574" s="87"/>
      <c r="E2574" s="81" t="s">
        <v>13328</v>
      </c>
      <c r="F2574" s="87"/>
      <c r="G2574" s="63" t="s">
        <v>10335</v>
      </c>
      <c r="H2574" s="81" t="s">
        <v>6703</v>
      </c>
      <c r="I2574" s="67" t="s">
        <v>10652</v>
      </c>
      <c r="J2574" s="89"/>
      <c r="K2574" s="89"/>
      <c r="L2574" s="89"/>
      <c r="M2574" s="89"/>
      <c r="N2574" s="89"/>
      <c r="O2574" s="71" t="s">
        <v>10335</v>
      </c>
      <c r="P2574" s="71"/>
      <c r="Q2574" s="71" t="s">
        <v>10338</v>
      </c>
      <c r="R2574" s="79" t="s">
        <v>10339</v>
      </c>
      <c r="S2574" s="74" t="n">
        <v>45175</v>
      </c>
      <c r="T2574" s="74" t="n">
        <v>45540</v>
      </c>
      <c r="U2574" s="87" t="s">
        <v>10340</v>
      </c>
      <c r="V2574" s="87" t="s">
        <v>10341</v>
      </c>
      <c r="W2574" s="76"/>
      <c r="X2574" s="71" t="s">
        <v>10335</v>
      </c>
      <c r="Y2574" s="71" t="s">
        <v>10342</v>
      </c>
      <c r="Z2574" s="79" t="s">
        <v>10629</v>
      </c>
      <c r="AA2574" s="89"/>
      <c r="AB2574" s="89"/>
      <c r="AC2574" s="89"/>
      <c r="AD2574" s="89"/>
      <c r="AE2574" s="97" t="s">
        <v>10689</v>
      </c>
      <c r="AF2574" s="89"/>
      <c r="AG2574" s="89"/>
      <c r="AH2574" s="89"/>
      <c r="AI2574" s="67" t="s">
        <v>12726</v>
      </c>
      <c r="AJ2574" s="79" t="s">
        <v>42</v>
      </c>
      <c r="AK2574" s="68"/>
      <c r="AL2574" s="68"/>
      <c r="AM2574" s="68"/>
      <c r="AN2574" s="110"/>
      <c r="AO2574" s="110"/>
      <c r="AP2574" s="107"/>
      <c r="AQ2574" s="68"/>
    </row>
    <row r="2575" customFormat="false" ht="15" hidden="false" customHeight="false" outlineLevel="0" collapsed="false">
      <c r="B2575" s="1" t="str">
        <f aca="false">поверители!$E2575</f>
        <v>04749</v>
      </c>
      <c r="C2575" s="64" t="s">
        <v>428</v>
      </c>
      <c r="D2575" s="87"/>
      <c r="E2575" s="81" t="s">
        <v>5712</v>
      </c>
      <c r="F2575" s="87"/>
      <c r="G2575" s="63" t="s">
        <v>10335</v>
      </c>
      <c r="H2575" s="81" t="s">
        <v>404</v>
      </c>
      <c r="I2575" s="67" t="s">
        <v>10453</v>
      </c>
      <c r="J2575" s="89"/>
      <c r="K2575" s="89"/>
      <c r="L2575" s="89"/>
      <c r="M2575" s="89"/>
      <c r="N2575" s="89"/>
      <c r="O2575" s="71" t="s">
        <v>10335</v>
      </c>
      <c r="P2575" s="71"/>
      <c r="Q2575" s="71" t="s">
        <v>10338</v>
      </c>
      <c r="R2575" s="79" t="s">
        <v>10339</v>
      </c>
      <c r="S2575" s="74" t="n">
        <v>45175</v>
      </c>
      <c r="T2575" s="74" t="n">
        <v>45540</v>
      </c>
      <c r="U2575" s="87" t="s">
        <v>10340</v>
      </c>
      <c r="V2575" s="87" t="s">
        <v>10341</v>
      </c>
      <c r="W2575" s="76"/>
      <c r="X2575" s="71" t="s">
        <v>10335</v>
      </c>
      <c r="Y2575" s="71" t="s">
        <v>10342</v>
      </c>
      <c r="Z2575" s="79" t="s">
        <v>10629</v>
      </c>
      <c r="AA2575" s="89"/>
      <c r="AB2575" s="89"/>
      <c r="AC2575" s="89"/>
      <c r="AD2575" s="89"/>
      <c r="AE2575" s="97" t="s">
        <v>10630</v>
      </c>
      <c r="AF2575" s="89"/>
      <c r="AG2575" s="89"/>
      <c r="AH2575" s="89"/>
      <c r="AI2575" s="67" t="s">
        <v>10647</v>
      </c>
      <c r="AJ2575" s="79" t="s">
        <v>42</v>
      </c>
      <c r="AK2575" s="68"/>
      <c r="AL2575" s="68"/>
      <c r="AM2575" s="68"/>
      <c r="AN2575" s="110"/>
      <c r="AO2575" s="110"/>
      <c r="AP2575" s="107"/>
      <c r="AQ2575" s="68"/>
    </row>
    <row r="2576" customFormat="false" ht="15" hidden="false" customHeight="false" outlineLevel="0" collapsed="false">
      <c r="B2576" s="1" t="str">
        <f aca="false">поверители!$E2576</f>
        <v>00812</v>
      </c>
      <c r="C2576" s="64" t="s">
        <v>291</v>
      </c>
      <c r="D2576" s="87"/>
      <c r="E2576" s="81" t="s">
        <v>13329</v>
      </c>
      <c r="F2576" s="87"/>
      <c r="G2576" s="63" t="s">
        <v>10335</v>
      </c>
      <c r="H2576" s="63" t="s">
        <v>404</v>
      </c>
      <c r="I2576" s="67" t="s">
        <v>10458</v>
      </c>
      <c r="J2576" s="89"/>
      <c r="K2576" s="89"/>
      <c r="L2576" s="89"/>
      <c r="M2576" s="89"/>
      <c r="N2576" s="89"/>
      <c r="O2576" s="71" t="s">
        <v>10335</v>
      </c>
      <c r="P2576" s="71"/>
      <c r="Q2576" s="71" t="s">
        <v>10338</v>
      </c>
      <c r="R2576" s="79" t="s">
        <v>10339</v>
      </c>
      <c r="S2576" s="95" t="n">
        <v>45182</v>
      </c>
      <c r="T2576" s="74" t="n">
        <v>45547</v>
      </c>
      <c r="U2576" s="87" t="s">
        <v>10340</v>
      </c>
      <c r="V2576" s="87" t="s">
        <v>10341</v>
      </c>
      <c r="W2576" s="76"/>
      <c r="X2576" s="71" t="s">
        <v>10335</v>
      </c>
      <c r="Y2576" s="71" t="s">
        <v>10342</v>
      </c>
      <c r="Z2576" s="79" t="s">
        <v>10629</v>
      </c>
      <c r="AA2576" s="89"/>
      <c r="AB2576" s="89"/>
      <c r="AC2576" s="89"/>
      <c r="AD2576" s="89"/>
      <c r="AE2576" s="97" t="s">
        <v>10630</v>
      </c>
      <c r="AF2576" s="89"/>
      <c r="AG2576" s="89"/>
      <c r="AH2576" s="89"/>
      <c r="AI2576" s="67" t="s">
        <v>10647</v>
      </c>
      <c r="AJ2576" s="79" t="s">
        <v>10346</v>
      </c>
      <c r="AK2576" s="68"/>
      <c r="AL2576" s="68"/>
      <c r="AM2576" s="68"/>
      <c r="AN2576" s="110"/>
      <c r="AO2576" s="110"/>
      <c r="AP2576" s="107"/>
      <c r="AQ2576" s="68"/>
    </row>
    <row r="2577" customFormat="false" ht="15" hidden="false" customHeight="false" outlineLevel="0" collapsed="false">
      <c r="B2577" s="1" t="str">
        <f aca="false">поверители!$E2577</f>
        <v>01594</v>
      </c>
      <c r="C2577" s="64" t="s">
        <v>323</v>
      </c>
      <c r="D2577" s="87"/>
      <c r="E2577" s="81" t="s">
        <v>13330</v>
      </c>
      <c r="F2577" s="87"/>
      <c r="G2577" s="63" t="s">
        <v>10335</v>
      </c>
      <c r="H2577" s="81" t="s">
        <v>763</v>
      </c>
      <c r="I2577" s="67" t="s">
        <v>10652</v>
      </c>
      <c r="J2577" s="89"/>
      <c r="K2577" s="89"/>
      <c r="L2577" s="89"/>
      <c r="M2577" s="89"/>
      <c r="N2577" s="89"/>
      <c r="O2577" s="71" t="s">
        <v>10335</v>
      </c>
      <c r="P2577" s="71"/>
      <c r="Q2577" s="71" t="s">
        <v>10338</v>
      </c>
      <c r="R2577" s="79" t="s">
        <v>10339</v>
      </c>
      <c r="S2577" s="95" t="n">
        <v>45182</v>
      </c>
      <c r="T2577" s="74" t="n">
        <v>45912</v>
      </c>
      <c r="U2577" s="87" t="s">
        <v>10340</v>
      </c>
      <c r="V2577" s="87" t="s">
        <v>10341</v>
      </c>
      <c r="W2577" s="76"/>
      <c r="X2577" s="71" t="s">
        <v>10335</v>
      </c>
      <c r="Y2577" s="71" t="s">
        <v>10342</v>
      </c>
      <c r="Z2577" s="79" t="s">
        <v>10629</v>
      </c>
      <c r="AA2577" s="89"/>
      <c r="AB2577" s="89"/>
      <c r="AC2577" s="89"/>
      <c r="AD2577" s="89"/>
      <c r="AE2577" s="97" t="s">
        <v>10630</v>
      </c>
      <c r="AF2577" s="89"/>
      <c r="AG2577" s="89"/>
      <c r="AH2577" s="89"/>
      <c r="AI2577" s="67" t="s">
        <v>10848</v>
      </c>
      <c r="AJ2577" s="79" t="s">
        <v>10346</v>
      </c>
      <c r="AK2577" s="68"/>
      <c r="AL2577" s="68"/>
      <c r="AM2577" s="68"/>
      <c r="AN2577" s="110"/>
      <c r="AO2577" s="110"/>
      <c r="AP2577" s="107"/>
      <c r="AQ2577" s="68"/>
    </row>
    <row r="2578" customFormat="false" ht="15" hidden="false" customHeight="false" outlineLevel="0" collapsed="false">
      <c r="B2578" s="1" t="str">
        <f aca="false">поверители!$E2578</f>
        <v>041352</v>
      </c>
      <c r="C2578" s="64" t="s">
        <v>393</v>
      </c>
      <c r="D2578" s="63"/>
      <c r="E2578" s="67" t="s">
        <v>11315</v>
      </c>
      <c r="F2578" s="63"/>
      <c r="G2578" s="63" t="s">
        <v>10335</v>
      </c>
      <c r="H2578" s="64" t="s">
        <v>396</v>
      </c>
      <c r="I2578" s="67" t="s">
        <v>10374</v>
      </c>
      <c r="J2578" s="76"/>
      <c r="K2578" s="76"/>
      <c r="L2578" s="76"/>
      <c r="M2578" s="76"/>
      <c r="N2578" s="76"/>
      <c r="O2578" s="71" t="s">
        <v>10335</v>
      </c>
      <c r="P2578" s="71"/>
      <c r="Q2578" s="71" t="s">
        <v>10338</v>
      </c>
      <c r="R2578" s="79" t="s">
        <v>10339</v>
      </c>
      <c r="S2578" s="95" t="n">
        <v>45182</v>
      </c>
      <c r="T2578" s="74" t="n">
        <v>45912</v>
      </c>
      <c r="U2578" s="87" t="s">
        <v>10340</v>
      </c>
      <c r="V2578" s="87" t="s">
        <v>10341</v>
      </c>
      <c r="W2578" s="76"/>
      <c r="X2578" s="71" t="s">
        <v>10335</v>
      </c>
      <c r="Y2578" s="71" t="s">
        <v>10342</v>
      </c>
      <c r="Z2578" s="79" t="s">
        <v>10629</v>
      </c>
      <c r="AA2578" s="76"/>
      <c r="AB2578" s="76"/>
      <c r="AC2578" s="76"/>
      <c r="AD2578" s="76"/>
      <c r="AE2578" s="97" t="s">
        <v>10630</v>
      </c>
      <c r="AF2578" s="76"/>
      <c r="AG2578" s="76"/>
      <c r="AH2578" s="76"/>
      <c r="AI2578" s="67" t="s">
        <v>10848</v>
      </c>
      <c r="AJ2578" s="79" t="s">
        <v>10346</v>
      </c>
      <c r="AK2578" s="68"/>
      <c r="AL2578" s="68"/>
      <c r="AM2578" s="68"/>
      <c r="AN2578" s="110"/>
      <c r="AO2578" s="110"/>
      <c r="AP2578" s="107"/>
      <c r="AQ2578" s="68"/>
    </row>
    <row r="2579" customFormat="false" ht="15" hidden="false" customHeight="false" outlineLevel="0" collapsed="false">
      <c r="B2579" s="1" t="str">
        <f aca="false">поверители!$E2579</f>
        <v>012011351</v>
      </c>
      <c r="C2579" s="64" t="s">
        <v>393</v>
      </c>
      <c r="D2579" s="63"/>
      <c r="E2579" s="81" t="s">
        <v>13331</v>
      </c>
      <c r="F2579" s="63"/>
      <c r="G2579" s="63" t="s">
        <v>10335</v>
      </c>
      <c r="H2579" s="64" t="s">
        <v>2466</v>
      </c>
      <c r="I2579" s="67" t="s">
        <v>11719</v>
      </c>
      <c r="J2579" s="76"/>
      <c r="K2579" s="76"/>
      <c r="L2579" s="76"/>
      <c r="M2579" s="76"/>
      <c r="N2579" s="76"/>
      <c r="O2579" s="71" t="s">
        <v>10335</v>
      </c>
      <c r="P2579" s="71"/>
      <c r="Q2579" s="71" t="s">
        <v>10338</v>
      </c>
      <c r="R2579" s="79" t="s">
        <v>10339</v>
      </c>
      <c r="S2579" s="95" t="n">
        <v>45182</v>
      </c>
      <c r="T2579" s="74" t="n">
        <v>45912</v>
      </c>
      <c r="U2579" s="87" t="s">
        <v>10340</v>
      </c>
      <c r="V2579" s="87" t="s">
        <v>10341</v>
      </c>
      <c r="W2579" s="76"/>
      <c r="X2579" s="71" t="s">
        <v>10335</v>
      </c>
      <c r="Y2579" s="71" t="s">
        <v>10342</v>
      </c>
      <c r="Z2579" s="79" t="s">
        <v>10629</v>
      </c>
      <c r="AA2579" s="76"/>
      <c r="AB2579" s="76"/>
      <c r="AC2579" s="76"/>
      <c r="AD2579" s="76"/>
      <c r="AE2579" s="97" t="s">
        <v>10630</v>
      </c>
      <c r="AF2579" s="76"/>
      <c r="AG2579" s="76"/>
      <c r="AH2579" s="76"/>
      <c r="AI2579" s="67" t="s">
        <v>11001</v>
      </c>
      <c r="AJ2579" s="79" t="s">
        <v>10346</v>
      </c>
      <c r="AK2579" s="68"/>
      <c r="AL2579" s="68"/>
      <c r="AM2579" s="68"/>
      <c r="AN2579" s="110"/>
      <c r="AO2579" s="110"/>
      <c r="AP2579" s="107"/>
      <c r="AQ2579" s="68"/>
    </row>
    <row r="2580" customFormat="false" ht="15" hidden="false" customHeight="false" outlineLevel="0" collapsed="false">
      <c r="B2580" s="1" t="str">
        <f aca="false">поверители!$E2580</f>
        <v>Р01009</v>
      </c>
      <c r="C2580" s="64" t="s">
        <v>291</v>
      </c>
      <c r="D2580" s="63"/>
      <c r="E2580" s="81" t="s">
        <v>13332</v>
      </c>
      <c r="F2580" s="63"/>
      <c r="G2580" s="63" t="s">
        <v>10335</v>
      </c>
      <c r="H2580" s="63" t="s">
        <v>404</v>
      </c>
      <c r="I2580" s="67" t="s">
        <v>10670</v>
      </c>
      <c r="J2580" s="76"/>
      <c r="K2580" s="76"/>
      <c r="L2580" s="76"/>
      <c r="M2580" s="76"/>
      <c r="N2580" s="76"/>
      <c r="O2580" s="71" t="s">
        <v>10335</v>
      </c>
      <c r="P2580" s="71"/>
      <c r="Q2580" s="71" t="s">
        <v>10338</v>
      </c>
      <c r="R2580" s="79" t="s">
        <v>10339</v>
      </c>
      <c r="S2580" s="95" t="n">
        <v>45182</v>
      </c>
      <c r="T2580" s="74" t="n">
        <v>45547</v>
      </c>
      <c r="U2580" s="87" t="s">
        <v>10340</v>
      </c>
      <c r="V2580" s="87" t="s">
        <v>10341</v>
      </c>
      <c r="W2580" s="76"/>
      <c r="X2580" s="71" t="s">
        <v>10335</v>
      </c>
      <c r="Y2580" s="71" t="s">
        <v>10342</v>
      </c>
      <c r="Z2580" s="79" t="s">
        <v>10629</v>
      </c>
      <c r="AA2580" s="76"/>
      <c r="AB2580" s="76"/>
      <c r="AC2580" s="76"/>
      <c r="AD2580" s="76"/>
      <c r="AE2580" s="97" t="s">
        <v>10630</v>
      </c>
      <c r="AF2580" s="76"/>
      <c r="AG2580" s="76"/>
      <c r="AH2580" s="76"/>
      <c r="AI2580" s="67" t="s">
        <v>10733</v>
      </c>
      <c r="AJ2580" s="79" t="s">
        <v>10346</v>
      </c>
      <c r="AK2580" s="68"/>
      <c r="AL2580" s="68"/>
      <c r="AM2580" s="68"/>
      <c r="AN2580" s="110"/>
      <c r="AO2580" s="110"/>
      <c r="AP2580" s="107"/>
      <c r="AQ2580" s="68"/>
    </row>
    <row r="2581" customFormat="false" ht="15" hidden="false" customHeight="false" outlineLevel="0" collapsed="false">
      <c r="B2581" s="1" t="str">
        <f aca="false">поверители!$E2581</f>
        <v>Р00475</v>
      </c>
      <c r="C2581" s="64" t="s">
        <v>291</v>
      </c>
      <c r="D2581" s="63"/>
      <c r="E2581" s="81" t="s">
        <v>13333</v>
      </c>
      <c r="F2581" s="63"/>
      <c r="G2581" s="63" t="s">
        <v>10335</v>
      </c>
      <c r="H2581" s="63" t="s">
        <v>404</v>
      </c>
      <c r="I2581" s="67" t="s">
        <v>10458</v>
      </c>
      <c r="J2581" s="76"/>
      <c r="K2581" s="76"/>
      <c r="L2581" s="76"/>
      <c r="M2581" s="76"/>
      <c r="N2581" s="76"/>
      <c r="O2581" s="71" t="s">
        <v>10335</v>
      </c>
      <c r="P2581" s="71"/>
      <c r="Q2581" s="71" t="s">
        <v>10338</v>
      </c>
      <c r="R2581" s="79" t="s">
        <v>10339</v>
      </c>
      <c r="S2581" s="95" t="n">
        <v>45182</v>
      </c>
      <c r="T2581" s="74" t="n">
        <v>45547</v>
      </c>
      <c r="U2581" s="87" t="s">
        <v>10340</v>
      </c>
      <c r="V2581" s="87" t="s">
        <v>10341</v>
      </c>
      <c r="W2581" s="76"/>
      <c r="X2581" s="71" t="s">
        <v>10335</v>
      </c>
      <c r="Y2581" s="71" t="s">
        <v>10342</v>
      </c>
      <c r="Z2581" s="79" t="s">
        <v>10629</v>
      </c>
      <c r="AA2581" s="76"/>
      <c r="AB2581" s="76"/>
      <c r="AC2581" s="76"/>
      <c r="AD2581" s="76"/>
      <c r="AE2581" s="97" t="s">
        <v>10630</v>
      </c>
      <c r="AF2581" s="76"/>
      <c r="AG2581" s="76"/>
      <c r="AH2581" s="76"/>
      <c r="AI2581" s="67" t="s">
        <v>12123</v>
      </c>
      <c r="AJ2581" s="79" t="s">
        <v>10346</v>
      </c>
      <c r="AK2581" s="68"/>
      <c r="AL2581" s="68"/>
      <c r="AM2581" s="68"/>
      <c r="AN2581" s="110"/>
      <c r="AO2581" s="110"/>
      <c r="AP2581" s="107"/>
      <c r="AQ2581" s="68"/>
    </row>
    <row r="2582" customFormat="false" ht="17.9" hidden="false" customHeight="false" outlineLevel="0" collapsed="false">
      <c r="B2582" s="1" t="str">
        <f aca="false">поверители!$E2582</f>
        <v>Р00322</v>
      </c>
      <c r="C2582" s="64" t="s">
        <v>291</v>
      </c>
      <c r="D2582" s="63"/>
      <c r="E2582" s="81" t="s">
        <v>13334</v>
      </c>
      <c r="F2582" s="63"/>
      <c r="G2582" s="63" t="s">
        <v>10335</v>
      </c>
      <c r="H2582" s="63" t="s">
        <v>404</v>
      </c>
      <c r="I2582" s="67" t="s">
        <v>10458</v>
      </c>
      <c r="J2582" s="76"/>
      <c r="K2582" s="76"/>
      <c r="L2582" s="76"/>
      <c r="M2582" s="76"/>
      <c r="N2582" s="76"/>
      <c r="O2582" s="71" t="s">
        <v>10335</v>
      </c>
      <c r="P2582" s="71"/>
      <c r="Q2582" s="71" t="s">
        <v>10338</v>
      </c>
      <c r="R2582" s="79" t="s">
        <v>10339</v>
      </c>
      <c r="S2582" s="95" t="n">
        <v>45182</v>
      </c>
      <c r="T2582" s="74" t="n">
        <v>45547</v>
      </c>
      <c r="U2582" s="87" t="s">
        <v>10340</v>
      </c>
      <c r="V2582" s="87" t="s">
        <v>10341</v>
      </c>
      <c r="W2582" s="76"/>
      <c r="X2582" s="71" t="s">
        <v>10335</v>
      </c>
      <c r="Y2582" s="71" t="s">
        <v>10342</v>
      </c>
      <c r="Z2582" s="79" t="s">
        <v>10629</v>
      </c>
      <c r="AA2582" s="76"/>
      <c r="AB2582" s="76"/>
      <c r="AC2582" s="76"/>
      <c r="AD2582" s="76"/>
      <c r="AE2582" s="97" t="s">
        <v>10630</v>
      </c>
      <c r="AF2582" s="76"/>
      <c r="AG2582" s="76"/>
      <c r="AH2582" s="76"/>
      <c r="AI2582" s="104" t="s">
        <v>10853</v>
      </c>
      <c r="AJ2582" s="79" t="s">
        <v>10346</v>
      </c>
      <c r="AK2582" s="68"/>
      <c r="AL2582" s="68"/>
      <c r="AM2582" s="68"/>
      <c r="AN2582" s="110"/>
      <c r="AO2582" s="110"/>
      <c r="AP2582" s="107"/>
      <c r="AQ2582" s="68"/>
    </row>
    <row r="2583" customFormat="false" ht="15" hidden="false" customHeight="false" outlineLevel="0" collapsed="false">
      <c r="B2583" s="1" t="str">
        <f aca="false">поверители!$E2583</f>
        <v>Р01059</v>
      </c>
      <c r="C2583" s="64" t="s">
        <v>291</v>
      </c>
      <c r="D2583" s="63"/>
      <c r="E2583" s="81" t="s">
        <v>13335</v>
      </c>
      <c r="F2583" s="63"/>
      <c r="G2583" s="63" t="s">
        <v>10335</v>
      </c>
      <c r="H2583" s="63" t="s">
        <v>404</v>
      </c>
      <c r="I2583" s="67" t="s">
        <v>10458</v>
      </c>
      <c r="J2583" s="76"/>
      <c r="K2583" s="76"/>
      <c r="L2583" s="76"/>
      <c r="M2583" s="76"/>
      <c r="N2583" s="76"/>
      <c r="O2583" s="71" t="s">
        <v>10335</v>
      </c>
      <c r="P2583" s="71"/>
      <c r="Q2583" s="71" t="s">
        <v>10338</v>
      </c>
      <c r="R2583" s="79" t="s">
        <v>10339</v>
      </c>
      <c r="S2583" s="95" t="n">
        <v>45182</v>
      </c>
      <c r="T2583" s="74" t="n">
        <v>45547</v>
      </c>
      <c r="U2583" s="87" t="s">
        <v>10340</v>
      </c>
      <c r="V2583" s="87" t="s">
        <v>10341</v>
      </c>
      <c r="W2583" s="76"/>
      <c r="X2583" s="71" t="s">
        <v>10335</v>
      </c>
      <c r="Y2583" s="71" t="s">
        <v>10342</v>
      </c>
      <c r="Z2583" s="79" t="s">
        <v>10629</v>
      </c>
      <c r="AA2583" s="76"/>
      <c r="AB2583" s="76"/>
      <c r="AC2583" s="76"/>
      <c r="AD2583" s="76"/>
      <c r="AE2583" s="97" t="s">
        <v>10630</v>
      </c>
      <c r="AF2583" s="76"/>
      <c r="AG2583" s="76"/>
      <c r="AH2583" s="76"/>
      <c r="AI2583" s="67" t="s">
        <v>10658</v>
      </c>
      <c r="AJ2583" s="79" t="s">
        <v>10346</v>
      </c>
      <c r="AK2583" s="68"/>
      <c r="AL2583" s="68"/>
      <c r="AM2583" s="68"/>
      <c r="AN2583" s="110"/>
      <c r="AO2583" s="110"/>
      <c r="AP2583" s="107"/>
      <c r="AQ2583" s="68"/>
    </row>
    <row r="2584" customFormat="false" ht="17.9" hidden="false" customHeight="false" outlineLevel="0" collapsed="false">
      <c r="B2584" s="1" t="str">
        <f aca="false">поверители!$E2584</f>
        <v>Р00472</v>
      </c>
      <c r="C2584" s="64" t="s">
        <v>291</v>
      </c>
      <c r="D2584" s="63"/>
      <c r="E2584" s="81" t="s">
        <v>13336</v>
      </c>
      <c r="F2584" s="63"/>
      <c r="G2584" s="63" t="s">
        <v>10335</v>
      </c>
      <c r="H2584" s="63" t="s">
        <v>404</v>
      </c>
      <c r="I2584" s="67" t="s">
        <v>10564</v>
      </c>
      <c r="J2584" s="76"/>
      <c r="K2584" s="76"/>
      <c r="L2584" s="76"/>
      <c r="M2584" s="76"/>
      <c r="N2584" s="76"/>
      <c r="O2584" s="71" t="s">
        <v>10335</v>
      </c>
      <c r="P2584" s="71"/>
      <c r="Q2584" s="71" t="s">
        <v>10338</v>
      </c>
      <c r="R2584" s="79" t="s">
        <v>10339</v>
      </c>
      <c r="S2584" s="95" t="n">
        <v>45182</v>
      </c>
      <c r="T2584" s="74" t="n">
        <v>45547</v>
      </c>
      <c r="U2584" s="87" t="s">
        <v>10340</v>
      </c>
      <c r="V2584" s="87" t="s">
        <v>10341</v>
      </c>
      <c r="W2584" s="76"/>
      <c r="X2584" s="71" t="s">
        <v>10335</v>
      </c>
      <c r="Y2584" s="71" t="s">
        <v>10342</v>
      </c>
      <c r="Z2584" s="79" t="s">
        <v>10629</v>
      </c>
      <c r="AA2584" s="76"/>
      <c r="AB2584" s="76"/>
      <c r="AC2584" s="76"/>
      <c r="AD2584" s="76"/>
      <c r="AE2584" s="97" t="s">
        <v>10630</v>
      </c>
      <c r="AF2584" s="76"/>
      <c r="AG2584" s="76"/>
      <c r="AH2584" s="76"/>
      <c r="AI2584" s="104" t="s">
        <v>10850</v>
      </c>
      <c r="AJ2584" s="79" t="s">
        <v>10346</v>
      </c>
      <c r="AK2584" s="68"/>
      <c r="AL2584" s="68"/>
      <c r="AM2584" s="68"/>
      <c r="AN2584" s="110"/>
      <c r="AO2584" s="110"/>
      <c r="AP2584" s="107"/>
      <c r="AQ2584" s="68"/>
    </row>
    <row r="2585" customFormat="false" ht="17.9" hidden="false" customHeight="false" outlineLevel="0" collapsed="false">
      <c r="B2585" s="1" t="str">
        <f aca="false">поверители!$E2585</f>
        <v>Р00992</v>
      </c>
      <c r="C2585" s="64" t="s">
        <v>10059</v>
      </c>
      <c r="D2585" s="63"/>
      <c r="E2585" s="81" t="s">
        <v>13337</v>
      </c>
      <c r="F2585" s="63"/>
      <c r="G2585" s="63" t="s">
        <v>10335</v>
      </c>
      <c r="H2585" s="63" t="s">
        <v>10881</v>
      </c>
      <c r="I2585" s="67" t="s">
        <v>10649</v>
      </c>
      <c r="J2585" s="76"/>
      <c r="K2585" s="76"/>
      <c r="L2585" s="76"/>
      <c r="M2585" s="76"/>
      <c r="N2585" s="76"/>
      <c r="O2585" s="71" t="s">
        <v>10335</v>
      </c>
      <c r="P2585" s="71"/>
      <c r="Q2585" s="71" t="s">
        <v>10338</v>
      </c>
      <c r="R2585" s="79" t="s">
        <v>10339</v>
      </c>
      <c r="S2585" s="95" t="n">
        <v>45182</v>
      </c>
      <c r="T2585" s="74" t="n">
        <v>45547</v>
      </c>
      <c r="U2585" s="87" t="s">
        <v>10340</v>
      </c>
      <c r="V2585" s="87" t="s">
        <v>10341</v>
      </c>
      <c r="W2585" s="76"/>
      <c r="X2585" s="71" t="s">
        <v>10335</v>
      </c>
      <c r="Y2585" s="71" t="s">
        <v>10342</v>
      </c>
      <c r="Z2585" s="79" t="s">
        <v>10629</v>
      </c>
      <c r="AA2585" s="76"/>
      <c r="AB2585" s="76"/>
      <c r="AC2585" s="76"/>
      <c r="AD2585" s="76"/>
      <c r="AE2585" s="97" t="s">
        <v>10630</v>
      </c>
      <c r="AF2585" s="76"/>
      <c r="AG2585" s="76"/>
      <c r="AH2585" s="76"/>
      <c r="AI2585" s="104" t="s">
        <v>11001</v>
      </c>
      <c r="AJ2585" s="79" t="s">
        <v>10346</v>
      </c>
      <c r="AK2585" s="68"/>
      <c r="AL2585" s="68"/>
      <c r="AM2585" s="68"/>
      <c r="AN2585" s="110"/>
      <c r="AO2585" s="110"/>
      <c r="AP2585" s="107"/>
      <c r="AQ2585" s="68"/>
    </row>
    <row r="2586" customFormat="false" ht="17.9" hidden="false" customHeight="false" outlineLevel="0" collapsed="false">
      <c r="B2586" s="1" t="str">
        <f aca="false">поверители!$E2586</f>
        <v>Р00085</v>
      </c>
      <c r="C2586" s="64" t="s">
        <v>291</v>
      </c>
      <c r="D2586" s="63"/>
      <c r="E2586" s="81" t="s">
        <v>13338</v>
      </c>
      <c r="F2586" s="63"/>
      <c r="G2586" s="63" t="s">
        <v>10335</v>
      </c>
      <c r="H2586" s="63" t="s">
        <v>404</v>
      </c>
      <c r="I2586" s="67" t="s">
        <v>10564</v>
      </c>
      <c r="J2586" s="76"/>
      <c r="K2586" s="76"/>
      <c r="L2586" s="76"/>
      <c r="M2586" s="76"/>
      <c r="N2586" s="76"/>
      <c r="O2586" s="71" t="s">
        <v>10335</v>
      </c>
      <c r="P2586" s="71"/>
      <c r="Q2586" s="71" t="s">
        <v>10338</v>
      </c>
      <c r="R2586" s="79" t="s">
        <v>10339</v>
      </c>
      <c r="S2586" s="95" t="n">
        <v>45182</v>
      </c>
      <c r="T2586" s="74" t="n">
        <v>45547</v>
      </c>
      <c r="U2586" s="87" t="s">
        <v>10340</v>
      </c>
      <c r="V2586" s="87" t="s">
        <v>10341</v>
      </c>
      <c r="W2586" s="76"/>
      <c r="X2586" s="71" t="s">
        <v>10335</v>
      </c>
      <c r="Y2586" s="71" t="s">
        <v>10342</v>
      </c>
      <c r="Z2586" s="79" t="s">
        <v>10629</v>
      </c>
      <c r="AA2586" s="76"/>
      <c r="AB2586" s="76"/>
      <c r="AC2586" s="76"/>
      <c r="AD2586" s="76"/>
      <c r="AE2586" s="97" t="s">
        <v>10630</v>
      </c>
      <c r="AF2586" s="76"/>
      <c r="AG2586" s="76"/>
      <c r="AH2586" s="76"/>
      <c r="AI2586" s="104" t="s">
        <v>10850</v>
      </c>
      <c r="AJ2586" s="79" t="s">
        <v>10346</v>
      </c>
      <c r="AK2586" s="68"/>
      <c r="AL2586" s="68"/>
      <c r="AM2586" s="68"/>
      <c r="AN2586" s="110"/>
      <c r="AO2586" s="110"/>
      <c r="AP2586" s="107"/>
      <c r="AQ2586" s="68"/>
    </row>
    <row r="2587" customFormat="false" ht="17.9" hidden="false" customHeight="false" outlineLevel="0" collapsed="false">
      <c r="B2587" s="1" t="str">
        <f aca="false">поверители!$E2587</f>
        <v>Р00121</v>
      </c>
      <c r="C2587" s="64" t="s">
        <v>291</v>
      </c>
      <c r="D2587" s="63"/>
      <c r="E2587" s="81" t="s">
        <v>13339</v>
      </c>
      <c r="F2587" s="63"/>
      <c r="G2587" s="63" t="s">
        <v>10335</v>
      </c>
      <c r="H2587" s="63" t="s">
        <v>404</v>
      </c>
      <c r="I2587" s="67" t="s">
        <v>10670</v>
      </c>
      <c r="J2587" s="76"/>
      <c r="K2587" s="76"/>
      <c r="L2587" s="76"/>
      <c r="M2587" s="76"/>
      <c r="N2587" s="76"/>
      <c r="O2587" s="71" t="s">
        <v>10335</v>
      </c>
      <c r="P2587" s="71"/>
      <c r="Q2587" s="71" t="s">
        <v>10338</v>
      </c>
      <c r="R2587" s="79" t="s">
        <v>10339</v>
      </c>
      <c r="S2587" s="95" t="n">
        <v>45182</v>
      </c>
      <c r="T2587" s="74" t="n">
        <v>45547</v>
      </c>
      <c r="U2587" s="87" t="s">
        <v>10340</v>
      </c>
      <c r="V2587" s="87" t="s">
        <v>10341</v>
      </c>
      <c r="W2587" s="76"/>
      <c r="X2587" s="71" t="s">
        <v>10335</v>
      </c>
      <c r="Y2587" s="71" t="s">
        <v>10342</v>
      </c>
      <c r="Z2587" s="79" t="s">
        <v>10629</v>
      </c>
      <c r="AA2587" s="76"/>
      <c r="AB2587" s="76"/>
      <c r="AC2587" s="76"/>
      <c r="AD2587" s="76"/>
      <c r="AE2587" s="97" t="s">
        <v>10630</v>
      </c>
      <c r="AF2587" s="76"/>
      <c r="AG2587" s="76"/>
      <c r="AH2587" s="76"/>
      <c r="AI2587" s="104" t="s">
        <v>10850</v>
      </c>
      <c r="AJ2587" s="79" t="s">
        <v>10346</v>
      </c>
      <c r="AK2587" s="68"/>
      <c r="AL2587" s="68"/>
      <c r="AM2587" s="68"/>
      <c r="AN2587" s="110"/>
      <c r="AO2587" s="110"/>
      <c r="AP2587" s="107"/>
      <c r="AQ2587" s="68"/>
    </row>
    <row r="2588" customFormat="false" ht="17.9" hidden="false" customHeight="false" outlineLevel="0" collapsed="false">
      <c r="B2588" s="1" t="str">
        <f aca="false">поверители!$E2588</f>
        <v>Р00310</v>
      </c>
      <c r="C2588" s="64" t="s">
        <v>291</v>
      </c>
      <c r="D2588" s="63"/>
      <c r="E2588" s="81" t="s">
        <v>13340</v>
      </c>
      <c r="F2588" s="63"/>
      <c r="G2588" s="63" t="s">
        <v>10335</v>
      </c>
      <c r="H2588" s="63" t="s">
        <v>404</v>
      </c>
      <c r="I2588" s="67" t="s">
        <v>10458</v>
      </c>
      <c r="J2588" s="76"/>
      <c r="K2588" s="76"/>
      <c r="L2588" s="76"/>
      <c r="M2588" s="76"/>
      <c r="N2588" s="76"/>
      <c r="O2588" s="71" t="s">
        <v>10335</v>
      </c>
      <c r="P2588" s="71"/>
      <c r="Q2588" s="71" t="s">
        <v>10338</v>
      </c>
      <c r="R2588" s="79" t="s">
        <v>10339</v>
      </c>
      <c r="S2588" s="95" t="n">
        <v>45182</v>
      </c>
      <c r="T2588" s="74" t="n">
        <v>45547</v>
      </c>
      <c r="U2588" s="87" t="s">
        <v>10340</v>
      </c>
      <c r="V2588" s="87" t="s">
        <v>10341</v>
      </c>
      <c r="W2588" s="76"/>
      <c r="X2588" s="71" t="s">
        <v>10335</v>
      </c>
      <c r="Y2588" s="71" t="s">
        <v>10342</v>
      </c>
      <c r="Z2588" s="79" t="s">
        <v>10629</v>
      </c>
      <c r="AA2588" s="76"/>
      <c r="AB2588" s="76"/>
      <c r="AC2588" s="76"/>
      <c r="AD2588" s="76"/>
      <c r="AE2588" s="97" t="s">
        <v>10630</v>
      </c>
      <c r="AF2588" s="76"/>
      <c r="AG2588" s="76"/>
      <c r="AH2588" s="76"/>
      <c r="AI2588" s="104" t="s">
        <v>10733</v>
      </c>
      <c r="AJ2588" s="79" t="s">
        <v>10346</v>
      </c>
      <c r="AK2588" s="68"/>
      <c r="AL2588" s="68"/>
      <c r="AM2588" s="68"/>
      <c r="AN2588" s="110"/>
      <c r="AO2588" s="110"/>
      <c r="AP2588" s="107"/>
      <c r="AQ2588" s="68"/>
    </row>
    <row r="2589" customFormat="false" ht="15" hidden="false" customHeight="false" outlineLevel="0" collapsed="false">
      <c r="B2589" s="1" t="str">
        <f aca="false">поверители!$E2589</f>
        <v>Р01188</v>
      </c>
      <c r="C2589" s="64" t="s">
        <v>291</v>
      </c>
      <c r="D2589" s="63"/>
      <c r="E2589" s="81" t="s">
        <v>13341</v>
      </c>
      <c r="F2589" s="63"/>
      <c r="G2589" s="63" t="s">
        <v>10335</v>
      </c>
      <c r="H2589" s="63" t="s">
        <v>404</v>
      </c>
      <c r="I2589" s="67" t="s">
        <v>10458</v>
      </c>
      <c r="J2589" s="76"/>
      <c r="K2589" s="76"/>
      <c r="L2589" s="76"/>
      <c r="M2589" s="76"/>
      <c r="N2589" s="76"/>
      <c r="O2589" s="71" t="s">
        <v>10335</v>
      </c>
      <c r="P2589" s="71"/>
      <c r="Q2589" s="71" t="s">
        <v>10338</v>
      </c>
      <c r="R2589" s="79" t="s">
        <v>10339</v>
      </c>
      <c r="S2589" s="95" t="n">
        <v>45182</v>
      </c>
      <c r="T2589" s="74" t="n">
        <v>45547</v>
      </c>
      <c r="U2589" s="87" t="s">
        <v>10340</v>
      </c>
      <c r="V2589" s="87" t="s">
        <v>10341</v>
      </c>
      <c r="W2589" s="76"/>
      <c r="X2589" s="71" t="s">
        <v>10335</v>
      </c>
      <c r="Y2589" s="71" t="s">
        <v>10342</v>
      </c>
      <c r="Z2589" s="79" t="s">
        <v>10629</v>
      </c>
      <c r="AA2589" s="76"/>
      <c r="AB2589" s="76"/>
      <c r="AC2589" s="76"/>
      <c r="AD2589" s="76"/>
      <c r="AE2589" s="97" t="s">
        <v>10630</v>
      </c>
      <c r="AF2589" s="76"/>
      <c r="AG2589" s="76"/>
      <c r="AH2589" s="76"/>
      <c r="AI2589" s="67" t="s">
        <v>12123</v>
      </c>
      <c r="AJ2589" s="79" t="s">
        <v>10346</v>
      </c>
      <c r="AK2589" s="68"/>
      <c r="AL2589" s="68"/>
      <c r="AM2589" s="68"/>
      <c r="AN2589" s="110"/>
      <c r="AO2589" s="110"/>
      <c r="AP2589" s="107"/>
      <c r="AQ2589" s="68"/>
    </row>
    <row r="2590" customFormat="false" ht="15" hidden="false" customHeight="false" outlineLevel="0" collapsed="false">
      <c r="B2590" s="1" t="str">
        <f aca="false">поверители!$E2590</f>
        <v>Р01043</v>
      </c>
      <c r="C2590" s="64" t="s">
        <v>291</v>
      </c>
      <c r="D2590" s="63"/>
      <c r="E2590" s="81" t="s">
        <v>13342</v>
      </c>
      <c r="F2590" s="63"/>
      <c r="G2590" s="63" t="s">
        <v>10335</v>
      </c>
      <c r="H2590" s="63" t="s">
        <v>404</v>
      </c>
      <c r="I2590" s="67" t="s">
        <v>10667</v>
      </c>
      <c r="J2590" s="76"/>
      <c r="K2590" s="76"/>
      <c r="L2590" s="76"/>
      <c r="M2590" s="76"/>
      <c r="N2590" s="76"/>
      <c r="O2590" s="71" t="s">
        <v>10335</v>
      </c>
      <c r="P2590" s="71"/>
      <c r="Q2590" s="71" t="s">
        <v>10338</v>
      </c>
      <c r="R2590" s="79" t="s">
        <v>10339</v>
      </c>
      <c r="S2590" s="95" t="n">
        <v>45182</v>
      </c>
      <c r="T2590" s="74" t="n">
        <v>45547</v>
      </c>
      <c r="U2590" s="87" t="s">
        <v>10340</v>
      </c>
      <c r="V2590" s="87" t="s">
        <v>10341</v>
      </c>
      <c r="W2590" s="76"/>
      <c r="X2590" s="71" t="s">
        <v>10335</v>
      </c>
      <c r="Y2590" s="71" t="s">
        <v>10342</v>
      </c>
      <c r="Z2590" s="79" t="s">
        <v>10629</v>
      </c>
      <c r="AA2590" s="76"/>
      <c r="AB2590" s="76"/>
      <c r="AC2590" s="76"/>
      <c r="AD2590" s="76"/>
      <c r="AE2590" s="97" t="s">
        <v>10630</v>
      </c>
      <c r="AF2590" s="76"/>
      <c r="AG2590" s="76"/>
      <c r="AH2590" s="76"/>
      <c r="AI2590" s="67" t="s">
        <v>10853</v>
      </c>
      <c r="AJ2590" s="79" t="s">
        <v>10346</v>
      </c>
      <c r="AK2590" s="68"/>
      <c r="AL2590" s="68"/>
      <c r="AM2590" s="68"/>
      <c r="AN2590" s="110"/>
      <c r="AO2590" s="110"/>
      <c r="AP2590" s="107"/>
      <c r="AQ2590" s="68"/>
    </row>
    <row r="2591" customFormat="false" ht="15" hidden="false" customHeight="false" outlineLevel="0" collapsed="false">
      <c r="B2591" s="1" t="str">
        <f aca="false">поверители!$E2591</f>
        <v>Р00086</v>
      </c>
      <c r="C2591" s="64" t="s">
        <v>291</v>
      </c>
      <c r="D2591" s="63"/>
      <c r="E2591" s="81" t="s">
        <v>13343</v>
      </c>
      <c r="F2591" s="63"/>
      <c r="G2591" s="63" t="s">
        <v>10335</v>
      </c>
      <c r="H2591" s="63" t="s">
        <v>404</v>
      </c>
      <c r="I2591" s="67" t="s">
        <v>10564</v>
      </c>
      <c r="J2591" s="76"/>
      <c r="K2591" s="76"/>
      <c r="L2591" s="76"/>
      <c r="M2591" s="76"/>
      <c r="N2591" s="76"/>
      <c r="O2591" s="71" t="s">
        <v>10335</v>
      </c>
      <c r="P2591" s="71"/>
      <c r="Q2591" s="71" t="s">
        <v>10338</v>
      </c>
      <c r="R2591" s="79" t="s">
        <v>10339</v>
      </c>
      <c r="S2591" s="95" t="n">
        <v>45182</v>
      </c>
      <c r="T2591" s="74" t="n">
        <v>45547</v>
      </c>
      <c r="U2591" s="87" t="s">
        <v>10340</v>
      </c>
      <c r="V2591" s="87" t="s">
        <v>10341</v>
      </c>
      <c r="W2591" s="76"/>
      <c r="X2591" s="71" t="s">
        <v>10335</v>
      </c>
      <c r="Y2591" s="71" t="s">
        <v>10342</v>
      </c>
      <c r="Z2591" s="79" t="s">
        <v>10629</v>
      </c>
      <c r="AA2591" s="76"/>
      <c r="AB2591" s="76"/>
      <c r="AC2591" s="76"/>
      <c r="AD2591" s="76"/>
      <c r="AE2591" s="97" t="s">
        <v>10630</v>
      </c>
      <c r="AF2591" s="76"/>
      <c r="AG2591" s="76"/>
      <c r="AH2591" s="76"/>
      <c r="AI2591" s="67" t="s">
        <v>10853</v>
      </c>
      <c r="AJ2591" s="79" t="s">
        <v>10346</v>
      </c>
      <c r="AK2591" s="68"/>
      <c r="AL2591" s="68"/>
      <c r="AM2591" s="68"/>
      <c r="AN2591" s="110"/>
      <c r="AO2591" s="110"/>
      <c r="AP2591" s="107"/>
      <c r="AQ2591" s="68"/>
    </row>
    <row r="2592" customFormat="false" ht="15" hidden="false" customHeight="false" outlineLevel="0" collapsed="false">
      <c r="B2592" s="1" t="str">
        <f aca="false">поверители!$E2592</f>
        <v>Р00139</v>
      </c>
      <c r="C2592" s="64" t="s">
        <v>291</v>
      </c>
      <c r="D2592" s="63"/>
      <c r="E2592" s="81" t="s">
        <v>13344</v>
      </c>
      <c r="F2592" s="63"/>
      <c r="G2592" s="63" t="s">
        <v>10335</v>
      </c>
      <c r="H2592" s="63" t="s">
        <v>404</v>
      </c>
      <c r="I2592" s="67" t="s">
        <v>10667</v>
      </c>
      <c r="J2592" s="76"/>
      <c r="K2592" s="76"/>
      <c r="L2592" s="76"/>
      <c r="M2592" s="76"/>
      <c r="N2592" s="76"/>
      <c r="O2592" s="71" t="s">
        <v>10335</v>
      </c>
      <c r="P2592" s="71"/>
      <c r="Q2592" s="71" t="s">
        <v>10338</v>
      </c>
      <c r="R2592" s="79" t="s">
        <v>10339</v>
      </c>
      <c r="S2592" s="95" t="n">
        <v>45182</v>
      </c>
      <c r="T2592" s="74" t="n">
        <v>45547</v>
      </c>
      <c r="U2592" s="87" t="s">
        <v>10340</v>
      </c>
      <c r="V2592" s="87" t="s">
        <v>10341</v>
      </c>
      <c r="W2592" s="76"/>
      <c r="X2592" s="71" t="s">
        <v>10335</v>
      </c>
      <c r="Y2592" s="71" t="s">
        <v>10342</v>
      </c>
      <c r="Z2592" s="79" t="s">
        <v>10629</v>
      </c>
      <c r="AA2592" s="76"/>
      <c r="AB2592" s="76"/>
      <c r="AC2592" s="76"/>
      <c r="AD2592" s="76"/>
      <c r="AE2592" s="97" t="s">
        <v>10630</v>
      </c>
      <c r="AF2592" s="76"/>
      <c r="AG2592" s="76"/>
      <c r="AH2592" s="76"/>
      <c r="AI2592" s="67" t="s">
        <v>10853</v>
      </c>
      <c r="AJ2592" s="79" t="s">
        <v>10346</v>
      </c>
      <c r="AK2592" s="68"/>
      <c r="AL2592" s="68"/>
      <c r="AM2592" s="68"/>
      <c r="AN2592" s="110"/>
      <c r="AO2592" s="110"/>
      <c r="AP2592" s="107"/>
      <c r="AQ2592" s="68"/>
    </row>
    <row r="2593" customFormat="false" ht="15" hidden="false" customHeight="false" outlineLevel="0" collapsed="false">
      <c r="B2593" s="1" t="str">
        <f aca="false">поверители!$E2593</f>
        <v>Р00556</v>
      </c>
      <c r="C2593" s="64" t="s">
        <v>291</v>
      </c>
      <c r="D2593" s="63"/>
      <c r="E2593" s="81" t="s">
        <v>13345</v>
      </c>
      <c r="F2593" s="63"/>
      <c r="G2593" s="63" t="s">
        <v>10335</v>
      </c>
      <c r="H2593" s="63" t="s">
        <v>404</v>
      </c>
      <c r="I2593" s="67" t="s">
        <v>10667</v>
      </c>
      <c r="J2593" s="76"/>
      <c r="K2593" s="76"/>
      <c r="L2593" s="76"/>
      <c r="M2593" s="76"/>
      <c r="N2593" s="76"/>
      <c r="O2593" s="71" t="s">
        <v>10335</v>
      </c>
      <c r="P2593" s="71"/>
      <c r="Q2593" s="71" t="s">
        <v>10338</v>
      </c>
      <c r="R2593" s="79" t="s">
        <v>10339</v>
      </c>
      <c r="S2593" s="95" t="n">
        <v>45182</v>
      </c>
      <c r="T2593" s="74" t="n">
        <v>45547</v>
      </c>
      <c r="U2593" s="87" t="s">
        <v>10340</v>
      </c>
      <c r="V2593" s="87" t="s">
        <v>10341</v>
      </c>
      <c r="W2593" s="76"/>
      <c r="X2593" s="71" t="s">
        <v>10335</v>
      </c>
      <c r="Y2593" s="71" t="s">
        <v>10342</v>
      </c>
      <c r="Z2593" s="79" t="s">
        <v>10629</v>
      </c>
      <c r="AA2593" s="76"/>
      <c r="AB2593" s="76"/>
      <c r="AC2593" s="76"/>
      <c r="AD2593" s="76"/>
      <c r="AE2593" s="97" t="s">
        <v>10630</v>
      </c>
      <c r="AF2593" s="76"/>
      <c r="AG2593" s="76"/>
      <c r="AH2593" s="76"/>
      <c r="AI2593" s="67" t="s">
        <v>10853</v>
      </c>
      <c r="AJ2593" s="79" t="s">
        <v>10346</v>
      </c>
      <c r="AK2593" s="68"/>
      <c r="AL2593" s="68"/>
      <c r="AM2593" s="68"/>
      <c r="AN2593" s="110"/>
      <c r="AO2593" s="110"/>
      <c r="AP2593" s="107"/>
      <c r="AQ2593" s="68"/>
    </row>
    <row r="2594" customFormat="false" ht="15" hidden="false" customHeight="false" outlineLevel="0" collapsed="false">
      <c r="B2594" s="1" t="str">
        <f aca="false">поверители!$E2594</f>
        <v>Р00284</v>
      </c>
      <c r="C2594" s="64" t="s">
        <v>291</v>
      </c>
      <c r="D2594" s="63"/>
      <c r="E2594" s="81" t="s">
        <v>13346</v>
      </c>
      <c r="F2594" s="63"/>
      <c r="G2594" s="63" t="s">
        <v>10335</v>
      </c>
      <c r="H2594" s="63" t="s">
        <v>404</v>
      </c>
      <c r="I2594" s="67" t="s">
        <v>10458</v>
      </c>
      <c r="J2594" s="76"/>
      <c r="K2594" s="76"/>
      <c r="L2594" s="76"/>
      <c r="M2594" s="76"/>
      <c r="N2594" s="76"/>
      <c r="O2594" s="71" t="s">
        <v>10335</v>
      </c>
      <c r="P2594" s="71"/>
      <c r="Q2594" s="71" t="s">
        <v>10338</v>
      </c>
      <c r="R2594" s="79" t="s">
        <v>10339</v>
      </c>
      <c r="S2594" s="95" t="n">
        <v>45182</v>
      </c>
      <c r="T2594" s="74" t="n">
        <v>45547</v>
      </c>
      <c r="U2594" s="87" t="s">
        <v>10340</v>
      </c>
      <c r="V2594" s="87" t="s">
        <v>10341</v>
      </c>
      <c r="W2594" s="76"/>
      <c r="X2594" s="71" t="s">
        <v>10335</v>
      </c>
      <c r="Y2594" s="71" t="s">
        <v>10342</v>
      </c>
      <c r="Z2594" s="79" t="s">
        <v>10629</v>
      </c>
      <c r="AA2594" s="76"/>
      <c r="AB2594" s="76"/>
      <c r="AC2594" s="76"/>
      <c r="AD2594" s="76"/>
      <c r="AE2594" s="97" t="s">
        <v>10630</v>
      </c>
      <c r="AF2594" s="76"/>
      <c r="AG2594" s="76"/>
      <c r="AH2594" s="76"/>
      <c r="AI2594" s="67" t="s">
        <v>11001</v>
      </c>
      <c r="AJ2594" s="79" t="s">
        <v>10346</v>
      </c>
      <c r="AK2594" s="68"/>
      <c r="AL2594" s="68"/>
      <c r="AM2594" s="68"/>
      <c r="AN2594" s="110"/>
      <c r="AO2594" s="110"/>
      <c r="AP2594" s="107"/>
      <c r="AQ2594" s="68"/>
    </row>
    <row r="2595" customFormat="false" ht="15" hidden="false" customHeight="false" outlineLevel="0" collapsed="false">
      <c r="B2595" s="1" t="str">
        <f aca="false">поверители!$E2595</f>
        <v>Р01051</v>
      </c>
      <c r="C2595" s="64" t="s">
        <v>291</v>
      </c>
      <c r="D2595" s="63"/>
      <c r="E2595" s="81" t="s">
        <v>13347</v>
      </c>
      <c r="F2595" s="63"/>
      <c r="G2595" s="63" t="s">
        <v>10335</v>
      </c>
      <c r="H2595" s="63" t="s">
        <v>404</v>
      </c>
      <c r="I2595" s="67" t="s">
        <v>10670</v>
      </c>
      <c r="J2595" s="76"/>
      <c r="K2595" s="76"/>
      <c r="L2595" s="76"/>
      <c r="M2595" s="76"/>
      <c r="N2595" s="76"/>
      <c r="O2595" s="71" t="s">
        <v>10335</v>
      </c>
      <c r="P2595" s="71"/>
      <c r="Q2595" s="71" t="s">
        <v>10338</v>
      </c>
      <c r="R2595" s="79" t="s">
        <v>10339</v>
      </c>
      <c r="S2595" s="95" t="n">
        <v>45182</v>
      </c>
      <c r="T2595" s="74" t="n">
        <v>45547</v>
      </c>
      <c r="U2595" s="87" t="s">
        <v>10340</v>
      </c>
      <c r="V2595" s="87" t="s">
        <v>10341</v>
      </c>
      <c r="W2595" s="76"/>
      <c r="X2595" s="71" t="s">
        <v>10335</v>
      </c>
      <c r="Y2595" s="71" t="s">
        <v>10342</v>
      </c>
      <c r="Z2595" s="79" t="s">
        <v>10629</v>
      </c>
      <c r="AA2595" s="76"/>
      <c r="AB2595" s="76"/>
      <c r="AC2595" s="76"/>
      <c r="AD2595" s="76"/>
      <c r="AE2595" s="97" t="s">
        <v>10630</v>
      </c>
      <c r="AF2595" s="76"/>
      <c r="AG2595" s="76"/>
      <c r="AH2595" s="76"/>
      <c r="AI2595" s="67" t="s">
        <v>11001</v>
      </c>
      <c r="AJ2595" s="79" t="s">
        <v>10346</v>
      </c>
      <c r="AK2595" s="68"/>
      <c r="AL2595" s="68"/>
      <c r="AM2595" s="68"/>
      <c r="AN2595" s="110"/>
      <c r="AO2595" s="110"/>
      <c r="AP2595" s="107"/>
      <c r="AQ2595" s="68"/>
    </row>
    <row r="2596" customFormat="false" ht="17.9" hidden="false" customHeight="false" outlineLevel="0" collapsed="false">
      <c r="B2596" s="1" t="str">
        <f aca="false">поверители!$E2596</f>
        <v>Р00035</v>
      </c>
      <c r="C2596" s="64" t="s">
        <v>291</v>
      </c>
      <c r="D2596" s="63"/>
      <c r="E2596" s="81" t="s">
        <v>13348</v>
      </c>
      <c r="F2596" s="63"/>
      <c r="G2596" s="63" t="s">
        <v>10335</v>
      </c>
      <c r="H2596" s="63" t="s">
        <v>294</v>
      </c>
      <c r="I2596" s="67" t="s">
        <v>10458</v>
      </c>
      <c r="J2596" s="76"/>
      <c r="K2596" s="76"/>
      <c r="L2596" s="76"/>
      <c r="M2596" s="76"/>
      <c r="N2596" s="76"/>
      <c r="O2596" s="71" t="s">
        <v>10335</v>
      </c>
      <c r="P2596" s="71"/>
      <c r="Q2596" s="71" t="s">
        <v>10338</v>
      </c>
      <c r="R2596" s="79" t="s">
        <v>10339</v>
      </c>
      <c r="S2596" s="95" t="n">
        <v>45182</v>
      </c>
      <c r="T2596" s="74" t="n">
        <v>45547</v>
      </c>
      <c r="U2596" s="87" t="s">
        <v>10340</v>
      </c>
      <c r="V2596" s="87" t="s">
        <v>10341</v>
      </c>
      <c r="W2596" s="76"/>
      <c r="X2596" s="71" t="s">
        <v>10335</v>
      </c>
      <c r="Y2596" s="71" t="s">
        <v>10342</v>
      </c>
      <c r="Z2596" s="79" t="s">
        <v>10629</v>
      </c>
      <c r="AA2596" s="76"/>
      <c r="AB2596" s="76"/>
      <c r="AC2596" s="76"/>
      <c r="AD2596" s="76"/>
      <c r="AE2596" s="97" t="s">
        <v>10630</v>
      </c>
      <c r="AF2596" s="76"/>
      <c r="AG2596" s="76"/>
      <c r="AH2596" s="76"/>
      <c r="AI2596" s="104" t="s">
        <v>10733</v>
      </c>
      <c r="AJ2596" s="79" t="s">
        <v>10346</v>
      </c>
      <c r="AK2596" s="68"/>
      <c r="AL2596" s="68"/>
      <c r="AM2596" s="68"/>
      <c r="AN2596" s="110"/>
      <c r="AO2596" s="110"/>
      <c r="AP2596" s="107"/>
      <c r="AQ2596" s="68"/>
    </row>
    <row r="2597" customFormat="false" ht="15" hidden="false" customHeight="false" outlineLevel="0" collapsed="false">
      <c r="B2597" s="1" t="str">
        <f aca="false">поверители!$E2597</f>
        <v>Р00435</v>
      </c>
      <c r="C2597" s="64" t="s">
        <v>291</v>
      </c>
      <c r="D2597" s="63"/>
      <c r="E2597" s="81" t="s">
        <v>13349</v>
      </c>
      <c r="F2597" s="63"/>
      <c r="G2597" s="63" t="s">
        <v>10335</v>
      </c>
      <c r="H2597" s="63" t="s">
        <v>294</v>
      </c>
      <c r="I2597" s="67" t="s">
        <v>10458</v>
      </c>
      <c r="J2597" s="76"/>
      <c r="K2597" s="76"/>
      <c r="L2597" s="76"/>
      <c r="M2597" s="76"/>
      <c r="N2597" s="76"/>
      <c r="O2597" s="71" t="s">
        <v>10335</v>
      </c>
      <c r="P2597" s="71"/>
      <c r="Q2597" s="71" t="s">
        <v>10338</v>
      </c>
      <c r="R2597" s="79" t="s">
        <v>10339</v>
      </c>
      <c r="S2597" s="95" t="n">
        <v>45182</v>
      </c>
      <c r="T2597" s="74" t="n">
        <v>45547</v>
      </c>
      <c r="U2597" s="87" t="s">
        <v>10340</v>
      </c>
      <c r="V2597" s="87" t="s">
        <v>10341</v>
      </c>
      <c r="W2597" s="76"/>
      <c r="X2597" s="71" t="s">
        <v>10335</v>
      </c>
      <c r="Y2597" s="71" t="s">
        <v>10342</v>
      </c>
      <c r="Z2597" s="79" t="s">
        <v>10629</v>
      </c>
      <c r="AA2597" s="76"/>
      <c r="AB2597" s="76"/>
      <c r="AC2597" s="76"/>
      <c r="AD2597" s="76"/>
      <c r="AE2597" s="97" t="s">
        <v>10630</v>
      </c>
      <c r="AF2597" s="76"/>
      <c r="AG2597" s="76"/>
      <c r="AH2597" s="76"/>
      <c r="AI2597" s="67" t="s">
        <v>10733</v>
      </c>
      <c r="AJ2597" s="79" t="s">
        <v>10346</v>
      </c>
      <c r="AK2597" s="68"/>
      <c r="AL2597" s="68"/>
      <c r="AM2597" s="68"/>
      <c r="AN2597" s="110"/>
      <c r="AO2597" s="110"/>
      <c r="AP2597" s="107"/>
      <c r="AQ2597" s="68"/>
    </row>
    <row r="2598" customFormat="false" ht="17.9" hidden="false" customHeight="false" outlineLevel="0" collapsed="false">
      <c r="B2598" s="1" t="str">
        <f aca="false">поверители!$E2598</f>
        <v>Р00508</v>
      </c>
      <c r="C2598" s="64" t="s">
        <v>291</v>
      </c>
      <c r="D2598" s="63"/>
      <c r="E2598" s="81" t="s">
        <v>13350</v>
      </c>
      <c r="F2598" s="63"/>
      <c r="G2598" s="63" t="s">
        <v>10335</v>
      </c>
      <c r="H2598" s="63" t="s">
        <v>294</v>
      </c>
      <c r="I2598" s="67" t="s">
        <v>10458</v>
      </c>
      <c r="J2598" s="76"/>
      <c r="K2598" s="76"/>
      <c r="L2598" s="76"/>
      <c r="M2598" s="76"/>
      <c r="N2598" s="76"/>
      <c r="O2598" s="71" t="s">
        <v>10335</v>
      </c>
      <c r="P2598" s="71"/>
      <c r="Q2598" s="71" t="s">
        <v>10338</v>
      </c>
      <c r="R2598" s="79" t="s">
        <v>10339</v>
      </c>
      <c r="S2598" s="95" t="n">
        <v>45182</v>
      </c>
      <c r="T2598" s="74" t="n">
        <v>45547</v>
      </c>
      <c r="U2598" s="87" t="s">
        <v>10340</v>
      </c>
      <c r="V2598" s="87" t="s">
        <v>10341</v>
      </c>
      <c r="W2598" s="76"/>
      <c r="X2598" s="71" t="s">
        <v>10335</v>
      </c>
      <c r="Y2598" s="71" t="s">
        <v>10342</v>
      </c>
      <c r="Z2598" s="79" t="s">
        <v>10629</v>
      </c>
      <c r="AA2598" s="76"/>
      <c r="AB2598" s="76"/>
      <c r="AC2598" s="76"/>
      <c r="AD2598" s="76"/>
      <c r="AE2598" s="97" t="s">
        <v>10630</v>
      </c>
      <c r="AF2598" s="76"/>
      <c r="AG2598" s="76"/>
      <c r="AH2598" s="76"/>
      <c r="AI2598" s="104" t="s">
        <v>10733</v>
      </c>
      <c r="AJ2598" s="79" t="s">
        <v>10346</v>
      </c>
      <c r="AK2598" s="68"/>
      <c r="AL2598" s="68"/>
      <c r="AM2598" s="68"/>
      <c r="AN2598" s="110"/>
      <c r="AO2598" s="110"/>
      <c r="AP2598" s="107"/>
      <c r="AQ2598" s="68"/>
    </row>
    <row r="2599" customFormat="false" ht="17.9" hidden="false" customHeight="false" outlineLevel="0" collapsed="false">
      <c r="B2599" s="1" t="str">
        <f aca="false">поверители!$E2599</f>
        <v>Р00266</v>
      </c>
      <c r="C2599" s="64" t="s">
        <v>291</v>
      </c>
      <c r="D2599" s="63"/>
      <c r="E2599" s="81" t="s">
        <v>13351</v>
      </c>
      <c r="F2599" s="63"/>
      <c r="G2599" s="63" t="s">
        <v>10335</v>
      </c>
      <c r="H2599" s="63" t="s">
        <v>294</v>
      </c>
      <c r="I2599" s="67" t="s">
        <v>10458</v>
      </c>
      <c r="J2599" s="76"/>
      <c r="K2599" s="76"/>
      <c r="L2599" s="76"/>
      <c r="M2599" s="76"/>
      <c r="N2599" s="76"/>
      <c r="O2599" s="71" t="s">
        <v>10335</v>
      </c>
      <c r="P2599" s="71"/>
      <c r="Q2599" s="71" t="s">
        <v>10338</v>
      </c>
      <c r="R2599" s="79" t="s">
        <v>10339</v>
      </c>
      <c r="S2599" s="95" t="n">
        <v>45182</v>
      </c>
      <c r="T2599" s="74" t="n">
        <v>45547</v>
      </c>
      <c r="U2599" s="87" t="s">
        <v>10340</v>
      </c>
      <c r="V2599" s="87" t="s">
        <v>10341</v>
      </c>
      <c r="W2599" s="76"/>
      <c r="X2599" s="71" t="s">
        <v>10335</v>
      </c>
      <c r="Y2599" s="71" t="s">
        <v>10342</v>
      </c>
      <c r="Z2599" s="79" t="s">
        <v>10629</v>
      </c>
      <c r="AA2599" s="76"/>
      <c r="AB2599" s="76"/>
      <c r="AC2599" s="76"/>
      <c r="AD2599" s="76"/>
      <c r="AE2599" s="97" t="s">
        <v>10630</v>
      </c>
      <c r="AF2599" s="76"/>
      <c r="AG2599" s="76"/>
      <c r="AH2599" s="76"/>
      <c r="AI2599" s="104" t="s">
        <v>10733</v>
      </c>
      <c r="AJ2599" s="79" t="s">
        <v>10346</v>
      </c>
      <c r="AK2599" s="68"/>
      <c r="AL2599" s="68"/>
      <c r="AM2599" s="68"/>
      <c r="AN2599" s="110"/>
      <c r="AO2599" s="110"/>
      <c r="AP2599" s="107"/>
      <c r="AQ2599" s="68"/>
    </row>
    <row r="2600" customFormat="false" ht="15" hidden="false" customHeight="false" outlineLevel="0" collapsed="false">
      <c r="B2600" s="1" t="str">
        <f aca="false">поверители!$E2600</f>
        <v>Р00294</v>
      </c>
      <c r="C2600" s="64" t="s">
        <v>291</v>
      </c>
      <c r="D2600" s="63"/>
      <c r="E2600" s="67" t="s">
        <v>13352</v>
      </c>
      <c r="F2600" s="63"/>
      <c r="G2600" s="63" t="s">
        <v>10335</v>
      </c>
      <c r="H2600" s="63" t="s">
        <v>404</v>
      </c>
      <c r="I2600" s="67" t="s">
        <v>10458</v>
      </c>
      <c r="J2600" s="76"/>
      <c r="K2600" s="76"/>
      <c r="L2600" s="76"/>
      <c r="M2600" s="76"/>
      <c r="N2600" s="76"/>
      <c r="O2600" s="71" t="s">
        <v>10335</v>
      </c>
      <c r="P2600" s="71"/>
      <c r="Q2600" s="71" t="s">
        <v>10338</v>
      </c>
      <c r="R2600" s="79" t="s">
        <v>10339</v>
      </c>
      <c r="S2600" s="95" t="n">
        <v>45182</v>
      </c>
      <c r="T2600" s="74" t="n">
        <v>45547</v>
      </c>
      <c r="U2600" s="87" t="s">
        <v>10340</v>
      </c>
      <c r="V2600" s="87" t="s">
        <v>10341</v>
      </c>
      <c r="W2600" s="76"/>
      <c r="X2600" s="71" t="s">
        <v>10335</v>
      </c>
      <c r="Y2600" s="71" t="s">
        <v>10342</v>
      </c>
      <c r="Z2600" s="79" t="s">
        <v>10629</v>
      </c>
      <c r="AA2600" s="76"/>
      <c r="AB2600" s="76"/>
      <c r="AC2600" s="76"/>
      <c r="AD2600" s="76"/>
      <c r="AE2600" s="97" t="s">
        <v>10630</v>
      </c>
      <c r="AF2600" s="76"/>
      <c r="AG2600" s="76"/>
      <c r="AH2600" s="76"/>
      <c r="AI2600" s="67" t="s">
        <v>10647</v>
      </c>
      <c r="AJ2600" s="79" t="s">
        <v>10346</v>
      </c>
      <c r="AK2600" s="68"/>
      <c r="AL2600" s="68"/>
      <c r="AM2600" s="68"/>
      <c r="AN2600" s="110"/>
      <c r="AO2600" s="110"/>
      <c r="AP2600" s="107"/>
      <c r="AQ2600" s="68"/>
    </row>
    <row r="2601" customFormat="false" ht="15" hidden="false" customHeight="false" outlineLevel="0" collapsed="false">
      <c r="B2601" s="1" t="str">
        <f aca="false">поверители!$E2601</f>
        <v>00061</v>
      </c>
      <c r="C2601" s="64" t="s">
        <v>828</v>
      </c>
      <c r="D2601" s="63"/>
      <c r="E2601" s="81" t="s">
        <v>13353</v>
      </c>
      <c r="F2601" s="63"/>
      <c r="G2601" s="63" t="s">
        <v>10335</v>
      </c>
      <c r="H2601" s="63" t="s">
        <v>404</v>
      </c>
      <c r="I2601" s="67" t="s">
        <v>10363</v>
      </c>
      <c r="J2601" s="76"/>
      <c r="K2601" s="76"/>
      <c r="L2601" s="76"/>
      <c r="M2601" s="76"/>
      <c r="N2601" s="76"/>
      <c r="O2601" s="71" t="s">
        <v>10335</v>
      </c>
      <c r="P2601" s="71"/>
      <c r="Q2601" s="71" t="s">
        <v>10338</v>
      </c>
      <c r="R2601" s="79" t="s">
        <v>10339</v>
      </c>
      <c r="S2601" s="95" t="n">
        <v>45182</v>
      </c>
      <c r="T2601" s="74" t="n">
        <v>45912</v>
      </c>
      <c r="U2601" s="87" t="s">
        <v>10340</v>
      </c>
      <c r="V2601" s="87" t="s">
        <v>10341</v>
      </c>
      <c r="W2601" s="76"/>
      <c r="X2601" s="71" t="s">
        <v>10335</v>
      </c>
      <c r="Y2601" s="71" t="s">
        <v>10342</v>
      </c>
      <c r="Z2601" s="79" t="s">
        <v>10629</v>
      </c>
      <c r="AA2601" s="76"/>
      <c r="AB2601" s="76"/>
      <c r="AC2601" s="76"/>
      <c r="AD2601" s="76"/>
      <c r="AE2601" s="97" t="s">
        <v>10630</v>
      </c>
      <c r="AF2601" s="76"/>
      <c r="AG2601" s="76"/>
      <c r="AH2601" s="76"/>
      <c r="AI2601" s="67" t="s">
        <v>10848</v>
      </c>
      <c r="AJ2601" s="79" t="s">
        <v>10346</v>
      </c>
      <c r="AK2601" s="68"/>
      <c r="AL2601" s="68"/>
      <c r="AM2601" s="68"/>
      <c r="AN2601" s="110"/>
      <c r="AO2601" s="110"/>
      <c r="AP2601" s="107"/>
      <c r="AQ2601" s="68"/>
    </row>
    <row r="2602" customFormat="false" ht="15" hidden="false" customHeight="false" outlineLevel="0" collapsed="false">
      <c r="B2602" s="1" t="str">
        <f aca="false">поверители!$E2602</f>
        <v>00067</v>
      </c>
      <c r="C2602" s="64" t="s">
        <v>291</v>
      </c>
      <c r="D2602" s="63"/>
      <c r="E2602" s="81" t="s">
        <v>13354</v>
      </c>
      <c r="F2602" s="63"/>
      <c r="G2602" s="63" t="s">
        <v>10335</v>
      </c>
      <c r="H2602" s="63" t="s">
        <v>404</v>
      </c>
      <c r="I2602" s="67" t="s">
        <v>10458</v>
      </c>
      <c r="J2602" s="76"/>
      <c r="K2602" s="76"/>
      <c r="L2602" s="76"/>
      <c r="M2602" s="76"/>
      <c r="N2602" s="76"/>
      <c r="O2602" s="71" t="s">
        <v>10335</v>
      </c>
      <c r="P2602" s="71"/>
      <c r="Q2602" s="71" t="s">
        <v>10338</v>
      </c>
      <c r="R2602" s="79" t="s">
        <v>10339</v>
      </c>
      <c r="S2602" s="95" t="n">
        <v>45182</v>
      </c>
      <c r="T2602" s="74" t="n">
        <v>45547</v>
      </c>
      <c r="U2602" s="87" t="s">
        <v>10340</v>
      </c>
      <c r="V2602" s="87" t="s">
        <v>10341</v>
      </c>
      <c r="W2602" s="76"/>
      <c r="X2602" s="71" t="s">
        <v>10335</v>
      </c>
      <c r="Y2602" s="71" t="s">
        <v>10342</v>
      </c>
      <c r="Z2602" s="79" t="s">
        <v>10629</v>
      </c>
      <c r="AA2602" s="76"/>
      <c r="AB2602" s="76"/>
      <c r="AC2602" s="76"/>
      <c r="AD2602" s="76"/>
      <c r="AE2602" s="97" t="s">
        <v>13355</v>
      </c>
      <c r="AF2602" s="76"/>
      <c r="AG2602" s="76"/>
      <c r="AH2602" s="76"/>
      <c r="AI2602" s="67" t="s">
        <v>10650</v>
      </c>
      <c r="AJ2602" s="79" t="s">
        <v>10346</v>
      </c>
      <c r="AK2602" s="68"/>
      <c r="AL2602" s="68"/>
      <c r="AM2602" s="68"/>
      <c r="AN2602" s="110"/>
      <c r="AO2602" s="110"/>
      <c r="AP2602" s="107"/>
      <c r="AQ2602" s="68"/>
    </row>
    <row r="2603" customFormat="false" ht="15" hidden="false" customHeight="false" outlineLevel="0" collapsed="false">
      <c r="B2603" s="1" t="str">
        <f aca="false">поверители!$E2603</f>
        <v>00076</v>
      </c>
      <c r="C2603" s="64" t="s">
        <v>291</v>
      </c>
      <c r="D2603" s="63"/>
      <c r="E2603" s="81" t="s">
        <v>13356</v>
      </c>
      <c r="F2603" s="63"/>
      <c r="G2603" s="63" t="s">
        <v>10335</v>
      </c>
      <c r="H2603" s="63" t="s">
        <v>294</v>
      </c>
      <c r="I2603" s="67" t="s">
        <v>10458</v>
      </c>
      <c r="J2603" s="76"/>
      <c r="K2603" s="76"/>
      <c r="L2603" s="76"/>
      <c r="M2603" s="76"/>
      <c r="N2603" s="76"/>
      <c r="O2603" s="71" t="s">
        <v>10335</v>
      </c>
      <c r="P2603" s="71"/>
      <c r="Q2603" s="71" t="s">
        <v>10338</v>
      </c>
      <c r="R2603" s="79" t="s">
        <v>10339</v>
      </c>
      <c r="S2603" s="95" t="n">
        <v>45182</v>
      </c>
      <c r="T2603" s="74" t="n">
        <v>45547</v>
      </c>
      <c r="U2603" s="87" t="s">
        <v>10340</v>
      </c>
      <c r="V2603" s="87" t="s">
        <v>10341</v>
      </c>
      <c r="W2603" s="76"/>
      <c r="X2603" s="71" t="s">
        <v>10335</v>
      </c>
      <c r="Y2603" s="71" t="s">
        <v>10342</v>
      </c>
      <c r="Z2603" s="79" t="s">
        <v>10629</v>
      </c>
      <c r="AA2603" s="76"/>
      <c r="AB2603" s="76"/>
      <c r="AC2603" s="76"/>
      <c r="AD2603" s="76"/>
      <c r="AE2603" s="97" t="s">
        <v>13357</v>
      </c>
      <c r="AF2603" s="76"/>
      <c r="AG2603" s="76"/>
      <c r="AH2603" s="76"/>
      <c r="AI2603" s="67" t="s">
        <v>10850</v>
      </c>
      <c r="AJ2603" s="79" t="s">
        <v>10346</v>
      </c>
      <c r="AK2603" s="68"/>
      <c r="AL2603" s="68"/>
      <c r="AM2603" s="68"/>
      <c r="AN2603" s="110"/>
      <c r="AO2603" s="110"/>
      <c r="AP2603" s="107"/>
      <c r="AQ2603" s="68"/>
    </row>
    <row r="2604" customFormat="false" ht="15" hidden="false" customHeight="false" outlineLevel="0" collapsed="false">
      <c r="B2604" s="1" t="str">
        <f aca="false">поверители!$E2604</f>
        <v>00349</v>
      </c>
      <c r="C2604" s="64" t="s">
        <v>828</v>
      </c>
      <c r="D2604" s="63"/>
      <c r="E2604" s="81" t="s">
        <v>13358</v>
      </c>
      <c r="F2604" s="63"/>
      <c r="G2604" s="63" t="s">
        <v>10335</v>
      </c>
      <c r="H2604" s="63" t="s">
        <v>404</v>
      </c>
      <c r="I2604" s="67" t="s">
        <v>10363</v>
      </c>
      <c r="J2604" s="76"/>
      <c r="K2604" s="76"/>
      <c r="L2604" s="76"/>
      <c r="M2604" s="76"/>
      <c r="N2604" s="76"/>
      <c r="O2604" s="71" t="s">
        <v>10335</v>
      </c>
      <c r="P2604" s="71"/>
      <c r="Q2604" s="71" t="s">
        <v>10338</v>
      </c>
      <c r="R2604" s="79" t="s">
        <v>10339</v>
      </c>
      <c r="S2604" s="95" t="n">
        <v>45182</v>
      </c>
      <c r="T2604" s="74" t="n">
        <v>45912</v>
      </c>
      <c r="U2604" s="87" t="s">
        <v>10340</v>
      </c>
      <c r="V2604" s="87" t="s">
        <v>10341</v>
      </c>
      <c r="W2604" s="76"/>
      <c r="X2604" s="71" t="s">
        <v>10335</v>
      </c>
      <c r="Y2604" s="71" t="s">
        <v>10342</v>
      </c>
      <c r="Z2604" s="79" t="s">
        <v>10629</v>
      </c>
      <c r="AA2604" s="76"/>
      <c r="AB2604" s="76"/>
      <c r="AC2604" s="76"/>
      <c r="AD2604" s="76"/>
      <c r="AE2604" s="97" t="s">
        <v>10630</v>
      </c>
      <c r="AF2604" s="76"/>
      <c r="AG2604" s="76"/>
      <c r="AH2604" s="76"/>
      <c r="AI2604" s="67" t="s">
        <v>10848</v>
      </c>
      <c r="AJ2604" s="79" t="s">
        <v>10346</v>
      </c>
      <c r="AK2604" s="68"/>
      <c r="AL2604" s="68"/>
      <c r="AM2604" s="68"/>
      <c r="AN2604" s="110"/>
      <c r="AO2604" s="110"/>
      <c r="AP2604" s="107"/>
      <c r="AQ2604" s="68"/>
    </row>
    <row r="2605" customFormat="false" ht="15" hidden="false" customHeight="false" outlineLevel="0" collapsed="false">
      <c r="B2605" s="1" t="str">
        <f aca="false">поверители!$E2605</f>
        <v>00691</v>
      </c>
      <c r="C2605" s="64" t="s">
        <v>291</v>
      </c>
      <c r="D2605" s="63"/>
      <c r="E2605" s="81" t="s">
        <v>13359</v>
      </c>
      <c r="F2605" s="63"/>
      <c r="G2605" s="63" t="s">
        <v>10335</v>
      </c>
      <c r="H2605" s="63" t="s">
        <v>404</v>
      </c>
      <c r="I2605" s="67" t="s">
        <v>10670</v>
      </c>
      <c r="J2605" s="76"/>
      <c r="K2605" s="76"/>
      <c r="L2605" s="76"/>
      <c r="M2605" s="76"/>
      <c r="N2605" s="76"/>
      <c r="O2605" s="71" t="s">
        <v>10335</v>
      </c>
      <c r="P2605" s="71"/>
      <c r="Q2605" s="71" t="s">
        <v>10338</v>
      </c>
      <c r="R2605" s="79" t="s">
        <v>10339</v>
      </c>
      <c r="S2605" s="95" t="n">
        <v>45182</v>
      </c>
      <c r="T2605" s="74" t="n">
        <v>45547</v>
      </c>
      <c r="U2605" s="87" t="s">
        <v>10340</v>
      </c>
      <c r="V2605" s="87" t="s">
        <v>10341</v>
      </c>
      <c r="W2605" s="76"/>
      <c r="X2605" s="71" t="s">
        <v>10335</v>
      </c>
      <c r="Y2605" s="71" t="s">
        <v>10342</v>
      </c>
      <c r="Z2605" s="79" t="s">
        <v>10629</v>
      </c>
      <c r="AA2605" s="76"/>
      <c r="AB2605" s="76"/>
      <c r="AC2605" s="76"/>
      <c r="AD2605" s="76"/>
      <c r="AE2605" s="97" t="s">
        <v>10630</v>
      </c>
      <c r="AF2605" s="76"/>
      <c r="AG2605" s="76"/>
      <c r="AH2605" s="76"/>
      <c r="AI2605" s="67" t="s">
        <v>12123</v>
      </c>
      <c r="AJ2605" s="79" t="s">
        <v>10346</v>
      </c>
      <c r="AK2605" s="68"/>
      <c r="AL2605" s="68"/>
      <c r="AM2605" s="68"/>
      <c r="AN2605" s="110"/>
      <c r="AO2605" s="110"/>
      <c r="AP2605" s="107"/>
      <c r="AQ2605" s="68"/>
    </row>
    <row r="2606" customFormat="false" ht="15" hidden="false" customHeight="false" outlineLevel="0" collapsed="false">
      <c r="B2606" s="1" t="str">
        <f aca="false">поверители!$E2606</f>
        <v>00700</v>
      </c>
      <c r="C2606" s="64" t="s">
        <v>291</v>
      </c>
      <c r="D2606" s="63"/>
      <c r="E2606" s="81" t="s">
        <v>13360</v>
      </c>
      <c r="F2606" s="63"/>
      <c r="G2606" s="63" t="s">
        <v>10335</v>
      </c>
      <c r="H2606" s="63" t="s">
        <v>404</v>
      </c>
      <c r="I2606" s="67" t="s">
        <v>10458</v>
      </c>
      <c r="J2606" s="76"/>
      <c r="K2606" s="76"/>
      <c r="L2606" s="76"/>
      <c r="M2606" s="76"/>
      <c r="N2606" s="76"/>
      <c r="O2606" s="71" t="s">
        <v>10335</v>
      </c>
      <c r="P2606" s="71"/>
      <c r="Q2606" s="71" t="s">
        <v>10338</v>
      </c>
      <c r="R2606" s="79" t="s">
        <v>10339</v>
      </c>
      <c r="S2606" s="95" t="n">
        <v>45182</v>
      </c>
      <c r="T2606" s="74" t="n">
        <v>45547</v>
      </c>
      <c r="U2606" s="87" t="s">
        <v>10340</v>
      </c>
      <c r="V2606" s="87" t="s">
        <v>10341</v>
      </c>
      <c r="W2606" s="76"/>
      <c r="X2606" s="71" t="s">
        <v>10335</v>
      </c>
      <c r="Y2606" s="71" t="s">
        <v>10342</v>
      </c>
      <c r="Z2606" s="79" t="s">
        <v>10629</v>
      </c>
      <c r="AA2606" s="76"/>
      <c r="AB2606" s="76"/>
      <c r="AC2606" s="76"/>
      <c r="AD2606" s="76"/>
      <c r="AE2606" s="97" t="s">
        <v>10630</v>
      </c>
      <c r="AF2606" s="76"/>
      <c r="AG2606" s="76"/>
      <c r="AH2606" s="76"/>
      <c r="AI2606" s="67" t="s">
        <v>10943</v>
      </c>
      <c r="AJ2606" s="79" t="s">
        <v>10346</v>
      </c>
      <c r="AK2606" s="68"/>
      <c r="AL2606" s="68"/>
      <c r="AM2606" s="68"/>
      <c r="AN2606" s="110"/>
      <c r="AO2606" s="110"/>
      <c r="AP2606" s="107"/>
      <c r="AQ2606" s="68"/>
    </row>
    <row r="2607" customFormat="false" ht="15" hidden="false" customHeight="false" outlineLevel="0" collapsed="false">
      <c r="B2607" s="1" t="str">
        <f aca="false">поверители!$E2607</f>
        <v>00702</v>
      </c>
      <c r="C2607" s="64" t="s">
        <v>291</v>
      </c>
      <c r="D2607" s="63"/>
      <c r="E2607" s="81" t="s">
        <v>13361</v>
      </c>
      <c r="F2607" s="63"/>
      <c r="G2607" s="63" t="s">
        <v>10335</v>
      </c>
      <c r="H2607" s="63" t="s">
        <v>404</v>
      </c>
      <c r="I2607" s="67" t="s">
        <v>10458</v>
      </c>
      <c r="J2607" s="76"/>
      <c r="K2607" s="76"/>
      <c r="L2607" s="76"/>
      <c r="M2607" s="76"/>
      <c r="N2607" s="76"/>
      <c r="O2607" s="71" t="s">
        <v>10335</v>
      </c>
      <c r="P2607" s="71"/>
      <c r="Q2607" s="71" t="s">
        <v>10338</v>
      </c>
      <c r="R2607" s="79" t="s">
        <v>10339</v>
      </c>
      <c r="S2607" s="95" t="n">
        <v>45182</v>
      </c>
      <c r="T2607" s="74" t="n">
        <v>45547</v>
      </c>
      <c r="U2607" s="87" t="s">
        <v>10340</v>
      </c>
      <c r="V2607" s="87" t="s">
        <v>10341</v>
      </c>
      <c r="W2607" s="76"/>
      <c r="X2607" s="71" t="s">
        <v>10335</v>
      </c>
      <c r="Y2607" s="71" t="s">
        <v>10342</v>
      </c>
      <c r="Z2607" s="79" t="s">
        <v>10629</v>
      </c>
      <c r="AA2607" s="76"/>
      <c r="AB2607" s="76"/>
      <c r="AC2607" s="76"/>
      <c r="AD2607" s="76"/>
      <c r="AE2607" s="97" t="s">
        <v>10630</v>
      </c>
      <c r="AF2607" s="76"/>
      <c r="AG2607" s="76"/>
      <c r="AH2607" s="76"/>
      <c r="AI2607" s="67" t="s">
        <v>10647</v>
      </c>
      <c r="AJ2607" s="79" t="s">
        <v>10346</v>
      </c>
      <c r="AK2607" s="68"/>
      <c r="AL2607" s="68"/>
      <c r="AM2607" s="68"/>
      <c r="AN2607" s="110"/>
      <c r="AO2607" s="110"/>
      <c r="AP2607" s="107"/>
      <c r="AQ2607" s="68"/>
    </row>
    <row r="2608" customFormat="false" ht="15" hidden="false" customHeight="false" outlineLevel="0" collapsed="false">
      <c r="B2608" s="1" t="str">
        <f aca="false">поверители!$E2608</f>
        <v>00704</v>
      </c>
      <c r="C2608" s="64" t="s">
        <v>291</v>
      </c>
      <c r="D2608" s="63"/>
      <c r="E2608" s="81" t="s">
        <v>13362</v>
      </c>
      <c r="F2608" s="63"/>
      <c r="G2608" s="63" t="s">
        <v>10335</v>
      </c>
      <c r="H2608" s="63" t="s">
        <v>404</v>
      </c>
      <c r="I2608" s="67" t="s">
        <v>10458</v>
      </c>
      <c r="J2608" s="76"/>
      <c r="K2608" s="76"/>
      <c r="L2608" s="76"/>
      <c r="M2608" s="76"/>
      <c r="N2608" s="76"/>
      <c r="O2608" s="71" t="s">
        <v>10335</v>
      </c>
      <c r="P2608" s="71"/>
      <c r="Q2608" s="71" t="s">
        <v>10338</v>
      </c>
      <c r="R2608" s="79" t="s">
        <v>10339</v>
      </c>
      <c r="S2608" s="95" t="n">
        <v>45182</v>
      </c>
      <c r="T2608" s="74" t="n">
        <v>45547</v>
      </c>
      <c r="U2608" s="87" t="s">
        <v>10340</v>
      </c>
      <c r="V2608" s="87" t="s">
        <v>10341</v>
      </c>
      <c r="W2608" s="76"/>
      <c r="X2608" s="71" t="s">
        <v>10335</v>
      </c>
      <c r="Y2608" s="71" t="s">
        <v>10342</v>
      </c>
      <c r="Z2608" s="79" t="s">
        <v>10629</v>
      </c>
      <c r="AA2608" s="76"/>
      <c r="AB2608" s="76"/>
      <c r="AC2608" s="76"/>
      <c r="AD2608" s="76"/>
      <c r="AE2608" s="97" t="s">
        <v>10630</v>
      </c>
      <c r="AF2608" s="76"/>
      <c r="AG2608" s="76"/>
      <c r="AH2608" s="76"/>
      <c r="AI2608" s="67" t="s">
        <v>10647</v>
      </c>
      <c r="AJ2608" s="79" t="s">
        <v>10346</v>
      </c>
      <c r="AK2608" s="68"/>
      <c r="AL2608" s="68"/>
      <c r="AM2608" s="68"/>
      <c r="AN2608" s="110"/>
      <c r="AO2608" s="110"/>
      <c r="AP2608" s="107"/>
      <c r="AQ2608" s="68"/>
    </row>
    <row r="2609" customFormat="false" ht="15" hidden="false" customHeight="false" outlineLevel="0" collapsed="false">
      <c r="B2609" s="1" t="str">
        <f aca="false">поверители!$E2609</f>
        <v>00705</v>
      </c>
      <c r="C2609" s="64" t="s">
        <v>291</v>
      </c>
      <c r="D2609" s="63"/>
      <c r="E2609" s="81" t="s">
        <v>13363</v>
      </c>
      <c r="F2609" s="63"/>
      <c r="G2609" s="63" t="s">
        <v>10335</v>
      </c>
      <c r="H2609" s="63" t="s">
        <v>404</v>
      </c>
      <c r="I2609" s="67" t="s">
        <v>10458</v>
      </c>
      <c r="J2609" s="76"/>
      <c r="K2609" s="76"/>
      <c r="L2609" s="76"/>
      <c r="M2609" s="76"/>
      <c r="N2609" s="76"/>
      <c r="O2609" s="71" t="s">
        <v>10335</v>
      </c>
      <c r="P2609" s="71"/>
      <c r="Q2609" s="71" t="s">
        <v>10338</v>
      </c>
      <c r="R2609" s="79" t="s">
        <v>10339</v>
      </c>
      <c r="S2609" s="95" t="n">
        <v>45182</v>
      </c>
      <c r="T2609" s="74" t="n">
        <v>45547</v>
      </c>
      <c r="U2609" s="87" t="s">
        <v>10340</v>
      </c>
      <c r="V2609" s="87" t="s">
        <v>10341</v>
      </c>
      <c r="W2609" s="76"/>
      <c r="X2609" s="71" t="s">
        <v>10335</v>
      </c>
      <c r="Y2609" s="71" t="s">
        <v>10342</v>
      </c>
      <c r="Z2609" s="79" t="s">
        <v>10629</v>
      </c>
      <c r="AA2609" s="76"/>
      <c r="AB2609" s="76"/>
      <c r="AC2609" s="76"/>
      <c r="AD2609" s="76"/>
      <c r="AE2609" s="97" t="s">
        <v>10630</v>
      </c>
      <c r="AF2609" s="76"/>
      <c r="AG2609" s="76"/>
      <c r="AH2609" s="76"/>
      <c r="AI2609" s="67" t="s">
        <v>10647</v>
      </c>
      <c r="AJ2609" s="79" t="s">
        <v>42</v>
      </c>
      <c r="AK2609" s="68"/>
      <c r="AL2609" s="68"/>
      <c r="AM2609" s="68"/>
      <c r="AN2609" s="110"/>
      <c r="AO2609" s="110"/>
      <c r="AP2609" s="107"/>
      <c r="AQ2609" s="68"/>
    </row>
    <row r="2610" customFormat="false" ht="15" hidden="false" customHeight="false" outlineLevel="0" collapsed="false">
      <c r="B2610" s="1" t="str">
        <f aca="false">поверители!$E2610</f>
        <v>00706</v>
      </c>
      <c r="C2610" s="64" t="s">
        <v>291</v>
      </c>
      <c r="D2610" s="63"/>
      <c r="E2610" s="81" t="s">
        <v>13364</v>
      </c>
      <c r="F2610" s="63"/>
      <c r="G2610" s="63" t="s">
        <v>10335</v>
      </c>
      <c r="H2610" s="63" t="s">
        <v>404</v>
      </c>
      <c r="I2610" s="67" t="s">
        <v>10458</v>
      </c>
      <c r="J2610" s="76"/>
      <c r="K2610" s="76"/>
      <c r="L2610" s="76"/>
      <c r="M2610" s="76"/>
      <c r="N2610" s="76"/>
      <c r="O2610" s="71" t="s">
        <v>10335</v>
      </c>
      <c r="P2610" s="71"/>
      <c r="Q2610" s="71" t="s">
        <v>10338</v>
      </c>
      <c r="R2610" s="79" t="s">
        <v>10339</v>
      </c>
      <c r="S2610" s="95" t="n">
        <v>45182</v>
      </c>
      <c r="T2610" s="74" t="n">
        <v>45547</v>
      </c>
      <c r="U2610" s="87" t="s">
        <v>10340</v>
      </c>
      <c r="V2610" s="87" t="s">
        <v>10341</v>
      </c>
      <c r="W2610" s="76"/>
      <c r="X2610" s="71" t="s">
        <v>10335</v>
      </c>
      <c r="Y2610" s="71" t="s">
        <v>10342</v>
      </c>
      <c r="Z2610" s="79" t="s">
        <v>10629</v>
      </c>
      <c r="AA2610" s="76"/>
      <c r="AB2610" s="76"/>
      <c r="AC2610" s="76"/>
      <c r="AD2610" s="76"/>
      <c r="AE2610" s="97" t="s">
        <v>10630</v>
      </c>
      <c r="AF2610" s="76"/>
      <c r="AG2610" s="76"/>
      <c r="AH2610" s="76"/>
      <c r="AI2610" s="67" t="s">
        <v>10647</v>
      </c>
      <c r="AJ2610" s="79" t="s">
        <v>42</v>
      </c>
      <c r="AK2610" s="68"/>
      <c r="AL2610" s="68"/>
      <c r="AM2610" s="68"/>
      <c r="AN2610" s="110"/>
      <c r="AO2610" s="110"/>
      <c r="AP2610" s="107"/>
      <c r="AQ2610" s="68"/>
    </row>
    <row r="2611" customFormat="false" ht="17.9" hidden="false" customHeight="false" outlineLevel="0" collapsed="false">
      <c r="B2611" s="1" t="str">
        <f aca="false">поверители!$E2611</f>
        <v>00714</v>
      </c>
      <c r="C2611" s="64" t="s">
        <v>291</v>
      </c>
      <c r="D2611" s="63"/>
      <c r="E2611" s="81" t="s">
        <v>13365</v>
      </c>
      <c r="F2611" s="63"/>
      <c r="G2611" s="63" t="s">
        <v>10335</v>
      </c>
      <c r="H2611" s="63" t="s">
        <v>404</v>
      </c>
      <c r="I2611" s="67" t="s">
        <v>10458</v>
      </c>
      <c r="J2611" s="76"/>
      <c r="K2611" s="76"/>
      <c r="L2611" s="76"/>
      <c r="M2611" s="76"/>
      <c r="N2611" s="76"/>
      <c r="O2611" s="71" t="s">
        <v>10335</v>
      </c>
      <c r="P2611" s="71"/>
      <c r="Q2611" s="71" t="s">
        <v>10338</v>
      </c>
      <c r="R2611" s="79" t="s">
        <v>10339</v>
      </c>
      <c r="S2611" s="95" t="n">
        <v>45182</v>
      </c>
      <c r="T2611" s="74" t="n">
        <v>45547</v>
      </c>
      <c r="U2611" s="87" t="s">
        <v>10340</v>
      </c>
      <c r="V2611" s="87" t="s">
        <v>10341</v>
      </c>
      <c r="W2611" s="76"/>
      <c r="X2611" s="71" t="s">
        <v>10335</v>
      </c>
      <c r="Y2611" s="71" t="s">
        <v>10342</v>
      </c>
      <c r="Z2611" s="79" t="s">
        <v>10629</v>
      </c>
      <c r="AA2611" s="76"/>
      <c r="AB2611" s="76"/>
      <c r="AC2611" s="76"/>
      <c r="AD2611" s="76"/>
      <c r="AE2611" s="97" t="s">
        <v>13357</v>
      </c>
      <c r="AF2611" s="76"/>
      <c r="AG2611" s="76"/>
      <c r="AH2611" s="76"/>
      <c r="AI2611" s="104" t="s">
        <v>10733</v>
      </c>
      <c r="AJ2611" s="79" t="s">
        <v>42</v>
      </c>
      <c r="AK2611" s="68"/>
      <c r="AL2611" s="68"/>
      <c r="AM2611" s="68"/>
      <c r="AN2611" s="110"/>
      <c r="AO2611" s="110"/>
      <c r="AP2611" s="107"/>
      <c r="AQ2611" s="68"/>
    </row>
    <row r="2612" customFormat="false" ht="17.9" hidden="false" customHeight="false" outlineLevel="0" collapsed="false">
      <c r="B2612" s="1" t="str">
        <f aca="false">поверители!$E2612</f>
        <v>00717</v>
      </c>
      <c r="C2612" s="64" t="s">
        <v>291</v>
      </c>
      <c r="D2612" s="63"/>
      <c r="E2612" s="81" t="s">
        <v>13366</v>
      </c>
      <c r="F2612" s="63"/>
      <c r="G2612" s="63" t="s">
        <v>10335</v>
      </c>
      <c r="H2612" s="63" t="s">
        <v>404</v>
      </c>
      <c r="I2612" s="67" t="s">
        <v>10458</v>
      </c>
      <c r="J2612" s="76"/>
      <c r="K2612" s="76"/>
      <c r="L2612" s="76"/>
      <c r="M2612" s="76"/>
      <c r="N2612" s="76"/>
      <c r="O2612" s="71" t="s">
        <v>10335</v>
      </c>
      <c r="P2612" s="71"/>
      <c r="Q2612" s="71" t="s">
        <v>10338</v>
      </c>
      <c r="R2612" s="79" t="s">
        <v>10339</v>
      </c>
      <c r="S2612" s="95" t="n">
        <v>45182</v>
      </c>
      <c r="T2612" s="74" t="n">
        <v>45547</v>
      </c>
      <c r="U2612" s="87" t="s">
        <v>10340</v>
      </c>
      <c r="V2612" s="87" t="s">
        <v>10341</v>
      </c>
      <c r="W2612" s="76"/>
      <c r="X2612" s="71" t="s">
        <v>10335</v>
      </c>
      <c r="Y2612" s="71" t="s">
        <v>10342</v>
      </c>
      <c r="Z2612" s="79" t="s">
        <v>10629</v>
      </c>
      <c r="AA2612" s="76"/>
      <c r="AB2612" s="76"/>
      <c r="AC2612" s="76"/>
      <c r="AD2612" s="76"/>
      <c r="AE2612" s="97" t="s">
        <v>13357</v>
      </c>
      <c r="AF2612" s="76"/>
      <c r="AG2612" s="76"/>
      <c r="AH2612" s="76"/>
      <c r="AI2612" s="104" t="s">
        <v>10733</v>
      </c>
      <c r="AJ2612" s="79" t="s">
        <v>42</v>
      </c>
      <c r="AK2612" s="68"/>
      <c r="AL2612" s="68"/>
      <c r="AM2612" s="68"/>
      <c r="AN2612" s="110"/>
      <c r="AO2612" s="110"/>
      <c r="AP2612" s="107"/>
      <c r="AQ2612" s="68"/>
    </row>
    <row r="2613" customFormat="false" ht="15" hidden="false" customHeight="false" outlineLevel="0" collapsed="false">
      <c r="B2613" s="1" t="str">
        <f aca="false">поверители!$E2613</f>
        <v>00720</v>
      </c>
      <c r="C2613" s="64" t="s">
        <v>291</v>
      </c>
      <c r="D2613" s="63"/>
      <c r="E2613" s="67" t="s">
        <v>13367</v>
      </c>
      <c r="F2613" s="63"/>
      <c r="G2613" s="63" t="s">
        <v>10335</v>
      </c>
      <c r="H2613" s="63" t="s">
        <v>294</v>
      </c>
      <c r="I2613" s="67" t="s">
        <v>10458</v>
      </c>
      <c r="J2613" s="76"/>
      <c r="K2613" s="76"/>
      <c r="L2613" s="76"/>
      <c r="M2613" s="76"/>
      <c r="N2613" s="76"/>
      <c r="O2613" s="71" t="s">
        <v>10335</v>
      </c>
      <c r="P2613" s="71"/>
      <c r="Q2613" s="71" t="s">
        <v>10338</v>
      </c>
      <c r="R2613" s="79" t="s">
        <v>10339</v>
      </c>
      <c r="S2613" s="95" t="n">
        <v>45182</v>
      </c>
      <c r="T2613" s="74" t="n">
        <v>45547</v>
      </c>
      <c r="U2613" s="87" t="s">
        <v>10340</v>
      </c>
      <c r="V2613" s="87" t="s">
        <v>10341</v>
      </c>
      <c r="W2613" s="76"/>
      <c r="X2613" s="71" t="s">
        <v>10335</v>
      </c>
      <c r="Y2613" s="71" t="s">
        <v>10342</v>
      </c>
      <c r="Z2613" s="79" t="s">
        <v>10629</v>
      </c>
      <c r="AA2613" s="76"/>
      <c r="AB2613" s="76"/>
      <c r="AC2613" s="76"/>
      <c r="AD2613" s="76"/>
      <c r="AE2613" s="97" t="s">
        <v>13357</v>
      </c>
      <c r="AF2613" s="76"/>
      <c r="AG2613" s="76"/>
      <c r="AH2613" s="76"/>
      <c r="AI2613" s="67" t="s">
        <v>10733</v>
      </c>
      <c r="AJ2613" s="79" t="s">
        <v>42</v>
      </c>
      <c r="AK2613" s="68"/>
      <c r="AL2613" s="68"/>
      <c r="AM2613" s="68"/>
      <c r="AN2613" s="110"/>
      <c r="AO2613" s="110"/>
      <c r="AP2613" s="107"/>
      <c r="AQ2613" s="68"/>
    </row>
    <row r="2614" customFormat="false" ht="15" hidden="false" customHeight="false" outlineLevel="0" collapsed="false">
      <c r="B2614" s="1" t="str">
        <f aca="false">поверители!$E2614</f>
        <v>01236</v>
      </c>
      <c r="C2614" s="64" t="s">
        <v>428</v>
      </c>
      <c r="D2614" s="63"/>
      <c r="E2614" s="81" t="s">
        <v>13368</v>
      </c>
      <c r="F2614" s="63"/>
      <c r="G2614" s="63" t="s">
        <v>10335</v>
      </c>
      <c r="H2614" s="63" t="s">
        <v>404</v>
      </c>
      <c r="I2614" s="67" t="s">
        <v>10374</v>
      </c>
      <c r="J2614" s="76"/>
      <c r="K2614" s="76"/>
      <c r="L2614" s="76"/>
      <c r="M2614" s="76"/>
      <c r="N2614" s="76"/>
      <c r="O2614" s="71" t="s">
        <v>10335</v>
      </c>
      <c r="P2614" s="71"/>
      <c r="Q2614" s="71" t="s">
        <v>10338</v>
      </c>
      <c r="R2614" s="79" t="s">
        <v>10339</v>
      </c>
      <c r="S2614" s="95" t="n">
        <v>45182</v>
      </c>
      <c r="T2614" s="74" t="n">
        <v>45547</v>
      </c>
      <c r="U2614" s="87" t="s">
        <v>10340</v>
      </c>
      <c r="V2614" s="87" t="s">
        <v>10341</v>
      </c>
      <c r="W2614" s="76"/>
      <c r="X2614" s="71" t="s">
        <v>10335</v>
      </c>
      <c r="Y2614" s="71" t="s">
        <v>10342</v>
      </c>
      <c r="Z2614" s="79" t="s">
        <v>10629</v>
      </c>
      <c r="AA2614" s="76"/>
      <c r="AB2614" s="76"/>
      <c r="AC2614" s="76"/>
      <c r="AD2614" s="76"/>
      <c r="AE2614" s="97" t="s">
        <v>10630</v>
      </c>
      <c r="AF2614" s="76"/>
      <c r="AG2614" s="76"/>
      <c r="AH2614" s="76"/>
      <c r="AI2614" s="67" t="s">
        <v>11001</v>
      </c>
      <c r="AJ2614" s="79" t="s">
        <v>42</v>
      </c>
      <c r="AK2614" s="68"/>
      <c r="AL2614" s="68"/>
      <c r="AM2614" s="68"/>
      <c r="AN2614" s="110"/>
      <c r="AO2614" s="110"/>
      <c r="AP2614" s="107"/>
      <c r="AQ2614" s="68"/>
    </row>
    <row r="2615" customFormat="false" ht="15" hidden="false" customHeight="false" outlineLevel="0" collapsed="false">
      <c r="B2615" s="1" t="str">
        <f aca="false">поверители!$E2615</f>
        <v>01237</v>
      </c>
      <c r="C2615" s="64" t="s">
        <v>291</v>
      </c>
      <c r="D2615" s="63"/>
      <c r="E2615" s="81" t="s">
        <v>13369</v>
      </c>
      <c r="F2615" s="63"/>
      <c r="G2615" s="63" t="s">
        <v>10335</v>
      </c>
      <c r="H2615" s="63" t="s">
        <v>404</v>
      </c>
      <c r="I2615" s="67" t="s">
        <v>10667</v>
      </c>
      <c r="J2615" s="76"/>
      <c r="K2615" s="76"/>
      <c r="L2615" s="76"/>
      <c r="M2615" s="76"/>
      <c r="N2615" s="76"/>
      <c r="O2615" s="71" t="s">
        <v>10335</v>
      </c>
      <c r="P2615" s="71"/>
      <c r="Q2615" s="71" t="s">
        <v>10338</v>
      </c>
      <c r="R2615" s="79" t="s">
        <v>10339</v>
      </c>
      <c r="S2615" s="95" t="n">
        <v>45182</v>
      </c>
      <c r="T2615" s="74" t="n">
        <v>45547</v>
      </c>
      <c r="U2615" s="87" t="s">
        <v>10340</v>
      </c>
      <c r="V2615" s="87" t="s">
        <v>10341</v>
      </c>
      <c r="W2615" s="76"/>
      <c r="X2615" s="71" t="s">
        <v>10335</v>
      </c>
      <c r="Y2615" s="71" t="s">
        <v>10342</v>
      </c>
      <c r="Z2615" s="79" t="s">
        <v>10629</v>
      </c>
      <c r="AA2615" s="76"/>
      <c r="AB2615" s="76"/>
      <c r="AC2615" s="76"/>
      <c r="AD2615" s="76"/>
      <c r="AE2615" s="97" t="s">
        <v>10630</v>
      </c>
      <c r="AF2615" s="76"/>
      <c r="AG2615" s="76"/>
      <c r="AH2615" s="76"/>
      <c r="AI2615" s="67" t="s">
        <v>11001</v>
      </c>
      <c r="AJ2615" s="79" t="s">
        <v>42</v>
      </c>
      <c r="AK2615" s="68"/>
      <c r="AL2615" s="68"/>
      <c r="AM2615" s="68"/>
      <c r="AN2615" s="110"/>
      <c r="AO2615" s="110"/>
      <c r="AP2615" s="107"/>
      <c r="AQ2615" s="68"/>
    </row>
    <row r="2616" customFormat="false" ht="15" hidden="false" customHeight="false" outlineLevel="0" collapsed="false">
      <c r="B2616" s="1" t="str">
        <f aca="false">поверители!$E2616</f>
        <v>01238</v>
      </c>
      <c r="C2616" s="64" t="s">
        <v>428</v>
      </c>
      <c r="D2616" s="63"/>
      <c r="E2616" s="81" t="s">
        <v>13370</v>
      </c>
      <c r="F2616" s="63"/>
      <c r="G2616" s="63" t="s">
        <v>10335</v>
      </c>
      <c r="H2616" s="63" t="s">
        <v>404</v>
      </c>
      <c r="I2616" s="67" t="s">
        <v>10374</v>
      </c>
      <c r="J2616" s="76"/>
      <c r="K2616" s="76"/>
      <c r="L2616" s="76"/>
      <c r="M2616" s="76"/>
      <c r="N2616" s="76"/>
      <c r="O2616" s="71" t="s">
        <v>10335</v>
      </c>
      <c r="P2616" s="71"/>
      <c r="Q2616" s="71" t="s">
        <v>10338</v>
      </c>
      <c r="R2616" s="79" t="s">
        <v>10339</v>
      </c>
      <c r="S2616" s="95" t="n">
        <v>45182</v>
      </c>
      <c r="T2616" s="74" t="n">
        <v>45547</v>
      </c>
      <c r="U2616" s="87" t="s">
        <v>10340</v>
      </c>
      <c r="V2616" s="87" t="s">
        <v>10341</v>
      </c>
      <c r="W2616" s="76"/>
      <c r="X2616" s="71" t="s">
        <v>10335</v>
      </c>
      <c r="Y2616" s="71" t="s">
        <v>10342</v>
      </c>
      <c r="Z2616" s="79" t="s">
        <v>10629</v>
      </c>
      <c r="AA2616" s="76"/>
      <c r="AB2616" s="76"/>
      <c r="AC2616" s="76"/>
      <c r="AD2616" s="76"/>
      <c r="AE2616" s="97" t="s">
        <v>10630</v>
      </c>
      <c r="AF2616" s="76"/>
      <c r="AG2616" s="76"/>
      <c r="AH2616" s="76"/>
      <c r="AI2616" s="67" t="s">
        <v>11001</v>
      </c>
      <c r="AJ2616" s="79" t="s">
        <v>42</v>
      </c>
      <c r="AK2616" s="68"/>
      <c r="AL2616" s="68"/>
      <c r="AM2616" s="68"/>
      <c r="AN2616" s="110"/>
      <c r="AO2616" s="110"/>
      <c r="AP2616" s="107"/>
      <c r="AQ2616" s="68"/>
    </row>
    <row r="2617" customFormat="false" ht="17.9" hidden="false" customHeight="false" outlineLevel="0" collapsed="false">
      <c r="B2617" s="1" t="str">
        <f aca="false">поверители!$E2617</f>
        <v>01617</v>
      </c>
      <c r="C2617" s="64" t="s">
        <v>291</v>
      </c>
      <c r="D2617" s="63"/>
      <c r="E2617" s="81" t="s">
        <v>13371</v>
      </c>
      <c r="F2617" s="63"/>
      <c r="G2617" s="63" t="s">
        <v>10335</v>
      </c>
      <c r="H2617" s="63" t="s">
        <v>294</v>
      </c>
      <c r="I2617" s="67" t="s">
        <v>10458</v>
      </c>
      <c r="J2617" s="76"/>
      <c r="K2617" s="76"/>
      <c r="L2617" s="76"/>
      <c r="M2617" s="76"/>
      <c r="N2617" s="76"/>
      <c r="O2617" s="71" t="s">
        <v>10335</v>
      </c>
      <c r="P2617" s="71"/>
      <c r="Q2617" s="71" t="s">
        <v>10338</v>
      </c>
      <c r="R2617" s="79" t="s">
        <v>10339</v>
      </c>
      <c r="S2617" s="95" t="n">
        <v>45182</v>
      </c>
      <c r="T2617" s="74" t="n">
        <v>45547</v>
      </c>
      <c r="U2617" s="87" t="s">
        <v>10340</v>
      </c>
      <c r="V2617" s="87" t="s">
        <v>10341</v>
      </c>
      <c r="W2617" s="76"/>
      <c r="X2617" s="71" t="s">
        <v>10335</v>
      </c>
      <c r="Y2617" s="71" t="s">
        <v>10342</v>
      </c>
      <c r="Z2617" s="79" t="s">
        <v>10629</v>
      </c>
      <c r="AA2617" s="76"/>
      <c r="AB2617" s="76"/>
      <c r="AC2617" s="76"/>
      <c r="AD2617" s="76"/>
      <c r="AE2617" s="97" t="s">
        <v>13357</v>
      </c>
      <c r="AF2617" s="76"/>
      <c r="AG2617" s="76"/>
      <c r="AH2617" s="76"/>
      <c r="AI2617" s="104" t="s">
        <v>10850</v>
      </c>
      <c r="AJ2617" s="79" t="s">
        <v>42</v>
      </c>
      <c r="AK2617" s="68"/>
      <c r="AL2617" s="68"/>
      <c r="AM2617" s="68"/>
      <c r="AN2617" s="110"/>
      <c r="AO2617" s="110"/>
      <c r="AP2617" s="107"/>
      <c r="AQ2617" s="68"/>
    </row>
    <row r="2618" customFormat="false" ht="15" hidden="false" customHeight="false" outlineLevel="0" collapsed="false">
      <c r="B2618" s="1" t="str">
        <f aca="false">поверители!$E2618</f>
        <v>01636</v>
      </c>
      <c r="C2618" s="64" t="s">
        <v>291</v>
      </c>
      <c r="D2618" s="63"/>
      <c r="E2618" s="81" t="s">
        <v>13372</v>
      </c>
      <c r="F2618" s="63"/>
      <c r="G2618" s="63" t="s">
        <v>10335</v>
      </c>
      <c r="H2618" s="63" t="s">
        <v>404</v>
      </c>
      <c r="I2618" s="67" t="s">
        <v>10458</v>
      </c>
      <c r="J2618" s="76"/>
      <c r="K2618" s="76"/>
      <c r="L2618" s="76"/>
      <c r="M2618" s="76"/>
      <c r="N2618" s="76"/>
      <c r="O2618" s="71" t="s">
        <v>10335</v>
      </c>
      <c r="P2618" s="71"/>
      <c r="Q2618" s="71" t="s">
        <v>10338</v>
      </c>
      <c r="R2618" s="79" t="s">
        <v>10339</v>
      </c>
      <c r="S2618" s="95" t="n">
        <v>45182</v>
      </c>
      <c r="T2618" s="74" t="n">
        <v>45547</v>
      </c>
      <c r="U2618" s="87" t="s">
        <v>10340</v>
      </c>
      <c r="V2618" s="87" t="s">
        <v>10341</v>
      </c>
      <c r="W2618" s="76"/>
      <c r="X2618" s="71" t="s">
        <v>10335</v>
      </c>
      <c r="Y2618" s="71" t="s">
        <v>10342</v>
      </c>
      <c r="Z2618" s="79" t="s">
        <v>10629</v>
      </c>
      <c r="AA2618" s="76"/>
      <c r="AB2618" s="76"/>
      <c r="AC2618" s="76"/>
      <c r="AD2618" s="76"/>
      <c r="AE2618" s="97" t="s">
        <v>10630</v>
      </c>
      <c r="AF2618" s="76"/>
      <c r="AG2618" s="76"/>
      <c r="AH2618" s="76"/>
      <c r="AI2618" s="67" t="s">
        <v>11001</v>
      </c>
      <c r="AJ2618" s="79" t="s">
        <v>42</v>
      </c>
      <c r="AK2618" s="68"/>
      <c r="AL2618" s="68"/>
      <c r="AM2618" s="68"/>
      <c r="AN2618" s="110"/>
      <c r="AO2618" s="110"/>
      <c r="AP2618" s="107"/>
      <c r="AQ2618" s="68"/>
    </row>
    <row r="2619" customFormat="false" ht="17.9" hidden="false" customHeight="false" outlineLevel="0" collapsed="false">
      <c r="B2619" s="1" t="str">
        <f aca="false">поверители!$E2619</f>
        <v>01654</v>
      </c>
      <c r="C2619" s="64" t="s">
        <v>291</v>
      </c>
      <c r="D2619" s="63"/>
      <c r="E2619" s="81" t="s">
        <v>13373</v>
      </c>
      <c r="F2619" s="63"/>
      <c r="G2619" s="63" t="s">
        <v>10335</v>
      </c>
      <c r="H2619" s="63" t="s">
        <v>404</v>
      </c>
      <c r="I2619" s="67" t="s">
        <v>10564</v>
      </c>
      <c r="J2619" s="76"/>
      <c r="K2619" s="76"/>
      <c r="L2619" s="76"/>
      <c r="M2619" s="76"/>
      <c r="N2619" s="76"/>
      <c r="O2619" s="71" t="s">
        <v>10335</v>
      </c>
      <c r="P2619" s="71"/>
      <c r="Q2619" s="71" t="s">
        <v>10338</v>
      </c>
      <c r="R2619" s="79" t="s">
        <v>10339</v>
      </c>
      <c r="S2619" s="95" t="n">
        <v>45182</v>
      </c>
      <c r="T2619" s="74" t="n">
        <v>45547</v>
      </c>
      <c r="U2619" s="87" t="s">
        <v>10340</v>
      </c>
      <c r="V2619" s="87" t="s">
        <v>10341</v>
      </c>
      <c r="W2619" s="76"/>
      <c r="X2619" s="71" t="s">
        <v>10335</v>
      </c>
      <c r="Y2619" s="71" t="s">
        <v>10342</v>
      </c>
      <c r="Z2619" s="79" t="s">
        <v>10629</v>
      </c>
      <c r="AA2619" s="76"/>
      <c r="AB2619" s="76"/>
      <c r="AC2619" s="76"/>
      <c r="AD2619" s="76"/>
      <c r="AE2619" s="97" t="s">
        <v>13357</v>
      </c>
      <c r="AF2619" s="76"/>
      <c r="AG2619" s="76"/>
      <c r="AH2619" s="76"/>
      <c r="AI2619" s="104" t="s">
        <v>10850</v>
      </c>
      <c r="AJ2619" s="79" t="s">
        <v>42</v>
      </c>
      <c r="AK2619" s="68"/>
      <c r="AL2619" s="68"/>
      <c r="AM2619" s="68"/>
      <c r="AN2619" s="110"/>
      <c r="AO2619" s="110"/>
      <c r="AP2619" s="107"/>
      <c r="AQ2619" s="68"/>
    </row>
    <row r="2620" customFormat="false" ht="17.9" hidden="false" customHeight="false" outlineLevel="0" collapsed="false">
      <c r="B2620" s="1" t="str">
        <f aca="false">поверители!$E2620</f>
        <v>01806</v>
      </c>
      <c r="C2620" s="64" t="s">
        <v>724</v>
      </c>
      <c r="D2620" s="63"/>
      <c r="E2620" s="67" t="s">
        <v>12104</v>
      </c>
      <c r="F2620" s="63"/>
      <c r="G2620" s="63" t="s">
        <v>10335</v>
      </c>
      <c r="H2620" s="63" t="s">
        <v>332</v>
      </c>
      <c r="I2620" s="67" t="s">
        <v>10652</v>
      </c>
      <c r="J2620" s="76"/>
      <c r="K2620" s="76"/>
      <c r="L2620" s="76"/>
      <c r="M2620" s="76"/>
      <c r="N2620" s="76"/>
      <c r="O2620" s="71" t="s">
        <v>10335</v>
      </c>
      <c r="P2620" s="71"/>
      <c r="Q2620" s="71" t="s">
        <v>10338</v>
      </c>
      <c r="R2620" s="79" t="s">
        <v>10339</v>
      </c>
      <c r="S2620" s="95" t="n">
        <v>45182</v>
      </c>
      <c r="T2620" s="74" t="n">
        <v>45912</v>
      </c>
      <c r="U2620" s="87" t="s">
        <v>10340</v>
      </c>
      <c r="V2620" s="87" t="s">
        <v>10341</v>
      </c>
      <c r="W2620" s="76"/>
      <c r="X2620" s="71" t="s">
        <v>10335</v>
      </c>
      <c r="Y2620" s="71" t="s">
        <v>10342</v>
      </c>
      <c r="Z2620" s="79" t="s">
        <v>10629</v>
      </c>
      <c r="AA2620" s="76"/>
      <c r="AB2620" s="76"/>
      <c r="AC2620" s="76"/>
      <c r="AD2620" s="76"/>
      <c r="AE2620" s="97" t="s">
        <v>10630</v>
      </c>
      <c r="AF2620" s="76"/>
      <c r="AG2620" s="76"/>
      <c r="AH2620" s="76"/>
      <c r="AI2620" s="104" t="s">
        <v>11001</v>
      </c>
      <c r="AJ2620" s="79" t="s">
        <v>42</v>
      </c>
      <c r="AK2620" s="68"/>
      <c r="AL2620" s="68"/>
      <c r="AM2620" s="68"/>
      <c r="AN2620" s="110"/>
      <c r="AO2620" s="110"/>
      <c r="AP2620" s="107"/>
      <c r="AQ2620" s="68"/>
    </row>
    <row r="2621" customFormat="false" ht="15" hidden="false" customHeight="false" outlineLevel="0" collapsed="false">
      <c r="B2621" s="1" t="str">
        <f aca="false">поверители!$E2621</f>
        <v>01810</v>
      </c>
      <c r="C2621" s="64" t="s">
        <v>291</v>
      </c>
      <c r="D2621" s="63"/>
      <c r="E2621" s="81" t="s">
        <v>13374</v>
      </c>
      <c r="F2621" s="63"/>
      <c r="G2621" s="63" t="s">
        <v>10335</v>
      </c>
      <c r="H2621" s="63" t="s">
        <v>404</v>
      </c>
      <c r="I2621" s="67" t="s">
        <v>10458</v>
      </c>
      <c r="J2621" s="76"/>
      <c r="K2621" s="76"/>
      <c r="L2621" s="76"/>
      <c r="M2621" s="76"/>
      <c r="N2621" s="76"/>
      <c r="O2621" s="71" t="s">
        <v>10335</v>
      </c>
      <c r="P2621" s="71"/>
      <c r="Q2621" s="71" t="s">
        <v>10338</v>
      </c>
      <c r="R2621" s="79" t="s">
        <v>10339</v>
      </c>
      <c r="S2621" s="95" t="n">
        <v>45182</v>
      </c>
      <c r="T2621" s="74" t="n">
        <v>45547</v>
      </c>
      <c r="U2621" s="87" t="s">
        <v>10340</v>
      </c>
      <c r="V2621" s="87" t="s">
        <v>10341</v>
      </c>
      <c r="W2621" s="76"/>
      <c r="X2621" s="71" t="s">
        <v>10335</v>
      </c>
      <c r="Y2621" s="71" t="s">
        <v>10342</v>
      </c>
      <c r="Z2621" s="79" t="s">
        <v>10629</v>
      </c>
      <c r="AA2621" s="76"/>
      <c r="AB2621" s="76"/>
      <c r="AC2621" s="76"/>
      <c r="AD2621" s="76"/>
      <c r="AE2621" s="97" t="s">
        <v>10630</v>
      </c>
      <c r="AF2621" s="76"/>
      <c r="AG2621" s="76"/>
      <c r="AH2621" s="76"/>
      <c r="AI2621" s="67" t="s">
        <v>11001</v>
      </c>
      <c r="AJ2621" s="79" t="s">
        <v>42</v>
      </c>
      <c r="AK2621" s="68"/>
      <c r="AL2621" s="68"/>
      <c r="AM2621" s="68"/>
      <c r="AN2621" s="110"/>
      <c r="AO2621" s="110"/>
      <c r="AP2621" s="107"/>
      <c r="AQ2621" s="68"/>
    </row>
    <row r="2622" customFormat="false" ht="17.9" hidden="false" customHeight="false" outlineLevel="0" collapsed="false">
      <c r="B2622" s="1" t="str">
        <f aca="false">поверители!$E2622</f>
        <v>01821</v>
      </c>
      <c r="C2622" s="64" t="s">
        <v>428</v>
      </c>
      <c r="D2622" s="63"/>
      <c r="E2622" s="67" t="s">
        <v>13375</v>
      </c>
      <c r="F2622" s="63"/>
      <c r="G2622" s="63" t="s">
        <v>10335</v>
      </c>
      <c r="H2622" s="63" t="s">
        <v>294</v>
      </c>
      <c r="I2622" s="67" t="s">
        <v>10649</v>
      </c>
      <c r="J2622" s="76"/>
      <c r="K2622" s="76"/>
      <c r="L2622" s="76"/>
      <c r="M2622" s="76"/>
      <c r="N2622" s="76"/>
      <c r="O2622" s="71" t="s">
        <v>10335</v>
      </c>
      <c r="P2622" s="71"/>
      <c r="Q2622" s="71" t="s">
        <v>10338</v>
      </c>
      <c r="R2622" s="79" t="s">
        <v>10339</v>
      </c>
      <c r="S2622" s="95" t="n">
        <v>45182</v>
      </c>
      <c r="T2622" s="74" t="n">
        <v>45547</v>
      </c>
      <c r="U2622" s="87" t="s">
        <v>10340</v>
      </c>
      <c r="V2622" s="87" t="s">
        <v>10341</v>
      </c>
      <c r="W2622" s="76"/>
      <c r="X2622" s="71" t="s">
        <v>10335</v>
      </c>
      <c r="Y2622" s="71" t="s">
        <v>10342</v>
      </c>
      <c r="Z2622" s="79" t="s">
        <v>10629</v>
      </c>
      <c r="AA2622" s="76"/>
      <c r="AB2622" s="76"/>
      <c r="AC2622" s="76"/>
      <c r="AD2622" s="76"/>
      <c r="AE2622" s="97" t="s">
        <v>13357</v>
      </c>
      <c r="AF2622" s="76"/>
      <c r="AG2622" s="76"/>
      <c r="AH2622" s="76"/>
      <c r="AI2622" s="104" t="s">
        <v>10850</v>
      </c>
      <c r="AJ2622" s="79" t="s">
        <v>42</v>
      </c>
      <c r="AK2622" s="68"/>
      <c r="AL2622" s="68"/>
      <c r="AM2622" s="68"/>
      <c r="AN2622" s="110"/>
      <c r="AO2622" s="110"/>
      <c r="AP2622" s="107"/>
      <c r="AQ2622" s="68"/>
    </row>
    <row r="2623" customFormat="false" ht="15" hidden="false" customHeight="false" outlineLevel="0" collapsed="false">
      <c r="B2623" s="1" t="str">
        <f aca="false">поверители!$E2623</f>
        <v>02259</v>
      </c>
      <c r="C2623" s="64" t="s">
        <v>291</v>
      </c>
      <c r="D2623" s="63"/>
      <c r="E2623" s="81" t="s">
        <v>13376</v>
      </c>
      <c r="F2623" s="63"/>
      <c r="G2623" s="63" t="s">
        <v>10335</v>
      </c>
      <c r="H2623" s="63" t="s">
        <v>404</v>
      </c>
      <c r="I2623" s="67" t="s">
        <v>10458</v>
      </c>
      <c r="J2623" s="76"/>
      <c r="K2623" s="76"/>
      <c r="L2623" s="76"/>
      <c r="M2623" s="76"/>
      <c r="N2623" s="76"/>
      <c r="O2623" s="71" t="s">
        <v>10335</v>
      </c>
      <c r="P2623" s="71"/>
      <c r="Q2623" s="71" t="s">
        <v>10338</v>
      </c>
      <c r="R2623" s="79" t="s">
        <v>10339</v>
      </c>
      <c r="S2623" s="95" t="n">
        <v>45182</v>
      </c>
      <c r="T2623" s="74" t="n">
        <v>45547</v>
      </c>
      <c r="U2623" s="87" t="s">
        <v>10340</v>
      </c>
      <c r="V2623" s="87" t="s">
        <v>10341</v>
      </c>
      <c r="W2623" s="76"/>
      <c r="X2623" s="71" t="s">
        <v>10335</v>
      </c>
      <c r="Y2623" s="71" t="s">
        <v>10342</v>
      </c>
      <c r="Z2623" s="79" t="s">
        <v>10629</v>
      </c>
      <c r="AA2623" s="76"/>
      <c r="AB2623" s="76"/>
      <c r="AC2623" s="76"/>
      <c r="AD2623" s="76"/>
      <c r="AE2623" s="97" t="s">
        <v>10630</v>
      </c>
      <c r="AF2623" s="76"/>
      <c r="AG2623" s="76"/>
      <c r="AH2623" s="76"/>
      <c r="AI2623" s="67" t="s">
        <v>10853</v>
      </c>
      <c r="AJ2623" s="79" t="s">
        <v>42</v>
      </c>
      <c r="AK2623" s="68"/>
      <c r="AL2623" s="68"/>
      <c r="AM2623" s="68"/>
      <c r="AN2623" s="110"/>
      <c r="AO2623" s="110"/>
      <c r="AP2623" s="107"/>
      <c r="AQ2623" s="68"/>
    </row>
    <row r="2624" customFormat="false" ht="15" hidden="false" customHeight="false" outlineLevel="0" collapsed="false">
      <c r="B2624" s="1" t="str">
        <f aca="false">поверители!$E2624</f>
        <v>03374</v>
      </c>
      <c r="C2624" s="64" t="s">
        <v>291</v>
      </c>
      <c r="D2624" s="63"/>
      <c r="E2624" s="81" t="s">
        <v>13377</v>
      </c>
      <c r="F2624" s="63"/>
      <c r="G2624" s="63" t="s">
        <v>10335</v>
      </c>
      <c r="H2624" s="63" t="s">
        <v>404</v>
      </c>
      <c r="I2624" s="67" t="s">
        <v>10458</v>
      </c>
      <c r="J2624" s="76"/>
      <c r="K2624" s="76"/>
      <c r="L2624" s="76"/>
      <c r="M2624" s="76"/>
      <c r="N2624" s="76"/>
      <c r="O2624" s="71" t="s">
        <v>10335</v>
      </c>
      <c r="P2624" s="71"/>
      <c r="Q2624" s="71" t="s">
        <v>10338</v>
      </c>
      <c r="R2624" s="79" t="s">
        <v>10339</v>
      </c>
      <c r="S2624" s="95" t="n">
        <v>45182</v>
      </c>
      <c r="T2624" s="74" t="n">
        <v>45547</v>
      </c>
      <c r="U2624" s="87" t="s">
        <v>10340</v>
      </c>
      <c r="V2624" s="87" t="s">
        <v>10341</v>
      </c>
      <c r="W2624" s="76"/>
      <c r="X2624" s="71" t="s">
        <v>10335</v>
      </c>
      <c r="Y2624" s="71" t="s">
        <v>10342</v>
      </c>
      <c r="Z2624" s="79" t="s">
        <v>10629</v>
      </c>
      <c r="AA2624" s="76"/>
      <c r="AB2624" s="76"/>
      <c r="AC2624" s="76"/>
      <c r="AD2624" s="76"/>
      <c r="AE2624" s="97" t="s">
        <v>10630</v>
      </c>
      <c r="AF2624" s="76"/>
      <c r="AG2624" s="76"/>
      <c r="AH2624" s="76"/>
      <c r="AI2624" s="67" t="s">
        <v>10943</v>
      </c>
      <c r="AJ2624" s="79" t="s">
        <v>42</v>
      </c>
      <c r="AK2624" s="68"/>
      <c r="AL2624" s="68"/>
      <c r="AM2624" s="68"/>
      <c r="AN2624" s="110"/>
      <c r="AO2624" s="110"/>
      <c r="AP2624" s="107"/>
      <c r="AQ2624" s="68"/>
    </row>
    <row r="2625" customFormat="false" ht="15" hidden="false" customHeight="false" outlineLevel="0" collapsed="false">
      <c r="B2625" s="1" t="str">
        <f aca="false">поверители!$E2625</f>
        <v>03706</v>
      </c>
      <c r="C2625" s="64" t="s">
        <v>291</v>
      </c>
      <c r="D2625" s="63"/>
      <c r="E2625" s="67" t="s">
        <v>12111</v>
      </c>
      <c r="F2625" s="63"/>
      <c r="G2625" s="63" t="s">
        <v>10335</v>
      </c>
      <c r="H2625" s="63" t="s">
        <v>404</v>
      </c>
      <c r="I2625" s="67" t="s">
        <v>10458</v>
      </c>
      <c r="J2625" s="76"/>
      <c r="K2625" s="76"/>
      <c r="L2625" s="76"/>
      <c r="M2625" s="76"/>
      <c r="N2625" s="76"/>
      <c r="O2625" s="71" t="s">
        <v>10335</v>
      </c>
      <c r="P2625" s="71"/>
      <c r="Q2625" s="71" t="s">
        <v>10338</v>
      </c>
      <c r="R2625" s="79" t="s">
        <v>10339</v>
      </c>
      <c r="S2625" s="95" t="n">
        <v>45182</v>
      </c>
      <c r="T2625" s="74" t="n">
        <v>45547</v>
      </c>
      <c r="U2625" s="87" t="s">
        <v>10340</v>
      </c>
      <c r="V2625" s="87" t="s">
        <v>10341</v>
      </c>
      <c r="W2625" s="76"/>
      <c r="X2625" s="71" t="s">
        <v>10335</v>
      </c>
      <c r="Y2625" s="71" t="s">
        <v>10342</v>
      </c>
      <c r="Z2625" s="79" t="s">
        <v>10629</v>
      </c>
      <c r="AA2625" s="76"/>
      <c r="AB2625" s="76"/>
      <c r="AC2625" s="76"/>
      <c r="AD2625" s="76"/>
      <c r="AE2625" s="97" t="s">
        <v>10630</v>
      </c>
      <c r="AF2625" s="76"/>
      <c r="AG2625" s="76"/>
      <c r="AH2625" s="76"/>
      <c r="AI2625" s="67" t="s">
        <v>10853</v>
      </c>
      <c r="AJ2625" s="79" t="s">
        <v>42</v>
      </c>
      <c r="AK2625" s="68"/>
      <c r="AL2625" s="68"/>
      <c r="AM2625" s="68"/>
      <c r="AN2625" s="110"/>
      <c r="AO2625" s="110"/>
      <c r="AP2625" s="107"/>
      <c r="AQ2625" s="68"/>
    </row>
    <row r="2626" customFormat="false" ht="15" hidden="false" customHeight="false" outlineLevel="0" collapsed="false">
      <c r="B2626" s="1" t="str">
        <f aca="false">поверители!$E2626</f>
        <v>03719</v>
      </c>
      <c r="C2626" s="64" t="s">
        <v>291</v>
      </c>
      <c r="D2626" s="63"/>
      <c r="E2626" s="67" t="s">
        <v>13378</v>
      </c>
      <c r="F2626" s="63"/>
      <c r="G2626" s="63" t="s">
        <v>10335</v>
      </c>
      <c r="H2626" s="63" t="s">
        <v>404</v>
      </c>
      <c r="I2626" s="67" t="s">
        <v>10458</v>
      </c>
      <c r="J2626" s="76"/>
      <c r="K2626" s="76"/>
      <c r="L2626" s="76"/>
      <c r="M2626" s="76"/>
      <c r="N2626" s="76"/>
      <c r="O2626" s="71" t="s">
        <v>10335</v>
      </c>
      <c r="P2626" s="71"/>
      <c r="Q2626" s="71" t="s">
        <v>10338</v>
      </c>
      <c r="R2626" s="79" t="s">
        <v>10339</v>
      </c>
      <c r="S2626" s="95" t="n">
        <v>45182</v>
      </c>
      <c r="T2626" s="74" t="n">
        <v>45547</v>
      </c>
      <c r="U2626" s="87" t="s">
        <v>10340</v>
      </c>
      <c r="V2626" s="87" t="s">
        <v>10341</v>
      </c>
      <c r="W2626" s="76"/>
      <c r="X2626" s="71" t="s">
        <v>10335</v>
      </c>
      <c r="Y2626" s="71" t="s">
        <v>10342</v>
      </c>
      <c r="Z2626" s="79" t="s">
        <v>10629</v>
      </c>
      <c r="AA2626" s="76"/>
      <c r="AB2626" s="76"/>
      <c r="AC2626" s="76"/>
      <c r="AD2626" s="76"/>
      <c r="AE2626" s="97" t="s">
        <v>10630</v>
      </c>
      <c r="AF2626" s="76"/>
      <c r="AG2626" s="76"/>
      <c r="AH2626" s="76"/>
      <c r="AI2626" s="67" t="s">
        <v>10650</v>
      </c>
      <c r="AJ2626" s="79" t="s">
        <v>42</v>
      </c>
      <c r="AK2626" s="68"/>
      <c r="AL2626" s="68"/>
      <c r="AM2626" s="68"/>
      <c r="AN2626" s="110"/>
      <c r="AO2626" s="110"/>
      <c r="AP2626" s="107"/>
      <c r="AQ2626" s="68"/>
    </row>
    <row r="2627" customFormat="false" ht="15" hidden="false" customHeight="false" outlineLevel="0" collapsed="false">
      <c r="B2627" s="1" t="str">
        <f aca="false">поверители!$E2627</f>
        <v>03720</v>
      </c>
      <c r="C2627" s="64" t="s">
        <v>291</v>
      </c>
      <c r="D2627" s="63"/>
      <c r="E2627" s="67" t="s">
        <v>13379</v>
      </c>
      <c r="F2627" s="63"/>
      <c r="G2627" s="63" t="s">
        <v>10335</v>
      </c>
      <c r="H2627" s="63" t="s">
        <v>404</v>
      </c>
      <c r="I2627" s="67" t="s">
        <v>10458</v>
      </c>
      <c r="J2627" s="76"/>
      <c r="K2627" s="76"/>
      <c r="L2627" s="76"/>
      <c r="M2627" s="76"/>
      <c r="N2627" s="76"/>
      <c r="O2627" s="71" t="s">
        <v>10335</v>
      </c>
      <c r="P2627" s="71"/>
      <c r="Q2627" s="71" t="s">
        <v>10338</v>
      </c>
      <c r="R2627" s="79" t="s">
        <v>10339</v>
      </c>
      <c r="S2627" s="95" t="n">
        <v>45182</v>
      </c>
      <c r="T2627" s="74" t="n">
        <v>45547</v>
      </c>
      <c r="U2627" s="87" t="s">
        <v>10340</v>
      </c>
      <c r="V2627" s="87" t="s">
        <v>10341</v>
      </c>
      <c r="W2627" s="76"/>
      <c r="X2627" s="71" t="s">
        <v>10335</v>
      </c>
      <c r="Y2627" s="71" t="s">
        <v>10342</v>
      </c>
      <c r="Z2627" s="79" t="s">
        <v>10629</v>
      </c>
      <c r="AA2627" s="76"/>
      <c r="AB2627" s="76"/>
      <c r="AC2627" s="76"/>
      <c r="AD2627" s="76"/>
      <c r="AE2627" s="97" t="s">
        <v>13357</v>
      </c>
      <c r="AF2627" s="76"/>
      <c r="AG2627" s="76"/>
      <c r="AH2627" s="76"/>
      <c r="AI2627" s="67" t="s">
        <v>10733</v>
      </c>
      <c r="AJ2627" s="79" t="s">
        <v>42</v>
      </c>
      <c r="AK2627" s="68"/>
      <c r="AL2627" s="68"/>
      <c r="AM2627" s="68"/>
      <c r="AN2627" s="110"/>
      <c r="AO2627" s="110"/>
      <c r="AP2627" s="107"/>
      <c r="AQ2627" s="68"/>
    </row>
    <row r="2628" customFormat="false" ht="15" hidden="false" customHeight="false" outlineLevel="0" collapsed="false">
      <c r="B2628" s="1" t="str">
        <f aca="false">поверители!$E2628</f>
        <v>04902</v>
      </c>
      <c r="C2628" s="64" t="s">
        <v>291</v>
      </c>
      <c r="D2628" s="63"/>
      <c r="E2628" s="81" t="s">
        <v>13380</v>
      </c>
      <c r="F2628" s="63"/>
      <c r="G2628" s="63" t="s">
        <v>10335</v>
      </c>
      <c r="H2628" s="63" t="s">
        <v>404</v>
      </c>
      <c r="I2628" s="67" t="s">
        <v>10458</v>
      </c>
      <c r="J2628" s="76"/>
      <c r="K2628" s="76"/>
      <c r="L2628" s="76"/>
      <c r="M2628" s="76"/>
      <c r="N2628" s="76"/>
      <c r="O2628" s="71" t="s">
        <v>10335</v>
      </c>
      <c r="P2628" s="71"/>
      <c r="Q2628" s="71" t="s">
        <v>10338</v>
      </c>
      <c r="R2628" s="79" t="s">
        <v>10339</v>
      </c>
      <c r="S2628" s="95" t="n">
        <v>45182</v>
      </c>
      <c r="T2628" s="74" t="n">
        <v>45547</v>
      </c>
      <c r="U2628" s="87" t="s">
        <v>10340</v>
      </c>
      <c r="V2628" s="87" t="s">
        <v>10341</v>
      </c>
      <c r="W2628" s="76"/>
      <c r="X2628" s="71" t="s">
        <v>10335</v>
      </c>
      <c r="Y2628" s="71" t="s">
        <v>10342</v>
      </c>
      <c r="Z2628" s="79" t="s">
        <v>10629</v>
      </c>
      <c r="AA2628" s="76"/>
      <c r="AB2628" s="76"/>
      <c r="AC2628" s="76"/>
      <c r="AD2628" s="76"/>
      <c r="AE2628" s="97" t="s">
        <v>10630</v>
      </c>
      <c r="AF2628" s="76"/>
      <c r="AG2628" s="76"/>
      <c r="AH2628" s="76"/>
      <c r="AI2628" s="67" t="s">
        <v>10853</v>
      </c>
      <c r="AJ2628" s="79" t="s">
        <v>42</v>
      </c>
      <c r="AK2628" s="68"/>
      <c r="AL2628" s="68"/>
      <c r="AM2628" s="68"/>
      <c r="AN2628" s="110"/>
      <c r="AO2628" s="110"/>
      <c r="AP2628" s="107"/>
      <c r="AQ2628" s="68"/>
    </row>
    <row r="2629" customFormat="false" ht="15" hidden="false" customHeight="false" outlineLevel="0" collapsed="false">
      <c r="B2629" s="1" t="str">
        <f aca="false">поверители!$E2629</f>
        <v>04905</v>
      </c>
      <c r="C2629" s="64" t="s">
        <v>291</v>
      </c>
      <c r="D2629" s="63"/>
      <c r="E2629" s="81" t="s">
        <v>13381</v>
      </c>
      <c r="F2629" s="63"/>
      <c r="G2629" s="63" t="s">
        <v>10335</v>
      </c>
      <c r="H2629" s="63" t="s">
        <v>404</v>
      </c>
      <c r="I2629" s="67" t="s">
        <v>10458</v>
      </c>
      <c r="J2629" s="76"/>
      <c r="K2629" s="76"/>
      <c r="L2629" s="76"/>
      <c r="M2629" s="76"/>
      <c r="N2629" s="76"/>
      <c r="O2629" s="71" t="s">
        <v>10335</v>
      </c>
      <c r="P2629" s="71"/>
      <c r="Q2629" s="71" t="s">
        <v>10338</v>
      </c>
      <c r="R2629" s="79" t="s">
        <v>10339</v>
      </c>
      <c r="S2629" s="95" t="n">
        <v>45182</v>
      </c>
      <c r="T2629" s="74" t="n">
        <v>45547</v>
      </c>
      <c r="U2629" s="87" t="s">
        <v>10340</v>
      </c>
      <c r="V2629" s="87" t="s">
        <v>10341</v>
      </c>
      <c r="W2629" s="76"/>
      <c r="X2629" s="71" t="s">
        <v>10335</v>
      </c>
      <c r="Y2629" s="71" t="s">
        <v>10342</v>
      </c>
      <c r="Z2629" s="79" t="s">
        <v>10629</v>
      </c>
      <c r="AA2629" s="76"/>
      <c r="AB2629" s="76"/>
      <c r="AC2629" s="76"/>
      <c r="AD2629" s="76"/>
      <c r="AE2629" s="97" t="s">
        <v>10630</v>
      </c>
      <c r="AF2629" s="76"/>
      <c r="AG2629" s="76"/>
      <c r="AH2629" s="76"/>
      <c r="AI2629" s="67" t="s">
        <v>10650</v>
      </c>
      <c r="AJ2629" s="79" t="s">
        <v>42</v>
      </c>
      <c r="AK2629" s="68"/>
      <c r="AL2629" s="68"/>
      <c r="AM2629" s="68"/>
      <c r="AN2629" s="110"/>
      <c r="AO2629" s="110"/>
      <c r="AP2629" s="107"/>
      <c r="AQ2629" s="68"/>
    </row>
    <row r="2630" customFormat="false" ht="15" hidden="false" customHeight="false" outlineLevel="0" collapsed="false">
      <c r="B2630" s="1" t="str">
        <f aca="false">поверители!$E2630</f>
        <v>05350</v>
      </c>
      <c r="C2630" s="64" t="s">
        <v>323</v>
      </c>
      <c r="D2630" s="63"/>
      <c r="E2630" s="81" t="s">
        <v>13382</v>
      </c>
      <c r="F2630" s="63"/>
      <c r="G2630" s="63" t="s">
        <v>10335</v>
      </c>
      <c r="H2630" s="81" t="s">
        <v>763</v>
      </c>
      <c r="I2630" s="67" t="s">
        <v>10652</v>
      </c>
      <c r="J2630" s="76"/>
      <c r="K2630" s="76"/>
      <c r="L2630" s="76"/>
      <c r="M2630" s="76"/>
      <c r="N2630" s="76"/>
      <c r="O2630" s="71" t="s">
        <v>10335</v>
      </c>
      <c r="P2630" s="71"/>
      <c r="Q2630" s="71" t="s">
        <v>10338</v>
      </c>
      <c r="R2630" s="79" t="s">
        <v>10339</v>
      </c>
      <c r="S2630" s="95" t="n">
        <v>45182</v>
      </c>
      <c r="T2630" s="74" t="n">
        <v>45912</v>
      </c>
      <c r="U2630" s="87" t="s">
        <v>10340</v>
      </c>
      <c r="V2630" s="87" t="s">
        <v>10341</v>
      </c>
      <c r="W2630" s="76"/>
      <c r="X2630" s="71" t="s">
        <v>10335</v>
      </c>
      <c r="Y2630" s="71" t="s">
        <v>10342</v>
      </c>
      <c r="Z2630" s="79" t="s">
        <v>10629</v>
      </c>
      <c r="AA2630" s="76"/>
      <c r="AB2630" s="76"/>
      <c r="AC2630" s="76"/>
      <c r="AD2630" s="76"/>
      <c r="AE2630" s="97" t="s">
        <v>12168</v>
      </c>
      <c r="AF2630" s="76"/>
      <c r="AG2630" s="76"/>
      <c r="AH2630" s="76"/>
      <c r="AI2630" s="67" t="s">
        <v>10587</v>
      </c>
      <c r="AJ2630" s="79" t="s">
        <v>42</v>
      </c>
      <c r="AK2630" s="68"/>
      <c r="AL2630" s="68"/>
      <c r="AM2630" s="68"/>
      <c r="AN2630" s="110"/>
      <c r="AO2630" s="110"/>
      <c r="AP2630" s="107"/>
      <c r="AQ2630" s="68"/>
    </row>
    <row r="2631" customFormat="false" ht="15" hidden="false" customHeight="false" outlineLevel="0" collapsed="false">
      <c r="B2631" s="1" t="str">
        <f aca="false">поверители!$E2631</f>
        <v>Р00456</v>
      </c>
      <c r="C2631" s="64" t="s">
        <v>291</v>
      </c>
      <c r="D2631" s="63"/>
      <c r="E2631" s="81" t="s">
        <v>13383</v>
      </c>
      <c r="F2631" s="63"/>
      <c r="G2631" s="63" t="s">
        <v>10335</v>
      </c>
      <c r="H2631" s="63" t="s">
        <v>404</v>
      </c>
      <c r="I2631" s="67" t="s">
        <v>10667</v>
      </c>
      <c r="J2631" s="76"/>
      <c r="K2631" s="76"/>
      <c r="L2631" s="76"/>
      <c r="M2631" s="76"/>
      <c r="N2631" s="76"/>
      <c r="O2631" s="71" t="s">
        <v>10335</v>
      </c>
      <c r="P2631" s="71"/>
      <c r="Q2631" s="71" t="s">
        <v>10338</v>
      </c>
      <c r="R2631" s="79" t="s">
        <v>10339</v>
      </c>
      <c r="S2631" s="95" t="n">
        <v>45182</v>
      </c>
      <c r="T2631" s="74" t="n">
        <v>45547</v>
      </c>
      <c r="U2631" s="87" t="s">
        <v>10340</v>
      </c>
      <c r="V2631" s="87" t="s">
        <v>10341</v>
      </c>
      <c r="W2631" s="76"/>
      <c r="X2631" s="71" t="s">
        <v>10335</v>
      </c>
      <c r="Y2631" s="71" t="s">
        <v>10342</v>
      </c>
      <c r="Z2631" s="79" t="s">
        <v>10629</v>
      </c>
      <c r="AA2631" s="76"/>
      <c r="AB2631" s="76"/>
      <c r="AC2631" s="76"/>
      <c r="AD2631" s="76"/>
      <c r="AE2631" s="97" t="s">
        <v>10630</v>
      </c>
      <c r="AF2631" s="76"/>
      <c r="AG2631" s="76"/>
      <c r="AH2631" s="76"/>
      <c r="AI2631" s="67" t="s">
        <v>10647</v>
      </c>
      <c r="AJ2631" s="79" t="s">
        <v>42</v>
      </c>
      <c r="AK2631" s="68"/>
      <c r="AL2631" s="68"/>
      <c r="AM2631" s="68"/>
      <c r="AN2631" s="110"/>
      <c r="AO2631" s="110"/>
      <c r="AP2631" s="107"/>
      <c r="AQ2631" s="68"/>
    </row>
    <row r="2632" customFormat="false" ht="15" hidden="false" customHeight="false" outlineLevel="0" collapsed="false">
      <c r="B2632" s="1" t="str">
        <f aca="false">поверители!$E2632</f>
        <v>05295</v>
      </c>
      <c r="C2632" s="64" t="s">
        <v>291</v>
      </c>
      <c r="D2632" s="63"/>
      <c r="E2632" s="81" t="s">
        <v>13384</v>
      </c>
      <c r="F2632" s="63"/>
      <c r="G2632" s="63" t="s">
        <v>10335</v>
      </c>
      <c r="H2632" s="63" t="s">
        <v>404</v>
      </c>
      <c r="I2632" s="67" t="s">
        <v>10667</v>
      </c>
      <c r="J2632" s="76"/>
      <c r="K2632" s="76"/>
      <c r="L2632" s="76"/>
      <c r="M2632" s="76"/>
      <c r="N2632" s="76"/>
      <c r="O2632" s="71" t="s">
        <v>10335</v>
      </c>
      <c r="P2632" s="71"/>
      <c r="Q2632" s="71" t="s">
        <v>10338</v>
      </c>
      <c r="R2632" s="79" t="s">
        <v>10339</v>
      </c>
      <c r="S2632" s="95" t="n">
        <v>45182</v>
      </c>
      <c r="T2632" s="74" t="n">
        <v>45547</v>
      </c>
      <c r="U2632" s="87" t="s">
        <v>10340</v>
      </c>
      <c r="V2632" s="87" t="s">
        <v>10341</v>
      </c>
      <c r="W2632" s="76"/>
      <c r="X2632" s="71" t="s">
        <v>10335</v>
      </c>
      <c r="Y2632" s="71" t="s">
        <v>10342</v>
      </c>
      <c r="Z2632" s="79" t="s">
        <v>10629</v>
      </c>
      <c r="AA2632" s="76"/>
      <c r="AB2632" s="76"/>
      <c r="AC2632" s="76"/>
      <c r="AD2632" s="76"/>
      <c r="AE2632" s="97" t="s">
        <v>10630</v>
      </c>
      <c r="AF2632" s="76"/>
      <c r="AG2632" s="76"/>
      <c r="AH2632" s="76"/>
      <c r="AI2632" s="67" t="s">
        <v>10647</v>
      </c>
      <c r="AJ2632" s="79" t="s">
        <v>42</v>
      </c>
      <c r="AK2632" s="68"/>
      <c r="AL2632" s="68"/>
      <c r="AM2632" s="68"/>
      <c r="AN2632" s="110"/>
      <c r="AO2632" s="110"/>
      <c r="AP2632" s="107"/>
      <c r="AQ2632" s="68"/>
    </row>
    <row r="2633" customFormat="false" ht="15" hidden="false" customHeight="false" outlineLevel="0" collapsed="false">
      <c r="B2633" s="1" t="str">
        <f aca="false">поверители!$E2633</f>
        <v>015939</v>
      </c>
      <c r="C2633" s="64" t="s">
        <v>2220</v>
      </c>
      <c r="D2633" s="63"/>
      <c r="E2633" s="81" t="s">
        <v>13385</v>
      </c>
      <c r="F2633" s="63"/>
      <c r="G2633" s="63" t="s">
        <v>10335</v>
      </c>
      <c r="H2633" s="63" t="s">
        <v>332</v>
      </c>
      <c r="I2633" s="67" t="s">
        <v>10469</v>
      </c>
      <c r="J2633" s="76"/>
      <c r="K2633" s="76"/>
      <c r="L2633" s="76"/>
      <c r="M2633" s="76"/>
      <c r="N2633" s="76"/>
      <c r="O2633" s="71" t="s">
        <v>10335</v>
      </c>
      <c r="P2633" s="71"/>
      <c r="Q2633" s="71" t="s">
        <v>10338</v>
      </c>
      <c r="R2633" s="79" t="s">
        <v>10339</v>
      </c>
      <c r="S2633" s="95" t="n">
        <v>45182</v>
      </c>
      <c r="T2633" s="74" t="n">
        <v>45912</v>
      </c>
      <c r="U2633" s="87" t="s">
        <v>10340</v>
      </c>
      <c r="V2633" s="87" t="s">
        <v>10341</v>
      </c>
      <c r="W2633" s="76"/>
      <c r="X2633" s="71" t="s">
        <v>10335</v>
      </c>
      <c r="Y2633" s="71" t="s">
        <v>10342</v>
      </c>
      <c r="Z2633" s="79" t="s">
        <v>10629</v>
      </c>
      <c r="AA2633" s="76"/>
      <c r="AB2633" s="76"/>
      <c r="AC2633" s="76"/>
      <c r="AD2633" s="76"/>
      <c r="AE2633" s="97" t="s">
        <v>10630</v>
      </c>
      <c r="AF2633" s="76"/>
      <c r="AG2633" s="76"/>
      <c r="AH2633" s="76"/>
      <c r="AI2633" s="67" t="s">
        <v>10562</v>
      </c>
      <c r="AJ2633" s="79" t="s">
        <v>42</v>
      </c>
      <c r="AK2633" s="68"/>
      <c r="AL2633" s="68"/>
      <c r="AM2633" s="68"/>
      <c r="AN2633" s="110"/>
      <c r="AO2633" s="110"/>
      <c r="AP2633" s="107"/>
      <c r="AQ2633" s="68"/>
    </row>
    <row r="2634" customFormat="false" ht="15" hidden="false" customHeight="false" outlineLevel="0" collapsed="false">
      <c r="B2634" s="1" t="str">
        <f aca="false">поверители!$E2634</f>
        <v>00085</v>
      </c>
      <c r="C2634" s="64" t="s">
        <v>10910</v>
      </c>
      <c r="D2634" s="63"/>
      <c r="E2634" s="67" t="s">
        <v>13386</v>
      </c>
      <c r="F2634" s="63"/>
      <c r="G2634" s="63" t="s">
        <v>10335</v>
      </c>
      <c r="H2634" s="63" t="s">
        <v>697</v>
      </c>
      <c r="I2634" s="67" t="s">
        <v>10912</v>
      </c>
      <c r="J2634" s="76"/>
      <c r="K2634" s="76"/>
      <c r="L2634" s="76"/>
      <c r="M2634" s="76"/>
      <c r="N2634" s="76"/>
      <c r="O2634" s="71" t="s">
        <v>10335</v>
      </c>
      <c r="P2634" s="71"/>
      <c r="Q2634" s="71" t="s">
        <v>10338</v>
      </c>
      <c r="R2634" s="79" t="s">
        <v>10339</v>
      </c>
      <c r="S2634" s="95" t="n">
        <v>45182</v>
      </c>
      <c r="T2634" s="74" t="n">
        <v>45547</v>
      </c>
      <c r="U2634" s="87" t="s">
        <v>10340</v>
      </c>
      <c r="V2634" s="87" t="s">
        <v>10341</v>
      </c>
      <c r="W2634" s="76"/>
      <c r="X2634" s="71" t="s">
        <v>10335</v>
      </c>
      <c r="Y2634" s="71" t="s">
        <v>10342</v>
      </c>
      <c r="Z2634" s="79" t="s">
        <v>10629</v>
      </c>
      <c r="AA2634" s="76"/>
      <c r="AB2634" s="76"/>
      <c r="AC2634" s="76"/>
      <c r="AD2634" s="76"/>
      <c r="AE2634" s="97" t="s">
        <v>10630</v>
      </c>
      <c r="AF2634" s="76"/>
      <c r="AG2634" s="76"/>
      <c r="AH2634" s="76"/>
      <c r="AI2634" s="67" t="s">
        <v>10562</v>
      </c>
      <c r="AJ2634" s="79" t="s">
        <v>42</v>
      </c>
      <c r="AK2634" s="68"/>
      <c r="AL2634" s="68"/>
      <c r="AM2634" s="68"/>
      <c r="AN2634" s="110"/>
      <c r="AO2634" s="110"/>
      <c r="AP2634" s="107"/>
      <c r="AQ2634" s="68"/>
    </row>
    <row r="2635" customFormat="false" ht="15" hidden="false" customHeight="false" outlineLevel="0" collapsed="false">
      <c r="B2635" s="1" t="str">
        <f aca="false">поверители!$E2635</f>
        <v>00158</v>
      </c>
      <c r="C2635" s="64" t="s">
        <v>828</v>
      </c>
      <c r="D2635" s="63"/>
      <c r="E2635" s="67" t="s">
        <v>13387</v>
      </c>
      <c r="F2635" s="63"/>
      <c r="G2635" s="63" t="s">
        <v>10335</v>
      </c>
      <c r="H2635" s="63" t="s">
        <v>294</v>
      </c>
      <c r="I2635" s="67" t="s">
        <v>10363</v>
      </c>
      <c r="J2635" s="76"/>
      <c r="K2635" s="76"/>
      <c r="L2635" s="76"/>
      <c r="M2635" s="76"/>
      <c r="N2635" s="76"/>
      <c r="O2635" s="71" t="s">
        <v>10335</v>
      </c>
      <c r="P2635" s="71"/>
      <c r="Q2635" s="71" t="s">
        <v>10338</v>
      </c>
      <c r="R2635" s="79" t="s">
        <v>10339</v>
      </c>
      <c r="S2635" s="95" t="n">
        <v>45182</v>
      </c>
      <c r="T2635" s="74" t="n">
        <v>45912</v>
      </c>
      <c r="U2635" s="87" t="s">
        <v>10340</v>
      </c>
      <c r="V2635" s="87" t="s">
        <v>10341</v>
      </c>
      <c r="W2635" s="76"/>
      <c r="X2635" s="71" t="s">
        <v>10335</v>
      </c>
      <c r="Y2635" s="71" t="s">
        <v>10342</v>
      </c>
      <c r="Z2635" s="79" t="s">
        <v>10629</v>
      </c>
      <c r="AA2635" s="76"/>
      <c r="AB2635" s="76"/>
      <c r="AC2635" s="76"/>
      <c r="AD2635" s="76"/>
      <c r="AE2635" s="97" t="s">
        <v>10630</v>
      </c>
      <c r="AF2635" s="76"/>
      <c r="AG2635" s="76"/>
      <c r="AH2635" s="76"/>
      <c r="AI2635" s="67" t="s">
        <v>10562</v>
      </c>
      <c r="AJ2635" s="79" t="s">
        <v>42</v>
      </c>
      <c r="AK2635" s="68"/>
      <c r="AL2635" s="68"/>
      <c r="AM2635" s="68"/>
      <c r="AN2635" s="110"/>
      <c r="AO2635" s="110"/>
      <c r="AP2635" s="107"/>
      <c r="AQ2635" s="68"/>
    </row>
    <row r="2636" customFormat="false" ht="15" hidden="false" customHeight="false" outlineLevel="0" collapsed="false">
      <c r="B2636" s="1" t="str">
        <f aca="false">поверители!$E2636</f>
        <v>04440</v>
      </c>
      <c r="C2636" s="64" t="s">
        <v>291</v>
      </c>
      <c r="D2636" s="63"/>
      <c r="E2636" s="67" t="s">
        <v>13388</v>
      </c>
      <c r="F2636" s="63"/>
      <c r="G2636" s="63" t="s">
        <v>10335</v>
      </c>
      <c r="H2636" s="63" t="s">
        <v>404</v>
      </c>
      <c r="I2636" s="67" t="s">
        <v>10670</v>
      </c>
      <c r="J2636" s="76"/>
      <c r="K2636" s="76"/>
      <c r="L2636" s="76"/>
      <c r="M2636" s="76"/>
      <c r="N2636" s="76"/>
      <c r="O2636" s="71" t="s">
        <v>10335</v>
      </c>
      <c r="P2636" s="71"/>
      <c r="Q2636" s="71" t="s">
        <v>10338</v>
      </c>
      <c r="R2636" s="79" t="s">
        <v>10339</v>
      </c>
      <c r="S2636" s="95" t="n">
        <v>45182</v>
      </c>
      <c r="T2636" s="74" t="n">
        <v>45547</v>
      </c>
      <c r="U2636" s="87" t="s">
        <v>10340</v>
      </c>
      <c r="V2636" s="87" t="s">
        <v>10341</v>
      </c>
      <c r="W2636" s="76"/>
      <c r="X2636" s="71" t="s">
        <v>10335</v>
      </c>
      <c r="Y2636" s="71" t="s">
        <v>10342</v>
      </c>
      <c r="Z2636" s="79" t="s">
        <v>10629</v>
      </c>
      <c r="AA2636" s="76"/>
      <c r="AB2636" s="76"/>
      <c r="AC2636" s="76"/>
      <c r="AD2636" s="76"/>
      <c r="AE2636" s="97" t="s">
        <v>10630</v>
      </c>
      <c r="AF2636" s="76"/>
      <c r="AG2636" s="76"/>
      <c r="AH2636" s="76"/>
      <c r="AI2636" s="67" t="s">
        <v>10650</v>
      </c>
      <c r="AJ2636" s="79" t="s">
        <v>42</v>
      </c>
      <c r="AK2636" s="68"/>
      <c r="AL2636" s="68"/>
      <c r="AM2636" s="68"/>
      <c r="AN2636" s="110"/>
      <c r="AO2636" s="110"/>
      <c r="AP2636" s="107"/>
      <c r="AQ2636" s="68"/>
    </row>
    <row r="2637" customFormat="false" ht="15" hidden="false" customHeight="false" outlineLevel="0" collapsed="false">
      <c r="B2637" s="1" t="str">
        <f aca="false">поверители!$E2637</f>
        <v>04738</v>
      </c>
      <c r="C2637" s="64" t="s">
        <v>401</v>
      </c>
      <c r="D2637" s="63"/>
      <c r="E2637" s="81" t="s">
        <v>13389</v>
      </c>
      <c r="F2637" s="63"/>
      <c r="G2637" s="63" t="s">
        <v>10335</v>
      </c>
      <c r="H2637" s="63" t="s">
        <v>294</v>
      </c>
      <c r="I2637" s="67" t="s">
        <v>13390</v>
      </c>
      <c r="J2637" s="76"/>
      <c r="K2637" s="76"/>
      <c r="L2637" s="76"/>
      <c r="M2637" s="76"/>
      <c r="N2637" s="76"/>
      <c r="O2637" s="71" t="s">
        <v>10335</v>
      </c>
      <c r="P2637" s="71"/>
      <c r="Q2637" s="71" t="s">
        <v>10338</v>
      </c>
      <c r="R2637" s="79" t="s">
        <v>10339</v>
      </c>
      <c r="S2637" s="95" t="n">
        <v>45182</v>
      </c>
      <c r="T2637" s="74" t="n">
        <v>45547</v>
      </c>
      <c r="U2637" s="87" t="s">
        <v>10340</v>
      </c>
      <c r="V2637" s="87" t="s">
        <v>10341</v>
      </c>
      <c r="W2637" s="76"/>
      <c r="X2637" s="71" t="s">
        <v>10335</v>
      </c>
      <c r="Y2637" s="71" t="s">
        <v>10342</v>
      </c>
      <c r="Z2637" s="79" t="s">
        <v>10629</v>
      </c>
      <c r="AA2637" s="76"/>
      <c r="AB2637" s="76"/>
      <c r="AC2637" s="76"/>
      <c r="AD2637" s="76"/>
      <c r="AE2637" s="97" t="s">
        <v>10630</v>
      </c>
      <c r="AF2637" s="76"/>
      <c r="AG2637" s="76"/>
      <c r="AH2637" s="76"/>
      <c r="AI2637" s="67" t="s">
        <v>10647</v>
      </c>
      <c r="AJ2637" s="79" t="s">
        <v>42</v>
      </c>
      <c r="AK2637" s="68"/>
      <c r="AL2637" s="68"/>
      <c r="AM2637" s="68"/>
      <c r="AN2637" s="110"/>
      <c r="AO2637" s="110"/>
      <c r="AP2637" s="107"/>
      <c r="AQ2637" s="68"/>
    </row>
    <row r="2638" customFormat="false" ht="15" hidden="false" customHeight="false" outlineLevel="0" collapsed="false">
      <c r="B2638" s="1" t="str">
        <f aca="false">поверители!$E2638</f>
        <v>04931</v>
      </c>
      <c r="C2638" s="64" t="s">
        <v>291</v>
      </c>
      <c r="D2638" s="63"/>
      <c r="E2638" s="81" t="s">
        <v>13391</v>
      </c>
      <c r="F2638" s="63"/>
      <c r="G2638" s="63" t="s">
        <v>10335</v>
      </c>
      <c r="H2638" s="63" t="s">
        <v>404</v>
      </c>
      <c r="I2638" s="67" t="s">
        <v>10670</v>
      </c>
      <c r="J2638" s="76"/>
      <c r="K2638" s="76"/>
      <c r="L2638" s="76"/>
      <c r="M2638" s="76"/>
      <c r="N2638" s="76"/>
      <c r="O2638" s="71" t="s">
        <v>10335</v>
      </c>
      <c r="P2638" s="71"/>
      <c r="Q2638" s="71" t="s">
        <v>10338</v>
      </c>
      <c r="R2638" s="79" t="s">
        <v>10339</v>
      </c>
      <c r="S2638" s="95" t="n">
        <v>45182</v>
      </c>
      <c r="T2638" s="74" t="n">
        <v>45547</v>
      </c>
      <c r="U2638" s="87" t="s">
        <v>10340</v>
      </c>
      <c r="V2638" s="87" t="s">
        <v>10341</v>
      </c>
      <c r="W2638" s="76"/>
      <c r="X2638" s="71" t="s">
        <v>10335</v>
      </c>
      <c r="Y2638" s="71" t="s">
        <v>10342</v>
      </c>
      <c r="Z2638" s="79" t="s">
        <v>10629</v>
      </c>
      <c r="AA2638" s="76"/>
      <c r="AB2638" s="76"/>
      <c r="AC2638" s="76"/>
      <c r="AD2638" s="76"/>
      <c r="AE2638" s="97" t="s">
        <v>10630</v>
      </c>
      <c r="AF2638" s="76"/>
      <c r="AG2638" s="76"/>
      <c r="AH2638" s="76"/>
      <c r="AI2638" s="67" t="s">
        <v>10650</v>
      </c>
      <c r="AJ2638" s="79" t="s">
        <v>42</v>
      </c>
      <c r="AK2638" s="68"/>
      <c r="AL2638" s="68"/>
      <c r="AM2638" s="68"/>
      <c r="AN2638" s="110"/>
      <c r="AO2638" s="110"/>
      <c r="AP2638" s="107"/>
      <c r="AQ2638" s="68"/>
    </row>
    <row r="2639" customFormat="false" ht="15" hidden="false" customHeight="false" outlineLevel="0" collapsed="false">
      <c r="B2639" s="1" t="str">
        <f aca="false">поверители!$E2639</f>
        <v>06170</v>
      </c>
      <c r="C2639" s="64" t="s">
        <v>323</v>
      </c>
      <c r="D2639" s="63"/>
      <c r="E2639" s="67" t="s">
        <v>13392</v>
      </c>
      <c r="F2639" s="63"/>
      <c r="G2639" s="63" t="s">
        <v>10335</v>
      </c>
      <c r="H2639" s="81" t="s">
        <v>763</v>
      </c>
      <c r="I2639" s="67" t="s">
        <v>10652</v>
      </c>
      <c r="J2639" s="76"/>
      <c r="K2639" s="76"/>
      <c r="L2639" s="76"/>
      <c r="M2639" s="76"/>
      <c r="N2639" s="76"/>
      <c r="O2639" s="71" t="s">
        <v>10335</v>
      </c>
      <c r="P2639" s="71"/>
      <c r="Q2639" s="71" t="s">
        <v>10338</v>
      </c>
      <c r="R2639" s="79" t="s">
        <v>10339</v>
      </c>
      <c r="S2639" s="95" t="n">
        <v>45182</v>
      </c>
      <c r="T2639" s="74" t="n">
        <v>45912</v>
      </c>
      <c r="U2639" s="87" t="s">
        <v>10340</v>
      </c>
      <c r="V2639" s="87" t="s">
        <v>10341</v>
      </c>
      <c r="W2639" s="76"/>
      <c r="X2639" s="71" t="s">
        <v>10335</v>
      </c>
      <c r="Y2639" s="71" t="s">
        <v>10342</v>
      </c>
      <c r="Z2639" s="79" t="s">
        <v>10629</v>
      </c>
      <c r="AA2639" s="76"/>
      <c r="AB2639" s="76"/>
      <c r="AC2639" s="76"/>
      <c r="AD2639" s="76"/>
      <c r="AE2639" s="97" t="s">
        <v>10630</v>
      </c>
      <c r="AF2639" s="76"/>
      <c r="AG2639" s="76"/>
      <c r="AH2639" s="76"/>
      <c r="AI2639" s="67" t="s">
        <v>10558</v>
      </c>
      <c r="AJ2639" s="79" t="s">
        <v>42</v>
      </c>
      <c r="AK2639" s="68"/>
      <c r="AL2639" s="68"/>
      <c r="AM2639" s="68"/>
      <c r="AN2639" s="110"/>
      <c r="AO2639" s="110"/>
      <c r="AP2639" s="107"/>
      <c r="AQ2639" s="68"/>
    </row>
    <row r="2640" customFormat="false" ht="15" hidden="false" customHeight="false" outlineLevel="0" collapsed="false">
      <c r="B2640" s="1" t="str">
        <f aca="false">поверители!$E2640</f>
        <v>06172</v>
      </c>
      <c r="C2640" s="64" t="s">
        <v>428</v>
      </c>
      <c r="D2640" s="63"/>
      <c r="E2640" s="67" t="s">
        <v>13393</v>
      </c>
      <c r="F2640" s="63"/>
      <c r="G2640" s="63" t="s">
        <v>10335</v>
      </c>
      <c r="H2640" s="63" t="s">
        <v>404</v>
      </c>
      <c r="I2640" s="67" t="s">
        <v>10374</v>
      </c>
      <c r="J2640" s="76"/>
      <c r="K2640" s="76"/>
      <c r="L2640" s="76"/>
      <c r="M2640" s="76"/>
      <c r="N2640" s="76"/>
      <c r="O2640" s="71" t="s">
        <v>10335</v>
      </c>
      <c r="P2640" s="71"/>
      <c r="Q2640" s="71" t="s">
        <v>10338</v>
      </c>
      <c r="R2640" s="79" t="s">
        <v>10339</v>
      </c>
      <c r="S2640" s="95" t="n">
        <v>45182</v>
      </c>
      <c r="T2640" s="74" t="n">
        <v>45547</v>
      </c>
      <c r="U2640" s="87" t="s">
        <v>10340</v>
      </c>
      <c r="V2640" s="87" t="s">
        <v>10341</v>
      </c>
      <c r="W2640" s="76"/>
      <c r="X2640" s="71" t="s">
        <v>10335</v>
      </c>
      <c r="Y2640" s="71" t="s">
        <v>10342</v>
      </c>
      <c r="Z2640" s="79" t="s">
        <v>10629</v>
      </c>
      <c r="AA2640" s="76"/>
      <c r="AB2640" s="76"/>
      <c r="AC2640" s="76"/>
      <c r="AD2640" s="76"/>
      <c r="AE2640" s="97" t="s">
        <v>10630</v>
      </c>
      <c r="AF2640" s="76"/>
      <c r="AG2640" s="76"/>
      <c r="AH2640" s="76"/>
      <c r="AI2640" s="67" t="s">
        <v>10650</v>
      </c>
      <c r="AJ2640" s="79" t="s">
        <v>42</v>
      </c>
      <c r="AK2640" s="68"/>
      <c r="AL2640" s="68"/>
      <c r="AM2640" s="68"/>
      <c r="AN2640" s="110"/>
      <c r="AO2640" s="110"/>
      <c r="AP2640" s="107"/>
      <c r="AQ2640" s="68"/>
    </row>
    <row r="2641" customFormat="false" ht="15" hidden="false" customHeight="false" outlineLevel="0" collapsed="false">
      <c r="B2641" s="1" t="str">
        <f aca="false">поверители!$E2641</f>
        <v>Р00117</v>
      </c>
      <c r="C2641" s="64" t="s">
        <v>291</v>
      </c>
      <c r="D2641" s="63"/>
      <c r="E2641" s="81" t="s">
        <v>5684</v>
      </c>
      <c r="F2641" s="63"/>
      <c r="G2641" s="63" t="s">
        <v>10335</v>
      </c>
      <c r="H2641" s="63" t="s">
        <v>404</v>
      </c>
      <c r="I2641" s="67" t="s">
        <v>10667</v>
      </c>
      <c r="J2641" s="76"/>
      <c r="K2641" s="76"/>
      <c r="L2641" s="76"/>
      <c r="M2641" s="76"/>
      <c r="N2641" s="76"/>
      <c r="O2641" s="71" t="s">
        <v>10335</v>
      </c>
      <c r="P2641" s="71"/>
      <c r="Q2641" s="71" t="s">
        <v>10338</v>
      </c>
      <c r="R2641" s="79" t="s">
        <v>10339</v>
      </c>
      <c r="S2641" s="74" t="n">
        <v>45189</v>
      </c>
      <c r="T2641" s="74" t="n">
        <v>45554</v>
      </c>
      <c r="U2641" s="87" t="s">
        <v>10340</v>
      </c>
      <c r="V2641" s="87" t="s">
        <v>10341</v>
      </c>
      <c r="W2641" s="76"/>
      <c r="X2641" s="71" t="s">
        <v>10335</v>
      </c>
      <c r="Y2641" s="71" t="s">
        <v>10342</v>
      </c>
      <c r="Z2641" s="79" t="s">
        <v>10629</v>
      </c>
      <c r="AA2641" s="76"/>
      <c r="AB2641" s="76"/>
      <c r="AC2641" s="76"/>
      <c r="AD2641" s="76"/>
      <c r="AE2641" s="97" t="s">
        <v>10630</v>
      </c>
      <c r="AF2641" s="76"/>
      <c r="AG2641" s="76"/>
      <c r="AH2641" s="76"/>
      <c r="AI2641" s="67" t="s">
        <v>10650</v>
      </c>
      <c r="AJ2641" s="79" t="s">
        <v>10346</v>
      </c>
      <c r="AK2641" s="68"/>
      <c r="AL2641" s="68"/>
      <c r="AM2641" s="68"/>
      <c r="AN2641" s="110"/>
      <c r="AO2641" s="110"/>
      <c r="AP2641" s="107"/>
      <c r="AQ2641" s="68"/>
    </row>
    <row r="2642" customFormat="false" ht="15" hidden="false" customHeight="false" outlineLevel="0" collapsed="false">
      <c r="B2642" s="1" t="str">
        <f aca="false">поверители!$E2642</f>
        <v>01261</v>
      </c>
      <c r="C2642" s="64" t="s">
        <v>291</v>
      </c>
      <c r="D2642" s="63"/>
      <c r="E2642" s="81" t="s">
        <v>13394</v>
      </c>
      <c r="F2642" s="63"/>
      <c r="G2642" s="63" t="s">
        <v>10335</v>
      </c>
      <c r="H2642" s="63" t="s">
        <v>404</v>
      </c>
      <c r="I2642" s="67" t="s">
        <v>10670</v>
      </c>
      <c r="J2642" s="76"/>
      <c r="K2642" s="76"/>
      <c r="L2642" s="76"/>
      <c r="M2642" s="76"/>
      <c r="N2642" s="76"/>
      <c r="O2642" s="71" t="s">
        <v>10335</v>
      </c>
      <c r="P2642" s="71"/>
      <c r="Q2642" s="71" t="s">
        <v>10338</v>
      </c>
      <c r="R2642" s="79" t="s">
        <v>10339</v>
      </c>
      <c r="S2642" s="74" t="n">
        <v>45189</v>
      </c>
      <c r="T2642" s="74" t="n">
        <v>45554</v>
      </c>
      <c r="U2642" s="87" t="s">
        <v>10340</v>
      </c>
      <c r="V2642" s="87" t="s">
        <v>10341</v>
      </c>
      <c r="W2642" s="76"/>
      <c r="X2642" s="71" t="s">
        <v>10335</v>
      </c>
      <c r="Y2642" s="71" t="s">
        <v>10342</v>
      </c>
      <c r="Z2642" s="79" t="s">
        <v>10629</v>
      </c>
      <c r="AA2642" s="76"/>
      <c r="AB2642" s="76"/>
      <c r="AC2642" s="76"/>
      <c r="AD2642" s="76"/>
      <c r="AE2642" s="97" t="s">
        <v>10630</v>
      </c>
      <c r="AF2642" s="76"/>
      <c r="AG2642" s="76"/>
      <c r="AH2642" s="76"/>
      <c r="AI2642" s="67" t="s">
        <v>12070</v>
      </c>
      <c r="AJ2642" s="79" t="s">
        <v>10346</v>
      </c>
      <c r="AK2642" s="68"/>
      <c r="AL2642" s="68"/>
      <c r="AM2642" s="68"/>
      <c r="AN2642" s="110"/>
      <c r="AO2642" s="110"/>
      <c r="AP2642" s="107"/>
      <c r="AQ2642" s="68"/>
    </row>
    <row r="2643" customFormat="false" ht="15" hidden="false" customHeight="false" outlineLevel="0" collapsed="false">
      <c r="B2643" s="1" t="str">
        <f aca="false">поверители!$E2643</f>
        <v>01540</v>
      </c>
      <c r="C2643" s="64" t="s">
        <v>323</v>
      </c>
      <c r="D2643" s="63"/>
      <c r="E2643" s="81" t="s">
        <v>13395</v>
      </c>
      <c r="F2643" s="63"/>
      <c r="G2643" s="63" t="s">
        <v>10335</v>
      </c>
      <c r="H2643" s="81" t="s">
        <v>763</v>
      </c>
      <c r="I2643" s="67" t="s">
        <v>10363</v>
      </c>
      <c r="J2643" s="76"/>
      <c r="K2643" s="76"/>
      <c r="L2643" s="76"/>
      <c r="M2643" s="76"/>
      <c r="N2643" s="76"/>
      <c r="O2643" s="71" t="s">
        <v>10335</v>
      </c>
      <c r="P2643" s="71"/>
      <c r="Q2643" s="71" t="s">
        <v>10338</v>
      </c>
      <c r="R2643" s="79" t="s">
        <v>10339</v>
      </c>
      <c r="S2643" s="74" t="n">
        <v>45189</v>
      </c>
      <c r="T2643" s="74" t="n">
        <v>45919</v>
      </c>
      <c r="U2643" s="87" t="s">
        <v>10340</v>
      </c>
      <c r="V2643" s="87" t="s">
        <v>10341</v>
      </c>
      <c r="W2643" s="76"/>
      <c r="X2643" s="71" t="s">
        <v>10335</v>
      </c>
      <c r="Y2643" s="71" t="s">
        <v>10342</v>
      </c>
      <c r="Z2643" s="79" t="s">
        <v>10629</v>
      </c>
      <c r="AA2643" s="76"/>
      <c r="AB2643" s="76"/>
      <c r="AC2643" s="76"/>
      <c r="AD2643" s="76"/>
      <c r="AE2643" s="97" t="s">
        <v>10630</v>
      </c>
      <c r="AF2643" s="76"/>
      <c r="AG2643" s="76"/>
      <c r="AH2643" s="76"/>
      <c r="AI2643" s="67" t="s">
        <v>10863</v>
      </c>
      <c r="AJ2643" s="79" t="s">
        <v>10346</v>
      </c>
      <c r="AK2643" s="68"/>
      <c r="AL2643" s="68"/>
      <c r="AM2643" s="68"/>
      <c r="AN2643" s="110"/>
      <c r="AO2643" s="110"/>
      <c r="AP2643" s="107"/>
      <c r="AQ2643" s="68"/>
    </row>
    <row r="2644" customFormat="false" ht="15" hidden="false" customHeight="false" outlineLevel="0" collapsed="false">
      <c r="B2644" s="1" t="str">
        <f aca="false">поверители!$E2644</f>
        <v>01562</v>
      </c>
      <c r="C2644" s="64" t="s">
        <v>291</v>
      </c>
      <c r="D2644" s="63"/>
      <c r="E2644" s="81" t="s">
        <v>13396</v>
      </c>
      <c r="F2644" s="63"/>
      <c r="G2644" s="63" t="s">
        <v>10335</v>
      </c>
      <c r="H2644" s="81" t="s">
        <v>294</v>
      </c>
      <c r="I2644" s="67" t="s">
        <v>10458</v>
      </c>
      <c r="J2644" s="76"/>
      <c r="K2644" s="76"/>
      <c r="L2644" s="76"/>
      <c r="M2644" s="76"/>
      <c r="N2644" s="76"/>
      <c r="O2644" s="71" t="s">
        <v>10335</v>
      </c>
      <c r="P2644" s="71"/>
      <c r="Q2644" s="71" t="s">
        <v>10338</v>
      </c>
      <c r="R2644" s="79" t="s">
        <v>10339</v>
      </c>
      <c r="S2644" s="74" t="n">
        <v>45189</v>
      </c>
      <c r="T2644" s="74" t="n">
        <v>45554</v>
      </c>
      <c r="U2644" s="87" t="s">
        <v>10340</v>
      </c>
      <c r="V2644" s="87" t="s">
        <v>10341</v>
      </c>
      <c r="W2644" s="76"/>
      <c r="X2644" s="71" t="s">
        <v>10335</v>
      </c>
      <c r="Y2644" s="71" t="s">
        <v>10342</v>
      </c>
      <c r="Z2644" s="79" t="s">
        <v>10629</v>
      </c>
      <c r="AA2644" s="76"/>
      <c r="AB2644" s="76"/>
      <c r="AC2644" s="76"/>
      <c r="AD2644" s="76"/>
      <c r="AE2644" s="97" t="s">
        <v>12168</v>
      </c>
      <c r="AF2644" s="76"/>
      <c r="AG2644" s="76"/>
      <c r="AH2644" s="76"/>
      <c r="AI2644" s="67" t="s">
        <v>10658</v>
      </c>
      <c r="AJ2644" s="79" t="s">
        <v>10346</v>
      </c>
      <c r="AK2644" s="68"/>
      <c r="AL2644" s="68"/>
      <c r="AM2644" s="68"/>
      <c r="AN2644" s="110"/>
      <c r="AO2644" s="110"/>
      <c r="AP2644" s="107"/>
      <c r="AQ2644" s="68"/>
    </row>
    <row r="2645" customFormat="false" ht="15" hidden="false" customHeight="false" outlineLevel="0" collapsed="false">
      <c r="B2645" s="1" t="str">
        <f aca="false">поверители!$E2645</f>
        <v>01671</v>
      </c>
      <c r="C2645" s="64" t="s">
        <v>323</v>
      </c>
      <c r="D2645" s="63"/>
      <c r="E2645" s="81" t="s">
        <v>13397</v>
      </c>
      <c r="F2645" s="63"/>
      <c r="G2645" s="63" t="s">
        <v>10335</v>
      </c>
      <c r="H2645" s="81" t="s">
        <v>326</v>
      </c>
      <c r="I2645" s="67" t="s">
        <v>10363</v>
      </c>
      <c r="J2645" s="76"/>
      <c r="K2645" s="76"/>
      <c r="L2645" s="76"/>
      <c r="M2645" s="76"/>
      <c r="N2645" s="76"/>
      <c r="O2645" s="71" t="s">
        <v>10335</v>
      </c>
      <c r="P2645" s="71"/>
      <c r="Q2645" s="71" t="s">
        <v>10338</v>
      </c>
      <c r="R2645" s="79" t="s">
        <v>10339</v>
      </c>
      <c r="S2645" s="74" t="n">
        <v>45189</v>
      </c>
      <c r="T2645" s="74" t="n">
        <v>45919</v>
      </c>
      <c r="U2645" s="87" t="s">
        <v>10340</v>
      </c>
      <c r="V2645" s="87" t="s">
        <v>10341</v>
      </c>
      <c r="W2645" s="76"/>
      <c r="X2645" s="71" t="s">
        <v>10335</v>
      </c>
      <c r="Y2645" s="71" t="s">
        <v>10342</v>
      </c>
      <c r="Z2645" s="79" t="s">
        <v>10629</v>
      </c>
      <c r="AA2645" s="76"/>
      <c r="AB2645" s="76"/>
      <c r="AC2645" s="76"/>
      <c r="AD2645" s="76"/>
      <c r="AE2645" s="97" t="s">
        <v>10630</v>
      </c>
      <c r="AF2645" s="76"/>
      <c r="AG2645" s="76"/>
      <c r="AH2645" s="76"/>
      <c r="AI2645" s="67" t="s">
        <v>10863</v>
      </c>
      <c r="AJ2645" s="79" t="s">
        <v>10346</v>
      </c>
      <c r="AK2645" s="68"/>
      <c r="AL2645" s="68"/>
      <c r="AM2645" s="68"/>
      <c r="AN2645" s="110"/>
      <c r="AO2645" s="110"/>
      <c r="AP2645" s="107"/>
      <c r="AQ2645" s="68"/>
    </row>
    <row r="2646" customFormat="false" ht="15" hidden="false" customHeight="false" outlineLevel="0" collapsed="false">
      <c r="B2646" s="1" t="str">
        <f aca="false">поверители!$E2646</f>
        <v>05345</v>
      </c>
      <c r="C2646" s="64" t="s">
        <v>323</v>
      </c>
      <c r="D2646" s="63"/>
      <c r="E2646" s="81" t="s">
        <v>13398</v>
      </c>
      <c r="F2646" s="63"/>
      <c r="G2646" s="63" t="s">
        <v>10335</v>
      </c>
      <c r="H2646" s="81" t="s">
        <v>763</v>
      </c>
      <c r="I2646" s="67" t="s">
        <v>10652</v>
      </c>
      <c r="J2646" s="76"/>
      <c r="K2646" s="76"/>
      <c r="L2646" s="76"/>
      <c r="M2646" s="76"/>
      <c r="N2646" s="76"/>
      <c r="O2646" s="71" t="s">
        <v>10335</v>
      </c>
      <c r="P2646" s="71"/>
      <c r="Q2646" s="71" t="s">
        <v>10338</v>
      </c>
      <c r="R2646" s="79" t="s">
        <v>10339</v>
      </c>
      <c r="S2646" s="74" t="n">
        <v>45189</v>
      </c>
      <c r="T2646" s="74" t="n">
        <v>45919</v>
      </c>
      <c r="U2646" s="87" t="s">
        <v>10340</v>
      </c>
      <c r="V2646" s="87" t="s">
        <v>10341</v>
      </c>
      <c r="W2646" s="76"/>
      <c r="X2646" s="71" t="s">
        <v>10335</v>
      </c>
      <c r="Y2646" s="71" t="s">
        <v>10342</v>
      </c>
      <c r="Z2646" s="79" t="s">
        <v>10629</v>
      </c>
      <c r="AA2646" s="76"/>
      <c r="AB2646" s="76"/>
      <c r="AC2646" s="76"/>
      <c r="AD2646" s="76"/>
      <c r="AE2646" s="97" t="s">
        <v>12168</v>
      </c>
      <c r="AF2646" s="76"/>
      <c r="AG2646" s="76"/>
      <c r="AH2646" s="76"/>
      <c r="AI2646" s="67" t="s">
        <v>10979</v>
      </c>
      <c r="AJ2646" s="79" t="s">
        <v>10346</v>
      </c>
      <c r="AK2646" s="68"/>
      <c r="AL2646" s="68"/>
      <c r="AM2646" s="68"/>
      <c r="AN2646" s="110"/>
      <c r="AO2646" s="110"/>
      <c r="AP2646" s="107"/>
      <c r="AQ2646" s="68"/>
    </row>
    <row r="2647" customFormat="false" ht="15" hidden="false" customHeight="false" outlineLevel="0" collapsed="false">
      <c r="B2647" s="1" t="str">
        <f aca="false">поверители!$E2647</f>
        <v>171702744</v>
      </c>
      <c r="C2647" s="64" t="s">
        <v>5692</v>
      </c>
      <c r="D2647" s="63"/>
      <c r="E2647" s="67" t="s">
        <v>13399</v>
      </c>
      <c r="F2647" s="63"/>
      <c r="G2647" s="63" t="s">
        <v>10335</v>
      </c>
      <c r="H2647" s="63" t="s">
        <v>11372</v>
      </c>
      <c r="I2647" s="67" t="s">
        <v>10337</v>
      </c>
      <c r="J2647" s="76"/>
      <c r="K2647" s="76"/>
      <c r="L2647" s="76"/>
      <c r="M2647" s="76"/>
      <c r="N2647" s="76"/>
      <c r="O2647" s="71" t="s">
        <v>10335</v>
      </c>
      <c r="P2647" s="71"/>
      <c r="Q2647" s="71" t="s">
        <v>10338</v>
      </c>
      <c r="R2647" s="79" t="s">
        <v>10339</v>
      </c>
      <c r="S2647" s="74" t="n">
        <v>45189</v>
      </c>
      <c r="T2647" s="74" t="n">
        <v>45919</v>
      </c>
      <c r="U2647" s="87" t="s">
        <v>10340</v>
      </c>
      <c r="V2647" s="87" t="s">
        <v>10341</v>
      </c>
      <c r="W2647" s="76"/>
      <c r="X2647" s="71" t="s">
        <v>10335</v>
      </c>
      <c r="Y2647" s="71" t="s">
        <v>10342</v>
      </c>
      <c r="Z2647" s="79" t="s">
        <v>10629</v>
      </c>
      <c r="AA2647" s="76"/>
      <c r="AB2647" s="76"/>
      <c r="AC2647" s="76"/>
      <c r="AD2647" s="76"/>
      <c r="AE2647" s="97" t="s">
        <v>13357</v>
      </c>
      <c r="AF2647" s="76"/>
      <c r="AG2647" s="76"/>
      <c r="AH2647" s="76"/>
      <c r="AI2647" s="67" t="s">
        <v>10845</v>
      </c>
      <c r="AJ2647" s="79" t="s">
        <v>10346</v>
      </c>
      <c r="AK2647" s="68"/>
      <c r="AL2647" s="68"/>
      <c r="AM2647" s="68"/>
      <c r="AN2647" s="110"/>
      <c r="AO2647" s="110"/>
      <c r="AP2647" s="107"/>
      <c r="AQ2647" s="68"/>
    </row>
    <row r="2648" customFormat="false" ht="15" hidden="false" customHeight="false" outlineLevel="0" collapsed="false">
      <c r="B2648" s="1" t="str">
        <f aca="false">поверители!$E2648</f>
        <v>171702709</v>
      </c>
      <c r="C2648" s="64" t="s">
        <v>5692</v>
      </c>
      <c r="D2648" s="63"/>
      <c r="E2648" s="81" t="s">
        <v>13400</v>
      </c>
      <c r="F2648" s="63"/>
      <c r="G2648" s="63" t="s">
        <v>10335</v>
      </c>
      <c r="H2648" s="63" t="s">
        <v>11372</v>
      </c>
      <c r="I2648" s="67" t="s">
        <v>10337</v>
      </c>
      <c r="J2648" s="76"/>
      <c r="K2648" s="76"/>
      <c r="L2648" s="76"/>
      <c r="M2648" s="76"/>
      <c r="N2648" s="76"/>
      <c r="O2648" s="71" t="s">
        <v>10335</v>
      </c>
      <c r="P2648" s="71"/>
      <c r="Q2648" s="71" t="s">
        <v>10338</v>
      </c>
      <c r="R2648" s="79" t="s">
        <v>10339</v>
      </c>
      <c r="S2648" s="74" t="n">
        <v>45189</v>
      </c>
      <c r="T2648" s="74" t="n">
        <v>45919</v>
      </c>
      <c r="U2648" s="87" t="s">
        <v>10340</v>
      </c>
      <c r="V2648" s="87" t="s">
        <v>10341</v>
      </c>
      <c r="W2648" s="76"/>
      <c r="X2648" s="71" t="s">
        <v>10335</v>
      </c>
      <c r="Y2648" s="71" t="s">
        <v>10342</v>
      </c>
      <c r="Z2648" s="79" t="s">
        <v>10629</v>
      </c>
      <c r="AA2648" s="76"/>
      <c r="AB2648" s="76"/>
      <c r="AC2648" s="76"/>
      <c r="AD2648" s="76"/>
      <c r="AE2648" s="97" t="s">
        <v>13355</v>
      </c>
      <c r="AF2648" s="76"/>
      <c r="AG2648" s="76"/>
      <c r="AH2648" s="76"/>
      <c r="AI2648" s="67" t="s">
        <v>10863</v>
      </c>
      <c r="AJ2648" s="79" t="s">
        <v>10346</v>
      </c>
      <c r="AK2648" s="68"/>
      <c r="AL2648" s="68"/>
      <c r="AM2648" s="68"/>
      <c r="AN2648" s="110"/>
      <c r="AO2648" s="110"/>
      <c r="AP2648" s="107"/>
      <c r="AQ2648" s="68"/>
    </row>
    <row r="2649" customFormat="false" ht="15" hidden="false" customHeight="false" outlineLevel="0" collapsed="false">
      <c r="B2649" s="1" t="str">
        <f aca="false">поверители!$E2649</f>
        <v>171702699</v>
      </c>
      <c r="C2649" s="64" t="s">
        <v>5692</v>
      </c>
      <c r="D2649" s="63"/>
      <c r="E2649" s="81" t="s">
        <v>5700</v>
      </c>
      <c r="F2649" s="63"/>
      <c r="G2649" s="63" t="s">
        <v>10335</v>
      </c>
      <c r="H2649" s="63" t="s">
        <v>11372</v>
      </c>
      <c r="I2649" s="67" t="s">
        <v>10337</v>
      </c>
      <c r="J2649" s="76"/>
      <c r="K2649" s="76"/>
      <c r="L2649" s="76"/>
      <c r="M2649" s="76"/>
      <c r="N2649" s="76"/>
      <c r="O2649" s="71" t="s">
        <v>10335</v>
      </c>
      <c r="P2649" s="71"/>
      <c r="Q2649" s="71" t="s">
        <v>10338</v>
      </c>
      <c r="R2649" s="79" t="s">
        <v>10339</v>
      </c>
      <c r="S2649" s="74" t="n">
        <v>45189</v>
      </c>
      <c r="T2649" s="74" t="n">
        <v>45919</v>
      </c>
      <c r="U2649" s="87" t="s">
        <v>10340</v>
      </c>
      <c r="V2649" s="87" t="s">
        <v>10341</v>
      </c>
      <c r="W2649" s="76"/>
      <c r="X2649" s="71" t="s">
        <v>10335</v>
      </c>
      <c r="Y2649" s="71" t="s">
        <v>10342</v>
      </c>
      <c r="Z2649" s="79" t="s">
        <v>10629</v>
      </c>
      <c r="AA2649" s="76"/>
      <c r="AB2649" s="76"/>
      <c r="AC2649" s="76"/>
      <c r="AD2649" s="76"/>
      <c r="AE2649" s="97" t="s">
        <v>13355</v>
      </c>
      <c r="AF2649" s="76"/>
      <c r="AG2649" s="76"/>
      <c r="AH2649" s="76"/>
      <c r="AI2649" s="67" t="s">
        <v>10863</v>
      </c>
      <c r="AJ2649" s="79" t="s">
        <v>10346</v>
      </c>
      <c r="AK2649" s="68"/>
      <c r="AL2649" s="68"/>
      <c r="AM2649" s="68"/>
      <c r="AN2649" s="110"/>
      <c r="AO2649" s="110"/>
      <c r="AP2649" s="107"/>
      <c r="AQ2649" s="68"/>
    </row>
    <row r="2650" customFormat="false" ht="15" hidden="false" customHeight="false" outlineLevel="0" collapsed="false">
      <c r="B2650" s="1" t="str">
        <f aca="false">поверители!$E2650</f>
        <v>153200343</v>
      </c>
      <c r="C2650" s="64" t="s">
        <v>2675</v>
      </c>
      <c r="D2650" s="63"/>
      <c r="E2650" s="67" t="s">
        <v>13401</v>
      </c>
      <c r="F2650" s="63"/>
      <c r="G2650" s="63" t="s">
        <v>10335</v>
      </c>
      <c r="H2650" s="64" t="s">
        <v>12547</v>
      </c>
      <c r="I2650" s="67" t="s">
        <v>10363</v>
      </c>
      <c r="J2650" s="76"/>
      <c r="K2650" s="76"/>
      <c r="L2650" s="76"/>
      <c r="M2650" s="76"/>
      <c r="N2650" s="76"/>
      <c r="O2650" s="71" t="s">
        <v>10335</v>
      </c>
      <c r="P2650" s="71"/>
      <c r="Q2650" s="71" t="s">
        <v>10338</v>
      </c>
      <c r="R2650" s="79" t="s">
        <v>10339</v>
      </c>
      <c r="S2650" s="74" t="n">
        <v>45189</v>
      </c>
      <c r="T2650" s="74" t="n">
        <v>45919</v>
      </c>
      <c r="U2650" s="87" t="s">
        <v>10340</v>
      </c>
      <c r="V2650" s="87" t="s">
        <v>10341</v>
      </c>
      <c r="W2650" s="76"/>
      <c r="X2650" s="71" t="s">
        <v>10335</v>
      </c>
      <c r="Y2650" s="71" t="s">
        <v>10342</v>
      </c>
      <c r="Z2650" s="79" t="s">
        <v>10629</v>
      </c>
      <c r="AA2650" s="76"/>
      <c r="AB2650" s="76"/>
      <c r="AC2650" s="76"/>
      <c r="AD2650" s="76"/>
      <c r="AE2650" s="97" t="s">
        <v>13357</v>
      </c>
      <c r="AF2650" s="76"/>
      <c r="AG2650" s="76"/>
      <c r="AH2650" s="76"/>
      <c r="AI2650" s="67" t="s">
        <v>10562</v>
      </c>
      <c r="AJ2650" s="79" t="s">
        <v>10346</v>
      </c>
      <c r="AK2650" s="68"/>
      <c r="AL2650" s="68"/>
      <c r="AM2650" s="68"/>
      <c r="AN2650" s="110"/>
      <c r="AO2650" s="110"/>
      <c r="AP2650" s="107"/>
      <c r="AQ2650" s="68"/>
    </row>
    <row r="2651" customFormat="false" ht="15" hidden="false" customHeight="false" outlineLevel="0" collapsed="false">
      <c r="B2651" s="1" t="str">
        <f aca="false">поверители!$E2651</f>
        <v>00359</v>
      </c>
      <c r="C2651" s="64" t="s">
        <v>323</v>
      </c>
      <c r="D2651" s="63"/>
      <c r="E2651" s="81" t="s">
        <v>13402</v>
      </c>
      <c r="F2651" s="63"/>
      <c r="G2651" s="63" t="s">
        <v>10335</v>
      </c>
      <c r="H2651" s="81" t="s">
        <v>326</v>
      </c>
      <c r="I2651" s="67" t="s">
        <v>10652</v>
      </c>
      <c r="J2651" s="76"/>
      <c r="K2651" s="76"/>
      <c r="L2651" s="76"/>
      <c r="M2651" s="76"/>
      <c r="N2651" s="76"/>
      <c r="O2651" s="71" t="s">
        <v>10335</v>
      </c>
      <c r="P2651" s="71"/>
      <c r="Q2651" s="71" t="s">
        <v>10338</v>
      </c>
      <c r="R2651" s="79" t="s">
        <v>10339</v>
      </c>
      <c r="S2651" s="74" t="n">
        <v>45189</v>
      </c>
      <c r="T2651" s="74" t="n">
        <v>45919</v>
      </c>
      <c r="U2651" s="87" t="s">
        <v>10340</v>
      </c>
      <c r="V2651" s="87" t="s">
        <v>10341</v>
      </c>
      <c r="W2651" s="76"/>
      <c r="X2651" s="71" t="s">
        <v>10335</v>
      </c>
      <c r="Y2651" s="71" t="s">
        <v>10342</v>
      </c>
      <c r="Z2651" s="79" t="s">
        <v>10629</v>
      </c>
      <c r="AA2651" s="76"/>
      <c r="AB2651" s="76"/>
      <c r="AC2651" s="76"/>
      <c r="AD2651" s="76"/>
      <c r="AE2651" s="97" t="s">
        <v>13355</v>
      </c>
      <c r="AF2651" s="76"/>
      <c r="AG2651" s="76"/>
      <c r="AH2651" s="76"/>
      <c r="AI2651" s="67" t="s">
        <v>10558</v>
      </c>
      <c r="AJ2651" s="79" t="s">
        <v>10346</v>
      </c>
      <c r="AK2651" s="68"/>
      <c r="AL2651" s="68"/>
      <c r="AM2651" s="68"/>
      <c r="AN2651" s="110"/>
      <c r="AO2651" s="110"/>
      <c r="AP2651" s="107"/>
      <c r="AQ2651" s="68"/>
    </row>
    <row r="2652" customFormat="false" ht="15" hidden="false" customHeight="false" outlineLevel="0" collapsed="false">
      <c r="B2652" s="1" t="str">
        <f aca="false">поверители!$E2652</f>
        <v>00378</v>
      </c>
      <c r="C2652" s="64" t="s">
        <v>323</v>
      </c>
      <c r="D2652" s="63"/>
      <c r="E2652" s="81" t="s">
        <v>13403</v>
      </c>
      <c r="F2652" s="63"/>
      <c r="G2652" s="63" t="s">
        <v>10335</v>
      </c>
      <c r="H2652" s="81" t="s">
        <v>763</v>
      </c>
      <c r="I2652" s="67" t="s">
        <v>10652</v>
      </c>
      <c r="J2652" s="76"/>
      <c r="K2652" s="76"/>
      <c r="L2652" s="76"/>
      <c r="M2652" s="76"/>
      <c r="N2652" s="76"/>
      <c r="O2652" s="71" t="s">
        <v>10335</v>
      </c>
      <c r="P2652" s="71"/>
      <c r="Q2652" s="71" t="s">
        <v>10338</v>
      </c>
      <c r="R2652" s="79" t="s">
        <v>10339</v>
      </c>
      <c r="S2652" s="74" t="n">
        <v>45189</v>
      </c>
      <c r="T2652" s="74" t="n">
        <v>45919</v>
      </c>
      <c r="U2652" s="87" t="s">
        <v>10340</v>
      </c>
      <c r="V2652" s="87" t="s">
        <v>10341</v>
      </c>
      <c r="W2652" s="76"/>
      <c r="X2652" s="71" t="s">
        <v>10335</v>
      </c>
      <c r="Y2652" s="71" t="s">
        <v>10342</v>
      </c>
      <c r="Z2652" s="79" t="s">
        <v>10629</v>
      </c>
      <c r="AA2652" s="76"/>
      <c r="AB2652" s="76"/>
      <c r="AC2652" s="76"/>
      <c r="AD2652" s="76"/>
      <c r="AE2652" s="97" t="s">
        <v>13357</v>
      </c>
      <c r="AF2652" s="76"/>
      <c r="AG2652" s="76"/>
      <c r="AH2652" s="76"/>
      <c r="AI2652" s="67" t="s">
        <v>11876</v>
      </c>
      <c r="AJ2652" s="79" t="s">
        <v>10346</v>
      </c>
      <c r="AK2652" s="68"/>
      <c r="AL2652" s="68"/>
      <c r="AM2652" s="68"/>
      <c r="AN2652" s="110"/>
      <c r="AO2652" s="110"/>
      <c r="AP2652" s="107"/>
      <c r="AQ2652" s="68"/>
    </row>
    <row r="2653" customFormat="false" ht="15" hidden="false" customHeight="false" outlineLevel="0" collapsed="false">
      <c r="B2653" s="1" t="str">
        <f aca="false">поверители!$E2653</f>
        <v>00383</v>
      </c>
      <c r="C2653" s="64" t="s">
        <v>323</v>
      </c>
      <c r="D2653" s="63"/>
      <c r="E2653" s="81" t="s">
        <v>13404</v>
      </c>
      <c r="F2653" s="63"/>
      <c r="G2653" s="63" t="s">
        <v>10335</v>
      </c>
      <c r="H2653" s="81" t="s">
        <v>6526</v>
      </c>
      <c r="I2653" s="67" t="s">
        <v>10652</v>
      </c>
      <c r="J2653" s="76"/>
      <c r="K2653" s="76"/>
      <c r="L2653" s="76"/>
      <c r="M2653" s="76"/>
      <c r="N2653" s="76"/>
      <c r="O2653" s="71" t="s">
        <v>10335</v>
      </c>
      <c r="P2653" s="71"/>
      <c r="Q2653" s="71" t="s">
        <v>10338</v>
      </c>
      <c r="R2653" s="79" t="s">
        <v>10339</v>
      </c>
      <c r="S2653" s="74" t="n">
        <v>45189</v>
      </c>
      <c r="T2653" s="74" t="n">
        <v>45919</v>
      </c>
      <c r="U2653" s="87" t="s">
        <v>10340</v>
      </c>
      <c r="V2653" s="87" t="s">
        <v>10341</v>
      </c>
      <c r="W2653" s="76"/>
      <c r="X2653" s="71" t="s">
        <v>10335</v>
      </c>
      <c r="Y2653" s="71" t="s">
        <v>10342</v>
      </c>
      <c r="Z2653" s="79" t="s">
        <v>10629</v>
      </c>
      <c r="AA2653" s="76"/>
      <c r="AB2653" s="76"/>
      <c r="AC2653" s="76"/>
      <c r="AD2653" s="76"/>
      <c r="AE2653" s="97" t="s">
        <v>12168</v>
      </c>
      <c r="AF2653" s="76"/>
      <c r="AG2653" s="76"/>
      <c r="AH2653" s="76"/>
      <c r="AI2653" s="67" t="s">
        <v>10587</v>
      </c>
      <c r="AJ2653" s="79" t="s">
        <v>10346</v>
      </c>
      <c r="AK2653" s="68"/>
      <c r="AL2653" s="68"/>
      <c r="AM2653" s="68"/>
      <c r="AN2653" s="110"/>
      <c r="AO2653" s="110"/>
      <c r="AP2653" s="107"/>
      <c r="AQ2653" s="68"/>
    </row>
    <row r="2654" customFormat="false" ht="15" hidden="false" customHeight="false" outlineLevel="0" collapsed="false">
      <c r="B2654" s="1" t="str">
        <f aca="false">поверители!$E2654</f>
        <v>00385</v>
      </c>
      <c r="C2654" s="64" t="s">
        <v>323</v>
      </c>
      <c r="D2654" s="63"/>
      <c r="E2654" s="81" t="s">
        <v>13405</v>
      </c>
      <c r="F2654" s="63"/>
      <c r="G2654" s="63" t="s">
        <v>10335</v>
      </c>
      <c r="H2654" s="81" t="s">
        <v>782</v>
      </c>
      <c r="I2654" s="67" t="s">
        <v>10374</v>
      </c>
      <c r="J2654" s="76"/>
      <c r="K2654" s="76"/>
      <c r="L2654" s="76"/>
      <c r="M2654" s="76"/>
      <c r="N2654" s="76"/>
      <c r="O2654" s="71" t="s">
        <v>10335</v>
      </c>
      <c r="P2654" s="71"/>
      <c r="Q2654" s="71" t="s">
        <v>10338</v>
      </c>
      <c r="R2654" s="79" t="s">
        <v>10339</v>
      </c>
      <c r="S2654" s="74" t="n">
        <v>45189</v>
      </c>
      <c r="T2654" s="74" t="n">
        <v>45919</v>
      </c>
      <c r="U2654" s="87" t="s">
        <v>10340</v>
      </c>
      <c r="V2654" s="87" t="s">
        <v>10341</v>
      </c>
      <c r="W2654" s="76"/>
      <c r="X2654" s="71" t="s">
        <v>10335</v>
      </c>
      <c r="Y2654" s="71" t="s">
        <v>10342</v>
      </c>
      <c r="Z2654" s="79" t="s">
        <v>10629</v>
      </c>
      <c r="AA2654" s="76"/>
      <c r="AB2654" s="76"/>
      <c r="AC2654" s="76"/>
      <c r="AD2654" s="76"/>
      <c r="AE2654" s="97" t="s">
        <v>13355</v>
      </c>
      <c r="AF2654" s="76"/>
      <c r="AG2654" s="76"/>
      <c r="AH2654" s="76"/>
      <c r="AI2654" s="67" t="s">
        <v>10558</v>
      </c>
      <c r="AJ2654" s="79" t="s">
        <v>10346</v>
      </c>
      <c r="AK2654" s="68"/>
      <c r="AL2654" s="68"/>
      <c r="AM2654" s="68"/>
      <c r="AN2654" s="110"/>
      <c r="AO2654" s="110"/>
      <c r="AP2654" s="107"/>
      <c r="AQ2654" s="68"/>
    </row>
    <row r="2655" customFormat="false" ht="15" hidden="false" customHeight="false" outlineLevel="0" collapsed="false">
      <c r="B2655" s="1" t="str">
        <f aca="false">поверители!$E2655</f>
        <v>00403</v>
      </c>
      <c r="C2655" s="64" t="s">
        <v>1958</v>
      </c>
      <c r="D2655" s="63"/>
      <c r="E2655" s="81" t="s">
        <v>13406</v>
      </c>
      <c r="F2655" s="63"/>
      <c r="G2655" s="63" t="s">
        <v>10335</v>
      </c>
      <c r="H2655" s="81" t="s">
        <v>13407</v>
      </c>
      <c r="I2655" s="67" t="s">
        <v>10374</v>
      </c>
      <c r="J2655" s="76"/>
      <c r="K2655" s="76"/>
      <c r="L2655" s="76"/>
      <c r="M2655" s="76"/>
      <c r="N2655" s="76"/>
      <c r="O2655" s="71" t="s">
        <v>10335</v>
      </c>
      <c r="P2655" s="71"/>
      <c r="Q2655" s="71" t="s">
        <v>10338</v>
      </c>
      <c r="R2655" s="79" t="s">
        <v>10339</v>
      </c>
      <c r="S2655" s="74" t="n">
        <v>45189</v>
      </c>
      <c r="T2655" s="74" t="n">
        <v>45919</v>
      </c>
      <c r="U2655" s="87" t="s">
        <v>10340</v>
      </c>
      <c r="V2655" s="87" t="s">
        <v>10341</v>
      </c>
      <c r="W2655" s="76"/>
      <c r="X2655" s="71" t="s">
        <v>10335</v>
      </c>
      <c r="Y2655" s="71" t="s">
        <v>10342</v>
      </c>
      <c r="Z2655" s="79" t="s">
        <v>10629</v>
      </c>
      <c r="AA2655" s="76"/>
      <c r="AB2655" s="76"/>
      <c r="AC2655" s="76"/>
      <c r="AD2655" s="76"/>
      <c r="AE2655" s="97" t="s">
        <v>12168</v>
      </c>
      <c r="AF2655" s="76"/>
      <c r="AG2655" s="76"/>
      <c r="AH2655" s="76"/>
      <c r="AI2655" s="67" t="s">
        <v>10963</v>
      </c>
      <c r="AJ2655" s="79" t="s">
        <v>10346</v>
      </c>
      <c r="AK2655" s="68"/>
      <c r="AL2655" s="68"/>
      <c r="AM2655" s="68"/>
      <c r="AN2655" s="110"/>
      <c r="AO2655" s="110"/>
      <c r="AP2655" s="107"/>
      <c r="AQ2655" s="68"/>
    </row>
    <row r="2656" customFormat="false" ht="15" hidden="false" customHeight="false" outlineLevel="0" collapsed="false">
      <c r="B2656" s="1" t="str">
        <f aca="false">поверители!$E2656</f>
        <v>00510</v>
      </c>
      <c r="C2656" s="64" t="s">
        <v>323</v>
      </c>
      <c r="D2656" s="63"/>
      <c r="E2656" s="81" t="s">
        <v>13408</v>
      </c>
      <c r="F2656" s="63"/>
      <c r="G2656" s="63" t="s">
        <v>10335</v>
      </c>
      <c r="H2656" s="81" t="s">
        <v>763</v>
      </c>
      <c r="I2656" s="67" t="s">
        <v>10374</v>
      </c>
      <c r="J2656" s="76"/>
      <c r="K2656" s="76"/>
      <c r="L2656" s="76"/>
      <c r="M2656" s="76"/>
      <c r="N2656" s="76"/>
      <c r="O2656" s="71" t="s">
        <v>10335</v>
      </c>
      <c r="P2656" s="71"/>
      <c r="Q2656" s="71" t="s">
        <v>10338</v>
      </c>
      <c r="R2656" s="79" t="s">
        <v>10339</v>
      </c>
      <c r="S2656" s="74" t="n">
        <v>45189</v>
      </c>
      <c r="T2656" s="74" t="n">
        <v>45919</v>
      </c>
      <c r="U2656" s="87" t="s">
        <v>10340</v>
      </c>
      <c r="V2656" s="87" t="s">
        <v>10341</v>
      </c>
      <c r="W2656" s="76"/>
      <c r="X2656" s="71" t="s">
        <v>10335</v>
      </c>
      <c r="Y2656" s="71" t="s">
        <v>10342</v>
      </c>
      <c r="Z2656" s="79" t="s">
        <v>10629</v>
      </c>
      <c r="AA2656" s="76"/>
      <c r="AB2656" s="76"/>
      <c r="AC2656" s="76"/>
      <c r="AD2656" s="76"/>
      <c r="AE2656" s="97" t="s">
        <v>13357</v>
      </c>
      <c r="AF2656" s="76"/>
      <c r="AG2656" s="76"/>
      <c r="AH2656" s="76"/>
      <c r="AI2656" s="67" t="s">
        <v>10602</v>
      </c>
      <c r="AJ2656" s="79" t="s">
        <v>10346</v>
      </c>
      <c r="AK2656" s="68"/>
      <c r="AL2656" s="68"/>
      <c r="AM2656" s="68"/>
      <c r="AN2656" s="110"/>
      <c r="AO2656" s="110"/>
      <c r="AP2656" s="107"/>
      <c r="AQ2656" s="68"/>
    </row>
    <row r="2657" customFormat="false" ht="15" hidden="false" customHeight="false" outlineLevel="0" collapsed="false">
      <c r="B2657" s="1" t="str">
        <f aca="false">поверители!$E2657</f>
        <v>00513</v>
      </c>
      <c r="C2657" s="64" t="s">
        <v>323</v>
      </c>
      <c r="D2657" s="63"/>
      <c r="E2657" s="81" t="s">
        <v>13409</v>
      </c>
      <c r="F2657" s="63"/>
      <c r="G2657" s="63" t="s">
        <v>10335</v>
      </c>
      <c r="H2657" s="81" t="s">
        <v>763</v>
      </c>
      <c r="I2657" s="67" t="s">
        <v>10374</v>
      </c>
      <c r="J2657" s="76"/>
      <c r="K2657" s="76"/>
      <c r="L2657" s="76"/>
      <c r="M2657" s="76"/>
      <c r="N2657" s="76"/>
      <c r="O2657" s="71" t="s">
        <v>10335</v>
      </c>
      <c r="P2657" s="71"/>
      <c r="Q2657" s="71" t="s">
        <v>10338</v>
      </c>
      <c r="R2657" s="79" t="s">
        <v>10339</v>
      </c>
      <c r="S2657" s="74" t="n">
        <v>45189</v>
      </c>
      <c r="T2657" s="74" t="n">
        <v>45919</v>
      </c>
      <c r="U2657" s="87" t="s">
        <v>10340</v>
      </c>
      <c r="V2657" s="87" t="s">
        <v>10341</v>
      </c>
      <c r="W2657" s="76"/>
      <c r="X2657" s="71" t="s">
        <v>10335</v>
      </c>
      <c r="Y2657" s="71" t="s">
        <v>10342</v>
      </c>
      <c r="Z2657" s="79" t="s">
        <v>10629</v>
      </c>
      <c r="AA2657" s="76"/>
      <c r="AB2657" s="76"/>
      <c r="AC2657" s="76"/>
      <c r="AD2657" s="76"/>
      <c r="AE2657" s="97" t="s">
        <v>13355</v>
      </c>
      <c r="AF2657" s="76"/>
      <c r="AG2657" s="76"/>
      <c r="AH2657" s="76"/>
      <c r="AI2657" s="67" t="s">
        <v>12830</v>
      </c>
      <c r="AJ2657" s="79" t="s">
        <v>10346</v>
      </c>
      <c r="AK2657" s="68"/>
      <c r="AL2657" s="68"/>
      <c r="AM2657" s="68"/>
      <c r="AN2657" s="110"/>
      <c r="AO2657" s="110"/>
      <c r="AP2657" s="107"/>
      <c r="AQ2657" s="68"/>
    </row>
    <row r="2658" customFormat="false" ht="15" hidden="false" customHeight="false" outlineLevel="0" collapsed="false">
      <c r="B2658" s="1" t="str">
        <f aca="false">поверители!$E2658</f>
        <v>00514</v>
      </c>
      <c r="C2658" s="64" t="s">
        <v>323</v>
      </c>
      <c r="D2658" s="63"/>
      <c r="E2658" s="81" t="s">
        <v>13410</v>
      </c>
      <c r="F2658" s="63"/>
      <c r="G2658" s="63" t="s">
        <v>10335</v>
      </c>
      <c r="H2658" s="81" t="s">
        <v>763</v>
      </c>
      <c r="I2658" s="67" t="s">
        <v>10374</v>
      </c>
      <c r="J2658" s="76"/>
      <c r="K2658" s="76"/>
      <c r="L2658" s="76"/>
      <c r="M2658" s="76"/>
      <c r="N2658" s="76"/>
      <c r="O2658" s="71" t="s">
        <v>10335</v>
      </c>
      <c r="P2658" s="71"/>
      <c r="Q2658" s="71" t="s">
        <v>10338</v>
      </c>
      <c r="R2658" s="79" t="s">
        <v>10339</v>
      </c>
      <c r="S2658" s="74" t="n">
        <v>45189</v>
      </c>
      <c r="T2658" s="74" t="n">
        <v>45919</v>
      </c>
      <c r="U2658" s="87" t="s">
        <v>10340</v>
      </c>
      <c r="V2658" s="87" t="s">
        <v>10341</v>
      </c>
      <c r="W2658" s="76"/>
      <c r="X2658" s="71" t="s">
        <v>10335</v>
      </c>
      <c r="Y2658" s="71" t="s">
        <v>10342</v>
      </c>
      <c r="Z2658" s="79" t="s">
        <v>10629</v>
      </c>
      <c r="AA2658" s="76"/>
      <c r="AB2658" s="76"/>
      <c r="AC2658" s="76"/>
      <c r="AD2658" s="76"/>
      <c r="AE2658" s="97" t="s">
        <v>13357</v>
      </c>
      <c r="AF2658" s="76"/>
      <c r="AG2658" s="76"/>
      <c r="AH2658" s="76"/>
      <c r="AI2658" s="67" t="s">
        <v>10602</v>
      </c>
      <c r="AJ2658" s="79" t="s">
        <v>10346</v>
      </c>
      <c r="AK2658" s="68"/>
      <c r="AL2658" s="68"/>
      <c r="AM2658" s="68"/>
      <c r="AN2658" s="110"/>
      <c r="AO2658" s="110"/>
      <c r="AP2658" s="107"/>
      <c r="AQ2658" s="68"/>
    </row>
    <row r="2659" customFormat="false" ht="15" hidden="false" customHeight="false" outlineLevel="0" collapsed="false">
      <c r="B2659" s="1" t="str">
        <f aca="false">поверители!$E2659</f>
        <v>00515</v>
      </c>
      <c r="C2659" s="64" t="s">
        <v>323</v>
      </c>
      <c r="D2659" s="63"/>
      <c r="E2659" s="81" t="s">
        <v>13411</v>
      </c>
      <c r="F2659" s="63"/>
      <c r="G2659" s="63" t="s">
        <v>10335</v>
      </c>
      <c r="H2659" s="81" t="s">
        <v>326</v>
      </c>
      <c r="I2659" s="67" t="s">
        <v>10374</v>
      </c>
      <c r="J2659" s="76"/>
      <c r="K2659" s="76"/>
      <c r="L2659" s="76"/>
      <c r="M2659" s="76"/>
      <c r="N2659" s="76"/>
      <c r="O2659" s="71" t="s">
        <v>10335</v>
      </c>
      <c r="P2659" s="71"/>
      <c r="Q2659" s="71" t="s">
        <v>10338</v>
      </c>
      <c r="R2659" s="79" t="s">
        <v>10339</v>
      </c>
      <c r="S2659" s="74" t="n">
        <v>45189</v>
      </c>
      <c r="T2659" s="74" t="n">
        <v>45919</v>
      </c>
      <c r="U2659" s="87" t="s">
        <v>10340</v>
      </c>
      <c r="V2659" s="87" t="s">
        <v>10341</v>
      </c>
      <c r="W2659" s="76"/>
      <c r="X2659" s="71" t="s">
        <v>10335</v>
      </c>
      <c r="Y2659" s="71" t="s">
        <v>10342</v>
      </c>
      <c r="Z2659" s="79" t="s">
        <v>10629</v>
      </c>
      <c r="AA2659" s="76"/>
      <c r="AB2659" s="76"/>
      <c r="AC2659" s="76"/>
      <c r="AD2659" s="76"/>
      <c r="AE2659" s="97" t="s">
        <v>10630</v>
      </c>
      <c r="AF2659" s="76"/>
      <c r="AG2659" s="76"/>
      <c r="AH2659" s="76"/>
      <c r="AI2659" s="67" t="s">
        <v>10979</v>
      </c>
      <c r="AJ2659" s="79" t="s">
        <v>10346</v>
      </c>
      <c r="AK2659" s="68"/>
      <c r="AL2659" s="68"/>
      <c r="AM2659" s="68"/>
      <c r="AN2659" s="110"/>
      <c r="AO2659" s="110"/>
      <c r="AP2659" s="107"/>
      <c r="AQ2659" s="68"/>
    </row>
    <row r="2660" customFormat="false" ht="15" hidden="false" customHeight="false" outlineLevel="0" collapsed="false">
      <c r="B2660" s="1" t="str">
        <f aca="false">поверители!$E2660</f>
        <v>00517</v>
      </c>
      <c r="C2660" s="64" t="s">
        <v>323</v>
      </c>
      <c r="D2660" s="63"/>
      <c r="E2660" s="81" t="s">
        <v>13412</v>
      </c>
      <c r="F2660" s="63"/>
      <c r="G2660" s="63" t="s">
        <v>10335</v>
      </c>
      <c r="H2660" s="81" t="s">
        <v>763</v>
      </c>
      <c r="I2660" s="67" t="s">
        <v>10374</v>
      </c>
      <c r="J2660" s="76"/>
      <c r="K2660" s="76"/>
      <c r="L2660" s="76"/>
      <c r="M2660" s="76"/>
      <c r="N2660" s="76"/>
      <c r="O2660" s="71" t="s">
        <v>10335</v>
      </c>
      <c r="P2660" s="71"/>
      <c r="Q2660" s="71" t="s">
        <v>10338</v>
      </c>
      <c r="R2660" s="79" t="s">
        <v>10339</v>
      </c>
      <c r="S2660" s="74" t="n">
        <v>45189</v>
      </c>
      <c r="T2660" s="74" t="n">
        <v>45919</v>
      </c>
      <c r="U2660" s="87" t="s">
        <v>10340</v>
      </c>
      <c r="V2660" s="87" t="s">
        <v>10341</v>
      </c>
      <c r="W2660" s="76"/>
      <c r="X2660" s="71" t="s">
        <v>10335</v>
      </c>
      <c r="Y2660" s="71" t="s">
        <v>10342</v>
      </c>
      <c r="Z2660" s="79" t="s">
        <v>10629</v>
      </c>
      <c r="AA2660" s="76"/>
      <c r="AB2660" s="76"/>
      <c r="AC2660" s="76"/>
      <c r="AD2660" s="76"/>
      <c r="AE2660" s="97" t="s">
        <v>10630</v>
      </c>
      <c r="AF2660" s="76"/>
      <c r="AG2660" s="76"/>
      <c r="AH2660" s="76"/>
      <c r="AI2660" s="67" t="s">
        <v>11128</v>
      </c>
      <c r="AJ2660" s="79" t="s">
        <v>10346</v>
      </c>
      <c r="AK2660" s="68"/>
      <c r="AL2660" s="68"/>
      <c r="AM2660" s="68"/>
      <c r="AN2660" s="110"/>
      <c r="AO2660" s="110"/>
      <c r="AP2660" s="107"/>
      <c r="AQ2660" s="68"/>
    </row>
    <row r="2661" customFormat="false" ht="15" hidden="false" customHeight="false" outlineLevel="0" collapsed="false">
      <c r="B2661" s="1" t="str">
        <f aca="false">поверители!$E2661</f>
        <v>00529</v>
      </c>
      <c r="C2661" s="64" t="s">
        <v>1753</v>
      </c>
      <c r="D2661" s="63"/>
      <c r="E2661" s="81" t="s">
        <v>13413</v>
      </c>
      <c r="F2661" s="63"/>
      <c r="G2661" s="63" t="s">
        <v>10335</v>
      </c>
      <c r="H2661" s="81" t="s">
        <v>1756</v>
      </c>
      <c r="I2661" s="67" t="s">
        <v>10374</v>
      </c>
      <c r="J2661" s="76"/>
      <c r="K2661" s="76"/>
      <c r="L2661" s="76"/>
      <c r="M2661" s="76"/>
      <c r="N2661" s="76"/>
      <c r="O2661" s="71" t="s">
        <v>10335</v>
      </c>
      <c r="P2661" s="71"/>
      <c r="Q2661" s="71" t="s">
        <v>10338</v>
      </c>
      <c r="R2661" s="79" t="s">
        <v>10339</v>
      </c>
      <c r="S2661" s="74" t="n">
        <v>45189</v>
      </c>
      <c r="T2661" s="74" t="n">
        <v>45919</v>
      </c>
      <c r="U2661" s="87" t="s">
        <v>10340</v>
      </c>
      <c r="V2661" s="87" t="s">
        <v>10341</v>
      </c>
      <c r="W2661" s="76"/>
      <c r="X2661" s="71" t="s">
        <v>10335</v>
      </c>
      <c r="Y2661" s="71" t="s">
        <v>10342</v>
      </c>
      <c r="Z2661" s="79" t="s">
        <v>10629</v>
      </c>
      <c r="AA2661" s="76"/>
      <c r="AB2661" s="76"/>
      <c r="AC2661" s="76"/>
      <c r="AD2661" s="76"/>
      <c r="AE2661" s="97" t="s">
        <v>10630</v>
      </c>
      <c r="AF2661" s="76"/>
      <c r="AG2661" s="76"/>
      <c r="AH2661" s="76"/>
      <c r="AI2661" s="67" t="s">
        <v>10979</v>
      </c>
      <c r="AJ2661" s="79" t="s">
        <v>10346</v>
      </c>
      <c r="AK2661" s="68"/>
      <c r="AL2661" s="68"/>
      <c r="AM2661" s="68"/>
      <c r="AN2661" s="110"/>
      <c r="AO2661" s="110"/>
      <c r="AP2661" s="107"/>
      <c r="AQ2661" s="68"/>
    </row>
    <row r="2662" customFormat="false" ht="15" hidden="false" customHeight="false" outlineLevel="0" collapsed="false">
      <c r="B2662" s="1" t="str">
        <f aca="false">поверители!$E2662</f>
        <v>00614</v>
      </c>
      <c r="C2662" s="64" t="s">
        <v>323</v>
      </c>
      <c r="D2662" s="63"/>
      <c r="E2662" s="81" t="s">
        <v>13414</v>
      </c>
      <c r="F2662" s="63"/>
      <c r="G2662" s="63" t="s">
        <v>10335</v>
      </c>
      <c r="H2662" s="81" t="s">
        <v>2290</v>
      </c>
      <c r="I2662" s="67" t="s">
        <v>10374</v>
      </c>
      <c r="J2662" s="76"/>
      <c r="K2662" s="76"/>
      <c r="L2662" s="76"/>
      <c r="M2662" s="76"/>
      <c r="N2662" s="76"/>
      <c r="O2662" s="71" t="s">
        <v>10335</v>
      </c>
      <c r="P2662" s="71"/>
      <c r="Q2662" s="71" t="s">
        <v>10338</v>
      </c>
      <c r="R2662" s="79" t="s">
        <v>10339</v>
      </c>
      <c r="S2662" s="74" t="n">
        <v>45189</v>
      </c>
      <c r="T2662" s="74" t="n">
        <v>45919</v>
      </c>
      <c r="U2662" s="87" t="s">
        <v>10340</v>
      </c>
      <c r="V2662" s="87" t="s">
        <v>10341</v>
      </c>
      <c r="W2662" s="76"/>
      <c r="X2662" s="71" t="s">
        <v>10335</v>
      </c>
      <c r="Y2662" s="71" t="s">
        <v>10342</v>
      </c>
      <c r="Z2662" s="79" t="s">
        <v>10629</v>
      </c>
      <c r="AA2662" s="76"/>
      <c r="AB2662" s="76"/>
      <c r="AC2662" s="76"/>
      <c r="AD2662" s="76"/>
      <c r="AE2662" s="97" t="s">
        <v>10630</v>
      </c>
      <c r="AF2662" s="76"/>
      <c r="AG2662" s="76"/>
      <c r="AH2662" s="76"/>
      <c r="AI2662" s="67" t="s">
        <v>10606</v>
      </c>
      <c r="AJ2662" s="79" t="s">
        <v>10346</v>
      </c>
      <c r="AK2662" s="68"/>
      <c r="AL2662" s="68"/>
      <c r="AM2662" s="68"/>
      <c r="AN2662" s="110"/>
      <c r="AO2662" s="110"/>
      <c r="AP2662" s="107"/>
      <c r="AQ2662" s="68"/>
    </row>
    <row r="2663" customFormat="false" ht="15" hidden="false" customHeight="false" outlineLevel="0" collapsed="false">
      <c r="B2663" s="1" t="str">
        <f aca="false">поверители!$E2663</f>
        <v>00615</v>
      </c>
      <c r="C2663" s="64" t="s">
        <v>323</v>
      </c>
      <c r="D2663" s="63"/>
      <c r="E2663" s="81" t="s">
        <v>13415</v>
      </c>
      <c r="F2663" s="63"/>
      <c r="G2663" s="63" t="s">
        <v>10335</v>
      </c>
      <c r="H2663" s="81" t="s">
        <v>2290</v>
      </c>
      <c r="I2663" s="67" t="s">
        <v>10374</v>
      </c>
      <c r="J2663" s="76"/>
      <c r="K2663" s="76"/>
      <c r="L2663" s="76"/>
      <c r="M2663" s="76"/>
      <c r="N2663" s="76"/>
      <c r="O2663" s="71" t="s">
        <v>10335</v>
      </c>
      <c r="P2663" s="71"/>
      <c r="Q2663" s="71" t="s">
        <v>10338</v>
      </c>
      <c r="R2663" s="79" t="s">
        <v>10339</v>
      </c>
      <c r="S2663" s="74" t="n">
        <v>45189</v>
      </c>
      <c r="T2663" s="74" t="n">
        <v>45919</v>
      </c>
      <c r="U2663" s="87" t="s">
        <v>10340</v>
      </c>
      <c r="V2663" s="87" t="s">
        <v>10341</v>
      </c>
      <c r="W2663" s="76"/>
      <c r="X2663" s="71" t="s">
        <v>10335</v>
      </c>
      <c r="Y2663" s="71" t="s">
        <v>10342</v>
      </c>
      <c r="Z2663" s="79" t="s">
        <v>10629</v>
      </c>
      <c r="AA2663" s="76"/>
      <c r="AB2663" s="76"/>
      <c r="AC2663" s="76"/>
      <c r="AD2663" s="76"/>
      <c r="AE2663" s="97" t="s">
        <v>10630</v>
      </c>
      <c r="AF2663" s="76"/>
      <c r="AG2663" s="76"/>
      <c r="AH2663" s="76"/>
      <c r="AI2663" s="67" t="s">
        <v>10562</v>
      </c>
      <c r="AJ2663" s="79" t="s">
        <v>10346</v>
      </c>
      <c r="AK2663" s="68"/>
      <c r="AL2663" s="68"/>
      <c r="AM2663" s="68"/>
      <c r="AN2663" s="110"/>
      <c r="AO2663" s="110"/>
      <c r="AP2663" s="107"/>
      <c r="AQ2663" s="68"/>
    </row>
    <row r="2664" customFormat="false" ht="15" hidden="false" customHeight="false" outlineLevel="0" collapsed="false">
      <c r="B2664" s="1" t="str">
        <f aca="false">поверители!$E2664</f>
        <v>00621</v>
      </c>
      <c r="C2664" s="64" t="s">
        <v>323</v>
      </c>
      <c r="D2664" s="63"/>
      <c r="E2664" s="81" t="s">
        <v>13416</v>
      </c>
      <c r="F2664" s="63"/>
      <c r="G2664" s="63" t="s">
        <v>10335</v>
      </c>
      <c r="H2664" s="81" t="s">
        <v>2290</v>
      </c>
      <c r="I2664" s="67" t="s">
        <v>10374</v>
      </c>
      <c r="J2664" s="76"/>
      <c r="K2664" s="76"/>
      <c r="L2664" s="76"/>
      <c r="M2664" s="76"/>
      <c r="N2664" s="76"/>
      <c r="O2664" s="71" t="s">
        <v>10335</v>
      </c>
      <c r="P2664" s="71"/>
      <c r="Q2664" s="71" t="s">
        <v>10338</v>
      </c>
      <c r="R2664" s="79" t="s">
        <v>10339</v>
      </c>
      <c r="S2664" s="74" t="n">
        <v>45189</v>
      </c>
      <c r="T2664" s="74" t="n">
        <v>45919</v>
      </c>
      <c r="U2664" s="87" t="s">
        <v>10340</v>
      </c>
      <c r="V2664" s="87" t="s">
        <v>10341</v>
      </c>
      <c r="W2664" s="76"/>
      <c r="X2664" s="71" t="s">
        <v>10335</v>
      </c>
      <c r="Y2664" s="71" t="s">
        <v>10342</v>
      </c>
      <c r="Z2664" s="79" t="s">
        <v>10629</v>
      </c>
      <c r="AA2664" s="76"/>
      <c r="AB2664" s="76"/>
      <c r="AC2664" s="76"/>
      <c r="AD2664" s="76"/>
      <c r="AE2664" s="97" t="s">
        <v>10630</v>
      </c>
      <c r="AF2664" s="76"/>
      <c r="AG2664" s="76"/>
      <c r="AH2664" s="76"/>
      <c r="AI2664" s="67" t="s">
        <v>10848</v>
      </c>
      <c r="AJ2664" s="79" t="s">
        <v>10346</v>
      </c>
      <c r="AK2664" s="68"/>
      <c r="AL2664" s="68"/>
      <c r="AM2664" s="68"/>
      <c r="AN2664" s="110"/>
      <c r="AO2664" s="110"/>
      <c r="AP2664" s="107"/>
      <c r="AQ2664" s="68"/>
    </row>
    <row r="2665" customFormat="false" ht="15" hidden="false" customHeight="false" outlineLevel="0" collapsed="false">
      <c r="B2665" s="1" t="str">
        <f aca="false">поверители!$E2665</f>
        <v>00622</v>
      </c>
      <c r="C2665" s="64" t="s">
        <v>323</v>
      </c>
      <c r="D2665" s="63"/>
      <c r="E2665" s="81" t="s">
        <v>13417</v>
      </c>
      <c r="F2665" s="63"/>
      <c r="G2665" s="63" t="s">
        <v>10335</v>
      </c>
      <c r="H2665" s="81" t="s">
        <v>326</v>
      </c>
      <c r="I2665" s="67" t="s">
        <v>10374</v>
      </c>
      <c r="J2665" s="76"/>
      <c r="K2665" s="76"/>
      <c r="L2665" s="76"/>
      <c r="M2665" s="76"/>
      <c r="N2665" s="76"/>
      <c r="O2665" s="71" t="s">
        <v>10335</v>
      </c>
      <c r="P2665" s="71"/>
      <c r="Q2665" s="71" t="s">
        <v>10338</v>
      </c>
      <c r="R2665" s="79" t="s">
        <v>10339</v>
      </c>
      <c r="S2665" s="74" t="n">
        <v>45189</v>
      </c>
      <c r="T2665" s="74" t="n">
        <v>45919</v>
      </c>
      <c r="U2665" s="87" t="s">
        <v>10340</v>
      </c>
      <c r="V2665" s="87" t="s">
        <v>10341</v>
      </c>
      <c r="W2665" s="76"/>
      <c r="X2665" s="71" t="s">
        <v>10335</v>
      </c>
      <c r="Y2665" s="71" t="s">
        <v>10342</v>
      </c>
      <c r="Z2665" s="79" t="s">
        <v>10629</v>
      </c>
      <c r="AA2665" s="76"/>
      <c r="AB2665" s="76"/>
      <c r="AC2665" s="76"/>
      <c r="AD2665" s="76"/>
      <c r="AE2665" s="97" t="s">
        <v>10630</v>
      </c>
      <c r="AF2665" s="76"/>
      <c r="AG2665" s="76"/>
      <c r="AH2665" s="76"/>
      <c r="AI2665" s="67" t="s">
        <v>10848</v>
      </c>
      <c r="AJ2665" s="79" t="s">
        <v>10346</v>
      </c>
      <c r="AK2665" s="68"/>
      <c r="AL2665" s="68"/>
      <c r="AM2665" s="68"/>
      <c r="AN2665" s="110"/>
      <c r="AO2665" s="110"/>
      <c r="AP2665" s="107"/>
      <c r="AQ2665" s="68"/>
    </row>
    <row r="2666" customFormat="false" ht="15" hidden="false" customHeight="false" outlineLevel="0" collapsed="false">
      <c r="B2666" s="1" t="str">
        <f aca="false">поверители!$E2666</f>
        <v>01149</v>
      </c>
      <c r="C2666" s="64" t="s">
        <v>323</v>
      </c>
      <c r="D2666" s="63"/>
      <c r="E2666" s="81" t="s">
        <v>13418</v>
      </c>
      <c r="F2666" s="63"/>
      <c r="G2666" s="63" t="s">
        <v>10335</v>
      </c>
      <c r="H2666" s="81" t="s">
        <v>763</v>
      </c>
      <c r="I2666" s="67" t="s">
        <v>10374</v>
      </c>
      <c r="J2666" s="76"/>
      <c r="K2666" s="76"/>
      <c r="L2666" s="76"/>
      <c r="M2666" s="76"/>
      <c r="N2666" s="76"/>
      <c r="O2666" s="71" t="s">
        <v>10335</v>
      </c>
      <c r="P2666" s="71"/>
      <c r="Q2666" s="71" t="s">
        <v>10338</v>
      </c>
      <c r="R2666" s="79" t="s">
        <v>10339</v>
      </c>
      <c r="S2666" s="74" t="n">
        <v>45189</v>
      </c>
      <c r="T2666" s="74" t="n">
        <v>45919</v>
      </c>
      <c r="U2666" s="87" t="s">
        <v>10340</v>
      </c>
      <c r="V2666" s="87" t="s">
        <v>10341</v>
      </c>
      <c r="W2666" s="76"/>
      <c r="X2666" s="71" t="s">
        <v>10335</v>
      </c>
      <c r="Y2666" s="71" t="s">
        <v>10342</v>
      </c>
      <c r="Z2666" s="79" t="s">
        <v>10629</v>
      </c>
      <c r="AA2666" s="76"/>
      <c r="AB2666" s="76"/>
      <c r="AC2666" s="76"/>
      <c r="AD2666" s="76"/>
      <c r="AE2666" s="97" t="s">
        <v>10630</v>
      </c>
      <c r="AF2666" s="76"/>
      <c r="AG2666" s="76"/>
      <c r="AH2666" s="76"/>
      <c r="AI2666" s="67" t="s">
        <v>12145</v>
      </c>
      <c r="AJ2666" s="79" t="s">
        <v>10346</v>
      </c>
      <c r="AK2666" s="68"/>
      <c r="AL2666" s="68"/>
      <c r="AM2666" s="68"/>
      <c r="AN2666" s="110"/>
      <c r="AO2666" s="110"/>
      <c r="AP2666" s="107"/>
      <c r="AQ2666" s="68"/>
    </row>
    <row r="2667" customFormat="false" ht="15" hidden="false" customHeight="false" outlineLevel="0" collapsed="false">
      <c r="B2667" s="1" t="str">
        <f aca="false">поверители!$E2667</f>
        <v>01153</v>
      </c>
      <c r="C2667" s="64" t="s">
        <v>323</v>
      </c>
      <c r="D2667" s="63"/>
      <c r="E2667" s="67" t="s">
        <v>13419</v>
      </c>
      <c r="F2667" s="63"/>
      <c r="G2667" s="63" t="s">
        <v>10335</v>
      </c>
      <c r="H2667" s="81" t="s">
        <v>326</v>
      </c>
      <c r="I2667" s="67" t="s">
        <v>10374</v>
      </c>
      <c r="J2667" s="76"/>
      <c r="K2667" s="76"/>
      <c r="L2667" s="76"/>
      <c r="M2667" s="76"/>
      <c r="N2667" s="76"/>
      <c r="O2667" s="71" t="s">
        <v>10335</v>
      </c>
      <c r="P2667" s="71"/>
      <c r="Q2667" s="71" t="s">
        <v>10338</v>
      </c>
      <c r="R2667" s="79" t="s">
        <v>10339</v>
      </c>
      <c r="S2667" s="74" t="n">
        <v>45189</v>
      </c>
      <c r="T2667" s="74" t="n">
        <v>45919</v>
      </c>
      <c r="U2667" s="87" t="s">
        <v>10340</v>
      </c>
      <c r="V2667" s="87" t="s">
        <v>10341</v>
      </c>
      <c r="W2667" s="76"/>
      <c r="X2667" s="71" t="s">
        <v>10335</v>
      </c>
      <c r="Y2667" s="71" t="s">
        <v>10342</v>
      </c>
      <c r="Z2667" s="79" t="s">
        <v>10629</v>
      </c>
      <c r="AA2667" s="76"/>
      <c r="AB2667" s="76"/>
      <c r="AC2667" s="76"/>
      <c r="AD2667" s="76"/>
      <c r="AE2667" s="97" t="s">
        <v>10630</v>
      </c>
      <c r="AF2667" s="76"/>
      <c r="AG2667" s="76"/>
      <c r="AH2667" s="76"/>
      <c r="AI2667" s="67" t="s">
        <v>10863</v>
      </c>
      <c r="AJ2667" s="79" t="s">
        <v>10346</v>
      </c>
      <c r="AK2667" s="68"/>
      <c r="AL2667" s="68"/>
      <c r="AM2667" s="68"/>
      <c r="AN2667" s="110"/>
      <c r="AO2667" s="110"/>
      <c r="AP2667" s="107"/>
      <c r="AQ2667" s="68"/>
    </row>
    <row r="2668" customFormat="false" ht="15" hidden="false" customHeight="false" outlineLevel="0" collapsed="false">
      <c r="B2668" s="1" t="str">
        <f aca="false">поверители!$E2668</f>
        <v>01158</v>
      </c>
      <c r="C2668" s="64" t="s">
        <v>323</v>
      </c>
      <c r="D2668" s="63"/>
      <c r="E2668" s="81" t="s">
        <v>13420</v>
      </c>
      <c r="F2668" s="63"/>
      <c r="G2668" s="63" t="s">
        <v>10335</v>
      </c>
      <c r="H2668" s="81" t="s">
        <v>763</v>
      </c>
      <c r="I2668" s="67" t="s">
        <v>10374</v>
      </c>
      <c r="J2668" s="76"/>
      <c r="K2668" s="76"/>
      <c r="L2668" s="76"/>
      <c r="M2668" s="76"/>
      <c r="N2668" s="76"/>
      <c r="O2668" s="71" t="s">
        <v>10335</v>
      </c>
      <c r="P2668" s="71"/>
      <c r="Q2668" s="71" t="s">
        <v>10338</v>
      </c>
      <c r="R2668" s="79" t="s">
        <v>10339</v>
      </c>
      <c r="S2668" s="74" t="n">
        <v>45189</v>
      </c>
      <c r="T2668" s="74" t="n">
        <v>45919</v>
      </c>
      <c r="U2668" s="87" t="s">
        <v>10340</v>
      </c>
      <c r="V2668" s="87" t="s">
        <v>10341</v>
      </c>
      <c r="W2668" s="76"/>
      <c r="X2668" s="71" t="s">
        <v>10335</v>
      </c>
      <c r="Y2668" s="71" t="s">
        <v>10342</v>
      </c>
      <c r="Z2668" s="79" t="s">
        <v>10629</v>
      </c>
      <c r="AA2668" s="76"/>
      <c r="AB2668" s="76"/>
      <c r="AC2668" s="76"/>
      <c r="AD2668" s="76"/>
      <c r="AE2668" s="97" t="s">
        <v>10630</v>
      </c>
      <c r="AF2668" s="76"/>
      <c r="AG2668" s="76"/>
      <c r="AH2668" s="76"/>
      <c r="AI2668" s="67" t="s">
        <v>10863</v>
      </c>
      <c r="AJ2668" s="79" t="s">
        <v>10346</v>
      </c>
      <c r="AK2668" s="68"/>
      <c r="AL2668" s="68"/>
      <c r="AM2668" s="68"/>
      <c r="AN2668" s="110"/>
      <c r="AO2668" s="110"/>
      <c r="AP2668" s="107"/>
      <c r="AQ2668" s="68"/>
    </row>
    <row r="2669" customFormat="false" ht="15" hidden="false" customHeight="false" outlineLevel="0" collapsed="false">
      <c r="B2669" s="1" t="str">
        <f aca="false">поверители!$E2669</f>
        <v>01171</v>
      </c>
      <c r="C2669" s="64" t="s">
        <v>297</v>
      </c>
      <c r="D2669" s="63"/>
      <c r="E2669" s="81" t="s">
        <v>13421</v>
      </c>
      <c r="F2669" s="63"/>
      <c r="G2669" s="63" t="s">
        <v>10335</v>
      </c>
      <c r="H2669" s="64" t="s">
        <v>300</v>
      </c>
      <c r="I2669" s="67" t="s">
        <v>10374</v>
      </c>
      <c r="J2669" s="76"/>
      <c r="K2669" s="76"/>
      <c r="L2669" s="76"/>
      <c r="M2669" s="76"/>
      <c r="N2669" s="76"/>
      <c r="O2669" s="71" t="s">
        <v>10335</v>
      </c>
      <c r="P2669" s="71"/>
      <c r="Q2669" s="71" t="s">
        <v>10338</v>
      </c>
      <c r="R2669" s="79" t="s">
        <v>10339</v>
      </c>
      <c r="S2669" s="74" t="n">
        <v>45189</v>
      </c>
      <c r="T2669" s="74" t="n">
        <v>45919</v>
      </c>
      <c r="U2669" s="87" t="s">
        <v>10340</v>
      </c>
      <c r="V2669" s="87" t="s">
        <v>10341</v>
      </c>
      <c r="W2669" s="76"/>
      <c r="X2669" s="71" t="s">
        <v>10335</v>
      </c>
      <c r="Y2669" s="71" t="s">
        <v>10342</v>
      </c>
      <c r="Z2669" s="79" t="s">
        <v>10629</v>
      </c>
      <c r="AA2669" s="76"/>
      <c r="AB2669" s="76"/>
      <c r="AC2669" s="76"/>
      <c r="AD2669" s="76"/>
      <c r="AE2669" s="97" t="s">
        <v>10630</v>
      </c>
      <c r="AF2669" s="76"/>
      <c r="AG2669" s="76"/>
      <c r="AH2669" s="76"/>
      <c r="AI2669" s="67" t="s">
        <v>10562</v>
      </c>
      <c r="AJ2669" s="79" t="s">
        <v>10346</v>
      </c>
      <c r="AK2669" s="68"/>
      <c r="AL2669" s="68"/>
      <c r="AM2669" s="68"/>
      <c r="AN2669" s="110"/>
      <c r="AO2669" s="110"/>
      <c r="AP2669" s="107"/>
      <c r="AQ2669" s="68"/>
    </row>
    <row r="2670" customFormat="false" ht="15" hidden="false" customHeight="false" outlineLevel="0" collapsed="false">
      <c r="B2670" s="1" t="str">
        <f aca="false">поверители!$E2670</f>
        <v>01183</v>
      </c>
      <c r="C2670" s="64" t="s">
        <v>297</v>
      </c>
      <c r="D2670" s="63"/>
      <c r="E2670" s="81" t="s">
        <v>13422</v>
      </c>
      <c r="F2670" s="63"/>
      <c r="G2670" s="63" t="s">
        <v>10335</v>
      </c>
      <c r="H2670" s="64" t="s">
        <v>300</v>
      </c>
      <c r="I2670" s="67" t="s">
        <v>10363</v>
      </c>
      <c r="J2670" s="76"/>
      <c r="K2670" s="76"/>
      <c r="L2670" s="76"/>
      <c r="M2670" s="76"/>
      <c r="N2670" s="76"/>
      <c r="O2670" s="71" t="s">
        <v>10335</v>
      </c>
      <c r="P2670" s="71"/>
      <c r="Q2670" s="71" t="s">
        <v>10338</v>
      </c>
      <c r="R2670" s="79" t="s">
        <v>10339</v>
      </c>
      <c r="S2670" s="74" t="n">
        <v>45189</v>
      </c>
      <c r="T2670" s="74" t="n">
        <v>45919</v>
      </c>
      <c r="U2670" s="87" t="s">
        <v>10340</v>
      </c>
      <c r="V2670" s="87" t="s">
        <v>10341</v>
      </c>
      <c r="W2670" s="76"/>
      <c r="X2670" s="71" t="s">
        <v>10335</v>
      </c>
      <c r="Y2670" s="71" t="s">
        <v>10342</v>
      </c>
      <c r="Z2670" s="79" t="s">
        <v>10629</v>
      </c>
      <c r="AA2670" s="76"/>
      <c r="AB2670" s="76"/>
      <c r="AC2670" s="76"/>
      <c r="AD2670" s="76"/>
      <c r="AE2670" s="97" t="s">
        <v>10630</v>
      </c>
      <c r="AF2670" s="76"/>
      <c r="AG2670" s="76"/>
      <c r="AH2670" s="76"/>
      <c r="AI2670" s="67" t="s">
        <v>10562</v>
      </c>
      <c r="AJ2670" s="79" t="s">
        <v>10346</v>
      </c>
      <c r="AK2670" s="68"/>
      <c r="AL2670" s="68"/>
      <c r="AM2670" s="68"/>
      <c r="AN2670" s="110"/>
      <c r="AO2670" s="110"/>
      <c r="AP2670" s="107"/>
      <c r="AQ2670" s="68"/>
    </row>
    <row r="2671" customFormat="false" ht="15" hidden="false" customHeight="false" outlineLevel="0" collapsed="false">
      <c r="B2671" s="1" t="str">
        <f aca="false">поверители!$E2671</f>
        <v>01463</v>
      </c>
      <c r="C2671" s="64" t="s">
        <v>323</v>
      </c>
      <c r="D2671" s="63"/>
      <c r="E2671" s="81" t="s">
        <v>13423</v>
      </c>
      <c r="F2671" s="63"/>
      <c r="G2671" s="63" t="s">
        <v>10335</v>
      </c>
      <c r="H2671" s="81" t="s">
        <v>763</v>
      </c>
      <c r="I2671" s="67" t="s">
        <v>10374</v>
      </c>
      <c r="J2671" s="76"/>
      <c r="K2671" s="76"/>
      <c r="L2671" s="76"/>
      <c r="M2671" s="76"/>
      <c r="N2671" s="76"/>
      <c r="O2671" s="71" t="s">
        <v>10335</v>
      </c>
      <c r="P2671" s="71"/>
      <c r="Q2671" s="71" t="s">
        <v>10338</v>
      </c>
      <c r="R2671" s="79" t="s">
        <v>10339</v>
      </c>
      <c r="S2671" s="74" t="n">
        <v>45189</v>
      </c>
      <c r="T2671" s="74" t="n">
        <v>45919</v>
      </c>
      <c r="U2671" s="87" t="s">
        <v>10340</v>
      </c>
      <c r="V2671" s="87" t="s">
        <v>10341</v>
      </c>
      <c r="W2671" s="76"/>
      <c r="X2671" s="71" t="s">
        <v>10335</v>
      </c>
      <c r="Y2671" s="71" t="s">
        <v>10342</v>
      </c>
      <c r="Z2671" s="79" t="s">
        <v>10629</v>
      </c>
      <c r="AA2671" s="76"/>
      <c r="AB2671" s="76"/>
      <c r="AC2671" s="76"/>
      <c r="AD2671" s="76"/>
      <c r="AE2671" s="97" t="s">
        <v>10630</v>
      </c>
      <c r="AF2671" s="76"/>
      <c r="AG2671" s="76"/>
      <c r="AH2671" s="76"/>
      <c r="AI2671" s="67" t="s">
        <v>10863</v>
      </c>
      <c r="AJ2671" s="79" t="s">
        <v>10346</v>
      </c>
      <c r="AK2671" s="68"/>
      <c r="AL2671" s="68"/>
      <c r="AM2671" s="68"/>
      <c r="AN2671" s="110"/>
      <c r="AO2671" s="110"/>
      <c r="AP2671" s="107"/>
      <c r="AQ2671" s="68"/>
    </row>
    <row r="2672" customFormat="false" ht="15" hidden="false" customHeight="false" outlineLevel="0" collapsed="false">
      <c r="B2672" s="1" t="str">
        <f aca="false">поверители!$E2672</f>
        <v>01487</v>
      </c>
      <c r="C2672" s="64" t="s">
        <v>297</v>
      </c>
      <c r="D2672" s="63"/>
      <c r="E2672" s="81" t="s">
        <v>13424</v>
      </c>
      <c r="F2672" s="63"/>
      <c r="G2672" s="63" t="s">
        <v>10335</v>
      </c>
      <c r="H2672" s="64" t="s">
        <v>300</v>
      </c>
      <c r="I2672" s="67" t="s">
        <v>10374</v>
      </c>
      <c r="J2672" s="76"/>
      <c r="K2672" s="76"/>
      <c r="L2672" s="76"/>
      <c r="M2672" s="76"/>
      <c r="N2672" s="76"/>
      <c r="O2672" s="71" t="s">
        <v>10335</v>
      </c>
      <c r="P2672" s="71"/>
      <c r="Q2672" s="71" t="s">
        <v>10338</v>
      </c>
      <c r="R2672" s="79" t="s">
        <v>10339</v>
      </c>
      <c r="S2672" s="74" t="n">
        <v>45189</v>
      </c>
      <c r="T2672" s="74" t="n">
        <v>45919</v>
      </c>
      <c r="U2672" s="87" t="s">
        <v>10340</v>
      </c>
      <c r="V2672" s="87" t="s">
        <v>10341</v>
      </c>
      <c r="W2672" s="76"/>
      <c r="X2672" s="71" t="s">
        <v>10335</v>
      </c>
      <c r="Y2672" s="71" t="s">
        <v>10342</v>
      </c>
      <c r="Z2672" s="79" t="s">
        <v>10629</v>
      </c>
      <c r="AA2672" s="76"/>
      <c r="AB2672" s="76"/>
      <c r="AC2672" s="76"/>
      <c r="AD2672" s="76"/>
      <c r="AE2672" s="97" t="s">
        <v>10630</v>
      </c>
      <c r="AF2672" s="76"/>
      <c r="AG2672" s="76"/>
      <c r="AH2672" s="76"/>
      <c r="AI2672" s="67" t="s">
        <v>10558</v>
      </c>
      <c r="AJ2672" s="79" t="s">
        <v>10346</v>
      </c>
      <c r="AK2672" s="68"/>
      <c r="AL2672" s="68"/>
      <c r="AM2672" s="68"/>
      <c r="AN2672" s="110"/>
      <c r="AO2672" s="110"/>
      <c r="AP2672" s="107"/>
      <c r="AQ2672" s="68"/>
    </row>
    <row r="2673" customFormat="false" ht="15" hidden="false" customHeight="false" outlineLevel="0" collapsed="false">
      <c r="B2673" s="1" t="str">
        <f aca="false">поверители!$E2673</f>
        <v>01496</v>
      </c>
      <c r="C2673" s="64" t="s">
        <v>297</v>
      </c>
      <c r="D2673" s="63"/>
      <c r="E2673" s="81" t="s">
        <v>12837</v>
      </c>
      <c r="F2673" s="63"/>
      <c r="G2673" s="63" t="s">
        <v>10335</v>
      </c>
      <c r="H2673" s="64" t="s">
        <v>300</v>
      </c>
      <c r="I2673" s="67" t="s">
        <v>10363</v>
      </c>
      <c r="J2673" s="76"/>
      <c r="K2673" s="76"/>
      <c r="L2673" s="76"/>
      <c r="M2673" s="76"/>
      <c r="N2673" s="76"/>
      <c r="O2673" s="71" t="s">
        <v>10335</v>
      </c>
      <c r="P2673" s="71"/>
      <c r="Q2673" s="71" t="s">
        <v>10338</v>
      </c>
      <c r="R2673" s="79" t="s">
        <v>10339</v>
      </c>
      <c r="S2673" s="74" t="n">
        <v>45189</v>
      </c>
      <c r="T2673" s="74" t="n">
        <v>45919</v>
      </c>
      <c r="U2673" s="87" t="s">
        <v>10340</v>
      </c>
      <c r="V2673" s="87" t="s">
        <v>10341</v>
      </c>
      <c r="W2673" s="76"/>
      <c r="X2673" s="71" t="s">
        <v>10335</v>
      </c>
      <c r="Y2673" s="71" t="s">
        <v>10342</v>
      </c>
      <c r="Z2673" s="79" t="s">
        <v>10629</v>
      </c>
      <c r="AA2673" s="76"/>
      <c r="AB2673" s="76"/>
      <c r="AC2673" s="76"/>
      <c r="AD2673" s="76"/>
      <c r="AE2673" s="97" t="s">
        <v>10630</v>
      </c>
      <c r="AF2673" s="76"/>
      <c r="AG2673" s="76"/>
      <c r="AH2673" s="76"/>
      <c r="AI2673" s="67" t="s">
        <v>10558</v>
      </c>
      <c r="AJ2673" s="79" t="s">
        <v>10346</v>
      </c>
      <c r="AK2673" s="68"/>
      <c r="AL2673" s="68"/>
      <c r="AM2673" s="68"/>
      <c r="AN2673" s="110"/>
      <c r="AO2673" s="110"/>
      <c r="AP2673" s="107"/>
      <c r="AQ2673" s="68"/>
    </row>
    <row r="2674" customFormat="false" ht="15" hidden="false" customHeight="false" outlineLevel="0" collapsed="false">
      <c r="B2674" s="1" t="str">
        <f aca="false">поверители!$E2674</f>
        <v>01508</v>
      </c>
      <c r="C2674" s="64" t="s">
        <v>297</v>
      </c>
      <c r="D2674" s="63"/>
      <c r="E2674" s="81" t="s">
        <v>13425</v>
      </c>
      <c r="F2674" s="63"/>
      <c r="G2674" s="63" t="s">
        <v>10335</v>
      </c>
      <c r="H2674" s="64" t="s">
        <v>300</v>
      </c>
      <c r="I2674" s="67" t="s">
        <v>10363</v>
      </c>
      <c r="J2674" s="76"/>
      <c r="K2674" s="76"/>
      <c r="L2674" s="76"/>
      <c r="M2674" s="76"/>
      <c r="N2674" s="76"/>
      <c r="O2674" s="71" t="s">
        <v>10335</v>
      </c>
      <c r="P2674" s="71"/>
      <c r="Q2674" s="71" t="s">
        <v>10338</v>
      </c>
      <c r="R2674" s="79" t="s">
        <v>10339</v>
      </c>
      <c r="S2674" s="74" t="n">
        <v>45189</v>
      </c>
      <c r="T2674" s="74" t="n">
        <v>45919</v>
      </c>
      <c r="U2674" s="87" t="s">
        <v>10340</v>
      </c>
      <c r="V2674" s="87" t="s">
        <v>10341</v>
      </c>
      <c r="W2674" s="76"/>
      <c r="X2674" s="71" t="s">
        <v>10335</v>
      </c>
      <c r="Y2674" s="71" t="s">
        <v>10342</v>
      </c>
      <c r="Z2674" s="79" t="s">
        <v>10629</v>
      </c>
      <c r="AA2674" s="76"/>
      <c r="AB2674" s="76"/>
      <c r="AC2674" s="76"/>
      <c r="AD2674" s="76"/>
      <c r="AE2674" s="97" t="s">
        <v>10630</v>
      </c>
      <c r="AF2674" s="76"/>
      <c r="AG2674" s="76"/>
      <c r="AH2674" s="76"/>
      <c r="AI2674" s="67" t="s">
        <v>11020</v>
      </c>
      <c r="AJ2674" s="79" t="s">
        <v>10346</v>
      </c>
      <c r="AK2674" s="68"/>
      <c r="AL2674" s="68"/>
      <c r="AM2674" s="68"/>
      <c r="AN2674" s="110"/>
      <c r="AO2674" s="110"/>
      <c r="AP2674" s="107"/>
      <c r="AQ2674" s="68"/>
    </row>
    <row r="2675" customFormat="false" ht="15" hidden="false" customHeight="false" outlineLevel="0" collapsed="false">
      <c r="B2675" s="1" t="str">
        <f aca="false">поверители!$E2675</f>
        <v>01509</v>
      </c>
      <c r="C2675" s="64" t="s">
        <v>297</v>
      </c>
      <c r="D2675" s="63"/>
      <c r="E2675" s="81" t="s">
        <v>13426</v>
      </c>
      <c r="F2675" s="63"/>
      <c r="G2675" s="63" t="s">
        <v>10335</v>
      </c>
      <c r="H2675" s="64" t="s">
        <v>300</v>
      </c>
      <c r="I2675" s="67" t="s">
        <v>10363</v>
      </c>
      <c r="J2675" s="76"/>
      <c r="K2675" s="76"/>
      <c r="L2675" s="76"/>
      <c r="M2675" s="76"/>
      <c r="N2675" s="76"/>
      <c r="O2675" s="71" t="s">
        <v>10335</v>
      </c>
      <c r="P2675" s="71"/>
      <c r="Q2675" s="71" t="s">
        <v>10338</v>
      </c>
      <c r="R2675" s="79" t="s">
        <v>10339</v>
      </c>
      <c r="S2675" s="74" t="n">
        <v>45189</v>
      </c>
      <c r="T2675" s="74" t="n">
        <v>45919</v>
      </c>
      <c r="U2675" s="87" t="s">
        <v>10340</v>
      </c>
      <c r="V2675" s="87" t="s">
        <v>10341</v>
      </c>
      <c r="W2675" s="76"/>
      <c r="X2675" s="71" t="s">
        <v>10335</v>
      </c>
      <c r="Y2675" s="71" t="s">
        <v>10342</v>
      </c>
      <c r="Z2675" s="79" t="s">
        <v>10629</v>
      </c>
      <c r="AA2675" s="76"/>
      <c r="AB2675" s="76"/>
      <c r="AC2675" s="76"/>
      <c r="AD2675" s="76"/>
      <c r="AE2675" s="97" t="s">
        <v>10630</v>
      </c>
      <c r="AF2675" s="76"/>
      <c r="AG2675" s="76"/>
      <c r="AH2675" s="76"/>
      <c r="AI2675" s="67" t="s">
        <v>11020</v>
      </c>
      <c r="AJ2675" s="79" t="s">
        <v>10346</v>
      </c>
      <c r="AK2675" s="68"/>
      <c r="AL2675" s="68"/>
      <c r="AM2675" s="68"/>
      <c r="AN2675" s="110"/>
      <c r="AO2675" s="110"/>
      <c r="AP2675" s="107"/>
      <c r="AQ2675" s="68"/>
    </row>
    <row r="2676" customFormat="false" ht="15" hidden="false" customHeight="false" outlineLevel="0" collapsed="false">
      <c r="B2676" s="1" t="str">
        <f aca="false">поверители!$E2676</f>
        <v>01514</v>
      </c>
      <c r="C2676" s="64" t="s">
        <v>297</v>
      </c>
      <c r="D2676" s="63"/>
      <c r="E2676" s="81" t="s">
        <v>13427</v>
      </c>
      <c r="F2676" s="63"/>
      <c r="G2676" s="63" t="s">
        <v>10335</v>
      </c>
      <c r="H2676" s="64" t="s">
        <v>300</v>
      </c>
      <c r="I2676" s="67" t="s">
        <v>10363</v>
      </c>
      <c r="J2676" s="76"/>
      <c r="K2676" s="76"/>
      <c r="L2676" s="76"/>
      <c r="M2676" s="76"/>
      <c r="N2676" s="76"/>
      <c r="O2676" s="71" t="s">
        <v>10335</v>
      </c>
      <c r="P2676" s="71"/>
      <c r="Q2676" s="71" t="s">
        <v>10338</v>
      </c>
      <c r="R2676" s="79" t="s">
        <v>10339</v>
      </c>
      <c r="S2676" s="74" t="n">
        <v>45189</v>
      </c>
      <c r="T2676" s="74" t="n">
        <v>45919</v>
      </c>
      <c r="U2676" s="87" t="s">
        <v>10340</v>
      </c>
      <c r="V2676" s="87" t="s">
        <v>10341</v>
      </c>
      <c r="W2676" s="76"/>
      <c r="X2676" s="71" t="s">
        <v>10335</v>
      </c>
      <c r="Y2676" s="71" t="s">
        <v>10342</v>
      </c>
      <c r="Z2676" s="79" t="s">
        <v>10629</v>
      </c>
      <c r="AA2676" s="76"/>
      <c r="AB2676" s="76"/>
      <c r="AC2676" s="76"/>
      <c r="AD2676" s="76"/>
      <c r="AE2676" s="97" t="s">
        <v>10630</v>
      </c>
      <c r="AF2676" s="76"/>
      <c r="AG2676" s="76"/>
      <c r="AH2676" s="76"/>
      <c r="AI2676" s="67" t="s">
        <v>11020</v>
      </c>
      <c r="AJ2676" s="79" t="s">
        <v>42</v>
      </c>
      <c r="AK2676" s="68"/>
      <c r="AL2676" s="68"/>
      <c r="AM2676" s="68"/>
      <c r="AN2676" s="110"/>
      <c r="AO2676" s="110"/>
      <c r="AP2676" s="107"/>
      <c r="AQ2676" s="68"/>
    </row>
    <row r="2677" customFormat="false" ht="15" hidden="false" customHeight="false" outlineLevel="0" collapsed="false">
      <c r="B2677" s="1" t="str">
        <f aca="false">поверители!$E2677</f>
        <v>01885</v>
      </c>
      <c r="C2677" s="64" t="s">
        <v>297</v>
      </c>
      <c r="D2677" s="63"/>
      <c r="E2677" s="81" t="s">
        <v>13428</v>
      </c>
      <c r="F2677" s="63"/>
      <c r="G2677" s="63" t="s">
        <v>10335</v>
      </c>
      <c r="H2677" s="64" t="s">
        <v>300</v>
      </c>
      <c r="I2677" s="67" t="s">
        <v>10363</v>
      </c>
      <c r="J2677" s="76"/>
      <c r="K2677" s="76"/>
      <c r="L2677" s="76"/>
      <c r="M2677" s="76"/>
      <c r="N2677" s="76"/>
      <c r="O2677" s="71" t="s">
        <v>10335</v>
      </c>
      <c r="P2677" s="71"/>
      <c r="Q2677" s="71" t="s">
        <v>10338</v>
      </c>
      <c r="R2677" s="79" t="s">
        <v>10339</v>
      </c>
      <c r="S2677" s="74" t="n">
        <v>45189</v>
      </c>
      <c r="T2677" s="74" t="n">
        <v>45919</v>
      </c>
      <c r="U2677" s="87" t="s">
        <v>10340</v>
      </c>
      <c r="V2677" s="87" t="s">
        <v>10341</v>
      </c>
      <c r="W2677" s="76"/>
      <c r="X2677" s="71" t="s">
        <v>10335</v>
      </c>
      <c r="Y2677" s="71" t="s">
        <v>10342</v>
      </c>
      <c r="Z2677" s="79" t="s">
        <v>10629</v>
      </c>
      <c r="AA2677" s="76"/>
      <c r="AB2677" s="76"/>
      <c r="AC2677" s="76"/>
      <c r="AD2677" s="76"/>
      <c r="AE2677" s="97" t="s">
        <v>10630</v>
      </c>
      <c r="AF2677" s="76"/>
      <c r="AG2677" s="76"/>
      <c r="AH2677" s="76"/>
      <c r="AI2677" s="67" t="s">
        <v>11363</v>
      </c>
      <c r="AJ2677" s="79" t="s">
        <v>42</v>
      </c>
      <c r="AK2677" s="68"/>
      <c r="AL2677" s="68"/>
      <c r="AM2677" s="68"/>
      <c r="AN2677" s="110"/>
      <c r="AO2677" s="110"/>
      <c r="AP2677" s="107"/>
      <c r="AQ2677" s="68"/>
    </row>
    <row r="2678" customFormat="false" ht="15" hidden="false" customHeight="false" outlineLevel="0" collapsed="false">
      <c r="B2678" s="1" t="str">
        <f aca="false">поверители!$E2678</f>
        <v>02212</v>
      </c>
      <c r="C2678" s="64" t="s">
        <v>297</v>
      </c>
      <c r="D2678" s="63"/>
      <c r="E2678" s="81" t="s">
        <v>13429</v>
      </c>
      <c r="F2678" s="63"/>
      <c r="G2678" s="63" t="s">
        <v>10335</v>
      </c>
      <c r="H2678" s="64" t="s">
        <v>300</v>
      </c>
      <c r="I2678" s="67" t="s">
        <v>10649</v>
      </c>
      <c r="J2678" s="76"/>
      <c r="K2678" s="76"/>
      <c r="L2678" s="76"/>
      <c r="M2678" s="76"/>
      <c r="N2678" s="76"/>
      <c r="O2678" s="71" t="s">
        <v>10335</v>
      </c>
      <c r="P2678" s="71"/>
      <c r="Q2678" s="71" t="s">
        <v>10338</v>
      </c>
      <c r="R2678" s="79" t="s">
        <v>10339</v>
      </c>
      <c r="S2678" s="74" t="n">
        <v>45189</v>
      </c>
      <c r="T2678" s="74" t="n">
        <v>45919</v>
      </c>
      <c r="U2678" s="87" t="s">
        <v>10340</v>
      </c>
      <c r="V2678" s="87" t="s">
        <v>10341</v>
      </c>
      <c r="W2678" s="76"/>
      <c r="X2678" s="71" t="s">
        <v>10335</v>
      </c>
      <c r="Y2678" s="71" t="s">
        <v>10342</v>
      </c>
      <c r="Z2678" s="79" t="s">
        <v>10629</v>
      </c>
      <c r="AA2678" s="76"/>
      <c r="AB2678" s="76"/>
      <c r="AC2678" s="76"/>
      <c r="AD2678" s="76"/>
      <c r="AE2678" s="97" t="s">
        <v>10630</v>
      </c>
      <c r="AF2678" s="76"/>
      <c r="AG2678" s="76"/>
      <c r="AH2678" s="76"/>
      <c r="AI2678" s="67" t="s">
        <v>11363</v>
      </c>
      <c r="AJ2678" s="79" t="s">
        <v>42</v>
      </c>
      <c r="AK2678" s="68"/>
      <c r="AL2678" s="68"/>
      <c r="AM2678" s="68"/>
      <c r="AN2678" s="110"/>
      <c r="AO2678" s="110"/>
      <c r="AP2678" s="107"/>
      <c r="AQ2678" s="68"/>
    </row>
    <row r="2679" customFormat="false" ht="15" hidden="false" customHeight="false" outlineLevel="0" collapsed="false">
      <c r="B2679" s="1" t="str">
        <f aca="false">поверители!$E2679</f>
        <v>02213</v>
      </c>
      <c r="C2679" s="64" t="s">
        <v>297</v>
      </c>
      <c r="D2679" s="63"/>
      <c r="E2679" s="81" t="s">
        <v>13430</v>
      </c>
      <c r="F2679" s="63"/>
      <c r="G2679" s="63" t="s">
        <v>10335</v>
      </c>
      <c r="H2679" s="64" t="s">
        <v>300</v>
      </c>
      <c r="I2679" s="67" t="s">
        <v>10649</v>
      </c>
      <c r="J2679" s="76"/>
      <c r="K2679" s="76"/>
      <c r="L2679" s="76"/>
      <c r="M2679" s="76"/>
      <c r="N2679" s="76"/>
      <c r="O2679" s="71" t="s">
        <v>10335</v>
      </c>
      <c r="P2679" s="71"/>
      <c r="Q2679" s="71" t="s">
        <v>10338</v>
      </c>
      <c r="R2679" s="79" t="s">
        <v>10339</v>
      </c>
      <c r="S2679" s="74" t="n">
        <v>45189</v>
      </c>
      <c r="T2679" s="74" t="n">
        <v>45919</v>
      </c>
      <c r="U2679" s="87" t="s">
        <v>10340</v>
      </c>
      <c r="V2679" s="87" t="s">
        <v>10341</v>
      </c>
      <c r="W2679" s="76"/>
      <c r="X2679" s="71" t="s">
        <v>10335</v>
      </c>
      <c r="Y2679" s="71" t="s">
        <v>10342</v>
      </c>
      <c r="Z2679" s="79" t="s">
        <v>10629</v>
      </c>
      <c r="AA2679" s="76"/>
      <c r="AB2679" s="76"/>
      <c r="AC2679" s="76"/>
      <c r="AD2679" s="76"/>
      <c r="AE2679" s="97" t="s">
        <v>10630</v>
      </c>
      <c r="AF2679" s="76"/>
      <c r="AG2679" s="76"/>
      <c r="AH2679" s="76"/>
      <c r="AI2679" s="67" t="s">
        <v>10562</v>
      </c>
      <c r="AJ2679" s="79" t="s">
        <v>42</v>
      </c>
      <c r="AK2679" s="68"/>
      <c r="AL2679" s="68"/>
      <c r="AM2679" s="68"/>
      <c r="AN2679" s="110"/>
      <c r="AO2679" s="110"/>
      <c r="AP2679" s="107"/>
      <c r="AQ2679" s="68"/>
    </row>
    <row r="2680" customFormat="false" ht="15" hidden="false" customHeight="false" outlineLevel="0" collapsed="false">
      <c r="B2680" s="1" t="str">
        <f aca="false">поверители!$E2680</f>
        <v>02358</v>
      </c>
      <c r="C2680" s="64" t="s">
        <v>323</v>
      </c>
      <c r="D2680" s="63"/>
      <c r="E2680" s="81" t="s">
        <v>13431</v>
      </c>
      <c r="F2680" s="63"/>
      <c r="G2680" s="63" t="s">
        <v>10335</v>
      </c>
      <c r="H2680" s="81" t="s">
        <v>763</v>
      </c>
      <c r="I2680" s="67" t="s">
        <v>10374</v>
      </c>
      <c r="J2680" s="76"/>
      <c r="K2680" s="76"/>
      <c r="L2680" s="76"/>
      <c r="M2680" s="76"/>
      <c r="N2680" s="76"/>
      <c r="O2680" s="71" t="s">
        <v>10335</v>
      </c>
      <c r="P2680" s="71"/>
      <c r="Q2680" s="71" t="s">
        <v>10338</v>
      </c>
      <c r="R2680" s="79" t="s">
        <v>10339</v>
      </c>
      <c r="S2680" s="74" t="n">
        <v>45189</v>
      </c>
      <c r="T2680" s="74" t="n">
        <v>45919</v>
      </c>
      <c r="U2680" s="87" t="s">
        <v>10340</v>
      </c>
      <c r="V2680" s="87" t="s">
        <v>10341</v>
      </c>
      <c r="W2680" s="76"/>
      <c r="X2680" s="71" t="s">
        <v>10335</v>
      </c>
      <c r="Y2680" s="71" t="s">
        <v>10342</v>
      </c>
      <c r="Z2680" s="79" t="s">
        <v>10629</v>
      </c>
      <c r="AA2680" s="76"/>
      <c r="AB2680" s="76"/>
      <c r="AC2680" s="76"/>
      <c r="AD2680" s="76"/>
      <c r="AE2680" s="97" t="s">
        <v>13357</v>
      </c>
      <c r="AF2680" s="76"/>
      <c r="AG2680" s="76"/>
      <c r="AH2680" s="76"/>
      <c r="AI2680" s="67" t="s">
        <v>10602</v>
      </c>
      <c r="AJ2680" s="79" t="s">
        <v>42</v>
      </c>
      <c r="AK2680" s="68"/>
      <c r="AL2680" s="68"/>
      <c r="AM2680" s="68"/>
      <c r="AN2680" s="110"/>
      <c r="AO2680" s="110"/>
      <c r="AP2680" s="107"/>
      <c r="AQ2680" s="68"/>
    </row>
    <row r="2681" customFormat="false" ht="15" hidden="false" customHeight="false" outlineLevel="0" collapsed="false">
      <c r="B2681" s="1" t="str">
        <f aca="false">поверители!$E2681</f>
        <v>02661</v>
      </c>
      <c r="C2681" s="64" t="s">
        <v>2689</v>
      </c>
      <c r="D2681" s="63"/>
      <c r="E2681" s="81" t="s">
        <v>13432</v>
      </c>
      <c r="F2681" s="63"/>
      <c r="G2681" s="63" t="s">
        <v>10335</v>
      </c>
      <c r="H2681" s="81" t="s">
        <v>2692</v>
      </c>
      <c r="I2681" s="67" t="s">
        <v>10363</v>
      </c>
      <c r="J2681" s="76"/>
      <c r="K2681" s="76"/>
      <c r="L2681" s="76"/>
      <c r="M2681" s="76"/>
      <c r="N2681" s="76"/>
      <c r="O2681" s="71" t="s">
        <v>10335</v>
      </c>
      <c r="P2681" s="71"/>
      <c r="Q2681" s="71" t="s">
        <v>10338</v>
      </c>
      <c r="R2681" s="79" t="s">
        <v>10339</v>
      </c>
      <c r="S2681" s="74" t="n">
        <v>45189</v>
      </c>
      <c r="T2681" s="74" t="n">
        <v>45919</v>
      </c>
      <c r="U2681" s="87" t="s">
        <v>10340</v>
      </c>
      <c r="V2681" s="87" t="s">
        <v>10341</v>
      </c>
      <c r="W2681" s="76"/>
      <c r="X2681" s="71" t="s">
        <v>10335</v>
      </c>
      <c r="Y2681" s="71" t="s">
        <v>10342</v>
      </c>
      <c r="Z2681" s="79" t="s">
        <v>10629</v>
      </c>
      <c r="AA2681" s="76"/>
      <c r="AB2681" s="76"/>
      <c r="AC2681" s="76"/>
      <c r="AD2681" s="76"/>
      <c r="AE2681" s="97" t="s">
        <v>10689</v>
      </c>
      <c r="AF2681" s="76"/>
      <c r="AG2681" s="76"/>
      <c r="AH2681" s="76"/>
      <c r="AI2681" s="67" t="s">
        <v>12846</v>
      </c>
      <c r="AJ2681" s="79" t="s">
        <v>42</v>
      </c>
      <c r="AK2681" s="68"/>
      <c r="AL2681" s="68"/>
      <c r="AM2681" s="68"/>
      <c r="AN2681" s="110"/>
      <c r="AO2681" s="110"/>
      <c r="AP2681" s="107"/>
      <c r="AQ2681" s="68"/>
    </row>
    <row r="2682" customFormat="false" ht="15" hidden="false" customHeight="false" outlineLevel="0" collapsed="false">
      <c r="B2682" s="1" t="str">
        <f aca="false">поверители!$E2682</f>
        <v>03982</v>
      </c>
      <c r="C2682" s="64" t="s">
        <v>323</v>
      </c>
      <c r="D2682" s="63"/>
      <c r="E2682" s="67" t="s">
        <v>13433</v>
      </c>
      <c r="F2682" s="63"/>
      <c r="G2682" s="63" t="s">
        <v>10335</v>
      </c>
      <c r="H2682" s="81" t="s">
        <v>326</v>
      </c>
      <c r="I2682" s="67" t="s">
        <v>10374</v>
      </c>
      <c r="J2682" s="76"/>
      <c r="K2682" s="76"/>
      <c r="L2682" s="76"/>
      <c r="M2682" s="76"/>
      <c r="N2682" s="76"/>
      <c r="O2682" s="71" t="s">
        <v>10335</v>
      </c>
      <c r="P2682" s="71"/>
      <c r="Q2682" s="71" t="s">
        <v>10338</v>
      </c>
      <c r="R2682" s="79" t="s">
        <v>10339</v>
      </c>
      <c r="S2682" s="74" t="n">
        <v>45189</v>
      </c>
      <c r="T2682" s="74" t="n">
        <v>45919</v>
      </c>
      <c r="U2682" s="87" t="s">
        <v>10340</v>
      </c>
      <c r="V2682" s="87" t="s">
        <v>10341</v>
      </c>
      <c r="W2682" s="76"/>
      <c r="X2682" s="71" t="s">
        <v>10335</v>
      </c>
      <c r="Y2682" s="71" t="s">
        <v>10342</v>
      </c>
      <c r="Z2682" s="79" t="s">
        <v>10629</v>
      </c>
      <c r="AA2682" s="76"/>
      <c r="AB2682" s="76"/>
      <c r="AC2682" s="76"/>
      <c r="AD2682" s="76"/>
      <c r="AE2682" s="97" t="s">
        <v>10630</v>
      </c>
      <c r="AF2682" s="76"/>
      <c r="AG2682" s="76"/>
      <c r="AH2682" s="76"/>
      <c r="AI2682" s="67" t="s">
        <v>10863</v>
      </c>
      <c r="AJ2682" s="79" t="s">
        <v>42</v>
      </c>
      <c r="AK2682" s="68"/>
      <c r="AL2682" s="68"/>
      <c r="AM2682" s="68"/>
      <c r="AN2682" s="110"/>
      <c r="AO2682" s="110"/>
      <c r="AP2682" s="107"/>
      <c r="AQ2682" s="68"/>
    </row>
    <row r="2683" customFormat="false" ht="15" hidden="false" customHeight="false" outlineLevel="0" collapsed="false">
      <c r="B2683" s="1" t="str">
        <f aca="false">поверители!$E2683</f>
        <v>03985</v>
      </c>
      <c r="C2683" s="64" t="s">
        <v>323</v>
      </c>
      <c r="D2683" s="63"/>
      <c r="E2683" s="67" t="s">
        <v>13434</v>
      </c>
      <c r="F2683" s="63"/>
      <c r="G2683" s="63" t="s">
        <v>10335</v>
      </c>
      <c r="H2683" s="81" t="s">
        <v>326</v>
      </c>
      <c r="I2683" s="67" t="s">
        <v>10374</v>
      </c>
      <c r="J2683" s="76"/>
      <c r="K2683" s="76"/>
      <c r="L2683" s="76"/>
      <c r="M2683" s="76"/>
      <c r="N2683" s="76"/>
      <c r="O2683" s="71" t="s">
        <v>10335</v>
      </c>
      <c r="P2683" s="71"/>
      <c r="Q2683" s="71" t="s">
        <v>10338</v>
      </c>
      <c r="R2683" s="79" t="s">
        <v>10339</v>
      </c>
      <c r="S2683" s="74" t="n">
        <v>45189</v>
      </c>
      <c r="T2683" s="74" t="n">
        <v>45919</v>
      </c>
      <c r="U2683" s="87" t="s">
        <v>10340</v>
      </c>
      <c r="V2683" s="87" t="s">
        <v>10341</v>
      </c>
      <c r="W2683" s="76"/>
      <c r="X2683" s="71" t="s">
        <v>10335</v>
      </c>
      <c r="Y2683" s="71" t="s">
        <v>10342</v>
      </c>
      <c r="Z2683" s="79" t="s">
        <v>10629</v>
      </c>
      <c r="AA2683" s="76"/>
      <c r="AB2683" s="76"/>
      <c r="AC2683" s="76"/>
      <c r="AD2683" s="76"/>
      <c r="AE2683" s="97" t="s">
        <v>10630</v>
      </c>
      <c r="AF2683" s="76"/>
      <c r="AG2683" s="76"/>
      <c r="AH2683" s="76"/>
      <c r="AI2683" s="67" t="s">
        <v>10558</v>
      </c>
      <c r="AJ2683" s="79" t="s">
        <v>42</v>
      </c>
      <c r="AK2683" s="68"/>
      <c r="AL2683" s="68"/>
      <c r="AM2683" s="68"/>
      <c r="AN2683" s="110"/>
      <c r="AO2683" s="110"/>
      <c r="AP2683" s="107"/>
      <c r="AQ2683" s="68"/>
    </row>
    <row r="2684" customFormat="false" ht="15" hidden="false" customHeight="false" outlineLevel="0" collapsed="false">
      <c r="B2684" s="1" t="str">
        <f aca="false">поверители!$E2684</f>
        <v>05402</v>
      </c>
      <c r="C2684" s="64" t="s">
        <v>297</v>
      </c>
      <c r="D2684" s="63"/>
      <c r="E2684" s="81" t="s">
        <v>13435</v>
      </c>
      <c r="F2684" s="63"/>
      <c r="G2684" s="63" t="s">
        <v>10335</v>
      </c>
      <c r="H2684" s="64" t="s">
        <v>300</v>
      </c>
      <c r="I2684" s="67" t="s">
        <v>10363</v>
      </c>
      <c r="J2684" s="76"/>
      <c r="K2684" s="76"/>
      <c r="L2684" s="76"/>
      <c r="M2684" s="76"/>
      <c r="N2684" s="76"/>
      <c r="O2684" s="71" t="s">
        <v>10335</v>
      </c>
      <c r="P2684" s="71"/>
      <c r="Q2684" s="71" t="s">
        <v>10338</v>
      </c>
      <c r="R2684" s="79" t="s">
        <v>10339</v>
      </c>
      <c r="S2684" s="74" t="n">
        <v>45189</v>
      </c>
      <c r="T2684" s="74" t="n">
        <v>45919</v>
      </c>
      <c r="U2684" s="87" t="s">
        <v>10340</v>
      </c>
      <c r="V2684" s="87" t="s">
        <v>10341</v>
      </c>
      <c r="W2684" s="76"/>
      <c r="X2684" s="71" t="s">
        <v>10335</v>
      </c>
      <c r="Y2684" s="71" t="s">
        <v>10342</v>
      </c>
      <c r="Z2684" s="79" t="s">
        <v>10629</v>
      </c>
      <c r="AA2684" s="76"/>
      <c r="AB2684" s="76"/>
      <c r="AC2684" s="76"/>
      <c r="AD2684" s="76"/>
      <c r="AE2684" s="97" t="s">
        <v>10630</v>
      </c>
      <c r="AF2684" s="76"/>
      <c r="AG2684" s="76"/>
      <c r="AH2684" s="76"/>
      <c r="AI2684" s="67" t="s">
        <v>10562</v>
      </c>
      <c r="AJ2684" s="79" t="s">
        <v>42</v>
      </c>
      <c r="AK2684" s="68"/>
      <c r="AL2684" s="68"/>
      <c r="AM2684" s="68"/>
      <c r="AN2684" s="110"/>
      <c r="AO2684" s="110"/>
      <c r="AP2684" s="107"/>
      <c r="AQ2684" s="68"/>
    </row>
    <row r="2685" customFormat="false" ht="17.9" hidden="false" customHeight="false" outlineLevel="0" collapsed="false">
      <c r="B2685" s="1" t="str">
        <f aca="false">поверители!$E2685</f>
        <v>Р00477</v>
      </c>
      <c r="C2685" s="64" t="s">
        <v>291</v>
      </c>
      <c r="D2685" s="63"/>
      <c r="E2685" s="81" t="s">
        <v>13436</v>
      </c>
      <c r="F2685" s="63"/>
      <c r="G2685" s="63" t="s">
        <v>10335</v>
      </c>
      <c r="H2685" s="63" t="s">
        <v>404</v>
      </c>
      <c r="I2685" s="67" t="s">
        <v>10670</v>
      </c>
      <c r="J2685" s="76"/>
      <c r="K2685" s="76"/>
      <c r="L2685" s="76"/>
      <c r="M2685" s="76"/>
      <c r="N2685" s="76"/>
      <c r="O2685" s="71" t="s">
        <v>10335</v>
      </c>
      <c r="P2685" s="71"/>
      <c r="Q2685" s="71" t="s">
        <v>10338</v>
      </c>
      <c r="R2685" s="79" t="s">
        <v>10339</v>
      </c>
      <c r="S2685" s="74" t="n">
        <v>45189</v>
      </c>
      <c r="T2685" s="74" t="n">
        <v>45554</v>
      </c>
      <c r="U2685" s="87" t="s">
        <v>10340</v>
      </c>
      <c r="V2685" s="87" t="s">
        <v>10341</v>
      </c>
      <c r="W2685" s="76"/>
      <c r="X2685" s="71" t="s">
        <v>10335</v>
      </c>
      <c r="Y2685" s="71" t="s">
        <v>10342</v>
      </c>
      <c r="Z2685" s="79" t="s">
        <v>10629</v>
      </c>
      <c r="AA2685" s="76"/>
      <c r="AB2685" s="76"/>
      <c r="AC2685" s="76"/>
      <c r="AD2685" s="76"/>
      <c r="AE2685" s="97" t="s">
        <v>10630</v>
      </c>
      <c r="AF2685" s="76"/>
      <c r="AG2685" s="76"/>
      <c r="AH2685" s="76"/>
      <c r="AI2685" s="104" t="s">
        <v>10733</v>
      </c>
      <c r="AJ2685" s="79" t="s">
        <v>42</v>
      </c>
      <c r="AK2685" s="68"/>
      <c r="AL2685" s="68"/>
      <c r="AM2685" s="68"/>
      <c r="AN2685" s="110"/>
      <c r="AO2685" s="110"/>
      <c r="AP2685" s="107"/>
      <c r="AQ2685" s="68"/>
    </row>
    <row r="2686" customFormat="false" ht="15" hidden="false" customHeight="false" outlineLevel="0" collapsed="false">
      <c r="B2686" s="1" t="str">
        <f aca="false">поверители!$E2686</f>
        <v>00406</v>
      </c>
      <c r="C2686" s="64" t="s">
        <v>323</v>
      </c>
      <c r="D2686" s="63"/>
      <c r="E2686" s="81" t="s">
        <v>13437</v>
      </c>
      <c r="F2686" s="63"/>
      <c r="G2686" s="63" t="s">
        <v>10335</v>
      </c>
      <c r="H2686" s="81" t="s">
        <v>2290</v>
      </c>
      <c r="I2686" s="67" t="s">
        <v>10374</v>
      </c>
      <c r="J2686" s="76"/>
      <c r="K2686" s="76"/>
      <c r="L2686" s="76"/>
      <c r="M2686" s="76"/>
      <c r="N2686" s="76"/>
      <c r="O2686" s="71" t="s">
        <v>10335</v>
      </c>
      <c r="P2686" s="71"/>
      <c r="Q2686" s="71" t="s">
        <v>10338</v>
      </c>
      <c r="R2686" s="79" t="s">
        <v>10339</v>
      </c>
      <c r="S2686" s="74" t="n">
        <v>45189</v>
      </c>
      <c r="T2686" s="74" t="n">
        <v>45919</v>
      </c>
      <c r="U2686" s="87" t="s">
        <v>10340</v>
      </c>
      <c r="V2686" s="87" t="s">
        <v>10341</v>
      </c>
      <c r="W2686" s="76"/>
      <c r="X2686" s="71" t="s">
        <v>10335</v>
      </c>
      <c r="Y2686" s="71" t="s">
        <v>10342</v>
      </c>
      <c r="Z2686" s="79" t="s">
        <v>10629</v>
      </c>
      <c r="AA2686" s="76"/>
      <c r="AB2686" s="76"/>
      <c r="AC2686" s="76"/>
      <c r="AD2686" s="76"/>
      <c r="AE2686" s="97" t="s">
        <v>12168</v>
      </c>
      <c r="AF2686" s="76"/>
      <c r="AG2686" s="76"/>
      <c r="AH2686" s="76"/>
      <c r="AI2686" s="67" t="s">
        <v>11408</v>
      </c>
      <c r="AJ2686" s="79" t="s">
        <v>42</v>
      </c>
      <c r="AK2686" s="68"/>
      <c r="AL2686" s="68"/>
      <c r="AM2686" s="68"/>
      <c r="AN2686" s="110"/>
      <c r="AO2686" s="110"/>
      <c r="AP2686" s="107"/>
      <c r="AQ2686" s="68"/>
    </row>
    <row r="2687" customFormat="false" ht="15" hidden="false" customHeight="false" outlineLevel="0" collapsed="false">
      <c r="B2687" s="1" t="str">
        <f aca="false">поверители!$E2687</f>
        <v>00920</v>
      </c>
      <c r="C2687" s="64" t="s">
        <v>323</v>
      </c>
      <c r="D2687" s="63"/>
      <c r="E2687" s="81" t="s">
        <v>13438</v>
      </c>
      <c r="F2687" s="63"/>
      <c r="G2687" s="63" t="s">
        <v>10335</v>
      </c>
      <c r="H2687" s="81" t="s">
        <v>763</v>
      </c>
      <c r="I2687" s="67" t="s">
        <v>10374</v>
      </c>
      <c r="J2687" s="76"/>
      <c r="K2687" s="76"/>
      <c r="L2687" s="76"/>
      <c r="M2687" s="76"/>
      <c r="N2687" s="76"/>
      <c r="O2687" s="71" t="s">
        <v>10335</v>
      </c>
      <c r="P2687" s="71"/>
      <c r="Q2687" s="71" t="s">
        <v>10338</v>
      </c>
      <c r="R2687" s="79" t="s">
        <v>10339</v>
      </c>
      <c r="S2687" s="74" t="n">
        <v>45189</v>
      </c>
      <c r="T2687" s="74" t="n">
        <v>45919</v>
      </c>
      <c r="U2687" s="87" t="s">
        <v>10340</v>
      </c>
      <c r="V2687" s="87" t="s">
        <v>10341</v>
      </c>
      <c r="W2687" s="76"/>
      <c r="X2687" s="71" t="s">
        <v>10335</v>
      </c>
      <c r="Y2687" s="71" t="s">
        <v>10342</v>
      </c>
      <c r="Z2687" s="79" t="s">
        <v>10629</v>
      </c>
      <c r="AA2687" s="76"/>
      <c r="AB2687" s="76"/>
      <c r="AC2687" s="76"/>
      <c r="AD2687" s="76"/>
      <c r="AE2687" s="97" t="s">
        <v>10630</v>
      </c>
      <c r="AF2687" s="76"/>
      <c r="AG2687" s="76"/>
      <c r="AH2687" s="76"/>
      <c r="AI2687" s="67" t="s">
        <v>10863</v>
      </c>
      <c r="AJ2687" s="79" t="s">
        <v>42</v>
      </c>
      <c r="AK2687" s="68"/>
      <c r="AL2687" s="68"/>
      <c r="AM2687" s="68"/>
      <c r="AN2687" s="110"/>
      <c r="AO2687" s="110"/>
      <c r="AP2687" s="107"/>
      <c r="AQ2687" s="68"/>
    </row>
    <row r="2688" customFormat="false" ht="15" hidden="false" customHeight="false" outlineLevel="0" collapsed="false">
      <c r="B2688" s="1" t="str">
        <f aca="false">поверители!$E2688</f>
        <v>01072</v>
      </c>
      <c r="C2688" s="64" t="s">
        <v>428</v>
      </c>
      <c r="D2688" s="63"/>
      <c r="E2688" s="81" t="s">
        <v>13439</v>
      </c>
      <c r="F2688" s="63"/>
      <c r="G2688" s="63" t="s">
        <v>10335</v>
      </c>
      <c r="H2688" s="63" t="s">
        <v>404</v>
      </c>
      <c r="I2688" s="67" t="s">
        <v>10374</v>
      </c>
      <c r="J2688" s="76"/>
      <c r="K2688" s="76"/>
      <c r="L2688" s="76"/>
      <c r="M2688" s="76"/>
      <c r="N2688" s="76"/>
      <c r="O2688" s="71" t="s">
        <v>10335</v>
      </c>
      <c r="P2688" s="71"/>
      <c r="Q2688" s="71" t="s">
        <v>10338</v>
      </c>
      <c r="R2688" s="79" t="s">
        <v>10339</v>
      </c>
      <c r="S2688" s="74" t="n">
        <v>45189</v>
      </c>
      <c r="T2688" s="74" t="n">
        <v>45554</v>
      </c>
      <c r="U2688" s="87" t="s">
        <v>10340</v>
      </c>
      <c r="V2688" s="87" t="s">
        <v>10341</v>
      </c>
      <c r="W2688" s="76"/>
      <c r="X2688" s="71" t="s">
        <v>10335</v>
      </c>
      <c r="Y2688" s="71" t="s">
        <v>10342</v>
      </c>
      <c r="Z2688" s="79" t="s">
        <v>10629</v>
      </c>
      <c r="AA2688" s="76"/>
      <c r="AB2688" s="76"/>
      <c r="AC2688" s="76"/>
      <c r="AD2688" s="76"/>
      <c r="AE2688" s="97" t="s">
        <v>10630</v>
      </c>
      <c r="AF2688" s="76"/>
      <c r="AG2688" s="76"/>
      <c r="AH2688" s="76"/>
      <c r="AI2688" s="67" t="s">
        <v>10853</v>
      </c>
      <c r="AJ2688" s="79" t="s">
        <v>42</v>
      </c>
      <c r="AK2688" s="68"/>
      <c r="AL2688" s="68"/>
      <c r="AM2688" s="68"/>
      <c r="AN2688" s="110"/>
      <c r="AO2688" s="110"/>
      <c r="AP2688" s="107"/>
      <c r="AQ2688" s="68"/>
    </row>
    <row r="2689" customFormat="false" ht="15" hidden="false" customHeight="false" outlineLevel="0" collapsed="false">
      <c r="B2689" s="1" t="str">
        <f aca="false">поверители!$E2689</f>
        <v>01091</v>
      </c>
      <c r="C2689" s="64" t="s">
        <v>323</v>
      </c>
      <c r="D2689" s="63"/>
      <c r="E2689" s="81" t="s">
        <v>13440</v>
      </c>
      <c r="F2689" s="63"/>
      <c r="G2689" s="63" t="s">
        <v>10335</v>
      </c>
      <c r="H2689" s="81" t="s">
        <v>782</v>
      </c>
      <c r="I2689" s="67" t="s">
        <v>10652</v>
      </c>
      <c r="J2689" s="76"/>
      <c r="K2689" s="76"/>
      <c r="L2689" s="76"/>
      <c r="M2689" s="76"/>
      <c r="N2689" s="76"/>
      <c r="O2689" s="71" t="s">
        <v>10335</v>
      </c>
      <c r="P2689" s="71"/>
      <c r="Q2689" s="71" t="s">
        <v>10338</v>
      </c>
      <c r="R2689" s="79" t="s">
        <v>10339</v>
      </c>
      <c r="S2689" s="74" t="n">
        <v>45189</v>
      </c>
      <c r="T2689" s="74" t="n">
        <v>45919</v>
      </c>
      <c r="U2689" s="87" t="s">
        <v>10340</v>
      </c>
      <c r="V2689" s="87" t="s">
        <v>10341</v>
      </c>
      <c r="W2689" s="76"/>
      <c r="X2689" s="71" t="s">
        <v>10335</v>
      </c>
      <c r="Y2689" s="71" t="s">
        <v>10342</v>
      </c>
      <c r="Z2689" s="79" t="s">
        <v>10629</v>
      </c>
      <c r="AA2689" s="76"/>
      <c r="AB2689" s="76"/>
      <c r="AC2689" s="76"/>
      <c r="AD2689" s="76"/>
      <c r="AE2689" s="97" t="s">
        <v>13355</v>
      </c>
      <c r="AF2689" s="76"/>
      <c r="AG2689" s="76"/>
      <c r="AH2689" s="76"/>
      <c r="AI2689" s="67" t="s">
        <v>12848</v>
      </c>
      <c r="AJ2689" s="79" t="s">
        <v>42</v>
      </c>
      <c r="AK2689" s="68"/>
      <c r="AL2689" s="68"/>
      <c r="AM2689" s="68"/>
      <c r="AN2689" s="110"/>
      <c r="AO2689" s="110"/>
      <c r="AP2689" s="107"/>
      <c r="AQ2689" s="68"/>
    </row>
    <row r="2690" customFormat="false" ht="17.9" hidden="false" customHeight="false" outlineLevel="0" collapsed="false">
      <c r="B2690" s="1" t="str">
        <f aca="false">поверители!$E2690</f>
        <v>01201</v>
      </c>
      <c r="C2690" s="64" t="s">
        <v>428</v>
      </c>
      <c r="D2690" s="63"/>
      <c r="E2690" s="81" t="s">
        <v>13441</v>
      </c>
      <c r="F2690" s="63"/>
      <c r="G2690" s="63" t="s">
        <v>10335</v>
      </c>
      <c r="H2690" s="63" t="s">
        <v>404</v>
      </c>
      <c r="I2690" s="67" t="s">
        <v>10374</v>
      </c>
      <c r="J2690" s="76"/>
      <c r="K2690" s="76"/>
      <c r="L2690" s="76"/>
      <c r="M2690" s="76"/>
      <c r="N2690" s="76"/>
      <c r="O2690" s="71" t="s">
        <v>10335</v>
      </c>
      <c r="P2690" s="71"/>
      <c r="Q2690" s="71" t="s">
        <v>10338</v>
      </c>
      <c r="R2690" s="79" t="s">
        <v>10339</v>
      </c>
      <c r="S2690" s="74" t="n">
        <v>45189</v>
      </c>
      <c r="T2690" s="74" t="n">
        <v>45554</v>
      </c>
      <c r="U2690" s="87" t="s">
        <v>10340</v>
      </c>
      <c r="V2690" s="87" t="s">
        <v>10341</v>
      </c>
      <c r="W2690" s="76"/>
      <c r="X2690" s="71" t="s">
        <v>10335</v>
      </c>
      <c r="Y2690" s="71" t="s">
        <v>10342</v>
      </c>
      <c r="Z2690" s="79" t="s">
        <v>10629</v>
      </c>
      <c r="AA2690" s="76"/>
      <c r="AB2690" s="76"/>
      <c r="AC2690" s="76"/>
      <c r="AD2690" s="76"/>
      <c r="AE2690" s="97" t="s">
        <v>10630</v>
      </c>
      <c r="AF2690" s="76"/>
      <c r="AG2690" s="76"/>
      <c r="AH2690" s="76"/>
      <c r="AI2690" s="104" t="s">
        <v>10733</v>
      </c>
      <c r="AJ2690" s="79" t="s">
        <v>42</v>
      </c>
      <c r="AK2690" s="68"/>
      <c r="AL2690" s="68"/>
      <c r="AM2690" s="68"/>
      <c r="AN2690" s="110"/>
      <c r="AO2690" s="110"/>
      <c r="AP2690" s="107"/>
      <c r="AQ2690" s="68"/>
    </row>
    <row r="2691" customFormat="false" ht="15" hidden="false" customHeight="false" outlineLevel="0" collapsed="false">
      <c r="B2691" s="1" t="str">
        <f aca="false">поверители!$E2691</f>
        <v>01211</v>
      </c>
      <c r="C2691" s="64" t="s">
        <v>323</v>
      </c>
      <c r="D2691" s="63"/>
      <c r="E2691" s="81" t="s">
        <v>13442</v>
      </c>
      <c r="F2691" s="63"/>
      <c r="G2691" s="63" t="s">
        <v>10335</v>
      </c>
      <c r="H2691" s="81" t="s">
        <v>815</v>
      </c>
      <c r="I2691" s="67" t="s">
        <v>10374</v>
      </c>
      <c r="J2691" s="76"/>
      <c r="K2691" s="76"/>
      <c r="L2691" s="76"/>
      <c r="M2691" s="76"/>
      <c r="N2691" s="76"/>
      <c r="O2691" s="71" t="s">
        <v>10335</v>
      </c>
      <c r="P2691" s="71"/>
      <c r="Q2691" s="71" t="s">
        <v>10338</v>
      </c>
      <c r="R2691" s="79" t="s">
        <v>10339</v>
      </c>
      <c r="S2691" s="74" t="n">
        <v>45189</v>
      </c>
      <c r="T2691" s="74" t="n">
        <v>45919</v>
      </c>
      <c r="U2691" s="87" t="s">
        <v>10340</v>
      </c>
      <c r="V2691" s="87" t="s">
        <v>10341</v>
      </c>
      <c r="W2691" s="76"/>
      <c r="X2691" s="71" t="s">
        <v>10335</v>
      </c>
      <c r="Y2691" s="71" t="s">
        <v>10342</v>
      </c>
      <c r="Z2691" s="79" t="s">
        <v>10629</v>
      </c>
      <c r="AA2691" s="76"/>
      <c r="AB2691" s="76"/>
      <c r="AC2691" s="76"/>
      <c r="AD2691" s="76"/>
      <c r="AE2691" s="97" t="s">
        <v>13355</v>
      </c>
      <c r="AF2691" s="76"/>
      <c r="AG2691" s="76"/>
      <c r="AH2691" s="76"/>
      <c r="AI2691" s="67" t="s">
        <v>10741</v>
      </c>
      <c r="AJ2691" s="79" t="s">
        <v>42</v>
      </c>
      <c r="AK2691" s="68"/>
      <c r="AL2691" s="68"/>
      <c r="AM2691" s="68"/>
      <c r="AN2691" s="110"/>
      <c r="AO2691" s="110"/>
      <c r="AP2691" s="107"/>
      <c r="AQ2691" s="68"/>
    </row>
    <row r="2692" customFormat="false" ht="15" hidden="false" customHeight="false" outlineLevel="0" collapsed="false">
      <c r="B2692" s="1" t="str">
        <f aca="false">поверители!$E2692</f>
        <v>01219</v>
      </c>
      <c r="C2692" s="64" t="s">
        <v>323</v>
      </c>
      <c r="D2692" s="63"/>
      <c r="E2692" s="81" t="s">
        <v>13443</v>
      </c>
      <c r="F2692" s="63"/>
      <c r="G2692" s="63" t="s">
        <v>10335</v>
      </c>
      <c r="H2692" s="81" t="s">
        <v>815</v>
      </c>
      <c r="I2692" s="67" t="s">
        <v>10652</v>
      </c>
      <c r="J2692" s="76"/>
      <c r="K2692" s="76"/>
      <c r="L2692" s="76"/>
      <c r="M2692" s="76"/>
      <c r="N2692" s="76"/>
      <c r="O2692" s="71" t="s">
        <v>10335</v>
      </c>
      <c r="P2692" s="71"/>
      <c r="Q2692" s="71" t="s">
        <v>10338</v>
      </c>
      <c r="R2692" s="79" t="s">
        <v>10339</v>
      </c>
      <c r="S2692" s="74" t="n">
        <v>45189</v>
      </c>
      <c r="T2692" s="74" t="n">
        <v>45919</v>
      </c>
      <c r="U2692" s="87" t="s">
        <v>10340</v>
      </c>
      <c r="V2692" s="87" t="s">
        <v>10341</v>
      </c>
      <c r="W2692" s="76"/>
      <c r="X2692" s="71" t="s">
        <v>10335</v>
      </c>
      <c r="Y2692" s="71" t="s">
        <v>10342</v>
      </c>
      <c r="Z2692" s="79" t="s">
        <v>10629</v>
      </c>
      <c r="AA2692" s="76"/>
      <c r="AB2692" s="76"/>
      <c r="AC2692" s="76"/>
      <c r="AD2692" s="76"/>
      <c r="AE2692" s="97" t="s">
        <v>13355</v>
      </c>
      <c r="AF2692" s="76"/>
      <c r="AG2692" s="76"/>
      <c r="AH2692" s="76"/>
      <c r="AI2692" s="67" t="s">
        <v>10609</v>
      </c>
      <c r="AJ2692" s="79" t="s">
        <v>42</v>
      </c>
      <c r="AK2692" s="68"/>
      <c r="AL2692" s="68"/>
      <c r="AM2692" s="68"/>
      <c r="AN2692" s="110"/>
      <c r="AO2692" s="110"/>
      <c r="AP2692" s="107"/>
      <c r="AQ2692" s="68"/>
    </row>
    <row r="2693" customFormat="false" ht="17.9" hidden="false" customHeight="false" outlineLevel="0" collapsed="false">
      <c r="B2693" s="1" t="str">
        <f aca="false">поверители!$E2693</f>
        <v>01220</v>
      </c>
      <c r="C2693" s="64" t="s">
        <v>291</v>
      </c>
      <c r="D2693" s="63"/>
      <c r="E2693" s="81" t="s">
        <v>13444</v>
      </c>
      <c r="F2693" s="63"/>
      <c r="G2693" s="63" t="s">
        <v>10335</v>
      </c>
      <c r="H2693" s="81" t="s">
        <v>294</v>
      </c>
      <c r="I2693" s="67" t="s">
        <v>10670</v>
      </c>
      <c r="J2693" s="76"/>
      <c r="K2693" s="76"/>
      <c r="L2693" s="76"/>
      <c r="M2693" s="76"/>
      <c r="N2693" s="76"/>
      <c r="O2693" s="71" t="s">
        <v>10335</v>
      </c>
      <c r="P2693" s="71"/>
      <c r="Q2693" s="71" t="s">
        <v>10338</v>
      </c>
      <c r="R2693" s="79" t="s">
        <v>10339</v>
      </c>
      <c r="S2693" s="74" t="n">
        <v>45189</v>
      </c>
      <c r="T2693" s="74" t="n">
        <v>45554</v>
      </c>
      <c r="U2693" s="87" t="s">
        <v>10340</v>
      </c>
      <c r="V2693" s="87" t="s">
        <v>10341</v>
      </c>
      <c r="W2693" s="76"/>
      <c r="X2693" s="71" t="s">
        <v>10335</v>
      </c>
      <c r="Y2693" s="71" t="s">
        <v>10342</v>
      </c>
      <c r="Z2693" s="79" t="s">
        <v>10629</v>
      </c>
      <c r="AA2693" s="76"/>
      <c r="AB2693" s="76"/>
      <c r="AC2693" s="76"/>
      <c r="AD2693" s="76"/>
      <c r="AE2693" s="97" t="s">
        <v>10630</v>
      </c>
      <c r="AF2693" s="76"/>
      <c r="AG2693" s="76"/>
      <c r="AH2693" s="76"/>
      <c r="AI2693" s="104" t="s">
        <v>10733</v>
      </c>
      <c r="AJ2693" s="79" t="s">
        <v>42</v>
      </c>
      <c r="AK2693" s="68"/>
      <c r="AL2693" s="68"/>
      <c r="AM2693" s="68"/>
      <c r="AN2693" s="110"/>
      <c r="AO2693" s="110"/>
      <c r="AP2693" s="107"/>
      <c r="AQ2693" s="68"/>
    </row>
    <row r="2694" customFormat="false" ht="15" hidden="false" customHeight="false" outlineLevel="0" collapsed="false">
      <c r="B2694" s="1" t="str">
        <f aca="false">поверители!$E2694</f>
        <v>01221</v>
      </c>
      <c r="C2694" s="64" t="s">
        <v>323</v>
      </c>
      <c r="D2694" s="63"/>
      <c r="E2694" s="81" t="s">
        <v>13445</v>
      </c>
      <c r="F2694" s="63"/>
      <c r="G2694" s="63" t="s">
        <v>10335</v>
      </c>
      <c r="H2694" s="81" t="s">
        <v>782</v>
      </c>
      <c r="I2694" s="67" t="s">
        <v>10652</v>
      </c>
      <c r="J2694" s="76"/>
      <c r="K2694" s="76"/>
      <c r="L2694" s="76"/>
      <c r="M2694" s="76"/>
      <c r="N2694" s="76"/>
      <c r="O2694" s="71" t="s">
        <v>10335</v>
      </c>
      <c r="P2694" s="71"/>
      <c r="Q2694" s="71" t="s">
        <v>10338</v>
      </c>
      <c r="R2694" s="79" t="s">
        <v>10339</v>
      </c>
      <c r="S2694" s="74" t="n">
        <v>45189</v>
      </c>
      <c r="T2694" s="74" t="n">
        <v>45919</v>
      </c>
      <c r="U2694" s="87" t="s">
        <v>10340</v>
      </c>
      <c r="V2694" s="87" t="s">
        <v>10341</v>
      </c>
      <c r="W2694" s="76"/>
      <c r="X2694" s="71" t="s">
        <v>10335</v>
      </c>
      <c r="Y2694" s="71" t="s">
        <v>10342</v>
      </c>
      <c r="Z2694" s="79" t="s">
        <v>10629</v>
      </c>
      <c r="AA2694" s="76"/>
      <c r="AB2694" s="76"/>
      <c r="AC2694" s="76"/>
      <c r="AD2694" s="76"/>
      <c r="AE2694" s="97" t="s">
        <v>13355</v>
      </c>
      <c r="AF2694" s="76"/>
      <c r="AG2694" s="76"/>
      <c r="AH2694" s="76"/>
      <c r="AI2694" s="67" t="s">
        <v>10741</v>
      </c>
      <c r="AJ2694" s="79" t="s">
        <v>42</v>
      </c>
      <c r="AK2694" s="68"/>
      <c r="AL2694" s="68"/>
      <c r="AM2694" s="68"/>
      <c r="AN2694" s="110"/>
      <c r="AO2694" s="110"/>
      <c r="AP2694" s="107"/>
      <c r="AQ2694" s="68"/>
    </row>
    <row r="2695" customFormat="false" ht="15" hidden="false" customHeight="false" outlineLevel="0" collapsed="false">
      <c r="B2695" s="1" t="str">
        <f aca="false">поверители!$E2695</f>
        <v>01223</v>
      </c>
      <c r="C2695" s="64" t="s">
        <v>323</v>
      </c>
      <c r="D2695" s="63"/>
      <c r="E2695" s="81" t="s">
        <v>2291</v>
      </c>
      <c r="F2695" s="63"/>
      <c r="G2695" s="63" t="s">
        <v>10335</v>
      </c>
      <c r="H2695" s="81" t="s">
        <v>763</v>
      </c>
      <c r="I2695" s="67" t="s">
        <v>10374</v>
      </c>
      <c r="J2695" s="76"/>
      <c r="K2695" s="76"/>
      <c r="L2695" s="76"/>
      <c r="M2695" s="76"/>
      <c r="N2695" s="76"/>
      <c r="O2695" s="71" t="s">
        <v>10335</v>
      </c>
      <c r="P2695" s="71"/>
      <c r="Q2695" s="71" t="s">
        <v>10338</v>
      </c>
      <c r="R2695" s="79" t="s">
        <v>10339</v>
      </c>
      <c r="S2695" s="74" t="n">
        <v>45189</v>
      </c>
      <c r="T2695" s="74" t="n">
        <v>45919</v>
      </c>
      <c r="U2695" s="87" t="s">
        <v>10340</v>
      </c>
      <c r="V2695" s="87" t="s">
        <v>10341</v>
      </c>
      <c r="W2695" s="76"/>
      <c r="X2695" s="71" t="s">
        <v>10335</v>
      </c>
      <c r="Y2695" s="71" t="s">
        <v>10342</v>
      </c>
      <c r="Z2695" s="79" t="s">
        <v>10629</v>
      </c>
      <c r="AA2695" s="76"/>
      <c r="AB2695" s="76"/>
      <c r="AC2695" s="76"/>
      <c r="AD2695" s="76"/>
      <c r="AE2695" s="97" t="s">
        <v>10630</v>
      </c>
      <c r="AF2695" s="76"/>
      <c r="AG2695" s="76"/>
      <c r="AH2695" s="76"/>
      <c r="AI2695" s="67" t="s">
        <v>10562</v>
      </c>
      <c r="AJ2695" s="79" t="s">
        <v>42</v>
      </c>
      <c r="AK2695" s="68"/>
      <c r="AL2695" s="68"/>
      <c r="AM2695" s="68"/>
      <c r="AN2695" s="110"/>
      <c r="AO2695" s="110"/>
      <c r="AP2695" s="107"/>
      <c r="AQ2695" s="68"/>
    </row>
    <row r="2696" customFormat="false" ht="15" hidden="false" customHeight="false" outlineLevel="0" collapsed="false">
      <c r="B2696" s="1" t="str">
        <f aca="false">поверители!$E2696</f>
        <v>01227</v>
      </c>
      <c r="C2696" s="64" t="s">
        <v>323</v>
      </c>
      <c r="D2696" s="63"/>
      <c r="E2696" s="81" t="s">
        <v>13446</v>
      </c>
      <c r="F2696" s="63"/>
      <c r="G2696" s="63" t="s">
        <v>10335</v>
      </c>
      <c r="H2696" s="81" t="s">
        <v>763</v>
      </c>
      <c r="I2696" s="67" t="s">
        <v>10374</v>
      </c>
      <c r="J2696" s="76"/>
      <c r="K2696" s="76"/>
      <c r="L2696" s="76"/>
      <c r="M2696" s="76"/>
      <c r="N2696" s="76"/>
      <c r="O2696" s="71" t="s">
        <v>10335</v>
      </c>
      <c r="P2696" s="71"/>
      <c r="Q2696" s="71" t="s">
        <v>10338</v>
      </c>
      <c r="R2696" s="79" t="s">
        <v>10339</v>
      </c>
      <c r="S2696" s="74" t="n">
        <v>45189</v>
      </c>
      <c r="T2696" s="74" t="n">
        <v>45919</v>
      </c>
      <c r="U2696" s="87" t="s">
        <v>10340</v>
      </c>
      <c r="V2696" s="87" t="s">
        <v>10341</v>
      </c>
      <c r="W2696" s="76"/>
      <c r="X2696" s="71" t="s">
        <v>10335</v>
      </c>
      <c r="Y2696" s="71" t="s">
        <v>10342</v>
      </c>
      <c r="Z2696" s="79" t="s">
        <v>10629</v>
      </c>
      <c r="AA2696" s="76"/>
      <c r="AB2696" s="76"/>
      <c r="AC2696" s="76"/>
      <c r="AD2696" s="76"/>
      <c r="AE2696" s="97" t="s">
        <v>13355</v>
      </c>
      <c r="AF2696" s="76"/>
      <c r="AG2696" s="76"/>
      <c r="AH2696" s="76"/>
      <c r="AI2696" s="67" t="s">
        <v>10741</v>
      </c>
      <c r="AJ2696" s="79" t="s">
        <v>42</v>
      </c>
      <c r="AK2696" s="68"/>
      <c r="AL2696" s="68"/>
      <c r="AM2696" s="68"/>
      <c r="AN2696" s="110"/>
      <c r="AO2696" s="110"/>
      <c r="AP2696" s="107"/>
      <c r="AQ2696" s="68"/>
    </row>
    <row r="2697" customFormat="false" ht="15" hidden="false" customHeight="false" outlineLevel="0" collapsed="false">
      <c r="B2697" s="1" t="str">
        <f aca="false">поверители!$E2697</f>
        <v>01230</v>
      </c>
      <c r="C2697" s="64" t="s">
        <v>323</v>
      </c>
      <c r="D2697" s="63"/>
      <c r="E2697" s="81" t="s">
        <v>13447</v>
      </c>
      <c r="F2697" s="63"/>
      <c r="G2697" s="63" t="s">
        <v>10335</v>
      </c>
      <c r="H2697" s="81" t="s">
        <v>815</v>
      </c>
      <c r="I2697" s="67" t="s">
        <v>10374</v>
      </c>
      <c r="J2697" s="76"/>
      <c r="K2697" s="76"/>
      <c r="L2697" s="76"/>
      <c r="M2697" s="76"/>
      <c r="N2697" s="76"/>
      <c r="O2697" s="71" t="s">
        <v>10335</v>
      </c>
      <c r="P2697" s="71"/>
      <c r="Q2697" s="71" t="s">
        <v>10338</v>
      </c>
      <c r="R2697" s="79" t="s">
        <v>10339</v>
      </c>
      <c r="S2697" s="74" t="n">
        <v>45189</v>
      </c>
      <c r="T2697" s="74" t="n">
        <v>45919</v>
      </c>
      <c r="U2697" s="87" t="s">
        <v>10340</v>
      </c>
      <c r="V2697" s="87" t="s">
        <v>10341</v>
      </c>
      <c r="W2697" s="76"/>
      <c r="X2697" s="71" t="s">
        <v>10335</v>
      </c>
      <c r="Y2697" s="71" t="s">
        <v>10342</v>
      </c>
      <c r="Z2697" s="79" t="s">
        <v>10629</v>
      </c>
      <c r="AA2697" s="76"/>
      <c r="AB2697" s="76"/>
      <c r="AC2697" s="76"/>
      <c r="AD2697" s="76"/>
      <c r="AE2697" s="97" t="s">
        <v>13355</v>
      </c>
      <c r="AF2697" s="76"/>
      <c r="AG2697" s="76"/>
      <c r="AH2697" s="76"/>
      <c r="AI2697" s="67" t="s">
        <v>10741</v>
      </c>
      <c r="AJ2697" s="79" t="s">
        <v>42</v>
      </c>
      <c r="AK2697" s="68"/>
      <c r="AL2697" s="68"/>
      <c r="AM2697" s="68"/>
      <c r="AN2697" s="110"/>
      <c r="AO2697" s="110"/>
      <c r="AP2697" s="107"/>
      <c r="AQ2697" s="68"/>
    </row>
    <row r="2698" customFormat="false" ht="15" hidden="false" customHeight="false" outlineLevel="0" collapsed="false">
      <c r="B2698" s="1" t="str">
        <f aca="false">поверители!$E2698</f>
        <v>01231</v>
      </c>
      <c r="C2698" s="64" t="s">
        <v>323</v>
      </c>
      <c r="D2698" s="63"/>
      <c r="E2698" s="81" t="s">
        <v>13448</v>
      </c>
      <c r="F2698" s="63"/>
      <c r="G2698" s="63" t="s">
        <v>10335</v>
      </c>
      <c r="H2698" s="81" t="s">
        <v>815</v>
      </c>
      <c r="I2698" s="67" t="s">
        <v>10652</v>
      </c>
      <c r="J2698" s="76"/>
      <c r="K2698" s="76"/>
      <c r="L2698" s="76"/>
      <c r="M2698" s="76"/>
      <c r="N2698" s="76"/>
      <c r="O2698" s="71" t="s">
        <v>10335</v>
      </c>
      <c r="P2698" s="71"/>
      <c r="Q2698" s="71" t="s">
        <v>10338</v>
      </c>
      <c r="R2698" s="79" t="s">
        <v>10339</v>
      </c>
      <c r="S2698" s="74" t="n">
        <v>45189</v>
      </c>
      <c r="T2698" s="74" t="n">
        <v>45919</v>
      </c>
      <c r="U2698" s="87" t="s">
        <v>10340</v>
      </c>
      <c r="V2698" s="87" t="s">
        <v>10341</v>
      </c>
      <c r="W2698" s="76"/>
      <c r="X2698" s="71" t="s">
        <v>10335</v>
      </c>
      <c r="Y2698" s="71" t="s">
        <v>10342</v>
      </c>
      <c r="Z2698" s="79" t="s">
        <v>10629</v>
      </c>
      <c r="AA2698" s="76"/>
      <c r="AB2698" s="76"/>
      <c r="AC2698" s="76"/>
      <c r="AD2698" s="76"/>
      <c r="AE2698" s="97" t="s">
        <v>13355</v>
      </c>
      <c r="AF2698" s="76"/>
      <c r="AG2698" s="76"/>
      <c r="AH2698" s="76"/>
      <c r="AI2698" s="67" t="s">
        <v>10741</v>
      </c>
      <c r="AJ2698" s="79" t="s">
        <v>42</v>
      </c>
      <c r="AK2698" s="68"/>
      <c r="AL2698" s="68"/>
      <c r="AM2698" s="68"/>
      <c r="AN2698" s="110"/>
      <c r="AO2698" s="110"/>
      <c r="AP2698" s="107"/>
      <c r="AQ2698" s="68"/>
    </row>
    <row r="2699" customFormat="false" ht="15" hidden="false" customHeight="false" outlineLevel="0" collapsed="false">
      <c r="B2699" s="1" t="str">
        <f aca="false">поверители!$E2699</f>
        <v>01232</v>
      </c>
      <c r="C2699" s="64" t="s">
        <v>323</v>
      </c>
      <c r="D2699" s="63"/>
      <c r="E2699" s="81" t="s">
        <v>13449</v>
      </c>
      <c r="F2699" s="63"/>
      <c r="G2699" s="63" t="s">
        <v>10335</v>
      </c>
      <c r="H2699" s="81" t="s">
        <v>815</v>
      </c>
      <c r="I2699" s="67" t="s">
        <v>10652</v>
      </c>
      <c r="J2699" s="76"/>
      <c r="K2699" s="76"/>
      <c r="L2699" s="76"/>
      <c r="M2699" s="76"/>
      <c r="N2699" s="76"/>
      <c r="O2699" s="71" t="s">
        <v>10335</v>
      </c>
      <c r="P2699" s="71"/>
      <c r="Q2699" s="71" t="s">
        <v>10338</v>
      </c>
      <c r="R2699" s="79" t="s">
        <v>10339</v>
      </c>
      <c r="S2699" s="74" t="n">
        <v>45189</v>
      </c>
      <c r="T2699" s="74" t="n">
        <v>45919</v>
      </c>
      <c r="U2699" s="87" t="s">
        <v>10340</v>
      </c>
      <c r="V2699" s="87" t="s">
        <v>10341</v>
      </c>
      <c r="W2699" s="76"/>
      <c r="X2699" s="71" t="s">
        <v>10335</v>
      </c>
      <c r="Y2699" s="71" t="s">
        <v>10342</v>
      </c>
      <c r="Z2699" s="79" t="s">
        <v>10629</v>
      </c>
      <c r="AA2699" s="76"/>
      <c r="AB2699" s="76"/>
      <c r="AC2699" s="76"/>
      <c r="AD2699" s="76"/>
      <c r="AE2699" s="97" t="s">
        <v>10630</v>
      </c>
      <c r="AF2699" s="76"/>
      <c r="AG2699" s="76"/>
      <c r="AH2699" s="76"/>
      <c r="AI2699" s="67" t="s">
        <v>11397</v>
      </c>
      <c r="AJ2699" s="79" t="s">
        <v>42</v>
      </c>
      <c r="AK2699" s="68"/>
      <c r="AL2699" s="68"/>
      <c r="AM2699" s="68"/>
      <c r="AN2699" s="110"/>
      <c r="AO2699" s="110"/>
      <c r="AP2699" s="107"/>
      <c r="AQ2699" s="68"/>
    </row>
    <row r="2700" customFormat="false" ht="15" hidden="false" customHeight="false" outlineLevel="0" collapsed="false">
      <c r="B2700" s="1" t="str">
        <f aca="false">поверители!$E2700</f>
        <v>01233</v>
      </c>
      <c r="C2700" s="64" t="s">
        <v>323</v>
      </c>
      <c r="D2700" s="63"/>
      <c r="E2700" s="81" t="s">
        <v>13450</v>
      </c>
      <c r="F2700" s="63"/>
      <c r="G2700" s="63" t="s">
        <v>10335</v>
      </c>
      <c r="H2700" s="81" t="s">
        <v>815</v>
      </c>
      <c r="I2700" s="67" t="s">
        <v>10652</v>
      </c>
      <c r="J2700" s="76"/>
      <c r="K2700" s="76"/>
      <c r="L2700" s="76"/>
      <c r="M2700" s="76"/>
      <c r="N2700" s="76"/>
      <c r="O2700" s="71" t="s">
        <v>10335</v>
      </c>
      <c r="P2700" s="71"/>
      <c r="Q2700" s="71" t="s">
        <v>10338</v>
      </c>
      <c r="R2700" s="79" t="s">
        <v>10339</v>
      </c>
      <c r="S2700" s="74" t="n">
        <v>45189</v>
      </c>
      <c r="T2700" s="74" t="n">
        <v>45919</v>
      </c>
      <c r="U2700" s="87" t="s">
        <v>10340</v>
      </c>
      <c r="V2700" s="87" t="s">
        <v>10341</v>
      </c>
      <c r="W2700" s="76"/>
      <c r="X2700" s="71" t="s">
        <v>10335</v>
      </c>
      <c r="Y2700" s="71" t="s">
        <v>10342</v>
      </c>
      <c r="Z2700" s="79" t="s">
        <v>10629</v>
      </c>
      <c r="AA2700" s="76"/>
      <c r="AB2700" s="76"/>
      <c r="AC2700" s="76"/>
      <c r="AD2700" s="76"/>
      <c r="AE2700" s="97" t="s">
        <v>10630</v>
      </c>
      <c r="AF2700" s="76"/>
      <c r="AG2700" s="76"/>
      <c r="AH2700" s="76"/>
      <c r="AI2700" s="67" t="s">
        <v>11397</v>
      </c>
      <c r="AJ2700" s="79" t="s">
        <v>42</v>
      </c>
      <c r="AK2700" s="68"/>
      <c r="AL2700" s="68"/>
      <c r="AM2700" s="68"/>
      <c r="AN2700" s="110"/>
      <c r="AO2700" s="110"/>
      <c r="AP2700" s="107"/>
      <c r="AQ2700" s="68"/>
    </row>
    <row r="2701" customFormat="false" ht="15" hidden="false" customHeight="false" outlineLevel="0" collapsed="false">
      <c r="B2701" s="1" t="str">
        <f aca="false">поверители!$E2701</f>
        <v>02067</v>
      </c>
      <c r="C2701" s="64" t="s">
        <v>323</v>
      </c>
      <c r="D2701" s="63"/>
      <c r="E2701" s="81" t="s">
        <v>13451</v>
      </c>
      <c r="F2701" s="63"/>
      <c r="G2701" s="63" t="s">
        <v>10335</v>
      </c>
      <c r="H2701" s="81" t="s">
        <v>763</v>
      </c>
      <c r="I2701" s="67" t="s">
        <v>10652</v>
      </c>
      <c r="J2701" s="76"/>
      <c r="K2701" s="76"/>
      <c r="L2701" s="76"/>
      <c r="M2701" s="76"/>
      <c r="N2701" s="76"/>
      <c r="O2701" s="71" t="s">
        <v>10335</v>
      </c>
      <c r="P2701" s="71"/>
      <c r="Q2701" s="71" t="s">
        <v>10338</v>
      </c>
      <c r="R2701" s="79" t="s">
        <v>10339</v>
      </c>
      <c r="S2701" s="74" t="n">
        <v>45189</v>
      </c>
      <c r="T2701" s="74" t="n">
        <v>45919</v>
      </c>
      <c r="U2701" s="87" t="s">
        <v>10340</v>
      </c>
      <c r="V2701" s="87" t="s">
        <v>10341</v>
      </c>
      <c r="W2701" s="76"/>
      <c r="X2701" s="71" t="s">
        <v>10335</v>
      </c>
      <c r="Y2701" s="71" t="s">
        <v>10342</v>
      </c>
      <c r="Z2701" s="79" t="s">
        <v>10629</v>
      </c>
      <c r="AA2701" s="76"/>
      <c r="AB2701" s="76"/>
      <c r="AC2701" s="76"/>
      <c r="AD2701" s="76"/>
      <c r="AE2701" s="97" t="s">
        <v>10630</v>
      </c>
      <c r="AF2701" s="76"/>
      <c r="AG2701" s="76"/>
      <c r="AH2701" s="76"/>
      <c r="AI2701" s="67" t="s">
        <v>10573</v>
      </c>
      <c r="AJ2701" s="79" t="s">
        <v>42</v>
      </c>
      <c r="AK2701" s="68"/>
      <c r="AL2701" s="68"/>
      <c r="AM2701" s="68"/>
      <c r="AN2701" s="110"/>
      <c r="AO2701" s="110"/>
      <c r="AP2701" s="107"/>
      <c r="AQ2701" s="68"/>
    </row>
    <row r="2702" customFormat="false" ht="15" hidden="false" customHeight="false" outlineLevel="0" collapsed="false">
      <c r="B2702" s="1" t="str">
        <f aca="false">поверители!$E2702</f>
        <v>02089</v>
      </c>
      <c r="C2702" s="64" t="s">
        <v>323</v>
      </c>
      <c r="D2702" s="63"/>
      <c r="E2702" s="81" t="s">
        <v>13452</v>
      </c>
      <c r="F2702" s="63"/>
      <c r="G2702" s="63" t="s">
        <v>10335</v>
      </c>
      <c r="H2702" s="81" t="s">
        <v>815</v>
      </c>
      <c r="I2702" s="67" t="s">
        <v>10374</v>
      </c>
      <c r="J2702" s="76"/>
      <c r="K2702" s="76"/>
      <c r="L2702" s="76"/>
      <c r="M2702" s="76"/>
      <c r="N2702" s="76"/>
      <c r="O2702" s="71" t="s">
        <v>10335</v>
      </c>
      <c r="P2702" s="71"/>
      <c r="Q2702" s="71" t="s">
        <v>10338</v>
      </c>
      <c r="R2702" s="79" t="s">
        <v>10339</v>
      </c>
      <c r="S2702" s="74" t="n">
        <v>45189</v>
      </c>
      <c r="T2702" s="74" t="n">
        <v>45919</v>
      </c>
      <c r="U2702" s="87" t="s">
        <v>10340</v>
      </c>
      <c r="V2702" s="87" t="s">
        <v>10341</v>
      </c>
      <c r="W2702" s="76"/>
      <c r="X2702" s="71" t="s">
        <v>10335</v>
      </c>
      <c r="Y2702" s="71" t="s">
        <v>10342</v>
      </c>
      <c r="Z2702" s="79" t="s">
        <v>10629</v>
      </c>
      <c r="AA2702" s="76"/>
      <c r="AB2702" s="76"/>
      <c r="AC2702" s="76"/>
      <c r="AD2702" s="76"/>
      <c r="AE2702" s="97" t="s">
        <v>10630</v>
      </c>
      <c r="AF2702" s="76"/>
      <c r="AG2702" s="76"/>
      <c r="AH2702" s="76"/>
      <c r="AI2702" s="67" t="s">
        <v>10573</v>
      </c>
      <c r="AJ2702" s="79" t="s">
        <v>42</v>
      </c>
      <c r="AK2702" s="68"/>
      <c r="AL2702" s="68"/>
      <c r="AM2702" s="68"/>
      <c r="AN2702" s="110"/>
      <c r="AO2702" s="110"/>
      <c r="AP2702" s="107"/>
      <c r="AQ2702" s="68"/>
    </row>
    <row r="2703" customFormat="false" ht="17.9" hidden="false" customHeight="false" outlineLevel="0" collapsed="false">
      <c r="B2703" s="1" t="str">
        <f aca="false">поверители!$E2703</f>
        <v>02892</v>
      </c>
      <c r="C2703" s="64" t="s">
        <v>291</v>
      </c>
      <c r="D2703" s="63"/>
      <c r="E2703" s="81" t="s">
        <v>13453</v>
      </c>
      <c r="F2703" s="63"/>
      <c r="G2703" s="63" t="s">
        <v>10335</v>
      </c>
      <c r="H2703" s="63" t="s">
        <v>404</v>
      </c>
      <c r="I2703" s="67" t="s">
        <v>10458</v>
      </c>
      <c r="J2703" s="76"/>
      <c r="K2703" s="76"/>
      <c r="L2703" s="76"/>
      <c r="M2703" s="76"/>
      <c r="N2703" s="76"/>
      <c r="O2703" s="71" t="s">
        <v>10335</v>
      </c>
      <c r="P2703" s="71"/>
      <c r="Q2703" s="71" t="s">
        <v>10338</v>
      </c>
      <c r="R2703" s="79" t="s">
        <v>10339</v>
      </c>
      <c r="S2703" s="74" t="n">
        <v>45189</v>
      </c>
      <c r="T2703" s="74" t="n">
        <v>45554</v>
      </c>
      <c r="U2703" s="87" t="s">
        <v>10340</v>
      </c>
      <c r="V2703" s="87" t="s">
        <v>10341</v>
      </c>
      <c r="W2703" s="76"/>
      <c r="X2703" s="71" t="s">
        <v>10335</v>
      </c>
      <c r="Y2703" s="71" t="s">
        <v>10342</v>
      </c>
      <c r="Z2703" s="79" t="s">
        <v>10629</v>
      </c>
      <c r="AA2703" s="76"/>
      <c r="AB2703" s="76"/>
      <c r="AC2703" s="76"/>
      <c r="AD2703" s="76"/>
      <c r="AE2703" s="97" t="s">
        <v>13355</v>
      </c>
      <c r="AF2703" s="76"/>
      <c r="AG2703" s="76"/>
      <c r="AH2703" s="76"/>
      <c r="AI2703" s="104" t="s">
        <v>10733</v>
      </c>
      <c r="AJ2703" s="79" t="s">
        <v>42</v>
      </c>
      <c r="AK2703" s="68"/>
      <c r="AL2703" s="68"/>
      <c r="AM2703" s="68"/>
      <c r="AN2703" s="110"/>
      <c r="AO2703" s="110"/>
      <c r="AP2703" s="107"/>
      <c r="AQ2703" s="68"/>
    </row>
    <row r="2704" customFormat="false" ht="15" hidden="false" customHeight="false" outlineLevel="0" collapsed="false">
      <c r="B2704" s="1" t="str">
        <f aca="false">поверители!$E2704</f>
        <v>02896</v>
      </c>
      <c r="C2704" s="64" t="s">
        <v>428</v>
      </c>
      <c r="D2704" s="63"/>
      <c r="E2704" s="81" t="s">
        <v>13454</v>
      </c>
      <c r="F2704" s="63"/>
      <c r="G2704" s="63" t="s">
        <v>10335</v>
      </c>
      <c r="H2704" s="63" t="s">
        <v>294</v>
      </c>
      <c r="I2704" s="67" t="s">
        <v>10374</v>
      </c>
      <c r="J2704" s="76"/>
      <c r="K2704" s="76"/>
      <c r="L2704" s="76"/>
      <c r="M2704" s="76"/>
      <c r="N2704" s="76"/>
      <c r="O2704" s="71" t="s">
        <v>10335</v>
      </c>
      <c r="P2704" s="71"/>
      <c r="Q2704" s="71" t="s">
        <v>10338</v>
      </c>
      <c r="R2704" s="79" t="s">
        <v>10339</v>
      </c>
      <c r="S2704" s="74" t="n">
        <v>45189</v>
      </c>
      <c r="T2704" s="74" t="n">
        <v>45554</v>
      </c>
      <c r="U2704" s="87" t="s">
        <v>10340</v>
      </c>
      <c r="V2704" s="87" t="s">
        <v>10341</v>
      </c>
      <c r="W2704" s="76"/>
      <c r="X2704" s="71" t="s">
        <v>10335</v>
      </c>
      <c r="Y2704" s="71" t="s">
        <v>10342</v>
      </c>
      <c r="Z2704" s="79" t="s">
        <v>10629</v>
      </c>
      <c r="AA2704" s="76"/>
      <c r="AB2704" s="76"/>
      <c r="AC2704" s="76"/>
      <c r="AD2704" s="76"/>
      <c r="AE2704" s="97" t="s">
        <v>10630</v>
      </c>
      <c r="AF2704" s="76"/>
      <c r="AG2704" s="76"/>
      <c r="AH2704" s="76"/>
      <c r="AI2704" s="67" t="s">
        <v>11348</v>
      </c>
      <c r="AJ2704" s="79" t="s">
        <v>42</v>
      </c>
      <c r="AK2704" s="68"/>
      <c r="AL2704" s="68"/>
      <c r="AM2704" s="68"/>
      <c r="AN2704" s="110"/>
      <c r="AO2704" s="110"/>
      <c r="AP2704" s="107"/>
      <c r="AQ2704" s="68"/>
    </row>
    <row r="2705" customFormat="false" ht="15" hidden="false" customHeight="false" outlineLevel="0" collapsed="false">
      <c r="B2705" s="1" t="str">
        <f aca="false">поверители!$E2705</f>
        <v>03578</v>
      </c>
      <c r="C2705" s="64" t="s">
        <v>323</v>
      </c>
      <c r="D2705" s="63"/>
      <c r="E2705" s="67" t="s">
        <v>13455</v>
      </c>
      <c r="F2705" s="63"/>
      <c r="G2705" s="63" t="s">
        <v>10335</v>
      </c>
      <c r="H2705" s="81" t="s">
        <v>2290</v>
      </c>
      <c r="I2705" s="67" t="s">
        <v>10374</v>
      </c>
      <c r="J2705" s="76"/>
      <c r="K2705" s="76"/>
      <c r="L2705" s="76"/>
      <c r="M2705" s="76"/>
      <c r="N2705" s="76"/>
      <c r="O2705" s="71" t="s">
        <v>10335</v>
      </c>
      <c r="P2705" s="71"/>
      <c r="Q2705" s="71" t="s">
        <v>10338</v>
      </c>
      <c r="R2705" s="79" t="s">
        <v>10339</v>
      </c>
      <c r="S2705" s="74" t="n">
        <v>45189</v>
      </c>
      <c r="T2705" s="74" t="n">
        <v>45919</v>
      </c>
      <c r="U2705" s="87" t="s">
        <v>10340</v>
      </c>
      <c r="V2705" s="87" t="s">
        <v>10341</v>
      </c>
      <c r="W2705" s="76"/>
      <c r="X2705" s="71" t="s">
        <v>10335</v>
      </c>
      <c r="Y2705" s="71" t="s">
        <v>10342</v>
      </c>
      <c r="Z2705" s="79" t="s">
        <v>10629</v>
      </c>
      <c r="AA2705" s="76"/>
      <c r="AB2705" s="76"/>
      <c r="AC2705" s="76"/>
      <c r="AD2705" s="76"/>
      <c r="AE2705" s="97" t="s">
        <v>10630</v>
      </c>
      <c r="AF2705" s="76"/>
      <c r="AG2705" s="76"/>
      <c r="AH2705" s="76"/>
      <c r="AI2705" s="67" t="s">
        <v>10573</v>
      </c>
      <c r="AJ2705" s="79" t="s">
        <v>42</v>
      </c>
      <c r="AK2705" s="68"/>
      <c r="AL2705" s="68"/>
      <c r="AM2705" s="68"/>
      <c r="AN2705" s="110"/>
      <c r="AO2705" s="110"/>
      <c r="AP2705" s="107"/>
      <c r="AQ2705" s="68"/>
    </row>
    <row r="2706" customFormat="false" ht="15" hidden="false" customHeight="false" outlineLevel="0" collapsed="false">
      <c r="B2706" s="1" t="str">
        <f aca="false">поверители!$E2706</f>
        <v>03585</v>
      </c>
      <c r="C2706" s="64" t="s">
        <v>428</v>
      </c>
      <c r="D2706" s="63"/>
      <c r="E2706" s="67" t="s">
        <v>13456</v>
      </c>
      <c r="F2706" s="63"/>
      <c r="G2706" s="63" t="s">
        <v>10335</v>
      </c>
      <c r="H2706" s="63" t="s">
        <v>294</v>
      </c>
      <c r="I2706" s="67" t="s">
        <v>10374</v>
      </c>
      <c r="J2706" s="76"/>
      <c r="K2706" s="76"/>
      <c r="L2706" s="76"/>
      <c r="M2706" s="76"/>
      <c r="N2706" s="76"/>
      <c r="O2706" s="71" t="s">
        <v>10335</v>
      </c>
      <c r="P2706" s="71"/>
      <c r="Q2706" s="71" t="s">
        <v>10338</v>
      </c>
      <c r="R2706" s="79" t="s">
        <v>10339</v>
      </c>
      <c r="S2706" s="74" t="n">
        <v>45189</v>
      </c>
      <c r="T2706" s="74" t="n">
        <v>45554</v>
      </c>
      <c r="U2706" s="87" t="s">
        <v>10340</v>
      </c>
      <c r="V2706" s="87" t="s">
        <v>10341</v>
      </c>
      <c r="W2706" s="76"/>
      <c r="X2706" s="71" t="s">
        <v>10335</v>
      </c>
      <c r="Y2706" s="71" t="s">
        <v>10342</v>
      </c>
      <c r="Z2706" s="79" t="s">
        <v>10629</v>
      </c>
      <c r="AA2706" s="76"/>
      <c r="AB2706" s="76"/>
      <c r="AC2706" s="76"/>
      <c r="AD2706" s="76"/>
      <c r="AE2706" s="97" t="s">
        <v>10630</v>
      </c>
      <c r="AF2706" s="76"/>
      <c r="AG2706" s="76"/>
      <c r="AH2706" s="76"/>
      <c r="AI2706" s="67" t="s">
        <v>11348</v>
      </c>
      <c r="AJ2706" s="79" t="s">
        <v>42</v>
      </c>
      <c r="AK2706" s="68"/>
      <c r="AL2706" s="68"/>
      <c r="AM2706" s="68"/>
      <c r="AN2706" s="110"/>
      <c r="AO2706" s="110"/>
      <c r="AP2706" s="107"/>
      <c r="AQ2706" s="68"/>
    </row>
    <row r="2707" customFormat="false" ht="15" hidden="false" customHeight="false" outlineLevel="0" collapsed="false">
      <c r="B2707" s="1" t="str">
        <f aca="false">поверители!$E2707</f>
        <v>05187</v>
      </c>
      <c r="C2707" s="64" t="s">
        <v>397</v>
      </c>
      <c r="D2707" s="63"/>
      <c r="E2707" s="81" t="s">
        <v>13457</v>
      </c>
      <c r="F2707" s="63"/>
      <c r="G2707" s="63" t="s">
        <v>10335</v>
      </c>
      <c r="H2707" s="81" t="s">
        <v>400</v>
      </c>
      <c r="I2707" s="67" t="s">
        <v>10458</v>
      </c>
      <c r="J2707" s="76"/>
      <c r="K2707" s="76"/>
      <c r="L2707" s="76"/>
      <c r="M2707" s="76"/>
      <c r="N2707" s="76"/>
      <c r="O2707" s="71" t="s">
        <v>10335</v>
      </c>
      <c r="P2707" s="71"/>
      <c r="Q2707" s="71" t="s">
        <v>10338</v>
      </c>
      <c r="R2707" s="79" t="s">
        <v>10339</v>
      </c>
      <c r="S2707" s="74" t="n">
        <v>45189</v>
      </c>
      <c r="T2707" s="74" t="n">
        <v>45554</v>
      </c>
      <c r="U2707" s="87" t="s">
        <v>10340</v>
      </c>
      <c r="V2707" s="87" t="s">
        <v>10341</v>
      </c>
      <c r="W2707" s="76"/>
      <c r="X2707" s="71" t="s">
        <v>10335</v>
      </c>
      <c r="Y2707" s="71" t="s">
        <v>10342</v>
      </c>
      <c r="Z2707" s="79" t="s">
        <v>10629</v>
      </c>
      <c r="AA2707" s="76"/>
      <c r="AB2707" s="76"/>
      <c r="AC2707" s="76"/>
      <c r="AD2707" s="76"/>
      <c r="AE2707" s="97" t="s">
        <v>10689</v>
      </c>
      <c r="AF2707" s="76"/>
      <c r="AG2707" s="76"/>
      <c r="AH2707" s="76"/>
      <c r="AI2707" s="67" t="s">
        <v>13458</v>
      </c>
      <c r="AJ2707" s="79" t="s">
        <v>42</v>
      </c>
      <c r="AK2707" s="68"/>
      <c r="AL2707" s="68"/>
      <c r="AM2707" s="68"/>
      <c r="AN2707" s="110"/>
      <c r="AO2707" s="110"/>
      <c r="AP2707" s="107"/>
      <c r="AQ2707" s="68"/>
    </row>
    <row r="2708" customFormat="false" ht="15" hidden="false" customHeight="false" outlineLevel="0" collapsed="false">
      <c r="B2708" s="1" t="str">
        <f aca="false">поверители!$E2708</f>
        <v>00597</v>
      </c>
      <c r="C2708" s="64" t="s">
        <v>1753</v>
      </c>
      <c r="D2708" s="63"/>
      <c r="E2708" s="81" t="s">
        <v>13459</v>
      </c>
      <c r="F2708" s="63"/>
      <c r="G2708" s="63" t="s">
        <v>10335</v>
      </c>
      <c r="H2708" s="81" t="s">
        <v>1756</v>
      </c>
      <c r="I2708" s="67" t="s">
        <v>10374</v>
      </c>
      <c r="J2708" s="76"/>
      <c r="K2708" s="76"/>
      <c r="L2708" s="76"/>
      <c r="M2708" s="76"/>
      <c r="N2708" s="76"/>
      <c r="O2708" s="71" t="s">
        <v>10335</v>
      </c>
      <c r="P2708" s="71"/>
      <c r="Q2708" s="71" t="s">
        <v>10338</v>
      </c>
      <c r="R2708" s="79" t="s">
        <v>10339</v>
      </c>
      <c r="S2708" s="74" t="n">
        <v>45189</v>
      </c>
      <c r="T2708" s="74" t="n">
        <v>45919</v>
      </c>
      <c r="U2708" s="87" t="s">
        <v>10340</v>
      </c>
      <c r="V2708" s="87" t="s">
        <v>10341</v>
      </c>
      <c r="W2708" s="76"/>
      <c r="X2708" s="71" t="s">
        <v>10335</v>
      </c>
      <c r="Y2708" s="71" t="s">
        <v>10342</v>
      </c>
      <c r="Z2708" s="79" t="s">
        <v>10629</v>
      </c>
      <c r="AA2708" s="76"/>
      <c r="AB2708" s="76"/>
      <c r="AC2708" s="76"/>
      <c r="AD2708" s="76"/>
      <c r="AE2708" s="97" t="s">
        <v>10630</v>
      </c>
      <c r="AF2708" s="76"/>
      <c r="AG2708" s="76"/>
      <c r="AH2708" s="76"/>
      <c r="AI2708" s="67" t="s">
        <v>10552</v>
      </c>
      <c r="AJ2708" s="79" t="s">
        <v>42</v>
      </c>
      <c r="AK2708" s="68"/>
      <c r="AL2708" s="68"/>
      <c r="AM2708" s="68"/>
      <c r="AN2708" s="110"/>
      <c r="AO2708" s="110"/>
      <c r="AP2708" s="107"/>
      <c r="AQ2708" s="68"/>
    </row>
    <row r="2709" customFormat="false" ht="15" hidden="false" customHeight="false" outlineLevel="0" collapsed="false">
      <c r="B2709" s="1" t="str">
        <f aca="false">поверители!$E2709</f>
        <v>02566</v>
      </c>
      <c r="C2709" s="64" t="s">
        <v>1753</v>
      </c>
      <c r="D2709" s="63"/>
      <c r="E2709" s="81" t="s">
        <v>13460</v>
      </c>
      <c r="F2709" s="63"/>
      <c r="G2709" s="63" t="s">
        <v>10335</v>
      </c>
      <c r="H2709" s="81" t="s">
        <v>1756</v>
      </c>
      <c r="I2709" s="67" t="s">
        <v>10374</v>
      </c>
      <c r="J2709" s="76"/>
      <c r="K2709" s="76"/>
      <c r="L2709" s="76"/>
      <c r="M2709" s="76"/>
      <c r="N2709" s="76"/>
      <c r="O2709" s="71" t="s">
        <v>10335</v>
      </c>
      <c r="P2709" s="71"/>
      <c r="Q2709" s="71" t="s">
        <v>10338</v>
      </c>
      <c r="R2709" s="79" t="s">
        <v>10339</v>
      </c>
      <c r="S2709" s="74" t="n">
        <v>45189</v>
      </c>
      <c r="T2709" s="74" t="n">
        <v>45919</v>
      </c>
      <c r="U2709" s="87" t="s">
        <v>10340</v>
      </c>
      <c r="V2709" s="87" t="s">
        <v>10341</v>
      </c>
      <c r="W2709" s="76"/>
      <c r="X2709" s="71" t="s">
        <v>10335</v>
      </c>
      <c r="Y2709" s="71" t="s">
        <v>10342</v>
      </c>
      <c r="Z2709" s="79" t="s">
        <v>10629</v>
      </c>
      <c r="AA2709" s="76"/>
      <c r="AB2709" s="76"/>
      <c r="AC2709" s="76"/>
      <c r="AD2709" s="76"/>
      <c r="AE2709" s="97" t="s">
        <v>10630</v>
      </c>
      <c r="AF2709" s="76"/>
      <c r="AG2709" s="76"/>
      <c r="AH2709" s="76"/>
      <c r="AI2709" s="67" t="s">
        <v>10979</v>
      </c>
      <c r="AJ2709" s="79" t="s">
        <v>42</v>
      </c>
      <c r="AK2709" s="68"/>
      <c r="AL2709" s="68"/>
      <c r="AM2709" s="68"/>
      <c r="AN2709" s="110"/>
      <c r="AO2709" s="110"/>
      <c r="AP2709" s="107"/>
      <c r="AQ2709" s="68"/>
    </row>
    <row r="2710" customFormat="false" ht="15" hidden="false" customHeight="false" outlineLevel="0" collapsed="false">
      <c r="B2710" s="1" t="str">
        <f aca="false">поверители!$E2710</f>
        <v>06335</v>
      </c>
      <c r="C2710" s="64" t="s">
        <v>387</v>
      </c>
      <c r="D2710" s="63"/>
      <c r="E2710" s="81" t="s">
        <v>13461</v>
      </c>
      <c r="F2710" s="63"/>
      <c r="G2710" s="63" t="s">
        <v>10335</v>
      </c>
      <c r="H2710" s="81" t="s">
        <v>366</v>
      </c>
      <c r="I2710" s="67" t="s">
        <v>10469</v>
      </c>
      <c r="J2710" s="76"/>
      <c r="K2710" s="76"/>
      <c r="L2710" s="76"/>
      <c r="M2710" s="76"/>
      <c r="N2710" s="76"/>
      <c r="O2710" s="71" t="s">
        <v>10335</v>
      </c>
      <c r="P2710" s="71"/>
      <c r="Q2710" s="71" t="s">
        <v>10338</v>
      </c>
      <c r="R2710" s="79" t="s">
        <v>10339</v>
      </c>
      <c r="S2710" s="74" t="n">
        <v>45189</v>
      </c>
      <c r="T2710" s="74" t="n">
        <v>45919</v>
      </c>
      <c r="U2710" s="87" t="s">
        <v>10340</v>
      </c>
      <c r="V2710" s="87" t="s">
        <v>10341</v>
      </c>
      <c r="W2710" s="76"/>
      <c r="X2710" s="71" t="s">
        <v>10335</v>
      </c>
      <c r="Y2710" s="71" t="s">
        <v>10342</v>
      </c>
      <c r="Z2710" s="79" t="s">
        <v>10629</v>
      </c>
      <c r="AA2710" s="76"/>
      <c r="AB2710" s="76"/>
      <c r="AC2710" s="76"/>
      <c r="AD2710" s="76"/>
      <c r="AE2710" s="97" t="s">
        <v>10630</v>
      </c>
      <c r="AF2710" s="76"/>
      <c r="AG2710" s="76"/>
      <c r="AH2710" s="76"/>
      <c r="AI2710" s="67" t="s">
        <v>11404</v>
      </c>
      <c r="AJ2710" s="79" t="s">
        <v>42</v>
      </c>
      <c r="AK2710" s="68"/>
      <c r="AL2710" s="68"/>
      <c r="AM2710" s="68"/>
      <c r="AN2710" s="110"/>
      <c r="AO2710" s="110"/>
      <c r="AP2710" s="107"/>
      <c r="AQ2710" s="68"/>
    </row>
    <row r="2711" customFormat="false" ht="17.9" hidden="false" customHeight="false" outlineLevel="0" collapsed="false">
      <c r="B2711" s="1" t="str">
        <f aca="false">поверители!$E2711</f>
        <v>2980761</v>
      </c>
      <c r="C2711" s="64" t="s">
        <v>146</v>
      </c>
      <c r="D2711" s="87"/>
      <c r="E2711" s="67" t="s">
        <v>13462</v>
      </c>
      <c r="F2711" s="87"/>
      <c r="G2711" s="63" t="s">
        <v>10335</v>
      </c>
      <c r="H2711" s="66" t="n">
        <v>248</v>
      </c>
      <c r="I2711" s="67" t="s">
        <v>10652</v>
      </c>
      <c r="J2711" s="89"/>
      <c r="K2711" s="89"/>
      <c r="L2711" s="89"/>
      <c r="M2711" s="89"/>
      <c r="N2711" s="89"/>
      <c r="O2711" s="71" t="s">
        <v>10335</v>
      </c>
      <c r="P2711" s="71"/>
      <c r="Q2711" s="71" t="s">
        <v>10338</v>
      </c>
      <c r="R2711" s="79" t="s">
        <v>10339</v>
      </c>
      <c r="S2711" s="95" t="n">
        <v>45168</v>
      </c>
      <c r="T2711" s="95" t="n">
        <v>45898</v>
      </c>
      <c r="U2711" s="87" t="s">
        <v>10340</v>
      </c>
      <c r="V2711" s="87" t="s">
        <v>10341</v>
      </c>
      <c r="W2711" s="76"/>
      <c r="X2711" s="71" t="s">
        <v>10335</v>
      </c>
      <c r="Y2711" s="71" t="s">
        <v>10335</v>
      </c>
      <c r="Z2711" s="64" t="s">
        <v>11667</v>
      </c>
      <c r="AA2711" s="89"/>
      <c r="AB2711" s="89"/>
      <c r="AC2711" s="89"/>
      <c r="AD2711" s="89"/>
      <c r="AE2711" s="125" t="s">
        <v>11590</v>
      </c>
      <c r="AF2711" s="89"/>
      <c r="AG2711" s="89"/>
      <c r="AH2711" s="89"/>
      <c r="AI2711" s="67" t="s">
        <v>12973</v>
      </c>
      <c r="AJ2711" s="64" t="s">
        <v>10346</v>
      </c>
      <c r="AK2711" s="68"/>
      <c r="AL2711" s="68"/>
      <c r="AM2711" s="68"/>
      <c r="AN2711" s="110"/>
      <c r="AO2711" s="110"/>
      <c r="AP2711" s="107"/>
      <c r="AQ2711" s="68"/>
    </row>
    <row r="2712" customFormat="false" ht="17.9" hidden="false" customHeight="false" outlineLevel="0" collapsed="false">
      <c r="B2712" s="1" t="str">
        <f aca="false">поверители!$E2712</f>
        <v>2980762</v>
      </c>
      <c r="C2712" s="64" t="s">
        <v>146</v>
      </c>
      <c r="D2712" s="87"/>
      <c r="E2712" s="67" t="s">
        <v>13463</v>
      </c>
      <c r="F2712" s="87"/>
      <c r="G2712" s="63" t="s">
        <v>10335</v>
      </c>
      <c r="H2712" s="66" t="n">
        <v>248</v>
      </c>
      <c r="I2712" s="67" t="s">
        <v>10652</v>
      </c>
      <c r="J2712" s="89"/>
      <c r="K2712" s="89"/>
      <c r="L2712" s="89"/>
      <c r="M2712" s="89"/>
      <c r="N2712" s="89"/>
      <c r="O2712" s="71" t="s">
        <v>10335</v>
      </c>
      <c r="P2712" s="71"/>
      <c r="Q2712" s="71" t="s">
        <v>10338</v>
      </c>
      <c r="R2712" s="79" t="s">
        <v>10339</v>
      </c>
      <c r="S2712" s="95" t="n">
        <v>45168</v>
      </c>
      <c r="T2712" s="95" t="n">
        <v>45898</v>
      </c>
      <c r="U2712" s="87" t="s">
        <v>10340</v>
      </c>
      <c r="V2712" s="87" t="s">
        <v>10341</v>
      </c>
      <c r="W2712" s="76"/>
      <c r="X2712" s="71" t="s">
        <v>10335</v>
      </c>
      <c r="Y2712" s="71" t="s">
        <v>10335</v>
      </c>
      <c r="Z2712" s="64" t="s">
        <v>11667</v>
      </c>
      <c r="AA2712" s="89"/>
      <c r="AB2712" s="89"/>
      <c r="AC2712" s="89"/>
      <c r="AD2712" s="89"/>
      <c r="AE2712" s="125" t="s">
        <v>11590</v>
      </c>
      <c r="AF2712" s="89"/>
      <c r="AG2712" s="89"/>
      <c r="AH2712" s="89"/>
      <c r="AI2712" s="67" t="s">
        <v>12973</v>
      </c>
      <c r="AJ2712" s="64" t="s">
        <v>10346</v>
      </c>
      <c r="AK2712" s="68"/>
      <c r="AL2712" s="68"/>
      <c r="AM2712" s="68"/>
      <c r="AN2712" s="110"/>
      <c r="AO2712" s="110"/>
      <c r="AP2712" s="107"/>
      <c r="AQ2712" s="68"/>
    </row>
    <row r="2713" customFormat="false" ht="17.9" hidden="false" customHeight="false" outlineLevel="0" collapsed="false">
      <c r="B2713" s="1" t="str">
        <f aca="false">поверители!$E2713</f>
        <v>2980763</v>
      </c>
      <c r="C2713" s="64" t="s">
        <v>146</v>
      </c>
      <c r="D2713" s="87"/>
      <c r="E2713" s="67" t="s">
        <v>13464</v>
      </c>
      <c r="F2713" s="87"/>
      <c r="G2713" s="63" t="s">
        <v>10335</v>
      </c>
      <c r="H2713" s="66" t="n">
        <v>248</v>
      </c>
      <c r="I2713" s="67" t="s">
        <v>10652</v>
      </c>
      <c r="J2713" s="89"/>
      <c r="K2713" s="89"/>
      <c r="L2713" s="89"/>
      <c r="M2713" s="89"/>
      <c r="N2713" s="89"/>
      <c r="O2713" s="71" t="s">
        <v>10335</v>
      </c>
      <c r="P2713" s="71"/>
      <c r="Q2713" s="71" t="s">
        <v>10338</v>
      </c>
      <c r="R2713" s="79" t="s">
        <v>10339</v>
      </c>
      <c r="S2713" s="95" t="n">
        <v>45168</v>
      </c>
      <c r="T2713" s="95" t="n">
        <v>45898</v>
      </c>
      <c r="U2713" s="87" t="s">
        <v>10340</v>
      </c>
      <c r="V2713" s="87" t="s">
        <v>10341</v>
      </c>
      <c r="W2713" s="76"/>
      <c r="X2713" s="71" t="s">
        <v>10335</v>
      </c>
      <c r="Y2713" s="71" t="s">
        <v>10335</v>
      </c>
      <c r="Z2713" s="64" t="s">
        <v>11667</v>
      </c>
      <c r="AA2713" s="89"/>
      <c r="AB2713" s="89"/>
      <c r="AC2713" s="89"/>
      <c r="AD2713" s="89"/>
      <c r="AE2713" s="125" t="s">
        <v>11590</v>
      </c>
      <c r="AF2713" s="89"/>
      <c r="AG2713" s="89"/>
      <c r="AH2713" s="89"/>
      <c r="AI2713" s="67" t="s">
        <v>12973</v>
      </c>
      <c r="AJ2713" s="64" t="s">
        <v>10346</v>
      </c>
      <c r="AK2713" s="68"/>
      <c r="AL2713" s="68"/>
      <c r="AM2713" s="68"/>
      <c r="AN2713" s="110"/>
      <c r="AO2713" s="110"/>
      <c r="AP2713" s="107"/>
      <c r="AQ2713" s="68"/>
    </row>
    <row r="2714" customFormat="false" ht="17.9" hidden="false" customHeight="false" outlineLevel="0" collapsed="false">
      <c r="B2714" s="1" t="str">
        <f aca="false">поверители!$E2714</f>
        <v>2980764</v>
      </c>
      <c r="C2714" s="64" t="s">
        <v>146</v>
      </c>
      <c r="D2714" s="63"/>
      <c r="E2714" s="67" t="s">
        <v>6460</v>
      </c>
      <c r="F2714" s="63"/>
      <c r="G2714" s="63" t="s">
        <v>10335</v>
      </c>
      <c r="H2714" s="66" t="n">
        <v>248</v>
      </c>
      <c r="I2714" s="67" t="s">
        <v>10652</v>
      </c>
      <c r="J2714" s="76"/>
      <c r="K2714" s="76"/>
      <c r="L2714" s="76"/>
      <c r="M2714" s="76"/>
      <c r="N2714" s="76"/>
      <c r="O2714" s="71" t="s">
        <v>10335</v>
      </c>
      <c r="P2714" s="71"/>
      <c r="Q2714" s="71" t="s">
        <v>10338</v>
      </c>
      <c r="R2714" s="79" t="s">
        <v>10339</v>
      </c>
      <c r="S2714" s="95" t="n">
        <v>45168</v>
      </c>
      <c r="T2714" s="95" t="n">
        <v>45898</v>
      </c>
      <c r="U2714" s="87" t="s">
        <v>10340</v>
      </c>
      <c r="V2714" s="87" t="s">
        <v>10341</v>
      </c>
      <c r="W2714" s="76"/>
      <c r="X2714" s="71" t="s">
        <v>10335</v>
      </c>
      <c r="Y2714" s="71" t="s">
        <v>10335</v>
      </c>
      <c r="Z2714" s="64" t="s">
        <v>11667</v>
      </c>
      <c r="AA2714" s="76"/>
      <c r="AB2714" s="76"/>
      <c r="AC2714" s="76"/>
      <c r="AD2714" s="76"/>
      <c r="AE2714" s="125" t="s">
        <v>11590</v>
      </c>
      <c r="AF2714" s="76"/>
      <c r="AG2714" s="76"/>
      <c r="AH2714" s="76"/>
      <c r="AI2714" s="67" t="s">
        <v>12973</v>
      </c>
      <c r="AJ2714" s="64" t="s">
        <v>10346</v>
      </c>
      <c r="AK2714" s="68"/>
      <c r="AL2714" s="68"/>
      <c r="AM2714" s="68"/>
      <c r="AN2714" s="110"/>
      <c r="AO2714" s="110"/>
      <c r="AP2714" s="107"/>
      <c r="AQ2714" s="68"/>
    </row>
    <row r="2715" customFormat="false" ht="17.9" hidden="false" customHeight="false" outlineLevel="0" collapsed="false">
      <c r="B2715" s="1" t="str">
        <f aca="false">поверители!$E2715</f>
        <v>2980765</v>
      </c>
      <c r="C2715" s="64" t="s">
        <v>146</v>
      </c>
      <c r="D2715" s="63"/>
      <c r="E2715" s="67" t="s">
        <v>6462</v>
      </c>
      <c r="F2715" s="63"/>
      <c r="G2715" s="63" t="s">
        <v>10335</v>
      </c>
      <c r="H2715" s="66" t="n">
        <v>248</v>
      </c>
      <c r="I2715" s="67" t="s">
        <v>10652</v>
      </c>
      <c r="J2715" s="76"/>
      <c r="K2715" s="76"/>
      <c r="L2715" s="76"/>
      <c r="M2715" s="76"/>
      <c r="N2715" s="76"/>
      <c r="O2715" s="71" t="s">
        <v>10335</v>
      </c>
      <c r="P2715" s="71"/>
      <c r="Q2715" s="71" t="s">
        <v>10338</v>
      </c>
      <c r="R2715" s="79" t="s">
        <v>10339</v>
      </c>
      <c r="S2715" s="95" t="n">
        <v>45168</v>
      </c>
      <c r="T2715" s="95" t="n">
        <v>45898</v>
      </c>
      <c r="U2715" s="87" t="s">
        <v>10340</v>
      </c>
      <c r="V2715" s="87" t="s">
        <v>10341</v>
      </c>
      <c r="W2715" s="76"/>
      <c r="X2715" s="71" t="s">
        <v>10335</v>
      </c>
      <c r="Y2715" s="71" t="s">
        <v>10335</v>
      </c>
      <c r="Z2715" s="64" t="s">
        <v>11667</v>
      </c>
      <c r="AA2715" s="76"/>
      <c r="AB2715" s="76"/>
      <c r="AC2715" s="76"/>
      <c r="AD2715" s="76"/>
      <c r="AE2715" s="125" t="s">
        <v>11590</v>
      </c>
      <c r="AF2715" s="76"/>
      <c r="AG2715" s="76"/>
      <c r="AH2715" s="76"/>
      <c r="AI2715" s="67" t="s">
        <v>12973</v>
      </c>
      <c r="AJ2715" s="64" t="s">
        <v>10346</v>
      </c>
      <c r="AK2715" s="68"/>
      <c r="AL2715" s="68"/>
      <c r="AM2715" s="68"/>
      <c r="AN2715" s="110"/>
      <c r="AO2715" s="110"/>
      <c r="AP2715" s="107"/>
      <c r="AQ2715" s="68"/>
    </row>
    <row r="2716" customFormat="false" ht="16.4" hidden="false" customHeight="false" outlineLevel="0" collapsed="false">
      <c r="B2716" s="1" t="str">
        <f aca="false">поверители!$E2716</f>
        <v>1042198</v>
      </c>
      <c r="C2716" s="64" t="s">
        <v>3124</v>
      </c>
      <c r="D2716" s="63"/>
      <c r="E2716" s="80" t="s">
        <v>13465</v>
      </c>
      <c r="F2716" s="63"/>
      <c r="G2716" s="63" t="s">
        <v>10335</v>
      </c>
      <c r="H2716" s="63" t="s">
        <v>13466</v>
      </c>
      <c r="I2716" s="67" t="s">
        <v>10337</v>
      </c>
      <c r="J2716" s="76"/>
      <c r="K2716" s="76"/>
      <c r="L2716" s="76"/>
      <c r="M2716" s="76"/>
      <c r="N2716" s="76"/>
      <c r="O2716" s="71" t="s">
        <v>10335</v>
      </c>
      <c r="P2716" s="71"/>
      <c r="Q2716" s="71" t="s">
        <v>10338</v>
      </c>
      <c r="R2716" s="79" t="s">
        <v>10339</v>
      </c>
      <c r="S2716" s="95" t="n">
        <v>45168</v>
      </c>
      <c r="T2716" s="95" t="n">
        <v>46994</v>
      </c>
      <c r="U2716" s="87" t="s">
        <v>10340</v>
      </c>
      <c r="V2716" s="87" t="s">
        <v>10341</v>
      </c>
      <c r="W2716" s="76"/>
      <c r="X2716" s="71" t="s">
        <v>10335</v>
      </c>
      <c r="Y2716" s="71" t="s">
        <v>10335</v>
      </c>
      <c r="Z2716" s="64" t="s">
        <v>13467</v>
      </c>
      <c r="AA2716" s="76"/>
      <c r="AB2716" s="76"/>
      <c r="AC2716" s="76"/>
      <c r="AD2716" s="76"/>
      <c r="AE2716" s="125" t="s">
        <v>11590</v>
      </c>
      <c r="AF2716" s="76"/>
      <c r="AG2716" s="76"/>
      <c r="AH2716" s="76"/>
      <c r="AI2716" s="67" t="s">
        <v>11647</v>
      </c>
      <c r="AJ2716" s="64" t="s">
        <v>42</v>
      </c>
      <c r="AK2716" s="68"/>
      <c r="AL2716" s="68"/>
      <c r="AM2716" s="68"/>
      <c r="AN2716" s="110"/>
      <c r="AO2716" s="110"/>
      <c r="AP2716" s="107"/>
      <c r="AQ2716" s="68"/>
    </row>
    <row r="2717" customFormat="false" ht="16.4" hidden="false" customHeight="false" outlineLevel="0" collapsed="false">
      <c r="B2717" s="1" t="str">
        <f aca="false">поверители!$E2717</f>
        <v>1042476</v>
      </c>
      <c r="C2717" s="64" t="s">
        <v>3124</v>
      </c>
      <c r="D2717" s="63"/>
      <c r="E2717" s="80" t="s">
        <v>13468</v>
      </c>
      <c r="F2717" s="63"/>
      <c r="G2717" s="63" t="s">
        <v>10335</v>
      </c>
      <c r="H2717" s="63" t="s">
        <v>13466</v>
      </c>
      <c r="I2717" s="67" t="s">
        <v>10337</v>
      </c>
      <c r="J2717" s="76"/>
      <c r="K2717" s="76"/>
      <c r="L2717" s="76"/>
      <c r="M2717" s="76"/>
      <c r="N2717" s="76"/>
      <c r="O2717" s="71" t="s">
        <v>10335</v>
      </c>
      <c r="P2717" s="71"/>
      <c r="Q2717" s="71" t="s">
        <v>10338</v>
      </c>
      <c r="R2717" s="79" t="s">
        <v>10339</v>
      </c>
      <c r="S2717" s="95" t="n">
        <v>45168</v>
      </c>
      <c r="T2717" s="95" t="n">
        <v>46994</v>
      </c>
      <c r="U2717" s="87" t="s">
        <v>10340</v>
      </c>
      <c r="V2717" s="87" t="s">
        <v>10341</v>
      </c>
      <c r="W2717" s="76"/>
      <c r="X2717" s="71" t="s">
        <v>10335</v>
      </c>
      <c r="Y2717" s="71" t="s">
        <v>10335</v>
      </c>
      <c r="Z2717" s="64" t="s">
        <v>13467</v>
      </c>
      <c r="AA2717" s="76"/>
      <c r="AB2717" s="76"/>
      <c r="AC2717" s="76"/>
      <c r="AD2717" s="76"/>
      <c r="AE2717" s="125" t="s">
        <v>11590</v>
      </c>
      <c r="AF2717" s="76"/>
      <c r="AG2717" s="76"/>
      <c r="AH2717" s="76"/>
      <c r="AI2717" s="67" t="s">
        <v>11647</v>
      </c>
      <c r="AJ2717" s="64" t="s">
        <v>42</v>
      </c>
      <c r="AK2717" s="68"/>
      <c r="AL2717" s="68"/>
      <c r="AM2717" s="68"/>
      <c r="AN2717" s="110"/>
      <c r="AO2717" s="110"/>
      <c r="AP2717" s="107"/>
      <c r="AQ2717" s="68"/>
    </row>
    <row r="2718" customFormat="false" ht="16.4" hidden="false" customHeight="false" outlineLevel="0" collapsed="false">
      <c r="B2718" s="1" t="str">
        <f aca="false">поверители!$E2718</f>
        <v>1042659</v>
      </c>
      <c r="C2718" s="64" t="s">
        <v>3124</v>
      </c>
      <c r="D2718" s="63"/>
      <c r="E2718" s="80" t="s">
        <v>13469</v>
      </c>
      <c r="F2718" s="63"/>
      <c r="G2718" s="63" t="s">
        <v>10335</v>
      </c>
      <c r="H2718" s="63" t="s">
        <v>13466</v>
      </c>
      <c r="I2718" s="67" t="s">
        <v>10337</v>
      </c>
      <c r="J2718" s="76"/>
      <c r="K2718" s="76"/>
      <c r="L2718" s="76"/>
      <c r="M2718" s="76"/>
      <c r="N2718" s="76"/>
      <c r="O2718" s="71" t="s">
        <v>10335</v>
      </c>
      <c r="P2718" s="71"/>
      <c r="Q2718" s="71" t="s">
        <v>10338</v>
      </c>
      <c r="R2718" s="79" t="s">
        <v>10339</v>
      </c>
      <c r="S2718" s="95" t="n">
        <v>45168</v>
      </c>
      <c r="T2718" s="95" t="n">
        <v>46994</v>
      </c>
      <c r="U2718" s="87" t="s">
        <v>10340</v>
      </c>
      <c r="V2718" s="87" t="s">
        <v>10341</v>
      </c>
      <c r="W2718" s="76"/>
      <c r="X2718" s="71" t="s">
        <v>10335</v>
      </c>
      <c r="Y2718" s="71" t="s">
        <v>10335</v>
      </c>
      <c r="Z2718" s="64" t="s">
        <v>13467</v>
      </c>
      <c r="AA2718" s="76"/>
      <c r="AB2718" s="76"/>
      <c r="AC2718" s="76"/>
      <c r="AD2718" s="76"/>
      <c r="AE2718" s="125" t="s">
        <v>11590</v>
      </c>
      <c r="AF2718" s="76"/>
      <c r="AG2718" s="76"/>
      <c r="AH2718" s="76"/>
      <c r="AI2718" s="67" t="s">
        <v>11647</v>
      </c>
      <c r="AJ2718" s="64" t="s">
        <v>42</v>
      </c>
      <c r="AK2718" s="68"/>
      <c r="AL2718" s="68"/>
      <c r="AM2718" s="68"/>
      <c r="AN2718" s="110"/>
      <c r="AO2718" s="110"/>
      <c r="AP2718" s="107"/>
      <c r="AQ2718" s="68"/>
    </row>
    <row r="2719" customFormat="false" ht="16.4" hidden="false" customHeight="false" outlineLevel="0" collapsed="false">
      <c r="B2719" s="1" t="str">
        <f aca="false">поверители!$E2719</f>
        <v>1042705</v>
      </c>
      <c r="C2719" s="64" t="s">
        <v>3124</v>
      </c>
      <c r="D2719" s="63"/>
      <c r="E2719" s="80" t="s">
        <v>13470</v>
      </c>
      <c r="F2719" s="63"/>
      <c r="G2719" s="63" t="s">
        <v>10335</v>
      </c>
      <c r="H2719" s="63" t="s">
        <v>13466</v>
      </c>
      <c r="I2719" s="67" t="s">
        <v>10337</v>
      </c>
      <c r="J2719" s="76"/>
      <c r="K2719" s="76"/>
      <c r="L2719" s="76"/>
      <c r="M2719" s="76"/>
      <c r="N2719" s="76"/>
      <c r="O2719" s="71" t="s">
        <v>10335</v>
      </c>
      <c r="P2719" s="71"/>
      <c r="Q2719" s="71" t="s">
        <v>10338</v>
      </c>
      <c r="R2719" s="79" t="s">
        <v>10339</v>
      </c>
      <c r="S2719" s="95" t="n">
        <v>45168</v>
      </c>
      <c r="T2719" s="95" t="n">
        <v>46994</v>
      </c>
      <c r="U2719" s="87" t="s">
        <v>10340</v>
      </c>
      <c r="V2719" s="87" t="s">
        <v>10341</v>
      </c>
      <c r="W2719" s="76"/>
      <c r="X2719" s="71" t="s">
        <v>10335</v>
      </c>
      <c r="Y2719" s="71" t="s">
        <v>10335</v>
      </c>
      <c r="Z2719" s="64" t="s">
        <v>13467</v>
      </c>
      <c r="AA2719" s="76"/>
      <c r="AB2719" s="76"/>
      <c r="AC2719" s="76"/>
      <c r="AD2719" s="76"/>
      <c r="AE2719" s="125" t="s">
        <v>11590</v>
      </c>
      <c r="AF2719" s="76"/>
      <c r="AG2719" s="76"/>
      <c r="AH2719" s="76"/>
      <c r="AI2719" s="67" t="s">
        <v>11647</v>
      </c>
      <c r="AJ2719" s="64" t="s">
        <v>42</v>
      </c>
      <c r="AK2719" s="68"/>
      <c r="AL2719" s="68"/>
      <c r="AM2719" s="68"/>
      <c r="AN2719" s="110"/>
      <c r="AO2719" s="110"/>
      <c r="AP2719" s="107"/>
      <c r="AQ2719" s="68"/>
    </row>
    <row r="2720" customFormat="false" ht="50.7" hidden="false" customHeight="false" outlineLevel="0" collapsed="false">
      <c r="B2720" s="1" t="str">
        <f aca="false">поверители!$E2720</f>
        <v>02506194/03371738</v>
      </c>
      <c r="C2720" s="64" t="s">
        <v>1711</v>
      </c>
      <c r="D2720" s="63"/>
      <c r="E2720" s="81" t="s">
        <v>13471</v>
      </c>
      <c r="F2720" s="63"/>
      <c r="G2720" s="63" t="s">
        <v>10335</v>
      </c>
      <c r="H2720" s="66" t="n">
        <v>248</v>
      </c>
      <c r="I2720" s="67" t="s">
        <v>10652</v>
      </c>
      <c r="J2720" s="76"/>
      <c r="K2720" s="76"/>
      <c r="L2720" s="76"/>
      <c r="M2720" s="76"/>
      <c r="N2720" s="76"/>
      <c r="O2720" s="71" t="s">
        <v>10335</v>
      </c>
      <c r="P2720" s="71"/>
      <c r="Q2720" s="71" t="s">
        <v>10338</v>
      </c>
      <c r="R2720" s="79" t="s">
        <v>10339</v>
      </c>
      <c r="S2720" s="95" t="n">
        <v>45168</v>
      </c>
      <c r="T2720" s="95" t="n">
        <v>45898</v>
      </c>
      <c r="U2720" s="87" t="s">
        <v>10340</v>
      </c>
      <c r="V2720" s="87" t="s">
        <v>10341</v>
      </c>
      <c r="W2720" s="76"/>
      <c r="X2720" s="71" t="s">
        <v>10335</v>
      </c>
      <c r="Y2720" s="71" t="s">
        <v>10335</v>
      </c>
      <c r="Z2720" s="66" t="s">
        <v>11630</v>
      </c>
      <c r="AA2720" s="76"/>
      <c r="AB2720" s="76"/>
      <c r="AC2720" s="76"/>
      <c r="AD2720" s="76"/>
      <c r="AE2720" s="125" t="s">
        <v>11631</v>
      </c>
      <c r="AF2720" s="76"/>
      <c r="AG2720" s="76"/>
      <c r="AH2720" s="76"/>
      <c r="AI2720" s="67" t="s">
        <v>10377</v>
      </c>
      <c r="AJ2720" s="64" t="s">
        <v>10346</v>
      </c>
      <c r="AK2720" s="68"/>
      <c r="AL2720" s="68"/>
      <c r="AM2720" s="68"/>
      <c r="AN2720" s="110"/>
      <c r="AO2720" s="110"/>
      <c r="AP2720" s="107"/>
      <c r="AQ2720" s="68"/>
    </row>
    <row r="2721" customFormat="false" ht="50.7" hidden="false" customHeight="false" outlineLevel="0" collapsed="false">
      <c r="B2721" s="1" t="str">
        <f aca="false">поверители!$E2721</f>
        <v>02506196/03371740</v>
      </c>
      <c r="C2721" s="64" t="s">
        <v>1711</v>
      </c>
      <c r="D2721" s="63"/>
      <c r="E2721" s="81" t="s">
        <v>13472</v>
      </c>
      <c r="F2721" s="63"/>
      <c r="G2721" s="63" t="s">
        <v>10335</v>
      </c>
      <c r="H2721" s="66" t="n">
        <v>248</v>
      </c>
      <c r="I2721" s="67" t="s">
        <v>10652</v>
      </c>
      <c r="J2721" s="76"/>
      <c r="K2721" s="76"/>
      <c r="L2721" s="76"/>
      <c r="M2721" s="76"/>
      <c r="N2721" s="76"/>
      <c r="O2721" s="71" t="s">
        <v>10335</v>
      </c>
      <c r="P2721" s="71"/>
      <c r="Q2721" s="71" t="s">
        <v>10338</v>
      </c>
      <c r="R2721" s="79" t="s">
        <v>10339</v>
      </c>
      <c r="S2721" s="95" t="n">
        <v>45168</v>
      </c>
      <c r="T2721" s="95" t="n">
        <v>45898</v>
      </c>
      <c r="U2721" s="87" t="s">
        <v>10340</v>
      </c>
      <c r="V2721" s="87" t="s">
        <v>10341</v>
      </c>
      <c r="W2721" s="76"/>
      <c r="X2721" s="71" t="s">
        <v>10335</v>
      </c>
      <c r="Y2721" s="71" t="s">
        <v>10335</v>
      </c>
      <c r="Z2721" s="66" t="s">
        <v>11630</v>
      </c>
      <c r="AA2721" s="76"/>
      <c r="AB2721" s="76"/>
      <c r="AC2721" s="76"/>
      <c r="AD2721" s="76"/>
      <c r="AE2721" s="125" t="s">
        <v>11631</v>
      </c>
      <c r="AF2721" s="76"/>
      <c r="AG2721" s="76"/>
      <c r="AH2721" s="76"/>
      <c r="AI2721" s="67" t="s">
        <v>10377</v>
      </c>
      <c r="AJ2721" s="64" t="s">
        <v>10346</v>
      </c>
      <c r="AK2721" s="68"/>
      <c r="AL2721" s="68"/>
      <c r="AM2721" s="68"/>
      <c r="AN2721" s="110"/>
      <c r="AO2721" s="110"/>
      <c r="AP2721" s="107"/>
      <c r="AQ2721" s="68"/>
    </row>
    <row r="2722" customFormat="false" ht="50.7" hidden="false" customHeight="false" outlineLevel="0" collapsed="false">
      <c r="B2722" s="1" t="str">
        <f aca="false">поверители!$E2722</f>
        <v>02506197/03371741</v>
      </c>
      <c r="C2722" s="64" t="s">
        <v>1711</v>
      </c>
      <c r="D2722" s="63"/>
      <c r="E2722" s="81" t="s">
        <v>13473</v>
      </c>
      <c r="F2722" s="63"/>
      <c r="G2722" s="63" t="s">
        <v>10335</v>
      </c>
      <c r="H2722" s="66" t="n">
        <v>248</v>
      </c>
      <c r="I2722" s="67" t="s">
        <v>10652</v>
      </c>
      <c r="J2722" s="76"/>
      <c r="K2722" s="76"/>
      <c r="L2722" s="76"/>
      <c r="M2722" s="76"/>
      <c r="N2722" s="76"/>
      <c r="O2722" s="71" t="s">
        <v>10335</v>
      </c>
      <c r="P2722" s="71"/>
      <c r="Q2722" s="71" t="s">
        <v>10338</v>
      </c>
      <c r="R2722" s="79" t="s">
        <v>10339</v>
      </c>
      <c r="S2722" s="95" t="n">
        <v>45168</v>
      </c>
      <c r="T2722" s="95" t="n">
        <v>45898</v>
      </c>
      <c r="U2722" s="87" t="s">
        <v>10340</v>
      </c>
      <c r="V2722" s="87" t="s">
        <v>10341</v>
      </c>
      <c r="W2722" s="76"/>
      <c r="X2722" s="71" t="s">
        <v>10335</v>
      </c>
      <c r="Y2722" s="71" t="s">
        <v>10335</v>
      </c>
      <c r="Z2722" s="66" t="s">
        <v>11630</v>
      </c>
      <c r="AA2722" s="76"/>
      <c r="AB2722" s="76"/>
      <c r="AC2722" s="76"/>
      <c r="AD2722" s="76"/>
      <c r="AE2722" s="125" t="s">
        <v>11631</v>
      </c>
      <c r="AF2722" s="76"/>
      <c r="AG2722" s="76"/>
      <c r="AH2722" s="76"/>
      <c r="AI2722" s="67" t="s">
        <v>10377</v>
      </c>
      <c r="AJ2722" s="64" t="s">
        <v>10346</v>
      </c>
      <c r="AK2722" s="68"/>
      <c r="AL2722" s="68"/>
      <c r="AM2722" s="68"/>
      <c r="AN2722" s="110"/>
      <c r="AO2722" s="110"/>
      <c r="AP2722" s="107"/>
      <c r="AQ2722" s="68"/>
    </row>
    <row r="2723" customFormat="false" ht="50.7" hidden="false" customHeight="false" outlineLevel="0" collapsed="false">
      <c r="B2723" s="1" t="str">
        <f aca="false">поверители!$E2723</f>
        <v>02506198/03371742</v>
      </c>
      <c r="C2723" s="64" t="s">
        <v>1711</v>
      </c>
      <c r="D2723" s="63"/>
      <c r="E2723" s="81" t="s">
        <v>13474</v>
      </c>
      <c r="F2723" s="63"/>
      <c r="G2723" s="63" t="s">
        <v>10335</v>
      </c>
      <c r="H2723" s="66" t="n">
        <v>248</v>
      </c>
      <c r="I2723" s="67" t="s">
        <v>10652</v>
      </c>
      <c r="J2723" s="76"/>
      <c r="K2723" s="76"/>
      <c r="L2723" s="76"/>
      <c r="M2723" s="76"/>
      <c r="N2723" s="76"/>
      <c r="O2723" s="71" t="s">
        <v>10335</v>
      </c>
      <c r="P2723" s="71"/>
      <c r="Q2723" s="71" t="s">
        <v>10338</v>
      </c>
      <c r="R2723" s="79" t="s">
        <v>10339</v>
      </c>
      <c r="S2723" s="95" t="n">
        <v>45168</v>
      </c>
      <c r="T2723" s="95" t="n">
        <v>45898</v>
      </c>
      <c r="U2723" s="87" t="s">
        <v>10340</v>
      </c>
      <c r="V2723" s="87" t="s">
        <v>10341</v>
      </c>
      <c r="W2723" s="76"/>
      <c r="X2723" s="71" t="s">
        <v>10335</v>
      </c>
      <c r="Y2723" s="71" t="s">
        <v>10335</v>
      </c>
      <c r="Z2723" s="66" t="s">
        <v>11630</v>
      </c>
      <c r="AA2723" s="76"/>
      <c r="AB2723" s="76"/>
      <c r="AC2723" s="76"/>
      <c r="AD2723" s="76"/>
      <c r="AE2723" s="125" t="s">
        <v>11631</v>
      </c>
      <c r="AF2723" s="76"/>
      <c r="AG2723" s="76"/>
      <c r="AH2723" s="76"/>
      <c r="AI2723" s="67" t="s">
        <v>13028</v>
      </c>
      <c r="AJ2723" s="64" t="s">
        <v>10346</v>
      </c>
      <c r="AK2723" s="68"/>
      <c r="AL2723" s="68"/>
      <c r="AM2723" s="68"/>
      <c r="AN2723" s="110"/>
      <c r="AO2723" s="110"/>
      <c r="AP2723" s="107"/>
      <c r="AQ2723" s="68"/>
    </row>
    <row r="2724" customFormat="false" ht="50.7" hidden="false" customHeight="false" outlineLevel="0" collapsed="false">
      <c r="B2724" s="1" t="str">
        <f aca="false">поверители!$E2724</f>
        <v>02506199/03371743</v>
      </c>
      <c r="C2724" s="64" t="s">
        <v>1711</v>
      </c>
      <c r="D2724" s="63"/>
      <c r="E2724" s="81" t="s">
        <v>13475</v>
      </c>
      <c r="F2724" s="63"/>
      <c r="G2724" s="63" t="s">
        <v>10335</v>
      </c>
      <c r="H2724" s="66" t="n">
        <v>248</v>
      </c>
      <c r="I2724" s="67" t="s">
        <v>10652</v>
      </c>
      <c r="J2724" s="76"/>
      <c r="K2724" s="76"/>
      <c r="L2724" s="76"/>
      <c r="M2724" s="76"/>
      <c r="N2724" s="76"/>
      <c r="O2724" s="71" t="s">
        <v>10335</v>
      </c>
      <c r="P2724" s="71"/>
      <c r="Q2724" s="71" t="s">
        <v>10338</v>
      </c>
      <c r="R2724" s="79" t="s">
        <v>10339</v>
      </c>
      <c r="S2724" s="95" t="n">
        <v>45168</v>
      </c>
      <c r="T2724" s="95" t="n">
        <v>45898</v>
      </c>
      <c r="U2724" s="87" t="s">
        <v>10340</v>
      </c>
      <c r="V2724" s="87" t="s">
        <v>10341</v>
      </c>
      <c r="W2724" s="76"/>
      <c r="X2724" s="71" t="s">
        <v>10335</v>
      </c>
      <c r="Y2724" s="71" t="s">
        <v>10335</v>
      </c>
      <c r="Z2724" s="66" t="s">
        <v>11630</v>
      </c>
      <c r="AA2724" s="76"/>
      <c r="AB2724" s="76"/>
      <c r="AC2724" s="76"/>
      <c r="AD2724" s="76"/>
      <c r="AE2724" s="125" t="s">
        <v>11631</v>
      </c>
      <c r="AF2724" s="76"/>
      <c r="AG2724" s="76"/>
      <c r="AH2724" s="76"/>
      <c r="AI2724" s="67" t="s">
        <v>13028</v>
      </c>
      <c r="AJ2724" s="64" t="s">
        <v>42</v>
      </c>
      <c r="AK2724" s="68"/>
      <c r="AL2724" s="68"/>
      <c r="AM2724" s="68"/>
      <c r="AN2724" s="110"/>
      <c r="AO2724" s="110"/>
      <c r="AP2724" s="107"/>
      <c r="AQ2724" s="68"/>
    </row>
    <row r="2725" customFormat="false" ht="50.7" hidden="false" customHeight="false" outlineLevel="0" collapsed="false">
      <c r="B2725" s="1" t="str">
        <f aca="false">поверители!$E2725</f>
        <v>02506200/03371744</v>
      </c>
      <c r="C2725" s="64" t="s">
        <v>1711</v>
      </c>
      <c r="D2725" s="63"/>
      <c r="E2725" s="81" t="s">
        <v>13476</v>
      </c>
      <c r="F2725" s="63"/>
      <c r="G2725" s="63" t="s">
        <v>10335</v>
      </c>
      <c r="H2725" s="66" t="n">
        <v>248</v>
      </c>
      <c r="I2725" s="67" t="s">
        <v>10652</v>
      </c>
      <c r="J2725" s="76"/>
      <c r="K2725" s="76"/>
      <c r="L2725" s="76"/>
      <c r="M2725" s="76"/>
      <c r="N2725" s="76"/>
      <c r="O2725" s="71" t="s">
        <v>10335</v>
      </c>
      <c r="P2725" s="71"/>
      <c r="Q2725" s="71" t="s">
        <v>10338</v>
      </c>
      <c r="R2725" s="79" t="s">
        <v>10339</v>
      </c>
      <c r="S2725" s="95" t="n">
        <v>45168</v>
      </c>
      <c r="T2725" s="95" t="n">
        <v>45898</v>
      </c>
      <c r="U2725" s="87" t="s">
        <v>10340</v>
      </c>
      <c r="V2725" s="87" t="s">
        <v>10341</v>
      </c>
      <c r="W2725" s="76"/>
      <c r="X2725" s="71" t="s">
        <v>10335</v>
      </c>
      <c r="Y2725" s="71" t="s">
        <v>10335</v>
      </c>
      <c r="Z2725" s="66" t="s">
        <v>11630</v>
      </c>
      <c r="AA2725" s="76"/>
      <c r="AB2725" s="76"/>
      <c r="AC2725" s="76"/>
      <c r="AD2725" s="76"/>
      <c r="AE2725" s="125" t="s">
        <v>11631</v>
      </c>
      <c r="AF2725" s="76"/>
      <c r="AG2725" s="76"/>
      <c r="AH2725" s="76"/>
      <c r="AI2725" s="67" t="s">
        <v>10377</v>
      </c>
      <c r="AJ2725" s="64" t="s">
        <v>42</v>
      </c>
      <c r="AK2725" s="68"/>
      <c r="AL2725" s="68"/>
      <c r="AM2725" s="68"/>
      <c r="AN2725" s="110"/>
      <c r="AO2725" s="110"/>
      <c r="AP2725" s="107"/>
      <c r="AQ2725" s="68"/>
    </row>
    <row r="2726" customFormat="false" ht="50.7" hidden="false" customHeight="false" outlineLevel="0" collapsed="false">
      <c r="B2726" s="1" t="str">
        <f aca="false">поверители!$E2726</f>
        <v>02506201/03371745</v>
      </c>
      <c r="C2726" s="64" t="s">
        <v>1711</v>
      </c>
      <c r="D2726" s="63"/>
      <c r="E2726" s="81" t="s">
        <v>13477</v>
      </c>
      <c r="F2726" s="63"/>
      <c r="G2726" s="63" t="s">
        <v>10335</v>
      </c>
      <c r="H2726" s="66" t="n">
        <v>248</v>
      </c>
      <c r="I2726" s="67" t="s">
        <v>10652</v>
      </c>
      <c r="J2726" s="76"/>
      <c r="K2726" s="76"/>
      <c r="L2726" s="76"/>
      <c r="M2726" s="76"/>
      <c r="N2726" s="76"/>
      <c r="O2726" s="71" t="s">
        <v>10335</v>
      </c>
      <c r="P2726" s="71"/>
      <c r="Q2726" s="71" t="s">
        <v>10338</v>
      </c>
      <c r="R2726" s="79" t="s">
        <v>10339</v>
      </c>
      <c r="S2726" s="95" t="n">
        <v>45168</v>
      </c>
      <c r="T2726" s="95" t="n">
        <v>45898</v>
      </c>
      <c r="U2726" s="87" t="s">
        <v>10340</v>
      </c>
      <c r="V2726" s="87" t="s">
        <v>10341</v>
      </c>
      <c r="W2726" s="76"/>
      <c r="X2726" s="71" t="s">
        <v>10335</v>
      </c>
      <c r="Y2726" s="71" t="s">
        <v>10335</v>
      </c>
      <c r="Z2726" s="66" t="s">
        <v>11630</v>
      </c>
      <c r="AA2726" s="76"/>
      <c r="AB2726" s="76"/>
      <c r="AC2726" s="76"/>
      <c r="AD2726" s="76"/>
      <c r="AE2726" s="125" t="s">
        <v>11631</v>
      </c>
      <c r="AF2726" s="76"/>
      <c r="AG2726" s="76"/>
      <c r="AH2726" s="76"/>
      <c r="AI2726" s="67" t="s">
        <v>10377</v>
      </c>
      <c r="AJ2726" s="64" t="s">
        <v>42</v>
      </c>
      <c r="AK2726" s="68"/>
      <c r="AL2726" s="68"/>
      <c r="AM2726" s="68"/>
      <c r="AN2726" s="110"/>
      <c r="AO2726" s="110"/>
      <c r="AP2726" s="107"/>
      <c r="AQ2726" s="68"/>
    </row>
    <row r="2727" customFormat="false" ht="16.4" hidden="false" customHeight="false" outlineLevel="0" collapsed="false">
      <c r="B2727" s="1" t="str">
        <f aca="false">поверители!$E2727</f>
        <v>1042198</v>
      </c>
      <c r="C2727" s="64" t="s">
        <v>2567</v>
      </c>
      <c r="D2727" s="63"/>
      <c r="E2727" s="80" t="s">
        <v>13465</v>
      </c>
      <c r="F2727" s="63"/>
      <c r="G2727" s="63" t="s">
        <v>10335</v>
      </c>
      <c r="H2727" s="63" t="s">
        <v>11697</v>
      </c>
      <c r="I2727" s="67" t="n">
        <v>2014</v>
      </c>
      <c r="J2727" s="76"/>
      <c r="K2727" s="76"/>
      <c r="L2727" s="76"/>
      <c r="M2727" s="76"/>
      <c r="N2727" s="76"/>
      <c r="O2727" s="71" t="s">
        <v>10335</v>
      </c>
      <c r="P2727" s="71"/>
      <c r="Q2727" s="71" t="s">
        <v>10338</v>
      </c>
      <c r="R2727" s="79" t="s">
        <v>10339</v>
      </c>
      <c r="S2727" s="95" t="n">
        <v>45168</v>
      </c>
      <c r="T2727" s="95" t="n">
        <v>45533</v>
      </c>
      <c r="U2727" s="87" t="s">
        <v>10340</v>
      </c>
      <c r="V2727" s="87" t="s">
        <v>10341</v>
      </c>
      <c r="W2727" s="76"/>
      <c r="X2727" s="71" t="s">
        <v>10335</v>
      </c>
      <c r="Y2727" s="71" t="s">
        <v>10335</v>
      </c>
      <c r="Z2727" s="63" t="s">
        <v>11611</v>
      </c>
      <c r="AA2727" s="76"/>
      <c r="AB2727" s="76"/>
      <c r="AC2727" s="76"/>
      <c r="AD2727" s="76"/>
      <c r="AE2727" s="125" t="s">
        <v>11612</v>
      </c>
      <c r="AF2727" s="76"/>
      <c r="AG2727" s="76"/>
      <c r="AH2727" s="76"/>
      <c r="AI2727" s="67" t="s">
        <v>11647</v>
      </c>
      <c r="AJ2727" s="64" t="s">
        <v>10346</v>
      </c>
      <c r="AK2727" s="68"/>
      <c r="AL2727" s="68"/>
      <c r="AM2727" s="68"/>
      <c r="AN2727" s="110"/>
      <c r="AO2727" s="110"/>
      <c r="AP2727" s="107"/>
      <c r="AQ2727" s="68"/>
    </row>
    <row r="2728" customFormat="false" ht="16.4" hidden="false" customHeight="false" outlineLevel="0" collapsed="false">
      <c r="B2728" s="1" t="str">
        <f aca="false">поверители!$E2728</f>
        <v>1042476</v>
      </c>
      <c r="C2728" s="64" t="s">
        <v>2567</v>
      </c>
      <c r="D2728" s="63"/>
      <c r="E2728" s="80" t="s">
        <v>13468</v>
      </c>
      <c r="F2728" s="63"/>
      <c r="G2728" s="63" t="s">
        <v>10335</v>
      </c>
      <c r="H2728" s="63" t="s">
        <v>11697</v>
      </c>
      <c r="I2728" s="67" t="n">
        <v>2014</v>
      </c>
      <c r="J2728" s="76"/>
      <c r="K2728" s="76"/>
      <c r="L2728" s="76"/>
      <c r="M2728" s="76"/>
      <c r="N2728" s="76"/>
      <c r="O2728" s="71" t="s">
        <v>10335</v>
      </c>
      <c r="P2728" s="71"/>
      <c r="Q2728" s="71" t="s">
        <v>10338</v>
      </c>
      <c r="R2728" s="79" t="s">
        <v>10339</v>
      </c>
      <c r="S2728" s="95" t="n">
        <v>45168</v>
      </c>
      <c r="T2728" s="95" t="n">
        <v>45533</v>
      </c>
      <c r="U2728" s="87" t="s">
        <v>10340</v>
      </c>
      <c r="V2728" s="87" t="s">
        <v>10341</v>
      </c>
      <c r="W2728" s="76"/>
      <c r="X2728" s="71" t="s">
        <v>10335</v>
      </c>
      <c r="Y2728" s="71" t="s">
        <v>10335</v>
      </c>
      <c r="Z2728" s="63" t="s">
        <v>11611</v>
      </c>
      <c r="AA2728" s="76"/>
      <c r="AB2728" s="76"/>
      <c r="AC2728" s="76"/>
      <c r="AD2728" s="76"/>
      <c r="AE2728" s="125" t="s">
        <v>11612</v>
      </c>
      <c r="AF2728" s="76"/>
      <c r="AG2728" s="76"/>
      <c r="AH2728" s="76"/>
      <c r="AI2728" s="67" t="s">
        <v>11647</v>
      </c>
      <c r="AJ2728" s="64" t="s">
        <v>10346</v>
      </c>
      <c r="AK2728" s="68"/>
      <c r="AL2728" s="68"/>
      <c r="AM2728" s="68"/>
      <c r="AN2728" s="110"/>
      <c r="AO2728" s="110"/>
      <c r="AP2728" s="107"/>
      <c r="AQ2728" s="68"/>
    </row>
    <row r="2729" customFormat="false" ht="16.4" hidden="false" customHeight="false" outlineLevel="0" collapsed="false">
      <c r="B2729" s="1" t="str">
        <f aca="false">поверители!$E2729</f>
        <v>1042659</v>
      </c>
      <c r="C2729" s="64" t="s">
        <v>2567</v>
      </c>
      <c r="D2729" s="63"/>
      <c r="E2729" s="80" t="s">
        <v>13469</v>
      </c>
      <c r="F2729" s="63"/>
      <c r="G2729" s="63" t="s">
        <v>10335</v>
      </c>
      <c r="H2729" s="63" t="s">
        <v>11697</v>
      </c>
      <c r="I2729" s="67" t="n">
        <v>2014</v>
      </c>
      <c r="J2729" s="76"/>
      <c r="K2729" s="76"/>
      <c r="L2729" s="76"/>
      <c r="M2729" s="76"/>
      <c r="N2729" s="76"/>
      <c r="O2729" s="71" t="s">
        <v>10335</v>
      </c>
      <c r="P2729" s="71"/>
      <c r="Q2729" s="71" t="s">
        <v>10338</v>
      </c>
      <c r="R2729" s="79" t="s">
        <v>10339</v>
      </c>
      <c r="S2729" s="95" t="n">
        <v>45168</v>
      </c>
      <c r="T2729" s="95" t="n">
        <v>45533</v>
      </c>
      <c r="U2729" s="87" t="s">
        <v>10340</v>
      </c>
      <c r="V2729" s="87" t="s">
        <v>10341</v>
      </c>
      <c r="W2729" s="76"/>
      <c r="X2729" s="71" t="s">
        <v>10335</v>
      </c>
      <c r="Y2729" s="71" t="s">
        <v>10335</v>
      </c>
      <c r="Z2729" s="63" t="s">
        <v>11611</v>
      </c>
      <c r="AA2729" s="76"/>
      <c r="AB2729" s="76"/>
      <c r="AC2729" s="76"/>
      <c r="AD2729" s="76"/>
      <c r="AE2729" s="125" t="s">
        <v>11612</v>
      </c>
      <c r="AF2729" s="76"/>
      <c r="AG2729" s="76"/>
      <c r="AH2729" s="76"/>
      <c r="AI2729" s="67" t="s">
        <v>11647</v>
      </c>
      <c r="AJ2729" s="64" t="s">
        <v>42</v>
      </c>
      <c r="AK2729" s="68"/>
      <c r="AL2729" s="68"/>
      <c r="AM2729" s="68"/>
      <c r="AN2729" s="110"/>
      <c r="AO2729" s="110"/>
      <c r="AP2729" s="107"/>
      <c r="AQ2729" s="68"/>
    </row>
    <row r="2730" customFormat="false" ht="16.4" hidden="false" customHeight="false" outlineLevel="0" collapsed="false">
      <c r="B2730" s="1" t="str">
        <f aca="false">поверители!$E2730</f>
        <v>1042705</v>
      </c>
      <c r="C2730" s="64" t="s">
        <v>2567</v>
      </c>
      <c r="D2730" s="87"/>
      <c r="E2730" s="80" t="s">
        <v>13470</v>
      </c>
      <c r="F2730" s="87"/>
      <c r="G2730" s="63" t="s">
        <v>10335</v>
      </c>
      <c r="H2730" s="63" t="s">
        <v>11697</v>
      </c>
      <c r="I2730" s="67" t="n">
        <v>2014</v>
      </c>
      <c r="J2730" s="89"/>
      <c r="K2730" s="89"/>
      <c r="L2730" s="89"/>
      <c r="M2730" s="89"/>
      <c r="N2730" s="89"/>
      <c r="O2730" s="71" t="s">
        <v>10335</v>
      </c>
      <c r="P2730" s="71"/>
      <c r="Q2730" s="71" t="s">
        <v>10338</v>
      </c>
      <c r="R2730" s="79" t="s">
        <v>10339</v>
      </c>
      <c r="S2730" s="95" t="n">
        <v>45168</v>
      </c>
      <c r="T2730" s="95" t="n">
        <v>45533</v>
      </c>
      <c r="U2730" s="87" t="s">
        <v>10340</v>
      </c>
      <c r="V2730" s="87" t="s">
        <v>10341</v>
      </c>
      <c r="W2730" s="76"/>
      <c r="X2730" s="71" t="s">
        <v>10335</v>
      </c>
      <c r="Y2730" s="71" t="s">
        <v>10335</v>
      </c>
      <c r="Z2730" s="63" t="s">
        <v>11611</v>
      </c>
      <c r="AA2730" s="89"/>
      <c r="AB2730" s="89"/>
      <c r="AC2730" s="89"/>
      <c r="AD2730" s="89"/>
      <c r="AE2730" s="125" t="s">
        <v>11612</v>
      </c>
      <c r="AF2730" s="89"/>
      <c r="AG2730" s="89"/>
      <c r="AH2730" s="89"/>
      <c r="AI2730" s="67" t="s">
        <v>11647</v>
      </c>
      <c r="AJ2730" s="64" t="s">
        <v>42</v>
      </c>
      <c r="AK2730" s="68"/>
      <c r="AL2730" s="68"/>
      <c r="AM2730" s="68"/>
      <c r="AN2730" s="110"/>
      <c r="AO2730" s="110"/>
      <c r="AP2730" s="107"/>
      <c r="AQ2730" s="68"/>
    </row>
    <row r="2731" customFormat="false" ht="16.4" hidden="false" customHeight="false" outlineLevel="0" collapsed="false">
      <c r="B2731" s="1" t="str">
        <f aca="false">поверители!$E2731</f>
        <v>902724</v>
      </c>
      <c r="C2731" s="64" t="s">
        <v>2567</v>
      </c>
      <c r="D2731" s="87"/>
      <c r="E2731" s="80" t="s">
        <v>13478</v>
      </c>
      <c r="F2731" s="87"/>
      <c r="G2731" s="63" t="s">
        <v>10335</v>
      </c>
      <c r="H2731" s="63" t="s">
        <v>11697</v>
      </c>
      <c r="I2731" s="67" t="n">
        <v>2014</v>
      </c>
      <c r="J2731" s="89"/>
      <c r="K2731" s="89"/>
      <c r="L2731" s="89"/>
      <c r="M2731" s="89"/>
      <c r="N2731" s="89"/>
      <c r="O2731" s="71" t="s">
        <v>10335</v>
      </c>
      <c r="P2731" s="71"/>
      <c r="Q2731" s="71" t="s">
        <v>10338</v>
      </c>
      <c r="R2731" s="79" t="s">
        <v>10339</v>
      </c>
      <c r="S2731" s="95" t="n">
        <v>45175</v>
      </c>
      <c r="T2731" s="95" t="n">
        <v>45540</v>
      </c>
      <c r="U2731" s="87" t="s">
        <v>10340</v>
      </c>
      <c r="V2731" s="87" t="s">
        <v>10341</v>
      </c>
      <c r="W2731" s="76"/>
      <c r="X2731" s="71" t="s">
        <v>10335</v>
      </c>
      <c r="Y2731" s="71" t="s">
        <v>10335</v>
      </c>
      <c r="Z2731" s="63" t="s">
        <v>11611</v>
      </c>
      <c r="AA2731" s="89"/>
      <c r="AB2731" s="89"/>
      <c r="AC2731" s="89"/>
      <c r="AD2731" s="89"/>
      <c r="AE2731" s="125" t="s">
        <v>11612</v>
      </c>
      <c r="AF2731" s="89"/>
      <c r="AG2731" s="89"/>
      <c r="AH2731" s="89"/>
      <c r="AI2731" s="67" t="s">
        <v>11647</v>
      </c>
      <c r="AJ2731" s="64" t="s">
        <v>10346</v>
      </c>
      <c r="AK2731" s="68"/>
      <c r="AL2731" s="68"/>
      <c r="AM2731" s="68"/>
      <c r="AN2731" s="110"/>
      <c r="AO2731" s="110"/>
      <c r="AP2731" s="107"/>
      <c r="AQ2731" s="68"/>
    </row>
    <row r="2732" customFormat="false" ht="16.4" hidden="false" customHeight="false" outlineLevel="0" collapsed="false">
      <c r="B2732" s="1" t="str">
        <f aca="false">поверители!$E2732</f>
        <v>900831</v>
      </c>
      <c r="C2732" s="64" t="s">
        <v>2567</v>
      </c>
      <c r="D2732" s="87"/>
      <c r="E2732" s="80" t="s">
        <v>13479</v>
      </c>
      <c r="F2732" s="87"/>
      <c r="G2732" s="63" t="s">
        <v>10335</v>
      </c>
      <c r="H2732" s="63" t="s">
        <v>11697</v>
      </c>
      <c r="I2732" s="67" t="n">
        <v>2014</v>
      </c>
      <c r="J2732" s="89"/>
      <c r="K2732" s="89"/>
      <c r="L2732" s="89"/>
      <c r="M2732" s="89"/>
      <c r="N2732" s="89"/>
      <c r="O2732" s="71" t="s">
        <v>10335</v>
      </c>
      <c r="P2732" s="71"/>
      <c r="Q2732" s="71" t="s">
        <v>10338</v>
      </c>
      <c r="R2732" s="79" t="s">
        <v>10339</v>
      </c>
      <c r="S2732" s="95" t="n">
        <v>45175</v>
      </c>
      <c r="T2732" s="95" t="n">
        <v>45540</v>
      </c>
      <c r="U2732" s="87" t="s">
        <v>10340</v>
      </c>
      <c r="V2732" s="87" t="s">
        <v>10341</v>
      </c>
      <c r="W2732" s="76"/>
      <c r="X2732" s="71" t="s">
        <v>10335</v>
      </c>
      <c r="Y2732" s="71" t="s">
        <v>10335</v>
      </c>
      <c r="Z2732" s="63" t="s">
        <v>11611</v>
      </c>
      <c r="AA2732" s="89"/>
      <c r="AB2732" s="89"/>
      <c r="AC2732" s="89"/>
      <c r="AD2732" s="89"/>
      <c r="AE2732" s="125" t="s">
        <v>11612</v>
      </c>
      <c r="AF2732" s="89"/>
      <c r="AG2732" s="89"/>
      <c r="AH2732" s="89"/>
      <c r="AI2732" s="67" t="s">
        <v>11647</v>
      </c>
      <c r="AJ2732" s="64" t="s">
        <v>10346</v>
      </c>
      <c r="AK2732" s="68"/>
      <c r="AL2732" s="68"/>
      <c r="AM2732" s="68"/>
      <c r="AN2732" s="110"/>
      <c r="AO2732" s="110"/>
      <c r="AP2732" s="107"/>
      <c r="AQ2732" s="68"/>
    </row>
    <row r="2733" customFormat="false" ht="16.4" hidden="false" customHeight="false" outlineLevel="0" collapsed="false">
      <c r="B2733" s="1" t="str">
        <f aca="false">поверители!$E2733</f>
        <v>900708</v>
      </c>
      <c r="C2733" s="64" t="s">
        <v>2567</v>
      </c>
      <c r="D2733" s="87"/>
      <c r="E2733" s="80" t="s">
        <v>13480</v>
      </c>
      <c r="F2733" s="87"/>
      <c r="G2733" s="63" t="s">
        <v>10335</v>
      </c>
      <c r="H2733" s="63" t="s">
        <v>11697</v>
      </c>
      <c r="I2733" s="67" t="n">
        <v>2014</v>
      </c>
      <c r="J2733" s="89"/>
      <c r="K2733" s="89"/>
      <c r="L2733" s="89"/>
      <c r="M2733" s="89"/>
      <c r="N2733" s="89"/>
      <c r="O2733" s="71" t="s">
        <v>10335</v>
      </c>
      <c r="P2733" s="71"/>
      <c r="Q2733" s="71" t="s">
        <v>10338</v>
      </c>
      <c r="R2733" s="79" t="s">
        <v>10339</v>
      </c>
      <c r="S2733" s="95" t="n">
        <v>45175</v>
      </c>
      <c r="T2733" s="95" t="n">
        <v>45540</v>
      </c>
      <c r="U2733" s="87" t="s">
        <v>10340</v>
      </c>
      <c r="V2733" s="87" t="s">
        <v>10341</v>
      </c>
      <c r="W2733" s="76"/>
      <c r="X2733" s="71" t="s">
        <v>10335</v>
      </c>
      <c r="Y2733" s="71" t="s">
        <v>10335</v>
      </c>
      <c r="Z2733" s="63" t="s">
        <v>11611</v>
      </c>
      <c r="AA2733" s="89"/>
      <c r="AB2733" s="89"/>
      <c r="AC2733" s="89"/>
      <c r="AD2733" s="89"/>
      <c r="AE2733" s="125" t="s">
        <v>11612</v>
      </c>
      <c r="AF2733" s="89"/>
      <c r="AG2733" s="89"/>
      <c r="AH2733" s="89"/>
      <c r="AI2733" s="67" t="s">
        <v>11647</v>
      </c>
      <c r="AJ2733" s="64" t="s">
        <v>42</v>
      </c>
      <c r="AK2733" s="68"/>
      <c r="AL2733" s="68"/>
      <c r="AM2733" s="68"/>
      <c r="AN2733" s="110"/>
      <c r="AO2733" s="110"/>
      <c r="AP2733" s="107"/>
      <c r="AQ2733" s="68"/>
    </row>
    <row r="2734" customFormat="false" ht="16.4" hidden="false" customHeight="false" outlineLevel="0" collapsed="false">
      <c r="B2734" s="1" t="str">
        <f aca="false">поверители!$E2734</f>
        <v>902797</v>
      </c>
      <c r="C2734" s="64" t="s">
        <v>2567</v>
      </c>
      <c r="D2734" s="63"/>
      <c r="E2734" s="80" t="s">
        <v>13481</v>
      </c>
      <c r="F2734" s="63"/>
      <c r="G2734" s="63" t="s">
        <v>10335</v>
      </c>
      <c r="H2734" s="63" t="s">
        <v>11697</v>
      </c>
      <c r="I2734" s="67" t="n">
        <v>2014</v>
      </c>
      <c r="J2734" s="76"/>
      <c r="K2734" s="76"/>
      <c r="L2734" s="76"/>
      <c r="M2734" s="76"/>
      <c r="N2734" s="76"/>
      <c r="O2734" s="71" t="s">
        <v>10335</v>
      </c>
      <c r="P2734" s="71"/>
      <c r="Q2734" s="71" t="s">
        <v>10338</v>
      </c>
      <c r="R2734" s="79" t="s">
        <v>10339</v>
      </c>
      <c r="S2734" s="95" t="n">
        <v>45175</v>
      </c>
      <c r="T2734" s="95" t="n">
        <v>45540</v>
      </c>
      <c r="U2734" s="87" t="s">
        <v>10340</v>
      </c>
      <c r="V2734" s="87" t="s">
        <v>10341</v>
      </c>
      <c r="W2734" s="76"/>
      <c r="X2734" s="71" t="s">
        <v>10335</v>
      </c>
      <c r="Y2734" s="71" t="s">
        <v>10335</v>
      </c>
      <c r="Z2734" s="63" t="s">
        <v>11611</v>
      </c>
      <c r="AA2734" s="76"/>
      <c r="AB2734" s="76"/>
      <c r="AC2734" s="76"/>
      <c r="AD2734" s="76"/>
      <c r="AE2734" s="125" t="s">
        <v>11612</v>
      </c>
      <c r="AF2734" s="76"/>
      <c r="AG2734" s="76"/>
      <c r="AH2734" s="76"/>
      <c r="AI2734" s="67" t="s">
        <v>11647</v>
      </c>
      <c r="AJ2734" s="64" t="s">
        <v>42</v>
      </c>
      <c r="AK2734" s="68"/>
      <c r="AL2734" s="68"/>
      <c r="AM2734" s="68"/>
      <c r="AN2734" s="110"/>
      <c r="AO2734" s="110"/>
      <c r="AP2734" s="107"/>
      <c r="AQ2734" s="68"/>
    </row>
    <row r="2735" customFormat="false" ht="17.9" hidden="false" customHeight="false" outlineLevel="0" collapsed="false">
      <c r="B2735" s="1" t="str">
        <f aca="false">поверители!$E2735</f>
        <v>902724</v>
      </c>
      <c r="C2735" s="64" t="s">
        <v>98</v>
      </c>
      <c r="D2735" s="63"/>
      <c r="E2735" s="80" t="s">
        <v>13478</v>
      </c>
      <c r="F2735" s="63"/>
      <c r="G2735" s="63" t="s">
        <v>10335</v>
      </c>
      <c r="H2735" s="66" t="s">
        <v>13466</v>
      </c>
      <c r="I2735" s="67" t="s">
        <v>10374</v>
      </c>
      <c r="J2735" s="76"/>
      <c r="K2735" s="76"/>
      <c r="L2735" s="76"/>
      <c r="M2735" s="76"/>
      <c r="N2735" s="76"/>
      <c r="O2735" s="71" t="s">
        <v>10335</v>
      </c>
      <c r="P2735" s="71"/>
      <c r="Q2735" s="71" t="s">
        <v>10338</v>
      </c>
      <c r="R2735" s="79" t="s">
        <v>10339</v>
      </c>
      <c r="S2735" s="95" t="n">
        <v>45175</v>
      </c>
      <c r="T2735" s="95" t="n">
        <v>45540</v>
      </c>
      <c r="U2735" s="87" t="s">
        <v>10340</v>
      </c>
      <c r="V2735" s="87" t="s">
        <v>10341</v>
      </c>
      <c r="W2735" s="76"/>
      <c r="X2735" s="71" t="s">
        <v>10335</v>
      </c>
      <c r="Y2735" s="71" t="s">
        <v>10335</v>
      </c>
      <c r="Z2735" s="126" t="s">
        <v>12995</v>
      </c>
      <c r="AA2735" s="76"/>
      <c r="AB2735" s="76"/>
      <c r="AC2735" s="76"/>
      <c r="AD2735" s="76"/>
      <c r="AE2735" s="125" t="s">
        <v>11590</v>
      </c>
      <c r="AF2735" s="76"/>
      <c r="AG2735" s="76"/>
      <c r="AH2735" s="76"/>
      <c r="AI2735" s="67" t="s">
        <v>11647</v>
      </c>
      <c r="AJ2735" s="64" t="s">
        <v>10346</v>
      </c>
      <c r="AK2735" s="68"/>
      <c r="AL2735" s="68"/>
      <c r="AM2735" s="68"/>
      <c r="AN2735" s="110"/>
      <c r="AO2735" s="110"/>
      <c r="AP2735" s="107"/>
      <c r="AQ2735" s="68"/>
    </row>
    <row r="2736" customFormat="false" ht="17.9" hidden="false" customHeight="false" outlineLevel="0" collapsed="false">
      <c r="B2736" s="1" t="str">
        <f aca="false">поверители!$E2736</f>
        <v>900831</v>
      </c>
      <c r="C2736" s="64" t="s">
        <v>98</v>
      </c>
      <c r="D2736" s="63"/>
      <c r="E2736" s="80" t="s">
        <v>13479</v>
      </c>
      <c r="F2736" s="63"/>
      <c r="G2736" s="63" t="s">
        <v>10335</v>
      </c>
      <c r="H2736" s="66" t="s">
        <v>13466</v>
      </c>
      <c r="I2736" s="67" t="s">
        <v>10374</v>
      </c>
      <c r="J2736" s="76"/>
      <c r="K2736" s="76"/>
      <c r="L2736" s="76"/>
      <c r="M2736" s="76"/>
      <c r="N2736" s="76"/>
      <c r="O2736" s="71" t="s">
        <v>10335</v>
      </c>
      <c r="P2736" s="71"/>
      <c r="Q2736" s="71" t="s">
        <v>10338</v>
      </c>
      <c r="R2736" s="79" t="s">
        <v>10339</v>
      </c>
      <c r="S2736" s="95" t="n">
        <v>45175</v>
      </c>
      <c r="T2736" s="95" t="n">
        <v>45540</v>
      </c>
      <c r="U2736" s="87" t="s">
        <v>10340</v>
      </c>
      <c r="V2736" s="87" t="s">
        <v>10341</v>
      </c>
      <c r="W2736" s="76"/>
      <c r="X2736" s="71" t="s">
        <v>10335</v>
      </c>
      <c r="Y2736" s="71" t="s">
        <v>10335</v>
      </c>
      <c r="Z2736" s="126" t="s">
        <v>12995</v>
      </c>
      <c r="AA2736" s="76"/>
      <c r="AB2736" s="76"/>
      <c r="AC2736" s="76"/>
      <c r="AD2736" s="76"/>
      <c r="AE2736" s="125" t="s">
        <v>11590</v>
      </c>
      <c r="AF2736" s="76"/>
      <c r="AG2736" s="76"/>
      <c r="AH2736" s="76"/>
      <c r="AI2736" s="67" t="s">
        <v>11647</v>
      </c>
      <c r="AJ2736" s="64" t="s">
        <v>10346</v>
      </c>
      <c r="AK2736" s="68"/>
      <c r="AL2736" s="68"/>
      <c r="AM2736" s="68"/>
      <c r="AN2736" s="110"/>
      <c r="AO2736" s="110"/>
      <c r="AP2736" s="107"/>
      <c r="AQ2736" s="68"/>
    </row>
    <row r="2737" customFormat="false" ht="17.9" hidden="false" customHeight="false" outlineLevel="0" collapsed="false">
      <c r="B2737" s="1" t="str">
        <f aca="false">поверители!$E2737</f>
        <v>900708</v>
      </c>
      <c r="C2737" s="64" t="s">
        <v>98</v>
      </c>
      <c r="D2737" s="63"/>
      <c r="E2737" s="80" t="s">
        <v>13480</v>
      </c>
      <c r="F2737" s="63"/>
      <c r="G2737" s="63" t="s">
        <v>10335</v>
      </c>
      <c r="H2737" s="66" t="s">
        <v>13466</v>
      </c>
      <c r="I2737" s="67" t="s">
        <v>10374</v>
      </c>
      <c r="J2737" s="76"/>
      <c r="K2737" s="76"/>
      <c r="L2737" s="76"/>
      <c r="M2737" s="76"/>
      <c r="N2737" s="76"/>
      <c r="O2737" s="71" t="s">
        <v>10335</v>
      </c>
      <c r="P2737" s="71"/>
      <c r="Q2737" s="71" t="s">
        <v>10338</v>
      </c>
      <c r="R2737" s="79" t="s">
        <v>10339</v>
      </c>
      <c r="S2737" s="95" t="n">
        <v>45175</v>
      </c>
      <c r="T2737" s="95" t="n">
        <v>45540</v>
      </c>
      <c r="U2737" s="87" t="s">
        <v>10340</v>
      </c>
      <c r="V2737" s="87" t="s">
        <v>10341</v>
      </c>
      <c r="W2737" s="76"/>
      <c r="X2737" s="71" t="s">
        <v>10335</v>
      </c>
      <c r="Y2737" s="71" t="s">
        <v>10335</v>
      </c>
      <c r="Z2737" s="126" t="s">
        <v>12995</v>
      </c>
      <c r="AA2737" s="76"/>
      <c r="AB2737" s="76"/>
      <c r="AC2737" s="76"/>
      <c r="AD2737" s="76"/>
      <c r="AE2737" s="125" t="s">
        <v>11590</v>
      </c>
      <c r="AF2737" s="76"/>
      <c r="AG2737" s="76"/>
      <c r="AH2737" s="76"/>
      <c r="AI2737" s="67" t="s">
        <v>11647</v>
      </c>
      <c r="AJ2737" s="64" t="s">
        <v>10346</v>
      </c>
      <c r="AK2737" s="68"/>
      <c r="AL2737" s="68"/>
      <c r="AM2737" s="68"/>
      <c r="AN2737" s="110"/>
      <c r="AO2737" s="110"/>
      <c r="AP2737" s="107"/>
      <c r="AQ2737" s="68"/>
    </row>
    <row r="2738" customFormat="false" ht="17.9" hidden="false" customHeight="false" outlineLevel="0" collapsed="false">
      <c r="B2738" s="1" t="str">
        <f aca="false">поверители!$E2738</f>
        <v>902797</v>
      </c>
      <c r="C2738" s="64" t="s">
        <v>98</v>
      </c>
      <c r="D2738" s="63"/>
      <c r="E2738" s="80" t="s">
        <v>13481</v>
      </c>
      <c r="F2738" s="63"/>
      <c r="G2738" s="63" t="s">
        <v>10335</v>
      </c>
      <c r="H2738" s="66" t="s">
        <v>13466</v>
      </c>
      <c r="I2738" s="67" t="s">
        <v>10374</v>
      </c>
      <c r="J2738" s="76"/>
      <c r="K2738" s="76"/>
      <c r="L2738" s="76"/>
      <c r="M2738" s="76"/>
      <c r="N2738" s="76"/>
      <c r="O2738" s="71" t="s">
        <v>10335</v>
      </c>
      <c r="P2738" s="71"/>
      <c r="Q2738" s="71" t="s">
        <v>10338</v>
      </c>
      <c r="R2738" s="79" t="s">
        <v>10339</v>
      </c>
      <c r="S2738" s="95" t="n">
        <v>45175</v>
      </c>
      <c r="T2738" s="95" t="n">
        <v>45540</v>
      </c>
      <c r="U2738" s="87" t="s">
        <v>10340</v>
      </c>
      <c r="V2738" s="87" t="s">
        <v>10341</v>
      </c>
      <c r="W2738" s="76"/>
      <c r="X2738" s="71" t="s">
        <v>10335</v>
      </c>
      <c r="Y2738" s="71" t="s">
        <v>10335</v>
      </c>
      <c r="Z2738" s="126" t="s">
        <v>12995</v>
      </c>
      <c r="AA2738" s="76"/>
      <c r="AB2738" s="76"/>
      <c r="AC2738" s="76"/>
      <c r="AD2738" s="76"/>
      <c r="AE2738" s="125" t="s">
        <v>11590</v>
      </c>
      <c r="AF2738" s="76"/>
      <c r="AG2738" s="76"/>
      <c r="AH2738" s="76"/>
      <c r="AI2738" s="67" t="s">
        <v>11647</v>
      </c>
      <c r="AJ2738" s="64" t="s">
        <v>42</v>
      </c>
      <c r="AK2738" s="68"/>
      <c r="AL2738" s="68"/>
      <c r="AM2738" s="68"/>
      <c r="AN2738" s="110"/>
      <c r="AO2738" s="110"/>
      <c r="AP2738" s="107"/>
      <c r="AQ2738" s="68"/>
    </row>
    <row r="2739" customFormat="false" ht="31.3" hidden="false" customHeight="false" outlineLevel="0" collapsed="false">
      <c r="B2739" s="1" t="str">
        <f aca="false">поверители!$E2739</f>
        <v>12-5590</v>
      </c>
      <c r="C2739" s="64" t="s">
        <v>13482</v>
      </c>
      <c r="D2739" s="63"/>
      <c r="E2739" s="80" t="s">
        <v>13483</v>
      </c>
      <c r="F2739" s="63"/>
      <c r="G2739" s="63" t="s">
        <v>10335</v>
      </c>
      <c r="H2739" s="77" t="s">
        <v>11645</v>
      </c>
      <c r="I2739" s="67" t="n">
        <v>2017</v>
      </c>
      <c r="J2739" s="76"/>
      <c r="K2739" s="76"/>
      <c r="L2739" s="76"/>
      <c r="M2739" s="76"/>
      <c r="N2739" s="76"/>
      <c r="O2739" s="71" t="s">
        <v>10335</v>
      </c>
      <c r="P2739" s="71"/>
      <c r="Q2739" s="71" t="s">
        <v>10338</v>
      </c>
      <c r="R2739" s="79" t="s">
        <v>10339</v>
      </c>
      <c r="S2739" s="95" t="n">
        <v>45175</v>
      </c>
      <c r="T2739" s="95" t="n">
        <v>46635</v>
      </c>
      <c r="U2739" s="87" t="s">
        <v>10340</v>
      </c>
      <c r="V2739" s="87" t="s">
        <v>10341</v>
      </c>
      <c r="W2739" s="76"/>
      <c r="X2739" s="71" t="s">
        <v>10335</v>
      </c>
      <c r="Y2739" s="71" t="s">
        <v>10335</v>
      </c>
      <c r="Z2739" s="64" t="s">
        <v>11646</v>
      </c>
      <c r="AA2739" s="76"/>
      <c r="AB2739" s="76"/>
      <c r="AC2739" s="76"/>
      <c r="AD2739" s="76"/>
      <c r="AE2739" s="125" t="s">
        <v>11590</v>
      </c>
      <c r="AF2739" s="76"/>
      <c r="AG2739" s="76"/>
      <c r="AH2739" s="76"/>
      <c r="AI2739" s="67" t="s">
        <v>11637</v>
      </c>
      <c r="AJ2739" s="64" t="s">
        <v>42</v>
      </c>
      <c r="AK2739" s="68"/>
      <c r="AL2739" s="68"/>
      <c r="AM2739" s="68"/>
      <c r="AN2739" s="110"/>
      <c r="AO2739" s="110"/>
      <c r="AP2739" s="107"/>
      <c r="AQ2739" s="68"/>
    </row>
    <row r="2740" customFormat="false" ht="50.7" hidden="false" customHeight="false" outlineLevel="0" collapsed="false">
      <c r="B2740" s="1" t="str">
        <f aca="false">поверители!$E2740</f>
        <v>02469143/03310279</v>
      </c>
      <c r="C2740" s="64" t="s">
        <v>1711</v>
      </c>
      <c r="D2740" s="63"/>
      <c r="E2740" s="67" t="s">
        <v>5562</v>
      </c>
      <c r="F2740" s="63"/>
      <c r="G2740" s="63" t="s">
        <v>10335</v>
      </c>
      <c r="H2740" s="80" t="s">
        <v>11629</v>
      </c>
      <c r="I2740" s="67" t="s">
        <v>10369</v>
      </c>
      <c r="J2740" s="76"/>
      <c r="K2740" s="76"/>
      <c r="L2740" s="76"/>
      <c r="M2740" s="76"/>
      <c r="N2740" s="76"/>
      <c r="O2740" s="71" t="s">
        <v>10335</v>
      </c>
      <c r="P2740" s="71"/>
      <c r="Q2740" s="71" t="s">
        <v>10338</v>
      </c>
      <c r="R2740" s="79" t="s">
        <v>10339</v>
      </c>
      <c r="S2740" s="95" t="n">
        <v>45175</v>
      </c>
      <c r="T2740" s="95" t="n">
        <v>45905</v>
      </c>
      <c r="U2740" s="87" t="s">
        <v>10340</v>
      </c>
      <c r="V2740" s="87" t="s">
        <v>10341</v>
      </c>
      <c r="W2740" s="76"/>
      <c r="X2740" s="71" t="s">
        <v>10335</v>
      </c>
      <c r="Y2740" s="71" t="s">
        <v>10335</v>
      </c>
      <c r="Z2740" s="66" t="s">
        <v>11630</v>
      </c>
      <c r="AA2740" s="76"/>
      <c r="AB2740" s="76"/>
      <c r="AC2740" s="76"/>
      <c r="AD2740" s="76"/>
      <c r="AE2740" s="125" t="s">
        <v>11631</v>
      </c>
      <c r="AF2740" s="76"/>
      <c r="AG2740" s="76"/>
      <c r="AH2740" s="76"/>
      <c r="AI2740" s="67" t="s">
        <v>11603</v>
      </c>
      <c r="AJ2740" s="64" t="s">
        <v>10346</v>
      </c>
      <c r="AK2740" s="68"/>
      <c r="AL2740" s="68"/>
      <c r="AM2740" s="68"/>
      <c r="AN2740" s="110"/>
      <c r="AO2740" s="110"/>
      <c r="AP2740" s="107"/>
      <c r="AQ2740" s="68"/>
    </row>
    <row r="2741" customFormat="false" ht="31.3" hidden="false" customHeight="false" outlineLevel="0" collapsed="false">
      <c r="B2741" s="1" t="str">
        <f aca="false">поверители!$E2741</f>
        <v>2128860</v>
      </c>
      <c r="C2741" s="64" t="s">
        <v>67</v>
      </c>
      <c r="D2741" s="63"/>
      <c r="E2741" s="81" t="s">
        <v>13484</v>
      </c>
      <c r="F2741" s="63"/>
      <c r="G2741" s="63" t="s">
        <v>10335</v>
      </c>
      <c r="H2741" s="77" t="s">
        <v>13001</v>
      </c>
      <c r="I2741" s="67" t="s">
        <v>10652</v>
      </c>
      <c r="J2741" s="76"/>
      <c r="K2741" s="76"/>
      <c r="L2741" s="76"/>
      <c r="M2741" s="76"/>
      <c r="N2741" s="76"/>
      <c r="O2741" s="71" t="s">
        <v>10335</v>
      </c>
      <c r="P2741" s="71"/>
      <c r="Q2741" s="71" t="s">
        <v>10338</v>
      </c>
      <c r="R2741" s="79" t="s">
        <v>10339</v>
      </c>
      <c r="S2741" s="95" t="n">
        <v>45175</v>
      </c>
      <c r="T2741" s="95" t="n">
        <v>45540</v>
      </c>
      <c r="U2741" s="87" t="s">
        <v>10340</v>
      </c>
      <c r="V2741" s="87" t="s">
        <v>10341</v>
      </c>
      <c r="W2741" s="76"/>
      <c r="X2741" s="71" t="s">
        <v>10335</v>
      </c>
      <c r="Y2741" s="71" t="s">
        <v>10335</v>
      </c>
      <c r="Z2741" s="126" t="s">
        <v>12941</v>
      </c>
      <c r="AA2741" s="76"/>
      <c r="AB2741" s="76"/>
      <c r="AC2741" s="76"/>
      <c r="AD2741" s="76"/>
      <c r="AE2741" s="125" t="s">
        <v>11636</v>
      </c>
      <c r="AF2741" s="76"/>
      <c r="AG2741" s="76"/>
      <c r="AH2741" s="76"/>
      <c r="AI2741" s="67" t="s">
        <v>11637</v>
      </c>
      <c r="AJ2741" s="64" t="s">
        <v>10346</v>
      </c>
      <c r="AK2741" s="68"/>
      <c r="AL2741" s="68"/>
      <c r="AM2741" s="68"/>
      <c r="AN2741" s="110"/>
      <c r="AO2741" s="110"/>
      <c r="AP2741" s="107"/>
      <c r="AQ2741" s="68"/>
    </row>
    <row r="2742" customFormat="false" ht="31.3" hidden="false" customHeight="false" outlineLevel="0" collapsed="false">
      <c r="B2742" s="1" t="str">
        <f aca="false">поверители!$E2742</f>
        <v>2128855</v>
      </c>
      <c r="C2742" s="64" t="s">
        <v>67</v>
      </c>
      <c r="D2742" s="63"/>
      <c r="E2742" s="81" t="s">
        <v>13485</v>
      </c>
      <c r="F2742" s="63"/>
      <c r="G2742" s="63" t="s">
        <v>10335</v>
      </c>
      <c r="H2742" s="77" t="s">
        <v>13001</v>
      </c>
      <c r="I2742" s="67" t="s">
        <v>10652</v>
      </c>
      <c r="J2742" s="76"/>
      <c r="K2742" s="76"/>
      <c r="L2742" s="76"/>
      <c r="M2742" s="76"/>
      <c r="N2742" s="76"/>
      <c r="O2742" s="71" t="s">
        <v>10335</v>
      </c>
      <c r="P2742" s="71"/>
      <c r="Q2742" s="71" t="s">
        <v>10338</v>
      </c>
      <c r="R2742" s="79" t="s">
        <v>10339</v>
      </c>
      <c r="S2742" s="95" t="n">
        <v>45175</v>
      </c>
      <c r="T2742" s="95" t="n">
        <v>45540</v>
      </c>
      <c r="U2742" s="87" t="s">
        <v>10340</v>
      </c>
      <c r="V2742" s="87" t="s">
        <v>10341</v>
      </c>
      <c r="W2742" s="76"/>
      <c r="X2742" s="71" t="s">
        <v>10335</v>
      </c>
      <c r="Y2742" s="71" t="s">
        <v>10335</v>
      </c>
      <c r="Z2742" s="126" t="s">
        <v>12941</v>
      </c>
      <c r="AA2742" s="76"/>
      <c r="AB2742" s="76"/>
      <c r="AC2742" s="76"/>
      <c r="AD2742" s="76"/>
      <c r="AE2742" s="125" t="s">
        <v>11636</v>
      </c>
      <c r="AF2742" s="76"/>
      <c r="AG2742" s="76"/>
      <c r="AH2742" s="76"/>
      <c r="AI2742" s="67" t="s">
        <v>11637</v>
      </c>
      <c r="AJ2742" s="64" t="s">
        <v>10346</v>
      </c>
      <c r="AK2742" s="68"/>
      <c r="AL2742" s="68"/>
      <c r="AM2742" s="68"/>
      <c r="AN2742" s="110"/>
      <c r="AO2742" s="110"/>
      <c r="AP2742" s="107"/>
      <c r="AQ2742" s="68"/>
    </row>
    <row r="2743" customFormat="false" ht="61.15" hidden="false" customHeight="false" outlineLevel="0" collapsed="false">
      <c r="B2743" s="1" t="str">
        <f aca="false">поверители!$E2743</f>
        <v>141535516/2990-1-8</v>
      </c>
      <c r="C2743" s="64" t="s">
        <v>4415</v>
      </c>
      <c r="D2743" s="63"/>
      <c r="E2743" s="67" t="s">
        <v>13486</v>
      </c>
      <c r="F2743" s="63"/>
      <c r="G2743" s="63" t="s">
        <v>10335</v>
      </c>
      <c r="H2743" s="77" t="s">
        <v>13487</v>
      </c>
      <c r="I2743" s="67" t="s">
        <v>10374</v>
      </c>
      <c r="J2743" s="76"/>
      <c r="K2743" s="76"/>
      <c r="L2743" s="76"/>
      <c r="M2743" s="76"/>
      <c r="N2743" s="76"/>
      <c r="O2743" s="71" t="s">
        <v>10335</v>
      </c>
      <c r="P2743" s="71"/>
      <c r="Q2743" s="71" t="s">
        <v>10338</v>
      </c>
      <c r="R2743" s="79" t="s">
        <v>10339</v>
      </c>
      <c r="S2743" s="95" t="n">
        <v>45175</v>
      </c>
      <c r="T2743" s="95" t="n">
        <v>47001</v>
      </c>
      <c r="U2743" s="87" t="s">
        <v>10340</v>
      </c>
      <c r="V2743" s="87" t="s">
        <v>10341</v>
      </c>
      <c r="W2743" s="76"/>
      <c r="X2743" s="71" t="s">
        <v>10335</v>
      </c>
      <c r="Y2743" s="71" t="s">
        <v>10335</v>
      </c>
      <c r="Z2743" s="63" t="s">
        <v>13488</v>
      </c>
      <c r="AA2743" s="76"/>
      <c r="AB2743" s="76"/>
      <c r="AC2743" s="76"/>
      <c r="AD2743" s="76"/>
      <c r="AE2743" s="125" t="s">
        <v>11631</v>
      </c>
      <c r="AF2743" s="76"/>
      <c r="AG2743" s="76"/>
      <c r="AH2743" s="76"/>
      <c r="AI2743" s="67" t="s">
        <v>13489</v>
      </c>
      <c r="AJ2743" s="64" t="s">
        <v>10346</v>
      </c>
      <c r="AK2743" s="68"/>
      <c r="AL2743" s="68"/>
      <c r="AM2743" s="68"/>
      <c r="AN2743" s="110"/>
      <c r="AO2743" s="110"/>
      <c r="AP2743" s="107"/>
      <c r="AQ2743" s="68"/>
    </row>
    <row r="2744" customFormat="false" ht="61.15" hidden="false" customHeight="false" outlineLevel="0" collapsed="false">
      <c r="B2744" s="1" t="str">
        <f aca="false">поверители!$E2744</f>
        <v>141535506/2990-1-4</v>
      </c>
      <c r="C2744" s="64" t="s">
        <v>4415</v>
      </c>
      <c r="D2744" s="63"/>
      <c r="E2744" s="67" t="s">
        <v>13490</v>
      </c>
      <c r="F2744" s="63"/>
      <c r="G2744" s="63" t="s">
        <v>10335</v>
      </c>
      <c r="H2744" s="77" t="s">
        <v>13487</v>
      </c>
      <c r="I2744" s="67" t="s">
        <v>10374</v>
      </c>
      <c r="J2744" s="76"/>
      <c r="K2744" s="76"/>
      <c r="L2744" s="76"/>
      <c r="M2744" s="76"/>
      <c r="N2744" s="76"/>
      <c r="O2744" s="71" t="s">
        <v>10335</v>
      </c>
      <c r="P2744" s="71"/>
      <c r="Q2744" s="71" t="s">
        <v>10338</v>
      </c>
      <c r="R2744" s="79" t="s">
        <v>10339</v>
      </c>
      <c r="S2744" s="95" t="n">
        <v>45175</v>
      </c>
      <c r="T2744" s="95" t="n">
        <v>47001</v>
      </c>
      <c r="U2744" s="87" t="s">
        <v>10340</v>
      </c>
      <c r="V2744" s="87" t="s">
        <v>10341</v>
      </c>
      <c r="W2744" s="76"/>
      <c r="X2744" s="71" t="s">
        <v>10335</v>
      </c>
      <c r="Y2744" s="71" t="s">
        <v>10335</v>
      </c>
      <c r="Z2744" s="63" t="s">
        <v>13488</v>
      </c>
      <c r="AA2744" s="76"/>
      <c r="AB2744" s="76"/>
      <c r="AC2744" s="76"/>
      <c r="AD2744" s="76"/>
      <c r="AE2744" s="125" t="s">
        <v>11631</v>
      </c>
      <c r="AF2744" s="76"/>
      <c r="AG2744" s="76"/>
      <c r="AH2744" s="76"/>
      <c r="AI2744" s="67" t="s">
        <v>13489</v>
      </c>
      <c r="AJ2744" s="64" t="s">
        <v>10346</v>
      </c>
      <c r="AK2744" s="68"/>
      <c r="AL2744" s="68"/>
      <c r="AM2744" s="68"/>
      <c r="AN2744" s="110"/>
      <c r="AO2744" s="110"/>
      <c r="AP2744" s="107"/>
      <c r="AQ2744" s="68"/>
    </row>
    <row r="2745" customFormat="false" ht="61.15" hidden="false" customHeight="false" outlineLevel="0" collapsed="false">
      <c r="B2745" s="1" t="str">
        <f aca="false">поверители!$E2745</f>
        <v>141535526/2990-1-9</v>
      </c>
      <c r="C2745" s="64" t="s">
        <v>4415</v>
      </c>
      <c r="D2745" s="63"/>
      <c r="E2745" s="67" t="s">
        <v>13491</v>
      </c>
      <c r="F2745" s="63"/>
      <c r="G2745" s="63" t="s">
        <v>10335</v>
      </c>
      <c r="H2745" s="77" t="s">
        <v>13487</v>
      </c>
      <c r="I2745" s="67" t="s">
        <v>10374</v>
      </c>
      <c r="J2745" s="76"/>
      <c r="K2745" s="76"/>
      <c r="L2745" s="76"/>
      <c r="M2745" s="76"/>
      <c r="N2745" s="76"/>
      <c r="O2745" s="71" t="s">
        <v>10335</v>
      </c>
      <c r="P2745" s="71"/>
      <c r="Q2745" s="71" t="s">
        <v>10338</v>
      </c>
      <c r="R2745" s="79" t="s">
        <v>10339</v>
      </c>
      <c r="S2745" s="95" t="n">
        <v>45175</v>
      </c>
      <c r="T2745" s="95" t="n">
        <v>47001</v>
      </c>
      <c r="U2745" s="87" t="s">
        <v>10340</v>
      </c>
      <c r="V2745" s="87" t="s">
        <v>10341</v>
      </c>
      <c r="W2745" s="76"/>
      <c r="X2745" s="71" t="s">
        <v>10335</v>
      </c>
      <c r="Y2745" s="71" t="s">
        <v>10335</v>
      </c>
      <c r="Z2745" s="63" t="s">
        <v>13488</v>
      </c>
      <c r="AA2745" s="76"/>
      <c r="AB2745" s="76"/>
      <c r="AC2745" s="76"/>
      <c r="AD2745" s="76"/>
      <c r="AE2745" s="125" t="s">
        <v>11631</v>
      </c>
      <c r="AF2745" s="76"/>
      <c r="AG2745" s="76"/>
      <c r="AH2745" s="76"/>
      <c r="AI2745" s="67" t="s">
        <v>13489</v>
      </c>
      <c r="AJ2745" s="64" t="s">
        <v>10346</v>
      </c>
      <c r="AK2745" s="68"/>
      <c r="AL2745" s="68"/>
      <c r="AM2745" s="68"/>
      <c r="AN2745" s="110"/>
      <c r="AO2745" s="110"/>
      <c r="AP2745" s="107"/>
      <c r="AQ2745" s="68"/>
    </row>
    <row r="2746" customFormat="false" ht="61.15" hidden="false" customHeight="false" outlineLevel="0" collapsed="false">
      <c r="B2746" s="1" t="str">
        <f aca="false">поверители!$E2746</f>
        <v>141535511/2990-1-6</v>
      </c>
      <c r="C2746" s="64" t="s">
        <v>4415</v>
      </c>
      <c r="D2746" s="87"/>
      <c r="E2746" s="67" t="s">
        <v>13492</v>
      </c>
      <c r="F2746" s="87"/>
      <c r="G2746" s="63" t="s">
        <v>10335</v>
      </c>
      <c r="H2746" s="77" t="s">
        <v>13487</v>
      </c>
      <c r="I2746" s="67" t="s">
        <v>10374</v>
      </c>
      <c r="J2746" s="89"/>
      <c r="K2746" s="89"/>
      <c r="L2746" s="89"/>
      <c r="M2746" s="89"/>
      <c r="N2746" s="89"/>
      <c r="O2746" s="71" t="s">
        <v>10335</v>
      </c>
      <c r="P2746" s="71"/>
      <c r="Q2746" s="71" t="s">
        <v>10338</v>
      </c>
      <c r="R2746" s="79" t="s">
        <v>10339</v>
      </c>
      <c r="S2746" s="95" t="n">
        <v>45175</v>
      </c>
      <c r="T2746" s="95" t="n">
        <v>47001</v>
      </c>
      <c r="U2746" s="87" t="s">
        <v>10340</v>
      </c>
      <c r="V2746" s="87" t="s">
        <v>10341</v>
      </c>
      <c r="W2746" s="76"/>
      <c r="X2746" s="71" t="s">
        <v>10335</v>
      </c>
      <c r="Y2746" s="71" t="s">
        <v>10335</v>
      </c>
      <c r="Z2746" s="63" t="s">
        <v>13488</v>
      </c>
      <c r="AA2746" s="89"/>
      <c r="AB2746" s="89"/>
      <c r="AC2746" s="89"/>
      <c r="AD2746" s="89"/>
      <c r="AE2746" s="125" t="s">
        <v>11631</v>
      </c>
      <c r="AF2746" s="89"/>
      <c r="AG2746" s="89"/>
      <c r="AH2746" s="89"/>
      <c r="AI2746" s="67" t="s">
        <v>13489</v>
      </c>
      <c r="AJ2746" s="64" t="s">
        <v>42</v>
      </c>
      <c r="AK2746" s="68"/>
      <c r="AL2746" s="68"/>
      <c r="AM2746" s="68"/>
      <c r="AN2746" s="110"/>
      <c r="AO2746" s="110"/>
      <c r="AP2746" s="107"/>
      <c r="AQ2746" s="68"/>
    </row>
    <row r="2747" customFormat="false" ht="61.15" hidden="false" customHeight="false" outlineLevel="0" collapsed="false">
      <c r="B2747" s="1" t="str">
        <f aca="false">поверители!$E2747</f>
        <v>141535505/2990-1-3</v>
      </c>
      <c r="C2747" s="64" t="s">
        <v>4415</v>
      </c>
      <c r="D2747" s="87"/>
      <c r="E2747" s="67" t="s">
        <v>13493</v>
      </c>
      <c r="F2747" s="87"/>
      <c r="G2747" s="63" t="s">
        <v>10335</v>
      </c>
      <c r="H2747" s="77" t="s">
        <v>13487</v>
      </c>
      <c r="I2747" s="67" t="s">
        <v>10374</v>
      </c>
      <c r="J2747" s="89"/>
      <c r="K2747" s="89"/>
      <c r="L2747" s="89"/>
      <c r="M2747" s="89"/>
      <c r="N2747" s="89"/>
      <c r="O2747" s="71" t="s">
        <v>10335</v>
      </c>
      <c r="P2747" s="71"/>
      <c r="Q2747" s="71" t="s">
        <v>10338</v>
      </c>
      <c r="R2747" s="79" t="s">
        <v>10339</v>
      </c>
      <c r="S2747" s="95" t="n">
        <v>45175</v>
      </c>
      <c r="T2747" s="95" t="n">
        <v>47001</v>
      </c>
      <c r="U2747" s="87" t="s">
        <v>10340</v>
      </c>
      <c r="V2747" s="87" t="s">
        <v>10341</v>
      </c>
      <c r="W2747" s="76"/>
      <c r="X2747" s="71" t="s">
        <v>10335</v>
      </c>
      <c r="Y2747" s="71" t="s">
        <v>10335</v>
      </c>
      <c r="Z2747" s="63" t="s">
        <v>13488</v>
      </c>
      <c r="AA2747" s="89"/>
      <c r="AB2747" s="89"/>
      <c r="AC2747" s="89"/>
      <c r="AD2747" s="89"/>
      <c r="AE2747" s="125" t="s">
        <v>11631</v>
      </c>
      <c r="AF2747" s="89"/>
      <c r="AG2747" s="89"/>
      <c r="AH2747" s="89"/>
      <c r="AI2747" s="67" t="s">
        <v>13489</v>
      </c>
      <c r="AJ2747" s="64" t="s">
        <v>42</v>
      </c>
      <c r="AK2747" s="68"/>
      <c r="AL2747" s="68"/>
      <c r="AM2747" s="68"/>
      <c r="AN2747" s="110"/>
      <c r="AO2747" s="110"/>
      <c r="AP2747" s="107"/>
      <c r="AQ2747" s="68"/>
    </row>
    <row r="2748" customFormat="false" ht="61.15" hidden="false" customHeight="false" outlineLevel="0" collapsed="false">
      <c r="B2748" s="1" t="str">
        <f aca="false">поверители!$E2748</f>
        <v>141535515/2990-1-7</v>
      </c>
      <c r="C2748" s="64" t="s">
        <v>4415</v>
      </c>
      <c r="D2748" s="87"/>
      <c r="E2748" s="67" t="s">
        <v>13494</v>
      </c>
      <c r="F2748" s="87"/>
      <c r="G2748" s="63" t="s">
        <v>10335</v>
      </c>
      <c r="H2748" s="77" t="s">
        <v>13487</v>
      </c>
      <c r="I2748" s="67" t="s">
        <v>10374</v>
      </c>
      <c r="J2748" s="89"/>
      <c r="K2748" s="89"/>
      <c r="L2748" s="89"/>
      <c r="M2748" s="89"/>
      <c r="N2748" s="89"/>
      <c r="O2748" s="71" t="s">
        <v>10335</v>
      </c>
      <c r="P2748" s="71"/>
      <c r="Q2748" s="71" t="s">
        <v>10338</v>
      </c>
      <c r="R2748" s="79" t="s">
        <v>10339</v>
      </c>
      <c r="S2748" s="95" t="n">
        <v>45175</v>
      </c>
      <c r="T2748" s="95" t="n">
        <v>47001</v>
      </c>
      <c r="U2748" s="87" t="s">
        <v>10340</v>
      </c>
      <c r="V2748" s="87" t="s">
        <v>10341</v>
      </c>
      <c r="W2748" s="76"/>
      <c r="X2748" s="71" t="s">
        <v>10335</v>
      </c>
      <c r="Y2748" s="71" t="s">
        <v>10335</v>
      </c>
      <c r="Z2748" s="63" t="s">
        <v>13488</v>
      </c>
      <c r="AA2748" s="89"/>
      <c r="AB2748" s="89"/>
      <c r="AC2748" s="89"/>
      <c r="AD2748" s="89"/>
      <c r="AE2748" s="125" t="s">
        <v>11631</v>
      </c>
      <c r="AF2748" s="89"/>
      <c r="AG2748" s="89"/>
      <c r="AH2748" s="89"/>
      <c r="AI2748" s="67" t="s">
        <v>13489</v>
      </c>
      <c r="AJ2748" s="64" t="s">
        <v>42</v>
      </c>
      <c r="AK2748" s="68"/>
      <c r="AL2748" s="68"/>
      <c r="AM2748" s="68"/>
      <c r="AN2748" s="110"/>
      <c r="AO2748" s="110"/>
      <c r="AP2748" s="107"/>
      <c r="AQ2748" s="68"/>
    </row>
    <row r="2749" customFormat="false" ht="61.15" hidden="false" customHeight="false" outlineLevel="0" collapsed="false">
      <c r="B2749" s="1" t="str">
        <f aca="false">поверители!$E2749</f>
        <v>141535510/2990-1-5</v>
      </c>
      <c r="C2749" s="64" t="s">
        <v>4415</v>
      </c>
      <c r="D2749" s="87"/>
      <c r="E2749" s="67" t="s">
        <v>13495</v>
      </c>
      <c r="F2749" s="87"/>
      <c r="G2749" s="63" t="s">
        <v>10335</v>
      </c>
      <c r="H2749" s="77" t="s">
        <v>13487</v>
      </c>
      <c r="I2749" s="67" t="s">
        <v>10374</v>
      </c>
      <c r="J2749" s="89"/>
      <c r="K2749" s="89"/>
      <c r="L2749" s="89"/>
      <c r="M2749" s="89"/>
      <c r="N2749" s="89"/>
      <c r="O2749" s="71" t="s">
        <v>10335</v>
      </c>
      <c r="P2749" s="71"/>
      <c r="Q2749" s="71" t="s">
        <v>10338</v>
      </c>
      <c r="R2749" s="79" t="s">
        <v>10339</v>
      </c>
      <c r="S2749" s="95" t="n">
        <v>45175</v>
      </c>
      <c r="T2749" s="95" t="n">
        <v>47001</v>
      </c>
      <c r="U2749" s="87" t="s">
        <v>10340</v>
      </c>
      <c r="V2749" s="87" t="s">
        <v>10341</v>
      </c>
      <c r="W2749" s="76"/>
      <c r="X2749" s="71" t="s">
        <v>10335</v>
      </c>
      <c r="Y2749" s="71" t="s">
        <v>10335</v>
      </c>
      <c r="Z2749" s="63" t="s">
        <v>13488</v>
      </c>
      <c r="AA2749" s="89"/>
      <c r="AB2749" s="89"/>
      <c r="AC2749" s="89"/>
      <c r="AD2749" s="89"/>
      <c r="AE2749" s="125" t="s">
        <v>11631</v>
      </c>
      <c r="AF2749" s="89"/>
      <c r="AG2749" s="89"/>
      <c r="AH2749" s="89"/>
      <c r="AI2749" s="67" t="s">
        <v>13489</v>
      </c>
      <c r="AJ2749" s="64" t="s">
        <v>42</v>
      </c>
      <c r="AK2749" s="68"/>
      <c r="AL2749" s="68"/>
      <c r="AM2749" s="68"/>
      <c r="AN2749" s="110"/>
      <c r="AO2749" s="110"/>
      <c r="AP2749" s="107"/>
      <c r="AQ2749" s="68"/>
    </row>
    <row r="2750" customFormat="false" ht="61.15" hidden="false" customHeight="false" outlineLevel="0" collapsed="false">
      <c r="B2750" s="1" t="str">
        <f aca="false">поверители!$E2750</f>
        <v>141535499/2990-1-1</v>
      </c>
      <c r="C2750" s="64" t="s">
        <v>4415</v>
      </c>
      <c r="D2750" s="87"/>
      <c r="E2750" s="67" t="s">
        <v>13496</v>
      </c>
      <c r="F2750" s="87"/>
      <c r="G2750" s="63" t="s">
        <v>10335</v>
      </c>
      <c r="H2750" s="77" t="s">
        <v>13487</v>
      </c>
      <c r="I2750" s="67" t="s">
        <v>10374</v>
      </c>
      <c r="J2750" s="89"/>
      <c r="K2750" s="89"/>
      <c r="L2750" s="89"/>
      <c r="M2750" s="89"/>
      <c r="N2750" s="89"/>
      <c r="O2750" s="71" t="s">
        <v>10335</v>
      </c>
      <c r="P2750" s="71"/>
      <c r="Q2750" s="71" t="s">
        <v>10338</v>
      </c>
      <c r="R2750" s="79" t="s">
        <v>10339</v>
      </c>
      <c r="S2750" s="95" t="n">
        <v>45175</v>
      </c>
      <c r="T2750" s="95" t="n">
        <v>47001</v>
      </c>
      <c r="U2750" s="87" t="s">
        <v>10340</v>
      </c>
      <c r="V2750" s="87" t="s">
        <v>10341</v>
      </c>
      <c r="W2750" s="76"/>
      <c r="X2750" s="71" t="s">
        <v>10335</v>
      </c>
      <c r="Y2750" s="71" t="s">
        <v>10335</v>
      </c>
      <c r="Z2750" s="63" t="s">
        <v>13488</v>
      </c>
      <c r="AA2750" s="89"/>
      <c r="AB2750" s="89"/>
      <c r="AC2750" s="89"/>
      <c r="AD2750" s="89"/>
      <c r="AE2750" s="125" t="s">
        <v>11631</v>
      </c>
      <c r="AF2750" s="89"/>
      <c r="AG2750" s="89"/>
      <c r="AH2750" s="89"/>
      <c r="AI2750" s="67" t="s">
        <v>13489</v>
      </c>
      <c r="AJ2750" s="64" t="s">
        <v>42</v>
      </c>
      <c r="AK2750" s="68"/>
      <c r="AL2750" s="68"/>
      <c r="AM2750" s="68"/>
      <c r="AN2750" s="110"/>
      <c r="AO2750" s="110"/>
      <c r="AP2750" s="107"/>
      <c r="AQ2750" s="68"/>
    </row>
    <row r="2751" customFormat="false" ht="61.15" hidden="false" customHeight="false" outlineLevel="0" collapsed="false">
      <c r="B2751" s="1" t="str">
        <f aca="false">поверители!$E2751</f>
        <v>141535494/2990-1-2</v>
      </c>
      <c r="C2751" s="64" t="s">
        <v>4415</v>
      </c>
      <c r="D2751" s="87"/>
      <c r="E2751" s="67" t="s">
        <v>13497</v>
      </c>
      <c r="F2751" s="87"/>
      <c r="G2751" s="63" t="s">
        <v>10335</v>
      </c>
      <c r="H2751" s="77" t="s">
        <v>13487</v>
      </c>
      <c r="I2751" s="67" t="s">
        <v>10374</v>
      </c>
      <c r="J2751" s="89"/>
      <c r="K2751" s="89"/>
      <c r="L2751" s="89"/>
      <c r="M2751" s="89"/>
      <c r="N2751" s="89"/>
      <c r="O2751" s="71" t="s">
        <v>10335</v>
      </c>
      <c r="P2751" s="71"/>
      <c r="Q2751" s="71" t="s">
        <v>10338</v>
      </c>
      <c r="R2751" s="79" t="s">
        <v>10339</v>
      </c>
      <c r="S2751" s="95" t="n">
        <v>45175</v>
      </c>
      <c r="T2751" s="95" t="n">
        <v>47001</v>
      </c>
      <c r="U2751" s="87" t="s">
        <v>10340</v>
      </c>
      <c r="V2751" s="87" t="s">
        <v>10341</v>
      </c>
      <c r="W2751" s="76"/>
      <c r="X2751" s="71" t="s">
        <v>10335</v>
      </c>
      <c r="Y2751" s="71" t="s">
        <v>10335</v>
      </c>
      <c r="Z2751" s="63" t="s">
        <v>13488</v>
      </c>
      <c r="AA2751" s="89"/>
      <c r="AB2751" s="89"/>
      <c r="AC2751" s="89"/>
      <c r="AD2751" s="89"/>
      <c r="AE2751" s="125" t="s">
        <v>11631</v>
      </c>
      <c r="AF2751" s="89"/>
      <c r="AG2751" s="89"/>
      <c r="AH2751" s="89"/>
      <c r="AI2751" s="67" t="s">
        <v>13489</v>
      </c>
      <c r="AJ2751" s="64" t="s">
        <v>42</v>
      </c>
      <c r="AK2751" s="68"/>
      <c r="AL2751" s="68"/>
      <c r="AM2751" s="68"/>
      <c r="AN2751" s="110"/>
      <c r="AO2751" s="110"/>
      <c r="AP2751" s="107"/>
      <c r="AQ2751" s="68"/>
    </row>
    <row r="2752" customFormat="false" ht="17.9" hidden="false" customHeight="false" outlineLevel="0" collapsed="false">
      <c r="B2752" s="1" t="str">
        <f aca="false">поверители!$E2752</f>
        <v>02595855</v>
      </c>
      <c r="C2752" s="64" t="s">
        <v>146</v>
      </c>
      <c r="D2752" s="63"/>
      <c r="E2752" s="81" t="s">
        <v>13498</v>
      </c>
      <c r="F2752" s="63"/>
      <c r="G2752" s="63" t="s">
        <v>10335</v>
      </c>
      <c r="H2752" s="66" t="n">
        <v>248</v>
      </c>
      <c r="I2752" s="67" t="s">
        <v>10374</v>
      </c>
      <c r="J2752" s="76"/>
      <c r="K2752" s="76"/>
      <c r="L2752" s="76"/>
      <c r="M2752" s="76"/>
      <c r="N2752" s="76"/>
      <c r="O2752" s="71" t="s">
        <v>10335</v>
      </c>
      <c r="P2752" s="71"/>
      <c r="Q2752" s="71" t="s">
        <v>10338</v>
      </c>
      <c r="R2752" s="79" t="s">
        <v>10339</v>
      </c>
      <c r="S2752" s="74" t="n">
        <v>45182</v>
      </c>
      <c r="T2752" s="74" t="n">
        <v>45912</v>
      </c>
      <c r="U2752" s="87" t="s">
        <v>10340</v>
      </c>
      <c r="V2752" s="87" t="s">
        <v>10341</v>
      </c>
      <c r="W2752" s="76"/>
      <c r="X2752" s="71" t="s">
        <v>10335</v>
      </c>
      <c r="Y2752" s="71" t="s">
        <v>10335</v>
      </c>
      <c r="Z2752" s="64" t="s">
        <v>11667</v>
      </c>
      <c r="AA2752" s="76"/>
      <c r="AB2752" s="76"/>
      <c r="AC2752" s="76"/>
      <c r="AD2752" s="76"/>
      <c r="AE2752" s="125" t="s">
        <v>11590</v>
      </c>
      <c r="AF2752" s="76"/>
      <c r="AG2752" s="76"/>
      <c r="AH2752" s="76"/>
      <c r="AI2752" s="67" t="s">
        <v>11668</v>
      </c>
      <c r="AJ2752" s="64" t="s">
        <v>10346</v>
      </c>
      <c r="AK2752" s="68"/>
      <c r="AL2752" s="68"/>
      <c r="AM2752" s="68"/>
      <c r="AN2752" s="110"/>
      <c r="AO2752" s="110"/>
      <c r="AP2752" s="107"/>
      <c r="AQ2752" s="68"/>
    </row>
    <row r="2753" customFormat="false" ht="16.4" hidden="false" customHeight="false" outlineLevel="0" collapsed="false">
      <c r="B2753" s="1" t="str">
        <f aca="false">поверители!$E2753</f>
        <v>03431437</v>
      </c>
      <c r="C2753" s="64" t="s">
        <v>3013</v>
      </c>
      <c r="D2753" s="63"/>
      <c r="E2753" s="81" t="s">
        <v>13499</v>
      </c>
      <c r="F2753" s="63"/>
      <c r="G2753" s="63" t="s">
        <v>10335</v>
      </c>
      <c r="H2753" s="80" t="s">
        <v>11610</v>
      </c>
      <c r="I2753" s="67" t="s">
        <v>10374</v>
      </c>
      <c r="J2753" s="76"/>
      <c r="K2753" s="76"/>
      <c r="L2753" s="76"/>
      <c r="M2753" s="76"/>
      <c r="N2753" s="76"/>
      <c r="O2753" s="71" t="s">
        <v>10335</v>
      </c>
      <c r="P2753" s="71"/>
      <c r="Q2753" s="71" t="s">
        <v>10338</v>
      </c>
      <c r="R2753" s="79" t="s">
        <v>10339</v>
      </c>
      <c r="S2753" s="74" t="n">
        <v>45182</v>
      </c>
      <c r="T2753" s="74" t="n">
        <v>45912</v>
      </c>
      <c r="U2753" s="87" t="s">
        <v>10340</v>
      </c>
      <c r="V2753" s="87" t="s">
        <v>10341</v>
      </c>
      <c r="W2753" s="76"/>
      <c r="X2753" s="71" t="s">
        <v>10335</v>
      </c>
      <c r="Y2753" s="71" t="s">
        <v>10335</v>
      </c>
      <c r="Z2753" s="71" t="s">
        <v>11611</v>
      </c>
      <c r="AA2753" s="76"/>
      <c r="AB2753" s="76"/>
      <c r="AC2753" s="76"/>
      <c r="AD2753" s="76"/>
      <c r="AE2753" s="125" t="s">
        <v>11612</v>
      </c>
      <c r="AF2753" s="76"/>
      <c r="AG2753" s="76"/>
      <c r="AH2753" s="76"/>
      <c r="AI2753" s="67" t="s">
        <v>11613</v>
      </c>
      <c r="AJ2753" s="64" t="s">
        <v>42</v>
      </c>
      <c r="AK2753" s="68"/>
      <c r="AL2753" s="68"/>
      <c r="AM2753" s="68"/>
      <c r="AN2753" s="110"/>
      <c r="AO2753" s="110"/>
      <c r="AP2753" s="107"/>
      <c r="AQ2753" s="68"/>
    </row>
    <row r="2754" customFormat="false" ht="67.15" hidden="false" customHeight="false" outlineLevel="0" collapsed="false">
      <c r="B2754" s="1" t="str">
        <f aca="false">поверители!$E2754</f>
        <v>02244863</v>
      </c>
      <c r="C2754" s="64" t="s">
        <v>3090</v>
      </c>
      <c r="D2754" s="63"/>
      <c r="E2754" s="81" t="s">
        <v>13500</v>
      </c>
      <c r="F2754" s="63"/>
      <c r="G2754" s="63" t="s">
        <v>10335</v>
      </c>
      <c r="H2754" s="66" t="n">
        <v>248</v>
      </c>
      <c r="I2754" s="67" t="s">
        <v>10458</v>
      </c>
      <c r="J2754" s="76"/>
      <c r="K2754" s="76"/>
      <c r="L2754" s="76"/>
      <c r="M2754" s="76"/>
      <c r="N2754" s="76"/>
      <c r="O2754" s="71" t="s">
        <v>10335</v>
      </c>
      <c r="P2754" s="71"/>
      <c r="Q2754" s="71" t="s">
        <v>10338</v>
      </c>
      <c r="R2754" s="79" t="s">
        <v>10339</v>
      </c>
      <c r="S2754" s="74" t="n">
        <v>45182</v>
      </c>
      <c r="T2754" s="74" t="n">
        <v>45912</v>
      </c>
      <c r="U2754" s="87" t="s">
        <v>10340</v>
      </c>
      <c r="V2754" s="87" t="s">
        <v>10341</v>
      </c>
      <c r="W2754" s="76"/>
      <c r="X2754" s="71" t="s">
        <v>10335</v>
      </c>
      <c r="Y2754" s="71" t="s">
        <v>10335</v>
      </c>
      <c r="Z2754" s="66" t="s">
        <v>13501</v>
      </c>
      <c r="AA2754" s="76"/>
      <c r="AB2754" s="76"/>
      <c r="AC2754" s="76"/>
      <c r="AD2754" s="76"/>
      <c r="AE2754" s="125" t="s">
        <v>11590</v>
      </c>
      <c r="AF2754" s="76"/>
      <c r="AG2754" s="76"/>
      <c r="AH2754" s="76"/>
      <c r="AI2754" s="67" t="s">
        <v>11613</v>
      </c>
      <c r="AJ2754" s="64" t="s">
        <v>10346</v>
      </c>
      <c r="AK2754" s="68"/>
      <c r="AL2754" s="68"/>
      <c r="AM2754" s="68"/>
      <c r="AN2754" s="110"/>
      <c r="AO2754" s="110"/>
      <c r="AP2754" s="107"/>
      <c r="AQ2754" s="68"/>
    </row>
    <row r="2755" customFormat="false" ht="16.4" hidden="false" customHeight="false" outlineLevel="0" collapsed="false">
      <c r="B2755" s="1" t="str">
        <f aca="false">поверители!$E2755</f>
        <v>03221658</v>
      </c>
      <c r="C2755" s="64" t="s">
        <v>158</v>
      </c>
      <c r="D2755" s="63"/>
      <c r="E2755" s="81" t="s">
        <v>13502</v>
      </c>
      <c r="F2755" s="63"/>
      <c r="G2755" s="63" t="s">
        <v>10335</v>
      </c>
      <c r="H2755" s="80" t="s">
        <v>11610</v>
      </c>
      <c r="I2755" s="67" t="s">
        <v>10458</v>
      </c>
      <c r="J2755" s="76"/>
      <c r="K2755" s="76"/>
      <c r="L2755" s="76"/>
      <c r="M2755" s="76"/>
      <c r="N2755" s="76"/>
      <c r="O2755" s="71" t="s">
        <v>10335</v>
      </c>
      <c r="P2755" s="71"/>
      <c r="Q2755" s="71" t="s">
        <v>10338</v>
      </c>
      <c r="R2755" s="79" t="s">
        <v>10339</v>
      </c>
      <c r="S2755" s="74" t="n">
        <v>45182</v>
      </c>
      <c r="T2755" s="74" t="n">
        <v>45912</v>
      </c>
      <c r="U2755" s="87" t="s">
        <v>10340</v>
      </c>
      <c r="V2755" s="87" t="s">
        <v>10341</v>
      </c>
      <c r="W2755" s="76"/>
      <c r="X2755" s="71" t="s">
        <v>10335</v>
      </c>
      <c r="Y2755" s="71" t="s">
        <v>10335</v>
      </c>
      <c r="Z2755" s="63" t="s">
        <v>11649</v>
      </c>
      <c r="AA2755" s="76"/>
      <c r="AB2755" s="76"/>
      <c r="AC2755" s="76"/>
      <c r="AD2755" s="76"/>
      <c r="AE2755" s="125" t="s">
        <v>11612</v>
      </c>
      <c r="AF2755" s="76"/>
      <c r="AG2755" s="76"/>
      <c r="AH2755" s="76"/>
      <c r="AI2755" s="67" t="s">
        <v>11613</v>
      </c>
      <c r="AJ2755" s="64" t="s">
        <v>42</v>
      </c>
      <c r="AK2755" s="68"/>
      <c r="AL2755" s="68"/>
      <c r="AM2755" s="68"/>
      <c r="AN2755" s="110"/>
      <c r="AO2755" s="110"/>
      <c r="AP2755" s="107"/>
      <c r="AQ2755" s="68"/>
    </row>
    <row r="2756" customFormat="false" ht="67.15" hidden="false" customHeight="false" outlineLevel="0" collapsed="false">
      <c r="B2756" s="1" t="str">
        <f aca="false">поверители!$E2756</f>
        <v>02244868</v>
      </c>
      <c r="C2756" s="64" t="s">
        <v>3090</v>
      </c>
      <c r="D2756" s="63"/>
      <c r="E2756" s="81" t="s">
        <v>13503</v>
      </c>
      <c r="F2756" s="63"/>
      <c r="G2756" s="63" t="s">
        <v>10335</v>
      </c>
      <c r="H2756" s="66" t="n">
        <v>248</v>
      </c>
      <c r="I2756" s="67" t="s">
        <v>10458</v>
      </c>
      <c r="J2756" s="76"/>
      <c r="K2756" s="76"/>
      <c r="L2756" s="76"/>
      <c r="M2756" s="76"/>
      <c r="N2756" s="76"/>
      <c r="O2756" s="71" t="s">
        <v>10335</v>
      </c>
      <c r="P2756" s="71"/>
      <c r="Q2756" s="71" t="s">
        <v>10338</v>
      </c>
      <c r="R2756" s="79" t="s">
        <v>10339</v>
      </c>
      <c r="S2756" s="74" t="n">
        <v>45182</v>
      </c>
      <c r="T2756" s="74" t="n">
        <v>45912</v>
      </c>
      <c r="U2756" s="87" t="s">
        <v>10340</v>
      </c>
      <c r="V2756" s="87" t="s">
        <v>10341</v>
      </c>
      <c r="W2756" s="76"/>
      <c r="X2756" s="71" t="s">
        <v>10335</v>
      </c>
      <c r="Y2756" s="71" t="s">
        <v>10335</v>
      </c>
      <c r="Z2756" s="66" t="s">
        <v>13501</v>
      </c>
      <c r="AA2756" s="76"/>
      <c r="AB2756" s="76"/>
      <c r="AC2756" s="76"/>
      <c r="AD2756" s="76"/>
      <c r="AE2756" s="125" t="s">
        <v>11590</v>
      </c>
      <c r="AF2756" s="76"/>
      <c r="AG2756" s="76"/>
      <c r="AH2756" s="76"/>
      <c r="AI2756" s="67" t="s">
        <v>11613</v>
      </c>
      <c r="AJ2756" s="64" t="s">
        <v>10346</v>
      </c>
      <c r="AK2756" s="68"/>
      <c r="AL2756" s="68"/>
      <c r="AM2756" s="68"/>
      <c r="AN2756" s="110"/>
      <c r="AO2756" s="110"/>
      <c r="AP2756" s="107"/>
      <c r="AQ2756" s="68"/>
    </row>
    <row r="2757" customFormat="false" ht="16.4" hidden="false" customHeight="false" outlineLevel="0" collapsed="false">
      <c r="B2757" s="1" t="str">
        <f aca="false">поверители!$E2757</f>
        <v>03221663</v>
      </c>
      <c r="C2757" s="64" t="s">
        <v>158</v>
      </c>
      <c r="D2757" s="63"/>
      <c r="E2757" s="81" t="s">
        <v>13504</v>
      </c>
      <c r="F2757" s="63"/>
      <c r="G2757" s="63" t="s">
        <v>10335</v>
      </c>
      <c r="H2757" s="80" t="s">
        <v>11610</v>
      </c>
      <c r="I2757" s="67" t="s">
        <v>10458</v>
      </c>
      <c r="J2757" s="76"/>
      <c r="K2757" s="76"/>
      <c r="L2757" s="76"/>
      <c r="M2757" s="76"/>
      <c r="N2757" s="76"/>
      <c r="O2757" s="71" t="s">
        <v>10335</v>
      </c>
      <c r="P2757" s="71"/>
      <c r="Q2757" s="71" t="s">
        <v>10338</v>
      </c>
      <c r="R2757" s="79" t="s">
        <v>10339</v>
      </c>
      <c r="S2757" s="74" t="n">
        <v>45182</v>
      </c>
      <c r="T2757" s="74" t="n">
        <v>45912</v>
      </c>
      <c r="U2757" s="87" t="s">
        <v>10340</v>
      </c>
      <c r="V2757" s="87" t="s">
        <v>10341</v>
      </c>
      <c r="W2757" s="76"/>
      <c r="X2757" s="71" t="s">
        <v>10335</v>
      </c>
      <c r="Y2757" s="71" t="s">
        <v>10335</v>
      </c>
      <c r="Z2757" s="63" t="s">
        <v>11649</v>
      </c>
      <c r="AA2757" s="76"/>
      <c r="AB2757" s="76"/>
      <c r="AC2757" s="76"/>
      <c r="AD2757" s="76"/>
      <c r="AE2757" s="125" t="s">
        <v>11612</v>
      </c>
      <c r="AF2757" s="76"/>
      <c r="AG2757" s="76"/>
      <c r="AH2757" s="76"/>
      <c r="AI2757" s="67" t="s">
        <v>11613</v>
      </c>
      <c r="AJ2757" s="64" t="s">
        <v>42</v>
      </c>
      <c r="AK2757" s="68"/>
      <c r="AL2757" s="68"/>
      <c r="AM2757" s="68"/>
      <c r="AN2757" s="110"/>
      <c r="AO2757" s="110"/>
      <c r="AP2757" s="107"/>
      <c r="AQ2757" s="68"/>
    </row>
    <row r="2758" customFormat="false" ht="50.7" hidden="false" customHeight="false" outlineLevel="0" collapsed="false">
      <c r="B2758" s="1" t="str">
        <f aca="false">поверители!$E2758</f>
        <v>02612095/03441605</v>
      </c>
      <c r="C2758" s="64" t="s">
        <v>1711</v>
      </c>
      <c r="D2758" s="63"/>
      <c r="E2758" s="81" t="s">
        <v>13505</v>
      </c>
      <c r="F2758" s="63"/>
      <c r="G2758" s="63" t="s">
        <v>10335</v>
      </c>
      <c r="H2758" s="66" t="n">
        <v>248</v>
      </c>
      <c r="I2758" s="67" t="s">
        <v>10374</v>
      </c>
      <c r="J2758" s="76"/>
      <c r="K2758" s="76"/>
      <c r="L2758" s="76"/>
      <c r="M2758" s="76"/>
      <c r="N2758" s="76"/>
      <c r="O2758" s="71" t="s">
        <v>10335</v>
      </c>
      <c r="P2758" s="71"/>
      <c r="Q2758" s="71" t="s">
        <v>10338</v>
      </c>
      <c r="R2758" s="79" t="s">
        <v>10339</v>
      </c>
      <c r="S2758" s="74" t="n">
        <v>45182</v>
      </c>
      <c r="T2758" s="74" t="n">
        <v>45912</v>
      </c>
      <c r="U2758" s="87" t="s">
        <v>10340</v>
      </c>
      <c r="V2758" s="87" t="s">
        <v>10341</v>
      </c>
      <c r="W2758" s="76"/>
      <c r="X2758" s="71" t="s">
        <v>10335</v>
      </c>
      <c r="Y2758" s="71" t="s">
        <v>10335</v>
      </c>
      <c r="Z2758" s="66" t="s">
        <v>11630</v>
      </c>
      <c r="AA2758" s="76"/>
      <c r="AB2758" s="76"/>
      <c r="AC2758" s="76"/>
      <c r="AD2758" s="76"/>
      <c r="AE2758" s="125" t="s">
        <v>11631</v>
      </c>
      <c r="AF2758" s="76"/>
      <c r="AG2758" s="76"/>
      <c r="AH2758" s="76"/>
      <c r="AI2758" s="67" t="s">
        <v>12982</v>
      </c>
      <c r="AJ2758" s="64" t="s">
        <v>10346</v>
      </c>
      <c r="AK2758" s="68"/>
      <c r="AL2758" s="68"/>
      <c r="AM2758" s="68"/>
      <c r="AN2758" s="110"/>
      <c r="AO2758" s="110"/>
      <c r="AP2758" s="107"/>
      <c r="AQ2758" s="68"/>
    </row>
    <row r="2759" customFormat="false" ht="50.7" hidden="false" customHeight="false" outlineLevel="0" collapsed="false">
      <c r="B2759" s="1" t="str">
        <f aca="false">поверители!$E2759</f>
        <v>02612096/03441606</v>
      </c>
      <c r="C2759" s="64" t="s">
        <v>1711</v>
      </c>
      <c r="D2759" s="63"/>
      <c r="E2759" s="67" t="s">
        <v>13506</v>
      </c>
      <c r="F2759" s="63"/>
      <c r="G2759" s="63" t="s">
        <v>10335</v>
      </c>
      <c r="H2759" s="66" t="n">
        <v>248</v>
      </c>
      <c r="I2759" s="67" t="s">
        <v>10374</v>
      </c>
      <c r="J2759" s="76"/>
      <c r="K2759" s="76"/>
      <c r="L2759" s="76"/>
      <c r="M2759" s="76"/>
      <c r="N2759" s="76"/>
      <c r="O2759" s="71" t="s">
        <v>10335</v>
      </c>
      <c r="P2759" s="71"/>
      <c r="Q2759" s="71" t="s">
        <v>10338</v>
      </c>
      <c r="R2759" s="79" t="s">
        <v>10339</v>
      </c>
      <c r="S2759" s="74" t="n">
        <v>45182</v>
      </c>
      <c r="T2759" s="74" t="n">
        <v>45912</v>
      </c>
      <c r="U2759" s="87" t="s">
        <v>10340</v>
      </c>
      <c r="V2759" s="87" t="s">
        <v>10341</v>
      </c>
      <c r="W2759" s="76"/>
      <c r="X2759" s="71" t="s">
        <v>10335</v>
      </c>
      <c r="Y2759" s="71" t="s">
        <v>10335</v>
      </c>
      <c r="Z2759" s="66" t="s">
        <v>11630</v>
      </c>
      <c r="AA2759" s="76"/>
      <c r="AB2759" s="76"/>
      <c r="AC2759" s="76"/>
      <c r="AD2759" s="76"/>
      <c r="AE2759" s="125" t="s">
        <v>11631</v>
      </c>
      <c r="AF2759" s="76"/>
      <c r="AG2759" s="76"/>
      <c r="AH2759" s="76"/>
      <c r="AI2759" s="67" t="s">
        <v>12982</v>
      </c>
      <c r="AJ2759" s="64" t="s">
        <v>10346</v>
      </c>
      <c r="AK2759" s="68"/>
      <c r="AL2759" s="68"/>
      <c r="AM2759" s="68"/>
      <c r="AN2759" s="110"/>
      <c r="AO2759" s="110"/>
      <c r="AP2759" s="107"/>
      <c r="AQ2759" s="68"/>
    </row>
    <row r="2760" customFormat="false" ht="50.7" hidden="false" customHeight="false" outlineLevel="0" collapsed="false">
      <c r="B2760" s="1" t="str">
        <f aca="false">поверители!$E2760</f>
        <v>02244568/03221507</v>
      </c>
      <c r="C2760" s="64" t="s">
        <v>85</v>
      </c>
      <c r="D2760" s="63"/>
      <c r="E2760" s="67" t="s">
        <v>13507</v>
      </c>
      <c r="F2760" s="63"/>
      <c r="G2760" s="63" t="s">
        <v>10335</v>
      </c>
      <c r="H2760" s="66" t="n">
        <v>248</v>
      </c>
      <c r="I2760" s="67" t="s">
        <v>10458</v>
      </c>
      <c r="J2760" s="76"/>
      <c r="K2760" s="76"/>
      <c r="L2760" s="76"/>
      <c r="M2760" s="76"/>
      <c r="N2760" s="76"/>
      <c r="O2760" s="71" t="s">
        <v>10335</v>
      </c>
      <c r="P2760" s="71"/>
      <c r="Q2760" s="71" t="s">
        <v>10338</v>
      </c>
      <c r="R2760" s="79" t="s">
        <v>10339</v>
      </c>
      <c r="S2760" s="74" t="n">
        <v>45182</v>
      </c>
      <c r="T2760" s="74" t="n">
        <v>45912</v>
      </c>
      <c r="U2760" s="87" t="s">
        <v>10340</v>
      </c>
      <c r="V2760" s="87" t="s">
        <v>10341</v>
      </c>
      <c r="W2760" s="76"/>
      <c r="X2760" s="71" t="s">
        <v>10335</v>
      </c>
      <c r="Y2760" s="71" t="s">
        <v>10335</v>
      </c>
      <c r="Z2760" s="66" t="s">
        <v>11630</v>
      </c>
      <c r="AA2760" s="76"/>
      <c r="AB2760" s="76"/>
      <c r="AC2760" s="76"/>
      <c r="AD2760" s="76"/>
      <c r="AE2760" s="125" t="s">
        <v>11636</v>
      </c>
      <c r="AF2760" s="76"/>
      <c r="AG2760" s="76"/>
      <c r="AH2760" s="76"/>
      <c r="AI2760" s="67" t="s">
        <v>11637</v>
      </c>
      <c r="AJ2760" s="64" t="s">
        <v>10346</v>
      </c>
      <c r="AK2760" s="68"/>
      <c r="AL2760" s="68"/>
      <c r="AM2760" s="68"/>
      <c r="AN2760" s="110"/>
      <c r="AO2760" s="110"/>
      <c r="AP2760" s="107"/>
      <c r="AQ2760" s="68"/>
    </row>
    <row r="2761" customFormat="false" ht="50.7" hidden="false" customHeight="false" outlineLevel="0" collapsed="false">
      <c r="B2761" s="1" t="str">
        <f aca="false">поверители!$E2761</f>
        <v>02244569/03221508</v>
      </c>
      <c r="C2761" s="64" t="s">
        <v>85</v>
      </c>
      <c r="D2761" s="63"/>
      <c r="E2761" s="67" t="s">
        <v>13508</v>
      </c>
      <c r="F2761" s="63"/>
      <c r="G2761" s="63" t="s">
        <v>10335</v>
      </c>
      <c r="H2761" s="66" t="n">
        <v>248</v>
      </c>
      <c r="I2761" s="67" t="s">
        <v>10458</v>
      </c>
      <c r="J2761" s="76"/>
      <c r="K2761" s="76"/>
      <c r="L2761" s="76"/>
      <c r="M2761" s="76"/>
      <c r="N2761" s="76"/>
      <c r="O2761" s="71" t="s">
        <v>10335</v>
      </c>
      <c r="P2761" s="71"/>
      <c r="Q2761" s="71" t="s">
        <v>10338</v>
      </c>
      <c r="R2761" s="79" t="s">
        <v>10339</v>
      </c>
      <c r="S2761" s="74" t="n">
        <v>45182</v>
      </c>
      <c r="T2761" s="74" t="n">
        <v>45912</v>
      </c>
      <c r="U2761" s="87" t="s">
        <v>10340</v>
      </c>
      <c r="V2761" s="87" t="s">
        <v>10341</v>
      </c>
      <c r="W2761" s="76"/>
      <c r="X2761" s="71" t="s">
        <v>10335</v>
      </c>
      <c r="Y2761" s="71" t="s">
        <v>10335</v>
      </c>
      <c r="Z2761" s="66" t="s">
        <v>11630</v>
      </c>
      <c r="AA2761" s="76"/>
      <c r="AB2761" s="76"/>
      <c r="AC2761" s="76"/>
      <c r="AD2761" s="76"/>
      <c r="AE2761" s="125" t="s">
        <v>11636</v>
      </c>
      <c r="AF2761" s="76"/>
      <c r="AG2761" s="76"/>
      <c r="AH2761" s="76"/>
      <c r="AI2761" s="67" t="s">
        <v>11637</v>
      </c>
      <c r="AJ2761" s="64" t="s">
        <v>10346</v>
      </c>
      <c r="AK2761" s="68"/>
      <c r="AL2761" s="68"/>
      <c r="AM2761" s="68"/>
      <c r="AN2761" s="110"/>
      <c r="AO2761" s="110"/>
      <c r="AP2761" s="107"/>
      <c r="AQ2761" s="68"/>
    </row>
    <row r="2762" customFormat="false" ht="50.7" hidden="false" customHeight="false" outlineLevel="0" collapsed="false">
      <c r="B2762" s="1" t="str">
        <f aca="false">поверители!$E2762</f>
        <v>02514255/03378097</v>
      </c>
      <c r="C2762" s="64" t="s">
        <v>1711</v>
      </c>
      <c r="D2762" s="63"/>
      <c r="E2762" s="67" t="s">
        <v>13509</v>
      </c>
      <c r="F2762" s="63"/>
      <c r="G2762" s="63" t="s">
        <v>10335</v>
      </c>
      <c r="H2762" s="66" t="n">
        <v>248</v>
      </c>
      <c r="I2762" s="67" t="s">
        <v>10652</v>
      </c>
      <c r="J2762" s="76"/>
      <c r="K2762" s="76"/>
      <c r="L2762" s="76"/>
      <c r="M2762" s="76"/>
      <c r="N2762" s="76"/>
      <c r="O2762" s="71" t="s">
        <v>10335</v>
      </c>
      <c r="P2762" s="71"/>
      <c r="Q2762" s="71" t="s">
        <v>10338</v>
      </c>
      <c r="R2762" s="79" t="s">
        <v>10339</v>
      </c>
      <c r="S2762" s="74" t="n">
        <v>45182</v>
      </c>
      <c r="T2762" s="74" t="n">
        <v>45912</v>
      </c>
      <c r="U2762" s="87" t="s">
        <v>10340</v>
      </c>
      <c r="V2762" s="87" t="s">
        <v>10341</v>
      </c>
      <c r="W2762" s="76"/>
      <c r="X2762" s="71" t="s">
        <v>10335</v>
      </c>
      <c r="Y2762" s="71" t="s">
        <v>10335</v>
      </c>
      <c r="Z2762" s="66" t="s">
        <v>11630</v>
      </c>
      <c r="AA2762" s="76"/>
      <c r="AB2762" s="76"/>
      <c r="AC2762" s="76"/>
      <c r="AD2762" s="76"/>
      <c r="AE2762" s="125" t="s">
        <v>11636</v>
      </c>
      <c r="AF2762" s="76"/>
      <c r="AG2762" s="76"/>
      <c r="AH2762" s="76"/>
      <c r="AI2762" s="67" t="s">
        <v>11637</v>
      </c>
      <c r="AJ2762" s="64" t="s">
        <v>10346</v>
      </c>
      <c r="AK2762" s="68"/>
      <c r="AL2762" s="68"/>
      <c r="AM2762" s="68"/>
      <c r="AN2762" s="110"/>
      <c r="AO2762" s="110"/>
      <c r="AP2762" s="107"/>
      <c r="AQ2762" s="68"/>
    </row>
    <row r="2763" customFormat="false" ht="50.7" hidden="false" customHeight="false" outlineLevel="0" collapsed="false">
      <c r="B2763" s="1" t="str">
        <f aca="false">поверители!$E2763</f>
        <v>02514256/03378098</v>
      </c>
      <c r="C2763" s="64" t="s">
        <v>1711</v>
      </c>
      <c r="D2763" s="63"/>
      <c r="E2763" s="67" t="s">
        <v>13510</v>
      </c>
      <c r="F2763" s="63"/>
      <c r="G2763" s="63" t="s">
        <v>10335</v>
      </c>
      <c r="H2763" s="66" t="n">
        <v>248</v>
      </c>
      <c r="I2763" s="67" t="s">
        <v>10652</v>
      </c>
      <c r="J2763" s="76"/>
      <c r="K2763" s="76"/>
      <c r="L2763" s="76"/>
      <c r="M2763" s="76"/>
      <c r="N2763" s="76"/>
      <c r="O2763" s="71" t="s">
        <v>10335</v>
      </c>
      <c r="P2763" s="71"/>
      <c r="Q2763" s="71" t="s">
        <v>10338</v>
      </c>
      <c r="R2763" s="79" t="s">
        <v>10339</v>
      </c>
      <c r="S2763" s="74" t="n">
        <v>45182</v>
      </c>
      <c r="T2763" s="74" t="n">
        <v>45912</v>
      </c>
      <c r="U2763" s="87" t="s">
        <v>10340</v>
      </c>
      <c r="V2763" s="87" t="s">
        <v>10341</v>
      </c>
      <c r="W2763" s="76"/>
      <c r="X2763" s="71" t="s">
        <v>10335</v>
      </c>
      <c r="Y2763" s="71" t="s">
        <v>10335</v>
      </c>
      <c r="Z2763" s="66" t="s">
        <v>11630</v>
      </c>
      <c r="AA2763" s="76"/>
      <c r="AB2763" s="76"/>
      <c r="AC2763" s="76"/>
      <c r="AD2763" s="76"/>
      <c r="AE2763" s="125" t="s">
        <v>11636</v>
      </c>
      <c r="AF2763" s="76"/>
      <c r="AG2763" s="76"/>
      <c r="AH2763" s="76"/>
      <c r="AI2763" s="67" t="s">
        <v>11637</v>
      </c>
      <c r="AJ2763" s="64" t="s">
        <v>10346</v>
      </c>
      <c r="AK2763" s="68"/>
      <c r="AL2763" s="68"/>
      <c r="AM2763" s="68"/>
      <c r="AN2763" s="110"/>
      <c r="AO2763" s="110"/>
      <c r="AP2763" s="107"/>
      <c r="AQ2763" s="68"/>
    </row>
    <row r="2764" customFormat="false" ht="50.7" hidden="false" customHeight="false" outlineLevel="0" collapsed="false">
      <c r="B2764" s="1" t="str">
        <f aca="false">поверители!$E2764</f>
        <v>02514254/03378096</v>
      </c>
      <c r="C2764" s="64" t="s">
        <v>1711</v>
      </c>
      <c r="D2764" s="63"/>
      <c r="E2764" s="67" t="s">
        <v>13511</v>
      </c>
      <c r="F2764" s="63"/>
      <c r="G2764" s="63" t="s">
        <v>10335</v>
      </c>
      <c r="H2764" s="66" t="n">
        <v>248</v>
      </c>
      <c r="I2764" s="67" t="s">
        <v>10652</v>
      </c>
      <c r="J2764" s="76"/>
      <c r="K2764" s="76"/>
      <c r="L2764" s="76"/>
      <c r="M2764" s="76"/>
      <c r="N2764" s="76"/>
      <c r="O2764" s="71" t="s">
        <v>10335</v>
      </c>
      <c r="P2764" s="71"/>
      <c r="Q2764" s="71" t="s">
        <v>10338</v>
      </c>
      <c r="R2764" s="79" t="s">
        <v>10339</v>
      </c>
      <c r="S2764" s="74" t="n">
        <v>45182</v>
      </c>
      <c r="T2764" s="74" t="n">
        <v>45912</v>
      </c>
      <c r="U2764" s="87" t="s">
        <v>10340</v>
      </c>
      <c r="V2764" s="87" t="s">
        <v>10341</v>
      </c>
      <c r="W2764" s="76"/>
      <c r="X2764" s="71" t="s">
        <v>10335</v>
      </c>
      <c r="Y2764" s="71" t="s">
        <v>10335</v>
      </c>
      <c r="Z2764" s="66" t="s">
        <v>11630</v>
      </c>
      <c r="AA2764" s="76"/>
      <c r="AB2764" s="76"/>
      <c r="AC2764" s="76"/>
      <c r="AD2764" s="76"/>
      <c r="AE2764" s="125" t="s">
        <v>11636</v>
      </c>
      <c r="AF2764" s="76"/>
      <c r="AG2764" s="76"/>
      <c r="AH2764" s="76"/>
      <c r="AI2764" s="67" t="s">
        <v>11637</v>
      </c>
      <c r="AJ2764" s="64" t="s">
        <v>42</v>
      </c>
      <c r="AK2764" s="68"/>
      <c r="AL2764" s="68"/>
      <c r="AM2764" s="68"/>
      <c r="AN2764" s="110"/>
      <c r="AO2764" s="110"/>
      <c r="AP2764" s="107"/>
      <c r="AQ2764" s="68"/>
    </row>
    <row r="2765" customFormat="false" ht="50.7" hidden="false" customHeight="false" outlineLevel="0" collapsed="false">
      <c r="B2765" s="1" t="str">
        <f aca="false">поверители!$E2765</f>
        <v>02514253/03378095</v>
      </c>
      <c r="C2765" s="64" t="s">
        <v>1711</v>
      </c>
      <c r="D2765" s="63"/>
      <c r="E2765" s="67" t="s">
        <v>13512</v>
      </c>
      <c r="F2765" s="63"/>
      <c r="G2765" s="63" t="s">
        <v>10335</v>
      </c>
      <c r="H2765" s="66" t="n">
        <v>248</v>
      </c>
      <c r="I2765" s="67" t="s">
        <v>10652</v>
      </c>
      <c r="J2765" s="76"/>
      <c r="K2765" s="76"/>
      <c r="L2765" s="76"/>
      <c r="M2765" s="76"/>
      <c r="N2765" s="76"/>
      <c r="O2765" s="71" t="s">
        <v>10335</v>
      </c>
      <c r="P2765" s="71"/>
      <c r="Q2765" s="71" t="s">
        <v>10338</v>
      </c>
      <c r="R2765" s="79" t="s">
        <v>10339</v>
      </c>
      <c r="S2765" s="74" t="n">
        <v>45182</v>
      </c>
      <c r="T2765" s="74" t="n">
        <v>45912</v>
      </c>
      <c r="U2765" s="87" t="s">
        <v>10340</v>
      </c>
      <c r="V2765" s="87" t="s">
        <v>10341</v>
      </c>
      <c r="W2765" s="76"/>
      <c r="X2765" s="71" t="s">
        <v>10335</v>
      </c>
      <c r="Y2765" s="71" t="s">
        <v>10335</v>
      </c>
      <c r="Z2765" s="66" t="s">
        <v>11630</v>
      </c>
      <c r="AA2765" s="76"/>
      <c r="AB2765" s="76"/>
      <c r="AC2765" s="76"/>
      <c r="AD2765" s="76"/>
      <c r="AE2765" s="125" t="s">
        <v>11636</v>
      </c>
      <c r="AF2765" s="76"/>
      <c r="AG2765" s="76"/>
      <c r="AH2765" s="76"/>
      <c r="AI2765" s="67" t="s">
        <v>11637</v>
      </c>
      <c r="AJ2765" s="64" t="s">
        <v>42</v>
      </c>
      <c r="AK2765" s="68"/>
      <c r="AL2765" s="68"/>
      <c r="AM2765" s="68"/>
      <c r="AN2765" s="110"/>
      <c r="AO2765" s="110"/>
      <c r="AP2765" s="107"/>
      <c r="AQ2765" s="68"/>
    </row>
    <row r="2766" customFormat="false" ht="50.7" hidden="false" customHeight="false" outlineLevel="0" collapsed="false">
      <c r="B2766" s="1" t="str">
        <f aca="false">поверители!$E2766</f>
        <v>02514258/03378099</v>
      </c>
      <c r="C2766" s="64" t="s">
        <v>1711</v>
      </c>
      <c r="D2766" s="63"/>
      <c r="E2766" s="67" t="s">
        <v>13513</v>
      </c>
      <c r="F2766" s="63"/>
      <c r="G2766" s="63" t="s">
        <v>10335</v>
      </c>
      <c r="H2766" s="66" t="n">
        <v>248</v>
      </c>
      <c r="I2766" s="67" t="s">
        <v>10652</v>
      </c>
      <c r="J2766" s="76"/>
      <c r="K2766" s="76"/>
      <c r="L2766" s="109"/>
      <c r="M2766" s="76"/>
      <c r="N2766" s="76"/>
      <c r="O2766" s="71" t="s">
        <v>10335</v>
      </c>
      <c r="P2766" s="71"/>
      <c r="Q2766" s="71" t="s">
        <v>10338</v>
      </c>
      <c r="R2766" s="79" t="s">
        <v>10339</v>
      </c>
      <c r="S2766" s="74" t="n">
        <v>45182</v>
      </c>
      <c r="T2766" s="74" t="n">
        <v>45912</v>
      </c>
      <c r="U2766" s="87" t="s">
        <v>10340</v>
      </c>
      <c r="V2766" s="87" t="s">
        <v>10341</v>
      </c>
      <c r="W2766" s="76"/>
      <c r="X2766" s="71" t="s">
        <v>10335</v>
      </c>
      <c r="Y2766" s="71" t="s">
        <v>10335</v>
      </c>
      <c r="Z2766" s="66" t="s">
        <v>11630</v>
      </c>
      <c r="AA2766" s="76"/>
      <c r="AB2766" s="76"/>
      <c r="AC2766" s="76"/>
      <c r="AD2766" s="76"/>
      <c r="AE2766" s="125" t="s">
        <v>11636</v>
      </c>
      <c r="AF2766" s="76"/>
      <c r="AG2766" s="76"/>
      <c r="AH2766" s="76"/>
      <c r="AI2766" s="67" t="s">
        <v>11722</v>
      </c>
      <c r="AJ2766" s="64" t="s">
        <v>42</v>
      </c>
      <c r="AK2766" s="68"/>
      <c r="AL2766" s="68"/>
      <c r="AM2766" s="68"/>
      <c r="AN2766" s="110"/>
      <c r="AO2766" s="110"/>
      <c r="AP2766" s="107"/>
      <c r="AQ2766" s="68"/>
    </row>
    <row r="2767" customFormat="false" ht="50.7" hidden="false" customHeight="false" outlineLevel="0" collapsed="false">
      <c r="B2767" s="1" t="str">
        <f aca="false">поверители!$E2767</f>
        <v>02524160/03384194</v>
      </c>
      <c r="C2767" s="64" t="s">
        <v>1711</v>
      </c>
      <c r="D2767" s="87"/>
      <c r="E2767" s="67" t="s">
        <v>13514</v>
      </c>
      <c r="F2767" s="87"/>
      <c r="G2767" s="63" t="s">
        <v>10335</v>
      </c>
      <c r="H2767" s="66" t="n">
        <v>248</v>
      </c>
      <c r="I2767" s="67" t="s">
        <v>10652</v>
      </c>
      <c r="J2767" s="89"/>
      <c r="K2767" s="89"/>
      <c r="L2767" s="89"/>
      <c r="M2767" s="89"/>
      <c r="N2767" s="89"/>
      <c r="O2767" s="71" t="s">
        <v>10335</v>
      </c>
      <c r="P2767" s="71"/>
      <c r="Q2767" s="71" t="s">
        <v>10338</v>
      </c>
      <c r="R2767" s="79" t="s">
        <v>10339</v>
      </c>
      <c r="S2767" s="74" t="n">
        <v>45182</v>
      </c>
      <c r="T2767" s="74" t="n">
        <v>45912</v>
      </c>
      <c r="U2767" s="87" t="s">
        <v>10340</v>
      </c>
      <c r="V2767" s="87" t="s">
        <v>10341</v>
      </c>
      <c r="W2767" s="76"/>
      <c r="X2767" s="71" t="s">
        <v>10335</v>
      </c>
      <c r="Y2767" s="71" t="s">
        <v>10335</v>
      </c>
      <c r="Z2767" s="66" t="s">
        <v>11630</v>
      </c>
      <c r="AA2767" s="89"/>
      <c r="AB2767" s="89"/>
      <c r="AC2767" s="89"/>
      <c r="AD2767" s="89"/>
      <c r="AE2767" s="125" t="s">
        <v>11636</v>
      </c>
      <c r="AF2767" s="89"/>
      <c r="AG2767" s="89"/>
      <c r="AH2767" s="89"/>
      <c r="AI2767" s="67" t="s">
        <v>11637</v>
      </c>
      <c r="AJ2767" s="64" t="s">
        <v>42</v>
      </c>
      <c r="AK2767" s="68"/>
      <c r="AL2767" s="68"/>
      <c r="AM2767" s="68"/>
      <c r="AN2767" s="110"/>
      <c r="AO2767" s="110"/>
      <c r="AP2767" s="107"/>
      <c r="AQ2767" s="68"/>
    </row>
    <row r="2768" customFormat="false" ht="50.7" hidden="false" customHeight="false" outlineLevel="0" collapsed="false">
      <c r="B2768" s="1" t="str">
        <f aca="false">поверители!$E2768</f>
        <v>02524157/03384191</v>
      </c>
      <c r="C2768" s="64" t="s">
        <v>1711</v>
      </c>
      <c r="D2768" s="87"/>
      <c r="E2768" s="67" t="s">
        <v>13515</v>
      </c>
      <c r="F2768" s="87"/>
      <c r="G2768" s="63" t="s">
        <v>10335</v>
      </c>
      <c r="H2768" s="66" t="n">
        <v>248</v>
      </c>
      <c r="I2768" s="67" t="s">
        <v>10652</v>
      </c>
      <c r="J2768" s="89"/>
      <c r="K2768" s="89"/>
      <c r="L2768" s="89"/>
      <c r="M2768" s="89"/>
      <c r="N2768" s="89"/>
      <c r="O2768" s="71" t="s">
        <v>10335</v>
      </c>
      <c r="P2768" s="71"/>
      <c r="Q2768" s="71" t="s">
        <v>10338</v>
      </c>
      <c r="R2768" s="79" t="s">
        <v>10339</v>
      </c>
      <c r="S2768" s="74" t="n">
        <v>45182</v>
      </c>
      <c r="T2768" s="74" t="n">
        <v>45912</v>
      </c>
      <c r="U2768" s="87" t="s">
        <v>10340</v>
      </c>
      <c r="V2768" s="87" t="s">
        <v>10341</v>
      </c>
      <c r="W2768" s="76"/>
      <c r="X2768" s="71" t="s">
        <v>10335</v>
      </c>
      <c r="Y2768" s="71" t="s">
        <v>10335</v>
      </c>
      <c r="Z2768" s="66" t="s">
        <v>11630</v>
      </c>
      <c r="AA2768" s="89"/>
      <c r="AB2768" s="89"/>
      <c r="AC2768" s="89"/>
      <c r="AD2768" s="89"/>
      <c r="AE2768" s="125" t="s">
        <v>11636</v>
      </c>
      <c r="AF2768" s="89"/>
      <c r="AG2768" s="89"/>
      <c r="AH2768" s="89"/>
      <c r="AI2768" s="67" t="s">
        <v>11637</v>
      </c>
      <c r="AJ2768" s="64" t="s">
        <v>42</v>
      </c>
      <c r="AK2768" s="68"/>
      <c r="AL2768" s="68"/>
      <c r="AM2768" s="68"/>
      <c r="AN2768" s="110"/>
      <c r="AO2768" s="110"/>
      <c r="AP2768" s="107"/>
      <c r="AQ2768" s="68"/>
    </row>
    <row r="2769" customFormat="false" ht="50.7" hidden="false" customHeight="false" outlineLevel="0" collapsed="false">
      <c r="B2769" s="1" t="str">
        <f aca="false">поверители!$E2769</f>
        <v>02524161/03384195</v>
      </c>
      <c r="C2769" s="64" t="s">
        <v>1711</v>
      </c>
      <c r="D2769" s="87"/>
      <c r="E2769" s="67" t="s">
        <v>13516</v>
      </c>
      <c r="F2769" s="87"/>
      <c r="G2769" s="63" t="s">
        <v>10335</v>
      </c>
      <c r="H2769" s="66" t="n">
        <v>248</v>
      </c>
      <c r="I2769" s="67" t="s">
        <v>10652</v>
      </c>
      <c r="J2769" s="89"/>
      <c r="K2769" s="89"/>
      <c r="L2769" s="89"/>
      <c r="M2769" s="89"/>
      <c r="N2769" s="89"/>
      <c r="O2769" s="71" t="s">
        <v>10335</v>
      </c>
      <c r="P2769" s="71"/>
      <c r="Q2769" s="71" t="s">
        <v>10338</v>
      </c>
      <c r="R2769" s="79" t="s">
        <v>10339</v>
      </c>
      <c r="S2769" s="74" t="n">
        <v>45182</v>
      </c>
      <c r="T2769" s="74" t="n">
        <v>45912</v>
      </c>
      <c r="U2769" s="87" t="s">
        <v>10340</v>
      </c>
      <c r="V2769" s="87" t="s">
        <v>10341</v>
      </c>
      <c r="W2769" s="76"/>
      <c r="X2769" s="71" t="s">
        <v>10335</v>
      </c>
      <c r="Y2769" s="71" t="s">
        <v>10335</v>
      </c>
      <c r="Z2769" s="66" t="s">
        <v>11630</v>
      </c>
      <c r="AA2769" s="89"/>
      <c r="AB2769" s="89"/>
      <c r="AC2769" s="89"/>
      <c r="AD2769" s="89"/>
      <c r="AE2769" s="125" t="s">
        <v>11636</v>
      </c>
      <c r="AF2769" s="89"/>
      <c r="AG2769" s="89"/>
      <c r="AH2769" s="89"/>
      <c r="AI2769" s="67" t="s">
        <v>11637</v>
      </c>
      <c r="AJ2769" s="64" t="s">
        <v>42</v>
      </c>
      <c r="AK2769" s="68"/>
      <c r="AL2769" s="68"/>
      <c r="AM2769" s="68"/>
      <c r="AN2769" s="110"/>
      <c r="AO2769" s="110"/>
      <c r="AP2769" s="107"/>
      <c r="AQ2769" s="68"/>
    </row>
    <row r="2770" customFormat="false" ht="50.7" hidden="false" customHeight="false" outlineLevel="0" collapsed="false">
      <c r="B2770" s="1" t="str">
        <f aca="false">поверители!$E2770</f>
        <v>900969</v>
      </c>
      <c r="C2770" s="64" t="s">
        <v>2567</v>
      </c>
      <c r="D2770" s="87"/>
      <c r="E2770" s="80" t="s">
        <v>13517</v>
      </c>
      <c r="F2770" s="87"/>
      <c r="G2770" s="63" t="s">
        <v>10335</v>
      </c>
      <c r="H2770" s="66" t="s">
        <v>11697</v>
      </c>
      <c r="I2770" s="67" t="n">
        <v>2014</v>
      </c>
      <c r="J2770" s="89"/>
      <c r="K2770" s="89"/>
      <c r="L2770" s="89"/>
      <c r="M2770" s="89"/>
      <c r="N2770" s="89"/>
      <c r="O2770" s="71" t="s">
        <v>10335</v>
      </c>
      <c r="P2770" s="71"/>
      <c r="Q2770" s="71" t="s">
        <v>10338</v>
      </c>
      <c r="R2770" s="79" t="s">
        <v>10339</v>
      </c>
      <c r="S2770" s="74" t="n">
        <v>45182</v>
      </c>
      <c r="T2770" s="74" t="n">
        <v>45912</v>
      </c>
      <c r="U2770" s="87" t="s">
        <v>10340</v>
      </c>
      <c r="V2770" s="87" t="s">
        <v>10341</v>
      </c>
      <c r="W2770" s="76"/>
      <c r="X2770" s="71" t="s">
        <v>10335</v>
      </c>
      <c r="Y2770" s="71" t="s">
        <v>10335</v>
      </c>
      <c r="Z2770" s="96" t="s">
        <v>13518</v>
      </c>
      <c r="AA2770" s="89"/>
      <c r="AB2770" s="89"/>
      <c r="AC2770" s="89"/>
      <c r="AD2770" s="89"/>
      <c r="AE2770" s="125" t="s">
        <v>11612</v>
      </c>
      <c r="AF2770" s="89"/>
      <c r="AG2770" s="89"/>
      <c r="AH2770" s="89"/>
      <c r="AI2770" s="67" t="s">
        <v>11647</v>
      </c>
      <c r="AJ2770" s="64" t="s">
        <v>10346</v>
      </c>
      <c r="AK2770" s="68"/>
      <c r="AL2770" s="68"/>
      <c r="AM2770" s="68"/>
      <c r="AN2770" s="110"/>
      <c r="AO2770" s="110"/>
      <c r="AP2770" s="107"/>
      <c r="AQ2770" s="68"/>
    </row>
    <row r="2771" customFormat="false" ht="34.3" hidden="false" customHeight="false" outlineLevel="0" collapsed="false">
      <c r="B2771" s="1" t="str">
        <f aca="false">поверители!$E2771</f>
        <v>900871</v>
      </c>
      <c r="C2771" s="64" t="s">
        <v>2567</v>
      </c>
      <c r="D2771" s="87"/>
      <c r="E2771" s="80" t="s">
        <v>13519</v>
      </c>
      <c r="F2771" s="87"/>
      <c r="G2771" s="63" t="s">
        <v>10335</v>
      </c>
      <c r="H2771" s="66" t="s">
        <v>11697</v>
      </c>
      <c r="I2771" s="67" t="n">
        <v>2014</v>
      </c>
      <c r="J2771" s="89"/>
      <c r="K2771" s="89"/>
      <c r="L2771" s="89"/>
      <c r="M2771" s="89"/>
      <c r="N2771" s="89"/>
      <c r="O2771" s="71" t="s">
        <v>10335</v>
      </c>
      <c r="P2771" s="71"/>
      <c r="Q2771" s="71" t="s">
        <v>10338</v>
      </c>
      <c r="R2771" s="79" t="s">
        <v>10339</v>
      </c>
      <c r="S2771" s="74" t="n">
        <v>45182</v>
      </c>
      <c r="T2771" s="74" t="n">
        <v>45912</v>
      </c>
      <c r="U2771" s="87" t="s">
        <v>10340</v>
      </c>
      <c r="V2771" s="87" t="s">
        <v>10341</v>
      </c>
      <c r="W2771" s="76"/>
      <c r="X2771" s="71" t="s">
        <v>10335</v>
      </c>
      <c r="Y2771" s="71" t="s">
        <v>10335</v>
      </c>
      <c r="Z2771" s="63" t="s">
        <v>11611</v>
      </c>
      <c r="AA2771" s="89"/>
      <c r="AB2771" s="89"/>
      <c r="AC2771" s="89"/>
      <c r="AD2771" s="89"/>
      <c r="AE2771" s="125" t="s">
        <v>11612</v>
      </c>
      <c r="AF2771" s="89"/>
      <c r="AG2771" s="89"/>
      <c r="AH2771" s="89"/>
      <c r="AI2771" s="67" t="s">
        <v>11647</v>
      </c>
      <c r="AJ2771" s="64" t="s">
        <v>10346</v>
      </c>
      <c r="AK2771" s="68"/>
      <c r="AL2771" s="68"/>
      <c r="AM2771" s="68"/>
      <c r="AN2771" s="110"/>
      <c r="AO2771" s="110"/>
      <c r="AP2771" s="107"/>
      <c r="AQ2771" s="68"/>
    </row>
    <row r="2772" customFormat="false" ht="34.3" hidden="false" customHeight="false" outlineLevel="0" collapsed="false">
      <c r="B2772" s="1" t="str">
        <f aca="false">поверители!$E2772</f>
        <v>900870</v>
      </c>
      <c r="C2772" s="64" t="s">
        <v>2567</v>
      </c>
      <c r="D2772" s="87"/>
      <c r="E2772" s="80" t="s">
        <v>13520</v>
      </c>
      <c r="F2772" s="87"/>
      <c r="G2772" s="63" t="s">
        <v>10335</v>
      </c>
      <c r="H2772" s="66" t="s">
        <v>11697</v>
      </c>
      <c r="I2772" s="67" t="n">
        <v>2014</v>
      </c>
      <c r="J2772" s="89"/>
      <c r="K2772" s="89"/>
      <c r="L2772" s="89"/>
      <c r="M2772" s="89"/>
      <c r="N2772" s="89"/>
      <c r="O2772" s="71" t="s">
        <v>10335</v>
      </c>
      <c r="P2772" s="71"/>
      <c r="Q2772" s="71" t="s">
        <v>10338</v>
      </c>
      <c r="R2772" s="79" t="s">
        <v>10339</v>
      </c>
      <c r="S2772" s="74" t="n">
        <v>45182</v>
      </c>
      <c r="T2772" s="74" t="n">
        <v>45912</v>
      </c>
      <c r="U2772" s="87" t="s">
        <v>10340</v>
      </c>
      <c r="V2772" s="87" t="s">
        <v>10341</v>
      </c>
      <c r="W2772" s="76"/>
      <c r="X2772" s="71" t="s">
        <v>10335</v>
      </c>
      <c r="Y2772" s="71" t="s">
        <v>10335</v>
      </c>
      <c r="Z2772" s="63" t="s">
        <v>11611</v>
      </c>
      <c r="AA2772" s="89"/>
      <c r="AB2772" s="89"/>
      <c r="AC2772" s="89"/>
      <c r="AD2772" s="89"/>
      <c r="AE2772" s="125" t="s">
        <v>11612</v>
      </c>
      <c r="AF2772" s="89"/>
      <c r="AG2772" s="89"/>
      <c r="AH2772" s="89"/>
      <c r="AI2772" s="67" t="s">
        <v>11647</v>
      </c>
      <c r="AJ2772" s="64" t="s">
        <v>10346</v>
      </c>
      <c r="AK2772" s="68"/>
      <c r="AL2772" s="68"/>
      <c r="AM2772" s="68"/>
      <c r="AN2772" s="110"/>
      <c r="AO2772" s="110"/>
      <c r="AP2772" s="107"/>
      <c r="AQ2772" s="68"/>
    </row>
    <row r="2773" customFormat="false" ht="34.3" hidden="false" customHeight="false" outlineLevel="0" collapsed="false">
      <c r="B2773" s="1" t="str">
        <f aca="false">поверители!$E2773</f>
        <v>900916</v>
      </c>
      <c r="C2773" s="64" t="s">
        <v>2567</v>
      </c>
      <c r="D2773" s="87"/>
      <c r="E2773" s="80" t="s">
        <v>13521</v>
      </c>
      <c r="F2773" s="87"/>
      <c r="G2773" s="63" t="s">
        <v>10335</v>
      </c>
      <c r="H2773" s="66" t="s">
        <v>11697</v>
      </c>
      <c r="I2773" s="67" t="n">
        <v>2014</v>
      </c>
      <c r="J2773" s="89"/>
      <c r="K2773" s="89"/>
      <c r="L2773" s="89"/>
      <c r="M2773" s="89"/>
      <c r="N2773" s="89"/>
      <c r="O2773" s="71" t="s">
        <v>10335</v>
      </c>
      <c r="P2773" s="71"/>
      <c r="Q2773" s="71" t="s">
        <v>10338</v>
      </c>
      <c r="R2773" s="79" t="s">
        <v>10339</v>
      </c>
      <c r="S2773" s="74" t="n">
        <v>45182</v>
      </c>
      <c r="T2773" s="74" t="n">
        <v>45912</v>
      </c>
      <c r="U2773" s="87" t="s">
        <v>10340</v>
      </c>
      <c r="V2773" s="87" t="s">
        <v>10341</v>
      </c>
      <c r="W2773" s="76"/>
      <c r="X2773" s="71" t="s">
        <v>10335</v>
      </c>
      <c r="Y2773" s="71" t="s">
        <v>10335</v>
      </c>
      <c r="Z2773" s="63" t="s">
        <v>11611</v>
      </c>
      <c r="AA2773" s="89"/>
      <c r="AB2773" s="89"/>
      <c r="AC2773" s="89"/>
      <c r="AD2773" s="89"/>
      <c r="AE2773" s="125" t="s">
        <v>11612</v>
      </c>
      <c r="AF2773" s="89"/>
      <c r="AG2773" s="89"/>
      <c r="AH2773" s="89"/>
      <c r="AI2773" s="67" t="s">
        <v>11647</v>
      </c>
      <c r="AJ2773" s="64" t="s">
        <v>10346</v>
      </c>
      <c r="AK2773" s="68"/>
      <c r="AL2773" s="68"/>
      <c r="AM2773" s="68"/>
      <c r="AN2773" s="110"/>
      <c r="AO2773" s="110"/>
      <c r="AP2773" s="107"/>
      <c r="AQ2773" s="68"/>
    </row>
    <row r="2774" customFormat="false" ht="34.3" hidden="false" customHeight="false" outlineLevel="0" collapsed="false">
      <c r="B2774" s="1" t="str">
        <f aca="false">поверители!$E2774</f>
        <v>870</v>
      </c>
      <c r="C2774" s="64" t="s">
        <v>2567</v>
      </c>
      <c r="D2774" s="87"/>
      <c r="E2774" s="67" t="s">
        <v>13522</v>
      </c>
      <c r="F2774" s="87"/>
      <c r="G2774" s="63" t="s">
        <v>10335</v>
      </c>
      <c r="H2774" s="66" t="s">
        <v>11697</v>
      </c>
      <c r="I2774" s="67" t="s">
        <v>10652</v>
      </c>
      <c r="J2774" s="89"/>
      <c r="K2774" s="89"/>
      <c r="L2774" s="89"/>
      <c r="M2774" s="89"/>
      <c r="N2774" s="89"/>
      <c r="O2774" s="71" t="s">
        <v>10335</v>
      </c>
      <c r="P2774" s="71"/>
      <c r="Q2774" s="71" t="s">
        <v>10338</v>
      </c>
      <c r="R2774" s="79" t="s">
        <v>10339</v>
      </c>
      <c r="S2774" s="74" t="n">
        <v>45182</v>
      </c>
      <c r="T2774" s="74" t="n">
        <v>45912</v>
      </c>
      <c r="U2774" s="87" t="s">
        <v>10340</v>
      </c>
      <c r="V2774" s="87" t="s">
        <v>10341</v>
      </c>
      <c r="W2774" s="76"/>
      <c r="X2774" s="71" t="s">
        <v>10335</v>
      </c>
      <c r="Y2774" s="71" t="s">
        <v>10335</v>
      </c>
      <c r="Z2774" s="63" t="s">
        <v>11611</v>
      </c>
      <c r="AA2774" s="89"/>
      <c r="AB2774" s="89"/>
      <c r="AC2774" s="89"/>
      <c r="AD2774" s="89"/>
      <c r="AE2774" s="125" t="s">
        <v>11612</v>
      </c>
      <c r="AF2774" s="89"/>
      <c r="AG2774" s="89"/>
      <c r="AH2774" s="89"/>
      <c r="AI2774" s="67" t="s">
        <v>11647</v>
      </c>
      <c r="AJ2774" s="64" t="s">
        <v>42</v>
      </c>
      <c r="AK2774" s="68"/>
      <c r="AL2774" s="68"/>
      <c r="AM2774" s="68"/>
      <c r="AN2774" s="110"/>
      <c r="AO2774" s="110"/>
      <c r="AP2774" s="107"/>
      <c r="AQ2774" s="68"/>
    </row>
    <row r="2775" customFormat="false" ht="34.3" hidden="false" customHeight="false" outlineLevel="0" collapsed="false">
      <c r="B2775" s="1" t="str">
        <f aca="false">поверители!$E2775</f>
        <v>03102017</v>
      </c>
      <c r="C2775" s="64" t="s">
        <v>2567</v>
      </c>
      <c r="D2775" s="87"/>
      <c r="E2775" s="67" t="s">
        <v>13523</v>
      </c>
      <c r="F2775" s="87"/>
      <c r="G2775" s="63" t="s">
        <v>10335</v>
      </c>
      <c r="H2775" s="66" t="s">
        <v>11697</v>
      </c>
      <c r="I2775" s="67" t="s">
        <v>10652</v>
      </c>
      <c r="J2775" s="89"/>
      <c r="K2775" s="89"/>
      <c r="L2775" s="89"/>
      <c r="M2775" s="89"/>
      <c r="N2775" s="89"/>
      <c r="O2775" s="71" t="s">
        <v>10335</v>
      </c>
      <c r="P2775" s="71"/>
      <c r="Q2775" s="71" t="s">
        <v>10338</v>
      </c>
      <c r="R2775" s="79" t="s">
        <v>10339</v>
      </c>
      <c r="S2775" s="74" t="n">
        <v>45182</v>
      </c>
      <c r="T2775" s="74" t="n">
        <v>45912</v>
      </c>
      <c r="U2775" s="87" t="s">
        <v>10340</v>
      </c>
      <c r="V2775" s="87" t="s">
        <v>10341</v>
      </c>
      <c r="W2775" s="76"/>
      <c r="X2775" s="71" t="s">
        <v>10335</v>
      </c>
      <c r="Y2775" s="71" t="s">
        <v>10335</v>
      </c>
      <c r="Z2775" s="63" t="s">
        <v>11611</v>
      </c>
      <c r="AA2775" s="89"/>
      <c r="AB2775" s="89"/>
      <c r="AC2775" s="89"/>
      <c r="AD2775" s="89"/>
      <c r="AE2775" s="125" t="s">
        <v>11612</v>
      </c>
      <c r="AF2775" s="89"/>
      <c r="AG2775" s="89"/>
      <c r="AH2775" s="89"/>
      <c r="AI2775" s="67" t="s">
        <v>11647</v>
      </c>
      <c r="AJ2775" s="64" t="s">
        <v>42</v>
      </c>
      <c r="AK2775" s="68"/>
      <c r="AL2775" s="68"/>
      <c r="AM2775" s="68"/>
      <c r="AN2775" s="110"/>
      <c r="AO2775" s="110"/>
      <c r="AP2775" s="107"/>
      <c r="AQ2775" s="68"/>
    </row>
    <row r="2776" customFormat="false" ht="34.3" hidden="false" customHeight="false" outlineLevel="0" collapsed="false">
      <c r="B2776" s="1" t="str">
        <f aca="false">поверители!$E2776</f>
        <v>864</v>
      </c>
      <c r="C2776" s="64" t="s">
        <v>2567</v>
      </c>
      <c r="D2776" s="87"/>
      <c r="E2776" s="67" t="s">
        <v>13524</v>
      </c>
      <c r="F2776" s="87"/>
      <c r="G2776" s="63" t="s">
        <v>10335</v>
      </c>
      <c r="H2776" s="66" t="s">
        <v>11697</v>
      </c>
      <c r="I2776" s="67" t="s">
        <v>10652</v>
      </c>
      <c r="J2776" s="89"/>
      <c r="K2776" s="89"/>
      <c r="L2776" s="89"/>
      <c r="M2776" s="89"/>
      <c r="N2776" s="89"/>
      <c r="O2776" s="71" t="s">
        <v>10335</v>
      </c>
      <c r="P2776" s="71"/>
      <c r="Q2776" s="71" t="s">
        <v>10338</v>
      </c>
      <c r="R2776" s="79" t="s">
        <v>10339</v>
      </c>
      <c r="S2776" s="74" t="n">
        <v>45182</v>
      </c>
      <c r="T2776" s="74" t="n">
        <v>45912</v>
      </c>
      <c r="U2776" s="87" t="s">
        <v>10340</v>
      </c>
      <c r="V2776" s="87" t="s">
        <v>10341</v>
      </c>
      <c r="W2776" s="76"/>
      <c r="X2776" s="71" t="s">
        <v>10335</v>
      </c>
      <c r="Y2776" s="71" t="s">
        <v>10335</v>
      </c>
      <c r="Z2776" s="63" t="s">
        <v>11611</v>
      </c>
      <c r="AA2776" s="89"/>
      <c r="AB2776" s="89"/>
      <c r="AC2776" s="89"/>
      <c r="AD2776" s="89"/>
      <c r="AE2776" s="125" t="s">
        <v>11612</v>
      </c>
      <c r="AF2776" s="89"/>
      <c r="AG2776" s="89"/>
      <c r="AH2776" s="89"/>
      <c r="AI2776" s="67" t="s">
        <v>11647</v>
      </c>
      <c r="AJ2776" s="64" t="s">
        <v>42</v>
      </c>
      <c r="AK2776" s="68"/>
      <c r="AL2776" s="68"/>
      <c r="AM2776" s="68"/>
      <c r="AN2776" s="110"/>
      <c r="AO2776" s="110"/>
      <c r="AP2776" s="107"/>
      <c r="AQ2776" s="68"/>
    </row>
    <row r="2777" customFormat="false" ht="34.3" hidden="false" customHeight="false" outlineLevel="0" collapsed="false">
      <c r="B2777" s="1" t="str">
        <f aca="false">поверители!$E2777</f>
        <v>872</v>
      </c>
      <c r="C2777" s="64" t="s">
        <v>2567</v>
      </c>
      <c r="D2777" s="87"/>
      <c r="E2777" s="67" t="s">
        <v>13525</v>
      </c>
      <c r="F2777" s="87"/>
      <c r="G2777" s="63" t="s">
        <v>10335</v>
      </c>
      <c r="H2777" s="66" t="s">
        <v>11697</v>
      </c>
      <c r="I2777" s="67" t="s">
        <v>10652</v>
      </c>
      <c r="J2777" s="89"/>
      <c r="K2777" s="89"/>
      <c r="L2777" s="89"/>
      <c r="M2777" s="89"/>
      <c r="N2777" s="89"/>
      <c r="O2777" s="71" t="s">
        <v>10335</v>
      </c>
      <c r="P2777" s="71"/>
      <c r="Q2777" s="71" t="s">
        <v>10338</v>
      </c>
      <c r="R2777" s="79" t="s">
        <v>10339</v>
      </c>
      <c r="S2777" s="74" t="n">
        <v>45182</v>
      </c>
      <c r="T2777" s="74" t="n">
        <v>45912</v>
      </c>
      <c r="U2777" s="87" t="s">
        <v>10340</v>
      </c>
      <c r="V2777" s="87" t="s">
        <v>10341</v>
      </c>
      <c r="W2777" s="76"/>
      <c r="X2777" s="71" t="s">
        <v>10335</v>
      </c>
      <c r="Y2777" s="71" t="s">
        <v>10335</v>
      </c>
      <c r="Z2777" s="63" t="s">
        <v>11611</v>
      </c>
      <c r="AA2777" s="89"/>
      <c r="AB2777" s="89"/>
      <c r="AC2777" s="89"/>
      <c r="AD2777" s="89"/>
      <c r="AE2777" s="125" t="s">
        <v>11612</v>
      </c>
      <c r="AF2777" s="89"/>
      <c r="AG2777" s="89"/>
      <c r="AH2777" s="89"/>
      <c r="AI2777" s="67" t="s">
        <v>11647</v>
      </c>
      <c r="AJ2777" s="64" t="s">
        <v>42</v>
      </c>
      <c r="AK2777" s="68"/>
      <c r="AL2777" s="68"/>
      <c r="AM2777" s="68"/>
      <c r="AN2777" s="110"/>
      <c r="AO2777" s="110"/>
      <c r="AP2777" s="107"/>
      <c r="AQ2777" s="68"/>
    </row>
    <row r="2778" customFormat="false" ht="16.4" hidden="false" customHeight="false" outlineLevel="0" collapsed="false">
      <c r="B2778" s="1" t="str">
        <f aca="false">поверители!$E2778</f>
        <v>900969</v>
      </c>
      <c r="C2778" s="64" t="s">
        <v>98</v>
      </c>
      <c r="D2778" s="87"/>
      <c r="E2778" s="80" t="s">
        <v>13517</v>
      </c>
      <c r="F2778" s="87"/>
      <c r="G2778" s="63" t="s">
        <v>10335</v>
      </c>
      <c r="H2778" s="63" t="s">
        <v>13526</v>
      </c>
      <c r="I2778" s="67" t="s">
        <v>10374</v>
      </c>
      <c r="J2778" s="89"/>
      <c r="K2778" s="89"/>
      <c r="L2778" s="89"/>
      <c r="M2778" s="89"/>
      <c r="N2778" s="89"/>
      <c r="O2778" s="71" t="s">
        <v>10335</v>
      </c>
      <c r="P2778" s="71"/>
      <c r="Q2778" s="71" t="s">
        <v>10338</v>
      </c>
      <c r="R2778" s="79" t="s">
        <v>10339</v>
      </c>
      <c r="S2778" s="74" t="n">
        <v>45182</v>
      </c>
      <c r="T2778" s="74" t="n">
        <v>45912</v>
      </c>
      <c r="U2778" s="87" t="s">
        <v>10340</v>
      </c>
      <c r="V2778" s="87" t="s">
        <v>10341</v>
      </c>
      <c r="W2778" s="76"/>
      <c r="X2778" s="71" t="s">
        <v>10335</v>
      </c>
      <c r="Y2778" s="71" t="s">
        <v>10335</v>
      </c>
      <c r="Z2778" s="126" t="s">
        <v>12995</v>
      </c>
      <c r="AA2778" s="89"/>
      <c r="AB2778" s="89"/>
      <c r="AC2778" s="89"/>
      <c r="AD2778" s="89"/>
      <c r="AE2778" s="125" t="s">
        <v>11612</v>
      </c>
      <c r="AF2778" s="89"/>
      <c r="AG2778" s="89"/>
      <c r="AH2778" s="89"/>
      <c r="AI2778" s="67" t="s">
        <v>11647</v>
      </c>
      <c r="AJ2778" s="64" t="s">
        <v>10346</v>
      </c>
      <c r="AK2778" s="68"/>
      <c r="AL2778" s="68"/>
      <c r="AM2778" s="68"/>
      <c r="AN2778" s="110"/>
      <c r="AO2778" s="110"/>
      <c r="AP2778" s="107"/>
      <c r="AQ2778" s="68"/>
    </row>
    <row r="2779" customFormat="false" ht="16.4" hidden="false" customHeight="false" outlineLevel="0" collapsed="false">
      <c r="B2779" s="1" t="str">
        <f aca="false">поверители!$E2779</f>
        <v>900871</v>
      </c>
      <c r="C2779" s="64" t="s">
        <v>98</v>
      </c>
      <c r="D2779" s="87"/>
      <c r="E2779" s="80" t="s">
        <v>13519</v>
      </c>
      <c r="F2779" s="87"/>
      <c r="G2779" s="63" t="s">
        <v>10335</v>
      </c>
      <c r="H2779" s="63" t="s">
        <v>13526</v>
      </c>
      <c r="I2779" s="67" t="s">
        <v>10374</v>
      </c>
      <c r="J2779" s="89"/>
      <c r="K2779" s="89"/>
      <c r="L2779" s="89"/>
      <c r="M2779" s="89"/>
      <c r="N2779" s="89"/>
      <c r="O2779" s="71" t="s">
        <v>10335</v>
      </c>
      <c r="P2779" s="71"/>
      <c r="Q2779" s="71" t="s">
        <v>10338</v>
      </c>
      <c r="R2779" s="79" t="s">
        <v>10339</v>
      </c>
      <c r="S2779" s="74" t="n">
        <v>45182</v>
      </c>
      <c r="T2779" s="74" t="n">
        <v>45912</v>
      </c>
      <c r="U2779" s="87" t="s">
        <v>10340</v>
      </c>
      <c r="V2779" s="87" t="s">
        <v>10341</v>
      </c>
      <c r="W2779" s="76"/>
      <c r="X2779" s="71" t="s">
        <v>10335</v>
      </c>
      <c r="Y2779" s="71" t="s">
        <v>10335</v>
      </c>
      <c r="Z2779" s="126" t="s">
        <v>12995</v>
      </c>
      <c r="AA2779" s="89"/>
      <c r="AB2779" s="89"/>
      <c r="AC2779" s="89"/>
      <c r="AD2779" s="89"/>
      <c r="AE2779" s="125" t="s">
        <v>11612</v>
      </c>
      <c r="AF2779" s="89"/>
      <c r="AG2779" s="89"/>
      <c r="AH2779" s="89"/>
      <c r="AI2779" s="67" t="s">
        <v>11647</v>
      </c>
      <c r="AJ2779" s="64" t="s">
        <v>10346</v>
      </c>
      <c r="AK2779" s="68"/>
      <c r="AL2779" s="68"/>
      <c r="AM2779" s="68"/>
      <c r="AN2779" s="110"/>
      <c r="AO2779" s="110"/>
      <c r="AP2779" s="107"/>
      <c r="AQ2779" s="68"/>
    </row>
    <row r="2780" customFormat="false" ht="16.4" hidden="false" customHeight="false" outlineLevel="0" collapsed="false">
      <c r="B2780" s="1" t="str">
        <f aca="false">поверители!$E2780</f>
        <v>900870</v>
      </c>
      <c r="C2780" s="64" t="s">
        <v>98</v>
      </c>
      <c r="D2780" s="87"/>
      <c r="E2780" s="80" t="s">
        <v>13520</v>
      </c>
      <c r="F2780" s="87"/>
      <c r="G2780" s="63" t="s">
        <v>10335</v>
      </c>
      <c r="H2780" s="63" t="s">
        <v>13526</v>
      </c>
      <c r="I2780" s="67" t="s">
        <v>10374</v>
      </c>
      <c r="J2780" s="89"/>
      <c r="K2780" s="89"/>
      <c r="L2780" s="89"/>
      <c r="M2780" s="89"/>
      <c r="N2780" s="89"/>
      <c r="O2780" s="71" t="s">
        <v>10335</v>
      </c>
      <c r="P2780" s="71"/>
      <c r="Q2780" s="71" t="s">
        <v>10338</v>
      </c>
      <c r="R2780" s="79" t="s">
        <v>10339</v>
      </c>
      <c r="S2780" s="74" t="n">
        <v>45182</v>
      </c>
      <c r="T2780" s="74" t="n">
        <v>45912</v>
      </c>
      <c r="U2780" s="87" t="s">
        <v>10340</v>
      </c>
      <c r="V2780" s="87" t="s">
        <v>10341</v>
      </c>
      <c r="W2780" s="76"/>
      <c r="X2780" s="71" t="s">
        <v>10335</v>
      </c>
      <c r="Y2780" s="71" t="s">
        <v>10335</v>
      </c>
      <c r="Z2780" s="126" t="s">
        <v>12995</v>
      </c>
      <c r="AA2780" s="89"/>
      <c r="AB2780" s="89"/>
      <c r="AC2780" s="89"/>
      <c r="AD2780" s="89"/>
      <c r="AE2780" s="125" t="s">
        <v>11612</v>
      </c>
      <c r="AF2780" s="89"/>
      <c r="AG2780" s="89"/>
      <c r="AH2780" s="89"/>
      <c r="AI2780" s="67" t="s">
        <v>11647</v>
      </c>
      <c r="AJ2780" s="64" t="s">
        <v>10346</v>
      </c>
      <c r="AK2780" s="68"/>
      <c r="AL2780" s="68"/>
      <c r="AM2780" s="68"/>
      <c r="AN2780" s="110"/>
      <c r="AO2780" s="110"/>
      <c r="AP2780" s="107"/>
      <c r="AQ2780" s="68"/>
    </row>
    <row r="2781" customFormat="false" ht="16.4" hidden="false" customHeight="false" outlineLevel="0" collapsed="false">
      <c r="B2781" s="1" t="str">
        <f aca="false">поверители!$E2781</f>
        <v>900916</v>
      </c>
      <c r="C2781" s="64" t="s">
        <v>98</v>
      </c>
      <c r="D2781" s="87"/>
      <c r="E2781" s="80" t="s">
        <v>13521</v>
      </c>
      <c r="F2781" s="87"/>
      <c r="G2781" s="63" t="s">
        <v>10335</v>
      </c>
      <c r="H2781" s="63" t="s">
        <v>13526</v>
      </c>
      <c r="I2781" s="67" t="s">
        <v>10374</v>
      </c>
      <c r="J2781" s="89"/>
      <c r="K2781" s="89"/>
      <c r="L2781" s="89"/>
      <c r="M2781" s="89"/>
      <c r="N2781" s="89"/>
      <c r="O2781" s="71" t="s">
        <v>10335</v>
      </c>
      <c r="P2781" s="71"/>
      <c r="Q2781" s="71" t="s">
        <v>10338</v>
      </c>
      <c r="R2781" s="79" t="s">
        <v>10339</v>
      </c>
      <c r="S2781" s="74" t="n">
        <v>45182</v>
      </c>
      <c r="T2781" s="74" t="n">
        <v>45912</v>
      </c>
      <c r="U2781" s="87" t="s">
        <v>10340</v>
      </c>
      <c r="V2781" s="87" t="s">
        <v>10341</v>
      </c>
      <c r="W2781" s="76"/>
      <c r="X2781" s="71" t="s">
        <v>10335</v>
      </c>
      <c r="Y2781" s="71" t="s">
        <v>10335</v>
      </c>
      <c r="Z2781" s="126" t="s">
        <v>12995</v>
      </c>
      <c r="AA2781" s="89"/>
      <c r="AB2781" s="89"/>
      <c r="AC2781" s="89"/>
      <c r="AD2781" s="89"/>
      <c r="AE2781" s="125" t="s">
        <v>11612</v>
      </c>
      <c r="AF2781" s="89"/>
      <c r="AG2781" s="89"/>
      <c r="AH2781" s="89"/>
      <c r="AI2781" s="67" t="s">
        <v>11647</v>
      </c>
      <c r="AJ2781" s="64" t="s">
        <v>42</v>
      </c>
      <c r="AK2781" s="68"/>
      <c r="AL2781" s="68"/>
      <c r="AM2781" s="68"/>
      <c r="AN2781" s="110"/>
      <c r="AO2781" s="110"/>
      <c r="AP2781" s="107"/>
      <c r="AQ2781" s="68"/>
    </row>
    <row r="2782" customFormat="false" ht="17.9" hidden="false" customHeight="false" outlineLevel="0" collapsed="false">
      <c r="B2782" s="1" t="str">
        <f aca="false">поверители!$E2782</f>
        <v>LB06870426C</v>
      </c>
      <c r="C2782" s="64" t="s">
        <v>114</v>
      </c>
      <c r="D2782" s="87"/>
      <c r="E2782" s="67" t="s">
        <v>13527</v>
      </c>
      <c r="F2782" s="87"/>
      <c r="G2782" s="63" t="s">
        <v>10335</v>
      </c>
      <c r="H2782" s="66" t="s">
        <v>12958</v>
      </c>
      <c r="I2782" s="67" t="s">
        <v>10469</v>
      </c>
      <c r="J2782" s="89"/>
      <c r="K2782" s="89"/>
      <c r="L2782" s="89"/>
      <c r="M2782" s="89"/>
      <c r="N2782" s="89"/>
      <c r="O2782" s="71" t="s">
        <v>10335</v>
      </c>
      <c r="P2782" s="71"/>
      <c r="Q2782" s="71" t="s">
        <v>10338</v>
      </c>
      <c r="R2782" s="79" t="s">
        <v>10339</v>
      </c>
      <c r="S2782" s="74" t="n">
        <v>45182</v>
      </c>
      <c r="T2782" s="74" t="n">
        <v>45912</v>
      </c>
      <c r="U2782" s="87" t="s">
        <v>10340</v>
      </c>
      <c r="V2782" s="87" t="s">
        <v>10341</v>
      </c>
      <c r="W2782" s="76"/>
      <c r="X2782" s="71" t="s">
        <v>10335</v>
      </c>
      <c r="Y2782" s="71" t="s">
        <v>10335</v>
      </c>
      <c r="Z2782" s="64" t="s">
        <v>12959</v>
      </c>
      <c r="AA2782" s="89"/>
      <c r="AB2782" s="89"/>
      <c r="AC2782" s="89"/>
      <c r="AD2782" s="89"/>
      <c r="AE2782" s="125" t="s">
        <v>11612</v>
      </c>
      <c r="AF2782" s="89"/>
      <c r="AG2782" s="89"/>
      <c r="AH2782" s="89"/>
      <c r="AI2782" s="67" t="s">
        <v>12973</v>
      </c>
      <c r="AJ2782" s="64" t="s">
        <v>42</v>
      </c>
      <c r="AK2782" s="68"/>
      <c r="AL2782" s="68"/>
      <c r="AM2782" s="68"/>
      <c r="AN2782" s="110"/>
      <c r="AO2782" s="110"/>
      <c r="AP2782" s="107"/>
      <c r="AQ2782" s="68"/>
    </row>
    <row r="2783" customFormat="false" ht="15" hidden="false" customHeight="false" outlineLevel="0" collapsed="false">
      <c r="B2783" s="1" t="str">
        <f aca="false">поверители!$E2783</f>
        <v>2080999</v>
      </c>
      <c r="C2783" s="64" t="s">
        <v>67</v>
      </c>
      <c r="D2783" s="87"/>
      <c r="E2783" s="67" t="s">
        <v>13528</v>
      </c>
      <c r="F2783" s="87"/>
      <c r="G2783" s="63" t="s">
        <v>10335</v>
      </c>
      <c r="H2783" s="64" t="s">
        <v>70</v>
      </c>
      <c r="I2783" s="67" t="s">
        <v>10369</v>
      </c>
      <c r="J2783" s="89"/>
      <c r="K2783" s="89"/>
      <c r="L2783" s="89"/>
      <c r="M2783" s="89"/>
      <c r="N2783" s="89"/>
      <c r="O2783" s="71" t="s">
        <v>10335</v>
      </c>
      <c r="P2783" s="71"/>
      <c r="Q2783" s="71" t="s">
        <v>10338</v>
      </c>
      <c r="R2783" s="79" t="s">
        <v>10339</v>
      </c>
      <c r="S2783" s="95" t="n">
        <v>45189</v>
      </c>
      <c r="T2783" s="74" t="n">
        <v>45554</v>
      </c>
      <c r="U2783" s="87" t="s">
        <v>10340</v>
      </c>
      <c r="V2783" s="87" t="s">
        <v>10341</v>
      </c>
      <c r="W2783" s="76"/>
      <c r="X2783" s="71" t="s">
        <v>10335</v>
      </c>
      <c r="Y2783" s="71" t="s">
        <v>10335</v>
      </c>
      <c r="Z2783" s="126" t="s">
        <v>12941</v>
      </c>
      <c r="AA2783" s="89"/>
      <c r="AB2783" s="89"/>
      <c r="AC2783" s="89"/>
      <c r="AD2783" s="89"/>
      <c r="AE2783" s="125" t="s">
        <v>11636</v>
      </c>
      <c r="AF2783" s="89"/>
      <c r="AG2783" s="89"/>
      <c r="AH2783" s="89"/>
      <c r="AI2783" s="67" t="s">
        <v>12942</v>
      </c>
      <c r="AJ2783" s="64" t="s">
        <v>10346</v>
      </c>
      <c r="AK2783" s="68"/>
      <c r="AL2783" s="68"/>
      <c r="AM2783" s="68"/>
      <c r="AN2783" s="110"/>
      <c r="AO2783" s="110"/>
      <c r="AP2783" s="107"/>
      <c r="AQ2783" s="68"/>
    </row>
    <row r="2784" customFormat="false" ht="50.7" hidden="false" customHeight="false" outlineLevel="0" collapsed="false">
      <c r="B2784" s="1" t="str">
        <f aca="false">поверители!$E2784</f>
        <v>02524165/03390384</v>
      </c>
      <c r="C2784" s="64" t="s">
        <v>1711</v>
      </c>
      <c r="D2784" s="87"/>
      <c r="E2784" s="67" t="s">
        <v>13529</v>
      </c>
      <c r="F2784" s="87"/>
      <c r="G2784" s="63" t="s">
        <v>10335</v>
      </c>
      <c r="H2784" s="80" t="s">
        <v>11629</v>
      </c>
      <c r="I2784" s="67" t="s">
        <v>10652</v>
      </c>
      <c r="J2784" s="89"/>
      <c r="K2784" s="89"/>
      <c r="L2784" s="89"/>
      <c r="M2784" s="89"/>
      <c r="N2784" s="89"/>
      <c r="O2784" s="71" t="s">
        <v>10335</v>
      </c>
      <c r="P2784" s="71"/>
      <c r="Q2784" s="71" t="s">
        <v>10338</v>
      </c>
      <c r="R2784" s="79" t="s">
        <v>10339</v>
      </c>
      <c r="S2784" s="95" t="n">
        <v>45189</v>
      </c>
      <c r="T2784" s="74" t="n">
        <v>45919</v>
      </c>
      <c r="U2784" s="87" t="s">
        <v>10340</v>
      </c>
      <c r="V2784" s="87" t="s">
        <v>10341</v>
      </c>
      <c r="W2784" s="76"/>
      <c r="X2784" s="71" t="s">
        <v>10335</v>
      </c>
      <c r="Y2784" s="71" t="s">
        <v>10335</v>
      </c>
      <c r="Z2784" s="66" t="s">
        <v>11630</v>
      </c>
      <c r="AA2784" s="89"/>
      <c r="AB2784" s="89"/>
      <c r="AC2784" s="89"/>
      <c r="AD2784" s="89"/>
      <c r="AE2784" s="125" t="s">
        <v>11636</v>
      </c>
      <c r="AF2784" s="89"/>
      <c r="AG2784" s="89"/>
      <c r="AH2784" s="89"/>
      <c r="AI2784" s="67" t="s">
        <v>11708</v>
      </c>
      <c r="AJ2784" s="64" t="s">
        <v>42</v>
      </c>
      <c r="AK2784" s="68"/>
      <c r="AL2784" s="68"/>
      <c r="AM2784" s="68"/>
      <c r="AN2784" s="110"/>
      <c r="AO2784" s="110"/>
      <c r="AP2784" s="107"/>
      <c r="AQ2784" s="68"/>
    </row>
    <row r="2785" customFormat="false" ht="15" hidden="false" customHeight="false" outlineLevel="0" collapsed="false">
      <c r="B2785" s="1" t="str">
        <f aca="false">поверители!$E2785</f>
        <v>900712</v>
      </c>
      <c r="C2785" s="64" t="s">
        <v>2567</v>
      </c>
      <c r="D2785" s="87"/>
      <c r="E2785" s="81" t="s">
        <v>13530</v>
      </c>
      <c r="F2785" s="87"/>
      <c r="G2785" s="63" t="s">
        <v>10335</v>
      </c>
      <c r="H2785" s="63" t="s">
        <v>11697</v>
      </c>
      <c r="I2785" s="67" t="n">
        <v>2014</v>
      </c>
      <c r="J2785" s="89"/>
      <c r="K2785" s="89"/>
      <c r="L2785" s="89"/>
      <c r="M2785" s="89"/>
      <c r="N2785" s="89"/>
      <c r="O2785" s="71" t="s">
        <v>10335</v>
      </c>
      <c r="P2785" s="71"/>
      <c r="Q2785" s="71" t="s">
        <v>10338</v>
      </c>
      <c r="R2785" s="79" t="s">
        <v>10339</v>
      </c>
      <c r="S2785" s="95" t="n">
        <v>45189</v>
      </c>
      <c r="T2785" s="74" t="n">
        <v>45919</v>
      </c>
      <c r="U2785" s="87" t="s">
        <v>10340</v>
      </c>
      <c r="V2785" s="87" t="s">
        <v>10341</v>
      </c>
      <c r="W2785" s="76"/>
      <c r="X2785" s="71" t="s">
        <v>10335</v>
      </c>
      <c r="Y2785" s="71" t="s">
        <v>10335</v>
      </c>
      <c r="Z2785" s="63" t="s">
        <v>11611</v>
      </c>
      <c r="AA2785" s="89"/>
      <c r="AB2785" s="89"/>
      <c r="AC2785" s="89"/>
      <c r="AD2785" s="89"/>
      <c r="AE2785" s="125" t="s">
        <v>11612</v>
      </c>
      <c r="AF2785" s="89"/>
      <c r="AG2785" s="89"/>
      <c r="AH2785" s="89"/>
      <c r="AI2785" s="67" t="s">
        <v>11647</v>
      </c>
      <c r="AJ2785" s="64" t="s">
        <v>10346</v>
      </c>
      <c r="AK2785" s="68"/>
      <c r="AL2785" s="68"/>
      <c r="AM2785" s="68"/>
      <c r="AN2785" s="110"/>
      <c r="AO2785" s="110"/>
      <c r="AP2785" s="107"/>
      <c r="AQ2785" s="68"/>
    </row>
    <row r="2786" customFormat="false" ht="15" hidden="false" customHeight="false" outlineLevel="0" collapsed="false">
      <c r="B2786" s="1" t="str">
        <f aca="false">поверители!$E2786</f>
        <v>902782</v>
      </c>
      <c r="C2786" s="64" t="s">
        <v>2567</v>
      </c>
      <c r="D2786" s="87"/>
      <c r="E2786" s="81" t="s">
        <v>13531</v>
      </c>
      <c r="F2786" s="87"/>
      <c r="G2786" s="63" t="s">
        <v>10335</v>
      </c>
      <c r="H2786" s="63" t="s">
        <v>11697</v>
      </c>
      <c r="I2786" s="67" t="n">
        <v>2014</v>
      </c>
      <c r="J2786" s="89"/>
      <c r="K2786" s="89"/>
      <c r="L2786" s="89"/>
      <c r="M2786" s="89"/>
      <c r="N2786" s="89"/>
      <c r="O2786" s="71" t="s">
        <v>10335</v>
      </c>
      <c r="P2786" s="71"/>
      <c r="Q2786" s="71" t="s">
        <v>10338</v>
      </c>
      <c r="R2786" s="79" t="s">
        <v>10339</v>
      </c>
      <c r="S2786" s="95" t="n">
        <v>45189</v>
      </c>
      <c r="T2786" s="74" t="n">
        <v>45919</v>
      </c>
      <c r="U2786" s="87" t="s">
        <v>10340</v>
      </c>
      <c r="V2786" s="87" t="s">
        <v>10341</v>
      </c>
      <c r="W2786" s="76"/>
      <c r="X2786" s="71" t="s">
        <v>10335</v>
      </c>
      <c r="Y2786" s="71" t="s">
        <v>10335</v>
      </c>
      <c r="Z2786" s="63" t="s">
        <v>11611</v>
      </c>
      <c r="AA2786" s="89"/>
      <c r="AB2786" s="89"/>
      <c r="AC2786" s="89"/>
      <c r="AD2786" s="89"/>
      <c r="AE2786" s="125" t="s">
        <v>11612</v>
      </c>
      <c r="AF2786" s="89"/>
      <c r="AG2786" s="89"/>
      <c r="AH2786" s="89"/>
      <c r="AI2786" s="67" t="s">
        <v>11647</v>
      </c>
      <c r="AJ2786" s="64" t="s">
        <v>10346</v>
      </c>
      <c r="AK2786" s="68"/>
      <c r="AL2786" s="68"/>
      <c r="AM2786" s="68"/>
      <c r="AN2786" s="110"/>
      <c r="AO2786" s="110"/>
      <c r="AP2786" s="107"/>
      <c r="AQ2786" s="68"/>
    </row>
    <row r="2787" customFormat="false" ht="15" hidden="false" customHeight="false" outlineLevel="0" collapsed="false">
      <c r="B2787" s="1" t="str">
        <f aca="false">поверители!$E2787</f>
        <v>900958</v>
      </c>
      <c r="C2787" s="64" t="s">
        <v>2567</v>
      </c>
      <c r="D2787" s="87"/>
      <c r="E2787" s="81" t="s">
        <v>13532</v>
      </c>
      <c r="F2787" s="87"/>
      <c r="G2787" s="63" t="s">
        <v>10335</v>
      </c>
      <c r="H2787" s="63" t="s">
        <v>11697</v>
      </c>
      <c r="I2787" s="67" t="n">
        <v>2014</v>
      </c>
      <c r="J2787" s="89"/>
      <c r="K2787" s="89"/>
      <c r="L2787" s="89"/>
      <c r="M2787" s="89"/>
      <c r="N2787" s="89"/>
      <c r="O2787" s="71" t="s">
        <v>10335</v>
      </c>
      <c r="P2787" s="71"/>
      <c r="Q2787" s="71" t="s">
        <v>10338</v>
      </c>
      <c r="R2787" s="79" t="s">
        <v>10339</v>
      </c>
      <c r="S2787" s="95" t="n">
        <v>45189</v>
      </c>
      <c r="T2787" s="74" t="n">
        <v>45919</v>
      </c>
      <c r="U2787" s="87" t="s">
        <v>10340</v>
      </c>
      <c r="V2787" s="87" t="s">
        <v>10341</v>
      </c>
      <c r="W2787" s="76"/>
      <c r="X2787" s="71" t="s">
        <v>10335</v>
      </c>
      <c r="Y2787" s="71" t="s">
        <v>10335</v>
      </c>
      <c r="Z2787" s="63" t="s">
        <v>11611</v>
      </c>
      <c r="AA2787" s="89"/>
      <c r="AB2787" s="89"/>
      <c r="AC2787" s="89"/>
      <c r="AD2787" s="89"/>
      <c r="AE2787" s="125" t="s">
        <v>11612</v>
      </c>
      <c r="AF2787" s="89"/>
      <c r="AG2787" s="89"/>
      <c r="AH2787" s="89"/>
      <c r="AI2787" s="67" t="s">
        <v>11647</v>
      </c>
      <c r="AJ2787" s="64" t="s">
        <v>10346</v>
      </c>
      <c r="AK2787" s="68"/>
      <c r="AL2787" s="68"/>
      <c r="AM2787" s="68"/>
      <c r="AN2787" s="110"/>
      <c r="AO2787" s="110"/>
      <c r="AP2787" s="107"/>
      <c r="AQ2787" s="68"/>
    </row>
    <row r="2788" customFormat="false" ht="15" hidden="false" customHeight="false" outlineLevel="0" collapsed="false">
      <c r="B2788" s="1" t="str">
        <f aca="false">поверители!$E2788</f>
        <v>900837</v>
      </c>
      <c r="C2788" s="64" t="s">
        <v>2567</v>
      </c>
      <c r="D2788" s="87"/>
      <c r="E2788" s="81" t="s">
        <v>13533</v>
      </c>
      <c r="F2788" s="87"/>
      <c r="G2788" s="63" t="s">
        <v>10335</v>
      </c>
      <c r="H2788" s="63" t="s">
        <v>11697</v>
      </c>
      <c r="I2788" s="67" t="n">
        <v>2014</v>
      </c>
      <c r="J2788" s="89"/>
      <c r="K2788" s="89"/>
      <c r="L2788" s="89"/>
      <c r="M2788" s="89"/>
      <c r="N2788" s="89"/>
      <c r="O2788" s="71" t="s">
        <v>10335</v>
      </c>
      <c r="P2788" s="71"/>
      <c r="Q2788" s="71" t="s">
        <v>10338</v>
      </c>
      <c r="R2788" s="79" t="s">
        <v>10339</v>
      </c>
      <c r="S2788" s="95" t="n">
        <v>45189</v>
      </c>
      <c r="T2788" s="74" t="n">
        <v>45919</v>
      </c>
      <c r="U2788" s="87" t="s">
        <v>10340</v>
      </c>
      <c r="V2788" s="87" t="s">
        <v>10341</v>
      </c>
      <c r="W2788" s="76"/>
      <c r="X2788" s="71" t="s">
        <v>10335</v>
      </c>
      <c r="Y2788" s="71" t="s">
        <v>10335</v>
      </c>
      <c r="Z2788" s="63" t="s">
        <v>11611</v>
      </c>
      <c r="AA2788" s="89"/>
      <c r="AB2788" s="89"/>
      <c r="AC2788" s="89"/>
      <c r="AD2788" s="89"/>
      <c r="AE2788" s="125" t="s">
        <v>11612</v>
      </c>
      <c r="AF2788" s="89"/>
      <c r="AG2788" s="89"/>
      <c r="AH2788" s="89"/>
      <c r="AI2788" s="67" t="s">
        <v>11647</v>
      </c>
      <c r="AJ2788" s="64" t="s">
        <v>10346</v>
      </c>
      <c r="AK2788" s="68"/>
      <c r="AL2788" s="68"/>
      <c r="AM2788" s="68"/>
      <c r="AN2788" s="110"/>
      <c r="AO2788" s="110"/>
      <c r="AP2788" s="107"/>
      <c r="AQ2788" s="68"/>
    </row>
    <row r="2789" customFormat="false" ht="15" hidden="false" customHeight="false" outlineLevel="0" collapsed="false">
      <c r="B2789" s="1" t="str">
        <f aca="false">поверители!$E2789</f>
        <v>08521100307312595</v>
      </c>
      <c r="C2789" s="64" t="s">
        <v>10047</v>
      </c>
      <c r="D2789" s="87"/>
      <c r="E2789" s="67" t="s">
        <v>13534</v>
      </c>
      <c r="F2789" s="87"/>
      <c r="G2789" s="63" t="s">
        <v>10335</v>
      </c>
      <c r="H2789" s="63" t="s">
        <v>11697</v>
      </c>
      <c r="I2789" s="67" t="n">
        <v>2009</v>
      </c>
      <c r="J2789" s="89"/>
      <c r="K2789" s="89"/>
      <c r="L2789" s="89"/>
      <c r="M2789" s="89"/>
      <c r="N2789" s="89"/>
      <c r="O2789" s="71" t="s">
        <v>10335</v>
      </c>
      <c r="P2789" s="71"/>
      <c r="Q2789" s="71" t="s">
        <v>10338</v>
      </c>
      <c r="R2789" s="79" t="s">
        <v>10339</v>
      </c>
      <c r="S2789" s="95" t="n">
        <v>45189</v>
      </c>
      <c r="T2789" s="74" t="n">
        <v>45919</v>
      </c>
      <c r="U2789" s="87" t="s">
        <v>10340</v>
      </c>
      <c r="V2789" s="87" t="s">
        <v>10341</v>
      </c>
      <c r="W2789" s="76"/>
      <c r="X2789" s="71" t="s">
        <v>10335</v>
      </c>
      <c r="Y2789" s="71" t="s">
        <v>10335</v>
      </c>
      <c r="Z2789" s="63" t="s">
        <v>11649</v>
      </c>
      <c r="AA2789" s="89"/>
      <c r="AB2789" s="89"/>
      <c r="AC2789" s="89"/>
      <c r="AD2789" s="89"/>
      <c r="AE2789" s="125" t="s">
        <v>11612</v>
      </c>
      <c r="AF2789" s="89"/>
      <c r="AG2789" s="89"/>
      <c r="AH2789" s="89"/>
      <c r="AI2789" s="67" t="s">
        <v>11647</v>
      </c>
      <c r="AJ2789" s="64" t="s">
        <v>10346</v>
      </c>
      <c r="AK2789" s="68"/>
      <c r="AL2789" s="68"/>
      <c r="AM2789" s="68"/>
      <c r="AN2789" s="110"/>
      <c r="AO2789" s="110"/>
      <c r="AP2789" s="107"/>
      <c r="AQ2789" s="68"/>
    </row>
    <row r="2790" customFormat="false" ht="15" hidden="false" customHeight="false" outlineLevel="0" collapsed="false">
      <c r="B2790" s="1" t="str">
        <f aca="false">поверители!$E2790</f>
        <v>85648596</v>
      </c>
      <c r="C2790" s="64" t="s">
        <v>10047</v>
      </c>
      <c r="D2790" s="87"/>
      <c r="E2790" s="67" t="s">
        <v>13535</v>
      </c>
      <c r="F2790" s="87"/>
      <c r="G2790" s="63" t="s">
        <v>10335</v>
      </c>
      <c r="H2790" s="63" t="s">
        <v>11697</v>
      </c>
      <c r="I2790" s="67" t="n">
        <v>2006</v>
      </c>
      <c r="J2790" s="89"/>
      <c r="K2790" s="89"/>
      <c r="L2790" s="89"/>
      <c r="M2790" s="89"/>
      <c r="N2790" s="89"/>
      <c r="O2790" s="71" t="s">
        <v>10335</v>
      </c>
      <c r="P2790" s="71"/>
      <c r="Q2790" s="71" t="s">
        <v>10338</v>
      </c>
      <c r="R2790" s="79" t="s">
        <v>10339</v>
      </c>
      <c r="S2790" s="95" t="n">
        <v>45189</v>
      </c>
      <c r="T2790" s="74" t="n">
        <v>45919</v>
      </c>
      <c r="U2790" s="87" t="s">
        <v>10340</v>
      </c>
      <c r="V2790" s="87" t="s">
        <v>10341</v>
      </c>
      <c r="W2790" s="76"/>
      <c r="X2790" s="71" t="s">
        <v>10335</v>
      </c>
      <c r="Y2790" s="71" t="s">
        <v>10335</v>
      </c>
      <c r="Z2790" s="63" t="s">
        <v>11649</v>
      </c>
      <c r="AA2790" s="89"/>
      <c r="AB2790" s="89"/>
      <c r="AC2790" s="89"/>
      <c r="AD2790" s="89"/>
      <c r="AE2790" s="125" t="s">
        <v>11612</v>
      </c>
      <c r="AF2790" s="89"/>
      <c r="AG2790" s="89"/>
      <c r="AH2790" s="89"/>
      <c r="AI2790" s="67" t="s">
        <v>11647</v>
      </c>
      <c r="AJ2790" s="64" t="s">
        <v>10346</v>
      </c>
      <c r="AK2790" s="68"/>
      <c r="AL2790" s="68"/>
      <c r="AM2790" s="68"/>
      <c r="AN2790" s="110"/>
      <c r="AO2790" s="110"/>
      <c r="AP2790" s="107"/>
      <c r="AQ2790" s="68"/>
    </row>
    <row r="2791" customFormat="false" ht="15" hidden="false" customHeight="false" outlineLevel="0" collapsed="false">
      <c r="B2791" s="1" t="str">
        <f aca="false">поверители!$E2791</f>
        <v>Н 1/3-1</v>
      </c>
      <c r="C2791" s="64" t="s">
        <v>10047</v>
      </c>
      <c r="D2791" s="87"/>
      <c r="E2791" s="67" t="s">
        <v>13536</v>
      </c>
      <c r="F2791" s="87"/>
      <c r="G2791" s="63" t="s">
        <v>10335</v>
      </c>
      <c r="H2791" s="63" t="s">
        <v>11697</v>
      </c>
      <c r="I2791" s="67" t="n">
        <v>2006</v>
      </c>
      <c r="J2791" s="89"/>
      <c r="K2791" s="89"/>
      <c r="L2791" s="89"/>
      <c r="M2791" s="89"/>
      <c r="N2791" s="89"/>
      <c r="O2791" s="71" t="s">
        <v>10335</v>
      </c>
      <c r="P2791" s="71"/>
      <c r="Q2791" s="71" t="s">
        <v>10338</v>
      </c>
      <c r="R2791" s="79" t="s">
        <v>10339</v>
      </c>
      <c r="S2791" s="95" t="n">
        <v>45189</v>
      </c>
      <c r="T2791" s="74" t="n">
        <v>45919</v>
      </c>
      <c r="U2791" s="87" t="s">
        <v>10340</v>
      </c>
      <c r="V2791" s="87" t="s">
        <v>10341</v>
      </c>
      <c r="W2791" s="76"/>
      <c r="X2791" s="71" t="s">
        <v>10335</v>
      </c>
      <c r="Y2791" s="71" t="s">
        <v>10335</v>
      </c>
      <c r="Z2791" s="63" t="s">
        <v>11649</v>
      </c>
      <c r="AA2791" s="89"/>
      <c r="AB2791" s="89"/>
      <c r="AC2791" s="89"/>
      <c r="AD2791" s="89"/>
      <c r="AE2791" s="125" t="s">
        <v>11612</v>
      </c>
      <c r="AF2791" s="89"/>
      <c r="AG2791" s="89"/>
      <c r="AH2791" s="89"/>
      <c r="AI2791" s="67" t="s">
        <v>11647</v>
      </c>
      <c r="AJ2791" s="64" t="s">
        <v>10346</v>
      </c>
      <c r="AK2791" s="68"/>
      <c r="AL2791" s="68"/>
      <c r="AM2791" s="68"/>
      <c r="AN2791" s="110"/>
      <c r="AO2791" s="110"/>
      <c r="AP2791" s="107"/>
      <c r="AQ2791" s="68"/>
    </row>
    <row r="2792" customFormat="false" ht="15" hidden="false" customHeight="false" outlineLevel="0" collapsed="false">
      <c r="B2792" s="1" t="str">
        <f aca="false">поверители!$E2792</f>
        <v>Н 1/3-2</v>
      </c>
      <c r="C2792" s="64" t="s">
        <v>10047</v>
      </c>
      <c r="D2792" s="87"/>
      <c r="E2792" s="67" t="s">
        <v>13537</v>
      </c>
      <c r="F2792" s="87"/>
      <c r="G2792" s="63" t="s">
        <v>10335</v>
      </c>
      <c r="H2792" s="63" t="s">
        <v>11697</v>
      </c>
      <c r="I2792" s="67" t="n">
        <v>2006</v>
      </c>
      <c r="J2792" s="89"/>
      <c r="K2792" s="89"/>
      <c r="L2792" s="89"/>
      <c r="M2792" s="89"/>
      <c r="N2792" s="89"/>
      <c r="O2792" s="71" t="s">
        <v>10335</v>
      </c>
      <c r="P2792" s="71"/>
      <c r="Q2792" s="71" t="s">
        <v>10338</v>
      </c>
      <c r="R2792" s="79" t="s">
        <v>10339</v>
      </c>
      <c r="S2792" s="95" t="n">
        <v>45189</v>
      </c>
      <c r="T2792" s="74" t="n">
        <v>45919</v>
      </c>
      <c r="U2792" s="87" t="s">
        <v>10340</v>
      </c>
      <c r="V2792" s="87" t="s">
        <v>10341</v>
      </c>
      <c r="W2792" s="76"/>
      <c r="X2792" s="71" t="s">
        <v>10335</v>
      </c>
      <c r="Y2792" s="71" t="s">
        <v>10335</v>
      </c>
      <c r="Z2792" s="63" t="s">
        <v>11649</v>
      </c>
      <c r="AA2792" s="89"/>
      <c r="AB2792" s="89"/>
      <c r="AC2792" s="89"/>
      <c r="AD2792" s="89"/>
      <c r="AE2792" s="125" t="s">
        <v>11612</v>
      </c>
      <c r="AF2792" s="89"/>
      <c r="AG2792" s="89"/>
      <c r="AH2792" s="89"/>
      <c r="AI2792" s="67" t="s">
        <v>11647</v>
      </c>
      <c r="AJ2792" s="64" t="s">
        <v>10346</v>
      </c>
      <c r="AK2792" s="68"/>
      <c r="AL2792" s="68"/>
      <c r="AM2792" s="68"/>
      <c r="AN2792" s="110"/>
      <c r="AO2792" s="110"/>
      <c r="AP2792" s="107"/>
      <c r="AQ2792" s="68"/>
    </row>
    <row r="2793" customFormat="false" ht="15" hidden="false" customHeight="false" outlineLevel="0" collapsed="false">
      <c r="B2793" s="1" t="str">
        <f aca="false">поверители!$E2793</f>
        <v>Н 3/2-2</v>
      </c>
      <c r="C2793" s="64" t="s">
        <v>10047</v>
      </c>
      <c r="D2793" s="87"/>
      <c r="E2793" s="67" t="s">
        <v>13538</v>
      </c>
      <c r="F2793" s="87"/>
      <c r="G2793" s="63" t="s">
        <v>10335</v>
      </c>
      <c r="H2793" s="63" t="s">
        <v>11697</v>
      </c>
      <c r="I2793" s="67" t="n">
        <v>2006</v>
      </c>
      <c r="J2793" s="89"/>
      <c r="K2793" s="89"/>
      <c r="L2793" s="89"/>
      <c r="M2793" s="89"/>
      <c r="N2793" s="89"/>
      <c r="O2793" s="71" t="s">
        <v>10335</v>
      </c>
      <c r="P2793" s="71"/>
      <c r="Q2793" s="71" t="s">
        <v>10338</v>
      </c>
      <c r="R2793" s="79" t="s">
        <v>10339</v>
      </c>
      <c r="S2793" s="95" t="n">
        <v>45189</v>
      </c>
      <c r="T2793" s="74" t="n">
        <v>45919</v>
      </c>
      <c r="U2793" s="87" t="s">
        <v>10340</v>
      </c>
      <c r="V2793" s="87" t="s">
        <v>10341</v>
      </c>
      <c r="W2793" s="76"/>
      <c r="X2793" s="71" t="s">
        <v>10335</v>
      </c>
      <c r="Y2793" s="71" t="s">
        <v>10335</v>
      </c>
      <c r="Z2793" s="63" t="s">
        <v>11649</v>
      </c>
      <c r="AA2793" s="89"/>
      <c r="AB2793" s="89"/>
      <c r="AC2793" s="89"/>
      <c r="AD2793" s="89"/>
      <c r="AE2793" s="125" t="s">
        <v>11612</v>
      </c>
      <c r="AF2793" s="89"/>
      <c r="AG2793" s="89"/>
      <c r="AH2793" s="89"/>
      <c r="AI2793" s="67" t="s">
        <v>11647</v>
      </c>
      <c r="AJ2793" s="64" t="s">
        <v>42</v>
      </c>
      <c r="AK2793" s="68"/>
      <c r="AL2793" s="68"/>
      <c r="AM2793" s="68"/>
      <c r="AN2793" s="110"/>
      <c r="AO2793" s="110"/>
      <c r="AP2793" s="107"/>
      <c r="AQ2793" s="68"/>
    </row>
    <row r="2794" customFormat="false" ht="15" hidden="false" customHeight="false" outlineLevel="0" collapsed="false">
      <c r="B2794" s="1" t="str">
        <f aca="false">поверители!$E2794</f>
        <v>08521100307312592</v>
      </c>
      <c r="C2794" s="64" t="s">
        <v>10047</v>
      </c>
      <c r="D2794" s="87"/>
      <c r="E2794" s="67" t="s">
        <v>13539</v>
      </c>
      <c r="F2794" s="87"/>
      <c r="G2794" s="63" t="s">
        <v>10335</v>
      </c>
      <c r="H2794" s="63" t="s">
        <v>11697</v>
      </c>
      <c r="I2794" s="67" t="n">
        <v>2009</v>
      </c>
      <c r="J2794" s="89"/>
      <c r="K2794" s="89"/>
      <c r="L2794" s="89"/>
      <c r="M2794" s="89"/>
      <c r="N2794" s="89"/>
      <c r="O2794" s="71" t="s">
        <v>10335</v>
      </c>
      <c r="P2794" s="71"/>
      <c r="Q2794" s="71" t="s">
        <v>10338</v>
      </c>
      <c r="R2794" s="79" t="s">
        <v>10339</v>
      </c>
      <c r="S2794" s="95" t="n">
        <v>45189</v>
      </c>
      <c r="T2794" s="74" t="n">
        <v>45919</v>
      </c>
      <c r="U2794" s="87" t="s">
        <v>10340</v>
      </c>
      <c r="V2794" s="87" t="s">
        <v>10341</v>
      </c>
      <c r="W2794" s="76"/>
      <c r="X2794" s="71" t="s">
        <v>10335</v>
      </c>
      <c r="Y2794" s="71" t="s">
        <v>10335</v>
      </c>
      <c r="Z2794" s="63" t="s">
        <v>11649</v>
      </c>
      <c r="AA2794" s="89"/>
      <c r="AB2794" s="89"/>
      <c r="AC2794" s="89"/>
      <c r="AD2794" s="89"/>
      <c r="AE2794" s="125" t="s">
        <v>11612</v>
      </c>
      <c r="AF2794" s="89"/>
      <c r="AG2794" s="89"/>
      <c r="AH2794" s="89"/>
      <c r="AI2794" s="67" t="s">
        <v>11647</v>
      </c>
      <c r="AJ2794" s="64" t="s">
        <v>42</v>
      </c>
      <c r="AK2794" s="68"/>
      <c r="AL2794" s="68"/>
      <c r="AM2794" s="68"/>
      <c r="AN2794" s="110"/>
      <c r="AO2794" s="110"/>
      <c r="AP2794" s="107"/>
      <c r="AQ2794" s="68"/>
    </row>
    <row r="2795" customFormat="false" ht="15" hidden="false" customHeight="false" outlineLevel="0" collapsed="false">
      <c r="B2795" s="1" t="str">
        <f aca="false">поверители!$E2795</f>
        <v>08521100307312594</v>
      </c>
      <c r="C2795" s="64" t="s">
        <v>10047</v>
      </c>
      <c r="D2795" s="87"/>
      <c r="E2795" s="67" t="s">
        <v>13540</v>
      </c>
      <c r="F2795" s="87"/>
      <c r="G2795" s="63" t="s">
        <v>10335</v>
      </c>
      <c r="H2795" s="63" t="s">
        <v>11697</v>
      </c>
      <c r="I2795" s="67" t="n">
        <v>2009</v>
      </c>
      <c r="J2795" s="89"/>
      <c r="K2795" s="89"/>
      <c r="L2795" s="89"/>
      <c r="M2795" s="89"/>
      <c r="N2795" s="89"/>
      <c r="O2795" s="71" t="s">
        <v>10335</v>
      </c>
      <c r="P2795" s="71"/>
      <c r="Q2795" s="71" t="s">
        <v>10338</v>
      </c>
      <c r="R2795" s="79" t="s">
        <v>10339</v>
      </c>
      <c r="S2795" s="95" t="n">
        <v>45189</v>
      </c>
      <c r="T2795" s="74" t="n">
        <v>45919</v>
      </c>
      <c r="U2795" s="87" t="s">
        <v>10340</v>
      </c>
      <c r="V2795" s="87" t="s">
        <v>10341</v>
      </c>
      <c r="W2795" s="76"/>
      <c r="X2795" s="71" t="s">
        <v>10335</v>
      </c>
      <c r="Y2795" s="71" t="s">
        <v>10335</v>
      </c>
      <c r="Z2795" s="63" t="s">
        <v>11649</v>
      </c>
      <c r="AA2795" s="89"/>
      <c r="AB2795" s="89"/>
      <c r="AC2795" s="89"/>
      <c r="AD2795" s="89"/>
      <c r="AE2795" s="125" t="s">
        <v>11612</v>
      </c>
      <c r="AF2795" s="89"/>
      <c r="AG2795" s="89"/>
      <c r="AH2795" s="89"/>
      <c r="AI2795" s="67" t="s">
        <v>11647</v>
      </c>
      <c r="AJ2795" s="64" t="s">
        <v>42</v>
      </c>
      <c r="AK2795" s="68"/>
      <c r="AL2795" s="68"/>
      <c r="AM2795" s="68"/>
      <c r="AN2795" s="110"/>
      <c r="AO2795" s="110"/>
      <c r="AP2795" s="107"/>
      <c r="AQ2795" s="68"/>
    </row>
    <row r="2796" customFormat="false" ht="15" hidden="false" customHeight="false" outlineLevel="0" collapsed="false">
      <c r="B2796" s="1" t="str">
        <f aca="false">поверители!$E2796</f>
        <v>17422100307312583</v>
      </c>
      <c r="C2796" s="64" t="s">
        <v>10047</v>
      </c>
      <c r="D2796" s="87"/>
      <c r="E2796" s="83" t="s">
        <v>13541</v>
      </c>
      <c r="F2796" s="87"/>
      <c r="G2796" s="63" t="s">
        <v>10335</v>
      </c>
      <c r="H2796" s="63" t="s">
        <v>11697</v>
      </c>
      <c r="I2796" s="67" t="n">
        <v>2010</v>
      </c>
      <c r="J2796" s="89"/>
      <c r="K2796" s="89"/>
      <c r="L2796" s="89"/>
      <c r="M2796" s="89"/>
      <c r="N2796" s="89"/>
      <c r="O2796" s="71" t="s">
        <v>10335</v>
      </c>
      <c r="P2796" s="71"/>
      <c r="Q2796" s="71" t="s">
        <v>10338</v>
      </c>
      <c r="R2796" s="79" t="s">
        <v>10339</v>
      </c>
      <c r="S2796" s="95" t="n">
        <v>45189</v>
      </c>
      <c r="T2796" s="74" t="n">
        <v>45919</v>
      </c>
      <c r="U2796" s="87" t="s">
        <v>10340</v>
      </c>
      <c r="V2796" s="87" t="s">
        <v>10341</v>
      </c>
      <c r="W2796" s="76"/>
      <c r="X2796" s="71" t="s">
        <v>10335</v>
      </c>
      <c r="Y2796" s="71" t="s">
        <v>10335</v>
      </c>
      <c r="Z2796" s="63" t="s">
        <v>11649</v>
      </c>
      <c r="AA2796" s="89"/>
      <c r="AB2796" s="89"/>
      <c r="AC2796" s="89"/>
      <c r="AD2796" s="89"/>
      <c r="AE2796" s="125" t="s">
        <v>11612</v>
      </c>
      <c r="AF2796" s="89"/>
      <c r="AG2796" s="89"/>
      <c r="AH2796" s="89"/>
      <c r="AI2796" s="67" t="s">
        <v>11647</v>
      </c>
      <c r="AJ2796" s="64" t="s">
        <v>42</v>
      </c>
      <c r="AK2796" s="68"/>
      <c r="AL2796" s="68"/>
      <c r="AM2796" s="68"/>
      <c r="AN2796" s="110"/>
      <c r="AO2796" s="110"/>
      <c r="AP2796" s="107"/>
      <c r="AQ2796" s="68"/>
    </row>
    <row r="2797" customFormat="false" ht="15" hidden="false" customHeight="false" outlineLevel="0" collapsed="false">
      <c r="B2797" s="1" t="str">
        <f aca="false">поверители!$E2797</f>
        <v>17422100307312586</v>
      </c>
      <c r="C2797" s="64" t="s">
        <v>10047</v>
      </c>
      <c r="D2797" s="87"/>
      <c r="E2797" s="83" t="s">
        <v>13542</v>
      </c>
      <c r="F2797" s="87"/>
      <c r="G2797" s="63" t="s">
        <v>10335</v>
      </c>
      <c r="H2797" s="63" t="s">
        <v>11697</v>
      </c>
      <c r="I2797" s="67" t="n">
        <v>2010</v>
      </c>
      <c r="J2797" s="89"/>
      <c r="K2797" s="89"/>
      <c r="L2797" s="89"/>
      <c r="M2797" s="89"/>
      <c r="N2797" s="89"/>
      <c r="O2797" s="71" t="s">
        <v>10335</v>
      </c>
      <c r="P2797" s="71"/>
      <c r="Q2797" s="71" t="s">
        <v>10338</v>
      </c>
      <c r="R2797" s="79" t="s">
        <v>10339</v>
      </c>
      <c r="S2797" s="95" t="n">
        <v>45189</v>
      </c>
      <c r="T2797" s="74" t="n">
        <v>45919</v>
      </c>
      <c r="U2797" s="87" t="s">
        <v>10340</v>
      </c>
      <c r="V2797" s="87" t="s">
        <v>10341</v>
      </c>
      <c r="W2797" s="76"/>
      <c r="X2797" s="71" t="s">
        <v>10335</v>
      </c>
      <c r="Y2797" s="71" t="s">
        <v>10335</v>
      </c>
      <c r="Z2797" s="63" t="s">
        <v>11649</v>
      </c>
      <c r="AA2797" s="89"/>
      <c r="AB2797" s="89"/>
      <c r="AC2797" s="89"/>
      <c r="AD2797" s="89"/>
      <c r="AE2797" s="125" t="s">
        <v>11612</v>
      </c>
      <c r="AF2797" s="89"/>
      <c r="AG2797" s="89"/>
      <c r="AH2797" s="89"/>
      <c r="AI2797" s="67" t="s">
        <v>11647</v>
      </c>
      <c r="AJ2797" s="64" t="s">
        <v>42</v>
      </c>
      <c r="AK2797" s="68"/>
      <c r="AL2797" s="68"/>
      <c r="AM2797" s="68"/>
      <c r="AN2797" s="110"/>
      <c r="AO2797" s="110"/>
      <c r="AP2797" s="107"/>
      <c r="AQ2797" s="68"/>
    </row>
    <row r="2798" customFormat="false" ht="15" hidden="false" customHeight="false" outlineLevel="0" collapsed="false">
      <c r="B2798" s="1" t="str">
        <f aca="false">поверители!$E2798</f>
        <v>17422100307312585</v>
      </c>
      <c r="C2798" s="64" t="s">
        <v>10047</v>
      </c>
      <c r="D2798" s="87"/>
      <c r="E2798" s="83" t="s">
        <v>13543</v>
      </c>
      <c r="F2798" s="87"/>
      <c r="G2798" s="63" t="s">
        <v>10335</v>
      </c>
      <c r="H2798" s="63" t="s">
        <v>11697</v>
      </c>
      <c r="I2798" s="67" t="n">
        <v>2010</v>
      </c>
      <c r="J2798" s="89"/>
      <c r="K2798" s="89"/>
      <c r="L2798" s="89"/>
      <c r="M2798" s="89"/>
      <c r="N2798" s="89"/>
      <c r="O2798" s="71" t="s">
        <v>10335</v>
      </c>
      <c r="P2798" s="71"/>
      <c r="Q2798" s="71" t="s">
        <v>10338</v>
      </c>
      <c r="R2798" s="79" t="s">
        <v>10339</v>
      </c>
      <c r="S2798" s="95" t="n">
        <v>45189</v>
      </c>
      <c r="T2798" s="74" t="n">
        <v>45919</v>
      </c>
      <c r="U2798" s="87" t="s">
        <v>10340</v>
      </c>
      <c r="V2798" s="87" t="s">
        <v>10341</v>
      </c>
      <c r="W2798" s="76"/>
      <c r="X2798" s="71" t="s">
        <v>10335</v>
      </c>
      <c r="Y2798" s="71" t="s">
        <v>10335</v>
      </c>
      <c r="Z2798" s="63" t="s">
        <v>11649</v>
      </c>
      <c r="AA2798" s="89"/>
      <c r="AB2798" s="89"/>
      <c r="AC2798" s="89"/>
      <c r="AD2798" s="89"/>
      <c r="AE2798" s="125" t="s">
        <v>11612</v>
      </c>
      <c r="AF2798" s="89"/>
      <c r="AG2798" s="89"/>
      <c r="AH2798" s="89"/>
      <c r="AI2798" s="67" t="s">
        <v>11647</v>
      </c>
      <c r="AJ2798" s="64" t="s">
        <v>42</v>
      </c>
      <c r="AK2798" s="68"/>
      <c r="AL2798" s="68"/>
      <c r="AM2798" s="68"/>
      <c r="AN2798" s="110"/>
      <c r="AO2798" s="110"/>
      <c r="AP2798" s="107"/>
      <c r="AQ2798" s="68"/>
    </row>
    <row r="2799" customFormat="false" ht="15" hidden="false" customHeight="false" outlineLevel="0" collapsed="false">
      <c r="B2799" s="1" t="str">
        <f aca="false">поверители!$E2799</f>
        <v>07082017</v>
      </c>
      <c r="C2799" s="64" t="s">
        <v>10047</v>
      </c>
      <c r="D2799" s="87"/>
      <c r="E2799" s="130" t="s">
        <v>13544</v>
      </c>
      <c r="F2799" s="87"/>
      <c r="G2799" s="63" t="s">
        <v>10335</v>
      </c>
      <c r="H2799" s="63" t="s">
        <v>11697</v>
      </c>
      <c r="I2799" s="67" t="n">
        <v>2011</v>
      </c>
      <c r="J2799" s="89"/>
      <c r="K2799" s="89"/>
      <c r="L2799" s="89"/>
      <c r="M2799" s="89"/>
      <c r="N2799" s="89"/>
      <c r="O2799" s="71" t="s">
        <v>10335</v>
      </c>
      <c r="P2799" s="71"/>
      <c r="Q2799" s="71" t="s">
        <v>10338</v>
      </c>
      <c r="R2799" s="79" t="s">
        <v>10339</v>
      </c>
      <c r="S2799" s="95" t="n">
        <v>45189</v>
      </c>
      <c r="T2799" s="74" t="n">
        <v>45919</v>
      </c>
      <c r="U2799" s="87" t="s">
        <v>10340</v>
      </c>
      <c r="V2799" s="87" t="s">
        <v>10341</v>
      </c>
      <c r="W2799" s="76"/>
      <c r="X2799" s="71" t="s">
        <v>10335</v>
      </c>
      <c r="Y2799" s="71" t="s">
        <v>10335</v>
      </c>
      <c r="Z2799" s="63" t="s">
        <v>11649</v>
      </c>
      <c r="AA2799" s="89"/>
      <c r="AB2799" s="89"/>
      <c r="AC2799" s="89"/>
      <c r="AD2799" s="89"/>
      <c r="AE2799" s="125" t="s">
        <v>11612</v>
      </c>
      <c r="AF2799" s="89"/>
      <c r="AG2799" s="89"/>
      <c r="AH2799" s="89"/>
      <c r="AI2799" s="67" t="s">
        <v>11647</v>
      </c>
      <c r="AJ2799" s="64" t="s">
        <v>42</v>
      </c>
      <c r="AK2799" s="68"/>
      <c r="AL2799" s="68"/>
      <c r="AM2799" s="68"/>
      <c r="AN2799" s="110"/>
      <c r="AO2799" s="110"/>
      <c r="AP2799" s="107"/>
      <c r="AQ2799" s="68"/>
    </row>
    <row r="2800" customFormat="false" ht="15" hidden="false" customHeight="false" outlineLevel="0" collapsed="false">
      <c r="B2800" s="1" t="str">
        <f aca="false">поверители!$E2800</f>
        <v>900712</v>
      </c>
      <c r="C2800" s="64" t="s">
        <v>98</v>
      </c>
      <c r="D2800" s="87"/>
      <c r="E2800" s="81" t="s">
        <v>13530</v>
      </c>
      <c r="F2800" s="87"/>
      <c r="G2800" s="63" t="s">
        <v>10335</v>
      </c>
      <c r="H2800" s="63" t="s">
        <v>13526</v>
      </c>
      <c r="I2800" s="67" t="s">
        <v>10374</v>
      </c>
      <c r="J2800" s="89"/>
      <c r="K2800" s="89"/>
      <c r="L2800" s="89"/>
      <c r="M2800" s="89"/>
      <c r="N2800" s="89"/>
      <c r="O2800" s="71" t="s">
        <v>10335</v>
      </c>
      <c r="P2800" s="71"/>
      <c r="Q2800" s="71" t="s">
        <v>10338</v>
      </c>
      <c r="R2800" s="79" t="s">
        <v>10339</v>
      </c>
      <c r="S2800" s="95" t="n">
        <v>45189</v>
      </c>
      <c r="T2800" s="74" t="n">
        <v>45919</v>
      </c>
      <c r="U2800" s="87" t="s">
        <v>10340</v>
      </c>
      <c r="V2800" s="87" t="s">
        <v>10341</v>
      </c>
      <c r="W2800" s="76"/>
      <c r="X2800" s="71" t="s">
        <v>10335</v>
      </c>
      <c r="Y2800" s="71" t="s">
        <v>10335</v>
      </c>
      <c r="Z2800" s="126" t="s">
        <v>12995</v>
      </c>
      <c r="AA2800" s="89"/>
      <c r="AB2800" s="89"/>
      <c r="AC2800" s="89"/>
      <c r="AD2800" s="89"/>
      <c r="AE2800" s="125" t="s">
        <v>11612</v>
      </c>
      <c r="AF2800" s="89"/>
      <c r="AG2800" s="89"/>
      <c r="AH2800" s="89"/>
      <c r="AI2800" s="67" t="s">
        <v>11647</v>
      </c>
      <c r="AJ2800" s="64" t="s">
        <v>10346</v>
      </c>
      <c r="AK2800" s="68"/>
      <c r="AL2800" s="68"/>
      <c r="AM2800" s="68"/>
      <c r="AN2800" s="110"/>
      <c r="AO2800" s="110"/>
      <c r="AP2800" s="107"/>
      <c r="AQ2800" s="68"/>
    </row>
    <row r="2801" customFormat="false" ht="15" hidden="false" customHeight="false" outlineLevel="0" collapsed="false">
      <c r="B2801" s="1" t="str">
        <f aca="false">поверители!$E2801</f>
        <v>902782</v>
      </c>
      <c r="C2801" s="64" t="s">
        <v>98</v>
      </c>
      <c r="D2801" s="87"/>
      <c r="E2801" s="81" t="s">
        <v>13531</v>
      </c>
      <c r="F2801" s="87"/>
      <c r="G2801" s="63" t="s">
        <v>10335</v>
      </c>
      <c r="H2801" s="63" t="s">
        <v>13526</v>
      </c>
      <c r="I2801" s="67" t="s">
        <v>10374</v>
      </c>
      <c r="J2801" s="89"/>
      <c r="K2801" s="89"/>
      <c r="L2801" s="89"/>
      <c r="M2801" s="89"/>
      <c r="N2801" s="89"/>
      <c r="O2801" s="71" t="s">
        <v>10335</v>
      </c>
      <c r="P2801" s="71"/>
      <c r="Q2801" s="71" t="s">
        <v>10338</v>
      </c>
      <c r="R2801" s="79" t="s">
        <v>10339</v>
      </c>
      <c r="S2801" s="95" t="n">
        <v>45189</v>
      </c>
      <c r="T2801" s="74" t="n">
        <v>45919</v>
      </c>
      <c r="U2801" s="87" t="s">
        <v>10340</v>
      </c>
      <c r="V2801" s="87" t="s">
        <v>10341</v>
      </c>
      <c r="W2801" s="76"/>
      <c r="X2801" s="71" t="s">
        <v>10335</v>
      </c>
      <c r="Y2801" s="71" t="s">
        <v>10335</v>
      </c>
      <c r="Z2801" s="126" t="s">
        <v>12995</v>
      </c>
      <c r="AA2801" s="89"/>
      <c r="AB2801" s="89"/>
      <c r="AC2801" s="89"/>
      <c r="AD2801" s="89"/>
      <c r="AE2801" s="125" t="s">
        <v>11612</v>
      </c>
      <c r="AF2801" s="89"/>
      <c r="AG2801" s="89"/>
      <c r="AH2801" s="89"/>
      <c r="AI2801" s="67" t="s">
        <v>11647</v>
      </c>
      <c r="AJ2801" s="64" t="s">
        <v>10346</v>
      </c>
      <c r="AK2801" s="68"/>
      <c r="AL2801" s="68"/>
      <c r="AM2801" s="68"/>
      <c r="AN2801" s="110"/>
      <c r="AO2801" s="110"/>
      <c r="AP2801" s="107"/>
      <c r="AQ2801" s="68"/>
    </row>
    <row r="2802" customFormat="false" ht="15" hidden="false" customHeight="false" outlineLevel="0" collapsed="false">
      <c r="B2802" s="1" t="str">
        <f aca="false">поверители!$E2802</f>
        <v>900958</v>
      </c>
      <c r="C2802" s="64" t="s">
        <v>98</v>
      </c>
      <c r="D2802" s="87"/>
      <c r="E2802" s="81" t="s">
        <v>13532</v>
      </c>
      <c r="F2802" s="87"/>
      <c r="G2802" s="63" t="s">
        <v>10335</v>
      </c>
      <c r="H2802" s="63" t="s">
        <v>13526</v>
      </c>
      <c r="I2802" s="67" t="s">
        <v>10374</v>
      </c>
      <c r="J2802" s="89"/>
      <c r="K2802" s="89"/>
      <c r="L2802" s="89"/>
      <c r="M2802" s="89"/>
      <c r="N2802" s="89"/>
      <c r="O2802" s="71" t="s">
        <v>10335</v>
      </c>
      <c r="P2802" s="71"/>
      <c r="Q2802" s="71" t="s">
        <v>10338</v>
      </c>
      <c r="R2802" s="79" t="s">
        <v>10339</v>
      </c>
      <c r="S2802" s="95" t="n">
        <v>45189</v>
      </c>
      <c r="T2802" s="74" t="n">
        <v>45919</v>
      </c>
      <c r="U2802" s="87" t="s">
        <v>10340</v>
      </c>
      <c r="V2802" s="87" t="s">
        <v>10341</v>
      </c>
      <c r="W2802" s="76"/>
      <c r="X2802" s="71" t="s">
        <v>10335</v>
      </c>
      <c r="Y2802" s="71" t="s">
        <v>10335</v>
      </c>
      <c r="Z2802" s="126" t="s">
        <v>12995</v>
      </c>
      <c r="AA2802" s="89"/>
      <c r="AB2802" s="89"/>
      <c r="AC2802" s="89"/>
      <c r="AD2802" s="89"/>
      <c r="AE2802" s="125" t="s">
        <v>11612</v>
      </c>
      <c r="AF2802" s="89"/>
      <c r="AG2802" s="89"/>
      <c r="AH2802" s="89"/>
      <c r="AI2802" s="67" t="s">
        <v>11647</v>
      </c>
      <c r="AJ2802" s="64" t="s">
        <v>10346</v>
      </c>
      <c r="AK2802" s="68"/>
      <c r="AL2802" s="68"/>
      <c r="AM2802" s="68"/>
      <c r="AN2802" s="110"/>
      <c r="AO2802" s="110"/>
      <c r="AP2802" s="107"/>
      <c r="AQ2802" s="68"/>
    </row>
    <row r="2803" customFormat="false" ht="15" hidden="false" customHeight="false" outlineLevel="0" collapsed="false">
      <c r="B2803" s="1" t="str">
        <f aca="false">поверители!$E2803</f>
        <v>900837</v>
      </c>
      <c r="C2803" s="64" t="s">
        <v>98</v>
      </c>
      <c r="D2803" s="87"/>
      <c r="E2803" s="81" t="s">
        <v>13533</v>
      </c>
      <c r="F2803" s="87"/>
      <c r="G2803" s="63" t="s">
        <v>10335</v>
      </c>
      <c r="H2803" s="63" t="s">
        <v>13526</v>
      </c>
      <c r="I2803" s="67" t="s">
        <v>10374</v>
      </c>
      <c r="J2803" s="89"/>
      <c r="K2803" s="89"/>
      <c r="L2803" s="89"/>
      <c r="M2803" s="89"/>
      <c r="N2803" s="89"/>
      <c r="O2803" s="71" t="s">
        <v>10335</v>
      </c>
      <c r="P2803" s="71"/>
      <c r="Q2803" s="71" t="s">
        <v>10338</v>
      </c>
      <c r="R2803" s="79" t="s">
        <v>10339</v>
      </c>
      <c r="S2803" s="95" t="n">
        <v>45189</v>
      </c>
      <c r="T2803" s="74" t="n">
        <v>45919</v>
      </c>
      <c r="U2803" s="87" t="s">
        <v>10340</v>
      </c>
      <c r="V2803" s="87" t="s">
        <v>10341</v>
      </c>
      <c r="W2803" s="76"/>
      <c r="X2803" s="71" t="s">
        <v>10335</v>
      </c>
      <c r="Y2803" s="71" t="s">
        <v>10335</v>
      </c>
      <c r="Z2803" s="126" t="s">
        <v>12995</v>
      </c>
      <c r="AA2803" s="89"/>
      <c r="AB2803" s="89"/>
      <c r="AC2803" s="89"/>
      <c r="AD2803" s="89"/>
      <c r="AE2803" s="125" t="s">
        <v>11612</v>
      </c>
      <c r="AF2803" s="89"/>
      <c r="AG2803" s="89"/>
      <c r="AH2803" s="89"/>
      <c r="AI2803" s="67" t="s">
        <v>11647</v>
      </c>
      <c r="AJ2803" s="64" t="s">
        <v>10346</v>
      </c>
      <c r="AK2803" s="68"/>
      <c r="AL2803" s="68"/>
      <c r="AM2803" s="68"/>
      <c r="AN2803" s="110"/>
      <c r="AO2803" s="110"/>
      <c r="AP2803" s="107"/>
      <c r="AQ2803" s="68"/>
    </row>
    <row r="2804" customFormat="false" ht="15" hidden="false" customHeight="false" outlineLevel="0" collapsed="false">
      <c r="B2804" s="1" t="str">
        <f aca="false">поверители!$E2804</f>
        <v>130941462</v>
      </c>
      <c r="C2804" s="64" t="s">
        <v>2607</v>
      </c>
      <c r="D2804" s="87"/>
      <c r="E2804" s="81" t="s">
        <v>13545</v>
      </c>
      <c r="F2804" s="87"/>
      <c r="G2804" s="63" t="s">
        <v>10335</v>
      </c>
      <c r="H2804" s="63" t="s">
        <v>2610</v>
      </c>
      <c r="I2804" s="67" t="s">
        <v>10652</v>
      </c>
      <c r="J2804" s="89"/>
      <c r="K2804" s="89"/>
      <c r="L2804" s="89"/>
      <c r="M2804" s="89"/>
      <c r="N2804" s="89"/>
      <c r="O2804" s="71" t="s">
        <v>10335</v>
      </c>
      <c r="P2804" s="71"/>
      <c r="Q2804" s="71" t="s">
        <v>10338</v>
      </c>
      <c r="R2804" s="79" t="s">
        <v>10339</v>
      </c>
      <c r="S2804" s="95" t="n">
        <v>45189</v>
      </c>
      <c r="T2804" s="74" t="n">
        <v>45919</v>
      </c>
      <c r="U2804" s="87" t="s">
        <v>10340</v>
      </c>
      <c r="V2804" s="87" t="s">
        <v>10341</v>
      </c>
      <c r="W2804" s="76"/>
      <c r="X2804" s="71" t="s">
        <v>10335</v>
      </c>
      <c r="Y2804" s="71" t="s">
        <v>10335</v>
      </c>
      <c r="Z2804" s="63" t="s">
        <v>11642</v>
      </c>
      <c r="AA2804" s="89"/>
      <c r="AB2804" s="89"/>
      <c r="AC2804" s="89"/>
      <c r="AD2804" s="89"/>
      <c r="AE2804" s="125" t="s">
        <v>11590</v>
      </c>
      <c r="AF2804" s="89"/>
      <c r="AG2804" s="89"/>
      <c r="AH2804" s="89"/>
      <c r="AI2804" s="67" t="s">
        <v>11722</v>
      </c>
      <c r="AJ2804" s="64" t="s">
        <v>10346</v>
      </c>
      <c r="AK2804" s="68"/>
      <c r="AL2804" s="68"/>
      <c r="AM2804" s="68"/>
      <c r="AN2804" s="110"/>
      <c r="AO2804" s="110"/>
      <c r="AP2804" s="107"/>
      <c r="AQ2804" s="68"/>
    </row>
    <row r="2805" customFormat="false" ht="15" hidden="false" customHeight="false" outlineLevel="0" collapsed="false">
      <c r="B2805" s="1" t="str">
        <f aca="false">поверители!$E2805</f>
        <v>130941463</v>
      </c>
      <c r="C2805" s="64" t="s">
        <v>2607</v>
      </c>
      <c r="D2805" s="87"/>
      <c r="E2805" s="81" t="s">
        <v>13546</v>
      </c>
      <c r="F2805" s="87"/>
      <c r="G2805" s="63" t="s">
        <v>10335</v>
      </c>
      <c r="H2805" s="63" t="s">
        <v>2610</v>
      </c>
      <c r="I2805" s="67" t="s">
        <v>10652</v>
      </c>
      <c r="J2805" s="89"/>
      <c r="K2805" s="89"/>
      <c r="L2805" s="89"/>
      <c r="M2805" s="89"/>
      <c r="N2805" s="89"/>
      <c r="O2805" s="71" t="s">
        <v>10335</v>
      </c>
      <c r="P2805" s="71"/>
      <c r="Q2805" s="71" t="s">
        <v>10338</v>
      </c>
      <c r="R2805" s="79" t="s">
        <v>10339</v>
      </c>
      <c r="S2805" s="95" t="n">
        <v>45189</v>
      </c>
      <c r="T2805" s="74" t="n">
        <v>45919</v>
      </c>
      <c r="U2805" s="87" t="s">
        <v>10340</v>
      </c>
      <c r="V2805" s="87" t="s">
        <v>10341</v>
      </c>
      <c r="W2805" s="76"/>
      <c r="X2805" s="71" t="s">
        <v>10335</v>
      </c>
      <c r="Y2805" s="71" t="s">
        <v>10335</v>
      </c>
      <c r="Z2805" s="63" t="s">
        <v>11642</v>
      </c>
      <c r="AA2805" s="89"/>
      <c r="AB2805" s="89"/>
      <c r="AC2805" s="89"/>
      <c r="AD2805" s="89"/>
      <c r="AE2805" s="125" t="s">
        <v>11590</v>
      </c>
      <c r="AF2805" s="89"/>
      <c r="AG2805" s="89"/>
      <c r="AH2805" s="89"/>
      <c r="AI2805" s="67" t="s">
        <v>11722</v>
      </c>
      <c r="AJ2805" s="64" t="s">
        <v>10346</v>
      </c>
      <c r="AK2805" s="68"/>
      <c r="AL2805" s="68"/>
      <c r="AM2805" s="68"/>
      <c r="AN2805" s="110"/>
      <c r="AO2805" s="110"/>
      <c r="AP2805" s="107"/>
      <c r="AQ2805" s="68"/>
    </row>
    <row r="2806" customFormat="false" ht="17.9" hidden="false" customHeight="false" outlineLevel="0" collapsed="false">
      <c r="B2806" s="1" t="str">
        <f aca="false">поверители!$E2806</f>
        <v>FB00090426C</v>
      </c>
      <c r="C2806" s="64" t="s">
        <v>114</v>
      </c>
      <c r="D2806" s="87"/>
      <c r="E2806" s="67" t="s">
        <v>13547</v>
      </c>
      <c r="F2806" s="87"/>
      <c r="G2806" s="63" t="s">
        <v>10335</v>
      </c>
      <c r="H2806" s="66" t="s">
        <v>12958</v>
      </c>
      <c r="I2806" s="67" t="s">
        <v>10369</v>
      </c>
      <c r="J2806" s="89"/>
      <c r="K2806" s="89"/>
      <c r="L2806" s="89"/>
      <c r="M2806" s="89"/>
      <c r="N2806" s="89"/>
      <c r="O2806" s="71" t="s">
        <v>10335</v>
      </c>
      <c r="P2806" s="71"/>
      <c r="Q2806" s="71" t="s">
        <v>10338</v>
      </c>
      <c r="R2806" s="79" t="s">
        <v>10339</v>
      </c>
      <c r="S2806" s="95" t="n">
        <v>45189</v>
      </c>
      <c r="T2806" s="74" t="n">
        <v>45919</v>
      </c>
      <c r="U2806" s="87" t="s">
        <v>10340</v>
      </c>
      <c r="V2806" s="87" t="s">
        <v>10341</v>
      </c>
      <c r="W2806" s="76"/>
      <c r="X2806" s="71" t="s">
        <v>10335</v>
      </c>
      <c r="Y2806" s="71" t="s">
        <v>10335</v>
      </c>
      <c r="Z2806" s="64" t="s">
        <v>12959</v>
      </c>
      <c r="AA2806" s="76"/>
      <c r="AB2806" s="76"/>
      <c r="AC2806" s="76"/>
      <c r="AD2806" s="76"/>
      <c r="AE2806" s="125" t="s">
        <v>11590</v>
      </c>
      <c r="AF2806" s="89"/>
      <c r="AG2806" s="89"/>
      <c r="AH2806" s="89"/>
      <c r="AI2806" s="67" t="s">
        <v>12970</v>
      </c>
      <c r="AJ2806" s="64" t="s">
        <v>42</v>
      </c>
      <c r="AK2806" s="68"/>
      <c r="AL2806" s="68"/>
      <c r="AM2806" s="68"/>
      <c r="AN2806" s="110"/>
      <c r="AO2806" s="110"/>
      <c r="AP2806" s="107"/>
      <c r="AQ2806" s="68"/>
    </row>
    <row r="2807" customFormat="false" ht="17.9" hidden="false" customHeight="false" outlineLevel="0" collapsed="false">
      <c r="B2807" s="1" t="str">
        <f aca="false">поверители!$E2807</f>
        <v>FB000E0426C</v>
      </c>
      <c r="C2807" s="64" t="s">
        <v>114</v>
      </c>
      <c r="D2807" s="87"/>
      <c r="E2807" s="67" t="s">
        <v>13548</v>
      </c>
      <c r="F2807" s="87"/>
      <c r="G2807" s="63" t="s">
        <v>10335</v>
      </c>
      <c r="H2807" s="66" t="s">
        <v>12958</v>
      </c>
      <c r="I2807" s="67" t="s">
        <v>10369</v>
      </c>
      <c r="J2807" s="89"/>
      <c r="K2807" s="89"/>
      <c r="L2807" s="89"/>
      <c r="M2807" s="89"/>
      <c r="N2807" s="89"/>
      <c r="O2807" s="71" t="s">
        <v>10335</v>
      </c>
      <c r="P2807" s="71"/>
      <c r="Q2807" s="71" t="s">
        <v>10338</v>
      </c>
      <c r="R2807" s="79" t="s">
        <v>10339</v>
      </c>
      <c r="S2807" s="95" t="n">
        <v>45189</v>
      </c>
      <c r="T2807" s="74" t="n">
        <v>45919</v>
      </c>
      <c r="U2807" s="87" t="s">
        <v>10340</v>
      </c>
      <c r="V2807" s="87" t="s">
        <v>10341</v>
      </c>
      <c r="W2807" s="76"/>
      <c r="X2807" s="71" t="s">
        <v>10335</v>
      </c>
      <c r="Y2807" s="71" t="s">
        <v>10335</v>
      </c>
      <c r="Z2807" s="64" t="s">
        <v>12959</v>
      </c>
      <c r="AA2807" s="76"/>
      <c r="AB2807" s="76"/>
      <c r="AC2807" s="76"/>
      <c r="AD2807" s="76"/>
      <c r="AE2807" s="125" t="s">
        <v>11590</v>
      </c>
      <c r="AF2807" s="89"/>
      <c r="AG2807" s="89"/>
      <c r="AH2807" s="89"/>
      <c r="AI2807" s="67" t="s">
        <v>12970</v>
      </c>
      <c r="AJ2807" s="64" t="s">
        <v>42</v>
      </c>
      <c r="AK2807" s="68"/>
      <c r="AL2807" s="68"/>
      <c r="AM2807" s="68"/>
      <c r="AN2807" s="110"/>
      <c r="AO2807" s="110"/>
      <c r="AP2807" s="107"/>
      <c r="AQ2807" s="68"/>
    </row>
    <row r="2808" customFormat="false" ht="17.9" hidden="false" customHeight="false" outlineLevel="0" collapsed="false">
      <c r="B2808" s="1" t="str">
        <f aca="false">поверители!$E2808</f>
        <v>FB000D0426C</v>
      </c>
      <c r="C2808" s="64" t="s">
        <v>114</v>
      </c>
      <c r="D2808" s="87"/>
      <c r="E2808" s="67" t="s">
        <v>13549</v>
      </c>
      <c r="F2808" s="87"/>
      <c r="G2808" s="63" t="s">
        <v>10335</v>
      </c>
      <c r="H2808" s="66" t="s">
        <v>12958</v>
      </c>
      <c r="I2808" s="67" t="s">
        <v>10369</v>
      </c>
      <c r="J2808" s="89"/>
      <c r="K2808" s="89"/>
      <c r="L2808" s="89"/>
      <c r="M2808" s="89"/>
      <c r="N2808" s="89"/>
      <c r="O2808" s="71" t="s">
        <v>10335</v>
      </c>
      <c r="P2808" s="71"/>
      <c r="Q2808" s="71" t="s">
        <v>10338</v>
      </c>
      <c r="R2808" s="79" t="s">
        <v>10339</v>
      </c>
      <c r="S2808" s="95" t="n">
        <v>45189</v>
      </c>
      <c r="T2808" s="74" t="n">
        <v>45919</v>
      </c>
      <c r="U2808" s="87" t="s">
        <v>10340</v>
      </c>
      <c r="V2808" s="87" t="s">
        <v>10341</v>
      </c>
      <c r="W2808" s="76"/>
      <c r="X2808" s="71" t="s">
        <v>10335</v>
      </c>
      <c r="Y2808" s="71" t="s">
        <v>10335</v>
      </c>
      <c r="Z2808" s="64" t="s">
        <v>12959</v>
      </c>
      <c r="AA2808" s="76"/>
      <c r="AB2808" s="76"/>
      <c r="AC2808" s="76"/>
      <c r="AD2808" s="76"/>
      <c r="AE2808" s="125" t="s">
        <v>11590</v>
      </c>
      <c r="AF2808" s="89"/>
      <c r="AG2808" s="89"/>
      <c r="AH2808" s="89"/>
      <c r="AI2808" s="67" t="s">
        <v>12973</v>
      </c>
      <c r="AJ2808" s="64" t="s">
        <v>42</v>
      </c>
      <c r="AK2808" s="68"/>
      <c r="AL2808" s="68"/>
      <c r="AM2808" s="68"/>
      <c r="AN2808" s="110"/>
      <c r="AO2808" s="110"/>
      <c r="AP2808" s="107"/>
      <c r="AQ2808" s="68"/>
    </row>
    <row r="2809" customFormat="false" ht="17.9" hidden="false" customHeight="false" outlineLevel="0" collapsed="false">
      <c r="B2809" s="1" t="str">
        <f aca="false">поверители!$E2809</f>
        <v>FB00160426C</v>
      </c>
      <c r="C2809" s="64" t="s">
        <v>114</v>
      </c>
      <c r="D2809" s="87"/>
      <c r="E2809" s="67" t="s">
        <v>13550</v>
      </c>
      <c r="F2809" s="87"/>
      <c r="G2809" s="63" t="s">
        <v>10335</v>
      </c>
      <c r="H2809" s="66" t="s">
        <v>12958</v>
      </c>
      <c r="I2809" s="67" t="s">
        <v>10369</v>
      </c>
      <c r="J2809" s="89"/>
      <c r="K2809" s="89"/>
      <c r="L2809" s="89"/>
      <c r="M2809" s="89"/>
      <c r="N2809" s="89"/>
      <c r="O2809" s="71" t="s">
        <v>10335</v>
      </c>
      <c r="P2809" s="71"/>
      <c r="Q2809" s="71" t="s">
        <v>10338</v>
      </c>
      <c r="R2809" s="79" t="s">
        <v>10339</v>
      </c>
      <c r="S2809" s="95" t="n">
        <v>45189</v>
      </c>
      <c r="T2809" s="74" t="n">
        <v>45919</v>
      </c>
      <c r="U2809" s="87" t="s">
        <v>10340</v>
      </c>
      <c r="V2809" s="87" t="s">
        <v>10341</v>
      </c>
      <c r="W2809" s="76"/>
      <c r="X2809" s="71" t="s">
        <v>10335</v>
      </c>
      <c r="Y2809" s="71" t="s">
        <v>10335</v>
      </c>
      <c r="Z2809" s="64" t="s">
        <v>12959</v>
      </c>
      <c r="AA2809" s="76"/>
      <c r="AB2809" s="76"/>
      <c r="AC2809" s="76"/>
      <c r="AD2809" s="76"/>
      <c r="AE2809" s="125" t="s">
        <v>11590</v>
      </c>
      <c r="AF2809" s="89"/>
      <c r="AG2809" s="89"/>
      <c r="AH2809" s="89"/>
      <c r="AI2809" s="67" t="s">
        <v>12973</v>
      </c>
      <c r="AJ2809" s="64" t="s">
        <v>42</v>
      </c>
      <c r="AK2809" s="68"/>
      <c r="AL2809" s="68"/>
      <c r="AM2809" s="68"/>
      <c r="AN2809" s="110"/>
      <c r="AO2809" s="110"/>
      <c r="AP2809" s="107"/>
      <c r="AQ2809" s="68"/>
    </row>
    <row r="2810" customFormat="false" ht="17.9" hidden="false" customHeight="false" outlineLevel="0" collapsed="false">
      <c r="B2810" s="1" t="str">
        <f aca="false">поверители!$E2810</f>
        <v>FB00180426C</v>
      </c>
      <c r="C2810" s="64" t="s">
        <v>114</v>
      </c>
      <c r="D2810" s="87"/>
      <c r="E2810" s="67" t="s">
        <v>13551</v>
      </c>
      <c r="F2810" s="87"/>
      <c r="G2810" s="63" t="s">
        <v>10335</v>
      </c>
      <c r="H2810" s="66" t="s">
        <v>12958</v>
      </c>
      <c r="I2810" s="67" t="s">
        <v>10369</v>
      </c>
      <c r="J2810" s="89"/>
      <c r="K2810" s="89"/>
      <c r="L2810" s="89"/>
      <c r="M2810" s="89"/>
      <c r="N2810" s="89"/>
      <c r="O2810" s="71" t="s">
        <v>10335</v>
      </c>
      <c r="P2810" s="71"/>
      <c r="Q2810" s="71" t="s">
        <v>10338</v>
      </c>
      <c r="R2810" s="79" t="s">
        <v>10339</v>
      </c>
      <c r="S2810" s="95" t="n">
        <v>45189</v>
      </c>
      <c r="T2810" s="74" t="n">
        <v>45919</v>
      </c>
      <c r="U2810" s="87" t="s">
        <v>10340</v>
      </c>
      <c r="V2810" s="87" t="s">
        <v>10341</v>
      </c>
      <c r="W2810" s="76"/>
      <c r="X2810" s="71" t="s">
        <v>10335</v>
      </c>
      <c r="Y2810" s="71" t="s">
        <v>10335</v>
      </c>
      <c r="Z2810" s="64" t="s">
        <v>12959</v>
      </c>
      <c r="AA2810" s="76"/>
      <c r="AB2810" s="76"/>
      <c r="AC2810" s="76"/>
      <c r="AD2810" s="76"/>
      <c r="AE2810" s="125" t="s">
        <v>11590</v>
      </c>
      <c r="AF2810" s="89"/>
      <c r="AG2810" s="89"/>
      <c r="AH2810" s="89"/>
      <c r="AI2810" s="67" t="s">
        <v>12973</v>
      </c>
      <c r="AJ2810" s="64" t="s">
        <v>42</v>
      </c>
      <c r="AK2810" s="68"/>
      <c r="AL2810" s="68"/>
      <c r="AM2810" s="68"/>
      <c r="AN2810" s="110"/>
      <c r="AO2810" s="110"/>
      <c r="AP2810" s="107"/>
      <c r="AQ2810" s="68"/>
    </row>
    <row r="2811" customFormat="false" ht="50.7" hidden="false" customHeight="false" outlineLevel="0" collapsed="false">
      <c r="B2811" s="1" t="str">
        <f aca="false">поверители!$E2811</f>
        <v>17582182</v>
      </c>
      <c r="C2811" s="64" t="s">
        <v>3253</v>
      </c>
      <c r="D2811" s="63"/>
      <c r="E2811" s="65" t="s">
        <v>13552</v>
      </c>
      <c r="F2811" s="63"/>
      <c r="G2811" s="63" t="s">
        <v>10335</v>
      </c>
      <c r="H2811" s="66" t="s">
        <v>13553</v>
      </c>
      <c r="I2811" s="67" t="s">
        <v>10458</v>
      </c>
      <c r="J2811" s="76"/>
      <c r="K2811" s="76"/>
      <c r="L2811" s="76"/>
      <c r="M2811" s="76"/>
      <c r="N2811" s="76"/>
      <c r="O2811" s="71" t="s">
        <v>10335</v>
      </c>
      <c r="P2811" s="96"/>
      <c r="Q2811" s="71" t="s">
        <v>10338</v>
      </c>
      <c r="R2811" s="79" t="s">
        <v>10339</v>
      </c>
      <c r="S2811" s="74" t="n">
        <v>45168</v>
      </c>
      <c r="T2811" s="74" t="n">
        <v>46263</v>
      </c>
      <c r="U2811" s="87" t="s">
        <v>10340</v>
      </c>
      <c r="V2811" s="87" t="s">
        <v>10341</v>
      </c>
      <c r="W2811" s="76"/>
      <c r="X2811" s="71" t="s">
        <v>10335</v>
      </c>
      <c r="Y2811" s="71" t="s">
        <v>10342</v>
      </c>
      <c r="Z2811" s="96" t="s">
        <v>11737</v>
      </c>
      <c r="AA2811" s="76"/>
      <c r="AB2811" s="76"/>
      <c r="AC2811" s="76"/>
      <c r="AD2811" s="76"/>
      <c r="AE2811" s="97" t="s">
        <v>11726</v>
      </c>
      <c r="AF2811" s="89" t="s">
        <v>11727</v>
      </c>
      <c r="AG2811" s="76"/>
      <c r="AH2811" s="76"/>
      <c r="AI2811" s="67" t="s">
        <v>13554</v>
      </c>
      <c r="AJ2811" s="79" t="s">
        <v>10346</v>
      </c>
      <c r="AK2811" s="68"/>
      <c r="AL2811" s="68"/>
      <c r="AM2811" s="68"/>
      <c r="AN2811" s="110"/>
      <c r="AO2811" s="110"/>
      <c r="AP2811" s="107"/>
      <c r="AQ2811" s="68"/>
    </row>
    <row r="2812" customFormat="false" ht="31.3" hidden="false" customHeight="false" outlineLevel="0" collapsed="false">
      <c r="B2812" s="1" t="str">
        <f aca="false">поверители!$E2812</f>
        <v>M601C70109A</v>
      </c>
      <c r="C2812" s="64" t="s">
        <v>10057</v>
      </c>
      <c r="D2812" s="63"/>
      <c r="E2812" s="80" t="s">
        <v>13555</v>
      </c>
      <c r="F2812" s="63"/>
      <c r="G2812" s="63" t="s">
        <v>10335</v>
      </c>
      <c r="H2812" s="77" t="s">
        <v>13556</v>
      </c>
      <c r="I2812" s="67" t="n">
        <v>2017</v>
      </c>
      <c r="J2812" s="76"/>
      <c r="K2812" s="76"/>
      <c r="L2812" s="76"/>
      <c r="M2812" s="76"/>
      <c r="N2812" s="76"/>
      <c r="O2812" s="71" t="s">
        <v>10335</v>
      </c>
      <c r="P2812" s="96"/>
      <c r="Q2812" s="71" t="s">
        <v>10338</v>
      </c>
      <c r="R2812" s="79" t="s">
        <v>10339</v>
      </c>
      <c r="S2812" s="74" t="n">
        <v>45168</v>
      </c>
      <c r="T2812" s="74" t="n">
        <v>45898</v>
      </c>
      <c r="U2812" s="87" t="s">
        <v>10340</v>
      </c>
      <c r="V2812" s="87" t="s">
        <v>10341</v>
      </c>
      <c r="W2812" s="76"/>
      <c r="X2812" s="71" t="s">
        <v>10335</v>
      </c>
      <c r="Y2812" s="71" t="s">
        <v>10342</v>
      </c>
      <c r="Z2812" s="77" t="s">
        <v>13557</v>
      </c>
      <c r="AA2812" s="76"/>
      <c r="AB2812" s="76"/>
      <c r="AC2812" s="76"/>
      <c r="AD2812" s="76"/>
      <c r="AE2812" s="97" t="s">
        <v>11726</v>
      </c>
      <c r="AF2812" s="89" t="s">
        <v>11727</v>
      </c>
      <c r="AG2812" s="76"/>
      <c r="AH2812" s="76"/>
      <c r="AI2812" s="67" t="s">
        <v>13558</v>
      </c>
      <c r="AJ2812" s="79" t="s">
        <v>42</v>
      </c>
      <c r="AK2812" s="68"/>
      <c r="AL2812" s="68"/>
      <c r="AM2812" s="68"/>
      <c r="AN2812" s="110"/>
      <c r="AO2812" s="110"/>
      <c r="AP2812" s="107"/>
      <c r="AQ2812" s="68"/>
    </row>
    <row r="2813" customFormat="false" ht="16.4" hidden="false" customHeight="false" outlineLevel="0" collapsed="false">
      <c r="B2813" s="1" t="str">
        <f aca="false">поверители!$E2813</f>
        <v>F704250109A</v>
      </c>
      <c r="C2813" s="64" t="s">
        <v>10112</v>
      </c>
      <c r="D2813" s="63"/>
      <c r="E2813" s="81" t="s">
        <v>13559</v>
      </c>
      <c r="F2813" s="63"/>
      <c r="G2813" s="63" t="s">
        <v>10335</v>
      </c>
      <c r="H2813" s="64" t="s">
        <v>13556</v>
      </c>
      <c r="I2813" s="67" t="n">
        <v>2012</v>
      </c>
      <c r="J2813" s="76"/>
      <c r="K2813" s="76"/>
      <c r="L2813" s="76"/>
      <c r="M2813" s="76"/>
      <c r="N2813" s="76"/>
      <c r="O2813" s="71" t="s">
        <v>10335</v>
      </c>
      <c r="P2813" s="71"/>
      <c r="Q2813" s="71" t="s">
        <v>10338</v>
      </c>
      <c r="R2813" s="79" t="s">
        <v>10339</v>
      </c>
      <c r="S2813" s="74" t="n">
        <v>45176</v>
      </c>
      <c r="T2813" s="74" t="n">
        <v>45906</v>
      </c>
      <c r="U2813" s="87" t="s">
        <v>10340</v>
      </c>
      <c r="V2813" s="87" t="s">
        <v>10341</v>
      </c>
      <c r="W2813" s="76"/>
      <c r="X2813" s="71" t="s">
        <v>10335</v>
      </c>
      <c r="Y2813" s="71" t="s">
        <v>10342</v>
      </c>
      <c r="Z2813" s="64" t="s">
        <v>13560</v>
      </c>
      <c r="AA2813" s="76"/>
      <c r="AB2813" s="76"/>
      <c r="AC2813" s="76"/>
      <c r="AD2813" s="76"/>
      <c r="AE2813" s="97" t="s">
        <v>11726</v>
      </c>
      <c r="AF2813" s="89" t="s">
        <v>11727</v>
      </c>
      <c r="AG2813" s="76"/>
      <c r="AH2813" s="76"/>
      <c r="AI2813" s="67" t="s">
        <v>13561</v>
      </c>
      <c r="AJ2813" s="79" t="s">
        <v>10346</v>
      </c>
      <c r="AK2813" s="68"/>
      <c r="AL2813" s="68"/>
      <c r="AM2813" s="68"/>
      <c r="AN2813" s="110"/>
      <c r="AO2813" s="110"/>
      <c r="AP2813" s="107"/>
      <c r="AQ2813" s="68"/>
    </row>
    <row r="2814" customFormat="false" ht="16.4" hidden="false" customHeight="false" outlineLevel="0" collapsed="false">
      <c r="B2814" s="1" t="str">
        <f aca="false">поверители!$E2814</f>
        <v>F802B80109A</v>
      </c>
      <c r="C2814" s="64" t="s">
        <v>10112</v>
      </c>
      <c r="D2814" s="63"/>
      <c r="E2814" s="81" t="s">
        <v>13562</v>
      </c>
      <c r="F2814" s="63"/>
      <c r="G2814" s="63" t="s">
        <v>10335</v>
      </c>
      <c r="H2814" s="64" t="s">
        <v>13556</v>
      </c>
      <c r="I2814" s="67" t="n">
        <v>2012</v>
      </c>
      <c r="J2814" s="76"/>
      <c r="K2814" s="76"/>
      <c r="L2814" s="76"/>
      <c r="M2814" s="76"/>
      <c r="N2814" s="76"/>
      <c r="O2814" s="71" t="s">
        <v>10335</v>
      </c>
      <c r="P2814" s="71"/>
      <c r="Q2814" s="71" t="s">
        <v>10338</v>
      </c>
      <c r="R2814" s="79" t="s">
        <v>10339</v>
      </c>
      <c r="S2814" s="74" t="n">
        <v>45176</v>
      </c>
      <c r="T2814" s="74" t="n">
        <v>45906</v>
      </c>
      <c r="U2814" s="87" t="s">
        <v>10340</v>
      </c>
      <c r="V2814" s="87" t="s">
        <v>10341</v>
      </c>
      <c r="W2814" s="76"/>
      <c r="X2814" s="71" t="s">
        <v>10335</v>
      </c>
      <c r="Y2814" s="71" t="s">
        <v>10342</v>
      </c>
      <c r="Z2814" s="64" t="s">
        <v>13560</v>
      </c>
      <c r="AA2814" s="76"/>
      <c r="AB2814" s="76"/>
      <c r="AC2814" s="76"/>
      <c r="AD2814" s="76"/>
      <c r="AE2814" s="97" t="s">
        <v>11726</v>
      </c>
      <c r="AF2814" s="89" t="s">
        <v>11727</v>
      </c>
      <c r="AG2814" s="76"/>
      <c r="AH2814" s="76"/>
      <c r="AI2814" s="67" t="s">
        <v>13561</v>
      </c>
      <c r="AJ2814" s="79" t="s">
        <v>42</v>
      </c>
      <c r="AK2814" s="68"/>
      <c r="AL2814" s="68"/>
      <c r="AM2814" s="68"/>
      <c r="AN2814" s="110"/>
      <c r="AO2814" s="110"/>
      <c r="AP2814" s="107"/>
      <c r="AQ2814" s="68"/>
    </row>
    <row r="2815" customFormat="false" ht="17.9" hidden="false" customHeight="false" outlineLevel="0" collapsed="false">
      <c r="B2815" s="1" t="str">
        <f aca="false">поверители!$E2815</f>
        <v>62490138</v>
      </c>
      <c r="C2815" s="64" t="s">
        <v>4585</v>
      </c>
      <c r="D2815" s="63"/>
      <c r="E2815" s="102" t="s">
        <v>13563</v>
      </c>
      <c r="F2815" s="63"/>
      <c r="G2815" s="63" t="s">
        <v>10335</v>
      </c>
      <c r="H2815" s="66" t="s">
        <v>11731</v>
      </c>
      <c r="I2815" s="67" t="n">
        <v>2023</v>
      </c>
      <c r="J2815" s="76"/>
      <c r="K2815" s="76"/>
      <c r="L2815" s="76"/>
      <c r="M2815" s="76"/>
      <c r="N2815" s="76"/>
      <c r="O2815" s="71" t="s">
        <v>10335</v>
      </c>
      <c r="P2815" s="96"/>
      <c r="Q2815" s="71" t="s">
        <v>10338</v>
      </c>
      <c r="R2815" s="79" t="s">
        <v>10339</v>
      </c>
      <c r="S2815" s="74" t="n">
        <v>45182</v>
      </c>
      <c r="T2815" s="74" t="n">
        <v>47008</v>
      </c>
      <c r="U2815" s="87" t="s">
        <v>10340</v>
      </c>
      <c r="V2815" s="87" t="s">
        <v>10341</v>
      </c>
      <c r="W2815" s="76"/>
      <c r="X2815" s="71" t="s">
        <v>10335</v>
      </c>
      <c r="Y2815" s="71" t="s">
        <v>10342</v>
      </c>
      <c r="Z2815" s="63" t="s">
        <v>11732</v>
      </c>
      <c r="AA2815" s="76"/>
      <c r="AB2815" s="76"/>
      <c r="AC2815" s="76"/>
      <c r="AD2815" s="76"/>
      <c r="AE2815" s="97" t="s">
        <v>11726</v>
      </c>
      <c r="AF2815" s="89" t="s">
        <v>11727</v>
      </c>
      <c r="AG2815" s="76"/>
      <c r="AH2815" s="76"/>
      <c r="AI2815" s="67" t="s">
        <v>13564</v>
      </c>
      <c r="AJ2815" s="79" t="s">
        <v>10346</v>
      </c>
      <c r="AK2815" s="68"/>
      <c r="AL2815" s="68"/>
      <c r="AM2815" s="68"/>
      <c r="AN2815" s="110"/>
      <c r="AO2815" s="110"/>
      <c r="AP2815" s="107"/>
      <c r="AQ2815" s="68"/>
    </row>
    <row r="2816" customFormat="false" ht="15" hidden="false" customHeight="false" outlineLevel="0" collapsed="false">
      <c r="B2816" s="1" t="str">
        <f aca="false">поверители!$E2816</f>
        <v>26065157</v>
      </c>
      <c r="C2816" s="64" t="s">
        <v>4585</v>
      </c>
      <c r="D2816" s="63"/>
      <c r="E2816" s="81" t="s">
        <v>13565</v>
      </c>
      <c r="F2816" s="63"/>
      <c r="G2816" s="63" t="s">
        <v>10335</v>
      </c>
      <c r="H2816" s="64" t="s">
        <v>11731</v>
      </c>
      <c r="I2816" s="67" t="n">
        <v>2013</v>
      </c>
      <c r="J2816" s="76"/>
      <c r="K2816" s="76"/>
      <c r="L2816" s="109"/>
      <c r="M2816" s="76"/>
      <c r="N2816" s="76"/>
      <c r="O2816" s="71" t="s">
        <v>10335</v>
      </c>
      <c r="P2816" s="96"/>
      <c r="Q2816" s="71" t="s">
        <v>10338</v>
      </c>
      <c r="R2816" s="79" t="s">
        <v>10339</v>
      </c>
      <c r="S2816" s="74" t="n">
        <v>45182</v>
      </c>
      <c r="T2816" s="74" t="n">
        <v>47008</v>
      </c>
      <c r="U2816" s="87" t="s">
        <v>10340</v>
      </c>
      <c r="V2816" s="87" t="s">
        <v>10341</v>
      </c>
      <c r="W2816" s="76"/>
      <c r="X2816" s="71" t="s">
        <v>10335</v>
      </c>
      <c r="Y2816" s="71" t="s">
        <v>10342</v>
      </c>
      <c r="Z2816" s="63" t="s">
        <v>11732</v>
      </c>
      <c r="AA2816" s="76"/>
      <c r="AB2816" s="76"/>
      <c r="AC2816" s="76"/>
      <c r="AD2816" s="76"/>
      <c r="AE2816" s="97" t="s">
        <v>11726</v>
      </c>
      <c r="AF2816" s="89" t="s">
        <v>11727</v>
      </c>
      <c r="AG2816" s="76"/>
      <c r="AH2816" s="76"/>
      <c r="AI2816" s="67" t="s">
        <v>13566</v>
      </c>
      <c r="AJ2816" s="79" t="s">
        <v>42</v>
      </c>
      <c r="AK2816" s="68"/>
      <c r="AL2816" s="68"/>
      <c r="AM2816" s="68"/>
      <c r="AN2816" s="110"/>
      <c r="AO2816" s="110"/>
      <c r="AP2816" s="107"/>
      <c r="AQ2816" s="68"/>
    </row>
    <row r="2817" customFormat="false" ht="67.15" hidden="false" customHeight="false" outlineLevel="0" collapsed="false">
      <c r="B2817" s="1" t="str">
        <f aca="false">поверители!$E2817</f>
        <v>D704C80104E</v>
      </c>
      <c r="C2817" s="64" t="s">
        <v>688</v>
      </c>
      <c r="D2817" s="63"/>
      <c r="E2817" s="80" t="s">
        <v>13567</v>
      </c>
      <c r="F2817" s="63"/>
      <c r="G2817" s="63" t="s">
        <v>10335</v>
      </c>
      <c r="H2817" s="77" t="s">
        <v>13568</v>
      </c>
      <c r="I2817" s="67" t="n">
        <v>2010</v>
      </c>
      <c r="J2817" s="76"/>
      <c r="K2817" s="76"/>
      <c r="L2817" s="109"/>
      <c r="M2817" s="76"/>
      <c r="N2817" s="76"/>
      <c r="O2817" s="71" t="s">
        <v>10335</v>
      </c>
      <c r="P2817" s="96"/>
      <c r="Q2817" s="71" t="s">
        <v>10338</v>
      </c>
      <c r="R2817" s="79" t="s">
        <v>10339</v>
      </c>
      <c r="S2817" s="74" t="n">
        <v>45189</v>
      </c>
      <c r="T2817" s="74" t="n">
        <v>45919</v>
      </c>
      <c r="U2817" s="87" t="s">
        <v>10340</v>
      </c>
      <c r="V2817" s="87" t="s">
        <v>10341</v>
      </c>
      <c r="W2817" s="76"/>
      <c r="X2817" s="71" t="s">
        <v>10335</v>
      </c>
      <c r="Y2817" s="71" t="s">
        <v>10342</v>
      </c>
      <c r="Z2817" s="66" t="s">
        <v>11725</v>
      </c>
      <c r="AA2817" s="76"/>
      <c r="AB2817" s="76"/>
      <c r="AC2817" s="76"/>
      <c r="AD2817" s="76"/>
      <c r="AE2817" s="97" t="s">
        <v>11726</v>
      </c>
      <c r="AF2817" s="89" t="s">
        <v>11727</v>
      </c>
      <c r="AG2817" s="76"/>
      <c r="AH2817" s="76"/>
      <c r="AI2817" s="67" t="s">
        <v>13569</v>
      </c>
      <c r="AJ2817" s="79" t="s">
        <v>10346</v>
      </c>
      <c r="AK2817" s="68"/>
      <c r="AL2817" s="68"/>
      <c r="AM2817" s="68"/>
      <c r="AN2817" s="110"/>
      <c r="AO2817" s="110"/>
      <c r="AP2817" s="107"/>
      <c r="AQ2817" s="68"/>
    </row>
    <row r="2818" customFormat="false" ht="67.15" hidden="false" customHeight="false" outlineLevel="0" collapsed="false">
      <c r="B2818" s="1" t="str">
        <f aca="false">поверители!$E2818</f>
        <v>D704DB0104E</v>
      </c>
      <c r="C2818" s="64" t="s">
        <v>688</v>
      </c>
      <c r="D2818" s="63"/>
      <c r="E2818" s="80" t="s">
        <v>13570</v>
      </c>
      <c r="F2818" s="63"/>
      <c r="G2818" s="63" t="s">
        <v>10335</v>
      </c>
      <c r="H2818" s="77" t="s">
        <v>13568</v>
      </c>
      <c r="I2818" s="67" t="n">
        <v>2010</v>
      </c>
      <c r="J2818" s="76"/>
      <c r="K2818" s="76"/>
      <c r="L2818" s="76"/>
      <c r="M2818" s="76"/>
      <c r="N2818" s="76"/>
      <c r="O2818" s="71" t="s">
        <v>10335</v>
      </c>
      <c r="P2818" s="96"/>
      <c r="Q2818" s="71" t="s">
        <v>10338</v>
      </c>
      <c r="R2818" s="79" t="s">
        <v>10339</v>
      </c>
      <c r="S2818" s="74" t="n">
        <v>45189</v>
      </c>
      <c r="T2818" s="74" t="n">
        <v>45919</v>
      </c>
      <c r="U2818" s="87" t="s">
        <v>10340</v>
      </c>
      <c r="V2818" s="87" t="s">
        <v>10341</v>
      </c>
      <c r="W2818" s="76"/>
      <c r="X2818" s="71" t="s">
        <v>10335</v>
      </c>
      <c r="Y2818" s="71" t="s">
        <v>10342</v>
      </c>
      <c r="Z2818" s="66" t="s">
        <v>11725</v>
      </c>
      <c r="AA2818" s="76"/>
      <c r="AB2818" s="76"/>
      <c r="AC2818" s="76"/>
      <c r="AD2818" s="76"/>
      <c r="AE2818" s="97" t="s">
        <v>11726</v>
      </c>
      <c r="AF2818" s="89" t="s">
        <v>11727</v>
      </c>
      <c r="AG2818" s="76"/>
      <c r="AH2818" s="76"/>
      <c r="AI2818" s="67" t="s">
        <v>13571</v>
      </c>
      <c r="AJ2818" s="79" t="s">
        <v>10346</v>
      </c>
      <c r="AK2818" s="68"/>
      <c r="AL2818" s="68"/>
      <c r="AM2818" s="68"/>
      <c r="AN2818" s="110"/>
      <c r="AO2818" s="110"/>
      <c r="AP2818" s="107"/>
      <c r="AQ2818" s="68"/>
    </row>
    <row r="2819" customFormat="false" ht="67.15" hidden="false" customHeight="false" outlineLevel="0" collapsed="false">
      <c r="B2819" s="1" t="str">
        <f aca="false">поверители!$E2819</f>
        <v>D704C30104E</v>
      </c>
      <c r="C2819" s="64" t="s">
        <v>688</v>
      </c>
      <c r="D2819" s="63"/>
      <c r="E2819" s="80" t="s">
        <v>13572</v>
      </c>
      <c r="F2819" s="63"/>
      <c r="G2819" s="63" t="s">
        <v>10335</v>
      </c>
      <c r="H2819" s="77" t="s">
        <v>13568</v>
      </c>
      <c r="I2819" s="67" t="n">
        <v>2010</v>
      </c>
      <c r="J2819" s="76"/>
      <c r="K2819" s="76"/>
      <c r="L2819" s="76"/>
      <c r="M2819" s="76"/>
      <c r="N2819" s="76"/>
      <c r="O2819" s="71" t="s">
        <v>10335</v>
      </c>
      <c r="P2819" s="96"/>
      <c r="Q2819" s="71" t="s">
        <v>10338</v>
      </c>
      <c r="R2819" s="79" t="s">
        <v>10339</v>
      </c>
      <c r="S2819" s="74" t="n">
        <v>45189</v>
      </c>
      <c r="T2819" s="74" t="n">
        <v>45919</v>
      </c>
      <c r="U2819" s="87" t="s">
        <v>10340</v>
      </c>
      <c r="V2819" s="87" t="s">
        <v>10341</v>
      </c>
      <c r="W2819" s="76"/>
      <c r="X2819" s="71" t="s">
        <v>10335</v>
      </c>
      <c r="Y2819" s="71" t="s">
        <v>10342</v>
      </c>
      <c r="Z2819" s="66" t="s">
        <v>11725</v>
      </c>
      <c r="AA2819" s="76"/>
      <c r="AB2819" s="76"/>
      <c r="AC2819" s="76"/>
      <c r="AD2819" s="76"/>
      <c r="AE2819" s="97" t="s">
        <v>11726</v>
      </c>
      <c r="AF2819" s="89" t="s">
        <v>11727</v>
      </c>
      <c r="AG2819" s="76"/>
      <c r="AH2819" s="76"/>
      <c r="AI2819" s="67" t="s">
        <v>13573</v>
      </c>
      <c r="AJ2819" s="79" t="s">
        <v>10346</v>
      </c>
      <c r="AK2819" s="68"/>
      <c r="AL2819" s="68"/>
      <c r="AM2819" s="68"/>
      <c r="AN2819" s="110"/>
      <c r="AO2819" s="110"/>
      <c r="AP2819" s="107"/>
      <c r="AQ2819" s="68"/>
    </row>
    <row r="2820" customFormat="false" ht="67.15" hidden="false" customHeight="false" outlineLevel="0" collapsed="false">
      <c r="B2820" s="1" t="str">
        <f aca="false">поверители!$E2820</f>
        <v>D704E10104E</v>
      </c>
      <c r="C2820" s="64" t="s">
        <v>688</v>
      </c>
      <c r="D2820" s="63"/>
      <c r="E2820" s="80" t="s">
        <v>13574</v>
      </c>
      <c r="F2820" s="63"/>
      <c r="G2820" s="63" t="s">
        <v>10335</v>
      </c>
      <c r="H2820" s="77" t="s">
        <v>13568</v>
      </c>
      <c r="I2820" s="67" t="n">
        <v>2010</v>
      </c>
      <c r="J2820" s="76"/>
      <c r="K2820" s="76"/>
      <c r="L2820" s="76"/>
      <c r="M2820" s="76"/>
      <c r="N2820" s="76"/>
      <c r="O2820" s="71" t="s">
        <v>10335</v>
      </c>
      <c r="P2820" s="96"/>
      <c r="Q2820" s="71" t="s">
        <v>10338</v>
      </c>
      <c r="R2820" s="79" t="s">
        <v>10339</v>
      </c>
      <c r="S2820" s="74" t="n">
        <v>45189</v>
      </c>
      <c r="T2820" s="74" t="n">
        <v>45919</v>
      </c>
      <c r="U2820" s="87" t="s">
        <v>10340</v>
      </c>
      <c r="V2820" s="87" t="s">
        <v>10341</v>
      </c>
      <c r="W2820" s="76"/>
      <c r="X2820" s="71" t="s">
        <v>10335</v>
      </c>
      <c r="Y2820" s="71" t="s">
        <v>10342</v>
      </c>
      <c r="Z2820" s="66" t="s">
        <v>11725</v>
      </c>
      <c r="AA2820" s="76"/>
      <c r="AB2820" s="76"/>
      <c r="AC2820" s="76"/>
      <c r="AD2820" s="76"/>
      <c r="AE2820" s="97" t="s">
        <v>11726</v>
      </c>
      <c r="AF2820" s="89" t="s">
        <v>11727</v>
      </c>
      <c r="AG2820" s="76"/>
      <c r="AH2820" s="76"/>
      <c r="AI2820" s="67" t="s">
        <v>13575</v>
      </c>
      <c r="AJ2820" s="79" t="s">
        <v>42</v>
      </c>
      <c r="AK2820" s="68"/>
      <c r="AL2820" s="68"/>
      <c r="AM2820" s="68"/>
      <c r="AN2820" s="110"/>
      <c r="AO2820" s="110"/>
      <c r="AP2820" s="107"/>
      <c r="AQ2820" s="68"/>
    </row>
    <row r="2821" customFormat="false" ht="67.15" hidden="false" customHeight="false" outlineLevel="0" collapsed="false">
      <c r="B2821" s="1" t="str">
        <f aca="false">поверители!$E2821</f>
        <v>D704E00104E</v>
      </c>
      <c r="C2821" s="64" t="s">
        <v>688</v>
      </c>
      <c r="D2821" s="63"/>
      <c r="E2821" s="80" t="s">
        <v>13576</v>
      </c>
      <c r="F2821" s="63"/>
      <c r="G2821" s="63" t="s">
        <v>10335</v>
      </c>
      <c r="H2821" s="77" t="s">
        <v>13568</v>
      </c>
      <c r="I2821" s="67" t="n">
        <v>2010</v>
      </c>
      <c r="J2821" s="76"/>
      <c r="K2821" s="76"/>
      <c r="L2821" s="76"/>
      <c r="M2821" s="76"/>
      <c r="N2821" s="76"/>
      <c r="O2821" s="71" t="s">
        <v>10335</v>
      </c>
      <c r="P2821" s="96"/>
      <c r="Q2821" s="71" t="s">
        <v>10338</v>
      </c>
      <c r="R2821" s="79" t="s">
        <v>10339</v>
      </c>
      <c r="S2821" s="74" t="n">
        <v>45189</v>
      </c>
      <c r="T2821" s="74" t="n">
        <v>45919</v>
      </c>
      <c r="U2821" s="87" t="s">
        <v>10340</v>
      </c>
      <c r="V2821" s="87" t="s">
        <v>10341</v>
      </c>
      <c r="W2821" s="76"/>
      <c r="X2821" s="71" t="s">
        <v>10335</v>
      </c>
      <c r="Y2821" s="71" t="s">
        <v>10342</v>
      </c>
      <c r="Z2821" s="66" t="s">
        <v>11725</v>
      </c>
      <c r="AA2821" s="76"/>
      <c r="AB2821" s="76"/>
      <c r="AC2821" s="76"/>
      <c r="AD2821" s="76"/>
      <c r="AE2821" s="97" t="s">
        <v>11726</v>
      </c>
      <c r="AF2821" s="89" t="s">
        <v>11727</v>
      </c>
      <c r="AG2821" s="76"/>
      <c r="AH2821" s="76"/>
      <c r="AI2821" s="67" t="s">
        <v>13577</v>
      </c>
      <c r="AJ2821" s="79" t="s">
        <v>42</v>
      </c>
      <c r="AK2821" s="68"/>
      <c r="AL2821" s="68"/>
      <c r="AM2821" s="68"/>
      <c r="AN2821" s="110"/>
      <c r="AO2821" s="110"/>
      <c r="AP2821" s="107"/>
      <c r="AQ2821" s="68"/>
    </row>
    <row r="2822" customFormat="false" ht="15" hidden="false" customHeight="false" outlineLevel="0" collapsed="false">
      <c r="B2822" s="1" t="str">
        <f aca="false">поверители!$E2822</f>
        <v>05373</v>
      </c>
      <c r="C2822" s="64" t="s">
        <v>323</v>
      </c>
      <c r="D2822" s="63"/>
      <c r="E2822" s="81" t="s">
        <v>13578</v>
      </c>
      <c r="F2822" s="63"/>
      <c r="G2822" s="63" t="s">
        <v>10335</v>
      </c>
      <c r="H2822" s="81" t="s">
        <v>782</v>
      </c>
      <c r="I2822" s="67" t="s">
        <v>10469</v>
      </c>
      <c r="J2822" s="76"/>
      <c r="K2822" s="76"/>
      <c r="L2822" s="76"/>
      <c r="M2822" s="76"/>
      <c r="N2822" s="76"/>
      <c r="O2822" s="71" t="s">
        <v>10335</v>
      </c>
      <c r="P2822" s="71"/>
      <c r="Q2822" s="71" t="s">
        <v>10338</v>
      </c>
      <c r="R2822" s="79" t="s">
        <v>10339</v>
      </c>
      <c r="S2822" s="74" t="n">
        <v>45196</v>
      </c>
      <c r="T2822" s="74" t="n">
        <v>45926</v>
      </c>
      <c r="U2822" s="87" t="s">
        <v>10340</v>
      </c>
      <c r="V2822" s="87" t="s">
        <v>10341</v>
      </c>
      <c r="W2822" s="76"/>
      <c r="X2822" s="71" t="s">
        <v>10335</v>
      </c>
      <c r="Y2822" s="71" t="s">
        <v>10342</v>
      </c>
      <c r="Z2822" s="79" t="s">
        <v>10629</v>
      </c>
      <c r="AA2822" s="76"/>
      <c r="AB2822" s="76"/>
      <c r="AC2822" s="76"/>
      <c r="AD2822" s="76"/>
      <c r="AE2822" s="97" t="s">
        <v>10630</v>
      </c>
      <c r="AF2822" s="76"/>
      <c r="AG2822" s="76"/>
      <c r="AH2822" s="76"/>
      <c r="AI2822" s="67" t="s">
        <v>10863</v>
      </c>
      <c r="AJ2822" s="79" t="s">
        <v>10346</v>
      </c>
      <c r="AK2822" s="68"/>
      <c r="AL2822" s="68"/>
      <c r="AM2822" s="68"/>
      <c r="AN2822" s="110"/>
      <c r="AO2822" s="110"/>
      <c r="AP2822" s="107"/>
      <c r="AQ2822" s="68"/>
    </row>
    <row r="2823" customFormat="false" ht="15" hidden="false" customHeight="false" outlineLevel="0" collapsed="false">
      <c r="B2823" s="1" t="str">
        <f aca="false">поверители!$E2823</f>
        <v>05376</v>
      </c>
      <c r="C2823" s="64" t="s">
        <v>323</v>
      </c>
      <c r="D2823" s="63"/>
      <c r="E2823" s="81" t="s">
        <v>13579</v>
      </c>
      <c r="F2823" s="63"/>
      <c r="G2823" s="63" t="s">
        <v>10335</v>
      </c>
      <c r="H2823" s="81" t="s">
        <v>782</v>
      </c>
      <c r="I2823" s="67" t="s">
        <v>10469</v>
      </c>
      <c r="J2823" s="76"/>
      <c r="K2823" s="76"/>
      <c r="L2823" s="76"/>
      <c r="M2823" s="76"/>
      <c r="N2823" s="76"/>
      <c r="O2823" s="71" t="s">
        <v>10335</v>
      </c>
      <c r="P2823" s="71"/>
      <c r="Q2823" s="71" t="s">
        <v>10338</v>
      </c>
      <c r="R2823" s="79" t="s">
        <v>10339</v>
      </c>
      <c r="S2823" s="74" t="n">
        <v>45196</v>
      </c>
      <c r="T2823" s="74" t="n">
        <v>45926</v>
      </c>
      <c r="U2823" s="87" t="s">
        <v>10340</v>
      </c>
      <c r="V2823" s="87" t="s">
        <v>10341</v>
      </c>
      <c r="W2823" s="76"/>
      <c r="X2823" s="71" t="s">
        <v>10335</v>
      </c>
      <c r="Y2823" s="71" t="s">
        <v>10342</v>
      </c>
      <c r="Z2823" s="79" t="s">
        <v>10629</v>
      </c>
      <c r="AA2823" s="76"/>
      <c r="AB2823" s="76"/>
      <c r="AC2823" s="76"/>
      <c r="AD2823" s="76"/>
      <c r="AE2823" s="97" t="s">
        <v>10630</v>
      </c>
      <c r="AF2823" s="76"/>
      <c r="AG2823" s="76"/>
      <c r="AH2823" s="76"/>
      <c r="AI2823" s="67" t="s">
        <v>10863</v>
      </c>
      <c r="AJ2823" s="79" t="s">
        <v>10346</v>
      </c>
      <c r="AK2823" s="68"/>
      <c r="AL2823" s="68"/>
      <c r="AM2823" s="68"/>
      <c r="AN2823" s="110"/>
      <c r="AO2823" s="110"/>
      <c r="AP2823" s="107"/>
      <c r="AQ2823" s="68"/>
    </row>
    <row r="2824" customFormat="false" ht="15" hidden="false" customHeight="false" outlineLevel="0" collapsed="false">
      <c r="B2824" s="1" t="str">
        <f aca="false">поверители!$E2824</f>
        <v>05378</v>
      </c>
      <c r="C2824" s="64" t="s">
        <v>323</v>
      </c>
      <c r="D2824" s="63"/>
      <c r="E2824" s="81" t="s">
        <v>13580</v>
      </c>
      <c r="F2824" s="63"/>
      <c r="G2824" s="63" t="s">
        <v>10335</v>
      </c>
      <c r="H2824" s="81" t="s">
        <v>782</v>
      </c>
      <c r="I2824" s="67" t="s">
        <v>10469</v>
      </c>
      <c r="J2824" s="76"/>
      <c r="K2824" s="76"/>
      <c r="L2824" s="76"/>
      <c r="M2824" s="76"/>
      <c r="N2824" s="76"/>
      <c r="O2824" s="71" t="s">
        <v>10335</v>
      </c>
      <c r="P2824" s="71"/>
      <c r="Q2824" s="71" t="s">
        <v>10338</v>
      </c>
      <c r="R2824" s="79" t="s">
        <v>10339</v>
      </c>
      <c r="S2824" s="74" t="n">
        <v>45196</v>
      </c>
      <c r="T2824" s="74" t="n">
        <v>45926</v>
      </c>
      <c r="U2824" s="87" t="s">
        <v>10340</v>
      </c>
      <c r="V2824" s="87" t="s">
        <v>10341</v>
      </c>
      <c r="W2824" s="76"/>
      <c r="X2824" s="71" t="s">
        <v>10335</v>
      </c>
      <c r="Y2824" s="71" t="s">
        <v>10342</v>
      </c>
      <c r="Z2824" s="79" t="s">
        <v>10629</v>
      </c>
      <c r="AA2824" s="76"/>
      <c r="AB2824" s="76"/>
      <c r="AC2824" s="76"/>
      <c r="AD2824" s="76"/>
      <c r="AE2824" s="97" t="s">
        <v>10630</v>
      </c>
      <c r="AF2824" s="76"/>
      <c r="AG2824" s="76"/>
      <c r="AH2824" s="76"/>
      <c r="AI2824" s="67" t="s">
        <v>10863</v>
      </c>
      <c r="AJ2824" s="79" t="s">
        <v>10346</v>
      </c>
      <c r="AK2824" s="68"/>
      <c r="AL2824" s="68"/>
      <c r="AM2824" s="68"/>
      <c r="AN2824" s="110"/>
      <c r="AO2824" s="110"/>
      <c r="AP2824" s="107"/>
      <c r="AQ2824" s="68"/>
    </row>
    <row r="2825" customFormat="false" ht="15" hidden="false" customHeight="false" outlineLevel="0" collapsed="false">
      <c r="B2825" s="1" t="str">
        <f aca="false">поверители!$E2825</f>
        <v>05390</v>
      </c>
      <c r="C2825" s="64" t="s">
        <v>323</v>
      </c>
      <c r="D2825" s="63"/>
      <c r="E2825" s="81" t="s">
        <v>13581</v>
      </c>
      <c r="F2825" s="63"/>
      <c r="G2825" s="63" t="s">
        <v>10335</v>
      </c>
      <c r="H2825" s="81" t="s">
        <v>782</v>
      </c>
      <c r="I2825" s="67" t="s">
        <v>10469</v>
      </c>
      <c r="J2825" s="76"/>
      <c r="K2825" s="76"/>
      <c r="L2825" s="76"/>
      <c r="M2825" s="76"/>
      <c r="N2825" s="76"/>
      <c r="O2825" s="71" t="s">
        <v>10335</v>
      </c>
      <c r="P2825" s="71"/>
      <c r="Q2825" s="71" t="s">
        <v>10338</v>
      </c>
      <c r="R2825" s="79" t="s">
        <v>10339</v>
      </c>
      <c r="S2825" s="74" t="n">
        <v>45196</v>
      </c>
      <c r="T2825" s="74" t="n">
        <v>45926</v>
      </c>
      <c r="U2825" s="87" t="s">
        <v>10340</v>
      </c>
      <c r="V2825" s="87" t="s">
        <v>10341</v>
      </c>
      <c r="W2825" s="76"/>
      <c r="X2825" s="71" t="s">
        <v>10335</v>
      </c>
      <c r="Y2825" s="71" t="s">
        <v>10342</v>
      </c>
      <c r="Z2825" s="79" t="s">
        <v>10629</v>
      </c>
      <c r="AA2825" s="76"/>
      <c r="AB2825" s="76"/>
      <c r="AC2825" s="76"/>
      <c r="AD2825" s="76"/>
      <c r="AE2825" s="97" t="s">
        <v>10630</v>
      </c>
      <c r="AF2825" s="76"/>
      <c r="AG2825" s="76"/>
      <c r="AH2825" s="76"/>
      <c r="AI2825" s="67" t="s">
        <v>10863</v>
      </c>
      <c r="AJ2825" s="79" t="s">
        <v>10346</v>
      </c>
      <c r="AK2825" s="68"/>
      <c r="AL2825" s="68"/>
      <c r="AM2825" s="68"/>
      <c r="AN2825" s="110"/>
      <c r="AO2825" s="110"/>
      <c r="AP2825" s="107"/>
      <c r="AQ2825" s="68"/>
    </row>
    <row r="2826" customFormat="false" ht="15" hidden="false" customHeight="false" outlineLevel="0" collapsed="false">
      <c r="B2826" s="1" t="str">
        <f aca="false">поверители!$E2826</f>
        <v>05391</v>
      </c>
      <c r="C2826" s="64" t="s">
        <v>323</v>
      </c>
      <c r="D2826" s="63"/>
      <c r="E2826" s="81" t="s">
        <v>13582</v>
      </c>
      <c r="F2826" s="63"/>
      <c r="G2826" s="63" t="s">
        <v>10335</v>
      </c>
      <c r="H2826" s="81" t="s">
        <v>782</v>
      </c>
      <c r="I2826" s="67" t="s">
        <v>10469</v>
      </c>
      <c r="J2826" s="76"/>
      <c r="K2826" s="76"/>
      <c r="L2826" s="76"/>
      <c r="M2826" s="76"/>
      <c r="N2826" s="76"/>
      <c r="O2826" s="71" t="s">
        <v>10335</v>
      </c>
      <c r="P2826" s="71"/>
      <c r="Q2826" s="71" t="s">
        <v>10338</v>
      </c>
      <c r="R2826" s="79" t="s">
        <v>10339</v>
      </c>
      <c r="S2826" s="74" t="n">
        <v>45196</v>
      </c>
      <c r="T2826" s="74" t="n">
        <v>45926</v>
      </c>
      <c r="U2826" s="87" t="s">
        <v>10340</v>
      </c>
      <c r="V2826" s="87" t="s">
        <v>10341</v>
      </c>
      <c r="W2826" s="76"/>
      <c r="X2826" s="71" t="s">
        <v>10335</v>
      </c>
      <c r="Y2826" s="71" t="s">
        <v>10342</v>
      </c>
      <c r="Z2826" s="79" t="s">
        <v>10629</v>
      </c>
      <c r="AA2826" s="76"/>
      <c r="AB2826" s="76"/>
      <c r="AC2826" s="76"/>
      <c r="AD2826" s="76"/>
      <c r="AE2826" s="97" t="s">
        <v>10630</v>
      </c>
      <c r="AF2826" s="76"/>
      <c r="AG2826" s="76"/>
      <c r="AH2826" s="76"/>
      <c r="AI2826" s="67" t="s">
        <v>10863</v>
      </c>
      <c r="AJ2826" s="79" t="s">
        <v>10346</v>
      </c>
      <c r="AK2826" s="68"/>
      <c r="AL2826" s="68"/>
      <c r="AM2826" s="68"/>
      <c r="AN2826" s="110"/>
      <c r="AO2826" s="110"/>
      <c r="AP2826" s="107"/>
      <c r="AQ2826" s="68"/>
    </row>
    <row r="2827" customFormat="false" ht="15" hidden="false" customHeight="false" outlineLevel="0" collapsed="false">
      <c r="B2827" s="1" t="str">
        <f aca="false">поверители!$E2827</f>
        <v>02715</v>
      </c>
      <c r="C2827" s="64" t="s">
        <v>1958</v>
      </c>
      <c r="D2827" s="63"/>
      <c r="E2827" s="81" t="s">
        <v>5294</v>
      </c>
      <c r="F2827" s="63"/>
      <c r="G2827" s="63" t="s">
        <v>10335</v>
      </c>
      <c r="H2827" s="81" t="s">
        <v>5296</v>
      </c>
      <c r="I2827" s="67" t="s">
        <v>10363</v>
      </c>
      <c r="J2827" s="76"/>
      <c r="K2827" s="76"/>
      <c r="L2827" s="76"/>
      <c r="M2827" s="76"/>
      <c r="N2827" s="76"/>
      <c r="O2827" s="71" t="s">
        <v>10335</v>
      </c>
      <c r="P2827" s="71"/>
      <c r="Q2827" s="71" t="s">
        <v>10338</v>
      </c>
      <c r="R2827" s="79" t="s">
        <v>10339</v>
      </c>
      <c r="S2827" s="74" t="n">
        <v>45196</v>
      </c>
      <c r="T2827" s="74" t="n">
        <v>45926</v>
      </c>
      <c r="U2827" s="87" t="s">
        <v>10340</v>
      </c>
      <c r="V2827" s="87" t="s">
        <v>10341</v>
      </c>
      <c r="W2827" s="76"/>
      <c r="X2827" s="71" t="s">
        <v>10335</v>
      </c>
      <c r="Y2827" s="71" t="s">
        <v>10342</v>
      </c>
      <c r="Z2827" s="79" t="s">
        <v>10629</v>
      </c>
      <c r="AA2827" s="76"/>
      <c r="AB2827" s="76"/>
      <c r="AC2827" s="76"/>
      <c r="AD2827" s="76"/>
      <c r="AE2827" s="97" t="s">
        <v>12168</v>
      </c>
      <c r="AF2827" s="76"/>
      <c r="AG2827" s="76"/>
      <c r="AH2827" s="76"/>
      <c r="AI2827" s="67" t="s">
        <v>11395</v>
      </c>
      <c r="AJ2827" s="79" t="s">
        <v>10346</v>
      </c>
      <c r="AK2827" s="68"/>
      <c r="AL2827" s="68"/>
      <c r="AM2827" s="68"/>
      <c r="AN2827" s="110"/>
      <c r="AO2827" s="110"/>
      <c r="AP2827" s="107"/>
      <c r="AQ2827" s="68"/>
    </row>
    <row r="2828" customFormat="false" ht="15" hidden="false" customHeight="false" outlineLevel="0" collapsed="false">
      <c r="B2828" s="1" t="str">
        <f aca="false">поверители!$E2828</f>
        <v>02716</v>
      </c>
      <c r="C2828" s="64" t="s">
        <v>1958</v>
      </c>
      <c r="D2828" s="63"/>
      <c r="E2828" s="81" t="s">
        <v>5297</v>
      </c>
      <c r="F2828" s="63"/>
      <c r="G2828" s="63" t="s">
        <v>10335</v>
      </c>
      <c r="H2828" s="81" t="s">
        <v>5296</v>
      </c>
      <c r="I2828" s="67" t="s">
        <v>10363</v>
      </c>
      <c r="J2828" s="76"/>
      <c r="K2828" s="76"/>
      <c r="L2828" s="76"/>
      <c r="M2828" s="76"/>
      <c r="N2828" s="76"/>
      <c r="O2828" s="71" t="s">
        <v>10335</v>
      </c>
      <c r="P2828" s="71"/>
      <c r="Q2828" s="71" t="s">
        <v>10338</v>
      </c>
      <c r="R2828" s="79" t="s">
        <v>10339</v>
      </c>
      <c r="S2828" s="74" t="n">
        <v>45196</v>
      </c>
      <c r="T2828" s="74" t="n">
        <v>45926</v>
      </c>
      <c r="U2828" s="87" t="s">
        <v>10340</v>
      </c>
      <c r="V2828" s="87" t="s">
        <v>10341</v>
      </c>
      <c r="W2828" s="76"/>
      <c r="X2828" s="71" t="s">
        <v>10335</v>
      </c>
      <c r="Y2828" s="71" t="s">
        <v>10342</v>
      </c>
      <c r="Z2828" s="79" t="s">
        <v>10629</v>
      </c>
      <c r="AA2828" s="76"/>
      <c r="AB2828" s="76"/>
      <c r="AC2828" s="76"/>
      <c r="AD2828" s="76"/>
      <c r="AE2828" s="97" t="s">
        <v>12168</v>
      </c>
      <c r="AF2828" s="76"/>
      <c r="AG2828" s="76"/>
      <c r="AH2828" s="76"/>
      <c r="AI2828" s="67" t="s">
        <v>11395</v>
      </c>
      <c r="AJ2828" s="79" t="s">
        <v>10346</v>
      </c>
      <c r="AK2828" s="68"/>
      <c r="AL2828" s="68"/>
      <c r="AM2828" s="68"/>
      <c r="AN2828" s="110"/>
      <c r="AO2828" s="110"/>
      <c r="AP2828" s="107"/>
      <c r="AQ2828" s="68"/>
    </row>
    <row r="2829" customFormat="false" ht="15" hidden="false" customHeight="false" outlineLevel="0" collapsed="false">
      <c r="B2829" s="1" t="str">
        <f aca="false">поверители!$E2829</f>
        <v>02717</v>
      </c>
      <c r="C2829" s="64" t="s">
        <v>1958</v>
      </c>
      <c r="D2829" s="63"/>
      <c r="E2829" s="81" t="s">
        <v>5299</v>
      </c>
      <c r="F2829" s="63"/>
      <c r="G2829" s="63" t="s">
        <v>10335</v>
      </c>
      <c r="H2829" s="81" t="s">
        <v>5296</v>
      </c>
      <c r="I2829" s="67" t="s">
        <v>10363</v>
      </c>
      <c r="J2829" s="76"/>
      <c r="K2829" s="76"/>
      <c r="L2829" s="76"/>
      <c r="M2829" s="76"/>
      <c r="N2829" s="76"/>
      <c r="O2829" s="71" t="s">
        <v>10335</v>
      </c>
      <c r="P2829" s="71"/>
      <c r="Q2829" s="71" t="s">
        <v>10338</v>
      </c>
      <c r="R2829" s="79" t="s">
        <v>10339</v>
      </c>
      <c r="S2829" s="74" t="n">
        <v>45196</v>
      </c>
      <c r="T2829" s="74" t="n">
        <v>45926</v>
      </c>
      <c r="U2829" s="87" t="s">
        <v>10340</v>
      </c>
      <c r="V2829" s="87" t="s">
        <v>10341</v>
      </c>
      <c r="W2829" s="76"/>
      <c r="X2829" s="71" t="s">
        <v>10335</v>
      </c>
      <c r="Y2829" s="71" t="s">
        <v>10342</v>
      </c>
      <c r="Z2829" s="79" t="s">
        <v>10629</v>
      </c>
      <c r="AA2829" s="76"/>
      <c r="AB2829" s="76"/>
      <c r="AC2829" s="76"/>
      <c r="AD2829" s="76"/>
      <c r="AE2829" s="97" t="s">
        <v>12168</v>
      </c>
      <c r="AF2829" s="76"/>
      <c r="AG2829" s="76"/>
      <c r="AH2829" s="76"/>
      <c r="AI2829" s="67" t="s">
        <v>11395</v>
      </c>
      <c r="AJ2829" s="79" t="s">
        <v>10346</v>
      </c>
      <c r="AK2829" s="68"/>
      <c r="AL2829" s="68"/>
      <c r="AM2829" s="68"/>
      <c r="AN2829" s="110"/>
      <c r="AO2829" s="110"/>
      <c r="AP2829" s="107"/>
      <c r="AQ2829" s="68"/>
    </row>
    <row r="2830" customFormat="false" ht="15" hidden="false" customHeight="false" outlineLevel="0" collapsed="false">
      <c r="B2830" s="1" t="str">
        <f aca="false">поверители!$E2830</f>
        <v>02718</v>
      </c>
      <c r="C2830" s="64" t="s">
        <v>1958</v>
      </c>
      <c r="D2830" s="63"/>
      <c r="E2830" s="81" t="s">
        <v>5301</v>
      </c>
      <c r="F2830" s="63"/>
      <c r="G2830" s="63" t="s">
        <v>10335</v>
      </c>
      <c r="H2830" s="81" t="s">
        <v>5296</v>
      </c>
      <c r="I2830" s="67" t="s">
        <v>10363</v>
      </c>
      <c r="J2830" s="76"/>
      <c r="K2830" s="76"/>
      <c r="L2830" s="76"/>
      <c r="M2830" s="76"/>
      <c r="N2830" s="76"/>
      <c r="O2830" s="71" t="s">
        <v>10335</v>
      </c>
      <c r="P2830" s="71"/>
      <c r="Q2830" s="71" t="s">
        <v>10338</v>
      </c>
      <c r="R2830" s="79" t="s">
        <v>10339</v>
      </c>
      <c r="S2830" s="74" t="n">
        <v>45196</v>
      </c>
      <c r="T2830" s="74" t="n">
        <v>45926</v>
      </c>
      <c r="U2830" s="87" t="s">
        <v>10340</v>
      </c>
      <c r="V2830" s="87" t="s">
        <v>10341</v>
      </c>
      <c r="W2830" s="76"/>
      <c r="X2830" s="71" t="s">
        <v>10335</v>
      </c>
      <c r="Y2830" s="71" t="s">
        <v>10342</v>
      </c>
      <c r="Z2830" s="79" t="s">
        <v>10629</v>
      </c>
      <c r="AA2830" s="76"/>
      <c r="AB2830" s="76"/>
      <c r="AC2830" s="76"/>
      <c r="AD2830" s="76"/>
      <c r="AE2830" s="97" t="s">
        <v>12168</v>
      </c>
      <c r="AF2830" s="76"/>
      <c r="AG2830" s="76"/>
      <c r="AH2830" s="76"/>
      <c r="AI2830" s="67" t="s">
        <v>11395</v>
      </c>
      <c r="AJ2830" s="79" t="s">
        <v>10346</v>
      </c>
      <c r="AK2830" s="68"/>
      <c r="AL2830" s="68"/>
      <c r="AM2830" s="68"/>
      <c r="AN2830" s="110"/>
      <c r="AO2830" s="110"/>
      <c r="AP2830" s="107"/>
      <c r="AQ2830" s="68"/>
    </row>
    <row r="2831" customFormat="false" ht="15" hidden="false" customHeight="false" outlineLevel="0" collapsed="false">
      <c r="B2831" s="1" t="str">
        <f aca="false">поверители!$E2831</f>
        <v>105776</v>
      </c>
      <c r="C2831" s="64" t="s">
        <v>10141</v>
      </c>
      <c r="D2831" s="63"/>
      <c r="E2831" s="81" t="s">
        <v>13583</v>
      </c>
      <c r="F2831" s="63"/>
      <c r="G2831" s="63" t="s">
        <v>10335</v>
      </c>
      <c r="H2831" s="64" t="s">
        <v>479</v>
      </c>
      <c r="I2831" s="67" t="s">
        <v>10453</v>
      </c>
      <c r="J2831" s="76"/>
      <c r="K2831" s="76"/>
      <c r="L2831" s="76"/>
      <c r="M2831" s="76"/>
      <c r="N2831" s="76"/>
      <c r="O2831" s="71" t="s">
        <v>10335</v>
      </c>
      <c r="P2831" s="71"/>
      <c r="Q2831" s="71" t="s">
        <v>10338</v>
      </c>
      <c r="R2831" s="79" t="s">
        <v>10339</v>
      </c>
      <c r="S2831" s="74" t="n">
        <v>45196</v>
      </c>
      <c r="T2831" s="74" t="n">
        <v>45561</v>
      </c>
      <c r="U2831" s="87" t="s">
        <v>10340</v>
      </c>
      <c r="V2831" s="87" t="s">
        <v>10341</v>
      </c>
      <c r="W2831" s="76"/>
      <c r="X2831" s="71" t="s">
        <v>10335</v>
      </c>
      <c r="Y2831" s="71" t="s">
        <v>10342</v>
      </c>
      <c r="Z2831" s="79" t="s">
        <v>10629</v>
      </c>
      <c r="AA2831" s="76"/>
      <c r="AB2831" s="76"/>
      <c r="AC2831" s="76"/>
      <c r="AD2831" s="76"/>
      <c r="AE2831" s="97" t="s">
        <v>10630</v>
      </c>
      <c r="AF2831" s="76"/>
      <c r="AG2831" s="76"/>
      <c r="AH2831" s="76"/>
      <c r="AI2831" s="67" t="s">
        <v>10863</v>
      </c>
      <c r="AJ2831" s="79" t="s">
        <v>10346</v>
      </c>
      <c r="AK2831" s="68"/>
      <c r="AL2831" s="68"/>
      <c r="AM2831" s="68"/>
      <c r="AN2831" s="110"/>
      <c r="AO2831" s="110"/>
      <c r="AP2831" s="107"/>
      <c r="AQ2831" s="68"/>
    </row>
    <row r="2832" customFormat="false" ht="17.9" hidden="false" customHeight="false" outlineLevel="0" collapsed="false">
      <c r="B2832" s="1" t="str">
        <f aca="false">поверители!$E2832</f>
        <v>Р00072</v>
      </c>
      <c r="C2832" s="64" t="s">
        <v>291</v>
      </c>
      <c r="D2832" s="63"/>
      <c r="E2832" s="81" t="s">
        <v>13584</v>
      </c>
      <c r="F2832" s="63"/>
      <c r="G2832" s="63" t="s">
        <v>10335</v>
      </c>
      <c r="H2832" s="63" t="s">
        <v>404</v>
      </c>
      <c r="I2832" s="67" t="s">
        <v>10667</v>
      </c>
      <c r="J2832" s="76"/>
      <c r="K2832" s="76"/>
      <c r="L2832" s="76"/>
      <c r="M2832" s="76"/>
      <c r="N2832" s="76"/>
      <c r="O2832" s="71" t="s">
        <v>10335</v>
      </c>
      <c r="P2832" s="71"/>
      <c r="Q2832" s="71" t="s">
        <v>10338</v>
      </c>
      <c r="R2832" s="79" t="s">
        <v>10339</v>
      </c>
      <c r="S2832" s="74" t="n">
        <v>45196</v>
      </c>
      <c r="T2832" s="74" t="n">
        <v>45561</v>
      </c>
      <c r="U2832" s="87" t="s">
        <v>10340</v>
      </c>
      <c r="V2832" s="87" t="s">
        <v>10341</v>
      </c>
      <c r="W2832" s="76"/>
      <c r="X2832" s="71" t="s">
        <v>10335</v>
      </c>
      <c r="Y2832" s="71" t="s">
        <v>10342</v>
      </c>
      <c r="Z2832" s="79" t="s">
        <v>10629</v>
      </c>
      <c r="AA2832" s="76"/>
      <c r="AB2832" s="76"/>
      <c r="AC2832" s="76"/>
      <c r="AD2832" s="76"/>
      <c r="AE2832" s="97" t="s">
        <v>10630</v>
      </c>
      <c r="AF2832" s="76"/>
      <c r="AG2832" s="76"/>
      <c r="AH2832" s="76"/>
      <c r="AI2832" s="104" t="s">
        <v>10853</v>
      </c>
      <c r="AJ2832" s="79" t="s">
        <v>10346</v>
      </c>
      <c r="AK2832" s="68"/>
      <c r="AL2832" s="68"/>
      <c r="AM2832" s="68"/>
      <c r="AN2832" s="110"/>
      <c r="AO2832" s="110"/>
      <c r="AP2832" s="107"/>
      <c r="AQ2832" s="68"/>
    </row>
    <row r="2833" customFormat="false" ht="15" hidden="false" customHeight="false" outlineLevel="0" collapsed="false">
      <c r="B2833" s="1" t="str">
        <f aca="false">поверители!$E2833</f>
        <v>Р00328</v>
      </c>
      <c r="C2833" s="64" t="s">
        <v>291</v>
      </c>
      <c r="D2833" s="63"/>
      <c r="E2833" s="67" t="s">
        <v>12073</v>
      </c>
      <c r="F2833" s="63"/>
      <c r="G2833" s="63" t="s">
        <v>10335</v>
      </c>
      <c r="H2833" s="63" t="s">
        <v>404</v>
      </c>
      <c r="I2833" s="67" t="s">
        <v>10458</v>
      </c>
      <c r="J2833" s="76"/>
      <c r="K2833" s="76"/>
      <c r="L2833" s="76"/>
      <c r="M2833" s="76"/>
      <c r="N2833" s="76"/>
      <c r="O2833" s="71" t="s">
        <v>10335</v>
      </c>
      <c r="P2833" s="71"/>
      <c r="Q2833" s="71" t="s">
        <v>10338</v>
      </c>
      <c r="R2833" s="79" t="s">
        <v>10339</v>
      </c>
      <c r="S2833" s="74" t="n">
        <v>45196</v>
      </c>
      <c r="T2833" s="74" t="n">
        <v>45561</v>
      </c>
      <c r="U2833" s="87" t="s">
        <v>10340</v>
      </c>
      <c r="V2833" s="87" t="s">
        <v>10341</v>
      </c>
      <c r="W2833" s="76"/>
      <c r="X2833" s="71" t="s">
        <v>10335</v>
      </c>
      <c r="Y2833" s="71" t="s">
        <v>10342</v>
      </c>
      <c r="Z2833" s="79" t="s">
        <v>10629</v>
      </c>
      <c r="AA2833" s="76"/>
      <c r="AB2833" s="76"/>
      <c r="AC2833" s="76"/>
      <c r="AD2833" s="76"/>
      <c r="AE2833" s="97" t="s">
        <v>10630</v>
      </c>
      <c r="AF2833" s="76"/>
      <c r="AG2833" s="76"/>
      <c r="AH2833" s="76"/>
      <c r="AI2833" s="67" t="s">
        <v>10853</v>
      </c>
      <c r="AJ2833" s="79" t="s">
        <v>10346</v>
      </c>
      <c r="AK2833" s="68"/>
      <c r="AL2833" s="68"/>
      <c r="AM2833" s="68"/>
      <c r="AN2833" s="110"/>
      <c r="AO2833" s="110"/>
      <c r="AP2833" s="107"/>
      <c r="AQ2833" s="68"/>
    </row>
    <row r="2834" customFormat="false" ht="15" hidden="false" customHeight="false" outlineLevel="0" collapsed="false">
      <c r="B2834" s="1" t="str">
        <f aca="false">поверители!$E2834</f>
        <v>00701</v>
      </c>
      <c r="C2834" s="64" t="s">
        <v>291</v>
      </c>
      <c r="D2834" s="63"/>
      <c r="E2834" s="81" t="s">
        <v>13585</v>
      </c>
      <c r="F2834" s="63"/>
      <c r="G2834" s="63" t="s">
        <v>10335</v>
      </c>
      <c r="H2834" s="81" t="s">
        <v>404</v>
      </c>
      <c r="I2834" s="67" t="s">
        <v>10458</v>
      </c>
      <c r="J2834" s="76"/>
      <c r="K2834" s="76"/>
      <c r="L2834" s="76"/>
      <c r="M2834" s="76"/>
      <c r="N2834" s="76"/>
      <c r="O2834" s="71" t="s">
        <v>10335</v>
      </c>
      <c r="P2834" s="71"/>
      <c r="Q2834" s="71" t="s">
        <v>10338</v>
      </c>
      <c r="R2834" s="79" t="s">
        <v>10339</v>
      </c>
      <c r="S2834" s="74" t="n">
        <v>45196</v>
      </c>
      <c r="T2834" s="74" t="n">
        <v>45561</v>
      </c>
      <c r="U2834" s="87" t="s">
        <v>10340</v>
      </c>
      <c r="V2834" s="87" t="s">
        <v>10341</v>
      </c>
      <c r="W2834" s="76"/>
      <c r="X2834" s="71" t="s">
        <v>10335</v>
      </c>
      <c r="Y2834" s="71" t="s">
        <v>10342</v>
      </c>
      <c r="Z2834" s="79" t="s">
        <v>10629</v>
      </c>
      <c r="AA2834" s="76"/>
      <c r="AB2834" s="76"/>
      <c r="AC2834" s="76"/>
      <c r="AD2834" s="76"/>
      <c r="AE2834" s="97" t="s">
        <v>10630</v>
      </c>
      <c r="AF2834" s="76"/>
      <c r="AG2834" s="76"/>
      <c r="AH2834" s="76"/>
      <c r="AI2834" s="67" t="s">
        <v>10943</v>
      </c>
      <c r="AJ2834" s="79" t="s">
        <v>10346</v>
      </c>
      <c r="AK2834" s="68"/>
      <c r="AL2834" s="68"/>
      <c r="AM2834" s="68"/>
      <c r="AN2834" s="110"/>
      <c r="AO2834" s="110"/>
      <c r="AP2834" s="107"/>
      <c r="AQ2834" s="68"/>
    </row>
    <row r="2835" customFormat="false" ht="15" hidden="false" customHeight="false" outlineLevel="0" collapsed="false">
      <c r="B2835" s="1" t="str">
        <f aca="false">поверители!$E2835</f>
        <v>01607</v>
      </c>
      <c r="C2835" s="64" t="s">
        <v>291</v>
      </c>
      <c r="D2835" s="63"/>
      <c r="E2835" s="81" t="s">
        <v>13586</v>
      </c>
      <c r="F2835" s="63"/>
      <c r="G2835" s="63" t="s">
        <v>10335</v>
      </c>
      <c r="H2835" s="63" t="s">
        <v>404</v>
      </c>
      <c r="I2835" s="67" t="s">
        <v>10458</v>
      </c>
      <c r="J2835" s="76"/>
      <c r="K2835" s="76"/>
      <c r="L2835" s="76"/>
      <c r="M2835" s="76"/>
      <c r="N2835" s="76"/>
      <c r="O2835" s="71" t="s">
        <v>10335</v>
      </c>
      <c r="P2835" s="71"/>
      <c r="Q2835" s="71" t="s">
        <v>10338</v>
      </c>
      <c r="R2835" s="79" t="s">
        <v>10339</v>
      </c>
      <c r="S2835" s="74" t="n">
        <v>45196</v>
      </c>
      <c r="T2835" s="74" t="n">
        <v>45561</v>
      </c>
      <c r="U2835" s="87" t="s">
        <v>10340</v>
      </c>
      <c r="V2835" s="87" t="s">
        <v>10341</v>
      </c>
      <c r="W2835" s="76"/>
      <c r="X2835" s="71" t="s">
        <v>10335</v>
      </c>
      <c r="Y2835" s="71" t="s">
        <v>10342</v>
      </c>
      <c r="Z2835" s="79" t="s">
        <v>10629</v>
      </c>
      <c r="AA2835" s="76"/>
      <c r="AB2835" s="76"/>
      <c r="AC2835" s="76"/>
      <c r="AD2835" s="76"/>
      <c r="AE2835" s="97" t="s">
        <v>10630</v>
      </c>
      <c r="AF2835" s="76"/>
      <c r="AG2835" s="76"/>
      <c r="AH2835" s="76"/>
      <c r="AI2835" s="67" t="s">
        <v>11001</v>
      </c>
      <c r="AJ2835" s="79" t="s">
        <v>10346</v>
      </c>
      <c r="AK2835" s="68"/>
      <c r="AL2835" s="68"/>
      <c r="AM2835" s="68"/>
      <c r="AN2835" s="110"/>
      <c r="AO2835" s="110"/>
      <c r="AP2835" s="107"/>
      <c r="AQ2835" s="68"/>
    </row>
    <row r="2836" customFormat="false" ht="17.9" hidden="false" customHeight="false" outlineLevel="0" collapsed="false">
      <c r="B2836" s="1" t="str">
        <f aca="false">поверители!$E2836</f>
        <v>01639</v>
      </c>
      <c r="C2836" s="64" t="s">
        <v>10052</v>
      </c>
      <c r="D2836" s="63"/>
      <c r="E2836" s="81" t="s">
        <v>13587</v>
      </c>
      <c r="F2836" s="63"/>
      <c r="G2836" s="63" t="s">
        <v>10335</v>
      </c>
      <c r="H2836" s="63" t="s">
        <v>366</v>
      </c>
      <c r="I2836" s="67" t="s">
        <v>10912</v>
      </c>
      <c r="J2836" s="76"/>
      <c r="K2836" s="76"/>
      <c r="L2836" s="76"/>
      <c r="M2836" s="76"/>
      <c r="N2836" s="76"/>
      <c r="O2836" s="71" t="s">
        <v>10335</v>
      </c>
      <c r="P2836" s="71"/>
      <c r="Q2836" s="71" t="s">
        <v>10338</v>
      </c>
      <c r="R2836" s="79" t="s">
        <v>10339</v>
      </c>
      <c r="S2836" s="74" t="n">
        <v>45196</v>
      </c>
      <c r="T2836" s="74" t="n">
        <v>45561</v>
      </c>
      <c r="U2836" s="87" t="s">
        <v>10340</v>
      </c>
      <c r="V2836" s="87" t="s">
        <v>10341</v>
      </c>
      <c r="W2836" s="76"/>
      <c r="X2836" s="71" t="s">
        <v>10335</v>
      </c>
      <c r="Y2836" s="71" t="s">
        <v>10342</v>
      </c>
      <c r="Z2836" s="79" t="s">
        <v>10629</v>
      </c>
      <c r="AA2836" s="76"/>
      <c r="AB2836" s="76"/>
      <c r="AC2836" s="76"/>
      <c r="AD2836" s="76"/>
      <c r="AE2836" s="97" t="s">
        <v>10630</v>
      </c>
      <c r="AF2836" s="76"/>
      <c r="AG2836" s="76"/>
      <c r="AH2836" s="76"/>
      <c r="AI2836" s="104" t="s">
        <v>10733</v>
      </c>
      <c r="AJ2836" s="79" t="s">
        <v>10346</v>
      </c>
      <c r="AK2836" s="68"/>
      <c r="AL2836" s="68"/>
      <c r="AM2836" s="68"/>
      <c r="AN2836" s="110"/>
      <c r="AO2836" s="110"/>
      <c r="AP2836" s="107"/>
      <c r="AQ2836" s="68"/>
    </row>
    <row r="2837" customFormat="false" ht="17.9" hidden="false" customHeight="false" outlineLevel="0" collapsed="false">
      <c r="B2837" s="1" t="str">
        <f aca="false">поверители!$E2837</f>
        <v>Р00156</v>
      </c>
      <c r="C2837" s="64" t="s">
        <v>291</v>
      </c>
      <c r="D2837" s="63"/>
      <c r="E2837" s="81" t="s">
        <v>13588</v>
      </c>
      <c r="F2837" s="63"/>
      <c r="G2837" s="63" t="s">
        <v>10335</v>
      </c>
      <c r="H2837" s="63" t="s">
        <v>404</v>
      </c>
      <c r="I2837" s="67" t="s">
        <v>10458</v>
      </c>
      <c r="J2837" s="76"/>
      <c r="K2837" s="76"/>
      <c r="L2837" s="76"/>
      <c r="M2837" s="76"/>
      <c r="N2837" s="76"/>
      <c r="O2837" s="71" t="s">
        <v>10335</v>
      </c>
      <c r="P2837" s="71"/>
      <c r="Q2837" s="71" t="s">
        <v>10338</v>
      </c>
      <c r="R2837" s="79" t="s">
        <v>10339</v>
      </c>
      <c r="S2837" s="74" t="n">
        <v>45196</v>
      </c>
      <c r="T2837" s="74" t="n">
        <v>45561</v>
      </c>
      <c r="U2837" s="87" t="s">
        <v>10340</v>
      </c>
      <c r="V2837" s="87" t="s">
        <v>10341</v>
      </c>
      <c r="W2837" s="76"/>
      <c r="X2837" s="71" t="s">
        <v>10335</v>
      </c>
      <c r="Y2837" s="71" t="s">
        <v>10342</v>
      </c>
      <c r="Z2837" s="79" t="s">
        <v>10629</v>
      </c>
      <c r="AA2837" s="76"/>
      <c r="AB2837" s="76"/>
      <c r="AC2837" s="76"/>
      <c r="AD2837" s="76"/>
      <c r="AE2837" s="97" t="s">
        <v>10630</v>
      </c>
      <c r="AF2837" s="76"/>
      <c r="AG2837" s="76"/>
      <c r="AH2837" s="76"/>
      <c r="AI2837" s="104" t="s">
        <v>10733</v>
      </c>
      <c r="AJ2837" s="79" t="s">
        <v>10346</v>
      </c>
      <c r="AK2837" s="68"/>
      <c r="AL2837" s="68"/>
      <c r="AM2837" s="68"/>
      <c r="AN2837" s="110"/>
      <c r="AO2837" s="110"/>
      <c r="AP2837" s="107"/>
      <c r="AQ2837" s="68"/>
    </row>
    <row r="2838" customFormat="false" ht="15" hidden="false" customHeight="false" outlineLevel="0" collapsed="false">
      <c r="B2838" s="1" t="str">
        <f aca="false">поверители!$E2838</f>
        <v>00315</v>
      </c>
      <c r="C2838" s="64" t="s">
        <v>323</v>
      </c>
      <c r="D2838" s="63"/>
      <c r="E2838" s="81" t="s">
        <v>13589</v>
      </c>
      <c r="F2838" s="63"/>
      <c r="G2838" s="63" t="s">
        <v>10335</v>
      </c>
      <c r="H2838" s="81" t="s">
        <v>763</v>
      </c>
      <c r="I2838" s="67" t="s">
        <v>10652</v>
      </c>
      <c r="J2838" s="76"/>
      <c r="K2838" s="76"/>
      <c r="L2838" s="76"/>
      <c r="M2838" s="76"/>
      <c r="N2838" s="76"/>
      <c r="O2838" s="71" t="s">
        <v>10335</v>
      </c>
      <c r="P2838" s="71"/>
      <c r="Q2838" s="71" t="s">
        <v>10338</v>
      </c>
      <c r="R2838" s="79" t="s">
        <v>10339</v>
      </c>
      <c r="S2838" s="74" t="n">
        <v>45196</v>
      </c>
      <c r="T2838" s="74" t="n">
        <v>45926</v>
      </c>
      <c r="U2838" s="87" t="s">
        <v>10340</v>
      </c>
      <c r="V2838" s="87" t="s">
        <v>10341</v>
      </c>
      <c r="W2838" s="76"/>
      <c r="X2838" s="71" t="s">
        <v>10335</v>
      </c>
      <c r="Y2838" s="71" t="s">
        <v>10342</v>
      </c>
      <c r="Z2838" s="79" t="s">
        <v>10629</v>
      </c>
      <c r="AA2838" s="76"/>
      <c r="AB2838" s="76"/>
      <c r="AC2838" s="76"/>
      <c r="AD2838" s="76"/>
      <c r="AE2838" s="97" t="s">
        <v>10630</v>
      </c>
      <c r="AF2838" s="76"/>
      <c r="AG2838" s="76"/>
      <c r="AH2838" s="76"/>
      <c r="AI2838" s="67" t="s">
        <v>10587</v>
      </c>
      <c r="AJ2838" s="79" t="s">
        <v>10346</v>
      </c>
      <c r="AK2838" s="68"/>
      <c r="AL2838" s="68"/>
      <c r="AM2838" s="68"/>
      <c r="AN2838" s="110"/>
      <c r="AO2838" s="110"/>
      <c r="AP2838" s="107"/>
      <c r="AQ2838" s="68"/>
    </row>
    <row r="2839" customFormat="false" ht="15" hidden="false" customHeight="false" outlineLevel="0" collapsed="false">
      <c r="B2839" s="1" t="str">
        <f aca="false">поверители!$E2839</f>
        <v>00328</v>
      </c>
      <c r="C2839" s="64" t="s">
        <v>428</v>
      </c>
      <c r="D2839" s="63"/>
      <c r="E2839" s="67" t="s">
        <v>13590</v>
      </c>
      <c r="F2839" s="63"/>
      <c r="G2839" s="63" t="s">
        <v>10335</v>
      </c>
      <c r="H2839" s="63" t="s">
        <v>294</v>
      </c>
      <c r="I2839" s="67" t="s">
        <v>10652</v>
      </c>
      <c r="J2839" s="76"/>
      <c r="K2839" s="76"/>
      <c r="L2839" s="76"/>
      <c r="M2839" s="76"/>
      <c r="N2839" s="76"/>
      <c r="O2839" s="71" t="s">
        <v>10335</v>
      </c>
      <c r="P2839" s="71"/>
      <c r="Q2839" s="71" t="s">
        <v>10338</v>
      </c>
      <c r="R2839" s="79" t="s">
        <v>10339</v>
      </c>
      <c r="S2839" s="74" t="n">
        <v>45196</v>
      </c>
      <c r="T2839" s="74" t="n">
        <v>45561</v>
      </c>
      <c r="U2839" s="87" t="s">
        <v>10340</v>
      </c>
      <c r="V2839" s="87" t="s">
        <v>10341</v>
      </c>
      <c r="W2839" s="76"/>
      <c r="X2839" s="71" t="s">
        <v>10335</v>
      </c>
      <c r="Y2839" s="71" t="s">
        <v>10342</v>
      </c>
      <c r="Z2839" s="79" t="s">
        <v>10629</v>
      </c>
      <c r="AA2839" s="76"/>
      <c r="AB2839" s="76"/>
      <c r="AC2839" s="76"/>
      <c r="AD2839" s="76"/>
      <c r="AE2839" s="97" t="s">
        <v>10630</v>
      </c>
      <c r="AF2839" s="76"/>
      <c r="AG2839" s="76"/>
      <c r="AH2839" s="76"/>
      <c r="AI2839" s="67" t="s">
        <v>11001</v>
      </c>
      <c r="AJ2839" s="79" t="s">
        <v>10346</v>
      </c>
      <c r="AK2839" s="68"/>
      <c r="AL2839" s="68"/>
      <c r="AM2839" s="68"/>
      <c r="AN2839" s="110"/>
      <c r="AO2839" s="110"/>
      <c r="AP2839" s="107"/>
      <c r="AQ2839" s="68"/>
    </row>
    <row r="2840" customFormat="false" ht="15" hidden="false" customHeight="false" outlineLevel="0" collapsed="false">
      <c r="B2840" s="1" t="str">
        <f aca="false">поверители!$E2840</f>
        <v>00456</v>
      </c>
      <c r="C2840" s="64" t="s">
        <v>323</v>
      </c>
      <c r="D2840" s="63"/>
      <c r="E2840" s="81" t="s">
        <v>13591</v>
      </c>
      <c r="F2840" s="63"/>
      <c r="G2840" s="63" t="s">
        <v>10335</v>
      </c>
      <c r="H2840" s="81" t="s">
        <v>763</v>
      </c>
      <c r="I2840" s="67" t="s">
        <v>10652</v>
      </c>
      <c r="J2840" s="76"/>
      <c r="K2840" s="76"/>
      <c r="L2840" s="76"/>
      <c r="M2840" s="76"/>
      <c r="N2840" s="76"/>
      <c r="O2840" s="71" t="s">
        <v>10335</v>
      </c>
      <c r="P2840" s="71"/>
      <c r="Q2840" s="71" t="s">
        <v>10338</v>
      </c>
      <c r="R2840" s="79" t="s">
        <v>10339</v>
      </c>
      <c r="S2840" s="74" t="n">
        <v>45196</v>
      </c>
      <c r="T2840" s="74" t="n">
        <v>45926</v>
      </c>
      <c r="U2840" s="87" t="s">
        <v>10340</v>
      </c>
      <c r="V2840" s="87" t="s">
        <v>10341</v>
      </c>
      <c r="W2840" s="76"/>
      <c r="X2840" s="71" t="s">
        <v>10335</v>
      </c>
      <c r="Y2840" s="71" t="s">
        <v>10342</v>
      </c>
      <c r="Z2840" s="79" t="s">
        <v>10629</v>
      </c>
      <c r="AA2840" s="76"/>
      <c r="AB2840" s="76"/>
      <c r="AC2840" s="76"/>
      <c r="AD2840" s="76"/>
      <c r="AE2840" s="97" t="s">
        <v>10630</v>
      </c>
      <c r="AF2840" s="76"/>
      <c r="AG2840" s="76"/>
      <c r="AH2840" s="76"/>
      <c r="AI2840" s="67" t="s">
        <v>10845</v>
      </c>
      <c r="AJ2840" s="79" t="s">
        <v>10346</v>
      </c>
      <c r="AK2840" s="68"/>
      <c r="AL2840" s="68"/>
      <c r="AM2840" s="68"/>
      <c r="AN2840" s="110"/>
      <c r="AO2840" s="110"/>
      <c r="AP2840" s="107"/>
      <c r="AQ2840" s="68"/>
    </row>
    <row r="2841" customFormat="false" ht="15" hidden="false" customHeight="false" outlineLevel="0" collapsed="false">
      <c r="B2841" s="1" t="str">
        <f aca="false">поверители!$E2841</f>
        <v>00465</v>
      </c>
      <c r="C2841" s="64" t="s">
        <v>724</v>
      </c>
      <c r="D2841" s="63"/>
      <c r="E2841" s="81" t="s">
        <v>13592</v>
      </c>
      <c r="F2841" s="63"/>
      <c r="G2841" s="63" t="s">
        <v>10335</v>
      </c>
      <c r="H2841" s="63" t="s">
        <v>332</v>
      </c>
      <c r="I2841" s="67" t="s">
        <v>10652</v>
      </c>
      <c r="J2841" s="76"/>
      <c r="K2841" s="76"/>
      <c r="L2841" s="76"/>
      <c r="M2841" s="76"/>
      <c r="N2841" s="76"/>
      <c r="O2841" s="71" t="s">
        <v>10335</v>
      </c>
      <c r="P2841" s="71"/>
      <c r="Q2841" s="71" t="s">
        <v>10338</v>
      </c>
      <c r="R2841" s="79" t="s">
        <v>10339</v>
      </c>
      <c r="S2841" s="74" t="n">
        <v>45196</v>
      </c>
      <c r="T2841" s="74" t="n">
        <v>45926</v>
      </c>
      <c r="U2841" s="87" t="s">
        <v>10340</v>
      </c>
      <c r="V2841" s="87" t="s">
        <v>10341</v>
      </c>
      <c r="W2841" s="76"/>
      <c r="X2841" s="71" t="s">
        <v>10335</v>
      </c>
      <c r="Y2841" s="71" t="s">
        <v>10342</v>
      </c>
      <c r="Z2841" s="79" t="s">
        <v>10629</v>
      </c>
      <c r="AA2841" s="76"/>
      <c r="AB2841" s="76"/>
      <c r="AC2841" s="76"/>
      <c r="AD2841" s="76"/>
      <c r="AE2841" s="97" t="s">
        <v>10630</v>
      </c>
      <c r="AF2841" s="76"/>
      <c r="AG2841" s="76"/>
      <c r="AH2841" s="76"/>
      <c r="AI2841" s="67" t="s">
        <v>10943</v>
      </c>
      <c r="AJ2841" s="79" t="s">
        <v>10346</v>
      </c>
      <c r="AK2841" s="68"/>
      <c r="AL2841" s="68"/>
      <c r="AM2841" s="68"/>
      <c r="AN2841" s="110"/>
      <c r="AO2841" s="110"/>
      <c r="AP2841" s="107"/>
      <c r="AQ2841" s="68"/>
    </row>
    <row r="2842" customFormat="false" ht="15" hidden="false" customHeight="false" outlineLevel="0" collapsed="false">
      <c r="B2842" s="1" t="str">
        <f aca="false">поверители!$E2842</f>
        <v>00800</v>
      </c>
      <c r="C2842" s="64" t="s">
        <v>323</v>
      </c>
      <c r="D2842" s="63"/>
      <c r="E2842" s="81" t="s">
        <v>13593</v>
      </c>
      <c r="F2842" s="63"/>
      <c r="G2842" s="63" t="s">
        <v>10335</v>
      </c>
      <c r="H2842" s="81" t="s">
        <v>763</v>
      </c>
      <c r="I2842" s="67" t="s">
        <v>10652</v>
      </c>
      <c r="J2842" s="76"/>
      <c r="K2842" s="76"/>
      <c r="L2842" s="76"/>
      <c r="M2842" s="76"/>
      <c r="N2842" s="76"/>
      <c r="O2842" s="71" t="s">
        <v>10335</v>
      </c>
      <c r="P2842" s="71"/>
      <c r="Q2842" s="71" t="s">
        <v>10338</v>
      </c>
      <c r="R2842" s="79" t="s">
        <v>10339</v>
      </c>
      <c r="S2842" s="74" t="n">
        <v>45196</v>
      </c>
      <c r="T2842" s="74" t="n">
        <v>45926</v>
      </c>
      <c r="U2842" s="87" t="s">
        <v>10340</v>
      </c>
      <c r="V2842" s="87" t="s">
        <v>10341</v>
      </c>
      <c r="W2842" s="76"/>
      <c r="X2842" s="71" t="s">
        <v>10335</v>
      </c>
      <c r="Y2842" s="71" t="s">
        <v>10342</v>
      </c>
      <c r="Z2842" s="79" t="s">
        <v>10629</v>
      </c>
      <c r="AA2842" s="76"/>
      <c r="AB2842" s="76"/>
      <c r="AC2842" s="76"/>
      <c r="AD2842" s="76"/>
      <c r="AE2842" s="97" t="s">
        <v>10630</v>
      </c>
      <c r="AF2842" s="76"/>
      <c r="AG2842" s="76"/>
      <c r="AH2842" s="76"/>
      <c r="AI2842" s="67" t="s">
        <v>10552</v>
      </c>
      <c r="AJ2842" s="79" t="s">
        <v>10346</v>
      </c>
      <c r="AK2842" s="68"/>
      <c r="AL2842" s="68"/>
      <c r="AM2842" s="68"/>
      <c r="AN2842" s="110"/>
      <c r="AO2842" s="110"/>
      <c r="AP2842" s="107"/>
      <c r="AQ2842" s="68"/>
    </row>
    <row r="2843" customFormat="false" ht="15" hidden="false" customHeight="false" outlineLevel="0" collapsed="false">
      <c r="B2843" s="1" t="str">
        <f aca="false">поверители!$E2843</f>
        <v>00809</v>
      </c>
      <c r="C2843" s="64" t="s">
        <v>2689</v>
      </c>
      <c r="D2843" s="63"/>
      <c r="E2843" s="81" t="s">
        <v>13594</v>
      </c>
      <c r="F2843" s="63"/>
      <c r="G2843" s="63" t="s">
        <v>10335</v>
      </c>
      <c r="H2843" s="81" t="s">
        <v>2692</v>
      </c>
      <c r="I2843" s="67" t="s">
        <v>10374</v>
      </c>
      <c r="J2843" s="76"/>
      <c r="K2843" s="76"/>
      <c r="L2843" s="76"/>
      <c r="M2843" s="76"/>
      <c r="N2843" s="76"/>
      <c r="O2843" s="71" t="s">
        <v>10335</v>
      </c>
      <c r="P2843" s="71"/>
      <c r="Q2843" s="71" t="s">
        <v>10338</v>
      </c>
      <c r="R2843" s="79" t="s">
        <v>10339</v>
      </c>
      <c r="S2843" s="74" t="n">
        <v>45196</v>
      </c>
      <c r="T2843" s="74" t="n">
        <v>45926</v>
      </c>
      <c r="U2843" s="87" t="s">
        <v>10340</v>
      </c>
      <c r="V2843" s="87" t="s">
        <v>10341</v>
      </c>
      <c r="W2843" s="76"/>
      <c r="X2843" s="71" t="s">
        <v>10335</v>
      </c>
      <c r="Y2843" s="71" t="s">
        <v>10342</v>
      </c>
      <c r="Z2843" s="79" t="s">
        <v>10629</v>
      </c>
      <c r="AA2843" s="76"/>
      <c r="AB2843" s="76"/>
      <c r="AC2843" s="76"/>
      <c r="AD2843" s="76"/>
      <c r="AE2843" s="97" t="s">
        <v>12168</v>
      </c>
      <c r="AF2843" s="76"/>
      <c r="AG2843" s="76"/>
      <c r="AH2843" s="76"/>
      <c r="AI2843" s="67" t="s">
        <v>13595</v>
      </c>
      <c r="AJ2843" s="79" t="s">
        <v>10346</v>
      </c>
      <c r="AK2843" s="68"/>
      <c r="AL2843" s="68"/>
      <c r="AM2843" s="68"/>
      <c r="AN2843" s="110"/>
      <c r="AO2843" s="110"/>
      <c r="AP2843" s="107"/>
      <c r="AQ2843" s="68"/>
    </row>
    <row r="2844" customFormat="false" ht="15" hidden="false" customHeight="false" outlineLevel="0" collapsed="false">
      <c r="B2844" s="1" t="str">
        <f aca="false">поверители!$E2844</f>
        <v>03648</v>
      </c>
      <c r="C2844" s="64" t="s">
        <v>323</v>
      </c>
      <c r="D2844" s="63"/>
      <c r="E2844" s="67" t="s">
        <v>13596</v>
      </c>
      <c r="F2844" s="63"/>
      <c r="G2844" s="63" t="s">
        <v>10335</v>
      </c>
      <c r="H2844" s="81" t="s">
        <v>763</v>
      </c>
      <c r="I2844" s="67" t="s">
        <v>10652</v>
      </c>
      <c r="J2844" s="76"/>
      <c r="K2844" s="76"/>
      <c r="L2844" s="76"/>
      <c r="M2844" s="76"/>
      <c r="N2844" s="76"/>
      <c r="O2844" s="71" t="s">
        <v>10335</v>
      </c>
      <c r="P2844" s="71"/>
      <c r="Q2844" s="71" t="s">
        <v>10338</v>
      </c>
      <c r="R2844" s="79" t="s">
        <v>10339</v>
      </c>
      <c r="S2844" s="74" t="n">
        <v>45196</v>
      </c>
      <c r="T2844" s="74" t="n">
        <v>45926</v>
      </c>
      <c r="U2844" s="87" t="s">
        <v>10340</v>
      </c>
      <c r="V2844" s="87" t="s">
        <v>10341</v>
      </c>
      <c r="W2844" s="76"/>
      <c r="X2844" s="71" t="s">
        <v>10335</v>
      </c>
      <c r="Y2844" s="71" t="s">
        <v>10342</v>
      </c>
      <c r="Z2844" s="79" t="s">
        <v>10629</v>
      </c>
      <c r="AA2844" s="76"/>
      <c r="AB2844" s="76"/>
      <c r="AC2844" s="76"/>
      <c r="AD2844" s="76"/>
      <c r="AE2844" s="97" t="s">
        <v>10630</v>
      </c>
      <c r="AF2844" s="76"/>
      <c r="AG2844" s="76"/>
      <c r="AH2844" s="76"/>
      <c r="AI2844" s="67" t="s">
        <v>10979</v>
      </c>
      <c r="AJ2844" s="79" t="s">
        <v>10346</v>
      </c>
      <c r="AK2844" s="68"/>
      <c r="AL2844" s="68"/>
      <c r="AM2844" s="68"/>
      <c r="AN2844" s="110"/>
      <c r="AO2844" s="110"/>
      <c r="AP2844" s="107"/>
      <c r="AQ2844" s="68"/>
    </row>
    <row r="2845" customFormat="false" ht="15" hidden="false" customHeight="false" outlineLevel="0" collapsed="false">
      <c r="B2845" s="1" t="str">
        <f aca="false">поверители!$E2845</f>
        <v>03649</v>
      </c>
      <c r="C2845" s="64" t="s">
        <v>323</v>
      </c>
      <c r="D2845" s="63"/>
      <c r="E2845" s="67" t="s">
        <v>13597</v>
      </c>
      <c r="F2845" s="63"/>
      <c r="G2845" s="63" t="s">
        <v>10335</v>
      </c>
      <c r="H2845" s="81" t="s">
        <v>763</v>
      </c>
      <c r="I2845" s="67" t="s">
        <v>10652</v>
      </c>
      <c r="J2845" s="76"/>
      <c r="K2845" s="76"/>
      <c r="L2845" s="76"/>
      <c r="M2845" s="76"/>
      <c r="N2845" s="76"/>
      <c r="O2845" s="71" t="s">
        <v>10335</v>
      </c>
      <c r="P2845" s="71"/>
      <c r="Q2845" s="71" t="s">
        <v>10338</v>
      </c>
      <c r="R2845" s="79" t="s">
        <v>10339</v>
      </c>
      <c r="S2845" s="74" t="n">
        <v>45196</v>
      </c>
      <c r="T2845" s="74" t="n">
        <v>45926</v>
      </c>
      <c r="U2845" s="87" t="s">
        <v>10340</v>
      </c>
      <c r="V2845" s="87" t="s">
        <v>10341</v>
      </c>
      <c r="W2845" s="76"/>
      <c r="X2845" s="71" t="s">
        <v>10335</v>
      </c>
      <c r="Y2845" s="71" t="s">
        <v>10342</v>
      </c>
      <c r="Z2845" s="79" t="s">
        <v>10629</v>
      </c>
      <c r="AA2845" s="76"/>
      <c r="AB2845" s="76"/>
      <c r="AC2845" s="76"/>
      <c r="AD2845" s="76"/>
      <c r="AE2845" s="97" t="s">
        <v>10630</v>
      </c>
      <c r="AF2845" s="76"/>
      <c r="AG2845" s="76"/>
      <c r="AH2845" s="76"/>
      <c r="AI2845" s="67" t="s">
        <v>10979</v>
      </c>
      <c r="AJ2845" s="79" t="s">
        <v>10346</v>
      </c>
      <c r="AK2845" s="68"/>
      <c r="AL2845" s="68"/>
      <c r="AM2845" s="68"/>
      <c r="AN2845" s="110"/>
      <c r="AO2845" s="110"/>
      <c r="AP2845" s="107"/>
      <c r="AQ2845" s="68"/>
    </row>
    <row r="2846" customFormat="false" ht="15" hidden="false" customHeight="false" outlineLevel="0" collapsed="false">
      <c r="B2846" s="1" t="str">
        <f aca="false">поверители!$E2846</f>
        <v>04346</v>
      </c>
      <c r="C2846" s="64" t="s">
        <v>428</v>
      </c>
      <c r="D2846" s="63"/>
      <c r="E2846" s="67" t="s">
        <v>13598</v>
      </c>
      <c r="F2846" s="63"/>
      <c r="G2846" s="63" t="s">
        <v>10335</v>
      </c>
      <c r="H2846" s="81" t="s">
        <v>294</v>
      </c>
      <c r="I2846" s="67" t="s">
        <v>10652</v>
      </c>
      <c r="J2846" s="76"/>
      <c r="K2846" s="76"/>
      <c r="L2846" s="76"/>
      <c r="M2846" s="76"/>
      <c r="N2846" s="76"/>
      <c r="O2846" s="71" t="s">
        <v>10335</v>
      </c>
      <c r="P2846" s="71"/>
      <c r="Q2846" s="71" t="s">
        <v>10338</v>
      </c>
      <c r="R2846" s="79" t="s">
        <v>10339</v>
      </c>
      <c r="S2846" s="74" t="n">
        <v>45196</v>
      </c>
      <c r="T2846" s="74" t="n">
        <v>45561</v>
      </c>
      <c r="U2846" s="87" t="s">
        <v>10340</v>
      </c>
      <c r="V2846" s="87" t="s">
        <v>10341</v>
      </c>
      <c r="W2846" s="76"/>
      <c r="X2846" s="71" t="s">
        <v>10335</v>
      </c>
      <c r="Y2846" s="71" t="s">
        <v>10342</v>
      </c>
      <c r="Z2846" s="79" t="s">
        <v>10629</v>
      </c>
      <c r="AA2846" s="76"/>
      <c r="AB2846" s="76"/>
      <c r="AC2846" s="76"/>
      <c r="AD2846" s="76"/>
      <c r="AE2846" s="97" t="s">
        <v>10630</v>
      </c>
      <c r="AF2846" s="76"/>
      <c r="AG2846" s="76"/>
      <c r="AH2846" s="76"/>
      <c r="AI2846" s="67" t="s">
        <v>11001</v>
      </c>
      <c r="AJ2846" s="79" t="s">
        <v>10346</v>
      </c>
      <c r="AK2846" s="68"/>
      <c r="AL2846" s="68"/>
      <c r="AM2846" s="68"/>
      <c r="AN2846" s="110"/>
      <c r="AO2846" s="110"/>
      <c r="AP2846" s="107"/>
      <c r="AQ2846" s="68"/>
    </row>
    <row r="2847" customFormat="false" ht="15" hidden="false" customHeight="false" outlineLevel="0" collapsed="false">
      <c r="B2847" s="1" t="str">
        <f aca="false">поверители!$E2847</f>
        <v>04358</v>
      </c>
      <c r="C2847" s="64" t="s">
        <v>724</v>
      </c>
      <c r="D2847" s="63"/>
      <c r="E2847" s="67" t="s">
        <v>13599</v>
      </c>
      <c r="F2847" s="63"/>
      <c r="G2847" s="63" t="s">
        <v>10335</v>
      </c>
      <c r="H2847" s="63" t="s">
        <v>332</v>
      </c>
      <c r="I2847" s="67" t="s">
        <v>10652</v>
      </c>
      <c r="J2847" s="76"/>
      <c r="K2847" s="76"/>
      <c r="L2847" s="76"/>
      <c r="M2847" s="76"/>
      <c r="N2847" s="76"/>
      <c r="O2847" s="71" t="s">
        <v>10335</v>
      </c>
      <c r="P2847" s="71"/>
      <c r="Q2847" s="71" t="s">
        <v>10338</v>
      </c>
      <c r="R2847" s="79" t="s">
        <v>10339</v>
      </c>
      <c r="S2847" s="74" t="n">
        <v>45196</v>
      </c>
      <c r="T2847" s="74" t="n">
        <v>45926</v>
      </c>
      <c r="U2847" s="87" t="s">
        <v>10340</v>
      </c>
      <c r="V2847" s="87" t="s">
        <v>10341</v>
      </c>
      <c r="W2847" s="76"/>
      <c r="X2847" s="71" t="s">
        <v>10335</v>
      </c>
      <c r="Y2847" s="71" t="s">
        <v>10342</v>
      </c>
      <c r="Z2847" s="79" t="s">
        <v>10629</v>
      </c>
      <c r="AA2847" s="76"/>
      <c r="AB2847" s="76"/>
      <c r="AC2847" s="76"/>
      <c r="AD2847" s="76"/>
      <c r="AE2847" s="97" t="s">
        <v>10630</v>
      </c>
      <c r="AF2847" s="76"/>
      <c r="AG2847" s="76"/>
      <c r="AH2847" s="76"/>
      <c r="AI2847" s="67" t="s">
        <v>11001</v>
      </c>
      <c r="AJ2847" s="79" t="s">
        <v>10346</v>
      </c>
      <c r="AK2847" s="68"/>
      <c r="AL2847" s="68"/>
      <c r="AM2847" s="68"/>
      <c r="AN2847" s="110"/>
      <c r="AO2847" s="110"/>
      <c r="AP2847" s="107"/>
      <c r="AQ2847" s="68"/>
    </row>
    <row r="2848" customFormat="false" ht="15" hidden="false" customHeight="false" outlineLevel="0" collapsed="false">
      <c r="B2848" s="1" t="str">
        <f aca="false">поверители!$E2848</f>
        <v>05208</v>
      </c>
      <c r="C2848" s="64" t="s">
        <v>323</v>
      </c>
      <c r="D2848" s="63"/>
      <c r="E2848" s="81" t="s">
        <v>13600</v>
      </c>
      <c r="F2848" s="63"/>
      <c r="G2848" s="63" t="s">
        <v>10335</v>
      </c>
      <c r="H2848" s="81" t="s">
        <v>326</v>
      </c>
      <c r="I2848" s="67" t="s">
        <v>10652</v>
      </c>
      <c r="J2848" s="76"/>
      <c r="K2848" s="76"/>
      <c r="L2848" s="76"/>
      <c r="M2848" s="76"/>
      <c r="N2848" s="76"/>
      <c r="O2848" s="71" t="s">
        <v>10335</v>
      </c>
      <c r="P2848" s="71"/>
      <c r="Q2848" s="71" t="s">
        <v>10338</v>
      </c>
      <c r="R2848" s="79" t="s">
        <v>10339</v>
      </c>
      <c r="S2848" s="74" t="n">
        <v>45196</v>
      </c>
      <c r="T2848" s="74" t="n">
        <v>45926</v>
      </c>
      <c r="U2848" s="87" t="s">
        <v>10340</v>
      </c>
      <c r="V2848" s="87" t="s">
        <v>10341</v>
      </c>
      <c r="W2848" s="76"/>
      <c r="X2848" s="71" t="s">
        <v>10335</v>
      </c>
      <c r="Y2848" s="71" t="s">
        <v>10342</v>
      </c>
      <c r="Z2848" s="79" t="s">
        <v>10629</v>
      </c>
      <c r="AA2848" s="76"/>
      <c r="AB2848" s="76"/>
      <c r="AC2848" s="76"/>
      <c r="AD2848" s="76"/>
      <c r="AE2848" s="97" t="s">
        <v>10630</v>
      </c>
      <c r="AF2848" s="76"/>
      <c r="AG2848" s="76"/>
      <c r="AH2848" s="76"/>
      <c r="AI2848" s="67" t="s">
        <v>10863</v>
      </c>
      <c r="AJ2848" s="79" t="s">
        <v>10346</v>
      </c>
      <c r="AK2848" s="68"/>
      <c r="AL2848" s="68"/>
      <c r="AM2848" s="68"/>
      <c r="AN2848" s="110"/>
      <c r="AO2848" s="110"/>
      <c r="AP2848" s="107"/>
      <c r="AQ2848" s="68"/>
    </row>
    <row r="2849" customFormat="false" ht="15" hidden="false" customHeight="false" outlineLevel="0" collapsed="false">
      <c r="B2849" s="1" t="str">
        <f aca="false">поверители!$E2849</f>
        <v>05353</v>
      </c>
      <c r="C2849" s="64" t="s">
        <v>724</v>
      </c>
      <c r="D2849" s="63"/>
      <c r="E2849" s="81" t="s">
        <v>13601</v>
      </c>
      <c r="F2849" s="63"/>
      <c r="G2849" s="63" t="s">
        <v>10335</v>
      </c>
      <c r="H2849" s="81" t="s">
        <v>332</v>
      </c>
      <c r="I2849" s="67" t="s">
        <v>10652</v>
      </c>
      <c r="J2849" s="76"/>
      <c r="K2849" s="76"/>
      <c r="L2849" s="76"/>
      <c r="M2849" s="76"/>
      <c r="N2849" s="76"/>
      <c r="O2849" s="71" t="s">
        <v>10335</v>
      </c>
      <c r="P2849" s="71"/>
      <c r="Q2849" s="71" t="s">
        <v>10338</v>
      </c>
      <c r="R2849" s="79" t="s">
        <v>10339</v>
      </c>
      <c r="S2849" s="74" t="n">
        <v>45196</v>
      </c>
      <c r="T2849" s="74" t="n">
        <v>45926</v>
      </c>
      <c r="U2849" s="87" t="s">
        <v>10340</v>
      </c>
      <c r="V2849" s="87" t="s">
        <v>10341</v>
      </c>
      <c r="W2849" s="76"/>
      <c r="X2849" s="71" t="s">
        <v>10335</v>
      </c>
      <c r="Y2849" s="71" t="s">
        <v>10342</v>
      </c>
      <c r="Z2849" s="79" t="s">
        <v>10629</v>
      </c>
      <c r="AA2849" s="76"/>
      <c r="AB2849" s="76"/>
      <c r="AC2849" s="76"/>
      <c r="AD2849" s="76"/>
      <c r="AE2849" s="97" t="s">
        <v>10630</v>
      </c>
      <c r="AF2849" s="76"/>
      <c r="AG2849" s="76"/>
      <c r="AH2849" s="76"/>
      <c r="AI2849" s="67" t="s">
        <v>10853</v>
      </c>
      <c r="AJ2849" s="79" t="s">
        <v>10346</v>
      </c>
      <c r="AK2849" s="68"/>
      <c r="AL2849" s="68"/>
      <c r="AM2849" s="68"/>
      <c r="AN2849" s="110"/>
      <c r="AO2849" s="110"/>
      <c r="AP2849" s="107"/>
      <c r="AQ2849" s="68"/>
    </row>
    <row r="2850" customFormat="false" ht="17.9" hidden="false" customHeight="false" outlineLevel="0" collapsed="false">
      <c r="B2850" s="1" t="str">
        <f aca="false">поверители!$E2850</f>
        <v>Р00814</v>
      </c>
      <c r="C2850" s="64" t="s">
        <v>291</v>
      </c>
      <c r="D2850" s="63"/>
      <c r="E2850" s="81" t="s">
        <v>13602</v>
      </c>
      <c r="F2850" s="63"/>
      <c r="G2850" s="63" t="s">
        <v>10335</v>
      </c>
      <c r="H2850" s="63" t="s">
        <v>404</v>
      </c>
      <c r="I2850" s="67" t="s">
        <v>10667</v>
      </c>
      <c r="J2850" s="76"/>
      <c r="K2850" s="76"/>
      <c r="L2850" s="76"/>
      <c r="M2850" s="76"/>
      <c r="N2850" s="76"/>
      <c r="O2850" s="71" t="s">
        <v>10335</v>
      </c>
      <c r="P2850" s="71"/>
      <c r="Q2850" s="71" t="s">
        <v>10338</v>
      </c>
      <c r="R2850" s="79" t="s">
        <v>10339</v>
      </c>
      <c r="S2850" s="74" t="n">
        <v>45196</v>
      </c>
      <c r="T2850" s="74" t="n">
        <v>45561</v>
      </c>
      <c r="U2850" s="87" t="s">
        <v>10340</v>
      </c>
      <c r="V2850" s="87" t="s">
        <v>10341</v>
      </c>
      <c r="W2850" s="76"/>
      <c r="X2850" s="71" t="s">
        <v>10335</v>
      </c>
      <c r="Y2850" s="71" t="s">
        <v>10342</v>
      </c>
      <c r="Z2850" s="79" t="s">
        <v>10629</v>
      </c>
      <c r="AA2850" s="76"/>
      <c r="AB2850" s="76"/>
      <c r="AC2850" s="76"/>
      <c r="AD2850" s="76"/>
      <c r="AE2850" s="97" t="s">
        <v>10630</v>
      </c>
      <c r="AF2850" s="76"/>
      <c r="AG2850" s="76"/>
      <c r="AH2850" s="76"/>
      <c r="AI2850" s="104" t="s">
        <v>12070</v>
      </c>
      <c r="AJ2850" s="79" t="s">
        <v>10346</v>
      </c>
      <c r="AK2850" s="68"/>
      <c r="AL2850" s="68"/>
      <c r="AM2850" s="68"/>
      <c r="AN2850" s="110"/>
      <c r="AO2850" s="110"/>
      <c r="AP2850" s="107"/>
      <c r="AQ2850" s="68"/>
    </row>
    <row r="2851" customFormat="false" ht="17.9" hidden="false" customHeight="false" outlineLevel="0" collapsed="false">
      <c r="B2851" s="1" t="str">
        <f aca="false">поверители!$E2851</f>
        <v>Р00108</v>
      </c>
      <c r="C2851" s="64" t="s">
        <v>291</v>
      </c>
      <c r="D2851" s="63"/>
      <c r="E2851" s="81" t="s">
        <v>13603</v>
      </c>
      <c r="F2851" s="63"/>
      <c r="G2851" s="63" t="s">
        <v>10335</v>
      </c>
      <c r="H2851" s="63" t="s">
        <v>404</v>
      </c>
      <c r="I2851" s="67" t="s">
        <v>10458</v>
      </c>
      <c r="J2851" s="76"/>
      <c r="K2851" s="76"/>
      <c r="L2851" s="76"/>
      <c r="M2851" s="76"/>
      <c r="N2851" s="76"/>
      <c r="O2851" s="71" t="s">
        <v>10335</v>
      </c>
      <c r="P2851" s="71"/>
      <c r="Q2851" s="71" t="s">
        <v>10338</v>
      </c>
      <c r="R2851" s="79" t="s">
        <v>10339</v>
      </c>
      <c r="S2851" s="74" t="n">
        <v>45196</v>
      </c>
      <c r="T2851" s="74" t="n">
        <v>45561</v>
      </c>
      <c r="U2851" s="87" t="s">
        <v>10340</v>
      </c>
      <c r="V2851" s="87" t="s">
        <v>10341</v>
      </c>
      <c r="W2851" s="76"/>
      <c r="X2851" s="71" t="s">
        <v>10335</v>
      </c>
      <c r="Y2851" s="71" t="s">
        <v>10342</v>
      </c>
      <c r="Z2851" s="79" t="s">
        <v>10629</v>
      </c>
      <c r="AA2851" s="76"/>
      <c r="AB2851" s="76"/>
      <c r="AC2851" s="76"/>
      <c r="AD2851" s="76"/>
      <c r="AE2851" s="97" t="s">
        <v>10630</v>
      </c>
      <c r="AF2851" s="76"/>
      <c r="AG2851" s="76"/>
      <c r="AH2851" s="76"/>
      <c r="AI2851" s="104" t="s">
        <v>12070</v>
      </c>
      <c r="AJ2851" s="79" t="s">
        <v>10346</v>
      </c>
      <c r="AK2851" s="68"/>
      <c r="AL2851" s="68"/>
      <c r="AM2851" s="68"/>
      <c r="AN2851" s="110"/>
      <c r="AO2851" s="110"/>
      <c r="AP2851" s="107"/>
      <c r="AQ2851" s="68"/>
    </row>
    <row r="2852" customFormat="false" ht="15" hidden="false" customHeight="false" outlineLevel="0" collapsed="false">
      <c r="B2852" s="1" t="str">
        <f aca="false">поверители!$E2852</f>
        <v>Р00982</v>
      </c>
      <c r="C2852" s="64" t="s">
        <v>291</v>
      </c>
      <c r="D2852" s="63"/>
      <c r="E2852" s="81" t="s">
        <v>13604</v>
      </c>
      <c r="F2852" s="63"/>
      <c r="G2852" s="63" t="s">
        <v>10335</v>
      </c>
      <c r="H2852" s="63" t="s">
        <v>404</v>
      </c>
      <c r="I2852" s="67" t="s">
        <v>10458</v>
      </c>
      <c r="J2852" s="76"/>
      <c r="K2852" s="76"/>
      <c r="L2852" s="76"/>
      <c r="M2852" s="76"/>
      <c r="N2852" s="76"/>
      <c r="O2852" s="71" t="s">
        <v>10335</v>
      </c>
      <c r="P2852" s="71"/>
      <c r="Q2852" s="71" t="s">
        <v>10338</v>
      </c>
      <c r="R2852" s="79" t="s">
        <v>10339</v>
      </c>
      <c r="S2852" s="74" t="n">
        <v>45196</v>
      </c>
      <c r="T2852" s="74" t="n">
        <v>45561</v>
      </c>
      <c r="U2852" s="87" t="s">
        <v>10340</v>
      </c>
      <c r="V2852" s="87" t="s">
        <v>10341</v>
      </c>
      <c r="W2852" s="76"/>
      <c r="X2852" s="71" t="s">
        <v>10335</v>
      </c>
      <c r="Y2852" s="71" t="s">
        <v>10342</v>
      </c>
      <c r="Z2852" s="79" t="s">
        <v>10629</v>
      </c>
      <c r="AA2852" s="76"/>
      <c r="AB2852" s="76"/>
      <c r="AC2852" s="76"/>
      <c r="AD2852" s="76"/>
      <c r="AE2852" s="97" t="s">
        <v>10630</v>
      </c>
      <c r="AF2852" s="76"/>
      <c r="AG2852" s="76"/>
      <c r="AH2852" s="76"/>
      <c r="AI2852" s="67" t="s">
        <v>10647</v>
      </c>
      <c r="AJ2852" s="79" t="s">
        <v>10346</v>
      </c>
      <c r="AK2852" s="68"/>
      <c r="AL2852" s="68"/>
      <c r="AM2852" s="68"/>
      <c r="AN2852" s="110"/>
      <c r="AO2852" s="110"/>
      <c r="AP2852" s="107"/>
      <c r="AQ2852" s="68"/>
    </row>
    <row r="2853" customFormat="false" ht="15" hidden="false" customHeight="false" outlineLevel="0" collapsed="false">
      <c r="B2853" s="1" t="str">
        <f aca="false">поверители!$E2853</f>
        <v>Р01209</v>
      </c>
      <c r="C2853" s="64" t="s">
        <v>291</v>
      </c>
      <c r="D2853" s="63"/>
      <c r="E2853" s="67" t="s">
        <v>13605</v>
      </c>
      <c r="F2853" s="63"/>
      <c r="G2853" s="63" t="s">
        <v>10335</v>
      </c>
      <c r="H2853" s="63" t="s">
        <v>404</v>
      </c>
      <c r="I2853" s="67" t="s">
        <v>10458</v>
      </c>
      <c r="J2853" s="76"/>
      <c r="K2853" s="76"/>
      <c r="L2853" s="76"/>
      <c r="M2853" s="76"/>
      <c r="N2853" s="76"/>
      <c r="O2853" s="71" t="s">
        <v>10335</v>
      </c>
      <c r="P2853" s="71"/>
      <c r="Q2853" s="71" t="s">
        <v>10338</v>
      </c>
      <c r="R2853" s="79" t="s">
        <v>10339</v>
      </c>
      <c r="S2853" s="74" t="n">
        <v>45196</v>
      </c>
      <c r="T2853" s="74" t="n">
        <v>45561</v>
      </c>
      <c r="U2853" s="87" t="s">
        <v>10340</v>
      </c>
      <c r="V2853" s="87" t="s">
        <v>10341</v>
      </c>
      <c r="W2853" s="76"/>
      <c r="X2853" s="71" t="s">
        <v>10335</v>
      </c>
      <c r="Y2853" s="71" t="s">
        <v>10342</v>
      </c>
      <c r="Z2853" s="79" t="s">
        <v>10629</v>
      </c>
      <c r="AA2853" s="76"/>
      <c r="AB2853" s="76"/>
      <c r="AC2853" s="76"/>
      <c r="AD2853" s="76"/>
      <c r="AE2853" s="97" t="s">
        <v>10630</v>
      </c>
      <c r="AF2853" s="76"/>
      <c r="AG2853" s="76"/>
      <c r="AH2853" s="76"/>
      <c r="AI2853" s="67" t="s">
        <v>12070</v>
      </c>
      <c r="AJ2853" s="79" t="s">
        <v>10346</v>
      </c>
      <c r="AK2853" s="68"/>
      <c r="AL2853" s="68"/>
      <c r="AM2853" s="68"/>
      <c r="AN2853" s="110"/>
      <c r="AO2853" s="110"/>
      <c r="AP2853" s="107"/>
      <c r="AQ2853" s="68"/>
    </row>
    <row r="2854" customFormat="false" ht="15" hidden="false" customHeight="false" outlineLevel="0" collapsed="false">
      <c r="B2854" s="1" t="str">
        <f aca="false">поверители!$E2854</f>
        <v>Р01223</v>
      </c>
      <c r="C2854" s="64" t="s">
        <v>2496</v>
      </c>
      <c r="D2854" s="63"/>
      <c r="E2854" s="67" t="s">
        <v>12676</v>
      </c>
      <c r="F2854" s="63"/>
      <c r="G2854" s="63" t="s">
        <v>10335</v>
      </c>
      <c r="H2854" s="63" t="s">
        <v>12677</v>
      </c>
      <c r="I2854" s="67" t="s">
        <v>10670</v>
      </c>
      <c r="J2854" s="76"/>
      <c r="K2854" s="76"/>
      <c r="L2854" s="76"/>
      <c r="M2854" s="76"/>
      <c r="N2854" s="76"/>
      <c r="O2854" s="71" t="s">
        <v>10335</v>
      </c>
      <c r="P2854" s="71"/>
      <c r="Q2854" s="71" t="s">
        <v>10338</v>
      </c>
      <c r="R2854" s="79" t="s">
        <v>10339</v>
      </c>
      <c r="S2854" s="74" t="n">
        <v>45196</v>
      </c>
      <c r="T2854" s="74" t="n">
        <v>45561</v>
      </c>
      <c r="U2854" s="87" t="s">
        <v>10340</v>
      </c>
      <c r="V2854" s="87" t="s">
        <v>10341</v>
      </c>
      <c r="W2854" s="76"/>
      <c r="X2854" s="71" t="s">
        <v>10335</v>
      </c>
      <c r="Y2854" s="71" t="s">
        <v>10342</v>
      </c>
      <c r="Z2854" s="79" t="s">
        <v>10629</v>
      </c>
      <c r="AA2854" s="76"/>
      <c r="AB2854" s="76"/>
      <c r="AC2854" s="76"/>
      <c r="AD2854" s="76"/>
      <c r="AE2854" s="97" t="s">
        <v>10630</v>
      </c>
      <c r="AF2854" s="76"/>
      <c r="AG2854" s="76"/>
      <c r="AH2854" s="76"/>
      <c r="AI2854" s="67" t="s">
        <v>12070</v>
      </c>
      <c r="AJ2854" s="79" t="s">
        <v>10346</v>
      </c>
      <c r="AK2854" s="68"/>
      <c r="AL2854" s="68"/>
      <c r="AM2854" s="68"/>
      <c r="AN2854" s="110"/>
      <c r="AO2854" s="110"/>
      <c r="AP2854" s="107"/>
      <c r="AQ2854" s="68"/>
    </row>
    <row r="2855" customFormat="false" ht="15" hidden="false" customHeight="false" outlineLevel="0" collapsed="false">
      <c r="B2855" s="1" t="str">
        <f aca="false">поверители!$E2855</f>
        <v>00123</v>
      </c>
      <c r="C2855" s="64" t="s">
        <v>297</v>
      </c>
      <c r="D2855" s="63"/>
      <c r="E2855" s="81" t="s">
        <v>13606</v>
      </c>
      <c r="F2855" s="63"/>
      <c r="G2855" s="63" t="s">
        <v>10335</v>
      </c>
      <c r="H2855" s="64" t="s">
        <v>2524</v>
      </c>
      <c r="I2855" s="67" t="s">
        <v>10667</v>
      </c>
      <c r="J2855" s="76"/>
      <c r="K2855" s="76"/>
      <c r="L2855" s="76"/>
      <c r="M2855" s="76"/>
      <c r="N2855" s="76"/>
      <c r="O2855" s="71" t="s">
        <v>10335</v>
      </c>
      <c r="P2855" s="71"/>
      <c r="Q2855" s="71" t="s">
        <v>10338</v>
      </c>
      <c r="R2855" s="79" t="s">
        <v>10339</v>
      </c>
      <c r="S2855" s="74" t="n">
        <v>45196</v>
      </c>
      <c r="T2855" s="74" t="n">
        <v>45926</v>
      </c>
      <c r="U2855" s="87" t="s">
        <v>10340</v>
      </c>
      <c r="V2855" s="87" t="s">
        <v>10341</v>
      </c>
      <c r="W2855" s="76"/>
      <c r="X2855" s="71" t="s">
        <v>10335</v>
      </c>
      <c r="Y2855" s="71" t="s">
        <v>10342</v>
      </c>
      <c r="Z2855" s="79" t="s">
        <v>10629</v>
      </c>
      <c r="AA2855" s="76"/>
      <c r="AB2855" s="76"/>
      <c r="AC2855" s="76"/>
      <c r="AD2855" s="76"/>
      <c r="AE2855" s="97" t="s">
        <v>10630</v>
      </c>
      <c r="AF2855" s="76"/>
      <c r="AG2855" s="76"/>
      <c r="AH2855" s="76"/>
      <c r="AI2855" s="67" t="s">
        <v>10587</v>
      </c>
      <c r="AJ2855" s="79" t="s">
        <v>10346</v>
      </c>
      <c r="AK2855" s="68"/>
      <c r="AL2855" s="68"/>
      <c r="AM2855" s="68"/>
      <c r="AN2855" s="110"/>
      <c r="AO2855" s="110"/>
      <c r="AP2855" s="107"/>
      <c r="AQ2855" s="68"/>
    </row>
    <row r="2856" customFormat="false" ht="15" hidden="false" customHeight="false" outlineLevel="0" collapsed="false">
      <c r="B2856" s="1" t="str">
        <f aca="false">поверители!$E2856</f>
        <v>00768</v>
      </c>
      <c r="C2856" s="64" t="s">
        <v>291</v>
      </c>
      <c r="D2856" s="63"/>
      <c r="E2856" s="81" t="s">
        <v>13607</v>
      </c>
      <c r="F2856" s="63"/>
      <c r="G2856" s="63" t="s">
        <v>10335</v>
      </c>
      <c r="H2856" s="63" t="s">
        <v>404</v>
      </c>
      <c r="I2856" s="67" t="s">
        <v>10458</v>
      </c>
      <c r="J2856" s="76"/>
      <c r="K2856" s="76"/>
      <c r="L2856" s="76"/>
      <c r="M2856" s="76"/>
      <c r="N2856" s="76"/>
      <c r="O2856" s="71" t="s">
        <v>10335</v>
      </c>
      <c r="P2856" s="71"/>
      <c r="Q2856" s="71" t="s">
        <v>10338</v>
      </c>
      <c r="R2856" s="79" t="s">
        <v>10339</v>
      </c>
      <c r="S2856" s="74" t="n">
        <v>45196</v>
      </c>
      <c r="T2856" s="74" t="n">
        <v>45561</v>
      </c>
      <c r="U2856" s="87" t="s">
        <v>10340</v>
      </c>
      <c r="V2856" s="87" t="s">
        <v>10341</v>
      </c>
      <c r="W2856" s="76"/>
      <c r="X2856" s="71" t="s">
        <v>10335</v>
      </c>
      <c r="Y2856" s="71" t="s">
        <v>10342</v>
      </c>
      <c r="Z2856" s="79" t="s">
        <v>10629</v>
      </c>
      <c r="AA2856" s="76"/>
      <c r="AB2856" s="76"/>
      <c r="AC2856" s="76"/>
      <c r="AD2856" s="76"/>
      <c r="AE2856" s="97" t="s">
        <v>10630</v>
      </c>
      <c r="AF2856" s="76"/>
      <c r="AG2856" s="76"/>
      <c r="AH2856" s="76"/>
      <c r="AI2856" s="67" t="s">
        <v>10650</v>
      </c>
      <c r="AJ2856" s="79" t="s">
        <v>10346</v>
      </c>
      <c r="AK2856" s="68"/>
      <c r="AL2856" s="68"/>
      <c r="AM2856" s="68"/>
      <c r="AN2856" s="110"/>
      <c r="AO2856" s="110"/>
      <c r="AP2856" s="107"/>
      <c r="AQ2856" s="68"/>
    </row>
    <row r="2857" customFormat="false" ht="15" hidden="false" customHeight="false" outlineLevel="0" collapsed="false">
      <c r="B2857" s="1" t="str">
        <f aca="false">поверители!$E2857</f>
        <v>04399</v>
      </c>
      <c r="C2857" s="64" t="s">
        <v>291</v>
      </c>
      <c r="D2857" s="63"/>
      <c r="E2857" s="67" t="s">
        <v>13608</v>
      </c>
      <c r="F2857" s="63"/>
      <c r="G2857" s="63" t="s">
        <v>10335</v>
      </c>
      <c r="H2857" s="63" t="s">
        <v>404</v>
      </c>
      <c r="I2857" s="67" t="s">
        <v>10564</v>
      </c>
      <c r="J2857" s="76"/>
      <c r="K2857" s="76"/>
      <c r="L2857" s="76"/>
      <c r="M2857" s="76"/>
      <c r="N2857" s="76"/>
      <c r="O2857" s="71" t="s">
        <v>10335</v>
      </c>
      <c r="P2857" s="71"/>
      <c r="Q2857" s="71" t="s">
        <v>10338</v>
      </c>
      <c r="R2857" s="79" t="s">
        <v>10339</v>
      </c>
      <c r="S2857" s="74" t="n">
        <v>45196</v>
      </c>
      <c r="T2857" s="74" t="n">
        <v>45561</v>
      </c>
      <c r="U2857" s="87" t="s">
        <v>10340</v>
      </c>
      <c r="V2857" s="87" t="s">
        <v>10341</v>
      </c>
      <c r="W2857" s="76"/>
      <c r="X2857" s="71" t="s">
        <v>10335</v>
      </c>
      <c r="Y2857" s="71" t="s">
        <v>10342</v>
      </c>
      <c r="Z2857" s="79" t="s">
        <v>10629</v>
      </c>
      <c r="AA2857" s="76"/>
      <c r="AB2857" s="76"/>
      <c r="AC2857" s="76"/>
      <c r="AD2857" s="76"/>
      <c r="AE2857" s="97" t="s">
        <v>10630</v>
      </c>
      <c r="AF2857" s="76"/>
      <c r="AG2857" s="76"/>
      <c r="AH2857" s="76"/>
      <c r="AI2857" s="67" t="s">
        <v>12070</v>
      </c>
      <c r="AJ2857" s="79" t="s">
        <v>10346</v>
      </c>
      <c r="AK2857" s="68"/>
      <c r="AL2857" s="68"/>
      <c r="AM2857" s="68"/>
      <c r="AN2857" s="110"/>
      <c r="AO2857" s="110"/>
      <c r="AP2857" s="107"/>
      <c r="AQ2857" s="68"/>
    </row>
    <row r="2858" customFormat="false" ht="15" hidden="false" customHeight="false" outlineLevel="0" collapsed="false">
      <c r="B2858" s="1" t="str">
        <f aca="false">поверители!$E2858</f>
        <v>04404</v>
      </c>
      <c r="C2858" s="64" t="s">
        <v>291</v>
      </c>
      <c r="D2858" s="63"/>
      <c r="E2858" s="67" t="s">
        <v>13609</v>
      </c>
      <c r="F2858" s="63"/>
      <c r="G2858" s="63" t="s">
        <v>10335</v>
      </c>
      <c r="H2858" s="63" t="s">
        <v>404</v>
      </c>
      <c r="I2858" s="67" t="s">
        <v>10458</v>
      </c>
      <c r="J2858" s="76"/>
      <c r="K2858" s="76"/>
      <c r="L2858" s="76"/>
      <c r="M2858" s="76"/>
      <c r="N2858" s="76"/>
      <c r="O2858" s="71" t="s">
        <v>10335</v>
      </c>
      <c r="P2858" s="71"/>
      <c r="Q2858" s="71" t="s">
        <v>10338</v>
      </c>
      <c r="R2858" s="79" t="s">
        <v>10339</v>
      </c>
      <c r="S2858" s="74" t="n">
        <v>45196</v>
      </c>
      <c r="T2858" s="74" t="n">
        <v>45561</v>
      </c>
      <c r="U2858" s="87" t="s">
        <v>10340</v>
      </c>
      <c r="V2858" s="87" t="s">
        <v>10341</v>
      </c>
      <c r="W2858" s="76"/>
      <c r="X2858" s="71" t="s">
        <v>10335</v>
      </c>
      <c r="Y2858" s="71" t="s">
        <v>10342</v>
      </c>
      <c r="Z2858" s="79" t="s">
        <v>10629</v>
      </c>
      <c r="AA2858" s="76"/>
      <c r="AB2858" s="76"/>
      <c r="AC2858" s="76"/>
      <c r="AD2858" s="76"/>
      <c r="AE2858" s="97" t="s">
        <v>10630</v>
      </c>
      <c r="AF2858" s="76"/>
      <c r="AG2858" s="76"/>
      <c r="AH2858" s="76"/>
      <c r="AI2858" s="67" t="s">
        <v>10650</v>
      </c>
      <c r="AJ2858" s="79" t="s">
        <v>10346</v>
      </c>
      <c r="AK2858" s="68"/>
      <c r="AL2858" s="68"/>
      <c r="AM2858" s="68"/>
      <c r="AN2858" s="110"/>
      <c r="AO2858" s="110"/>
      <c r="AP2858" s="107"/>
      <c r="AQ2858" s="68"/>
    </row>
    <row r="2859" customFormat="false" ht="15" hidden="false" customHeight="false" outlineLevel="0" collapsed="false">
      <c r="B2859" s="1" t="str">
        <f aca="false">поверители!$E2859</f>
        <v>04405</v>
      </c>
      <c r="C2859" s="64" t="s">
        <v>291</v>
      </c>
      <c r="D2859" s="63"/>
      <c r="E2859" s="67" t="s">
        <v>13610</v>
      </c>
      <c r="F2859" s="63"/>
      <c r="G2859" s="63" t="s">
        <v>10335</v>
      </c>
      <c r="H2859" s="63" t="s">
        <v>404</v>
      </c>
      <c r="I2859" s="67" t="s">
        <v>10458</v>
      </c>
      <c r="J2859" s="76"/>
      <c r="K2859" s="76"/>
      <c r="L2859" s="76"/>
      <c r="M2859" s="76"/>
      <c r="N2859" s="76"/>
      <c r="O2859" s="71" t="s">
        <v>10335</v>
      </c>
      <c r="P2859" s="71"/>
      <c r="Q2859" s="71" t="s">
        <v>10338</v>
      </c>
      <c r="R2859" s="79" t="s">
        <v>10339</v>
      </c>
      <c r="S2859" s="74" t="n">
        <v>45196</v>
      </c>
      <c r="T2859" s="74" t="n">
        <v>45561</v>
      </c>
      <c r="U2859" s="87" t="s">
        <v>10340</v>
      </c>
      <c r="V2859" s="87" t="s">
        <v>10341</v>
      </c>
      <c r="W2859" s="76"/>
      <c r="X2859" s="71" t="s">
        <v>10335</v>
      </c>
      <c r="Y2859" s="71" t="s">
        <v>10342</v>
      </c>
      <c r="Z2859" s="79" t="s">
        <v>10629</v>
      </c>
      <c r="AA2859" s="76"/>
      <c r="AB2859" s="76"/>
      <c r="AC2859" s="76"/>
      <c r="AD2859" s="76"/>
      <c r="AE2859" s="97" t="s">
        <v>10630</v>
      </c>
      <c r="AF2859" s="76"/>
      <c r="AG2859" s="76"/>
      <c r="AH2859" s="76"/>
      <c r="AI2859" s="67" t="s">
        <v>10650</v>
      </c>
      <c r="AJ2859" s="79" t="s">
        <v>10346</v>
      </c>
      <c r="AK2859" s="68"/>
      <c r="AL2859" s="68"/>
      <c r="AM2859" s="68"/>
      <c r="AN2859" s="110"/>
      <c r="AO2859" s="110"/>
      <c r="AP2859" s="107"/>
      <c r="AQ2859" s="68"/>
    </row>
    <row r="2860" customFormat="false" ht="15" hidden="false" customHeight="false" outlineLevel="0" collapsed="false">
      <c r="B2860" s="1" t="str">
        <f aca="false">поверители!$E2860</f>
        <v>05298</v>
      </c>
      <c r="C2860" s="64" t="s">
        <v>323</v>
      </c>
      <c r="D2860" s="63"/>
      <c r="E2860" s="81" t="s">
        <v>13611</v>
      </c>
      <c r="F2860" s="63"/>
      <c r="G2860" s="63" t="s">
        <v>10335</v>
      </c>
      <c r="H2860" s="81" t="s">
        <v>763</v>
      </c>
      <c r="I2860" s="67" t="s">
        <v>10652</v>
      </c>
      <c r="J2860" s="76"/>
      <c r="K2860" s="76"/>
      <c r="L2860" s="76"/>
      <c r="M2860" s="76"/>
      <c r="N2860" s="76"/>
      <c r="O2860" s="71" t="s">
        <v>10335</v>
      </c>
      <c r="P2860" s="71"/>
      <c r="Q2860" s="71" t="s">
        <v>10338</v>
      </c>
      <c r="R2860" s="79" t="s">
        <v>10339</v>
      </c>
      <c r="S2860" s="74" t="n">
        <v>45196</v>
      </c>
      <c r="T2860" s="74" t="n">
        <v>45926</v>
      </c>
      <c r="U2860" s="87" t="s">
        <v>10340</v>
      </c>
      <c r="V2860" s="87" t="s">
        <v>10341</v>
      </c>
      <c r="W2860" s="76"/>
      <c r="X2860" s="71" t="s">
        <v>10335</v>
      </c>
      <c r="Y2860" s="71" t="s">
        <v>10342</v>
      </c>
      <c r="Z2860" s="79" t="s">
        <v>10629</v>
      </c>
      <c r="AA2860" s="76"/>
      <c r="AB2860" s="76"/>
      <c r="AC2860" s="76"/>
      <c r="AD2860" s="76"/>
      <c r="AE2860" s="97" t="s">
        <v>10630</v>
      </c>
      <c r="AF2860" s="76"/>
      <c r="AG2860" s="76"/>
      <c r="AH2860" s="76"/>
      <c r="AI2860" s="67" t="s">
        <v>10562</v>
      </c>
      <c r="AJ2860" s="79" t="s">
        <v>10346</v>
      </c>
      <c r="AK2860" s="68"/>
      <c r="AL2860" s="68"/>
      <c r="AM2860" s="68"/>
      <c r="AN2860" s="110"/>
      <c r="AO2860" s="110"/>
      <c r="AP2860" s="107"/>
      <c r="AQ2860" s="68"/>
    </row>
    <row r="2861" customFormat="false" ht="15" hidden="false" customHeight="false" outlineLevel="0" collapsed="false">
      <c r="B2861" s="1" t="str">
        <f aca="false">поверители!$E2861</f>
        <v>05299</v>
      </c>
      <c r="C2861" s="64" t="s">
        <v>297</v>
      </c>
      <c r="D2861" s="63"/>
      <c r="E2861" s="81" t="s">
        <v>13612</v>
      </c>
      <c r="F2861" s="63"/>
      <c r="G2861" s="63" t="s">
        <v>10335</v>
      </c>
      <c r="H2861" s="64" t="s">
        <v>2524</v>
      </c>
      <c r="I2861" s="67" t="s">
        <v>10667</v>
      </c>
      <c r="J2861" s="76"/>
      <c r="K2861" s="76"/>
      <c r="L2861" s="76"/>
      <c r="M2861" s="76"/>
      <c r="N2861" s="76"/>
      <c r="O2861" s="71" t="s">
        <v>10335</v>
      </c>
      <c r="P2861" s="71"/>
      <c r="Q2861" s="71" t="s">
        <v>10338</v>
      </c>
      <c r="R2861" s="79" t="s">
        <v>10339</v>
      </c>
      <c r="S2861" s="74" t="n">
        <v>45196</v>
      </c>
      <c r="T2861" s="74" t="n">
        <v>45926</v>
      </c>
      <c r="U2861" s="87" t="s">
        <v>10340</v>
      </c>
      <c r="V2861" s="87" t="s">
        <v>10341</v>
      </c>
      <c r="W2861" s="76"/>
      <c r="X2861" s="71" t="s">
        <v>10335</v>
      </c>
      <c r="Y2861" s="71" t="s">
        <v>10342</v>
      </c>
      <c r="Z2861" s="79" t="s">
        <v>10629</v>
      </c>
      <c r="AA2861" s="76"/>
      <c r="AB2861" s="76"/>
      <c r="AC2861" s="76"/>
      <c r="AD2861" s="76"/>
      <c r="AE2861" s="97" t="s">
        <v>10630</v>
      </c>
      <c r="AF2861" s="76"/>
      <c r="AG2861" s="76"/>
      <c r="AH2861" s="76"/>
      <c r="AI2861" s="67" t="s">
        <v>10587</v>
      </c>
      <c r="AJ2861" s="79" t="s">
        <v>10346</v>
      </c>
      <c r="AK2861" s="68"/>
      <c r="AL2861" s="68"/>
      <c r="AM2861" s="68"/>
      <c r="AN2861" s="110"/>
      <c r="AO2861" s="110"/>
      <c r="AP2861" s="107"/>
      <c r="AQ2861" s="68"/>
    </row>
    <row r="2862" customFormat="false" ht="15" hidden="false" customHeight="false" outlineLevel="0" collapsed="false">
      <c r="B2862" s="1" t="str">
        <f aca="false">поверители!$E2862</f>
        <v>05303</v>
      </c>
      <c r="C2862" s="64" t="s">
        <v>291</v>
      </c>
      <c r="D2862" s="63"/>
      <c r="E2862" s="81" t="s">
        <v>13613</v>
      </c>
      <c r="F2862" s="63"/>
      <c r="G2862" s="63" t="s">
        <v>10335</v>
      </c>
      <c r="H2862" s="81" t="s">
        <v>294</v>
      </c>
      <c r="I2862" s="67" t="s">
        <v>10458</v>
      </c>
      <c r="J2862" s="76"/>
      <c r="K2862" s="76"/>
      <c r="L2862" s="76"/>
      <c r="M2862" s="76"/>
      <c r="N2862" s="76"/>
      <c r="O2862" s="71" t="s">
        <v>10335</v>
      </c>
      <c r="P2862" s="71"/>
      <c r="Q2862" s="71" t="s">
        <v>10338</v>
      </c>
      <c r="R2862" s="79" t="s">
        <v>10339</v>
      </c>
      <c r="S2862" s="74" t="n">
        <v>45196</v>
      </c>
      <c r="T2862" s="74" t="n">
        <v>45561</v>
      </c>
      <c r="U2862" s="87" t="s">
        <v>10340</v>
      </c>
      <c r="V2862" s="87" t="s">
        <v>10341</v>
      </c>
      <c r="W2862" s="76"/>
      <c r="X2862" s="71" t="s">
        <v>10335</v>
      </c>
      <c r="Y2862" s="71" t="s">
        <v>10342</v>
      </c>
      <c r="Z2862" s="79" t="s">
        <v>10629</v>
      </c>
      <c r="AA2862" s="76"/>
      <c r="AB2862" s="76"/>
      <c r="AC2862" s="76"/>
      <c r="AD2862" s="76"/>
      <c r="AE2862" s="97" t="s">
        <v>10630</v>
      </c>
      <c r="AF2862" s="76"/>
      <c r="AG2862" s="76"/>
      <c r="AH2862" s="76"/>
      <c r="AI2862" s="67" t="s">
        <v>10647</v>
      </c>
      <c r="AJ2862" s="79" t="s">
        <v>10346</v>
      </c>
      <c r="AK2862" s="68"/>
      <c r="AL2862" s="68"/>
      <c r="AM2862" s="68"/>
      <c r="AN2862" s="110"/>
      <c r="AO2862" s="110"/>
      <c r="AP2862" s="107"/>
      <c r="AQ2862" s="68"/>
    </row>
    <row r="2863" customFormat="false" ht="15" hidden="false" customHeight="false" outlineLevel="0" collapsed="false">
      <c r="B2863" s="1" t="str">
        <f aca="false">поверители!$E2863</f>
        <v>14172</v>
      </c>
      <c r="C2863" s="64" t="s">
        <v>387</v>
      </c>
      <c r="D2863" s="63"/>
      <c r="E2863" s="81" t="s">
        <v>13614</v>
      </c>
      <c r="F2863" s="63"/>
      <c r="G2863" s="63" t="s">
        <v>10335</v>
      </c>
      <c r="H2863" s="81" t="s">
        <v>366</v>
      </c>
      <c r="I2863" s="67" t="s">
        <v>10469</v>
      </c>
      <c r="J2863" s="76"/>
      <c r="K2863" s="76"/>
      <c r="L2863" s="76"/>
      <c r="M2863" s="76"/>
      <c r="N2863" s="76"/>
      <c r="O2863" s="71" t="s">
        <v>10335</v>
      </c>
      <c r="P2863" s="71"/>
      <c r="Q2863" s="71" t="s">
        <v>10338</v>
      </c>
      <c r="R2863" s="79" t="s">
        <v>10339</v>
      </c>
      <c r="S2863" s="74" t="n">
        <v>45196</v>
      </c>
      <c r="T2863" s="74" t="n">
        <v>45926</v>
      </c>
      <c r="U2863" s="87" t="s">
        <v>10340</v>
      </c>
      <c r="V2863" s="87" t="s">
        <v>10341</v>
      </c>
      <c r="W2863" s="76"/>
      <c r="X2863" s="71" t="s">
        <v>10335</v>
      </c>
      <c r="Y2863" s="71" t="s">
        <v>10342</v>
      </c>
      <c r="Z2863" s="79" t="s">
        <v>10629</v>
      </c>
      <c r="AA2863" s="76"/>
      <c r="AB2863" s="76"/>
      <c r="AC2863" s="76"/>
      <c r="AD2863" s="76"/>
      <c r="AE2863" s="97" t="s">
        <v>10630</v>
      </c>
      <c r="AF2863" s="76"/>
      <c r="AG2863" s="76"/>
      <c r="AH2863" s="76"/>
      <c r="AI2863" s="67" t="s">
        <v>10863</v>
      </c>
      <c r="AJ2863" s="79" t="s">
        <v>10346</v>
      </c>
      <c r="AK2863" s="68"/>
      <c r="AL2863" s="68"/>
      <c r="AM2863" s="68"/>
      <c r="AN2863" s="110"/>
      <c r="AO2863" s="110"/>
      <c r="AP2863" s="107"/>
      <c r="AQ2863" s="68"/>
    </row>
    <row r="2864" customFormat="false" ht="15" hidden="false" customHeight="false" outlineLevel="0" collapsed="false">
      <c r="B2864" s="1" t="str">
        <f aca="false">поверители!$E2864</f>
        <v>15063</v>
      </c>
      <c r="C2864" s="64" t="s">
        <v>387</v>
      </c>
      <c r="D2864" s="63"/>
      <c r="E2864" s="81" t="s">
        <v>13615</v>
      </c>
      <c r="F2864" s="63"/>
      <c r="G2864" s="63" t="s">
        <v>10335</v>
      </c>
      <c r="H2864" s="81" t="s">
        <v>366</v>
      </c>
      <c r="I2864" s="67" t="s">
        <v>10469</v>
      </c>
      <c r="J2864" s="76"/>
      <c r="K2864" s="76"/>
      <c r="L2864" s="76"/>
      <c r="M2864" s="76"/>
      <c r="N2864" s="76"/>
      <c r="O2864" s="71" t="s">
        <v>10335</v>
      </c>
      <c r="P2864" s="71"/>
      <c r="Q2864" s="71" t="s">
        <v>10338</v>
      </c>
      <c r="R2864" s="79" t="s">
        <v>10339</v>
      </c>
      <c r="S2864" s="74" t="n">
        <v>45196</v>
      </c>
      <c r="T2864" s="74" t="n">
        <v>45926</v>
      </c>
      <c r="U2864" s="87" t="s">
        <v>10340</v>
      </c>
      <c r="V2864" s="87" t="s">
        <v>10341</v>
      </c>
      <c r="W2864" s="76"/>
      <c r="X2864" s="71" t="s">
        <v>10335</v>
      </c>
      <c r="Y2864" s="71" t="s">
        <v>10342</v>
      </c>
      <c r="Z2864" s="79" t="s">
        <v>10629</v>
      </c>
      <c r="AA2864" s="76"/>
      <c r="AB2864" s="76"/>
      <c r="AC2864" s="76"/>
      <c r="AD2864" s="76"/>
      <c r="AE2864" s="97" t="s">
        <v>10630</v>
      </c>
      <c r="AF2864" s="76"/>
      <c r="AG2864" s="76"/>
      <c r="AH2864" s="76"/>
      <c r="AI2864" s="67" t="s">
        <v>10863</v>
      </c>
      <c r="AJ2864" s="79" t="s">
        <v>10346</v>
      </c>
      <c r="AK2864" s="68"/>
      <c r="AL2864" s="68"/>
      <c r="AM2864" s="68"/>
      <c r="AN2864" s="110"/>
      <c r="AO2864" s="110"/>
      <c r="AP2864" s="107"/>
      <c r="AQ2864" s="68"/>
    </row>
    <row r="2865" customFormat="false" ht="15" hidden="false" customHeight="false" outlineLevel="0" collapsed="false">
      <c r="B2865" s="1" t="str">
        <f aca="false">поверители!$E2865</f>
        <v>14490</v>
      </c>
      <c r="C2865" s="64" t="s">
        <v>387</v>
      </c>
      <c r="D2865" s="63"/>
      <c r="E2865" s="81" t="s">
        <v>13616</v>
      </c>
      <c r="F2865" s="63"/>
      <c r="G2865" s="63" t="s">
        <v>10335</v>
      </c>
      <c r="H2865" s="81" t="s">
        <v>366</v>
      </c>
      <c r="I2865" s="67" t="s">
        <v>10469</v>
      </c>
      <c r="J2865" s="76"/>
      <c r="K2865" s="76"/>
      <c r="L2865" s="76"/>
      <c r="M2865" s="76"/>
      <c r="N2865" s="76"/>
      <c r="O2865" s="71" t="s">
        <v>10335</v>
      </c>
      <c r="P2865" s="71"/>
      <c r="Q2865" s="71" t="s">
        <v>10338</v>
      </c>
      <c r="R2865" s="79" t="s">
        <v>10339</v>
      </c>
      <c r="S2865" s="74" t="n">
        <v>45196</v>
      </c>
      <c r="T2865" s="74" t="n">
        <v>45926</v>
      </c>
      <c r="U2865" s="87" t="s">
        <v>10340</v>
      </c>
      <c r="V2865" s="87" t="s">
        <v>10341</v>
      </c>
      <c r="W2865" s="76"/>
      <c r="X2865" s="71" t="s">
        <v>10335</v>
      </c>
      <c r="Y2865" s="71" t="s">
        <v>10342</v>
      </c>
      <c r="Z2865" s="79" t="s">
        <v>10629</v>
      </c>
      <c r="AA2865" s="76"/>
      <c r="AB2865" s="76"/>
      <c r="AC2865" s="76"/>
      <c r="AD2865" s="76"/>
      <c r="AE2865" s="97" t="s">
        <v>10630</v>
      </c>
      <c r="AF2865" s="76"/>
      <c r="AG2865" s="76"/>
      <c r="AH2865" s="76"/>
      <c r="AI2865" s="67" t="s">
        <v>10863</v>
      </c>
      <c r="AJ2865" s="79" t="s">
        <v>10346</v>
      </c>
      <c r="AK2865" s="68"/>
      <c r="AL2865" s="68"/>
      <c r="AM2865" s="68"/>
      <c r="AN2865" s="110"/>
      <c r="AO2865" s="110"/>
      <c r="AP2865" s="107"/>
      <c r="AQ2865" s="68"/>
    </row>
    <row r="2866" customFormat="false" ht="15" hidden="false" customHeight="false" outlineLevel="0" collapsed="false">
      <c r="B2866" s="1" t="str">
        <f aca="false">поверители!$E2866</f>
        <v>075715</v>
      </c>
      <c r="C2866" s="64" t="s">
        <v>297</v>
      </c>
      <c r="D2866" s="63"/>
      <c r="E2866" s="81" t="s">
        <v>13617</v>
      </c>
      <c r="F2866" s="63"/>
      <c r="G2866" s="63" t="s">
        <v>10335</v>
      </c>
      <c r="H2866" s="64" t="s">
        <v>300</v>
      </c>
      <c r="I2866" s="67" t="s">
        <v>10337</v>
      </c>
      <c r="J2866" s="76"/>
      <c r="K2866" s="76"/>
      <c r="L2866" s="76"/>
      <c r="M2866" s="76"/>
      <c r="N2866" s="76"/>
      <c r="O2866" s="71" t="s">
        <v>10335</v>
      </c>
      <c r="P2866" s="71"/>
      <c r="Q2866" s="71" t="s">
        <v>10338</v>
      </c>
      <c r="R2866" s="79" t="s">
        <v>10339</v>
      </c>
      <c r="S2866" s="74" t="n">
        <v>45196</v>
      </c>
      <c r="T2866" s="74" t="n">
        <v>45926</v>
      </c>
      <c r="U2866" s="87" t="s">
        <v>10340</v>
      </c>
      <c r="V2866" s="87" t="s">
        <v>10341</v>
      </c>
      <c r="W2866" s="76"/>
      <c r="X2866" s="71" t="s">
        <v>10335</v>
      </c>
      <c r="Y2866" s="71" t="s">
        <v>10342</v>
      </c>
      <c r="Z2866" s="79" t="s">
        <v>10629</v>
      </c>
      <c r="AA2866" s="76"/>
      <c r="AB2866" s="76"/>
      <c r="AC2866" s="76"/>
      <c r="AD2866" s="76"/>
      <c r="AE2866" s="97" t="s">
        <v>10630</v>
      </c>
      <c r="AF2866" s="76"/>
      <c r="AG2866" s="76"/>
      <c r="AH2866" s="76"/>
      <c r="AI2866" s="67" t="s">
        <v>10558</v>
      </c>
      <c r="AJ2866" s="79" t="s">
        <v>10346</v>
      </c>
      <c r="AK2866" s="68"/>
      <c r="AL2866" s="68"/>
      <c r="AM2866" s="68"/>
      <c r="AN2866" s="110"/>
      <c r="AO2866" s="110"/>
      <c r="AP2866" s="107"/>
      <c r="AQ2866" s="68"/>
    </row>
    <row r="2867" customFormat="false" ht="15" hidden="false" customHeight="false" outlineLevel="0" collapsed="false">
      <c r="B2867" s="1" t="str">
        <f aca="false">поверители!$E2867</f>
        <v>075706</v>
      </c>
      <c r="C2867" s="64" t="s">
        <v>297</v>
      </c>
      <c r="D2867" s="63"/>
      <c r="E2867" s="81" t="s">
        <v>13618</v>
      </c>
      <c r="F2867" s="63"/>
      <c r="G2867" s="63" t="s">
        <v>10335</v>
      </c>
      <c r="H2867" s="64" t="s">
        <v>300</v>
      </c>
      <c r="I2867" s="67" t="s">
        <v>10337</v>
      </c>
      <c r="J2867" s="76"/>
      <c r="K2867" s="76"/>
      <c r="L2867" s="76"/>
      <c r="M2867" s="76"/>
      <c r="N2867" s="76"/>
      <c r="O2867" s="71" t="s">
        <v>10335</v>
      </c>
      <c r="P2867" s="71"/>
      <c r="Q2867" s="71" t="s">
        <v>10338</v>
      </c>
      <c r="R2867" s="79" t="s">
        <v>10339</v>
      </c>
      <c r="S2867" s="74" t="n">
        <v>45196</v>
      </c>
      <c r="T2867" s="74" t="n">
        <v>45926</v>
      </c>
      <c r="U2867" s="87" t="s">
        <v>10340</v>
      </c>
      <c r="V2867" s="87" t="s">
        <v>10341</v>
      </c>
      <c r="W2867" s="76"/>
      <c r="X2867" s="71" t="s">
        <v>10335</v>
      </c>
      <c r="Y2867" s="71" t="s">
        <v>10342</v>
      </c>
      <c r="Z2867" s="79" t="s">
        <v>10629</v>
      </c>
      <c r="AA2867" s="76"/>
      <c r="AB2867" s="76"/>
      <c r="AC2867" s="76"/>
      <c r="AD2867" s="76"/>
      <c r="AE2867" s="97" t="s">
        <v>10630</v>
      </c>
      <c r="AF2867" s="76"/>
      <c r="AG2867" s="76"/>
      <c r="AH2867" s="76"/>
      <c r="AI2867" s="67" t="s">
        <v>10558</v>
      </c>
      <c r="AJ2867" s="79" t="s">
        <v>10346</v>
      </c>
      <c r="AK2867" s="68"/>
      <c r="AL2867" s="68"/>
      <c r="AM2867" s="68"/>
      <c r="AN2867" s="110"/>
      <c r="AO2867" s="110"/>
      <c r="AP2867" s="107"/>
      <c r="AQ2867" s="68"/>
    </row>
    <row r="2868" customFormat="false" ht="17.9" hidden="false" customHeight="false" outlineLevel="0" collapsed="false">
      <c r="B2868" s="1" t="str">
        <f aca="false">поверители!$E2868</f>
        <v>Р00421</v>
      </c>
      <c r="C2868" s="64" t="s">
        <v>291</v>
      </c>
      <c r="D2868" s="63"/>
      <c r="E2868" s="81" t="s">
        <v>13619</v>
      </c>
      <c r="F2868" s="63"/>
      <c r="G2868" s="63" t="s">
        <v>10335</v>
      </c>
      <c r="H2868" s="63" t="s">
        <v>404</v>
      </c>
      <c r="I2868" s="67" t="s">
        <v>10458</v>
      </c>
      <c r="J2868" s="76"/>
      <c r="K2868" s="76"/>
      <c r="L2868" s="76"/>
      <c r="M2868" s="76"/>
      <c r="N2868" s="76"/>
      <c r="O2868" s="71" t="s">
        <v>10335</v>
      </c>
      <c r="P2868" s="71"/>
      <c r="Q2868" s="71" t="s">
        <v>10338</v>
      </c>
      <c r="R2868" s="79" t="s">
        <v>10339</v>
      </c>
      <c r="S2868" s="74" t="n">
        <v>45196</v>
      </c>
      <c r="T2868" s="74" t="n">
        <v>45561</v>
      </c>
      <c r="U2868" s="87" t="s">
        <v>10340</v>
      </c>
      <c r="V2868" s="87" t="s">
        <v>10341</v>
      </c>
      <c r="W2868" s="76"/>
      <c r="X2868" s="71" t="s">
        <v>10335</v>
      </c>
      <c r="Y2868" s="71" t="s">
        <v>10342</v>
      </c>
      <c r="Z2868" s="79" t="s">
        <v>10629</v>
      </c>
      <c r="AA2868" s="76"/>
      <c r="AB2868" s="76"/>
      <c r="AC2868" s="76"/>
      <c r="AD2868" s="76"/>
      <c r="AE2868" s="97" t="s">
        <v>10630</v>
      </c>
      <c r="AF2868" s="76"/>
      <c r="AG2868" s="76"/>
      <c r="AH2868" s="76"/>
      <c r="AI2868" s="104" t="s">
        <v>10647</v>
      </c>
      <c r="AJ2868" s="79" t="s">
        <v>10346</v>
      </c>
      <c r="AK2868" s="68"/>
      <c r="AL2868" s="68"/>
      <c r="AM2868" s="68"/>
      <c r="AN2868" s="110"/>
      <c r="AO2868" s="110"/>
      <c r="AP2868" s="107"/>
      <c r="AQ2868" s="68"/>
    </row>
    <row r="2869" customFormat="false" ht="17.9" hidden="false" customHeight="false" outlineLevel="0" collapsed="false">
      <c r="B2869" s="1" t="str">
        <f aca="false">поверители!$E2869</f>
        <v>Р00943</v>
      </c>
      <c r="C2869" s="64" t="s">
        <v>10029</v>
      </c>
      <c r="D2869" s="63"/>
      <c r="E2869" s="81" t="s">
        <v>13620</v>
      </c>
      <c r="F2869" s="63"/>
      <c r="G2869" s="63" t="s">
        <v>10335</v>
      </c>
      <c r="H2869" s="63" t="s">
        <v>332</v>
      </c>
      <c r="I2869" s="67" t="s">
        <v>10670</v>
      </c>
      <c r="J2869" s="76"/>
      <c r="K2869" s="76"/>
      <c r="L2869" s="76"/>
      <c r="M2869" s="76"/>
      <c r="N2869" s="76"/>
      <c r="O2869" s="71" t="s">
        <v>10335</v>
      </c>
      <c r="P2869" s="71"/>
      <c r="Q2869" s="71" t="s">
        <v>10338</v>
      </c>
      <c r="R2869" s="79" t="s">
        <v>10339</v>
      </c>
      <c r="S2869" s="74" t="n">
        <v>45196</v>
      </c>
      <c r="T2869" s="74" t="n">
        <v>45561</v>
      </c>
      <c r="U2869" s="87" t="s">
        <v>10340</v>
      </c>
      <c r="V2869" s="87" t="s">
        <v>10341</v>
      </c>
      <c r="W2869" s="76"/>
      <c r="X2869" s="71" t="s">
        <v>10335</v>
      </c>
      <c r="Y2869" s="71" t="s">
        <v>10342</v>
      </c>
      <c r="Z2869" s="79" t="s">
        <v>10629</v>
      </c>
      <c r="AA2869" s="76"/>
      <c r="AB2869" s="76"/>
      <c r="AC2869" s="76"/>
      <c r="AD2869" s="76"/>
      <c r="AE2869" s="97" t="s">
        <v>10630</v>
      </c>
      <c r="AF2869" s="76"/>
      <c r="AG2869" s="76"/>
      <c r="AH2869" s="76"/>
      <c r="AI2869" s="104" t="s">
        <v>10850</v>
      </c>
      <c r="AJ2869" s="79" t="s">
        <v>10346</v>
      </c>
      <c r="AK2869" s="68"/>
      <c r="AL2869" s="68"/>
      <c r="AM2869" s="68"/>
      <c r="AN2869" s="110"/>
      <c r="AO2869" s="110"/>
      <c r="AP2869" s="107"/>
      <c r="AQ2869" s="68"/>
    </row>
    <row r="2870" customFormat="false" ht="15" hidden="false" customHeight="false" outlineLevel="0" collapsed="false">
      <c r="B2870" s="1" t="str">
        <f aca="false">поверители!$E2870</f>
        <v>Р00603</v>
      </c>
      <c r="C2870" s="64" t="s">
        <v>2257</v>
      </c>
      <c r="D2870" s="63"/>
      <c r="E2870" s="81" t="s">
        <v>13621</v>
      </c>
      <c r="F2870" s="63"/>
      <c r="G2870" s="63" t="s">
        <v>10335</v>
      </c>
      <c r="H2870" s="81" t="s">
        <v>2260</v>
      </c>
      <c r="I2870" s="67" t="s">
        <v>10652</v>
      </c>
      <c r="J2870" s="76"/>
      <c r="K2870" s="76"/>
      <c r="L2870" s="76"/>
      <c r="M2870" s="76"/>
      <c r="N2870" s="76"/>
      <c r="O2870" s="71" t="s">
        <v>10335</v>
      </c>
      <c r="P2870" s="71"/>
      <c r="Q2870" s="71" t="s">
        <v>10338</v>
      </c>
      <c r="R2870" s="79" t="s">
        <v>10339</v>
      </c>
      <c r="S2870" s="74" t="n">
        <v>45196</v>
      </c>
      <c r="T2870" s="74" t="n">
        <v>45926</v>
      </c>
      <c r="U2870" s="87" t="s">
        <v>10340</v>
      </c>
      <c r="V2870" s="87" t="s">
        <v>10341</v>
      </c>
      <c r="W2870" s="76"/>
      <c r="X2870" s="71" t="s">
        <v>10335</v>
      </c>
      <c r="Y2870" s="71" t="s">
        <v>10342</v>
      </c>
      <c r="Z2870" s="79" t="s">
        <v>10629</v>
      </c>
      <c r="AA2870" s="76"/>
      <c r="AB2870" s="76"/>
      <c r="AC2870" s="76"/>
      <c r="AD2870" s="76"/>
      <c r="AE2870" s="97" t="s">
        <v>10630</v>
      </c>
      <c r="AF2870" s="76"/>
      <c r="AG2870" s="76"/>
      <c r="AH2870" s="76"/>
      <c r="AI2870" s="67" t="s">
        <v>10609</v>
      </c>
      <c r="AJ2870" s="79" t="s">
        <v>10346</v>
      </c>
      <c r="AK2870" s="68"/>
      <c r="AL2870" s="68"/>
      <c r="AM2870" s="68"/>
      <c r="AN2870" s="110"/>
      <c r="AO2870" s="110"/>
      <c r="AP2870" s="107"/>
      <c r="AQ2870" s="68"/>
    </row>
    <row r="2871" customFormat="false" ht="15" hidden="false" customHeight="false" outlineLevel="0" collapsed="false">
      <c r="B2871" s="1" t="str">
        <f aca="false">поверители!$E2871</f>
        <v>Р00815</v>
      </c>
      <c r="C2871" s="64" t="s">
        <v>291</v>
      </c>
      <c r="D2871" s="63"/>
      <c r="E2871" s="81" t="s">
        <v>13622</v>
      </c>
      <c r="F2871" s="63"/>
      <c r="G2871" s="63" t="s">
        <v>10335</v>
      </c>
      <c r="H2871" s="81" t="s">
        <v>404</v>
      </c>
      <c r="I2871" s="67" t="s">
        <v>10670</v>
      </c>
      <c r="J2871" s="76"/>
      <c r="K2871" s="76"/>
      <c r="L2871" s="76"/>
      <c r="M2871" s="76"/>
      <c r="N2871" s="76"/>
      <c r="O2871" s="71" t="s">
        <v>10335</v>
      </c>
      <c r="P2871" s="71"/>
      <c r="Q2871" s="71" t="s">
        <v>10338</v>
      </c>
      <c r="R2871" s="79" t="s">
        <v>10339</v>
      </c>
      <c r="S2871" s="74" t="n">
        <v>45196</v>
      </c>
      <c r="T2871" s="74" t="n">
        <v>45561</v>
      </c>
      <c r="U2871" s="87" t="s">
        <v>10340</v>
      </c>
      <c r="V2871" s="87" t="s">
        <v>10341</v>
      </c>
      <c r="W2871" s="76"/>
      <c r="X2871" s="71" t="s">
        <v>10335</v>
      </c>
      <c r="Y2871" s="71" t="s">
        <v>10342</v>
      </c>
      <c r="Z2871" s="79" t="s">
        <v>10629</v>
      </c>
      <c r="AA2871" s="76"/>
      <c r="AB2871" s="76"/>
      <c r="AC2871" s="76"/>
      <c r="AD2871" s="76"/>
      <c r="AE2871" s="97" t="s">
        <v>10630</v>
      </c>
      <c r="AF2871" s="76"/>
      <c r="AG2871" s="76"/>
      <c r="AH2871" s="76"/>
      <c r="AI2871" s="67" t="s">
        <v>12070</v>
      </c>
      <c r="AJ2871" s="79" t="s">
        <v>10346</v>
      </c>
      <c r="AK2871" s="68"/>
      <c r="AL2871" s="68"/>
      <c r="AM2871" s="68"/>
      <c r="AN2871" s="110"/>
      <c r="AO2871" s="110"/>
      <c r="AP2871" s="107"/>
      <c r="AQ2871" s="68"/>
    </row>
    <row r="2872" customFormat="false" ht="17.9" hidden="false" customHeight="false" outlineLevel="0" collapsed="false">
      <c r="B2872" s="1" t="str">
        <f aca="false">поверители!$E2872</f>
        <v>Р00428</v>
      </c>
      <c r="C2872" s="64" t="s">
        <v>291</v>
      </c>
      <c r="D2872" s="63"/>
      <c r="E2872" s="81" t="s">
        <v>13623</v>
      </c>
      <c r="F2872" s="63"/>
      <c r="G2872" s="63" t="s">
        <v>10335</v>
      </c>
      <c r="H2872" s="63" t="s">
        <v>404</v>
      </c>
      <c r="I2872" s="67" t="s">
        <v>10458</v>
      </c>
      <c r="J2872" s="76"/>
      <c r="K2872" s="76"/>
      <c r="L2872" s="76"/>
      <c r="M2872" s="76"/>
      <c r="N2872" s="76"/>
      <c r="O2872" s="71" t="s">
        <v>10335</v>
      </c>
      <c r="P2872" s="71"/>
      <c r="Q2872" s="71" t="s">
        <v>10338</v>
      </c>
      <c r="R2872" s="79" t="s">
        <v>10339</v>
      </c>
      <c r="S2872" s="74" t="n">
        <v>45196</v>
      </c>
      <c r="T2872" s="74" t="n">
        <v>45561</v>
      </c>
      <c r="U2872" s="87" t="s">
        <v>10340</v>
      </c>
      <c r="V2872" s="87" t="s">
        <v>10341</v>
      </c>
      <c r="W2872" s="76"/>
      <c r="X2872" s="71" t="s">
        <v>10335</v>
      </c>
      <c r="Y2872" s="71" t="s">
        <v>10342</v>
      </c>
      <c r="Z2872" s="79" t="s">
        <v>10629</v>
      </c>
      <c r="AA2872" s="76"/>
      <c r="AB2872" s="76"/>
      <c r="AC2872" s="76"/>
      <c r="AD2872" s="76"/>
      <c r="AE2872" s="97" t="s">
        <v>10630</v>
      </c>
      <c r="AF2872" s="76"/>
      <c r="AG2872" s="76"/>
      <c r="AH2872" s="76"/>
      <c r="AI2872" s="104" t="s">
        <v>10658</v>
      </c>
      <c r="AJ2872" s="79" t="s">
        <v>10346</v>
      </c>
      <c r="AK2872" s="68"/>
      <c r="AL2872" s="68"/>
      <c r="AM2872" s="68"/>
      <c r="AN2872" s="110"/>
      <c r="AO2872" s="110"/>
      <c r="AP2872" s="107"/>
      <c r="AQ2872" s="68"/>
    </row>
    <row r="2873" customFormat="false" ht="15" hidden="false" customHeight="false" outlineLevel="0" collapsed="false">
      <c r="B2873" s="1" t="str">
        <f aca="false">поверители!$E2873</f>
        <v>Р01024</v>
      </c>
      <c r="C2873" s="64" t="s">
        <v>291</v>
      </c>
      <c r="D2873" s="63"/>
      <c r="E2873" s="81" t="s">
        <v>13624</v>
      </c>
      <c r="F2873" s="63"/>
      <c r="G2873" s="63" t="s">
        <v>10335</v>
      </c>
      <c r="H2873" s="81" t="s">
        <v>294</v>
      </c>
      <c r="I2873" s="67" t="s">
        <v>10458</v>
      </c>
      <c r="J2873" s="76"/>
      <c r="K2873" s="76"/>
      <c r="L2873" s="76"/>
      <c r="M2873" s="76"/>
      <c r="N2873" s="76"/>
      <c r="O2873" s="71" t="s">
        <v>10335</v>
      </c>
      <c r="P2873" s="71"/>
      <c r="Q2873" s="71" t="s">
        <v>10338</v>
      </c>
      <c r="R2873" s="79" t="s">
        <v>10339</v>
      </c>
      <c r="S2873" s="74" t="n">
        <v>45196</v>
      </c>
      <c r="T2873" s="74" t="n">
        <v>45561</v>
      </c>
      <c r="U2873" s="87" t="s">
        <v>10340</v>
      </c>
      <c r="V2873" s="87" t="s">
        <v>10341</v>
      </c>
      <c r="W2873" s="76"/>
      <c r="X2873" s="71" t="s">
        <v>10335</v>
      </c>
      <c r="Y2873" s="71" t="s">
        <v>10342</v>
      </c>
      <c r="Z2873" s="79" t="s">
        <v>10629</v>
      </c>
      <c r="AA2873" s="76"/>
      <c r="AB2873" s="76"/>
      <c r="AC2873" s="76"/>
      <c r="AD2873" s="76"/>
      <c r="AE2873" s="97" t="s">
        <v>10630</v>
      </c>
      <c r="AF2873" s="76"/>
      <c r="AG2873" s="76"/>
      <c r="AH2873" s="76"/>
      <c r="AI2873" s="67" t="s">
        <v>10850</v>
      </c>
      <c r="AJ2873" s="79" t="s">
        <v>10346</v>
      </c>
      <c r="AK2873" s="68"/>
      <c r="AL2873" s="68"/>
      <c r="AM2873" s="68"/>
      <c r="AN2873" s="110"/>
      <c r="AO2873" s="110"/>
      <c r="AP2873" s="107"/>
      <c r="AQ2873" s="68"/>
    </row>
    <row r="2874" customFormat="false" ht="15" hidden="false" customHeight="false" outlineLevel="0" collapsed="false">
      <c r="B2874" s="1" t="str">
        <f aca="false">поверители!$E2874</f>
        <v>Р00107</v>
      </c>
      <c r="C2874" s="64" t="s">
        <v>291</v>
      </c>
      <c r="D2874" s="63"/>
      <c r="E2874" s="81" t="s">
        <v>13625</v>
      </c>
      <c r="F2874" s="63"/>
      <c r="G2874" s="63" t="s">
        <v>10335</v>
      </c>
      <c r="H2874" s="81" t="s">
        <v>404</v>
      </c>
      <c r="I2874" s="67" t="s">
        <v>10670</v>
      </c>
      <c r="J2874" s="76"/>
      <c r="K2874" s="76"/>
      <c r="L2874" s="76"/>
      <c r="M2874" s="76"/>
      <c r="N2874" s="76"/>
      <c r="O2874" s="71" t="s">
        <v>10335</v>
      </c>
      <c r="P2874" s="71"/>
      <c r="Q2874" s="71" t="s">
        <v>10338</v>
      </c>
      <c r="R2874" s="79" t="s">
        <v>10339</v>
      </c>
      <c r="S2874" s="74" t="n">
        <v>45196</v>
      </c>
      <c r="T2874" s="74" t="n">
        <v>45561</v>
      </c>
      <c r="U2874" s="87" t="s">
        <v>10340</v>
      </c>
      <c r="V2874" s="87" t="s">
        <v>10341</v>
      </c>
      <c r="W2874" s="76"/>
      <c r="X2874" s="71" t="s">
        <v>10335</v>
      </c>
      <c r="Y2874" s="71" t="s">
        <v>10342</v>
      </c>
      <c r="Z2874" s="79" t="s">
        <v>10629</v>
      </c>
      <c r="AA2874" s="76"/>
      <c r="AB2874" s="76"/>
      <c r="AC2874" s="76"/>
      <c r="AD2874" s="76"/>
      <c r="AE2874" s="97" t="s">
        <v>10630</v>
      </c>
      <c r="AF2874" s="76"/>
      <c r="AG2874" s="76"/>
      <c r="AH2874" s="76"/>
      <c r="AI2874" s="67" t="s">
        <v>12070</v>
      </c>
      <c r="AJ2874" s="79" t="s">
        <v>10346</v>
      </c>
      <c r="AK2874" s="68"/>
      <c r="AL2874" s="68"/>
      <c r="AM2874" s="68"/>
      <c r="AN2874" s="110"/>
      <c r="AO2874" s="110"/>
      <c r="AP2874" s="107"/>
      <c r="AQ2874" s="68"/>
    </row>
    <row r="2875" customFormat="false" ht="17.9" hidden="false" customHeight="false" outlineLevel="0" collapsed="false">
      <c r="B2875" s="1" t="str">
        <f aca="false">поверители!$E2875</f>
        <v>Р00109</v>
      </c>
      <c r="C2875" s="64" t="s">
        <v>291</v>
      </c>
      <c r="D2875" s="63"/>
      <c r="E2875" s="81" t="s">
        <v>13626</v>
      </c>
      <c r="F2875" s="63"/>
      <c r="G2875" s="63" t="s">
        <v>10335</v>
      </c>
      <c r="H2875" s="63" t="s">
        <v>404</v>
      </c>
      <c r="I2875" s="67" t="s">
        <v>10458</v>
      </c>
      <c r="J2875" s="76"/>
      <c r="K2875" s="76"/>
      <c r="L2875" s="76"/>
      <c r="M2875" s="76"/>
      <c r="N2875" s="76"/>
      <c r="O2875" s="71" t="s">
        <v>10335</v>
      </c>
      <c r="P2875" s="71"/>
      <c r="Q2875" s="71" t="s">
        <v>10338</v>
      </c>
      <c r="R2875" s="79" t="s">
        <v>10339</v>
      </c>
      <c r="S2875" s="74" t="n">
        <v>45196</v>
      </c>
      <c r="T2875" s="74" t="n">
        <v>45561</v>
      </c>
      <c r="U2875" s="87" t="s">
        <v>10340</v>
      </c>
      <c r="V2875" s="87" t="s">
        <v>10341</v>
      </c>
      <c r="W2875" s="76"/>
      <c r="X2875" s="71" t="s">
        <v>10335</v>
      </c>
      <c r="Y2875" s="71" t="s">
        <v>10342</v>
      </c>
      <c r="Z2875" s="79" t="s">
        <v>10629</v>
      </c>
      <c r="AA2875" s="76"/>
      <c r="AB2875" s="76"/>
      <c r="AC2875" s="76"/>
      <c r="AD2875" s="76"/>
      <c r="AE2875" s="97" t="s">
        <v>10630</v>
      </c>
      <c r="AF2875" s="76"/>
      <c r="AG2875" s="76"/>
      <c r="AH2875" s="76"/>
      <c r="AI2875" s="104" t="s">
        <v>12070</v>
      </c>
      <c r="AJ2875" s="79" t="s">
        <v>10346</v>
      </c>
      <c r="AK2875" s="68"/>
      <c r="AL2875" s="68"/>
      <c r="AM2875" s="68"/>
      <c r="AN2875" s="110"/>
      <c r="AO2875" s="110"/>
      <c r="AP2875" s="107"/>
      <c r="AQ2875" s="68"/>
    </row>
    <row r="2876" customFormat="false" ht="17.9" hidden="false" customHeight="false" outlineLevel="0" collapsed="false">
      <c r="B2876" s="1" t="str">
        <f aca="false">поверители!$E2876</f>
        <v>Р00425</v>
      </c>
      <c r="C2876" s="64" t="s">
        <v>428</v>
      </c>
      <c r="D2876" s="63"/>
      <c r="E2876" s="81" t="s">
        <v>13627</v>
      </c>
      <c r="F2876" s="63"/>
      <c r="G2876" s="63" t="s">
        <v>10335</v>
      </c>
      <c r="H2876" s="63" t="s">
        <v>404</v>
      </c>
      <c r="I2876" s="67" t="s">
        <v>10453</v>
      </c>
      <c r="J2876" s="76"/>
      <c r="K2876" s="76"/>
      <c r="L2876" s="76"/>
      <c r="M2876" s="76"/>
      <c r="N2876" s="76"/>
      <c r="O2876" s="71" t="s">
        <v>10335</v>
      </c>
      <c r="P2876" s="71"/>
      <c r="Q2876" s="71" t="s">
        <v>10338</v>
      </c>
      <c r="R2876" s="79" t="s">
        <v>10339</v>
      </c>
      <c r="S2876" s="74" t="n">
        <v>45196</v>
      </c>
      <c r="T2876" s="74" t="n">
        <v>45561</v>
      </c>
      <c r="U2876" s="87" t="s">
        <v>10340</v>
      </c>
      <c r="V2876" s="87" t="s">
        <v>10341</v>
      </c>
      <c r="W2876" s="76"/>
      <c r="X2876" s="71" t="s">
        <v>10335</v>
      </c>
      <c r="Y2876" s="71" t="s">
        <v>10342</v>
      </c>
      <c r="Z2876" s="79" t="s">
        <v>10629</v>
      </c>
      <c r="AA2876" s="76"/>
      <c r="AB2876" s="76"/>
      <c r="AC2876" s="76"/>
      <c r="AD2876" s="76"/>
      <c r="AE2876" s="97" t="s">
        <v>10630</v>
      </c>
      <c r="AF2876" s="76"/>
      <c r="AG2876" s="76"/>
      <c r="AH2876" s="76"/>
      <c r="AI2876" s="104" t="s">
        <v>12070</v>
      </c>
      <c r="AJ2876" s="79" t="s">
        <v>10346</v>
      </c>
      <c r="AK2876" s="68"/>
      <c r="AL2876" s="68"/>
      <c r="AM2876" s="68"/>
      <c r="AN2876" s="110"/>
      <c r="AO2876" s="110"/>
      <c r="AP2876" s="107"/>
      <c r="AQ2876" s="68"/>
    </row>
    <row r="2877" customFormat="false" ht="17.9" hidden="false" customHeight="false" outlineLevel="0" collapsed="false">
      <c r="B2877" s="1" t="str">
        <f aca="false">поверители!$E2877</f>
        <v>Р01204</v>
      </c>
      <c r="C2877" s="64" t="s">
        <v>428</v>
      </c>
      <c r="D2877" s="63"/>
      <c r="E2877" s="81" t="s">
        <v>13628</v>
      </c>
      <c r="F2877" s="63"/>
      <c r="G2877" s="63" t="s">
        <v>10335</v>
      </c>
      <c r="H2877" s="63" t="s">
        <v>404</v>
      </c>
      <c r="I2877" s="67" t="s">
        <v>10649</v>
      </c>
      <c r="J2877" s="76"/>
      <c r="K2877" s="76"/>
      <c r="L2877" s="76"/>
      <c r="M2877" s="76"/>
      <c r="N2877" s="76"/>
      <c r="O2877" s="71" t="s">
        <v>10335</v>
      </c>
      <c r="P2877" s="71"/>
      <c r="Q2877" s="71" t="s">
        <v>10338</v>
      </c>
      <c r="R2877" s="79" t="s">
        <v>10339</v>
      </c>
      <c r="S2877" s="74" t="n">
        <v>45196</v>
      </c>
      <c r="T2877" s="74" t="n">
        <v>45561</v>
      </c>
      <c r="U2877" s="87" t="s">
        <v>10340</v>
      </c>
      <c r="V2877" s="87" t="s">
        <v>10341</v>
      </c>
      <c r="W2877" s="76"/>
      <c r="X2877" s="71" t="s">
        <v>10335</v>
      </c>
      <c r="Y2877" s="71" t="s">
        <v>10342</v>
      </c>
      <c r="Z2877" s="79" t="s">
        <v>10629</v>
      </c>
      <c r="AA2877" s="76"/>
      <c r="AB2877" s="76"/>
      <c r="AC2877" s="76"/>
      <c r="AD2877" s="76"/>
      <c r="AE2877" s="97" t="s">
        <v>10630</v>
      </c>
      <c r="AF2877" s="76"/>
      <c r="AG2877" s="76"/>
      <c r="AH2877" s="76"/>
      <c r="AI2877" s="104" t="s">
        <v>12070</v>
      </c>
      <c r="AJ2877" s="79" t="s">
        <v>10346</v>
      </c>
      <c r="AK2877" s="68"/>
      <c r="AL2877" s="68"/>
      <c r="AM2877" s="68"/>
      <c r="AN2877" s="110"/>
      <c r="AO2877" s="110"/>
      <c r="AP2877" s="107"/>
      <c r="AQ2877" s="68"/>
    </row>
    <row r="2878" customFormat="false" ht="15" hidden="false" customHeight="false" outlineLevel="0" collapsed="false">
      <c r="B2878" s="1" t="str">
        <f aca="false">поверители!$E2878</f>
        <v>00101</v>
      </c>
      <c r="C2878" s="64" t="s">
        <v>323</v>
      </c>
      <c r="D2878" s="63"/>
      <c r="E2878" s="67" t="s">
        <v>13629</v>
      </c>
      <c r="F2878" s="63"/>
      <c r="G2878" s="63" t="s">
        <v>10335</v>
      </c>
      <c r="H2878" s="81" t="s">
        <v>763</v>
      </c>
      <c r="I2878" s="67" t="s">
        <v>10652</v>
      </c>
      <c r="J2878" s="76"/>
      <c r="K2878" s="76"/>
      <c r="L2878" s="76"/>
      <c r="M2878" s="76"/>
      <c r="N2878" s="76"/>
      <c r="O2878" s="71" t="s">
        <v>10335</v>
      </c>
      <c r="P2878" s="71"/>
      <c r="Q2878" s="71" t="s">
        <v>10338</v>
      </c>
      <c r="R2878" s="79" t="s">
        <v>10339</v>
      </c>
      <c r="S2878" s="74" t="n">
        <v>45196</v>
      </c>
      <c r="T2878" s="74" t="n">
        <v>45926</v>
      </c>
      <c r="U2878" s="87" t="s">
        <v>10340</v>
      </c>
      <c r="V2878" s="87" t="s">
        <v>10341</v>
      </c>
      <c r="W2878" s="76"/>
      <c r="X2878" s="71" t="s">
        <v>10335</v>
      </c>
      <c r="Y2878" s="71" t="s">
        <v>10342</v>
      </c>
      <c r="Z2878" s="79" t="s">
        <v>10629</v>
      </c>
      <c r="AA2878" s="76"/>
      <c r="AB2878" s="76"/>
      <c r="AC2878" s="76"/>
      <c r="AD2878" s="76"/>
      <c r="AE2878" s="97" t="s">
        <v>10630</v>
      </c>
      <c r="AF2878" s="76"/>
      <c r="AG2878" s="76"/>
      <c r="AH2878" s="76"/>
      <c r="AI2878" s="67" t="s">
        <v>10587</v>
      </c>
      <c r="AJ2878" s="79" t="s">
        <v>10346</v>
      </c>
      <c r="AK2878" s="68"/>
      <c r="AL2878" s="68"/>
      <c r="AM2878" s="68"/>
      <c r="AN2878" s="110"/>
      <c r="AO2878" s="110"/>
      <c r="AP2878" s="107"/>
      <c r="AQ2878" s="68"/>
    </row>
    <row r="2879" customFormat="false" ht="15" hidden="false" customHeight="false" outlineLevel="0" collapsed="false">
      <c r="B2879" s="1" t="str">
        <f aca="false">поверители!$E2879</f>
        <v>00108</v>
      </c>
      <c r="C2879" s="64" t="s">
        <v>323</v>
      </c>
      <c r="D2879" s="63"/>
      <c r="E2879" s="81" t="s">
        <v>13630</v>
      </c>
      <c r="F2879" s="63"/>
      <c r="G2879" s="63" t="s">
        <v>10335</v>
      </c>
      <c r="H2879" s="81" t="s">
        <v>763</v>
      </c>
      <c r="I2879" s="67" t="s">
        <v>10652</v>
      </c>
      <c r="J2879" s="76"/>
      <c r="K2879" s="76"/>
      <c r="L2879" s="76"/>
      <c r="M2879" s="76"/>
      <c r="N2879" s="76"/>
      <c r="O2879" s="71" t="s">
        <v>10335</v>
      </c>
      <c r="P2879" s="71"/>
      <c r="Q2879" s="71" t="s">
        <v>10338</v>
      </c>
      <c r="R2879" s="79" t="s">
        <v>10339</v>
      </c>
      <c r="S2879" s="74" t="n">
        <v>45196</v>
      </c>
      <c r="T2879" s="74" t="n">
        <v>45926</v>
      </c>
      <c r="U2879" s="87" t="s">
        <v>10340</v>
      </c>
      <c r="V2879" s="87" t="s">
        <v>10341</v>
      </c>
      <c r="W2879" s="76"/>
      <c r="X2879" s="71" t="s">
        <v>10335</v>
      </c>
      <c r="Y2879" s="71" t="s">
        <v>10342</v>
      </c>
      <c r="Z2879" s="79" t="s">
        <v>10629</v>
      </c>
      <c r="AA2879" s="76"/>
      <c r="AB2879" s="76"/>
      <c r="AC2879" s="76"/>
      <c r="AD2879" s="76"/>
      <c r="AE2879" s="97" t="s">
        <v>10630</v>
      </c>
      <c r="AF2879" s="76"/>
      <c r="AG2879" s="76"/>
      <c r="AH2879" s="76"/>
      <c r="AI2879" s="67" t="s">
        <v>10863</v>
      </c>
      <c r="AJ2879" s="79" t="s">
        <v>10346</v>
      </c>
      <c r="AK2879" s="68"/>
      <c r="AL2879" s="68"/>
      <c r="AM2879" s="68"/>
      <c r="AN2879" s="110"/>
      <c r="AO2879" s="110"/>
      <c r="AP2879" s="107"/>
      <c r="AQ2879" s="68"/>
    </row>
    <row r="2880" customFormat="false" ht="17.9" hidden="false" customHeight="false" outlineLevel="0" collapsed="false">
      <c r="B2880" s="1" t="str">
        <f aca="false">поверители!$E2880</f>
        <v>00110</v>
      </c>
      <c r="C2880" s="64" t="s">
        <v>291</v>
      </c>
      <c r="D2880" s="63"/>
      <c r="E2880" s="81" t="s">
        <v>13631</v>
      </c>
      <c r="F2880" s="63"/>
      <c r="G2880" s="63" t="s">
        <v>10335</v>
      </c>
      <c r="H2880" s="63" t="s">
        <v>404</v>
      </c>
      <c r="I2880" s="67" t="s">
        <v>10458</v>
      </c>
      <c r="J2880" s="76"/>
      <c r="K2880" s="76"/>
      <c r="L2880" s="76"/>
      <c r="M2880" s="76"/>
      <c r="N2880" s="76"/>
      <c r="O2880" s="71" t="s">
        <v>10335</v>
      </c>
      <c r="P2880" s="71"/>
      <c r="Q2880" s="71" t="s">
        <v>10338</v>
      </c>
      <c r="R2880" s="79" t="s">
        <v>10339</v>
      </c>
      <c r="S2880" s="74" t="n">
        <v>45196</v>
      </c>
      <c r="T2880" s="74" t="n">
        <v>45561</v>
      </c>
      <c r="U2880" s="87" t="s">
        <v>10340</v>
      </c>
      <c r="V2880" s="87" t="s">
        <v>10341</v>
      </c>
      <c r="W2880" s="76"/>
      <c r="X2880" s="71" t="s">
        <v>10335</v>
      </c>
      <c r="Y2880" s="71" t="s">
        <v>10342</v>
      </c>
      <c r="Z2880" s="79" t="s">
        <v>10629</v>
      </c>
      <c r="AA2880" s="76"/>
      <c r="AB2880" s="76"/>
      <c r="AC2880" s="76"/>
      <c r="AD2880" s="76"/>
      <c r="AE2880" s="97" t="s">
        <v>10630</v>
      </c>
      <c r="AF2880" s="76"/>
      <c r="AG2880" s="76"/>
      <c r="AH2880" s="76"/>
      <c r="AI2880" s="104" t="s">
        <v>10658</v>
      </c>
      <c r="AJ2880" s="79" t="s">
        <v>10346</v>
      </c>
      <c r="AK2880" s="68"/>
      <c r="AL2880" s="68"/>
      <c r="AM2880" s="68"/>
      <c r="AN2880" s="110"/>
      <c r="AO2880" s="110"/>
      <c r="AP2880" s="107"/>
      <c r="AQ2880" s="68"/>
    </row>
    <row r="2881" customFormat="false" ht="17.9" hidden="false" customHeight="false" outlineLevel="0" collapsed="false">
      <c r="B2881" s="1" t="str">
        <f aca="false">поверители!$E2881</f>
        <v>00118</v>
      </c>
      <c r="C2881" s="64" t="s">
        <v>291</v>
      </c>
      <c r="D2881" s="63"/>
      <c r="E2881" s="81" t="s">
        <v>13632</v>
      </c>
      <c r="F2881" s="63"/>
      <c r="G2881" s="63" t="s">
        <v>10335</v>
      </c>
      <c r="H2881" s="63" t="s">
        <v>404</v>
      </c>
      <c r="I2881" s="67" t="s">
        <v>10458</v>
      </c>
      <c r="J2881" s="76"/>
      <c r="K2881" s="76"/>
      <c r="L2881" s="76"/>
      <c r="M2881" s="76"/>
      <c r="N2881" s="76"/>
      <c r="O2881" s="71" t="s">
        <v>10335</v>
      </c>
      <c r="P2881" s="71"/>
      <c r="Q2881" s="71" t="s">
        <v>10338</v>
      </c>
      <c r="R2881" s="79" t="s">
        <v>10339</v>
      </c>
      <c r="S2881" s="74" t="n">
        <v>45196</v>
      </c>
      <c r="T2881" s="74" t="n">
        <v>45561</v>
      </c>
      <c r="U2881" s="87" t="s">
        <v>10340</v>
      </c>
      <c r="V2881" s="87" t="s">
        <v>10341</v>
      </c>
      <c r="W2881" s="76"/>
      <c r="X2881" s="71" t="s">
        <v>10335</v>
      </c>
      <c r="Y2881" s="71" t="s">
        <v>10342</v>
      </c>
      <c r="Z2881" s="79" t="s">
        <v>10629</v>
      </c>
      <c r="AA2881" s="76"/>
      <c r="AB2881" s="76"/>
      <c r="AC2881" s="76"/>
      <c r="AD2881" s="76"/>
      <c r="AE2881" s="97" t="s">
        <v>10630</v>
      </c>
      <c r="AF2881" s="76"/>
      <c r="AG2881" s="76"/>
      <c r="AH2881" s="76"/>
      <c r="AI2881" s="104" t="s">
        <v>11348</v>
      </c>
      <c r="AJ2881" s="79" t="s">
        <v>10346</v>
      </c>
      <c r="AK2881" s="68"/>
      <c r="AL2881" s="68"/>
      <c r="AM2881" s="68"/>
      <c r="AN2881" s="110"/>
      <c r="AO2881" s="110"/>
      <c r="AP2881" s="107"/>
      <c r="AQ2881" s="68"/>
    </row>
    <row r="2882" customFormat="false" ht="15" hidden="false" customHeight="false" outlineLevel="0" collapsed="false">
      <c r="B2882" s="1" t="str">
        <f aca="false">поверители!$E2882</f>
        <v>00131</v>
      </c>
      <c r="C2882" s="64" t="s">
        <v>2257</v>
      </c>
      <c r="D2882" s="63"/>
      <c r="E2882" s="81" t="s">
        <v>13633</v>
      </c>
      <c r="F2882" s="63"/>
      <c r="G2882" s="63" t="s">
        <v>10335</v>
      </c>
      <c r="H2882" s="81" t="s">
        <v>2260</v>
      </c>
      <c r="I2882" s="67" t="s">
        <v>10652</v>
      </c>
      <c r="J2882" s="76"/>
      <c r="K2882" s="76"/>
      <c r="L2882" s="76"/>
      <c r="M2882" s="76"/>
      <c r="N2882" s="76"/>
      <c r="O2882" s="71" t="s">
        <v>10335</v>
      </c>
      <c r="P2882" s="71"/>
      <c r="Q2882" s="71" t="s">
        <v>10338</v>
      </c>
      <c r="R2882" s="79" t="s">
        <v>10339</v>
      </c>
      <c r="S2882" s="74" t="n">
        <v>45196</v>
      </c>
      <c r="T2882" s="74" t="n">
        <v>45926</v>
      </c>
      <c r="U2882" s="87" t="s">
        <v>10340</v>
      </c>
      <c r="V2882" s="87" t="s">
        <v>10341</v>
      </c>
      <c r="W2882" s="76"/>
      <c r="X2882" s="71" t="s">
        <v>10335</v>
      </c>
      <c r="Y2882" s="71" t="s">
        <v>10342</v>
      </c>
      <c r="Z2882" s="79" t="s">
        <v>10629</v>
      </c>
      <c r="AA2882" s="76"/>
      <c r="AB2882" s="76"/>
      <c r="AC2882" s="76"/>
      <c r="AD2882" s="76"/>
      <c r="AE2882" s="97" t="s">
        <v>10630</v>
      </c>
      <c r="AF2882" s="76"/>
      <c r="AG2882" s="76"/>
      <c r="AH2882" s="76"/>
      <c r="AI2882" s="67" t="s">
        <v>10609</v>
      </c>
      <c r="AJ2882" s="79" t="s">
        <v>10346</v>
      </c>
      <c r="AK2882" s="68"/>
      <c r="AL2882" s="68"/>
      <c r="AM2882" s="68"/>
      <c r="AN2882" s="110"/>
      <c r="AO2882" s="110"/>
      <c r="AP2882" s="107"/>
      <c r="AQ2882" s="68"/>
    </row>
    <row r="2883" customFormat="false" ht="17.9" hidden="false" customHeight="false" outlineLevel="0" collapsed="false">
      <c r="B2883" s="1" t="str">
        <f aca="false">поверители!$E2883</f>
        <v>00135</v>
      </c>
      <c r="C2883" s="64" t="s">
        <v>291</v>
      </c>
      <c r="D2883" s="63"/>
      <c r="E2883" s="81" t="s">
        <v>13634</v>
      </c>
      <c r="F2883" s="63"/>
      <c r="G2883" s="63" t="s">
        <v>10335</v>
      </c>
      <c r="H2883" s="63" t="s">
        <v>294</v>
      </c>
      <c r="I2883" s="67" t="s">
        <v>10458</v>
      </c>
      <c r="J2883" s="76"/>
      <c r="K2883" s="76"/>
      <c r="L2883" s="76"/>
      <c r="M2883" s="76"/>
      <c r="N2883" s="76"/>
      <c r="O2883" s="71" t="s">
        <v>10335</v>
      </c>
      <c r="P2883" s="71"/>
      <c r="Q2883" s="71" t="s">
        <v>10338</v>
      </c>
      <c r="R2883" s="79" t="s">
        <v>10339</v>
      </c>
      <c r="S2883" s="74" t="n">
        <v>45196</v>
      </c>
      <c r="T2883" s="74" t="n">
        <v>45561</v>
      </c>
      <c r="U2883" s="87" t="s">
        <v>10340</v>
      </c>
      <c r="V2883" s="87" t="s">
        <v>10341</v>
      </c>
      <c r="W2883" s="76"/>
      <c r="X2883" s="71" t="s">
        <v>10335</v>
      </c>
      <c r="Y2883" s="71" t="s">
        <v>10342</v>
      </c>
      <c r="Z2883" s="79" t="s">
        <v>10629</v>
      </c>
      <c r="AA2883" s="76"/>
      <c r="AB2883" s="76"/>
      <c r="AC2883" s="76"/>
      <c r="AD2883" s="76"/>
      <c r="AE2883" s="97" t="s">
        <v>10630</v>
      </c>
      <c r="AF2883" s="76"/>
      <c r="AG2883" s="76"/>
      <c r="AH2883" s="76"/>
      <c r="AI2883" s="104" t="s">
        <v>10853</v>
      </c>
      <c r="AJ2883" s="79" t="s">
        <v>10346</v>
      </c>
      <c r="AK2883" s="68"/>
      <c r="AL2883" s="68"/>
      <c r="AM2883" s="68"/>
      <c r="AN2883" s="110"/>
      <c r="AO2883" s="110"/>
      <c r="AP2883" s="107"/>
      <c r="AQ2883" s="68"/>
    </row>
    <row r="2884" customFormat="false" ht="17.9" hidden="false" customHeight="false" outlineLevel="0" collapsed="false">
      <c r="B2884" s="1" t="str">
        <f aca="false">поверители!$E2884</f>
        <v>00771</v>
      </c>
      <c r="C2884" s="64" t="s">
        <v>428</v>
      </c>
      <c r="D2884" s="63"/>
      <c r="E2884" s="81" t="s">
        <v>13635</v>
      </c>
      <c r="F2884" s="63"/>
      <c r="G2884" s="63" t="s">
        <v>10335</v>
      </c>
      <c r="H2884" s="63" t="s">
        <v>404</v>
      </c>
      <c r="I2884" s="67" t="s">
        <v>10649</v>
      </c>
      <c r="J2884" s="76"/>
      <c r="K2884" s="76"/>
      <c r="L2884" s="76"/>
      <c r="M2884" s="76"/>
      <c r="N2884" s="76"/>
      <c r="O2884" s="71" t="s">
        <v>10335</v>
      </c>
      <c r="P2884" s="71"/>
      <c r="Q2884" s="71" t="s">
        <v>10338</v>
      </c>
      <c r="R2884" s="79" t="s">
        <v>10339</v>
      </c>
      <c r="S2884" s="74" t="n">
        <v>45196</v>
      </c>
      <c r="T2884" s="74" t="n">
        <v>45561</v>
      </c>
      <c r="U2884" s="87" t="s">
        <v>10340</v>
      </c>
      <c r="V2884" s="87" t="s">
        <v>10341</v>
      </c>
      <c r="W2884" s="76"/>
      <c r="X2884" s="71" t="s">
        <v>10335</v>
      </c>
      <c r="Y2884" s="71" t="s">
        <v>10342</v>
      </c>
      <c r="Z2884" s="79" t="s">
        <v>10629</v>
      </c>
      <c r="AA2884" s="76"/>
      <c r="AB2884" s="76"/>
      <c r="AC2884" s="76"/>
      <c r="AD2884" s="76"/>
      <c r="AE2884" s="97" t="s">
        <v>10630</v>
      </c>
      <c r="AF2884" s="76"/>
      <c r="AG2884" s="76"/>
      <c r="AH2884" s="76"/>
      <c r="AI2884" s="104" t="s">
        <v>12070</v>
      </c>
      <c r="AJ2884" s="79" t="s">
        <v>42</v>
      </c>
      <c r="AK2884" s="68"/>
      <c r="AL2884" s="68"/>
      <c r="AM2884" s="68"/>
      <c r="AN2884" s="110"/>
      <c r="AO2884" s="110"/>
      <c r="AP2884" s="107"/>
      <c r="AQ2884" s="68"/>
    </row>
    <row r="2885" customFormat="false" ht="17.9" hidden="false" customHeight="false" outlineLevel="0" collapsed="false">
      <c r="B2885" s="1" t="str">
        <f aca="false">поверители!$E2885</f>
        <v>00779</v>
      </c>
      <c r="C2885" s="64" t="s">
        <v>428</v>
      </c>
      <c r="D2885" s="63"/>
      <c r="E2885" s="81" t="s">
        <v>13636</v>
      </c>
      <c r="F2885" s="63"/>
      <c r="G2885" s="63" t="s">
        <v>10335</v>
      </c>
      <c r="H2885" s="63" t="s">
        <v>294</v>
      </c>
      <c r="I2885" s="67" t="s">
        <v>10374</v>
      </c>
      <c r="J2885" s="76"/>
      <c r="K2885" s="76"/>
      <c r="L2885" s="76"/>
      <c r="M2885" s="76"/>
      <c r="N2885" s="76"/>
      <c r="O2885" s="71" t="s">
        <v>10335</v>
      </c>
      <c r="P2885" s="71"/>
      <c r="Q2885" s="71" t="s">
        <v>10338</v>
      </c>
      <c r="R2885" s="79" t="s">
        <v>10339</v>
      </c>
      <c r="S2885" s="74" t="n">
        <v>45196</v>
      </c>
      <c r="T2885" s="74" t="n">
        <v>45561</v>
      </c>
      <c r="U2885" s="87" t="s">
        <v>10340</v>
      </c>
      <c r="V2885" s="87" t="s">
        <v>10341</v>
      </c>
      <c r="W2885" s="76"/>
      <c r="X2885" s="71" t="s">
        <v>10335</v>
      </c>
      <c r="Y2885" s="71" t="s">
        <v>10342</v>
      </c>
      <c r="Z2885" s="79" t="s">
        <v>10629</v>
      </c>
      <c r="AA2885" s="76"/>
      <c r="AB2885" s="76"/>
      <c r="AC2885" s="76"/>
      <c r="AD2885" s="76"/>
      <c r="AE2885" s="97" t="s">
        <v>10630</v>
      </c>
      <c r="AF2885" s="76"/>
      <c r="AG2885" s="76"/>
      <c r="AH2885" s="76"/>
      <c r="AI2885" s="104" t="s">
        <v>10850</v>
      </c>
      <c r="AJ2885" s="79" t="s">
        <v>42</v>
      </c>
      <c r="AK2885" s="68"/>
      <c r="AL2885" s="68"/>
      <c r="AM2885" s="68"/>
      <c r="AN2885" s="110"/>
      <c r="AO2885" s="110"/>
      <c r="AP2885" s="107"/>
      <c r="AQ2885" s="68"/>
    </row>
    <row r="2886" customFormat="false" ht="17.9" hidden="false" customHeight="false" outlineLevel="0" collapsed="false">
      <c r="B2886" s="1" t="str">
        <f aca="false">поверители!$E2886</f>
        <v>01015</v>
      </c>
      <c r="C2886" s="64" t="s">
        <v>291</v>
      </c>
      <c r="D2886" s="63"/>
      <c r="E2886" s="81" t="s">
        <v>13637</v>
      </c>
      <c r="F2886" s="63"/>
      <c r="G2886" s="63" t="s">
        <v>10335</v>
      </c>
      <c r="H2886" s="63" t="s">
        <v>404</v>
      </c>
      <c r="I2886" s="67" t="s">
        <v>10458</v>
      </c>
      <c r="J2886" s="76"/>
      <c r="K2886" s="76"/>
      <c r="L2886" s="76"/>
      <c r="M2886" s="76"/>
      <c r="N2886" s="76"/>
      <c r="O2886" s="71" t="s">
        <v>10335</v>
      </c>
      <c r="P2886" s="71"/>
      <c r="Q2886" s="71" t="s">
        <v>10338</v>
      </c>
      <c r="R2886" s="79" t="s">
        <v>10339</v>
      </c>
      <c r="S2886" s="74" t="n">
        <v>45196</v>
      </c>
      <c r="T2886" s="74" t="n">
        <v>45561</v>
      </c>
      <c r="U2886" s="87" t="s">
        <v>10340</v>
      </c>
      <c r="V2886" s="87" t="s">
        <v>10341</v>
      </c>
      <c r="W2886" s="76"/>
      <c r="X2886" s="71" t="s">
        <v>10335</v>
      </c>
      <c r="Y2886" s="71" t="s">
        <v>10342</v>
      </c>
      <c r="Z2886" s="79" t="s">
        <v>10629</v>
      </c>
      <c r="AA2886" s="76"/>
      <c r="AB2886" s="76"/>
      <c r="AC2886" s="76"/>
      <c r="AD2886" s="76"/>
      <c r="AE2886" s="97" t="s">
        <v>10630</v>
      </c>
      <c r="AF2886" s="76"/>
      <c r="AG2886" s="76"/>
      <c r="AH2886" s="76"/>
      <c r="AI2886" s="104" t="s">
        <v>10733</v>
      </c>
      <c r="AJ2886" s="79" t="s">
        <v>42</v>
      </c>
      <c r="AK2886" s="68"/>
      <c r="AL2886" s="68"/>
      <c r="AM2886" s="68"/>
      <c r="AN2886" s="110"/>
      <c r="AO2886" s="110"/>
      <c r="AP2886" s="107"/>
      <c r="AQ2886" s="68"/>
    </row>
    <row r="2887" customFormat="false" ht="17.9" hidden="false" customHeight="false" outlineLevel="0" collapsed="false">
      <c r="B2887" s="1" t="str">
        <f aca="false">поверители!$E2887</f>
        <v>01018</v>
      </c>
      <c r="C2887" s="64" t="s">
        <v>291</v>
      </c>
      <c r="D2887" s="63"/>
      <c r="E2887" s="81" t="s">
        <v>13638</v>
      </c>
      <c r="F2887" s="63"/>
      <c r="G2887" s="63" t="s">
        <v>10335</v>
      </c>
      <c r="H2887" s="63" t="s">
        <v>404</v>
      </c>
      <c r="I2887" s="67" t="s">
        <v>10458</v>
      </c>
      <c r="J2887" s="76"/>
      <c r="K2887" s="76"/>
      <c r="L2887" s="76"/>
      <c r="M2887" s="76"/>
      <c r="N2887" s="76"/>
      <c r="O2887" s="71" t="s">
        <v>10335</v>
      </c>
      <c r="P2887" s="71"/>
      <c r="Q2887" s="71" t="s">
        <v>10338</v>
      </c>
      <c r="R2887" s="79" t="s">
        <v>10339</v>
      </c>
      <c r="S2887" s="74" t="n">
        <v>45196</v>
      </c>
      <c r="T2887" s="74" t="n">
        <v>45561</v>
      </c>
      <c r="U2887" s="87" t="s">
        <v>10340</v>
      </c>
      <c r="V2887" s="87" t="s">
        <v>10341</v>
      </c>
      <c r="W2887" s="76"/>
      <c r="X2887" s="71" t="s">
        <v>10335</v>
      </c>
      <c r="Y2887" s="71" t="s">
        <v>10342</v>
      </c>
      <c r="Z2887" s="79" t="s">
        <v>10629</v>
      </c>
      <c r="AA2887" s="76"/>
      <c r="AB2887" s="76"/>
      <c r="AC2887" s="76"/>
      <c r="AD2887" s="76"/>
      <c r="AE2887" s="97" t="s">
        <v>10630</v>
      </c>
      <c r="AF2887" s="76"/>
      <c r="AG2887" s="76"/>
      <c r="AH2887" s="76"/>
      <c r="AI2887" s="104" t="s">
        <v>12070</v>
      </c>
      <c r="AJ2887" s="79" t="s">
        <v>42</v>
      </c>
      <c r="AK2887" s="68"/>
      <c r="AL2887" s="68"/>
      <c r="AM2887" s="68"/>
      <c r="AN2887" s="110"/>
      <c r="AO2887" s="110"/>
      <c r="AP2887" s="107"/>
      <c r="AQ2887" s="68"/>
    </row>
    <row r="2888" customFormat="false" ht="17.9" hidden="false" customHeight="false" outlineLevel="0" collapsed="false">
      <c r="B2888" s="1" t="str">
        <f aca="false">поверители!$E2888</f>
        <v>01020</v>
      </c>
      <c r="C2888" s="64" t="s">
        <v>428</v>
      </c>
      <c r="D2888" s="63"/>
      <c r="E2888" s="81" t="s">
        <v>13639</v>
      </c>
      <c r="F2888" s="63"/>
      <c r="G2888" s="63" t="s">
        <v>10335</v>
      </c>
      <c r="H2888" s="63" t="s">
        <v>404</v>
      </c>
      <c r="I2888" s="67" t="s">
        <v>10453</v>
      </c>
      <c r="J2888" s="76"/>
      <c r="K2888" s="76"/>
      <c r="L2888" s="76"/>
      <c r="M2888" s="76"/>
      <c r="N2888" s="76"/>
      <c r="O2888" s="71" t="s">
        <v>10335</v>
      </c>
      <c r="P2888" s="71"/>
      <c r="Q2888" s="71" t="s">
        <v>10338</v>
      </c>
      <c r="R2888" s="79" t="s">
        <v>10339</v>
      </c>
      <c r="S2888" s="74" t="n">
        <v>45196</v>
      </c>
      <c r="T2888" s="74" t="n">
        <v>45561</v>
      </c>
      <c r="U2888" s="87" t="s">
        <v>10340</v>
      </c>
      <c r="V2888" s="87" t="s">
        <v>10341</v>
      </c>
      <c r="W2888" s="76"/>
      <c r="X2888" s="71" t="s">
        <v>10335</v>
      </c>
      <c r="Y2888" s="71" t="s">
        <v>10342</v>
      </c>
      <c r="Z2888" s="79" t="s">
        <v>10629</v>
      </c>
      <c r="AA2888" s="76"/>
      <c r="AB2888" s="76"/>
      <c r="AC2888" s="76"/>
      <c r="AD2888" s="76"/>
      <c r="AE2888" s="97" t="s">
        <v>10630</v>
      </c>
      <c r="AF2888" s="76"/>
      <c r="AG2888" s="76"/>
      <c r="AH2888" s="76"/>
      <c r="AI2888" s="104" t="s">
        <v>12070</v>
      </c>
      <c r="AJ2888" s="79" t="s">
        <v>42</v>
      </c>
      <c r="AK2888" s="68"/>
      <c r="AL2888" s="68"/>
      <c r="AM2888" s="68"/>
      <c r="AN2888" s="110"/>
      <c r="AO2888" s="110"/>
      <c r="AP2888" s="107"/>
      <c r="AQ2888" s="68"/>
    </row>
    <row r="2889" customFormat="false" ht="17.9" hidden="false" customHeight="false" outlineLevel="0" collapsed="false">
      <c r="B2889" s="1" t="str">
        <f aca="false">поверители!$E2889</f>
        <v>01025</v>
      </c>
      <c r="C2889" s="64" t="s">
        <v>291</v>
      </c>
      <c r="D2889" s="63"/>
      <c r="E2889" s="81" t="s">
        <v>13640</v>
      </c>
      <c r="F2889" s="63"/>
      <c r="G2889" s="63" t="s">
        <v>10335</v>
      </c>
      <c r="H2889" s="63" t="s">
        <v>404</v>
      </c>
      <c r="I2889" s="67" t="s">
        <v>10458</v>
      </c>
      <c r="J2889" s="76"/>
      <c r="K2889" s="76"/>
      <c r="L2889" s="76"/>
      <c r="M2889" s="76"/>
      <c r="N2889" s="76"/>
      <c r="O2889" s="71" t="s">
        <v>10335</v>
      </c>
      <c r="P2889" s="71"/>
      <c r="Q2889" s="71" t="s">
        <v>10338</v>
      </c>
      <c r="R2889" s="79" t="s">
        <v>10339</v>
      </c>
      <c r="S2889" s="74" t="n">
        <v>45196</v>
      </c>
      <c r="T2889" s="74" t="n">
        <v>45561</v>
      </c>
      <c r="U2889" s="87" t="s">
        <v>10340</v>
      </c>
      <c r="V2889" s="87" t="s">
        <v>10341</v>
      </c>
      <c r="W2889" s="76"/>
      <c r="X2889" s="71" t="s">
        <v>10335</v>
      </c>
      <c r="Y2889" s="71" t="s">
        <v>10342</v>
      </c>
      <c r="Z2889" s="79" t="s">
        <v>10629</v>
      </c>
      <c r="AA2889" s="76"/>
      <c r="AB2889" s="76"/>
      <c r="AC2889" s="76"/>
      <c r="AD2889" s="76"/>
      <c r="AE2889" s="97" t="s">
        <v>10630</v>
      </c>
      <c r="AF2889" s="76"/>
      <c r="AG2889" s="76"/>
      <c r="AH2889" s="76"/>
      <c r="AI2889" s="104" t="s">
        <v>10647</v>
      </c>
      <c r="AJ2889" s="79" t="s">
        <v>42</v>
      </c>
      <c r="AK2889" s="68"/>
      <c r="AL2889" s="68"/>
      <c r="AM2889" s="68"/>
      <c r="AN2889" s="110"/>
      <c r="AO2889" s="110"/>
      <c r="AP2889" s="107"/>
      <c r="AQ2889" s="68"/>
    </row>
    <row r="2890" customFormat="false" ht="17.9" hidden="false" customHeight="false" outlineLevel="0" collapsed="false">
      <c r="B2890" s="1" t="str">
        <f aca="false">поверители!$E2890</f>
        <v>01029</v>
      </c>
      <c r="C2890" s="64" t="s">
        <v>291</v>
      </c>
      <c r="D2890" s="63"/>
      <c r="E2890" s="81" t="s">
        <v>13641</v>
      </c>
      <c r="F2890" s="63"/>
      <c r="G2890" s="63" t="s">
        <v>10335</v>
      </c>
      <c r="H2890" s="63" t="s">
        <v>294</v>
      </c>
      <c r="I2890" s="67" t="s">
        <v>10458</v>
      </c>
      <c r="J2890" s="76"/>
      <c r="K2890" s="76"/>
      <c r="L2890" s="76"/>
      <c r="M2890" s="76"/>
      <c r="N2890" s="76"/>
      <c r="O2890" s="71" t="s">
        <v>10335</v>
      </c>
      <c r="P2890" s="71"/>
      <c r="Q2890" s="71" t="s">
        <v>10338</v>
      </c>
      <c r="R2890" s="79" t="s">
        <v>10339</v>
      </c>
      <c r="S2890" s="74" t="n">
        <v>45196</v>
      </c>
      <c r="T2890" s="74" t="n">
        <v>45561</v>
      </c>
      <c r="U2890" s="87" t="s">
        <v>10340</v>
      </c>
      <c r="V2890" s="87" t="s">
        <v>10341</v>
      </c>
      <c r="W2890" s="76"/>
      <c r="X2890" s="71" t="s">
        <v>10335</v>
      </c>
      <c r="Y2890" s="71" t="s">
        <v>10342</v>
      </c>
      <c r="Z2890" s="79" t="s">
        <v>10629</v>
      </c>
      <c r="AA2890" s="76"/>
      <c r="AB2890" s="76"/>
      <c r="AC2890" s="76"/>
      <c r="AD2890" s="76"/>
      <c r="AE2890" s="97" t="s">
        <v>10630</v>
      </c>
      <c r="AF2890" s="76"/>
      <c r="AG2890" s="76"/>
      <c r="AH2890" s="76"/>
      <c r="AI2890" s="104" t="s">
        <v>10647</v>
      </c>
      <c r="AJ2890" s="79" t="s">
        <v>42</v>
      </c>
      <c r="AK2890" s="68"/>
      <c r="AL2890" s="68"/>
      <c r="AM2890" s="68"/>
      <c r="AN2890" s="110"/>
      <c r="AO2890" s="110"/>
      <c r="AP2890" s="107"/>
      <c r="AQ2890" s="68"/>
    </row>
    <row r="2891" customFormat="false" ht="15" hidden="false" customHeight="false" outlineLevel="0" collapsed="false">
      <c r="B2891" s="1" t="str">
        <f aca="false">поверители!$E2891</f>
        <v>01039</v>
      </c>
      <c r="C2891" s="64" t="s">
        <v>428</v>
      </c>
      <c r="D2891" s="63"/>
      <c r="E2891" s="81" t="s">
        <v>13642</v>
      </c>
      <c r="F2891" s="63"/>
      <c r="G2891" s="63" t="s">
        <v>10335</v>
      </c>
      <c r="H2891" s="63" t="s">
        <v>404</v>
      </c>
      <c r="I2891" s="67" t="s">
        <v>10649</v>
      </c>
      <c r="J2891" s="76"/>
      <c r="K2891" s="76"/>
      <c r="L2891" s="76"/>
      <c r="M2891" s="76"/>
      <c r="N2891" s="76"/>
      <c r="O2891" s="71" t="s">
        <v>10335</v>
      </c>
      <c r="P2891" s="71"/>
      <c r="Q2891" s="71" t="s">
        <v>10338</v>
      </c>
      <c r="R2891" s="79" t="s">
        <v>10339</v>
      </c>
      <c r="S2891" s="74" t="n">
        <v>45196</v>
      </c>
      <c r="T2891" s="74" t="n">
        <v>45561</v>
      </c>
      <c r="U2891" s="87" t="s">
        <v>10340</v>
      </c>
      <c r="V2891" s="87" t="s">
        <v>10341</v>
      </c>
      <c r="W2891" s="76"/>
      <c r="X2891" s="71" t="s">
        <v>10335</v>
      </c>
      <c r="Y2891" s="71" t="s">
        <v>10342</v>
      </c>
      <c r="Z2891" s="79" t="s">
        <v>10629</v>
      </c>
      <c r="AA2891" s="76"/>
      <c r="AB2891" s="76"/>
      <c r="AC2891" s="76"/>
      <c r="AD2891" s="76"/>
      <c r="AE2891" s="97" t="s">
        <v>10630</v>
      </c>
      <c r="AF2891" s="76"/>
      <c r="AG2891" s="76"/>
      <c r="AH2891" s="76"/>
      <c r="AI2891" s="67" t="s">
        <v>10647</v>
      </c>
      <c r="AJ2891" s="79" t="s">
        <v>42</v>
      </c>
      <c r="AK2891" s="68"/>
      <c r="AL2891" s="68"/>
      <c r="AM2891" s="68"/>
      <c r="AN2891" s="110"/>
      <c r="AO2891" s="110"/>
      <c r="AP2891" s="107"/>
      <c r="AQ2891" s="68"/>
    </row>
    <row r="2892" customFormat="false" ht="17.9" hidden="false" customHeight="false" outlineLevel="0" collapsed="false">
      <c r="B2892" s="1" t="str">
        <f aca="false">поверители!$E2892</f>
        <v>01426</v>
      </c>
      <c r="C2892" s="64" t="s">
        <v>291</v>
      </c>
      <c r="D2892" s="63"/>
      <c r="E2892" s="81" t="s">
        <v>13643</v>
      </c>
      <c r="F2892" s="63"/>
      <c r="G2892" s="63" t="s">
        <v>10335</v>
      </c>
      <c r="H2892" s="63" t="s">
        <v>404</v>
      </c>
      <c r="I2892" s="67" t="s">
        <v>10458</v>
      </c>
      <c r="J2892" s="76"/>
      <c r="K2892" s="76"/>
      <c r="L2892" s="76"/>
      <c r="M2892" s="76"/>
      <c r="N2892" s="76"/>
      <c r="O2892" s="71" t="s">
        <v>10335</v>
      </c>
      <c r="P2892" s="71"/>
      <c r="Q2892" s="71" t="s">
        <v>10338</v>
      </c>
      <c r="R2892" s="79" t="s">
        <v>10339</v>
      </c>
      <c r="S2892" s="74" t="n">
        <v>45196</v>
      </c>
      <c r="T2892" s="74" t="n">
        <v>45561</v>
      </c>
      <c r="U2892" s="87" t="s">
        <v>10340</v>
      </c>
      <c r="V2892" s="87" t="s">
        <v>10341</v>
      </c>
      <c r="W2892" s="76"/>
      <c r="X2892" s="71" t="s">
        <v>10335</v>
      </c>
      <c r="Y2892" s="71" t="s">
        <v>10342</v>
      </c>
      <c r="Z2892" s="79" t="s">
        <v>10629</v>
      </c>
      <c r="AA2892" s="76"/>
      <c r="AB2892" s="76"/>
      <c r="AC2892" s="76"/>
      <c r="AD2892" s="76"/>
      <c r="AE2892" s="97" t="s">
        <v>10630</v>
      </c>
      <c r="AF2892" s="76"/>
      <c r="AG2892" s="76"/>
      <c r="AH2892" s="76"/>
      <c r="AI2892" s="104" t="s">
        <v>11348</v>
      </c>
      <c r="AJ2892" s="79" t="s">
        <v>42</v>
      </c>
      <c r="AK2892" s="68"/>
      <c r="AL2892" s="68"/>
      <c r="AM2892" s="68"/>
      <c r="AN2892" s="110"/>
      <c r="AO2892" s="110"/>
      <c r="AP2892" s="107"/>
      <c r="AQ2892" s="68"/>
    </row>
    <row r="2893" customFormat="false" ht="15" hidden="false" customHeight="false" outlineLevel="0" collapsed="false">
      <c r="B2893" s="1" t="str">
        <f aca="false">поверители!$E2893</f>
        <v>01432</v>
      </c>
      <c r="C2893" s="64" t="s">
        <v>291</v>
      </c>
      <c r="D2893" s="63"/>
      <c r="E2893" s="67" t="s">
        <v>13644</v>
      </c>
      <c r="F2893" s="63"/>
      <c r="G2893" s="63" t="s">
        <v>10335</v>
      </c>
      <c r="H2893" s="81" t="s">
        <v>404</v>
      </c>
      <c r="I2893" s="67" t="s">
        <v>10564</v>
      </c>
      <c r="J2893" s="76"/>
      <c r="K2893" s="76"/>
      <c r="L2893" s="76"/>
      <c r="M2893" s="76"/>
      <c r="N2893" s="76"/>
      <c r="O2893" s="71" t="s">
        <v>10335</v>
      </c>
      <c r="P2893" s="71"/>
      <c r="Q2893" s="71" t="s">
        <v>10338</v>
      </c>
      <c r="R2893" s="79" t="s">
        <v>10339</v>
      </c>
      <c r="S2893" s="74" t="n">
        <v>45196</v>
      </c>
      <c r="T2893" s="74" t="n">
        <v>45561</v>
      </c>
      <c r="U2893" s="87" t="s">
        <v>10340</v>
      </c>
      <c r="V2893" s="87" t="s">
        <v>10341</v>
      </c>
      <c r="W2893" s="76"/>
      <c r="X2893" s="71" t="s">
        <v>10335</v>
      </c>
      <c r="Y2893" s="71" t="s">
        <v>10342</v>
      </c>
      <c r="Z2893" s="79" t="s">
        <v>10629</v>
      </c>
      <c r="AA2893" s="76"/>
      <c r="AB2893" s="76"/>
      <c r="AC2893" s="76"/>
      <c r="AD2893" s="76"/>
      <c r="AE2893" s="97" t="s">
        <v>10630</v>
      </c>
      <c r="AF2893" s="76"/>
      <c r="AG2893" s="76"/>
      <c r="AH2893" s="76"/>
      <c r="AI2893" s="67" t="s">
        <v>12070</v>
      </c>
      <c r="AJ2893" s="79" t="s">
        <v>42</v>
      </c>
      <c r="AK2893" s="68"/>
      <c r="AL2893" s="68"/>
      <c r="AM2893" s="68"/>
      <c r="AN2893" s="110"/>
      <c r="AO2893" s="110"/>
      <c r="AP2893" s="107"/>
      <c r="AQ2893" s="68"/>
    </row>
    <row r="2894" customFormat="false" ht="15" hidden="false" customHeight="false" outlineLevel="0" collapsed="false">
      <c r="B2894" s="1" t="str">
        <f aca="false">поверители!$E2894</f>
        <v>01442</v>
      </c>
      <c r="C2894" s="64" t="s">
        <v>323</v>
      </c>
      <c r="D2894" s="87"/>
      <c r="E2894" s="81" t="s">
        <v>13645</v>
      </c>
      <c r="F2894" s="87"/>
      <c r="G2894" s="63" t="s">
        <v>10335</v>
      </c>
      <c r="H2894" s="81" t="s">
        <v>326</v>
      </c>
      <c r="I2894" s="67" t="s">
        <v>10652</v>
      </c>
      <c r="J2894" s="89"/>
      <c r="K2894" s="89"/>
      <c r="L2894" s="89"/>
      <c r="M2894" s="89"/>
      <c r="N2894" s="89"/>
      <c r="O2894" s="71" t="s">
        <v>10335</v>
      </c>
      <c r="P2894" s="71"/>
      <c r="Q2894" s="71" t="s">
        <v>10338</v>
      </c>
      <c r="R2894" s="79" t="s">
        <v>10339</v>
      </c>
      <c r="S2894" s="74" t="n">
        <v>45196</v>
      </c>
      <c r="T2894" s="74" t="n">
        <v>45926</v>
      </c>
      <c r="U2894" s="87" t="s">
        <v>10340</v>
      </c>
      <c r="V2894" s="87" t="s">
        <v>10341</v>
      </c>
      <c r="W2894" s="76"/>
      <c r="X2894" s="71" t="s">
        <v>10335</v>
      </c>
      <c r="Y2894" s="71" t="s">
        <v>10342</v>
      </c>
      <c r="Z2894" s="79" t="s">
        <v>10629</v>
      </c>
      <c r="AA2894" s="89"/>
      <c r="AB2894" s="89"/>
      <c r="AC2894" s="89"/>
      <c r="AD2894" s="89"/>
      <c r="AE2894" s="97" t="s">
        <v>10630</v>
      </c>
      <c r="AF2894" s="89"/>
      <c r="AG2894" s="89"/>
      <c r="AH2894" s="89"/>
      <c r="AI2894" s="67" t="s">
        <v>10845</v>
      </c>
      <c r="AJ2894" s="79" t="s">
        <v>42</v>
      </c>
      <c r="AK2894" s="68"/>
      <c r="AL2894" s="68"/>
      <c r="AM2894" s="68"/>
      <c r="AN2894" s="110"/>
      <c r="AO2894" s="110"/>
      <c r="AP2894" s="107"/>
      <c r="AQ2894" s="68"/>
    </row>
    <row r="2895" customFormat="false" ht="15" hidden="false" customHeight="false" outlineLevel="0" collapsed="false">
      <c r="B2895" s="1" t="str">
        <f aca="false">поверители!$E2895</f>
        <v>02107</v>
      </c>
      <c r="C2895" s="64" t="s">
        <v>297</v>
      </c>
      <c r="D2895" s="87"/>
      <c r="E2895" s="81" t="s">
        <v>13646</v>
      </c>
      <c r="F2895" s="87"/>
      <c r="G2895" s="63" t="s">
        <v>10335</v>
      </c>
      <c r="H2895" s="64" t="s">
        <v>2524</v>
      </c>
      <c r="I2895" s="67" t="s">
        <v>10458</v>
      </c>
      <c r="J2895" s="89"/>
      <c r="K2895" s="89"/>
      <c r="L2895" s="89"/>
      <c r="M2895" s="89"/>
      <c r="N2895" s="89"/>
      <c r="O2895" s="71" t="s">
        <v>10335</v>
      </c>
      <c r="P2895" s="71"/>
      <c r="Q2895" s="71" t="s">
        <v>10338</v>
      </c>
      <c r="R2895" s="79" t="s">
        <v>10339</v>
      </c>
      <c r="S2895" s="74" t="n">
        <v>45196</v>
      </c>
      <c r="T2895" s="74" t="n">
        <v>45926</v>
      </c>
      <c r="U2895" s="87" t="s">
        <v>10340</v>
      </c>
      <c r="V2895" s="87" t="s">
        <v>10341</v>
      </c>
      <c r="W2895" s="76"/>
      <c r="X2895" s="71" t="s">
        <v>10335</v>
      </c>
      <c r="Y2895" s="71" t="s">
        <v>10342</v>
      </c>
      <c r="Z2895" s="79" t="s">
        <v>10629</v>
      </c>
      <c r="AA2895" s="89"/>
      <c r="AB2895" s="89"/>
      <c r="AC2895" s="89"/>
      <c r="AD2895" s="89"/>
      <c r="AE2895" s="97" t="s">
        <v>10630</v>
      </c>
      <c r="AF2895" s="89"/>
      <c r="AG2895" s="89"/>
      <c r="AH2895" s="89"/>
      <c r="AI2895" s="67" t="s">
        <v>10587</v>
      </c>
      <c r="AJ2895" s="79" t="s">
        <v>42</v>
      </c>
      <c r="AK2895" s="68"/>
      <c r="AL2895" s="68"/>
      <c r="AM2895" s="68"/>
      <c r="AN2895" s="110"/>
      <c r="AO2895" s="110"/>
      <c r="AP2895" s="107"/>
      <c r="AQ2895" s="68"/>
    </row>
    <row r="2896" customFormat="false" ht="15" hidden="false" customHeight="false" outlineLevel="0" collapsed="false">
      <c r="B2896" s="1" t="str">
        <f aca="false">поверители!$E2896</f>
        <v>02112</v>
      </c>
      <c r="C2896" s="64" t="s">
        <v>291</v>
      </c>
      <c r="D2896" s="87"/>
      <c r="E2896" s="81" t="s">
        <v>13647</v>
      </c>
      <c r="F2896" s="87"/>
      <c r="G2896" s="63" t="s">
        <v>10335</v>
      </c>
      <c r="H2896" s="81" t="s">
        <v>404</v>
      </c>
      <c r="I2896" s="67" t="s">
        <v>10458</v>
      </c>
      <c r="J2896" s="89"/>
      <c r="K2896" s="89"/>
      <c r="L2896" s="89"/>
      <c r="M2896" s="89"/>
      <c r="N2896" s="89"/>
      <c r="O2896" s="71" t="s">
        <v>10335</v>
      </c>
      <c r="P2896" s="71"/>
      <c r="Q2896" s="71" t="s">
        <v>10338</v>
      </c>
      <c r="R2896" s="79" t="s">
        <v>10339</v>
      </c>
      <c r="S2896" s="74" t="n">
        <v>45196</v>
      </c>
      <c r="T2896" s="74" t="n">
        <v>45561</v>
      </c>
      <c r="U2896" s="87" t="s">
        <v>10340</v>
      </c>
      <c r="V2896" s="87" t="s">
        <v>10341</v>
      </c>
      <c r="W2896" s="76"/>
      <c r="X2896" s="71" t="s">
        <v>10335</v>
      </c>
      <c r="Y2896" s="71" t="s">
        <v>10342</v>
      </c>
      <c r="Z2896" s="79" t="s">
        <v>10629</v>
      </c>
      <c r="AA2896" s="89"/>
      <c r="AB2896" s="89"/>
      <c r="AC2896" s="89"/>
      <c r="AD2896" s="89"/>
      <c r="AE2896" s="97" t="s">
        <v>10630</v>
      </c>
      <c r="AF2896" s="89"/>
      <c r="AG2896" s="89"/>
      <c r="AH2896" s="89"/>
      <c r="AI2896" s="67" t="s">
        <v>10650</v>
      </c>
      <c r="AJ2896" s="79" t="s">
        <v>42</v>
      </c>
      <c r="AK2896" s="68"/>
      <c r="AL2896" s="68"/>
      <c r="AM2896" s="68"/>
      <c r="AN2896" s="110"/>
      <c r="AO2896" s="110"/>
      <c r="AP2896" s="107"/>
      <c r="AQ2896" s="68"/>
    </row>
    <row r="2897" customFormat="false" ht="17.9" hidden="false" customHeight="false" outlineLevel="0" collapsed="false">
      <c r="B2897" s="1" t="str">
        <f aca="false">поверители!$E2897</f>
        <v>02162</v>
      </c>
      <c r="C2897" s="64" t="s">
        <v>428</v>
      </c>
      <c r="D2897" s="87"/>
      <c r="E2897" s="81" t="s">
        <v>13648</v>
      </c>
      <c r="F2897" s="87"/>
      <c r="G2897" s="63" t="s">
        <v>10335</v>
      </c>
      <c r="H2897" s="81" t="s">
        <v>294</v>
      </c>
      <c r="I2897" s="67" t="s">
        <v>10369</v>
      </c>
      <c r="J2897" s="89"/>
      <c r="K2897" s="89"/>
      <c r="L2897" s="89"/>
      <c r="M2897" s="89"/>
      <c r="N2897" s="89"/>
      <c r="O2897" s="71" t="s">
        <v>10335</v>
      </c>
      <c r="P2897" s="71"/>
      <c r="Q2897" s="71" t="s">
        <v>10338</v>
      </c>
      <c r="R2897" s="79" t="s">
        <v>10339</v>
      </c>
      <c r="S2897" s="74" t="n">
        <v>45196</v>
      </c>
      <c r="T2897" s="74" t="n">
        <v>45561</v>
      </c>
      <c r="U2897" s="87" t="s">
        <v>10340</v>
      </c>
      <c r="V2897" s="87" t="s">
        <v>10341</v>
      </c>
      <c r="W2897" s="76"/>
      <c r="X2897" s="71" t="s">
        <v>10335</v>
      </c>
      <c r="Y2897" s="71" t="s">
        <v>10342</v>
      </c>
      <c r="Z2897" s="79" t="s">
        <v>10629</v>
      </c>
      <c r="AA2897" s="89"/>
      <c r="AB2897" s="89"/>
      <c r="AC2897" s="89"/>
      <c r="AD2897" s="89"/>
      <c r="AE2897" s="97" t="s">
        <v>10630</v>
      </c>
      <c r="AF2897" s="89"/>
      <c r="AG2897" s="89"/>
      <c r="AH2897" s="89"/>
      <c r="AI2897" s="104" t="s">
        <v>10850</v>
      </c>
      <c r="AJ2897" s="79" t="s">
        <v>42</v>
      </c>
      <c r="AK2897" s="68"/>
      <c r="AL2897" s="68"/>
      <c r="AM2897" s="68"/>
      <c r="AN2897" s="110"/>
      <c r="AO2897" s="110"/>
      <c r="AP2897" s="107"/>
      <c r="AQ2897" s="68"/>
    </row>
    <row r="2898" customFormat="false" ht="17.9" hidden="false" customHeight="false" outlineLevel="0" collapsed="false">
      <c r="B2898" s="1" t="str">
        <f aca="false">поверители!$E2898</f>
        <v>02163</v>
      </c>
      <c r="C2898" s="64" t="s">
        <v>724</v>
      </c>
      <c r="D2898" s="87"/>
      <c r="E2898" s="81" t="s">
        <v>13649</v>
      </c>
      <c r="F2898" s="87"/>
      <c r="G2898" s="63" t="s">
        <v>10335</v>
      </c>
      <c r="H2898" s="81" t="s">
        <v>415</v>
      </c>
      <c r="I2898" s="67" t="s">
        <v>10652</v>
      </c>
      <c r="J2898" s="89"/>
      <c r="K2898" s="89"/>
      <c r="L2898" s="89"/>
      <c r="M2898" s="89"/>
      <c r="N2898" s="89"/>
      <c r="O2898" s="71" t="s">
        <v>10335</v>
      </c>
      <c r="P2898" s="71"/>
      <c r="Q2898" s="71" t="s">
        <v>10338</v>
      </c>
      <c r="R2898" s="79" t="s">
        <v>10339</v>
      </c>
      <c r="S2898" s="74" t="n">
        <v>45196</v>
      </c>
      <c r="T2898" s="74" t="n">
        <v>45926</v>
      </c>
      <c r="U2898" s="87" t="s">
        <v>10340</v>
      </c>
      <c r="V2898" s="87" t="s">
        <v>10341</v>
      </c>
      <c r="W2898" s="76"/>
      <c r="X2898" s="71" t="s">
        <v>10335</v>
      </c>
      <c r="Y2898" s="71" t="s">
        <v>10342</v>
      </c>
      <c r="Z2898" s="79" t="s">
        <v>10629</v>
      </c>
      <c r="AA2898" s="89"/>
      <c r="AB2898" s="89"/>
      <c r="AC2898" s="89"/>
      <c r="AD2898" s="89"/>
      <c r="AE2898" s="97" t="s">
        <v>10630</v>
      </c>
      <c r="AF2898" s="89"/>
      <c r="AG2898" s="89"/>
      <c r="AH2898" s="89"/>
      <c r="AI2898" s="104" t="s">
        <v>10850</v>
      </c>
      <c r="AJ2898" s="79" t="s">
        <v>42</v>
      </c>
      <c r="AK2898" s="68"/>
      <c r="AL2898" s="68"/>
      <c r="AM2898" s="68"/>
      <c r="AN2898" s="110"/>
      <c r="AO2898" s="110"/>
      <c r="AP2898" s="107"/>
      <c r="AQ2898" s="68"/>
    </row>
    <row r="2899" customFormat="false" ht="17.9" hidden="false" customHeight="false" outlineLevel="0" collapsed="false">
      <c r="B2899" s="1" t="str">
        <f aca="false">поверители!$E2899</f>
        <v>02167</v>
      </c>
      <c r="C2899" s="64" t="s">
        <v>428</v>
      </c>
      <c r="D2899" s="87"/>
      <c r="E2899" s="81" t="s">
        <v>13650</v>
      </c>
      <c r="F2899" s="87"/>
      <c r="G2899" s="63" t="s">
        <v>10335</v>
      </c>
      <c r="H2899" s="81" t="s">
        <v>404</v>
      </c>
      <c r="I2899" s="67" t="s">
        <v>10369</v>
      </c>
      <c r="J2899" s="89"/>
      <c r="K2899" s="89"/>
      <c r="L2899" s="89"/>
      <c r="M2899" s="89"/>
      <c r="N2899" s="89"/>
      <c r="O2899" s="71" t="s">
        <v>10335</v>
      </c>
      <c r="P2899" s="71"/>
      <c r="Q2899" s="71" t="s">
        <v>10338</v>
      </c>
      <c r="R2899" s="79" t="s">
        <v>10339</v>
      </c>
      <c r="S2899" s="74" t="n">
        <v>45196</v>
      </c>
      <c r="T2899" s="74" t="n">
        <v>45561</v>
      </c>
      <c r="U2899" s="87" t="s">
        <v>10340</v>
      </c>
      <c r="V2899" s="87" t="s">
        <v>10341</v>
      </c>
      <c r="W2899" s="76"/>
      <c r="X2899" s="71" t="s">
        <v>10335</v>
      </c>
      <c r="Y2899" s="71" t="s">
        <v>10342</v>
      </c>
      <c r="Z2899" s="79" t="s">
        <v>10629</v>
      </c>
      <c r="AA2899" s="89"/>
      <c r="AB2899" s="89"/>
      <c r="AC2899" s="89"/>
      <c r="AD2899" s="89"/>
      <c r="AE2899" s="97" t="s">
        <v>10630</v>
      </c>
      <c r="AF2899" s="89"/>
      <c r="AG2899" s="89"/>
      <c r="AH2899" s="89"/>
      <c r="AI2899" s="104" t="s">
        <v>11404</v>
      </c>
      <c r="AJ2899" s="79" t="s">
        <v>42</v>
      </c>
      <c r="AK2899" s="68"/>
      <c r="AL2899" s="68"/>
      <c r="AM2899" s="68"/>
      <c r="AN2899" s="110"/>
      <c r="AO2899" s="110"/>
      <c r="AP2899" s="107"/>
      <c r="AQ2899" s="68"/>
    </row>
    <row r="2900" customFormat="false" ht="17.9" hidden="false" customHeight="false" outlineLevel="0" collapsed="false">
      <c r="B2900" s="1" t="str">
        <f aca="false">поверители!$E2900</f>
        <v>02173</v>
      </c>
      <c r="C2900" s="64" t="s">
        <v>291</v>
      </c>
      <c r="D2900" s="87"/>
      <c r="E2900" s="81" t="s">
        <v>13651</v>
      </c>
      <c r="F2900" s="87"/>
      <c r="G2900" s="63" t="s">
        <v>10335</v>
      </c>
      <c r="H2900" s="81" t="s">
        <v>404</v>
      </c>
      <c r="I2900" s="67" t="s">
        <v>10670</v>
      </c>
      <c r="J2900" s="89"/>
      <c r="K2900" s="89"/>
      <c r="L2900" s="89"/>
      <c r="M2900" s="89"/>
      <c r="N2900" s="89"/>
      <c r="O2900" s="71" t="s">
        <v>10335</v>
      </c>
      <c r="P2900" s="71"/>
      <c r="Q2900" s="71" t="s">
        <v>10338</v>
      </c>
      <c r="R2900" s="79" t="s">
        <v>10339</v>
      </c>
      <c r="S2900" s="74" t="n">
        <v>45196</v>
      </c>
      <c r="T2900" s="74" t="n">
        <v>45561</v>
      </c>
      <c r="U2900" s="87" t="s">
        <v>10340</v>
      </c>
      <c r="V2900" s="87" t="s">
        <v>10341</v>
      </c>
      <c r="W2900" s="76"/>
      <c r="X2900" s="71" t="s">
        <v>10335</v>
      </c>
      <c r="Y2900" s="71" t="s">
        <v>10342</v>
      </c>
      <c r="Z2900" s="79" t="s">
        <v>10629</v>
      </c>
      <c r="AA2900" s="89"/>
      <c r="AB2900" s="89"/>
      <c r="AC2900" s="89"/>
      <c r="AD2900" s="89"/>
      <c r="AE2900" s="97" t="s">
        <v>10630</v>
      </c>
      <c r="AF2900" s="89"/>
      <c r="AG2900" s="89"/>
      <c r="AH2900" s="89"/>
      <c r="AI2900" s="104" t="s">
        <v>10850</v>
      </c>
      <c r="AJ2900" s="79" t="s">
        <v>42</v>
      </c>
      <c r="AK2900" s="68"/>
      <c r="AL2900" s="68"/>
      <c r="AM2900" s="68"/>
      <c r="AN2900" s="110"/>
      <c r="AO2900" s="110"/>
      <c r="AP2900" s="107"/>
      <c r="AQ2900" s="68"/>
    </row>
    <row r="2901" customFormat="false" ht="15" hidden="false" customHeight="false" outlineLevel="0" collapsed="false">
      <c r="B2901" s="1" t="str">
        <f aca="false">поверители!$E2901</f>
        <v>02176</v>
      </c>
      <c r="C2901" s="64" t="s">
        <v>297</v>
      </c>
      <c r="D2901" s="87"/>
      <c r="E2901" s="81" t="s">
        <v>13652</v>
      </c>
      <c r="F2901" s="87"/>
      <c r="G2901" s="63" t="s">
        <v>10335</v>
      </c>
      <c r="H2901" s="81" t="s">
        <v>300</v>
      </c>
      <c r="I2901" s="67" t="s">
        <v>10458</v>
      </c>
      <c r="J2901" s="89"/>
      <c r="K2901" s="89"/>
      <c r="L2901" s="89"/>
      <c r="M2901" s="89"/>
      <c r="N2901" s="89"/>
      <c r="O2901" s="71" t="s">
        <v>10335</v>
      </c>
      <c r="P2901" s="71"/>
      <c r="Q2901" s="71" t="s">
        <v>10338</v>
      </c>
      <c r="R2901" s="79" t="s">
        <v>10339</v>
      </c>
      <c r="S2901" s="74" t="n">
        <v>45196</v>
      </c>
      <c r="T2901" s="74" t="n">
        <v>45926</v>
      </c>
      <c r="U2901" s="87" t="s">
        <v>10340</v>
      </c>
      <c r="V2901" s="87" t="s">
        <v>10341</v>
      </c>
      <c r="W2901" s="76"/>
      <c r="X2901" s="71" t="s">
        <v>10335</v>
      </c>
      <c r="Y2901" s="71" t="s">
        <v>10342</v>
      </c>
      <c r="Z2901" s="79" t="s">
        <v>10629</v>
      </c>
      <c r="AA2901" s="89"/>
      <c r="AB2901" s="89"/>
      <c r="AC2901" s="89"/>
      <c r="AD2901" s="89"/>
      <c r="AE2901" s="97" t="s">
        <v>10630</v>
      </c>
      <c r="AF2901" s="89"/>
      <c r="AG2901" s="89"/>
      <c r="AH2901" s="89"/>
      <c r="AI2901" s="67" t="s">
        <v>10845</v>
      </c>
      <c r="AJ2901" s="79" t="s">
        <v>42</v>
      </c>
      <c r="AK2901" s="68"/>
      <c r="AL2901" s="68"/>
      <c r="AM2901" s="68"/>
      <c r="AN2901" s="110"/>
      <c r="AO2901" s="110"/>
      <c r="AP2901" s="107"/>
      <c r="AQ2901" s="68"/>
    </row>
    <row r="2902" customFormat="false" ht="15" hidden="false" customHeight="false" outlineLevel="0" collapsed="false">
      <c r="B2902" s="1" t="str">
        <f aca="false">поверители!$E2902</f>
        <v>02974</v>
      </c>
      <c r="C2902" s="64" t="s">
        <v>291</v>
      </c>
      <c r="D2902" s="87"/>
      <c r="E2902" s="81" t="s">
        <v>13653</v>
      </c>
      <c r="F2902" s="87"/>
      <c r="G2902" s="63" t="s">
        <v>10335</v>
      </c>
      <c r="H2902" s="81" t="s">
        <v>404</v>
      </c>
      <c r="I2902" s="67" t="s">
        <v>10564</v>
      </c>
      <c r="J2902" s="89"/>
      <c r="K2902" s="89"/>
      <c r="L2902" s="89"/>
      <c r="M2902" s="89"/>
      <c r="N2902" s="89"/>
      <c r="O2902" s="71" t="s">
        <v>10335</v>
      </c>
      <c r="P2902" s="71"/>
      <c r="Q2902" s="71" t="s">
        <v>10338</v>
      </c>
      <c r="R2902" s="79" t="s">
        <v>10339</v>
      </c>
      <c r="S2902" s="74" t="n">
        <v>45196</v>
      </c>
      <c r="T2902" s="74" t="n">
        <v>45561</v>
      </c>
      <c r="U2902" s="87" t="s">
        <v>10340</v>
      </c>
      <c r="V2902" s="87" t="s">
        <v>10341</v>
      </c>
      <c r="W2902" s="76"/>
      <c r="X2902" s="71" t="s">
        <v>10335</v>
      </c>
      <c r="Y2902" s="71" t="s">
        <v>10342</v>
      </c>
      <c r="Z2902" s="79" t="s">
        <v>10629</v>
      </c>
      <c r="AA2902" s="89"/>
      <c r="AB2902" s="89"/>
      <c r="AC2902" s="89"/>
      <c r="AD2902" s="89"/>
      <c r="AE2902" s="97" t="s">
        <v>10630</v>
      </c>
      <c r="AF2902" s="89"/>
      <c r="AG2902" s="89"/>
      <c r="AH2902" s="89"/>
      <c r="AI2902" s="67" t="s">
        <v>12070</v>
      </c>
      <c r="AJ2902" s="79" t="s">
        <v>42</v>
      </c>
      <c r="AK2902" s="68"/>
      <c r="AL2902" s="68"/>
      <c r="AM2902" s="68"/>
      <c r="AN2902" s="110"/>
      <c r="AO2902" s="110"/>
      <c r="AP2902" s="107"/>
      <c r="AQ2902" s="68"/>
    </row>
    <row r="2903" customFormat="false" ht="15" hidden="false" customHeight="false" outlineLevel="0" collapsed="false">
      <c r="B2903" s="1" t="str">
        <f aca="false">поверители!$E2903</f>
        <v>02979</v>
      </c>
      <c r="C2903" s="64" t="s">
        <v>291</v>
      </c>
      <c r="D2903" s="87"/>
      <c r="E2903" s="81" t="s">
        <v>13654</v>
      </c>
      <c r="F2903" s="87"/>
      <c r="G2903" s="63" t="s">
        <v>10335</v>
      </c>
      <c r="H2903" s="81" t="s">
        <v>404</v>
      </c>
      <c r="I2903" s="67" t="s">
        <v>10670</v>
      </c>
      <c r="J2903" s="89"/>
      <c r="K2903" s="89"/>
      <c r="L2903" s="89"/>
      <c r="M2903" s="89"/>
      <c r="N2903" s="89"/>
      <c r="O2903" s="71" t="s">
        <v>10335</v>
      </c>
      <c r="P2903" s="71"/>
      <c r="Q2903" s="71" t="s">
        <v>10338</v>
      </c>
      <c r="R2903" s="79" t="s">
        <v>10339</v>
      </c>
      <c r="S2903" s="74" t="n">
        <v>45196</v>
      </c>
      <c r="T2903" s="74" t="n">
        <v>45561</v>
      </c>
      <c r="U2903" s="87" t="s">
        <v>10340</v>
      </c>
      <c r="V2903" s="87" t="s">
        <v>10341</v>
      </c>
      <c r="W2903" s="76"/>
      <c r="X2903" s="71" t="s">
        <v>10335</v>
      </c>
      <c r="Y2903" s="71" t="s">
        <v>10342</v>
      </c>
      <c r="Z2903" s="79" t="s">
        <v>10629</v>
      </c>
      <c r="AA2903" s="89"/>
      <c r="AB2903" s="89"/>
      <c r="AC2903" s="89"/>
      <c r="AD2903" s="89"/>
      <c r="AE2903" s="97" t="s">
        <v>10630</v>
      </c>
      <c r="AF2903" s="89"/>
      <c r="AG2903" s="89"/>
      <c r="AH2903" s="89"/>
      <c r="AI2903" s="67" t="s">
        <v>12070</v>
      </c>
      <c r="AJ2903" s="79" t="s">
        <v>42</v>
      </c>
      <c r="AK2903" s="68"/>
      <c r="AL2903" s="68"/>
      <c r="AM2903" s="68"/>
      <c r="AN2903" s="110"/>
      <c r="AO2903" s="110"/>
      <c r="AP2903" s="107"/>
      <c r="AQ2903" s="68"/>
    </row>
    <row r="2904" customFormat="false" ht="15" hidden="false" customHeight="false" outlineLevel="0" collapsed="false">
      <c r="B2904" s="1" t="str">
        <f aca="false">поверители!$E2904</f>
        <v>02983</v>
      </c>
      <c r="C2904" s="64" t="s">
        <v>291</v>
      </c>
      <c r="D2904" s="87"/>
      <c r="E2904" s="81" t="s">
        <v>13655</v>
      </c>
      <c r="F2904" s="87"/>
      <c r="G2904" s="63" t="s">
        <v>10335</v>
      </c>
      <c r="H2904" s="81" t="s">
        <v>404</v>
      </c>
      <c r="I2904" s="67" t="s">
        <v>10670</v>
      </c>
      <c r="J2904" s="89"/>
      <c r="K2904" s="89"/>
      <c r="L2904" s="89"/>
      <c r="M2904" s="89"/>
      <c r="N2904" s="89"/>
      <c r="O2904" s="71" t="s">
        <v>10335</v>
      </c>
      <c r="P2904" s="71"/>
      <c r="Q2904" s="71" t="s">
        <v>10338</v>
      </c>
      <c r="R2904" s="79" t="s">
        <v>10339</v>
      </c>
      <c r="S2904" s="74" t="n">
        <v>45196</v>
      </c>
      <c r="T2904" s="74" t="n">
        <v>45561</v>
      </c>
      <c r="U2904" s="87" t="s">
        <v>10340</v>
      </c>
      <c r="V2904" s="87" t="s">
        <v>10341</v>
      </c>
      <c r="W2904" s="76"/>
      <c r="X2904" s="71" t="s">
        <v>10335</v>
      </c>
      <c r="Y2904" s="71" t="s">
        <v>10342</v>
      </c>
      <c r="Z2904" s="79" t="s">
        <v>10629</v>
      </c>
      <c r="AA2904" s="89"/>
      <c r="AB2904" s="89"/>
      <c r="AC2904" s="89"/>
      <c r="AD2904" s="89"/>
      <c r="AE2904" s="97" t="s">
        <v>10630</v>
      </c>
      <c r="AF2904" s="89"/>
      <c r="AG2904" s="89"/>
      <c r="AH2904" s="89"/>
      <c r="AI2904" s="67" t="s">
        <v>10650</v>
      </c>
      <c r="AJ2904" s="79" t="s">
        <v>42</v>
      </c>
      <c r="AK2904" s="68"/>
      <c r="AL2904" s="68"/>
      <c r="AM2904" s="68"/>
      <c r="AN2904" s="110"/>
      <c r="AO2904" s="110"/>
      <c r="AP2904" s="107"/>
      <c r="AQ2904" s="68"/>
    </row>
    <row r="2905" customFormat="false" ht="15" hidden="false" customHeight="false" outlineLevel="0" collapsed="false">
      <c r="B2905" s="1" t="str">
        <f aca="false">поверители!$E2905</f>
        <v>02985</v>
      </c>
      <c r="C2905" s="64" t="s">
        <v>291</v>
      </c>
      <c r="D2905" s="87"/>
      <c r="E2905" s="81" t="s">
        <v>13656</v>
      </c>
      <c r="F2905" s="87"/>
      <c r="G2905" s="63" t="s">
        <v>10335</v>
      </c>
      <c r="H2905" s="81" t="s">
        <v>404</v>
      </c>
      <c r="I2905" s="67" t="s">
        <v>10458</v>
      </c>
      <c r="J2905" s="89"/>
      <c r="K2905" s="89"/>
      <c r="L2905" s="89"/>
      <c r="M2905" s="89"/>
      <c r="N2905" s="89"/>
      <c r="O2905" s="71" t="s">
        <v>10335</v>
      </c>
      <c r="P2905" s="71"/>
      <c r="Q2905" s="71" t="s">
        <v>10338</v>
      </c>
      <c r="R2905" s="79" t="s">
        <v>10339</v>
      </c>
      <c r="S2905" s="74" t="n">
        <v>45196</v>
      </c>
      <c r="T2905" s="74" t="n">
        <v>45561</v>
      </c>
      <c r="U2905" s="87" t="s">
        <v>10340</v>
      </c>
      <c r="V2905" s="87" t="s">
        <v>10341</v>
      </c>
      <c r="W2905" s="76"/>
      <c r="X2905" s="71" t="s">
        <v>10335</v>
      </c>
      <c r="Y2905" s="71" t="s">
        <v>10342</v>
      </c>
      <c r="Z2905" s="79" t="s">
        <v>10629</v>
      </c>
      <c r="AA2905" s="89"/>
      <c r="AB2905" s="89"/>
      <c r="AC2905" s="89"/>
      <c r="AD2905" s="89"/>
      <c r="AE2905" s="97" t="s">
        <v>10630</v>
      </c>
      <c r="AF2905" s="89"/>
      <c r="AG2905" s="89"/>
      <c r="AH2905" s="89"/>
      <c r="AI2905" s="67" t="s">
        <v>10853</v>
      </c>
      <c r="AJ2905" s="79" t="s">
        <v>42</v>
      </c>
      <c r="AK2905" s="68"/>
      <c r="AL2905" s="68"/>
      <c r="AM2905" s="68"/>
      <c r="AN2905" s="110"/>
      <c r="AO2905" s="110"/>
      <c r="AP2905" s="107"/>
      <c r="AQ2905" s="68"/>
    </row>
    <row r="2906" customFormat="false" ht="15" hidden="false" customHeight="false" outlineLevel="0" collapsed="false">
      <c r="B2906" s="1" t="str">
        <f aca="false">поверители!$E2906</f>
        <v>02986</v>
      </c>
      <c r="C2906" s="64" t="s">
        <v>428</v>
      </c>
      <c r="D2906" s="87"/>
      <c r="E2906" s="81" t="s">
        <v>13657</v>
      </c>
      <c r="F2906" s="87"/>
      <c r="G2906" s="63" t="s">
        <v>10335</v>
      </c>
      <c r="H2906" s="81" t="s">
        <v>294</v>
      </c>
      <c r="I2906" s="67" t="s">
        <v>10374</v>
      </c>
      <c r="J2906" s="89"/>
      <c r="K2906" s="89"/>
      <c r="L2906" s="89"/>
      <c r="M2906" s="89"/>
      <c r="N2906" s="89"/>
      <c r="O2906" s="71" t="s">
        <v>10335</v>
      </c>
      <c r="P2906" s="71"/>
      <c r="Q2906" s="71" t="s">
        <v>10338</v>
      </c>
      <c r="R2906" s="79" t="s">
        <v>10339</v>
      </c>
      <c r="S2906" s="74" t="n">
        <v>45196</v>
      </c>
      <c r="T2906" s="74" t="n">
        <v>45561</v>
      </c>
      <c r="U2906" s="87" t="s">
        <v>10340</v>
      </c>
      <c r="V2906" s="87" t="s">
        <v>10341</v>
      </c>
      <c r="W2906" s="76"/>
      <c r="X2906" s="71" t="s">
        <v>10335</v>
      </c>
      <c r="Y2906" s="71" t="s">
        <v>10342</v>
      </c>
      <c r="Z2906" s="79" t="s">
        <v>10629</v>
      </c>
      <c r="AA2906" s="89"/>
      <c r="AB2906" s="89"/>
      <c r="AC2906" s="89"/>
      <c r="AD2906" s="89"/>
      <c r="AE2906" s="97" t="s">
        <v>10630</v>
      </c>
      <c r="AF2906" s="89"/>
      <c r="AG2906" s="89"/>
      <c r="AH2906" s="89"/>
      <c r="AI2906" s="67" t="s">
        <v>10850</v>
      </c>
      <c r="AJ2906" s="79" t="s">
        <v>42</v>
      </c>
      <c r="AK2906" s="68"/>
      <c r="AL2906" s="68"/>
      <c r="AM2906" s="68"/>
      <c r="AN2906" s="110"/>
      <c r="AO2906" s="110"/>
      <c r="AP2906" s="107"/>
      <c r="AQ2906" s="68"/>
    </row>
    <row r="2907" customFormat="false" ht="15" hidden="false" customHeight="false" outlineLevel="0" collapsed="false">
      <c r="B2907" s="1" t="str">
        <f aca="false">поверители!$E2907</f>
        <v>06245</v>
      </c>
      <c r="C2907" s="64" t="s">
        <v>323</v>
      </c>
      <c r="D2907" s="87"/>
      <c r="E2907" s="81" t="s">
        <v>13658</v>
      </c>
      <c r="F2907" s="87"/>
      <c r="G2907" s="63" t="s">
        <v>10335</v>
      </c>
      <c r="H2907" s="81" t="s">
        <v>763</v>
      </c>
      <c r="I2907" s="67" t="s">
        <v>10374</v>
      </c>
      <c r="J2907" s="89"/>
      <c r="K2907" s="89"/>
      <c r="L2907" s="89"/>
      <c r="M2907" s="89"/>
      <c r="N2907" s="89"/>
      <c r="O2907" s="71" t="s">
        <v>10335</v>
      </c>
      <c r="P2907" s="71"/>
      <c r="Q2907" s="71" t="s">
        <v>10338</v>
      </c>
      <c r="R2907" s="79" t="s">
        <v>10339</v>
      </c>
      <c r="S2907" s="74" t="n">
        <v>45196</v>
      </c>
      <c r="T2907" s="74" t="n">
        <v>45926</v>
      </c>
      <c r="U2907" s="87" t="s">
        <v>10340</v>
      </c>
      <c r="V2907" s="87" t="s">
        <v>10341</v>
      </c>
      <c r="W2907" s="76"/>
      <c r="X2907" s="71" t="s">
        <v>10335</v>
      </c>
      <c r="Y2907" s="71" t="s">
        <v>10342</v>
      </c>
      <c r="Z2907" s="79" t="s">
        <v>10629</v>
      </c>
      <c r="AA2907" s="89"/>
      <c r="AB2907" s="89"/>
      <c r="AC2907" s="89"/>
      <c r="AD2907" s="89"/>
      <c r="AE2907" s="97" t="s">
        <v>10630</v>
      </c>
      <c r="AF2907" s="89"/>
      <c r="AG2907" s="89"/>
      <c r="AH2907" s="89"/>
      <c r="AI2907" s="67" t="s">
        <v>10845</v>
      </c>
      <c r="AJ2907" s="79" t="s">
        <v>42</v>
      </c>
      <c r="AK2907" s="68"/>
      <c r="AL2907" s="68"/>
      <c r="AM2907" s="68"/>
      <c r="AN2907" s="110"/>
      <c r="AO2907" s="110"/>
      <c r="AP2907" s="107"/>
      <c r="AQ2907" s="68"/>
    </row>
    <row r="2908" customFormat="false" ht="17.9" hidden="false" customHeight="false" outlineLevel="0" collapsed="false">
      <c r="B2908" s="1" t="str">
        <f aca="false">поверители!$E2908</f>
        <v>Р00631</v>
      </c>
      <c r="C2908" s="64" t="s">
        <v>428</v>
      </c>
      <c r="D2908" s="87"/>
      <c r="E2908" s="81" t="s">
        <v>13659</v>
      </c>
      <c r="F2908" s="87"/>
      <c r="G2908" s="63" t="s">
        <v>10335</v>
      </c>
      <c r="H2908" s="63" t="s">
        <v>404</v>
      </c>
      <c r="I2908" s="67" t="s">
        <v>10453</v>
      </c>
      <c r="J2908" s="89"/>
      <c r="K2908" s="89"/>
      <c r="L2908" s="89"/>
      <c r="M2908" s="89"/>
      <c r="N2908" s="89"/>
      <c r="O2908" s="71" t="s">
        <v>10335</v>
      </c>
      <c r="P2908" s="71"/>
      <c r="Q2908" s="71" t="s">
        <v>10338</v>
      </c>
      <c r="R2908" s="79" t="s">
        <v>10339</v>
      </c>
      <c r="S2908" s="74" t="n">
        <v>45196</v>
      </c>
      <c r="T2908" s="74" t="n">
        <v>45561</v>
      </c>
      <c r="U2908" s="87" t="s">
        <v>10340</v>
      </c>
      <c r="V2908" s="87" t="s">
        <v>10341</v>
      </c>
      <c r="W2908" s="76"/>
      <c r="X2908" s="71" t="s">
        <v>10335</v>
      </c>
      <c r="Y2908" s="71" t="s">
        <v>10342</v>
      </c>
      <c r="Z2908" s="79" t="s">
        <v>10629</v>
      </c>
      <c r="AA2908" s="89"/>
      <c r="AB2908" s="89"/>
      <c r="AC2908" s="89"/>
      <c r="AD2908" s="89"/>
      <c r="AE2908" s="97" t="s">
        <v>10630</v>
      </c>
      <c r="AF2908" s="89"/>
      <c r="AG2908" s="89"/>
      <c r="AH2908" s="89"/>
      <c r="AI2908" s="104" t="s">
        <v>10733</v>
      </c>
      <c r="AJ2908" s="79" t="s">
        <v>42</v>
      </c>
      <c r="AK2908" s="68"/>
      <c r="AL2908" s="68"/>
      <c r="AM2908" s="68"/>
      <c r="AN2908" s="110"/>
      <c r="AO2908" s="110"/>
      <c r="AP2908" s="107"/>
      <c r="AQ2908" s="68"/>
    </row>
    <row r="2909" customFormat="false" ht="15" hidden="false" customHeight="false" outlineLevel="0" collapsed="false">
      <c r="B2909" s="1" t="str">
        <f aca="false">поверители!$E2909</f>
        <v>Р01016</v>
      </c>
      <c r="C2909" s="64" t="s">
        <v>291</v>
      </c>
      <c r="D2909" s="87"/>
      <c r="E2909" s="81" t="s">
        <v>13660</v>
      </c>
      <c r="F2909" s="87"/>
      <c r="G2909" s="63" t="s">
        <v>10335</v>
      </c>
      <c r="H2909" s="63" t="s">
        <v>404</v>
      </c>
      <c r="I2909" s="67" t="s">
        <v>10667</v>
      </c>
      <c r="J2909" s="89"/>
      <c r="K2909" s="89"/>
      <c r="L2909" s="89"/>
      <c r="M2909" s="89"/>
      <c r="N2909" s="89"/>
      <c r="O2909" s="71" t="s">
        <v>10335</v>
      </c>
      <c r="P2909" s="71"/>
      <c r="Q2909" s="71" t="s">
        <v>10338</v>
      </c>
      <c r="R2909" s="79" t="s">
        <v>10339</v>
      </c>
      <c r="S2909" s="74" t="n">
        <v>45196</v>
      </c>
      <c r="T2909" s="74" t="n">
        <v>45561</v>
      </c>
      <c r="U2909" s="87" t="s">
        <v>10340</v>
      </c>
      <c r="V2909" s="87" t="s">
        <v>10341</v>
      </c>
      <c r="W2909" s="76"/>
      <c r="X2909" s="71" t="s">
        <v>10335</v>
      </c>
      <c r="Y2909" s="71" t="s">
        <v>10342</v>
      </c>
      <c r="Z2909" s="79" t="s">
        <v>10629</v>
      </c>
      <c r="AA2909" s="89"/>
      <c r="AB2909" s="89"/>
      <c r="AC2909" s="89"/>
      <c r="AD2909" s="89"/>
      <c r="AE2909" s="97" t="s">
        <v>10630</v>
      </c>
      <c r="AF2909" s="89"/>
      <c r="AG2909" s="89"/>
      <c r="AH2909" s="89"/>
      <c r="AI2909" s="67" t="s">
        <v>10943</v>
      </c>
      <c r="AJ2909" s="79" t="s">
        <v>42</v>
      </c>
      <c r="AK2909" s="68"/>
      <c r="AL2909" s="68"/>
      <c r="AM2909" s="68"/>
      <c r="AN2909" s="110"/>
      <c r="AO2909" s="110"/>
      <c r="AP2909" s="107"/>
      <c r="AQ2909" s="68"/>
    </row>
    <row r="2910" customFormat="false" ht="17.9" hidden="false" customHeight="false" outlineLevel="0" collapsed="false">
      <c r="B2910" s="1" t="str">
        <f aca="false">поверители!$E2910</f>
        <v>00824</v>
      </c>
      <c r="C2910" s="64" t="s">
        <v>291</v>
      </c>
      <c r="D2910" s="87"/>
      <c r="E2910" s="81" t="s">
        <v>13661</v>
      </c>
      <c r="F2910" s="87"/>
      <c r="G2910" s="63" t="s">
        <v>10335</v>
      </c>
      <c r="H2910" s="63" t="s">
        <v>404</v>
      </c>
      <c r="I2910" s="67" t="s">
        <v>10458</v>
      </c>
      <c r="J2910" s="89"/>
      <c r="K2910" s="89"/>
      <c r="L2910" s="89"/>
      <c r="M2910" s="89"/>
      <c r="N2910" s="89"/>
      <c r="O2910" s="71" t="s">
        <v>10335</v>
      </c>
      <c r="P2910" s="71"/>
      <c r="Q2910" s="71" t="s">
        <v>10338</v>
      </c>
      <c r="R2910" s="79" t="s">
        <v>10339</v>
      </c>
      <c r="S2910" s="74" t="n">
        <v>45196</v>
      </c>
      <c r="T2910" s="74" t="n">
        <v>45561</v>
      </c>
      <c r="U2910" s="87" t="s">
        <v>10340</v>
      </c>
      <c r="V2910" s="87" t="s">
        <v>10341</v>
      </c>
      <c r="W2910" s="76"/>
      <c r="X2910" s="71" t="s">
        <v>10335</v>
      </c>
      <c r="Y2910" s="71" t="s">
        <v>10342</v>
      </c>
      <c r="Z2910" s="79" t="s">
        <v>10629</v>
      </c>
      <c r="AA2910" s="89"/>
      <c r="AB2910" s="89"/>
      <c r="AC2910" s="89"/>
      <c r="AD2910" s="89"/>
      <c r="AE2910" s="97" t="s">
        <v>10630</v>
      </c>
      <c r="AF2910" s="89"/>
      <c r="AG2910" s="89"/>
      <c r="AH2910" s="89"/>
      <c r="AI2910" s="104" t="s">
        <v>10733</v>
      </c>
      <c r="AJ2910" s="79" t="s">
        <v>42</v>
      </c>
      <c r="AK2910" s="68"/>
      <c r="AL2910" s="68"/>
      <c r="AM2910" s="68"/>
      <c r="AN2910" s="110"/>
      <c r="AO2910" s="110"/>
      <c r="AP2910" s="107"/>
      <c r="AQ2910" s="68"/>
    </row>
    <row r="2911" customFormat="false" ht="15" hidden="false" customHeight="false" outlineLevel="0" collapsed="false">
      <c r="B2911" s="1" t="str">
        <f aca="false">поверители!$E2911</f>
        <v>00831</v>
      </c>
      <c r="C2911" s="64" t="s">
        <v>323</v>
      </c>
      <c r="D2911" s="87"/>
      <c r="E2911" s="81" t="s">
        <v>13662</v>
      </c>
      <c r="F2911" s="87"/>
      <c r="G2911" s="63" t="s">
        <v>10335</v>
      </c>
      <c r="H2911" s="81" t="s">
        <v>326</v>
      </c>
      <c r="I2911" s="67" t="s">
        <v>10374</v>
      </c>
      <c r="J2911" s="89"/>
      <c r="K2911" s="89"/>
      <c r="L2911" s="89"/>
      <c r="M2911" s="89"/>
      <c r="N2911" s="89"/>
      <c r="O2911" s="71" t="s">
        <v>10335</v>
      </c>
      <c r="P2911" s="71"/>
      <c r="Q2911" s="71" t="s">
        <v>10338</v>
      </c>
      <c r="R2911" s="79" t="s">
        <v>10339</v>
      </c>
      <c r="S2911" s="74" t="n">
        <v>45196</v>
      </c>
      <c r="T2911" s="74" t="n">
        <v>45926</v>
      </c>
      <c r="U2911" s="87" t="s">
        <v>10340</v>
      </c>
      <c r="V2911" s="87" t="s">
        <v>10341</v>
      </c>
      <c r="W2911" s="76"/>
      <c r="X2911" s="71" t="s">
        <v>10335</v>
      </c>
      <c r="Y2911" s="71" t="s">
        <v>10342</v>
      </c>
      <c r="Z2911" s="79" t="s">
        <v>10629</v>
      </c>
      <c r="AA2911" s="89"/>
      <c r="AB2911" s="89"/>
      <c r="AC2911" s="89"/>
      <c r="AD2911" s="89"/>
      <c r="AE2911" s="97" t="s">
        <v>10630</v>
      </c>
      <c r="AF2911" s="89"/>
      <c r="AG2911" s="89"/>
      <c r="AH2911" s="89"/>
      <c r="AI2911" s="67" t="s">
        <v>10562</v>
      </c>
      <c r="AJ2911" s="79" t="s">
        <v>42</v>
      </c>
      <c r="AK2911" s="68"/>
      <c r="AL2911" s="68"/>
      <c r="AM2911" s="68"/>
      <c r="AN2911" s="110"/>
      <c r="AO2911" s="110"/>
      <c r="AP2911" s="107"/>
      <c r="AQ2911" s="68"/>
    </row>
    <row r="2912" customFormat="false" ht="15" hidden="false" customHeight="false" outlineLevel="0" collapsed="false">
      <c r="B2912" s="1" t="str">
        <f aca="false">поверители!$E2912</f>
        <v>00835</v>
      </c>
      <c r="C2912" s="64" t="s">
        <v>323</v>
      </c>
      <c r="D2912" s="87"/>
      <c r="E2912" s="81" t="s">
        <v>13663</v>
      </c>
      <c r="F2912" s="87"/>
      <c r="G2912" s="63" t="s">
        <v>10335</v>
      </c>
      <c r="H2912" s="81" t="s">
        <v>326</v>
      </c>
      <c r="I2912" s="67" t="s">
        <v>10374</v>
      </c>
      <c r="J2912" s="89"/>
      <c r="K2912" s="89"/>
      <c r="L2912" s="89"/>
      <c r="M2912" s="89"/>
      <c r="N2912" s="89"/>
      <c r="O2912" s="71" t="s">
        <v>10335</v>
      </c>
      <c r="P2912" s="71"/>
      <c r="Q2912" s="71" t="s">
        <v>10338</v>
      </c>
      <c r="R2912" s="79" t="s">
        <v>10339</v>
      </c>
      <c r="S2912" s="74" t="n">
        <v>45196</v>
      </c>
      <c r="T2912" s="74" t="n">
        <v>45926</v>
      </c>
      <c r="U2912" s="87" t="s">
        <v>10340</v>
      </c>
      <c r="V2912" s="87" t="s">
        <v>10341</v>
      </c>
      <c r="W2912" s="76"/>
      <c r="X2912" s="71" t="s">
        <v>10335</v>
      </c>
      <c r="Y2912" s="71" t="s">
        <v>10342</v>
      </c>
      <c r="Z2912" s="79" t="s">
        <v>10629</v>
      </c>
      <c r="AA2912" s="89"/>
      <c r="AB2912" s="89"/>
      <c r="AC2912" s="89"/>
      <c r="AD2912" s="89"/>
      <c r="AE2912" s="97" t="s">
        <v>10630</v>
      </c>
      <c r="AF2912" s="89"/>
      <c r="AG2912" s="89"/>
      <c r="AH2912" s="89"/>
      <c r="AI2912" s="67" t="s">
        <v>10558</v>
      </c>
      <c r="AJ2912" s="79" t="s">
        <v>42</v>
      </c>
      <c r="AK2912" s="68"/>
      <c r="AL2912" s="68"/>
      <c r="AM2912" s="68"/>
      <c r="AN2912" s="110"/>
      <c r="AO2912" s="110"/>
      <c r="AP2912" s="107"/>
      <c r="AQ2912" s="68"/>
    </row>
    <row r="2913" customFormat="false" ht="15" hidden="false" customHeight="false" outlineLevel="0" collapsed="false">
      <c r="B2913" s="1" t="str">
        <f aca="false">поверители!$E2913</f>
        <v>00836</v>
      </c>
      <c r="C2913" s="64" t="s">
        <v>323</v>
      </c>
      <c r="D2913" s="87"/>
      <c r="E2913" s="81" t="s">
        <v>13664</v>
      </c>
      <c r="F2913" s="87"/>
      <c r="G2913" s="63" t="s">
        <v>10335</v>
      </c>
      <c r="H2913" s="81" t="s">
        <v>326</v>
      </c>
      <c r="I2913" s="67" t="s">
        <v>10374</v>
      </c>
      <c r="J2913" s="89"/>
      <c r="K2913" s="89"/>
      <c r="L2913" s="89"/>
      <c r="M2913" s="89"/>
      <c r="N2913" s="89"/>
      <c r="O2913" s="71" t="s">
        <v>10335</v>
      </c>
      <c r="P2913" s="71"/>
      <c r="Q2913" s="71" t="s">
        <v>10338</v>
      </c>
      <c r="R2913" s="79" t="s">
        <v>10339</v>
      </c>
      <c r="S2913" s="74" t="n">
        <v>45196</v>
      </c>
      <c r="T2913" s="74" t="n">
        <v>45926</v>
      </c>
      <c r="U2913" s="87" t="s">
        <v>10340</v>
      </c>
      <c r="V2913" s="87" t="s">
        <v>10341</v>
      </c>
      <c r="W2913" s="76"/>
      <c r="X2913" s="71" t="s">
        <v>10335</v>
      </c>
      <c r="Y2913" s="71" t="s">
        <v>10342</v>
      </c>
      <c r="Z2913" s="79" t="s">
        <v>10629</v>
      </c>
      <c r="AA2913" s="89"/>
      <c r="AB2913" s="89"/>
      <c r="AC2913" s="89"/>
      <c r="AD2913" s="89"/>
      <c r="AE2913" s="97" t="s">
        <v>10630</v>
      </c>
      <c r="AF2913" s="89"/>
      <c r="AG2913" s="89"/>
      <c r="AH2913" s="89"/>
      <c r="AI2913" s="67" t="s">
        <v>10558</v>
      </c>
      <c r="AJ2913" s="79" t="s">
        <v>42</v>
      </c>
      <c r="AK2913" s="68"/>
      <c r="AL2913" s="68"/>
      <c r="AM2913" s="68"/>
      <c r="AN2913" s="110"/>
      <c r="AO2913" s="110"/>
      <c r="AP2913" s="107"/>
      <c r="AQ2913" s="68"/>
    </row>
    <row r="2914" customFormat="false" ht="15" hidden="false" customHeight="false" outlineLevel="0" collapsed="false">
      <c r="B2914" s="1" t="str">
        <f aca="false">поверители!$E2914</f>
        <v>00846</v>
      </c>
      <c r="C2914" s="64" t="s">
        <v>323</v>
      </c>
      <c r="D2914" s="87"/>
      <c r="E2914" s="81" t="s">
        <v>13665</v>
      </c>
      <c r="F2914" s="87"/>
      <c r="G2914" s="63" t="s">
        <v>10335</v>
      </c>
      <c r="H2914" s="81" t="s">
        <v>763</v>
      </c>
      <c r="I2914" s="67" t="s">
        <v>10374</v>
      </c>
      <c r="J2914" s="89"/>
      <c r="K2914" s="89"/>
      <c r="L2914" s="89"/>
      <c r="M2914" s="89"/>
      <c r="N2914" s="89"/>
      <c r="O2914" s="71" t="s">
        <v>10335</v>
      </c>
      <c r="P2914" s="71"/>
      <c r="Q2914" s="71" t="s">
        <v>10338</v>
      </c>
      <c r="R2914" s="79" t="s">
        <v>10339</v>
      </c>
      <c r="S2914" s="74" t="n">
        <v>45196</v>
      </c>
      <c r="T2914" s="74" t="n">
        <v>45926</v>
      </c>
      <c r="U2914" s="87" t="s">
        <v>10340</v>
      </c>
      <c r="V2914" s="87" t="s">
        <v>10341</v>
      </c>
      <c r="W2914" s="76"/>
      <c r="X2914" s="71" t="s">
        <v>10335</v>
      </c>
      <c r="Y2914" s="71" t="s">
        <v>10342</v>
      </c>
      <c r="Z2914" s="79" t="s">
        <v>10629</v>
      </c>
      <c r="AA2914" s="89"/>
      <c r="AB2914" s="89"/>
      <c r="AC2914" s="89"/>
      <c r="AD2914" s="89"/>
      <c r="AE2914" s="97" t="s">
        <v>10630</v>
      </c>
      <c r="AF2914" s="89"/>
      <c r="AG2914" s="89"/>
      <c r="AH2914" s="89"/>
      <c r="AI2914" s="67" t="s">
        <v>10979</v>
      </c>
      <c r="AJ2914" s="79" t="s">
        <v>42</v>
      </c>
      <c r="AK2914" s="68"/>
      <c r="AL2914" s="68"/>
      <c r="AM2914" s="68"/>
      <c r="AN2914" s="110"/>
      <c r="AO2914" s="110"/>
      <c r="AP2914" s="107"/>
      <c r="AQ2914" s="68"/>
    </row>
    <row r="2915" customFormat="false" ht="15" hidden="false" customHeight="false" outlineLevel="0" collapsed="false">
      <c r="B2915" s="1" t="str">
        <f aca="false">поверители!$E2915</f>
        <v>00851</v>
      </c>
      <c r="C2915" s="64" t="s">
        <v>323</v>
      </c>
      <c r="D2915" s="87"/>
      <c r="E2915" s="67" t="s">
        <v>12127</v>
      </c>
      <c r="F2915" s="87"/>
      <c r="G2915" s="63" t="s">
        <v>10335</v>
      </c>
      <c r="H2915" s="81" t="s">
        <v>763</v>
      </c>
      <c r="I2915" s="67" t="s">
        <v>10374</v>
      </c>
      <c r="J2915" s="89"/>
      <c r="K2915" s="89"/>
      <c r="L2915" s="89"/>
      <c r="M2915" s="89"/>
      <c r="N2915" s="89"/>
      <c r="O2915" s="71" t="s">
        <v>10335</v>
      </c>
      <c r="P2915" s="71"/>
      <c r="Q2915" s="71" t="s">
        <v>10338</v>
      </c>
      <c r="R2915" s="79" t="s">
        <v>10339</v>
      </c>
      <c r="S2915" s="74" t="n">
        <v>45196</v>
      </c>
      <c r="T2915" s="74" t="n">
        <v>45926</v>
      </c>
      <c r="U2915" s="87" t="s">
        <v>10340</v>
      </c>
      <c r="V2915" s="87" t="s">
        <v>10341</v>
      </c>
      <c r="W2915" s="76"/>
      <c r="X2915" s="71" t="s">
        <v>10335</v>
      </c>
      <c r="Y2915" s="71" t="s">
        <v>10342</v>
      </c>
      <c r="Z2915" s="79" t="s">
        <v>10629</v>
      </c>
      <c r="AA2915" s="89"/>
      <c r="AB2915" s="89"/>
      <c r="AC2915" s="89"/>
      <c r="AD2915" s="89"/>
      <c r="AE2915" s="97" t="s">
        <v>10630</v>
      </c>
      <c r="AF2915" s="89"/>
      <c r="AG2915" s="89"/>
      <c r="AH2915" s="89"/>
      <c r="AI2915" s="67" t="s">
        <v>10845</v>
      </c>
      <c r="AJ2915" s="79" t="s">
        <v>42</v>
      </c>
      <c r="AK2915" s="68"/>
      <c r="AL2915" s="68"/>
      <c r="AM2915" s="68"/>
      <c r="AN2915" s="110"/>
      <c r="AO2915" s="110"/>
      <c r="AP2915" s="107"/>
      <c r="AQ2915" s="68"/>
    </row>
    <row r="2916" customFormat="false" ht="15" hidden="false" customHeight="false" outlineLevel="0" collapsed="false">
      <c r="B2916" s="1" t="str">
        <f aca="false">поверители!$E2916</f>
        <v>00856</v>
      </c>
      <c r="C2916" s="64" t="s">
        <v>323</v>
      </c>
      <c r="D2916" s="87"/>
      <c r="E2916" s="81" t="s">
        <v>11356</v>
      </c>
      <c r="F2916" s="87"/>
      <c r="G2916" s="63" t="s">
        <v>10335</v>
      </c>
      <c r="H2916" s="81" t="s">
        <v>11357</v>
      </c>
      <c r="I2916" s="67" t="s">
        <v>10374</v>
      </c>
      <c r="J2916" s="89"/>
      <c r="K2916" s="89"/>
      <c r="L2916" s="89"/>
      <c r="M2916" s="89"/>
      <c r="N2916" s="89"/>
      <c r="O2916" s="71" t="s">
        <v>10335</v>
      </c>
      <c r="P2916" s="71"/>
      <c r="Q2916" s="71" t="s">
        <v>10338</v>
      </c>
      <c r="R2916" s="79" t="s">
        <v>10339</v>
      </c>
      <c r="S2916" s="74" t="n">
        <v>45196</v>
      </c>
      <c r="T2916" s="74" t="n">
        <v>45926</v>
      </c>
      <c r="U2916" s="87" t="s">
        <v>10340</v>
      </c>
      <c r="V2916" s="87" t="s">
        <v>10341</v>
      </c>
      <c r="W2916" s="76"/>
      <c r="X2916" s="71" t="s">
        <v>10335</v>
      </c>
      <c r="Y2916" s="71" t="s">
        <v>10342</v>
      </c>
      <c r="Z2916" s="79" t="s">
        <v>10629</v>
      </c>
      <c r="AA2916" s="89"/>
      <c r="AB2916" s="89"/>
      <c r="AC2916" s="89"/>
      <c r="AD2916" s="89"/>
      <c r="AE2916" s="97" t="s">
        <v>10630</v>
      </c>
      <c r="AF2916" s="89"/>
      <c r="AG2916" s="89"/>
      <c r="AH2916" s="89"/>
      <c r="AI2916" s="67" t="s">
        <v>10863</v>
      </c>
      <c r="AJ2916" s="79" t="s">
        <v>42</v>
      </c>
      <c r="AK2916" s="68"/>
      <c r="AL2916" s="68"/>
      <c r="AM2916" s="68"/>
      <c r="AN2916" s="110"/>
      <c r="AO2916" s="110"/>
      <c r="AP2916" s="107"/>
      <c r="AQ2916" s="68"/>
    </row>
    <row r="2917" customFormat="false" ht="15" hidden="false" customHeight="false" outlineLevel="0" collapsed="false">
      <c r="B2917" s="1" t="str">
        <f aca="false">поверители!$E2917</f>
        <v>00865</v>
      </c>
      <c r="C2917" s="64" t="s">
        <v>828</v>
      </c>
      <c r="D2917" s="87"/>
      <c r="E2917" s="81" t="s">
        <v>13666</v>
      </c>
      <c r="F2917" s="87"/>
      <c r="G2917" s="63" t="s">
        <v>10335</v>
      </c>
      <c r="H2917" s="81" t="s">
        <v>404</v>
      </c>
      <c r="I2917" s="67" t="s">
        <v>10337</v>
      </c>
      <c r="J2917" s="89"/>
      <c r="K2917" s="89"/>
      <c r="L2917" s="89"/>
      <c r="M2917" s="89"/>
      <c r="N2917" s="89"/>
      <c r="O2917" s="71" t="s">
        <v>10335</v>
      </c>
      <c r="P2917" s="71"/>
      <c r="Q2917" s="71" t="s">
        <v>10338</v>
      </c>
      <c r="R2917" s="79" t="s">
        <v>10339</v>
      </c>
      <c r="S2917" s="74" t="n">
        <v>45196</v>
      </c>
      <c r="T2917" s="74" t="n">
        <v>45926</v>
      </c>
      <c r="U2917" s="87" t="s">
        <v>10340</v>
      </c>
      <c r="V2917" s="87" t="s">
        <v>10341</v>
      </c>
      <c r="W2917" s="76"/>
      <c r="X2917" s="71" t="s">
        <v>10335</v>
      </c>
      <c r="Y2917" s="71" t="s">
        <v>10342</v>
      </c>
      <c r="Z2917" s="79" t="s">
        <v>10629</v>
      </c>
      <c r="AA2917" s="89"/>
      <c r="AB2917" s="89"/>
      <c r="AC2917" s="89"/>
      <c r="AD2917" s="89"/>
      <c r="AE2917" s="97" t="s">
        <v>10630</v>
      </c>
      <c r="AF2917" s="89"/>
      <c r="AG2917" s="89"/>
      <c r="AH2917" s="89"/>
      <c r="AI2917" s="67" t="s">
        <v>10647</v>
      </c>
      <c r="AJ2917" s="79" t="s">
        <v>42</v>
      </c>
      <c r="AK2917" s="68"/>
      <c r="AL2917" s="68"/>
      <c r="AM2917" s="68"/>
      <c r="AN2917" s="110"/>
      <c r="AO2917" s="110"/>
      <c r="AP2917" s="107"/>
      <c r="AQ2917" s="68"/>
    </row>
    <row r="2918" customFormat="false" ht="15" hidden="false" customHeight="false" outlineLevel="0" collapsed="false">
      <c r="B2918" s="1" t="str">
        <f aca="false">поверители!$E2918</f>
        <v>00919</v>
      </c>
      <c r="C2918" s="64" t="s">
        <v>323</v>
      </c>
      <c r="D2918" s="87"/>
      <c r="E2918" s="67" t="s">
        <v>13667</v>
      </c>
      <c r="F2918" s="87"/>
      <c r="G2918" s="63" t="s">
        <v>10335</v>
      </c>
      <c r="H2918" s="81" t="s">
        <v>763</v>
      </c>
      <c r="I2918" s="67" t="s">
        <v>10652</v>
      </c>
      <c r="J2918" s="89"/>
      <c r="K2918" s="89"/>
      <c r="L2918" s="89"/>
      <c r="M2918" s="89"/>
      <c r="N2918" s="89"/>
      <c r="O2918" s="71" t="s">
        <v>10335</v>
      </c>
      <c r="P2918" s="71"/>
      <c r="Q2918" s="71" t="s">
        <v>10338</v>
      </c>
      <c r="R2918" s="79" t="s">
        <v>10339</v>
      </c>
      <c r="S2918" s="74" t="n">
        <v>45196</v>
      </c>
      <c r="T2918" s="74" t="n">
        <v>45926</v>
      </c>
      <c r="U2918" s="87" t="s">
        <v>10340</v>
      </c>
      <c r="V2918" s="87" t="s">
        <v>10341</v>
      </c>
      <c r="W2918" s="76"/>
      <c r="X2918" s="71" t="s">
        <v>10335</v>
      </c>
      <c r="Y2918" s="71" t="s">
        <v>10342</v>
      </c>
      <c r="Z2918" s="79" t="s">
        <v>10629</v>
      </c>
      <c r="AA2918" s="89"/>
      <c r="AB2918" s="89"/>
      <c r="AC2918" s="89"/>
      <c r="AD2918" s="89"/>
      <c r="AE2918" s="97" t="s">
        <v>10630</v>
      </c>
      <c r="AF2918" s="89"/>
      <c r="AG2918" s="89"/>
      <c r="AH2918" s="89"/>
      <c r="AI2918" s="67" t="s">
        <v>10863</v>
      </c>
      <c r="AJ2918" s="79" t="s">
        <v>42</v>
      </c>
      <c r="AK2918" s="68"/>
      <c r="AL2918" s="68"/>
      <c r="AM2918" s="68"/>
      <c r="AN2918" s="110"/>
      <c r="AO2918" s="110"/>
      <c r="AP2918" s="107"/>
      <c r="AQ2918" s="68"/>
    </row>
    <row r="2919" customFormat="false" ht="15" hidden="false" customHeight="false" outlineLevel="0" collapsed="false">
      <c r="B2919" s="1" t="str">
        <f aca="false">поверители!$E2919</f>
        <v>00924</v>
      </c>
      <c r="C2919" s="64" t="s">
        <v>428</v>
      </c>
      <c r="D2919" s="87"/>
      <c r="E2919" s="81" t="s">
        <v>6512</v>
      </c>
      <c r="F2919" s="87"/>
      <c r="G2919" s="63" t="s">
        <v>10335</v>
      </c>
      <c r="H2919" s="81" t="s">
        <v>404</v>
      </c>
      <c r="I2919" s="67" t="s">
        <v>10374</v>
      </c>
      <c r="J2919" s="89"/>
      <c r="K2919" s="89"/>
      <c r="L2919" s="89"/>
      <c r="M2919" s="89"/>
      <c r="N2919" s="89"/>
      <c r="O2919" s="71" t="s">
        <v>10335</v>
      </c>
      <c r="P2919" s="71"/>
      <c r="Q2919" s="71" t="s">
        <v>10338</v>
      </c>
      <c r="R2919" s="79" t="s">
        <v>10339</v>
      </c>
      <c r="S2919" s="74" t="n">
        <v>45196</v>
      </c>
      <c r="T2919" s="74" t="n">
        <v>45561</v>
      </c>
      <c r="U2919" s="87" t="s">
        <v>10340</v>
      </c>
      <c r="V2919" s="87" t="s">
        <v>10341</v>
      </c>
      <c r="W2919" s="76"/>
      <c r="X2919" s="71" t="s">
        <v>10335</v>
      </c>
      <c r="Y2919" s="71" t="s">
        <v>10342</v>
      </c>
      <c r="Z2919" s="79" t="s">
        <v>10629</v>
      </c>
      <c r="AA2919" s="89"/>
      <c r="AB2919" s="89"/>
      <c r="AC2919" s="89"/>
      <c r="AD2919" s="89"/>
      <c r="AE2919" s="97" t="s">
        <v>10630</v>
      </c>
      <c r="AF2919" s="89"/>
      <c r="AG2919" s="89"/>
      <c r="AH2919" s="89"/>
      <c r="AI2919" s="67" t="s">
        <v>10733</v>
      </c>
      <c r="AJ2919" s="79" t="s">
        <v>42</v>
      </c>
      <c r="AK2919" s="68"/>
      <c r="AL2919" s="68"/>
      <c r="AM2919" s="68"/>
      <c r="AN2919" s="110"/>
      <c r="AO2919" s="110"/>
      <c r="AP2919" s="107"/>
      <c r="AQ2919" s="68"/>
    </row>
    <row r="2920" customFormat="false" ht="15" hidden="false" customHeight="false" outlineLevel="0" collapsed="false">
      <c r="B2920" s="1" t="str">
        <f aca="false">поверители!$E2920</f>
        <v>00925</v>
      </c>
      <c r="C2920" s="64" t="s">
        <v>428</v>
      </c>
      <c r="D2920" s="87"/>
      <c r="E2920" s="81" t="s">
        <v>13668</v>
      </c>
      <c r="F2920" s="87"/>
      <c r="G2920" s="63" t="s">
        <v>10335</v>
      </c>
      <c r="H2920" s="81" t="s">
        <v>404</v>
      </c>
      <c r="I2920" s="67" t="s">
        <v>10374</v>
      </c>
      <c r="J2920" s="89"/>
      <c r="K2920" s="89"/>
      <c r="L2920" s="89"/>
      <c r="M2920" s="89"/>
      <c r="N2920" s="89"/>
      <c r="O2920" s="71" t="s">
        <v>10335</v>
      </c>
      <c r="P2920" s="71"/>
      <c r="Q2920" s="71" t="s">
        <v>10338</v>
      </c>
      <c r="R2920" s="79" t="s">
        <v>10339</v>
      </c>
      <c r="S2920" s="74" t="n">
        <v>45196</v>
      </c>
      <c r="T2920" s="74" t="n">
        <v>45561</v>
      </c>
      <c r="U2920" s="87" t="s">
        <v>10340</v>
      </c>
      <c r="V2920" s="87" t="s">
        <v>10341</v>
      </c>
      <c r="W2920" s="76"/>
      <c r="X2920" s="71" t="s">
        <v>10335</v>
      </c>
      <c r="Y2920" s="71" t="s">
        <v>10342</v>
      </c>
      <c r="Z2920" s="79" t="s">
        <v>10629</v>
      </c>
      <c r="AA2920" s="89"/>
      <c r="AB2920" s="89"/>
      <c r="AC2920" s="89"/>
      <c r="AD2920" s="89"/>
      <c r="AE2920" s="97" t="s">
        <v>10630</v>
      </c>
      <c r="AF2920" s="89"/>
      <c r="AG2920" s="89"/>
      <c r="AH2920" s="89"/>
      <c r="AI2920" s="67" t="s">
        <v>10733</v>
      </c>
      <c r="AJ2920" s="79" t="s">
        <v>42</v>
      </c>
      <c r="AK2920" s="68"/>
      <c r="AL2920" s="68"/>
      <c r="AM2920" s="68"/>
      <c r="AN2920" s="110"/>
      <c r="AO2920" s="110"/>
      <c r="AP2920" s="107"/>
      <c r="AQ2920" s="68"/>
    </row>
    <row r="2921" customFormat="false" ht="15" hidden="false" customHeight="false" outlineLevel="0" collapsed="false">
      <c r="B2921" s="1" t="str">
        <f aca="false">поверители!$E2921</f>
        <v>00931</v>
      </c>
      <c r="C2921" s="64" t="s">
        <v>323</v>
      </c>
      <c r="D2921" s="87"/>
      <c r="E2921" s="81" t="s">
        <v>13669</v>
      </c>
      <c r="F2921" s="87"/>
      <c r="G2921" s="63" t="s">
        <v>10335</v>
      </c>
      <c r="H2921" s="81" t="s">
        <v>326</v>
      </c>
      <c r="I2921" s="67" t="s">
        <v>10374</v>
      </c>
      <c r="J2921" s="89"/>
      <c r="K2921" s="89"/>
      <c r="L2921" s="89"/>
      <c r="M2921" s="89"/>
      <c r="N2921" s="89"/>
      <c r="O2921" s="71" t="s">
        <v>10335</v>
      </c>
      <c r="P2921" s="71"/>
      <c r="Q2921" s="71" t="s">
        <v>10338</v>
      </c>
      <c r="R2921" s="79" t="s">
        <v>10339</v>
      </c>
      <c r="S2921" s="74" t="n">
        <v>45196</v>
      </c>
      <c r="T2921" s="74" t="n">
        <v>45926</v>
      </c>
      <c r="U2921" s="87" t="s">
        <v>10340</v>
      </c>
      <c r="V2921" s="87" t="s">
        <v>10341</v>
      </c>
      <c r="W2921" s="76"/>
      <c r="X2921" s="71" t="s">
        <v>10335</v>
      </c>
      <c r="Y2921" s="71" t="s">
        <v>10342</v>
      </c>
      <c r="Z2921" s="79" t="s">
        <v>10629</v>
      </c>
      <c r="AA2921" s="89"/>
      <c r="AB2921" s="89"/>
      <c r="AC2921" s="89"/>
      <c r="AD2921" s="89"/>
      <c r="AE2921" s="97" t="s">
        <v>10630</v>
      </c>
      <c r="AF2921" s="89"/>
      <c r="AG2921" s="89"/>
      <c r="AH2921" s="89"/>
      <c r="AI2921" s="67" t="s">
        <v>10558</v>
      </c>
      <c r="AJ2921" s="79" t="s">
        <v>42</v>
      </c>
      <c r="AK2921" s="68"/>
      <c r="AL2921" s="68"/>
      <c r="AM2921" s="68"/>
      <c r="AN2921" s="110"/>
      <c r="AO2921" s="110"/>
      <c r="AP2921" s="107"/>
      <c r="AQ2921" s="68"/>
    </row>
    <row r="2922" customFormat="false" ht="15" hidden="false" customHeight="false" outlineLevel="0" collapsed="false">
      <c r="B2922" s="1" t="str">
        <f aca="false">поверители!$E2922</f>
        <v>00939</v>
      </c>
      <c r="C2922" s="64" t="s">
        <v>323</v>
      </c>
      <c r="D2922" s="87"/>
      <c r="E2922" s="67" t="s">
        <v>13670</v>
      </c>
      <c r="F2922" s="87"/>
      <c r="G2922" s="63" t="s">
        <v>10335</v>
      </c>
      <c r="H2922" s="81" t="s">
        <v>326</v>
      </c>
      <c r="I2922" s="67" t="s">
        <v>10374</v>
      </c>
      <c r="J2922" s="89"/>
      <c r="K2922" s="89"/>
      <c r="L2922" s="89"/>
      <c r="M2922" s="89"/>
      <c r="N2922" s="89"/>
      <c r="O2922" s="71" t="s">
        <v>10335</v>
      </c>
      <c r="P2922" s="71"/>
      <c r="Q2922" s="71" t="s">
        <v>10338</v>
      </c>
      <c r="R2922" s="79" t="s">
        <v>10339</v>
      </c>
      <c r="S2922" s="74" t="n">
        <v>45196</v>
      </c>
      <c r="T2922" s="74" t="n">
        <v>45926</v>
      </c>
      <c r="U2922" s="87" t="s">
        <v>10340</v>
      </c>
      <c r="V2922" s="87" t="s">
        <v>10341</v>
      </c>
      <c r="W2922" s="76"/>
      <c r="X2922" s="71" t="s">
        <v>10335</v>
      </c>
      <c r="Y2922" s="71" t="s">
        <v>10342</v>
      </c>
      <c r="Z2922" s="79" t="s">
        <v>10629</v>
      </c>
      <c r="AA2922" s="89"/>
      <c r="AB2922" s="89"/>
      <c r="AC2922" s="89"/>
      <c r="AD2922" s="89"/>
      <c r="AE2922" s="97" t="s">
        <v>10630</v>
      </c>
      <c r="AF2922" s="89"/>
      <c r="AG2922" s="89"/>
      <c r="AH2922" s="89"/>
      <c r="AI2922" s="67" t="s">
        <v>10562</v>
      </c>
      <c r="AJ2922" s="79" t="s">
        <v>42</v>
      </c>
      <c r="AK2922" s="68"/>
      <c r="AL2922" s="68"/>
      <c r="AM2922" s="68"/>
      <c r="AN2922" s="110"/>
      <c r="AO2922" s="110"/>
      <c r="AP2922" s="107"/>
      <c r="AQ2922" s="68"/>
    </row>
    <row r="2923" customFormat="false" ht="15" hidden="false" customHeight="false" outlineLevel="0" collapsed="false">
      <c r="B2923" s="1" t="str">
        <f aca="false">поверители!$E2923</f>
        <v>00955</v>
      </c>
      <c r="C2923" s="64" t="s">
        <v>1753</v>
      </c>
      <c r="D2923" s="87"/>
      <c r="E2923" s="81" t="s">
        <v>13671</v>
      </c>
      <c r="F2923" s="87"/>
      <c r="G2923" s="63" t="s">
        <v>10335</v>
      </c>
      <c r="H2923" s="81" t="s">
        <v>1756</v>
      </c>
      <c r="I2923" s="67" t="s">
        <v>10363</v>
      </c>
      <c r="J2923" s="89"/>
      <c r="K2923" s="89"/>
      <c r="L2923" s="89"/>
      <c r="M2923" s="89"/>
      <c r="N2923" s="89"/>
      <c r="O2923" s="71" t="s">
        <v>10335</v>
      </c>
      <c r="P2923" s="71"/>
      <c r="Q2923" s="71" t="s">
        <v>10338</v>
      </c>
      <c r="R2923" s="79" t="s">
        <v>10339</v>
      </c>
      <c r="S2923" s="74" t="n">
        <v>45196</v>
      </c>
      <c r="T2923" s="74" t="n">
        <v>45926</v>
      </c>
      <c r="U2923" s="87" t="s">
        <v>10340</v>
      </c>
      <c r="V2923" s="87" t="s">
        <v>10341</v>
      </c>
      <c r="W2923" s="76"/>
      <c r="X2923" s="71" t="s">
        <v>10335</v>
      </c>
      <c r="Y2923" s="71" t="s">
        <v>10342</v>
      </c>
      <c r="Z2923" s="79" t="s">
        <v>10629</v>
      </c>
      <c r="AA2923" s="89"/>
      <c r="AB2923" s="89"/>
      <c r="AC2923" s="89"/>
      <c r="AD2923" s="89"/>
      <c r="AE2923" s="97" t="s">
        <v>10630</v>
      </c>
      <c r="AF2923" s="89"/>
      <c r="AG2923" s="89"/>
      <c r="AH2923" s="89"/>
      <c r="AI2923" s="67" t="s">
        <v>10552</v>
      </c>
      <c r="AJ2923" s="79" t="s">
        <v>42</v>
      </c>
      <c r="AK2923" s="68"/>
      <c r="AL2923" s="68"/>
      <c r="AM2923" s="68"/>
      <c r="AN2923" s="110"/>
      <c r="AO2923" s="110"/>
      <c r="AP2923" s="107"/>
      <c r="AQ2923" s="68"/>
    </row>
    <row r="2924" customFormat="false" ht="15" hidden="false" customHeight="false" outlineLevel="0" collapsed="false">
      <c r="B2924" s="1" t="str">
        <f aca="false">поверители!$E2924</f>
        <v>00971</v>
      </c>
      <c r="C2924" s="64" t="s">
        <v>323</v>
      </c>
      <c r="D2924" s="87"/>
      <c r="E2924" s="67" t="s">
        <v>6522</v>
      </c>
      <c r="F2924" s="87"/>
      <c r="G2924" s="63" t="s">
        <v>10335</v>
      </c>
      <c r="H2924" s="81" t="s">
        <v>782</v>
      </c>
      <c r="I2924" s="67" t="s">
        <v>10374</v>
      </c>
      <c r="J2924" s="89"/>
      <c r="K2924" s="89"/>
      <c r="L2924" s="89"/>
      <c r="M2924" s="89"/>
      <c r="N2924" s="89"/>
      <c r="O2924" s="71" t="s">
        <v>10335</v>
      </c>
      <c r="P2924" s="71"/>
      <c r="Q2924" s="71" t="s">
        <v>10338</v>
      </c>
      <c r="R2924" s="79" t="s">
        <v>10339</v>
      </c>
      <c r="S2924" s="74" t="n">
        <v>45196</v>
      </c>
      <c r="T2924" s="74" t="n">
        <v>45926</v>
      </c>
      <c r="U2924" s="87" t="s">
        <v>10340</v>
      </c>
      <c r="V2924" s="87" t="s">
        <v>10341</v>
      </c>
      <c r="W2924" s="76"/>
      <c r="X2924" s="71" t="s">
        <v>10335</v>
      </c>
      <c r="Y2924" s="71" t="s">
        <v>10342</v>
      </c>
      <c r="Z2924" s="79" t="s">
        <v>10629</v>
      </c>
      <c r="AA2924" s="89"/>
      <c r="AB2924" s="89"/>
      <c r="AC2924" s="89"/>
      <c r="AD2924" s="89"/>
      <c r="AE2924" s="97" t="s">
        <v>10630</v>
      </c>
      <c r="AF2924" s="89"/>
      <c r="AG2924" s="89"/>
      <c r="AH2924" s="89"/>
      <c r="AI2924" s="67" t="s">
        <v>10609</v>
      </c>
      <c r="AJ2924" s="79" t="s">
        <v>42</v>
      </c>
      <c r="AK2924" s="68"/>
      <c r="AL2924" s="68"/>
      <c r="AM2924" s="68"/>
      <c r="AN2924" s="110"/>
      <c r="AO2924" s="110"/>
      <c r="AP2924" s="107"/>
      <c r="AQ2924" s="68"/>
    </row>
    <row r="2925" customFormat="false" ht="15" hidden="false" customHeight="false" outlineLevel="0" collapsed="false">
      <c r="B2925" s="1" t="str">
        <f aca="false">поверители!$E2925</f>
        <v>01060</v>
      </c>
      <c r="C2925" s="64" t="s">
        <v>323</v>
      </c>
      <c r="D2925" s="87"/>
      <c r="E2925" s="81" t="s">
        <v>13672</v>
      </c>
      <c r="F2925" s="87"/>
      <c r="G2925" s="63" t="s">
        <v>10335</v>
      </c>
      <c r="H2925" s="81" t="s">
        <v>763</v>
      </c>
      <c r="I2925" s="67" t="s">
        <v>10374</v>
      </c>
      <c r="J2925" s="89"/>
      <c r="K2925" s="89"/>
      <c r="L2925" s="89"/>
      <c r="M2925" s="89"/>
      <c r="N2925" s="89"/>
      <c r="O2925" s="71" t="s">
        <v>10335</v>
      </c>
      <c r="P2925" s="71"/>
      <c r="Q2925" s="71" t="s">
        <v>10338</v>
      </c>
      <c r="R2925" s="79" t="s">
        <v>10339</v>
      </c>
      <c r="S2925" s="74" t="n">
        <v>45196</v>
      </c>
      <c r="T2925" s="74" t="n">
        <v>45926</v>
      </c>
      <c r="U2925" s="87" t="s">
        <v>10340</v>
      </c>
      <c r="V2925" s="87" t="s">
        <v>10341</v>
      </c>
      <c r="W2925" s="76"/>
      <c r="X2925" s="71" t="s">
        <v>10335</v>
      </c>
      <c r="Y2925" s="71" t="s">
        <v>10342</v>
      </c>
      <c r="Z2925" s="79" t="s">
        <v>10629</v>
      </c>
      <c r="AA2925" s="89"/>
      <c r="AB2925" s="89"/>
      <c r="AC2925" s="89"/>
      <c r="AD2925" s="89"/>
      <c r="AE2925" s="97" t="s">
        <v>10630</v>
      </c>
      <c r="AF2925" s="89"/>
      <c r="AG2925" s="89"/>
      <c r="AH2925" s="89"/>
      <c r="AI2925" s="67" t="s">
        <v>10558</v>
      </c>
      <c r="AJ2925" s="79" t="s">
        <v>42</v>
      </c>
      <c r="AK2925" s="68"/>
      <c r="AL2925" s="68"/>
      <c r="AM2925" s="68"/>
      <c r="AN2925" s="110"/>
      <c r="AO2925" s="110"/>
      <c r="AP2925" s="107"/>
      <c r="AQ2925" s="68"/>
    </row>
    <row r="2926" customFormat="false" ht="17.9" hidden="false" customHeight="false" outlineLevel="0" collapsed="false">
      <c r="B2926" s="1" t="str">
        <f aca="false">поверители!$E2926</f>
        <v>01069</v>
      </c>
      <c r="C2926" s="64" t="s">
        <v>291</v>
      </c>
      <c r="D2926" s="87"/>
      <c r="E2926" s="81" t="s">
        <v>13673</v>
      </c>
      <c r="F2926" s="87"/>
      <c r="G2926" s="63" t="s">
        <v>10335</v>
      </c>
      <c r="H2926" s="63" t="s">
        <v>404</v>
      </c>
      <c r="I2926" s="67" t="s">
        <v>10458</v>
      </c>
      <c r="J2926" s="89"/>
      <c r="K2926" s="89"/>
      <c r="L2926" s="89"/>
      <c r="M2926" s="89"/>
      <c r="N2926" s="89"/>
      <c r="O2926" s="71" t="s">
        <v>10335</v>
      </c>
      <c r="P2926" s="71"/>
      <c r="Q2926" s="71" t="s">
        <v>10338</v>
      </c>
      <c r="R2926" s="79" t="s">
        <v>10339</v>
      </c>
      <c r="S2926" s="74" t="n">
        <v>45196</v>
      </c>
      <c r="T2926" s="74" t="n">
        <v>45561</v>
      </c>
      <c r="U2926" s="87" t="s">
        <v>10340</v>
      </c>
      <c r="V2926" s="87" t="s">
        <v>10341</v>
      </c>
      <c r="W2926" s="76"/>
      <c r="X2926" s="71" t="s">
        <v>10335</v>
      </c>
      <c r="Y2926" s="71" t="s">
        <v>10342</v>
      </c>
      <c r="Z2926" s="79" t="s">
        <v>10629</v>
      </c>
      <c r="AA2926" s="89"/>
      <c r="AB2926" s="89"/>
      <c r="AC2926" s="89"/>
      <c r="AD2926" s="89"/>
      <c r="AE2926" s="97" t="s">
        <v>10630</v>
      </c>
      <c r="AF2926" s="89"/>
      <c r="AG2926" s="89"/>
      <c r="AH2926" s="89"/>
      <c r="AI2926" s="104" t="s">
        <v>10733</v>
      </c>
      <c r="AJ2926" s="79" t="s">
        <v>42</v>
      </c>
      <c r="AK2926" s="68"/>
      <c r="AL2926" s="68"/>
      <c r="AM2926" s="68"/>
      <c r="AN2926" s="110"/>
      <c r="AO2926" s="110"/>
      <c r="AP2926" s="107"/>
      <c r="AQ2926" s="68"/>
    </row>
    <row r="2927" customFormat="false" ht="15" hidden="false" customHeight="false" outlineLevel="0" collapsed="false">
      <c r="B2927" s="1" t="str">
        <f aca="false">поверители!$E2927</f>
        <v>01079</v>
      </c>
      <c r="C2927" s="64" t="s">
        <v>323</v>
      </c>
      <c r="D2927" s="87"/>
      <c r="E2927" s="81" t="s">
        <v>13674</v>
      </c>
      <c r="F2927" s="87"/>
      <c r="G2927" s="63" t="s">
        <v>10335</v>
      </c>
      <c r="H2927" s="81" t="s">
        <v>763</v>
      </c>
      <c r="I2927" s="67" t="s">
        <v>10374</v>
      </c>
      <c r="J2927" s="89"/>
      <c r="K2927" s="89"/>
      <c r="L2927" s="89"/>
      <c r="M2927" s="89"/>
      <c r="N2927" s="89"/>
      <c r="O2927" s="71" t="s">
        <v>10335</v>
      </c>
      <c r="P2927" s="71"/>
      <c r="Q2927" s="71" t="s">
        <v>10338</v>
      </c>
      <c r="R2927" s="79" t="s">
        <v>10339</v>
      </c>
      <c r="S2927" s="74" t="n">
        <v>45196</v>
      </c>
      <c r="T2927" s="74" t="n">
        <v>45926</v>
      </c>
      <c r="U2927" s="87" t="s">
        <v>10340</v>
      </c>
      <c r="V2927" s="87" t="s">
        <v>10341</v>
      </c>
      <c r="W2927" s="76"/>
      <c r="X2927" s="71" t="s">
        <v>10335</v>
      </c>
      <c r="Y2927" s="71" t="s">
        <v>10342</v>
      </c>
      <c r="Z2927" s="79" t="s">
        <v>10629</v>
      </c>
      <c r="AA2927" s="89"/>
      <c r="AB2927" s="89"/>
      <c r="AC2927" s="89"/>
      <c r="AD2927" s="89"/>
      <c r="AE2927" s="97" t="s">
        <v>10630</v>
      </c>
      <c r="AF2927" s="89"/>
      <c r="AG2927" s="89"/>
      <c r="AH2927" s="89"/>
      <c r="AI2927" s="67" t="s">
        <v>10848</v>
      </c>
      <c r="AJ2927" s="79" t="s">
        <v>42</v>
      </c>
      <c r="AK2927" s="68"/>
      <c r="AL2927" s="68"/>
      <c r="AM2927" s="68"/>
      <c r="AN2927" s="110"/>
      <c r="AO2927" s="110"/>
      <c r="AP2927" s="107"/>
      <c r="AQ2927" s="68"/>
    </row>
    <row r="2928" customFormat="false" ht="15" hidden="false" customHeight="false" outlineLevel="0" collapsed="false">
      <c r="B2928" s="1" t="str">
        <f aca="false">поверители!$E2928</f>
        <v>01093</v>
      </c>
      <c r="C2928" s="64" t="s">
        <v>323</v>
      </c>
      <c r="D2928" s="87"/>
      <c r="E2928" s="81" t="s">
        <v>6576</v>
      </c>
      <c r="F2928" s="87"/>
      <c r="G2928" s="63" t="s">
        <v>10335</v>
      </c>
      <c r="H2928" s="81" t="s">
        <v>782</v>
      </c>
      <c r="I2928" s="67" t="s">
        <v>10652</v>
      </c>
      <c r="J2928" s="89"/>
      <c r="K2928" s="89"/>
      <c r="L2928" s="89"/>
      <c r="M2928" s="89"/>
      <c r="N2928" s="89"/>
      <c r="O2928" s="71" t="s">
        <v>10335</v>
      </c>
      <c r="P2928" s="71"/>
      <c r="Q2928" s="71" t="s">
        <v>10338</v>
      </c>
      <c r="R2928" s="79" t="s">
        <v>10339</v>
      </c>
      <c r="S2928" s="74" t="n">
        <v>45196</v>
      </c>
      <c r="T2928" s="74" t="n">
        <v>45926</v>
      </c>
      <c r="U2928" s="87" t="s">
        <v>10340</v>
      </c>
      <c r="V2928" s="87" t="s">
        <v>10341</v>
      </c>
      <c r="W2928" s="76"/>
      <c r="X2928" s="71" t="s">
        <v>10335</v>
      </c>
      <c r="Y2928" s="71" t="s">
        <v>10342</v>
      </c>
      <c r="Z2928" s="79" t="s">
        <v>10629</v>
      </c>
      <c r="AA2928" s="89"/>
      <c r="AB2928" s="89"/>
      <c r="AC2928" s="89"/>
      <c r="AD2928" s="89"/>
      <c r="AE2928" s="97" t="s">
        <v>10630</v>
      </c>
      <c r="AF2928" s="89"/>
      <c r="AG2928" s="89"/>
      <c r="AH2928" s="89"/>
      <c r="AI2928" s="67" t="s">
        <v>10609</v>
      </c>
      <c r="AJ2928" s="79" t="s">
        <v>42</v>
      </c>
      <c r="AK2928" s="68"/>
      <c r="AL2928" s="68"/>
      <c r="AM2928" s="68"/>
      <c r="AN2928" s="110"/>
      <c r="AO2928" s="110"/>
      <c r="AP2928" s="107"/>
      <c r="AQ2928" s="68"/>
    </row>
    <row r="2929" customFormat="false" ht="15" hidden="false" customHeight="false" outlineLevel="0" collapsed="false">
      <c r="B2929" s="1" t="str">
        <f aca="false">поверители!$E2929</f>
        <v>01099</v>
      </c>
      <c r="C2929" s="64" t="s">
        <v>323</v>
      </c>
      <c r="D2929" s="87"/>
      <c r="E2929" s="81" t="s">
        <v>13675</v>
      </c>
      <c r="F2929" s="87"/>
      <c r="G2929" s="63" t="s">
        <v>10335</v>
      </c>
      <c r="H2929" s="81" t="s">
        <v>782</v>
      </c>
      <c r="I2929" s="67" t="s">
        <v>10652</v>
      </c>
      <c r="J2929" s="89"/>
      <c r="K2929" s="89"/>
      <c r="L2929" s="89"/>
      <c r="M2929" s="89"/>
      <c r="N2929" s="89"/>
      <c r="O2929" s="71" t="s">
        <v>10335</v>
      </c>
      <c r="P2929" s="71"/>
      <c r="Q2929" s="71" t="s">
        <v>10338</v>
      </c>
      <c r="R2929" s="79" t="s">
        <v>10339</v>
      </c>
      <c r="S2929" s="74" t="n">
        <v>45196</v>
      </c>
      <c r="T2929" s="74" t="n">
        <v>45926</v>
      </c>
      <c r="U2929" s="87" t="s">
        <v>10340</v>
      </c>
      <c r="V2929" s="87" t="s">
        <v>10341</v>
      </c>
      <c r="W2929" s="76"/>
      <c r="X2929" s="71" t="s">
        <v>10335</v>
      </c>
      <c r="Y2929" s="71" t="s">
        <v>10342</v>
      </c>
      <c r="Z2929" s="79" t="s">
        <v>10629</v>
      </c>
      <c r="AA2929" s="89"/>
      <c r="AB2929" s="89"/>
      <c r="AC2929" s="89"/>
      <c r="AD2929" s="89"/>
      <c r="AE2929" s="97" t="s">
        <v>10630</v>
      </c>
      <c r="AF2929" s="89"/>
      <c r="AG2929" s="89"/>
      <c r="AH2929" s="89"/>
      <c r="AI2929" s="67" t="s">
        <v>10562</v>
      </c>
      <c r="AJ2929" s="79" t="s">
        <v>42</v>
      </c>
      <c r="AK2929" s="68"/>
      <c r="AL2929" s="68"/>
      <c r="AM2929" s="68"/>
      <c r="AN2929" s="110"/>
      <c r="AO2929" s="110"/>
      <c r="AP2929" s="107"/>
      <c r="AQ2929" s="68"/>
    </row>
    <row r="2930" customFormat="false" ht="15" hidden="false" customHeight="false" outlineLevel="0" collapsed="false">
      <c r="B2930" s="1" t="str">
        <f aca="false">поверители!$E2930</f>
        <v>01760</v>
      </c>
      <c r="C2930" s="64" t="s">
        <v>323</v>
      </c>
      <c r="D2930" s="87"/>
      <c r="E2930" s="81" t="s">
        <v>13676</v>
      </c>
      <c r="F2930" s="87"/>
      <c r="G2930" s="63" t="s">
        <v>10335</v>
      </c>
      <c r="H2930" s="81" t="s">
        <v>2290</v>
      </c>
      <c r="I2930" s="67" t="s">
        <v>10374</v>
      </c>
      <c r="J2930" s="89"/>
      <c r="K2930" s="89"/>
      <c r="L2930" s="89"/>
      <c r="M2930" s="89"/>
      <c r="N2930" s="89"/>
      <c r="O2930" s="71" t="s">
        <v>10335</v>
      </c>
      <c r="P2930" s="71"/>
      <c r="Q2930" s="71" t="s">
        <v>10338</v>
      </c>
      <c r="R2930" s="79" t="s">
        <v>10339</v>
      </c>
      <c r="S2930" s="74" t="n">
        <v>45196</v>
      </c>
      <c r="T2930" s="74" t="n">
        <v>45926</v>
      </c>
      <c r="U2930" s="87" t="s">
        <v>10340</v>
      </c>
      <c r="V2930" s="87" t="s">
        <v>10341</v>
      </c>
      <c r="W2930" s="76"/>
      <c r="X2930" s="71" t="s">
        <v>10335</v>
      </c>
      <c r="Y2930" s="71" t="s">
        <v>10342</v>
      </c>
      <c r="Z2930" s="79" t="s">
        <v>10629</v>
      </c>
      <c r="AA2930" s="89"/>
      <c r="AB2930" s="89"/>
      <c r="AC2930" s="89"/>
      <c r="AD2930" s="89"/>
      <c r="AE2930" s="97" t="s">
        <v>10630</v>
      </c>
      <c r="AF2930" s="89"/>
      <c r="AG2930" s="89"/>
      <c r="AH2930" s="89"/>
      <c r="AI2930" s="67" t="s">
        <v>10741</v>
      </c>
      <c r="AJ2930" s="79" t="s">
        <v>42</v>
      </c>
      <c r="AK2930" s="68"/>
      <c r="AL2930" s="68"/>
      <c r="AM2930" s="68"/>
      <c r="AN2930" s="110"/>
      <c r="AO2930" s="110"/>
      <c r="AP2930" s="107"/>
      <c r="AQ2930" s="68"/>
    </row>
    <row r="2931" customFormat="false" ht="15" hidden="false" customHeight="false" outlineLevel="0" collapsed="false">
      <c r="B2931" s="1" t="str">
        <f aca="false">поверители!$E2931</f>
        <v>01762</v>
      </c>
      <c r="C2931" s="64" t="s">
        <v>323</v>
      </c>
      <c r="D2931" s="87"/>
      <c r="E2931" s="81" t="s">
        <v>13677</v>
      </c>
      <c r="F2931" s="87"/>
      <c r="G2931" s="63" t="s">
        <v>10335</v>
      </c>
      <c r="H2931" s="81" t="s">
        <v>326</v>
      </c>
      <c r="I2931" s="67" t="s">
        <v>10374</v>
      </c>
      <c r="J2931" s="89"/>
      <c r="K2931" s="89"/>
      <c r="L2931" s="89"/>
      <c r="M2931" s="89"/>
      <c r="N2931" s="89"/>
      <c r="O2931" s="71" t="s">
        <v>10335</v>
      </c>
      <c r="P2931" s="71"/>
      <c r="Q2931" s="71" t="s">
        <v>10338</v>
      </c>
      <c r="R2931" s="79" t="s">
        <v>10339</v>
      </c>
      <c r="S2931" s="74" t="n">
        <v>45196</v>
      </c>
      <c r="T2931" s="74" t="n">
        <v>45926</v>
      </c>
      <c r="U2931" s="87" t="s">
        <v>10340</v>
      </c>
      <c r="V2931" s="87" t="s">
        <v>10341</v>
      </c>
      <c r="W2931" s="76"/>
      <c r="X2931" s="71" t="s">
        <v>10335</v>
      </c>
      <c r="Y2931" s="71" t="s">
        <v>10342</v>
      </c>
      <c r="Z2931" s="79" t="s">
        <v>10629</v>
      </c>
      <c r="AA2931" s="89"/>
      <c r="AB2931" s="89"/>
      <c r="AC2931" s="89"/>
      <c r="AD2931" s="89"/>
      <c r="AE2931" s="97" t="s">
        <v>10630</v>
      </c>
      <c r="AF2931" s="89"/>
      <c r="AG2931" s="89"/>
      <c r="AH2931" s="89"/>
      <c r="AI2931" s="67" t="s">
        <v>10562</v>
      </c>
      <c r="AJ2931" s="79" t="s">
        <v>42</v>
      </c>
      <c r="AK2931" s="68"/>
      <c r="AL2931" s="68"/>
      <c r="AM2931" s="68"/>
      <c r="AN2931" s="110"/>
      <c r="AO2931" s="110"/>
      <c r="AP2931" s="107"/>
      <c r="AQ2931" s="68"/>
    </row>
    <row r="2932" customFormat="false" ht="15" hidden="false" customHeight="false" outlineLevel="0" collapsed="false">
      <c r="B2932" s="1" t="str">
        <f aca="false">поверители!$E2932</f>
        <v>01778</v>
      </c>
      <c r="C2932" s="64" t="s">
        <v>323</v>
      </c>
      <c r="D2932" s="87"/>
      <c r="E2932" s="81" t="s">
        <v>13678</v>
      </c>
      <c r="F2932" s="87"/>
      <c r="G2932" s="63" t="s">
        <v>10335</v>
      </c>
      <c r="H2932" s="81" t="s">
        <v>763</v>
      </c>
      <c r="I2932" s="67" t="s">
        <v>10374</v>
      </c>
      <c r="J2932" s="89"/>
      <c r="K2932" s="89"/>
      <c r="L2932" s="89"/>
      <c r="M2932" s="89"/>
      <c r="N2932" s="89"/>
      <c r="O2932" s="71" t="s">
        <v>10335</v>
      </c>
      <c r="P2932" s="71"/>
      <c r="Q2932" s="71" t="s">
        <v>10338</v>
      </c>
      <c r="R2932" s="79" t="s">
        <v>10339</v>
      </c>
      <c r="S2932" s="74" t="n">
        <v>45196</v>
      </c>
      <c r="T2932" s="74" t="n">
        <v>45926</v>
      </c>
      <c r="U2932" s="87" t="s">
        <v>10340</v>
      </c>
      <c r="V2932" s="87" t="s">
        <v>10341</v>
      </c>
      <c r="W2932" s="76"/>
      <c r="X2932" s="71" t="s">
        <v>10335</v>
      </c>
      <c r="Y2932" s="71" t="s">
        <v>10342</v>
      </c>
      <c r="Z2932" s="79" t="s">
        <v>10629</v>
      </c>
      <c r="AA2932" s="89"/>
      <c r="AB2932" s="89"/>
      <c r="AC2932" s="89"/>
      <c r="AD2932" s="89"/>
      <c r="AE2932" s="97" t="s">
        <v>10630</v>
      </c>
      <c r="AF2932" s="89"/>
      <c r="AG2932" s="89"/>
      <c r="AH2932" s="89"/>
      <c r="AI2932" s="67" t="s">
        <v>10848</v>
      </c>
      <c r="AJ2932" s="79" t="s">
        <v>42</v>
      </c>
      <c r="AK2932" s="68"/>
      <c r="AL2932" s="68"/>
      <c r="AM2932" s="68"/>
      <c r="AN2932" s="110"/>
      <c r="AO2932" s="110"/>
      <c r="AP2932" s="107"/>
      <c r="AQ2932" s="68"/>
    </row>
    <row r="2933" customFormat="false" ht="15" hidden="false" customHeight="false" outlineLevel="0" collapsed="false">
      <c r="B2933" s="1" t="str">
        <f aca="false">поверители!$E2933</f>
        <v>02724</v>
      </c>
      <c r="C2933" s="64" t="s">
        <v>323</v>
      </c>
      <c r="D2933" s="87"/>
      <c r="E2933" s="81" t="s">
        <v>12794</v>
      </c>
      <c r="F2933" s="87"/>
      <c r="G2933" s="63" t="s">
        <v>10335</v>
      </c>
      <c r="H2933" s="81" t="s">
        <v>326</v>
      </c>
      <c r="I2933" s="67" t="s">
        <v>10652</v>
      </c>
      <c r="J2933" s="89"/>
      <c r="K2933" s="89"/>
      <c r="L2933" s="89"/>
      <c r="M2933" s="89"/>
      <c r="N2933" s="89"/>
      <c r="O2933" s="71" t="s">
        <v>10335</v>
      </c>
      <c r="P2933" s="71"/>
      <c r="Q2933" s="71" t="s">
        <v>10338</v>
      </c>
      <c r="R2933" s="79" t="s">
        <v>10339</v>
      </c>
      <c r="S2933" s="74" t="n">
        <v>45196</v>
      </c>
      <c r="T2933" s="74" t="n">
        <v>45926</v>
      </c>
      <c r="U2933" s="87" t="s">
        <v>10340</v>
      </c>
      <c r="V2933" s="87" t="s">
        <v>10341</v>
      </c>
      <c r="W2933" s="76"/>
      <c r="X2933" s="71" t="s">
        <v>10335</v>
      </c>
      <c r="Y2933" s="71" t="s">
        <v>10342</v>
      </c>
      <c r="Z2933" s="79" t="s">
        <v>10629</v>
      </c>
      <c r="AA2933" s="89"/>
      <c r="AB2933" s="89"/>
      <c r="AC2933" s="89"/>
      <c r="AD2933" s="89"/>
      <c r="AE2933" s="97" t="s">
        <v>10630</v>
      </c>
      <c r="AF2933" s="89"/>
      <c r="AG2933" s="89"/>
      <c r="AH2933" s="89"/>
      <c r="AI2933" s="67" t="s">
        <v>10845</v>
      </c>
      <c r="AJ2933" s="79" t="s">
        <v>42</v>
      </c>
      <c r="AK2933" s="68"/>
      <c r="AL2933" s="68"/>
      <c r="AM2933" s="68"/>
      <c r="AN2933" s="110"/>
      <c r="AO2933" s="110"/>
      <c r="AP2933" s="107"/>
      <c r="AQ2933" s="68"/>
    </row>
    <row r="2934" customFormat="false" ht="15" hidden="false" customHeight="false" outlineLevel="0" collapsed="false">
      <c r="B2934" s="1" t="str">
        <f aca="false">поверители!$E2934</f>
        <v>02733</v>
      </c>
      <c r="C2934" s="64" t="s">
        <v>323</v>
      </c>
      <c r="D2934" s="87"/>
      <c r="E2934" s="81" t="s">
        <v>13679</v>
      </c>
      <c r="F2934" s="87"/>
      <c r="G2934" s="63" t="s">
        <v>10335</v>
      </c>
      <c r="H2934" s="81" t="s">
        <v>815</v>
      </c>
      <c r="I2934" s="67" t="s">
        <v>10652</v>
      </c>
      <c r="J2934" s="89"/>
      <c r="K2934" s="89"/>
      <c r="L2934" s="89"/>
      <c r="M2934" s="89"/>
      <c r="N2934" s="89"/>
      <c r="O2934" s="71" t="s">
        <v>10335</v>
      </c>
      <c r="P2934" s="71"/>
      <c r="Q2934" s="71" t="s">
        <v>10338</v>
      </c>
      <c r="R2934" s="79" t="s">
        <v>10339</v>
      </c>
      <c r="S2934" s="74" t="n">
        <v>45196</v>
      </c>
      <c r="T2934" s="74" t="n">
        <v>45926</v>
      </c>
      <c r="U2934" s="87" t="s">
        <v>10340</v>
      </c>
      <c r="V2934" s="87" t="s">
        <v>10341</v>
      </c>
      <c r="W2934" s="76"/>
      <c r="X2934" s="71" t="s">
        <v>10335</v>
      </c>
      <c r="Y2934" s="71" t="s">
        <v>10342</v>
      </c>
      <c r="Z2934" s="79" t="s">
        <v>10629</v>
      </c>
      <c r="AA2934" s="89"/>
      <c r="AB2934" s="89"/>
      <c r="AC2934" s="89"/>
      <c r="AD2934" s="89"/>
      <c r="AE2934" s="97" t="s">
        <v>10630</v>
      </c>
      <c r="AF2934" s="89"/>
      <c r="AG2934" s="89"/>
      <c r="AH2934" s="89"/>
      <c r="AI2934" s="67" t="s">
        <v>13680</v>
      </c>
      <c r="AJ2934" s="79" t="s">
        <v>42</v>
      </c>
      <c r="AK2934" s="68"/>
      <c r="AL2934" s="68"/>
      <c r="AM2934" s="68"/>
      <c r="AN2934" s="110"/>
      <c r="AO2934" s="110"/>
      <c r="AP2934" s="107"/>
      <c r="AQ2934" s="68"/>
    </row>
    <row r="2935" customFormat="false" ht="15" hidden="false" customHeight="false" outlineLevel="0" collapsed="false">
      <c r="B2935" s="1" t="str">
        <f aca="false">поверители!$E2935</f>
        <v>02754</v>
      </c>
      <c r="C2935" s="64" t="s">
        <v>323</v>
      </c>
      <c r="D2935" s="87"/>
      <c r="E2935" s="81" t="s">
        <v>6720</v>
      </c>
      <c r="F2935" s="87"/>
      <c r="G2935" s="63" t="s">
        <v>10335</v>
      </c>
      <c r="H2935" s="81" t="s">
        <v>326</v>
      </c>
      <c r="I2935" s="67" t="s">
        <v>10652</v>
      </c>
      <c r="J2935" s="89"/>
      <c r="K2935" s="89"/>
      <c r="L2935" s="89"/>
      <c r="M2935" s="89"/>
      <c r="N2935" s="89"/>
      <c r="O2935" s="71" t="s">
        <v>10335</v>
      </c>
      <c r="P2935" s="71"/>
      <c r="Q2935" s="71" t="s">
        <v>10338</v>
      </c>
      <c r="R2935" s="79" t="s">
        <v>10339</v>
      </c>
      <c r="S2935" s="74" t="n">
        <v>45196</v>
      </c>
      <c r="T2935" s="74" t="n">
        <v>45926</v>
      </c>
      <c r="U2935" s="87" t="s">
        <v>10340</v>
      </c>
      <c r="V2935" s="87" t="s">
        <v>10341</v>
      </c>
      <c r="W2935" s="76"/>
      <c r="X2935" s="71" t="s">
        <v>10335</v>
      </c>
      <c r="Y2935" s="71" t="s">
        <v>10342</v>
      </c>
      <c r="Z2935" s="79" t="s">
        <v>10629</v>
      </c>
      <c r="AA2935" s="89"/>
      <c r="AB2935" s="89"/>
      <c r="AC2935" s="89"/>
      <c r="AD2935" s="89"/>
      <c r="AE2935" s="97" t="s">
        <v>10630</v>
      </c>
      <c r="AF2935" s="89"/>
      <c r="AG2935" s="89"/>
      <c r="AH2935" s="89"/>
      <c r="AI2935" s="67" t="s">
        <v>10845</v>
      </c>
      <c r="AJ2935" s="79" t="s">
        <v>42</v>
      </c>
      <c r="AK2935" s="68"/>
      <c r="AL2935" s="68"/>
      <c r="AM2935" s="68"/>
      <c r="AN2935" s="110"/>
      <c r="AO2935" s="110"/>
      <c r="AP2935" s="107"/>
      <c r="AQ2935" s="68"/>
    </row>
    <row r="2936" customFormat="false" ht="15" hidden="false" customHeight="false" outlineLevel="0" collapsed="false">
      <c r="B2936" s="1" t="str">
        <f aca="false">поверители!$E2936</f>
        <v>03451</v>
      </c>
      <c r="C2936" s="64" t="s">
        <v>323</v>
      </c>
      <c r="D2936" s="87"/>
      <c r="E2936" s="67" t="s">
        <v>13681</v>
      </c>
      <c r="F2936" s="87"/>
      <c r="G2936" s="63" t="s">
        <v>10335</v>
      </c>
      <c r="H2936" s="81" t="s">
        <v>763</v>
      </c>
      <c r="I2936" s="67" t="s">
        <v>10652</v>
      </c>
      <c r="J2936" s="89"/>
      <c r="K2936" s="89"/>
      <c r="L2936" s="89"/>
      <c r="M2936" s="89"/>
      <c r="N2936" s="89"/>
      <c r="O2936" s="71" t="s">
        <v>10335</v>
      </c>
      <c r="P2936" s="71"/>
      <c r="Q2936" s="71" t="s">
        <v>10338</v>
      </c>
      <c r="R2936" s="79" t="s">
        <v>10339</v>
      </c>
      <c r="S2936" s="74" t="n">
        <v>45196</v>
      </c>
      <c r="T2936" s="74" t="n">
        <v>45926</v>
      </c>
      <c r="U2936" s="87" t="s">
        <v>10340</v>
      </c>
      <c r="V2936" s="87" t="s">
        <v>10341</v>
      </c>
      <c r="W2936" s="76"/>
      <c r="X2936" s="71" t="s">
        <v>10335</v>
      </c>
      <c r="Y2936" s="71" t="s">
        <v>10342</v>
      </c>
      <c r="Z2936" s="79" t="s">
        <v>10629</v>
      </c>
      <c r="AA2936" s="89"/>
      <c r="AB2936" s="89"/>
      <c r="AC2936" s="89"/>
      <c r="AD2936" s="89"/>
      <c r="AE2936" s="97" t="s">
        <v>10630</v>
      </c>
      <c r="AF2936" s="89"/>
      <c r="AG2936" s="89"/>
      <c r="AH2936" s="89"/>
      <c r="AI2936" s="67" t="s">
        <v>10979</v>
      </c>
      <c r="AJ2936" s="79" t="s">
        <v>42</v>
      </c>
      <c r="AK2936" s="68"/>
      <c r="AL2936" s="68"/>
      <c r="AM2936" s="68"/>
      <c r="AN2936" s="110"/>
      <c r="AO2936" s="110"/>
      <c r="AP2936" s="107"/>
      <c r="AQ2936" s="68"/>
    </row>
    <row r="2937" customFormat="false" ht="15" hidden="false" customHeight="false" outlineLevel="0" collapsed="false">
      <c r="B2937" s="1" t="str">
        <f aca="false">поверители!$E2937</f>
        <v>03460</v>
      </c>
      <c r="C2937" s="64" t="s">
        <v>323</v>
      </c>
      <c r="D2937" s="87"/>
      <c r="E2937" s="67" t="s">
        <v>13682</v>
      </c>
      <c r="F2937" s="87"/>
      <c r="G2937" s="63" t="s">
        <v>10335</v>
      </c>
      <c r="H2937" s="81" t="s">
        <v>2279</v>
      </c>
      <c r="I2937" s="67" t="s">
        <v>10652</v>
      </c>
      <c r="J2937" s="89"/>
      <c r="K2937" s="89"/>
      <c r="L2937" s="89"/>
      <c r="M2937" s="89"/>
      <c r="N2937" s="89"/>
      <c r="O2937" s="71" t="s">
        <v>10335</v>
      </c>
      <c r="P2937" s="71"/>
      <c r="Q2937" s="71" t="s">
        <v>10338</v>
      </c>
      <c r="R2937" s="79" t="s">
        <v>10339</v>
      </c>
      <c r="S2937" s="74" t="n">
        <v>45196</v>
      </c>
      <c r="T2937" s="74" t="n">
        <v>45926</v>
      </c>
      <c r="U2937" s="87" t="s">
        <v>10340</v>
      </c>
      <c r="V2937" s="87" t="s">
        <v>10341</v>
      </c>
      <c r="W2937" s="76"/>
      <c r="X2937" s="71" t="s">
        <v>10335</v>
      </c>
      <c r="Y2937" s="71" t="s">
        <v>10342</v>
      </c>
      <c r="Z2937" s="79" t="s">
        <v>10629</v>
      </c>
      <c r="AA2937" s="89"/>
      <c r="AB2937" s="89"/>
      <c r="AC2937" s="89"/>
      <c r="AD2937" s="89"/>
      <c r="AE2937" s="97" t="s">
        <v>10630</v>
      </c>
      <c r="AF2937" s="89"/>
      <c r="AG2937" s="89"/>
      <c r="AH2937" s="89"/>
      <c r="AI2937" s="67" t="s">
        <v>10716</v>
      </c>
      <c r="AJ2937" s="79" t="s">
        <v>42</v>
      </c>
      <c r="AK2937" s="68"/>
      <c r="AL2937" s="68"/>
      <c r="AM2937" s="68"/>
      <c r="AN2937" s="110"/>
      <c r="AO2937" s="110"/>
      <c r="AP2937" s="107"/>
      <c r="AQ2937" s="68"/>
    </row>
    <row r="2938" customFormat="false" ht="15" hidden="false" customHeight="false" outlineLevel="0" collapsed="false">
      <c r="B2938" s="1" t="str">
        <f aca="false">поверители!$E2938</f>
        <v>03491</v>
      </c>
      <c r="C2938" s="64" t="s">
        <v>323</v>
      </c>
      <c r="D2938" s="87"/>
      <c r="E2938" s="67" t="s">
        <v>6756</v>
      </c>
      <c r="F2938" s="87"/>
      <c r="G2938" s="63" t="s">
        <v>10335</v>
      </c>
      <c r="H2938" s="81" t="s">
        <v>782</v>
      </c>
      <c r="I2938" s="67" t="s">
        <v>10374</v>
      </c>
      <c r="J2938" s="89"/>
      <c r="K2938" s="89"/>
      <c r="L2938" s="89"/>
      <c r="M2938" s="89"/>
      <c r="N2938" s="89"/>
      <c r="O2938" s="71" t="s">
        <v>10335</v>
      </c>
      <c r="P2938" s="71"/>
      <c r="Q2938" s="71" t="s">
        <v>10338</v>
      </c>
      <c r="R2938" s="79" t="s">
        <v>10339</v>
      </c>
      <c r="S2938" s="74" t="n">
        <v>45196</v>
      </c>
      <c r="T2938" s="74" t="n">
        <v>45926</v>
      </c>
      <c r="U2938" s="87" t="s">
        <v>10340</v>
      </c>
      <c r="V2938" s="87" t="s">
        <v>10341</v>
      </c>
      <c r="W2938" s="76"/>
      <c r="X2938" s="71" t="s">
        <v>10335</v>
      </c>
      <c r="Y2938" s="71" t="s">
        <v>10342</v>
      </c>
      <c r="Z2938" s="79" t="s">
        <v>10629</v>
      </c>
      <c r="AA2938" s="89"/>
      <c r="AB2938" s="89"/>
      <c r="AC2938" s="89"/>
      <c r="AD2938" s="89"/>
      <c r="AE2938" s="97" t="s">
        <v>10630</v>
      </c>
      <c r="AF2938" s="89"/>
      <c r="AG2938" s="89"/>
      <c r="AH2938" s="89"/>
      <c r="AI2938" s="67" t="s">
        <v>10609</v>
      </c>
      <c r="AJ2938" s="79" t="s">
        <v>42</v>
      </c>
      <c r="AK2938" s="68"/>
      <c r="AL2938" s="68"/>
      <c r="AM2938" s="68"/>
      <c r="AN2938" s="110"/>
      <c r="AO2938" s="110"/>
      <c r="AP2938" s="107"/>
      <c r="AQ2938" s="68"/>
    </row>
    <row r="2939" customFormat="false" ht="15" hidden="false" customHeight="false" outlineLevel="0" collapsed="false">
      <c r="B2939" s="1" t="str">
        <f aca="false">поверители!$E2939</f>
        <v>05336</v>
      </c>
      <c r="C2939" s="64" t="s">
        <v>323</v>
      </c>
      <c r="D2939" s="87"/>
      <c r="E2939" s="81" t="s">
        <v>13683</v>
      </c>
      <c r="F2939" s="87"/>
      <c r="G2939" s="63" t="s">
        <v>10335</v>
      </c>
      <c r="H2939" s="81" t="s">
        <v>763</v>
      </c>
      <c r="I2939" s="67" t="s">
        <v>10374</v>
      </c>
      <c r="J2939" s="89"/>
      <c r="K2939" s="89"/>
      <c r="L2939" s="89"/>
      <c r="M2939" s="89"/>
      <c r="N2939" s="89"/>
      <c r="O2939" s="71" t="s">
        <v>10335</v>
      </c>
      <c r="P2939" s="71"/>
      <c r="Q2939" s="71" t="s">
        <v>10338</v>
      </c>
      <c r="R2939" s="79" t="s">
        <v>10339</v>
      </c>
      <c r="S2939" s="74" t="n">
        <v>45196</v>
      </c>
      <c r="T2939" s="74" t="n">
        <v>45926</v>
      </c>
      <c r="U2939" s="87" t="s">
        <v>10340</v>
      </c>
      <c r="V2939" s="87" t="s">
        <v>10341</v>
      </c>
      <c r="W2939" s="76"/>
      <c r="X2939" s="71" t="s">
        <v>10335</v>
      </c>
      <c r="Y2939" s="71" t="s">
        <v>10342</v>
      </c>
      <c r="Z2939" s="79" t="s">
        <v>10629</v>
      </c>
      <c r="AA2939" s="89"/>
      <c r="AB2939" s="89"/>
      <c r="AC2939" s="89"/>
      <c r="AD2939" s="89"/>
      <c r="AE2939" s="97" t="s">
        <v>10630</v>
      </c>
      <c r="AF2939" s="89"/>
      <c r="AG2939" s="89"/>
      <c r="AH2939" s="89"/>
      <c r="AI2939" s="67" t="s">
        <v>11363</v>
      </c>
      <c r="AJ2939" s="79" t="s">
        <v>42</v>
      </c>
      <c r="AK2939" s="68"/>
      <c r="AL2939" s="68"/>
      <c r="AM2939" s="68"/>
      <c r="AN2939" s="110"/>
      <c r="AO2939" s="110"/>
      <c r="AP2939" s="107"/>
      <c r="AQ2939" s="68"/>
    </row>
    <row r="2940" customFormat="false" ht="15" hidden="false" customHeight="false" outlineLevel="0" collapsed="false">
      <c r="B2940" s="1" t="str">
        <f aca="false">поверители!$E2940</f>
        <v>05924</v>
      </c>
      <c r="C2940" s="64" t="s">
        <v>323</v>
      </c>
      <c r="D2940" s="87"/>
      <c r="E2940" s="67" t="s">
        <v>6780</v>
      </c>
      <c r="F2940" s="87"/>
      <c r="G2940" s="63" t="s">
        <v>10335</v>
      </c>
      <c r="H2940" s="81" t="s">
        <v>782</v>
      </c>
      <c r="I2940" s="67" t="s">
        <v>10374</v>
      </c>
      <c r="J2940" s="89"/>
      <c r="K2940" s="89"/>
      <c r="L2940" s="89"/>
      <c r="M2940" s="89"/>
      <c r="N2940" s="89"/>
      <c r="O2940" s="71" t="s">
        <v>10335</v>
      </c>
      <c r="P2940" s="71"/>
      <c r="Q2940" s="71" t="s">
        <v>10338</v>
      </c>
      <c r="R2940" s="79" t="s">
        <v>10339</v>
      </c>
      <c r="S2940" s="74" t="n">
        <v>45196</v>
      </c>
      <c r="T2940" s="74" t="n">
        <v>45926</v>
      </c>
      <c r="U2940" s="87" t="s">
        <v>10340</v>
      </c>
      <c r="V2940" s="87" t="s">
        <v>10341</v>
      </c>
      <c r="W2940" s="76"/>
      <c r="X2940" s="71" t="s">
        <v>10335</v>
      </c>
      <c r="Y2940" s="71" t="s">
        <v>10342</v>
      </c>
      <c r="Z2940" s="79" t="s">
        <v>10629</v>
      </c>
      <c r="AA2940" s="89"/>
      <c r="AB2940" s="89"/>
      <c r="AC2940" s="89"/>
      <c r="AD2940" s="89"/>
      <c r="AE2940" s="97" t="s">
        <v>10630</v>
      </c>
      <c r="AF2940" s="89"/>
      <c r="AG2940" s="89"/>
      <c r="AH2940" s="89"/>
      <c r="AI2940" s="67" t="s">
        <v>10609</v>
      </c>
      <c r="AJ2940" s="79" t="s">
        <v>42</v>
      </c>
      <c r="AK2940" s="68"/>
      <c r="AL2940" s="68"/>
      <c r="AM2940" s="68"/>
      <c r="AN2940" s="110"/>
      <c r="AO2940" s="110"/>
      <c r="AP2940" s="107"/>
      <c r="AQ2940" s="68"/>
    </row>
    <row r="2941" customFormat="false" ht="15" hidden="false" customHeight="false" outlineLevel="0" collapsed="false">
      <c r="B2941" s="1" t="str">
        <f aca="false">поверители!$E2941</f>
        <v>05927</v>
      </c>
      <c r="C2941" s="64" t="s">
        <v>317</v>
      </c>
      <c r="D2941" s="87"/>
      <c r="E2941" s="67" t="s">
        <v>13684</v>
      </c>
      <c r="F2941" s="87"/>
      <c r="G2941" s="63" t="s">
        <v>10335</v>
      </c>
      <c r="H2941" s="63" t="s">
        <v>1779</v>
      </c>
      <c r="I2941" s="67" t="s">
        <v>10667</v>
      </c>
      <c r="J2941" s="89"/>
      <c r="K2941" s="89"/>
      <c r="L2941" s="89"/>
      <c r="M2941" s="89"/>
      <c r="N2941" s="89"/>
      <c r="O2941" s="71" t="s">
        <v>10335</v>
      </c>
      <c r="P2941" s="71"/>
      <c r="Q2941" s="71" t="s">
        <v>10338</v>
      </c>
      <c r="R2941" s="79" t="s">
        <v>10339</v>
      </c>
      <c r="S2941" s="74" t="n">
        <v>45196</v>
      </c>
      <c r="T2941" s="74" t="n">
        <v>45926</v>
      </c>
      <c r="U2941" s="87" t="s">
        <v>10340</v>
      </c>
      <c r="V2941" s="87" t="s">
        <v>10341</v>
      </c>
      <c r="W2941" s="76"/>
      <c r="X2941" s="71" t="s">
        <v>10335</v>
      </c>
      <c r="Y2941" s="71" t="s">
        <v>10342</v>
      </c>
      <c r="Z2941" s="79" t="s">
        <v>10629</v>
      </c>
      <c r="AA2941" s="89"/>
      <c r="AB2941" s="89"/>
      <c r="AC2941" s="89"/>
      <c r="AD2941" s="89"/>
      <c r="AE2941" s="97" t="s">
        <v>10630</v>
      </c>
      <c r="AF2941" s="89"/>
      <c r="AG2941" s="89"/>
      <c r="AH2941" s="89"/>
      <c r="AI2941" s="67" t="s">
        <v>10573</v>
      </c>
      <c r="AJ2941" s="79" t="s">
        <v>42</v>
      </c>
      <c r="AK2941" s="68"/>
      <c r="AL2941" s="68"/>
      <c r="AM2941" s="68"/>
      <c r="AN2941" s="110"/>
      <c r="AO2941" s="110"/>
      <c r="AP2941" s="107"/>
      <c r="AQ2941" s="68"/>
    </row>
    <row r="2942" customFormat="false" ht="15" hidden="false" customHeight="false" outlineLevel="0" collapsed="false">
      <c r="B2942" s="1" t="str">
        <f aca="false">поверители!$E2942</f>
        <v>06119</v>
      </c>
      <c r="C2942" s="64" t="s">
        <v>323</v>
      </c>
      <c r="D2942" s="87"/>
      <c r="E2942" s="81" t="s">
        <v>11388</v>
      </c>
      <c r="F2942" s="87"/>
      <c r="G2942" s="63" t="s">
        <v>10335</v>
      </c>
      <c r="H2942" s="81" t="s">
        <v>326</v>
      </c>
      <c r="I2942" s="67" t="s">
        <v>10652</v>
      </c>
      <c r="J2942" s="89"/>
      <c r="K2942" s="89"/>
      <c r="L2942" s="89"/>
      <c r="M2942" s="89"/>
      <c r="N2942" s="89"/>
      <c r="O2942" s="71" t="s">
        <v>10335</v>
      </c>
      <c r="P2942" s="71"/>
      <c r="Q2942" s="71" t="s">
        <v>10338</v>
      </c>
      <c r="R2942" s="79" t="s">
        <v>10339</v>
      </c>
      <c r="S2942" s="74" t="n">
        <v>45196</v>
      </c>
      <c r="T2942" s="74" t="n">
        <v>45926</v>
      </c>
      <c r="U2942" s="87" t="s">
        <v>10340</v>
      </c>
      <c r="V2942" s="87" t="s">
        <v>10341</v>
      </c>
      <c r="W2942" s="76"/>
      <c r="X2942" s="71" t="s">
        <v>10335</v>
      </c>
      <c r="Y2942" s="71" t="s">
        <v>10342</v>
      </c>
      <c r="Z2942" s="79" t="s">
        <v>10629</v>
      </c>
      <c r="AA2942" s="89"/>
      <c r="AB2942" s="89"/>
      <c r="AC2942" s="89"/>
      <c r="AD2942" s="89"/>
      <c r="AE2942" s="97" t="s">
        <v>10630</v>
      </c>
      <c r="AF2942" s="89"/>
      <c r="AG2942" s="89"/>
      <c r="AH2942" s="89"/>
      <c r="AI2942" s="67" t="s">
        <v>10552</v>
      </c>
      <c r="AJ2942" s="79" t="s">
        <v>42</v>
      </c>
      <c r="AK2942" s="68"/>
      <c r="AL2942" s="68"/>
      <c r="AM2942" s="68"/>
      <c r="AN2942" s="110"/>
      <c r="AO2942" s="110"/>
      <c r="AP2942" s="107"/>
      <c r="AQ2942" s="68"/>
    </row>
    <row r="2943" customFormat="false" ht="15" hidden="false" customHeight="false" outlineLevel="0" collapsed="false">
      <c r="B2943" s="1" t="str">
        <f aca="false">поверители!$E2943</f>
        <v>06189</v>
      </c>
      <c r="C2943" s="64" t="s">
        <v>428</v>
      </c>
      <c r="D2943" s="87"/>
      <c r="E2943" s="81" t="s">
        <v>13685</v>
      </c>
      <c r="F2943" s="87"/>
      <c r="G2943" s="63" t="s">
        <v>10335</v>
      </c>
      <c r="H2943" s="63" t="s">
        <v>404</v>
      </c>
      <c r="I2943" s="67" t="s">
        <v>10374</v>
      </c>
      <c r="J2943" s="89"/>
      <c r="K2943" s="89"/>
      <c r="L2943" s="89"/>
      <c r="M2943" s="89"/>
      <c r="N2943" s="89"/>
      <c r="O2943" s="71" t="s">
        <v>10335</v>
      </c>
      <c r="P2943" s="71"/>
      <c r="Q2943" s="71" t="s">
        <v>10338</v>
      </c>
      <c r="R2943" s="79" t="s">
        <v>10339</v>
      </c>
      <c r="S2943" s="74" t="n">
        <v>45196</v>
      </c>
      <c r="T2943" s="74" t="n">
        <v>45561</v>
      </c>
      <c r="U2943" s="87" t="s">
        <v>10340</v>
      </c>
      <c r="V2943" s="87" t="s">
        <v>10341</v>
      </c>
      <c r="W2943" s="76"/>
      <c r="X2943" s="71" t="s">
        <v>10335</v>
      </c>
      <c r="Y2943" s="71" t="s">
        <v>10342</v>
      </c>
      <c r="Z2943" s="79" t="s">
        <v>10629</v>
      </c>
      <c r="AA2943" s="89"/>
      <c r="AB2943" s="89"/>
      <c r="AC2943" s="89"/>
      <c r="AD2943" s="89"/>
      <c r="AE2943" s="97" t="s">
        <v>10630</v>
      </c>
      <c r="AF2943" s="89"/>
      <c r="AG2943" s="89"/>
      <c r="AH2943" s="89"/>
      <c r="AI2943" s="67" t="s">
        <v>10647</v>
      </c>
      <c r="AJ2943" s="79" t="s">
        <v>42</v>
      </c>
      <c r="AK2943" s="68"/>
      <c r="AL2943" s="68"/>
      <c r="AM2943" s="68"/>
      <c r="AN2943" s="110"/>
      <c r="AO2943" s="110"/>
      <c r="AP2943" s="107"/>
      <c r="AQ2943" s="68"/>
    </row>
    <row r="2944" customFormat="false" ht="17.9" hidden="false" customHeight="false" outlineLevel="0" collapsed="false">
      <c r="B2944" s="1" t="str">
        <f aca="false">поверители!$E2944</f>
        <v>06220</v>
      </c>
      <c r="C2944" s="64" t="s">
        <v>387</v>
      </c>
      <c r="D2944" s="87"/>
      <c r="E2944" s="67" t="s">
        <v>13686</v>
      </c>
      <c r="F2944" s="87"/>
      <c r="G2944" s="63" t="s">
        <v>10335</v>
      </c>
      <c r="H2944" s="63" t="s">
        <v>366</v>
      </c>
      <c r="I2944" s="67" t="s">
        <v>10469</v>
      </c>
      <c r="J2944" s="89"/>
      <c r="K2944" s="89"/>
      <c r="L2944" s="89"/>
      <c r="M2944" s="89"/>
      <c r="N2944" s="89"/>
      <c r="O2944" s="71" t="s">
        <v>10335</v>
      </c>
      <c r="P2944" s="71"/>
      <c r="Q2944" s="71" t="s">
        <v>10338</v>
      </c>
      <c r="R2944" s="79" t="s">
        <v>10339</v>
      </c>
      <c r="S2944" s="74" t="n">
        <v>45196</v>
      </c>
      <c r="T2944" s="74" t="n">
        <v>45926</v>
      </c>
      <c r="U2944" s="87" t="s">
        <v>10340</v>
      </c>
      <c r="V2944" s="87" t="s">
        <v>10341</v>
      </c>
      <c r="W2944" s="76"/>
      <c r="X2944" s="71" t="s">
        <v>10335</v>
      </c>
      <c r="Y2944" s="71" t="s">
        <v>10342</v>
      </c>
      <c r="Z2944" s="79" t="s">
        <v>10629</v>
      </c>
      <c r="AA2944" s="89"/>
      <c r="AB2944" s="89"/>
      <c r="AC2944" s="89"/>
      <c r="AD2944" s="89"/>
      <c r="AE2944" s="97" t="s">
        <v>10630</v>
      </c>
      <c r="AF2944" s="89"/>
      <c r="AG2944" s="89"/>
      <c r="AH2944" s="89"/>
      <c r="AI2944" s="104" t="s">
        <v>11404</v>
      </c>
      <c r="AJ2944" s="79" t="s">
        <v>42</v>
      </c>
      <c r="AK2944" s="68"/>
      <c r="AL2944" s="68"/>
      <c r="AM2944" s="68"/>
      <c r="AN2944" s="110"/>
      <c r="AO2944" s="110"/>
      <c r="AP2944" s="107"/>
      <c r="AQ2944" s="68"/>
    </row>
    <row r="2945" customFormat="false" ht="15" hidden="false" customHeight="false" outlineLevel="0" collapsed="false">
      <c r="B2945" s="1" t="str">
        <f aca="false">поверители!$E2945</f>
        <v>00628</v>
      </c>
      <c r="C2945" s="64" t="s">
        <v>1068</v>
      </c>
      <c r="D2945" s="87"/>
      <c r="E2945" s="81" t="s">
        <v>13687</v>
      </c>
      <c r="F2945" s="87"/>
      <c r="G2945" s="63" t="s">
        <v>10335</v>
      </c>
      <c r="H2945" s="131" t="s">
        <v>13688</v>
      </c>
      <c r="I2945" s="67" t="s">
        <v>10453</v>
      </c>
      <c r="J2945" s="89"/>
      <c r="K2945" s="89"/>
      <c r="L2945" s="89"/>
      <c r="M2945" s="89"/>
      <c r="N2945" s="89"/>
      <c r="O2945" s="71" t="s">
        <v>10335</v>
      </c>
      <c r="P2945" s="71"/>
      <c r="Q2945" s="71" t="s">
        <v>10338</v>
      </c>
      <c r="R2945" s="79" t="s">
        <v>10339</v>
      </c>
      <c r="S2945" s="95" t="n">
        <v>45198</v>
      </c>
      <c r="T2945" s="74" t="n">
        <v>45563</v>
      </c>
      <c r="U2945" s="87" t="s">
        <v>10340</v>
      </c>
      <c r="V2945" s="87" t="s">
        <v>10341</v>
      </c>
      <c r="W2945" s="76"/>
      <c r="X2945" s="71" t="s">
        <v>10335</v>
      </c>
      <c r="Y2945" s="71" t="s">
        <v>10342</v>
      </c>
      <c r="Z2945" s="79" t="s">
        <v>10629</v>
      </c>
      <c r="AA2945" s="89"/>
      <c r="AB2945" s="89"/>
      <c r="AC2945" s="89"/>
      <c r="AD2945" s="89"/>
      <c r="AE2945" s="97" t="s">
        <v>10630</v>
      </c>
      <c r="AF2945" s="89"/>
      <c r="AG2945" s="89"/>
      <c r="AH2945" s="89"/>
      <c r="AI2945" s="67" t="s">
        <v>10647</v>
      </c>
      <c r="AJ2945" s="79" t="s">
        <v>10346</v>
      </c>
      <c r="AK2945" s="68"/>
      <c r="AL2945" s="68"/>
      <c r="AM2945" s="68"/>
      <c r="AN2945" s="110"/>
      <c r="AO2945" s="110"/>
      <c r="AP2945" s="107"/>
      <c r="AQ2945" s="68"/>
    </row>
    <row r="2946" customFormat="false" ht="15" hidden="false" customHeight="false" outlineLevel="0" collapsed="false">
      <c r="B2946" s="1" t="str">
        <f aca="false">поверители!$E2946</f>
        <v>00781</v>
      </c>
      <c r="C2946" s="64" t="s">
        <v>1068</v>
      </c>
      <c r="D2946" s="87"/>
      <c r="E2946" s="81" t="s">
        <v>13689</v>
      </c>
      <c r="F2946" s="87"/>
      <c r="G2946" s="63" t="s">
        <v>10335</v>
      </c>
      <c r="H2946" s="131" t="s">
        <v>13688</v>
      </c>
      <c r="I2946" s="67" t="s">
        <v>10453</v>
      </c>
      <c r="J2946" s="89"/>
      <c r="K2946" s="89"/>
      <c r="L2946" s="89"/>
      <c r="M2946" s="89"/>
      <c r="N2946" s="89"/>
      <c r="O2946" s="71" t="s">
        <v>10335</v>
      </c>
      <c r="P2946" s="71"/>
      <c r="Q2946" s="71" t="s">
        <v>10338</v>
      </c>
      <c r="R2946" s="79" t="s">
        <v>10339</v>
      </c>
      <c r="S2946" s="95" t="n">
        <v>45198</v>
      </c>
      <c r="T2946" s="74" t="n">
        <v>45563</v>
      </c>
      <c r="U2946" s="87" t="s">
        <v>10340</v>
      </c>
      <c r="V2946" s="87" t="s">
        <v>10341</v>
      </c>
      <c r="W2946" s="76"/>
      <c r="X2946" s="71" t="s">
        <v>10335</v>
      </c>
      <c r="Y2946" s="71" t="s">
        <v>10342</v>
      </c>
      <c r="Z2946" s="79" t="s">
        <v>10629</v>
      </c>
      <c r="AA2946" s="89"/>
      <c r="AB2946" s="89"/>
      <c r="AC2946" s="89"/>
      <c r="AD2946" s="89"/>
      <c r="AE2946" s="97" t="s">
        <v>10630</v>
      </c>
      <c r="AF2946" s="89"/>
      <c r="AG2946" s="89"/>
      <c r="AH2946" s="89"/>
      <c r="AI2946" s="67" t="s">
        <v>10647</v>
      </c>
      <c r="AJ2946" s="79" t="s">
        <v>10346</v>
      </c>
      <c r="AK2946" s="68"/>
      <c r="AL2946" s="68"/>
      <c r="AM2946" s="68"/>
      <c r="AN2946" s="110"/>
      <c r="AO2946" s="110"/>
      <c r="AP2946" s="107"/>
      <c r="AQ2946" s="68"/>
    </row>
    <row r="2947" customFormat="false" ht="15" hidden="false" customHeight="false" outlineLevel="0" collapsed="false">
      <c r="B2947" s="1" t="str">
        <f aca="false">поверители!$E2947</f>
        <v>01013</v>
      </c>
      <c r="C2947" s="64" t="s">
        <v>1068</v>
      </c>
      <c r="D2947" s="87"/>
      <c r="E2947" s="81" t="s">
        <v>13690</v>
      </c>
      <c r="F2947" s="87"/>
      <c r="G2947" s="63" t="s">
        <v>10335</v>
      </c>
      <c r="H2947" s="131" t="s">
        <v>13688</v>
      </c>
      <c r="I2947" s="67" t="s">
        <v>10458</v>
      </c>
      <c r="J2947" s="89"/>
      <c r="K2947" s="89"/>
      <c r="L2947" s="89"/>
      <c r="M2947" s="89"/>
      <c r="N2947" s="89"/>
      <c r="O2947" s="71" t="s">
        <v>10335</v>
      </c>
      <c r="P2947" s="71"/>
      <c r="Q2947" s="71" t="s">
        <v>10338</v>
      </c>
      <c r="R2947" s="79" t="s">
        <v>10339</v>
      </c>
      <c r="S2947" s="95" t="n">
        <v>45198</v>
      </c>
      <c r="T2947" s="74" t="n">
        <v>45563</v>
      </c>
      <c r="U2947" s="87" t="s">
        <v>10340</v>
      </c>
      <c r="V2947" s="87" t="s">
        <v>10341</v>
      </c>
      <c r="W2947" s="76"/>
      <c r="X2947" s="71" t="s">
        <v>10335</v>
      </c>
      <c r="Y2947" s="71" t="s">
        <v>10342</v>
      </c>
      <c r="Z2947" s="79" t="s">
        <v>10629</v>
      </c>
      <c r="AA2947" s="89"/>
      <c r="AB2947" s="89"/>
      <c r="AC2947" s="89"/>
      <c r="AD2947" s="89"/>
      <c r="AE2947" s="97" t="s">
        <v>10630</v>
      </c>
      <c r="AF2947" s="89"/>
      <c r="AG2947" s="89"/>
      <c r="AH2947" s="89"/>
      <c r="AI2947" s="67" t="s">
        <v>10647</v>
      </c>
      <c r="AJ2947" s="79" t="s">
        <v>10346</v>
      </c>
      <c r="AK2947" s="68"/>
      <c r="AL2947" s="68"/>
      <c r="AM2947" s="68"/>
      <c r="AN2947" s="110"/>
      <c r="AO2947" s="110"/>
      <c r="AP2947" s="107"/>
      <c r="AQ2947" s="68"/>
    </row>
    <row r="2948" customFormat="false" ht="15" hidden="false" customHeight="false" outlineLevel="0" collapsed="false">
      <c r="B2948" s="1" t="str">
        <f aca="false">поверители!$E2948</f>
        <v>01571</v>
      </c>
      <c r="C2948" s="64" t="s">
        <v>1068</v>
      </c>
      <c r="D2948" s="87"/>
      <c r="E2948" s="81" t="s">
        <v>13691</v>
      </c>
      <c r="F2948" s="87"/>
      <c r="G2948" s="63" t="s">
        <v>10335</v>
      </c>
      <c r="H2948" s="131" t="s">
        <v>13688</v>
      </c>
      <c r="I2948" s="67" t="s">
        <v>10453</v>
      </c>
      <c r="J2948" s="89"/>
      <c r="K2948" s="89"/>
      <c r="L2948" s="89"/>
      <c r="M2948" s="89"/>
      <c r="N2948" s="89"/>
      <c r="O2948" s="71" t="s">
        <v>10335</v>
      </c>
      <c r="P2948" s="71"/>
      <c r="Q2948" s="71" t="s">
        <v>10338</v>
      </c>
      <c r="R2948" s="79" t="s">
        <v>10339</v>
      </c>
      <c r="S2948" s="95" t="n">
        <v>45198</v>
      </c>
      <c r="T2948" s="74" t="n">
        <v>45563</v>
      </c>
      <c r="U2948" s="87" t="s">
        <v>10340</v>
      </c>
      <c r="V2948" s="87" t="s">
        <v>10341</v>
      </c>
      <c r="W2948" s="76"/>
      <c r="X2948" s="71" t="s">
        <v>10335</v>
      </c>
      <c r="Y2948" s="71" t="s">
        <v>10342</v>
      </c>
      <c r="Z2948" s="79" t="s">
        <v>10629</v>
      </c>
      <c r="AA2948" s="89"/>
      <c r="AB2948" s="89"/>
      <c r="AC2948" s="89"/>
      <c r="AD2948" s="89"/>
      <c r="AE2948" s="97" t="s">
        <v>10630</v>
      </c>
      <c r="AF2948" s="89"/>
      <c r="AG2948" s="89"/>
      <c r="AH2948" s="89"/>
      <c r="AI2948" s="67" t="s">
        <v>10647</v>
      </c>
      <c r="AJ2948" s="79" t="s">
        <v>10346</v>
      </c>
      <c r="AK2948" s="68"/>
      <c r="AL2948" s="68"/>
      <c r="AM2948" s="68"/>
      <c r="AN2948" s="110"/>
      <c r="AO2948" s="110"/>
      <c r="AP2948" s="107"/>
      <c r="AQ2948" s="68"/>
    </row>
    <row r="2949" customFormat="false" ht="15" hidden="false" customHeight="false" outlineLevel="0" collapsed="false">
      <c r="B2949" s="1" t="str">
        <f aca="false">поверители!$E2949</f>
        <v>01572</v>
      </c>
      <c r="C2949" s="64" t="s">
        <v>1068</v>
      </c>
      <c r="D2949" s="87"/>
      <c r="E2949" s="81" t="s">
        <v>13692</v>
      </c>
      <c r="F2949" s="87"/>
      <c r="G2949" s="63" t="s">
        <v>10335</v>
      </c>
      <c r="H2949" s="131" t="s">
        <v>13688</v>
      </c>
      <c r="I2949" s="67" t="s">
        <v>10458</v>
      </c>
      <c r="J2949" s="89"/>
      <c r="K2949" s="89"/>
      <c r="L2949" s="89"/>
      <c r="M2949" s="89"/>
      <c r="N2949" s="89"/>
      <c r="O2949" s="71" t="s">
        <v>10335</v>
      </c>
      <c r="P2949" s="71"/>
      <c r="Q2949" s="71" t="s">
        <v>10338</v>
      </c>
      <c r="R2949" s="79" t="s">
        <v>10339</v>
      </c>
      <c r="S2949" s="95" t="n">
        <v>45198</v>
      </c>
      <c r="T2949" s="74" t="n">
        <v>45563</v>
      </c>
      <c r="U2949" s="87" t="s">
        <v>10340</v>
      </c>
      <c r="V2949" s="87" t="s">
        <v>10341</v>
      </c>
      <c r="W2949" s="76"/>
      <c r="X2949" s="71" t="s">
        <v>10335</v>
      </c>
      <c r="Y2949" s="71" t="s">
        <v>10342</v>
      </c>
      <c r="Z2949" s="79" t="s">
        <v>10629</v>
      </c>
      <c r="AA2949" s="89"/>
      <c r="AB2949" s="89"/>
      <c r="AC2949" s="89"/>
      <c r="AD2949" s="89"/>
      <c r="AE2949" s="97" t="s">
        <v>10630</v>
      </c>
      <c r="AF2949" s="89"/>
      <c r="AG2949" s="89"/>
      <c r="AH2949" s="89"/>
      <c r="AI2949" s="67" t="s">
        <v>10647</v>
      </c>
      <c r="AJ2949" s="79" t="s">
        <v>10346</v>
      </c>
      <c r="AK2949" s="68"/>
      <c r="AL2949" s="68"/>
      <c r="AM2949" s="68"/>
      <c r="AN2949" s="110"/>
      <c r="AO2949" s="110"/>
      <c r="AP2949" s="107"/>
      <c r="AQ2949" s="68"/>
    </row>
    <row r="2950" customFormat="false" ht="15" hidden="false" customHeight="false" outlineLevel="0" collapsed="false">
      <c r="B2950" s="1" t="str">
        <f aca="false">поверители!$E2950</f>
        <v>01576</v>
      </c>
      <c r="C2950" s="64" t="s">
        <v>1068</v>
      </c>
      <c r="D2950" s="87"/>
      <c r="E2950" s="81" t="s">
        <v>13693</v>
      </c>
      <c r="F2950" s="87"/>
      <c r="G2950" s="63" t="s">
        <v>10335</v>
      </c>
      <c r="H2950" s="131" t="s">
        <v>13688</v>
      </c>
      <c r="I2950" s="67" t="s">
        <v>10458</v>
      </c>
      <c r="J2950" s="89"/>
      <c r="K2950" s="89"/>
      <c r="L2950" s="89"/>
      <c r="M2950" s="89"/>
      <c r="N2950" s="89"/>
      <c r="O2950" s="71" t="s">
        <v>10335</v>
      </c>
      <c r="P2950" s="71"/>
      <c r="Q2950" s="71" t="s">
        <v>10338</v>
      </c>
      <c r="R2950" s="79" t="s">
        <v>10339</v>
      </c>
      <c r="S2950" s="95" t="n">
        <v>45198</v>
      </c>
      <c r="T2950" s="74" t="n">
        <v>45563</v>
      </c>
      <c r="U2950" s="87" t="s">
        <v>10340</v>
      </c>
      <c r="V2950" s="87" t="s">
        <v>10341</v>
      </c>
      <c r="W2950" s="76"/>
      <c r="X2950" s="71" t="s">
        <v>10335</v>
      </c>
      <c r="Y2950" s="71" t="s">
        <v>10342</v>
      </c>
      <c r="Z2950" s="79" t="s">
        <v>10629</v>
      </c>
      <c r="AA2950" s="89"/>
      <c r="AB2950" s="89"/>
      <c r="AC2950" s="89"/>
      <c r="AD2950" s="89"/>
      <c r="AE2950" s="97" t="s">
        <v>10630</v>
      </c>
      <c r="AF2950" s="89"/>
      <c r="AG2950" s="89"/>
      <c r="AH2950" s="89"/>
      <c r="AI2950" s="67" t="s">
        <v>10647</v>
      </c>
      <c r="AJ2950" s="79" t="s">
        <v>10346</v>
      </c>
      <c r="AK2950" s="68"/>
      <c r="AL2950" s="68"/>
      <c r="AM2950" s="68"/>
      <c r="AN2950" s="110"/>
      <c r="AO2950" s="110"/>
      <c r="AP2950" s="107"/>
      <c r="AQ2950" s="68"/>
    </row>
    <row r="2951" customFormat="false" ht="15" hidden="false" customHeight="false" outlineLevel="0" collapsed="false">
      <c r="B2951" s="1" t="str">
        <f aca="false">поверители!$E2951</f>
        <v>01578</v>
      </c>
      <c r="C2951" s="64" t="s">
        <v>1068</v>
      </c>
      <c r="D2951" s="87"/>
      <c r="E2951" s="81" t="s">
        <v>13694</v>
      </c>
      <c r="F2951" s="87"/>
      <c r="G2951" s="63" t="s">
        <v>10335</v>
      </c>
      <c r="H2951" s="131" t="s">
        <v>13688</v>
      </c>
      <c r="I2951" s="67" t="s">
        <v>10453</v>
      </c>
      <c r="J2951" s="89"/>
      <c r="K2951" s="89"/>
      <c r="L2951" s="89"/>
      <c r="M2951" s="89"/>
      <c r="N2951" s="89"/>
      <c r="O2951" s="71" t="s">
        <v>10335</v>
      </c>
      <c r="P2951" s="71"/>
      <c r="Q2951" s="71" t="s">
        <v>10338</v>
      </c>
      <c r="R2951" s="79" t="s">
        <v>10339</v>
      </c>
      <c r="S2951" s="95" t="n">
        <v>45198</v>
      </c>
      <c r="T2951" s="74" t="n">
        <v>45563</v>
      </c>
      <c r="U2951" s="87" t="s">
        <v>10340</v>
      </c>
      <c r="V2951" s="87" t="s">
        <v>10341</v>
      </c>
      <c r="W2951" s="76"/>
      <c r="X2951" s="71" t="s">
        <v>10335</v>
      </c>
      <c r="Y2951" s="71" t="s">
        <v>10342</v>
      </c>
      <c r="Z2951" s="79" t="s">
        <v>10629</v>
      </c>
      <c r="AA2951" s="89"/>
      <c r="AB2951" s="89"/>
      <c r="AC2951" s="89"/>
      <c r="AD2951" s="89"/>
      <c r="AE2951" s="97" t="s">
        <v>10630</v>
      </c>
      <c r="AF2951" s="89"/>
      <c r="AG2951" s="89"/>
      <c r="AH2951" s="89"/>
      <c r="AI2951" s="67" t="s">
        <v>10647</v>
      </c>
      <c r="AJ2951" s="79" t="s">
        <v>10346</v>
      </c>
      <c r="AK2951" s="68"/>
      <c r="AL2951" s="68"/>
      <c r="AM2951" s="68"/>
      <c r="AN2951" s="110"/>
      <c r="AO2951" s="110"/>
      <c r="AP2951" s="107"/>
      <c r="AQ2951" s="68"/>
    </row>
    <row r="2952" customFormat="false" ht="15" hidden="false" customHeight="false" outlineLevel="0" collapsed="false">
      <c r="B2952" s="1" t="str">
        <f aca="false">поверители!$E2952</f>
        <v>01661</v>
      </c>
      <c r="C2952" s="64" t="s">
        <v>1068</v>
      </c>
      <c r="D2952" s="87"/>
      <c r="E2952" s="81" t="s">
        <v>13695</v>
      </c>
      <c r="F2952" s="87"/>
      <c r="G2952" s="63" t="s">
        <v>10335</v>
      </c>
      <c r="H2952" s="131" t="s">
        <v>13688</v>
      </c>
      <c r="I2952" s="67" t="s">
        <v>10453</v>
      </c>
      <c r="J2952" s="89"/>
      <c r="K2952" s="89"/>
      <c r="L2952" s="89"/>
      <c r="M2952" s="89"/>
      <c r="N2952" s="89"/>
      <c r="O2952" s="71" t="s">
        <v>10335</v>
      </c>
      <c r="P2952" s="71"/>
      <c r="Q2952" s="71" t="s">
        <v>10338</v>
      </c>
      <c r="R2952" s="79" t="s">
        <v>10339</v>
      </c>
      <c r="S2952" s="95" t="n">
        <v>45198</v>
      </c>
      <c r="T2952" s="74" t="n">
        <v>45563</v>
      </c>
      <c r="U2952" s="87" t="s">
        <v>10340</v>
      </c>
      <c r="V2952" s="87" t="s">
        <v>10341</v>
      </c>
      <c r="W2952" s="76"/>
      <c r="X2952" s="71" t="s">
        <v>10335</v>
      </c>
      <c r="Y2952" s="71" t="s">
        <v>10342</v>
      </c>
      <c r="Z2952" s="79" t="s">
        <v>10629</v>
      </c>
      <c r="AA2952" s="89"/>
      <c r="AB2952" s="89"/>
      <c r="AC2952" s="89"/>
      <c r="AD2952" s="89"/>
      <c r="AE2952" s="97" t="s">
        <v>10630</v>
      </c>
      <c r="AF2952" s="89"/>
      <c r="AG2952" s="89"/>
      <c r="AH2952" s="89"/>
      <c r="AI2952" s="67" t="s">
        <v>10647</v>
      </c>
      <c r="AJ2952" s="79" t="s">
        <v>10346</v>
      </c>
      <c r="AK2952" s="68"/>
      <c r="AL2952" s="68"/>
      <c r="AM2952" s="68"/>
      <c r="AN2952" s="110"/>
      <c r="AO2952" s="110"/>
      <c r="AP2952" s="107"/>
      <c r="AQ2952" s="68"/>
    </row>
    <row r="2953" customFormat="false" ht="15" hidden="false" customHeight="false" outlineLevel="0" collapsed="false">
      <c r="B2953" s="1" t="str">
        <f aca="false">поверители!$E2953</f>
        <v>Р00933</v>
      </c>
      <c r="C2953" s="64" t="s">
        <v>1068</v>
      </c>
      <c r="D2953" s="87"/>
      <c r="E2953" s="81" t="s">
        <v>13696</v>
      </c>
      <c r="F2953" s="87"/>
      <c r="G2953" s="63" t="s">
        <v>10335</v>
      </c>
      <c r="H2953" s="131" t="s">
        <v>13688</v>
      </c>
      <c r="I2953" s="67" t="s">
        <v>10458</v>
      </c>
      <c r="J2953" s="89"/>
      <c r="K2953" s="89"/>
      <c r="L2953" s="89"/>
      <c r="M2953" s="89"/>
      <c r="N2953" s="89"/>
      <c r="O2953" s="71" t="s">
        <v>10335</v>
      </c>
      <c r="P2953" s="71"/>
      <c r="Q2953" s="71" t="s">
        <v>10338</v>
      </c>
      <c r="R2953" s="79" t="s">
        <v>10339</v>
      </c>
      <c r="S2953" s="95" t="n">
        <v>45198</v>
      </c>
      <c r="T2953" s="74" t="n">
        <v>45563</v>
      </c>
      <c r="U2953" s="87" t="s">
        <v>10340</v>
      </c>
      <c r="V2953" s="87" t="s">
        <v>10341</v>
      </c>
      <c r="W2953" s="76"/>
      <c r="X2953" s="71" t="s">
        <v>10335</v>
      </c>
      <c r="Y2953" s="71" t="s">
        <v>10342</v>
      </c>
      <c r="Z2953" s="79" t="s">
        <v>10629</v>
      </c>
      <c r="AA2953" s="89"/>
      <c r="AB2953" s="89"/>
      <c r="AC2953" s="89"/>
      <c r="AD2953" s="89"/>
      <c r="AE2953" s="97" t="s">
        <v>10630</v>
      </c>
      <c r="AF2953" s="89"/>
      <c r="AG2953" s="89"/>
      <c r="AH2953" s="89"/>
      <c r="AI2953" s="67" t="s">
        <v>10647</v>
      </c>
      <c r="AJ2953" s="79" t="s">
        <v>42</v>
      </c>
      <c r="AK2953" s="68"/>
      <c r="AL2953" s="68"/>
      <c r="AM2953" s="68"/>
      <c r="AN2953" s="110"/>
      <c r="AO2953" s="110"/>
      <c r="AP2953" s="107"/>
      <c r="AQ2953" s="68"/>
    </row>
    <row r="2954" customFormat="false" ht="15" hidden="false" customHeight="false" outlineLevel="0" collapsed="false">
      <c r="B2954" s="1" t="str">
        <f aca="false">поверители!$E2954</f>
        <v>1752629</v>
      </c>
      <c r="C2954" s="64" t="s">
        <v>1068</v>
      </c>
      <c r="D2954" s="87"/>
      <c r="E2954" s="81" t="s">
        <v>13697</v>
      </c>
      <c r="F2954" s="87"/>
      <c r="G2954" s="63" t="s">
        <v>10335</v>
      </c>
      <c r="H2954" s="131" t="s">
        <v>13698</v>
      </c>
      <c r="I2954" s="67" t="s">
        <v>10337</v>
      </c>
      <c r="J2954" s="89"/>
      <c r="K2954" s="89"/>
      <c r="L2954" s="89"/>
      <c r="M2954" s="89"/>
      <c r="N2954" s="89"/>
      <c r="O2954" s="71" t="s">
        <v>10335</v>
      </c>
      <c r="P2954" s="71"/>
      <c r="Q2954" s="71" t="s">
        <v>10338</v>
      </c>
      <c r="R2954" s="79" t="s">
        <v>10339</v>
      </c>
      <c r="S2954" s="95" t="n">
        <v>45198</v>
      </c>
      <c r="T2954" s="74" t="n">
        <v>45928</v>
      </c>
      <c r="U2954" s="87" t="s">
        <v>10340</v>
      </c>
      <c r="V2954" s="87" t="s">
        <v>10341</v>
      </c>
      <c r="W2954" s="76"/>
      <c r="X2954" s="71" t="s">
        <v>10335</v>
      </c>
      <c r="Y2954" s="71" t="s">
        <v>10342</v>
      </c>
      <c r="Z2954" s="79" t="s">
        <v>10629</v>
      </c>
      <c r="AA2954" s="89"/>
      <c r="AB2954" s="89"/>
      <c r="AC2954" s="89"/>
      <c r="AD2954" s="89"/>
      <c r="AE2954" s="97" t="s">
        <v>10630</v>
      </c>
      <c r="AF2954" s="89"/>
      <c r="AG2954" s="89"/>
      <c r="AH2954" s="89"/>
      <c r="AI2954" s="67" t="s">
        <v>10853</v>
      </c>
      <c r="AJ2954" s="79" t="s">
        <v>42</v>
      </c>
      <c r="AK2954" s="68"/>
      <c r="AL2954" s="68"/>
      <c r="AM2954" s="68"/>
      <c r="AN2954" s="110"/>
      <c r="AO2954" s="110"/>
      <c r="AP2954" s="107"/>
      <c r="AQ2954" s="68"/>
    </row>
    <row r="2955" customFormat="false" ht="15" hidden="false" customHeight="false" outlineLevel="0" collapsed="false">
      <c r="B2955" s="1" t="str">
        <f aca="false">поверители!$E2955</f>
        <v>1752633</v>
      </c>
      <c r="C2955" s="64" t="s">
        <v>1068</v>
      </c>
      <c r="D2955" s="63"/>
      <c r="E2955" s="81" t="s">
        <v>13699</v>
      </c>
      <c r="F2955" s="63"/>
      <c r="G2955" s="63" t="s">
        <v>10335</v>
      </c>
      <c r="H2955" s="131" t="s">
        <v>13698</v>
      </c>
      <c r="I2955" s="67" t="s">
        <v>10337</v>
      </c>
      <c r="J2955" s="76"/>
      <c r="K2955" s="76"/>
      <c r="L2955" s="76"/>
      <c r="M2955" s="76"/>
      <c r="N2955" s="76"/>
      <c r="O2955" s="71" t="s">
        <v>10335</v>
      </c>
      <c r="P2955" s="71"/>
      <c r="Q2955" s="71" t="s">
        <v>10338</v>
      </c>
      <c r="R2955" s="79" t="s">
        <v>10339</v>
      </c>
      <c r="S2955" s="95" t="n">
        <v>45198</v>
      </c>
      <c r="T2955" s="74" t="n">
        <v>45928</v>
      </c>
      <c r="U2955" s="87" t="s">
        <v>10340</v>
      </c>
      <c r="V2955" s="87" t="s">
        <v>10341</v>
      </c>
      <c r="W2955" s="76"/>
      <c r="X2955" s="71" t="s">
        <v>10335</v>
      </c>
      <c r="Y2955" s="71" t="s">
        <v>10342</v>
      </c>
      <c r="Z2955" s="79" t="s">
        <v>10629</v>
      </c>
      <c r="AA2955" s="76"/>
      <c r="AB2955" s="76"/>
      <c r="AC2955" s="76"/>
      <c r="AD2955" s="76"/>
      <c r="AE2955" s="97" t="s">
        <v>10630</v>
      </c>
      <c r="AF2955" s="76"/>
      <c r="AG2955" s="76"/>
      <c r="AH2955" s="76"/>
      <c r="AI2955" s="67" t="s">
        <v>10558</v>
      </c>
      <c r="AJ2955" s="79" t="s">
        <v>42</v>
      </c>
      <c r="AK2955" s="68"/>
      <c r="AL2955" s="68"/>
      <c r="AM2955" s="68"/>
      <c r="AN2955" s="110"/>
      <c r="AO2955" s="110"/>
      <c r="AP2955" s="107"/>
      <c r="AQ2955" s="68"/>
    </row>
    <row r="2956" customFormat="false" ht="15" hidden="false" customHeight="false" outlineLevel="0" collapsed="false">
      <c r="B2956" s="1" t="str">
        <f aca="false">поверители!$E2956</f>
        <v>1752634</v>
      </c>
      <c r="C2956" s="64" t="s">
        <v>1068</v>
      </c>
      <c r="D2956" s="63"/>
      <c r="E2956" s="81" t="s">
        <v>13700</v>
      </c>
      <c r="F2956" s="63"/>
      <c r="G2956" s="63" t="s">
        <v>10335</v>
      </c>
      <c r="H2956" s="131" t="s">
        <v>13698</v>
      </c>
      <c r="I2956" s="67" t="s">
        <v>10337</v>
      </c>
      <c r="J2956" s="76"/>
      <c r="K2956" s="76"/>
      <c r="L2956" s="76"/>
      <c r="M2956" s="76"/>
      <c r="N2956" s="76"/>
      <c r="O2956" s="71" t="s">
        <v>10335</v>
      </c>
      <c r="P2956" s="71"/>
      <c r="Q2956" s="71" t="s">
        <v>10338</v>
      </c>
      <c r="R2956" s="79" t="s">
        <v>10339</v>
      </c>
      <c r="S2956" s="95" t="n">
        <v>45198</v>
      </c>
      <c r="T2956" s="74" t="n">
        <v>45928</v>
      </c>
      <c r="U2956" s="87" t="s">
        <v>10340</v>
      </c>
      <c r="V2956" s="87" t="s">
        <v>10341</v>
      </c>
      <c r="W2956" s="76"/>
      <c r="X2956" s="71" t="s">
        <v>10335</v>
      </c>
      <c r="Y2956" s="71" t="s">
        <v>10342</v>
      </c>
      <c r="Z2956" s="79" t="s">
        <v>10629</v>
      </c>
      <c r="AA2956" s="76"/>
      <c r="AB2956" s="76"/>
      <c r="AC2956" s="76"/>
      <c r="AD2956" s="76"/>
      <c r="AE2956" s="97" t="s">
        <v>10630</v>
      </c>
      <c r="AF2956" s="76"/>
      <c r="AG2956" s="76"/>
      <c r="AH2956" s="76"/>
      <c r="AI2956" s="67" t="s">
        <v>10558</v>
      </c>
      <c r="AJ2956" s="79" t="s">
        <v>42</v>
      </c>
      <c r="AK2956" s="68"/>
      <c r="AL2956" s="68"/>
      <c r="AM2956" s="68"/>
      <c r="AN2956" s="110"/>
      <c r="AO2956" s="110"/>
      <c r="AP2956" s="107"/>
      <c r="AQ2956" s="68"/>
    </row>
    <row r="2957" customFormat="false" ht="15" hidden="false" customHeight="false" outlineLevel="0" collapsed="false">
      <c r="B2957" s="1" t="str">
        <f aca="false">поверители!$E2957</f>
        <v>3082</v>
      </c>
      <c r="C2957" s="64" t="s">
        <v>1068</v>
      </c>
      <c r="D2957" s="63"/>
      <c r="E2957" s="116" t="s">
        <v>13701</v>
      </c>
      <c r="F2957" s="63"/>
      <c r="G2957" s="63" t="s">
        <v>10335</v>
      </c>
      <c r="H2957" s="111" t="s">
        <v>4593</v>
      </c>
      <c r="I2957" s="67" t="s">
        <v>10564</v>
      </c>
      <c r="J2957" s="76"/>
      <c r="K2957" s="76"/>
      <c r="L2957" s="76"/>
      <c r="M2957" s="76"/>
      <c r="N2957" s="76"/>
      <c r="O2957" s="71" t="s">
        <v>10335</v>
      </c>
      <c r="P2957" s="71"/>
      <c r="Q2957" s="71" t="s">
        <v>10338</v>
      </c>
      <c r="R2957" s="79" t="s">
        <v>10339</v>
      </c>
      <c r="S2957" s="95" t="n">
        <v>45198</v>
      </c>
      <c r="T2957" s="74" t="n">
        <v>45563</v>
      </c>
      <c r="U2957" s="87" t="s">
        <v>10340</v>
      </c>
      <c r="V2957" s="87" t="s">
        <v>10341</v>
      </c>
      <c r="W2957" s="76"/>
      <c r="X2957" s="71" t="s">
        <v>10335</v>
      </c>
      <c r="Y2957" s="71" t="s">
        <v>10342</v>
      </c>
      <c r="Z2957" s="79" t="s">
        <v>10629</v>
      </c>
      <c r="AA2957" s="76"/>
      <c r="AB2957" s="76"/>
      <c r="AC2957" s="76"/>
      <c r="AD2957" s="76"/>
      <c r="AE2957" s="97" t="s">
        <v>10630</v>
      </c>
      <c r="AF2957" s="76"/>
      <c r="AG2957" s="76"/>
      <c r="AH2957" s="76"/>
      <c r="AI2957" s="67" t="s">
        <v>13702</v>
      </c>
      <c r="AJ2957" s="79" t="s">
        <v>42</v>
      </c>
      <c r="AK2957" s="68"/>
      <c r="AL2957" s="68"/>
      <c r="AM2957" s="68"/>
      <c r="AN2957" s="110"/>
      <c r="AO2957" s="110"/>
      <c r="AP2957" s="107"/>
      <c r="AQ2957" s="68"/>
    </row>
    <row r="2958" customFormat="false" ht="15" hidden="false" customHeight="false" outlineLevel="0" collapsed="false">
      <c r="B2958" s="1" t="str">
        <f aca="false">поверители!$E2958</f>
        <v>2158</v>
      </c>
      <c r="C2958" s="64" t="s">
        <v>1068</v>
      </c>
      <c r="D2958" s="63"/>
      <c r="E2958" s="116" t="s">
        <v>13703</v>
      </c>
      <c r="F2958" s="63"/>
      <c r="G2958" s="63" t="s">
        <v>10335</v>
      </c>
      <c r="H2958" s="111" t="s">
        <v>4593</v>
      </c>
      <c r="I2958" s="67" t="s">
        <v>10564</v>
      </c>
      <c r="J2958" s="76"/>
      <c r="K2958" s="76"/>
      <c r="L2958" s="76"/>
      <c r="M2958" s="76"/>
      <c r="N2958" s="76"/>
      <c r="O2958" s="71" t="s">
        <v>10335</v>
      </c>
      <c r="P2958" s="71"/>
      <c r="Q2958" s="71" t="s">
        <v>10338</v>
      </c>
      <c r="R2958" s="79" t="s">
        <v>10339</v>
      </c>
      <c r="S2958" s="95" t="n">
        <v>45198</v>
      </c>
      <c r="T2958" s="74" t="n">
        <v>45563</v>
      </c>
      <c r="U2958" s="87" t="s">
        <v>10340</v>
      </c>
      <c r="V2958" s="87" t="s">
        <v>10341</v>
      </c>
      <c r="W2958" s="76"/>
      <c r="X2958" s="71" t="s">
        <v>10335</v>
      </c>
      <c r="Y2958" s="71" t="s">
        <v>10342</v>
      </c>
      <c r="Z2958" s="79" t="s">
        <v>10629</v>
      </c>
      <c r="AA2958" s="76"/>
      <c r="AB2958" s="76"/>
      <c r="AC2958" s="76"/>
      <c r="AD2958" s="76"/>
      <c r="AE2958" s="97" t="s">
        <v>10630</v>
      </c>
      <c r="AF2958" s="76"/>
      <c r="AG2958" s="76"/>
      <c r="AH2958" s="76"/>
      <c r="AI2958" s="67" t="s">
        <v>10647</v>
      </c>
      <c r="AJ2958" s="79" t="s">
        <v>42</v>
      </c>
      <c r="AK2958" s="68"/>
      <c r="AL2958" s="68"/>
      <c r="AM2958" s="68"/>
      <c r="AN2958" s="110"/>
      <c r="AO2958" s="110"/>
      <c r="AP2958" s="107"/>
      <c r="AQ2958" s="68"/>
    </row>
    <row r="2959" customFormat="false" ht="15" hidden="false" customHeight="false" outlineLevel="0" collapsed="false">
      <c r="B2959" s="1" t="str">
        <f aca="false">поверители!$E2959</f>
        <v>3166</v>
      </c>
      <c r="C2959" s="64" t="s">
        <v>1068</v>
      </c>
      <c r="D2959" s="63"/>
      <c r="E2959" s="116" t="s">
        <v>13704</v>
      </c>
      <c r="F2959" s="63"/>
      <c r="G2959" s="63" t="s">
        <v>10335</v>
      </c>
      <c r="H2959" s="111" t="s">
        <v>4593</v>
      </c>
      <c r="I2959" s="67" t="s">
        <v>10564</v>
      </c>
      <c r="J2959" s="76"/>
      <c r="K2959" s="76"/>
      <c r="L2959" s="76"/>
      <c r="M2959" s="76"/>
      <c r="N2959" s="76"/>
      <c r="O2959" s="71" t="s">
        <v>10335</v>
      </c>
      <c r="P2959" s="71"/>
      <c r="Q2959" s="71" t="s">
        <v>10338</v>
      </c>
      <c r="R2959" s="79" t="s">
        <v>10339</v>
      </c>
      <c r="S2959" s="95" t="n">
        <v>45198</v>
      </c>
      <c r="T2959" s="74" t="n">
        <v>45563</v>
      </c>
      <c r="U2959" s="87" t="s">
        <v>10340</v>
      </c>
      <c r="V2959" s="87" t="s">
        <v>10341</v>
      </c>
      <c r="W2959" s="76"/>
      <c r="X2959" s="71" t="s">
        <v>10335</v>
      </c>
      <c r="Y2959" s="71" t="s">
        <v>10342</v>
      </c>
      <c r="Z2959" s="79" t="s">
        <v>10629</v>
      </c>
      <c r="AA2959" s="76"/>
      <c r="AB2959" s="76"/>
      <c r="AC2959" s="76"/>
      <c r="AD2959" s="76"/>
      <c r="AE2959" s="97" t="s">
        <v>10630</v>
      </c>
      <c r="AF2959" s="76"/>
      <c r="AG2959" s="76"/>
      <c r="AH2959" s="76"/>
      <c r="AI2959" s="67" t="s">
        <v>10647</v>
      </c>
      <c r="AJ2959" s="79" t="s">
        <v>42</v>
      </c>
      <c r="AK2959" s="68"/>
      <c r="AL2959" s="68"/>
      <c r="AM2959" s="68"/>
      <c r="AN2959" s="110"/>
      <c r="AO2959" s="110"/>
      <c r="AP2959" s="107"/>
      <c r="AQ2959" s="68"/>
    </row>
    <row r="2960" customFormat="false" ht="15" hidden="false" customHeight="false" outlineLevel="0" collapsed="false">
      <c r="B2960" s="1" t="str">
        <f aca="false">поверители!$E2960</f>
        <v>3186</v>
      </c>
      <c r="C2960" s="64" t="s">
        <v>1068</v>
      </c>
      <c r="D2960" s="63"/>
      <c r="E2960" s="116" t="s">
        <v>13705</v>
      </c>
      <c r="F2960" s="63"/>
      <c r="G2960" s="63" t="s">
        <v>10335</v>
      </c>
      <c r="H2960" s="111" t="s">
        <v>4593</v>
      </c>
      <c r="I2960" s="67" t="s">
        <v>10564</v>
      </c>
      <c r="J2960" s="76"/>
      <c r="K2960" s="76"/>
      <c r="L2960" s="76"/>
      <c r="M2960" s="76"/>
      <c r="N2960" s="76"/>
      <c r="O2960" s="71" t="s">
        <v>10335</v>
      </c>
      <c r="P2960" s="71"/>
      <c r="Q2960" s="71" t="s">
        <v>10338</v>
      </c>
      <c r="R2960" s="79" t="s">
        <v>10339</v>
      </c>
      <c r="S2960" s="95" t="n">
        <v>45198</v>
      </c>
      <c r="T2960" s="74" t="n">
        <v>45563</v>
      </c>
      <c r="U2960" s="87" t="s">
        <v>10340</v>
      </c>
      <c r="V2960" s="87" t="s">
        <v>10341</v>
      </c>
      <c r="W2960" s="76"/>
      <c r="X2960" s="71" t="s">
        <v>10335</v>
      </c>
      <c r="Y2960" s="71" t="s">
        <v>10342</v>
      </c>
      <c r="Z2960" s="79" t="s">
        <v>10629</v>
      </c>
      <c r="AA2960" s="76"/>
      <c r="AB2960" s="76"/>
      <c r="AC2960" s="76"/>
      <c r="AD2960" s="76"/>
      <c r="AE2960" s="97" t="s">
        <v>10630</v>
      </c>
      <c r="AF2960" s="76"/>
      <c r="AG2960" s="76"/>
      <c r="AH2960" s="76"/>
      <c r="AI2960" s="67" t="s">
        <v>10647</v>
      </c>
      <c r="AJ2960" s="79" t="s">
        <v>42</v>
      </c>
      <c r="AK2960" s="68"/>
      <c r="AL2960" s="68"/>
      <c r="AM2960" s="68"/>
      <c r="AN2960" s="110"/>
      <c r="AO2960" s="110"/>
      <c r="AP2960" s="107"/>
      <c r="AQ2960" s="68"/>
    </row>
    <row r="2961" customFormat="false" ht="15" hidden="false" customHeight="false" outlineLevel="0" collapsed="false">
      <c r="B2961" s="1" t="str">
        <f aca="false">поверители!$E2961</f>
        <v>05374</v>
      </c>
      <c r="C2961" s="64" t="s">
        <v>323</v>
      </c>
      <c r="D2961" s="63"/>
      <c r="E2961" s="81" t="s">
        <v>13706</v>
      </c>
      <c r="F2961" s="63"/>
      <c r="G2961" s="63" t="s">
        <v>10335</v>
      </c>
      <c r="H2961" s="81" t="s">
        <v>782</v>
      </c>
      <c r="I2961" s="67" t="s">
        <v>10469</v>
      </c>
      <c r="J2961" s="76"/>
      <c r="K2961" s="76"/>
      <c r="L2961" s="76"/>
      <c r="M2961" s="76"/>
      <c r="N2961" s="76"/>
      <c r="O2961" s="71" t="s">
        <v>10335</v>
      </c>
      <c r="P2961" s="71"/>
      <c r="Q2961" s="71" t="s">
        <v>10338</v>
      </c>
      <c r="R2961" s="79" t="s">
        <v>10339</v>
      </c>
      <c r="S2961" s="95" t="n">
        <v>45198</v>
      </c>
      <c r="T2961" s="74" t="n">
        <v>45928</v>
      </c>
      <c r="U2961" s="87" t="s">
        <v>10340</v>
      </c>
      <c r="V2961" s="87" t="s">
        <v>10341</v>
      </c>
      <c r="W2961" s="76"/>
      <c r="X2961" s="71" t="s">
        <v>10335</v>
      </c>
      <c r="Y2961" s="71" t="s">
        <v>10342</v>
      </c>
      <c r="Z2961" s="79" t="s">
        <v>10629</v>
      </c>
      <c r="AA2961" s="76"/>
      <c r="AB2961" s="76"/>
      <c r="AC2961" s="76"/>
      <c r="AD2961" s="76"/>
      <c r="AE2961" s="97" t="s">
        <v>10630</v>
      </c>
      <c r="AF2961" s="76"/>
      <c r="AG2961" s="76"/>
      <c r="AH2961" s="76"/>
      <c r="AI2961" s="67" t="s">
        <v>10863</v>
      </c>
      <c r="AJ2961" s="79" t="s">
        <v>10346</v>
      </c>
      <c r="AK2961" s="68"/>
      <c r="AL2961" s="68"/>
      <c r="AM2961" s="68"/>
      <c r="AN2961" s="110"/>
      <c r="AO2961" s="110"/>
      <c r="AP2961" s="107"/>
      <c r="AQ2961" s="68"/>
    </row>
    <row r="2962" customFormat="false" ht="15" hidden="false" customHeight="false" outlineLevel="0" collapsed="false">
      <c r="B2962" s="1" t="str">
        <f aca="false">поверители!$E2962</f>
        <v>05375</v>
      </c>
      <c r="C2962" s="64" t="s">
        <v>323</v>
      </c>
      <c r="D2962" s="63"/>
      <c r="E2962" s="81" t="s">
        <v>13707</v>
      </c>
      <c r="F2962" s="63"/>
      <c r="G2962" s="63" t="s">
        <v>10335</v>
      </c>
      <c r="H2962" s="81" t="s">
        <v>782</v>
      </c>
      <c r="I2962" s="67" t="s">
        <v>10469</v>
      </c>
      <c r="J2962" s="76"/>
      <c r="K2962" s="76"/>
      <c r="L2962" s="76"/>
      <c r="M2962" s="76"/>
      <c r="N2962" s="76"/>
      <c r="O2962" s="71" t="s">
        <v>10335</v>
      </c>
      <c r="P2962" s="71"/>
      <c r="Q2962" s="71" t="s">
        <v>10338</v>
      </c>
      <c r="R2962" s="79" t="s">
        <v>10339</v>
      </c>
      <c r="S2962" s="95" t="n">
        <v>45198</v>
      </c>
      <c r="T2962" s="74" t="n">
        <v>45928</v>
      </c>
      <c r="U2962" s="87" t="s">
        <v>10340</v>
      </c>
      <c r="V2962" s="87" t="s">
        <v>10341</v>
      </c>
      <c r="W2962" s="76"/>
      <c r="X2962" s="71" t="s">
        <v>10335</v>
      </c>
      <c r="Y2962" s="71" t="s">
        <v>10342</v>
      </c>
      <c r="Z2962" s="79" t="s">
        <v>10629</v>
      </c>
      <c r="AA2962" s="76"/>
      <c r="AB2962" s="76"/>
      <c r="AC2962" s="76"/>
      <c r="AD2962" s="76"/>
      <c r="AE2962" s="97" t="s">
        <v>10630</v>
      </c>
      <c r="AF2962" s="76"/>
      <c r="AG2962" s="76"/>
      <c r="AH2962" s="76"/>
      <c r="AI2962" s="67" t="s">
        <v>10863</v>
      </c>
      <c r="AJ2962" s="79" t="s">
        <v>10346</v>
      </c>
      <c r="AK2962" s="68"/>
      <c r="AL2962" s="68"/>
      <c r="AM2962" s="68"/>
      <c r="AN2962" s="110"/>
      <c r="AO2962" s="110"/>
      <c r="AP2962" s="107"/>
      <c r="AQ2962" s="68"/>
    </row>
    <row r="2963" customFormat="false" ht="15" hidden="false" customHeight="false" outlineLevel="0" collapsed="false">
      <c r="B2963" s="1" t="str">
        <f aca="false">поверители!$E2963</f>
        <v>05377</v>
      </c>
      <c r="C2963" s="64" t="s">
        <v>323</v>
      </c>
      <c r="D2963" s="63"/>
      <c r="E2963" s="81" t="s">
        <v>13708</v>
      </c>
      <c r="F2963" s="63"/>
      <c r="G2963" s="63" t="s">
        <v>10335</v>
      </c>
      <c r="H2963" s="81" t="s">
        <v>782</v>
      </c>
      <c r="I2963" s="67" t="s">
        <v>10469</v>
      </c>
      <c r="J2963" s="76"/>
      <c r="K2963" s="76"/>
      <c r="L2963" s="76"/>
      <c r="M2963" s="76"/>
      <c r="N2963" s="76"/>
      <c r="O2963" s="71" t="s">
        <v>10335</v>
      </c>
      <c r="P2963" s="71"/>
      <c r="Q2963" s="71" t="s">
        <v>10338</v>
      </c>
      <c r="R2963" s="79" t="s">
        <v>10339</v>
      </c>
      <c r="S2963" s="95" t="n">
        <v>45198</v>
      </c>
      <c r="T2963" s="74" t="n">
        <v>45928</v>
      </c>
      <c r="U2963" s="87" t="s">
        <v>10340</v>
      </c>
      <c r="V2963" s="87" t="s">
        <v>10341</v>
      </c>
      <c r="W2963" s="76"/>
      <c r="X2963" s="71" t="s">
        <v>10335</v>
      </c>
      <c r="Y2963" s="71" t="s">
        <v>10342</v>
      </c>
      <c r="Z2963" s="79" t="s">
        <v>10629</v>
      </c>
      <c r="AA2963" s="76"/>
      <c r="AB2963" s="76"/>
      <c r="AC2963" s="76"/>
      <c r="AD2963" s="76"/>
      <c r="AE2963" s="97" t="s">
        <v>10630</v>
      </c>
      <c r="AF2963" s="76"/>
      <c r="AG2963" s="76"/>
      <c r="AH2963" s="76"/>
      <c r="AI2963" s="67" t="s">
        <v>10863</v>
      </c>
      <c r="AJ2963" s="79" t="s">
        <v>10346</v>
      </c>
      <c r="AK2963" s="68"/>
      <c r="AL2963" s="68"/>
      <c r="AM2963" s="68"/>
      <c r="AN2963" s="110"/>
      <c r="AO2963" s="110"/>
      <c r="AP2963" s="107"/>
      <c r="AQ2963" s="68"/>
    </row>
    <row r="2964" customFormat="false" ht="15" hidden="false" customHeight="false" outlineLevel="0" collapsed="false">
      <c r="B2964" s="1" t="str">
        <f aca="false">поверители!$E2964</f>
        <v>05386</v>
      </c>
      <c r="C2964" s="64" t="s">
        <v>323</v>
      </c>
      <c r="D2964" s="63"/>
      <c r="E2964" s="81" t="s">
        <v>13709</v>
      </c>
      <c r="F2964" s="63"/>
      <c r="G2964" s="63" t="s">
        <v>10335</v>
      </c>
      <c r="H2964" s="81" t="s">
        <v>782</v>
      </c>
      <c r="I2964" s="67" t="s">
        <v>10469</v>
      </c>
      <c r="J2964" s="76"/>
      <c r="K2964" s="76"/>
      <c r="L2964" s="76"/>
      <c r="M2964" s="76"/>
      <c r="N2964" s="76"/>
      <c r="O2964" s="71" t="s">
        <v>10335</v>
      </c>
      <c r="P2964" s="71"/>
      <c r="Q2964" s="71" t="s">
        <v>10338</v>
      </c>
      <c r="R2964" s="79" t="s">
        <v>10339</v>
      </c>
      <c r="S2964" s="95" t="n">
        <v>45198</v>
      </c>
      <c r="T2964" s="74" t="n">
        <v>45928</v>
      </c>
      <c r="U2964" s="87" t="s">
        <v>10340</v>
      </c>
      <c r="V2964" s="87" t="s">
        <v>10341</v>
      </c>
      <c r="W2964" s="76"/>
      <c r="X2964" s="71" t="s">
        <v>10335</v>
      </c>
      <c r="Y2964" s="71" t="s">
        <v>10342</v>
      </c>
      <c r="Z2964" s="79" t="s">
        <v>10629</v>
      </c>
      <c r="AA2964" s="76"/>
      <c r="AB2964" s="76"/>
      <c r="AC2964" s="76"/>
      <c r="AD2964" s="76"/>
      <c r="AE2964" s="97" t="s">
        <v>10630</v>
      </c>
      <c r="AF2964" s="76"/>
      <c r="AG2964" s="76"/>
      <c r="AH2964" s="76"/>
      <c r="AI2964" s="67" t="s">
        <v>10863</v>
      </c>
      <c r="AJ2964" s="79" t="s">
        <v>10346</v>
      </c>
      <c r="AK2964" s="68"/>
      <c r="AL2964" s="68"/>
      <c r="AM2964" s="68"/>
      <c r="AN2964" s="110"/>
      <c r="AO2964" s="110"/>
      <c r="AP2964" s="107"/>
      <c r="AQ2964" s="68"/>
    </row>
    <row r="2965" customFormat="false" ht="15" hidden="false" customHeight="false" outlineLevel="0" collapsed="false">
      <c r="B2965" s="1" t="str">
        <f aca="false">поверители!$E2965</f>
        <v>05387</v>
      </c>
      <c r="C2965" s="64" t="s">
        <v>323</v>
      </c>
      <c r="D2965" s="63"/>
      <c r="E2965" s="81" t="s">
        <v>13710</v>
      </c>
      <c r="F2965" s="63"/>
      <c r="G2965" s="63" t="s">
        <v>10335</v>
      </c>
      <c r="H2965" s="81" t="s">
        <v>782</v>
      </c>
      <c r="I2965" s="67" t="s">
        <v>10469</v>
      </c>
      <c r="J2965" s="76"/>
      <c r="K2965" s="76"/>
      <c r="L2965" s="76"/>
      <c r="M2965" s="76"/>
      <c r="N2965" s="76"/>
      <c r="O2965" s="71" t="s">
        <v>10335</v>
      </c>
      <c r="P2965" s="71"/>
      <c r="Q2965" s="71" t="s">
        <v>10338</v>
      </c>
      <c r="R2965" s="79" t="s">
        <v>10339</v>
      </c>
      <c r="S2965" s="95" t="n">
        <v>45198</v>
      </c>
      <c r="T2965" s="74" t="n">
        <v>45928</v>
      </c>
      <c r="U2965" s="87" t="s">
        <v>10340</v>
      </c>
      <c r="V2965" s="87" t="s">
        <v>10341</v>
      </c>
      <c r="W2965" s="76"/>
      <c r="X2965" s="71" t="s">
        <v>10335</v>
      </c>
      <c r="Y2965" s="71" t="s">
        <v>10342</v>
      </c>
      <c r="Z2965" s="79" t="s">
        <v>10629</v>
      </c>
      <c r="AA2965" s="76"/>
      <c r="AB2965" s="76"/>
      <c r="AC2965" s="76"/>
      <c r="AD2965" s="76"/>
      <c r="AE2965" s="97" t="s">
        <v>10630</v>
      </c>
      <c r="AF2965" s="76"/>
      <c r="AG2965" s="76"/>
      <c r="AH2965" s="76"/>
      <c r="AI2965" s="67" t="s">
        <v>10863</v>
      </c>
      <c r="AJ2965" s="79" t="s">
        <v>10346</v>
      </c>
      <c r="AK2965" s="68"/>
      <c r="AL2965" s="68"/>
      <c r="AM2965" s="68"/>
      <c r="AN2965" s="110"/>
      <c r="AO2965" s="110"/>
      <c r="AP2965" s="107"/>
      <c r="AQ2965" s="68"/>
    </row>
    <row r="2966" customFormat="false" ht="15" hidden="false" customHeight="false" outlineLevel="0" collapsed="false">
      <c r="B2966" s="1" t="str">
        <f aca="false">поверители!$E2966</f>
        <v>015976</v>
      </c>
      <c r="C2966" s="64" t="s">
        <v>2220</v>
      </c>
      <c r="D2966" s="63"/>
      <c r="E2966" s="81" t="s">
        <v>13711</v>
      </c>
      <c r="F2966" s="63"/>
      <c r="G2966" s="63" t="s">
        <v>10335</v>
      </c>
      <c r="H2966" s="63" t="s">
        <v>332</v>
      </c>
      <c r="I2966" s="67" t="s">
        <v>10469</v>
      </c>
      <c r="J2966" s="76"/>
      <c r="K2966" s="76"/>
      <c r="L2966" s="76"/>
      <c r="M2966" s="76"/>
      <c r="N2966" s="76"/>
      <c r="O2966" s="71" t="s">
        <v>10335</v>
      </c>
      <c r="P2966" s="71"/>
      <c r="Q2966" s="71" t="s">
        <v>10338</v>
      </c>
      <c r="R2966" s="79" t="s">
        <v>10339</v>
      </c>
      <c r="S2966" s="95" t="n">
        <v>45198</v>
      </c>
      <c r="T2966" s="74" t="n">
        <v>45928</v>
      </c>
      <c r="U2966" s="87" t="s">
        <v>10340</v>
      </c>
      <c r="V2966" s="87" t="s">
        <v>10341</v>
      </c>
      <c r="W2966" s="76"/>
      <c r="X2966" s="71" t="s">
        <v>10335</v>
      </c>
      <c r="Y2966" s="71" t="s">
        <v>10342</v>
      </c>
      <c r="Z2966" s="79" t="s">
        <v>10629</v>
      </c>
      <c r="AA2966" s="76"/>
      <c r="AB2966" s="76"/>
      <c r="AC2966" s="76"/>
      <c r="AD2966" s="76"/>
      <c r="AE2966" s="97" t="s">
        <v>10630</v>
      </c>
      <c r="AF2966" s="76"/>
      <c r="AG2966" s="76"/>
      <c r="AH2966" s="76"/>
      <c r="AI2966" s="67" t="s">
        <v>10562</v>
      </c>
      <c r="AJ2966" s="79" t="s">
        <v>10346</v>
      </c>
      <c r="AK2966" s="68"/>
      <c r="AL2966" s="68"/>
      <c r="AM2966" s="68"/>
      <c r="AN2966" s="110"/>
      <c r="AO2966" s="110"/>
      <c r="AP2966" s="107"/>
      <c r="AQ2966" s="68"/>
    </row>
    <row r="2967" customFormat="false" ht="15" hidden="false" customHeight="false" outlineLevel="0" collapsed="false">
      <c r="B2967" s="1" t="str">
        <f aca="false">поверители!$E2967</f>
        <v>211100854</v>
      </c>
      <c r="C2967" s="64" t="s">
        <v>828</v>
      </c>
      <c r="D2967" s="63"/>
      <c r="E2967" s="67" t="s">
        <v>13712</v>
      </c>
      <c r="F2967" s="63"/>
      <c r="G2967" s="63" t="s">
        <v>10335</v>
      </c>
      <c r="H2967" s="63" t="s">
        <v>404</v>
      </c>
      <c r="I2967" s="67" t="s">
        <v>11178</v>
      </c>
      <c r="J2967" s="76"/>
      <c r="K2967" s="76"/>
      <c r="L2967" s="76"/>
      <c r="M2967" s="76"/>
      <c r="N2967" s="76"/>
      <c r="O2967" s="71" t="s">
        <v>10335</v>
      </c>
      <c r="P2967" s="71"/>
      <c r="Q2967" s="71" t="s">
        <v>10338</v>
      </c>
      <c r="R2967" s="79" t="s">
        <v>10339</v>
      </c>
      <c r="S2967" s="95" t="n">
        <v>45198</v>
      </c>
      <c r="T2967" s="74" t="n">
        <v>45928</v>
      </c>
      <c r="U2967" s="87" t="s">
        <v>10340</v>
      </c>
      <c r="V2967" s="87" t="s">
        <v>10341</v>
      </c>
      <c r="W2967" s="76"/>
      <c r="X2967" s="71" t="s">
        <v>10335</v>
      </c>
      <c r="Y2967" s="71" t="s">
        <v>10342</v>
      </c>
      <c r="Z2967" s="79" t="s">
        <v>10629</v>
      </c>
      <c r="AA2967" s="76"/>
      <c r="AB2967" s="76"/>
      <c r="AC2967" s="76"/>
      <c r="AD2967" s="76"/>
      <c r="AE2967" s="97" t="s">
        <v>10630</v>
      </c>
      <c r="AF2967" s="76"/>
      <c r="AG2967" s="76"/>
      <c r="AH2967" s="76"/>
      <c r="AI2967" s="67" t="s">
        <v>12131</v>
      </c>
      <c r="AJ2967" s="79" t="s">
        <v>10346</v>
      </c>
      <c r="AK2967" s="68"/>
      <c r="AL2967" s="68"/>
      <c r="AM2967" s="68"/>
      <c r="AN2967" s="110"/>
      <c r="AO2967" s="110"/>
      <c r="AP2967" s="107"/>
      <c r="AQ2967" s="68"/>
    </row>
    <row r="2968" customFormat="false" ht="15" hidden="false" customHeight="false" outlineLevel="0" collapsed="false">
      <c r="B2968" s="1" t="str">
        <f aca="false">поверители!$E2968</f>
        <v>6041</v>
      </c>
      <c r="C2968" s="64" t="s">
        <v>363</v>
      </c>
      <c r="D2968" s="63"/>
      <c r="E2968" s="81" t="s">
        <v>13713</v>
      </c>
      <c r="F2968" s="63"/>
      <c r="G2968" s="63" t="s">
        <v>10335</v>
      </c>
      <c r="H2968" s="81" t="s">
        <v>366</v>
      </c>
      <c r="I2968" s="67" t="s">
        <v>10649</v>
      </c>
      <c r="J2968" s="76"/>
      <c r="K2968" s="76"/>
      <c r="L2968" s="76"/>
      <c r="M2968" s="76"/>
      <c r="N2968" s="76"/>
      <c r="O2968" s="71" t="s">
        <v>10335</v>
      </c>
      <c r="P2968" s="71"/>
      <c r="Q2968" s="71" t="s">
        <v>10338</v>
      </c>
      <c r="R2968" s="79" t="s">
        <v>10339</v>
      </c>
      <c r="S2968" s="95" t="n">
        <v>45198</v>
      </c>
      <c r="T2968" s="74" t="n">
        <v>45928</v>
      </c>
      <c r="U2968" s="87" t="s">
        <v>10340</v>
      </c>
      <c r="V2968" s="87" t="s">
        <v>10341</v>
      </c>
      <c r="W2968" s="76"/>
      <c r="X2968" s="71" t="s">
        <v>10335</v>
      </c>
      <c r="Y2968" s="71" t="s">
        <v>10342</v>
      </c>
      <c r="Z2968" s="79" t="s">
        <v>10629</v>
      </c>
      <c r="AA2968" s="76"/>
      <c r="AB2968" s="76"/>
      <c r="AC2968" s="76"/>
      <c r="AD2968" s="76"/>
      <c r="AE2968" s="97" t="s">
        <v>10630</v>
      </c>
      <c r="AF2968" s="76"/>
      <c r="AG2968" s="76"/>
      <c r="AH2968" s="76"/>
      <c r="AI2968" s="67" t="s">
        <v>10853</v>
      </c>
      <c r="AJ2968" s="79" t="s">
        <v>10346</v>
      </c>
      <c r="AK2968" s="68"/>
      <c r="AL2968" s="68"/>
      <c r="AM2968" s="68"/>
      <c r="AN2968" s="110"/>
      <c r="AO2968" s="110"/>
      <c r="AP2968" s="107"/>
      <c r="AQ2968" s="68"/>
    </row>
    <row r="2969" customFormat="false" ht="15" hidden="false" customHeight="false" outlineLevel="0" collapsed="false">
      <c r="B2969" s="1" t="str">
        <f aca="false">поверители!$E2969</f>
        <v>171401287</v>
      </c>
      <c r="C2969" s="64" t="s">
        <v>10129</v>
      </c>
      <c r="D2969" s="63"/>
      <c r="E2969" s="81" t="s">
        <v>13714</v>
      </c>
      <c r="F2969" s="63"/>
      <c r="G2969" s="63" t="s">
        <v>10335</v>
      </c>
      <c r="H2969" s="64" t="n">
        <v>40</v>
      </c>
      <c r="I2969" s="67" t="s">
        <v>10374</v>
      </c>
      <c r="J2969" s="76"/>
      <c r="K2969" s="76"/>
      <c r="L2969" s="76"/>
      <c r="M2969" s="76"/>
      <c r="N2969" s="76"/>
      <c r="O2969" s="71" t="s">
        <v>10335</v>
      </c>
      <c r="P2969" s="71"/>
      <c r="Q2969" s="71" t="s">
        <v>10338</v>
      </c>
      <c r="R2969" s="79" t="s">
        <v>10339</v>
      </c>
      <c r="S2969" s="95" t="n">
        <v>45198</v>
      </c>
      <c r="T2969" s="74" t="n">
        <v>45928</v>
      </c>
      <c r="U2969" s="87" t="s">
        <v>10340</v>
      </c>
      <c r="V2969" s="87" t="s">
        <v>10341</v>
      </c>
      <c r="W2969" s="76"/>
      <c r="X2969" s="71" t="s">
        <v>10335</v>
      </c>
      <c r="Y2969" s="71" t="s">
        <v>10342</v>
      </c>
      <c r="Z2969" s="79" t="s">
        <v>10629</v>
      </c>
      <c r="AA2969" s="76"/>
      <c r="AB2969" s="76"/>
      <c r="AC2969" s="76"/>
      <c r="AD2969" s="76"/>
      <c r="AE2969" s="97" t="s">
        <v>10630</v>
      </c>
      <c r="AF2969" s="76"/>
      <c r="AG2969" s="76"/>
      <c r="AH2969" s="76"/>
      <c r="AI2969" s="67" t="s">
        <v>10562</v>
      </c>
      <c r="AJ2969" s="79" t="s">
        <v>10346</v>
      </c>
      <c r="AK2969" s="68"/>
      <c r="AL2969" s="68"/>
      <c r="AM2969" s="68"/>
      <c r="AN2969" s="110"/>
      <c r="AO2969" s="110"/>
      <c r="AP2969" s="107"/>
      <c r="AQ2969" s="68"/>
    </row>
    <row r="2970" customFormat="false" ht="15" hidden="false" customHeight="false" outlineLevel="0" collapsed="false">
      <c r="B2970" s="1" t="str">
        <f aca="false">поверители!$E2970</f>
        <v>00264</v>
      </c>
      <c r="C2970" s="64" t="s">
        <v>297</v>
      </c>
      <c r="D2970" s="63"/>
      <c r="E2970" s="67" t="s">
        <v>13715</v>
      </c>
      <c r="F2970" s="63"/>
      <c r="G2970" s="63" t="s">
        <v>10335</v>
      </c>
      <c r="H2970" s="64" t="s">
        <v>2524</v>
      </c>
      <c r="I2970" s="67" t="s">
        <v>10667</v>
      </c>
      <c r="J2970" s="76"/>
      <c r="K2970" s="76"/>
      <c r="L2970" s="76"/>
      <c r="M2970" s="76"/>
      <c r="N2970" s="76"/>
      <c r="O2970" s="71" t="s">
        <v>10335</v>
      </c>
      <c r="P2970" s="71"/>
      <c r="Q2970" s="71" t="s">
        <v>10338</v>
      </c>
      <c r="R2970" s="79" t="s">
        <v>10339</v>
      </c>
      <c r="S2970" s="95" t="n">
        <v>45198</v>
      </c>
      <c r="T2970" s="74" t="n">
        <v>45928</v>
      </c>
      <c r="U2970" s="87" t="s">
        <v>10340</v>
      </c>
      <c r="V2970" s="87" t="s">
        <v>10341</v>
      </c>
      <c r="W2970" s="76"/>
      <c r="X2970" s="71" t="s">
        <v>10335</v>
      </c>
      <c r="Y2970" s="71" t="s">
        <v>10342</v>
      </c>
      <c r="Z2970" s="79" t="s">
        <v>10629</v>
      </c>
      <c r="AA2970" s="76"/>
      <c r="AB2970" s="76"/>
      <c r="AC2970" s="76"/>
      <c r="AD2970" s="76"/>
      <c r="AE2970" s="97" t="s">
        <v>10630</v>
      </c>
      <c r="AF2970" s="76"/>
      <c r="AG2970" s="76"/>
      <c r="AH2970" s="76"/>
      <c r="AI2970" s="67" t="s">
        <v>10562</v>
      </c>
      <c r="AJ2970" s="79" t="s">
        <v>10346</v>
      </c>
      <c r="AK2970" s="68"/>
      <c r="AL2970" s="68"/>
      <c r="AM2970" s="68"/>
      <c r="AN2970" s="110"/>
      <c r="AO2970" s="110"/>
      <c r="AP2970" s="107"/>
      <c r="AQ2970" s="68"/>
    </row>
    <row r="2971" customFormat="false" ht="15" hidden="false" customHeight="false" outlineLevel="0" collapsed="false">
      <c r="B2971" s="1" t="str">
        <f aca="false">поверители!$E2971</f>
        <v>00283</v>
      </c>
      <c r="C2971" s="64" t="s">
        <v>323</v>
      </c>
      <c r="D2971" s="63"/>
      <c r="E2971" s="81" t="s">
        <v>13716</v>
      </c>
      <c r="F2971" s="63"/>
      <c r="G2971" s="63" t="s">
        <v>10335</v>
      </c>
      <c r="H2971" s="81" t="s">
        <v>326</v>
      </c>
      <c r="I2971" s="67" t="s">
        <v>10363</v>
      </c>
      <c r="J2971" s="76"/>
      <c r="K2971" s="76"/>
      <c r="L2971" s="76"/>
      <c r="M2971" s="76"/>
      <c r="N2971" s="76"/>
      <c r="O2971" s="71" t="s">
        <v>10335</v>
      </c>
      <c r="P2971" s="71"/>
      <c r="Q2971" s="71" t="s">
        <v>10338</v>
      </c>
      <c r="R2971" s="79" t="s">
        <v>10339</v>
      </c>
      <c r="S2971" s="95" t="n">
        <v>45198</v>
      </c>
      <c r="T2971" s="74" t="n">
        <v>45928</v>
      </c>
      <c r="U2971" s="87" t="s">
        <v>10340</v>
      </c>
      <c r="V2971" s="87" t="s">
        <v>10341</v>
      </c>
      <c r="W2971" s="76"/>
      <c r="X2971" s="71" t="s">
        <v>10335</v>
      </c>
      <c r="Y2971" s="71" t="s">
        <v>10342</v>
      </c>
      <c r="Z2971" s="79" t="s">
        <v>10629</v>
      </c>
      <c r="AA2971" s="76"/>
      <c r="AB2971" s="76"/>
      <c r="AC2971" s="76"/>
      <c r="AD2971" s="76"/>
      <c r="AE2971" s="97" t="s">
        <v>10630</v>
      </c>
      <c r="AF2971" s="76"/>
      <c r="AG2971" s="76"/>
      <c r="AH2971" s="76"/>
      <c r="AI2971" s="67" t="s">
        <v>10863</v>
      </c>
      <c r="AJ2971" s="79" t="s">
        <v>10346</v>
      </c>
      <c r="AK2971" s="68"/>
      <c r="AL2971" s="68"/>
      <c r="AM2971" s="68"/>
      <c r="AN2971" s="110"/>
      <c r="AO2971" s="110"/>
      <c r="AP2971" s="107"/>
      <c r="AQ2971" s="68"/>
    </row>
    <row r="2972" customFormat="false" ht="15" hidden="false" customHeight="false" outlineLevel="0" collapsed="false">
      <c r="B2972" s="1" t="str">
        <f aca="false">поверители!$E2972</f>
        <v>00295</v>
      </c>
      <c r="C2972" s="64" t="s">
        <v>291</v>
      </c>
      <c r="D2972" s="63"/>
      <c r="E2972" s="81" t="s">
        <v>13717</v>
      </c>
      <c r="F2972" s="63"/>
      <c r="G2972" s="63" t="s">
        <v>10335</v>
      </c>
      <c r="H2972" s="63" t="s">
        <v>404</v>
      </c>
      <c r="I2972" s="67" t="s">
        <v>10667</v>
      </c>
      <c r="J2972" s="76"/>
      <c r="K2972" s="76"/>
      <c r="L2972" s="76"/>
      <c r="M2972" s="76"/>
      <c r="N2972" s="76"/>
      <c r="O2972" s="71" t="s">
        <v>10335</v>
      </c>
      <c r="P2972" s="71"/>
      <c r="Q2972" s="71" t="s">
        <v>10338</v>
      </c>
      <c r="R2972" s="79" t="s">
        <v>10339</v>
      </c>
      <c r="S2972" s="95" t="n">
        <v>45198</v>
      </c>
      <c r="T2972" s="74" t="n">
        <v>45563</v>
      </c>
      <c r="U2972" s="87" t="s">
        <v>10340</v>
      </c>
      <c r="V2972" s="87" t="s">
        <v>10341</v>
      </c>
      <c r="W2972" s="76"/>
      <c r="X2972" s="71" t="s">
        <v>10335</v>
      </c>
      <c r="Y2972" s="71" t="s">
        <v>10342</v>
      </c>
      <c r="Z2972" s="79" t="s">
        <v>10629</v>
      </c>
      <c r="AA2972" s="76"/>
      <c r="AB2972" s="76"/>
      <c r="AC2972" s="76"/>
      <c r="AD2972" s="76"/>
      <c r="AE2972" s="97" t="s">
        <v>10630</v>
      </c>
      <c r="AF2972" s="76"/>
      <c r="AG2972" s="76"/>
      <c r="AH2972" s="76"/>
      <c r="AI2972" s="67" t="s">
        <v>10647</v>
      </c>
      <c r="AJ2972" s="79" t="s">
        <v>10346</v>
      </c>
      <c r="AK2972" s="68"/>
      <c r="AL2972" s="68"/>
      <c r="AM2972" s="68"/>
      <c r="AN2972" s="110"/>
      <c r="AO2972" s="110"/>
      <c r="AP2972" s="107"/>
      <c r="AQ2972" s="68"/>
    </row>
    <row r="2973" customFormat="false" ht="15" hidden="false" customHeight="false" outlineLevel="0" collapsed="false">
      <c r="B2973" s="1" t="str">
        <f aca="false">поверители!$E2973</f>
        <v>00305</v>
      </c>
      <c r="C2973" s="64" t="s">
        <v>323</v>
      </c>
      <c r="D2973" s="63"/>
      <c r="E2973" s="81" t="s">
        <v>13718</v>
      </c>
      <c r="F2973" s="63"/>
      <c r="G2973" s="63" t="s">
        <v>10335</v>
      </c>
      <c r="H2973" s="81" t="s">
        <v>763</v>
      </c>
      <c r="I2973" s="67" t="s">
        <v>10652</v>
      </c>
      <c r="J2973" s="76"/>
      <c r="K2973" s="76"/>
      <c r="L2973" s="76"/>
      <c r="M2973" s="76"/>
      <c r="N2973" s="76"/>
      <c r="O2973" s="71" t="s">
        <v>10335</v>
      </c>
      <c r="P2973" s="71"/>
      <c r="Q2973" s="71" t="s">
        <v>10338</v>
      </c>
      <c r="R2973" s="79" t="s">
        <v>10339</v>
      </c>
      <c r="S2973" s="95" t="n">
        <v>45198</v>
      </c>
      <c r="T2973" s="74" t="n">
        <v>45928</v>
      </c>
      <c r="U2973" s="87" t="s">
        <v>10340</v>
      </c>
      <c r="V2973" s="87" t="s">
        <v>10341</v>
      </c>
      <c r="W2973" s="76"/>
      <c r="X2973" s="71" t="s">
        <v>10335</v>
      </c>
      <c r="Y2973" s="71" t="s">
        <v>10342</v>
      </c>
      <c r="Z2973" s="79" t="s">
        <v>10629</v>
      </c>
      <c r="AA2973" s="76"/>
      <c r="AB2973" s="76"/>
      <c r="AC2973" s="76"/>
      <c r="AD2973" s="76"/>
      <c r="AE2973" s="97" t="s">
        <v>10630</v>
      </c>
      <c r="AF2973" s="76"/>
      <c r="AG2973" s="76"/>
      <c r="AH2973" s="76"/>
      <c r="AI2973" s="67" t="s">
        <v>10562</v>
      </c>
      <c r="AJ2973" s="79" t="s">
        <v>10346</v>
      </c>
      <c r="AK2973" s="68"/>
      <c r="AL2973" s="68"/>
      <c r="AM2973" s="68"/>
      <c r="AN2973" s="110"/>
      <c r="AO2973" s="110"/>
      <c r="AP2973" s="107"/>
      <c r="AQ2973" s="68"/>
    </row>
    <row r="2974" customFormat="false" ht="15" hidden="false" customHeight="false" outlineLevel="0" collapsed="false">
      <c r="B2974" s="1" t="str">
        <f aca="false">поверители!$E2974</f>
        <v>00583</v>
      </c>
      <c r="C2974" s="64" t="s">
        <v>323</v>
      </c>
      <c r="D2974" s="63"/>
      <c r="E2974" s="81" t="s">
        <v>13719</v>
      </c>
      <c r="F2974" s="63"/>
      <c r="G2974" s="63" t="s">
        <v>10335</v>
      </c>
      <c r="H2974" s="81" t="s">
        <v>782</v>
      </c>
      <c r="I2974" s="67" t="s">
        <v>10363</v>
      </c>
      <c r="J2974" s="76"/>
      <c r="K2974" s="76"/>
      <c r="L2974" s="76"/>
      <c r="M2974" s="76"/>
      <c r="N2974" s="76"/>
      <c r="O2974" s="71" t="s">
        <v>10335</v>
      </c>
      <c r="P2974" s="71"/>
      <c r="Q2974" s="71" t="s">
        <v>10338</v>
      </c>
      <c r="R2974" s="79" t="s">
        <v>10339</v>
      </c>
      <c r="S2974" s="95" t="n">
        <v>45198</v>
      </c>
      <c r="T2974" s="74" t="n">
        <v>45928</v>
      </c>
      <c r="U2974" s="87" t="s">
        <v>10340</v>
      </c>
      <c r="V2974" s="87" t="s">
        <v>10341</v>
      </c>
      <c r="W2974" s="76"/>
      <c r="X2974" s="71" t="s">
        <v>10335</v>
      </c>
      <c r="Y2974" s="71" t="s">
        <v>10342</v>
      </c>
      <c r="Z2974" s="79" t="s">
        <v>10629</v>
      </c>
      <c r="AA2974" s="76"/>
      <c r="AB2974" s="76"/>
      <c r="AC2974" s="76"/>
      <c r="AD2974" s="76"/>
      <c r="AE2974" s="97" t="s">
        <v>10630</v>
      </c>
      <c r="AF2974" s="76"/>
      <c r="AG2974" s="76"/>
      <c r="AH2974" s="76"/>
      <c r="AI2974" s="67" t="s">
        <v>10863</v>
      </c>
      <c r="AJ2974" s="79" t="s">
        <v>10346</v>
      </c>
      <c r="AK2974" s="68"/>
      <c r="AL2974" s="68"/>
      <c r="AM2974" s="68"/>
      <c r="AN2974" s="110"/>
      <c r="AO2974" s="110"/>
      <c r="AP2974" s="107"/>
      <c r="AQ2974" s="68"/>
    </row>
    <row r="2975" customFormat="false" ht="15" hidden="false" customHeight="false" outlineLevel="0" collapsed="false">
      <c r="B2975" s="1" t="str">
        <f aca="false">поверители!$E2975</f>
        <v>00797</v>
      </c>
      <c r="C2975" s="64" t="s">
        <v>323</v>
      </c>
      <c r="D2975" s="63"/>
      <c r="E2975" s="81" t="s">
        <v>13720</v>
      </c>
      <c r="F2975" s="63"/>
      <c r="G2975" s="63" t="s">
        <v>10335</v>
      </c>
      <c r="H2975" s="81" t="s">
        <v>782</v>
      </c>
      <c r="I2975" s="67" t="s">
        <v>10363</v>
      </c>
      <c r="J2975" s="76"/>
      <c r="K2975" s="76"/>
      <c r="L2975" s="76"/>
      <c r="M2975" s="76"/>
      <c r="N2975" s="76"/>
      <c r="O2975" s="71" t="s">
        <v>10335</v>
      </c>
      <c r="P2975" s="71"/>
      <c r="Q2975" s="71" t="s">
        <v>10338</v>
      </c>
      <c r="R2975" s="79" t="s">
        <v>10339</v>
      </c>
      <c r="S2975" s="95" t="n">
        <v>45198</v>
      </c>
      <c r="T2975" s="74" t="n">
        <v>45928</v>
      </c>
      <c r="U2975" s="87" t="s">
        <v>10340</v>
      </c>
      <c r="V2975" s="87" t="s">
        <v>10341</v>
      </c>
      <c r="W2975" s="76"/>
      <c r="X2975" s="71" t="s">
        <v>10335</v>
      </c>
      <c r="Y2975" s="71" t="s">
        <v>10342</v>
      </c>
      <c r="Z2975" s="79" t="s">
        <v>10629</v>
      </c>
      <c r="AA2975" s="76"/>
      <c r="AB2975" s="76"/>
      <c r="AC2975" s="76"/>
      <c r="AD2975" s="76"/>
      <c r="AE2975" s="97" t="s">
        <v>10630</v>
      </c>
      <c r="AF2975" s="76"/>
      <c r="AG2975" s="76"/>
      <c r="AH2975" s="76"/>
      <c r="AI2975" s="67" t="s">
        <v>10848</v>
      </c>
      <c r="AJ2975" s="79" t="s">
        <v>10346</v>
      </c>
      <c r="AK2975" s="68"/>
      <c r="AL2975" s="68"/>
      <c r="AM2975" s="68"/>
      <c r="AN2975" s="110"/>
      <c r="AO2975" s="110"/>
      <c r="AP2975" s="107"/>
      <c r="AQ2975" s="68"/>
    </row>
    <row r="2976" customFormat="false" ht="15" hidden="false" customHeight="false" outlineLevel="0" collapsed="false">
      <c r="B2976" s="1" t="str">
        <f aca="false">поверители!$E2976</f>
        <v>01330</v>
      </c>
      <c r="C2976" s="64" t="s">
        <v>323</v>
      </c>
      <c r="D2976" s="63"/>
      <c r="E2976" s="67" t="s">
        <v>13721</v>
      </c>
      <c r="F2976" s="63"/>
      <c r="G2976" s="63" t="s">
        <v>10335</v>
      </c>
      <c r="H2976" s="81" t="s">
        <v>782</v>
      </c>
      <c r="I2976" s="67" t="s">
        <v>10363</v>
      </c>
      <c r="J2976" s="76"/>
      <c r="K2976" s="76"/>
      <c r="L2976" s="76"/>
      <c r="M2976" s="76"/>
      <c r="N2976" s="76"/>
      <c r="O2976" s="71" t="s">
        <v>10335</v>
      </c>
      <c r="P2976" s="71"/>
      <c r="Q2976" s="71" t="s">
        <v>10338</v>
      </c>
      <c r="R2976" s="79" t="s">
        <v>10339</v>
      </c>
      <c r="S2976" s="95" t="n">
        <v>45198</v>
      </c>
      <c r="T2976" s="74" t="n">
        <v>45928</v>
      </c>
      <c r="U2976" s="87" t="s">
        <v>10340</v>
      </c>
      <c r="V2976" s="87" t="s">
        <v>10341</v>
      </c>
      <c r="W2976" s="76"/>
      <c r="X2976" s="71" t="s">
        <v>10335</v>
      </c>
      <c r="Y2976" s="71" t="s">
        <v>10342</v>
      </c>
      <c r="Z2976" s="79" t="s">
        <v>10629</v>
      </c>
      <c r="AA2976" s="76"/>
      <c r="AB2976" s="76"/>
      <c r="AC2976" s="76"/>
      <c r="AD2976" s="76"/>
      <c r="AE2976" s="97" t="s">
        <v>10630</v>
      </c>
      <c r="AF2976" s="76"/>
      <c r="AG2976" s="76"/>
      <c r="AH2976" s="76"/>
      <c r="AI2976" s="67" t="s">
        <v>10848</v>
      </c>
      <c r="AJ2976" s="79" t="s">
        <v>10346</v>
      </c>
      <c r="AK2976" s="68"/>
      <c r="AL2976" s="68"/>
      <c r="AM2976" s="68"/>
      <c r="AN2976" s="110"/>
      <c r="AO2976" s="110"/>
      <c r="AP2976" s="107"/>
      <c r="AQ2976" s="68"/>
    </row>
    <row r="2977" customFormat="false" ht="15" hidden="false" customHeight="false" outlineLevel="0" collapsed="false">
      <c r="B2977" s="1" t="str">
        <f aca="false">поверители!$E2977</f>
        <v>01688</v>
      </c>
      <c r="C2977" s="64" t="s">
        <v>428</v>
      </c>
      <c r="D2977" s="63"/>
      <c r="E2977" s="81" t="s">
        <v>13722</v>
      </c>
      <c r="F2977" s="63"/>
      <c r="G2977" s="63" t="s">
        <v>10335</v>
      </c>
      <c r="H2977" s="81" t="s">
        <v>10966</v>
      </c>
      <c r="I2977" s="67" t="s">
        <v>10374</v>
      </c>
      <c r="J2977" s="76"/>
      <c r="K2977" s="76"/>
      <c r="L2977" s="76"/>
      <c r="M2977" s="76"/>
      <c r="N2977" s="76"/>
      <c r="O2977" s="71" t="s">
        <v>10335</v>
      </c>
      <c r="P2977" s="71"/>
      <c r="Q2977" s="71" t="s">
        <v>10338</v>
      </c>
      <c r="R2977" s="79" t="s">
        <v>10339</v>
      </c>
      <c r="S2977" s="95" t="n">
        <v>45198</v>
      </c>
      <c r="T2977" s="74" t="n">
        <v>45563</v>
      </c>
      <c r="U2977" s="87" t="s">
        <v>10340</v>
      </c>
      <c r="V2977" s="87" t="s">
        <v>10341</v>
      </c>
      <c r="W2977" s="76"/>
      <c r="X2977" s="71" t="s">
        <v>10335</v>
      </c>
      <c r="Y2977" s="71" t="s">
        <v>10342</v>
      </c>
      <c r="Z2977" s="79" t="s">
        <v>10629</v>
      </c>
      <c r="AA2977" s="76"/>
      <c r="AB2977" s="76"/>
      <c r="AC2977" s="76"/>
      <c r="AD2977" s="76"/>
      <c r="AE2977" s="97" t="s">
        <v>10630</v>
      </c>
      <c r="AF2977" s="76"/>
      <c r="AG2977" s="76"/>
      <c r="AH2977" s="76"/>
      <c r="AI2977" s="67" t="s">
        <v>10650</v>
      </c>
      <c r="AJ2977" s="79" t="s">
        <v>10346</v>
      </c>
      <c r="AK2977" s="68"/>
      <c r="AL2977" s="68"/>
      <c r="AM2977" s="68"/>
      <c r="AN2977" s="110"/>
      <c r="AO2977" s="110"/>
      <c r="AP2977" s="107"/>
      <c r="AQ2977" s="68"/>
    </row>
    <row r="2978" customFormat="false" ht="15" hidden="false" customHeight="false" outlineLevel="0" collapsed="false">
      <c r="B2978" s="1" t="str">
        <f aca="false">поверители!$E2978</f>
        <v>01941</v>
      </c>
      <c r="C2978" s="64" t="s">
        <v>323</v>
      </c>
      <c r="D2978" s="63"/>
      <c r="E2978" s="67" t="s">
        <v>13723</v>
      </c>
      <c r="F2978" s="63"/>
      <c r="G2978" s="63" t="s">
        <v>10335</v>
      </c>
      <c r="H2978" s="81" t="s">
        <v>763</v>
      </c>
      <c r="I2978" s="67" t="s">
        <v>10363</v>
      </c>
      <c r="J2978" s="76"/>
      <c r="K2978" s="76"/>
      <c r="L2978" s="76"/>
      <c r="M2978" s="76"/>
      <c r="N2978" s="76"/>
      <c r="O2978" s="71" t="s">
        <v>10335</v>
      </c>
      <c r="P2978" s="71"/>
      <c r="Q2978" s="71" t="s">
        <v>10338</v>
      </c>
      <c r="R2978" s="79" t="s">
        <v>10339</v>
      </c>
      <c r="S2978" s="95" t="n">
        <v>45198</v>
      </c>
      <c r="T2978" s="74" t="n">
        <v>45928</v>
      </c>
      <c r="U2978" s="87" t="s">
        <v>10340</v>
      </c>
      <c r="V2978" s="87" t="s">
        <v>10341</v>
      </c>
      <c r="W2978" s="76"/>
      <c r="X2978" s="71" t="s">
        <v>10335</v>
      </c>
      <c r="Y2978" s="71" t="s">
        <v>10342</v>
      </c>
      <c r="Z2978" s="79" t="s">
        <v>10629</v>
      </c>
      <c r="AA2978" s="76"/>
      <c r="AB2978" s="76"/>
      <c r="AC2978" s="76"/>
      <c r="AD2978" s="76"/>
      <c r="AE2978" s="97" t="s">
        <v>10630</v>
      </c>
      <c r="AF2978" s="76"/>
      <c r="AG2978" s="76"/>
      <c r="AH2978" s="76"/>
      <c r="AI2978" s="67" t="s">
        <v>10562</v>
      </c>
      <c r="AJ2978" s="79" t="s">
        <v>10346</v>
      </c>
      <c r="AK2978" s="68"/>
      <c r="AL2978" s="68"/>
      <c r="AM2978" s="68"/>
      <c r="AN2978" s="110"/>
      <c r="AO2978" s="110"/>
      <c r="AP2978" s="107"/>
      <c r="AQ2978" s="68"/>
    </row>
    <row r="2979" customFormat="false" ht="15" hidden="false" customHeight="false" outlineLevel="0" collapsed="false">
      <c r="B2979" s="1" t="str">
        <f aca="false">поверители!$E2979</f>
        <v>01953</v>
      </c>
      <c r="C2979" s="64" t="s">
        <v>1753</v>
      </c>
      <c r="D2979" s="63"/>
      <c r="E2979" s="67" t="s">
        <v>13724</v>
      </c>
      <c r="F2979" s="63"/>
      <c r="G2979" s="63" t="s">
        <v>10335</v>
      </c>
      <c r="H2979" s="81" t="s">
        <v>1756</v>
      </c>
      <c r="I2979" s="67" t="s">
        <v>10363</v>
      </c>
      <c r="J2979" s="76"/>
      <c r="K2979" s="76"/>
      <c r="L2979" s="76"/>
      <c r="M2979" s="76"/>
      <c r="N2979" s="76"/>
      <c r="O2979" s="71" t="s">
        <v>10335</v>
      </c>
      <c r="P2979" s="71"/>
      <c r="Q2979" s="71" t="s">
        <v>10338</v>
      </c>
      <c r="R2979" s="79" t="s">
        <v>10339</v>
      </c>
      <c r="S2979" s="95" t="n">
        <v>45198</v>
      </c>
      <c r="T2979" s="74" t="n">
        <v>45928</v>
      </c>
      <c r="U2979" s="87" t="s">
        <v>10340</v>
      </c>
      <c r="V2979" s="87" t="s">
        <v>10341</v>
      </c>
      <c r="W2979" s="76"/>
      <c r="X2979" s="71" t="s">
        <v>10335</v>
      </c>
      <c r="Y2979" s="71" t="s">
        <v>10342</v>
      </c>
      <c r="Z2979" s="79" t="s">
        <v>10629</v>
      </c>
      <c r="AA2979" s="76"/>
      <c r="AB2979" s="76"/>
      <c r="AC2979" s="76"/>
      <c r="AD2979" s="76"/>
      <c r="AE2979" s="97" t="s">
        <v>10630</v>
      </c>
      <c r="AF2979" s="76"/>
      <c r="AG2979" s="76"/>
      <c r="AH2979" s="76"/>
      <c r="AI2979" s="67" t="s">
        <v>10552</v>
      </c>
      <c r="AJ2979" s="79" t="s">
        <v>10346</v>
      </c>
      <c r="AK2979" s="68"/>
      <c r="AL2979" s="68"/>
      <c r="AM2979" s="68"/>
      <c r="AN2979" s="110"/>
      <c r="AO2979" s="110"/>
      <c r="AP2979" s="107"/>
      <c r="AQ2979" s="68"/>
    </row>
    <row r="2980" customFormat="false" ht="15" hidden="false" customHeight="false" outlineLevel="0" collapsed="false">
      <c r="B2980" s="1" t="str">
        <f aca="false">поверители!$E2980</f>
        <v>01967</v>
      </c>
      <c r="C2980" s="64" t="s">
        <v>323</v>
      </c>
      <c r="D2980" s="63"/>
      <c r="E2980" s="67" t="s">
        <v>13725</v>
      </c>
      <c r="F2980" s="63"/>
      <c r="G2980" s="63" t="s">
        <v>10335</v>
      </c>
      <c r="H2980" s="81" t="s">
        <v>763</v>
      </c>
      <c r="I2980" s="67" t="s">
        <v>10363</v>
      </c>
      <c r="J2980" s="76"/>
      <c r="K2980" s="76"/>
      <c r="L2980" s="76"/>
      <c r="M2980" s="76"/>
      <c r="N2980" s="76"/>
      <c r="O2980" s="71" t="s">
        <v>10335</v>
      </c>
      <c r="P2980" s="71"/>
      <c r="Q2980" s="71" t="s">
        <v>10338</v>
      </c>
      <c r="R2980" s="79" t="s">
        <v>10339</v>
      </c>
      <c r="S2980" s="95" t="n">
        <v>45198</v>
      </c>
      <c r="T2980" s="74" t="n">
        <v>45928</v>
      </c>
      <c r="U2980" s="87" t="s">
        <v>10340</v>
      </c>
      <c r="V2980" s="87" t="s">
        <v>10341</v>
      </c>
      <c r="W2980" s="76"/>
      <c r="X2980" s="71" t="s">
        <v>10335</v>
      </c>
      <c r="Y2980" s="71" t="s">
        <v>10342</v>
      </c>
      <c r="Z2980" s="79" t="s">
        <v>10629</v>
      </c>
      <c r="AA2980" s="76"/>
      <c r="AB2980" s="76"/>
      <c r="AC2980" s="76"/>
      <c r="AD2980" s="76"/>
      <c r="AE2980" s="97" t="s">
        <v>10630</v>
      </c>
      <c r="AF2980" s="76"/>
      <c r="AG2980" s="76"/>
      <c r="AH2980" s="76"/>
      <c r="AI2980" s="67" t="s">
        <v>10845</v>
      </c>
      <c r="AJ2980" s="79" t="s">
        <v>10346</v>
      </c>
      <c r="AK2980" s="68"/>
      <c r="AL2980" s="68"/>
      <c r="AM2980" s="68"/>
      <c r="AN2980" s="110"/>
      <c r="AO2980" s="110"/>
      <c r="AP2980" s="107"/>
      <c r="AQ2980" s="68"/>
    </row>
    <row r="2981" customFormat="false" ht="15" hidden="false" customHeight="false" outlineLevel="0" collapsed="false">
      <c r="B2981" s="1" t="str">
        <f aca="false">поверители!$E2981</f>
        <v>01992</v>
      </c>
      <c r="C2981" s="64" t="s">
        <v>1753</v>
      </c>
      <c r="D2981" s="63"/>
      <c r="E2981" s="67" t="s">
        <v>13726</v>
      </c>
      <c r="F2981" s="63"/>
      <c r="G2981" s="63" t="s">
        <v>10335</v>
      </c>
      <c r="H2981" s="81" t="s">
        <v>763</v>
      </c>
      <c r="I2981" s="67" t="s">
        <v>10363</v>
      </c>
      <c r="J2981" s="76"/>
      <c r="K2981" s="76"/>
      <c r="L2981" s="76"/>
      <c r="M2981" s="76"/>
      <c r="N2981" s="76"/>
      <c r="O2981" s="71" t="s">
        <v>10335</v>
      </c>
      <c r="P2981" s="71"/>
      <c r="Q2981" s="71" t="s">
        <v>10338</v>
      </c>
      <c r="R2981" s="79" t="s">
        <v>10339</v>
      </c>
      <c r="S2981" s="95" t="n">
        <v>45198</v>
      </c>
      <c r="T2981" s="74" t="n">
        <v>45928</v>
      </c>
      <c r="U2981" s="87" t="s">
        <v>10340</v>
      </c>
      <c r="V2981" s="87" t="s">
        <v>10341</v>
      </c>
      <c r="W2981" s="76"/>
      <c r="X2981" s="71" t="s">
        <v>10335</v>
      </c>
      <c r="Y2981" s="71" t="s">
        <v>10342</v>
      </c>
      <c r="Z2981" s="79" t="s">
        <v>10629</v>
      </c>
      <c r="AA2981" s="76"/>
      <c r="AB2981" s="76"/>
      <c r="AC2981" s="76"/>
      <c r="AD2981" s="76"/>
      <c r="AE2981" s="97" t="s">
        <v>10630</v>
      </c>
      <c r="AF2981" s="76"/>
      <c r="AG2981" s="76"/>
      <c r="AH2981" s="76"/>
      <c r="AI2981" s="67" t="s">
        <v>10562</v>
      </c>
      <c r="AJ2981" s="79" t="s">
        <v>10346</v>
      </c>
      <c r="AK2981" s="68"/>
      <c r="AL2981" s="68"/>
      <c r="AM2981" s="68"/>
      <c r="AN2981" s="110"/>
      <c r="AO2981" s="110"/>
      <c r="AP2981" s="107"/>
      <c r="AQ2981" s="68"/>
    </row>
    <row r="2982" customFormat="false" ht="15" hidden="false" customHeight="false" outlineLevel="0" collapsed="false">
      <c r="B2982" s="1" t="str">
        <f aca="false">поверители!$E2982</f>
        <v>02906</v>
      </c>
      <c r="C2982" s="64" t="s">
        <v>1753</v>
      </c>
      <c r="D2982" s="63"/>
      <c r="E2982" s="81" t="s">
        <v>13727</v>
      </c>
      <c r="F2982" s="63"/>
      <c r="G2982" s="63" t="s">
        <v>10335</v>
      </c>
      <c r="H2982" s="81" t="s">
        <v>10956</v>
      </c>
      <c r="I2982" s="67" t="s">
        <v>10363</v>
      </c>
      <c r="J2982" s="76"/>
      <c r="K2982" s="76"/>
      <c r="L2982" s="76"/>
      <c r="M2982" s="76"/>
      <c r="N2982" s="76"/>
      <c r="O2982" s="71" t="s">
        <v>10335</v>
      </c>
      <c r="P2982" s="71"/>
      <c r="Q2982" s="71" t="s">
        <v>10338</v>
      </c>
      <c r="R2982" s="79" t="s">
        <v>10339</v>
      </c>
      <c r="S2982" s="95" t="n">
        <v>45198</v>
      </c>
      <c r="T2982" s="74" t="n">
        <v>45928</v>
      </c>
      <c r="U2982" s="87" t="s">
        <v>10340</v>
      </c>
      <c r="V2982" s="87" t="s">
        <v>10341</v>
      </c>
      <c r="W2982" s="76"/>
      <c r="X2982" s="71" t="s">
        <v>10335</v>
      </c>
      <c r="Y2982" s="71" t="s">
        <v>10342</v>
      </c>
      <c r="Z2982" s="79" t="s">
        <v>10629</v>
      </c>
      <c r="AA2982" s="76"/>
      <c r="AB2982" s="76"/>
      <c r="AC2982" s="76"/>
      <c r="AD2982" s="76"/>
      <c r="AE2982" s="97" t="s">
        <v>10630</v>
      </c>
      <c r="AF2982" s="76"/>
      <c r="AG2982" s="76"/>
      <c r="AH2982" s="76"/>
      <c r="AI2982" s="67" t="s">
        <v>10562</v>
      </c>
      <c r="AJ2982" s="79" t="s">
        <v>10346</v>
      </c>
      <c r="AK2982" s="68"/>
      <c r="AL2982" s="68"/>
      <c r="AM2982" s="68"/>
      <c r="AN2982" s="110"/>
      <c r="AO2982" s="110"/>
      <c r="AP2982" s="107"/>
      <c r="AQ2982" s="68"/>
    </row>
    <row r="2983" customFormat="false" ht="15" hidden="false" customHeight="false" outlineLevel="0" collapsed="false">
      <c r="B2983" s="1" t="str">
        <f aca="false">поверители!$E2983</f>
        <v>02938</v>
      </c>
      <c r="C2983" s="64" t="s">
        <v>323</v>
      </c>
      <c r="D2983" s="63"/>
      <c r="E2983" s="81" t="s">
        <v>13728</v>
      </c>
      <c r="F2983" s="63"/>
      <c r="G2983" s="63" t="s">
        <v>10335</v>
      </c>
      <c r="H2983" s="81" t="s">
        <v>763</v>
      </c>
      <c r="I2983" s="67" t="s">
        <v>10363</v>
      </c>
      <c r="J2983" s="76"/>
      <c r="K2983" s="76"/>
      <c r="L2983" s="76"/>
      <c r="M2983" s="76"/>
      <c r="N2983" s="76"/>
      <c r="O2983" s="71" t="s">
        <v>10335</v>
      </c>
      <c r="P2983" s="71"/>
      <c r="Q2983" s="71" t="s">
        <v>10338</v>
      </c>
      <c r="R2983" s="79" t="s">
        <v>10339</v>
      </c>
      <c r="S2983" s="95" t="n">
        <v>45198</v>
      </c>
      <c r="T2983" s="74" t="n">
        <v>45928</v>
      </c>
      <c r="U2983" s="87" t="s">
        <v>10340</v>
      </c>
      <c r="V2983" s="87" t="s">
        <v>10341</v>
      </c>
      <c r="W2983" s="76"/>
      <c r="X2983" s="71" t="s">
        <v>10335</v>
      </c>
      <c r="Y2983" s="71" t="s">
        <v>10342</v>
      </c>
      <c r="Z2983" s="79" t="s">
        <v>10629</v>
      </c>
      <c r="AA2983" s="76"/>
      <c r="AB2983" s="76"/>
      <c r="AC2983" s="76"/>
      <c r="AD2983" s="76"/>
      <c r="AE2983" s="97" t="s">
        <v>10630</v>
      </c>
      <c r="AF2983" s="76"/>
      <c r="AG2983" s="76"/>
      <c r="AH2983" s="76"/>
      <c r="AI2983" s="67" t="s">
        <v>10863</v>
      </c>
      <c r="AJ2983" s="79" t="s">
        <v>42</v>
      </c>
      <c r="AK2983" s="68"/>
      <c r="AL2983" s="68"/>
      <c r="AM2983" s="68"/>
      <c r="AN2983" s="110"/>
      <c r="AO2983" s="110"/>
      <c r="AP2983" s="107"/>
      <c r="AQ2983" s="68"/>
    </row>
    <row r="2984" customFormat="false" ht="15" hidden="false" customHeight="false" outlineLevel="0" collapsed="false">
      <c r="B2984" s="1" t="str">
        <f aca="false">поверители!$E2984</f>
        <v>02939</v>
      </c>
      <c r="C2984" s="64" t="s">
        <v>323</v>
      </c>
      <c r="D2984" s="63"/>
      <c r="E2984" s="81" t="s">
        <v>13729</v>
      </c>
      <c r="F2984" s="63"/>
      <c r="G2984" s="63" t="s">
        <v>10335</v>
      </c>
      <c r="H2984" s="81" t="s">
        <v>763</v>
      </c>
      <c r="I2984" s="67" t="s">
        <v>10363</v>
      </c>
      <c r="J2984" s="76"/>
      <c r="K2984" s="76"/>
      <c r="L2984" s="76"/>
      <c r="M2984" s="76"/>
      <c r="N2984" s="76"/>
      <c r="O2984" s="71" t="s">
        <v>10335</v>
      </c>
      <c r="P2984" s="71"/>
      <c r="Q2984" s="71" t="s">
        <v>10338</v>
      </c>
      <c r="R2984" s="79" t="s">
        <v>10339</v>
      </c>
      <c r="S2984" s="95" t="n">
        <v>45198</v>
      </c>
      <c r="T2984" s="74" t="n">
        <v>45928</v>
      </c>
      <c r="U2984" s="87" t="s">
        <v>10340</v>
      </c>
      <c r="V2984" s="87" t="s">
        <v>10341</v>
      </c>
      <c r="W2984" s="76"/>
      <c r="X2984" s="71" t="s">
        <v>10335</v>
      </c>
      <c r="Y2984" s="71" t="s">
        <v>10342</v>
      </c>
      <c r="Z2984" s="79" t="s">
        <v>10629</v>
      </c>
      <c r="AA2984" s="76"/>
      <c r="AB2984" s="76"/>
      <c r="AC2984" s="76"/>
      <c r="AD2984" s="76"/>
      <c r="AE2984" s="97" t="s">
        <v>10630</v>
      </c>
      <c r="AF2984" s="76"/>
      <c r="AG2984" s="76"/>
      <c r="AH2984" s="76"/>
      <c r="AI2984" s="67" t="s">
        <v>10845</v>
      </c>
      <c r="AJ2984" s="79" t="s">
        <v>42</v>
      </c>
      <c r="AK2984" s="68"/>
      <c r="AL2984" s="68"/>
      <c r="AM2984" s="68"/>
      <c r="AN2984" s="110"/>
      <c r="AO2984" s="110"/>
      <c r="AP2984" s="107"/>
      <c r="AQ2984" s="68"/>
    </row>
    <row r="2985" customFormat="false" ht="15" hidden="false" customHeight="false" outlineLevel="0" collapsed="false">
      <c r="B2985" s="1" t="str">
        <f aca="false">поверители!$E2985</f>
        <v>02940</v>
      </c>
      <c r="C2985" s="64" t="s">
        <v>323</v>
      </c>
      <c r="D2985" s="63"/>
      <c r="E2985" s="81" t="s">
        <v>13730</v>
      </c>
      <c r="F2985" s="63"/>
      <c r="G2985" s="63" t="s">
        <v>10335</v>
      </c>
      <c r="H2985" s="81" t="s">
        <v>2279</v>
      </c>
      <c r="I2985" s="67" t="s">
        <v>10363</v>
      </c>
      <c r="J2985" s="76"/>
      <c r="K2985" s="76"/>
      <c r="L2985" s="76"/>
      <c r="M2985" s="76"/>
      <c r="N2985" s="76"/>
      <c r="O2985" s="71" t="s">
        <v>10335</v>
      </c>
      <c r="P2985" s="71"/>
      <c r="Q2985" s="71" t="s">
        <v>10338</v>
      </c>
      <c r="R2985" s="79" t="s">
        <v>10339</v>
      </c>
      <c r="S2985" s="95" t="n">
        <v>45198</v>
      </c>
      <c r="T2985" s="74" t="n">
        <v>45928</v>
      </c>
      <c r="U2985" s="87" t="s">
        <v>10340</v>
      </c>
      <c r="V2985" s="87" t="s">
        <v>10341</v>
      </c>
      <c r="W2985" s="76"/>
      <c r="X2985" s="71" t="s">
        <v>10335</v>
      </c>
      <c r="Y2985" s="71" t="s">
        <v>10342</v>
      </c>
      <c r="Z2985" s="79" t="s">
        <v>10629</v>
      </c>
      <c r="AA2985" s="76"/>
      <c r="AB2985" s="76"/>
      <c r="AC2985" s="76"/>
      <c r="AD2985" s="76"/>
      <c r="AE2985" s="97" t="s">
        <v>12168</v>
      </c>
      <c r="AF2985" s="76"/>
      <c r="AG2985" s="76"/>
      <c r="AH2985" s="76"/>
      <c r="AI2985" s="67" t="s">
        <v>12634</v>
      </c>
      <c r="AJ2985" s="79" t="s">
        <v>42</v>
      </c>
      <c r="AK2985" s="68"/>
      <c r="AL2985" s="68"/>
      <c r="AM2985" s="68"/>
      <c r="AN2985" s="110"/>
      <c r="AO2985" s="110"/>
      <c r="AP2985" s="107"/>
      <c r="AQ2985" s="68"/>
    </row>
    <row r="2986" customFormat="false" ht="15" hidden="false" customHeight="false" outlineLevel="0" collapsed="false">
      <c r="B2986" s="1" t="str">
        <f aca="false">поверители!$E2986</f>
        <v>03148</v>
      </c>
      <c r="C2986" s="64" t="s">
        <v>323</v>
      </c>
      <c r="D2986" s="63"/>
      <c r="E2986" s="81" t="s">
        <v>13731</v>
      </c>
      <c r="F2986" s="63"/>
      <c r="G2986" s="63" t="s">
        <v>10335</v>
      </c>
      <c r="H2986" s="81" t="s">
        <v>763</v>
      </c>
      <c r="I2986" s="67" t="s">
        <v>10652</v>
      </c>
      <c r="J2986" s="76"/>
      <c r="K2986" s="76"/>
      <c r="L2986" s="76"/>
      <c r="M2986" s="76"/>
      <c r="N2986" s="76"/>
      <c r="O2986" s="71" t="s">
        <v>10335</v>
      </c>
      <c r="P2986" s="71"/>
      <c r="Q2986" s="71" t="s">
        <v>10338</v>
      </c>
      <c r="R2986" s="79" t="s">
        <v>10339</v>
      </c>
      <c r="S2986" s="95" t="n">
        <v>45198</v>
      </c>
      <c r="T2986" s="74" t="n">
        <v>45928</v>
      </c>
      <c r="U2986" s="87" t="s">
        <v>10340</v>
      </c>
      <c r="V2986" s="87" t="s">
        <v>10341</v>
      </c>
      <c r="W2986" s="76"/>
      <c r="X2986" s="71" t="s">
        <v>10335</v>
      </c>
      <c r="Y2986" s="71" t="s">
        <v>10342</v>
      </c>
      <c r="Z2986" s="79" t="s">
        <v>10629</v>
      </c>
      <c r="AA2986" s="76"/>
      <c r="AB2986" s="76"/>
      <c r="AC2986" s="76"/>
      <c r="AD2986" s="76"/>
      <c r="AE2986" s="97" t="s">
        <v>10630</v>
      </c>
      <c r="AF2986" s="76"/>
      <c r="AG2986" s="76"/>
      <c r="AH2986" s="76"/>
      <c r="AI2986" s="67" t="s">
        <v>10558</v>
      </c>
      <c r="AJ2986" s="79" t="s">
        <v>42</v>
      </c>
      <c r="AK2986" s="68"/>
      <c r="AL2986" s="68"/>
      <c r="AM2986" s="68"/>
      <c r="AN2986" s="110"/>
      <c r="AO2986" s="110"/>
      <c r="AP2986" s="107"/>
      <c r="AQ2986" s="68"/>
    </row>
    <row r="2987" customFormat="false" ht="15" hidden="false" customHeight="false" outlineLevel="0" collapsed="false">
      <c r="B2987" s="1" t="str">
        <f aca="false">поверители!$E2987</f>
        <v>03180</v>
      </c>
      <c r="C2987" s="64" t="s">
        <v>428</v>
      </c>
      <c r="D2987" s="63"/>
      <c r="E2987" s="81" t="s">
        <v>13732</v>
      </c>
      <c r="F2987" s="63"/>
      <c r="G2987" s="63" t="s">
        <v>10335</v>
      </c>
      <c r="H2987" s="63" t="s">
        <v>404</v>
      </c>
      <c r="I2987" s="67" t="s">
        <v>10374</v>
      </c>
      <c r="J2987" s="76"/>
      <c r="K2987" s="76"/>
      <c r="L2987" s="76"/>
      <c r="M2987" s="76"/>
      <c r="N2987" s="76"/>
      <c r="O2987" s="71" t="s">
        <v>10335</v>
      </c>
      <c r="P2987" s="71"/>
      <c r="Q2987" s="71" t="s">
        <v>10338</v>
      </c>
      <c r="R2987" s="79" t="s">
        <v>10339</v>
      </c>
      <c r="S2987" s="95" t="n">
        <v>45198</v>
      </c>
      <c r="T2987" s="74" t="n">
        <v>45563</v>
      </c>
      <c r="U2987" s="87" t="s">
        <v>10340</v>
      </c>
      <c r="V2987" s="87" t="s">
        <v>10341</v>
      </c>
      <c r="W2987" s="76"/>
      <c r="X2987" s="71" t="s">
        <v>10335</v>
      </c>
      <c r="Y2987" s="71" t="s">
        <v>10342</v>
      </c>
      <c r="Z2987" s="79" t="s">
        <v>10629</v>
      </c>
      <c r="AA2987" s="76"/>
      <c r="AB2987" s="76"/>
      <c r="AC2987" s="76"/>
      <c r="AD2987" s="76"/>
      <c r="AE2987" s="97" t="s">
        <v>10630</v>
      </c>
      <c r="AF2987" s="76"/>
      <c r="AG2987" s="76"/>
      <c r="AH2987" s="76"/>
      <c r="AI2987" s="67" t="s">
        <v>10650</v>
      </c>
      <c r="AJ2987" s="79" t="s">
        <v>42</v>
      </c>
      <c r="AK2987" s="68"/>
      <c r="AL2987" s="68"/>
      <c r="AM2987" s="68"/>
      <c r="AN2987" s="110"/>
      <c r="AO2987" s="110"/>
      <c r="AP2987" s="107"/>
      <c r="AQ2987" s="68"/>
    </row>
    <row r="2988" customFormat="false" ht="15" hidden="false" customHeight="false" outlineLevel="0" collapsed="false">
      <c r="B2988" s="1" t="str">
        <f aca="false">поверители!$E2988</f>
        <v>03774</v>
      </c>
      <c r="C2988" s="64" t="s">
        <v>323</v>
      </c>
      <c r="D2988" s="63"/>
      <c r="E2988" s="81" t="s">
        <v>13733</v>
      </c>
      <c r="F2988" s="63"/>
      <c r="G2988" s="63" t="s">
        <v>10335</v>
      </c>
      <c r="H2988" s="81" t="s">
        <v>326</v>
      </c>
      <c r="I2988" s="67" t="s">
        <v>10652</v>
      </c>
      <c r="J2988" s="76"/>
      <c r="K2988" s="76"/>
      <c r="L2988" s="76"/>
      <c r="M2988" s="76"/>
      <c r="N2988" s="76"/>
      <c r="O2988" s="71" t="s">
        <v>10335</v>
      </c>
      <c r="P2988" s="71"/>
      <c r="Q2988" s="71" t="s">
        <v>10338</v>
      </c>
      <c r="R2988" s="79" t="s">
        <v>10339</v>
      </c>
      <c r="S2988" s="95" t="n">
        <v>45198</v>
      </c>
      <c r="T2988" s="74" t="n">
        <v>45928</v>
      </c>
      <c r="U2988" s="87" t="s">
        <v>10340</v>
      </c>
      <c r="V2988" s="87" t="s">
        <v>10341</v>
      </c>
      <c r="W2988" s="76"/>
      <c r="X2988" s="71" t="s">
        <v>10335</v>
      </c>
      <c r="Y2988" s="71" t="s">
        <v>10342</v>
      </c>
      <c r="Z2988" s="79" t="s">
        <v>10629</v>
      </c>
      <c r="AA2988" s="76"/>
      <c r="AB2988" s="76"/>
      <c r="AC2988" s="76"/>
      <c r="AD2988" s="76"/>
      <c r="AE2988" s="97" t="s">
        <v>10630</v>
      </c>
      <c r="AF2988" s="76"/>
      <c r="AG2988" s="76"/>
      <c r="AH2988" s="76"/>
      <c r="AI2988" s="67" t="s">
        <v>11363</v>
      </c>
      <c r="AJ2988" s="79" t="s">
        <v>42</v>
      </c>
      <c r="AK2988" s="68"/>
      <c r="AL2988" s="68"/>
      <c r="AM2988" s="68"/>
      <c r="AN2988" s="110"/>
      <c r="AO2988" s="110"/>
      <c r="AP2988" s="107"/>
      <c r="AQ2988" s="68"/>
    </row>
    <row r="2989" customFormat="false" ht="15" hidden="false" customHeight="false" outlineLevel="0" collapsed="false">
      <c r="B2989" s="1" t="str">
        <f aca="false">поверители!$E2989</f>
        <v>03775</v>
      </c>
      <c r="C2989" s="64" t="s">
        <v>323</v>
      </c>
      <c r="D2989" s="63"/>
      <c r="E2989" s="81" t="s">
        <v>13734</v>
      </c>
      <c r="F2989" s="63"/>
      <c r="G2989" s="63" t="s">
        <v>10335</v>
      </c>
      <c r="H2989" s="81" t="s">
        <v>763</v>
      </c>
      <c r="I2989" s="67" t="s">
        <v>10652</v>
      </c>
      <c r="J2989" s="76"/>
      <c r="K2989" s="76"/>
      <c r="L2989" s="76"/>
      <c r="M2989" s="76"/>
      <c r="N2989" s="76"/>
      <c r="O2989" s="71" t="s">
        <v>10335</v>
      </c>
      <c r="P2989" s="71"/>
      <c r="Q2989" s="71" t="s">
        <v>10338</v>
      </c>
      <c r="R2989" s="79" t="s">
        <v>10339</v>
      </c>
      <c r="S2989" s="95" t="n">
        <v>45198</v>
      </c>
      <c r="T2989" s="74" t="n">
        <v>45928</v>
      </c>
      <c r="U2989" s="87" t="s">
        <v>10340</v>
      </c>
      <c r="V2989" s="87" t="s">
        <v>10341</v>
      </c>
      <c r="W2989" s="76"/>
      <c r="X2989" s="71" t="s">
        <v>10335</v>
      </c>
      <c r="Y2989" s="71" t="s">
        <v>10342</v>
      </c>
      <c r="Z2989" s="79" t="s">
        <v>10629</v>
      </c>
      <c r="AA2989" s="76"/>
      <c r="AB2989" s="76"/>
      <c r="AC2989" s="76"/>
      <c r="AD2989" s="76"/>
      <c r="AE2989" s="97" t="s">
        <v>10630</v>
      </c>
      <c r="AF2989" s="76"/>
      <c r="AG2989" s="76"/>
      <c r="AH2989" s="76"/>
      <c r="AI2989" s="67" t="s">
        <v>10558</v>
      </c>
      <c r="AJ2989" s="79" t="s">
        <v>42</v>
      </c>
      <c r="AK2989" s="68"/>
      <c r="AL2989" s="68"/>
      <c r="AM2989" s="68"/>
      <c r="AN2989" s="110"/>
      <c r="AO2989" s="110"/>
      <c r="AP2989" s="107"/>
      <c r="AQ2989" s="68"/>
    </row>
    <row r="2990" customFormat="false" ht="15" hidden="false" customHeight="false" outlineLevel="0" collapsed="false">
      <c r="B2990" s="1" t="str">
        <f aca="false">поверители!$E2990</f>
        <v>03781</v>
      </c>
      <c r="C2990" s="64" t="s">
        <v>323</v>
      </c>
      <c r="D2990" s="63"/>
      <c r="E2990" s="81" t="s">
        <v>12598</v>
      </c>
      <c r="F2990" s="63"/>
      <c r="G2990" s="63" t="s">
        <v>10335</v>
      </c>
      <c r="H2990" s="81" t="s">
        <v>763</v>
      </c>
      <c r="I2990" s="67" t="s">
        <v>10652</v>
      </c>
      <c r="J2990" s="76"/>
      <c r="K2990" s="76"/>
      <c r="L2990" s="76"/>
      <c r="M2990" s="76"/>
      <c r="N2990" s="76"/>
      <c r="O2990" s="71" t="s">
        <v>10335</v>
      </c>
      <c r="P2990" s="71"/>
      <c r="Q2990" s="71" t="s">
        <v>10338</v>
      </c>
      <c r="R2990" s="79" t="s">
        <v>10339</v>
      </c>
      <c r="S2990" s="95" t="n">
        <v>45198</v>
      </c>
      <c r="T2990" s="74" t="n">
        <v>45928</v>
      </c>
      <c r="U2990" s="87" t="s">
        <v>10340</v>
      </c>
      <c r="V2990" s="87" t="s">
        <v>10341</v>
      </c>
      <c r="W2990" s="76"/>
      <c r="X2990" s="71" t="s">
        <v>10335</v>
      </c>
      <c r="Y2990" s="71" t="s">
        <v>10342</v>
      </c>
      <c r="Z2990" s="79" t="s">
        <v>10629</v>
      </c>
      <c r="AA2990" s="76"/>
      <c r="AB2990" s="76"/>
      <c r="AC2990" s="76"/>
      <c r="AD2990" s="76"/>
      <c r="AE2990" s="97" t="s">
        <v>10630</v>
      </c>
      <c r="AF2990" s="76"/>
      <c r="AG2990" s="76"/>
      <c r="AH2990" s="76"/>
      <c r="AI2990" s="67" t="s">
        <v>10558</v>
      </c>
      <c r="AJ2990" s="79" t="s">
        <v>42</v>
      </c>
      <c r="AK2990" s="68"/>
      <c r="AL2990" s="68"/>
      <c r="AM2990" s="68"/>
      <c r="AN2990" s="110"/>
      <c r="AO2990" s="110"/>
      <c r="AP2990" s="107"/>
      <c r="AQ2990" s="68"/>
    </row>
    <row r="2991" customFormat="false" ht="15" hidden="false" customHeight="false" outlineLevel="0" collapsed="false">
      <c r="B2991" s="1" t="str">
        <f aca="false">поверители!$E2991</f>
        <v>03782</v>
      </c>
      <c r="C2991" s="64" t="s">
        <v>323</v>
      </c>
      <c r="D2991" s="63"/>
      <c r="E2991" s="81" t="s">
        <v>13735</v>
      </c>
      <c r="F2991" s="63"/>
      <c r="G2991" s="63" t="s">
        <v>10335</v>
      </c>
      <c r="H2991" s="81" t="s">
        <v>763</v>
      </c>
      <c r="I2991" s="67" t="s">
        <v>10652</v>
      </c>
      <c r="J2991" s="76"/>
      <c r="K2991" s="76"/>
      <c r="L2991" s="76"/>
      <c r="M2991" s="76"/>
      <c r="N2991" s="76"/>
      <c r="O2991" s="71" t="s">
        <v>10335</v>
      </c>
      <c r="P2991" s="71"/>
      <c r="Q2991" s="71" t="s">
        <v>10338</v>
      </c>
      <c r="R2991" s="79" t="s">
        <v>10339</v>
      </c>
      <c r="S2991" s="95" t="n">
        <v>45198</v>
      </c>
      <c r="T2991" s="74" t="n">
        <v>45928</v>
      </c>
      <c r="U2991" s="87" t="s">
        <v>10340</v>
      </c>
      <c r="V2991" s="87" t="s">
        <v>10341</v>
      </c>
      <c r="W2991" s="76"/>
      <c r="X2991" s="71" t="s">
        <v>10335</v>
      </c>
      <c r="Y2991" s="71" t="s">
        <v>10342</v>
      </c>
      <c r="Z2991" s="79" t="s">
        <v>10629</v>
      </c>
      <c r="AA2991" s="76"/>
      <c r="AB2991" s="76"/>
      <c r="AC2991" s="76"/>
      <c r="AD2991" s="76"/>
      <c r="AE2991" s="97" t="s">
        <v>10630</v>
      </c>
      <c r="AF2991" s="76"/>
      <c r="AG2991" s="76"/>
      <c r="AH2991" s="76"/>
      <c r="AI2991" s="67" t="s">
        <v>10558</v>
      </c>
      <c r="AJ2991" s="79" t="s">
        <v>42</v>
      </c>
      <c r="AK2991" s="68"/>
      <c r="AL2991" s="68"/>
      <c r="AM2991" s="68"/>
      <c r="AN2991" s="110"/>
      <c r="AO2991" s="110"/>
      <c r="AP2991" s="107"/>
      <c r="AQ2991" s="68"/>
    </row>
    <row r="2992" customFormat="false" ht="15" hidden="false" customHeight="false" outlineLevel="0" collapsed="false">
      <c r="B2992" s="1" t="str">
        <f aca="false">поверители!$E2992</f>
        <v>04830</v>
      </c>
      <c r="C2992" s="64" t="s">
        <v>323</v>
      </c>
      <c r="D2992" s="63"/>
      <c r="E2992" s="81" t="s">
        <v>13736</v>
      </c>
      <c r="F2992" s="63"/>
      <c r="G2992" s="63" t="s">
        <v>10335</v>
      </c>
      <c r="H2992" s="81" t="s">
        <v>326</v>
      </c>
      <c r="I2992" s="67" t="s">
        <v>10652</v>
      </c>
      <c r="J2992" s="76"/>
      <c r="K2992" s="76"/>
      <c r="L2992" s="76"/>
      <c r="M2992" s="76"/>
      <c r="N2992" s="76"/>
      <c r="O2992" s="71" t="s">
        <v>10335</v>
      </c>
      <c r="P2992" s="71"/>
      <c r="Q2992" s="71" t="s">
        <v>10338</v>
      </c>
      <c r="R2992" s="79" t="s">
        <v>10339</v>
      </c>
      <c r="S2992" s="95" t="n">
        <v>45198</v>
      </c>
      <c r="T2992" s="74" t="n">
        <v>45928</v>
      </c>
      <c r="U2992" s="87" t="s">
        <v>10340</v>
      </c>
      <c r="V2992" s="87" t="s">
        <v>10341</v>
      </c>
      <c r="W2992" s="76"/>
      <c r="X2992" s="71" t="s">
        <v>10335</v>
      </c>
      <c r="Y2992" s="71" t="s">
        <v>10342</v>
      </c>
      <c r="Z2992" s="79" t="s">
        <v>10629</v>
      </c>
      <c r="AA2992" s="76"/>
      <c r="AB2992" s="76"/>
      <c r="AC2992" s="76"/>
      <c r="AD2992" s="76"/>
      <c r="AE2992" s="97" t="s">
        <v>10630</v>
      </c>
      <c r="AF2992" s="76"/>
      <c r="AG2992" s="76"/>
      <c r="AH2992" s="76"/>
      <c r="AI2992" s="67" t="s">
        <v>10863</v>
      </c>
      <c r="AJ2992" s="79" t="s">
        <v>42</v>
      </c>
      <c r="AK2992" s="68"/>
      <c r="AL2992" s="68"/>
      <c r="AM2992" s="68"/>
      <c r="AN2992" s="110"/>
      <c r="AO2992" s="110"/>
      <c r="AP2992" s="107"/>
      <c r="AQ2992" s="68"/>
    </row>
    <row r="2993" customFormat="false" ht="15" hidden="false" customHeight="false" outlineLevel="0" collapsed="false">
      <c r="B2993" s="1" t="str">
        <f aca="false">поверители!$E2993</f>
        <v>04833</v>
      </c>
      <c r="C2993" s="64" t="s">
        <v>323</v>
      </c>
      <c r="D2993" s="63"/>
      <c r="E2993" s="81" t="s">
        <v>13737</v>
      </c>
      <c r="F2993" s="63"/>
      <c r="G2993" s="63" t="s">
        <v>10335</v>
      </c>
      <c r="H2993" s="81" t="s">
        <v>763</v>
      </c>
      <c r="I2993" s="67" t="s">
        <v>10652</v>
      </c>
      <c r="J2993" s="76"/>
      <c r="K2993" s="76"/>
      <c r="L2993" s="76"/>
      <c r="M2993" s="76"/>
      <c r="N2993" s="76"/>
      <c r="O2993" s="71" t="s">
        <v>10335</v>
      </c>
      <c r="P2993" s="71"/>
      <c r="Q2993" s="71" t="s">
        <v>10338</v>
      </c>
      <c r="R2993" s="79" t="s">
        <v>10339</v>
      </c>
      <c r="S2993" s="95" t="n">
        <v>45198</v>
      </c>
      <c r="T2993" s="74" t="n">
        <v>45928</v>
      </c>
      <c r="U2993" s="87" t="s">
        <v>10340</v>
      </c>
      <c r="V2993" s="87" t="s">
        <v>10341</v>
      </c>
      <c r="W2993" s="76"/>
      <c r="X2993" s="71" t="s">
        <v>10335</v>
      </c>
      <c r="Y2993" s="71" t="s">
        <v>10342</v>
      </c>
      <c r="Z2993" s="79" t="s">
        <v>10629</v>
      </c>
      <c r="AA2993" s="76"/>
      <c r="AB2993" s="76"/>
      <c r="AC2993" s="76"/>
      <c r="AD2993" s="76"/>
      <c r="AE2993" s="97" t="s">
        <v>10630</v>
      </c>
      <c r="AF2993" s="76"/>
      <c r="AG2993" s="76"/>
      <c r="AH2993" s="76"/>
      <c r="AI2993" s="67" t="s">
        <v>10562</v>
      </c>
      <c r="AJ2993" s="79" t="s">
        <v>42</v>
      </c>
      <c r="AK2993" s="68"/>
      <c r="AL2993" s="68"/>
      <c r="AM2993" s="68"/>
      <c r="AN2993" s="110"/>
      <c r="AO2993" s="110"/>
      <c r="AP2993" s="107"/>
      <c r="AQ2993" s="68"/>
    </row>
    <row r="2994" customFormat="false" ht="15" hidden="false" customHeight="false" outlineLevel="0" collapsed="false">
      <c r="B2994" s="1" t="str">
        <f aca="false">поверители!$E2994</f>
        <v>04846</v>
      </c>
      <c r="C2994" s="64" t="s">
        <v>323</v>
      </c>
      <c r="D2994" s="63"/>
      <c r="E2994" s="81" t="s">
        <v>13738</v>
      </c>
      <c r="F2994" s="63"/>
      <c r="G2994" s="63" t="s">
        <v>10335</v>
      </c>
      <c r="H2994" s="81" t="s">
        <v>326</v>
      </c>
      <c r="I2994" s="67" t="s">
        <v>10652</v>
      </c>
      <c r="J2994" s="76"/>
      <c r="K2994" s="76"/>
      <c r="L2994" s="76"/>
      <c r="M2994" s="76"/>
      <c r="N2994" s="76"/>
      <c r="O2994" s="71" t="s">
        <v>10335</v>
      </c>
      <c r="P2994" s="71"/>
      <c r="Q2994" s="71" t="s">
        <v>10338</v>
      </c>
      <c r="R2994" s="79" t="s">
        <v>10339</v>
      </c>
      <c r="S2994" s="95" t="n">
        <v>45198</v>
      </c>
      <c r="T2994" s="74" t="n">
        <v>45928</v>
      </c>
      <c r="U2994" s="87" t="s">
        <v>10340</v>
      </c>
      <c r="V2994" s="87" t="s">
        <v>10341</v>
      </c>
      <c r="W2994" s="76"/>
      <c r="X2994" s="71" t="s">
        <v>10335</v>
      </c>
      <c r="Y2994" s="71" t="s">
        <v>10342</v>
      </c>
      <c r="Z2994" s="79" t="s">
        <v>10629</v>
      </c>
      <c r="AA2994" s="76"/>
      <c r="AB2994" s="76"/>
      <c r="AC2994" s="76"/>
      <c r="AD2994" s="76"/>
      <c r="AE2994" s="97" t="s">
        <v>10630</v>
      </c>
      <c r="AF2994" s="76"/>
      <c r="AG2994" s="76"/>
      <c r="AH2994" s="76"/>
      <c r="AI2994" s="67" t="s">
        <v>10848</v>
      </c>
      <c r="AJ2994" s="79" t="s">
        <v>42</v>
      </c>
      <c r="AK2994" s="68"/>
      <c r="AL2994" s="68"/>
      <c r="AM2994" s="68"/>
      <c r="AN2994" s="110"/>
      <c r="AO2994" s="110"/>
      <c r="AP2994" s="107"/>
      <c r="AQ2994" s="68"/>
    </row>
    <row r="2995" customFormat="false" ht="15" hidden="false" customHeight="false" outlineLevel="0" collapsed="false">
      <c r="B2995" s="1" t="str">
        <f aca="false">поверители!$E2995</f>
        <v>04856</v>
      </c>
      <c r="C2995" s="64" t="s">
        <v>323</v>
      </c>
      <c r="D2995" s="63"/>
      <c r="E2995" s="81" t="s">
        <v>13739</v>
      </c>
      <c r="F2995" s="63"/>
      <c r="G2995" s="63" t="s">
        <v>10335</v>
      </c>
      <c r="H2995" s="81" t="s">
        <v>763</v>
      </c>
      <c r="I2995" s="67" t="s">
        <v>10652</v>
      </c>
      <c r="J2995" s="76"/>
      <c r="K2995" s="76"/>
      <c r="L2995" s="76"/>
      <c r="M2995" s="76"/>
      <c r="N2995" s="76"/>
      <c r="O2995" s="71" t="s">
        <v>10335</v>
      </c>
      <c r="P2995" s="71"/>
      <c r="Q2995" s="71" t="s">
        <v>10338</v>
      </c>
      <c r="R2995" s="79" t="s">
        <v>10339</v>
      </c>
      <c r="S2995" s="95" t="n">
        <v>45198</v>
      </c>
      <c r="T2995" s="74" t="n">
        <v>45928</v>
      </c>
      <c r="U2995" s="87" t="s">
        <v>10340</v>
      </c>
      <c r="V2995" s="87" t="s">
        <v>10341</v>
      </c>
      <c r="W2995" s="76"/>
      <c r="X2995" s="71" t="s">
        <v>10335</v>
      </c>
      <c r="Y2995" s="71" t="s">
        <v>10342</v>
      </c>
      <c r="Z2995" s="79" t="s">
        <v>10629</v>
      </c>
      <c r="AA2995" s="76"/>
      <c r="AB2995" s="76"/>
      <c r="AC2995" s="76"/>
      <c r="AD2995" s="76"/>
      <c r="AE2995" s="97" t="s">
        <v>10630</v>
      </c>
      <c r="AF2995" s="76"/>
      <c r="AG2995" s="76"/>
      <c r="AH2995" s="76"/>
      <c r="AI2995" s="67" t="s">
        <v>10863</v>
      </c>
      <c r="AJ2995" s="79" t="s">
        <v>42</v>
      </c>
      <c r="AK2995" s="68"/>
      <c r="AL2995" s="68"/>
      <c r="AM2995" s="68"/>
      <c r="AN2995" s="110"/>
      <c r="AO2995" s="110"/>
      <c r="AP2995" s="107"/>
      <c r="AQ2995" s="68"/>
    </row>
    <row r="2996" customFormat="false" ht="15" hidden="false" customHeight="false" outlineLevel="0" collapsed="false">
      <c r="B2996" s="1" t="str">
        <f aca="false">поверители!$E2996</f>
        <v>04868</v>
      </c>
      <c r="C2996" s="64" t="s">
        <v>1753</v>
      </c>
      <c r="D2996" s="63"/>
      <c r="E2996" s="81" t="s">
        <v>13740</v>
      </c>
      <c r="F2996" s="63"/>
      <c r="G2996" s="63" t="s">
        <v>10335</v>
      </c>
      <c r="H2996" s="81" t="s">
        <v>11011</v>
      </c>
      <c r="I2996" s="67" t="s">
        <v>10374</v>
      </c>
      <c r="J2996" s="76"/>
      <c r="K2996" s="76"/>
      <c r="L2996" s="76"/>
      <c r="M2996" s="76"/>
      <c r="N2996" s="76"/>
      <c r="O2996" s="71" t="s">
        <v>10335</v>
      </c>
      <c r="P2996" s="71"/>
      <c r="Q2996" s="71" t="s">
        <v>10338</v>
      </c>
      <c r="R2996" s="79" t="s">
        <v>10339</v>
      </c>
      <c r="S2996" s="95" t="n">
        <v>45198</v>
      </c>
      <c r="T2996" s="74" t="n">
        <v>45928</v>
      </c>
      <c r="U2996" s="87" t="s">
        <v>10340</v>
      </c>
      <c r="V2996" s="87" t="s">
        <v>10341</v>
      </c>
      <c r="W2996" s="76"/>
      <c r="X2996" s="71" t="s">
        <v>10335</v>
      </c>
      <c r="Y2996" s="71" t="s">
        <v>10342</v>
      </c>
      <c r="Z2996" s="79" t="s">
        <v>10629</v>
      </c>
      <c r="AA2996" s="76"/>
      <c r="AB2996" s="76"/>
      <c r="AC2996" s="76"/>
      <c r="AD2996" s="76"/>
      <c r="AE2996" s="97" t="s">
        <v>10630</v>
      </c>
      <c r="AF2996" s="76"/>
      <c r="AG2996" s="76"/>
      <c r="AH2996" s="76"/>
      <c r="AI2996" s="67" t="s">
        <v>10979</v>
      </c>
      <c r="AJ2996" s="79" t="s">
        <v>42</v>
      </c>
      <c r="AK2996" s="68"/>
      <c r="AL2996" s="68"/>
      <c r="AM2996" s="68"/>
      <c r="AN2996" s="110"/>
      <c r="AO2996" s="110"/>
      <c r="AP2996" s="107"/>
      <c r="AQ2996" s="68"/>
    </row>
    <row r="2997" customFormat="false" ht="15" hidden="false" customHeight="false" outlineLevel="0" collapsed="false">
      <c r="B2997" s="1" t="str">
        <f aca="false">поверители!$E2997</f>
        <v>04877</v>
      </c>
      <c r="C2997" s="64" t="s">
        <v>297</v>
      </c>
      <c r="D2997" s="63"/>
      <c r="E2997" s="81" t="s">
        <v>13741</v>
      </c>
      <c r="F2997" s="63"/>
      <c r="G2997" s="63" t="s">
        <v>10335</v>
      </c>
      <c r="H2997" s="64" t="s">
        <v>2524</v>
      </c>
      <c r="I2997" s="67" t="s">
        <v>10667</v>
      </c>
      <c r="J2997" s="76"/>
      <c r="K2997" s="76"/>
      <c r="L2997" s="76"/>
      <c r="M2997" s="76"/>
      <c r="N2997" s="76"/>
      <c r="O2997" s="71" t="s">
        <v>10335</v>
      </c>
      <c r="P2997" s="71"/>
      <c r="Q2997" s="71" t="s">
        <v>10338</v>
      </c>
      <c r="R2997" s="79" t="s">
        <v>10339</v>
      </c>
      <c r="S2997" s="95" t="n">
        <v>45198</v>
      </c>
      <c r="T2997" s="74" t="n">
        <v>45928</v>
      </c>
      <c r="U2997" s="87" t="s">
        <v>10340</v>
      </c>
      <c r="V2997" s="87" t="s">
        <v>10341</v>
      </c>
      <c r="W2997" s="76"/>
      <c r="X2997" s="71" t="s">
        <v>10335</v>
      </c>
      <c r="Y2997" s="71" t="s">
        <v>10342</v>
      </c>
      <c r="Z2997" s="79" t="s">
        <v>10629</v>
      </c>
      <c r="AA2997" s="76"/>
      <c r="AB2997" s="76"/>
      <c r="AC2997" s="76"/>
      <c r="AD2997" s="76"/>
      <c r="AE2997" s="97" t="s">
        <v>10630</v>
      </c>
      <c r="AF2997" s="76"/>
      <c r="AG2997" s="76"/>
      <c r="AH2997" s="76"/>
      <c r="AI2997" s="67" t="s">
        <v>10848</v>
      </c>
      <c r="AJ2997" s="79" t="s">
        <v>42</v>
      </c>
      <c r="AK2997" s="68"/>
      <c r="AL2997" s="68"/>
      <c r="AM2997" s="68"/>
      <c r="AN2997" s="110"/>
      <c r="AO2997" s="110"/>
      <c r="AP2997" s="107"/>
      <c r="AQ2997" s="68"/>
    </row>
    <row r="2998" customFormat="false" ht="15" hidden="false" customHeight="false" outlineLevel="0" collapsed="false">
      <c r="B2998" s="1" t="str">
        <f aca="false">поверители!$E2998</f>
        <v>04878</v>
      </c>
      <c r="C2998" s="64" t="s">
        <v>323</v>
      </c>
      <c r="D2998" s="63"/>
      <c r="E2998" s="81" t="s">
        <v>13742</v>
      </c>
      <c r="F2998" s="63"/>
      <c r="G2998" s="63" t="s">
        <v>10335</v>
      </c>
      <c r="H2998" s="81" t="s">
        <v>815</v>
      </c>
      <c r="I2998" s="67" t="s">
        <v>10652</v>
      </c>
      <c r="J2998" s="76"/>
      <c r="K2998" s="76"/>
      <c r="L2998" s="76"/>
      <c r="M2998" s="76"/>
      <c r="N2998" s="76"/>
      <c r="O2998" s="71" t="s">
        <v>10335</v>
      </c>
      <c r="P2998" s="71"/>
      <c r="Q2998" s="71" t="s">
        <v>10338</v>
      </c>
      <c r="R2998" s="79" t="s">
        <v>10339</v>
      </c>
      <c r="S2998" s="95" t="n">
        <v>45198</v>
      </c>
      <c r="T2998" s="74" t="n">
        <v>45928</v>
      </c>
      <c r="U2998" s="87" t="s">
        <v>10340</v>
      </c>
      <c r="V2998" s="87" t="s">
        <v>10341</v>
      </c>
      <c r="W2998" s="76"/>
      <c r="X2998" s="71" t="s">
        <v>10335</v>
      </c>
      <c r="Y2998" s="71" t="s">
        <v>10342</v>
      </c>
      <c r="Z2998" s="79" t="s">
        <v>10629</v>
      </c>
      <c r="AA2998" s="76"/>
      <c r="AB2998" s="76"/>
      <c r="AC2998" s="76"/>
      <c r="AD2998" s="76"/>
      <c r="AE2998" s="97" t="s">
        <v>10630</v>
      </c>
      <c r="AF2998" s="76"/>
      <c r="AG2998" s="76"/>
      <c r="AH2998" s="76"/>
      <c r="AI2998" s="67" t="s">
        <v>10562</v>
      </c>
      <c r="AJ2998" s="79" t="s">
        <v>42</v>
      </c>
      <c r="AK2998" s="68"/>
      <c r="AL2998" s="68"/>
      <c r="AM2998" s="68"/>
      <c r="AN2998" s="110"/>
      <c r="AO2998" s="110"/>
      <c r="AP2998" s="107"/>
      <c r="AQ2998" s="68"/>
    </row>
    <row r="2999" customFormat="false" ht="15" hidden="false" customHeight="false" outlineLevel="0" collapsed="false">
      <c r="B2999" s="1" t="str">
        <f aca="false">поверители!$E2999</f>
        <v>04884</v>
      </c>
      <c r="C2999" s="64" t="s">
        <v>10029</v>
      </c>
      <c r="D2999" s="63"/>
      <c r="E2999" s="81" t="s">
        <v>13743</v>
      </c>
      <c r="F2999" s="63"/>
      <c r="G2999" s="63" t="s">
        <v>10335</v>
      </c>
      <c r="H2999" s="63" t="s">
        <v>332</v>
      </c>
      <c r="I2999" s="67" t="s">
        <v>10670</v>
      </c>
      <c r="J2999" s="76"/>
      <c r="K2999" s="76"/>
      <c r="L2999" s="76"/>
      <c r="M2999" s="76"/>
      <c r="N2999" s="76"/>
      <c r="O2999" s="71" t="s">
        <v>10335</v>
      </c>
      <c r="P2999" s="71"/>
      <c r="Q2999" s="71" t="s">
        <v>10338</v>
      </c>
      <c r="R2999" s="79" t="s">
        <v>10339</v>
      </c>
      <c r="S2999" s="95" t="n">
        <v>45198</v>
      </c>
      <c r="T2999" s="74" t="n">
        <v>45563</v>
      </c>
      <c r="U2999" s="87" t="s">
        <v>10340</v>
      </c>
      <c r="V2999" s="87" t="s">
        <v>10341</v>
      </c>
      <c r="W2999" s="76"/>
      <c r="X2999" s="71" t="s">
        <v>10335</v>
      </c>
      <c r="Y2999" s="71" t="s">
        <v>10342</v>
      </c>
      <c r="Z2999" s="79" t="s">
        <v>10629</v>
      </c>
      <c r="AA2999" s="76"/>
      <c r="AB2999" s="76"/>
      <c r="AC2999" s="76"/>
      <c r="AD2999" s="76"/>
      <c r="AE2999" s="97" t="s">
        <v>10630</v>
      </c>
      <c r="AF2999" s="76"/>
      <c r="AG2999" s="76"/>
      <c r="AH2999" s="76"/>
      <c r="AI2999" s="67" t="s">
        <v>10562</v>
      </c>
      <c r="AJ2999" s="79" t="s">
        <v>42</v>
      </c>
      <c r="AK2999" s="68"/>
      <c r="AL2999" s="68"/>
      <c r="AM2999" s="68"/>
      <c r="AN2999" s="110"/>
      <c r="AO2999" s="110"/>
      <c r="AP2999" s="107"/>
      <c r="AQ2999" s="68"/>
    </row>
    <row r="3000" customFormat="false" ht="15" hidden="false" customHeight="false" outlineLevel="0" collapsed="false">
      <c r="B3000" s="1" t="str">
        <f aca="false">поверители!$E3000</f>
        <v>04887</v>
      </c>
      <c r="C3000" s="64" t="s">
        <v>1753</v>
      </c>
      <c r="D3000" s="63"/>
      <c r="E3000" s="81" t="s">
        <v>13744</v>
      </c>
      <c r="F3000" s="63"/>
      <c r="G3000" s="63" t="s">
        <v>10335</v>
      </c>
      <c r="H3000" s="81" t="s">
        <v>11013</v>
      </c>
      <c r="I3000" s="67" t="s">
        <v>10374</v>
      </c>
      <c r="J3000" s="76"/>
      <c r="K3000" s="76"/>
      <c r="L3000" s="76"/>
      <c r="M3000" s="76"/>
      <c r="N3000" s="76"/>
      <c r="O3000" s="71" t="s">
        <v>10335</v>
      </c>
      <c r="P3000" s="71"/>
      <c r="Q3000" s="71" t="s">
        <v>10338</v>
      </c>
      <c r="R3000" s="79" t="s">
        <v>10339</v>
      </c>
      <c r="S3000" s="95" t="n">
        <v>45198</v>
      </c>
      <c r="T3000" s="74" t="n">
        <v>45928</v>
      </c>
      <c r="U3000" s="87" t="s">
        <v>10340</v>
      </c>
      <c r="V3000" s="87" t="s">
        <v>10341</v>
      </c>
      <c r="W3000" s="76"/>
      <c r="X3000" s="71" t="s">
        <v>10335</v>
      </c>
      <c r="Y3000" s="71" t="s">
        <v>10342</v>
      </c>
      <c r="Z3000" s="79" t="s">
        <v>10629</v>
      </c>
      <c r="AA3000" s="76"/>
      <c r="AB3000" s="76"/>
      <c r="AC3000" s="76"/>
      <c r="AD3000" s="76"/>
      <c r="AE3000" s="97" t="s">
        <v>10630</v>
      </c>
      <c r="AF3000" s="76"/>
      <c r="AG3000" s="76"/>
      <c r="AH3000" s="76"/>
      <c r="AI3000" s="67" t="s">
        <v>10979</v>
      </c>
      <c r="AJ3000" s="79" t="s">
        <v>42</v>
      </c>
      <c r="AK3000" s="68"/>
      <c r="AL3000" s="68"/>
      <c r="AM3000" s="68"/>
      <c r="AN3000" s="110"/>
      <c r="AO3000" s="110"/>
      <c r="AP3000" s="107"/>
      <c r="AQ3000" s="68"/>
    </row>
    <row r="3001" customFormat="false" ht="15" hidden="false" customHeight="false" outlineLevel="0" collapsed="false">
      <c r="B3001" s="1" t="str">
        <f aca="false">поверители!$E3001</f>
        <v>05590</v>
      </c>
      <c r="C3001" s="64" t="s">
        <v>828</v>
      </c>
      <c r="D3001" s="63"/>
      <c r="E3001" s="81" t="s">
        <v>2644</v>
      </c>
      <c r="F3001" s="63"/>
      <c r="G3001" s="63" t="s">
        <v>10335</v>
      </c>
      <c r="H3001" s="67" t="s">
        <v>2617</v>
      </c>
      <c r="I3001" s="67" t="s">
        <v>10363</v>
      </c>
      <c r="J3001" s="76"/>
      <c r="K3001" s="76"/>
      <c r="L3001" s="76"/>
      <c r="M3001" s="76"/>
      <c r="N3001" s="76"/>
      <c r="O3001" s="71" t="s">
        <v>10335</v>
      </c>
      <c r="P3001" s="71"/>
      <c r="Q3001" s="71" t="s">
        <v>10338</v>
      </c>
      <c r="R3001" s="79" t="s">
        <v>10339</v>
      </c>
      <c r="S3001" s="95" t="n">
        <v>45198</v>
      </c>
      <c r="T3001" s="74" t="n">
        <v>45928</v>
      </c>
      <c r="U3001" s="87" t="s">
        <v>10340</v>
      </c>
      <c r="V3001" s="87" t="s">
        <v>10341</v>
      </c>
      <c r="W3001" s="76"/>
      <c r="X3001" s="71" t="s">
        <v>10335</v>
      </c>
      <c r="Y3001" s="71" t="s">
        <v>10342</v>
      </c>
      <c r="Z3001" s="79" t="s">
        <v>10629</v>
      </c>
      <c r="AA3001" s="76"/>
      <c r="AB3001" s="76"/>
      <c r="AC3001" s="76"/>
      <c r="AD3001" s="76"/>
      <c r="AE3001" s="97" t="s">
        <v>12168</v>
      </c>
      <c r="AF3001" s="76"/>
      <c r="AG3001" s="76"/>
      <c r="AH3001" s="76"/>
      <c r="AI3001" s="67" t="s">
        <v>10723</v>
      </c>
      <c r="AJ3001" s="79" t="s">
        <v>42</v>
      </c>
      <c r="AK3001" s="68"/>
      <c r="AL3001" s="68"/>
      <c r="AM3001" s="68"/>
      <c r="AN3001" s="110"/>
      <c r="AO3001" s="110"/>
      <c r="AP3001" s="107"/>
      <c r="AQ3001" s="68"/>
    </row>
    <row r="3002" customFormat="false" ht="15" hidden="false" customHeight="false" outlineLevel="0" collapsed="false">
      <c r="B3002" s="1" t="str">
        <f aca="false">поверители!$E3002</f>
        <v>05591</v>
      </c>
      <c r="C3002" s="64" t="s">
        <v>323</v>
      </c>
      <c r="D3002" s="63"/>
      <c r="E3002" s="81" t="s">
        <v>13745</v>
      </c>
      <c r="F3002" s="63"/>
      <c r="G3002" s="63" t="s">
        <v>10335</v>
      </c>
      <c r="H3002" s="81" t="s">
        <v>782</v>
      </c>
      <c r="I3002" s="67" t="s">
        <v>10363</v>
      </c>
      <c r="J3002" s="76"/>
      <c r="K3002" s="76"/>
      <c r="L3002" s="76"/>
      <c r="M3002" s="76"/>
      <c r="N3002" s="76"/>
      <c r="O3002" s="71" t="s">
        <v>10335</v>
      </c>
      <c r="P3002" s="71"/>
      <c r="Q3002" s="71" t="s">
        <v>10338</v>
      </c>
      <c r="R3002" s="79" t="s">
        <v>10339</v>
      </c>
      <c r="S3002" s="95" t="n">
        <v>45198</v>
      </c>
      <c r="T3002" s="74" t="n">
        <v>45928</v>
      </c>
      <c r="U3002" s="87" t="s">
        <v>10340</v>
      </c>
      <c r="V3002" s="87" t="s">
        <v>10341</v>
      </c>
      <c r="W3002" s="76"/>
      <c r="X3002" s="71" t="s">
        <v>10335</v>
      </c>
      <c r="Y3002" s="71" t="s">
        <v>10342</v>
      </c>
      <c r="Z3002" s="79" t="s">
        <v>10629</v>
      </c>
      <c r="AA3002" s="76"/>
      <c r="AB3002" s="76"/>
      <c r="AC3002" s="76"/>
      <c r="AD3002" s="76"/>
      <c r="AE3002" s="97" t="s">
        <v>10630</v>
      </c>
      <c r="AF3002" s="76"/>
      <c r="AG3002" s="76"/>
      <c r="AH3002" s="76"/>
      <c r="AI3002" s="67" t="s">
        <v>10848</v>
      </c>
      <c r="AJ3002" s="79" t="s">
        <v>42</v>
      </c>
      <c r="AK3002" s="68"/>
      <c r="AL3002" s="68"/>
      <c r="AM3002" s="68"/>
      <c r="AN3002" s="110"/>
      <c r="AO3002" s="110"/>
      <c r="AP3002" s="107"/>
      <c r="AQ3002" s="68"/>
    </row>
    <row r="3003" customFormat="false" ht="15" hidden="false" customHeight="false" outlineLevel="0" collapsed="false">
      <c r="B3003" s="1" t="str">
        <f aca="false">поверители!$E3003</f>
        <v>02554</v>
      </c>
      <c r="C3003" s="64" t="s">
        <v>323</v>
      </c>
      <c r="D3003" s="63"/>
      <c r="E3003" s="81" t="s">
        <v>13746</v>
      </c>
      <c r="F3003" s="63"/>
      <c r="G3003" s="63" t="s">
        <v>10335</v>
      </c>
      <c r="H3003" s="81" t="s">
        <v>326</v>
      </c>
      <c r="I3003" s="67" t="s">
        <v>10374</v>
      </c>
      <c r="J3003" s="76"/>
      <c r="K3003" s="76"/>
      <c r="L3003" s="76"/>
      <c r="M3003" s="76"/>
      <c r="N3003" s="76"/>
      <c r="O3003" s="71" t="s">
        <v>10335</v>
      </c>
      <c r="P3003" s="71"/>
      <c r="Q3003" s="71" t="s">
        <v>10338</v>
      </c>
      <c r="R3003" s="79" t="s">
        <v>10339</v>
      </c>
      <c r="S3003" s="95" t="n">
        <v>45198</v>
      </c>
      <c r="T3003" s="74" t="n">
        <v>45928</v>
      </c>
      <c r="U3003" s="87" t="s">
        <v>10340</v>
      </c>
      <c r="V3003" s="87" t="s">
        <v>10341</v>
      </c>
      <c r="W3003" s="76"/>
      <c r="X3003" s="71" t="s">
        <v>10335</v>
      </c>
      <c r="Y3003" s="71" t="s">
        <v>10342</v>
      </c>
      <c r="Z3003" s="79" t="s">
        <v>10629</v>
      </c>
      <c r="AA3003" s="76"/>
      <c r="AB3003" s="76"/>
      <c r="AC3003" s="76"/>
      <c r="AD3003" s="76"/>
      <c r="AE3003" s="97" t="s">
        <v>10630</v>
      </c>
      <c r="AF3003" s="76"/>
      <c r="AG3003" s="76"/>
      <c r="AH3003" s="76"/>
      <c r="AI3003" s="67" t="s">
        <v>10558</v>
      </c>
      <c r="AJ3003" s="79" t="s">
        <v>42</v>
      </c>
      <c r="AK3003" s="68"/>
      <c r="AL3003" s="68"/>
      <c r="AM3003" s="68"/>
      <c r="AN3003" s="110"/>
      <c r="AO3003" s="110"/>
      <c r="AP3003" s="107"/>
      <c r="AQ3003" s="68"/>
    </row>
    <row r="3004" customFormat="false" ht="15" hidden="false" customHeight="false" outlineLevel="0" collapsed="false">
      <c r="B3004" s="1" t="str">
        <f aca="false">поверители!$E3004</f>
        <v>00434</v>
      </c>
      <c r="C3004" s="64" t="s">
        <v>1068</v>
      </c>
      <c r="D3004" s="63"/>
      <c r="E3004" s="81" t="s">
        <v>13747</v>
      </c>
      <c r="F3004" s="63"/>
      <c r="G3004" s="63" t="s">
        <v>10335</v>
      </c>
      <c r="H3004" s="131" t="s">
        <v>13688</v>
      </c>
      <c r="I3004" s="67" t="s">
        <v>10649</v>
      </c>
      <c r="J3004" s="76"/>
      <c r="K3004" s="76"/>
      <c r="L3004" s="76"/>
      <c r="M3004" s="76"/>
      <c r="N3004" s="76"/>
      <c r="O3004" s="71" t="s">
        <v>10335</v>
      </c>
      <c r="P3004" s="71"/>
      <c r="Q3004" s="71" t="s">
        <v>10338</v>
      </c>
      <c r="R3004" s="79" t="s">
        <v>10339</v>
      </c>
      <c r="S3004" s="74" t="n">
        <v>45211</v>
      </c>
      <c r="T3004" s="74" t="n">
        <v>45576</v>
      </c>
      <c r="U3004" s="87" t="s">
        <v>10340</v>
      </c>
      <c r="V3004" s="87" t="s">
        <v>10341</v>
      </c>
      <c r="W3004" s="76"/>
      <c r="X3004" s="71" t="s">
        <v>10335</v>
      </c>
      <c r="Y3004" s="71" t="s">
        <v>10342</v>
      </c>
      <c r="Z3004" s="79" t="s">
        <v>10629</v>
      </c>
      <c r="AA3004" s="76"/>
      <c r="AB3004" s="76"/>
      <c r="AC3004" s="76"/>
      <c r="AD3004" s="76"/>
      <c r="AE3004" s="97" t="s">
        <v>10630</v>
      </c>
      <c r="AF3004" s="76"/>
      <c r="AG3004" s="76"/>
      <c r="AH3004" s="76"/>
      <c r="AI3004" s="67" t="s">
        <v>10647</v>
      </c>
      <c r="AJ3004" s="79" t="s">
        <v>10346</v>
      </c>
      <c r="AK3004" s="68"/>
      <c r="AL3004" s="68"/>
      <c r="AM3004" s="68"/>
      <c r="AN3004" s="110"/>
      <c r="AO3004" s="110"/>
      <c r="AP3004" s="107"/>
      <c r="AQ3004" s="68"/>
    </row>
    <row r="3005" customFormat="false" ht="15" hidden="false" customHeight="false" outlineLevel="0" collapsed="false">
      <c r="B3005" s="1" t="str">
        <f aca="false">поверители!$E3005</f>
        <v>01574</v>
      </c>
      <c r="C3005" s="64" t="s">
        <v>1068</v>
      </c>
      <c r="D3005" s="63"/>
      <c r="E3005" s="81" t="s">
        <v>13748</v>
      </c>
      <c r="F3005" s="63"/>
      <c r="G3005" s="63" t="s">
        <v>10335</v>
      </c>
      <c r="H3005" s="131" t="s">
        <v>13688</v>
      </c>
      <c r="I3005" s="67" t="s">
        <v>10453</v>
      </c>
      <c r="J3005" s="76"/>
      <c r="K3005" s="76"/>
      <c r="L3005" s="76"/>
      <c r="M3005" s="76"/>
      <c r="N3005" s="76"/>
      <c r="O3005" s="71" t="s">
        <v>10335</v>
      </c>
      <c r="P3005" s="71"/>
      <c r="Q3005" s="71" t="s">
        <v>10338</v>
      </c>
      <c r="R3005" s="79" t="s">
        <v>10339</v>
      </c>
      <c r="S3005" s="74" t="n">
        <v>45211</v>
      </c>
      <c r="T3005" s="74" t="n">
        <v>45576</v>
      </c>
      <c r="U3005" s="87" t="s">
        <v>10340</v>
      </c>
      <c r="V3005" s="87" t="s">
        <v>10341</v>
      </c>
      <c r="W3005" s="76"/>
      <c r="X3005" s="71" t="s">
        <v>10335</v>
      </c>
      <c r="Y3005" s="71" t="s">
        <v>10342</v>
      </c>
      <c r="Z3005" s="79" t="s">
        <v>10629</v>
      </c>
      <c r="AA3005" s="76"/>
      <c r="AB3005" s="76"/>
      <c r="AC3005" s="76"/>
      <c r="AD3005" s="76"/>
      <c r="AE3005" s="97" t="s">
        <v>10630</v>
      </c>
      <c r="AF3005" s="76"/>
      <c r="AG3005" s="76"/>
      <c r="AH3005" s="76"/>
      <c r="AI3005" s="67" t="s">
        <v>12131</v>
      </c>
      <c r="AJ3005" s="79" t="s">
        <v>10346</v>
      </c>
      <c r="AK3005" s="68"/>
      <c r="AL3005" s="68"/>
      <c r="AM3005" s="68"/>
      <c r="AN3005" s="110"/>
      <c r="AO3005" s="110"/>
      <c r="AP3005" s="107"/>
      <c r="AQ3005" s="68"/>
    </row>
    <row r="3006" customFormat="false" ht="15" hidden="false" customHeight="false" outlineLevel="0" collapsed="false">
      <c r="B3006" s="1" t="str">
        <f aca="false">поверители!$E3006</f>
        <v>01657</v>
      </c>
      <c r="C3006" s="64" t="s">
        <v>1068</v>
      </c>
      <c r="D3006" s="63"/>
      <c r="E3006" s="81" t="s">
        <v>13749</v>
      </c>
      <c r="F3006" s="63"/>
      <c r="G3006" s="63" t="s">
        <v>10335</v>
      </c>
      <c r="H3006" s="131" t="s">
        <v>13688</v>
      </c>
      <c r="I3006" s="67" t="s">
        <v>10453</v>
      </c>
      <c r="J3006" s="76"/>
      <c r="K3006" s="76"/>
      <c r="L3006" s="76"/>
      <c r="M3006" s="76"/>
      <c r="N3006" s="76"/>
      <c r="O3006" s="71" t="s">
        <v>10335</v>
      </c>
      <c r="P3006" s="71"/>
      <c r="Q3006" s="71" t="s">
        <v>10338</v>
      </c>
      <c r="R3006" s="79" t="s">
        <v>10339</v>
      </c>
      <c r="S3006" s="74" t="n">
        <v>45211</v>
      </c>
      <c r="T3006" s="74" t="n">
        <v>45576</v>
      </c>
      <c r="U3006" s="87" t="s">
        <v>10340</v>
      </c>
      <c r="V3006" s="87" t="s">
        <v>10341</v>
      </c>
      <c r="W3006" s="76"/>
      <c r="X3006" s="71" t="s">
        <v>10335</v>
      </c>
      <c r="Y3006" s="71" t="s">
        <v>10342</v>
      </c>
      <c r="Z3006" s="79" t="s">
        <v>10629</v>
      </c>
      <c r="AA3006" s="76"/>
      <c r="AB3006" s="76"/>
      <c r="AC3006" s="76"/>
      <c r="AD3006" s="76"/>
      <c r="AE3006" s="97" t="s">
        <v>10630</v>
      </c>
      <c r="AF3006" s="76"/>
      <c r="AG3006" s="76"/>
      <c r="AH3006" s="76"/>
      <c r="AI3006" s="67" t="s">
        <v>12131</v>
      </c>
      <c r="AJ3006" s="79" t="s">
        <v>10346</v>
      </c>
      <c r="AK3006" s="68"/>
      <c r="AL3006" s="68"/>
      <c r="AM3006" s="68"/>
      <c r="AN3006" s="110"/>
      <c r="AO3006" s="110"/>
      <c r="AP3006" s="107"/>
      <c r="AQ3006" s="68"/>
    </row>
    <row r="3007" customFormat="false" ht="15" hidden="false" customHeight="false" outlineLevel="0" collapsed="false">
      <c r="B3007" s="1" t="str">
        <f aca="false">поверители!$E3007</f>
        <v>01658</v>
      </c>
      <c r="C3007" s="64" t="s">
        <v>1068</v>
      </c>
      <c r="D3007" s="63"/>
      <c r="E3007" s="81" t="s">
        <v>13750</v>
      </c>
      <c r="F3007" s="63"/>
      <c r="G3007" s="63" t="s">
        <v>10335</v>
      </c>
      <c r="H3007" s="131" t="s">
        <v>13688</v>
      </c>
      <c r="I3007" s="67" t="s">
        <v>10453</v>
      </c>
      <c r="J3007" s="76"/>
      <c r="K3007" s="76"/>
      <c r="L3007" s="76"/>
      <c r="M3007" s="76"/>
      <c r="N3007" s="76"/>
      <c r="O3007" s="71" t="s">
        <v>10335</v>
      </c>
      <c r="P3007" s="71"/>
      <c r="Q3007" s="71" t="s">
        <v>10338</v>
      </c>
      <c r="R3007" s="79" t="s">
        <v>10339</v>
      </c>
      <c r="S3007" s="74" t="n">
        <v>45211</v>
      </c>
      <c r="T3007" s="74" t="n">
        <v>45576</v>
      </c>
      <c r="U3007" s="87" t="s">
        <v>10340</v>
      </c>
      <c r="V3007" s="87" t="s">
        <v>10341</v>
      </c>
      <c r="W3007" s="76"/>
      <c r="X3007" s="71" t="s">
        <v>10335</v>
      </c>
      <c r="Y3007" s="71" t="s">
        <v>10342</v>
      </c>
      <c r="Z3007" s="79" t="s">
        <v>10629</v>
      </c>
      <c r="AA3007" s="76"/>
      <c r="AB3007" s="76"/>
      <c r="AC3007" s="76"/>
      <c r="AD3007" s="76"/>
      <c r="AE3007" s="97" t="s">
        <v>10630</v>
      </c>
      <c r="AF3007" s="76"/>
      <c r="AG3007" s="76"/>
      <c r="AH3007" s="76"/>
      <c r="AI3007" s="67" t="s">
        <v>12131</v>
      </c>
      <c r="AJ3007" s="79" t="s">
        <v>10346</v>
      </c>
      <c r="AK3007" s="68"/>
      <c r="AL3007" s="68"/>
      <c r="AM3007" s="68"/>
      <c r="AN3007" s="110"/>
      <c r="AO3007" s="110"/>
      <c r="AP3007" s="107"/>
      <c r="AQ3007" s="68"/>
    </row>
    <row r="3008" customFormat="false" ht="15" hidden="false" customHeight="false" outlineLevel="0" collapsed="false">
      <c r="B3008" s="1" t="str">
        <f aca="false">поверители!$E3008</f>
        <v>01660</v>
      </c>
      <c r="C3008" s="64" t="s">
        <v>1068</v>
      </c>
      <c r="D3008" s="63"/>
      <c r="E3008" s="81" t="s">
        <v>13751</v>
      </c>
      <c r="F3008" s="63"/>
      <c r="G3008" s="63" t="s">
        <v>10335</v>
      </c>
      <c r="H3008" s="131" t="s">
        <v>13688</v>
      </c>
      <c r="I3008" s="67" t="s">
        <v>10453</v>
      </c>
      <c r="J3008" s="76"/>
      <c r="K3008" s="76"/>
      <c r="L3008" s="76"/>
      <c r="M3008" s="76"/>
      <c r="N3008" s="76"/>
      <c r="O3008" s="71" t="s">
        <v>10335</v>
      </c>
      <c r="P3008" s="71"/>
      <c r="Q3008" s="71" t="s">
        <v>10338</v>
      </c>
      <c r="R3008" s="79" t="s">
        <v>10339</v>
      </c>
      <c r="S3008" s="74" t="n">
        <v>45211</v>
      </c>
      <c r="T3008" s="74" t="n">
        <v>45576</v>
      </c>
      <c r="U3008" s="87" t="s">
        <v>10340</v>
      </c>
      <c r="V3008" s="87" t="s">
        <v>10341</v>
      </c>
      <c r="W3008" s="76"/>
      <c r="X3008" s="71" t="s">
        <v>10335</v>
      </c>
      <c r="Y3008" s="71" t="s">
        <v>10342</v>
      </c>
      <c r="Z3008" s="79" t="s">
        <v>10629</v>
      </c>
      <c r="AA3008" s="76"/>
      <c r="AB3008" s="76"/>
      <c r="AC3008" s="76"/>
      <c r="AD3008" s="76"/>
      <c r="AE3008" s="97" t="s">
        <v>10630</v>
      </c>
      <c r="AF3008" s="76"/>
      <c r="AG3008" s="76"/>
      <c r="AH3008" s="76"/>
      <c r="AI3008" s="67" t="s">
        <v>12131</v>
      </c>
      <c r="AJ3008" s="79" t="s">
        <v>10346</v>
      </c>
      <c r="AK3008" s="68"/>
      <c r="AL3008" s="68"/>
      <c r="AM3008" s="68"/>
      <c r="AN3008" s="110"/>
      <c r="AO3008" s="110"/>
      <c r="AP3008" s="107"/>
      <c r="AQ3008" s="68"/>
    </row>
    <row r="3009" customFormat="false" ht="15" hidden="false" customHeight="false" outlineLevel="0" collapsed="false">
      <c r="B3009" s="1" t="str">
        <f aca="false">поверители!$E3009</f>
        <v>01662</v>
      </c>
      <c r="C3009" s="64" t="s">
        <v>1068</v>
      </c>
      <c r="D3009" s="63"/>
      <c r="E3009" s="81" t="s">
        <v>13752</v>
      </c>
      <c r="F3009" s="63"/>
      <c r="G3009" s="63" t="s">
        <v>10335</v>
      </c>
      <c r="H3009" s="131" t="s">
        <v>13688</v>
      </c>
      <c r="I3009" s="67" t="s">
        <v>10453</v>
      </c>
      <c r="J3009" s="76"/>
      <c r="K3009" s="76"/>
      <c r="L3009" s="76"/>
      <c r="M3009" s="76"/>
      <c r="N3009" s="76"/>
      <c r="O3009" s="71" t="s">
        <v>10335</v>
      </c>
      <c r="P3009" s="71"/>
      <c r="Q3009" s="71" t="s">
        <v>10338</v>
      </c>
      <c r="R3009" s="79" t="s">
        <v>10339</v>
      </c>
      <c r="S3009" s="74" t="n">
        <v>45211</v>
      </c>
      <c r="T3009" s="74" t="n">
        <v>45576</v>
      </c>
      <c r="U3009" s="87" t="s">
        <v>10340</v>
      </c>
      <c r="V3009" s="87" t="s">
        <v>10341</v>
      </c>
      <c r="W3009" s="76"/>
      <c r="X3009" s="71" t="s">
        <v>10335</v>
      </c>
      <c r="Y3009" s="71" t="s">
        <v>10342</v>
      </c>
      <c r="Z3009" s="79" t="s">
        <v>10629</v>
      </c>
      <c r="AA3009" s="76"/>
      <c r="AB3009" s="76"/>
      <c r="AC3009" s="76"/>
      <c r="AD3009" s="76"/>
      <c r="AE3009" s="97" t="s">
        <v>10630</v>
      </c>
      <c r="AF3009" s="76"/>
      <c r="AG3009" s="76"/>
      <c r="AH3009" s="76"/>
      <c r="AI3009" s="67" t="s">
        <v>12131</v>
      </c>
      <c r="AJ3009" s="79" t="s">
        <v>10346</v>
      </c>
      <c r="AK3009" s="68"/>
      <c r="AL3009" s="68"/>
      <c r="AM3009" s="68"/>
      <c r="AN3009" s="110"/>
      <c r="AO3009" s="110"/>
      <c r="AP3009" s="107"/>
      <c r="AQ3009" s="68"/>
    </row>
    <row r="3010" customFormat="false" ht="15" hidden="false" customHeight="false" outlineLevel="0" collapsed="false">
      <c r="B3010" s="1" t="str">
        <f aca="false">поверители!$E3010</f>
        <v>01663</v>
      </c>
      <c r="C3010" s="64" t="s">
        <v>1068</v>
      </c>
      <c r="D3010" s="63"/>
      <c r="E3010" s="81" t="s">
        <v>13753</v>
      </c>
      <c r="F3010" s="63"/>
      <c r="G3010" s="63" t="s">
        <v>10335</v>
      </c>
      <c r="H3010" s="131" t="s">
        <v>13688</v>
      </c>
      <c r="I3010" s="67" t="s">
        <v>10453</v>
      </c>
      <c r="J3010" s="76"/>
      <c r="K3010" s="76"/>
      <c r="L3010" s="76"/>
      <c r="M3010" s="76"/>
      <c r="N3010" s="76"/>
      <c r="O3010" s="71" t="s">
        <v>10335</v>
      </c>
      <c r="P3010" s="71"/>
      <c r="Q3010" s="71" t="s">
        <v>10338</v>
      </c>
      <c r="R3010" s="79" t="s">
        <v>10339</v>
      </c>
      <c r="S3010" s="74" t="n">
        <v>45211</v>
      </c>
      <c r="T3010" s="74" t="n">
        <v>45576</v>
      </c>
      <c r="U3010" s="87" t="s">
        <v>10340</v>
      </c>
      <c r="V3010" s="87" t="s">
        <v>10341</v>
      </c>
      <c r="W3010" s="76"/>
      <c r="X3010" s="71" t="s">
        <v>10335</v>
      </c>
      <c r="Y3010" s="71" t="s">
        <v>10342</v>
      </c>
      <c r="Z3010" s="79" t="s">
        <v>10629</v>
      </c>
      <c r="AA3010" s="76"/>
      <c r="AB3010" s="76"/>
      <c r="AC3010" s="76"/>
      <c r="AD3010" s="76"/>
      <c r="AE3010" s="97" t="s">
        <v>10630</v>
      </c>
      <c r="AF3010" s="76"/>
      <c r="AG3010" s="76"/>
      <c r="AH3010" s="76"/>
      <c r="AI3010" s="67" t="s">
        <v>12131</v>
      </c>
      <c r="AJ3010" s="79" t="s">
        <v>10346</v>
      </c>
      <c r="AK3010" s="68"/>
      <c r="AL3010" s="68"/>
      <c r="AM3010" s="68"/>
      <c r="AN3010" s="110"/>
      <c r="AO3010" s="110"/>
      <c r="AP3010" s="107"/>
      <c r="AQ3010" s="68"/>
    </row>
    <row r="3011" customFormat="false" ht="15" hidden="false" customHeight="false" outlineLevel="0" collapsed="false">
      <c r="B3011" s="1" t="str">
        <f aca="false">поверители!$E3011</f>
        <v>Р00944</v>
      </c>
      <c r="C3011" s="64" t="s">
        <v>1068</v>
      </c>
      <c r="D3011" s="63"/>
      <c r="E3011" s="81" t="s">
        <v>13754</v>
      </c>
      <c r="F3011" s="63"/>
      <c r="G3011" s="63" t="s">
        <v>10335</v>
      </c>
      <c r="H3011" s="131" t="s">
        <v>13688</v>
      </c>
      <c r="I3011" s="67" t="s">
        <v>10458</v>
      </c>
      <c r="J3011" s="76"/>
      <c r="K3011" s="76"/>
      <c r="L3011" s="76"/>
      <c r="M3011" s="76"/>
      <c r="N3011" s="76"/>
      <c r="O3011" s="71" t="s">
        <v>10335</v>
      </c>
      <c r="P3011" s="71"/>
      <c r="Q3011" s="71" t="s">
        <v>10338</v>
      </c>
      <c r="R3011" s="79" t="s">
        <v>10339</v>
      </c>
      <c r="S3011" s="74" t="n">
        <v>45211</v>
      </c>
      <c r="T3011" s="74" t="n">
        <v>45576</v>
      </c>
      <c r="U3011" s="87" t="s">
        <v>10340</v>
      </c>
      <c r="V3011" s="87" t="s">
        <v>10341</v>
      </c>
      <c r="W3011" s="76"/>
      <c r="X3011" s="71" t="s">
        <v>10335</v>
      </c>
      <c r="Y3011" s="71" t="s">
        <v>10342</v>
      </c>
      <c r="Z3011" s="79" t="s">
        <v>10629</v>
      </c>
      <c r="AA3011" s="76"/>
      <c r="AB3011" s="76"/>
      <c r="AC3011" s="76"/>
      <c r="AD3011" s="76"/>
      <c r="AE3011" s="97" t="s">
        <v>10630</v>
      </c>
      <c r="AF3011" s="76"/>
      <c r="AG3011" s="76"/>
      <c r="AH3011" s="76"/>
      <c r="AI3011" s="67" t="s">
        <v>12131</v>
      </c>
      <c r="AJ3011" s="79" t="s">
        <v>42</v>
      </c>
      <c r="AK3011" s="68"/>
      <c r="AL3011" s="68"/>
      <c r="AM3011" s="68"/>
      <c r="AN3011" s="110"/>
      <c r="AO3011" s="110"/>
      <c r="AP3011" s="107"/>
      <c r="AQ3011" s="68"/>
    </row>
    <row r="3012" customFormat="false" ht="15" hidden="false" customHeight="false" outlineLevel="0" collapsed="false">
      <c r="B3012" s="1" t="str">
        <f aca="false">поверители!$E3012</f>
        <v>Р00940</v>
      </c>
      <c r="C3012" s="64" t="s">
        <v>1068</v>
      </c>
      <c r="D3012" s="63"/>
      <c r="E3012" s="81" t="s">
        <v>13755</v>
      </c>
      <c r="F3012" s="63"/>
      <c r="G3012" s="63" t="s">
        <v>10335</v>
      </c>
      <c r="H3012" s="131" t="s">
        <v>13688</v>
      </c>
      <c r="I3012" s="67" t="s">
        <v>10649</v>
      </c>
      <c r="J3012" s="76"/>
      <c r="K3012" s="76"/>
      <c r="L3012" s="76"/>
      <c r="M3012" s="76"/>
      <c r="N3012" s="76"/>
      <c r="O3012" s="71" t="s">
        <v>10335</v>
      </c>
      <c r="P3012" s="71"/>
      <c r="Q3012" s="71" t="s">
        <v>10338</v>
      </c>
      <c r="R3012" s="79" t="s">
        <v>10339</v>
      </c>
      <c r="S3012" s="74" t="n">
        <v>45211</v>
      </c>
      <c r="T3012" s="74" t="n">
        <v>45576</v>
      </c>
      <c r="U3012" s="87" t="s">
        <v>10340</v>
      </c>
      <c r="V3012" s="87" t="s">
        <v>10341</v>
      </c>
      <c r="W3012" s="76"/>
      <c r="X3012" s="71" t="s">
        <v>10335</v>
      </c>
      <c r="Y3012" s="71" t="s">
        <v>10342</v>
      </c>
      <c r="Z3012" s="79" t="s">
        <v>10629</v>
      </c>
      <c r="AA3012" s="76"/>
      <c r="AB3012" s="76"/>
      <c r="AC3012" s="76"/>
      <c r="AD3012" s="76"/>
      <c r="AE3012" s="97" t="s">
        <v>10630</v>
      </c>
      <c r="AF3012" s="76"/>
      <c r="AG3012" s="76"/>
      <c r="AH3012" s="76"/>
      <c r="AI3012" s="67" t="s">
        <v>10647</v>
      </c>
      <c r="AJ3012" s="79" t="s">
        <v>42</v>
      </c>
      <c r="AK3012" s="68"/>
      <c r="AL3012" s="68"/>
      <c r="AM3012" s="68"/>
      <c r="AN3012" s="110"/>
      <c r="AO3012" s="110"/>
      <c r="AP3012" s="107"/>
      <c r="AQ3012" s="68"/>
    </row>
    <row r="3013" customFormat="false" ht="15" hidden="false" customHeight="false" outlineLevel="0" collapsed="false">
      <c r="B3013" s="1" t="str">
        <f aca="false">поверители!$E3013</f>
        <v>3167</v>
      </c>
      <c r="C3013" s="64" t="s">
        <v>1068</v>
      </c>
      <c r="D3013" s="63"/>
      <c r="E3013" s="132" t="s">
        <v>13756</v>
      </c>
      <c r="F3013" s="63"/>
      <c r="G3013" s="63" t="s">
        <v>10335</v>
      </c>
      <c r="H3013" s="133" t="s">
        <v>4593</v>
      </c>
      <c r="I3013" s="67" t="s">
        <v>10564</v>
      </c>
      <c r="J3013" s="76"/>
      <c r="K3013" s="76"/>
      <c r="L3013" s="76"/>
      <c r="M3013" s="76"/>
      <c r="N3013" s="76"/>
      <c r="O3013" s="71" t="s">
        <v>10335</v>
      </c>
      <c r="P3013" s="71"/>
      <c r="Q3013" s="71" t="s">
        <v>10338</v>
      </c>
      <c r="R3013" s="79" t="s">
        <v>10339</v>
      </c>
      <c r="S3013" s="74" t="n">
        <v>45211</v>
      </c>
      <c r="T3013" s="74" t="n">
        <v>45576</v>
      </c>
      <c r="U3013" s="87" t="s">
        <v>10340</v>
      </c>
      <c r="V3013" s="87" t="s">
        <v>10341</v>
      </c>
      <c r="W3013" s="76"/>
      <c r="X3013" s="71" t="s">
        <v>10335</v>
      </c>
      <c r="Y3013" s="71" t="s">
        <v>10342</v>
      </c>
      <c r="Z3013" s="79" t="s">
        <v>10629</v>
      </c>
      <c r="AA3013" s="76"/>
      <c r="AB3013" s="76"/>
      <c r="AC3013" s="76"/>
      <c r="AD3013" s="76"/>
      <c r="AE3013" s="97" t="s">
        <v>10630</v>
      </c>
      <c r="AF3013" s="76"/>
      <c r="AG3013" s="76"/>
      <c r="AH3013" s="76"/>
      <c r="AI3013" s="67" t="s">
        <v>12131</v>
      </c>
      <c r="AJ3013" s="79" t="s">
        <v>42</v>
      </c>
      <c r="AK3013" s="68"/>
      <c r="AL3013" s="68"/>
      <c r="AM3013" s="68"/>
      <c r="AN3013" s="110"/>
      <c r="AO3013" s="110"/>
      <c r="AP3013" s="107"/>
      <c r="AQ3013" s="68"/>
    </row>
    <row r="3014" customFormat="false" ht="15" hidden="false" customHeight="false" outlineLevel="0" collapsed="false">
      <c r="B3014" s="1" t="str">
        <f aca="false">поверители!$E3014</f>
        <v>3190</v>
      </c>
      <c r="C3014" s="64" t="s">
        <v>1068</v>
      </c>
      <c r="D3014" s="63"/>
      <c r="E3014" s="116" t="s">
        <v>13757</v>
      </c>
      <c r="F3014" s="63"/>
      <c r="G3014" s="63" t="s">
        <v>10335</v>
      </c>
      <c r="H3014" s="133" t="s">
        <v>4593</v>
      </c>
      <c r="I3014" s="67" t="s">
        <v>10564</v>
      </c>
      <c r="J3014" s="76"/>
      <c r="K3014" s="76"/>
      <c r="L3014" s="76"/>
      <c r="M3014" s="76"/>
      <c r="N3014" s="76"/>
      <c r="O3014" s="71" t="s">
        <v>10335</v>
      </c>
      <c r="P3014" s="71"/>
      <c r="Q3014" s="71" t="s">
        <v>10338</v>
      </c>
      <c r="R3014" s="79" t="s">
        <v>10339</v>
      </c>
      <c r="S3014" s="74" t="n">
        <v>45211</v>
      </c>
      <c r="T3014" s="74" t="n">
        <v>45576</v>
      </c>
      <c r="U3014" s="87" t="s">
        <v>10340</v>
      </c>
      <c r="V3014" s="87" t="s">
        <v>10341</v>
      </c>
      <c r="W3014" s="76"/>
      <c r="X3014" s="71" t="s">
        <v>10335</v>
      </c>
      <c r="Y3014" s="71" t="s">
        <v>10342</v>
      </c>
      <c r="Z3014" s="79" t="s">
        <v>10629</v>
      </c>
      <c r="AA3014" s="76"/>
      <c r="AB3014" s="76"/>
      <c r="AC3014" s="76"/>
      <c r="AD3014" s="76"/>
      <c r="AE3014" s="97" t="s">
        <v>10630</v>
      </c>
      <c r="AF3014" s="76"/>
      <c r="AG3014" s="76"/>
      <c r="AH3014" s="76"/>
      <c r="AI3014" s="67" t="s">
        <v>12131</v>
      </c>
      <c r="AJ3014" s="79" t="s">
        <v>42</v>
      </c>
      <c r="AK3014" s="68"/>
      <c r="AL3014" s="68"/>
      <c r="AM3014" s="68"/>
      <c r="AN3014" s="110"/>
      <c r="AO3014" s="110"/>
      <c r="AP3014" s="107"/>
      <c r="AQ3014" s="68"/>
    </row>
    <row r="3015" customFormat="false" ht="15" hidden="false" customHeight="false" outlineLevel="0" collapsed="false">
      <c r="B3015" s="1" t="str">
        <f aca="false">поверители!$E3015</f>
        <v>3058</v>
      </c>
      <c r="C3015" s="64" t="s">
        <v>1068</v>
      </c>
      <c r="D3015" s="63"/>
      <c r="E3015" s="116" t="s">
        <v>13758</v>
      </c>
      <c r="F3015" s="63"/>
      <c r="G3015" s="63" t="s">
        <v>10335</v>
      </c>
      <c r="H3015" s="133" t="s">
        <v>4593</v>
      </c>
      <c r="I3015" s="67" t="s">
        <v>10564</v>
      </c>
      <c r="J3015" s="76"/>
      <c r="K3015" s="76"/>
      <c r="L3015" s="76"/>
      <c r="M3015" s="76"/>
      <c r="N3015" s="76"/>
      <c r="O3015" s="71" t="s">
        <v>10335</v>
      </c>
      <c r="P3015" s="71"/>
      <c r="Q3015" s="71" t="s">
        <v>10338</v>
      </c>
      <c r="R3015" s="79" t="s">
        <v>10339</v>
      </c>
      <c r="S3015" s="74" t="n">
        <v>45211</v>
      </c>
      <c r="T3015" s="74" t="n">
        <v>45576</v>
      </c>
      <c r="U3015" s="87" t="s">
        <v>10340</v>
      </c>
      <c r="V3015" s="87" t="s">
        <v>10341</v>
      </c>
      <c r="W3015" s="76"/>
      <c r="X3015" s="71" t="s">
        <v>10335</v>
      </c>
      <c r="Y3015" s="71" t="s">
        <v>10342</v>
      </c>
      <c r="Z3015" s="79" t="s">
        <v>10629</v>
      </c>
      <c r="AA3015" s="76"/>
      <c r="AB3015" s="76"/>
      <c r="AC3015" s="76"/>
      <c r="AD3015" s="76"/>
      <c r="AE3015" s="97" t="s">
        <v>10630</v>
      </c>
      <c r="AF3015" s="76"/>
      <c r="AG3015" s="76"/>
      <c r="AH3015" s="76"/>
      <c r="AI3015" s="67" t="s">
        <v>12123</v>
      </c>
      <c r="AJ3015" s="79" t="s">
        <v>42</v>
      </c>
      <c r="AK3015" s="68"/>
      <c r="AL3015" s="68"/>
      <c r="AM3015" s="68"/>
      <c r="AN3015" s="110"/>
      <c r="AO3015" s="110"/>
      <c r="AP3015" s="107"/>
      <c r="AQ3015" s="68"/>
    </row>
    <row r="3016" customFormat="false" ht="15" hidden="false" customHeight="false" outlineLevel="0" collapsed="false">
      <c r="B3016" s="1" t="str">
        <f aca="false">поверители!$E3016</f>
        <v>99842</v>
      </c>
      <c r="C3016" s="64" t="s">
        <v>1068</v>
      </c>
      <c r="D3016" s="63"/>
      <c r="E3016" s="116" t="s">
        <v>13759</v>
      </c>
      <c r="F3016" s="63"/>
      <c r="G3016" s="63" t="s">
        <v>10335</v>
      </c>
      <c r="H3016" s="133" t="s">
        <v>4593</v>
      </c>
      <c r="I3016" s="67" t="s">
        <v>10458</v>
      </c>
      <c r="J3016" s="76"/>
      <c r="K3016" s="76"/>
      <c r="L3016" s="76"/>
      <c r="M3016" s="76"/>
      <c r="N3016" s="76"/>
      <c r="O3016" s="71" t="s">
        <v>10335</v>
      </c>
      <c r="P3016" s="71"/>
      <c r="Q3016" s="71" t="s">
        <v>10338</v>
      </c>
      <c r="R3016" s="79" t="s">
        <v>10339</v>
      </c>
      <c r="S3016" s="74" t="n">
        <v>45211</v>
      </c>
      <c r="T3016" s="74" t="n">
        <v>45576</v>
      </c>
      <c r="U3016" s="87" t="s">
        <v>10340</v>
      </c>
      <c r="V3016" s="87" t="s">
        <v>10341</v>
      </c>
      <c r="W3016" s="76"/>
      <c r="X3016" s="71" t="s">
        <v>10335</v>
      </c>
      <c r="Y3016" s="71" t="s">
        <v>10342</v>
      </c>
      <c r="Z3016" s="79" t="s">
        <v>10629</v>
      </c>
      <c r="AA3016" s="76"/>
      <c r="AB3016" s="76"/>
      <c r="AC3016" s="76"/>
      <c r="AD3016" s="76"/>
      <c r="AE3016" s="97" t="s">
        <v>10630</v>
      </c>
      <c r="AF3016" s="76"/>
      <c r="AG3016" s="76"/>
      <c r="AH3016" s="76"/>
      <c r="AI3016" s="67" t="s">
        <v>12123</v>
      </c>
      <c r="AJ3016" s="79" t="s">
        <v>42</v>
      </c>
      <c r="AK3016" s="68"/>
      <c r="AL3016" s="68"/>
      <c r="AM3016" s="68"/>
      <c r="AN3016" s="110"/>
      <c r="AO3016" s="110"/>
      <c r="AP3016" s="107"/>
      <c r="AQ3016" s="68"/>
    </row>
    <row r="3017" customFormat="false" ht="15" hidden="false" customHeight="false" outlineLevel="0" collapsed="false">
      <c r="B3017" s="1" t="str">
        <f aca="false">поверители!$E3017</f>
        <v>1</v>
      </c>
      <c r="C3017" s="64" t="s">
        <v>297</v>
      </c>
      <c r="D3017" s="63"/>
      <c r="E3017" s="114" t="s">
        <v>13760</v>
      </c>
      <c r="F3017" s="63"/>
      <c r="G3017" s="63" t="s">
        <v>10335</v>
      </c>
      <c r="H3017" s="81" t="s">
        <v>3536</v>
      </c>
      <c r="I3017" s="67" t="s">
        <v>10469</v>
      </c>
      <c r="J3017" s="76"/>
      <c r="K3017" s="76"/>
      <c r="L3017" s="76"/>
      <c r="M3017" s="76"/>
      <c r="N3017" s="76"/>
      <c r="O3017" s="71" t="s">
        <v>10335</v>
      </c>
      <c r="P3017" s="71"/>
      <c r="Q3017" s="71" t="s">
        <v>10338</v>
      </c>
      <c r="R3017" s="79" t="s">
        <v>10339</v>
      </c>
      <c r="S3017" s="74" t="n">
        <v>45211</v>
      </c>
      <c r="T3017" s="74" t="n">
        <v>45941</v>
      </c>
      <c r="U3017" s="87" t="s">
        <v>10340</v>
      </c>
      <c r="V3017" s="87" t="s">
        <v>10341</v>
      </c>
      <c r="W3017" s="76"/>
      <c r="X3017" s="71" t="s">
        <v>10335</v>
      </c>
      <c r="Y3017" s="71" t="s">
        <v>10342</v>
      </c>
      <c r="Z3017" s="79" t="s">
        <v>10629</v>
      </c>
      <c r="AA3017" s="76"/>
      <c r="AB3017" s="76"/>
      <c r="AC3017" s="76"/>
      <c r="AD3017" s="76"/>
      <c r="AE3017" s="97" t="s">
        <v>10630</v>
      </c>
      <c r="AF3017" s="76"/>
      <c r="AG3017" s="76"/>
      <c r="AH3017" s="76"/>
      <c r="AI3017" s="67" t="s">
        <v>10552</v>
      </c>
      <c r="AJ3017" s="79" t="s">
        <v>10346</v>
      </c>
      <c r="AK3017" s="68"/>
      <c r="AL3017" s="68"/>
      <c r="AM3017" s="68"/>
      <c r="AN3017" s="110"/>
      <c r="AO3017" s="110"/>
      <c r="AP3017" s="107"/>
      <c r="AQ3017" s="68"/>
    </row>
    <row r="3018" customFormat="false" ht="15" hidden="false" customHeight="false" outlineLevel="0" collapsed="false">
      <c r="B3018" s="1" t="str">
        <f aca="false">поверители!$E3018</f>
        <v>29</v>
      </c>
      <c r="C3018" s="64" t="s">
        <v>297</v>
      </c>
      <c r="D3018" s="63"/>
      <c r="E3018" s="114" t="s">
        <v>13761</v>
      </c>
      <c r="F3018" s="63"/>
      <c r="G3018" s="63" t="s">
        <v>10335</v>
      </c>
      <c r="H3018" s="81" t="s">
        <v>3536</v>
      </c>
      <c r="I3018" s="67" t="s">
        <v>10469</v>
      </c>
      <c r="J3018" s="76"/>
      <c r="K3018" s="76"/>
      <c r="L3018" s="76"/>
      <c r="M3018" s="76"/>
      <c r="N3018" s="76"/>
      <c r="O3018" s="71" t="s">
        <v>10335</v>
      </c>
      <c r="P3018" s="71"/>
      <c r="Q3018" s="71" t="s">
        <v>10338</v>
      </c>
      <c r="R3018" s="79" t="s">
        <v>10339</v>
      </c>
      <c r="S3018" s="74" t="n">
        <v>45211</v>
      </c>
      <c r="T3018" s="74" t="n">
        <v>45941</v>
      </c>
      <c r="U3018" s="87" t="s">
        <v>10340</v>
      </c>
      <c r="V3018" s="87" t="s">
        <v>10341</v>
      </c>
      <c r="W3018" s="76"/>
      <c r="X3018" s="71" t="s">
        <v>10335</v>
      </c>
      <c r="Y3018" s="71" t="s">
        <v>10342</v>
      </c>
      <c r="Z3018" s="79" t="s">
        <v>10629</v>
      </c>
      <c r="AA3018" s="76"/>
      <c r="AB3018" s="76"/>
      <c r="AC3018" s="76"/>
      <c r="AD3018" s="76"/>
      <c r="AE3018" s="97" t="s">
        <v>10630</v>
      </c>
      <c r="AF3018" s="76"/>
      <c r="AG3018" s="76"/>
      <c r="AH3018" s="76"/>
      <c r="AI3018" s="67" t="s">
        <v>10587</v>
      </c>
      <c r="AJ3018" s="79" t="s">
        <v>10346</v>
      </c>
      <c r="AK3018" s="68"/>
      <c r="AL3018" s="68"/>
      <c r="AM3018" s="68"/>
      <c r="AN3018" s="110"/>
      <c r="AO3018" s="110"/>
      <c r="AP3018" s="107"/>
      <c r="AQ3018" s="68"/>
    </row>
    <row r="3019" customFormat="false" ht="15" hidden="false" customHeight="false" outlineLevel="0" collapsed="false">
      <c r="B3019" s="1" t="str">
        <f aca="false">поверители!$E3019</f>
        <v>53</v>
      </c>
      <c r="C3019" s="64" t="s">
        <v>297</v>
      </c>
      <c r="D3019" s="87"/>
      <c r="E3019" s="114" t="s">
        <v>13762</v>
      </c>
      <c r="F3019" s="87"/>
      <c r="G3019" s="63" t="s">
        <v>10335</v>
      </c>
      <c r="H3019" s="81" t="s">
        <v>3536</v>
      </c>
      <c r="I3019" s="67" t="s">
        <v>10469</v>
      </c>
      <c r="J3019" s="89"/>
      <c r="K3019" s="89"/>
      <c r="L3019" s="89"/>
      <c r="M3019" s="89"/>
      <c r="N3019" s="89"/>
      <c r="O3019" s="71" t="s">
        <v>10335</v>
      </c>
      <c r="P3019" s="71"/>
      <c r="Q3019" s="71" t="s">
        <v>10338</v>
      </c>
      <c r="R3019" s="79" t="s">
        <v>10339</v>
      </c>
      <c r="S3019" s="74" t="n">
        <v>45211</v>
      </c>
      <c r="T3019" s="74" t="n">
        <v>45941</v>
      </c>
      <c r="U3019" s="87" t="s">
        <v>10340</v>
      </c>
      <c r="V3019" s="87" t="s">
        <v>10341</v>
      </c>
      <c r="W3019" s="91"/>
      <c r="X3019" s="71" t="s">
        <v>10335</v>
      </c>
      <c r="Y3019" s="71" t="s">
        <v>10342</v>
      </c>
      <c r="Z3019" s="79" t="s">
        <v>10629</v>
      </c>
      <c r="AA3019" s="89"/>
      <c r="AB3019" s="89"/>
      <c r="AC3019" s="89"/>
      <c r="AD3019" s="89"/>
      <c r="AE3019" s="97" t="s">
        <v>10630</v>
      </c>
      <c r="AF3019" s="89"/>
      <c r="AG3019" s="89"/>
      <c r="AH3019" s="89"/>
      <c r="AI3019" s="67" t="s">
        <v>10562</v>
      </c>
      <c r="AJ3019" s="79" t="s">
        <v>10346</v>
      </c>
      <c r="AK3019" s="68"/>
      <c r="AL3019" s="68"/>
      <c r="AM3019" s="68"/>
      <c r="AN3019" s="110"/>
      <c r="AO3019" s="110"/>
      <c r="AP3019" s="107"/>
      <c r="AQ3019" s="68"/>
    </row>
    <row r="3020" customFormat="false" ht="15" hidden="false" customHeight="false" outlineLevel="0" collapsed="false">
      <c r="B3020" s="1" t="str">
        <f aca="false">поверители!$E3020</f>
        <v>1688209</v>
      </c>
      <c r="C3020" s="64" t="s">
        <v>297</v>
      </c>
      <c r="D3020" s="87"/>
      <c r="E3020" s="114" t="s">
        <v>13763</v>
      </c>
      <c r="F3020" s="87"/>
      <c r="G3020" s="63" t="s">
        <v>10335</v>
      </c>
      <c r="H3020" s="81" t="s">
        <v>3536</v>
      </c>
      <c r="I3020" s="67" t="s">
        <v>11178</v>
      </c>
      <c r="J3020" s="89"/>
      <c r="K3020" s="89"/>
      <c r="L3020" s="89"/>
      <c r="M3020" s="89"/>
      <c r="N3020" s="89"/>
      <c r="O3020" s="71" t="s">
        <v>10335</v>
      </c>
      <c r="P3020" s="71"/>
      <c r="Q3020" s="71" t="s">
        <v>10338</v>
      </c>
      <c r="R3020" s="79" t="s">
        <v>10339</v>
      </c>
      <c r="S3020" s="74" t="n">
        <v>45211</v>
      </c>
      <c r="T3020" s="74" t="n">
        <v>45941</v>
      </c>
      <c r="U3020" s="87" t="s">
        <v>10340</v>
      </c>
      <c r="V3020" s="87" t="s">
        <v>10341</v>
      </c>
      <c r="W3020" s="91"/>
      <c r="X3020" s="71" t="s">
        <v>10335</v>
      </c>
      <c r="Y3020" s="71" t="s">
        <v>10342</v>
      </c>
      <c r="Z3020" s="79" t="s">
        <v>10629</v>
      </c>
      <c r="AA3020" s="89"/>
      <c r="AB3020" s="89"/>
      <c r="AC3020" s="89"/>
      <c r="AD3020" s="89"/>
      <c r="AE3020" s="97" t="s">
        <v>10630</v>
      </c>
      <c r="AF3020" s="89"/>
      <c r="AG3020" s="89"/>
      <c r="AH3020" s="89"/>
      <c r="AI3020" s="67" t="s">
        <v>10587</v>
      </c>
      <c r="AJ3020" s="79" t="s">
        <v>10346</v>
      </c>
      <c r="AK3020" s="68"/>
      <c r="AL3020" s="68"/>
      <c r="AM3020" s="68"/>
      <c r="AN3020" s="110"/>
      <c r="AO3020" s="110"/>
      <c r="AP3020" s="107"/>
      <c r="AQ3020" s="68"/>
    </row>
    <row r="3021" customFormat="false" ht="15" hidden="false" customHeight="false" outlineLevel="0" collapsed="false">
      <c r="B3021" s="1" t="str">
        <f aca="false">поверители!$E3021</f>
        <v>1014776</v>
      </c>
      <c r="C3021" s="64" t="s">
        <v>329</v>
      </c>
      <c r="D3021" s="87"/>
      <c r="E3021" s="67" t="s">
        <v>13764</v>
      </c>
      <c r="F3021" s="87"/>
      <c r="G3021" s="63" t="s">
        <v>10335</v>
      </c>
      <c r="H3021" s="63" t="s">
        <v>13765</v>
      </c>
      <c r="I3021" s="67" t="n">
        <v>2019</v>
      </c>
      <c r="J3021" s="89"/>
      <c r="K3021" s="89"/>
      <c r="L3021" s="89"/>
      <c r="M3021" s="89"/>
      <c r="N3021" s="89"/>
      <c r="O3021" s="71" t="s">
        <v>10335</v>
      </c>
      <c r="P3021" s="71"/>
      <c r="Q3021" s="71" t="s">
        <v>10338</v>
      </c>
      <c r="R3021" s="79" t="s">
        <v>10339</v>
      </c>
      <c r="S3021" s="74" t="n">
        <v>45211</v>
      </c>
      <c r="T3021" s="74" t="n">
        <v>45941</v>
      </c>
      <c r="U3021" s="87" t="s">
        <v>10340</v>
      </c>
      <c r="V3021" s="87" t="s">
        <v>10341</v>
      </c>
      <c r="W3021" s="91"/>
      <c r="X3021" s="71" t="s">
        <v>10335</v>
      </c>
      <c r="Y3021" s="71" t="s">
        <v>10342</v>
      </c>
      <c r="Z3021" s="79" t="s">
        <v>10629</v>
      </c>
      <c r="AA3021" s="89"/>
      <c r="AB3021" s="89"/>
      <c r="AC3021" s="89"/>
      <c r="AD3021" s="89"/>
      <c r="AE3021" s="97" t="s">
        <v>10630</v>
      </c>
      <c r="AF3021" s="89"/>
      <c r="AG3021" s="89"/>
      <c r="AH3021" s="89"/>
      <c r="AI3021" s="67" t="s">
        <v>10658</v>
      </c>
      <c r="AJ3021" s="79" t="s">
        <v>10346</v>
      </c>
      <c r="AK3021" s="68"/>
      <c r="AL3021" s="68"/>
      <c r="AM3021" s="68"/>
      <c r="AN3021" s="110"/>
      <c r="AO3021" s="110"/>
      <c r="AP3021" s="107"/>
      <c r="AQ3021" s="68"/>
    </row>
    <row r="3022" customFormat="false" ht="15" hidden="false" customHeight="false" outlineLevel="0" collapsed="false">
      <c r="B3022" s="1" t="n">
        <f aca="false">поверители!$E3022</f>
        <v>2000636</v>
      </c>
      <c r="C3022" s="64" t="s">
        <v>10097</v>
      </c>
      <c r="D3022" s="87"/>
      <c r="E3022" s="114" t="n">
        <v>2000636</v>
      </c>
      <c r="F3022" s="87"/>
      <c r="G3022" s="63" t="s">
        <v>10335</v>
      </c>
      <c r="H3022" s="64" t="s">
        <v>2219</v>
      </c>
      <c r="I3022" s="67" t="n">
        <v>2019</v>
      </c>
      <c r="J3022" s="89"/>
      <c r="K3022" s="89"/>
      <c r="L3022" s="89"/>
      <c r="M3022" s="89"/>
      <c r="N3022" s="89"/>
      <c r="O3022" s="71" t="s">
        <v>10335</v>
      </c>
      <c r="P3022" s="71"/>
      <c r="Q3022" s="71" t="s">
        <v>10338</v>
      </c>
      <c r="R3022" s="79" t="s">
        <v>10339</v>
      </c>
      <c r="S3022" s="74" t="n">
        <v>45211</v>
      </c>
      <c r="T3022" s="74" t="n">
        <v>45941</v>
      </c>
      <c r="U3022" s="87" t="s">
        <v>10340</v>
      </c>
      <c r="V3022" s="87" t="s">
        <v>10341</v>
      </c>
      <c r="W3022" s="91"/>
      <c r="X3022" s="71" t="s">
        <v>10335</v>
      </c>
      <c r="Y3022" s="71" t="s">
        <v>10342</v>
      </c>
      <c r="Z3022" s="79" t="s">
        <v>10629</v>
      </c>
      <c r="AA3022" s="89"/>
      <c r="AB3022" s="89"/>
      <c r="AC3022" s="89"/>
      <c r="AD3022" s="89"/>
      <c r="AE3022" s="97" t="s">
        <v>10630</v>
      </c>
      <c r="AF3022" s="89"/>
      <c r="AG3022" s="89"/>
      <c r="AH3022" s="89"/>
      <c r="AI3022" s="67" t="s">
        <v>11128</v>
      </c>
      <c r="AJ3022" s="79" t="s">
        <v>10346</v>
      </c>
      <c r="AK3022" s="68"/>
      <c r="AL3022" s="68"/>
      <c r="AM3022" s="68"/>
      <c r="AN3022" s="110"/>
      <c r="AO3022" s="110"/>
      <c r="AP3022" s="107"/>
      <c r="AQ3022" s="68"/>
    </row>
    <row r="3023" customFormat="false" ht="15" hidden="false" customHeight="false" outlineLevel="0" collapsed="false">
      <c r="B3023" s="1" t="n">
        <f aca="false">поверители!$E3023</f>
        <v>2000637</v>
      </c>
      <c r="C3023" s="64" t="s">
        <v>10097</v>
      </c>
      <c r="D3023" s="87"/>
      <c r="E3023" s="114" t="n">
        <v>2000637</v>
      </c>
      <c r="F3023" s="87"/>
      <c r="G3023" s="63" t="s">
        <v>10335</v>
      </c>
      <c r="H3023" s="64" t="s">
        <v>2219</v>
      </c>
      <c r="I3023" s="67" t="n">
        <v>2019</v>
      </c>
      <c r="J3023" s="89"/>
      <c r="K3023" s="89"/>
      <c r="L3023" s="89"/>
      <c r="M3023" s="89"/>
      <c r="N3023" s="89"/>
      <c r="O3023" s="71" t="s">
        <v>10335</v>
      </c>
      <c r="P3023" s="71"/>
      <c r="Q3023" s="71" t="s">
        <v>10338</v>
      </c>
      <c r="R3023" s="79" t="s">
        <v>10339</v>
      </c>
      <c r="S3023" s="74" t="n">
        <v>45211</v>
      </c>
      <c r="T3023" s="74" t="n">
        <v>45941</v>
      </c>
      <c r="U3023" s="87" t="s">
        <v>10340</v>
      </c>
      <c r="V3023" s="87" t="s">
        <v>10341</v>
      </c>
      <c r="W3023" s="91"/>
      <c r="X3023" s="71" t="s">
        <v>10335</v>
      </c>
      <c r="Y3023" s="71" t="s">
        <v>10342</v>
      </c>
      <c r="Z3023" s="79" t="s">
        <v>10629</v>
      </c>
      <c r="AA3023" s="89"/>
      <c r="AB3023" s="89"/>
      <c r="AC3023" s="89"/>
      <c r="AD3023" s="89"/>
      <c r="AE3023" s="97" t="s">
        <v>10630</v>
      </c>
      <c r="AF3023" s="89"/>
      <c r="AG3023" s="89"/>
      <c r="AH3023" s="89"/>
      <c r="AI3023" s="67" t="s">
        <v>11128</v>
      </c>
      <c r="AJ3023" s="79" t="s">
        <v>10346</v>
      </c>
      <c r="AK3023" s="68"/>
      <c r="AL3023" s="68"/>
      <c r="AM3023" s="68"/>
      <c r="AN3023" s="110"/>
      <c r="AO3023" s="110"/>
      <c r="AP3023" s="107"/>
      <c r="AQ3023" s="68"/>
    </row>
    <row r="3024" customFormat="false" ht="15" hidden="false" customHeight="false" outlineLevel="0" collapsed="false">
      <c r="B3024" s="1" t="n">
        <f aca="false">поверители!$E3024</f>
        <v>2000638</v>
      </c>
      <c r="C3024" s="64" t="s">
        <v>10097</v>
      </c>
      <c r="D3024" s="87"/>
      <c r="E3024" s="114" t="n">
        <v>2000638</v>
      </c>
      <c r="F3024" s="87"/>
      <c r="G3024" s="63" t="s">
        <v>10335</v>
      </c>
      <c r="H3024" s="64" t="s">
        <v>2219</v>
      </c>
      <c r="I3024" s="67" t="n">
        <v>2019</v>
      </c>
      <c r="J3024" s="89"/>
      <c r="K3024" s="89"/>
      <c r="L3024" s="89"/>
      <c r="M3024" s="89"/>
      <c r="N3024" s="89"/>
      <c r="O3024" s="71" t="s">
        <v>10335</v>
      </c>
      <c r="P3024" s="71"/>
      <c r="Q3024" s="71" t="s">
        <v>10338</v>
      </c>
      <c r="R3024" s="79" t="s">
        <v>10339</v>
      </c>
      <c r="S3024" s="74" t="n">
        <v>45211</v>
      </c>
      <c r="T3024" s="74" t="n">
        <v>45941</v>
      </c>
      <c r="U3024" s="87" t="s">
        <v>10340</v>
      </c>
      <c r="V3024" s="87" t="s">
        <v>10341</v>
      </c>
      <c r="W3024" s="91"/>
      <c r="X3024" s="71" t="s">
        <v>10335</v>
      </c>
      <c r="Y3024" s="71" t="s">
        <v>10342</v>
      </c>
      <c r="Z3024" s="79" t="s">
        <v>10629</v>
      </c>
      <c r="AA3024" s="89"/>
      <c r="AB3024" s="89"/>
      <c r="AC3024" s="89"/>
      <c r="AD3024" s="89"/>
      <c r="AE3024" s="97" t="s">
        <v>10630</v>
      </c>
      <c r="AF3024" s="89"/>
      <c r="AG3024" s="89"/>
      <c r="AH3024" s="89"/>
      <c r="AI3024" s="67" t="s">
        <v>11128</v>
      </c>
      <c r="AJ3024" s="79" t="s">
        <v>10346</v>
      </c>
      <c r="AK3024" s="68"/>
      <c r="AL3024" s="68"/>
      <c r="AM3024" s="68"/>
      <c r="AN3024" s="110"/>
      <c r="AO3024" s="110"/>
      <c r="AP3024" s="107"/>
      <c r="AQ3024" s="68"/>
    </row>
    <row r="3025" customFormat="false" ht="15" hidden="false" customHeight="false" outlineLevel="0" collapsed="false">
      <c r="B3025" s="1" t="n">
        <f aca="false">поверители!$E3025</f>
        <v>2000640</v>
      </c>
      <c r="C3025" s="64" t="s">
        <v>10097</v>
      </c>
      <c r="D3025" s="87"/>
      <c r="E3025" s="114" t="n">
        <v>2000640</v>
      </c>
      <c r="F3025" s="87"/>
      <c r="G3025" s="63" t="s">
        <v>10335</v>
      </c>
      <c r="H3025" s="64" t="s">
        <v>2219</v>
      </c>
      <c r="I3025" s="67" t="n">
        <v>2019</v>
      </c>
      <c r="J3025" s="89"/>
      <c r="K3025" s="89"/>
      <c r="L3025" s="89"/>
      <c r="M3025" s="89"/>
      <c r="N3025" s="89"/>
      <c r="O3025" s="71" t="s">
        <v>10335</v>
      </c>
      <c r="P3025" s="71"/>
      <c r="Q3025" s="71" t="s">
        <v>10338</v>
      </c>
      <c r="R3025" s="79" t="s">
        <v>10339</v>
      </c>
      <c r="S3025" s="74" t="n">
        <v>45211</v>
      </c>
      <c r="T3025" s="74" t="n">
        <v>45941</v>
      </c>
      <c r="U3025" s="87" t="s">
        <v>10340</v>
      </c>
      <c r="V3025" s="87" t="s">
        <v>10341</v>
      </c>
      <c r="W3025" s="91"/>
      <c r="X3025" s="71" t="s">
        <v>10335</v>
      </c>
      <c r="Y3025" s="71" t="s">
        <v>10342</v>
      </c>
      <c r="Z3025" s="79" t="s">
        <v>10629</v>
      </c>
      <c r="AA3025" s="89"/>
      <c r="AB3025" s="89"/>
      <c r="AC3025" s="89"/>
      <c r="AD3025" s="89"/>
      <c r="AE3025" s="97" t="s">
        <v>10630</v>
      </c>
      <c r="AF3025" s="89"/>
      <c r="AG3025" s="89"/>
      <c r="AH3025" s="89"/>
      <c r="AI3025" s="67" t="s">
        <v>11128</v>
      </c>
      <c r="AJ3025" s="79" t="s">
        <v>10346</v>
      </c>
      <c r="AK3025" s="68"/>
      <c r="AL3025" s="68"/>
      <c r="AM3025" s="68"/>
      <c r="AN3025" s="110"/>
      <c r="AO3025" s="110"/>
      <c r="AP3025" s="107"/>
      <c r="AQ3025" s="68"/>
    </row>
    <row r="3026" customFormat="false" ht="16.4" hidden="false" customHeight="false" outlineLevel="0" collapsed="false">
      <c r="B3026" s="1" t="n">
        <f aca="false">поверители!$E3026</f>
        <v>13733</v>
      </c>
      <c r="C3026" s="64" t="s">
        <v>476</v>
      </c>
      <c r="D3026" s="87"/>
      <c r="E3026" s="81" t="n">
        <v>13733</v>
      </c>
      <c r="F3026" s="87"/>
      <c r="G3026" s="63" t="s">
        <v>10335</v>
      </c>
      <c r="H3026" s="121" t="s">
        <v>13766</v>
      </c>
      <c r="I3026" s="67" t="n">
        <v>2015</v>
      </c>
      <c r="J3026" s="89"/>
      <c r="K3026" s="89"/>
      <c r="L3026" s="89"/>
      <c r="M3026" s="89"/>
      <c r="N3026" s="89"/>
      <c r="O3026" s="71" t="s">
        <v>10335</v>
      </c>
      <c r="P3026" s="71"/>
      <c r="Q3026" s="71" t="s">
        <v>10338</v>
      </c>
      <c r="R3026" s="79" t="s">
        <v>10339</v>
      </c>
      <c r="S3026" s="74" t="n">
        <v>45211</v>
      </c>
      <c r="T3026" s="74" t="n">
        <v>45576</v>
      </c>
      <c r="U3026" s="87" t="s">
        <v>10340</v>
      </c>
      <c r="V3026" s="87" t="s">
        <v>11126</v>
      </c>
      <c r="W3026" s="91"/>
      <c r="X3026" s="71" t="s">
        <v>10335</v>
      </c>
      <c r="Y3026" s="71" t="s">
        <v>10342</v>
      </c>
      <c r="Z3026" s="79" t="s">
        <v>10629</v>
      </c>
      <c r="AA3026" s="89"/>
      <c r="AB3026" s="89"/>
      <c r="AC3026" s="89"/>
      <c r="AD3026" s="89"/>
      <c r="AE3026" s="97" t="s">
        <v>12168</v>
      </c>
      <c r="AF3026" s="89"/>
      <c r="AG3026" s="89"/>
      <c r="AH3026" s="89"/>
      <c r="AI3026" s="67" t="s">
        <v>11128</v>
      </c>
      <c r="AJ3026" s="79" t="s">
        <v>10346</v>
      </c>
      <c r="AK3026" s="68"/>
      <c r="AL3026" s="68"/>
      <c r="AM3026" s="68"/>
      <c r="AN3026" s="110"/>
      <c r="AO3026" s="110"/>
      <c r="AP3026" s="107"/>
      <c r="AQ3026" s="68"/>
    </row>
    <row r="3027" customFormat="false" ht="15" hidden="false" customHeight="false" outlineLevel="0" collapsed="false">
      <c r="B3027" s="1" t="str">
        <f aca="false">поверители!$E3027</f>
        <v>Р01127</v>
      </c>
      <c r="C3027" s="64" t="s">
        <v>291</v>
      </c>
      <c r="D3027" s="87"/>
      <c r="E3027" s="81" t="s">
        <v>13767</v>
      </c>
      <c r="F3027" s="87"/>
      <c r="G3027" s="63" t="s">
        <v>10335</v>
      </c>
      <c r="H3027" s="63" t="s">
        <v>404</v>
      </c>
      <c r="I3027" s="67" t="s">
        <v>10458</v>
      </c>
      <c r="J3027" s="89"/>
      <c r="K3027" s="89"/>
      <c r="L3027" s="89"/>
      <c r="M3027" s="89"/>
      <c r="N3027" s="89"/>
      <c r="O3027" s="71" t="s">
        <v>10335</v>
      </c>
      <c r="P3027" s="71"/>
      <c r="Q3027" s="71" t="s">
        <v>10338</v>
      </c>
      <c r="R3027" s="79" t="s">
        <v>10339</v>
      </c>
      <c r="S3027" s="74" t="n">
        <v>45211</v>
      </c>
      <c r="T3027" s="74" t="n">
        <v>45576</v>
      </c>
      <c r="U3027" s="87" t="s">
        <v>10340</v>
      </c>
      <c r="V3027" s="87" t="s">
        <v>10341</v>
      </c>
      <c r="W3027" s="91"/>
      <c r="X3027" s="71" t="s">
        <v>10335</v>
      </c>
      <c r="Y3027" s="71" t="s">
        <v>10342</v>
      </c>
      <c r="Z3027" s="79" t="s">
        <v>10629</v>
      </c>
      <c r="AA3027" s="89"/>
      <c r="AB3027" s="89"/>
      <c r="AC3027" s="89"/>
      <c r="AD3027" s="89"/>
      <c r="AE3027" s="97" t="s">
        <v>10630</v>
      </c>
      <c r="AF3027" s="89"/>
      <c r="AG3027" s="89"/>
      <c r="AH3027" s="89"/>
      <c r="AI3027" s="67" t="s">
        <v>10647</v>
      </c>
      <c r="AJ3027" s="79" t="s">
        <v>10346</v>
      </c>
      <c r="AK3027" s="68"/>
      <c r="AL3027" s="68"/>
      <c r="AM3027" s="68"/>
      <c r="AN3027" s="110"/>
      <c r="AO3027" s="110"/>
      <c r="AP3027" s="107"/>
      <c r="AQ3027" s="68"/>
    </row>
    <row r="3028" customFormat="false" ht="15" hidden="false" customHeight="false" outlineLevel="0" collapsed="false">
      <c r="B3028" s="1" t="str">
        <f aca="false">поверители!$E3028</f>
        <v>00663</v>
      </c>
      <c r="C3028" s="64" t="s">
        <v>291</v>
      </c>
      <c r="D3028" s="87"/>
      <c r="E3028" s="67" t="s">
        <v>13768</v>
      </c>
      <c r="F3028" s="87"/>
      <c r="G3028" s="63" t="s">
        <v>10335</v>
      </c>
      <c r="H3028" s="81" t="s">
        <v>404</v>
      </c>
      <c r="I3028" s="67" t="s">
        <v>10564</v>
      </c>
      <c r="J3028" s="89"/>
      <c r="K3028" s="89"/>
      <c r="L3028" s="89"/>
      <c r="M3028" s="89"/>
      <c r="N3028" s="89"/>
      <c r="O3028" s="71" t="s">
        <v>10335</v>
      </c>
      <c r="P3028" s="71"/>
      <c r="Q3028" s="71" t="s">
        <v>10338</v>
      </c>
      <c r="R3028" s="79" t="s">
        <v>10339</v>
      </c>
      <c r="S3028" s="74" t="n">
        <v>45211</v>
      </c>
      <c r="T3028" s="74" t="n">
        <v>45576</v>
      </c>
      <c r="U3028" s="87" t="s">
        <v>10340</v>
      </c>
      <c r="V3028" s="87" t="s">
        <v>10341</v>
      </c>
      <c r="W3028" s="91"/>
      <c r="X3028" s="71" t="s">
        <v>10335</v>
      </c>
      <c r="Y3028" s="71" t="s">
        <v>10342</v>
      </c>
      <c r="Z3028" s="79" t="s">
        <v>10629</v>
      </c>
      <c r="AA3028" s="89"/>
      <c r="AB3028" s="89"/>
      <c r="AC3028" s="89"/>
      <c r="AD3028" s="89"/>
      <c r="AE3028" s="97" t="s">
        <v>10630</v>
      </c>
      <c r="AF3028" s="89"/>
      <c r="AG3028" s="89"/>
      <c r="AH3028" s="89"/>
      <c r="AI3028" s="67" t="s">
        <v>12070</v>
      </c>
      <c r="AJ3028" s="79" t="s">
        <v>10346</v>
      </c>
      <c r="AK3028" s="68"/>
      <c r="AL3028" s="68"/>
      <c r="AM3028" s="68"/>
      <c r="AN3028" s="110"/>
      <c r="AO3028" s="110"/>
      <c r="AP3028" s="107"/>
      <c r="AQ3028" s="68"/>
    </row>
    <row r="3029" customFormat="false" ht="15" hidden="false" customHeight="false" outlineLevel="0" collapsed="false">
      <c r="B3029" s="1" t="str">
        <f aca="false">поверители!$E3029</f>
        <v>00675</v>
      </c>
      <c r="C3029" s="64" t="s">
        <v>10910</v>
      </c>
      <c r="D3029" s="87"/>
      <c r="E3029" s="67" t="s">
        <v>13769</v>
      </c>
      <c r="F3029" s="87"/>
      <c r="G3029" s="63" t="s">
        <v>10335</v>
      </c>
      <c r="H3029" s="63" t="s">
        <v>13770</v>
      </c>
      <c r="I3029" s="67" t="s">
        <v>10912</v>
      </c>
      <c r="J3029" s="89"/>
      <c r="K3029" s="89"/>
      <c r="L3029" s="89"/>
      <c r="M3029" s="89"/>
      <c r="N3029" s="89"/>
      <c r="O3029" s="71" t="s">
        <v>10335</v>
      </c>
      <c r="P3029" s="71"/>
      <c r="Q3029" s="71" t="s">
        <v>10338</v>
      </c>
      <c r="R3029" s="79" t="s">
        <v>10339</v>
      </c>
      <c r="S3029" s="74" t="n">
        <v>45211</v>
      </c>
      <c r="T3029" s="74" t="n">
        <v>45576</v>
      </c>
      <c r="U3029" s="87" t="s">
        <v>10340</v>
      </c>
      <c r="V3029" s="87" t="s">
        <v>10341</v>
      </c>
      <c r="W3029" s="91"/>
      <c r="X3029" s="71" t="s">
        <v>10335</v>
      </c>
      <c r="Y3029" s="71" t="s">
        <v>10342</v>
      </c>
      <c r="Z3029" s="79" t="s">
        <v>10629</v>
      </c>
      <c r="AA3029" s="89"/>
      <c r="AB3029" s="89"/>
      <c r="AC3029" s="89"/>
      <c r="AD3029" s="89"/>
      <c r="AE3029" s="97" t="s">
        <v>10630</v>
      </c>
      <c r="AF3029" s="89"/>
      <c r="AG3029" s="89"/>
      <c r="AH3029" s="89"/>
      <c r="AI3029" s="67" t="s">
        <v>10562</v>
      </c>
      <c r="AJ3029" s="79" t="s">
        <v>10346</v>
      </c>
      <c r="AK3029" s="68"/>
      <c r="AL3029" s="68"/>
      <c r="AM3029" s="68"/>
      <c r="AN3029" s="110"/>
      <c r="AO3029" s="110"/>
      <c r="AP3029" s="107"/>
      <c r="AQ3029" s="68"/>
    </row>
    <row r="3030" customFormat="false" ht="15" hidden="false" customHeight="false" outlineLevel="0" collapsed="false">
      <c r="B3030" s="1" t="str">
        <f aca="false">поверители!$E3030</f>
        <v>01404</v>
      </c>
      <c r="C3030" s="64" t="s">
        <v>323</v>
      </c>
      <c r="D3030" s="87"/>
      <c r="E3030" s="81" t="s">
        <v>13771</v>
      </c>
      <c r="F3030" s="87"/>
      <c r="G3030" s="63" t="s">
        <v>10335</v>
      </c>
      <c r="H3030" s="81" t="s">
        <v>782</v>
      </c>
      <c r="I3030" s="67" t="s">
        <v>10652</v>
      </c>
      <c r="J3030" s="89"/>
      <c r="K3030" s="89"/>
      <c r="L3030" s="89"/>
      <c r="M3030" s="89"/>
      <c r="N3030" s="89"/>
      <c r="O3030" s="71" t="s">
        <v>10335</v>
      </c>
      <c r="P3030" s="71"/>
      <c r="Q3030" s="71" t="s">
        <v>10338</v>
      </c>
      <c r="R3030" s="79" t="s">
        <v>10339</v>
      </c>
      <c r="S3030" s="74" t="n">
        <v>45211</v>
      </c>
      <c r="T3030" s="74" t="n">
        <v>45941</v>
      </c>
      <c r="U3030" s="87" t="s">
        <v>10340</v>
      </c>
      <c r="V3030" s="87" t="s">
        <v>10341</v>
      </c>
      <c r="W3030" s="91"/>
      <c r="X3030" s="71" t="s">
        <v>10335</v>
      </c>
      <c r="Y3030" s="71" t="s">
        <v>10342</v>
      </c>
      <c r="Z3030" s="79" t="s">
        <v>10629</v>
      </c>
      <c r="AA3030" s="89"/>
      <c r="AB3030" s="89"/>
      <c r="AC3030" s="89"/>
      <c r="AD3030" s="89"/>
      <c r="AE3030" s="97" t="s">
        <v>10630</v>
      </c>
      <c r="AF3030" s="89"/>
      <c r="AG3030" s="89"/>
      <c r="AH3030" s="89"/>
      <c r="AI3030" s="67" t="s">
        <v>12842</v>
      </c>
      <c r="AJ3030" s="79" t="s">
        <v>10346</v>
      </c>
      <c r="AK3030" s="68"/>
      <c r="AL3030" s="68"/>
      <c r="AM3030" s="68"/>
      <c r="AN3030" s="110"/>
      <c r="AO3030" s="110"/>
      <c r="AP3030" s="107"/>
      <c r="AQ3030" s="68"/>
    </row>
    <row r="3031" customFormat="false" ht="15" hidden="false" customHeight="false" outlineLevel="0" collapsed="false">
      <c r="B3031" s="1" t="str">
        <f aca="false">поверители!$E3031</f>
        <v>01423</v>
      </c>
      <c r="C3031" s="64" t="s">
        <v>317</v>
      </c>
      <c r="D3031" s="87"/>
      <c r="E3031" s="67" t="s">
        <v>13772</v>
      </c>
      <c r="F3031" s="87"/>
      <c r="G3031" s="63" t="s">
        <v>10335</v>
      </c>
      <c r="H3031" s="63" t="s">
        <v>6584</v>
      </c>
      <c r="I3031" s="67" t="s">
        <v>10667</v>
      </c>
      <c r="J3031" s="89"/>
      <c r="K3031" s="89"/>
      <c r="L3031" s="89"/>
      <c r="M3031" s="89"/>
      <c r="N3031" s="89"/>
      <c r="O3031" s="71" t="s">
        <v>10335</v>
      </c>
      <c r="P3031" s="71"/>
      <c r="Q3031" s="71" t="s">
        <v>10338</v>
      </c>
      <c r="R3031" s="79" t="s">
        <v>10339</v>
      </c>
      <c r="S3031" s="74" t="n">
        <v>45211</v>
      </c>
      <c r="T3031" s="74" t="n">
        <v>45941</v>
      </c>
      <c r="U3031" s="87" t="s">
        <v>10340</v>
      </c>
      <c r="V3031" s="87" t="s">
        <v>10341</v>
      </c>
      <c r="W3031" s="91"/>
      <c r="X3031" s="71" t="s">
        <v>10335</v>
      </c>
      <c r="Y3031" s="71" t="s">
        <v>10342</v>
      </c>
      <c r="Z3031" s="79" t="s">
        <v>10629</v>
      </c>
      <c r="AA3031" s="89"/>
      <c r="AB3031" s="89"/>
      <c r="AC3031" s="89"/>
      <c r="AD3031" s="89"/>
      <c r="AE3031" s="97" t="s">
        <v>10630</v>
      </c>
      <c r="AF3031" s="89"/>
      <c r="AG3031" s="89"/>
      <c r="AH3031" s="89"/>
      <c r="AI3031" s="67" t="s">
        <v>10733</v>
      </c>
      <c r="AJ3031" s="79" t="s">
        <v>10346</v>
      </c>
      <c r="AK3031" s="68"/>
      <c r="AL3031" s="68"/>
      <c r="AM3031" s="68"/>
      <c r="AN3031" s="110"/>
      <c r="AO3031" s="110"/>
      <c r="AP3031" s="107"/>
      <c r="AQ3031" s="68"/>
    </row>
    <row r="3032" customFormat="false" ht="15" hidden="false" customHeight="false" outlineLevel="0" collapsed="false">
      <c r="B3032" s="1" t="str">
        <f aca="false">поверители!$E3032</f>
        <v>04372</v>
      </c>
      <c r="C3032" s="64" t="s">
        <v>323</v>
      </c>
      <c r="D3032" s="87"/>
      <c r="E3032" s="67" t="s">
        <v>13773</v>
      </c>
      <c r="F3032" s="87"/>
      <c r="G3032" s="63" t="s">
        <v>10335</v>
      </c>
      <c r="H3032" s="63" t="s">
        <v>326</v>
      </c>
      <c r="I3032" s="67" t="s">
        <v>10652</v>
      </c>
      <c r="J3032" s="89"/>
      <c r="K3032" s="89"/>
      <c r="L3032" s="89"/>
      <c r="M3032" s="89"/>
      <c r="N3032" s="89"/>
      <c r="O3032" s="71" t="s">
        <v>10335</v>
      </c>
      <c r="P3032" s="71"/>
      <c r="Q3032" s="71" t="s">
        <v>10338</v>
      </c>
      <c r="R3032" s="79" t="s">
        <v>10339</v>
      </c>
      <c r="S3032" s="74" t="n">
        <v>45211</v>
      </c>
      <c r="T3032" s="74" t="n">
        <v>45941</v>
      </c>
      <c r="U3032" s="87" t="s">
        <v>10340</v>
      </c>
      <c r="V3032" s="87" t="s">
        <v>10341</v>
      </c>
      <c r="W3032" s="91"/>
      <c r="X3032" s="71" t="s">
        <v>10335</v>
      </c>
      <c r="Y3032" s="71" t="s">
        <v>10342</v>
      </c>
      <c r="Z3032" s="79" t="s">
        <v>10629</v>
      </c>
      <c r="AA3032" s="89"/>
      <c r="AB3032" s="89"/>
      <c r="AC3032" s="89"/>
      <c r="AD3032" s="89"/>
      <c r="AE3032" s="97" t="s">
        <v>10630</v>
      </c>
      <c r="AF3032" s="89"/>
      <c r="AG3032" s="89"/>
      <c r="AH3032" s="89"/>
      <c r="AI3032" s="67" t="s">
        <v>10845</v>
      </c>
      <c r="AJ3032" s="79" t="s">
        <v>10346</v>
      </c>
      <c r="AK3032" s="68"/>
      <c r="AL3032" s="68"/>
      <c r="AM3032" s="68"/>
      <c r="AN3032" s="110"/>
      <c r="AO3032" s="110"/>
      <c r="AP3032" s="107"/>
      <c r="AQ3032" s="68"/>
    </row>
    <row r="3033" customFormat="false" ht="15" hidden="false" customHeight="false" outlineLevel="0" collapsed="false">
      <c r="B3033" s="1" t="str">
        <f aca="false">поверители!$E3033</f>
        <v>04434</v>
      </c>
      <c r="C3033" s="64" t="s">
        <v>724</v>
      </c>
      <c r="D3033" s="87"/>
      <c r="E3033" s="67" t="s">
        <v>13774</v>
      </c>
      <c r="F3033" s="87"/>
      <c r="G3033" s="63" t="s">
        <v>10335</v>
      </c>
      <c r="H3033" s="63" t="s">
        <v>415</v>
      </c>
      <c r="I3033" s="67" t="s">
        <v>10652</v>
      </c>
      <c r="J3033" s="89"/>
      <c r="K3033" s="89"/>
      <c r="L3033" s="89"/>
      <c r="M3033" s="89"/>
      <c r="N3033" s="89"/>
      <c r="O3033" s="71" t="s">
        <v>10335</v>
      </c>
      <c r="P3033" s="71"/>
      <c r="Q3033" s="71" t="s">
        <v>10338</v>
      </c>
      <c r="R3033" s="79" t="s">
        <v>10339</v>
      </c>
      <c r="S3033" s="74" t="n">
        <v>45211</v>
      </c>
      <c r="T3033" s="74" t="n">
        <v>45941</v>
      </c>
      <c r="U3033" s="87" t="s">
        <v>10340</v>
      </c>
      <c r="V3033" s="87" t="s">
        <v>10341</v>
      </c>
      <c r="W3033" s="91"/>
      <c r="X3033" s="71" t="s">
        <v>10335</v>
      </c>
      <c r="Y3033" s="71" t="s">
        <v>10342</v>
      </c>
      <c r="Z3033" s="79" t="s">
        <v>10629</v>
      </c>
      <c r="AA3033" s="89"/>
      <c r="AB3033" s="89"/>
      <c r="AC3033" s="89"/>
      <c r="AD3033" s="89"/>
      <c r="AE3033" s="97" t="s">
        <v>10630</v>
      </c>
      <c r="AF3033" s="89"/>
      <c r="AG3033" s="89"/>
      <c r="AH3033" s="89"/>
      <c r="AI3033" s="67" t="s">
        <v>10733</v>
      </c>
      <c r="AJ3033" s="79" t="s">
        <v>10346</v>
      </c>
      <c r="AK3033" s="68"/>
      <c r="AL3033" s="68"/>
      <c r="AM3033" s="68"/>
      <c r="AN3033" s="110"/>
      <c r="AO3033" s="110"/>
      <c r="AP3033" s="107"/>
      <c r="AQ3033" s="68"/>
    </row>
    <row r="3034" customFormat="false" ht="15" hidden="false" customHeight="false" outlineLevel="0" collapsed="false">
      <c r="B3034" s="1" t="str">
        <f aca="false">поверители!$E3034</f>
        <v>04441</v>
      </c>
      <c r="C3034" s="64" t="s">
        <v>428</v>
      </c>
      <c r="D3034" s="87"/>
      <c r="E3034" s="67" t="s">
        <v>13775</v>
      </c>
      <c r="F3034" s="87"/>
      <c r="G3034" s="63" t="s">
        <v>10335</v>
      </c>
      <c r="H3034" s="63" t="s">
        <v>404</v>
      </c>
      <c r="I3034" s="67" t="s">
        <v>10649</v>
      </c>
      <c r="J3034" s="89"/>
      <c r="K3034" s="89"/>
      <c r="L3034" s="89"/>
      <c r="M3034" s="89"/>
      <c r="N3034" s="89"/>
      <c r="O3034" s="71" t="s">
        <v>10335</v>
      </c>
      <c r="P3034" s="71"/>
      <c r="Q3034" s="71" t="s">
        <v>10338</v>
      </c>
      <c r="R3034" s="79" t="s">
        <v>10339</v>
      </c>
      <c r="S3034" s="74" t="n">
        <v>45211</v>
      </c>
      <c r="T3034" s="74" t="n">
        <v>45576</v>
      </c>
      <c r="U3034" s="87" t="s">
        <v>10340</v>
      </c>
      <c r="V3034" s="87" t="s">
        <v>10341</v>
      </c>
      <c r="W3034" s="91"/>
      <c r="X3034" s="71" t="s">
        <v>10335</v>
      </c>
      <c r="Y3034" s="71" t="s">
        <v>10342</v>
      </c>
      <c r="Z3034" s="79" t="s">
        <v>10629</v>
      </c>
      <c r="AA3034" s="89"/>
      <c r="AB3034" s="89"/>
      <c r="AC3034" s="89"/>
      <c r="AD3034" s="89"/>
      <c r="AE3034" s="97" t="s">
        <v>10630</v>
      </c>
      <c r="AF3034" s="89"/>
      <c r="AG3034" s="89"/>
      <c r="AH3034" s="89"/>
      <c r="AI3034" s="67" t="s">
        <v>10650</v>
      </c>
      <c r="AJ3034" s="79" t="s">
        <v>42</v>
      </c>
      <c r="AK3034" s="68"/>
      <c r="AL3034" s="68"/>
      <c r="AM3034" s="68"/>
      <c r="AN3034" s="110"/>
      <c r="AO3034" s="110"/>
      <c r="AP3034" s="107"/>
      <c r="AQ3034" s="68"/>
    </row>
    <row r="3035" customFormat="false" ht="15" hidden="false" customHeight="false" outlineLevel="0" collapsed="false">
      <c r="B3035" s="1" t="str">
        <f aca="false">поверители!$E3035</f>
        <v>04714</v>
      </c>
      <c r="C3035" s="64" t="s">
        <v>428</v>
      </c>
      <c r="D3035" s="87"/>
      <c r="E3035" s="67" t="s">
        <v>13776</v>
      </c>
      <c r="F3035" s="87"/>
      <c r="G3035" s="63" t="s">
        <v>10335</v>
      </c>
      <c r="H3035" s="63" t="s">
        <v>404</v>
      </c>
      <c r="I3035" s="67" t="s">
        <v>10453</v>
      </c>
      <c r="J3035" s="89"/>
      <c r="K3035" s="89"/>
      <c r="L3035" s="89"/>
      <c r="M3035" s="89"/>
      <c r="N3035" s="89"/>
      <c r="O3035" s="71" t="s">
        <v>10335</v>
      </c>
      <c r="P3035" s="71"/>
      <c r="Q3035" s="71" t="s">
        <v>10338</v>
      </c>
      <c r="R3035" s="79" t="s">
        <v>10339</v>
      </c>
      <c r="S3035" s="74" t="n">
        <v>45211</v>
      </c>
      <c r="T3035" s="74" t="n">
        <v>45576</v>
      </c>
      <c r="U3035" s="87" t="s">
        <v>10340</v>
      </c>
      <c r="V3035" s="87" t="s">
        <v>10341</v>
      </c>
      <c r="W3035" s="91"/>
      <c r="X3035" s="71" t="s">
        <v>10335</v>
      </c>
      <c r="Y3035" s="71" t="s">
        <v>10342</v>
      </c>
      <c r="Z3035" s="79" t="s">
        <v>10629</v>
      </c>
      <c r="AA3035" s="89"/>
      <c r="AB3035" s="89"/>
      <c r="AC3035" s="89"/>
      <c r="AD3035" s="89"/>
      <c r="AE3035" s="97" t="s">
        <v>10630</v>
      </c>
      <c r="AF3035" s="89"/>
      <c r="AG3035" s="89"/>
      <c r="AH3035" s="89"/>
      <c r="AI3035" s="67" t="s">
        <v>10647</v>
      </c>
      <c r="AJ3035" s="79" t="s">
        <v>42</v>
      </c>
      <c r="AK3035" s="68"/>
      <c r="AL3035" s="68"/>
      <c r="AM3035" s="68"/>
      <c r="AN3035" s="110"/>
      <c r="AO3035" s="110"/>
      <c r="AP3035" s="107"/>
      <c r="AQ3035" s="68"/>
    </row>
    <row r="3036" customFormat="false" ht="15" hidden="false" customHeight="false" outlineLevel="0" collapsed="false">
      <c r="B3036" s="1" t="str">
        <f aca="false">поверители!$E3036</f>
        <v>04734</v>
      </c>
      <c r="C3036" s="64" t="s">
        <v>323</v>
      </c>
      <c r="D3036" s="87"/>
      <c r="E3036" s="81" t="s">
        <v>13777</v>
      </c>
      <c r="F3036" s="87"/>
      <c r="G3036" s="63" t="s">
        <v>10335</v>
      </c>
      <c r="H3036" s="81" t="s">
        <v>326</v>
      </c>
      <c r="I3036" s="67" t="s">
        <v>10652</v>
      </c>
      <c r="J3036" s="89"/>
      <c r="K3036" s="89"/>
      <c r="L3036" s="89"/>
      <c r="M3036" s="89"/>
      <c r="N3036" s="89"/>
      <c r="O3036" s="71" t="s">
        <v>10335</v>
      </c>
      <c r="P3036" s="71"/>
      <c r="Q3036" s="71" t="s">
        <v>10338</v>
      </c>
      <c r="R3036" s="79" t="s">
        <v>10339</v>
      </c>
      <c r="S3036" s="74" t="n">
        <v>45211</v>
      </c>
      <c r="T3036" s="74" t="n">
        <v>45941</v>
      </c>
      <c r="U3036" s="87" t="s">
        <v>10340</v>
      </c>
      <c r="V3036" s="87" t="s">
        <v>10341</v>
      </c>
      <c r="W3036" s="91"/>
      <c r="X3036" s="71" t="s">
        <v>10335</v>
      </c>
      <c r="Y3036" s="71" t="s">
        <v>10342</v>
      </c>
      <c r="Z3036" s="79" t="s">
        <v>10629</v>
      </c>
      <c r="AA3036" s="89"/>
      <c r="AB3036" s="89"/>
      <c r="AC3036" s="89"/>
      <c r="AD3036" s="89"/>
      <c r="AE3036" s="97" t="s">
        <v>10630</v>
      </c>
      <c r="AF3036" s="89"/>
      <c r="AG3036" s="89"/>
      <c r="AH3036" s="89"/>
      <c r="AI3036" s="67" t="s">
        <v>10558</v>
      </c>
      <c r="AJ3036" s="79" t="s">
        <v>42</v>
      </c>
      <c r="AK3036" s="68"/>
      <c r="AL3036" s="68"/>
      <c r="AM3036" s="68"/>
      <c r="AN3036" s="110"/>
      <c r="AO3036" s="110"/>
      <c r="AP3036" s="107"/>
      <c r="AQ3036" s="68"/>
    </row>
    <row r="3037" customFormat="false" ht="15" hidden="false" customHeight="false" outlineLevel="0" collapsed="false">
      <c r="B3037" s="1" t="str">
        <f aca="false">поверители!$E3037</f>
        <v>04928</v>
      </c>
      <c r="C3037" s="64" t="s">
        <v>428</v>
      </c>
      <c r="D3037" s="87"/>
      <c r="E3037" s="81" t="s">
        <v>1794</v>
      </c>
      <c r="F3037" s="87"/>
      <c r="G3037" s="63" t="s">
        <v>10335</v>
      </c>
      <c r="H3037" s="81" t="s">
        <v>404</v>
      </c>
      <c r="I3037" s="67" t="s">
        <v>10453</v>
      </c>
      <c r="J3037" s="89"/>
      <c r="K3037" s="89"/>
      <c r="L3037" s="89"/>
      <c r="M3037" s="89"/>
      <c r="N3037" s="89"/>
      <c r="O3037" s="71" t="s">
        <v>10335</v>
      </c>
      <c r="P3037" s="71"/>
      <c r="Q3037" s="71" t="s">
        <v>10338</v>
      </c>
      <c r="R3037" s="79" t="s">
        <v>10339</v>
      </c>
      <c r="S3037" s="74" t="n">
        <v>45211</v>
      </c>
      <c r="T3037" s="74" t="n">
        <v>45576</v>
      </c>
      <c r="U3037" s="87" t="s">
        <v>10340</v>
      </c>
      <c r="V3037" s="87" t="s">
        <v>10341</v>
      </c>
      <c r="W3037" s="91"/>
      <c r="X3037" s="71" t="s">
        <v>10335</v>
      </c>
      <c r="Y3037" s="71" t="s">
        <v>10342</v>
      </c>
      <c r="Z3037" s="79" t="s">
        <v>10629</v>
      </c>
      <c r="AA3037" s="89"/>
      <c r="AB3037" s="89"/>
      <c r="AC3037" s="89"/>
      <c r="AD3037" s="89"/>
      <c r="AE3037" s="97" t="s">
        <v>10630</v>
      </c>
      <c r="AF3037" s="89"/>
      <c r="AG3037" s="89"/>
      <c r="AH3037" s="89"/>
      <c r="AI3037" s="67" t="s">
        <v>10650</v>
      </c>
      <c r="AJ3037" s="79" t="s">
        <v>42</v>
      </c>
      <c r="AK3037" s="68"/>
      <c r="AL3037" s="68"/>
      <c r="AM3037" s="68"/>
      <c r="AN3037" s="110"/>
      <c r="AO3037" s="110"/>
      <c r="AP3037" s="107"/>
      <c r="AQ3037" s="68"/>
    </row>
    <row r="3038" customFormat="false" ht="15" hidden="false" customHeight="false" outlineLevel="0" collapsed="false">
      <c r="B3038" s="1" t="str">
        <f aca="false">поверители!$E3038</f>
        <v>06336</v>
      </c>
      <c r="C3038" s="64" t="s">
        <v>428</v>
      </c>
      <c r="D3038" s="87"/>
      <c r="E3038" s="81" t="s">
        <v>13778</v>
      </c>
      <c r="F3038" s="87"/>
      <c r="G3038" s="63" t="s">
        <v>10335</v>
      </c>
      <c r="H3038" s="63" t="s">
        <v>404</v>
      </c>
      <c r="I3038" s="67" t="s">
        <v>10374</v>
      </c>
      <c r="J3038" s="89"/>
      <c r="K3038" s="89"/>
      <c r="L3038" s="89"/>
      <c r="M3038" s="89"/>
      <c r="N3038" s="89"/>
      <c r="O3038" s="71" t="s">
        <v>10335</v>
      </c>
      <c r="P3038" s="71"/>
      <c r="Q3038" s="71" t="s">
        <v>10338</v>
      </c>
      <c r="R3038" s="79" t="s">
        <v>10339</v>
      </c>
      <c r="S3038" s="74" t="n">
        <v>45211</v>
      </c>
      <c r="T3038" s="74" t="n">
        <v>45576</v>
      </c>
      <c r="U3038" s="87" t="s">
        <v>10340</v>
      </c>
      <c r="V3038" s="87" t="s">
        <v>10341</v>
      </c>
      <c r="W3038" s="91"/>
      <c r="X3038" s="71" t="s">
        <v>10335</v>
      </c>
      <c r="Y3038" s="71" t="s">
        <v>10342</v>
      </c>
      <c r="Z3038" s="79" t="s">
        <v>10629</v>
      </c>
      <c r="AA3038" s="89"/>
      <c r="AB3038" s="89"/>
      <c r="AC3038" s="89"/>
      <c r="AD3038" s="89"/>
      <c r="AE3038" s="97" t="s">
        <v>10630</v>
      </c>
      <c r="AF3038" s="89"/>
      <c r="AG3038" s="89"/>
      <c r="AH3038" s="89"/>
      <c r="AI3038" s="67" t="s">
        <v>10650</v>
      </c>
      <c r="AJ3038" s="79" t="s">
        <v>42</v>
      </c>
      <c r="AK3038" s="68"/>
      <c r="AL3038" s="68"/>
      <c r="AM3038" s="68"/>
      <c r="AN3038" s="110"/>
      <c r="AO3038" s="110"/>
      <c r="AP3038" s="107"/>
      <c r="AQ3038" s="68"/>
    </row>
    <row r="3039" customFormat="false" ht="15" hidden="false" customHeight="false" outlineLevel="0" collapsed="false">
      <c r="B3039" s="1" t="str">
        <f aca="false">поверители!$E3039</f>
        <v>06337</v>
      </c>
      <c r="C3039" s="64" t="s">
        <v>428</v>
      </c>
      <c r="D3039" s="87"/>
      <c r="E3039" s="81" t="s">
        <v>13779</v>
      </c>
      <c r="F3039" s="87"/>
      <c r="G3039" s="63" t="s">
        <v>10335</v>
      </c>
      <c r="H3039" s="63" t="s">
        <v>404</v>
      </c>
      <c r="I3039" s="67" t="s">
        <v>10374</v>
      </c>
      <c r="J3039" s="89"/>
      <c r="K3039" s="89"/>
      <c r="L3039" s="89"/>
      <c r="M3039" s="89"/>
      <c r="N3039" s="89"/>
      <c r="O3039" s="71" t="s">
        <v>10335</v>
      </c>
      <c r="P3039" s="71"/>
      <c r="Q3039" s="71" t="s">
        <v>10338</v>
      </c>
      <c r="R3039" s="79" t="s">
        <v>10339</v>
      </c>
      <c r="S3039" s="74" t="n">
        <v>45211</v>
      </c>
      <c r="T3039" s="74" t="n">
        <v>45576</v>
      </c>
      <c r="U3039" s="87" t="s">
        <v>10340</v>
      </c>
      <c r="V3039" s="87" t="s">
        <v>10341</v>
      </c>
      <c r="W3039" s="91"/>
      <c r="X3039" s="71" t="s">
        <v>10335</v>
      </c>
      <c r="Y3039" s="71" t="s">
        <v>10342</v>
      </c>
      <c r="Z3039" s="79" t="s">
        <v>10629</v>
      </c>
      <c r="AA3039" s="89"/>
      <c r="AB3039" s="89"/>
      <c r="AC3039" s="89"/>
      <c r="AD3039" s="89"/>
      <c r="AE3039" s="97" t="s">
        <v>10630</v>
      </c>
      <c r="AF3039" s="89"/>
      <c r="AG3039" s="89"/>
      <c r="AH3039" s="89"/>
      <c r="AI3039" s="67" t="s">
        <v>10650</v>
      </c>
      <c r="AJ3039" s="79" t="s">
        <v>42</v>
      </c>
      <c r="AK3039" s="68"/>
      <c r="AL3039" s="68"/>
      <c r="AM3039" s="68"/>
      <c r="AN3039" s="110"/>
      <c r="AO3039" s="110"/>
      <c r="AP3039" s="107"/>
      <c r="AQ3039" s="68"/>
    </row>
    <row r="3040" customFormat="false" ht="15" hidden="false" customHeight="false" outlineLevel="0" collapsed="false">
      <c r="B3040" s="1" t="str">
        <f aca="false">поверители!$E3040</f>
        <v>06338</v>
      </c>
      <c r="C3040" s="64" t="s">
        <v>428</v>
      </c>
      <c r="D3040" s="87"/>
      <c r="E3040" s="81" t="s">
        <v>13780</v>
      </c>
      <c r="F3040" s="87"/>
      <c r="G3040" s="63" t="s">
        <v>10335</v>
      </c>
      <c r="H3040" s="63" t="s">
        <v>404</v>
      </c>
      <c r="I3040" s="67" t="s">
        <v>10374</v>
      </c>
      <c r="J3040" s="89"/>
      <c r="K3040" s="89"/>
      <c r="L3040" s="89"/>
      <c r="M3040" s="89"/>
      <c r="N3040" s="89"/>
      <c r="O3040" s="71" t="s">
        <v>10335</v>
      </c>
      <c r="P3040" s="71"/>
      <c r="Q3040" s="71" t="s">
        <v>10338</v>
      </c>
      <c r="R3040" s="79" t="s">
        <v>10339</v>
      </c>
      <c r="S3040" s="74" t="n">
        <v>45211</v>
      </c>
      <c r="T3040" s="74" t="n">
        <v>45576</v>
      </c>
      <c r="U3040" s="87" t="s">
        <v>10340</v>
      </c>
      <c r="V3040" s="87" t="s">
        <v>10341</v>
      </c>
      <c r="W3040" s="91"/>
      <c r="X3040" s="71" t="s">
        <v>10335</v>
      </c>
      <c r="Y3040" s="71" t="s">
        <v>10342</v>
      </c>
      <c r="Z3040" s="79" t="s">
        <v>10629</v>
      </c>
      <c r="AA3040" s="89"/>
      <c r="AB3040" s="89"/>
      <c r="AC3040" s="89"/>
      <c r="AD3040" s="89"/>
      <c r="AE3040" s="97" t="s">
        <v>10630</v>
      </c>
      <c r="AF3040" s="89"/>
      <c r="AG3040" s="89"/>
      <c r="AH3040" s="89"/>
      <c r="AI3040" s="67" t="s">
        <v>10650</v>
      </c>
      <c r="AJ3040" s="79" t="s">
        <v>42</v>
      </c>
      <c r="AK3040" s="68"/>
      <c r="AL3040" s="68"/>
      <c r="AM3040" s="68"/>
      <c r="AN3040" s="110"/>
      <c r="AO3040" s="110"/>
      <c r="AP3040" s="107"/>
      <c r="AQ3040" s="68"/>
    </row>
    <row r="3041" customFormat="false" ht="15" hidden="false" customHeight="false" outlineLevel="0" collapsed="false">
      <c r="B3041" s="1" t="str">
        <f aca="false">поверители!$E3041</f>
        <v>06339</v>
      </c>
      <c r="C3041" s="64" t="s">
        <v>428</v>
      </c>
      <c r="D3041" s="87"/>
      <c r="E3041" s="81" t="s">
        <v>13781</v>
      </c>
      <c r="F3041" s="87"/>
      <c r="G3041" s="63" t="s">
        <v>10335</v>
      </c>
      <c r="H3041" s="63" t="s">
        <v>404</v>
      </c>
      <c r="I3041" s="67" t="s">
        <v>10374</v>
      </c>
      <c r="J3041" s="89"/>
      <c r="K3041" s="89"/>
      <c r="L3041" s="89"/>
      <c r="M3041" s="89"/>
      <c r="N3041" s="89"/>
      <c r="O3041" s="71" t="s">
        <v>10335</v>
      </c>
      <c r="P3041" s="71"/>
      <c r="Q3041" s="71" t="s">
        <v>10338</v>
      </c>
      <c r="R3041" s="79" t="s">
        <v>10339</v>
      </c>
      <c r="S3041" s="74" t="n">
        <v>45211</v>
      </c>
      <c r="T3041" s="74" t="n">
        <v>45576</v>
      </c>
      <c r="U3041" s="87" t="s">
        <v>10340</v>
      </c>
      <c r="V3041" s="87" t="s">
        <v>10341</v>
      </c>
      <c r="W3041" s="91"/>
      <c r="X3041" s="71" t="s">
        <v>10335</v>
      </c>
      <c r="Y3041" s="71" t="s">
        <v>10342</v>
      </c>
      <c r="Z3041" s="79" t="s">
        <v>10629</v>
      </c>
      <c r="AA3041" s="89"/>
      <c r="AB3041" s="89"/>
      <c r="AC3041" s="89"/>
      <c r="AD3041" s="89"/>
      <c r="AE3041" s="97" t="s">
        <v>10630</v>
      </c>
      <c r="AF3041" s="89"/>
      <c r="AG3041" s="89"/>
      <c r="AH3041" s="89"/>
      <c r="AI3041" s="67" t="s">
        <v>10650</v>
      </c>
      <c r="AJ3041" s="79" t="s">
        <v>42</v>
      </c>
      <c r="AK3041" s="68"/>
      <c r="AL3041" s="68"/>
      <c r="AM3041" s="68"/>
      <c r="AN3041" s="110"/>
      <c r="AO3041" s="110"/>
      <c r="AP3041" s="107"/>
      <c r="AQ3041" s="68"/>
    </row>
    <row r="3042" customFormat="false" ht="15" hidden="false" customHeight="false" outlineLevel="0" collapsed="false">
      <c r="B3042" s="1" t="str">
        <f aca="false">поверители!$E3042</f>
        <v>06340</v>
      </c>
      <c r="C3042" s="64" t="s">
        <v>428</v>
      </c>
      <c r="D3042" s="87"/>
      <c r="E3042" s="81" t="s">
        <v>13782</v>
      </c>
      <c r="F3042" s="87"/>
      <c r="G3042" s="63" t="s">
        <v>10335</v>
      </c>
      <c r="H3042" s="63" t="s">
        <v>404</v>
      </c>
      <c r="I3042" s="67" t="s">
        <v>10374</v>
      </c>
      <c r="J3042" s="89"/>
      <c r="K3042" s="89"/>
      <c r="L3042" s="89"/>
      <c r="M3042" s="89"/>
      <c r="N3042" s="89"/>
      <c r="O3042" s="71" t="s">
        <v>10335</v>
      </c>
      <c r="P3042" s="71"/>
      <c r="Q3042" s="71" t="s">
        <v>10338</v>
      </c>
      <c r="R3042" s="79" t="s">
        <v>10339</v>
      </c>
      <c r="S3042" s="74" t="n">
        <v>45211</v>
      </c>
      <c r="T3042" s="74" t="n">
        <v>45576</v>
      </c>
      <c r="U3042" s="87" t="s">
        <v>10340</v>
      </c>
      <c r="V3042" s="87" t="s">
        <v>10341</v>
      </c>
      <c r="W3042" s="91"/>
      <c r="X3042" s="71" t="s">
        <v>10335</v>
      </c>
      <c r="Y3042" s="71" t="s">
        <v>10342</v>
      </c>
      <c r="Z3042" s="79" t="s">
        <v>10629</v>
      </c>
      <c r="AA3042" s="89"/>
      <c r="AB3042" s="89"/>
      <c r="AC3042" s="89"/>
      <c r="AD3042" s="89"/>
      <c r="AE3042" s="97" t="s">
        <v>10630</v>
      </c>
      <c r="AF3042" s="89"/>
      <c r="AG3042" s="89"/>
      <c r="AH3042" s="89"/>
      <c r="AI3042" s="67" t="s">
        <v>10650</v>
      </c>
      <c r="AJ3042" s="79" t="s">
        <v>42</v>
      </c>
      <c r="AK3042" s="68"/>
      <c r="AL3042" s="68"/>
      <c r="AM3042" s="68"/>
      <c r="AN3042" s="110"/>
      <c r="AO3042" s="110"/>
      <c r="AP3042" s="107"/>
      <c r="AQ3042" s="68"/>
    </row>
    <row r="3043" customFormat="false" ht="15" hidden="false" customHeight="false" outlineLevel="0" collapsed="false">
      <c r="B3043" s="1" t="str">
        <f aca="false">поверители!$E3043</f>
        <v>06341</v>
      </c>
      <c r="C3043" s="64" t="s">
        <v>428</v>
      </c>
      <c r="D3043" s="87"/>
      <c r="E3043" s="81" t="s">
        <v>13783</v>
      </c>
      <c r="F3043" s="87"/>
      <c r="G3043" s="63" t="s">
        <v>10335</v>
      </c>
      <c r="H3043" s="63" t="s">
        <v>404</v>
      </c>
      <c r="I3043" s="67" t="s">
        <v>10374</v>
      </c>
      <c r="J3043" s="89"/>
      <c r="K3043" s="89"/>
      <c r="L3043" s="89"/>
      <c r="M3043" s="89"/>
      <c r="N3043" s="89"/>
      <c r="O3043" s="71" t="s">
        <v>10335</v>
      </c>
      <c r="P3043" s="71"/>
      <c r="Q3043" s="71" t="s">
        <v>10338</v>
      </c>
      <c r="R3043" s="79" t="s">
        <v>10339</v>
      </c>
      <c r="S3043" s="74" t="n">
        <v>45211</v>
      </c>
      <c r="T3043" s="74" t="n">
        <v>45576</v>
      </c>
      <c r="U3043" s="87" t="s">
        <v>10340</v>
      </c>
      <c r="V3043" s="87" t="s">
        <v>10341</v>
      </c>
      <c r="W3043" s="91"/>
      <c r="X3043" s="71" t="s">
        <v>10335</v>
      </c>
      <c r="Y3043" s="71" t="s">
        <v>10342</v>
      </c>
      <c r="Z3043" s="79" t="s">
        <v>10629</v>
      </c>
      <c r="AA3043" s="89"/>
      <c r="AB3043" s="89"/>
      <c r="AC3043" s="89"/>
      <c r="AD3043" s="89"/>
      <c r="AE3043" s="97" t="s">
        <v>10630</v>
      </c>
      <c r="AF3043" s="89"/>
      <c r="AG3043" s="89"/>
      <c r="AH3043" s="89"/>
      <c r="AI3043" s="67" t="s">
        <v>10650</v>
      </c>
      <c r="AJ3043" s="79" t="s">
        <v>42</v>
      </c>
      <c r="AK3043" s="68"/>
      <c r="AL3043" s="68"/>
      <c r="AM3043" s="68"/>
      <c r="AN3043" s="110"/>
      <c r="AO3043" s="110"/>
      <c r="AP3043" s="107"/>
      <c r="AQ3043" s="68"/>
    </row>
    <row r="3044" customFormat="false" ht="16.4" hidden="false" customHeight="false" outlineLevel="0" collapsed="false">
      <c r="B3044" s="1" t="str">
        <f aca="false">поверители!$E3044</f>
        <v>6709580100</v>
      </c>
      <c r="C3044" s="64" t="s">
        <v>397</v>
      </c>
      <c r="D3044" s="87"/>
      <c r="E3044" s="81" t="s">
        <v>13784</v>
      </c>
      <c r="F3044" s="87"/>
      <c r="G3044" s="63" t="s">
        <v>10335</v>
      </c>
      <c r="H3044" s="80" t="s">
        <v>13785</v>
      </c>
      <c r="I3044" s="67" t="s">
        <v>11719</v>
      </c>
      <c r="J3044" s="89"/>
      <c r="K3044" s="89"/>
      <c r="L3044" s="89"/>
      <c r="M3044" s="89"/>
      <c r="N3044" s="89"/>
      <c r="O3044" s="71" t="s">
        <v>10335</v>
      </c>
      <c r="P3044" s="71"/>
      <c r="Q3044" s="71" t="s">
        <v>10338</v>
      </c>
      <c r="R3044" s="79" t="s">
        <v>10339</v>
      </c>
      <c r="S3044" s="74" t="n">
        <v>45211</v>
      </c>
      <c r="T3044" s="74" t="n">
        <v>45576</v>
      </c>
      <c r="U3044" s="87" t="s">
        <v>10340</v>
      </c>
      <c r="V3044" s="87" t="s">
        <v>10341</v>
      </c>
      <c r="W3044" s="91"/>
      <c r="X3044" s="71" t="s">
        <v>10335</v>
      </c>
      <c r="Y3044" s="71" t="s">
        <v>10342</v>
      </c>
      <c r="Z3044" s="79" t="s">
        <v>10629</v>
      </c>
      <c r="AA3044" s="89"/>
      <c r="AB3044" s="89"/>
      <c r="AC3044" s="89"/>
      <c r="AD3044" s="89"/>
      <c r="AE3044" s="97" t="s">
        <v>10630</v>
      </c>
      <c r="AF3044" s="89"/>
      <c r="AG3044" s="89"/>
      <c r="AH3044" s="89"/>
      <c r="AI3044" s="67" t="s">
        <v>10943</v>
      </c>
      <c r="AJ3044" s="79" t="s">
        <v>42</v>
      </c>
      <c r="AK3044" s="68"/>
      <c r="AL3044" s="68"/>
      <c r="AM3044" s="68"/>
      <c r="AN3044" s="110"/>
      <c r="AO3044" s="110"/>
      <c r="AP3044" s="107"/>
      <c r="AQ3044" s="68"/>
    </row>
    <row r="3045" customFormat="false" ht="15" hidden="false" customHeight="false" outlineLevel="0" collapsed="false">
      <c r="B3045" s="1" t="str">
        <f aca="false">поверители!$E3045</f>
        <v>00051</v>
      </c>
      <c r="C3045" s="64" t="s">
        <v>291</v>
      </c>
      <c r="D3045" s="87"/>
      <c r="E3045" s="81" t="s">
        <v>13786</v>
      </c>
      <c r="F3045" s="87"/>
      <c r="G3045" s="63" t="s">
        <v>10335</v>
      </c>
      <c r="H3045" s="63" t="s">
        <v>404</v>
      </c>
      <c r="I3045" s="67" t="s">
        <v>10458</v>
      </c>
      <c r="J3045" s="89"/>
      <c r="K3045" s="89"/>
      <c r="L3045" s="89"/>
      <c r="M3045" s="89"/>
      <c r="N3045" s="89"/>
      <c r="O3045" s="71" t="s">
        <v>10335</v>
      </c>
      <c r="P3045" s="71"/>
      <c r="Q3045" s="71" t="s">
        <v>10338</v>
      </c>
      <c r="R3045" s="79" t="s">
        <v>10339</v>
      </c>
      <c r="S3045" s="74" t="n">
        <v>45211</v>
      </c>
      <c r="T3045" s="74" t="n">
        <v>45576</v>
      </c>
      <c r="U3045" s="87" t="s">
        <v>10340</v>
      </c>
      <c r="V3045" s="87" t="s">
        <v>10341</v>
      </c>
      <c r="W3045" s="91"/>
      <c r="X3045" s="71" t="s">
        <v>10335</v>
      </c>
      <c r="Y3045" s="71" t="s">
        <v>10342</v>
      </c>
      <c r="Z3045" s="79" t="s">
        <v>10629</v>
      </c>
      <c r="AA3045" s="89"/>
      <c r="AB3045" s="89"/>
      <c r="AC3045" s="89"/>
      <c r="AD3045" s="89"/>
      <c r="AE3045" s="97" t="s">
        <v>10630</v>
      </c>
      <c r="AF3045" s="89"/>
      <c r="AG3045" s="89"/>
      <c r="AH3045" s="89"/>
      <c r="AI3045" s="67" t="s">
        <v>10647</v>
      </c>
      <c r="AJ3045" s="79" t="s">
        <v>42</v>
      </c>
      <c r="AK3045" s="68"/>
      <c r="AL3045" s="68"/>
      <c r="AM3045" s="68"/>
      <c r="AN3045" s="110"/>
      <c r="AO3045" s="110"/>
      <c r="AP3045" s="107"/>
      <c r="AQ3045" s="68"/>
    </row>
    <row r="3046" customFormat="false" ht="15" hidden="false" customHeight="false" outlineLevel="0" collapsed="false">
      <c r="B3046" s="1" t="str">
        <f aca="false">поверители!$E3046</f>
        <v>00743</v>
      </c>
      <c r="C3046" s="64" t="s">
        <v>291</v>
      </c>
      <c r="D3046" s="87"/>
      <c r="E3046" s="81" t="s">
        <v>13787</v>
      </c>
      <c r="F3046" s="87"/>
      <c r="G3046" s="63" t="s">
        <v>10335</v>
      </c>
      <c r="H3046" s="63" t="s">
        <v>404</v>
      </c>
      <c r="I3046" s="67" t="s">
        <v>10667</v>
      </c>
      <c r="J3046" s="89"/>
      <c r="K3046" s="89"/>
      <c r="L3046" s="89"/>
      <c r="M3046" s="89"/>
      <c r="N3046" s="89"/>
      <c r="O3046" s="71" t="s">
        <v>10335</v>
      </c>
      <c r="P3046" s="71"/>
      <c r="Q3046" s="71" t="s">
        <v>10338</v>
      </c>
      <c r="R3046" s="79" t="s">
        <v>10339</v>
      </c>
      <c r="S3046" s="74" t="n">
        <v>45211</v>
      </c>
      <c r="T3046" s="74" t="n">
        <v>45576</v>
      </c>
      <c r="U3046" s="87" t="s">
        <v>10340</v>
      </c>
      <c r="V3046" s="87" t="s">
        <v>10341</v>
      </c>
      <c r="W3046" s="91"/>
      <c r="X3046" s="71" t="s">
        <v>10335</v>
      </c>
      <c r="Y3046" s="71" t="s">
        <v>10342</v>
      </c>
      <c r="Z3046" s="79" t="s">
        <v>10629</v>
      </c>
      <c r="AA3046" s="89"/>
      <c r="AB3046" s="89"/>
      <c r="AC3046" s="89"/>
      <c r="AD3046" s="89"/>
      <c r="AE3046" s="97" t="s">
        <v>10630</v>
      </c>
      <c r="AF3046" s="89"/>
      <c r="AG3046" s="89"/>
      <c r="AH3046" s="89"/>
      <c r="AI3046" s="67" t="s">
        <v>10650</v>
      </c>
      <c r="AJ3046" s="79" t="s">
        <v>42</v>
      </c>
      <c r="AK3046" s="68"/>
      <c r="AL3046" s="68"/>
      <c r="AM3046" s="68"/>
      <c r="AN3046" s="110"/>
      <c r="AO3046" s="110"/>
      <c r="AP3046" s="107"/>
      <c r="AQ3046" s="68"/>
    </row>
    <row r="3047" customFormat="false" ht="15" hidden="false" customHeight="false" outlineLevel="0" collapsed="false">
      <c r="B3047" s="1" t="str">
        <f aca="false">поверители!$E3047</f>
        <v>00745</v>
      </c>
      <c r="C3047" s="64" t="s">
        <v>428</v>
      </c>
      <c r="D3047" s="87"/>
      <c r="E3047" s="81" t="s">
        <v>13788</v>
      </c>
      <c r="F3047" s="87"/>
      <c r="G3047" s="63" t="s">
        <v>10335</v>
      </c>
      <c r="H3047" s="81" t="s">
        <v>404</v>
      </c>
      <c r="I3047" s="67" t="s">
        <v>10453</v>
      </c>
      <c r="J3047" s="89"/>
      <c r="K3047" s="89"/>
      <c r="L3047" s="89"/>
      <c r="M3047" s="89"/>
      <c r="N3047" s="89"/>
      <c r="O3047" s="71" t="s">
        <v>10335</v>
      </c>
      <c r="P3047" s="71"/>
      <c r="Q3047" s="71" t="s">
        <v>10338</v>
      </c>
      <c r="R3047" s="79" t="s">
        <v>10339</v>
      </c>
      <c r="S3047" s="74" t="n">
        <v>45211</v>
      </c>
      <c r="T3047" s="74" t="n">
        <v>45576</v>
      </c>
      <c r="U3047" s="87" t="s">
        <v>10340</v>
      </c>
      <c r="V3047" s="87" t="s">
        <v>10341</v>
      </c>
      <c r="W3047" s="91"/>
      <c r="X3047" s="71" t="s">
        <v>10335</v>
      </c>
      <c r="Y3047" s="71" t="s">
        <v>10342</v>
      </c>
      <c r="Z3047" s="79" t="s">
        <v>10629</v>
      </c>
      <c r="AA3047" s="89"/>
      <c r="AB3047" s="89"/>
      <c r="AC3047" s="89"/>
      <c r="AD3047" s="89"/>
      <c r="AE3047" s="97" t="s">
        <v>10630</v>
      </c>
      <c r="AF3047" s="89"/>
      <c r="AG3047" s="89"/>
      <c r="AH3047" s="89"/>
      <c r="AI3047" s="67" t="s">
        <v>10647</v>
      </c>
      <c r="AJ3047" s="79" t="s">
        <v>42</v>
      </c>
      <c r="AK3047" s="68"/>
      <c r="AL3047" s="68"/>
      <c r="AM3047" s="68"/>
      <c r="AN3047" s="110"/>
      <c r="AO3047" s="110"/>
      <c r="AP3047" s="107"/>
      <c r="AQ3047" s="68"/>
    </row>
    <row r="3048" customFormat="false" ht="15" hidden="false" customHeight="false" outlineLevel="0" collapsed="false">
      <c r="B3048" s="1" t="str">
        <f aca="false">поверители!$E3048</f>
        <v>00748</v>
      </c>
      <c r="C3048" s="64" t="s">
        <v>323</v>
      </c>
      <c r="D3048" s="87"/>
      <c r="E3048" s="81" t="s">
        <v>13789</v>
      </c>
      <c r="F3048" s="87"/>
      <c r="G3048" s="63" t="s">
        <v>10335</v>
      </c>
      <c r="H3048" s="81" t="s">
        <v>763</v>
      </c>
      <c r="I3048" s="67" t="s">
        <v>10374</v>
      </c>
      <c r="J3048" s="89"/>
      <c r="K3048" s="89"/>
      <c r="L3048" s="89"/>
      <c r="M3048" s="89"/>
      <c r="N3048" s="89"/>
      <c r="O3048" s="71" t="s">
        <v>10335</v>
      </c>
      <c r="P3048" s="71"/>
      <c r="Q3048" s="71" t="s">
        <v>10338</v>
      </c>
      <c r="R3048" s="79" t="s">
        <v>10339</v>
      </c>
      <c r="S3048" s="74" t="n">
        <v>45211</v>
      </c>
      <c r="T3048" s="74" t="n">
        <v>45941</v>
      </c>
      <c r="U3048" s="87" t="s">
        <v>10340</v>
      </c>
      <c r="V3048" s="87" t="s">
        <v>10341</v>
      </c>
      <c r="W3048" s="91"/>
      <c r="X3048" s="71" t="s">
        <v>10335</v>
      </c>
      <c r="Y3048" s="71" t="s">
        <v>10342</v>
      </c>
      <c r="Z3048" s="79" t="s">
        <v>10629</v>
      </c>
      <c r="AA3048" s="89"/>
      <c r="AB3048" s="89"/>
      <c r="AC3048" s="89"/>
      <c r="AD3048" s="89"/>
      <c r="AE3048" s="97" t="s">
        <v>10630</v>
      </c>
      <c r="AF3048" s="89"/>
      <c r="AG3048" s="89"/>
      <c r="AH3048" s="89"/>
      <c r="AI3048" s="67" t="s">
        <v>10606</v>
      </c>
      <c r="AJ3048" s="79" t="s">
        <v>42</v>
      </c>
      <c r="AK3048" s="68"/>
      <c r="AL3048" s="68"/>
      <c r="AM3048" s="68"/>
      <c r="AN3048" s="110"/>
      <c r="AO3048" s="110"/>
      <c r="AP3048" s="107"/>
      <c r="AQ3048" s="68"/>
    </row>
    <row r="3049" customFormat="false" ht="15" hidden="false" customHeight="false" outlineLevel="0" collapsed="false">
      <c r="B3049" s="1" t="str">
        <f aca="false">поверители!$E3049</f>
        <v>00754</v>
      </c>
      <c r="C3049" s="64" t="s">
        <v>323</v>
      </c>
      <c r="D3049" s="87"/>
      <c r="E3049" s="81" t="s">
        <v>13790</v>
      </c>
      <c r="F3049" s="87"/>
      <c r="G3049" s="63" t="s">
        <v>10335</v>
      </c>
      <c r="H3049" s="81" t="s">
        <v>763</v>
      </c>
      <c r="I3049" s="67" t="s">
        <v>10374</v>
      </c>
      <c r="J3049" s="89"/>
      <c r="K3049" s="89"/>
      <c r="L3049" s="89"/>
      <c r="M3049" s="89"/>
      <c r="N3049" s="89"/>
      <c r="O3049" s="71" t="s">
        <v>10335</v>
      </c>
      <c r="P3049" s="71"/>
      <c r="Q3049" s="71" t="s">
        <v>10338</v>
      </c>
      <c r="R3049" s="79" t="s">
        <v>10339</v>
      </c>
      <c r="S3049" s="74" t="n">
        <v>45211</v>
      </c>
      <c r="T3049" s="74" t="n">
        <v>45941</v>
      </c>
      <c r="U3049" s="87" t="s">
        <v>10340</v>
      </c>
      <c r="V3049" s="87" t="s">
        <v>10341</v>
      </c>
      <c r="W3049" s="91"/>
      <c r="X3049" s="71" t="s">
        <v>10335</v>
      </c>
      <c r="Y3049" s="71" t="s">
        <v>10342</v>
      </c>
      <c r="Z3049" s="79" t="s">
        <v>10629</v>
      </c>
      <c r="AA3049" s="89"/>
      <c r="AB3049" s="89"/>
      <c r="AC3049" s="89"/>
      <c r="AD3049" s="89"/>
      <c r="AE3049" s="97" t="s">
        <v>13791</v>
      </c>
      <c r="AF3049" s="89"/>
      <c r="AG3049" s="89"/>
      <c r="AH3049" s="89"/>
      <c r="AI3049" s="67" t="s">
        <v>13792</v>
      </c>
      <c r="AJ3049" s="79" t="s">
        <v>42</v>
      </c>
      <c r="AK3049" s="68"/>
      <c r="AL3049" s="68"/>
      <c r="AM3049" s="68"/>
      <c r="AN3049" s="110"/>
      <c r="AO3049" s="110"/>
      <c r="AP3049" s="107"/>
      <c r="AQ3049" s="68"/>
    </row>
    <row r="3050" customFormat="false" ht="15" hidden="false" customHeight="false" outlineLevel="0" collapsed="false">
      <c r="B3050" s="1" t="str">
        <f aca="false">поверители!$E3050</f>
        <v>05188</v>
      </c>
      <c r="C3050" s="64" t="s">
        <v>323</v>
      </c>
      <c r="D3050" s="87"/>
      <c r="E3050" s="81" t="s">
        <v>13793</v>
      </c>
      <c r="F3050" s="87"/>
      <c r="G3050" s="63" t="s">
        <v>10335</v>
      </c>
      <c r="H3050" s="81" t="s">
        <v>763</v>
      </c>
      <c r="I3050" s="67" t="s">
        <v>10374</v>
      </c>
      <c r="J3050" s="89"/>
      <c r="K3050" s="89"/>
      <c r="L3050" s="89"/>
      <c r="M3050" s="89"/>
      <c r="N3050" s="89"/>
      <c r="O3050" s="71" t="s">
        <v>10335</v>
      </c>
      <c r="P3050" s="71"/>
      <c r="Q3050" s="71" t="s">
        <v>10338</v>
      </c>
      <c r="R3050" s="79" t="s">
        <v>10339</v>
      </c>
      <c r="S3050" s="74" t="n">
        <v>45211</v>
      </c>
      <c r="T3050" s="74" t="n">
        <v>45941</v>
      </c>
      <c r="U3050" s="87" t="s">
        <v>10340</v>
      </c>
      <c r="V3050" s="87" t="s">
        <v>10341</v>
      </c>
      <c r="W3050" s="91"/>
      <c r="X3050" s="71" t="s">
        <v>10335</v>
      </c>
      <c r="Y3050" s="71" t="s">
        <v>10342</v>
      </c>
      <c r="Z3050" s="79" t="s">
        <v>10629</v>
      </c>
      <c r="AA3050" s="89"/>
      <c r="AB3050" s="89"/>
      <c r="AC3050" s="89"/>
      <c r="AD3050" s="89"/>
      <c r="AE3050" s="97" t="s">
        <v>13791</v>
      </c>
      <c r="AF3050" s="89"/>
      <c r="AG3050" s="89"/>
      <c r="AH3050" s="89"/>
      <c r="AI3050" s="67" t="s">
        <v>13794</v>
      </c>
      <c r="AJ3050" s="79" t="s">
        <v>42</v>
      </c>
      <c r="AK3050" s="68"/>
      <c r="AL3050" s="68"/>
      <c r="AM3050" s="68"/>
      <c r="AN3050" s="110"/>
      <c r="AO3050" s="110"/>
      <c r="AP3050" s="107"/>
      <c r="AQ3050" s="68"/>
    </row>
    <row r="3051" customFormat="false" ht="17.9" hidden="false" customHeight="false" outlineLevel="0" collapsed="false">
      <c r="B3051" s="1" t="str">
        <f aca="false">поверители!$E3051</f>
        <v>Р00849</v>
      </c>
      <c r="C3051" s="64" t="s">
        <v>307</v>
      </c>
      <c r="D3051" s="87"/>
      <c r="E3051" s="81" t="s">
        <v>13795</v>
      </c>
      <c r="F3051" s="87"/>
      <c r="G3051" s="63" t="s">
        <v>10335</v>
      </c>
      <c r="H3051" s="63" t="s">
        <v>11065</v>
      </c>
      <c r="I3051" s="67" t="s">
        <v>10564</v>
      </c>
      <c r="J3051" s="89"/>
      <c r="K3051" s="89"/>
      <c r="L3051" s="89"/>
      <c r="M3051" s="89"/>
      <c r="N3051" s="89"/>
      <c r="O3051" s="71" t="s">
        <v>10335</v>
      </c>
      <c r="P3051" s="71"/>
      <c r="Q3051" s="71" t="s">
        <v>10338</v>
      </c>
      <c r="R3051" s="79" t="s">
        <v>10339</v>
      </c>
      <c r="S3051" s="74" t="n">
        <v>45212</v>
      </c>
      <c r="T3051" s="74" t="n">
        <v>45942</v>
      </c>
      <c r="U3051" s="87" t="s">
        <v>10340</v>
      </c>
      <c r="V3051" s="87" t="s">
        <v>10341</v>
      </c>
      <c r="W3051" s="91"/>
      <c r="X3051" s="71" t="s">
        <v>10335</v>
      </c>
      <c r="Y3051" s="71" t="s">
        <v>10342</v>
      </c>
      <c r="Z3051" s="79" t="s">
        <v>10629</v>
      </c>
      <c r="AA3051" s="89"/>
      <c r="AB3051" s="89"/>
      <c r="AC3051" s="89"/>
      <c r="AD3051" s="89"/>
      <c r="AE3051" s="97" t="s">
        <v>10630</v>
      </c>
      <c r="AF3051" s="89"/>
      <c r="AG3051" s="89"/>
      <c r="AH3051" s="89"/>
      <c r="AI3051" s="104" t="s">
        <v>10850</v>
      </c>
      <c r="AJ3051" s="79" t="s">
        <v>10346</v>
      </c>
      <c r="AK3051" s="68"/>
      <c r="AL3051" s="68"/>
      <c r="AM3051" s="68"/>
      <c r="AN3051" s="110"/>
      <c r="AO3051" s="110"/>
      <c r="AP3051" s="107"/>
      <c r="AQ3051" s="68"/>
    </row>
    <row r="3052" customFormat="false" ht="15" hidden="false" customHeight="false" outlineLevel="0" collapsed="false">
      <c r="B3052" s="1" t="str">
        <f aca="false">поверители!$E3052</f>
        <v>00887</v>
      </c>
      <c r="C3052" s="64" t="s">
        <v>2220</v>
      </c>
      <c r="D3052" s="87"/>
      <c r="E3052" s="81" t="s">
        <v>13796</v>
      </c>
      <c r="F3052" s="87"/>
      <c r="G3052" s="63" t="s">
        <v>10335</v>
      </c>
      <c r="H3052" s="63" t="s">
        <v>332</v>
      </c>
      <c r="I3052" s="67" t="s">
        <v>10363</v>
      </c>
      <c r="J3052" s="89"/>
      <c r="K3052" s="89"/>
      <c r="L3052" s="89"/>
      <c r="M3052" s="89"/>
      <c r="N3052" s="89"/>
      <c r="O3052" s="71" t="s">
        <v>10335</v>
      </c>
      <c r="P3052" s="71"/>
      <c r="Q3052" s="71" t="s">
        <v>10338</v>
      </c>
      <c r="R3052" s="79" t="s">
        <v>10339</v>
      </c>
      <c r="S3052" s="74" t="n">
        <v>45212</v>
      </c>
      <c r="T3052" s="74" t="n">
        <v>45942</v>
      </c>
      <c r="U3052" s="87" t="s">
        <v>10340</v>
      </c>
      <c r="V3052" s="87" t="s">
        <v>10341</v>
      </c>
      <c r="W3052" s="91"/>
      <c r="X3052" s="71" t="s">
        <v>10335</v>
      </c>
      <c r="Y3052" s="71" t="s">
        <v>10342</v>
      </c>
      <c r="Z3052" s="79" t="s">
        <v>10629</v>
      </c>
      <c r="AA3052" s="89"/>
      <c r="AB3052" s="89"/>
      <c r="AC3052" s="89"/>
      <c r="AD3052" s="89"/>
      <c r="AE3052" s="97" t="s">
        <v>10630</v>
      </c>
      <c r="AF3052" s="89"/>
      <c r="AG3052" s="89"/>
      <c r="AH3052" s="89"/>
      <c r="AI3052" s="67" t="s">
        <v>10650</v>
      </c>
      <c r="AJ3052" s="79" t="s">
        <v>10346</v>
      </c>
      <c r="AK3052" s="68"/>
      <c r="AL3052" s="68"/>
      <c r="AM3052" s="68"/>
      <c r="AN3052" s="110"/>
      <c r="AO3052" s="110"/>
      <c r="AP3052" s="107"/>
      <c r="AQ3052" s="68"/>
    </row>
    <row r="3053" customFormat="false" ht="15" hidden="false" customHeight="false" outlineLevel="0" collapsed="false">
      <c r="B3053" s="1" t="str">
        <f aca="false">поверители!$E3053</f>
        <v>00894</v>
      </c>
      <c r="C3053" s="64" t="s">
        <v>323</v>
      </c>
      <c r="D3053" s="87"/>
      <c r="E3053" s="81" t="s">
        <v>13797</v>
      </c>
      <c r="F3053" s="87"/>
      <c r="G3053" s="63" t="s">
        <v>10335</v>
      </c>
      <c r="H3053" s="81" t="s">
        <v>763</v>
      </c>
      <c r="I3053" s="67" t="s">
        <v>10652</v>
      </c>
      <c r="J3053" s="89"/>
      <c r="K3053" s="89"/>
      <c r="L3053" s="89"/>
      <c r="M3053" s="89"/>
      <c r="N3053" s="89"/>
      <c r="O3053" s="71" t="s">
        <v>10335</v>
      </c>
      <c r="P3053" s="71"/>
      <c r="Q3053" s="71" t="s">
        <v>10338</v>
      </c>
      <c r="R3053" s="79" t="s">
        <v>10339</v>
      </c>
      <c r="S3053" s="74" t="n">
        <v>45212</v>
      </c>
      <c r="T3053" s="74" t="n">
        <v>45942</v>
      </c>
      <c r="U3053" s="87" t="s">
        <v>10340</v>
      </c>
      <c r="V3053" s="87" t="s">
        <v>10341</v>
      </c>
      <c r="W3053" s="91"/>
      <c r="X3053" s="71" t="s">
        <v>10335</v>
      </c>
      <c r="Y3053" s="71" t="s">
        <v>10342</v>
      </c>
      <c r="Z3053" s="79" t="s">
        <v>10629</v>
      </c>
      <c r="AA3053" s="89"/>
      <c r="AB3053" s="89"/>
      <c r="AC3053" s="89"/>
      <c r="AD3053" s="89"/>
      <c r="AE3053" s="97" t="s">
        <v>10630</v>
      </c>
      <c r="AF3053" s="89"/>
      <c r="AG3053" s="89"/>
      <c r="AH3053" s="89"/>
      <c r="AI3053" s="67" t="s">
        <v>10979</v>
      </c>
      <c r="AJ3053" s="79" t="s">
        <v>10346</v>
      </c>
      <c r="AK3053" s="68"/>
      <c r="AL3053" s="68"/>
      <c r="AM3053" s="68"/>
      <c r="AN3053" s="110"/>
      <c r="AO3053" s="110"/>
      <c r="AP3053" s="107"/>
      <c r="AQ3053" s="68"/>
    </row>
    <row r="3054" customFormat="false" ht="15" hidden="false" customHeight="false" outlineLevel="0" collapsed="false">
      <c r="B3054" s="1" t="str">
        <f aca="false">поверители!$E3054</f>
        <v>01538</v>
      </c>
      <c r="C3054" s="64" t="s">
        <v>323</v>
      </c>
      <c r="D3054" s="87"/>
      <c r="E3054" s="81" t="s">
        <v>13798</v>
      </c>
      <c r="F3054" s="87"/>
      <c r="G3054" s="63" t="s">
        <v>10335</v>
      </c>
      <c r="H3054" s="81" t="s">
        <v>326</v>
      </c>
      <c r="I3054" s="67" t="s">
        <v>10363</v>
      </c>
      <c r="J3054" s="89"/>
      <c r="K3054" s="89"/>
      <c r="L3054" s="89"/>
      <c r="M3054" s="89"/>
      <c r="N3054" s="89"/>
      <c r="O3054" s="71" t="s">
        <v>10335</v>
      </c>
      <c r="P3054" s="71"/>
      <c r="Q3054" s="71" t="s">
        <v>10338</v>
      </c>
      <c r="R3054" s="79" t="s">
        <v>10339</v>
      </c>
      <c r="S3054" s="74" t="n">
        <v>45212</v>
      </c>
      <c r="T3054" s="74" t="n">
        <v>45942</v>
      </c>
      <c r="U3054" s="87" t="s">
        <v>10340</v>
      </c>
      <c r="V3054" s="87" t="s">
        <v>10341</v>
      </c>
      <c r="W3054" s="91"/>
      <c r="X3054" s="71" t="s">
        <v>10335</v>
      </c>
      <c r="Y3054" s="71" t="s">
        <v>10342</v>
      </c>
      <c r="Z3054" s="79" t="s">
        <v>10629</v>
      </c>
      <c r="AA3054" s="89"/>
      <c r="AB3054" s="89"/>
      <c r="AC3054" s="89"/>
      <c r="AD3054" s="89"/>
      <c r="AE3054" s="97" t="s">
        <v>10630</v>
      </c>
      <c r="AF3054" s="89"/>
      <c r="AG3054" s="89"/>
      <c r="AH3054" s="89"/>
      <c r="AI3054" s="67" t="s">
        <v>10863</v>
      </c>
      <c r="AJ3054" s="79" t="s">
        <v>10346</v>
      </c>
      <c r="AK3054" s="68"/>
      <c r="AL3054" s="68"/>
      <c r="AM3054" s="68"/>
      <c r="AN3054" s="110"/>
      <c r="AO3054" s="110"/>
      <c r="AP3054" s="107"/>
      <c r="AQ3054" s="68"/>
    </row>
    <row r="3055" customFormat="false" ht="15" hidden="false" customHeight="false" outlineLevel="0" collapsed="false">
      <c r="B3055" s="1" t="str">
        <f aca="false">поверители!$E3055</f>
        <v>01569</v>
      </c>
      <c r="C3055" s="64" t="s">
        <v>323</v>
      </c>
      <c r="D3055" s="87"/>
      <c r="E3055" s="81" t="s">
        <v>13799</v>
      </c>
      <c r="F3055" s="87"/>
      <c r="G3055" s="63" t="s">
        <v>10335</v>
      </c>
      <c r="H3055" s="81" t="s">
        <v>326</v>
      </c>
      <c r="I3055" s="67" t="s">
        <v>10652</v>
      </c>
      <c r="J3055" s="89"/>
      <c r="K3055" s="89"/>
      <c r="L3055" s="89"/>
      <c r="M3055" s="89"/>
      <c r="N3055" s="89"/>
      <c r="O3055" s="71" t="s">
        <v>10335</v>
      </c>
      <c r="P3055" s="71"/>
      <c r="Q3055" s="71" t="s">
        <v>10338</v>
      </c>
      <c r="R3055" s="79" t="s">
        <v>10339</v>
      </c>
      <c r="S3055" s="74" t="n">
        <v>45212</v>
      </c>
      <c r="T3055" s="74" t="n">
        <v>45942</v>
      </c>
      <c r="U3055" s="87" t="s">
        <v>10340</v>
      </c>
      <c r="V3055" s="87" t="s">
        <v>10341</v>
      </c>
      <c r="W3055" s="91"/>
      <c r="X3055" s="71" t="s">
        <v>10335</v>
      </c>
      <c r="Y3055" s="71" t="s">
        <v>10342</v>
      </c>
      <c r="Z3055" s="79" t="s">
        <v>10629</v>
      </c>
      <c r="AA3055" s="89"/>
      <c r="AB3055" s="89"/>
      <c r="AC3055" s="89"/>
      <c r="AD3055" s="89"/>
      <c r="AE3055" s="97" t="s">
        <v>10630</v>
      </c>
      <c r="AF3055" s="89"/>
      <c r="AG3055" s="89"/>
      <c r="AH3055" s="89"/>
      <c r="AI3055" s="67" t="s">
        <v>10979</v>
      </c>
      <c r="AJ3055" s="79" t="s">
        <v>10346</v>
      </c>
      <c r="AK3055" s="68"/>
      <c r="AL3055" s="68"/>
      <c r="AM3055" s="68"/>
      <c r="AN3055" s="110"/>
      <c r="AO3055" s="110"/>
      <c r="AP3055" s="107"/>
      <c r="AQ3055" s="68"/>
    </row>
    <row r="3056" customFormat="false" ht="15" hidden="false" customHeight="false" outlineLevel="0" collapsed="false">
      <c r="B3056" s="1" t="str">
        <f aca="false">поверители!$E3056</f>
        <v>015938</v>
      </c>
      <c r="C3056" s="64" t="s">
        <v>2220</v>
      </c>
      <c r="D3056" s="87"/>
      <c r="E3056" s="81" t="s">
        <v>13800</v>
      </c>
      <c r="F3056" s="87"/>
      <c r="G3056" s="63" t="s">
        <v>10335</v>
      </c>
      <c r="H3056" s="63" t="s">
        <v>332</v>
      </c>
      <c r="I3056" s="67" t="s">
        <v>10469</v>
      </c>
      <c r="J3056" s="89"/>
      <c r="K3056" s="89"/>
      <c r="L3056" s="89"/>
      <c r="M3056" s="89"/>
      <c r="N3056" s="89"/>
      <c r="O3056" s="71" t="s">
        <v>10335</v>
      </c>
      <c r="P3056" s="71"/>
      <c r="Q3056" s="71" t="s">
        <v>10338</v>
      </c>
      <c r="R3056" s="79" t="s">
        <v>10339</v>
      </c>
      <c r="S3056" s="74" t="n">
        <v>45212</v>
      </c>
      <c r="T3056" s="74" t="n">
        <v>45942</v>
      </c>
      <c r="U3056" s="87" t="s">
        <v>10340</v>
      </c>
      <c r="V3056" s="87" t="s">
        <v>10341</v>
      </c>
      <c r="W3056" s="91"/>
      <c r="X3056" s="71" t="s">
        <v>10335</v>
      </c>
      <c r="Y3056" s="71" t="s">
        <v>10342</v>
      </c>
      <c r="Z3056" s="79" t="s">
        <v>10629</v>
      </c>
      <c r="AA3056" s="89"/>
      <c r="AB3056" s="89"/>
      <c r="AC3056" s="89"/>
      <c r="AD3056" s="89"/>
      <c r="AE3056" s="97" t="s">
        <v>10630</v>
      </c>
      <c r="AF3056" s="89"/>
      <c r="AG3056" s="89"/>
      <c r="AH3056" s="89"/>
      <c r="AI3056" s="67" t="s">
        <v>10562</v>
      </c>
      <c r="AJ3056" s="79" t="s">
        <v>10346</v>
      </c>
      <c r="AK3056" s="68"/>
      <c r="AL3056" s="68"/>
      <c r="AM3056" s="68"/>
      <c r="AN3056" s="110"/>
      <c r="AO3056" s="110"/>
      <c r="AP3056" s="107"/>
      <c r="AQ3056" s="68"/>
    </row>
    <row r="3057" customFormat="false" ht="15" hidden="false" customHeight="false" outlineLevel="0" collapsed="false">
      <c r="B3057" s="1" t="str">
        <f aca="false">поверители!$E3057</f>
        <v>00282</v>
      </c>
      <c r="C3057" s="64" t="s">
        <v>323</v>
      </c>
      <c r="D3057" s="87"/>
      <c r="E3057" s="81" t="s">
        <v>13801</v>
      </c>
      <c r="F3057" s="87"/>
      <c r="G3057" s="63" t="s">
        <v>10335</v>
      </c>
      <c r="H3057" s="81" t="s">
        <v>326</v>
      </c>
      <c r="I3057" s="67" t="s">
        <v>10363</v>
      </c>
      <c r="J3057" s="89"/>
      <c r="K3057" s="89"/>
      <c r="L3057" s="89"/>
      <c r="M3057" s="89"/>
      <c r="N3057" s="89"/>
      <c r="O3057" s="71" t="s">
        <v>10335</v>
      </c>
      <c r="P3057" s="71"/>
      <c r="Q3057" s="71" t="s">
        <v>10338</v>
      </c>
      <c r="R3057" s="79" t="s">
        <v>10339</v>
      </c>
      <c r="S3057" s="74" t="n">
        <v>45212</v>
      </c>
      <c r="T3057" s="74" t="n">
        <v>45942</v>
      </c>
      <c r="U3057" s="87" t="s">
        <v>10340</v>
      </c>
      <c r="V3057" s="87" t="s">
        <v>10341</v>
      </c>
      <c r="W3057" s="91"/>
      <c r="X3057" s="71" t="s">
        <v>10335</v>
      </c>
      <c r="Y3057" s="71" t="s">
        <v>10342</v>
      </c>
      <c r="Z3057" s="79" t="s">
        <v>10629</v>
      </c>
      <c r="AA3057" s="89"/>
      <c r="AB3057" s="89"/>
      <c r="AC3057" s="89"/>
      <c r="AD3057" s="89"/>
      <c r="AE3057" s="97" t="s">
        <v>10630</v>
      </c>
      <c r="AF3057" s="89"/>
      <c r="AG3057" s="89"/>
      <c r="AH3057" s="89"/>
      <c r="AI3057" s="67" t="s">
        <v>10863</v>
      </c>
      <c r="AJ3057" s="79" t="s">
        <v>10346</v>
      </c>
      <c r="AK3057" s="68"/>
      <c r="AL3057" s="68"/>
      <c r="AM3057" s="68"/>
      <c r="AN3057" s="110"/>
      <c r="AO3057" s="110"/>
      <c r="AP3057" s="107"/>
      <c r="AQ3057" s="68"/>
    </row>
    <row r="3058" customFormat="false" ht="15" hidden="false" customHeight="false" outlineLevel="0" collapsed="false">
      <c r="B3058" s="1" t="str">
        <f aca="false">поверители!$E3058</f>
        <v>00566</v>
      </c>
      <c r="C3058" s="64" t="s">
        <v>323</v>
      </c>
      <c r="D3058" s="87"/>
      <c r="E3058" s="81" t="s">
        <v>13802</v>
      </c>
      <c r="F3058" s="87"/>
      <c r="G3058" s="63" t="s">
        <v>10335</v>
      </c>
      <c r="H3058" s="81" t="s">
        <v>782</v>
      </c>
      <c r="I3058" s="67" t="s">
        <v>10363</v>
      </c>
      <c r="J3058" s="89"/>
      <c r="K3058" s="89"/>
      <c r="L3058" s="89"/>
      <c r="M3058" s="89"/>
      <c r="N3058" s="89"/>
      <c r="O3058" s="71" t="s">
        <v>10335</v>
      </c>
      <c r="P3058" s="71"/>
      <c r="Q3058" s="71" t="s">
        <v>10338</v>
      </c>
      <c r="R3058" s="79" t="s">
        <v>10339</v>
      </c>
      <c r="S3058" s="74" t="n">
        <v>45212</v>
      </c>
      <c r="T3058" s="74" t="n">
        <v>45942</v>
      </c>
      <c r="U3058" s="87" t="s">
        <v>10340</v>
      </c>
      <c r="V3058" s="87" t="s">
        <v>10341</v>
      </c>
      <c r="W3058" s="91"/>
      <c r="X3058" s="71" t="s">
        <v>10335</v>
      </c>
      <c r="Y3058" s="71" t="s">
        <v>10342</v>
      </c>
      <c r="Z3058" s="79" t="s">
        <v>10629</v>
      </c>
      <c r="AA3058" s="89"/>
      <c r="AB3058" s="89"/>
      <c r="AC3058" s="89"/>
      <c r="AD3058" s="89"/>
      <c r="AE3058" s="97" t="s">
        <v>10630</v>
      </c>
      <c r="AF3058" s="89"/>
      <c r="AG3058" s="89"/>
      <c r="AH3058" s="89"/>
      <c r="AI3058" s="67" t="s">
        <v>10848</v>
      </c>
      <c r="AJ3058" s="79" t="s">
        <v>10346</v>
      </c>
      <c r="AK3058" s="68"/>
      <c r="AL3058" s="68"/>
      <c r="AM3058" s="68"/>
      <c r="AN3058" s="110"/>
      <c r="AO3058" s="110"/>
      <c r="AP3058" s="107"/>
      <c r="AQ3058" s="68"/>
    </row>
    <row r="3059" customFormat="false" ht="15" hidden="false" customHeight="false" outlineLevel="0" collapsed="false">
      <c r="B3059" s="1" t="str">
        <f aca="false">поверители!$E3059</f>
        <v>00585</v>
      </c>
      <c r="C3059" s="64" t="s">
        <v>2689</v>
      </c>
      <c r="D3059" s="87"/>
      <c r="E3059" s="67" t="s">
        <v>13803</v>
      </c>
      <c r="F3059" s="87"/>
      <c r="G3059" s="63" t="s">
        <v>10335</v>
      </c>
      <c r="H3059" s="81" t="s">
        <v>2692</v>
      </c>
      <c r="I3059" s="67" t="s">
        <v>10374</v>
      </c>
      <c r="J3059" s="89"/>
      <c r="K3059" s="89"/>
      <c r="L3059" s="89"/>
      <c r="M3059" s="89"/>
      <c r="N3059" s="89"/>
      <c r="O3059" s="71" t="s">
        <v>10335</v>
      </c>
      <c r="P3059" s="71"/>
      <c r="Q3059" s="71" t="s">
        <v>10338</v>
      </c>
      <c r="R3059" s="79" t="s">
        <v>10339</v>
      </c>
      <c r="S3059" s="74" t="n">
        <v>45212</v>
      </c>
      <c r="T3059" s="74" t="n">
        <v>45942</v>
      </c>
      <c r="U3059" s="87" t="s">
        <v>10340</v>
      </c>
      <c r="V3059" s="87" t="s">
        <v>10341</v>
      </c>
      <c r="W3059" s="91"/>
      <c r="X3059" s="71" t="s">
        <v>10335</v>
      </c>
      <c r="Y3059" s="71" t="s">
        <v>10342</v>
      </c>
      <c r="Z3059" s="79" t="s">
        <v>10629</v>
      </c>
      <c r="AA3059" s="89"/>
      <c r="AB3059" s="89"/>
      <c r="AC3059" s="89"/>
      <c r="AD3059" s="89"/>
      <c r="AE3059" s="97" t="s">
        <v>12168</v>
      </c>
      <c r="AF3059" s="89"/>
      <c r="AG3059" s="89"/>
      <c r="AH3059" s="89"/>
      <c r="AI3059" s="67" t="s">
        <v>13804</v>
      </c>
      <c r="AJ3059" s="79" t="s">
        <v>10346</v>
      </c>
      <c r="AK3059" s="68"/>
      <c r="AL3059" s="68"/>
      <c r="AM3059" s="68"/>
      <c r="AN3059" s="110"/>
      <c r="AO3059" s="110"/>
      <c r="AP3059" s="107"/>
      <c r="AQ3059" s="68"/>
    </row>
    <row r="3060" customFormat="false" ht="15" hidden="false" customHeight="false" outlineLevel="0" collapsed="false">
      <c r="B3060" s="1" t="str">
        <f aca="false">поверители!$E3060</f>
        <v>00783</v>
      </c>
      <c r="C3060" s="64" t="s">
        <v>724</v>
      </c>
      <c r="D3060" s="87"/>
      <c r="E3060" s="81" t="s">
        <v>13805</v>
      </c>
      <c r="F3060" s="87"/>
      <c r="G3060" s="63" t="s">
        <v>10335</v>
      </c>
      <c r="H3060" s="64" t="s">
        <v>332</v>
      </c>
      <c r="I3060" s="67" t="s">
        <v>10652</v>
      </c>
      <c r="J3060" s="89"/>
      <c r="K3060" s="89"/>
      <c r="L3060" s="89"/>
      <c r="M3060" s="89"/>
      <c r="N3060" s="89"/>
      <c r="O3060" s="71" t="s">
        <v>10335</v>
      </c>
      <c r="P3060" s="71"/>
      <c r="Q3060" s="71" t="s">
        <v>10338</v>
      </c>
      <c r="R3060" s="79" t="s">
        <v>10339</v>
      </c>
      <c r="S3060" s="74" t="n">
        <v>45212</v>
      </c>
      <c r="T3060" s="74" t="n">
        <v>45942</v>
      </c>
      <c r="U3060" s="87" t="s">
        <v>10340</v>
      </c>
      <c r="V3060" s="87" t="s">
        <v>10341</v>
      </c>
      <c r="W3060" s="91"/>
      <c r="X3060" s="71" t="s">
        <v>10335</v>
      </c>
      <c r="Y3060" s="71" t="s">
        <v>10342</v>
      </c>
      <c r="Z3060" s="79" t="s">
        <v>10629</v>
      </c>
      <c r="AA3060" s="89"/>
      <c r="AB3060" s="89"/>
      <c r="AC3060" s="89"/>
      <c r="AD3060" s="89"/>
      <c r="AE3060" s="97" t="s">
        <v>10630</v>
      </c>
      <c r="AF3060" s="89"/>
      <c r="AG3060" s="89"/>
      <c r="AH3060" s="89"/>
      <c r="AI3060" s="67" t="s">
        <v>10562</v>
      </c>
      <c r="AJ3060" s="79" t="s">
        <v>10346</v>
      </c>
      <c r="AK3060" s="68"/>
      <c r="AL3060" s="68"/>
      <c r="AM3060" s="68"/>
      <c r="AN3060" s="110"/>
      <c r="AO3060" s="110"/>
      <c r="AP3060" s="107"/>
      <c r="AQ3060" s="68"/>
    </row>
    <row r="3061" customFormat="false" ht="15" hidden="false" customHeight="false" outlineLevel="0" collapsed="false">
      <c r="B3061" s="1" t="str">
        <f aca="false">поверители!$E3061</f>
        <v>00786</v>
      </c>
      <c r="C3061" s="64" t="s">
        <v>724</v>
      </c>
      <c r="D3061" s="87"/>
      <c r="E3061" s="81" t="s">
        <v>13806</v>
      </c>
      <c r="F3061" s="87"/>
      <c r="G3061" s="63" t="s">
        <v>10335</v>
      </c>
      <c r="H3061" s="63" t="s">
        <v>332</v>
      </c>
      <c r="I3061" s="67" t="s">
        <v>10652</v>
      </c>
      <c r="J3061" s="89"/>
      <c r="K3061" s="89"/>
      <c r="L3061" s="89"/>
      <c r="M3061" s="89"/>
      <c r="N3061" s="89"/>
      <c r="O3061" s="71" t="s">
        <v>10335</v>
      </c>
      <c r="P3061" s="71"/>
      <c r="Q3061" s="71" t="s">
        <v>10338</v>
      </c>
      <c r="R3061" s="79" t="s">
        <v>10339</v>
      </c>
      <c r="S3061" s="74" t="n">
        <v>45212</v>
      </c>
      <c r="T3061" s="74" t="n">
        <v>45942</v>
      </c>
      <c r="U3061" s="87" t="s">
        <v>10340</v>
      </c>
      <c r="V3061" s="87" t="s">
        <v>10341</v>
      </c>
      <c r="W3061" s="91"/>
      <c r="X3061" s="71" t="s">
        <v>10335</v>
      </c>
      <c r="Y3061" s="71" t="s">
        <v>10342</v>
      </c>
      <c r="Z3061" s="79" t="s">
        <v>10629</v>
      </c>
      <c r="AA3061" s="89"/>
      <c r="AB3061" s="89"/>
      <c r="AC3061" s="89"/>
      <c r="AD3061" s="89"/>
      <c r="AE3061" s="97" t="s">
        <v>10630</v>
      </c>
      <c r="AF3061" s="89"/>
      <c r="AG3061" s="89"/>
      <c r="AH3061" s="89"/>
      <c r="AI3061" s="67" t="s">
        <v>10562</v>
      </c>
      <c r="AJ3061" s="79" t="s">
        <v>10346</v>
      </c>
      <c r="AK3061" s="68"/>
      <c r="AL3061" s="68"/>
      <c r="AM3061" s="68"/>
      <c r="AN3061" s="110"/>
      <c r="AO3061" s="110"/>
      <c r="AP3061" s="107"/>
      <c r="AQ3061" s="68"/>
    </row>
    <row r="3062" customFormat="false" ht="15" hidden="false" customHeight="false" outlineLevel="0" collapsed="false">
      <c r="B3062" s="1" t="str">
        <f aca="false">поверители!$E3062</f>
        <v>01328</v>
      </c>
      <c r="C3062" s="64" t="s">
        <v>2689</v>
      </c>
      <c r="D3062" s="87"/>
      <c r="E3062" s="67" t="s">
        <v>13807</v>
      </c>
      <c r="F3062" s="87"/>
      <c r="G3062" s="63" t="s">
        <v>10335</v>
      </c>
      <c r="H3062" s="81" t="s">
        <v>2692</v>
      </c>
      <c r="I3062" s="67" t="s">
        <v>10363</v>
      </c>
      <c r="J3062" s="89"/>
      <c r="K3062" s="89"/>
      <c r="L3062" s="89"/>
      <c r="M3062" s="89"/>
      <c r="N3062" s="89"/>
      <c r="O3062" s="71" t="s">
        <v>10335</v>
      </c>
      <c r="P3062" s="71"/>
      <c r="Q3062" s="71" t="s">
        <v>10338</v>
      </c>
      <c r="R3062" s="79" t="s">
        <v>10339</v>
      </c>
      <c r="S3062" s="74" t="n">
        <v>45212</v>
      </c>
      <c r="T3062" s="74" t="n">
        <v>45942</v>
      </c>
      <c r="U3062" s="87" t="s">
        <v>10340</v>
      </c>
      <c r="V3062" s="87" t="s">
        <v>10341</v>
      </c>
      <c r="W3062" s="91"/>
      <c r="X3062" s="71" t="s">
        <v>10335</v>
      </c>
      <c r="Y3062" s="71" t="s">
        <v>10342</v>
      </c>
      <c r="Z3062" s="79" t="s">
        <v>10629</v>
      </c>
      <c r="AA3062" s="89"/>
      <c r="AB3062" s="89"/>
      <c r="AC3062" s="89"/>
      <c r="AD3062" s="89"/>
      <c r="AE3062" s="97" t="s">
        <v>12168</v>
      </c>
      <c r="AF3062" s="89"/>
      <c r="AG3062" s="89"/>
      <c r="AH3062" s="89"/>
      <c r="AI3062" s="67" t="s">
        <v>13804</v>
      </c>
      <c r="AJ3062" s="79" t="s">
        <v>10346</v>
      </c>
      <c r="AK3062" s="68"/>
      <c r="AL3062" s="68"/>
      <c r="AM3062" s="68"/>
      <c r="AN3062" s="110"/>
      <c r="AO3062" s="110"/>
      <c r="AP3062" s="107"/>
      <c r="AQ3062" s="68"/>
    </row>
    <row r="3063" customFormat="false" ht="15" hidden="false" customHeight="false" outlineLevel="0" collapsed="false">
      <c r="B3063" s="1" t="str">
        <f aca="false">поверители!$E3063</f>
        <v>01340</v>
      </c>
      <c r="C3063" s="64" t="s">
        <v>1753</v>
      </c>
      <c r="D3063" s="87"/>
      <c r="E3063" s="81" t="s">
        <v>13808</v>
      </c>
      <c r="F3063" s="87"/>
      <c r="G3063" s="63" t="s">
        <v>10335</v>
      </c>
      <c r="H3063" s="81" t="s">
        <v>1756</v>
      </c>
      <c r="I3063" s="67" t="s">
        <v>10363</v>
      </c>
      <c r="J3063" s="89"/>
      <c r="K3063" s="89"/>
      <c r="L3063" s="89"/>
      <c r="M3063" s="89"/>
      <c r="N3063" s="89"/>
      <c r="O3063" s="71" t="s">
        <v>10335</v>
      </c>
      <c r="P3063" s="71"/>
      <c r="Q3063" s="71" t="s">
        <v>10338</v>
      </c>
      <c r="R3063" s="79" t="s">
        <v>10339</v>
      </c>
      <c r="S3063" s="74" t="n">
        <v>45212</v>
      </c>
      <c r="T3063" s="74" t="n">
        <v>45942</v>
      </c>
      <c r="U3063" s="87" t="s">
        <v>10340</v>
      </c>
      <c r="V3063" s="87" t="s">
        <v>10341</v>
      </c>
      <c r="W3063" s="91"/>
      <c r="X3063" s="71" t="s">
        <v>10335</v>
      </c>
      <c r="Y3063" s="71" t="s">
        <v>10342</v>
      </c>
      <c r="Z3063" s="79" t="s">
        <v>10629</v>
      </c>
      <c r="AA3063" s="89"/>
      <c r="AB3063" s="89"/>
      <c r="AC3063" s="89"/>
      <c r="AD3063" s="89"/>
      <c r="AE3063" s="97" t="s">
        <v>10630</v>
      </c>
      <c r="AF3063" s="89"/>
      <c r="AG3063" s="89"/>
      <c r="AH3063" s="89"/>
      <c r="AI3063" s="67" t="s">
        <v>10552</v>
      </c>
      <c r="AJ3063" s="79" t="s">
        <v>10346</v>
      </c>
      <c r="AK3063" s="68"/>
      <c r="AL3063" s="68"/>
      <c r="AM3063" s="68"/>
      <c r="AN3063" s="110"/>
      <c r="AO3063" s="110"/>
      <c r="AP3063" s="107"/>
      <c r="AQ3063" s="68"/>
    </row>
    <row r="3064" customFormat="false" ht="16.4" hidden="false" customHeight="false" outlineLevel="0" collapsed="false">
      <c r="B3064" s="1" t="str">
        <f aca="false">поверители!$E3064</f>
        <v>02910</v>
      </c>
      <c r="C3064" s="64" t="s">
        <v>323</v>
      </c>
      <c r="D3064" s="87"/>
      <c r="E3064" s="81" t="s">
        <v>13809</v>
      </c>
      <c r="F3064" s="87"/>
      <c r="G3064" s="63" t="s">
        <v>10335</v>
      </c>
      <c r="H3064" s="80" t="s">
        <v>326</v>
      </c>
      <c r="I3064" s="67" t="s">
        <v>10363</v>
      </c>
      <c r="J3064" s="89"/>
      <c r="K3064" s="89"/>
      <c r="L3064" s="89"/>
      <c r="M3064" s="89"/>
      <c r="N3064" s="89"/>
      <c r="O3064" s="71" t="s">
        <v>10335</v>
      </c>
      <c r="P3064" s="71"/>
      <c r="Q3064" s="71" t="s">
        <v>10338</v>
      </c>
      <c r="R3064" s="79" t="s">
        <v>10339</v>
      </c>
      <c r="S3064" s="74" t="n">
        <v>45212</v>
      </c>
      <c r="T3064" s="74" t="n">
        <v>45942</v>
      </c>
      <c r="U3064" s="87" t="s">
        <v>10340</v>
      </c>
      <c r="V3064" s="87" t="s">
        <v>10341</v>
      </c>
      <c r="W3064" s="91"/>
      <c r="X3064" s="71" t="s">
        <v>10335</v>
      </c>
      <c r="Y3064" s="71" t="s">
        <v>10342</v>
      </c>
      <c r="Z3064" s="79" t="s">
        <v>10629</v>
      </c>
      <c r="AA3064" s="89"/>
      <c r="AB3064" s="89"/>
      <c r="AC3064" s="89"/>
      <c r="AD3064" s="89"/>
      <c r="AE3064" s="97" t="s">
        <v>10630</v>
      </c>
      <c r="AF3064" s="89"/>
      <c r="AG3064" s="89"/>
      <c r="AH3064" s="89"/>
      <c r="AI3064" s="67" t="s">
        <v>10848</v>
      </c>
      <c r="AJ3064" s="79" t="s">
        <v>10346</v>
      </c>
      <c r="AK3064" s="68"/>
      <c r="AL3064" s="68"/>
      <c r="AM3064" s="68"/>
      <c r="AN3064" s="110"/>
      <c r="AO3064" s="110"/>
      <c r="AP3064" s="107"/>
      <c r="AQ3064" s="68"/>
    </row>
    <row r="3065" customFormat="false" ht="15" hidden="false" customHeight="false" outlineLevel="0" collapsed="false">
      <c r="B3065" s="1" t="str">
        <f aca="false">поверители!$E3065</f>
        <v>02911</v>
      </c>
      <c r="C3065" s="64" t="s">
        <v>323</v>
      </c>
      <c r="D3065" s="87"/>
      <c r="E3065" s="81" t="s">
        <v>13810</v>
      </c>
      <c r="F3065" s="87"/>
      <c r="G3065" s="63" t="s">
        <v>10335</v>
      </c>
      <c r="H3065" s="81" t="s">
        <v>326</v>
      </c>
      <c r="I3065" s="67" t="s">
        <v>10363</v>
      </c>
      <c r="J3065" s="89"/>
      <c r="K3065" s="89"/>
      <c r="L3065" s="89"/>
      <c r="M3065" s="89"/>
      <c r="N3065" s="89"/>
      <c r="O3065" s="71" t="s">
        <v>10335</v>
      </c>
      <c r="P3065" s="71"/>
      <c r="Q3065" s="71" t="s">
        <v>10338</v>
      </c>
      <c r="R3065" s="79" t="s">
        <v>10339</v>
      </c>
      <c r="S3065" s="74" t="n">
        <v>45212</v>
      </c>
      <c r="T3065" s="74" t="n">
        <v>45942</v>
      </c>
      <c r="U3065" s="87" t="s">
        <v>10340</v>
      </c>
      <c r="V3065" s="87" t="s">
        <v>10341</v>
      </c>
      <c r="W3065" s="91"/>
      <c r="X3065" s="71" t="s">
        <v>10335</v>
      </c>
      <c r="Y3065" s="71" t="s">
        <v>10342</v>
      </c>
      <c r="Z3065" s="79" t="s">
        <v>10629</v>
      </c>
      <c r="AA3065" s="89"/>
      <c r="AB3065" s="89"/>
      <c r="AC3065" s="89"/>
      <c r="AD3065" s="89"/>
      <c r="AE3065" s="97" t="s">
        <v>10630</v>
      </c>
      <c r="AF3065" s="89"/>
      <c r="AG3065" s="89"/>
      <c r="AH3065" s="89"/>
      <c r="AI3065" s="67" t="s">
        <v>10562</v>
      </c>
      <c r="AJ3065" s="79" t="s">
        <v>10346</v>
      </c>
      <c r="AK3065" s="68"/>
      <c r="AL3065" s="68"/>
      <c r="AM3065" s="68"/>
      <c r="AN3065" s="110"/>
      <c r="AO3065" s="110"/>
      <c r="AP3065" s="107"/>
      <c r="AQ3065" s="68"/>
    </row>
    <row r="3066" customFormat="false" ht="15" hidden="false" customHeight="false" outlineLevel="0" collapsed="false">
      <c r="B3066" s="1" t="str">
        <f aca="false">поверители!$E3066</f>
        <v>02924</v>
      </c>
      <c r="C3066" s="64" t="s">
        <v>323</v>
      </c>
      <c r="D3066" s="87"/>
      <c r="E3066" s="81" t="s">
        <v>12582</v>
      </c>
      <c r="F3066" s="87"/>
      <c r="G3066" s="63" t="s">
        <v>10335</v>
      </c>
      <c r="H3066" s="81" t="s">
        <v>763</v>
      </c>
      <c r="I3066" s="67" t="s">
        <v>10363</v>
      </c>
      <c r="J3066" s="89"/>
      <c r="K3066" s="89"/>
      <c r="L3066" s="89"/>
      <c r="M3066" s="89"/>
      <c r="N3066" s="89"/>
      <c r="O3066" s="71" t="s">
        <v>10335</v>
      </c>
      <c r="P3066" s="71"/>
      <c r="Q3066" s="71" t="s">
        <v>10338</v>
      </c>
      <c r="R3066" s="79" t="s">
        <v>10339</v>
      </c>
      <c r="S3066" s="74" t="n">
        <v>45212</v>
      </c>
      <c r="T3066" s="74" t="n">
        <v>45942</v>
      </c>
      <c r="U3066" s="87" t="s">
        <v>10340</v>
      </c>
      <c r="V3066" s="87" t="s">
        <v>10341</v>
      </c>
      <c r="W3066" s="91"/>
      <c r="X3066" s="71" t="s">
        <v>10335</v>
      </c>
      <c r="Y3066" s="71" t="s">
        <v>10342</v>
      </c>
      <c r="Z3066" s="79" t="s">
        <v>10629</v>
      </c>
      <c r="AA3066" s="89"/>
      <c r="AB3066" s="89"/>
      <c r="AC3066" s="89"/>
      <c r="AD3066" s="89"/>
      <c r="AE3066" s="97" t="s">
        <v>10630</v>
      </c>
      <c r="AF3066" s="89"/>
      <c r="AG3066" s="89"/>
      <c r="AH3066" s="89"/>
      <c r="AI3066" s="67" t="s">
        <v>10552</v>
      </c>
      <c r="AJ3066" s="79" t="s">
        <v>10346</v>
      </c>
      <c r="AK3066" s="68"/>
      <c r="AL3066" s="68"/>
      <c r="AM3066" s="68"/>
      <c r="AN3066" s="110"/>
      <c r="AO3066" s="110"/>
      <c r="AP3066" s="107"/>
      <c r="AQ3066" s="68"/>
    </row>
    <row r="3067" customFormat="false" ht="15" hidden="false" customHeight="false" outlineLevel="0" collapsed="false">
      <c r="B3067" s="1" t="str">
        <f aca="false">поверители!$E3067</f>
        <v>02953</v>
      </c>
      <c r="C3067" s="64" t="s">
        <v>323</v>
      </c>
      <c r="D3067" s="87"/>
      <c r="E3067" s="81" t="s">
        <v>13811</v>
      </c>
      <c r="F3067" s="87"/>
      <c r="G3067" s="63" t="s">
        <v>10335</v>
      </c>
      <c r="H3067" s="81" t="s">
        <v>326</v>
      </c>
      <c r="I3067" s="67" t="s">
        <v>10363</v>
      </c>
      <c r="J3067" s="89"/>
      <c r="K3067" s="89"/>
      <c r="L3067" s="89"/>
      <c r="M3067" s="89"/>
      <c r="N3067" s="89"/>
      <c r="O3067" s="71" t="s">
        <v>10335</v>
      </c>
      <c r="P3067" s="71"/>
      <c r="Q3067" s="71" t="s">
        <v>10338</v>
      </c>
      <c r="R3067" s="79" t="s">
        <v>10339</v>
      </c>
      <c r="S3067" s="74" t="n">
        <v>45212</v>
      </c>
      <c r="T3067" s="74" t="n">
        <v>45942</v>
      </c>
      <c r="U3067" s="87" t="s">
        <v>10340</v>
      </c>
      <c r="V3067" s="87" t="s">
        <v>10341</v>
      </c>
      <c r="W3067" s="91"/>
      <c r="X3067" s="71" t="s">
        <v>10335</v>
      </c>
      <c r="Y3067" s="71" t="s">
        <v>10342</v>
      </c>
      <c r="Z3067" s="79" t="s">
        <v>10629</v>
      </c>
      <c r="AA3067" s="89"/>
      <c r="AB3067" s="89"/>
      <c r="AC3067" s="89"/>
      <c r="AD3067" s="89"/>
      <c r="AE3067" s="97" t="s">
        <v>10630</v>
      </c>
      <c r="AF3067" s="89"/>
      <c r="AG3067" s="89"/>
      <c r="AH3067" s="89"/>
      <c r="AI3067" s="67" t="s">
        <v>10848</v>
      </c>
      <c r="AJ3067" s="79" t="s">
        <v>10346</v>
      </c>
      <c r="AK3067" s="68"/>
      <c r="AL3067" s="68"/>
      <c r="AM3067" s="68"/>
      <c r="AN3067" s="110"/>
      <c r="AO3067" s="110"/>
      <c r="AP3067" s="107"/>
      <c r="AQ3067" s="68"/>
    </row>
    <row r="3068" customFormat="false" ht="15" hidden="false" customHeight="false" outlineLevel="0" collapsed="false">
      <c r="B3068" s="1" t="str">
        <f aca="false">поверители!$E3068</f>
        <v>02960</v>
      </c>
      <c r="C3068" s="64" t="s">
        <v>323</v>
      </c>
      <c r="D3068" s="87"/>
      <c r="E3068" s="81" t="s">
        <v>13812</v>
      </c>
      <c r="F3068" s="87"/>
      <c r="G3068" s="63" t="s">
        <v>10335</v>
      </c>
      <c r="H3068" s="81" t="s">
        <v>763</v>
      </c>
      <c r="I3068" s="67" t="s">
        <v>10363</v>
      </c>
      <c r="J3068" s="89"/>
      <c r="K3068" s="89"/>
      <c r="L3068" s="89"/>
      <c r="M3068" s="89"/>
      <c r="N3068" s="89"/>
      <c r="O3068" s="71" t="s">
        <v>10335</v>
      </c>
      <c r="P3068" s="71"/>
      <c r="Q3068" s="71" t="s">
        <v>10338</v>
      </c>
      <c r="R3068" s="79" t="s">
        <v>10339</v>
      </c>
      <c r="S3068" s="74" t="n">
        <v>45212</v>
      </c>
      <c r="T3068" s="74" t="n">
        <v>45942</v>
      </c>
      <c r="U3068" s="87" t="s">
        <v>10340</v>
      </c>
      <c r="V3068" s="87" t="s">
        <v>10341</v>
      </c>
      <c r="W3068" s="91"/>
      <c r="X3068" s="71" t="s">
        <v>10335</v>
      </c>
      <c r="Y3068" s="71" t="s">
        <v>10342</v>
      </c>
      <c r="Z3068" s="79" t="s">
        <v>10629</v>
      </c>
      <c r="AA3068" s="89"/>
      <c r="AB3068" s="89"/>
      <c r="AC3068" s="89"/>
      <c r="AD3068" s="89"/>
      <c r="AE3068" s="97" t="s">
        <v>10630</v>
      </c>
      <c r="AF3068" s="89"/>
      <c r="AG3068" s="89"/>
      <c r="AH3068" s="89"/>
      <c r="AI3068" s="67" t="s">
        <v>10558</v>
      </c>
      <c r="AJ3068" s="79" t="s">
        <v>10346</v>
      </c>
      <c r="AK3068" s="68"/>
      <c r="AL3068" s="68"/>
      <c r="AM3068" s="68"/>
      <c r="AN3068" s="110"/>
      <c r="AO3068" s="110"/>
      <c r="AP3068" s="107"/>
      <c r="AQ3068" s="68"/>
    </row>
    <row r="3069" customFormat="false" ht="17.9" hidden="false" customHeight="false" outlineLevel="0" collapsed="false">
      <c r="B3069" s="1" t="str">
        <f aca="false">поверители!$E3069</f>
        <v>02962</v>
      </c>
      <c r="C3069" s="64" t="s">
        <v>428</v>
      </c>
      <c r="D3069" s="87"/>
      <c r="E3069" s="81" t="s">
        <v>11000</v>
      </c>
      <c r="F3069" s="87"/>
      <c r="G3069" s="63" t="s">
        <v>10335</v>
      </c>
      <c r="H3069" s="64" t="s">
        <v>10966</v>
      </c>
      <c r="I3069" s="67" t="s">
        <v>10652</v>
      </c>
      <c r="J3069" s="89"/>
      <c r="K3069" s="89"/>
      <c r="L3069" s="89"/>
      <c r="M3069" s="89"/>
      <c r="N3069" s="89"/>
      <c r="O3069" s="71" t="s">
        <v>10335</v>
      </c>
      <c r="P3069" s="71"/>
      <c r="Q3069" s="71" t="s">
        <v>10338</v>
      </c>
      <c r="R3069" s="79" t="s">
        <v>10339</v>
      </c>
      <c r="S3069" s="74" t="n">
        <v>45212</v>
      </c>
      <c r="T3069" s="74" t="n">
        <v>45577</v>
      </c>
      <c r="U3069" s="87" t="s">
        <v>10340</v>
      </c>
      <c r="V3069" s="87" t="s">
        <v>10341</v>
      </c>
      <c r="W3069" s="91"/>
      <c r="X3069" s="71" t="s">
        <v>10335</v>
      </c>
      <c r="Y3069" s="71" t="s">
        <v>10342</v>
      </c>
      <c r="Z3069" s="79" t="s">
        <v>10629</v>
      </c>
      <c r="AA3069" s="89"/>
      <c r="AB3069" s="89"/>
      <c r="AC3069" s="89"/>
      <c r="AD3069" s="89"/>
      <c r="AE3069" s="97" t="s">
        <v>10630</v>
      </c>
      <c r="AF3069" s="89"/>
      <c r="AG3069" s="89"/>
      <c r="AH3069" s="89"/>
      <c r="AI3069" s="104" t="s">
        <v>11001</v>
      </c>
      <c r="AJ3069" s="79" t="s">
        <v>10346</v>
      </c>
      <c r="AK3069" s="68"/>
      <c r="AL3069" s="68"/>
      <c r="AM3069" s="68"/>
      <c r="AN3069" s="110"/>
      <c r="AO3069" s="110"/>
      <c r="AP3069" s="107"/>
      <c r="AQ3069" s="68"/>
    </row>
    <row r="3070" customFormat="false" ht="15" hidden="false" customHeight="false" outlineLevel="0" collapsed="false">
      <c r="B3070" s="1" t="str">
        <f aca="false">поверители!$E3070</f>
        <v>03153</v>
      </c>
      <c r="C3070" s="64" t="s">
        <v>323</v>
      </c>
      <c r="D3070" s="87"/>
      <c r="E3070" s="81" t="s">
        <v>13813</v>
      </c>
      <c r="F3070" s="87"/>
      <c r="G3070" s="63" t="s">
        <v>10335</v>
      </c>
      <c r="H3070" s="81" t="s">
        <v>763</v>
      </c>
      <c r="I3070" s="67" t="s">
        <v>10652</v>
      </c>
      <c r="J3070" s="89"/>
      <c r="K3070" s="89"/>
      <c r="L3070" s="89"/>
      <c r="M3070" s="89"/>
      <c r="N3070" s="89"/>
      <c r="O3070" s="71" t="s">
        <v>10335</v>
      </c>
      <c r="P3070" s="71"/>
      <c r="Q3070" s="71" t="s">
        <v>10338</v>
      </c>
      <c r="R3070" s="79" t="s">
        <v>10339</v>
      </c>
      <c r="S3070" s="74" t="n">
        <v>45212</v>
      </c>
      <c r="T3070" s="74" t="n">
        <v>45942</v>
      </c>
      <c r="U3070" s="87" t="s">
        <v>10340</v>
      </c>
      <c r="V3070" s="87" t="s">
        <v>10341</v>
      </c>
      <c r="W3070" s="91"/>
      <c r="X3070" s="71" t="s">
        <v>10335</v>
      </c>
      <c r="Y3070" s="71" t="s">
        <v>10342</v>
      </c>
      <c r="Z3070" s="79" t="s">
        <v>10629</v>
      </c>
      <c r="AA3070" s="89"/>
      <c r="AB3070" s="89"/>
      <c r="AC3070" s="89"/>
      <c r="AD3070" s="89"/>
      <c r="AE3070" s="97" t="s">
        <v>10630</v>
      </c>
      <c r="AF3070" s="89"/>
      <c r="AG3070" s="89"/>
      <c r="AH3070" s="89"/>
      <c r="AI3070" s="67" t="s">
        <v>10863</v>
      </c>
      <c r="AJ3070" s="79" t="s">
        <v>10346</v>
      </c>
      <c r="AK3070" s="68"/>
      <c r="AL3070" s="68"/>
      <c r="AM3070" s="68"/>
      <c r="AN3070" s="110"/>
      <c r="AO3070" s="110"/>
      <c r="AP3070" s="107"/>
      <c r="AQ3070" s="68"/>
    </row>
    <row r="3071" customFormat="false" ht="15" hidden="false" customHeight="false" outlineLevel="0" collapsed="false">
      <c r="B3071" s="1" t="str">
        <f aca="false">поверители!$E3071</f>
        <v>03183</v>
      </c>
      <c r="C3071" s="64" t="s">
        <v>724</v>
      </c>
      <c r="D3071" s="87"/>
      <c r="E3071" s="81" t="s">
        <v>13814</v>
      </c>
      <c r="F3071" s="87"/>
      <c r="G3071" s="63" t="s">
        <v>10335</v>
      </c>
      <c r="H3071" s="63" t="s">
        <v>332</v>
      </c>
      <c r="I3071" s="67" t="s">
        <v>10652</v>
      </c>
      <c r="J3071" s="89"/>
      <c r="K3071" s="89"/>
      <c r="L3071" s="89"/>
      <c r="M3071" s="89"/>
      <c r="N3071" s="89"/>
      <c r="O3071" s="71" t="s">
        <v>10335</v>
      </c>
      <c r="P3071" s="71"/>
      <c r="Q3071" s="71" t="s">
        <v>10338</v>
      </c>
      <c r="R3071" s="79" t="s">
        <v>10339</v>
      </c>
      <c r="S3071" s="74" t="n">
        <v>45212</v>
      </c>
      <c r="T3071" s="74" t="n">
        <v>45942</v>
      </c>
      <c r="U3071" s="87" t="s">
        <v>10340</v>
      </c>
      <c r="V3071" s="87" t="s">
        <v>10341</v>
      </c>
      <c r="W3071" s="91"/>
      <c r="X3071" s="71" t="s">
        <v>10335</v>
      </c>
      <c r="Y3071" s="71" t="s">
        <v>10342</v>
      </c>
      <c r="Z3071" s="79" t="s">
        <v>10629</v>
      </c>
      <c r="AA3071" s="89"/>
      <c r="AB3071" s="89"/>
      <c r="AC3071" s="89"/>
      <c r="AD3071" s="89"/>
      <c r="AE3071" s="97" t="s">
        <v>10630</v>
      </c>
      <c r="AF3071" s="89"/>
      <c r="AG3071" s="89"/>
      <c r="AH3071" s="89"/>
      <c r="AI3071" s="67" t="s">
        <v>10562</v>
      </c>
      <c r="AJ3071" s="79" t="s">
        <v>10346</v>
      </c>
      <c r="AK3071" s="68"/>
      <c r="AL3071" s="68"/>
      <c r="AM3071" s="68"/>
      <c r="AN3071" s="110"/>
      <c r="AO3071" s="110"/>
      <c r="AP3071" s="107"/>
      <c r="AQ3071" s="68"/>
    </row>
    <row r="3072" customFormat="false" ht="15" hidden="false" customHeight="false" outlineLevel="0" collapsed="false">
      <c r="B3072" s="1" t="str">
        <f aca="false">поверители!$E3072</f>
        <v>04839</v>
      </c>
      <c r="C3072" s="64" t="s">
        <v>428</v>
      </c>
      <c r="D3072" s="87"/>
      <c r="E3072" s="81" t="s">
        <v>13815</v>
      </c>
      <c r="F3072" s="87"/>
      <c r="G3072" s="63" t="s">
        <v>10335</v>
      </c>
      <c r="H3072" s="64" t="s">
        <v>10966</v>
      </c>
      <c r="I3072" s="67" t="s">
        <v>10374</v>
      </c>
      <c r="J3072" s="89"/>
      <c r="K3072" s="89"/>
      <c r="L3072" s="89"/>
      <c r="M3072" s="89"/>
      <c r="N3072" s="89"/>
      <c r="O3072" s="71" t="s">
        <v>10335</v>
      </c>
      <c r="P3072" s="71"/>
      <c r="Q3072" s="71" t="s">
        <v>10338</v>
      </c>
      <c r="R3072" s="79" t="s">
        <v>10339</v>
      </c>
      <c r="S3072" s="74" t="n">
        <v>45212</v>
      </c>
      <c r="T3072" s="74" t="n">
        <v>45577</v>
      </c>
      <c r="U3072" s="87" t="s">
        <v>10340</v>
      </c>
      <c r="V3072" s="87" t="s">
        <v>10341</v>
      </c>
      <c r="W3072" s="91"/>
      <c r="X3072" s="71" t="s">
        <v>10335</v>
      </c>
      <c r="Y3072" s="71" t="s">
        <v>10342</v>
      </c>
      <c r="Z3072" s="79" t="s">
        <v>10629</v>
      </c>
      <c r="AA3072" s="89"/>
      <c r="AB3072" s="89"/>
      <c r="AC3072" s="89"/>
      <c r="AD3072" s="89"/>
      <c r="AE3072" s="97" t="s">
        <v>10630</v>
      </c>
      <c r="AF3072" s="89"/>
      <c r="AG3072" s="89"/>
      <c r="AH3072" s="89"/>
      <c r="AI3072" s="67" t="s">
        <v>10562</v>
      </c>
      <c r="AJ3072" s="79" t="s">
        <v>10346</v>
      </c>
      <c r="AK3072" s="68"/>
      <c r="AL3072" s="68"/>
      <c r="AM3072" s="68"/>
      <c r="AN3072" s="110"/>
      <c r="AO3072" s="110"/>
      <c r="AP3072" s="107"/>
      <c r="AQ3072" s="68"/>
    </row>
    <row r="3073" customFormat="false" ht="15" hidden="false" customHeight="false" outlineLevel="0" collapsed="false">
      <c r="B3073" s="1" t="str">
        <f aca="false">поверители!$E3073</f>
        <v>04851</v>
      </c>
      <c r="C3073" s="64" t="s">
        <v>323</v>
      </c>
      <c r="D3073" s="87"/>
      <c r="E3073" s="81" t="s">
        <v>12608</v>
      </c>
      <c r="F3073" s="87"/>
      <c r="G3073" s="63" t="s">
        <v>10335</v>
      </c>
      <c r="H3073" s="81" t="s">
        <v>763</v>
      </c>
      <c r="I3073" s="67" t="s">
        <v>10652</v>
      </c>
      <c r="J3073" s="89"/>
      <c r="K3073" s="89"/>
      <c r="L3073" s="89"/>
      <c r="M3073" s="89"/>
      <c r="N3073" s="89"/>
      <c r="O3073" s="71" t="s">
        <v>10335</v>
      </c>
      <c r="P3073" s="71"/>
      <c r="Q3073" s="71" t="s">
        <v>10338</v>
      </c>
      <c r="R3073" s="79" t="s">
        <v>10339</v>
      </c>
      <c r="S3073" s="74" t="n">
        <v>45212</v>
      </c>
      <c r="T3073" s="74" t="n">
        <v>45942</v>
      </c>
      <c r="U3073" s="87" t="s">
        <v>10340</v>
      </c>
      <c r="V3073" s="87" t="s">
        <v>10341</v>
      </c>
      <c r="W3073" s="91"/>
      <c r="X3073" s="71" t="s">
        <v>10335</v>
      </c>
      <c r="Y3073" s="71" t="s">
        <v>10342</v>
      </c>
      <c r="Z3073" s="79" t="s">
        <v>10629</v>
      </c>
      <c r="AA3073" s="89"/>
      <c r="AB3073" s="89"/>
      <c r="AC3073" s="89"/>
      <c r="AD3073" s="89"/>
      <c r="AE3073" s="97" t="s">
        <v>10630</v>
      </c>
      <c r="AF3073" s="89"/>
      <c r="AG3073" s="89"/>
      <c r="AH3073" s="89"/>
      <c r="AI3073" s="67" t="s">
        <v>10558</v>
      </c>
      <c r="AJ3073" s="79" t="s">
        <v>10346</v>
      </c>
      <c r="AK3073" s="68"/>
      <c r="AL3073" s="68"/>
      <c r="AM3073" s="68"/>
      <c r="AN3073" s="110"/>
      <c r="AO3073" s="110"/>
      <c r="AP3073" s="107"/>
      <c r="AQ3073" s="68"/>
    </row>
    <row r="3074" customFormat="false" ht="15" hidden="false" customHeight="false" outlineLevel="0" collapsed="false">
      <c r="B3074" s="1" t="str">
        <f aca="false">поверители!$E3074</f>
        <v>05823</v>
      </c>
      <c r="C3074" s="64" t="s">
        <v>363</v>
      </c>
      <c r="D3074" s="87"/>
      <c r="E3074" s="81" t="s">
        <v>13816</v>
      </c>
      <c r="F3074" s="87"/>
      <c r="G3074" s="63" t="s">
        <v>10335</v>
      </c>
      <c r="H3074" s="81" t="s">
        <v>390</v>
      </c>
      <c r="I3074" s="67" t="s">
        <v>10649</v>
      </c>
      <c r="J3074" s="89"/>
      <c r="K3074" s="89"/>
      <c r="L3074" s="89"/>
      <c r="M3074" s="89"/>
      <c r="N3074" s="89"/>
      <c r="O3074" s="71" t="s">
        <v>10335</v>
      </c>
      <c r="P3074" s="71"/>
      <c r="Q3074" s="71" t="s">
        <v>10338</v>
      </c>
      <c r="R3074" s="79" t="s">
        <v>10339</v>
      </c>
      <c r="S3074" s="74" t="n">
        <v>45212</v>
      </c>
      <c r="T3074" s="74" t="n">
        <v>45942</v>
      </c>
      <c r="U3074" s="87" t="s">
        <v>10340</v>
      </c>
      <c r="V3074" s="87" t="s">
        <v>10341</v>
      </c>
      <c r="W3074" s="91"/>
      <c r="X3074" s="71" t="s">
        <v>10335</v>
      </c>
      <c r="Y3074" s="71" t="s">
        <v>10342</v>
      </c>
      <c r="Z3074" s="79" t="s">
        <v>10629</v>
      </c>
      <c r="AA3074" s="89"/>
      <c r="AB3074" s="89"/>
      <c r="AC3074" s="89"/>
      <c r="AD3074" s="89"/>
      <c r="AE3074" s="97" t="s">
        <v>10630</v>
      </c>
      <c r="AF3074" s="89"/>
      <c r="AG3074" s="89"/>
      <c r="AH3074" s="89"/>
      <c r="AI3074" s="67" t="s">
        <v>10853</v>
      </c>
      <c r="AJ3074" s="79" t="s">
        <v>10346</v>
      </c>
      <c r="AK3074" s="68"/>
      <c r="AL3074" s="68"/>
      <c r="AM3074" s="68"/>
      <c r="AN3074" s="110"/>
      <c r="AO3074" s="110"/>
      <c r="AP3074" s="107"/>
      <c r="AQ3074" s="68"/>
    </row>
    <row r="3075" customFormat="false" ht="15" hidden="false" customHeight="false" outlineLevel="0" collapsed="false">
      <c r="B3075" s="1" t="str">
        <f aca="false">поверители!$E3075</f>
        <v>06177</v>
      </c>
      <c r="C3075" s="64" t="s">
        <v>323</v>
      </c>
      <c r="D3075" s="87"/>
      <c r="E3075" s="81" t="s">
        <v>13817</v>
      </c>
      <c r="F3075" s="87"/>
      <c r="G3075" s="63" t="s">
        <v>10335</v>
      </c>
      <c r="H3075" s="81" t="s">
        <v>815</v>
      </c>
      <c r="I3075" s="67" t="s">
        <v>10652</v>
      </c>
      <c r="J3075" s="89"/>
      <c r="K3075" s="89"/>
      <c r="L3075" s="89"/>
      <c r="M3075" s="89"/>
      <c r="N3075" s="89"/>
      <c r="O3075" s="71" t="s">
        <v>10335</v>
      </c>
      <c r="P3075" s="71"/>
      <c r="Q3075" s="71" t="s">
        <v>10338</v>
      </c>
      <c r="R3075" s="79" t="s">
        <v>10339</v>
      </c>
      <c r="S3075" s="74" t="n">
        <v>45212</v>
      </c>
      <c r="T3075" s="74" t="n">
        <v>45942</v>
      </c>
      <c r="U3075" s="87" t="s">
        <v>10340</v>
      </c>
      <c r="V3075" s="87" t="s">
        <v>10341</v>
      </c>
      <c r="W3075" s="91"/>
      <c r="X3075" s="71" t="s">
        <v>10335</v>
      </c>
      <c r="Y3075" s="71" t="s">
        <v>10342</v>
      </c>
      <c r="Z3075" s="79" t="s">
        <v>10629</v>
      </c>
      <c r="AA3075" s="89"/>
      <c r="AB3075" s="89"/>
      <c r="AC3075" s="89"/>
      <c r="AD3075" s="89"/>
      <c r="AE3075" s="97" t="s">
        <v>10630</v>
      </c>
      <c r="AF3075" s="89"/>
      <c r="AG3075" s="89"/>
      <c r="AH3075" s="89"/>
      <c r="AI3075" s="67" t="s">
        <v>10552</v>
      </c>
      <c r="AJ3075" s="79" t="s">
        <v>10346</v>
      </c>
      <c r="AK3075" s="68"/>
      <c r="AL3075" s="68"/>
      <c r="AM3075" s="68"/>
      <c r="AN3075" s="110"/>
      <c r="AO3075" s="110"/>
      <c r="AP3075" s="107"/>
      <c r="AQ3075" s="68"/>
    </row>
    <row r="3076" customFormat="false" ht="15" hidden="false" customHeight="false" outlineLevel="0" collapsed="false">
      <c r="B3076" s="1" t="str">
        <f aca="false">поверители!$E3076</f>
        <v>06343</v>
      </c>
      <c r="C3076" s="64" t="s">
        <v>387</v>
      </c>
      <c r="D3076" s="87"/>
      <c r="E3076" s="67" t="s">
        <v>13818</v>
      </c>
      <c r="F3076" s="87"/>
      <c r="G3076" s="63" t="s">
        <v>10335</v>
      </c>
      <c r="H3076" s="81" t="s">
        <v>390</v>
      </c>
      <c r="I3076" s="67" t="s">
        <v>10469</v>
      </c>
      <c r="J3076" s="89"/>
      <c r="K3076" s="89"/>
      <c r="L3076" s="89"/>
      <c r="M3076" s="89"/>
      <c r="N3076" s="89"/>
      <c r="O3076" s="71" t="s">
        <v>10335</v>
      </c>
      <c r="P3076" s="71"/>
      <c r="Q3076" s="71" t="s">
        <v>10338</v>
      </c>
      <c r="R3076" s="79" t="s">
        <v>10339</v>
      </c>
      <c r="S3076" s="74" t="n">
        <v>45212</v>
      </c>
      <c r="T3076" s="74" t="n">
        <v>45942</v>
      </c>
      <c r="U3076" s="87" t="s">
        <v>10340</v>
      </c>
      <c r="V3076" s="87" t="s">
        <v>10341</v>
      </c>
      <c r="W3076" s="91"/>
      <c r="X3076" s="71" t="s">
        <v>10335</v>
      </c>
      <c r="Y3076" s="71" t="s">
        <v>10342</v>
      </c>
      <c r="Z3076" s="79" t="s">
        <v>10629</v>
      </c>
      <c r="AA3076" s="89"/>
      <c r="AB3076" s="89"/>
      <c r="AC3076" s="89"/>
      <c r="AD3076" s="89"/>
      <c r="AE3076" s="97" t="s">
        <v>10630</v>
      </c>
      <c r="AF3076" s="89"/>
      <c r="AG3076" s="89"/>
      <c r="AH3076" s="89"/>
      <c r="AI3076" s="67" t="s">
        <v>10647</v>
      </c>
      <c r="AJ3076" s="79" t="s">
        <v>10346</v>
      </c>
      <c r="AK3076" s="68"/>
      <c r="AL3076" s="68"/>
      <c r="AM3076" s="68"/>
      <c r="AN3076" s="110"/>
      <c r="AO3076" s="110"/>
      <c r="AP3076" s="107"/>
      <c r="AQ3076" s="68"/>
    </row>
    <row r="3077" customFormat="false" ht="15" hidden="false" customHeight="false" outlineLevel="0" collapsed="false">
      <c r="B3077" s="1" t="str">
        <f aca="false">поверители!$E3077</f>
        <v>06344</v>
      </c>
      <c r="C3077" s="64" t="s">
        <v>387</v>
      </c>
      <c r="D3077" s="87"/>
      <c r="E3077" s="67" t="s">
        <v>13819</v>
      </c>
      <c r="F3077" s="87"/>
      <c r="G3077" s="63" t="s">
        <v>10335</v>
      </c>
      <c r="H3077" s="81" t="s">
        <v>390</v>
      </c>
      <c r="I3077" s="67" t="s">
        <v>10469</v>
      </c>
      <c r="J3077" s="89"/>
      <c r="K3077" s="89"/>
      <c r="L3077" s="89"/>
      <c r="M3077" s="89"/>
      <c r="N3077" s="89"/>
      <c r="O3077" s="71" t="s">
        <v>10335</v>
      </c>
      <c r="P3077" s="71"/>
      <c r="Q3077" s="71" t="s">
        <v>10338</v>
      </c>
      <c r="R3077" s="79" t="s">
        <v>10339</v>
      </c>
      <c r="S3077" s="74" t="n">
        <v>45212</v>
      </c>
      <c r="T3077" s="74" t="n">
        <v>45942</v>
      </c>
      <c r="U3077" s="87" t="s">
        <v>10340</v>
      </c>
      <c r="V3077" s="87" t="s">
        <v>10341</v>
      </c>
      <c r="W3077" s="91"/>
      <c r="X3077" s="71" t="s">
        <v>10335</v>
      </c>
      <c r="Y3077" s="71" t="s">
        <v>10342</v>
      </c>
      <c r="Z3077" s="79" t="s">
        <v>10629</v>
      </c>
      <c r="AA3077" s="89"/>
      <c r="AB3077" s="89"/>
      <c r="AC3077" s="89"/>
      <c r="AD3077" s="89"/>
      <c r="AE3077" s="97" t="s">
        <v>10630</v>
      </c>
      <c r="AF3077" s="89"/>
      <c r="AG3077" s="89"/>
      <c r="AH3077" s="89"/>
      <c r="AI3077" s="67" t="s">
        <v>10647</v>
      </c>
      <c r="AJ3077" s="79" t="s">
        <v>10346</v>
      </c>
      <c r="AK3077" s="68"/>
      <c r="AL3077" s="68"/>
      <c r="AM3077" s="68"/>
      <c r="AN3077" s="110"/>
      <c r="AO3077" s="110"/>
      <c r="AP3077" s="107"/>
      <c r="AQ3077" s="68"/>
    </row>
    <row r="3078" customFormat="false" ht="15" hidden="false" customHeight="false" outlineLevel="0" collapsed="false">
      <c r="B3078" s="1" t="str">
        <f aca="false">поверители!$E3078</f>
        <v>06345</v>
      </c>
      <c r="C3078" s="64" t="s">
        <v>428</v>
      </c>
      <c r="D3078" s="87"/>
      <c r="E3078" s="81" t="s">
        <v>13820</v>
      </c>
      <c r="F3078" s="87"/>
      <c r="G3078" s="63" t="s">
        <v>10335</v>
      </c>
      <c r="H3078" s="64" t="s">
        <v>10966</v>
      </c>
      <c r="I3078" s="67" t="s">
        <v>10374</v>
      </c>
      <c r="J3078" s="89"/>
      <c r="K3078" s="89"/>
      <c r="L3078" s="89"/>
      <c r="M3078" s="89"/>
      <c r="N3078" s="89"/>
      <c r="O3078" s="71" t="s">
        <v>10335</v>
      </c>
      <c r="P3078" s="71"/>
      <c r="Q3078" s="71" t="s">
        <v>10338</v>
      </c>
      <c r="R3078" s="79" t="s">
        <v>10339</v>
      </c>
      <c r="S3078" s="74" t="n">
        <v>45212</v>
      </c>
      <c r="T3078" s="74" t="n">
        <v>45577</v>
      </c>
      <c r="U3078" s="87" t="s">
        <v>10340</v>
      </c>
      <c r="V3078" s="87" t="s">
        <v>10341</v>
      </c>
      <c r="W3078" s="91"/>
      <c r="X3078" s="71" t="s">
        <v>10335</v>
      </c>
      <c r="Y3078" s="71" t="s">
        <v>10342</v>
      </c>
      <c r="Z3078" s="79" t="s">
        <v>10629</v>
      </c>
      <c r="AA3078" s="89"/>
      <c r="AB3078" s="89"/>
      <c r="AC3078" s="89"/>
      <c r="AD3078" s="89"/>
      <c r="AE3078" s="97" t="s">
        <v>10630</v>
      </c>
      <c r="AF3078" s="89"/>
      <c r="AG3078" s="89"/>
      <c r="AH3078" s="89"/>
      <c r="AI3078" s="67" t="s">
        <v>11348</v>
      </c>
      <c r="AJ3078" s="79" t="s">
        <v>10346</v>
      </c>
      <c r="AK3078" s="68"/>
      <c r="AL3078" s="68"/>
      <c r="AM3078" s="68"/>
      <c r="AN3078" s="110"/>
      <c r="AO3078" s="110"/>
      <c r="AP3078" s="107"/>
      <c r="AQ3078" s="68"/>
    </row>
    <row r="3079" customFormat="false" ht="15" hidden="false" customHeight="false" outlineLevel="0" collapsed="false">
      <c r="B3079" s="1" t="str">
        <f aca="false">поверители!$E3079</f>
        <v>06346</v>
      </c>
      <c r="C3079" s="64" t="s">
        <v>323</v>
      </c>
      <c r="D3079" s="87"/>
      <c r="E3079" s="81" t="s">
        <v>13821</v>
      </c>
      <c r="F3079" s="87"/>
      <c r="G3079" s="63" t="s">
        <v>10335</v>
      </c>
      <c r="H3079" s="81" t="s">
        <v>763</v>
      </c>
      <c r="I3079" s="67" t="s">
        <v>10363</v>
      </c>
      <c r="J3079" s="89"/>
      <c r="K3079" s="89"/>
      <c r="L3079" s="89"/>
      <c r="M3079" s="89"/>
      <c r="N3079" s="89"/>
      <c r="O3079" s="71" t="s">
        <v>10335</v>
      </c>
      <c r="P3079" s="71"/>
      <c r="Q3079" s="71" t="s">
        <v>10338</v>
      </c>
      <c r="R3079" s="79" t="s">
        <v>10339</v>
      </c>
      <c r="S3079" s="74" t="n">
        <v>45212</v>
      </c>
      <c r="T3079" s="74" t="n">
        <v>45942</v>
      </c>
      <c r="U3079" s="87" t="s">
        <v>10340</v>
      </c>
      <c r="V3079" s="87" t="s">
        <v>10341</v>
      </c>
      <c r="W3079" s="91"/>
      <c r="X3079" s="71" t="s">
        <v>10335</v>
      </c>
      <c r="Y3079" s="71" t="s">
        <v>10342</v>
      </c>
      <c r="Z3079" s="79" t="s">
        <v>10629</v>
      </c>
      <c r="AA3079" s="89"/>
      <c r="AB3079" s="89"/>
      <c r="AC3079" s="89"/>
      <c r="AD3079" s="89"/>
      <c r="AE3079" s="97" t="s">
        <v>10630</v>
      </c>
      <c r="AF3079" s="89"/>
      <c r="AG3079" s="89"/>
      <c r="AH3079" s="89"/>
      <c r="AI3079" s="67" t="s">
        <v>10562</v>
      </c>
      <c r="AJ3079" s="79" t="s">
        <v>10346</v>
      </c>
      <c r="AK3079" s="68"/>
      <c r="AL3079" s="68"/>
      <c r="AM3079" s="68"/>
      <c r="AN3079" s="110"/>
      <c r="AO3079" s="110"/>
      <c r="AP3079" s="107"/>
      <c r="AQ3079" s="68"/>
    </row>
    <row r="3080" customFormat="false" ht="15" hidden="false" customHeight="false" outlineLevel="0" collapsed="false">
      <c r="B3080" s="1" t="str">
        <f aca="false">поверители!$E3080</f>
        <v>06347</v>
      </c>
      <c r="C3080" s="64" t="s">
        <v>323</v>
      </c>
      <c r="D3080" s="87"/>
      <c r="E3080" s="81" t="s">
        <v>13822</v>
      </c>
      <c r="F3080" s="87"/>
      <c r="G3080" s="63" t="s">
        <v>10335</v>
      </c>
      <c r="H3080" s="81" t="s">
        <v>763</v>
      </c>
      <c r="I3080" s="67" t="s">
        <v>10363</v>
      </c>
      <c r="J3080" s="89"/>
      <c r="K3080" s="89"/>
      <c r="L3080" s="89"/>
      <c r="M3080" s="89"/>
      <c r="N3080" s="89"/>
      <c r="O3080" s="71" t="s">
        <v>10335</v>
      </c>
      <c r="P3080" s="71"/>
      <c r="Q3080" s="71" t="s">
        <v>10338</v>
      </c>
      <c r="R3080" s="79" t="s">
        <v>10339</v>
      </c>
      <c r="S3080" s="74" t="n">
        <v>45212</v>
      </c>
      <c r="T3080" s="74" t="n">
        <v>45942</v>
      </c>
      <c r="U3080" s="87" t="s">
        <v>10340</v>
      </c>
      <c r="V3080" s="87" t="s">
        <v>10341</v>
      </c>
      <c r="W3080" s="91"/>
      <c r="X3080" s="71" t="s">
        <v>10335</v>
      </c>
      <c r="Y3080" s="71" t="s">
        <v>10342</v>
      </c>
      <c r="Z3080" s="79" t="s">
        <v>10629</v>
      </c>
      <c r="AA3080" s="89"/>
      <c r="AB3080" s="89"/>
      <c r="AC3080" s="89"/>
      <c r="AD3080" s="89"/>
      <c r="AE3080" s="97" t="s">
        <v>10630</v>
      </c>
      <c r="AF3080" s="89"/>
      <c r="AG3080" s="89"/>
      <c r="AH3080" s="89"/>
      <c r="AI3080" s="67" t="s">
        <v>10562</v>
      </c>
      <c r="AJ3080" s="79" t="s">
        <v>10346</v>
      </c>
      <c r="AK3080" s="68"/>
      <c r="AL3080" s="68"/>
      <c r="AM3080" s="68"/>
      <c r="AN3080" s="110"/>
      <c r="AO3080" s="110"/>
      <c r="AP3080" s="107"/>
      <c r="AQ3080" s="68"/>
    </row>
    <row r="3081" customFormat="false" ht="15" hidden="false" customHeight="false" outlineLevel="0" collapsed="false">
      <c r="B3081" s="1" t="str">
        <f aca="false">поверители!$E3081</f>
        <v>06348</v>
      </c>
      <c r="C3081" s="64" t="s">
        <v>1753</v>
      </c>
      <c r="D3081" s="87"/>
      <c r="E3081" s="81" t="s">
        <v>13823</v>
      </c>
      <c r="F3081" s="87"/>
      <c r="G3081" s="63" t="s">
        <v>10335</v>
      </c>
      <c r="H3081" s="81" t="s">
        <v>10956</v>
      </c>
      <c r="I3081" s="67" t="s">
        <v>10363</v>
      </c>
      <c r="J3081" s="89"/>
      <c r="K3081" s="89"/>
      <c r="L3081" s="89"/>
      <c r="M3081" s="89"/>
      <c r="N3081" s="89"/>
      <c r="O3081" s="71" t="s">
        <v>10335</v>
      </c>
      <c r="P3081" s="71"/>
      <c r="Q3081" s="71" t="s">
        <v>10338</v>
      </c>
      <c r="R3081" s="79" t="s">
        <v>10339</v>
      </c>
      <c r="S3081" s="74" t="n">
        <v>45212</v>
      </c>
      <c r="T3081" s="74" t="n">
        <v>45942</v>
      </c>
      <c r="U3081" s="87" t="s">
        <v>10340</v>
      </c>
      <c r="V3081" s="87" t="s">
        <v>10341</v>
      </c>
      <c r="W3081" s="91"/>
      <c r="X3081" s="71" t="s">
        <v>10335</v>
      </c>
      <c r="Y3081" s="71" t="s">
        <v>10342</v>
      </c>
      <c r="Z3081" s="79" t="s">
        <v>10629</v>
      </c>
      <c r="AA3081" s="89"/>
      <c r="AB3081" s="89"/>
      <c r="AC3081" s="89"/>
      <c r="AD3081" s="89"/>
      <c r="AE3081" s="97" t="s">
        <v>12168</v>
      </c>
      <c r="AF3081" s="89"/>
      <c r="AG3081" s="89"/>
      <c r="AH3081" s="89"/>
      <c r="AI3081" s="67" t="s">
        <v>13824</v>
      </c>
      <c r="AJ3081" s="79" t="s">
        <v>10346</v>
      </c>
      <c r="AK3081" s="68"/>
      <c r="AL3081" s="68"/>
      <c r="AM3081" s="68"/>
      <c r="AN3081" s="110"/>
      <c r="AO3081" s="110"/>
      <c r="AP3081" s="107"/>
      <c r="AQ3081" s="68"/>
    </row>
    <row r="3082" customFormat="false" ht="15" hidden="false" customHeight="false" outlineLevel="0" collapsed="false">
      <c r="B3082" s="1" t="str">
        <f aca="false">поверители!$E3082</f>
        <v>06349</v>
      </c>
      <c r="C3082" s="64" t="s">
        <v>1753</v>
      </c>
      <c r="D3082" s="87"/>
      <c r="E3082" s="81" t="s">
        <v>13825</v>
      </c>
      <c r="F3082" s="87"/>
      <c r="G3082" s="63" t="s">
        <v>10335</v>
      </c>
      <c r="H3082" s="81" t="s">
        <v>10956</v>
      </c>
      <c r="I3082" s="67" t="s">
        <v>10363</v>
      </c>
      <c r="J3082" s="89"/>
      <c r="K3082" s="89"/>
      <c r="L3082" s="89"/>
      <c r="M3082" s="89"/>
      <c r="N3082" s="89"/>
      <c r="O3082" s="71" t="s">
        <v>10335</v>
      </c>
      <c r="P3082" s="71"/>
      <c r="Q3082" s="71" t="s">
        <v>10338</v>
      </c>
      <c r="R3082" s="79" t="s">
        <v>10339</v>
      </c>
      <c r="S3082" s="74" t="n">
        <v>45212</v>
      </c>
      <c r="T3082" s="74" t="n">
        <v>45942</v>
      </c>
      <c r="U3082" s="87" t="s">
        <v>10340</v>
      </c>
      <c r="V3082" s="87" t="s">
        <v>10341</v>
      </c>
      <c r="W3082" s="91"/>
      <c r="X3082" s="71" t="s">
        <v>10335</v>
      </c>
      <c r="Y3082" s="71" t="s">
        <v>10342</v>
      </c>
      <c r="Z3082" s="79" t="s">
        <v>10629</v>
      </c>
      <c r="AA3082" s="89"/>
      <c r="AB3082" s="89"/>
      <c r="AC3082" s="89"/>
      <c r="AD3082" s="89"/>
      <c r="AE3082" s="97" t="s">
        <v>12168</v>
      </c>
      <c r="AF3082" s="89"/>
      <c r="AG3082" s="89"/>
      <c r="AH3082" s="89"/>
      <c r="AI3082" s="67" t="s">
        <v>13824</v>
      </c>
      <c r="AJ3082" s="79" t="s">
        <v>10346</v>
      </c>
      <c r="AK3082" s="68"/>
      <c r="AL3082" s="68"/>
      <c r="AM3082" s="68"/>
      <c r="AN3082" s="110"/>
      <c r="AO3082" s="110"/>
      <c r="AP3082" s="107"/>
      <c r="AQ3082" s="68"/>
    </row>
    <row r="3083" customFormat="false" ht="15" hidden="false" customHeight="false" outlineLevel="0" collapsed="false">
      <c r="B3083" s="1" t="str">
        <f aca="false">поверители!$E3083</f>
        <v>06350</v>
      </c>
      <c r="C3083" s="64" t="s">
        <v>1753</v>
      </c>
      <c r="D3083" s="87"/>
      <c r="E3083" s="81" t="s">
        <v>13826</v>
      </c>
      <c r="F3083" s="87"/>
      <c r="G3083" s="63" t="s">
        <v>10335</v>
      </c>
      <c r="H3083" s="81" t="s">
        <v>10956</v>
      </c>
      <c r="I3083" s="67" t="s">
        <v>10363</v>
      </c>
      <c r="J3083" s="89"/>
      <c r="K3083" s="89"/>
      <c r="L3083" s="89"/>
      <c r="M3083" s="89"/>
      <c r="N3083" s="89"/>
      <c r="O3083" s="71" t="s">
        <v>10335</v>
      </c>
      <c r="P3083" s="71"/>
      <c r="Q3083" s="71" t="s">
        <v>10338</v>
      </c>
      <c r="R3083" s="79" t="s">
        <v>10339</v>
      </c>
      <c r="S3083" s="74" t="n">
        <v>45212</v>
      </c>
      <c r="T3083" s="74" t="n">
        <v>45942</v>
      </c>
      <c r="U3083" s="87" t="s">
        <v>10340</v>
      </c>
      <c r="V3083" s="87" t="s">
        <v>10341</v>
      </c>
      <c r="W3083" s="91"/>
      <c r="X3083" s="71" t="s">
        <v>10335</v>
      </c>
      <c r="Y3083" s="71" t="s">
        <v>10342</v>
      </c>
      <c r="Z3083" s="79" t="s">
        <v>10629</v>
      </c>
      <c r="AA3083" s="89"/>
      <c r="AB3083" s="89"/>
      <c r="AC3083" s="89"/>
      <c r="AD3083" s="89"/>
      <c r="AE3083" s="97" t="s">
        <v>12168</v>
      </c>
      <c r="AF3083" s="89"/>
      <c r="AG3083" s="89"/>
      <c r="AH3083" s="89"/>
      <c r="AI3083" s="67" t="s">
        <v>13824</v>
      </c>
      <c r="AJ3083" s="79" t="s">
        <v>10346</v>
      </c>
      <c r="AK3083" s="68"/>
      <c r="AL3083" s="68"/>
      <c r="AM3083" s="68"/>
      <c r="AN3083" s="110"/>
      <c r="AO3083" s="110"/>
      <c r="AP3083" s="107"/>
      <c r="AQ3083" s="68"/>
    </row>
    <row r="3084" customFormat="false" ht="15" hidden="false" customHeight="false" outlineLevel="0" collapsed="false">
      <c r="B3084" s="1" t="str">
        <f aca="false">поверители!$E3084</f>
        <v>06351</v>
      </c>
      <c r="C3084" s="64" t="s">
        <v>1753</v>
      </c>
      <c r="D3084" s="87"/>
      <c r="E3084" s="81" t="s">
        <v>13827</v>
      </c>
      <c r="F3084" s="87"/>
      <c r="G3084" s="63" t="s">
        <v>10335</v>
      </c>
      <c r="H3084" s="81" t="s">
        <v>10956</v>
      </c>
      <c r="I3084" s="67" t="s">
        <v>10363</v>
      </c>
      <c r="J3084" s="89"/>
      <c r="K3084" s="89"/>
      <c r="L3084" s="89"/>
      <c r="M3084" s="89"/>
      <c r="N3084" s="89"/>
      <c r="O3084" s="71" t="s">
        <v>10335</v>
      </c>
      <c r="P3084" s="71"/>
      <c r="Q3084" s="71" t="s">
        <v>10338</v>
      </c>
      <c r="R3084" s="79" t="s">
        <v>10339</v>
      </c>
      <c r="S3084" s="74" t="n">
        <v>45212</v>
      </c>
      <c r="T3084" s="74" t="n">
        <v>45942</v>
      </c>
      <c r="U3084" s="87" t="s">
        <v>10340</v>
      </c>
      <c r="V3084" s="87" t="s">
        <v>10341</v>
      </c>
      <c r="W3084" s="91"/>
      <c r="X3084" s="71" t="s">
        <v>10335</v>
      </c>
      <c r="Y3084" s="71" t="s">
        <v>10342</v>
      </c>
      <c r="Z3084" s="79" t="s">
        <v>10629</v>
      </c>
      <c r="AA3084" s="89"/>
      <c r="AB3084" s="89"/>
      <c r="AC3084" s="89"/>
      <c r="AD3084" s="89"/>
      <c r="AE3084" s="97" t="s">
        <v>12168</v>
      </c>
      <c r="AF3084" s="89"/>
      <c r="AG3084" s="89"/>
      <c r="AH3084" s="89"/>
      <c r="AI3084" s="67" t="s">
        <v>13824</v>
      </c>
      <c r="AJ3084" s="79" t="s">
        <v>10346</v>
      </c>
      <c r="AK3084" s="68"/>
      <c r="AL3084" s="68"/>
      <c r="AM3084" s="68"/>
      <c r="AN3084" s="110"/>
      <c r="AO3084" s="110"/>
      <c r="AP3084" s="107"/>
      <c r="AQ3084" s="68"/>
    </row>
    <row r="3085" customFormat="false" ht="15" hidden="false" customHeight="false" outlineLevel="0" collapsed="false">
      <c r="B3085" s="1" t="str">
        <f aca="false">поверители!$E3085</f>
        <v>06352</v>
      </c>
      <c r="C3085" s="64" t="s">
        <v>1753</v>
      </c>
      <c r="D3085" s="87"/>
      <c r="E3085" s="81" t="s">
        <v>13828</v>
      </c>
      <c r="F3085" s="87"/>
      <c r="G3085" s="63" t="s">
        <v>10335</v>
      </c>
      <c r="H3085" s="81" t="s">
        <v>10956</v>
      </c>
      <c r="I3085" s="67" t="s">
        <v>10363</v>
      </c>
      <c r="J3085" s="89"/>
      <c r="K3085" s="89"/>
      <c r="L3085" s="89"/>
      <c r="M3085" s="89"/>
      <c r="N3085" s="89"/>
      <c r="O3085" s="71" t="s">
        <v>10335</v>
      </c>
      <c r="P3085" s="71"/>
      <c r="Q3085" s="71" t="s">
        <v>10338</v>
      </c>
      <c r="R3085" s="79" t="s">
        <v>10339</v>
      </c>
      <c r="S3085" s="74" t="n">
        <v>45212</v>
      </c>
      <c r="T3085" s="74" t="n">
        <v>45942</v>
      </c>
      <c r="U3085" s="87" t="s">
        <v>10340</v>
      </c>
      <c r="V3085" s="87" t="s">
        <v>10341</v>
      </c>
      <c r="W3085" s="91"/>
      <c r="X3085" s="71" t="s">
        <v>10335</v>
      </c>
      <c r="Y3085" s="71" t="s">
        <v>10342</v>
      </c>
      <c r="Z3085" s="79" t="s">
        <v>10629</v>
      </c>
      <c r="AA3085" s="89"/>
      <c r="AB3085" s="89"/>
      <c r="AC3085" s="89"/>
      <c r="AD3085" s="89"/>
      <c r="AE3085" s="97" t="s">
        <v>12168</v>
      </c>
      <c r="AF3085" s="89"/>
      <c r="AG3085" s="89"/>
      <c r="AH3085" s="89"/>
      <c r="AI3085" s="67" t="s">
        <v>13824</v>
      </c>
      <c r="AJ3085" s="79" t="s">
        <v>10346</v>
      </c>
      <c r="AK3085" s="68"/>
      <c r="AL3085" s="68"/>
      <c r="AM3085" s="68"/>
      <c r="AN3085" s="110"/>
      <c r="AO3085" s="110"/>
      <c r="AP3085" s="107"/>
      <c r="AQ3085" s="68"/>
    </row>
    <row r="3086" customFormat="false" ht="15" hidden="false" customHeight="false" outlineLevel="0" collapsed="false">
      <c r="B3086" s="1" t="str">
        <f aca="false">поверители!$E3086</f>
        <v>06353</v>
      </c>
      <c r="C3086" s="64" t="s">
        <v>1753</v>
      </c>
      <c r="D3086" s="87"/>
      <c r="E3086" s="81" t="s">
        <v>13829</v>
      </c>
      <c r="F3086" s="87"/>
      <c r="G3086" s="63" t="s">
        <v>10335</v>
      </c>
      <c r="H3086" s="81" t="s">
        <v>10956</v>
      </c>
      <c r="I3086" s="67" t="s">
        <v>10363</v>
      </c>
      <c r="J3086" s="89"/>
      <c r="K3086" s="89"/>
      <c r="L3086" s="89"/>
      <c r="M3086" s="89"/>
      <c r="N3086" s="89"/>
      <c r="O3086" s="71" t="s">
        <v>10335</v>
      </c>
      <c r="P3086" s="71"/>
      <c r="Q3086" s="71" t="s">
        <v>10338</v>
      </c>
      <c r="R3086" s="79" t="s">
        <v>10339</v>
      </c>
      <c r="S3086" s="74" t="n">
        <v>45212</v>
      </c>
      <c r="T3086" s="74" t="n">
        <v>45942</v>
      </c>
      <c r="U3086" s="87" t="s">
        <v>10340</v>
      </c>
      <c r="V3086" s="87" t="s">
        <v>10341</v>
      </c>
      <c r="W3086" s="91"/>
      <c r="X3086" s="71" t="s">
        <v>10335</v>
      </c>
      <c r="Y3086" s="71" t="s">
        <v>10342</v>
      </c>
      <c r="Z3086" s="79" t="s">
        <v>10629</v>
      </c>
      <c r="AA3086" s="89"/>
      <c r="AB3086" s="89"/>
      <c r="AC3086" s="89"/>
      <c r="AD3086" s="89"/>
      <c r="AE3086" s="97" t="s">
        <v>12168</v>
      </c>
      <c r="AF3086" s="89"/>
      <c r="AG3086" s="89"/>
      <c r="AH3086" s="89"/>
      <c r="AI3086" s="67" t="s">
        <v>13824</v>
      </c>
      <c r="AJ3086" s="79" t="s">
        <v>10346</v>
      </c>
      <c r="AK3086" s="68"/>
      <c r="AL3086" s="68"/>
      <c r="AM3086" s="68"/>
      <c r="AN3086" s="110"/>
      <c r="AO3086" s="110"/>
      <c r="AP3086" s="107"/>
      <c r="AQ3086" s="68"/>
    </row>
    <row r="3087" customFormat="false" ht="15" hidden="false" customHeight="false" outlineLevel="0" collapsed="false">
      <c r="B3087" s="1" t="str">
        <f aca="false">поверители!$E3087</f>
        <v>06354</v>
      </c>
      <c r="C3087" s="64" t="s">
        <v>1753</v>
      </c>
      <c r="D3087" s="87"/>
      <c r="E3087" s="81" t="s">
        <v>13830</v>
      </c>
      <c r="F3087" s="87"/>
      <c r="G3087" s="63" t="s">
        <v>10335</v>
      </c>
      <c r="H3087" s="81" t="s">
        <v>10956</v>
      </c>
      <c r="I3087" s="67" t="s">
        <v>10363</v>
      </c>
      <c r="J3087" s="89"/>
      <c r="K3087" s="89"/>
      <c r="L3087" s="89"/>
      <c r="M3087" s="89"/>
      <c r="N3087" s="89"/>
      <c r="O3087" s="71" t="s">
        <v>10335</v>
      </c>
      <c r="P3087" s="71"/>
      <c r="Q3087" s="71" t="s">
        <v>10338</v>
      </c>
      <c r="R3087" s="79" t="s">
        <v>10339</v>
      </c>
      <c r="S3087" s="74" t="n">
        <v>45212</v>
      </c>
      <c r="T3087" s="74" t="n">
        <v>45942</v>
      </c>
      <c r="U3087" s="87" t="s">
        <v>10340</v>
      </c>
      <c r="V3087" s="87" t="s">
        <v>10341</v>
      </c>
      <c r="W3087" s="91"/>
      <c r="X3087" s="71" t="s">
        <v>10335</v>
      </c>
      <c r="Y3087" s="71" t="s">
        <v>10342</v>
      </c>
      <c r="Z3087" s="79" t="s">
        <v>10629</v>
      </c>
      <c r="AA3087" s="89"/>
      <c r="AB3087" s="89"/>
      <c r="AC3087" s="89"/>
      <c r="AD3087" s="89"/>
      <c r="AE3087" s="97" t="s">
        <v>12168</v>
      </c>
      <c r="AF3087" s="89"/>
      <c r="AG3087" s="89"/>
      <c r="AH3087" s="89"/>
      <c r="AI3087" s="67" t="s">
        <v>10963</v>
      </c>
      <c r="AJ3087" s="79" t="s">
        <v>10346</v>
      </c>
      <c r="AK3087" s="68"/>
      <c r="AL3087" s="68"/>
      <c r="AM3087" s="68"/>
      <c r="AN3087" s="110"/>
      <c r="AO3087" s="110"/>
      <c r="AP3087" s="107"/>
      <c r="AQ3087" s="68"/>
    </row>
    <row r="3088" customFormat="false" ht="15" hidden="false" customHeight="false" outlineLevel="0" collapsed="false">
      <c r="B3088" s="1" t="str">
        <f aca="false">поверители!$E3088</f>
        <v>06355</v>
      </c>
      <c r="C3088" s="64" t="s">
        <v>1753</v>
      </c>
      <c r="D3088" s="87"/>
      <c r="E3088" s="81" t="s">
        <v>13831</v>
      </c>
      <c r="F3088" s="87"/>
      <c r="G3088" s="63" t="s">
        <v>10335</v>
      </c>
      <c r="H3088" s="81" t="s">
        <v>10956</v>
      </c>
      <c r="I3088" s="67" t="s">
        <v>10363</v>
      </c>
      <c r="J3088" s="89"/>
      <c r="K3088" s="89"/>
      <c r="L3088" s="89"/>
      <c r="M3088" s="89"/>
      <c r="N3088" s="89"/>
      <c r="O3088" s="71" t="s">
        <v>10335</v>
      </c>
      <c r="P3088" s="71"/>
      <c r="Q3088" s="71" t="s">
        <v>10338</v>
      </c>
      <c r="R3088" s="79" t="s">
        <v>10339</v>
      </c>
      <c r="S3088" s="74" t="n">
        <v>45212</v>
      </c>
      <c r="T3088" s="74" t="n">
        <v>45942</v>
      </c>
      <c r="U3088" s="87" t="s">
        <v>10340</v>
      </c>
      <c r="V3088" s="87" t="s">
        <v>10341</v>
      </c>
      <c r="W3088" s="91"/>
      <c r="X3088" s="71" t="s">
        <v>10335</v>
      </c>
      <c r="Y3088" s="71" t="s">
        <v>10342</v>
      </c>
      <c r="Z3088" s="79" t="s">
        <v>10629</v>
      </c>
      <c r="AA3088" s="89"/>
      <c r="AB3088" s="89"/>
      <c r="AC3088" s="89"/>
      <c r="AD3088" s="89"/>
      <c r="AE3088" s="97" t="s">
        <v>12168</v>
      </c>
      <c r="AF3088" s="89"/>
      <c r="AG3088" s="89"/>
      <c r="AH3088" s="89"/>
      <c r="AI3088" s="67" t="s">
        <v>10963</v>
      </c>
      <c r="AJ3088" s="79" t="s">
        <v>10346</v>
      </c>
      <c r="AK3088" s="68"/>
      <c r="AL3088" s="68"/>
      <c r="AM3088" s="68"/>
      <c r="AN3088" s="110"/>
      <c r="AO3088" s="110"/>
      <c r="AP3088" s="107"/>
      <c r="AQ3088" s="68"/>
    </row>
    <row r="3089" customFormat="false" ht="15" hidden="false" customHeight="false" outlineLevel="0" collapsed="false">
      <c r="B3089" s="1" t="str">
        <f aca="false">поверители!$E3089</f>
        <v>06356</v>
      </c>
      <c r="C3089" s="64" t="s">
        <v>1753</v>
      </c>
      <c r="D3089" s="87"/>
      <c r="E3089" s="81" t="s">
        <v>13832</v>
      </c>
      <c r="F3089" s="87"/>
      <c r="G3089" s="63" t="s">
        <v>10335</v>
      </c>
      <c r="H3089" s="81" t="s">
        <v>1756</v>
      </c>
      <c r="I3089" s="67" t="s">
        <v>10363</v>
      </c>
      <c r="J3089" s="89"/>
      <c r="K3089" s="89"/>
      <c r="L3089" s="89"/>
      <c r="M3089" s="89"/>
      <c r="N3089" s="89"/>
      <c r="O3089" s="71" t="s">
        <v>10335</v>
      </c>
      <c r="P3089" s="71"/>
      <c r="Q3089" s="71" t="s">
        <v>10338</v>
      </c>
      <c r="R3089" s="79" t="s">
        <v>10339</v>
      </c>
      <c r="S3089" s="74" t="n">
        <v>45212</v>
      </c>
      <c r="T3089" s="74" t="n">
        <v>45942</v>
      </c>
      <c r="U3089" s="87" t="s">
        <v>10340</v>
      </c>
      <c r="V3089" s="87" t="s">
        <v>10341</v>
      </c>
      <c r="W3089" s="91"/>
      <c r="X3089" s="71" t="s">
        <v>10335</v>
      </c>
      <c r="Y3089" s="71" t="s">
        <v>10342</v>
      </c>
      <c r="Z3089" s="79" t="s">
        <v>10629</v>
      </c>
      <c r="AA3089" s="89"/>
      <c r="AB3089" s="89"/>
      <c r="AC3089" s="89"/>
      <c r="AD3089" s="89"/>
      <c r="AE3089" s="97" t="s">
        <v>12168</v>
      </c>
      <c r="AF3089" s="89"/>
      <c r="AG3089" s="89"/>
      <c r="AH3089" s="89"/>
      <c r="AI3089" s="67" t="s">
        <v>10963</v>
      </c>
      <c r="AJ3089" s="79" t="s">
        <v>10346</v>
      </c>
      <c r="AK3089" s="68"/>
      <c r="AL3089" s="68"/>
      <c r="AM3089" s="68"/>
      <c r="AN3089" s="110"/>
      <c r="AO3089" s="110"/>
      <c r="AP3089" s="107"/>
      <c r="AQ3089" s="68"/>
    </row>
    <row r="3090" customFormat="false" ht="15" hidden="false" customHeight="false" outlineLevel="0" collapsed="false">
      <c r="B3090" s="1" t="str">
        <f aca="false">поверители!$E3090</f>
        <v>06357</v>
      </c>
      <c r="C3090" s="64" t="s">
        <v>1753</v>
      </c>
      <c r="D3090" s="87"/>
      <c r="E3090" s="81" t="s">
        <v>13833</v>
      </c>
      <c r="F3090" s="87"/>
      <c r="G3090" s="63" t="s">
        <v>10335</v>
      </c>
      <c r="H3090" s="81" t="s">
        <v>1756</v>
      </c>
      <c r="I3090" s="67" t="s">
        <v>10363</v>
      </c>
      <c r="J3090" s="89"/>
      <c r="K3090" s="89"/>
      <c r="L3090" s="89"/>
      <c r="M3090" s="89"/>
      <c r="N3090" s="89"/>
      <c r="O3090" s="71" t="s">
        <v>10335</v>
      </c>
      <c r="P3090" s="71"/>
      <c r="Q3090" s="71" t="s">
        <v>10338</v>
      </c>
      <c r="R3090" s="79" t="s">
        <v>10339</v>
      </c>
      <c r="S3090" s="74" t="n">
        <v>45212</v>
      </c>
      <c r="T3090" s="74" t="n">
        <v>45942</v>
      </c>
      <c r="U3090" s="87" t="s">
        <v>10340</v>
      </c>
      <c r="V3090" s="87" t="s">
        <v>10341</v>
      </c>
      <c r="W3090" s="91"/>
      <c r="X3090" s="71" t="s">
        <v>10335</v>
      </c>
      <c r="Y3090" s="71" t="s">
        <v>10342</v>
      </c>
      <c r="Z3090" s="79" t="s">
        <v>10629</v>
      </c>
      <c r="AA3090" s="89"/>
      <c r="AB3090" s="89"/>
      <c r="AC3090" s="89"/>
      <c r="AD3090" s="89"/>
      <c r="AE3090" s="97" t="s">
        <v>12168</v>
      </c>
      <c r="AF3090" s="89"/>
      <c r="AG3090" s="89"/>
      <c r="AH3090" s="89"/>
      <c r="AI3090" s="67" t="s">
        <v>10963</v>
      </c>
      <c r="AJ3090" s="79" t="s">
        <v>10346</v>
      </c>
      <c r="AK3090" s="68"/>
      <c r="AL3090" s="68"/>
      <c r="AM3090" s="68"/>
      <c r="AN3090" s="110"/>
      <c r="AO3090" s="110"/>
      <c r="AP3090" s="107"/>
      <c r="AQ3090" s="68"/>
    </row>
    <row r="3091" customFormat="false" ht="15" hidden="false" customHeight="false" outlineLevel="0" collapsed="false">
      <c r="B3091" s="1" t="str">
        <f aca="false">поверители!$E3091</f>
        <v>06358</v>
      </c>
      <c r="C3091" s="64" t="s">
        <v>1753</v>
      </c>
      <c r="D3091" s="87"/>
      <c r="E3091" s="81" t="s">
        <v>13834</v>
      </c>
      <c r="F3091" s="87"/>
      <c r="G3091" s="63" t="s">
        <v>10335</v>
      </c>
      <c r="H3091" s="81" t="s">
        <v>1756</v>
      </c>
      <c r="I3091" s="67" t="s">
        <v>10363</v>
      </c>
      <c r="J3091" s="89"/>
      <c r="K3091" s="89"/>
      <c r="L3091" s="89"/>
      <c r="M3091" s="89"/>
      <c r="N3091" s="89"/>
      <c r="O3091" s="71" t="s">
        <v>10335</v>
      </c>
      <c r="P3091" s="71"/>
      <c r="Q3091" s="71" t="s">
        <v>10338</v>
      </c>
      <c r="R3091" s="79" t="s">
        <v>10339</v>
      </c>
      <c r="S3091" s="74" t="n">
        <v>45212</v>
      </c>
      <c r="T3091" s="74" t="n">
        <v>45942</v>
      </c>
      <c r="U3091" s="87" t="s">
        <v>10340</v>
      </c>
      <c r="V3091" s="87" t="s">
        <v>10341</v>
      </c>
      <c r="W3091" s="91"/>
      <c r="X3091" s="71" t="s">
        <v>10335</v>
      </c>
      <c r="Y3091" s="71" t="s">
        <v>10342</v>
      </c>
      <c r="Z3091" s="79" t="s">
        <v>10629</v>
      </c>
      <c r="AA3091" s="89"/>
      <c r="AB3091" s="89"/>
      <c r="AC3091" s="89"/>
      <c r="AD3091" s="89"/>
      <c r="AE3091" s="97" t="s">
        <v>12168</v>
      </c>
      <c r="AF3091" s="89"/>
      <c r="AG3091" s="89"/>
      <c r="AH3091" s="89"/>
      <c r="AI3091" s="67" t="s">
        <v>10655</v>
      </c>
      <c r="AJ3091" s="79" t="s">
        <v>10346</v>
      </c>
      <c r="AK3091" s="68"/>
      <c r="AL3091" s="68"/>
      <c r="AM3091" s="68"/>
      <c r="AN3091" s="110"/>
      <c r="AO3091" s="110"/>
      <c r="AP3091" s="107"/>
      <c r="AQ3091" s="68"/>
    </row>
    <row r="3092" customFormat="false" ht="15" hidden="false" customHeight="false" outlineLevel="0" collapsed="false">
      <c r="B3092" s="1" t="str">
        <f aca="false">поверители!$E3092</f>
        <v>06359</v>
      </c>
      <c r="C3092" s="64" t="s">
        <v>1753</v>
      </c>
      <c r="D3092" s="87"/>
      <c r="E3092" s="81" t="s">
        <v>13835</v>
      </c>
      <c r="F3092" s="87"/>
      <c r="G3092" s="63" t="s">
        <v>10335</v>
      </c>
      <c r="H3092" s="81" t="s">
        <v>1756</v>
      </c>
      <c r="I3092" s="67" t="s">
        <v>10363</v>
      </c>
      <c r="J3092" s="89"/>
      <c r="K3092" s="89"/>
      <c r="L3092" s="89"/>
      <c r="M3092" s="89"/>
      <c r="N3092" s="89"/>
      <c r="O3092" s="71" t="s">
        <v>10335</v>
      </c>
      <c r="P3092" s="71"/>
      <c r="Q3092" s="71" t="s">
        <v>10338</v>
      </c>
      <c r="R3092" s="79" t="s">
        <v>10339</v>
      </c>
      <c r="S3092" s="74" t="n">
        <v>45212</v>
      </c>
      <c r="T3092" s="74" t="n">
        <v>45942</v>
      </c>
      <c r="U3092" s="87" t="s">
        <v>10340</v>
      </c>
      <c r="V3092" s="87" t="s">
        <v>10341</v>
      </c>
      <c r="W3092" s="91"/>
      <c r="X3092" s="71" t="s">
        <v>10335</v>
      </c>
      <c r="Y3092" s="71" t="s">
        <v>10342</v>
      </c>
      <c r="Z3092" s="79" t="s">
        <v>10629</v>
      </c>
      <c r="AA3092" s="89"/>
      <c r="AB3092" s="89"/>
      <c r="AC3092" s="89"/>
      <c r="AD3092" s="89"/>
      <c r="AE3092" s="97" t="s">
        <v>12168</v>
      </c>
      <c r="AF3092" s="89"/>
      <c r="AG3092" s="89"/>
      <c r="AH3092" s="89"/>
      <c r="AI3092" s="67" t="s">
        <v>10655</v>
      </c>
      <c r="AJ3092" s="79" t="s">
        <v>42</v>
      </c>
      <c r="AK3092" s="68"/>
      <c r="AL3092" s="68"/>
      <c r="AM3092" s="68"/>
      <c r="AN3092" s="110"/>
      <c r="AO3092" s="110"/>
      <c r="AP3092" s="107"/>
      <c r="AQ3092" s="68"/>
    </row>
    <row r="3093" customFormat="false" ht="15" hidden="false" customHeight="false" outlineLevel="0" collapsed="false">
      <c r="B3093" s="1" t="str">
        <f aca="false">поверители!$E3093</f>
        <v>06360</v>
      </c>
      <c r="C3093" s="64" t="s">
        <v>1753</v>
      </c>
      <c r="D3093" s="87"/>
      <c r="E3093" s="81" t="s">
        <v>13836</v>
      </c>
      <c r="F3093" s="87"/>
      <c r="G3093" s="63" t="s">
        <v>10335</v>
      </c>
      <c r="H3093" s="81" t="s">
        <v>1756</v>
      </c>
      <c r="I3093" s="67" t="s">
        <v>10363</v>
      </c>
      <c r="J3093" s="89"/>
      <c r="K3093" s="89"/>
      <c r="L3093" s="89"/>
      <c r="M3093" s="89"/>
      <c r="N3093" s="89"/>
      <c r="O3093" s="71" t="s">
        <v>10335</v>
      </c>
      <c r="P3093" s="71"/>
      <c r="Q3093" s="71" t="s">
        <v>10338</v>
      </c>
      <c r="R3093" s="79" t="s">
        <v>10339</v>
      </c>
      <c r="S3093" s="74" t="n">
        <v>45212</v>
      </c>
      <c r="T3093" s="74" t="n">
        <v>45942</v>
      </c>
      <c r="U3093" s="87" t="s">
        <v>10340</v>
      </c>
      <c r="V3093" s="87" t="s">
        <v>10341</v>
      </c>
      <c r="W3093" s="91"/>
      <c r="X3093" s="71" t="s">
        <v>10335</v>
      </c>
      <c r="Y3093" s="71" t="s">
        <v>10342</v>
      </c>
      <c r="Z3093" s="79" t="s">
        <v>10629</v>
      </c>
      <c r="AA3093" s="89"/>
      <c r="AB3093" s="89"/>
      <c r="AC3093" s="89"/>
      <c r="AD3093" s="89"/>
      <c r="AE3093" s="97" t="s">
        <v>12168</v>
      </c>
      <c r="AF3093" s="89"/>
      <c r="AG3093" s="89"/>
      <c r="AH3093" s="89"/>
      <c r="AI3093" s="67" t="s">
        <v>10655</v>
      </c>
      <c r="AJ3093" s="79" t="s">
        <v>42</v>
      </c>
      <c r="AK3093" s="68"/>
      <c r="AL3093" s="68"/>
      <c r="AM3093" s="68"/>
      <c r="AN3093" s="110"/>
      <c r="AO3093" s="110"/>
      <c r="AP3093" s="107"/>
      <c r="AQ3093" s="68"/>
    </row>
    <row r="3094" customFormat="false" ht="15" hidden="false" customHeight="false" outlineLevel="0" collapsed="false">
      <c r="B3094" s="1" t="str">
        <f aca="false">поверители!$E3094</f>
        <v>06361</v>
      </c>
      <c r="C3094" s="64" t="s">
        <v>1753</v>
      </c>
      <c r="D3094" s="87"/>
      <c r="E3094" s="81" t="s">
        <v>13837</v>
      </c>
      <c r="F3094" s="87"/>
      <c r="G3094" s="63" t="s">
        <v>10335</v>
      </c>
      <c r="H3094" s="81" t="s">
        <v>1756</v>
      </c>
      <c r="I3094" s="67" t="s">
        <v>10363</v>
      </c>
      <c r="J3094" s="89"/>
      <c r="K3094" s="89"/>
      <c r="L3094" s="89"/>
      <c r="M3094" s="89"/>
      <c r="N3094" s="89"/>
      <c r="O3094" s="71" t="s">
        <v>10335</v>
      </c>
      <c r="P3094" s="71"/>
      <c r="Q3094" s="71" t="s">
        <v>10338</v>
      </c>
      <c r="R3094" s="79" t="s">
        <v>10339</v>
      </c>
      <c r="S3094" s="74" t="n">
        <v>45212</v>
      </c>
      <c r="T3094" s="74" t="n">
        <v>45942</v>
      </c>
      <c r="U3094" s="87" t="s">
        <v>10340</v>
      </c>
      <c r="V3094" s="87" t="s">
        <v>10341</v>
      </c>
      <c r="W3094" s="91"/>
      <c r="X3094" s="71" t="s">
        <v>10335</v>
      </c>
      <c r="Y3094" s="71" t="s">
        <v>10342</v>
      </c>
      <c r="Z3094" s="79" t="s">
        <v>10629</v>
      </c>
      <c r="AA3094" s="89"/>
      <c r="AB3094" s="89"/>
      <c r="AC3094" s="89"/>
      <c r="AD3094" s="89"/>
      <c r="AE3094" s="97" t="s">
        <v>12168</v>
      </c>
      <c r="AF3094" s="89"/>
      <c r="AG3094" s="89"/>
      <c r="AH3094" s="89"/>
      <c r="AI3094" s="67" t="s">
        <v>10655</v>
      </c>
      <c r="AJ3094" s="79" t="s">
        <v>42</v>
      </c>
      <c r="AK3094" s="68"/>
      <c r="AL3094" s="68"/>
      <c r="AM3094" s="68"/>
      <c r="AN3094" s="110"/>
      <c r="AO3094" s="110"/>
      <c r="AP3094" s="107"/>
      <c r="AQ3094" s="68"/>
    </row>
    <row r="3095" customFormat="false" ht="15" hidden="false" customHeight="false" outlineLevel="0" collapsed="false">
      <c r="B3095" s="1" t="str">
        <f aca="false">поверители!$E3095</f>
        <v>06362</v>
      </c>
      <c r="C3095" s="64" t="s">
        <v>1753</v>
      </c>
      <c r="D3095" s="87"/>
      <c r="E3095" s="81" t="s">
        <v>13838</v>
      </c>
      <c r="F3095" s="87"/>
      <c r="G3095" s="63" t="s">
        <v>10335</v>
      </c>
      <c r="H3095" s="81" t="s">
        <v>1756</v>
      </c>
      <c r="I3095" s="67" t="s">
        <v>10363</v>
      </c>
      <c r="J3095" s="89"/>
      <c r="K3095" s="89"/>
      <c r="L3095" s="89"/>
      <c r="M3095" s="89"/>
      <c r="N3095" s="89"/>
      <c r="O3095" s="71" t="s">
        <v>10335</v>
      </c>
      <c r="P3095" s="71"/>
      <c r="Q3095" s="71" t="s">
        <v>10338</v>
      </c>
      <c r="R3095" s="79" t="s">
        <v>10339</v>
      </c>
      <c r="S3095" s="74" t="n">
        <v>45212</v>
      </c>
      <c r="T3095" s="74" t="n">
        <v>45942</v>
      </c>
      <c r="U3095" s="87" t="s">
        <v>10340</v>
      </c>
      <c r="V3095" s="87" t="s">
        <v>10341</v>
      </c>
      <c r="W3095" s="91"/>
      <c r="X3095" s="71" t="s">
        <v>10335</v>
      </c>
      <c r="Y3095" s="71" t="s">
        <v>10342</v>
      </c>
      <c r="Z3095" s="79" t="s">
        <v>10629</v>
      </c>
      <c r="AA3095" s="89"/>
      <c r="AB3095" s="89"/>
      <c r="AC3095" s="89"/>
      <c r="AD3095" s="89"/>
      <c r="AE3095" s="97" t="s">
        <v>12168</v>
      </c>
      <c r="AF3095" s="89"/>
      <c r="AG3095" s="89"/>
      <c r="AH3095" s="89"/>
      <c r="AI3095" s="67" t="s">
        <v>10655</v>
      </c>
      <c r="AJ3095" s="79" t="s">
        <v>42</v>
      </c>
      <c r="AK3095" s="68"/>
      <c r="AL3095" s="68"/>
      <c r="AM3095" s="68"/>
      <c r="AN3095" s="110"/>
      <c r="AO3095" s="110"/>
      <c r="AP3095" s="107"/>
      <c r="AQ3095" s="68"/>
    </row>
    <row r="3096" customFormat="false" ht="15" hidden="false" customHeight="false" outlineLevel="0" collapsed="false">
      <c r="B3096" s="1" t="str">
        <f aca="false">поверители!$E3096</f>
        <v>06363</v>
      </c>
      <c r="C3096" s="64" t="s">
        <v>1753</v>
      </c>
      <c r="D3096" s="87"/>
      <c r="E3096" s="81" t="s">
        <v>13839</v>
      </c>
      <c r="F3096" s="87"/>
      <c r="G3096" s="63" t="s">
        <v>10335</v>
      </c>
      <c r="H3096" s="81" t="s">
        <v>10956</v>
      </c>
      <c r="I3096" s="67" t="s">
        <v>10363</v>
      </c>
      <c r="J3096" s="89"/>
      <c r="K3096" s="89"/>
      <c r="L3096" s="89"/>
      <c r="M3096" s="89"/>
      <c r="N3096" s="89"/>
      <c r="O3096" s="71" t="s">
        <v>10335</v>
      </c>
      <c r="P3096" s="71"/>
      <c r="Q3096" s="71" t="s">
        <v>10338</v>
      </c>
      <c r="R3096" s="79" t="s">
        <v>10339</v>
      </c>
      <c r="S3096" s="74" t="n">
        <v>45212</v>
      </c>
      <c r="T3096" s="74" t="n">
        <v>45942</v>
      </c>
      <c r="U3096" s="87" t="s">
        <v>10340</v>
      </c>
      <c r="V3096" s="87" t="s">
        <v>10341</v>
      </c>
      <c r="W3096" s="91"/>
      <c r="X3096" s="71" t="s">
        <v>10335</v>
      </c>
      <c r="Y3096" s="71" t="s">
        <v>10342</v>
      </c>
      <c r="Z3096" s="79" t="s">
        <v>10629</v>
      </c>
      <c r="AA3096" s="89"/>
      <c r="AB3096" s="89"/>
      <c r="AC3096" s="89"/>
      <c r="AD3096" s="89"/>
      <c r="AE3096" s="97" t="s">
        <v>12168</v>
      </c>
      <c r="AF3096" s="89"/>
      <c r="AG3096" s="89"/>
      <c r="AH3096" s="89"/>
      <c r="AI3096" s="67" t="s">
        <v>10655</v>
      </c>
      <c r="AJ3096" s="79" t="s">
        <v>42</v>
      </c>
      <c r="AK3096" s="68"/>
      <c r="AL3096" s="68"/>
      <c r="AM3096" s="68"/>
      <c r="AN3096" s="110"/>
      <c r="AO3096" s="110"/>
      <c r="AP3096" s="107"/>
      <c r="AQ3096" s="68"/>
    </row>
    <row r="3097" customFormat="false" ht="15" hidden="false" customHeight="false" outlineLevel="0" collapsed="false">
      <c r="B3097" s="1" t="str">
        <f aca="false">поверители!$E3097</f>
        <v>06364</v>
      </c>
      <c r="C3097" s="64" t="s">
        <v>1753</v>
      </c>
      <c r="D3097" s="87"/>
      <c r="E3097" s="81" t="s">
        <v>13840</v>
      </c>
      <c r="F3097" s="87"/>
      <c r="G3097" s="63" t="s">
        <v>10335</v>
      </c>
      <c r="H3097" s="81" t="s">
        <v>10956</v>
      </c>
      <c r="I3097" s="67" t="s">
        <v>10363</v>
      </c>
      <c r="J3097" s="89"/>
      <c r="K3097" s="89"/>
      <c r="L3097" s="89"/>
      <c r="M3097" s="89"/>
      <c r="N3097" s="89"/>
      <c r="O3097" s="71" t="s">
        <v>10335</v>
      </c>
      <c r="P3097" s="71"/>
      <c r="Q3097" s="71" t="s">
        <v>10338</v>
      </c>
      <c r="R3097" s="79" t="s">
        <v>10339</v>
      </c>
      <c r="S3097" s="74" t="n">
        <v>45212</v>
      </c>
      <c r="T3097" s="74" t="n">
        <v>45942</v>
      </c>
      <c r="U3097" s="87" t="s">
        <v>10340</v>
      </c>
      <c r="V3097" s="87" t="s">
        <v>10341</v>
      </c>
      <c r="W3097" s="91"/>
      <c r="X3097" s="71" t="s">
        <v>10335</v>
      </c>
      <c r="Y3097" s="71" t="s">
        <v>10342</v>
      </c>
      <c r="Z3097" s="79" t="s">
        <v>10629</v>
      </c>
      <c r="AA3097" s="89"/>
      <c r="AB3097" s="89"/>
      <c r="AC3097" s="89"/>
      <c r="AD3097" s="89"/>
      <c r="AE3097" s="97" t="s">
        <v>12168</v>
      </c>
      <c r="AF3097" s="89"/>
      <c r="AG3097" s="89"/>
      <c r="AH3097" s="89"/>
      <c r="AI3097" s="67" t="s">
        <v>10655</v>
      </c>
      <c r="AJ3097" s="79" t="s">
        <v>42</v>
      </c>
      <c r="AK3097" s="68"/>
      <c r="AL3097" s="68"/>
      <c r="AM3097" s="68"/>
      <c r="AN3097" s="110"/>
      <c r="AO3097" s="110"/>
      <c r="AP3097" s="107"/>
      <c r="AQ3097" s="68"/>
    </row>
    <row r="3098" customFormat="false" ht="15" hidden="false" customHeight="false" outlineLevel="0" collapsed="false">
      <c r="B3098" s="1" t="str">
        <f aca="false">поверители!$E3098</f>
        <v>06365</v>
      </c>
      <c r="C3098" s="64" t="s">
        <v>1753</v>
      </c>
      <c r="D3098" s="87"/>
      <c r="E3098" s="81" t="s">
        <v>13841</v>
      </c>
      <c r="F3098" s="87"/>
      <c r="G3098" s="63" t="s">
        <v>10335</v>
      </c>
      <c r="H3098" s="81" t="s">
        <v>10956</v>
      </c>
      <c r="I3098" s="67" t="s">
        <v>10363</v>
      </c>
      <c r="J3098" s="89"/>
      <c r="K3098" s="89"/>
      <c r="L3098" s="89"/>
      <c r="M3098" s="89"/>
      <c r="N3098" s="89"/>
      <c r="O3098" s="71" t="s">
        <v>10335</v>
      </c>
      <c r="P3098" s="71"/>
      <c r="Q3098" s="71" t="s">
        <v>10338</v>
      </c>
      <c r="R3098" s="79" t="s">
        <v>10339</v>
      </c>
      <c r="S3098" s="74" t="n">
        <v>45212</v>
      </c>
      <c r="T3098" s="74" t="n">
        <v>45942</v>
      </c>
      <c r="U3098" s="87" t="s">
        <v>10340</v>
      </c>
      <c r="V3098" s="87" t="s">
        <v>10341</v>
      </c>
      <c r="W3098" s="91"/>
      <c r="X3098" s="71" t="s">
        <v>10335</v>
      </c>
      <c r="Y3098" s="71" t="s">
        <v>10342</v>
      </c>
      <c r="Z3098" s="79" t="s">
        <v>10629</v>
      </c>
      <c r="AA3098" s="89"/>
      <c r="AB3098" s="89"/>
      <c r="AC3098" s="89"/>
      <c r="AD3098" s="89"/>
      <c r="AE3098" s="97" t="s">
        <v>12168</v>
      </c>
      <c r="AF3098" s="89"/>
      <c r="AG3098" s="89"/>
      <c r="AH3098" s="89"/>
      <c r="AI3098" s="67" t="s">
        <v>10655</v>
      </c>
      <c r="AJ3098" s="79" t="s">
        <v>42</v>
      </c>
      <c r="AK3098" s="68"/>
      <c r="AL3098" s="68"/>
      <c r="AM3098" s="68"/>
      <c r="AN3098" s="110"/>
      <c r="AO3098" s="110"/>
      <c r="AP3098" s="107"/>
      <c r="AQ3098" s="68"/>
    </row>
    <row r="3099" customFormat="false" ht="15" hidden="false" customHeight="false" outlineLevel="0" collapsed="false">
      <c r="B3099" s="1" t="str">
        <f aca="false">поверители!$E3099</f>
        <v>06366</v>
      </c>
      <c r="C3099" s="64" t="s">
        <v>1753</v>
      </c>
      <c r="D3099" s="87"/>
      <c r="E3099" s="81" t="s">
        <v>13842</v>
      </c>
      <c r="F3099" s="87"/>
      <c r="G3099" s="63" t="s">
        <v>10335</v>
      </c>
      <c r="H3099" s="81" t="s">
        <v>10956</v>
      </c>
      <c r="I3099" s="67" t="s">
        <v>10363</v>
      </c>
      <c r="J3099" s="89"/>
      <c r="K3099" s="89"/>
      <c r="L3099" s="89"/>
      <c r="M3099" s="89"/>
      <c r="N3099" s="89"/>
      <c r="O3099" s="71" t="s">
        <v>10335</v>
      </c>
      <c r="P3099" s="71"/>
      <c r="Q3099" s="71" t="s">
        <v>10338</v>
      </c>
      <c r="R3099" s="79" t="s">
        <v>10339</v>
      </c>
      <c r="S3099" s="74" t="n">
        <v>45212</v>
      </c>
      <c r="T3099" s="74" t="n">
        <v>45942</v>
      </c>
      <c r="U3099" s="87" t="s">
        <v>10340</v>
      </c>
      <c r="V3099" s="87" t="s">
        <v>10341</v>
      </c>
      <c r="W3099" s="91"/>
      <c r="X3099" s="71" t="s">
        <v>10335</v>
      </c>
      <c r="Y3099" s="71" t="s">
        <v>10342</v>
      </c>
      <c r="Z3099" s="79" t="s">
        <v>10629</v>
      </c>
      <c r="AA3099" s="89"/>
      <c r="AB3099" s="89"/>
      <c r="AC3099" s="89"/>
      <c r="AD3099" s="89"/>
      <c r="AE3099" s="97" t="s">
        <v>12168</v>
      </c>
      <c r="AF3099" s="89"/>
      <c r="AG3099" s="89"/>
      <c r="AH3099" s="89"/>
      <c r="AI3099" s="67" t="s">
        <v>10655</v>
      </c>
      <c r="AJ3099" s="79" t="s">
        <v>42</v>
      </c>
      <c r="AK3099" s="68"/>
      <c r="AL3099" s="68"/>
      <c r="AM3099" s="68"/>
      <c r="AN3099" s="110"/>
      <c r="AO3099" s="110"/>
      <c r="AP3099" s="107"/>
      <c r="AQ3099" s="68"/>
    </row>
    <row r="3100" customFormat="false" ht="15" hidden="false" customHeight="false" outlineLevel="0" collapsed="false">
      <c r="B3100" s="1" t="str">
        <f aca="false">поверители!$E3100</f>
        <v>06367</v>
      </c>
      <c r="C3100" s="64" t="s">
        <v>1753</v>
      </c>
      <c r="D3100" s="87"/>
      <c r="E3100" s="81" t="s">
        <v>13843</v>
      </c>
      <c r="F3100" s="87"/>
      <c r="G3100" s="63" t="s">
        <v>10335</v>
      </c>
      <c r="H3100" s="81" t="s">
        <v>10956</v>
      </c>
      <c r="I3100" s="67" t="s">
        <v>10363</v>
      </c>
      <c r="J3100" s="89"/>
      <c r="K3100" s="89"/>
      <c r="L3100" s="89"/>
      <c r="M3100" s="89"/>
      <c r="N3100" s="89"/>
      <c r="O3100" s="71" t="s">
        <v>10335</v>
      </c>
      <c r="P3100" s="71"/>
      <c r="Q3100" s="71" t="s">
        <v>10338</v>
      </c>
      <c r="R3100" s="79" t="s">
        <v>10339</v>
      </c>
      <c r="S3100" s="74" t="n">
        <v>45212</v>
      </c>
      <c r="T3100" s="74" t="n">
        <v>45942</v>
      </c>
      <c r="U3100" s="87" t="s">
        <v>10340</v>
      </c>
      <c r="V3100" s="87" t="s">
        <v>10341</v>
      </c>
      <c r="W3100" s="91"/>
      <c r="X3100" s="71" t="s">
        <v>10335</v>
      </c>
      <c r="Y3100" s="71" t="s">
        <v>10342</v>
      </c>
      <c r="Z3100" s="79" t="s">
        <v>10629</v>
      </c>
      <c r="AA3100" s="89"/>
      <c r="AB3100" s="89"/>
      <c r="AC3100" s="89"/>
      <c r="AD3100" s="89"/>
      <c r="AE3100" s="97" t="s">
        <v>12168</v>
      </c>
      <c r="AF3100" s="89"/>
      <c r="AG3100" s="89"/>
      <c r="AH3100" s="89"/>
      <c r="AI3100" s="67" t="s">
        <v>10655</v>
      </c>
      <c r="AJ3100" s="79" t="s">
        <v>42</v>
      </c>
      <c r="AK3100" s="68"/>
      <c r="AL3100" s="68"/>
      <c r="AM3100" s="68"/>
      <c r="AN3100" s="110"/>
      <c r="AO3100" s="110"/>
      <c r="AP3100" s="107"/>
      <c r="AQ3100" s="68"/>
    </row>
    <row r="3101" customFormat="false" ht="15" hidden="false" customHeight="false" outlineLevel="0" collapsed="false">
      <c r="B3101" s="1" t="str">
        <f aca="false">поверители!$E3101</f>
        <v>Р00964</v>
      </c>
      <c r="C3101" s="64" t="s">
        <v>291</v>
      </c>
      <c r="D3101" s="87"/>
      <c r="E3101" s="67" t="s">
        <v>13844</v>
      </c>
      <c r="F3101" s="87"/>
      <c r="G3101" s="63" t="s">
        <v>10335</v>
      </c>
      <c r="H3101" s="63" t="s">
        <v>404</v>
      </c>
      <c r="I3101" s="67" t="s">
        <v>10458</v>
      </c>
      <c r="J3101" s="89"/>
      <c r="K3101" s="89"/>
      <c r="L3101" s="89"/>
      <c r="M3101" s="89"/>
      <c r="N3101" s="89"/>
      <c r="O3101" s="71" t="s">
        <v>10335</v>
      </c>
      <c r="P3101" s="71"/>
      <c r="Q3101" s="71" t="s">
        <v>10338</v>
      </c>
      <c r="R3101" s="79" t="s">
        <v>10339</v>
      </c>
      <c r="S3101" s="74" t="n">
        <v>45212</v>
      </c>
      <c r="T3101" s="74" t="n">
        <v>45577</v>
      </c>
      <c r="U3101" s="87" t="s">
        <v>10340</v>
      </c>
      <c r="V3101" s="87" t="s">
        <v>10341</v>
      </c>
      <c r="W3101" s="91"/>
      <c r="X3101" s="71" t="s">
        <v>10335</v>
      </c>
      <c r="Y3101" s="71" t="s">
        <v>10342</v>
      </c>
      <c r="Z3101" s="79" t="s">
        <v>10629</v>
      </c>
      <c r="AA3101" s="89"/>
      <c r="AB3101" s="89"/>
      <c r="AC3101" s="89"/>
      <c r="AD3101" s="89"/>
      <c r="AE3101" s="97" t="s">
        <v>10630</v>
      </c>
      <c r="AF3101" s="89"/>
      <c r="AG3101" s="89"/>
      <c r="AH3101" s="89"/>
      <c r="AI3101" s="67" t="s">
        <v>12626</v>
      </c>
      <c r="AJ3101" s="79" t="s">
        <v>42</v>
      </c>
      <c r="AK3101" s="68"/>
      <c r="AL3101" s="68"/>
      <c r="AM3101" s="68"/>
      <c r="AN3101" s="110"/>
      <c r="AO3101" s="110"/>
      <c r="AP3101" s="107"/>
      <c r="AQ3101" s="68"/>
    </row>
    <row r="3102" customFormat="false" ht="17.9" hidden="false" customHeight="false" outlineLevel="0" collapsed="false">
      <c r="B3102" s="1" t="str">
        <f aca="false">поверители!$E3102</f>
        <v>Р01262</v>
      </c>
      <c r="C3102" s="64" t="s">
        <v>291</v>
      </c>
      <c r="D3102" s="87"/>
      <c r="E3102" s="81" t="s">
        <v>13845</v>
      </c>
      <c r="F3102" s="87"/>
      <c r="G3102" s="63" t="s">
        <v>10335</v>
      </c>
      <c r="H3102" s="63" t="s">
        <v>404</v>
      </c>
      <c r="I3102" s="67" t="s">
        <v>10564</v>
      </c>
      <c r="J3102" s="89"/>
      <c r="K3102" s="89"/>
      <c r="L3102" s="89"/>
      <c r="M3102" s="89"/>
      <c r="N3102" s="89"/>
      <c r="O3102" s="71" t="s">
        <v>10335</v>
      </c>
      <c r="P3102" s="71"/>
      <c r="Q3102" s="71" t="s">
        <v>10338</v>
      </c>
      <c r="R3102" s="79" t="s">
        <v>10339</v>
      </c>
      <c r="S3102" s="74" t="n">
        <v>45212</v>
      </c>
      <c r="T3102" s="74" t="n">
        <v>45577</v>
      </c>
      <c r="U3102" s="87" t="s">
        <v>10340</v>
      </c>
      <c r="V3102" s="87" t="s">
        <v>10341</v>
      </c>
      <c r="W3102" s="91"/>
      <c r="X3102" s="71" t="s">
        <v>10335</v>
      </c>
      <c r="Y3102" s="71" t="s">
        <v>10342</v>
      </c>
      <c r="Z3102" s="79" t="s">
        <v>10629</v>
      </c>
      <c r="AA3102" s="89"/>
      <c r="AB3102" s="89"/>
      <c r="AC3102" s="89"/>
      <c r="AD3102" s="89"/>
      <c r="AE3102" s="97" t="s">
        <v>10630</v>
      </c>
      <c r="AF3102" s="89"/>
      <c r="AG3102" s="89"/>
      <c r="AH3102" s="89"/>
      <c r="AI3102" s="104" t="s">
        <v>12070</v>
      </c>
      <c r="AJ3102" s="79" t="s">
        <v>42</v>
      </c>
      <c r="AK3102" s="68"/>
      <c r="AL3102" s="68"/>
      <c r="AM3102" s="68"/>
      <c r="AN3102" s="110"/>
      <c r="AO3102" s="110"/>
      <c r="AP3102" s="107"/>
      <c r="AQ3102" s="68"/>
    </row>
    <row r="3103" customFormat="false" ht="17.9" hidden="false" customHeight="false" outlineLevel="0" collapsed="false">
      <c r="B3103" s="1" t="str">
        <f aca="false">поверители!$E3103</f>
        <v>Р00830</v>
      </c>
      <c r="C3103" s="64" t="s">
        <v>307</v>
      </c>
      <c r="D3103" s="87"/>
      <c r="E3103" s="81" t="s">
        <v>13846</v>
      </c>
      <c r="F3103" s="87"/>
      <c r="G3103" s="63" t="s">
        <v>10335</v>
      </c>
      <c r="H3103" s="63" t="s">
        <v>11065</v>
      </c>
      <c r="I3103" s="67" t="s">
        <v>10564</v>
      </c>
      <c r="J3103" s="89"/>
      <c r="K3103" s="89"/>
      <c r="L3103" s="89"/>
      <c r="M3103" s="89"/>
      <c r="N3103" s="89"/>
      <c r="O3103" s="71" t="s">
        <v>10335</v>
      </c>
      <c r="P3103" s="71"/>
      <c r="Q3103" s="71" t="s">
        <v>10338</v>
      </c>
      <c r="R3103" s="79" t="s">
        <v>10339</v>
      </c>
      <c r="S3103" s="74" t="n">
        <v>45212</v>
      </c>
      <c r="T3103" s="74" t="n">
        <v>45942</v>
      </c>
      <c r="U3103" s="87" t="s">
        <v>10340</v>
      </c>
      <c r="V3103" s="87" t="s">
        <v>10341</v>
      </c>
      <c r="W3103" s="91"/>
      <c r="X3103" s="71" t="s">
        <v>10335</v>
      </c>
      <c r="Y3103" s="71" t="s">
        <v>10342</v>
      </c>
      <c r="Z3103" s="79" t="s">
        <v>10629</v>
      </c>
      <c r="AA3103" s="89"/>
      <c r="AB3103" s="89"/>
      <c r="AC3103" s="89"/>
      <c r="AD3103" s="89"/>
      <c r="AE3103" s="97" t="s">
        <v>10630</v>
      </c>
      <c r="AF3103" s="89"/>
      <c r="AG3103" s="89"/>
      <c r="AH3103" s="89"/>
      <c r="AI3103" s="104" t="s">
        <v>12070</v>
      </c>
      <c r="AJ3103" s="79" t="s">
        <v>42</v>
      </c>
      <c r="AK3103" s="68"/>
      <c r="AL3103" s="68"/>
      <c r="AM3103" s="68"/>
      <c r="AN3103" s="110"/>
      <c r="AO3103" s="110"/>
      <c r="AP3103" s="107"/>
      <c r="AQ3103" s="68"/>
    </row>
    <row r="3104" customFormat="false" ht="17.9" hidden="false" customHeight="false" outlineLevel="0" collapsed="false">
      <c r="B3104" s="1" t="str">
        <f aca="false">поверители!$E3104</f>
        <v>Р00951</v>
      </c>
      <c r="C3104" s="64" t="s">
        <v>291</v>
      </c>
      <c r="D3104" s="87"/>
      <c r="E3104" s="81" t="s">
        <v>13847</v>
      </c>
      <c r="F3104" s="87"/>
      <c r="G3104" s="63" t="s">
        <v>10335</v>
      </c>
      <c r="H3104" s="63" t="s">
        <v>404</v>
      </c>
      <c r="I3104" s="67" t="s">
        <v>10458</v>
      </c>
      <c r="J3104" s="89"/>
      <c r="K3104" s="89"/>
      <c r="L3104" s="89"/>
      <c r="M3104" s="89"/>
      <c r="N3104" s="89"/>
      <c r="O3104" s="71" t="s">
        <v>10335</v>
      </c>
      <c r="P3104" s="71"/>
      <c r="Q3104" s="71" t="s">
        <v>10338</v>
      </c>
      <c r="R3104" s="79" t="s">
        <v>10339</v>
      </c>
      <c r="S3104" s="74" t="n">
        <v>45212</v>
      </c>
      <c r="T3104" s="74" t="n">
        <v>45577</v>
      </c>
      <c r="U3104" s="87" t="s">
        <v>10340</v>
      </c>
      <c r="V3104" s="87" t="s">
        <v>10341</v>
      </c>
      <c r="W3104" s="91"/>
      <c r="X3104" s="71" t="s">
        <v>10335</v>
      </c>
      <c r="Y3104" s="71" t="s">
        <v>10342</v>
      </c>
      <c r="Z3104" s="79" t="s">
        <v>10629</v>
      </c>
      <c r="AA3104" s="89"/>
      <c r="AB3104" s="89"/>
      <c r="AC3104" s="89"/>
      <c r="AD3104" s="89"/>
      <c r="AE3104" s="97" t="s">
        <v>10630</v>
      </c>
      <c r="AF3104" s="89"/>
      <c r="AG3104" s="89"/>
      <c r="AH3104" s="89"/>
      <c r="AI3104" s="104" t="s">
        <v>12070</v>
      </c>
      <c r="AJ3104" s="79" t="s">
        <v>42</v>
      </c>
      <c r="AK3104" s="68"/>
      <c r="AL3104" s="68"/>
      <c r="AM3104" s="68"/>
      <c r="AN3104" s="110"/>
      <c r="AO3104" s="110"/>
      <c r="AP3104" s="107"/>
      <c r="AQ3104" s="68"/>
    </row>
    <row r="3105" customFormat="false" ht="17.9" hidden="false" customHeight="false" outlineLevel="0" collapsed="false">
      <c r="B3105" s="1" t="str">
        <f aca="false">поверители!$E3105</f>
        <v>Р00818</v>
      </c>
      <c r="C3105" s="64" t="s">
        <v>291</v>
      </c>
      <c r="D3105" s="87"/>
      <c r="E3105" s="81" t="s">
        <v>13848</v>
      </c>
      <c r="F3105" s="87"/>
      <c r="G3105" s="63" t="s">
        <v>10335</v>
      </c>
      <c r="H3105" s="63" t="s">
        <v>404</v>
      </c>
      <c r="I3105" s="67" t="s">
        <v>10667</v>
      </c>
      <c r="J3105" s="89"/>
      <c r="K3105" s="89"/>
      <c r="L3105" s="89"/>
      <c r="M3105" s="89"/>
      <c r="N3105" s="89"/>
      <c r="O3105" s="71" t="s">
        <v>10335</v>
      </c>
      <c r="P3105" s="71"/>
      <c r="Q3105" s="71" t="s">
        <v>10338</v>
      </c>
      <c r="R3105" s="79" t="s">
        <v>10339</v>
      </c>
      <c r="S3105" s="74" t="n">
        <v>45212</v>
      </c>
      <c r="T3105" s="74" t="n">
        <v>45577</v>
      </c>
      <c r="U3105" s="87" t="s">
        <v>10340</v>
      </c>
      <c r="V3105" s="87" t="s">
        <v>10341</v>
      </c>
      <c r="W3105" s="91"/>
      <c r="X3105" s="71" t="s">
        <v>10335</v>
      </c>
      <c r="Y3105" s="71" t="s">
        <v>10342</v>
      </c>
      <c r="Z3105" s="79" t="s">
        <v>10629</v>
      </c>
      <c r="AA3105" s="89"/>
      <c r="AB3105" s="89"/>
      <c r="AC3105" s="89"/>
      <c r="AD3105" s="89"/>
      <c r="AE3105" s="97" t="s">
        <v>10630</v>
      </c>
      <c r="AF3105" s="89"/>
      <c r="AG3105" s="89"/>
      <c r="AH3105" s="89"/>
      <c r="AI3105" s="104" t="s">
        <v>12070</v>
      </c>
      <c r="AJ3105" s="79" t="s">
        <v>42</v>
      </c>
      <c r="AK3105" s="68"/>
      <c r="AL3105" s="68"/>
      <c r="AM3105" s="68"/>
      <c r="AN3105" s="110"/>
      <c r="AO3105" s="110"/>
      <c r="AP3105" s="107"/>
      <c r="AQ3105" s="68"/>
    </row>
    <row r="3106" customFormat="false" ht="15" hidden="false" customHeight="false" outlineLevel="0" collapsed="false">
      <c r="B3106" s="1" t="str">
        <f aca="false">поверители!$E3106</f>
        <v>Р00961</v>
      </c>
      <c r="C3106" s="64" t="s">
        <v>291</v>
      </c>
      <c r="D3106" s="87"/>
      <c r="E3106" s="81" t="s">
        <v>13849</v>
      </c>
      <c r="F3106" s="87"/>
      <c r="G3106" s="63" t="s">
        <v>10335</v>
      </c>
      <c r="H3106" s="63" t="s">
        <v>404</v>
      </c>
      <c r="I3106" s="67" t="s">
        <v>10670</v>
      </c>
      <c r="J3106" s="89"/>
      <c r="K3106" s="89"/>
      <c r="L3106" s="89"/>
      <c r="M3106" s="89"/>
      <c r="N3106" s="89"/>
      <c r="O3106" s="71" t="s">
        <v>10335</v>
      </c>
      <c r="P3106" s="71"/>
      <c r="Q3106" s="71" t="s">
        <v>10338</v>
      </c>
      <c r="R3106" s="79" t="s">
        <v>10339</v>
      </c>
      <c r="S3106" s="74" t="n">
        <v>45212</v>
      </c>
      <c r="T3106" s="74" t="n">
        <v>45577</v>
      </c>
      <c r="U3106" s="87" t="s">
        <v>10340</v>
      </c>
      <c r="V3106" s="87" t="s">
        <v>10341</v>
      </c>
      <c r="W3106" s="91"/>
      <c r="X3106" s="71" t="s">
        <v>10335</v>
      </c>
      <c r="Y3106" s="71" t="s">
        <v>10342</v>
      </c>
      <c r="Z3106" s="79" t="s">
        <v>10629</v>
      </c>
      <c r="AA3106" s="89"/>
      <c r="AB3106" s="89"/>
      <c r="AC3106" s="89"/>
      <c r="AD3106" s="89"/>
      <c r="AE3106" s="97" t="s">
        <v>10630</v>
      </c>
      <c r="AF3106" s="89"/>
      <c r="AG3106" s="89"/>
      <c r="AH3106" s="89"/>
      <c r="AI3106" s="67" t="s">
        <v>10650</v>
      </c>
      <c r="AJ3106" s="79" t="s">
        <v>42</v>
      </c>
      <c r="AK3106" s="68"/>
      <c r="AL3106" s="68"/>
      <c r="AM3106" s="68"/>
      <c r="AN3106" s="110"/>
      <c r="AO3106" s="110"/>
      <c r="AP3106" s="107"/>
      <c r="AQ3106" s="68"/>
    </row>
    <row r="3107" customFormat="false" ht="17.9" hidden="false" customHeight="false" outlineLevel="0" collapsed="false">
      <c r="B3107" s="1" t="str">
        <f aca="false">поверители!$E3107</f>
        <v>Р01231</v>
      </c>
      <c r="C3107" s="64" t="s">
        <v>291</v>
      </c>
      <c r="D3107" s="87"/>
      <c r="E3107" s="81" t="s">
        <v>13850</v>
      </c>
      <c r="F3107" s="87"/>
      <c r="G3107" s="63" t="s">
        <v>10335</v>
      </c>
      <c r="H3107" s="63" t="s">
        <v>404</v>
      </c>
      <c r="I3107" s="67" t="s">
        <v>10670</v>
      </c>
      <c r="J3107" s="89"/>
      <c r="K3107" s="89"/>
      <c r="L3107" s="89"/>
      <c r="M3107" s="89"/>
      <c r="N3107" s="89"/>
      <c r="O3107" s="71" t="s">
        <v>10335</v>
      </c>
      <c r="P3107" s="71"/>
      <c r="Q3107" s="71" t="s">
        <v>10338</v>
      </c>
      <c r="R3107" s="79" t="s">
        <v>10339</v>
      </c>
      <c r="S3107" s="74" t="n">
        <v>45212</v>
      </c>
      <c r="T3107" s="74" t="n">
        <v>45577</v>
      </c>
      <c r="U3107" s="87" t="s">
        <v>10340</v>
      </c>
      <c r="V3107" s="87" t="s">
        <v>10341</v>
      </c>
      <c r="W3107" s="91"/>
      <c r="X3107" s="71" t="s">
        <v>10335</v>
      </c>
      <c r="Y3107" s="71" t="s">
        <v>10342</v>
      </c>
      <c r="Z3107" s="79" t="s">
        <v>10629</v>
      </c>
      <c r="AA3107" s="89"/>
      <c r="AB3107" s="89"/>
      <c r="AC3107" s="89"/>
      <c r="AD3107" s="89"/>
      <c r="AE3107" s="97" t="s">
        <v>10630</v>
      </c>
      <c r="AF3107" s="89"/>
      <c r="AG3107" s="89"/>
      <c r="AH3107" s="89"/>
      <c r="AI3107" s="104" t="s">
        <v>10650</v>
      </c>
      <c r="AJ3107" s="79" t="s">
        <v>42</v>
      </c>
      <c r="AK3107" s="68"/>
      <c r="AL3107" s="68"/>
      <c r="AM3107" s="68"/>
      <c r="AN3107" s="110"/>
      <c r="AO3107" s="110"/>
      <c r="AP3107" s="107"/>
      <c r="AQ3107" s="68"/>
    </row>
    <row r="3108" customFormat="false" ht="15" hidden="false" customHeight="false" outlineLevel="0" collapsed="false">
      <c r="B3108" s="1" t="str">
        <f aca="false">поверители!$E3108</f>
        <v>00428</v>
      </c>
      <c r="C3108" s="64" t="s">
        <v>323</v>
      </c>
      <c r="D3108" s="87"/>
      <c r="E3108" s="81" t="s">
        <v>13851</v>
      </c>
      <c r="F3108" s="87"/>
      <c r="G3108" s="63" t="s">
        <v>10335</v>
      </c>
      <c r="H3108" s="81" t="s">
        <v>326</v>
      </c>
      <c r="I3108" s="67" t="s">
        <v>10652</v>
      </c>
      <c r="J3108" s="89"/>
      <c r="K3108" s="89"/>
      <c r="L3108" s="89"/>
      <c r="M3108" s="89"/>
      <c r="N3108" s="89"/>
      <c r="O3108" s="71" t="s">
        <v>10335</v>
      </c>
      <c r="P3108" s="71"/>
      <c r="Q3108" s="71" t="s">
        <v>10338</v>
      </c>
      <c r="R3108" s="79" t="s">
        <v>10339</v>
      </c>
      <c r="S3108" s="74" t="n">
        <v>45212</v>
      </c>
      <c r="T3108" s="74" t="n">
        <v>45942</v>
      </c>
      <c r="U3108" s="87" t="s">
        <v>10340</v>
      </c>
      <c r="V3108" s="87" t="s">
        <v>10341</v>
      </c>
      <c r="W3108" s="91"/>
      <c r="X3108" s="71" t="s">
        <v>10335</v>
      </c>
      <c r="Y3108" s="71" t="s">
        <v>10342</v>
      </c>
      <c r="Z3108" s="79" t="s">
        <v>10629</v>
      </c>
      <c r="AA3108" s="89"/>
      <c r="AB3108" s="89"/>
      <c r="AC3108" s="89"/>
      <c r="AD3108" s="89"/>
      <c r="AE3108" s="97" t="s">
        <v>10630</v>
      </c>
      <c r="AF3108" s="89"/>
      <c r="AG3108" s="89"/>
      <c r="AH3108" s="89"/>
      <c r="AI3108" s="67" t="s">
        <v>10845</v>
      </c>
      <c r="AJ3108" s="79" t="s">
        <v>42</v>
      </c>
      <c r="AK3108" s="68"/>
      <c r="AL3108" s="68"/>
      <c r="AM3108" s="68"/>
      <c r="AN3108" s="110"/>
      <c r="AO3108" s="110"/>
      <c r="AP3108" s="107"/>
      <c r="AQ3108" s="68"/>
    </row>
    <row r="3109" customFormat="false" ht="17.9" hidden="false" customHeight="false" outlineLevel="0" collapsed="false">
      <c r="B3109" s="1" t="str">
        <f aca="false">поверители!$E3109</f>
        <v>00430</v>
      </c>
      <c r="C3109" s="64" t="s">
        <v>291</v>
      </c>
      <c r="D3109" s="87"/>
      <c r="E3109" s="81" t="s">
        <v>13852</v>
      </c>
      <c r="F3109" s="87"/>
      <c r="G3109" s="63" t="s">
        <v>10335</v>
      </c>
      <c r="H3109" s="63" t="s">
        <v>404</v>
      </c>
      <c r="I3109" s="67" t="s">
        <v>10591</v>
      </c>
      <c r="J3109" s="89"/>
      <c r="K3109" s="89"/>
      <c r="L3109" s="89"/>
      <c r="M3109" s="89"/>
      <c r="N3109" s="89"/>
      <c r="O3109" s="71" t="s">
        <v>10335</v>
      </c>
      <c r="P3109" s="71"/>
      <c r="Q3109" s="71" t="s">
        <v>10338</v>
      </c>
      <c r="R3109" s="79" t="s">
        <v>10339</v>
      </c>
      <c r="S3109" s="74" t="n">
        <v>45212</v>
      </c>
      <c r="T3109" s="74" t="n">
        <v>45577</v>
      </c>
      <c r="U3109" s="87" t="s">
        <v>10340</v>
      </c>
      <c r="V3109" s="87" t="s">
        <v>10341</v>
      </c>
      <c r="W3109" s="91"/>
      <c r="X3109" s="71" t="s">
        <v>10335</v>
      </c>
      <c r="Y3109" s="71" t="s">
        <v>10342</v>
      </c>
      <c r="Z3109" s="79" t="s">
        <v>10629</v>
      </c>
      <c r="AA3109" s="89"/>
      <c r="AB3109" s="89"/>
      <c r="AC3109" s="89"/>
      <c r="AD3109" s="89"/>
      <c r="AE3109" s="97" t="s">
        <v>10630</v>
      </c>
      <c r="AF3109" s="89"/>
      <c r="AG3109" s="89"/>
      <c r="AH3109" s="89"/>
      <c r="AI3109" s="104" t="s">
        <v>12070</v>
      </c>
      <c r="AJ3109" s="79" t="s">
        <v>42</v>
      </c>
      <c r="AK3109" s="68"/>
      <c r="AL3109" s="68"/>
      <c r="AM3109" s="68"/>
      <c r="AN3109" s="110"/>
      <c r="AO3109" s="110"/>
      <c r="AP3109" s="107"/>
      <c r="AQ3109" s="68"/>
    </row>
    <row r="3110" customFormat="false" ht="15" hidden="false" customHeight="false" outlineLevel="0" collapsed="false">
      <c r="B3110" s="1" t="str">
        <f aca="false">поверители!$E3110</f>
        <v>00432</v>
      </c>
      <c r="C3110" s="64" t="s">
        <v>428</v>
      </c>
      <c r="D3110" s="87"/>
      <c r="E3110" s="81" t="s">
        <v>13853</v>
      </c>
      <c r="F3110" s="87"/>
      <c r="G3110" s="63" t="s">
        <v>10335</v>
      </c>
      <c r="H3110" s="63" t="s">
        <v>404</v>
      </c>
      <c r="I3110" s="67" t="s">
        <v>10374</v>
      </c>
      <c r="J3110" s="89"/>
      <c r="K3110" s="89"/>
      <c r="L3110" s="89"/>
      <c r="M3110" s="89"/>
      <c r="N3110" s="89"/>
      <c r="O3110" s="71" t="s">
        <v>10335</v>
      </c>
      <c r="P3110" s="71"/>
      <c r="Q3110" s="71" t="s">
        <v>10338</v>
      </c>
      <c r="R3110" s="79" t="s">
        <v>10339</v>
      </c>
      <c r="S3110" s="74" t="n">
        <v>45212</v>
      </c>
      <c r="T3110" s="74" t="n">
        <v>45577</v>
      </c>
      <c r="U3110" s="87" t="s">
        <v>10340</v>
      </c>
      <c r="V3110" s="87" t="s">
        <v>10341</v>
      </c>
      <c r="W3110" s="91"/>
      <c r="X3110" s="71" t="s">
        <v>10335</v>
      </c>
      <c r="Y3110" s="71" t="s">
        <v>10342</v>
      </c>
      <c r="Z3110" s="79" t="s">
        <v>10629</v>
      </c>
      <c r="AA3110" s="89"/>
      <c r="AB3110" s="89"/>
      <c r="AC3110" s="89"/>
      <c r="AD3110" s="89"/>
      <c r="AE3110" s="97" t="s">
        <v>10630</v>
      </c>
      <c r="AF3110" s="89"/>
      <c r="AG3110" s="89"/>
      <c r="AH3110" s="89"/>
      <c r="AI3110" s="67" t="s">
        <v>10562</v>
      </c>
      <c r="AJ3110" s="79" t="s">
        <v>42</v>
      </c>
      <c r="AK3110" s="68"/>
      <c r="AL3110" s="68"/>
      <c r="AM3110" s="68"/>
      <c r="AN3110" s="110"/>
      <c r="AO3110" s="110"/>
      <c r="AP3110" s="107"/>
      <c r="AQ3110" s="68"/>
    </row>
    <row r="3111" customFormat="false" ht="15" hidden="false" customHeight="false" outlineLevel="0" collapsed="false">
      <c r="B3111" s="1" t="str">
        <f aca="false">поверители!$E3111</f>
        <v>00497</v>
      </c>
      <c r="C3111" s="64" t="s">
        <v>323</v>
      </c>
      <c r="D3111" s="87"/>
      <c r="E3111" s="67" t="s">
        <v>13854</v>
      </c>
      <c r="F3111" s="87"/>
      <c r="G3111" s="63" t="s">
        <v>10335</v>
      </c>
      <c r="H3111" s="81" t="s">
        <v>763</v>
      </c>
      <c r="I3111" s="67" t="s">
        <v>10652</v>
      </c>
      <c r="J3111" s="89"/>
      <c r="K3111" s="89"/>
      <c r="L3111" s="89"/>
      <c r="M3111" s="89"/>
      <c r="N3111" s="89"/>
      <c r="O3111" s="71" t="s">
        <v>10335</v>
      </c>
      <c r="P3111" s="71"/>
      <c r="Q3111" s="71" t="s">
        <v>10338</v>
      </c>
      <c r="R3111" s="79" t="s">
        <v>10339</v>
      </c>
      <c r="S3111" s="74" t="n">
        <v>45212</v>
      </c>
      <c r="T3111" s="74" t="n">
        <v>45942</v>
      </c>
      <c r="U3111" s="87" t="s">
        <v>10340</v>
      </c>
      <c r="V3111" s="87" t="s">
        <v>10341</v>
      </c>
      <c r="W3111" s="91"/>
      <c r="X3111" s="71" t="s">
        <v>10335</v>
      </c>
      <c r="Y3111" s="71" t="s">
        <v>10342</v>
      </c>
      <c r="Z3111" s="79" t="s">
        <v>10629</v>
      </c>
      <c r="AA3111" s="89"/>
      <c r="AB3111" s="89"/>
      <c r="AC3111" s="89"/>
      <c r="AD3111" s="89"/>
      <c r="AE3111" s="97" t="s">
        <v>10630</v>
      </c>
      <c r="AF3111" s="89"/>
      <c r="AG3111" s="89"/>
      <c r="AH3111" s="89"/>
      <c r="AI3111" s="67" t="s">
        <v>10845</v>
      </c>
      <c r="AJ3111" s="79" t="s">
        <v>42</v>
      </c>
      <c r="AK3111" s="68"/>
      <c r="AL3111" s="68"/>
      <c r="AM3111" s="68"/>
      <c r="AN3111" s="110"/>
      <c r="AO3111" s="110"/>
      <c r="AP3111" s="107"/>
      <c r="AQ3111" s="68"/>
    </row>
    <row r="3112" customFormat="false" ht="15" hidden="false" customHeight="false" outlineLevel="0" collapsed="false">
      <c r="B3112" s="1" t="str">
        <f aca="false">поверители!$E3112</f>
        <v>00503</v>
      </c>
      <c r="C3112" s="64" t="s">
        <v>291</v>
      </c>
      <c r="D3112" s="87"/>
      <c r="E3112" s="81" t="s">
        <v>13855</v>
      </c>
      <c r="F3112" s="87"/>
      <c r="G3112" s="63" t="s">
        <v>10335</v>
      </c>
      <c r="H3112" s="63" t="s">
        <v>404</v>
      </c>
      <c r="I3112" s="67" t="s">
        <v>10670</v>
      </c>
      <c r="J3112" s="89"/>
      <c r="K3112" s="89"/>
      <c r="L3112" s="89"/>
      <c r="M3112" s="89"/>
      <c r="N3112" s="89"/>
      <c r="O3112" s="71" t="s">
        <v>10335</v>
      </c>
      <c r="P3112" s="71"/>
      <c r="Q3112" s="71" t="s">
        <v>10338</v>
      </c>
      <c r="R3112" s="79" t="s">
        <v>10339</v>
      </c>
      <c r="S3112" s="74" t="n">
        <v>45212</v>
      </c>
      <c r="T3112" s="74" t="n">
        <v>45577</v>
      </c>
      <c r="U3112" s="87" t="s">
        <v>10340</v>
      </c>
      <c r="V3112" s="87" t="s">
        <v>10341</v>
      </c>
      <c r="W3112" s="91"/>
      <c r="X3112" s="71" t="s">
        <v>10335</v>
      </c>
      <c r="Y3112" s="71" t="s">
        <v>10342</v>
      </c>
      <c r="Z3112" s="79" t="s">
        <v>10629</v>
      </c>
      <c r="AA3112" s="89"/>
      <c r="AB3112" s="89"/>
      <c r="AC3112" s="89"/>
      <c r="AD3112" s="89"/>
      <c r="AE3112" s="97" t="s">
        <v>10630</v>
      </c>
      <c r="AF3112" s="89"/>
      <c r="AG3112" s="89"/>
      <c r="AH3112" s="89"/>
      <c r="AI3112" s="67" t="s">
        <v>10650</v>
      </c>
      <c r="AJ3112" s="79" t="s">
        <v>42</v>
      </c>
      <c r="AK3112" s="68"/>
      <c r="AL3112" s="68"/>
      <c r="AM3112" s="68"/>
      <c r="AN3112" s="110"/>
      <c r="AO3112" s="110"/>
      <c r="AP3112" s="107"/>
      <c r="AQ3112" s="68"/>
    </row>
    <row r="3113" customFormat="false" ht="15" hidden="false" customHeight="false" outlineLevel="0" collapsed="false">
      <c r="B3113" s="1" t="str">
        <f aca="false">поверители!$E3113</f>
        <v>00647</v>
      </c>
      <c r="C3113" s="64" t="s">
        <v>323</v>
      </c>
      <c r="D3113" s="87"/>
      <c r="E3113" s="81" t="s">
        <v>13856</v>
      </c>
      <c r="F3113" s="87"/>
      <c r="G3113" s="63" t="s">
        <v>10335</v>
      </c>
      <c r="H3113" s="81" t="s">
        <v>326</v>
      </c>
      <c r="I3113" s="67" t="s">
        <v>10652</v>
      </c>
      <c r="J3113" s="89"/>
      <c r="K3113" s="89"/>
      <c r="L3113" s="89"/>
      <c r="M3113" s="89"/>
      <c r="N3113" s="89"/>
      <c r="O3113" s="71" t="s">
        <v>10335</v>
      </c>
      <c r="P3113" s="71"/>
      <c r="Q3113" s="71" t="s">
        <v>10338</v>
      </c>
      <c r="R3113" s="79" t="s">
        <v>10339</v>
      </c>
      <c r="S3113" s="74" t="n">
        <v>45212</v>
      </c>
      <c r="T3113" s="74" t="n">
        <v>45942</v>
      </c>
      <c r="U3113" s="87" t="s">
        <v>10340</v>
      </c>
      <c r="V3113" s="87" t="s">
        <v>10341</v>
      </c>
      <c r="W3113" s="91"/>
      <c r="X3113" s="71" t="s">
        <v>10335</v>
      </c>
      <c r="Y3113" s="71" t="s">
        <v>10342</v>
      </c>
      <c r="Z3113" s="79" t="s">
        <v>10629</v>
      </c>
      <c r="AA3113" s="89"/>
      <c r="AB3113" s="89"/>
      <c r="AC3113" s="89"/>
      <c r="AD3113" s="89"/>
      <c r="AE3113" s="97" t="s">
        <v>10630</v>
      </c>
      <c r="AF3113" s="89"/>
      <c r="AG3113" s="89"/>
      <c r="AH3113" s="89"/>
      <c r="AI3113" s="67" t="s">
        <v>10558</v>
      </c>
      <c r="AJ3113" s="79" t="s">
        <v>42</v>
      </c>
      <c r="AK3113" s="68"/>
      <c r="AL3113" s="68"/>
      <c r="AM3113" s="68"/>
      <c r="AN3113" s="110"/>
      <c r="AO3113" s="110"/>
      <c r="AP3113" s="107"/>
      <c r="AQ3113" s="68"/>
    </row>
    <row r="3114" customFormat="false" ht="15" hidden="false" customHeight="false" outlineLevel="0" collapsed="false">
      <c r="B3114" s="1" t="str">
        <f aca="false">поверители!$E3114</f>
        <v>00650</v>
      </c>
      <c r="C3114" s="64" t="s">
        <v>323</v>
      </c>
      <c r="D3114" s="87"/>
      <c r="E3114" s="81" t="s">
        <v>13857</v>
      </c>
      <c r="F3114" s="87"/>
      <c r="G3114" s="63" t="s">
        <v>10335</v>
      </c>
      <c r="H3114" s="81" t="s">
        <v>763</v>
      </c>
      <c r="I3114" s="67" t="s">
        <v>10652</v>
      </c>
      <c r="J3114" s="89"/>
      <c r="K3114" s="89"/>
      <c r="L3114" s="89"/>
      <c r="M3114" s="89"/>
      <c r="N3114" s="89"/>
      <c r="O3114" s="71" t="s">
        <v>10335</v>
      </c>
      <c r="P3114" s="71"/>
      <c r="Q3114" s="71" t="s">
        <v>10338</v>
      </c>
      <c r="R3114" s="79" t="s">
        <v>10339</v>
      </c>
      <c r="S3114" s="74" t="n">
        <v>45212</v>
      </c>
      <c r="T3114" s="74" t="n">
        <v>45942</v>
      </c>
      <c r="U3114" s="87" t="s">
        <v>10340</v>
      </c>
      <c r="V3114" s="87" t="s">
        <v>10341</v>
      </c>
      <c r="W3114" s="91"/>
      <c r="X3114" s="71" t="s">
        <v>10335</v>
      </c>
      <c r="Y3114" s="71" t="s">
        <v>10342</v>
      </c>
      <c r="Z3114" s="79" t="s">
        <v>10629</v>
      </c>
      <c r="AA3114" s="89"/>
      <c r="AB3114" s="89"/>
      <c r="AC3114" s="89"/>
      <c r="AD3114" s="89"/>
      <c r="AE3114" s="97" t="s">
        <v>10630</v>
      </c>
      <c r="AF3114" s="89"/>
      <c r="AG3114" s="89"/>
      <c r="AH3114" s="89"/>
      <c r="AI3114" s="67" t="s">
        <v>10845</v>
      </c>
      <c r="AJ3114" s="79" t="s">
        <v>42</v>
      </c>
      <c r="AK3114" s="68"/>
      <c r="AL3114" s="68"/>
      <c r="AM3114" s="68"/>
      <c r="AN3114" s="110"/>
      <c r="AO3114" s="110"/>
      <c r="AP3114" s="107"/>
      <c r="AQ3114" s="68"/>
    </row>
    <row r="3115" customFormat="false" ht="15" hidden="false" customHeight="false" outlineLevel="0" collapsed="false">
      <c r="B3115" s="1" t="str">
        <f aca="false">поверители!$E3115</f>
        <v>00652</v>
      </c>
      <c r="C3115" s="64" t="s">
        <v>291</v>
      </c>
      <c r="D3115" s="87"/>
      <c r="E3115" s="81" t="s">
        <v>13858</v>
      </c>
      <c r="F3115" s="87"/>
      <c r="G3115" s="63" t="s">
        <v>10335</v>
      </c>
      <c r="H3115" s="63" t="s">
        <v>404</v>
      </c>
      <c r="I3115" s="67" t="s">
        <v>10670</v>
      </c>
      <c r="J3115" s="89"/>
      <c r="K3115" s="89"/>
      <c r="L3115" s="89"/>
      <c r="M3115" s="89"/>
      <c r="N3115" s="89"/>
      <c r="O3115" s="71" t="s">
        <v>10335</v>
      </c>
      <c r="P3115" s="71"/>
      <c r="Q3115" s="71" t="s">
        <v>10338</v>
      </c>
      <c r="R3115" s="79" t="s">
        <v>10339</v>
      </c>
      <c r="S3115" s="74" t="n">
        <v>45212</v>
      </c>
      <c r="T3115" s="74" t="n">
        <v>45577</v>
      </c>
      <c r="U3115" s="87" t="s">
        <v>10340</v>
      </c>
      <c r="V3115" s="87" t="s">
        <v>10341</v>
      </c>
      <c r="W3115" s="91"/>
      <c r="X3115" s="71" t="s">
        <v>10335</v>
      </c>
      <c r="Y3115" s="71" t="s">
        <v>10342</v>
      </c>
      <c r="Z3115" s="79" t="s">
        <v>10629</v>
      </c>
      <c r="AA3115" s="89"/>
      <c r="AB3115" s="89"/>
      <c r="AC3115" s="89"/>
      <c r="AD3115" s="89"/>
      <c r="AE3115" s="97" t="s">
        <v>10630</v>
      </c>
      <c r="AF3115" s="89"/>
      <c r="AG3115" s="89"/>
      <c r="AH3115" s="89"/>
      <c r="AI3115" s="67" t="s">
        <v>10650</v>
      </c>
      <c r="AJ3115" s="79" t="s">
        <v>42</v>
      </c>
      <c r="AK3115" s="68"/>
      <c r="AL3115" s="68"/>
      <c r="AM3115" s="68"/>
      <c r="AN3115" s="110"/>
      <c r="AO3115" s="110"/>
      <c r="AP3115" s="107"/>
      <c r="AQ3115" s="68"/>
    </row>
    <row r="3116" customFormat="false" ht="17.9" hidden="false" customHeight="false" outlineLevel="0" collapsed="false">
      <c r="B3116" s="1" t="str">
        <f aca="false">поверители!$E3116</f>
        <v>02134</v>
      </c>
      <c r="C3116" s="64" t="s">
        <v>428</v>
      </c>
      <c r="D3116" s="87"/>
      <c r="E3116" s="81" t="s">
        <v>13859</v>
      </c>
      <c r="F3116" s="87"/>
      <c r="G3116" s="63" t="s">
        <v>10335</v>
      </c>
      <c r="H3116" s="63" t="s">
        <v>404</v>
      </c>
      <c r="I3116" s="67" t="s">
        <v>10453</v>
      </c>
      <c r="J3116" s="89"/>
      <c r="K3116" s="89"/>
      <c r="L3116" s="89"/>
      <c r="M3116" s="89"/>
      <c r="N3116" s="89"/>
      <c r="O3116" s="71" t="s">
        <v>10335</v>
      </c>
      <c r="P3116" s="71"/>
      <c r="Q3116" s="71" t="s">
        <v>10338</v>
      </c>
      <c r="R3116" s="79" t="s">
        <v>10339</v>
      </c>
      <c r="S3116" s="74" t="n">
        <v>45212</v>
      </c>
      <c r="T3116" s="74" t="n">
        <v>45577</v>
      </c>
      <c r="U3116" s="87" t="s">
        <v>10340</v>
      </c>
      <c r="V3116" s="87" t="s">
        <v>10341</v>
      </c>
      <c r="W3116" s="91"/>
      <c r="X3116" s="71" t="s">
        <v>10335</v>
      </c>
      <c r="Y3116" s="71" t="s">
        <v>10342</v>
      </c>
      <c r="Z3116" s="79" t="s">
        <v>10629</v>
      </c>
      <c r="AA3116" s="89"/>
      <c r="AB3116" s="89"/>
      <c r="AC3116" s="89"/>
      <c r="AD3116" s="89"/>
      <c r="AE3116" s="97" t="s">
        <v>10630</v>
      </c>
      <c r="AF3116" s="89"/>
      <c r="AG3116" s="89"/>
      <c r="AH3116" s="89"/>
      <c r="AI3116" s="104" t="s">
        <v>10650</v>
      </c>
      <c r="AJ3116" s="79" t="s">
        <v>42</v>
      </c>
      <c r="AK3116" s="68"/>
      <c r="AL3116" s="68"/>
      <c r="AM3116" s="68"/>
      <c r="AN3116" s="110"/>
      <c r="AO3116" s="110"/>
      <c r="AP3116" s="107"/>
      <c r="AQ3116" s="68"/>
    </row>
    <row r="3117" customFormat="false" ht="17.9" hidden="false" customHeight="false" outlineLevel="0" collapsed="false">
      <c r="B3117" s="1" t="str">
        <f aca="false">поверители!$E3117</f>
        <v>02135</v>
      </c>
      <c r="C3117" s="64" t="s">
        <v>428</v>
      </c>
      <c r="D3117" s="87"/>
      <c r="E3117" s="81" t="s">
        <v>13860</v>
      </c>
      <c r="F3117" s="87"/>
      <c r="G3117" s="63" t="s">
        <v>10335</v>
      </c>
      <c r="H3117" s="63" t="s">
        <v>404</v>
      </c>
      <c r="I3117" s="67" t="s">
        <v>10374</v>
      </c>
      <c r="J3117" s="89"/>
      <c r="K3117" s="89"/>
      <c r="L3117" s="89"/>
      <c r="M3117" s="89"/>
      <c r="N3117" s="89"/>
      <c r="O3117" s="71" t="s">
        <v>10335</v>
      </c>
      <c r="P3117" s="71"/>
      <c r="Q3117" s="71" t="s">
        <v>10338</v>
      </c>
      <c r="R3117" s="79" t="s">
        <v>10339</v>
      </c>
      <c r="S3117" s="74" t="n">
        <v>45212</v>
      </c>
      <c r="T3117" s="74" t="n">
        <v>45577</v>
      </c>
      <c r="U3117" s="87" t="s">
        <v>10340</v>
      </c>
      <c r="V3117" s="87" t="s">
        <v>10341</v>
      </c>
      <c r="W3117" s="91"/>
      <c r="X3117" s="71" t="s">
        <v>10335</v>
      </c>
      <c r="Y3117" s="71" t="s">
        <v>10342</v>
      </c>
      <c r="Z3117" s="79" t="s">
        <v>10629</v>
      </c>
      <c r="AA3117" s="89"/>
      <c r="AB3117" s="89"/>
      <c r="AC3117" s="89"/>
      <c r="AD3117" s="89"/>
      <c r="AE3117" s="97" t="s">
        <v>10630</v>
      </c>
      <c r="AF3117" s="89"/>
      <c r="AG3117" s="89"/>
      <c r="AH3117" s="89"/>
      <c r="AI3117" s="104" t="s">
        <v>10650</v>
      </c>
      <c r="AJ3117" s="79" t="s">
        <v>42</v>
      </c>
      <c r="AK3117" s="68"/>
      <c r="AL3117" s="68"/>
      <c r="AM3117" s="68"/>
      <c r="AN3117" s="110"/>
      <c r="AO3117" s="110"/>
      <c r="AP3117" s="107"/>
      <c r="AQ3117" s="68"/>
    </row>
    <row r="3118" customFormat="false" ht="17.9" hidden="false" customHeight="false" outlineLevel="0" collapsed="false">
      <c r="B3118" s="1" t="str">
        <f aca="false">поверители!$E3118</f>
        <v>02137</v>
      </c>
      <c r="C3118" s="64" t="s">
        <v>428</v>
      </c>
      <c r="D3118" s="87"/>
      <c r="E3118" s="81" t="s">
        <v>13861</v>
      </c>
      <c r="F3118" s="87"/>
      <c r="G3118" s="63" t="s">
        <v>10335</v>
      </c>
      <c r="H3118" s="63" t="s">
        <v>404</v>
      </c>
      <c r="I3118" s="67" t="s">
        <v>10649</v>
      </c>
      <c r="J3118" s="89"/>
      <c r="K3118" s="89"/>
      <c r="L3118" s="89"/>
      <c r="M3118" s="89"/>
      <c r="N3118" s="89"/>
      <c r="O3118" s="71" t="s">
        <v>10335</v>
      </c>
      <c r="P3118" s="71"/>
      <c r="Q3118" s="71" t="s">
        <v>10338</v>
      </c>
      <c r="R3118" s="79" t="s">
        <v>10339</v>
      </c>
      <c r="S3118" s="74" t="n">
        <v>45212</v>
      </c>
      <c r="T3118" s="74" t="n">
        <v>45577</v>
      </c>
      <c r="U3118" s="87" t="s">
        <v>10340</v>
      </c>
      <c r="V3118" s="87" t="s">
        <v>10341</v>
      </c>
      <c r="W3118" s="91"/>
      <c r="X3118" s="71" t="s">
        <v>10335</v>
      </c>
      <c r="Y3118" s="71" t="s">
        <v>10342</v>
      </c>
      <c r="Z3118" s="79" t="s">
        <v>10629</v>
      </c>
      <c r="AA3118" s="89"/>
      <c r="AB3118" s="89"/>
      <c r="AC3118" s="89"/>
      <c r="AD3118" s="89"/>
      <c r="AE3118" s="97" t="s">
        <v>10630</v>
      </c>
      <c r="AF3118" s="89"/>
      <c r="AG3118" s="89"/>
      <c r="AH3118" s="89"/>
      <c r="AI3118" s="104" t="s">
        <v>10650</v>
      </c>
      <c r="AJ3118" s="79" t="s">
        <v>42</v>
      </c>
      <c r="AK3118" s="68"/>
      <c r="AL3118" s="68"/>
      <c r="AM3118" s="68"/>
      <c r="AN3118" s="110"/>
      <c r="AO3118" s="110"/>
      <c r="AP3118" s="107"/>
      <c r="AQ3118" s="68"/>
    </row>
    <row r="3119" customFormat="false" ht="17.9" hidden="false" customHeight="false" outlineLevel="0" collapsed="false">
      <c r="B3119" s="1" t="str">
        <f aca="false">поверители!$E3119</f>
        <v>02144</v>
      </c>
      <c r="C3119" s="64" t="s">
        <v>428</v>
      </c>
      <c r="D3119" s="87"/>
      <c r="E3119" s="81" t="s">
        <v>13862</v>
      </c>
      <c r="F3119" s="87"/>
      <c r="G3119" s="63" t="s">
        <v>10335</v>
      </c>
      <c r="H3119" s="63" t="s">
        <v>404</v>
      </c>
      <c r="I3119" s="67" t="s">
        <v>10369</v>
      </c>
      <c r="J3119" s="89"/>
      <c r="K3119" s="89"/>
      <c r="L3119" s="89"/>
      <c r="M3119" s="89"/>
      <c r="N3119" s="89"/>
      <c r="O3119" s="71" t="s">
        <v>10335</v>
      </c>
      <c r="P3119" s="71"/>
      <c r="Q3119" s="71" t="s">
        <v>10338</v>
      </c>
      <c r="R3119" s="79" t="s">
        <v>10339</v>
      </c>
      <c r="S3119" s="74" t="n">
        <v>45212</v>
      </c>
      <c r="T3119" s="74" t="n">
        <v>45577</v>
      </c>
      <c r="U3119" s="87" t="s">
        <v>10340</v>
      </c>
      <c r="V3119" s="87" t="s">
        <v>10341</v>
      </c>
      <c r="W3119" s="91"/>
      <c r="X3119" s="71" t="s">
        <v>10335</v>
      </c>
      <c r="Y3119" s="71" t="s">
        <v>10342</v>
      </c>
      <c r="Z3119" s="79" t="s">
        <v>10629</v>
      </c>
      <c r="AA3119" s="89"/>
      <c r="AB3119" s="89"/>
      <c r="AC3119" s="89"/>
      <c r="AD3119" s="89"/>
      <c r="AE3119" s="97" t="s">
        <v>10630</v>
      </c>
      <c r="AF3119" s="89"/>
      <c r="AG3119" s="89"/>
      <c r="AH3119" s="89"/>
      <c r="AI3119" s="104" t="s">
        <v>10650</v>
      </c>
      <c r="AJ3119" s="79" t="s">
        <v>42</v>
      </c>
      <c r="AK3119" s="68"/>
      <c r="AL3119" s="68"/>
      <c r="AM3119" s="68"/>
      <c r="AN3119" s="110"/>
      <c r="AO3119" s="110"/>
      <c r="AP3119" s="107"/>
      <c r="AQ3119" s="68"/>
    </row>
    <row r="3120" customFormat="false" ht="15" hidden="false" customHeight="false" outlineLevel="0" collapsed="false">
      <c r="B3120" s="1" t="str">
        <f aca="false">поверители!$E3120</f>
        <v>02175</v>
      </c>
      <c r="C3120" s="64" t="s">
        <v>297</v>
      </c>
      <c r="D3120" s="87"/>
      <c r="E3120" s="81" t="s">
        <v>13863</v>
      </c>
      <c r="F3120" s="87"/>
      <c r="G3120" s="63" t="s">
        <v>10335</v>
      </c>
      <c r="H3120" s="81" t="s">
        <v>2524</v>
      </c>
      <c r="I3120" s="67" t="s">
        <v>10369</v>
      </c>
      <c r="J3120" s="89"/>
      <c r="K3120" s="89"/>
      <c r="L3120" s="89"/>
      <c r="M3120" s="89"/>
      <c r="N3120" s="89"/>
      <c r="O3120" s="71" t="s">
        <v>10335</v>
      </c>
      <c r="P3120" s="71"/>
      <c r="Q3120" s="71" t="s">
        <v>10338</v>
      </c>
      <c r="R3120" s="79" t="s">
        <v>10339</v>
      </c>
      <c r="S3120" s="74" t="n">
        <v>45212</v>
      </c>
      <c r="T3120" s="74" t="n">
        <v>45942</v>
      </c>
      <c r="U3120" s="87" t="s">
        <v>10340</v>
      </c>
      <c r="V3120" s="87" t="s">
        <v>10341</v>
      </c>
      <c r="W3120" s="91"/>
      <c r="X3120" s="71" t="s">
        <v>10335</v>
      </c>
      <c r="Y3120" s="71" t="s">
        <v>10342</v>
      </c>
      <c r="Z3120" s="79" t="s">
        <v>10629</v>
      </c>
      <c r="AA3120" s="89"/>
      <c r="AB3120" s="89"/>
      <c r="AC3120" s="89"/>
      <c r="AD3120" s="89"/>
      <c r="AE3120" s="97" t="s">
        <v>10630</v>
      </c>
      <c r="AF3120" s="89"/>
      <c r="AG3120" s="89"/>
      <c r="AH3120" s="89"/>
      <c r="AI3120" s="67" t="s">
        <v>10562</v>
      </c>
      <c r="AJ3120" s="79" t="s">
        <v>42</v>
      </c>
      <c r="AK3120" s="68"/>
      <c r="AL3120" s="68"/>
      <c r="AM3120" s="68"/>
      <c r="AN3120" s="110"/>
      <c r="AO3120" s="110"/>
      <c r="AP3120" s="107"/>
      <c r="AQ3120" s="68"/>
    </row>
    <row r="3121" customFormat="false" ht="15" hidden="false" customHeight="false" outlineLevel="0" collapsed="false">
      <c r="B3121" s="1" t="str">
        <f aca="false">поверители!$E3121</f>
        <v>03806</v>
      </c>
      <c r="C3121" s="64" t="s">
        <v>828</v>
      </c>
      <c r="D3121" s="87"/>
      <c r="E3121" s="67" t="s">
        <v>13864</v>
      </c>
      <c r="F3121" s="87"/>
      <c r="G3121" s="63" t="s">
        <v>10335</v>
      </c>
      <c r="H3121" s="63" t="s">
        <v>404</v>
      </c>
      <c r="I3121" s="67" t="s">
        <v>10363</v>
      </c>
      <c r="J3121" s="89"/>
      <c r="K3121" s="89"/>
      <c r="L3121" s="89"/>
      <c r="M3121" s="89"/>
      <c r="N3121" s="89"/>
      <c r="O3121" s="71" t="s">
        <v>10335</v>
      </c>
      <c r="P3121" s="71"/>
      <c r="Q3121" s="71" t="s">
        <v>10338</v>
      </c>
      <c r="R3121" s="79" t="s">
        <v>10339</v>
      </c>
      <c r="S3121" s="74" t="n">
        <v>45212</v>
      </c>
      <c r="T3121" s="74" t="n">
        <v>45942</v>
      </c>
      <c r="U3121" s="87" t="s">
        <v>10340</v>
      </c>
      <c r="V3121" s="87" t="s">
        <v>10341</v>
      </c>
      <c r="W3121" s="91"/>
      <c r="X3121" s="71" t="s">
        <v>10335</v>
      </c>
      <c r="Y3121" s="71" t="s">
        <v>10342</v>
      </c>
      <c r="Z3121" s="79" t="s">
        <v>10629</v>
      </c>
      <c r="AA3121" s="89"/>
      <c r="AB3121" s="89"/>
      <c r="AC3121" s="89"/>
      <c r="AD3121" s="89"/>
      <c r="AE3121" s="97" t="s">
        <v>10630</v>
      </c>
      <c r="AF3121" s="89"/>
      <c r="AG3121" s="89"/>
      <c r="AH3121" s="89"/>
      <c r="AI3121" s="67" t="s">
        <v>10562</v>
      </c>
      <c r="AJ3121" s="79" t="s">
        <v>42</v>
      </c>
      <c r="AK3121" s="68"/>
      <c r="AL3121" s="68"/>
      <c r="AM3121" s="68"/>
      <c r="AN3121" s="110"/>
      <c r="AO3121" s="110"/>
      <c r="AP3121" s="107"/>
      <c r="AQ3121" s="68"/>
    </row>
    <row r="3122" customFormat="false" ht="15" hidden="false" customHeight="false" outlineLevel="0" collapsed="false">
      <c r="B3122" s="1" t="str">
        <f aca="false">поверители!$E3122</f>
        <v>03816</v>
      </c>
      <c r="C3122" s="64" t="s">
        <v>291</v>
      </c>
      <c r="D3122" s="87"/>
      <c r="E3122" s="67" t="s">
        <v>13865</v>
      </c>
      <c r="F3122" s="87"/>
      <c r="G3122" s="63" t="s">
        <v>10335</v>
      </c>
      <c r="H3122" s="63" t="s">
        <v>294</v>
      </c>
      <c r="I3122" s="67" t="s">
        <v>10458</v>
      </c>
      <c r="J3122" s="89"/>
      <c r="K3122" s="89"/>
      <c r="L3122" s="89"/>
      <c r="M3122" s="89"/>
      <c r="N3122" s="89"/>
      <c r="O3122" s="71" t="s">
        <v>10335</v>
      </c>
      <c r="P3122" s="71"/>
      <c r="Q3122" s="71" t="s">
        <v>10338</v>
      </c>
      <c r="R3122" s="79" t="s">
        <v>10339</v>
      </c>
      <c r="S3122" s="74" t="n">
        <v>45212</v>
      </c>
      <c r="T3122" s="74" t="n">
        <v>45577</v>
      </c>
      <c r="U3122" s="87" t="s">
        <v>10340</v>
      </c>
      <c r="V3122" s="87" t="s">
        <v>10341</v>
      </c>
      <c r="W3122" s="91"/>
      <c r="X3122" s="71" t="s">
        <v>10335</v>
      </c>
      <c r="Y3122" s="71" t="s">
        <v>10342</v>
      </c>
      <c r="Z3122" s="79" t="s">
        <v>10629</v>
      </c>
      <c r="AA3122" s="89"/>
      <c r="AB3122" s="89"/>
      <c r="AC3122" s="89"/>
      <c r="AD3122" s="89"/>
      <c r="AE3122" s="97" t="s">
        <v>10630</v>
      </c>
      <c r="AF3122" s="89"/>
      <c r="AG3122" s="89"/>
      <c r="AH3122" s="89"/>
      <c r="AI3122" s="67" t="s">
        <v>12131</v>
      </c>
      <c r="AJ3122" s="79" t="s">
        <v>42</v>
      </c>
      <c r="AK3122" s="68"/>
      <c r="AL3122" s="68"/>
      <c r="AM3122" s="68"/>
      <c r="AN3122" s="110"/>
      <c r="AO3122" s="110"/>
      <c r="AP3122" s="107"/>
      <c r="AQ3122" s="68"/>
    </row>
    <row r="3123" customFormat="false" ht="15" hidden="false" customHeight="false" outlineLevel="0" collapsed="false">
      <c r="B3123" s="1" t="str">
        <f aca="false">поверители!$E3123</f>
        <v>05236</v>
      </c>
      <c r="C3123" s="64" t="s">
        <v>323</v>
      </c>
      <c r="D3123" s="87"/>
      <c r="E3123" s="81" t="s">
        <v>13866</v>
      </c>
      <c r="F3123" s="87"/>
      <c r="G3123" s="63" t="s">
        <v>10335</v>
      </c>
      <c r="H3123" s="81" t="s">
        <v>326</v>
      </c>
      <c r="I3123" s="67" t="s">
        <v>10652</v>
      </c>
      <c r="J3123" s="89"/>
      <c r="K3123" s="89"/>
      <c r="L3123" s="89"/>
      <c r="M3123" s="89"/>
      <c r="N3123" s="89"/>
      <c r="O3123" s="71" t="s">
        <v>10335</v>
      </c>
      <c r="P3123" s="71"/>
      <c r="Q3123" s="71" t="s">
        <v>10338</v>
      </c>
      <c r="R3123" s="79" t="s">
        <v>10339</v>
      </c>
      <c r="S3123" s="74" t="n">
        <v>45212</v>
      </c>
      <c r="T3123" s="74" t="n">
        <v>45942</v>
      </c>
      <c r="U3123" s="87" t="s">
        <v>10340</v>
      </c>
      <c r="V3123" s="87" t="s">
        <v>10341</v>
      </c>
      <c r="W3123" s="91"/>
      <c r="X3123" s="71" t="s">
        <v>10335</v>
      </c>
      <c r="Y3123" s="71" t="s">
        <v>10342</v>
      </c>
      <c r="Z3123" s="79" t="s">
        <v>10629</v>
      </c>
      <c r="AA3123" s="89"/>
      <c r="AB3123" s="89"/>
      <c r="AC3123" s="89"/>
      <c r="AD3123" s="89"/>
      <c r="AE3123" s="97" t="s">
        <v>10630</v>
      </c>
      <c r="AF3123" s="89"/>
      <c r="AG3123" s="89"/>
      <c r="AH3123" s="89"/>
      <c r="AI3123" s="67" t="s">
        <v>10558</v>
      </c>
      <c r="AJ3123" s="79" t="s">
        <v>42</v>
      </c>
      <c r="AK3123" s="68"/>
      <c r="AL3123" s="68"/>
      <c r="AM3123" s="68"/>
      <c r="AN3123" s="110"/>
      <c r="AO3123" s="110"/>
      <c r="AP3123" s="107"/>
      <c r="AQ3123" s="68"/>
    </row>
    <row r="3124" customFormat="false" ht="15" hidden="false" customHeight="false" outlineLevel="0" collapsed="false">
      <c r="B3124" s="1" t="str">
        <f aca="false">поверители!$E3124</f>
        <v>01282</v>
      </c>
      <c r="C3124" s="64" t="s">
        <v>323</v>
      </c>
      <c r="D3124" s="87"/>
      <c r="E3124" s="81" t="s">
        <v>13867</v>
      </c>
      <c r="F3124" s="87"/>
      <c r="G3124" s="63" t="s">
        <v>10335</v>
      </c>
      <c r="H3124" s="81" t="s">
        <v>763</v>
      </c>
      <c r="I3124" s="67" t="s">
        <v>10374</v>
      </c>
      <c r="J3124" s="89"/>
      <c r="K3124" s="89"/>
      <c r="L3124" s="89"/>
      <c r="M3124" s="89"/>
      <c r="N3124" s="89"/>
      <c r="O3124" s="71" t="s">
        <v>10335</v>
      </c>
      <c r="P3124" s="71"/>
      <c r="Q3124" s="71" t="s">
        <v>10338</v>
      </c>
      <c r="R3124" s="79" t="s">
        <v>10339</v>
      </c>
      <c r="S3124" s="74" t="n">
        <v>45212</v>
      </c>
      <c r="T3124" s="74" t="n">
        <v>45942</v>
      </c>
      <c r="U3124" s="87" t="s">
        <v>10340</v>
      </c>
      <c r="V3124" s="87" t="s">
        <v>10341</v>
      </c>
      <c r="W3124" s="91"/>
      <c r="X3124" s="71" t="s">
        <v>10335</v>
      </c>
      <c r="Y3124" s="71" t="s">
        <v>10342</v>
      </c>
      <c r="Z3124" s="79" t="s">
        <v>10629</v>
      </c>
      <c r="AA3124" s="89"/>
      <c r="AB3124" s="89"/>
      <c r="AC3124" s="89"/>
      <c r="AD3124" s="89"/>
      <c r="AE3124" s="97" t="s">
        <v>13791</v>
      </c>
      <c r="AF3124" s="89"/>
      <c r="AG3124" s="89"/>
      <c r="AH3124" s="89"/>
      <c r="AI3124" s="67" t="s">
        <v>13792</v>
      </c>
      <c r="AJ3124" s="79" t="s">
        <v>42</v>
      </c>
      <c r="AK3124" s="68"/>
      <c r="AL3124" s="68"/>
      <c r="AM3124" s="68"/>
      <c r="AN3124" s="110"/>
      <c r="AO3124" s="110"/>
      <c r="AP3124" s="107"/>
      <c r="AQ3124" s="68"/>
    </row>
    <row r="3125" customFormat="false" ht="15" hidden="false" customHeight="false" outlineLevel="0" collapsed="false">
      <c r="B3125" s="1" t="str">
        <f aca="false">поверители!$E3125</f>
        <v>3202</v>
      </c>
      <c r="C3125" s="64" t="s">
        <v>387</v>
      </c>
      <c r="D3125" s="87"/>
      <c r="E3125" s="67" t="s">
        <v>13868</v>
      </c>
      <c r="F3125" s="87"/>
      <c r="G3125" s="63" t="s">
        <v>10335</v>
      </c>
      <c r="H3125" s="63" t="s">
        <v>366</v>
      </c>
      <c r="I3125" s="67" t="s">
        <v>10469</v>
      </c>
      <c r="J3125" s="89"/>
      <c r="K3125" s="89"/>
      <c r="L3125" s="89"/>
      <c r="M3125" s="89"/>
      <c r="N3125" s="89"/>
      <c r="O3125" s="71" t="s">
        <v>10335</v>
      </c>
      <c r="P3125" s="71"/>
      <c r="Q3125" s="71" t="s">
        <v>10338</v>
      </c>
      <c r="R3125" s="79" t="s">
        <v>10339</v>
      </c>
      <c r="S3125" s="74" t="n">
        <v>45212</v>
      </c>
      <c r="T3125" s="74" t="n">
        <v>45942</v>
      </c>
      <c r="U3125" s="87" t="s">
        <v>10340</v>
      </c>
      <c r="V3125" s="87" t="s">
        <v>10341</v>
      </c>
      <c r="W3125" s="91"/>
      <c r="X3125" s="71" t="s">
        <v>10335</v>
      </c>
      <c r="Y3125" s="71" t="s">
        <v>10342</v>
      </c>
      <c r="Z3125" s="79" t="s">
        <v>10629</v>
      </c>
      <c r="AA3125" s="89"/>
      <c r="AB3125" s="89"/>
      <c r="AC3125" s="89"/>
      <c r="AD3125" s="89"/>
      <c r="AE3125" s="97" t="s">
        <v>13357</v>
      </c>
      <c r="AF3125" s="89"/>
      <c r="AG3125" s="89"/>
      <c r="AH3125" s="89"/>
      <c r="AI3125" s="67" t="s">
        <v>10602</v>
      </c>
      <c r="AJ3125" s="79" t="s">
        <v>42</v>
      </c>
      <c r="AK3125" s="68"/>
      <c r="AL3125" s="68"/>
      <c r="AM3125" s="68"/>
      <c r="AN3125" s="110"/>
      <c r="AO3125" s="110"/>
      <c r="AP3125" s="107"/>
      <c r="AQ3125" s="68"/>
    </row>
    <row r="3126" customFormat="false" ht="15" hidden="false" customHeight="false" outlineLevel="0" collapsed="false">
      <c r="B3126" s="1" t="str">
        <f aca="false">поверители!$E3126</f>
        <v>03589</v>
      </c>
      <c r="C3126" s="64" t="s">
        <v>323</v>
      </c>
      <c r="D3126" s="87"/>
      <c r="E3126" s="67" t="s">
        <v>13869</v>
      </c>
      <c r="F3126" s="87"/>
      <c r="G3126" s="63" t="s">
        <v>10335</v>
      </c>
      <c r="H3126" s="81" t="s">
        <v>326</v>
      </c>
      <c r="I3126" s="67" t="s">
        <v>10652</v>
      </c>
      <c r="J3126" s="89"/>
      <c r="K3126" s="89"/>
      <c r="L3126" s="89"/>
      <c r="M3126" s="89"/>
      <c r="N3126" s="89"/>
      <c r="O3126" s="71" t="s">
        <v>10335</v>
      </c>
      <c r="P3126" s="71"/>
      <c r="Q3126" s="71" t="s">
        <v>10338</v>
      </c>
      <c r="R3126" s="79" t="s">
        <v>10339</v>
      </c>
      <c r="S3126" s="74" t="n">
        <v>45212</v>
      </c>
      <c r="T3126" s="74" t="n">
        <v>45942</v>
      </c>
      <c r="U3126" s="87" t="s">
        <v>10340</v>
      </c>
      <c r="V3126" s="87" t="s">
        <v>10341</v>
      </c>
      <c r="W3126" s="91"/>
      <c r="X3126" s="71" t="s">
        <v>10335</v>
      </c>
      <c r="Y3126" s="71" t="s">
        <v>10342</v>
      </c>
      <c r="Z3126" s="79" t="s">
        <v>10629</v>
      </c>
      <c r="AA3126" s="89"/>
      <c r="AB3126" s="89"/>
      <c r="AC3126" s="89"/>
      <c r="AD3126" s="89"/>
      <c r="AE3126" s="97" t="s">
        <v>10630</v>
      </c>
      <c r="AF3126" s="89"/>
      <c r="AG3126" s="89"/>
      <c r="AH3126" s="89"/>
      <c r="AI3126" s="67" t="s">
        <v>10562</v>
      </c>
      <c r="AJ3126" s="79" t="s">
        <v>42</v>
      </c>
      <c r="AK3126" s="68"/>
      <c r="AL3126" s="68"/>
      <c r="AM3126" s="68"/>
      <c r="AN3126" s="110"/>
      <c r="AO3126" s="110"/>
      <c r="AP3126" s="107"/>
      <c r="AQ3126" s="68"/>
    </row>
    <row r="3127" customFormat="false" ht="15" hidden="false" customHeight="false" outlineLevel="0" collapsed="false">
      <c r="B3127" s="1" t="str">
        <f aca="false">поверители!$E3127</f>
        <v>05348</v>
      </c>
      <c r="C3127" s="64" t="s">
        <v>323</v>
      </c>
      <c r="D3127" s="87"/>
      <c r="E3127" s="81" t="s">
        <v>13870</v>
      </c>
      <c r="F3127" s="87"/>
      <c r="G3127" s="63" t="s">
        <v>10335</v>
      </c>
      <c r="H3127" s="81" t="s">
        <v>815</v>
      </c>
      <c r="I3127" s="67" t="s">
        <v>10363</v>
      </c>
      <c r="J3127" s="89"/>
      <c r="K3127" s="89"/>
      <c r="L3127" s="89"/>
      <c r="M3127" s="89"/>
      <c r="N3127" s="89"/>
      <c r="O3127" s="71" t="s">
        <v>10335</v>
      </c>
      <c r="P3127" s="71"/>
      <c r="Q3127" s="71" t="s">
        <v>10338</v>
      </c>
      <c r="R3127" s="79" t="s">
        <v>10339</v>
      </c>
      <c r="S3127" s="74" t="n">
        <v>45212</v>
      </c>
      <c r="T3127" s="74" t="n">
        <v>45942</v>
      </c>
      <c r="U3127" s="87" t="s">
        <v>10340</v>
      </c>
      <c r="V3127" s="87" t="s">
        <v>10341</v>
      </c>
      <c r="W3127" s="91"/>
      <c r="X3127" s="71" t="s">
        <v>10335</v>
      </c>
      <c r="Y3127" s="71" t="s">
        <v>10342</v>
      </c>
      <c r="Z3127" s="79" t="s">
        <v>10629</v>
      </c>
      <c r="AA3127" s="89"/>
      <c r="AB3127" s="89"/>
      <c r="AC3127" s="89"/>
      <c r="AD3127" s="89"/>
      <c r="AE3127" s="97" t="s">
        <v>10630</v>
      </c>
      <c r="AF3127" s="89"/>
      <c r="AG3127" s="89"/>
      <c r="AH3127" s="89"/>
      <c r="AI3127" s="67" t="s">
        <v>10587</v>
      </c>
      <c r="AJ3127" s="79" t="s">
        <v>42</v>
      </c>
      <c r="AK3127" s="68"/>
      <c r="AL3127" s="68"/>
      <c r="AM3127" s="68"/>
      <c r="AN3127" s="110"/>
      <c r="AO3127" s="110"/>
      <c r="AP3127" s="107"/>
      <c r="AQ3127" s="68"/>
    </row>
    <row r="3128" customFormat="false" ht="15" hidden="false" customHeight="false" outlineLevel="0" collapsed="false">
      <c r="B3128" s="1" t="str">
        <f aca="false">поверители!$E3128</f>
        <v>05349</v>
      </c>
      <c r="C3128" s="64" t="s">
        <v>323</v>
      </c>
      <c r="D3128" s="87"/>
      <c r="E3128" s="81" t="s">
        <v>13871</v>
      </c>
      <c r="F3128" s="87"/>
      <c r="G3128" s="63" t="s">
        <v>10335</v>
      </c>
      <c r="H3128" s="81" t="s">
        <v>815</v>
      </c>
      <c r="I3128" s="67" t="s">
        <v>10363</v>
      </c>
      <c r="J3128" s="89"/>
      <c r="K3128" s="89"/>
      <c r="L3128" s="89"/>
      <c r="M3128" s="89"/>
      <c r="N3128" s="89"/>
      <c r="O3128" s="71" t="s">
        <v>10335</v>
      </c>
      <c r="P3128" s="71"/>
      <c r="Q3128" s="71" t="s">
        <v>10338</v>
      </c>
      <c r="R3128" s="79" t="s">
        <v>10339</v>
      </c>
      <c r="S3128" s="74" t="n">
        <v>45212</v>
      </c>
      <c r="T3128" s="74" t="n">
        <v>45942</v>
      </c>
      <c r="U3128" s="87" t="s">
        <v>10340</v>
      </c>
      <c r="V3128" s="87" t="s">
        <v>10341</v>
      </c>
      <c r="W3128" s="91"/>
      <c r="X3128" s="71" t="s">
        <v>10335</v>
      </c>
      <c r="Y3128" s="71" t="s">
        <v>10342</v>
      </c>
      <c r="Z3128" s="79" t="s">
        <v>10629</v>
      </c>
      <c r="AA3128" s="89"/>
      <c r="AB3128" s="89"/>
      <c r="AC3128" s="89"/>
      <c r="AD3128" s="89"/>
      <c r="AE3128" s="97" t="s">
        <v>10630</v>
      </c>
      <c r="AF3128" s="89"/>
      <c r="AG3128" s="89"/>
      <c r="AH3128" s="89"/>
      <c r="AI3128" s="67" t="s">
        <v>10587</v>
      </c>
      <c r="AJ3128" s="79" t="s">
        <v>42</v>
      </c>
      <c r="AK3128" s="68"/>
      <c r="AL3128" s="68"/>
      <c r="AM3128" s="68"/>
      <c r="AN3128" s="110"/>
      <c r="AO3128" s="110"/>
      <c r="AP3128" s="107"/>
      <c r="AQ3128" s="68"/>
    </row>
    <row r="3129" customFormat="false" ht="15" hidden="false" customHeight="false" outlineLevel="0" collapsed="false">
      <c r="B3129" s="1" t="str">
        <f aca="false">поверители!$E3129</f>
        <v>06176</v>
      </c>
      <c r="C3129" s="64" t="s">
        <v>387</v>
      </c>
      <c r="D3129" s="87"/>
      <c r="E3129" s="81" t="s">
        <v>13872</v>
      </c>
      <c r="F3129" s="87"/>
      <c r="G3129" s="63" t="s">
        <v>10335</v>
      </c>
      <c r="H3129" s="63" t="s">
        <v>366</v>
      </c>
      <c r="I3129" s="67" t="s">
        <v>10469</v>
      </c>
      <c r="J3129" s="89"/>
      <c r="K3129" s="89"/>
      <c r="L3129" s="89"/>
      <c r="M3129" s="89"/>
      <c r="N3129" s="89"/>
      <c r="O3129" s="71" t="s">
        <v>10335</v>
      </c>
      <c r="P3129" s="71"/>
      <c r="Q3129" s="71" t="s">
        <v>10338</v>
      </c>
      <c r="R3129" s="79" t="s">
        <v>10339</v>
      </c>
      <c r="S3129" s="74" t="n">
        <v>45212</v>
      </c>
      <c r="T3129" s="74" t="n">
        <v>45942</v>
      </c>
      <c r="U3129" s="87" t="s">
        <v>10340</v>
      </c>
      <c r="V3129" s="87" t="s">
        <v>10341</v>
      </c>
      <c r="W3129" s="91"/>
      <c r="X3129" s="71" t="s">
        <v>10335</v>
      </c>
      <c r="Y3129" s="71" t="s">
        <v>10342</v>
      </c>
      <c r="Z3129" s="79" t="s">
        <v>10629</v>
      </c>
      <c r="AA3129" s="89"/>
      <c r="AB3129" s="89"/>
      <c r="AC3129" s="89"/>
      <c r="AD3129" s="89"/>
      <c r="AE3129" s="97" t="s">
        <v>10630</v>
      </c>
      <c r="AF3129" s="89"/>
      <c r="AG3129" s="89"/>
      <c r="AH3129" s="89"/>
      <c r="AI3129" s="67" t="s">
        <v>10650</v>
      </c>
      <c r="AJ3129" s="79" t="s">
        <v>42</v>
      </c>
      <c r="AK3129" s="68"/>
      <c r="AL3129" s="68"/>
      <c r="AM3129" s="68"/>
      <c r="AN3129" s="110"/>
      <c r="AO3129" s="110"/>
      <c r="AP3129" s="107"/>
      <c r="AQ3129" s="68"/>
    </row>
    <row r="3130" customFormat="false" ht="15" hidden="false" customHeight="false" outlineLevel="0" collapsed="false">
      <c r="B3130" s="1" t="str">
        <f aca="false">поверители!$E3130</f>
        <v>06198</v>
      </c>
      <c r="C3130" s="64" t="s">
        <v>387</v>
      </c>
      <c r="D3130" s="87"/>
      <c r="E3130" s="67" t="s">
        <v>13873</v>
      </c>
      <c r="F3130" s="87"/>
      <c r="G3130" s="63" t="s">
        <v>10335</v>
      </c>
      <c r="H3130" s="63" t="s">
        <v>366</v>
      </c>
      <c r="I3130" s="67" t="s">
        <v>10469</v>
      </c>
      <c r="J3130" s="89"/>
      <c r="K3130" s="89"/>
      <c r="L3130" s="89"/>
      <c r="M3130" s="89"/>
      <c r="N3130" s="89"/>
      <c r="O3130" s="71" t="s">
        <v>10335</v>
      </c>
      <c r="P3130" s="71"/>
      <c r="Q3130" s="71" t="s">
        <v>10338</v>
      </c>
      <c r="R3130" s="79" t="s">
        <v>10339</v>
      </c>
      <c r="S3130" s="74" t="n">
        <v>45212</v>
      </c>
      <c r="T3130" s="74" t="n">
        <v>45942</v>
      </c>
      <c r="U3130" s="87" t="s">
        <v>10340</v>
      </c>
      <c r="V3130" s="87" t="s">
        <v>10341</v>
      </c>
      <c r="W3130" s="91"/>
      <c r="X3130" s="71" t="s">
        <v>10335</v>
      </c>
      <c r="Y3130" s="71" t="s">
        <v>10342</v>
      </c>
      <c r="Z3130" s="79" t="s">
        <v>10629</v>
      </c>
      <c r="AA3130" s="89"/>
      <c r="AB3130" s="89"/>
      <c r="AC3130" s="89"/>
      <c r="AD3130" s="89"/>
      <c r="AE3130" s="97" t="s">
        <v>10630</v>
      </c>
      <c r="AF3130" s="89"/>
      <c r="AG3130" s="89"/>
      <c r="AH3130" s="89"/>
      <c r="AI3130" s="67" t="s">
        <v>10650</v>
      </c>
      <c r="AJ3130" s="79" t="s">
        <v>42</v>
      </c>
      <c r="AK3130" s="68"/>
      <c r="AL3130" s="68"/>
      <c r="AM3130" s="68"/>
      <c r="AN3130" s="110"/>
      <c r="AO3130" s="110"/>
      <c r="AP3130" s="107"/>
      <c r="AQ3130" s="68"/>
    </row>
    <row r="3131" customFormat="false" ht="15" hidden="false" customHeight="false" outlineLevel="0" collapsed="false">
      <c r="B3131" s="1" t="str">
        <f aca="false">поверители!$E3131</f>
        <v>06342</v>
      </c>
      <c r="C3131" s="64" t="s">
        <v>387</v>
      </c>
      <c r="D3131" s="87"/>
      <c r="E3131" s="67" t="s">
        <v>13874</v>
      </c>
      <c r="F3131" s="87"/>
      <c r="G3131" s="63" t="s">
        <v>10335</v>
      </c>
      <c r="H3131" s="63" t="s">
        <v>366</v>
      </c>
      <c r="I3131" s="67" t="s">
        <v>10469</v>
      </c>
      <c r="J3131" s="89"/>
      <c r="K3131" s="89"/>
      <c r="L3131" s="89"/>
      <c r="M3131" s="89"/>
      <c r="N3131" s="89"/>
      <c r="O3131" s="71" t="s">
        <v>10335</v>
      </c>
      <c r="P3131" s="71"/>
      <c r="Q3131" s="71" t="s">
        <v>10338</v>
      </c>
      <c r="R3131" s="79" t="s">
        <v>10339</v>
      </c>
      <c r="S3131" s="74" t="n">
        <v>45212</v>
      </c>
      <c r="T3131" s="74" t="n">
        <v>45942</v>
      </c>
      <c r="U3131" s="87" t="s">
        <v>10340</v>
      </c>
      <c r="V3131" s="87" t="s">
        <v>10341</v>
      </c>
      <c r="W3131" s="91"/>
      <c r="X3131" s="71" t="s">
        <v>10335</v>
      </c>
      <c r="Y3131" s="71" t="s">
        <v>10342</v>
      </c>
      <c r="Z3131" s="79" t="s">
        <v>10629</v>
      </c>
      <c r="AA3131" s="89"/>
      <c r="AB3131" s="89"/>
      <c r="AC3131" s="89"/>
      <c r="AD3131" s="89"/>
      <c r="AE3131" s="97" t="s">
        <v>10630</v>
      </c>
      <c r="AF3131" s="89"/>
      <c r="AG3131" s="89"/>
      <c r="AH3131" s="89"/>
      <c r="AI3131" s="67" t="s">
        <v>10650</v>
      </c>
      <c r="AJ3131" s="79" t="s">
        <v>42</v>
      </c>
      <c r="AK3131" s="68"/>
      <c r="AL3131" s="68"/>
      <c r="AM3131" s="68"/>
      <c r="AN3131" s="110"/>
      <c r="AO3131" s="110"/>
      <c r="AP3131" s="107"/>
      <c r="AQ3131" s="68"/>
    </row>
    <row r="3132" customFormat="false" ht="15" hidden="false" customHeight="false" outlineLevel="0" collapsed="false">
      <c r="B3132" s="1" t="str">
        <f aca="false">поверители!$E3132</f>
        <v>000610</v>
      </c>
      <c r="C3132" s="64" t="s">
        <v>393</v>
      </c>
      <c r="D3132" s="87"/>
      <c r="E3132" s="81" t="s">
        <v>13875</v>
      </c>
      <c r="F3132" s="87"/>
      <c r="G3132" s="63" t="s">
        <v>10335</v>
      </c>
      <c r="H3132" s="64" t="s">
        <v>2466</v>
      </c>
      <c r="I3132" s="67" t="s">
        <v>10374</v>
      </c>
      <c r="J3132" s="89"/>
      <c r="K3132" s="89"/>
      <c r="L3132" s="89"/>
      <c r="M3132" s="89"/>
      <c r="N3132" s="89"/>
      <c r="O3132" s="71" t="s">
        <v>10335</v>
      </c>
      <c r="P3132" s="71"/>
      <c r="Q3132" s="71" t="s">
        <v>10338</v>
      </c>
      <c r="R3132" s="79" t="s">
        <v>10339</v>
      </c>
      <c r="S3132" s="95" t="n">
        <v>45217</v>
      </c>
      <c r="T3132" s="74" t="n">
        <v>45947</v>
      </c>
      <c r="U3132" s="87" t="s">
        <v>10340</v>
      </c>
      <c r="V3132" s="87" t="s">
        <v>10341</v>
      </c>
      <c r="W3132" s="91"/>
      <c r="X3132" s="71" t="s">
        <v>10335</v>
      </c>
      <c r="Y3132" s="71" t="s">
        <v>10342</v>
      </c>
      <c r="Z3132" s="79" t="s">
        <v>10629</v>
      </c>
      <c r="AA3132" s="89"/>
      <c r="AB3132" s="89"/>
      <c r="AC3132" s="89"/>
      <c r="AD3132" s="89"/>
      <c r="AE3132" s="97" t="s">
        <v>13357</v>
      </c>
      <c r="AF3132" s="89"/>
      <c r="AG3132" s="89"/>
      <c r="AH3132" s="89"/>
      <c r="AI3132" s="67" t="s">
        <v>10647</v>
      </c>
      <c r="AJ3132" s="79" t="s">
        <v>10346</v>
      </c>
      <c r="AK3132" s="68"/>
      <c r="AL3132" s="68"/>
      <c r="AM3132" s="68"/>
      <c r="AN3132" s="110"/>
      <c r="AO3132" s="110"/>
      <c r="AP3132" s="107"/>
      <c r="AQ3132" s="68"/>
    </row>
    <row r="3133" customFormat="false" ht="15" hidden="false" customHeight="false" outlineLevel="0" collapsed="false">
      <c r="B3133" s="1" t="str">
        <f aca="false">поверители!$E3133</f>
        <v>Р00980</v>
      </c>
      <c r="C3133" s="64" t="s">
        <v>291</v>
      </c>
      <c r="D3133" s="87"/>
      <c r="E3133" s="81" t="s">
        <v>13876</v>
      </c>
      <c r="F3133" s="87"/>
      <c r="G3133" s="63" t="s">
        <v>10335</v>
      </c>
      <c r="H3133" s="63" t="s">
        <v>404</v>
      </c>
      <c r="I3133" s="67" t="s">
        <v>10670</v>
      </c>
      <c r="J3133" s="89"/>
      <c r="K3133" s="89"/>
      <c r="L3133" s="89"/>
      <c r="M3133" s="89"/>
      <c r="N3133" s="89"/>
      <c r="O3133" s="71" t="s">
        <v>10335</v>
      </c>
      <c r="P3133" s="71"/>
      <c r="Q3133" s="71" t="s">
        <v>10338</v>
      </c>
      <c r="R3133" s="79" t="s">
        <v>10339</v>
      </c>
      <c r="S3133" s="95" t="n">
        <v>45217</v>
      </c>
      <c r="T3133" s="74" t="n">
        <v>45582</v>
      </c>
      <c r="U3133" s="87" t="s">
        <v>10340</v>
      </c>
      <c r="V3133" s="87" t="s">
        <v>10341</v>
      </c>
      <c r="W3133" s="91"/>
      <c r="X3133" s="71" t="s">
        <v>10335</v>
      </c>
      <c r="Y3133" s="71" t="s">
        <v>10342</v>
      </c>
      <c r="Z3133" s="79" t="s">
        <v>10629</v>
      </c>
      <c r="AA3133" s="89"/>
      <c r="AB3133" s="89"/>
      <c r="AC3133" s="89"/>
      <c r="AD3133" s="89"/>
      <c r="AE3133" s="97" t="s">
        <v>13357</v>
      </c>
      <c r="AF3133" s="89"/>
      <c r="AG3133" s="89"/>
      <c r="AH3133" s="89"/>
      <c r="AI3133" s="67" t="s">
        <v>10647</v>
      </c>
      <c r="AJ3133" s="79" t="s">
        <v>10346</v>
      </c>
      <c r="AK3133" s="68"/>
      <c r="AL3133" s="68"/>
      <c r="AM3133" s="68"/>
      <c r="AN3133" s="110"/>
      <c r="AO3133" s="110"/>
      <c r="AP3133" s="107"/>
      <c r="AQ3133" s="68"/>
    </row>
    <row r="3134" customFormat="false" ht="15" hidden="false" customHeight="false" outlineLevel="0" collapsed="false">
      <c r="B3134" s="1" t="str">
        <f aca="false">поверители!$E3134</f>
        <v>Р01245</v>
      </c>
      <c r="C3134" s="64" t="s">
        <v>428</v>
      </c>
      <c r="D3134" s="87"/>
      <c r="E3134" s="81" t="s">
        <v>13877</v>
      </c>
      <c r="F3134" s="87"/>
      <c r="G3134" s="63" t="s">
        <v>10335</v>
      </c>
      <c r="H3134" s="63" t="s">
        <v>404</v>
      </c>
      <c r="I3134" s="67" t="s">
        <v>10649</v>
      </c>
      <c r="J3134" s="89"/>
      <c r="K3134" s="89"/>
      <c r="L3134" s="89"/>
      <c r="M3134" s="89"/>
      <c r="N3134" s="89"/>
      <c r="O3134" s="71" t="s">
        <v>10335</v>
      </c>
      <c r="P3134" s="71"/>
      <c r="Q3134" s="71" t="s">
        <v>10338</v>
      </c>
      <c r="R3134" s="79" t="s">
        <v>10339</v>
      </c>
      <c r="S3134" s="95" t="n">
        <v>45217</v>
      </c>
      <c r="T3134" s="74" t="n">
        <v>45582</v>
      </c>
      <c r="U3134" s="87" t="s">
        <v>10340</v>
      </c>
      <c r="V3134" s="87" t="s">
        <v>10341</v>
      </c>
      <c r="W3134" s="91"/>
      <c r="X3134" s="71" t="s">
        <v>10335</v>
      </c>
      <c r="Y3134" s="71" t="s">
        <v>10342</v>
      </c>
      <c r="Z3134" s="79" t="s">
        <v>10629</v>
      </c>
      <c r="AA3134" s="89"/>
      <c r="AB3134" s="89"/>
      <c r="AC3134" s="89"/>
      <c r="AD3134" s="89"/>
      <c r="AE3134" s="97" t="s">
        <v>13357</v>
      </c>
      <c r="AF3134" s="89"/>
      <c r="AG3134" s="89"/>
      <c r="AH3134" s="89"/>
      <c r="AI3134" s="67" t="s">
        <v>10647</v>
      </c>
      <c r="AJ3134" s="79" t="s">
        <v>10346</v>
      </c>
      <c r="AK3134" s="68"/>
      <c r="AL3134" s="68"/>
      <c r="AM3134" s="68"/>
      <c r="AN3134" s="110"/>
      <c r="AO3134" s="110"/>
      <c r="AP3134" s="107"/>
      <c r="AQ3134" s="68"/>
    </row>
    <row r="3135" customFormat="false" ht="15" hidden="false" customHeight="false" outlineLevel="0" collapsed="false">
      <c r="B3135" s="1" t="str">
        <f aca="false">поверители!$E3135</f>
        <v>Р01071</v>
      </c>
      <c r="C3135" s="64" t="s">
        <v>291</v>
      </c>
      <c r="D3135" s="87"/>
      <c r="E3135" s="67" t="s">
        <v>13878</v>
      </c>
      <c r="F3135" s="87"/>
      <c r="G3135" s="63" t="s">
        <v>10335</v>
      </c>
      <c r="H3135" s="63" t="s">
        <v>404</v>
      </c>
      <c r="I3135" s="67" t="s">
        <v>10458</v>
      </c>
      <c r="J3135" s="89"/>
      <c r="K3135" s="89"/>
      <c r="L3135" s="89"/>
      <c r="M3135" s="89"/>
      <c r="N3135" s="89"/>
      <c r="O3135" s="71" t="s">
        <v>10335</v>
      </c>
      <c r="P3135" s="71"/>
      <c r="Q3135" s="71" t="s">
        <v>10338</v>
      </c>
      <c r="R3135" s="79" t="s">
        <v>10339</v>
      </c>
      <c r="S3135" s="95" t="n">
        <v>45217</v>
      </c>
      <c r="T3135" s="74" t="n">
        <v>45582</v>
      </c>
      <c r="U3135" s="87" t="s">
        <v>10340</v>
      </c>
      <c r="V3135" s="87" t="s">
        <v>10341</v>
      </c>
      <c r="W3135" s="91"/>
      <c r="X3135" s="71" t="s">
        <v>10335</v>
      </c>
      <c r="Y3135" s="71" t="s">
        <v>10342</v>
      </c>
      <c r="Z3135" s="79" t="s">
        <v>10629</v>
      </c>
      <c r="AA3135" s="89"/>
      <c r="AB3135" s="89"/>
      <c r="AC3135" s="89"/>
      <c r="AD3135" s="89"/>
      <c r="AE3135" s="97" t="s">
        <v>12168</v>
      </c>
      <c r="AF3135" s="89"/>
      <c r="AG3135" s="89"/>
      <c r="AH3135" s="89"/>
      <c r="AI3135" s="67" t="s">
        <v>10658</v>
      </c>
      <c r="AJ3135" s="79" t="s">
        <v>10346</v>
      </c>
      <c r="AK3135" s="68"/>
      <c r="AL3135" s="68"/>
      <c r="AM3135" s="68"/>
      <c r="AN3135" s="110"/>
      <c r="AO3135" s="110"/>
      <c r="AP3135" s="107"/>
      <c r="AQ3135" s="68"/>
    </row>
    <row r="3136" customFormat="false" ht="15" hidden="false" customHeight="false" outlineLevel="0" collapsed="false">
      <c r="B3136" s="1" t="str">
        <f aca="false">поверители!$E3136</f>
        <v>00096</v>
      </c>
      <c r="C3136" s="64" t="s">
        <v>10052</v>
      </c>
      <c r="D3136" s="87"/>
      <c r="E3136" s="81" t="s">
        <v>13879</v>
      </c>
      <c r="F3136" s="87"/>
      <c r="G3136" s="63" t="s">
        <v>10335</v>
      </c>
      <c r="H3136" s="63" t="s">
        <v>404</v>
      </c>
      <c r="I3136" s="67" t="s">
        <v>13880</v>
      </c>
      <c r="J3136" s="89"/>
      <c r="K3136" s="89"/>
      <c r="L3136" s="89"/>
      <c r="M3136" s="89"/>
      <c r="N3136" s="89"/>
      <c r="O3136" s="71" t="s">
        <v>10335</v>
      </c>
      <c r="P3136" s="71"/>
      <c r="Q3136" s="71" t="s">
        <v>10338</v>
      </c>
      <c r="R3136" s="79" t="s">
        <v>10339</v>
      </c>
      <c r="S3136" s="95" t="n">
        <v>45217</v>
      </c>
      <c r="T3136" s="74" t="n">
        <v>45582</v>
      </c>
      <c r="U3136" s="87" t="s">
        <v>10340</v>
      </c>
      <c r="V3136" s="87" t="s">
        <v>10341</v>
      </c>
      <c r="W3136" s="91"/>
      <c r="X3136" s="71" t="s">
        <v>10335</v>
      </c>
      <c r="Y3136" s="71" t="s">
        <v>10342</v>
      </c>
      <c r="Z3136" s="79" t="s">
        <v>10629</v>
      </c>
      <c r="AA3136" s="89"/>
      <c r="AB3136" s="89"/>
      <c r="AC3136" s="89"/>
      <c r="AD3136" s="89"/>
      <c r="AE3136" s="97" t="s">
        <v>12168</v>
      </c>
      <c r="AF3136" s="89"/>
      <c r="AG3136" s="89"/>
      <c r="AH3136" s="89"/>
      <c r="AI3136" s="67" t="s">
        <v>10658</v>
      </c>
      <c r="AJ3136" s="79" t="s">
        <v>10346</v>
      </c>
      <c r="AK3136" s="68"/>
      <c r="AL3136" s="68"/>
      <c r="AM3136" s="68"/>
      <c r="AN3136" s="110"/>
      <c r="AO3136" s="110"/>
      <c r="AP3136" s="107"/>
      <c r="AQ3136" s="68"/>
    </row>
    <row r="3137" customFormat="false" ht="15" hidden="false" customHeight="false" outlineLevel="0" collapsed="false">
      <c r="B3137" s="1" t="str">
        <f aca="false">поверители!$E3137</f>
        <v>01353</v>
      </c>
      <c r="C3137" s="64" t="s">
        <v>291</v>
      </c>
      <c r="D3137" s="87"/>
      <c r="E3137" s="81" t="s">
        <v>13881</v>
      </c>
      <c r="F3137" s="87"/>
      <c r="G3137" s="63" t="s">
        <v>10335</v>
      </c>
      <c r="H3137" s="63" t="s">
        <v>404</v>
      </c>
      <c r="I3137" s="67" t="s">
        <v>10458</v>
      </c>
      <c r="J3137" s="89"/>
      <c r="K3137" s="89"/>
      <c r="L3137" s="89"/>
      <c r="M3137" s="89"/>
      <c r="N3137" s="89"/>
      <c r="O3137" s="71" t="s">
        <v>10335</v>
      </c>
      <c r="P3137" s="71"/>
      <c r="Q3137" s="71" t="s">
        <v>10338</v>
      </c>
      <c r="R3137" s="79" t="s">
        <v>10339</v>
      </c>
      <c r="S3137" s="95" t="n">
        <v>45217</v>
      </c>
      <c r="T3137" s="74" t="n">
        <v>45582</v>
      </c>
      <c r="U3137" s="87" t="s">
        <v>10340</v>
      </c>
      <c r="V3137" s="87" t="s">
        <v>10341</v>
      </c>
      <c r="W3137" s="91"/>
      <c r="X3137" s="71" t="s">
        <v>10335</v>
      </c>
      <c r="Y3137" s="71" t="s">
        <v>10342</v>
      </c>
      <c r="Z3137" s="79" t="s">
        <v>10629</v>
      </c>
      <c r="AA3137" s="89"/>
      <c r="AB3137" s="89"/>
      <c r="AC3137" s="89"/>
      <c r="AD3137" s="89"/>
      <c r="AE3137" s="97" t="s">
        <v>13357</v>
      </c>
      <c r="AF3137" s="89"/>
      <c r="AG3137" s="89"/>
      <c r="AH3137" s="89"/>
      <c r="AI3137" s="67" t="s">
        <v>11404</v>
      </c>
      <c r="AJ3137" s="79" t="s">
        <v>10346</v>
      </c>
      <c r="AK3137" s="68"/>
      <c r="AL3137" s="68"/>
      <c r="AM3137" s="68"/>
      <c r="AN3137" s="110"/>
      <c r="AO3137" s="110"/>
      <c r="AP3137" s="107"/>
      <c r="AQ3137" s="68"/>
    </row>
    <row r="3138" customFormat="false" ht="15" hidden="false" customHeight="false" outlineLevel="0" collapsed="false">
      <c r="B3138" s="1" t="str">
        <f aca="false">поверители!$E3138</f>
        <v>01714</v>
      </c>
      <c r="C3138" s="64" t="s">
        <v>291</v>
      </c>
      <c r="D3138" s="87"/>
      <c r="E3138" s="81" t="s">
        <v>13882</v>
      </c>
      <c r="F3138" s="87"/>
      <c r="G3138" s="63" t="s">
        <v>10335</v>
      </c>
      <c r="H3138" s="63" t="s">
        <v>404</v>
      </c>
      <c r="I3138" s="67" t="s">
        <v>10458</v>
      </c>
      <c r="J3138" s="89"/>
      <c r="K3138" s="89"/>
      <c r="L3138" s="89"/>
      <c r="M3138" s="89"/>
      <c r="N3138" s="89"/>
      <c r="O3138" s="71" t="s">
        <v>10335</v>
      </c>
      <c r="P3138" s="71"/>
      <c r="Q3138" s="71" t="s">
        <v>10338</v>
      </c>
      <c r="R3138" s="79" t="s">
        <v>10339</v>
      </c>
      <c r="S3138" s="95" t="n">
        <v>45217</v>
      </c>
      <c r="T3138" s="74" t="n">
        <v>45582</v>
      </c>
      <c r="U3138" s="87" t="s">
        <v>10340</v>
      </c>
      <c r="V3138" s="87" t="s">
        <v>10341</v>
      </c>
      <c r="W3138" s="91"/>
      <c r="X3138" s="71" t="s">
        <v>10335</v>
      </c>
      <c r="Y3138" s="71" t="s">
        <v>10342</v>
      </c>
      <c r="Z3138" s="79" t="s">
        <v>10629</v>
      </c>
      <c r="AA3138" s="89"/>
      <c r="AB3138" s="89"/>
      <c r="AC3138" s="89"/>
      <c r="AD3138" s="89"/>
      <c r="AE3138" s="97" t="s">
        <v>13357</v>
      </c>
      <c r="AF3138" s="89"/>
      <c r="AG3138" s="89"/>
      <c r="AH3138" s="89"/>
      <c r="AI3138" s="67" t="s">
        <v>10647</v>
      </c>
      <c r="AJ3138" s="79" t="s">
        <v>10346</v>
      </c>
      <c r="AK3138" s="68"/>
      <c r="AL3138" s="68"/>
      <c r="AM3138" s="68"/>
      <c r="AN3138" s="110"/>
      <c r="AO3138" s="110"/>
      <c r="AP3138" s="107"/>
      <c r="AQ3138" s="68"/>
    </row>
    <row r="3139" customFormat="false" ht="15" hidden="false" customHeight="false" outlineLevel="0" collapsed="false">
      <c r="B3139" s="1" t="str">
        <f aca="false">поверители!$E3139</f>
        <v>02097</v>
      </c>
      <c r="C3139" s="64" t="s">
        <v>297</v>
      </c>
      <c r="D3139" s="87"/>
      <c r="E3139" s="81" t="s">
        <v>13883</v>
      </c>
      <c r="F3139" s="87"/>
      <c r="G3139" s="63" t="s">
        <v>10335</v>
      </c>
      <c r="H3139" s="64" t="s">
        <v>2524</v>
      </c>
      <c r="I3139" s="67" t="s">
        <v>10458</v>
      </c>
      <c r="J3139" s="89"/>
      <c r="K3139" s="89"/>
      <c r="L3139" s="89"/>
      <c r="M3139" s="89"/>
      <c r="N3139" s="89"/>
      <c r="O3139" s="71" t="s">
        <v>10335</v>
      </c>
      <c r="P3139" s="71"/>
      <c r="Q3139" s="71" t="s">
        <v>10338</v>
      </c>
      <c r="R3139" s="79" t="s">
        <v>10339</v>
      </c>
      <c r="S3139" s="95" t="n">
        <v>45217</v>
      </c>
      <c r="T3139" s="74" t="n">
        <v>45947</v>
      </c>
      <c r="U3139" s="87" t="s">
        <v>10340</v>
      </c>
      <c r="V3139" s="87" t="s">
        <v>10341</v>
      </c>
      <c r="W3139" s="91"/>
      <c r="X3139" s="71" t="s">
        <v>10335</v>
      </c>
      <c r="Y3139" s="71" t="s">
        <v>10342</v>
      </c>
      <c r="Z3139" s="79" t="s">
        <v>10629</v>
      </c>
      <c r="AA3139" s="89"/>
      <c r="AB3139" s="89"/>
      <c r="AC3139" s="89"/>
      <c r="AD3139" s="89"/>
      <c r="AE3139" s="97" t="s">
        <v>10630</v>
      </c>
      <c r="AF3139" s="89"/>
      <c r="AG3139" s="89"/>
      <c r="AH3139" s="89"/>
      <c r="AI3139" s="67" t="s">
        <v>10558</v>
      </c>
      <c r="AJ3139" s="79" t="s">
        <v>10346</v>
      </c>
      <c r="AK3139" s="68"/>
      <c r="AL3139" s="68"/>
      <c r="AM3139" s="68"/>
      <c r="AN3139" s="110"/>
      <c r="AO3139" s="110"/>
      <c r="AP3139" s="107"/>
      <c r="AQ3139" s="68"/>
    </row>
    <row r="3140" customFormat="false" ht="15" hidden="false" customHeight="false" outlineLevel="0" collapsed="false">
      <c r="B3140" s="1" t="str">
        <f aca="false">поверители!$E3140</f>
        <v>01455</v>
      </c>
      <c r="C3140" s="64" t="s">
        <v>428</v>
      </c>
      <c r="D3140" s="87"/>
      <c r="E3140" s="81" t="s">
        <v>13884</v>
      </c>
      <c r="F3140" s="87"/>
      <c r="G3140" s="63" t="s">
        <v>10335</v>
      </c>
      <c r="H3140" s="63" t="s">
        <v>404</v>
      </c>
      <c r="I3140" s="67" t="s">
        <v>10374</v>
      </c>
      <c r="J3140" s="89"/>
      <c r="K3140" s="89"/>
      <c r="L3140" s="89"/>
      <c r="M3140" s="89"/>
      <c r="N3140" s="89"/>
      <c r="O3140" s="71" t="s">
        <v>10335</v>
      </c>
      <c r="P3140" s="71"/>
      <c r="Q3140" s="71" t="s">
        <v>10338</v>
      </c>
      <c r="R3140" s="79" t="s">
        <v>10339</v>
      </c>
      <c r="S3140" s="95" t="n">
        <v>45217</v>
      </c>
      <c r="T3140" s="74" t="n">
        <v>45582</v>
      </c>
      <c r="U3140" s="87" t="s">
        <v>10340</v>
      </c>
      <c r="V3140" s="87" t="s">
        <v>10341</v>
      </c>
      <c r="W3140" s="91"/>
      <c r="X3140" s="71" t="s">
        <v>10335</v>
      </c>
      <c r="Y3140" s="71" t="s">
        <v>10342</v>
      </c>
      <c r="Z3140" s="79" t="s">
        <v>10629</v>
      </c>
      <c r="AA3140" s="89"/>
      <c r="AB3140" s="89"/>
      <c r="AC3140" s="89"/>
      <c r="AD3140" s="89"/>
      <c r="AE3140" s="97" t="s">
        <v>10630</v>
      </c>
      <c r="AF3140" s="89"/>
      <c r="AG3140" s="89"/>
      <c r="AH3140" s="89"/>
      <c r="AI3140" s="67" t="s">
        <v>10650</v>
      </c>
      <c r="AJ3140" s="79" t="s">
        <v>10346</v>
      </c>
      <c r="AK3140" s="68"/>
      <c r="AL3140" s="68"/>
      <c r="AM3140" s="68"/>
      <c r="AN3140" s="110"/>
      <c r="AO3140" s="110"/>
      <c r="AP3140" s="107"/>
      <c r="AQ3140" s="68"/>
    </row>
    <row r="3141" customFormat="false" ht="15" hidden="false" customHeight="false" outlineLevel="0" collapsed="false">
      <c r="B3141" s="1" t="str">
        <f aca="false">поверители!$E3141</f>
        <v>Р00236</v>
      </c>
      <c r="C3141" s="64" t="s">
        <v>2257</v>
      </c>
      <c r="D3141" s="87"/>
      <c r="E3141" s="81" t="s">
        <v>13885</v>
      </c>
      <c r="F3141" s="87"/>
      <c r="G3141" s="63" t="s">
        <v>10335</v>
      </c>
      <c r="H3141" s="81" t="s">
        <v>2260</v>
      </c>
      <c r="I3141" s="67" t="s">
        <v>10652</v>
      </c>
      <c r="J3141" s="89"/>
      <c r="K3141" s="89"/>
      <c r="L3141" s="89"/>
      <c r="M3141" s="89"/>
      <c r="N3141" s="89"/>
      <c r="O3141" s="71" t="s">
        <v>10335</v>
      </c>
      <c r="P3141" s="71"/>
      <c r="Q3141" s="71" t="s">
        <v>10338</v>
      </c>
      <c r="R3141" s="79" t="s">
        <v>10339</v>
      </c>
      <c r="S3141" s="95" t="n">
        <v>45217</v>
      </c>
      <c r="T3141" s="74" t="n">
        <v>45947</v>
      </c>
      <c r="U3141" s="87" t="s">
        <v>10340</v>
      </c>
      <c r="V3141" s="87" t="s">
        <v>10341</v>
      </c>
      <c r="W3141" s="91"/>
      <c r="X3141" s="71" t="s">
        <v>10335</v>
      </c>
      <c r="Y3141" s="71" t="s">
        <v>10342</v>
      </c>
      <c r="Z3141" s="79" t="s">
        <v>10629</v>
      </c>
      <c r="AA3141" s="89"/>
      <c r="AB3141" s="89"/>
      <c r="AC3141" s="89"/>
      <c r="AD3141" s="89"/>
      <c r="AE3141" s="97" t="s">
        <v>10630</v>
      </c>
      <c r="AF3141" s="89"/>
      <c r="AG3141" s="89"/>
      <c r="AH3141" s="89"/>
      <c r="AI3141" s="67" t="s">
        <v>10609</v>
      </c>
      <c r="AJ3141" s="79" t="s">
        <v>10346</v>
      </c>
      <c r="AK3141" s="68"/>
      <c r="AL3141" s="68"/>
      <c r="AM3141" s="68"/>
      <c r="AN3141" s="110"/>
      <c r="AO3141" s="110"/>
      <c r="AP3141" s="107"/>
      <c r="AQ3141" s="68"/>
    </row>
    <row r="3142" customFormat="false" ht="15" hidden="false" customHeight="false" outlineLevel="0" collapsed="false">
      <c r="B3142" s="1" t="str">
        <f aca="false">поверители!$E3142</f>
        <v>Р00838</v>
      </c>
      <c r="C3142" s="64" t="s">
        <v>2257</v>
      </c>
      <c r="D3142" s="87"/>
      <c r="E3142" s="81" t="s">
        <v>13886</v>
      </c>
      <c r="F3142" s="87"/>
      <c r="G3142" s="63" t="s">
        <v>10335</v>
      </c>
      <c r="H3142" s="81" t="s">
        <v>2260</v>
      </c>
      <c r="I3142" s="67" t="s">
        <v>10652</v>
      </c>
      <c r="J3142" s="89"/>
      <c r="K3142" s="89"/>
      <c r="L3142" s="89"/>
      <c r="M3142" s="89"/>
      <c r="N3142" s="89"/>
      <c r="O3142" s="71" t="s">
        <v>10335</v>
      </c>
      <c r="P3142" s="71"/>
      <c r="Q3142" s="71" t="s">
        <v>10338</v>
      </c>
      <c r="R3142" s="79" t="s">
        <v>10339</v>
      </c>
      <c r="S3142" s="95" t="n">
        <v>45217</v>
      </c>
      <c r="T3142" s="74" t="n">
        <v>45947</v>
      </c>
      <c r="U3142" s="87" t="s">
        <v>10340</v>
      </c>
      <c r="V3142" s="87" t="s">
        <v>10341</v>
      </c>
      <c r="W3142" s="91"/>
      <c r="X3142" s="71" t="s">
        <v>10335</v>
      </c>
      <c r="Y3142" s="71" t="s">
        <v>10342</v>
      </c>
      <c r="Z3142" s="79" t="s">
        <v>10629</v>
      </c>
      <c r="AA3142" s="89"/>
      <c r="AB3142" s="89"/>
      <c r="AC3142" s="89"/>
      <c r="AD3142" s="89"/>
      <c r="AE3142" s="97" t="s">
        <v>10630</v>
      </c>
      <c r="AF3142" s="89"/>
      <c r="AG3142" s="89"/>
      <c r="AH3142" s="89"/>
      <c r="AI3142" s="67" t="s">
        <v>10609</v>
      </c>
      <c r="AJ3142" s="79" t="s">
        <v>10346</v>
      </c>
      <c r="AK3142" s="68"/>
      <c r="AL3142" s="68"/>
      <c r="AM3142" s="68"/>
      <c r="AN3142" s="110"/>
      <c r="AO3142" s="110"/>
      <c r="AP3142" s="107"/>
      <c r="AQ3142" s="68"/>
    </row>
    <row r="3143" customFormat="false" ht="15" hidden="false" customHeight="false" outlineLevel="0" collapsed="false">
      <c r="B3143" s="1" t="str">
        <f aca="false">поверители!$E3143</f>
        <v>00226</v>
      </c>
      <c r="C3143" s="64" t="s">
        <v>317</v>
      </c>
      <c r="D3143" s="87"/>
      <c r="E3143" s="81" t="s">
        <v>13887</v>
      </c>
      <c r="F3143" s="87"/>
      <c r="G3143" s="63" t="s">
        <v>10335</v>
      </c>
      <c r="H3143" s="63" t="s">
        <v>1779</v>
      </c>
      <c r="I3143" s="67" t="s">
        <v>10667</v>
      </c>
      <c r="J3143" s="89"/>
      <c r="K3143" s="89"/>
      <c r="L3143" s="89"/>
      <c r="M3143" s="89"/>
      <c r="N3143" s="89"/>
      <c r="O3143" s="71" t="s">
        <v>10335</v>
      </c>
      <c r="P3143" s="71"/>
      <c r="Q3143" s="71" t="s">
        <v>10338</v>
      </c>
      <c r="R3143" s="79" t="s">
        <v>10339</v>
      </c>
      <c r="S3143" s="95" t="n">
        <v>45217</v>
      </c>
      <c r="T3143" s="74" t="n">
        <v>45947</v>
      </c>
      <c r="U3143" s="87" t="s">
        <v>10340</v>
      </c>
      <c r="V3143" s="87" t="s">
        <v>10341</v>
      </c>
      <c r="W3143" s="91"/>
      <c r="X3143" s="71" t="s">
        <v>10335</v>
      </c>
      <c r="Y3143" s="71" t="s">
        <v>10342</v>
      </c>
      <c r="Z3143" s="79" t="s">
        <v>10629</v>
      </c>
      <c r="AA3143" s="89"/>
      <c r="AB3143" s="89"/>
      <c r="AC3143" s="89"/>
      <c r="AD3143" s="89"/>
      <c r="AE3143" s="97" t="s">
        <v>12168</v>
      </c>
      <c r="AF3143" s="89"/>
      <c r="AG3143" s="89"/>
      <c r="AH3143" s="89"/>
      <c r="AI3143" s="67" t="s">
        <v>13888</v>
      </c>
      <c r="AJ3143" s="79" t="s">
        <v>10346</v>
      </c>
      <c r="AK3143" s="68"/>
      <c r="AL3143" s="68"/>
      <c r="AM3143" s="68"/>
      <c r="AN3143" s="110"/>
      <c r="AO3143" s="110"/>
      <c r="AP3143" s="107"/>
      <c r="AQ3143" s="68"/>
    </row>
    <row r="3144" customFormat="false" ht="15" hidden="false" customHeight="false" outlineLevel="0" collapsed="false">
      <c r="B3144" s="1" t="str">
        <f aca="false">поверители!$E3144</f>
        <v>00491</v>
      </c>
      <c r="C3144" s="64" t="s">
        <v>323</v>
      </c>
      <c r="D3144" s="87"/>
      <c r="E3144" s="67" t="s">
        <v>13889</v>
      </c>
      <c r="F3144" s="87"/>
      <c r="G3144" s="63" t="s">
        <v>10335</v>
      </c>
      <c r="H3144" s="81" t="s">
        <v>763</v>
      </c>
      <c r="I3144" s="67" t="s">
        <v>10374</v>
      </c>
      <c r="J3144" s="89"/>
      <c r="K3144" s="89"/>
      <c r="L3144" s="89"/>
      <c r="M3144" s="89"/>
      <c r="N3144" s="89"/>
      <c r="O3144" s="71" t="s">
        <v>10335</v>
      </c>
      <c r="P3144" s="71"/>
      <c r="Q3144" s="71" t="s">
        <v>10338</v>
      </c>
      <c r="R3144" s="79" t="s">
        <v>10339</v>
      </c>
      <c r="S3144" s="95" t="n">
        <v>45217</v>
      </c>
      <c r="T3144" s="74" t="n">
        <v>45947</v>
      </c>
      <c r="U3144" s="87" t="s">
        <v>10340</v>
      </c>
      <c r="V3144" s="87" t="s">
        <v>10341</v>
      </c>
      <c r="W3144" s="91"/>
      <c r="X3144" s="71" t="s">
        <v>10335</v>
      </c>
      <c r="Y3144" s="71" t="s">
        <v>10342</v>
      </c>
      <c r="Z3144" s="79" t="s">
        <v>10629</v>
      </c>
      <c r="AA3144" s="89"/>
      <c r="AB3144" s="89"/>
      <c r="AC3144" s="89"/>
      <c r="AD3144" s="89"/>
      <c r="AE3144" s="97" t="s">
        <v>10630</v>
      </c>
      <c r="AF3144" s="89"/>
      <c r="AG3144" s="89"/>
      <c r="AH3144" s="89"/>
      <c r="AI3144" s="67" t="s">
        <v>10863</v>
      </c>
      <c r="AJ3144" s="79" t="s">
        <v>10346</v>
      </c>
      <c r="AK3144" s="68"/>
      <c r="AL3144" s="68"/>
      <c r="AM3144" s="68"/>
      <c r="AN3144" s="110"/>
      <c r="AO3144" s="110"/>
      <c r="AP3144" s="107"/>
      <c r="AQ3144" s="68"/>
    </row>
    <row r="3145" customFormat="false" ht="15" hidden="false" customHeight="false" outlineLevel="0" collapsed="false">
      <c r="B3145" s="1" t="str">
        <f aca="false">поверители!$E3145</f>
        <v>00592</v>
      </c>
      <c r="C3145" s="64" t="s">
        <v>323</v>
      </c>
      <c r="D3145" s="87"/>
      <c r="E3145" s="81" t="s">
        <v>13890</v>
      </c>
      <c r="F3145" s="87"/>
      <c r="G3145" s="63" t="s">
        <v>10335</v>
      </c>
      <c r="H3145" s="81" t="s">
        <v>763</v>
      </c>
      <c r="I3145" s="67" t="s">
        <v>10652</v>
      </c>
      <c r="J3145" s="89"/>
      <c r="K3145" s="89"/>
      <c r="L3145" s="89"/>
      <c r="M3145" s="89"/>
      <c r="N3145" s="89"/>
      <c r="O3145" s="71" t="s">
        <v>10335</v>
      </c>
      <c r="P3145" s="71"/>
      <c r="Q3145" s="71" t="s">
        <v>10338</v>
      </c>
      <c r="R3145" s="79" t="s">
        <v>10339</v>
      </c>
      <c r="S3145" s="95" t="n">
        <v>45217</v>
      </c>
      <c r="T3145" s="74" t="n">
        <v>45947</v>
      </c>
      <c r="U3145" s="87" t="s">
        <v>10340</v>
      </c>
      <c r="V3145" s="87" t="s">
        <v>10341</v>
      </c>
      <c r="W3145" s="91"/>
      <c r="X3145" s="71" t="s">
        <v>10335</v>
      </c>
      <c r="Y3145" s="71" t="s">
        <v>10342</v>
      </c>
      <c r="Z3145" s="79" t="s">
        <v>10629</v>
      </c>
      <c r="AA3145" s="89"/>
      <c r="AB3145" s="89"/>
      <c r="AC3145" s="89"/>
      <c r="AD3145" s="89"/>
      <c r="AE3145" s="97" t="s">
        <v>10630</v>
      </c>
      <c r="AF3145" s="89"/>
      <c r="AG3145" s="89"/>
      <c r="AH3145" s="89"/>
      <c r="AI3145" s="67" t="s">
        <v>10558</v>
      </c>
      <c r="AJ3145" s="79" t="s">
        <v>10346</v>
      </c>
      <c r="AK3145" s="68"/>
      <c r="AL3145" s="68"/>
      <c r="AM3145" s="68"/>
      <c r="AN3145" s="110"/>
      <c r="AO3145" s="110"/>
      <c r="AP3145" s="107"/>
      <c r="AQ3145" s="68"/>
    </row>
    <row r="3146" customFormat="false" ht="15" hidden="false" customHeight="false" outlineLevel="0" collapsed="false">
      <c r="B3146" s="1" t="str">
        <f aca="false">поверители!$E3146</f>
        <v>00594</v>
      </c>
      <c r="C3146" s="64" t="s">
        <v>323</v>
      </c>
      <c r="D3146" s="87"/>
      <c r="E3146" s="81" t="s">
        <v>13891</v>
      </c>
      <c r="F3146" s="87"/>
      <c r="G3146" s="63" t="s">
        <v>10335</v>
      </c>
      <c r="H3146" s="81" t="s">
        <v>326</v>
      </c>
      <c r="I3146" s="67" t="s">
        <v>10652</v>
      </c>
      <c r="J3146" s="89"/>
      <c r="K3146" s="89"/>
      <c r="L3146" s="89"/>
      <c r="M3146" s="89"/>
      <c r="N3146" s="89"/>
      <c r="O3146" s="71" t="s">
        <v>10335</v>
      </c>
      <c r="P3146" s="71"/>
      <c r="Q3146" s="71" t="s">
        <v>10338</v>
      </c>
      <c r="R3146" s="79" t="s">
        <v>10339</v>
      </c>
      <c r="S3146" s="95" t="n">
        <v>45217</v>
      </c>
      <c r="T3146" s="74" t="n">
        <v>45947</v>
      </c>
      <c r="U3146" s="87" t="s">
        <v>10340</v>
      </c>
      <c r="V3146" s="87" t="s">
        <v>10341</v>
      </c>
      <c r="W3146" s="91"/>
      <c r="X3146" s="71" t="s">
        <v>10335</v>
      </c>
      <c r="Y3146" s="71" t="s">
        <v>10342</v>
      </c>
      <c r="Z3146" s="79" t="s">
        <v>10629</v>
      </c>
      <c r="AA3146" s="89"/>
      <c r="AB3146" s="89"/>
      <c r="AC3146" s="89"/>
      <c r="AD3146" s="89"/>
      <c r="AE3146" s="97" t="s">
        <v>10630</v>
      </c>
      <c r="AF3146" s="89"/>
      <c r="AG3146" s="89"/>
      <c r="AH3146" s="89"/>
      <c r="AI3146" s="67" t="s">
        <v>10587</v>
      </c>
      <c r="AJ3146" s="79" t="s">
        <v>10346</v>
      </c>
      <c r="AK3146" s="68"/>
      <c r="AL3146" s="68"/>
      <c r="AM3146" s="68"/>
      <c r="AN3146" s="110"/>
      <c r="AO3146" s="110"/>
      <c r="AP3146" s="107"/>
      <c r="AQ3146" s="68"/>
    </row>
    <row r="3147" customFormat="false" ht="15" hidden="false" customHeight="false" outlineLevel="0" collapsed="false">
      <c r="B3147" s="1" t="str">
        <f aca="false">поверители!$E3147</f>
        <v>02531</v>
      </c>
      <c r="C3147" s="64" t="s">
        <v>291</v>
      </c>
      <c r="D3147" s="87"/>
      <c r="E3147" s="81" t="s">
        <v>13892</v>
      </c>
      <c r="F3147" s="87"/>
      <c r="G3147" s="63" t="s">
        <v>10335</v>
      </c>
      <c r="H3147" s="81" t="s">
        <v>294</v>
      </c>
      <c r="I3147" s="67" t="s">
        <v>10670</v>
      </c>
      <c r="J3147" s="89"/>
      <c r="K3147" s="89"/>
      <c r="L3147" s="89"/>
      <c r="M3147" s="89"/>
      <c r="N3147" s="89"/>
      <c r="O3147" s="71" t="s">
        <v>10335</v>
      </c>
      <c r="P3147" s="71"/>
      <c r="Q3147" s="71" t="s">
        <v>10338</v>
      </c>
      <c r="R3147" s="79" t="s">
        <v>10339</v>
      </c>
      <c r="S3147" s="95" t="n">
        <v>45217</v>
      </c>
      <c r="T3147" s="74" t="n">
        <v>45582</v>
      </c>
      <c r="U3147" s="87" t="s">
        <v>10340</v>
      </c>
      <c r="V3147" s="87" t="s">
        <v>10341</v>
      </c>
      <c r="W3147" s="91"/>
      <c r="X3147" s="71" t="s">
        <v>10335</v>
      </c>
      <c r="Y3147" s="71" t="s">
        <v>10342</v>
      </c>
      <c r="Z3147" s="79" t="s">
        <v>10629</v>
      </c>
      <c r="AA3147" s="89"/>
      <c r="AB3147" s="89"/>
      <c r="AC3147" s="89"/>
      <c r="AD3147" s="89"/>
      <c r="AE3147" s="97" t="s">
        <v>10630</v>
      </c>
      <c r="AF3147" s="89"/>
      <c r="AG3147" s="89"/>
      <c r="AH3147" s="89"/>
      <c r="AI3147" s="67" t="s">
        <v>10562</v>
      </c>
      <c r="AJ3147" s="79" t="s">
        <v>10346</v>
      </c>
      <c r="AK3147" s="68"/>
      <c r="AL3147" s="68"/>
      <c r="AM3147" s="68"/>
      <c r="AN3147" s="110"/>
      <c r="AO3147" s="110"/>
      <c r="AP3147" s="107"/>
      <c r="AQ3147" s="68"/>
    </row>
    <row r="3148" customFormat="false" ht="15" hidden="false" customHeight="false" outlineLevel="0" collapsed="false">
      <c r="B3148" s="1" t="str">
        <f aca="false">поверители!$E3148</f>
        <v>02558</v>
      </c>
      <c r="C3148" s="64" t="s">
        <v>323</v>
      </c>
      <c r="D3148" s="87"/>
      <c r="E3148" s="81" t="s">
        <v>13893</v>
      </c>
      <c r="F3148" s="87"/>
      <c r="G3148" s="63" t="s">
        <v>10335</v>
      </c>
      <c r="H3148" s="81" t="s">
        <v>326</v>
      </c>
      <c r="I3148" s="67" t="s">
        <v>10374</v>
      </c>
      <c r="J3148" s="89"/>
      <c r="K3148" s="89"/>
      <c r="L3148" s="89"/>
      <c r="M3148" s="89"/>
      <c r="N3148" s="89"/>
      <c r="O3148" s="71" t="s">
        <v>10335</v>
      </c>
      <c r="P3148" s="71"/>
      <c r="Q3148" s="71" t="s">
        <v>10338</v>
      </c>
      <c r="R3148" s="79" t="s">
        <v>10339</v>
      </c>
      <c r="S3148" s="95" t="n">
        <v>45217</v>
      </c>
      <c r="T3148" s="74" t="n">
        <v>45947</v>
      </c>
      <c r="U3148" s="87" t="s">
        <v>10340</v>
      </c>
      <c r="V3148" s="87" t="s">
        <v>10341</v>
      </c>
      <c r="W3148" s="91"/>
      <c r="X3148" s="71" t="s">
        <v>10335</v>
      </c>
      <c r="Y3148" s="71" t="s">
        <v>10342</v>
      </c>
      <c r="Z3148" s="79" t="s">
        <v>10629</v>
      </c>
      <c r="AA3148" s="89"/>
      <c r="AB3148" s="89"/>
      <c r="AC3148" s="89"/>
      <c r="AD3148" s="89"/>
      <c r="AE3148" s="97" t="s">
        <v>10630</v>
      </c>
      <c r="AF3148" s="89"/>
      <c r="AG3148" s="89"/>
      <c r="AH3148" s="89"/>
      <c r="AI3148" s="67" t="s">
        <v>10587</v>
      </c>
      <c r="AJ3148" s="79" t="s">
        <v>10346</v>
      </c>
      <c r="AK3148" s="68"/>
      <c r="AL3148" s="68"/>
      <c r="AM3148" s="68"/>
      <c r="AN3148" s="110"/>
      <c r="AO3148" s="110"/>
      <c r="AP3148" s="107"/>
      <c r="AQ3148" s="68"/>
    </row>
    <row r="3149" customFormat="false" ht="15" hidden="false" customHeight="false" outlineLevel="0" collapsed="false">
      <c r="B3149" s="1" t="str">
        <f aca="false">поверители!$E3149</f>
        <v>04757</v>
      </c>
      <c r="C3149" s="64" t="s">
        <v>323</v>
      </c>
      <c r="D3149" s="87"/>
      <c r="E3149" s="81" t="s">
        <v>13894</v>
      </c>
      <c r="F3149" s="87"/>
      <c r="G3149" s="63" t="s">
        <v>10335</v>
      </c>
      <c r="H3149" s="81" t="s">
        <v>782</v>
      </c>
      <c r="I3149" s="67" t="s">
        <v>10652</v>
      </c>
      <c r="J3149" s="89"/>
      <c r="K3149" s="89"/>
      <c r="L3149" s="89"/>
      <c r="M3149" s="89"/>
      <c r="N3149" s="89"/>
      <c r="O3149" s="71" t="s">
        <v>10335</v>
      </c>
      <c r="P3149" s="71"/>
      <c r="Q3149" s="71" t="s">
        <v>10338</v>
      </c>
      <c r="R3149" s="79" t="s">
        <v>10339</v>
      </c>
      <c r="S3149" s="95" t="n">
        <v>45217</v>
      </c>
      <c r="T3149" s="74" t="n">
        <v>45947</v>
      </c>
      <c r="U3149" s="87" t="s">
        <v>10340</v>
      </c>
      <c r="V3149" s="87" t="s">
        <v>10341</v>
      </c>
      <c r="W3149" s="91"/>
      <c r="X3149" s="71" t="s">
        <v>10335</v>
      </c>
      <c r="Y3149" s="71" t="s">
        <v>10342</v>
      </c>
      <c r="Z3149" s="79" t="s">
        <v>10629</v>
      </c>
      <c r="AA3149" s="89"/>
      <c r="AB3149" s="89"/>
      <c r="AC3149" s="89"/>
      <c r="AD3149" s="89"/>
      <c r="AE3149" s="97" t="s">
        <v>10630</v>
      </c>
      <c r="AF3149" s="89"/>
      <c r="AG3149" s="89"/>
      <c r="AH3149" s="89"/>
      <c r="AI3149" s="67" t="s">
        <v>10609</v>
      </c>
      <c r="AJ3149" s="79" t="s">
        <v>10346</v>
      </c>
      <c r="AK3149" s="68"/>
      <c r="AL3149" s="68"/>
      <c r="AM3149" s="68"/>
      <c r="AN3149" s="110"/>
      <c r="AO3149" s="110"/>
      <c r="AP3149" s="107"/>
      <c r="AQ3149" s="68"/>
    </row>
    <row r="3150" customFormat="false" ht="15" hidden="false" customHeight="false" outlineLevel="0" collapsed="false">
      <c r="B3150" s="1" t="str">
        <f aca="false">поверители!$E3150</f>
        <v>04771</v>
      </c>
      <c r="C3150" s="64" t="s">
        <v>1753</v>
      </c>
      <c r="D3150" s="87"/>
      <c r="E3150" s="81" t="s">
        <v>13895</v>
      </c>
      <c r="F3150" s="87"/>
      <c r="G3150" s="63" t="s">
        <v>10335</v>
      </c>
      <c r="H3150" s="81" t="s">
        <v>11011</v>
      </c>
      <c r="I3150" s="67" t="s">
        <v>10374</v>
      </c>
      <c r="J3150" s="89"/>
      <c r="K3150" s="89"/>
      <c r="L3150" s="89"/>
      <c r="M3150" s="89"/>
      <c r="N3150" s="89"/>
      <c r="O3150" s="71" t="s">
        <v>10335</v>
      </c>
      <c r="P3150" s="71"/>
      <c r="Q3150" s="71" t="s">
        <v>10338</v>
      </c>
      <c r="R3150" s="79" t="s">
        <v>10339</v>
      </c>
      <c r="S3150" s="95" t="n">
        <v>45217</v>
      </c>
      <c r="T3150" s="74" t="n">
        <v>45947</v>
      </c>
      <c r="U3150" s="87" t="s">
        <v>10340</v>
      </c>
      <c r="V3150" s="87" t="s">
        <v>10341</v>
      </c>
      <c r="W3150" s="91"/>
      <c r="X3150" s="71" t="s">
        <v>10335</v>
      </c>
      <c r="Y3150" s="71" t="s">
        <v>10342</v>
      </c>
      <c r="Z3150" s="79" t="s">
        <v>10629</v>
      </c>
      <c r="AA3150" s="89"/>
      <c r="AB3150" s="89"/>
      <c r="AC3150" s="89"/>
      <c r="AD3150" s="89"/>
      <c r="AE3150" s="97" t="s">
        <v>10630</v>
      </c>
      <c r="AF3150" s="89"/>
      <c r="AG3150" s="89"/>
      <c r="AH3150" s="89"/>
      <c r="AI3150" s="67" t="s">
        <v>10979</v>
      </c>
      <c r="AJ3150" s="79" t="s">
        <v>10346</v>
      </c>
      <c r="AK3150" s="68"/>
      <c r="AL3150" s="68"/>
      <c r="AM3150" s="68"/>
      <c r="AN3150" s="110"/>
      <c r="AO3150" s="110"/>
      <c r="AP3150" s="107"/>
      <c r="AQ3150" s="68"/>
    </row>
    <row r="3151" customFormat="false" ht="15" hidden="false" customHeight="false" outlineLevel="0" collapsed="false">
      <c r="B3151" s="1" t="str">
        <f aca="false">поверители!$E3151</f>
        <v>05291</v>
      </c>
      <c r="C3151" s="64" t="s">
        <v>323</v>
      </c>
      <c r="D3151" s="87"/>
      <c r="E3151" s="81" t="s">
        <v>13896</v>
      </c>
      <c r="F3151" s="87"/>
      <c r="G3151" s="63" t="s">
        <v>10335</v>
      </c>
      <c r="H3151" s="81" t="s">
        <v>326</v>
      </c>
      <c r="I3151" s="67" t="s">
        <v>10652</v>
      </c>
      <c r="J3151" s="89"/>
      <c r="K3151" s="89"/>
      <c r="L3151" s="89"/>
      <c r="M3151" s="89"/>
      <c r="N3151" s="89"/>
      <c r="O3151" s="71" t="s">
        <v>10335</v>
      </c>
      <c r="P3151" s="71"/>
      <c r="Q3151" s="71" t="s">
        <v>10338</v>
      </c>
      <c r="R3151" s="79" t="s">
        <v>10339</v>
      </c>
      <c r="S3151" s="95" t="n">
        <v>45217</v>
      </c>
      <c r="T3151" s="74" t="n">
        <v>45947</v>
      </c>
      <c r="U3151" s="87" t="s">
        <v>10340</v>
      </c>
      <c r="V3151" s="87" t="s">
        <v>10341</v>
      </c>
      <c r="W3151" s="91"/>
      <c r="X3151" s="71" t="s">
        <v>10335</v>
      </c>
      <c r="Y3151" s="71" t="s">
        <v>10342</v>
      </c>
      <c r="Z3151" s="79" t="s">
        <v>10629</v>
      </c>
      <c r="AA3151" s="89"/>
      <c r="AB3151" s="89"/>
      <c r="AC3151" s="89"/>
      <c r="AD3151" s="89"/>
      <c r="AE3151" s="97" t="s">
        <v>10630</v>
      </c>
      <c r="AF3151" s="89"/>
      <c r="AG3151" s="89"/>
      <c r="AH3151" s="89"/>
      <c r="AI3151" s="67" t="s">
        <v>10552</v>
      </c>
      <c r="AJ3151" s="79" t="s">
        <v>10346</v>
      </c>
      <c r="AK3151" s="68"/>
      <c r="AL3151" s="68"/>
      <c r="AM3151" s="68"/>
      <c r="AN3151" s="110"/>
      <c r="AO3151" s="110"/>
      <c r="AP3151" s="107"/>
      <c r="AQ3151" s="68"/>
    </row>
    <row r="3152" customFormat="false" ht="17.9" hidden="false" customHeight="false" outlineLevel="0" collapsed="false">
      <c r="B3152" s="1" t="str">
        <f aca="false">поверители!$E3152</f>
        <v>Р01205</v>
      </c>
      <c r="C3152" s="64" t="s">
        <v>291</v>
      </c>
      <c r="D3152" s="87"/>
      <c r="E3152" s="81" t="s">
        <v>13897</v>
      </c>
      <c r="F3152" s="87"/>
      <c r="G3152" s="63" t="s">
        <v>10335</v>
      </c>
      <c r="H3152" s="63" t="s">
        <v>404</v>
      </c>
      <c r="I3152" s="67" t="s">
        <v>10667</v>
      </c>
      <c r="J3152" s="89"/>
      <c r="K3152" s="89"/>
      <c r="L3152" s="89"/>
      <c r="M3152" s="89"/>
      <c r="N3152" s="89"/>
      <c r="O3152" s="71" t="s">
        <v>10335</v>
      </c>
      <c r="P3152" s="71"/>
      <c r="Q3152" s="71" t="s">
        <v>10338</v>
      </c>
      <c r="R3152" s="79" t="s">
        <v>10339</v>
      </c>
      <c r="S3152" s="95" t="n">
        <v>45217</v>
      </c>
      <c r="T3152" s="74" t="n">
        <v>45582</v>
      </c>
      <c r="U3152" s="87" t="s">
        <v>10340</v>
      </c>
      <c r="V3152" s="87" t="s">
        <v>10341</v>
      </c>
      <c r="W3152" s="91"/>
      <c r="X3152" s="71" t="s">
        <v>10335</v>
      </c>
      <c r="Y3152" s="71" t="s">
        <v>10342</v>
      </c>
      <c r="Z3152" s="79" t="s">
        <v>10629</v>
      </c>
      <c r="AA3152" s="89"/>
      <c r="AB3152" s="89"/>
      <c r="AC3152" s="89"/>
      <c r="AD3152" s="89"/>
      <c r="AE3152" s="97" t="s">
        <v>13357</v>
      </c>
      <c r="AF3152" s="89"/>
      <c r="AG3152" s="89"/>
      <c r="AH3152" s="89"/>
      <c r="AI3152" s="104" t="s">
        <v>12070</v>
      </c>
      <c r="AJ3152" s="79" t="s">
        <v>10346</v>
      </c>
      <c r="AK3152" s="68"/>
      <c r="AL3152" s="68"/>
      <c r="AM3152" s="68"/>
      <c r="AN3152" s="110"/>
      <c r="AO3152" s="110"/>
      <c r="AP3152" s="107"/>
      <c r="AQ3152" s="68"/>
    </row>
    <row r="3153" customFormat="false" ht="17.9" hidden="false" customHeight="false" outlineLevel="0" collapsed="false">
      <c r="B3153" s="1" t="str">
        <f aca="false">поверители!$E3153</f>
        <v>Р01206</v>
      </c>
      <c r="C3153" s="64" t="s">
        <v>291</v>
      </c>
      <c r="D3153" s="87"/>
      <c r="E3153" s="81" t="s">
        <v>13898</v>
      </c>
      <c r="F3153" s="87"/>
      <c r="G3153" s="63" t="s">
        <v>10335</v>
      </c>
      <c r="H3153" s="63" t="s">
        <v>404</v>
      </c>
      <c r="I3153" s="67" t="s">
        <v>10667</v>
      </c>
      <c r="J3153" s="89"/>
      <c r="K3153" s="89"/>
      <c r="L3153" s="89"/>
      <c r="M3153" s="89"/>
      <c r="N3153" s="89"/>
      <c r="O3153" s="71" t="s">
        <v>10335</v>
      </c>
      <c r="P3153" s="71"/>
      <c r="Q3153" s="71" t="s">
        <v>10338</v>
      </c>
      <c r="R3153" s="79" t="s">
        <v>10339</v>
      </c>
      <c r="S3153" s="95" t="n">
        <v>45217</v>
      </c>
      <c r="T3153" s="74" t="n">
        <v>45582</v>
      </c>
      <c r="U3153" s="87" t="s">
        <v>10340</v>
      </c>
      <c r="V3153" s="87" t="s">
        <v>10341</v>
      </c>
      <c r="W3153" s="91"/>
      <c r="X3153" s="71" t="s">
        <v>10335</v>
      </c>
      <c r="Y3153" s="71" t="s">
        <v>10342</v>
      </c>
      <c r="Z3153" s="79" t="s">
        <v>10629</v>
      </c>
      <c r="AA3153" s="89"/>
      <c r="AB3153" s="89"/>
      <c r="AC3153" s="89"/>
      <c r="AD3153" s="89"/>
      <c r="AE3153" s="97" t="s">
        <v>13357</v>
      </c>
      <c r="AF3153" s="89"/>
      <c r="AG3153" s="89"/>
      <c r="AH3153" s="89"/>
      <c r="AI3153" s="104" t="s">
        <v>12070</v>
      </c>
      <c r="AJ3153" s="79" t="s">
        <v>10346</v>
      </c>
      <c r="AK3153" s="68"/>
      <c r="AL3153" s="68"/>
      <c r="AM3153" s="68"/>
      <c r="AN3153" s="110"/>
      <c r="AO3153" s="110"/>
      <c r="AP3153" s="107"/>
      <c r="AQ3153" s="68"/>
    </row>
    <row r="3154" customFormat="false" ht="15" hidden="false" customHeight="false" outlineLevel="0" collapsed="false">
      <c r="B3154" s="1" t="str">
        <f aca="false">поверители!$E3154</f>
        <v>Р01221</v>
      </c>
      <c r="C3154" s="64" t="s">
        <v>795</v>
      </c>
      <c r="D3154" s="87"/>
      <c r="E3154" s="81" t="s">
        <v>13899</v>
      </c>
      <c r="F3154" s="87"/>
      <c r="G3154" s="63" t="s">
        <v>10335</v>
      </c>
      <c r="H3154" s="63" t="s">
        <v>404</v>
      </c>
      <c r="I3154" s="67" t="s">
        <v>11213</v>
      </c>
      <c r="J3154" s="89"/>
      <c r="K3154" s="89"/>
      <c r="L3154" s="89"/>
      <c r="M3154" s="89"/>
      <c r="N3154" s="89"/>
      <c r="O3154" s="71" t="s">
        <v>10335</v>
      </c>
      <c r="P3154" s="71"/>
      <c r="Q3154" s="71" t="s">
        <v>10338</v>
      </c>
      <c r="R3154" s="79" t="s">
        <v>10339</v>
      </c>
      <c r="S3154" s="95" t="n">
        <v>45217</v>
      </c>
      <c r="T3154" s="74" t="n">
        <v>45582</v>
      </c>
      <c r="U3154" s="87" t="s">
        <v>10340</v>
      </c>
      <c r="V3154" s="87" t="s">
        <v>10341</v>
      </c>
      <c r="W3154" s="91"/>
      <c r="X3154" s="71" t="s">
        <v>10335</v>
      </c>
      <c r="Y3154" s="71" t="s">
        <v>10342</v>
      </c>
      <c r="Z3154" s="79" t="s">
        <v>10629</v>
      </c>
      <c r="AA3154" s="89"/>
      <c r="AB3154" s="89"/>
      <c r="AC3154" s="89"/>
      <c r="AD3154" s="89"/>
      <c r="AE3154" s="97" t="s">
        <v>10630</v>
      </c>
      <c r="AF3154" s="89"/>
      <c r="AG3154" s="89"/>
      <c r="AH3154" s="89"/>
      <c r="AI3154" s="67" t="s">
        <v>10650</v>
      </c>
      <c r="AJ3154" s="79" t="s">
        <v>10346</v>
      </c>
      <c r="AK3154" s="68"/>
      <c r="AL3154" s="68"/>
      <c r="AM3154" s="68"/>
      <c r="AN3154" s="110"/>
      <c r="AO3154" s="110"/>
      <c r="AP3154" s="107"/>
      <c r="AQ3154" s="68"/>
    </row>
    <row r="3155" customFormat="false" ht="15" hidden="false" customHeight="false" outlineLevel="0" collapsed="false">
      <c r="B3155" s="1" t="str">
        <f aca="false">поверители!$E3155</f>
        <v>00433</v>
      </c>
      <c r="C3155" s="64" t="s">
        <v>291</v>
      </c>
      <c r="D3155" s="87"/>
      <c r="E3155" s="81" t="s">
        <v>13900</v>
      </c>
      <c r="F3155" s="87"/>
      <c r="G3155" s="63" t="s">
        <v>10335</v>
      </c>
      <c r="H3155" s="63" t="s">
        <v>404</v>
      </c>
      <c r="I3155" s="67" t="s">
        <v>10564</v>
      </c>
      <c r="J3155" s="89"/>
      <c r="K3155" s="89"/>
      <c r="L3155" s="89"/>
      <c r="M3155" s="89"/>
      <c r="N3155" s="89"/>
      <c r="O3155" s="71" t="s">
        <v>10335</v>
      </c>
      <c r="P3155" s="71"/>
      <c r="Q3155" s="71" t="s">
        <v>10338</v>
      </c>
      <c r="R3155" s="79" t="s">
        <v>10339</v>
      </c>
      <c r="S3155" s="95" t="n">
        <v>45217</v>
      </c>
      <c r="T3155" s="74" t="n">
        <v>45582</v>
      </c>
      <c r="U3155" s="87" t="s">
        <v>10340</v>
      </c>
      <c r="V3155" s="87" t="s">
        <v>10341</v>
      </c>
      <c r="W3155" s="91"/>
      <c r="X3155" s="71" t="s">
        <v>10335</v>
      </c>
      <c r="Y3155" s="71" t="s">
        <v>10342</v>
      </c>
      <c r="Z3155" s="79" t="s">
        <v>10629</v>
      </c>
      <c r="AA3155" s="89"/>
      <c r="AB3155" s="89"/>
      <c r="AC3155" s="89"/>
      <c r="AD3155" s="89"/>
      <c r="AE3155" s="97" t="s">
        <v>10630</v>
      </c>
      <c r="AF3155" s="89"/>
      <c r="AG3155" s="89"/>
      <c r="AH3155" s="89"/>
      <c r="AI3155" s="67" t="s">
        <v>10647</v>
      </c>
      <c r="AJ3155" s="79" t="s">
        <v>10346</v>
      </c>
      <c r="AK3155" s="68"/>
      <c r="AL3155" s="68"/>
      <c r="AM3155" s="68"/>
      <c r="AN3155" s="110"/>
      <c r="AO3155" s="110"/>
      <c r="AP3155" s="107"/>
      <c r="AQ3155" s="68"/>
    </row>
    <row r="3156" customFormat="false" ht="15" hidden="false" customHeight="false" outlineLevel="0" collapsed="false">
      <c r="B3156" s="1" t="str">
        <f aca="false">поверители!$E3156</f>
        <v>00498</v>
      </c>
      <c r="C3156" s="64" t="s">
        <v>323</v>
      </c>
      <c r="D3156" s="87"/>
      <c r="E3156" s="81" t="s">
        <v>13901</v>
      </c>
      <c r="F3156" s="87"/>
      <c r="G3156" s="63" t="s">
        <v>10335</v>
      </c>
      <c r="H3156" s="81" t="s">
        <v>326</v>
      </c>
      <c r="I3156" s="67" t="s">
        <v>10652</v>
      </c>
      <c r="J3156" s="89"/>
      <c r="K3156" s="89"/>
      <c r="L3156" s="89"/>
      <c r="M3156" s="89"/>
      <c r="N3156" s="89"/>
      <c r="O3156" s="71" t="s">
        <v>10335</v>
      </c>
      <c r="P3156" s="71"/>
      <c r="Q3156" s="71" t="s">
        <v>10338</v>
      </c>
      <c r="R3156" s="79" t="s">
        <v>10339</v>
      </c>
      <c r="S3156" s="95" t="n">
        <v>45217</v>
      </c>
      <c r="T3156" s="74" t="n">
        <v>45947</v>
      </c>
      <c r="U3156" s="87" t="s">
        <v>10340</v>
      </c>
      <c r="V3156" s="87" t="s">
        <v>10341</v>
      </c>
      <c r="W3156" s="91"/>
      <c r="X3156" s="71" t="s">
        <v>10335</v>
      </c>
      <c r="Y3156" s="71" t="s">
        <v>10342</v>
      </c>
      <c r="Z3156" s="79" t="s">
        <v>10629</v>
      </c>
      <c r="AA3156" s="89"/>
      <c r="AB3156" s="89"/>
      <c r="AC3156" s="89"/>
      <c r="AD3156" s="89"/>
      <c r="AE3156" s="97" t="s">
        <v>10630</v>
      </c>
      <c r="AF3156" s="89"/>
      <c r="AG3156" s="89"/>
      <c r="AH3156" s="89"/>
      <c r="AI3156" s="67" t="s">
        <v>10558</v>
      </c>
      <c r="AJ3156" s="79" t="s">
        <v>10346</v>
      </c>
      <c r="AK3156" s="68"/>
      <c r="AL3156" s="68"/>
      <c r="AM3156" s="68"/>
      <c r="AN3156" s="110"/>
      <c r="AO3156" s="110"/>
      <c r="AP3156" s="107"/>
      <c r="AQ3156" s="68"/>
    </row>
    <row r="3157" customFormat="false" ht="15" hidden="false" customHeight="false" outlineLevel="0" collapsed="false">
      <c r="B3157" s="1" t="str">
        <f aca="false">поверители!$E3157</f>
        <v>00646</v>
      </c>
      <c r="C3157" s="64" t="s">
        <v>323</v>
      </c>
      <c r="D3157" s="87"/>
      <c r="E3157" s="81" t="s">
        <v>13902</v>
      </c>
      <c r="F3157" s="87"/>
      <c r="G3157" s="63" t="s">
        <v>10335</v>
      </c>
      <c r="H3157" s="81" t="s">
        <v>763</v>
      </c>
      <c r="I3157" s="67" t="s">
        <v>10652</v>
      </c>
      <c r="J3157" s="89"/>
      <c r="K3157" s="89"/>
      <c r="L3157" s="89"/>
      <c r="M3157" s="89"/>
      <c r="N3157" s="89"/>
      <c r="O3157" s="71" t="s">
        <v>10335</v>
      </c>
      <c r="P3157" s="71"/>
      <c r="Q3157" s="71" t="s">
        <v>10338</v>
      </c>
      <c r="R3157" s="79" t="s">
        <v>10339</v>
      </c>
      <c r="S3157" s="95" t="n">
        <v>45217</v>
      </c>
      <c r="T3157" s="74" t="n">
        <v>45947</v>
      </c>
      <c r="U3157" s="87" t="s">
        <v>10340</v>
      </c>
      <c r="V3157" s="87" t="s">
        <v>10341</v>
      </c>
      <c r="W3157" s="91"/>
      <c r="X3157" s="71" t="s">
        <v>10335</v>
      </c>
      <c r="Y3157" s="71" t="s">
        <v>10342</v>
      </c>
      <c r="Z3157" s="79" t="s">
        <v>10629</v>
      </c>
      <c r="AA3157" s="89"/>
      <c r="AB3157" s="89"/>
      <c r="AC3157" s="89"/>
      <c r="AD3157" s="89"/>
      <c r="AE3157" s="97" t="s">
        <v>10630</v>
      </c>
      <c r="AF3157" s="89"/>
      <c r="AG3157" s="89"/>
      <c r="AH3157" s="89"/>
      <c r="AI3157" s="67" t="s">
        <v>10558</v>
      </c>
      <c r="AJ3157" s="79" t="s">
        <v>10346</v>
      </c>
      <c r="AK3157" s="68"/>
      <c r="AL3157" s="68"/>
      <c r="AM3157" s="68"/>
      <c r="AN3157" s="110"/>
      <c r="AO3157" s="110"/>
      <c r="AP3157" s="107"/>
      <c r="AQ3157" s="68"/>
    </row>
    <row r="3158" customFormat="false" ht="15" hidden="false" customHeight="false" outlineLevel="0" collapsed="false">
      <c r="B3158" s="1" t="str">
        <f aca="false">поверители!$E3158</f>
        <v>00651</v>
      </c>
      <c r="C3158" s="64" t="s">
        <v>291</v>
      </c>
      <c r="D3158" s="87"/>
      <c r="E3158" s="81" t="s">
        <v>13903</v>
      </c>
      <c r="F3158" s="87"/>
      <c r="G3158" s="63" t="s">
        <v>10335</v>
      </c>
      <c r="H3158" s="63" t="s">
        <v>404</v>
      </c>
      <c r="I3158" s="67" t="s">
        <v>10670</v>
      </c>
      <c r="J3158" s="89"/>
      <c r="K3158" s="89"/>
      <c r="L3158" s="89"/>
      <c r="M3158" s="89"/>
      <c r="N3158" s="89"/>
      <c r="O3158" s="71" t="s">
        <v>10335</v>
      </c>
      <c r="P3158" s="71"/>
      <c r="Q3158" s="71" t="s">
        <v>10338</v>
      </c>
      <c r="R3158" s="79" t="s">
        <v>10339</v>
      </c>
      <c r="S3158" s="95" t="n">
        <v>45217</v>
      </c>
      <c r="T3158" s="74" t="n">
        <v>45582</v>
      </c>
      <c r="U3158" s="87" t="s">
        <v>10340</v>
      </c>
      <c r="V3158" s="87" t="s">
        <v>10341</v>
      </c>
      <c r="W3158" s="91"/>
      <c r="X3158" s="71" t="s">
        <v>10335</v>
      </c>
      <c r="Y3158" s="71" t="s">
        <v>10342</v>
      </c>
      <c r="Z3158" s="79" t="s">
        <v>10629</v>
      </c>
      <c r="AA3158" s="89"/>
      <c r="AB3158" s="89"/>
      <c r="AC3158" s="89"/>
      <c r="AD3158" s="89"/>
      <c r="AE3158" s="97" t="s">
        <v>10630</v>
      </c>
      <c r="AF3158" s="89"/>
      <c r="AG3158" s="89"/>
      <c r="AH3158" s="89"/>
      <c r="AI3158" s="67" t="s">
        <v>10650</v>
      </c>
      <c r="AJ3158" s="79" t="s">
        <v>10346</v>
      </c>
      <c r="AK3158" s="68"/>
      <c r="AL3158" s="68"/>
      <c r="AM3158" s="68"/>
      <c r="AN3158" s="110"/>
      <c r="AO3158" s="110"/>
      <c r="AP3158" s="107"/>
      <c r="AQ3158" s="68"/>
    </row>
    <row r="3159" customFormat="false" ht="15" hidden="false" customHeight="false" outlineLevel="0" collapsed="false">
      <c r="B3159" s="1" t="str">
        <f aca="false">поверители!$E3159</f>
        <v>00761</v>
      </c>
      <c r="C3159" s="64" t="s">
        <v>323</v>
      </c>
      <c r="D3159" s="87"/>
      <c r="E3159" s="81" t="s">
        <v>13904</v>
      </c>
      <c r="F3159" s="87"/>
      <c r="G3159" s="63" t="s">
        <v>10335</v>
      </c>
      <c r="H3159" s="81" t="s">
        <v>326</v>
      </c>
      <c r="I3159" s="67" t="s">
        <v>10652</v>
      </c>
      <c r="J3159" s="89"/>
      <c r="K3159" s="89"/>
      <c r="L3159" s="89"/>
      <c r="M3159" s="89"/>
      <c r="N3159" s="89"/>
      <c r="O3159" s="71" t="s">
        <v>10335</v>
      </c>
      <c r="P3159" s="71"/>
      <c r="Q3159" s="71" t="s">
        <v>10338</v>
      </c>
      <c r="R3159" s="79" t="s">
        <v>10339</v>
      </c>
      <c r="S3159" s="95" t="n">
        <v>45217</v>
      </c>
      <c r="T3159" s="74" t="n">
        <v>45947</v>
      </c>
      <c r="U3159" s="87" t="s">
        <v>10340</v>
      </c>
      <c r="V3159" s="87" t="s">
        <v>10341</v>
      </c>
      <c r="W3159" s="91"/>
      <c r="X3159" s="71" t="s">
        <v>10335</v>
      </c>
      <c r="Y3159" s="71" t="s">
        <v>10342</v>
      </c>
      <c r="Z3159" s="79" t="s">
        <v>10629</v>
      </c>
      <c r="AA3159" s="89"/>
      <c r="AB3159" s="89"/>
      <c r="AC3159" s="89"/>
      <c r="AD3159" s="89"/>
      <c r="AE3159" s="97" t="s">
        <v>10630</v>
      </c>
      <c r="AF3159" s="89"/>
      <c r="AG3159" s="89"/>
      <c r="AH3159" s="89"/>
      <c r="AI3159" s="67" t="s">
        <v>10558</v>
      </c>
      <c r="AJ3159" s="79" t="s">
        <v>42</v>
      </c>
      <c r="AK3159" s="68"/>
      <c r="AL3159" s="68"/>
      <c r="AM3159" s="68"/>
      <c r="AN3159" s="110"/>
      <c r="AO3159" s="110"/>
      <c r="AP3159" s="107"/>
      <c r="AQ3159" s="68"/>
    </row>
    <row r="3160" customFormat="false" ht="17.9" hidden="false" customHeight="false" outlineLevel="0" collapsed="false">
      <c r="B3160" s="1" t="str">
        <f aca="false">поверители!$E3160</f>
        <v>00908</v>
      </c>
      <c r="C3160" s="64" t="s">
        <v>291</v>
      </c>
      <c r="D3160" s="87"/>
      <c r="E3160" s="81" t="s">
        <v>13905</v>
      </c>
      <c r="F3160" s="87"/>
      <c r="G3160" s="63" t="s">
        <v>10335</v>
      </c>
      <c r="H3160" s="63" t="s">
        <v>404</v>
      </c>
      <c r="I3160" s="67" t="s">
        <v>10458</v>
      </c>
      <c r="J3160" s="89"/>
      <c r="K3160" s="89"/>
      <c r="L3160" s="89"/>
      <c r="M3160" s="89"/>
      <c r="N3160" s="89"/>
      <c r="O3160" s="71" t="s">
        <v>10335</v>
      </c>
      <c r="P3160" s="71"/>
      <c r="Q3160" s="71" t="s">
        <v>10338</v>
      </c>
      <c r="R3160" s="79" t="s">
        <v>10339</v>
      </c>
      <c r="S3160" s="95" t="n">
        <v>45217</v>
      </c>
      <c r="T3160" s="74" t="n">
        <v>45582</v>
      </c>
      <c r="U3160" s="87" t="s">
        <v>10340</v>
      </c>
      <c r="V3160" s="87" t="s">
        <v>10341</v>
      </c>
      <c r="W3160" s="91"/>
      <c r="X3160" s="71" t="s">
        <v>10335</v>
      </c>
      <c r="Y3160" s="71" t="s">
        <v>10342</v>
      </c>
      <c r="Z3160" s="79" t="s">
        <v>10629</v>
      </c>
      <c r="AA3160" s="89"/>
      <c r="AB3160" s="89"/>
      <c r="AC3160" s="89"/>
      <c r="AD3160" s="89"/>
      <c r="AE3160" s="97" t="s">
        <v>13357</v>
      </c>
      <c r="AF3160" s="89"/>
      <c r="AG3160" s="89"/>
      <c r="AH3160" s="89"/>
      <c r="AI3160" s="104" t="s">
        <v>10733</v>
      </c>
      <c r="AJ3160" s="79" t="s">
        <v>42</v>
      </c>
      <c r="AK3160" s="68"/>
      <c r="AL3160" s="68"/>
      <c r="AM3160" s="68"/>
      <c r="AN3160" s="110"/>
      <c r="AO3160" s="110"/>
      <c r="AP3160" s="107"/>
      <c r="AQ3160" s="68"/>
    </row>
    <row r="3161" customFormat="false" ht="15" hidden="false" customHeight="false" outlineLevel="0" collapsed="false">
      <c r="B3161" s="1" t="str">
        <f aca="false">поверители!$E3161</f>
        <v>03811</v>
      </c>
      <c r="C3161" s="64" t="s">
        <v>291</v>
      </c>
      <c r="D3161" s="87"/>
      <c r="E3161" s="67" t="s">
        <v>13906</v>
      </c>
      <c r="F3161" s="87"/>
      <c r="G3161" s="63" t="s">
        <v>10335</v>
      </c>
      <c r="H3161" s="63" t="s">
        <v>404</v>
      </c>
      <c r="I3161" s="67" t="s">
        <v>10458</v>
      </c>
      <c r="J3161" s="89"/>
      <c r="K3161" s="89"/>
      <c r="L3161" s="89"/>
      <c r="M3161" s="89"/>
      <c r="N3161" s="89"/>
      <c r="O3161" s="71" t="s">
        <v>10335</v>
      </c>
      <c r="P3161" s="71"/>
      <c r="Q3161" s="71" t="s">
        <v>10338</v>
      </c>
      <c r="R3161" s="79" t="s">
        <v>10339</v>
      </c>
      <c r="S3161" s="95" t="n">
        <v>45217</v>
      </c>
      <c r="T3161" s="74" t="n">
        <v>45582</v>
      </c>
      <c r="U3161" s="87" t="s">
        <v>10340</v>
      </c>
      <c r="V3161" s="87" t="s">
        <v>10341</v>
      </c>
      <c r="W3161" s="91"/>
      <c r="X3161" s="71" t="s">
        <v>10335</v>
      </c>
      <c r="Y3161" s="71" t="s">
        <v>10342</v>
      </c>
      <c r="Z3161" s="79" t="s">
        <v>10629</v>
      </c>
      <c r="AA3161" s="89"/>
      <c r="AB3161" s="89"/>
      <c r="AC3161" s="89"/>
      <c r="AD3161" s="89"/>
      <c r="AE3161" s="97" t="s">
        <v>13357</v>
      </c>
      <c r="AF3161" s="89"/>
      <c r="AG3161" s="89"/>
      <c r="AH3161" s="89"/>
      <c r="AI3161" s="67" t="s">
        <v>12528</v>
      </c>
      <c r="AJ3161" s="79" t="s">
        <v>42</v>
      </c>
      <c r="AK3161" s="68"/>
      <c r="AL3161" s="68"/>
      <c r="AM3161" s="68"/>
      <c r="AN3161" s="110"/>
      <c r="AO3161" s="110"/>
      <c r="AP3161" s="107"/>
      <c r="AQ3161" s="68"/>
    </row>
    <row r="3162" customFormat="false" ht="17.9" hidden="false" customHeight="false" outlineLevel="0" collapsed="false">
      <c r="B3162" s="1" t="str">
        <f aca="false">поверители!$E3162</f>
        <v>05235</v>
      </c>
      <c r="C3162" s="64" t="s">
        <v>291</v>
      </c>
      <c r="D3162" s="87"/>
      <c r="E3162" s="81" t="s">
        <v>13907</v>
      </c>
      <c r="F3162" s="87"/>
      <c r="G3162" s="63" t="s">
        <v>10335</v>
      </c>
      <c r="H3162" s="63" t="s">
        <v>404</v>
      </c>
      <c r="I3162" s="67" t="s">
        <v>10458</v>
      </c>
      <c r="J3162" s="89"/>
      <c r="K3162" s="89"/>
      <c r="L3162" s="89"/>
      <c r="M3162" s="89"/>
      <c r="N3162" s="89"/>
      <c r="O3162" s="71" t="s">
        <v>10335</v>
      </c>
      <c r="P3162" s="71"/>
      <c r="Q3162" s="71" t="s">
        <v>10338</v>
      </c>
      <c r="R3162" s="79" t="s">
        <v>10339</v>
      </c>
      <c r="S3162" s="95" t="n">
        <v>45217</v>
      </c>
      <c r="T3162" s="74" t="n">
        <v>45582</v>
      </c>
      <c r="U3162" s="87" t="s">
        <v>10340</v>
      </c>
      <c r="V3162" s="87" t="s">
        <v>10341</v>
      </c>
      <c r="W3162" s="91"/>
      <c r="X3162" s="71" t="s">
        <v>10335</v>
      </c>
      <c r="Y3162" s="71" t="s">
        <v>10342</v>
      </c>
      <c r="Z3162" s="79" t="s">
        <v>10629</v>
      </c>
      <c r="AA3162" s="89"/>
      <c r="AB3162" s="89"/>
      <c r="AC3162" s="89"/>
      <c r="AD3162" s="89"/>
      <c r="AE3162" s="97" t="s">
        <v>13357</v>
      </c>
      <c r="AF3162" s="89"/>
      <c r="AG3162" s="89"/>
      <c r="AH3162" s="89"/>
      <c r="AI3162" s="104" t="s">
        <v>10733</v>
      </c>
      <c r="AJ3162" s="79" t="s">
        <v>42</v>
      </c>
      <c r="AK3162" s="68"/>
      <c r="AL3162" s="68"/>
      <c r="AM3162" s="68"/>
      <c r="AN3162" s="110"/>
      <c r="AO3162" s="110"/>
      <c r="AP3162" s="107"/>
      <c r="AQ3162" s="68"/>
    </row>
    <row r="3163" customFormat="false" ht="15" hidden="false" customHeight="false" outlineLevel="0" collapsed="false">
      <c r="B3163" s="1" t="str">
        <f aca="false">поверители!$E3163</f>
        <v>Р00602</v>
      </c>
      <c r="C3163" s="64" t="s">
        <v>2257</v>
      </c>
      <c r="D3163" s="87"/>
      <c r="E3163" s="81" t="s">
        <v>13908</v>
      </c>
      <c r="F3163" s="87"/>
      <c r="G3163" s="63" t="s">
        <v>10335</v>
      </c>
      <c r="H3163" s="81" t="s">
        <v>2260</v>
      </c>
      <c r="I3163" s="67" t="s">
        <v>10374</v>
      </c>
      <c r="J3163" s="89"/>
      <c r="K3163" s="89"/>
      <c r="L3163" s="89"/>
      <c r="M3163" s="89"/>
      <c r="N3163" s="89"/>
      <c r="O3163" s="71" t="s">
        <v>10335</v>
      </c>
      <c r="P3163" s="71"/>
      <c r="Q3163" s="71" t="s">
        <v>10338</v>
      </c>
      <c r="R3163" s="79" t="s">
        <v>10339</v>
      </c>
      <c r="S3163" s="95" t="n">
        <v>45217</v>
      </c>
      <c r="T3163" s="74" t="n">
        <v>45947</v>
      </c>
      <c r="U3163" s="87" t="s">
        <v>10340</v>
      </c>
      <c r="V3163" s="87" t="s">
        <v>10341</v>
      </c>
      <c r="W3163" s="91"/>
      <c r="X3163" s="71" t="s">
        <v>10335</v>
      </c>
      <c r="Y3163" s="71" t="s">
        <v>10342</v>
      </c>
      <c r="Z3163" s="79" t="s">
        <v>10629</v>
      </c>
      <c r="AA3163" s="89"/>
      <c r="AB3163" s="89"/>
      <c r="AC3163" s="89"/>
      <c r="AD3163" s="89"/>
      <c r="AE3163" s="97" t="s">
        <v>10630</v>
      </c>
      <c r="AF3163" s="89"/>
      <c r="AG3163" s="89"/>
      <c r="AH3163" s="89"/>
      <c r="AI3163" s="67" t="s">
        <v>10609</v>
      </c>
      <c r="AJ3163" s="79" t="s">
        <v>42</v>
      </c>
      <c r="AK3163" s="68"/>
      <c r="AL3163" s="68"/>
      <c r="AM3163" s="68"/>
      <c r="AN3163" s="110"/>
      <c r="AO3163" s="110"/>
      <c r="AP3163" s="107"/>
      <c r="AQ3163" s="68"/>
    </row>
    <row r="3164" customFormat="false" ht="15" hidden="false" customHeight="false" outlineLevel="0" collapsed="false">
      <c r="B3164" s="1" t="str">
        <f aca="false">поверители!$E3164</f>
        <v>Р00941</v>
      </c>
      <c r="C3164" s="64" t="s">
        <v>10031</v>
      </c>
      <c r="D3164" s="87"/>
      <c r="E3164" s="81" t="s">
        <v>13909</v>
      </c>
      <c r="F3164" s="87"/>
      <c r="G3164" s="63" t="s">
        <v>10335</v>
      </c>
      <c r="H3164" s="63" t="s">
        <v>13910</v>
      </c>
      <c r="I3164" s="67" t="s">
        <v>12894</v>
      </c>
      <c r="J3164" s="89"/>
      <c r="K3164" s="89"/>
      <c r="L3164" s="89"/>
      <c r="M3164" s="89"/>
      <c r="N3164" s="89"/>
      <c r="O3164" s="71" t="s">
        <v>10335</v>
      </c>
      <c r="P3164" s="71"/>
      <c r="Q3164" s="71" t="s">
        <v>10338</v>
      </c>
      <c r="R3164" s="79" t="s">
        <v>10339</v>
      </c>
      <c r="S3164" s="95" t="n">
        <v>45217</v>
      </c>
      <c r="T3164" s="74" t="n">
        <v>45582</v>
      </c>
      <c r="U3164" s="87" t="s">
        <v>10340</v>
      </c>
      <c r="V3164" s="87" t="s">
        <v>10341</v>
      </c>
      <c r="W3164" s="91"/>
      <c r="X3164" s="71" t="s">
        <v>10335</v>
      </c>
      <c r="Y3164" s="71" t="s">
        <v>10342</v>
      </c>
      <c r="Z3164" s="79" t="s">
        <v>10629</v>
      </c>
      <c r="AA3164" s="89"/>
      <c r="AB3164" s="89"/>
      <c r="AC3164" s="89"/>
      <c r="AD3164" s="89"/>
      <c r="AE3164" s="97" t="s">
        <v>13791</v>
      </c>
      <c r="AF3164" s="89"/>
      <c r="AG3164" s="89"/>
      <c r="AH3164" s="89"/>
      <c r="AI3164" s="67" t="s">
        <v>13888</v>
      </c>
      <c r="AJ3164" s="79" t="s">
        <v>42</v>
      </c>
      <c r="AK3164" s="68"/>
      <c r="AL3164" s="68"/>
      <c r="AM3164" s="68"/>
      <c r="AN3164" s="110"/>
      <c r="AO3164" s="110"/>
      <c r="AP3164" s="107"/>
      <c r="AQ3164" s="68"/>
    </row>
    <row r="3165" customFormat="false" ht="15" hidden="false" customHeight="false" outlineLevel="0" collapsed="false">
      <c r="B3165" s="1" t="str">
        <f aca="false">поверители!$E3165</f>
        <v>Р00590</v>
      </c>
      <c r="C3165" s="64" t="s">
        <v>2496</v>
      </c>
      <c r="D3165" s="87"/>
      <c r="E3165" s="81" t="s">
        <v>13911</v>
      </c>
      <c r="F3165" s="87"/>
      <c r="G3165" s="63" t="s">
        <v>10335</v>
      </c>
      <c r="H3165" s="63" t="s">
        <v>13910</v>
      </c>
      <c r="I3165" s="67" t="s">
        <v>10670</v>
      </c>
      <c r="J3165" s="89"/>
      <c r="K3165" s="89"/>
      <c r="L3165" s="89"/>
      <c r="M3165" s="89"/>
      <c r="N3165" s="89"/>
      <c r="O3165" s="71" t="s">
        <v>10335</v>
      </c>
      <c r="P3165" s="71"/>
      <c r="Q3165" s="71" t="s">
        <v>10338</v>
      </c>
      <c r="R3165" s="79" t="s">
        <v>10339</v>
      </c>
      <c r="S3165" s="95" t="n">
        <v>45217</v>
      </c>
      <c r="T3165" s="74" t="n">
        <v>45582</v>
      </c>
      <c r="U3165" s="87" t="s">
        <v>10340</v>
      </c>
      <c r="V3165" s="87" t="s">
        <v>10341</v>
      </c>
      <c r="W3165" s="91"/>
      <c r="X3165" s="71" t="s">
        <v>10335</v>
      </c>
      <c r="Y3165" s="71" t="s">
        <v>10342</v>
      </c>
      <c r="Z3165" s="79" t="s">
        <v>10629</v>
      </c>
      <c r="AA3165" s="89"/>
      <c r="AB3165" s="89"/>
      <c r="AC3165" s="89"/>
      <c r="AD3165" s="89"/>
      <c r="AE3165" s="97" t="s">
        <v>13791</v>
      </c>
      <c r="AF3165" s="89"/>
      <c r="AG3165" s="89"/>
      <c r="AH3165" s="89"/>
      <c r="AI3165" s="67" t="s">
        <v>13888</v>
      </c>
      <c r="AJ3165" s="79" t="s">
        <v>42</v>
      </c>
      <c r="AK3165" s="68"/>
      <c r="AL3165" s="68"/>
      <c r="AM3165" s="68"/>
      <c r="AN3165" s="110"/>
      <c r="AO3165" s="110"/>
      <c r="AP3165" s="107"/>
      <c r="AQ3165" s="68"/>
    </row>
    <row r="3166" customFormat="false" ht="15" hidden="false" customHeight="false" outlineLevel="0" collapsed="false">
      <c r="B3166" s="1" t="str">
        <f aca="false">поверители!$E3166</f>
        <v>Р01228</v>
      </c>
      <c r="C3166" s="64" t="s">
        <v>291</v>
      </c>
      <c r="D3166" s="87"/>
      <c r="E3166" s="81" t="s">
        <v>13912</v>
      </c>
      <c r="F3166" s="87"/>
      <c r="G3166" s="63" t="s">
        <v>10335</v>
      </c>
      <c r="H3166" s="63" t="s">
        <v>404</v>
      </c>
      <c r="I3166" s="67" t="s">
        <v>10670</v>
      </c>
      <c r="J3166" s="89"/>
      <c r="K3166" s="89"/>
      <c r="L3166" s="89"/>
      <c r="M3166" s="89"/>
      <c r="N3166" s="89"/>
      <c r="O3166" s="71" t="s">
        <v>10335</v>
      </c>
      <c r="P3166" s="71"/>
      <c r="Q3166" s="71" t="s">
        <v>10338</v>
      </c>
      <c r="R3166" s="79" t="s">
        <v>10339</v>
      </c>
      <c r="S3166" s="95" t="n">
        <v>45217</v>
      </c>
      <c r="T3166" s="74" t="n">
        <v>45582</v>
      </c>
      <c r="U3166" s="87" t="s">
        <v>10340</v>
      </c>
      <c r="V3166" s="87" t="s">
        <v>10341</v>
      </c>
      <c r="W3166" s="91"/>
      <c r="X3166" s="71" t="s">
        <v>10335</v>
      </c>
      <c r="Y3166" s="71" t="s">
        <v>10342</v>
      </c>
      <c r="Z3166" s="79" t="s">
        <v>10629</v>
      </c>
      <c r="AA3166" s="89"/>
      <c r="AB3166" s="89"/>
      <c r="AC3166" s="89"/>
      <c r="AD3166" s="89"/>
      <c r="AE3166" s="97" t="s">
        <v>13357</v>
      </c>
      <c r="AF3166" s="89"/>
      <c r="AG3166" s="89"/>
      <c r="AH3166" s="89"/>
      <c r="AI3166" s="67" t="s">
        <v>10850</v>
      </c>
      <c r="AJ3166" s="79" t="s">
        <v>42</v>
      </c>
      <c r="AK3166" s="68"/>
      <c r="AL3166" s="68"/>
      <c r="AM3166" s="68"/>
      <c r="AN3166" s="110"/>
      <c r="AO3166" s="110"/>
      <c r="AP3166" s="107"/>
      <c r="AQ3166" s="68"/>
    </row>
    <row r="3167" customFormat="false" ht="15" hidden="false" customHeight="false" outlineLevel="0" collapsed="false">
      <c r="B3167" s="1" t="str">
        <f aca="false">поверители!$E3167</f>
        <v>Р00597</v>
      </c>
      <c r="C3167" s="64" t="s">
        <v>428</v>
      </c>
      <c r="D3167" s="87"/>
      <c r="E3167" s="81" t="s">
        <v>13913</v>
      </c>
      <c r="F3167" s="87"/>
      <c r="G3167" s="63" t="s">
        <v>10335</v>
      </c>
      <c r="H3167" s="63" t="s">
        <v>404</v>
      </c>
      <c r="I3167" s="67" t="s">
        <v>10649</v>
      </c>
      <c r="J3167" s="89"/>
      <c r="K3167" s="89"/>
      <c r="L3167" s="89"/>
      <c r="M3167" s="89"/>
      <c r="N3167" s="89"/>
      <c r="O3167" s="71" t="s">
        <v>10335</v>
      </c>
      <c r="P3167" s="71"/>
      <c r="Q3167" s="71" t="s">
        <v>10338</v>
      </c>
      <c r="R3167" s="79" t="s">
        <v>10339</v>
      </c>
      <c r="S3167" s="95" t="n">
        <v>45217</v>
      </c>
      <c r="T3167" s="74" t="n">
        <v>45582</v>
      </c>
      <c r="U3167" s="87" t="s">
        <v>10340</v>
      </c>
      <c r="V3167" s="87" t="s">
        <v>10341</v>
      </c>
      <c r="W3167" s="91"/>
      <c r="X3167" s="71" t="s">
        <v>10335</v>
      </c>
      <c r="Y3167" s="71" t="s">
        <v>10342</v>
      </c>
      <c r="Z3167" s="79" t="s">
        <v>10629</v>
      </c>
      <c r="AA3167" s="89"/>
      <c r="AB3167" s="89"/>
      <c r="AC3167" s="89"/>
      <c r="AD3167" s="89"/>
      <c r="AE3167" s="97" t="s">
        <v>13357</v>
      </c>
      <c r="AF3167" s="89"/>
      <c r="AG3167" s="89"/>
      <c r="AH3167" s="89"/>
      <c r="AI3167" s="67" t="s">
        <v>10647</v>
      </c>
      <c r="AJ3167" s="79" t="s">
        <v>42</v>
      </c>
      <c r="AK3167" s="68"/>
      <c r="AL3167" s="68"/>
      <c r="AM3167" s="68"/>
      <c r="AN3167" s="110"/>
      <c r="AO3167" s="110"/>
      <c r="AP3167" s="107"/>
      <c r="AQ3167" s="68"/>
    </row>
    <row r="3168" customFormat="false" ht="15" hidden="false" customHeight="false" outlineLevel="0" collapsed="false">
      <c r="B3168" s="1" t="str">
        <f aca="false">поверители!$E3168</f>
        <v>Р00598</v>
      </c>
      <c r="C3168" s="64" t="s">
        <v>428</v>
      </c>
      <c r="D3168" s="87"/>
      <c r="E3168" s="81" t="s">
        <v>13914</v>
      </c>
      <c r="F3168" s="87"/>
      <c r="G3168" s="63" t="s">
        <v>10335</v>
      </c>
      <c r="H3168" s="63" t="s">
        <v>404</v>
      </c>
      <c r="I3168" s="67" t="s">
        <v>10649</v>
      </c>
      <c r="J3168" s="89"/>
      <c r="K3168" s="89"/>
      <c r="L3168" s="89"/>
      <c r="M3168" s="89"/>
      <c r="N3168" s="89"/>
      <c r="O3168" s="71" t="s">
        <v>10335</v>
      </c>
      <c r="P3168" s="71"/>
      <c r="Q3168" s="71" t="s">
        <v>10338</v>
      </c>
      <c r="R3168" s="79" t="s">
        <v>10339</v>
      </c>
      <c r="S3168" s="95" t="n">
        <v>45217</v>
      </c>
      <c r="T3168" s="74" t="n">
        <v>45582</v>
      </c>
      <c r="U3168" s="87" t="s">
        <v>10340</v>
      </c>
      <c r="V3168" s="87" t="s">
        <v>10341</v>
      </c>
      <c r="W3168" s="91"/>
      <c r="X3168" s="71" t="s">
        <v>10335</v>
      </c>
      <c r="Y3168" s="71" t="s">
        <v>10342</v>
      </c>
      <c r="Z3168" s="79" t="s">
        <v>10629</v>
      </c>
      <c r="AA3168" s="89"/>
      <c r="AB3168" s="89"/>
      <c r="AC3168" s="89"/>
      <c r="AD3168" s="89"/>
      <c r="AE3168" s="97" t="s">
        <v>13357</v>
      </c>
      <c r="AF3168" s="89"/>
      <c r="AG3168" s="89"/>
      <c r="AH3168" s="89"/>
      <c r="AI3168" s="67" t="s">
        <v>10647</v>
      </c>
      <c r="AJ3168" s="79" t="s">
        <v>42</v>
      </c>
      <c r="AK3168" s="68"/>
      <c r="AL3168" s="68"/>
      <c r="AM3168" s="68"/>
      <c r="AN3168" s="110"/>
      <c r="AO3168" s="110"/>
      <c r="AP3168" s="107"/>
      <c r="AQ3168" s="68"/>
    </row>
    <row r="3169" customFormat="false" ht="15" hidden="false" customHeight="false" outlineLevel="0" collapsed="false">
      <c r="B3169" s="1" t="str">
        <f aca="false">поверители!$E3169</f>
        <v>Р01268</v>
      </c>
      <c r="C3169" s="64" t="s">
        <v>291</v>
      </c>
      <c r="D3169" s="87"/>
      <c r="E3169" s="81" t="s">
        <v>13915</v>
      </c>
      <c r="F3169" s="87"/>
      <c r="G3169" s="63" t="s">
        <v>10335</v>
      </c>
      <c r="H3169" s="63" t="s">
        <v>294</v>
      </c>
      <c r="I3169" s="67" t="s">
        <v>10670</v>
      </c>
      <c r="J3169" s="89"/>
      <c r="K3169" s="89"/>
      <c r="L3169" s="89"/>
      <c r="M3169" s="89"/>
      <c r="N3169" s="89"/>
      <c r="O3169" s="71" t="s">
        <v>10335</v>
      </c>
      <c r="P3169" s="71"/>
      <c r="Q3169" s="71" t="s">
        <v>10338</v>
      </c>
      <c r="R3169" s="79" t="s">
        <v>10339</v>
      </c>
      <c r="S3169" s="95" t="n">
        <v>45217</v>
      </c>
      <c r="T3169" s="74" t="n">
        <v>45582</v>
      </c>
      <c r="U3169" s="87" t="s">
        <v>10340</v>
      </c>
      <c r="V3169" s="87" t="s">
        <v>10341</v>
      </c>
      <c r="W3169" s="91"/>
      <c r="X3169" s="71" t="s">
        <v>10335</v>
      </c>
      <c r="Y3169" s="71" t="s">
        <v>10342</v>
      </c>
      <c r="Z3169" s="79" t="s">
        <v>10629</v>
      </c>
      <c r="AA3169" s="89"/>
      <c r="AB3169" s="89"/>
      <c r="AC3169" s="89"/>
      <c r="AD3169" s="89"/>
      <c r="AE3169" s="97" t="s">
        <v>10630</v>
      </c>
      <c r="AF3169" s="89"/>
      <c r="AG3169" s="89"/>
      <c r="AH3169" s="89"/>
      <c r="AI3169" s="67" t="s">
        <v>10943</v>
      </c>
      <c r="AJ3169" s="79" t="s">
        <v>42</v>
      </c>
      <c r="AK3169" s="68"/>
      <c r="AL3169" s="68"/>
      <c r="AM3169" s="68"/>
      <c r="AN3169" s="110"/>
      <c r="AO3169" s="110"/>
      <c r="AP3169" s="107"/>
      <c r="AQ3169" s="68"/>
    </row>
    <row r="3170" customFormat="false" ht="15" hidden="false" customHeight="false" outlineLevel="0" collapsed="false">
      <c r="B3170" s="1" t="str">
        <f aca="false">поверители!$E3170</f>
        <v>Р00593</v>
      </c>
      <c r="C3170" s="64" t="s">
        <v>291</v>
      </c>
      <c r="D3170" s="87"/>
      <c r="E3170" s="81" t="s">
        <v>13916</v>
      </c>
      <c r="F3170" s="87"/>
      <c r="G3170" s="63" t="s">
        <v>10335</v>
      </c>
      <c r="H3170" s="63" t="s">
        <v>404</v>
      </c>
      <c r="I3170" s="67" t="s">
        <v>10458</v>
      </c>
      <c r="J3170" s="89"/>
      <c r="K3170" s="89"/>
      <c r="L3170" s="89"/>
      <c r="M3170" s="89"/>
      <c r="N3170" s="89"/>
      <c r="O3170" s="71" t="s">
        <v>10335</v>
      </c>
      <c r="P3170" s="71"/>
      <c r="Q3170" s="71" t="s">
        <v>10338</v>
      </c>
      <c r="R3170" s="79" t="s">
        <v>10339</v>
      </c>
      <c r="S3170" s="95" t="n">
        <v>45217</v>
      </c>
      <c r="T3170" s="74" t="n">
        <v>45582</v>
      </c>
      <c r="U3170" s="87" t="s">
        <v>10340</v>
      </c>
      <c r="V3170" s="87" t="s">
        <v>10341</v>
      </c>
      <c r="W3170" s="91"/>
      <c r="X3170" s="71" t="s">
        <v>10335</v>
      </c>
      <c r="Y3170" s="71" t="s">
        <v>10342</v>
      </c>
      <c r="Z3170" s="79" t="s">
        <v>10629</v>
      </c>
      <c r="AA3170" s="89"/>
      <c r="AB3170" s="89"/>
      <c r="AC3170" s="89"/>
      <c r="AD3170" s="89"/>
      <c r="AE3170" s="97" t="s">
        <v>10630</v>
      </c>
      <c r="AF3170" s="89"/>
      <c r="AG3170" s="89"/>
      <c r="AH3170" s="89"/>
      <c r="AI3170" s="67" t="s">
        <v>11001</v>
      </c>
      <c r="AJ3170" s="79" t="s">
        <v>42</v>
      </c>
      <c r="AK3170" s="68"/>
      <c r="AL3170" s="68"/>
      <c r="AM3170" s="68"/>
      <c r="AN3170" s="110"/>
      <c r="AO3170" s="110"/>
      <c r="AP3170" s="107"/>
      <c r="AQ3170" s="68"/>
    </row>
    <row r="3171" customFormat="false" ht="17.9" hidden="false" customHeight="false" outlineLevel="0" collapsed="false">
      <c r="B3171" s="1" t="str">
        <f aca="false">поверители!$E3171</f>
        <v>00471</v>
      </c>
      <c r="C3171" s="64" t="s">
        <v>428</v>
      </c>
      <c r="D3171" s="87"/>
      <c r="E3171" s="81" t="s">
        <v>13917</v>
      </c>
      <c r="F3171" s="87"/>
      <c r="G3171" s="63" t="s">
        <v>10335</v>
      </c>
      <c r="H3171" s="63" t="s">
        <v>404</v>
      </c>
      <c r="I3171" s="67" t="s">
        <v>10453</v>
      </c>
      <c r="J3171" s="89"/>
      <c r="K3171" s="89"/>
      <c r="L3171" s="89"/>
      <c r="M3171" s="89"/>
      <c r="N3171" s="89"/>
      <c r="O3171" s="71" t="s">
        <v>10335</v>
      </c>
      <c r="P3171" s="71"/>
      <c r="Q3171" s="71" t="s">
        <v>10338</v>
      </c>
      <c r="R3171" s="79" t="s">
        <v>10339</v>
      </c>
      <c r="S3171" s="95" t="n">
        <v>45217</v>
      </c>
      <c r="T3171" s="74" t="n">
        <v>45582</v>
      </c>
      <c r="U3171" s="87" t="s">
        <v>10340</v>
      </c>
      <c r="V3171" s="87" t="s">
        <v>10341</v>
      </c>
      <c r="W3171" s="91"/>
      <c r="X3171" s="71" t="s">
        <v>10335</v>
      </c>
      <c r="Y3171" s="71" t="s">
        <v>10342</v>
      </c>
      <c r="Z3171" s="79" t="s">
        <v>10629</v>
      </c>
      <c r="AA3171" s="89"/>
      <c r="AB3171" s="89"/>
      <c r="AC3171" s="89"/>
      <c r="AD3171" s="89"/>
      <c r="AE3171" s="97" t="s">
        <v>13357</v>
      </c>
      <c r="AF3171" s="89"/>
      <c r="AG3171" s="89"/>
      <c r="AH3171" s="89"/>
      <c r="AI3171" s="104" t="s">
        <v>10733</v>
      </c>
      <c r="AJ3171" s="79" t="s">
        <v>42</v>
      </c>
      <c r="AK3171" s="68"/>
      <c r="AL3171" s="68"/>
      <c r="AM3171" s="68"/>
      <c r="AN3171" s="110"/>
      <c r="AO3171" s="110"/>
      <c r="AP3171" s="107"/>
      <c r="AQ3171" s="68"/>
    </row>
    <row r="3172" customFormat="false" ht="17.9" hidden="false" customHeight="false" outlineLevel="0" collapsed="false">
      <c r="B3172" s="1" t="str">
        <f aca="false">поверители!$E3172</f>
        <v>00472</v>
      </c>
      <c r="C3172" s="64" t="s">
        <v>428</v>
      </c>
      <c r="D3172" s="87"/>
      <c r="E3172" s="81" t="s">
        <v>13918</v>
      </c>
      <c r="F3172" s="87"/>
      <c r="G3172" s="63" t="s">
        <v>10335</v>
      </c>
      <c r="H3172" s="63" t="s">
        <v>404</v>
      </c>
      <c r="I3172" s="67" t="s">
        <v>10453</v>
      </c>
      <c r="J3172" s="89"/>
      <c r="K3172" s="89"/>
      <c r="L3172" s="89"/>
      <c r="M3172" s="89"/>
      <c r="N3172" s="89"/>
      <c r="O3172" s="71" t="s">
        <v>10335</v>
      </c>
      <c r="P3172" s="71"/>
      <c r="Q3172" s="71" t="s">
        <v>10338</v>
      </c>
      <c r="R3172" s="79" t="s">
        <v>10339</v>
      </c>
      <c r="S3172" s="95" t="n">
        <v>45217</v>
      </c>
      <c r="T3172" s="74" t="n">
        <v>45582</v>
      </c>
      <c r="U3172" s="87" t="s">
        <v>10340</v>
      </c>
      <c r="V3172" s="87" t="s">
        <v>10341</v>
      </c>
      <c r="W3172" s="91"/>
      <c r="X3172" s="71" t="s">
        <v>10335</v>
      </c>
      <c r="Y3172" s="71" t="s">
        <v>10342</v>
      </c>
      <c r="Z3172" s="79" t="s">
        <v>10629</v>
      </c>
      <c r="AA3172" s="89"/>
      <c r="AB3172" s="89"/>
      <c r="AC3172" s="89"/>
      <c r="AD3172" s="89"/>
      <c r="AE3172" s="97" t="s">
        <v>13357</v>
      </c>
      <c r="AF3172" s="89"/>
      <c r="AG3172" s="89"/>
      <c r="AH3172" s="89"/>
      <c r="AI3172" s="104" t="s">
        <v>10733</v>
      </c>
      <c r="AJ3172" s="79" t="s">
        <v>42</v>
      </c>
      <c r="AK3172" s="68"/>
      <c r="AL3172" s="68"/>
      <c r="AM3172" s="68"/>
      <c r="AN3172" s="110"/>
      <c r="AO3172" s="110"/>
      <c r="AP3172" s="107"/>
      <c r="AQ3172" s="68"/>
    </row>
    <row r="3173" customFormat="false" ht="17.9" hidden="false" customHeight="false" outlineLevel="0" collapsed="false">
      <c r="B3173" s="1" t="str">
        <f aca="false">поверители!$E3173</f>
        <v>00473</v>
      </c>
      <c r="C3173" s="64" t="s">
        <v>291</v>
      </c>
      <c r="D3173" s="87"/>
      <c r="E3173" s="81" t="s">
        <v>13919</v>
      </c>
      <c r="F3173" s="87"/>
      <c r="G3173" s="63" t="s">
        <v>10335</v>
      </c>
      <c r="H3173" s="63" t="s">
        <v>404</v>
      </c>
      <c r="I3173" s="67" t="s">
        <v>10670</v>
      </c>
      <c r="J3173" s="89"/>
      <c r="K3173" s="89"/>
      <c r="L3173" s="89"/>
      <c r="M3173" s="89"/>
      <c r="N3173" s="89"/>
      <c r="O3173" s="71" t="s">
        <v>10335</v>
      </c>
      <c r="P3173" s="71"/>
      <c r="Q3173" s="71" t="s">
        <v>10338</v>
      </c>
      <c r="R3173" s="79" t="s">
        <v>10339</v>
      </c>
      <c r="S3173" s="95" t="n">
        <v>45217</v>
      </c>
      <c r="T3173" s="74" t="n">
        <v>45582</v>
      </c>
      <c r="U3173" s="87" t="s">
        <v>10340</v>
      </c>
      <c r="V3173" s="87" t="s">
        <v>10341</v>
      </c>
      <c r="W3173" s="91"/>
      <c r="X3173" s="71" t="s">
        <v>10335</v>
      </c>
      <c r="Y3173" s="71" t="s">
        <v>10342</v>
      </c>
      <c r="Z3173" s="79" t="s">
        <v>10629</v>
      </c>
      <c r="AA3173" s="89"/>
      <c r="AB3173" s="89"/>
      <c r="AC3173" s="89"/>
      <c r="AD3173" s="89"/>
      <c r="AE3173" s="97" t="s">
        <v>13357</v>
      </c>
      <c r="AF3173" s="89"/>
      <c r="AG3173" s="89"/>
      <c r="AH3173" s="89"/>
      <c r="AI3173" s="104" t="s">
        <v>10850</v>
      </c>
      <c r="AJ3173" s="79" t="s">
        <v>42</v>
      </c>
      <c r="AK3173" s="68"/>
      <c r="AL3173" s="68"/>
      <c r="AM3173" s="68"/>
      <c r="AN3173" s="110"/>
      <c r="AO3173" s="110"/>
      <c r="AP3173" s="107"/>
      <c r="AQ3173" s="68"/>
    </row>
    <row r="3174" customFormat="false" ht="17.9" hidden="false" customHeight="false" outlineLevel="0" collapsed="false">
      <c r="B3174" s="1" t="str">
        <f aca="false">поверители!$E3174</f>
        <v>00476</v>
      </c>
      <c r="C3174" s="64" t="s">
        <v>428</v>
      </c>
      <c r="D3174" s="87"/>
      <c r="E3174" s="81" t="s">
        <v>13920</v>
      </c>
      <c r="F3174" s="87"/>
      <c r="G3174" s="63" t="s">
        <v>10335</v>
      </c>
      <c r="H3174" s="63" t="s">
        <v>404</v>
      </c>
      <c r="I3174" s="67" t="s">
        <v>10453</v>
      </c>
      <c r="J3174" s="89"/>
      <c r="K3174" s="89"/>
      <c r="L3174" s="89"/>
      <c r="M3174" s="89"/>
      <c r="N3174" s="89"/>
      <c r="O3174" s="71" t="s">
        <v>10335</v>
      </c>
      <c r="P3174" s="71"/>
      <c r="Q3174" s="71" t="s">
        <v>10338</v>
      </c>
      <c r="R3174" s="79" t="s">
        <v>10339</v>
      </c>
      <c r="S3174" s="95" t="n">
        <v>45217</v>
      </c>
      <c r="T3174" s="74" t="n">
        <v>45582</v>
      </c>
      <c r="U3174" s="87" t="s">
        <v>10340</v>
      </c>
      <c r="V3174" s="87" t="s">
        <v>10341</v>
      </c>
      <c r="W3174" s="91"/>
      <c r="X3174" s="71" t="s">
        <v>10335</v>
      </c>
      <c r="Y3174" s="71" t="s">
        <v>10342</v>
      </c>
      <c r="Z3174" s="79" t="s">
        <v>10629</v>
      </c>
      <c r="AA3174" s="89"/>
      <c r="AB3174" s="89"/>
      <c r="AC3174" s="89"/>
      <c r="AD3174" s="89"/>
      <c r="AE3174" s="97" t="s">
        <v>13357</v>
      </c>
      <c r="AF3174" s="89"/>
      <c r="AG3174" s="89"/>
      <c r="AH3174" s="89"/>
      <c r="AI3174" s="104" t="s">
        <v>10850</v>
      </c>
      <c r="AJ3174" s="79" t="s">
        <v>42</v>
      </c>
      <c r="AK3174" s="68"/>
      <c r="AL3174" s="68"/>
      <c r="AM3174" s="68"/>
      <c r="AN3174" s="110"/>
      <c r="AO3174" s="110"/>
      <c r="AP3174" s="107"/>
      <c r="AQ3174" s="68"/>
    </row>
    <row r="3175" customFormat="false" ht="15" hidden="false" customHeight="false" outlineLevel="0" collapsed="false">
      <c r="B3175" s="1" t="str">
        <f aca="false">поверители!$E3175</f>
        <v>00479</v>
      </c>
      <c r="C3175" s="64" t="s">
        <v>724</v>
      </c>
      <c r="D3175" s="87"/>
      <c r="E3175" s="81" t="s">
        <v>13921</v>
      </c>
      <c r="F3175" s="87"/>
      <c r="G3175" s="63" t="s">
        <v>10335</v>
      </c>
      <c r="H3175" s="63" t="s">
        <v>13922</v>
      </c>
      <c r="I3175" s="67" t="s">
        <v>10652</v>
      </c>
      <c r="J3175" s="89"/>
      <c r="K3175" s="89"/>
      <c r="L3175" s="89"/>
      <c r="M3175" s="89"/>
      <c r="N3175" s="89"/>
      <c r="O3175" s="71" t="s">
        <v>10335</v>
      </c>
      <c r="P3175" s="71"/>
      <c r="Q3175" s="71" t="s">
        <v>10338</v>
      </c>
      <c r="R3175" s="79" t="s">
        <v>10339</v>
      </c>
      <c r="S3175" s="95" t="n">
        <v>45217</v>
      </c>
      <c r="T3175" s="74" t="n">
        <v>45582</v>
      </c>
      <c r="U3175" s="87" t="s">
        <v>10340</v>
      </c>
      <c r="V3175" s="87" t="s">
        <v>10341</v>
      </c>
      <c r="W3175" s="91"/>
      <c r="X3175" s="71" t="s">
        <v>10335</v>
      </c>
      <c r="Y3175" s="71" t="s">
        <v>10342</v>
      </c>
      <c r="Z3175" s="79" t="s">
        <v>10629</v>
      </c>
      <c r="AA3175" s="89"/>
      <c r="AB3175" s="89"/>
      <c r="AC3175" s="89"/>
      <c r="AD3175" s="89"/>
      <c r="AE3175" s="97" t="s">
        <v>12168</v>
      </c>
      <c r="AF3175" s="89"/>
      <c r="AG3175" s="89"/>
      <c r="AH3175" s="89"/>
      <c r="AI3175" s="67" t="s">
        <v>13923</v>
      </c>
      <c r="AJ3175" s="79" t="s">
        <v>42</v>
      </c>
      <c r="AK3175" s="68"/>
      <c r="AL3175" s="68"/>
      <c r="AM3175" s="68"/>
      <c r="AN3175" s="110"/>
      <c r="AO3175" s="110"/>
      <c r="AP3175" s="107"/>
      <c r="AQ3175" s="68"/>
    </row>
    <row r="3176" customFormat="false" ht="15" hidden="false" customHeight="false" outlineLevel="0" collapsed="false">
      <c r="B3176" s="1" t="str">
        <f aca="false">поверители!$E3176</f>
        <v>00480</v>
      </c>
      <c r="C3176" s="64" t="s">
        <v>291</v>
      </c>
      <c r="D3176" s="87"/>
      <c r="E3176" s="81" t="s">
        <v>13924</v>
      </c>
      <c r="F3176" s="87"/>
      <c r="G3176" s="63" t="s">
        <v>10335</v>
      </c>
      <c r="H3176" s="81" t="s">
        <v>294</v>
      </c>
      <c r="I3176" s="67" t="s">
        <v>10458</v>
      </c>
      <c r="J3176" s="89"/>
      <c r="K3176" s="89"/>
      <c r="L3176" s="89"/>
      <c r="M3176" s="89"/>
      <c r="N3176" s="89"/>
      <c r="O3176" s="71" t="s">
        <v>10335</v>
      </c>
      <c r="P3176" s="71"/>
      <c r="Q3176" s="71" t="s">
        <v>10338</v>
      </c>
      <c r="R3176" s="79" t="s">
        <v>10339</v>
      </c>
      <c r="S3176" s="95" t="n">
        <v>45217</v>
      </c>
      <c r="T3176" s="74" t="n">
        <v>45582</v>
      </c>
      <c r="U3176" s="87" t="s">
        <v>10340</v>
      </c>
      <c r="V3176" s="87" t="s">
        <v>10341</v>
      </c>
      <c r="W3176" s="91"/>
      <c r="X3176" s="71" t="s">
        <v>10335</v>
      </c>
      <c r="Y3176" s="71" t="s">
        <v>10342</v>
      </c>
      <c r="Z3176" s="79" t="s">
        <v>10629</v>
      </c>
      <c r="AA3176" s="89"/>
      <c r="AB3176" s="89"/>
      <c r="AC3176" s="89"/>
      <c r="AD3176" s="89"/>
      <c r="AE3176" s="97" t="s">
        <v>13357</v>
      </c>
      <c r="AF3176" s="89"/>
      <c r="AG3176" s="89"/>
      <c r="AH3176" s="89"/>
      <c r="AI3176" s="67" t="s">
        <v>10647</v>
      </c>
      <c r="AJ3176" s="79" t="s">
        <v>42</v>
      </c>
      <c r="AK3176" s="68"/>
      <c r="AL3176" s="68"/>
      <c r="AM3176" s="68"/>
      <c r="AN3176" s="110"/>
      <c r="AO3176" s="110"/>
      <c r="AP3176" s="107"/>
      <c r="AQ3176" s="68"/>
    </row>
    <row r="3177" customFormat="false" ht="15" hidden="false" customHeight="false" outlineLevel="0" collapsed="false">
      <c r="B3177" s="1" t="str">
        <f aca="false">поверители!$E3177</f>
        <v>00481</v>
      </c>
      <c r="C3177" s="64" t="s">
        <v>2496</v>
      </c>
      <c r="D3177" s="87"/>
      <c r="E3177" s="81" t="s">
        <v>13925</v>
      </c>
      <c r="F3177" s="87"/>
      <c r="G3177" s="63" t="s">
        <v>10335</v>
      </c>
      <c r="H3177" s="63" t="s">
        <v>13910</v>
      </c>
      <c r="I3177" s="67" t="s">
        <v>10670</v>
      </c>
      <c r="J3177" s="89"/>
      <c r="K3177" s="89"/>
      <c r="L3177" s="89"/>
      <c r="M3177" s="89"/>
      <c r="N3177" s="89"/>
      <c r="O3177" s="71" t="s">
        <v>10335</v>
      </c>
      <c r="P3177" s="71"/>
      <c r="Q3177" s="71" t="s">
        <v>10338</v>
      </c>
      <c r="R3177" s="79" t="s">
        <v>10339</v>
      </c>
      <c r="S3177" s="95" t="n">
        <v>45217</v>
      </c>
      <c r="T3177" s="74" t="n">
        <v>45582</v>
      </c>
      <c r="U3177" s="87" t="s">
        <v>10340</v>
      </c>
      <c r="V3177" s="87" t="s">
        <v>10341</v>
      </c>
      <c r="W3177" s="91"/>
      <c r="X3177" s="71" t="s">
        <v>10335</v>
      </c>
      <c r="Y3177" s="71" t="s">
        <v>10342</v>
      </c>
      <c r="Z3177" s="79" t="s">
        <v>10629</v>
      </c>
      <c r="AA3177" s="89"/>
      <c r="AB3177" s="89"/>
      <c r="AC3177" s="89"/>
      <c r="AD3177" s="89"/>
      <c r="AE3177" s="97" t="s">
        <v>13357</v>
      </c>
      <c r="AF3177" s="89"/>
      <c r="AG3177" s="89"/>
      <c r="AH3177" s="89"/>
      <c r="AI3177" s="67" t="s">
        <v>12070</v>
      </c>
      <c r="AJ3177" s="79" t="s">
        <v>42</v>
      </c>
      <c r="AK3177" s="68"/>
      <c r="AL3177" s="68"/>
      <c r="AM3177" s="68"/>
      <c r="AN3177" s="110"/>
      <c r="AO3177" s="110"/>
      <c r="AP3177" s="107"/>
      <c r="AQ3177" s="68"/>
    </row>
    <row r="3178" customFormat="false" ht="15" hidden="false" customHeight="false" outlineLevel="0" collapsed="false">
      <c r="B3178" s="1" t="str">
        <f aca="false">поверители!$E3178</f>
        <v>00484</v>
      </c>
      <c r="C3178" s="64" t="s">
        <v>323</v>
      </c>
      <c r="D3178" s="87"/>
      <c r="E3178" s="81" t="s">
        <v>13926</v>
      </c>
      <c r="F3178" s="87"/>
      <c r="G3178" s="63" t="s">
        <v>10335</v>
      </c>
      <c r="H3178" s="81" t="s">
        <v>2447</v>
      </c>
      <c r="I3178" s="67" t="s">
        <v>10652</v>
      </c>
      <c r="J3178" s="89"/>
      <c r="K3178" s="89"/>
      <c r="L3178" s="89"/>
      <c r="M3178" s="89"/>
      <c r="N3178" s="89"/>
      <c r="O3178" s="71" t="s">
        <v>10335</v>
      </c>
      <c r="P3178" s="71"/>
      <c r="Q3178" s="71" t="s">
        <v>10338</v>
      </c>
      <c r="R3178" s="79" t="s">
        <v>10339</v>
      </c>
      <c r="S3178" s="95" t="n">
        <v>45217</v>
      </c>
      <c r="T3178" s="74" t="n">
        <v>45947</v>
      </c>
      <c r="U3178" s="87" t="s">
        <v>10340</v>
      </c>
      <c r="V3178" s="87" t="s">
        <v>10341</v>
      </c>
      <c r="W3178" s="91"/>
      <c r="X3178" s="71" t="s">
        <v>10335</v>
      </c>
      <c r="Y3178" s="71" t="s">
        <v>10342</v>
      </c>
      <c r="Z3178" s="79" t="s">
        <v>10629</v>
      </c>
      <c r="AA3178" s="89"/>
      <c r="AB3178" s="89"/>
      <c r="AC3178" s="89"/>
      <c r="AD3178" s="89"/>
      <c r="AE3178" s="97" t="s">
        <v>10630</v>
      </c>
      <c r="AF3178" s="89"/>
      <c r="AG3178" s="89"/>
      <c r="AH3178" s="89"/>
      <c r="AI3178" s="67" t="s">
        <v>10562</v>
      </c>
      <c r="AJ3178" s="79" t="s">
        <v>42</v>
      </c>
      <c r="AK3178" s="68"/>
      <c r="AL3178" s="68"/>
      <c r="AM3178" s="68"/>
      <c r="AN3178" s="110"/>
      <c r="AO3178" s="110"/>
      <c r="AP3178" s="107"/>
      <c r="AQ3178" s="68"/>
    </row>
    <row r="3179" customFormat="false" ht="15" hidden="false" customHeight="false" outlineLevel="0" collapsed="false">
      <c r="B3179" s="1" t="str">
        <f aca="false">поверители!$E3179</f>
        <v>00910</v>
      </c>
      <c r="C3179" s="64" t="s">
        <v>291</v>
      </c>
      <c r="D3179" s="87"/>
      <c r="E3179" s="81" t="s">
        <v>13927</v>
      </c>
      <c r="F3179" s="87"/>
      <c r="G3179" s="63" t="s">
        <v>10335</v>
      </c>
      <c r="H3179" s="63" t="s">
        <v>404</v>
      </c>
      <c r="I3179" s="67" t="s">
        <v>10564</v>
      </c>
      <c r="J3179" s="89"/>
      <c r="K3179" s="89"/>
      <c r="L3179" s="89"/>
      <c r="M3179" s="89"/>
      <c r="N3179" s="89"/>
      <c r="O3179" s="71" t="s">
        <v>10335</v>
      </c>
      <c r="P3179" s="71"/>
      <c r="Q3179" s="71" t="s">
        <v>10338</v>
      </c>
      <c r="R3179" s="79" t="s">
        <v>10339</v>
      </c>
      <c r="S3179" s="95" t="n">
        <v>45217</v>
      </c>
      <c r="T3179" s="74" t="n">
        <v>45582</v>
      </c>
      <c r="U3179" s="87" t="s">
        <v>10340</v>
      </c>
      <c r="V3179" s="87" t="s">
        <v>10341</v>
      </c>
      <c r="W3179" s="91"/>
      <c r="X3179" s="71" t="s">
        <v>10335</v>
      </c>
      <c r="Y3179" s="71" t="s">
        <v>10342</v>
      </c>
      <c r="Z3179" s="79" t="s">
        <v>10629</v>
      </c>
      <c r="AA3179" s="89"/>
      <c r="AB3179" s="89"/>
      <c r="AC3179" s="89"/>
      <c r="AD3179" s="89"/>
      <c r="AE3179" s="97" t="s">
        <v>10630</v>
      </c>
      <c r="AF3179" s="89"/>
      <c r="AG3179" s="89"/>
      <c r="AH3179" s="89"/>
      <c r="AI3179" s="67" t="s">
        <v>11001</v>
      </c>
      <c r="AJ3179" s="79" t="s">
        <v>42</v>
      </c>
      <c r="AK3179" s="68"/>
      <c r="AL3179" s="68"/>
      <c r="AM3179" s="68"/>
      <c r="AN3179" s="110"/>
      <c r="AO3179" s="110"/>
      <c r="AP3179" s="107"/>
      <c r="AQ3179" s="68"/>
    </row>
    <row r="3180" customFormat="false" ht="17.9" hidden="false" customHeight="false" outlineLevel="0" collapsed="false">
      <c r="B3180" s="1" t="str">
        <f aca="false">поверители!$E3180</f>
        <v>00911</v>
      </c>
      <c r="C3180" s="64" t="s">
        <v>291</v>
      </c>
      <c r="D3180" s="87"/>
      <c r="E3180" s="81" t="s">
        <v>13928</v>
      </c>
      <c r="F3180" s="87"/>
      <c r="G3180" s="63" t="s">
        <v>10335</v>
      </c>
      <c r="H3180" s="63" t="s">
        <v>404</v>
      </c>
      <c r="I3180" s="67" t="s">
        <v>10564</v>
      </c>
      <c r="J3180" s="89"/>
      <c r="K3180" s="89"/>
      <c r="L3180" s="89"/>
      <c r="M3180" s="89"/>
      <c r="N3180" s="89"/>
      <c r="O3180" s="71" t="s">
        <v>10335</v>
      </c>
      <c r="P3180" s="71"/>
      <c r="Q3180" s="71" t="s">
        <v>10338</v>
      </c>
      <c r="R3180" s="79" t="s">
        <v>10339</v>
      </c>
      <c r="S3180" s="95" t="n">
        <v>45217</v>
      </c>
      <c r="T3180" s="74" t="n">
        <v>45582</v>
      </c>
      <c r="U3180" s="87" t="s">
        <v>10340</v>
      </c>
      <c r="V3180" s="87" t="s">
        <v>10341</v>
      </c>
      <c r="W3180" s="91"/>
      <c r="X3180" s="71" t="s">
        <v>10335</v>
      </c>
      <c r="Y3180" s="71" t="s">
        <v>10342</v>
      </c>
      <c r="Z3180" s="79" t="s">
        <v>10629</v>
      </c>
      <c r="AA3180" s="89"/>
      <c r="AB3180" s="89"/>
      <c r="AC3180" s="89"/>
      <c r="AD3180" s="89"/>
      <c r="AE3180" s="97" t="s">
        <v>13357</v>
      </c>
      <c r="AF3180" s="89"/>
      <c r="AG3180" s="89"/>
      <c r="AH3180" s="89"/>
      <c r="AI3180" s="104" t="s">
        <v>10850</v>
      </c>
      <c r="AJ3180" s="79" t="s">
        <v>42</v>
      </c>
      <c r="AK3180" s="68"/>
      <c r="AL3180" s="68"/>
      <c r="AM3180" s="68"/>
      <c r="AN3180" s="110"/>
      <c r="AO3180" s="110"/>
      <c r="AP3180" s="107"/>
      <c r="AQ3180" s="68"/>
    </row>
    <row r="3181" customFormat="false" ht="17.9" hidden="false" customHeight="false" outlineLevel="0" collapsed="false">
      <c r="B3181" s="1" t="str">
        <f aca="false">поверители!$E3181</f>
        <v>00913</v>
      </c>
      <c r="C3181" s="64" t="s">
        <v>291</v>
      </c>
      <c r="D3181" s="87"/>
      <c r="E3181" s="81" t="s">
        <v>13929</v>
      </c>
      <c r="F3181" s="87"/>
      <c r="G3181" s="63" t="s">
        <v>10335</v>
      </c>
      <c r="H3181" s="63" t="s">
        <v>404</v>
      </c>
      <c r="I3181" s="67" t="s">
        <v>10670</v>
      </c>
      <c r="J3181" s="89"/>
      <c r="K3181" s="89"/>
      <c r="L3181" s="89"/>
      <c r="M3181" s="89"/>
      <c r="N3181" s="89"/>
      <c r="O3181" s="71" t="s">
        <v>10335</v>
      </c>
      <c r="P3181" s="71"/>
      <c r="Q3181" s="71" t="s">
        <v>10338</v>
      </c>
      <c r="R3181" s="79" t="s">
        <v>10339</v>
      </c>
      <c r="S3181" s="95" t="n">
        <v>45217</v>
      </c>
      <c r="T3181" s="74" t="n">
        <v>45582</v>
      </c>
      <c r="U3181" s="87" t="s">
        <v>10340</v>
      </c>
      <c r="V3181" s="87" t="s">
        <v>10341</v>
      </c>
      <c r="W3181" s="91"/>
      <c r="X3181" s="71" t="s">
        <v>10335</v>
      </c>
      <c r="Y3181" s="71" t="s">
        <v>10342</v>
      </c>
      <c r="Z3181" s="79" t="s">
        <v>10629</v>
      </c>
      <c r="AA3181" s="89"/>
      <c r="AB3181" s="89"/>
      <c r="AC3181" s="89"/>
      <c r="AD3181" s="89"/>
      <c r="AE3181" s="97" t="s">
        <v>13357</v>
      </c>
      <c r="AF3181" s="89"/>
      <c r="AG3181" s="89"/>
      <c r="AH3181" s="89"/>
      <c r="AI3181" s="104" t="s">
        <v>10733</v>
      </c>
      <c r="AJ3181" s="79" t="s">
        <v>42</v>
      </c>
      <c r="AK3181" s="68"/>
      <c r="AL3181" s="68"/>
      <c r="AM3181" s="68"/>
      <c r="AN3181" s="110"/>
      <c r="AO3181" s="110"/>
      <c r="AP3181" s="107"/>
      <c r="AQ3181" s="68"/>
    </row>
    <row r="3182" customFormat="false" ht="15" hidden="false" customHeight="false" outlineLevel="0" collapsed="false">
      <c r="B3182" s="1" t="str">
        <f aca="false">поверители!$E3182</f>
        <v>02831</v>
      </c>
      <c r="C3182" s="64" t="s">
        <v>2496</v>
      </c>
      <c r="D3182" s="87"/>
      <c r="E3182" s="81" t="s">
        <v>13930</v>
      </c>
      <c r="F3182" s="87"/>
      <c r="G3182" s="63" t="s">
        <v>10335</v>
      </c>
      <c r="H3182" s="63" t="s">
        <v>13910</v>
      </c>
      <c r="I3182" s="67" t="s">
        <v>10670</v>
      </c>
      <c r="J3182" s="89"/>
      <c r="K3182" s="89"/>
      <c r="L3182" s="89"/>
      <c r="M3182" s="89"/>
      <c r="N3182" s="89"/>
      <c r="O3182" s="71" t="s">
        <v>10335</v>
      </c>
      <c r="P3182" s="71"/>
      <c r="Q3182" s="71" t="s">
        <v>10338</v>
      </c>
      <c r="R3182" s="79" t="s">
        <v>10339</v>
      </c>
      <c r="S3182" s="95" t="n">
        <v>45217</v>
      </c>
      <c r="T3182" s="74" t="n">
        <v>45582</v>
      </c>
      <c r="U3182" s="87" t="s">
        <v>10340</v>
      </c>
      <c r="V3182" s="87" t="s">
        <v>10341</v>
      </c>
      <c r="W3182" s="91"/>
      <c r="X3182" s="71" t="s">
        <v>10335</v>
      </c>
      <c r="Y3182" s="71" t="s">
        <v>10342</v>
      </c>
      <c r="Z3182" s="79" t="s">
        <v>10629</v>
      </c>
      <c r="AA3182" s="89"/>
      <c r="AB3182" s="89"/>
      <c r="AC3182" s="89"/>
      <c r="AD3182" s="89"/>
      <c r="AE3182" s="97" t="s">
        <v>13357</v>
      </c>
      <c r="AF3182" s="89"/>
      <c r="AG3182" s="89"/>
      <c r="AH3182" s="89"/>
      <c r="AI3182" s="67" t="s">
        <v>12070</v>
      </c>
      <c r="AJ3182" s="79" t="s">
        <v>42</v>
      </c>
      <c r="AK3182" s="68"/>
      <c r="AL3182" s="68"/>
      <c r="AM3182" s="68"/>
      <c r="AN3182" s="110"/>
      <c r="AO3182" s="110"/>
      <c r="AP3182" s="107"/>
      <c r="AQ3182" s="68"/>
    </row>
    <row r="3183" customFormat="false" ht="15" hidden="false" customHeight="false" outlineLevel="0" collapsed="false">
      <c r="B3183" s="1" t="str">
        <f aca="false">поверители!$E3183</f>
        <v>02835</v>
      </c>
      <c r="C3183" s="64" t="s">
        <v>10052</v>
      </c>
      <c r="D3183" s="87"/>
      <c r="E3183" s="81" t="s">
        <v>13931</v>
      </c>
      <c r="F3183" s="87"/>
      <c r="G3183" s="63" t="s">
        <v>10335</v>
      </c>
      <c r="H3183" s="81" t="s">
        <v>13932</v>
      </c>
      <c r="I3183" s="67" t="s">
        <v>10802</v>
      </c>
      <c r="J3183" s="89"/>
      <c r="K3183" s="89"/>
      <c r="L3183" s="89"/>
      <c r="M3183" s="89"/>
      <c r="N3183" s="89"/>
      <c r="O3183" s="71" t="s">
        <v>10335</v>
      </c>
      <c r="P3183" s="71"/>
      <c r="Q3183" s="71" t="s">
        <v>10338</v>
      </c>
      <c r="R3183" s="79" t="s">
        <v>10339</v>
      </c>
      <c r="S3183" s="95" t="n">
        <v>45217</v>
      </c>
      <c r="T3183" s="74" t="n">
        <v>45947</v>
      </c>
      <c r="U3183" s="87" t="s">
        <v>10340</v>
      </c>
      <c r="V3183" s="87" t="s">
        <v>10341</v>
      </c>
      <c r="W3183" s="91"/>
      <c r="X3183" s="71" t="s">
        <v>10335</v>
      </c>
      <c r="Y3183" s="71" t="s">
        <v>10342</v>
      </c>
      <c r="Z3183" s="79" t="s">
        <v>10629</v>
      </c>
      <c r="AA3183" s="89"/>
      <c r="AB3183" s="89"/>
      <c r="AC3183" s="89"/>
      <c r="AD3183" s="89"/>
      <c r="AE3183" s="97" t="s">
        <v>13791</v>
      </c>
      <c r="AF3183" s="89"/>
      <c r="AG3183" s="89"/>
      <c r="AH3183" s="89"/>
      <c r="AI3183" s="67" t="s">
        <v>13888</v>
      </c>
      <c r="AJ3183" s="79" t="s">
        <v>42</v>
      </c>
      <c r="AK3183" s="68"/>
      <c r="AL3183" s="68"/>
      <c r="AM3183" s="68"/>
      <c r="AN3183" s="110"/>
      <c r="AO3183" s="110"/>
      <c r="AP3183" s="107"/>
      <c r="AQ3183" s="68"/>
    </row>
    <row r="3184" customFormat="false" ht="17.9" hidden="false" customHeight="false" outlineLevel="0" collapsed="false">
      <c r="B3184" s="1" t="str">
        <f aca="false">поверители!$E3184</f>
        <v>05270</v>
      </c>
      <c r="C3184" s="64" t="s">
        <v>10029</v>
      </c>
      <c r="D3184" s="87"/>
      <c r="E3184" s="81" t="s">
        <v>13933</v>
      </c>
      <c r="F3184" s="87"/>
      <c r="G3184" s="63" t="s">
        <v>10335</v>
      </c>
      <c r="H3184" s="63" t="s">
        <v>332</v>
      </c>
      <c r="I3184" s="67" t="s">
        <v>10564</v>
      </c>
      <c r="J3184" s="89"/>
      <c r="K3184" s="89"/>
      <c r="L3184" s="89"/>
      <c r="M3184" s="89"/>
      <c r="N3184" s="89"/>
      <c r="O3184" s="71" t="s">
        <v>10335</v>
      </c>
      <c r="P3184" s="71"/>
      <c r="Q3184" s="71" t="s">
        <v>10338</v>
      </c>
      <c r="R3184" s="79" t="s">
        <v>10339</v>
      </c>
      <c r="S3184" s="95" t="n">
        <v>45217</v>
      </c>
      <c r="T3184" s="74" t="n">
        <v>45582</v>
      </c>
      <c r="U3184" s="87" t="s">
        <v>10340</v>
      </c>
      <c r="V3184" s="87" t="s">
        <v>10341</v>
      </c>
      <c r="W3184" s="91"/>
      <c r="X3184" s="71" t="s">
        <v>10335</v>
      </c>
      <c r="Y3184" s="71" t="s">
        <v>10342</v>
      </c>
      <c r="Z3184" s="79" t="s">
        <v>10629</v>
      </c>
      <c r="AA3184" s="89"/>
      <c r="AB3184" s="89"/>
      <c r="AC3184" s="89"/>
      <c r="AD3184" s="89"/>
      <c r="AE3184" s="97" t="s">
        <v>13357</v>
      </c>
      <c r="AF3184" s="89"/>
      <c r="AG3184" s="89"/>
      <c r="AH3184" s="89"/>
      <c r="AI3184" s="104" t="s">
        <v>10850</v>
      </c>
      <c r="AJ3184" s="79" t="s">
        <v>42</v>
      </c>
      <c r="AK3184" s="68"/>
      <c r="AL3184" s="68"/>
      <c r="AM3184" s="68"/>
      <c r="AN3184" s="110"/>
      <c r="AO3184" s="110"/>
      <c r="AP3184" s="107"/>
      <c r="AQ3184" s="68"/>
    </row>
    <row r="3185" customFormat="false" ht="15" hidden="false" customHeight="false" outlineLevel="0" collapsed="false">
      <c r="B3185" s="1" t="n">
        <f aca="false">поверители!$E3185</f>
        <v>511</v>
      </c>
      <c r="C3185" s="64" t="s">
        <v>13934</v>
      </c>
      <c r="D3185" s="87"/>
      <c r="E3185" s="114" t="n">
        <v>511</v>
      </c>
      <c r="F3185" s="87"/>
      <c r="G3185" s="63" t="s">
        <v>10335</v>
      </c>
      <c r="H3185" s="64" t="s">
        <v>13935</v>
      </c>
      <c r="I3185" s="67" t="n">
        <v>2015</v>
      </c>
      <c r="J3185" s="89"/>
      <c r="K3185" s="89"/>
      <c r="L3185" s="89"/>
      <c r="M3185" s="89"/>
      <c r="N3185" s="89"/>
      <c r="O3185" s="71" t="s">
        <v>10335</v>
      </c>
      <c r="P3185" s="71"/>
      <c r="Q3185" s="71" t="s">
        <v>10338</v>
      </c>
      <c r="R3185" s="79" t="s">
        <v>10339</v>
      </c>
      <c r="S3185" s="95" t="n">
        <v>45218</v>
      </c>
      <c r="T3185" s="95" t="n">
        <v>45948</v>
      </c>
      <c r="U3185" s="87" t="s">
        <v>10340</v>
      </c>
      <c r="V3185" s="87" t="s">
        <v>10341</v>
      </c>
      <c r="W3185" s="91"/>
      <c r="X3185" s="71" t="s">
        <v>10335</v>
      </c>
      <c r="Y3185" s="71" t="s">
        <v>10342</v>
      </c>
      <c r="Z3185" s="79" t="s">
        <v>10629</v>
      </c>
      <c r="AA3185" s="89"/>
      <c r="AB3185" s="89"/>
      <c r="AC3185" s="89"/>
      <c r="AD3185" s="89"/>
      <c r="AE3185" s="97" t="s">
        <v>13355</v>
      </c>
      <c r="AF3185" s="89"/>
      <c r="AG3185" s="89"/>
      <c r="AH3185" s="89"/>
      <c r="AI3185" s="67" t="s">
        <v>11020</v>
      </c>
      <c r="AJ3185" s="79" t="s">
        <v>42</v>
      </c>
      <c r="AK3185" s="68"/>
      <c r="AL3185" s="68"/>
      <c r="AM3185" s="68"/>
      <c r="AN3185" s="110"/>
      <c r="AO3185" s="110"/>
      <c r="AP3185" s="107"/>
      <c r="AQ3185" s="68"/>
    </row>
    <row r="3186" customFormat="false" ht="15" hidden="false" customHeight="false" outlineLevel="0" collapsed="false">
      <c r="B3186" s="1" t="n">
        <f aca="false">поверители!$E3186</f>
        <v>20</v>
      </c>
      <c r="C3186" s="64" t="s">
        <v>13934</v>
      </c>
      <c r="D3186" s="87"/>
      <c r="E3186" s="114" t="n">
        <v>20</v>
      </c>
      <c r="F3186" s="87"/>
      <c r="G3186" s="63" t="s">
        <v>10335</v>
      </c>
      <c r="H3186" s="64" t="s">
        <v>13935</v>
      </c>
      <c r="I3186" s="67" t="n">
        <v>2019</v>
      </c>
      <c r="J3186" s="89"/>
      <c r="K3186" s="89"/>
      <c r="L3186" s="89"/>
      <c r="M3186" s="89"/>
      <c r="N3186" s="89"/>
      <c r="O3186" s="71" t="s">
        <v>10335</v>
      </c>
      <c r="P3186" s="71"/>
      <c r="Q3186" s="71" t="s">
        <v>10338</v>
      </c>
      <c r="R3186" s="79" t="s">
        <v>10339</v>
      </c>
      <c r="S3186" s="95" t="n">
        <v>45218</v>
      </c>
      <c r="T3186" s="95" t="n">
        <v>45948</v>
      </c>
      <c r="U3186" s="87" t="s">
        <v>10340</v>
      </c>
      <c r="V3186" s="87" t="s">
        <v>10341</v>
      </c>
      <c r="W3186" s="91"/>
      <c r="X3186" s="71" t="s">
        <v>10335</v>
      </c>
      <c r="Y3186" s="71" t="s">
        <v>10342</v>
      </c>
      <c r="Z3186" s="79" t="s">
        <v>10629</v>
      </c>
      <c r="AA3186" s="89"/>
      <c r="AB3186" s="89"/>
      <c r="AC3186" s="89"/>
      <c r="AD3186" s="89"/>
      <c r="AE3186" s="97" t="s">
        <v>13355</v>
      </c>
      <c r="AF3186" s="89"/>
      <c r="AG3186" s="89"/>
      <c r="AH3186" s="89"/>
      <c r="AI3186" s="67" t="s">
        <v>11020</v>
      </c>
      <c r="AJ3186" s="79" t="s">
        <v>42</v>
      </c>
      <c r="AK3186" s="68"/>
      <c r="AL3186" s="68"/>
      <c r="AM3186" s="68"/>
      <c r="AN3186" s="110"/>
      <c r="AO3186" s="110"/>
      <c r="AP3186" s="107"/>
      <c r="AQ3186" s="68"/>
    </row>
    <row r="3187" customFormat="false" ht="15" hidden="false" customHeight="false" outlineLevel="0" collapsed="false">
      <c r="B3187" s="1" t="n">
        <f aca="false">поверители!$E3187</f>
        <v>24</v>
      </c>
      <c r="C3187" s="64" t="s">
        <v>13934</v>
      </c>
      <c r="D3187" s="87"/>
      <c r="E3187" s="114" t="n">
        <v>24</v>
      </c>
      <c r="F3187" s="87"/>
      <c r="G3187" s="63" t="s">
        <v>10335</v>
      </c>
      <c r="H3187" s="64" t="s">
        <v>13935</v>
      </c>
      <c r="I3187" s="67" t="n">
        <v>2019</v>
      </c>
      <c r="J3187" s="89"/>
      <c r="K3187" s="89"/>
      <c r="L3187" s="89"/>
      <c r="M3187" s="89"/>
      <c r="N3187" s="89"/>
      <c r="O3187" s="71" t="s">
        <v>10335</v>
      </c>
      <c r="P3187" s="71"/>
      <c r="Q3187" s="71" t="s">
        <v>10338</v>
      </c>
      <c r="R3187" s="79" t="s">
        <v>10339</v>
      </c>
      <c r="S3187" s="95" t="n">
        <v>45218</v>
      </c>
      <c r="T3187" s="95" t="n">
        <v>45948</v>
      </c>
      <c r="U3187" s="87" t="s">
        <v>10340</v>
      </c>
      <c r="V3187" s="87" t="s">
        <v>10341</v>
      </c>
      <c r="W3187" s="91"/>
      <c r="X3187" s="71" t="s">
        <v>10335</v>
      </c>
      <c r="Y3187" s="71" t="s">
        <v>10342</v>
      </c>
      <c r="Z3187" s="79" t="s">
        <v>10629</v>
      </c>
      <c r="AA3187" s="89"/>
      <c r="AB3187" s="89"/>
      <c r="AC3187" s="89"/>
      <c r="AD3187" s="89"/>
      <c r="AE3187" s="97" t="s">
        <v>13355</v>
      </c>
      <c r="AF3187" s="89"/>
      <c r="AG3187" s="89"/>
      <c r="AH3187" s="89"/>
      <c r="AI3187" s="67" t="s">
        <v>11020</v>
      </c>
      <c r="AJ3187" s="79" t="s">
        <v>42</v>
      </c>
      <c r="AK3187" s="68"/>
      <c r="AL3187" s="68"/>
      <c r="AM3187" s="68"/>
      <c r="AN3187" s="110"/>
      <c r="AO3187" s="110"/>
      <c r="AP3187" s="107"/>
      <c r="AQ3187" s="68"/>
    </row>
    <row r="3188" customFormat="false" ht="15" hidden="false" customHeight="false" outlineLevel="0" collapsed="false">
      <c r="B3188" s="1" t="str">
        <f aca="false">поверители!$E3188</f>
        <v>00625</v>
      </c>
      <c r="C3188" s="64" t="s">
        <v>1958</v>
      </c>
      <c r="D3188" s="87"/>
      <c r="E3188" s="81" t="s">
        <v>5289</v>
      </c>
      <c r="F3188" s="87"/>
      <c r="G3188" s="63" t="s">
        <v>10335</v>
      </c>
      <c r="H3188" s="81" t="s">
        <v>5291</v>
      </c>
      <c r="I3188" s="67" t="s">
        <v>10374</v>
      </c>
      <c r="J3188" s="89"/>
      <c r="K3188" s="89"/>
      <c r="L3188" s="89"/>
      <c r="M3188" s="89"/>
      <c r="N3188" s="89"/>
      <c r="O3188" s="71" t="s">
        <v>10335</v>
      </c>
      <c r="P3188" s="71"/>
      <c r="Q3188" s="71" t="s">
        <v>10338</v>
      </c>
      <c r="R3188" s="79" t="s">
        <v>10339</v>
      </c>
      <c r="S3188" s="95" t="n">
        <v>45218</v>
      </c>
      <c r="T3188" s="95" t="n">
        <v>45948</v>
      </c>
      <c r="U3188" s="87" t="s">
        <v>10340</v>
      </c>
      <c r="V3188" s="87" t="s">
        <v>10341</v>
      </c>
      <c r="W3188" s="91"/>
      <c r="X3188" s="71" t="s">
        <v>10335</v>
      </c>
      <c r="Y3188" s="71" t="s">
        <v>10342</v>
      </c>
      <c r="Z3188" s="79" t="s">
        <v>10629</v>
      </c>
      <c r="AA3188" s="89"/>
      <c r="AB3188" s="89"/>
      <c r="AC3188" s="89"/>
      <c r="AD3188" s="89"/>
      <c r="AE3188" s="97" t="s">
        <v>13357</v>
      </c>
      <c r="AF3188" s="89"/>
      <c r="AG3188" s="89"/>
      <c r="AH3188" s="89"/>
      <c r="AI3188" s="67" t="s">
        <v>10602</v>
      </c>
      <c r="AJ3188" s="79" t="s">
        <v>10346</v>
      </c>
      <c r="AK3188" s="68"/>
      <c r="AL3188" s="68"/>
      <c r="AM3188" s="68"/>
      <c r="AN3188" s="110"/>
      <c r="AO3188" s="110"/>
      <c r="AP3188" s="107"/>
      <c r="AQ3188" s="68"/>
    </row>
    <row r="3189" customFormat="false" ht="17.9" hidden="false" customHeight="false" outlineLevel="0" collapsed="false">
      <c r="B3189" s="1" t="str">
        <f aca="false">поверители!$E3189</f>
        <v>2548</v>
      </c>
      <c r="C3189" s="64" t="s">
        <v>10109</v>
      </c>
      <c r="D3189" s="87"/>
      <c r="E3189" s="67" t="s">
        <v>13936</v>
      </c>
      <c r="F3189" s="87"/>
      <c r="G3189" s="63" t="s">
        <v>10335</v>
      </c>
      <c r="H3189" s="64" t="s">
        <v>11455</v>
      </c>
      <c r="I3189" s="67" t="n">
        <v>2006</v>
      </c>
      <c r="J3189" s="89"/>
      <c r="K3189" s="89"/>
      <c r="L3189" s="89"/>
      <c r="M3189" s="89"/>
      <c r="N3189" s="89"/>
      <c r="O3189" s="71" t="s">
        <v>10335</v>
      </c>
      <c r="P3189" s="71"/>
      <c r="Q3189" s="71" t="s">
        <v>10338</v>
      </c>
      <c r="R3189" s="79" t="s">
        <v>10339</v>
      </c>
      <c r="S3189" s="95" t="n">
        <v>45223</v>
      </c>
      <c r="T3189" s="74" t="n">
        <v>45953</v>
      </c>
      <c r="U3189" s="87" t="s">
        <v>10340</v>
      </c>
      <c r="V3189" s="87" t="s">
        <v>10341</v>
      </c>
      <c r="W3189" s="91"/>
      <c r="X3189" s="71" t="s">
        <v>10335</v>
      </c>
      <c r="Y3189" s="71" t="s">
        <v>10342</v>
      </c>
      <c r="Z3189" s="79" t="s">
        <v>10629</v>
      </c>
      <c r="AA3189" s="89"/>
      <c r="AB3189" s="89"/>
      <c r="AC3189" s="89"/>
      <c r="AD3189" s="89"/>
      <c r="AE3189" s="97" t="s">
        <v>13355</v>
      </c>
      <c r="AF3189" s="89"/>
      <c r="AG3189" s="89"/>
      <c r="AH3189" s="89"/>
      <c r="AI3189" s="104" t="s">
        <v>11001</v>
      </c>
      <c r="AJ3189" s="79" t="s">
        <v>42</v>
      </c>
      <c r="AK3189" s="68"/>
      <c r="AL3189" s="68"/>
      <c r="AM3189" s="68"/>
      <c r="AN3189" s="110"/>
      <c r="AO3189" s="110"/>
      <c r="AP3189" s="107"/>
      <c r="AQ3189" s="68"/>
    </row>
    <row r="3190" customFormat="false" ht="17.9" hidden="false" customHeight="false" outlineLevel="0" collapsed="false">
      <c r="B3190" s="1" t="str">
        <f aca="false">поверители!$E3190</f>
        <v>2563</v>
      </c>
      <c r="C3190" s="64" t="s">
        <v>10109</v>
      </c>
      <c r="D3190" s="87"/>
      <c r="E3190" s="67" t="s">
        <v>13937</v>
      </c>
      <c r="F3190" s="87"/>
      <c r="G3190" s="63" t="s">
        <v>10335</v>
      </c>
      <c r="H3190" s="64" t="s">
        <v>11455</v>
      </c>
      <c r="I3190" s="67" t="n">
        <v>2006</v>
      </c>
      <c r="J3190" s="89"/>
      <c r="K3190" s="89"/>
      <c r="L3190" s="89"/>
      <c r="M3190" s="89"/>
      <c r="N3190" s="89"/>
      <c r="O3190" s="71" t="s">
        <v>10335</v>
      </c>
      <c r="P3190" s="71"/>
      <c r="Q3190" s="71" t="s">
        <v>10338</v>
      </c>
      <c r="R3190" s="79" t="s">
        <v>10339</v>
      </c>
      <c r="S3190" s="95" t="n">
        <v>45223</v>
      </c>
      <c r="T3190" s="74" t="n">
        <v>45953</v>
      </c>
      <c r="U3190" s="87" t="s">
        <v>10340</v>
      </c>
      <c r="V3190" s="87" t="s">
        <v>10341</v>
      </c>
      <c r="W3190" s="91"/>
      <c r="X3190" s="71" t="s">
        <v>10335</v>
      </c>
      <c r="Y3190" s="71" t="s">
        <v>10342</v>
      </c>
      <c r="Z3190" s="79" t="s">
        <v>10629</v>
      </c>
      <c r="AA3190" s="89"/>
      <c r="AB3190" s="89"/>
      <c r="AC3190" s="89"/>
      <c r="AD3190" s="89"/>
      <c r="AE3190" s="97" t="s">
        <v>13355</v>
      </c>
      <c r="AF3190" s="89"/>
      <c r="AG3190" s="89"/>
      <c r="AH3190" s="89"/>
      <c r="AI3190" s="104" t="s">
        <v>11001</v>
      </c>
      <c r="AJ3190" s="79" t="s">
        <v>42</v>
      </c>
      <c r="AK3190" s="68"/>
      <c r="AL3190" s="68"/>
      <c r="AM3190" s="68"/>
      <c r="AN3190" s="110"/>
      <c r="AO3190" s="110"/>
      <c r="AP3190" s="107"/>
      <c r="AQ3190" s="68"/>
    </row>
    <row r="3191" customFormat="false" ht="17.9" hidden="false" customHeight="false" outlineLevel="0" collapsed="false">
      <c r="B3191" s="1" t="str">
        <f aca="false">поверители!$E3191</f>
        <v>2566</v>
      </c>
      <c r="C3191" s="64" t="s">
        <v>10109</v>
      </c>
      <c r="D3191" s="87"/>
      <c r="E3191" s="67" t="s">
        <v>13938</v>
      </c>
      <c r="F3191" s="87"/>
      <c r="G3191" s="63" t="s">
        <v>10335</v>
      </c>
      <c r="H3191" s="64" t="s">
        <v>11455</v>
      </c>
      <c r="I3191" s="67" t="n">
        <v>2006</v>
      </c>
      <c r="J3191" s="89"/>
      <c r="K3191" s="89"/>
      <c r="L3191" s="89"/>
      <c r="M3191" s="89"/>
      <c r="N3191" s="89"/>
      <c r="O3191" s="71" t="s">
        <v>10335</v>
      </c>
      <c r="P3191" s="71"/>
      <c r="Q3191" s="71" t="s">
        <v>10338</v>
      </c>
      <c r="R3191" s="79" t="s">
        <v>10339</v>
      </c>
      <c r="S3191" s="95" t="n">
        <v>45223</v>
      </c>
      <c r="T3191" s="74" t="n">
        <v>45953</v>
      </c>
      <c r="U3191" s="87" t="s">
        <v>10340</v>
      </c>
      <c r="V3191" s="87" t="s">
        <v>10341</v>
      </c>
      <c r="W3191" s="91"/>
      <c r="X3191" s="71" t="s">
        <v>10335</v>
      </c>
      <c r="Y3191" s="71" t="s">
        <v>10342</v>
      </c>
      <c r="Z3191" s="79" t="s">
        <v>10629</v>
      </c>
      <c r="AA3191" s="89"/>
      <c r="AB3191" s="89"/>
      <c r="AC3191" s="89"/>
      <c r="AD3191" s="89"/>
      <c r="AE3191" s="97" t="s">
        <v>13355</v>
      </c>
      <c r="AF3191" s="89"/>
      <c r="AG3191" s="89"/>
      <c r="AH3191" s="89"/>
      <c r="AI3191" s="104" t="s">
        <v>11001</v>
      </c>
      <c r="AJ3191" s="79" t="s">
        <v>42</v>
      </c>
      <c r="AK3191" s="68"/>
      <c r="AL3191" s="68"/>
      <c r="AM3191" s="68"/>
      <c r="AN3191" s="110"/>
      <c r="AO3191" s="110"/>
      <c r="AP3191" s="107"/>
      <c r="AQ3191" s="68"/>
    </row>
    <row r="3192" customFormat="false" ht="17.9" hidden="false" customHeight="false" outlineLevel="0" collapsed="false">
      <c r="B3192" s="1" t="str">
        <f aca="false">поверители!$E3192</f>
        <v>2578</v>
      </c>
      <c r="C3192" s="64" t="s">
        <v>10109</v>
      </c>
      <c r="D3192" s="87"/>
      <c r="E3192" s="67" t="s">
        <v>13939</v>
      </c>
      <c r="F3192" s="87"/>
      <c r="G3192" s="63" t="s">
        <v>10335</v>
      </c>
      <c r="H3192" s="64" t="s">
        <v>11455</v>
      </c>
      <c r="I3192" s="67" t="n">
        <v>2006</v>
      </c>
      <c r="J3192" s="89"/>
      <c r="K3192" s="89"/>
      <c r="L3192" s="89"/>
      <c r="M3192" s="89"/>
      <c r="N3192" s="89"/>
      <c r="O3192" s="71" t="s">
        <v>10335</v>
      </c>
      <c r="P3192" s="71"/>
      <c r="Q3192" s="71" t="s">
        <v>10338</v>
      </c>
      <c r="R3192" s="79" t="s">
        <v>10339</v>
      </c>
      <c r="S3192" s="95" t="n">
        <v>45223</v>
      </c>
      <c r="T3192" s="74" t="n">
        <v>45953</v>
      </c>
      <c r="U3192" s="87" t="s">
        <v>10340</v>
      </c>
      <c r="V3192" s="87" t="s">
        <v>10341</v>
      </c>
      <c r="W3192" s="91"/>
      <c r="X3192" s="71" t="s">
        <v>10335</v>
      </c>
      <c r="Y3192" s="71" t="s">
        <v>10342</v>
      </c>
      <c r="Z3192" s="79" t="s">
        <v>10629</v>
      </c>
      <c r="AA3192" s="89"/>
      <c r="AB3192" s="89"/>
      <c r="AC3192" s="89"/>
      <c r="AD3192" s="89"/>
      <c r="AE3192" s="97" t="s">
        <v>13355</v>
      </c>
      <c r="AF3192" s="89"/>
      <c r="AG3192" s="89"/>
      <c r="AH3192" s="89"/>
      <c r="AI3192" s="104" t="s">
        <v>11001</v>
      </c>
      <c r="AJ3192" s="79" t="s">
        <v>42</v>
      </c>
      <c r="AK3192" s="68"/>
      <c r="AL3192" s="68"/>
      <c r="AM3192" s="68"/>
      <c r="AN3192" s="110"/>
      <c r="AO3192" s="110"/>
      <c r="AP3192" s="107"/>
      <c r="AQ3192" s="68"/>
    </row>
    <row r="3193" customFormat="false" ht="15" hidden="false" customHeight="false" outlineLevel="0" collapsed="false">
      <c r="B3193" s="1" t="n">
        <f aca="false">поверители!$E3193</f>
        <v>21</v>
      </c>
      <c r="C3193" s="64" t="s">
        <v>13934</v>
      </c>
      <c r="D3193" s="87"/>
      <c r="E3193" s="114" t="n">
        <v>21</v>
      </c>
      <c r="F3193" s="87"/>
      <c r="G3193" s="63" t="s">
        <v>10335</v>
      </c>
      <c r="H3193" s="64" t="s">
        <v>13935</v>
      </c>
      <c r="I3193" s="67" t="n">
        <v>2019</v>
      </c>
      <c r="J3193" s="89"/>
      <c r="K3193" s="89"/>
      <c r="L3193" s="89"/>
      <c r="M3193" s="89"/>
      <c r="N3193" s="89"/>
      <c r="O3193" s="71" t="s">
        <v>10335</v>
      </c>
      <c r="P3193" s="71"/>
      <c r="Q3193" s="71" t="s">
        <v>10338</v>
      </c>
      <c r="R3193" s="79" t="s">
        <v>10339</v>
      </c>
      <c r="S3193" s="95" t="n">
        <v>45223</v>
      </c>
      <c r="T3193" s="74" t="n">
        <v>45953</v>
      </c>
      <c r="U3193" s="87" t="s">
        <v>10340</v>
      </c>
      <c r="V3193" s="87" t="s">
        <v>10341</v>
      </c>
      <c r="W3193" s="91"/>
      <c r="X3193" s="71" t="s">
        <v>10335</v>
      </c>
      <c r="Y3193" s="71" t="s">
        <v>10342</v>
      </c>
      <c r="Z3193" s="79" t="s">
        <v>10629</v>
      </c>
      <c r="AA3193" s="89"/>
      <c r="AB3193" s="89"/>
      <c r="AC3193" s="89"/>
      <c r="AD3193" s="89"/>
      <c r="AE3193" s="97" t="s">
        <v>13355</v>
      </c>
      <c r="AF3193" s="89"/>
      <c r="AG3193" s="89"/>
      <c r="AH3193" s="89"/>
      <c r="AI3193" s="67" t="s">
        <v>11020</v>
      </c>
      <c r="AJ3193" s="79" t="s">
        <v>42</v>
      </c>
      <c r="AK3193" s="68"/>
      <c r="AL3193" s="68"/>
      <c r="AM3193" s="68"/>
      <c r="AN3193" s="110"/>
      <c r="AO3193" s="110"/>
      <c r="AP3193" s="107"/>
      <c r="AQ3193" s="68"/>
    </row>
    <row r="3194" customFormat="false" ht="15" hidden="false" customHeight="false" outlineLevel="0" collapsed="false">
      <c r="B3194" s="1" t="str">
        <f aca="false">поверители!$E3194</f>
        <v>01819308</v>
      </c>
      <c r="C3194" s="64" t="s">
        <v>297</v>
      </c>
      <c r="D3194" s="87"/>
      <c r="E3194" s="114" t="s">
        <v>13940</v>
      </c>
      <c r="F3194" s="87"/>
      <c r="G3194" s="63" t="s">
        <v>10335</v>
      </c>
      <c r="H3194" s="81" t="s">
        <v>3536</v>
      </c>
      <c r="I3194" s="67" t="s">
        <v>11178</v>
      </c>
      <c r="J3194" s="89"/>
      <c r="K3194" s="89"/>
      <c r="L3194" s="89"/>
      <c r="M3194" s="89"/>
      <c r="N3194" s="89"/>
      <c r="O3194" s="71" t="s">
        <v>10335</v>
      </c>
      <c r="P3194" s="71"/>
      <c r="Q3194" s="71" t="s">
        <v>10338</v>
      </c>
      <c r="R3194" s="79" t="s">
        <v>10339</v>
      </c>
      <c r="S3194" s="95" t="n">
        <v>45224</v>
      </c>
      <c r="T3194" s="95" t="n">
        <v>45954</v>
      </c>
      <c r="U3194" s="87" t="s">
        <v>10340</v>
      </c>
      <c r="V3194" s="87" t="s">
        <v>10341</v>
      </c>
      <c r="W3194" s="91"/>
      <c r="X3194" s="71" t="s">
        <v>10335</v>
      </c>
      <c r="Y3194" s="71" t="s">
        <v>10342</v>
      </c>
      <c r="Z3194" s="79" t="s">
        <v>10629</v>
      </c>
      <c r="AA3194" s="89"/>
      <c r="AB3194" s="89"/>
      <c r="AC3194" s="89"/>
      <c r="AD3194" s="89"/>
      <c r="AE3194" s="97" t="s">
        <v>10630</v>
      </c>
      <c r="AF3194" s="89"/>
      <c r="AG3194" s="89"/>
      <c r="AH3194" s="89"/>
      <c r="AI3194" s="67" t="s">
        <v>10587</v>
      </c>
      <c r="AJ3194" s="79" t="s">
        <v>10346</v>
      </c>
      <c r="AK3194" s="68"/>
      <c r="AL3194" s="68"/>
      <c r="AM3194" s="68"/>
      <c r="AN3194" s="110"/>
      <c r="AO3194" s="110"/>
      <c r="AP3194" s="107"/>
      <c r="AQ3194" s="68"/>
    </row>
    <row r="3195" customFormat="false" ht="15" hidden="false" customHeight="false" outlineLevel="0" collapsed="false">
      <c r="B3195" s="1" t="str">
        <f aca="false">поверители!$E3195</f>
        <v>01819309</v>
      </c>
      <c r="C3195" s="64" t="s">
        <v>297</v>
      </c>
      <c r="D3195" s="87"/>
      <c r="E3195" s="114" t="s">
        <v>13941</v>
      </c>
      <c r="F3195" s="87"/>
      <c r="G3195" s="63" t="s">
        <v>10335</v>
      </c>
      <c r="H3195" s="81" t="s">
        <v>3536</v>
      </c>
      <c r="I3195" s="67" t="s">
        <v>11178</v>
      </c>
      <c r="J3195" s="89"/>
      <c r="K3195" s="89"/>
      <c r="L3195" s="89"/>
      <c r="M3195" s="89"/>
      <c r="N3195" s="89"/>
      <c r="O3195" s="71" t="s">
        <v>10335</v>
      </c>
      <c r="P3195" s="71"/>
      <c r="Q3195" s="71" t="s">
        <v>10338</v>
      </c>
      <c r="R3195" s="79" t="s">
        <v>10339</v>
      </c>
      <c r="S3195" s="95" t="n">
        <v>45224</v>
      </c>
      <c r="T3195" s="95" t="n">
        <v>45954</v>
      </c>
      <c r="U3195" s="87" t="s">
        <v>10340</v>
      </c>
      <c r="V3195" s="87" t="s">
        <v>10341</v>
      </c>
      <c r="W3195" s="91"/>
      <c r="X3195" s="71" t="s">
        <v>10335</v>
      </c>
      <c r="Y3195" s="71" t="s">
        <v>10342</v>
      </c>
      <c r="Z3195" s="79" t="s">
        <v>10629</v>
      </c>
      <c r="AA3195" s="89"/>
      <c r="AB3195" s="89"/>
      <c r="AC3195" s="89"/>
      <c r="AD3195" s="89"/>
      <c r="AE3195" s="97" t="s">
        <v>10630</v>
      </c>
      <c r="AF3195" s="89"/>
      <c r="AG3195" s="89"/>
      <c r="AH3195" s="89"/>
      <c r="AI3195" s="67" t="s">
        <v>10587</v>
      </c>
      <c r="AJ3195" s="79" t="s">
        <v>10346</v>
      </c>
      <c r="AK3195" s="68"/>
      <c r="AL3195" s="68"/>
      <c r="AM3195" s="68"/>
      <c r="AN3195" s="110"/>
      <c r="AO3195" s="110"/>
      <c r="AP3195" s="107"/>
      <c r="AQ3195" s="68"/>
    </row>
    <row r="3196" customFormat="false" ht="15" hidden="false" customHeight="false" outlineLevel="0" collapsed="false">
      <c r="B3196" s="1" t="str">
        <f aca="false">поверители!$E3196</f>
        <v>01819310</v>
      </c>
      <c r="C3196" s="64" t="s">
        <v>297</v>
      </c>
      <c r="D3196" s="87"/>
      <c r="E3196" s="114" t="s">
        <v>13942</v>
      </c>
      <c r="F3196" s="87"/>
      <c r="G3196" s="63" t="s">
        <v>10335</v>
      </c>
      <c r="H3196" s="81" t="s">
        <v>3536</v>
      </c>
      <c r="I3196" s="67" t="s">
        <v>11178</v>
      </c>
      <c r="J3196" s="89"/>
      <c r="K3196" s="89"/>
      <c r="L3196" s="89"/>
      <c r="M3196" s="89"/>
      <c r="N3196" s="89"/>
      <c r="O3196" s="71" t="s">
        <v>10335</v>
      </c>
      <c r="P3196" s="71"/>
      <c r="Q3196" s="71" t="s">
        <v>10338</v>
      </c>
      <c r="R3196" s="79" t="s">
        <v>10339</v>
      </c>
      <c r="S3196" s="95" t="n">
        <v>45224</v>
      </c>
      <c r="T3196" s="95" t="n">
        <v>45954</v>
      </c>
      <c r="U3196" s="87" t="s">
        <v>10340</v>
      </c>
      <c r="V3196" s="87" t="s">
        <v>10341</v>
      </c>
      <c r="W3196" s="91"/>
      <c r="X3196" s="71" t="s">
        <v>10335</v>
      </c>
      <c r="Y3196" s="71" t="s">
        <v>10342</v>
      </c>
      <c r="Z3196" s="79" t="s">
        <v>10629</v>
      </c>
      <c r="AA3196" s="89"/>
      <c r="AB3196" s="89"/>
      <c r="AC3196" s="89"/>
      <c r="AD3196" s="89"/>
      <c r="AE3196" s="97" t="s">
        <v>10630</v>
      </c>
      <c r="AF3196" s="89"/>
      <c r="AG3196" s="89"/>
      <c r="AH3196" s="89"/>
      <c r="AI3196" s="67" t="s">
        <v>10587</v>
      </c>
      <c r="AJ3196" s="79" t="s">
        <v>10346</v>
      </c>
      <c r="AK3196" s="68"/>
      <c r="AL3196" s="68"/>
      <c r="AM3196" s="68"/>
      <c r="AN3196" s="110"/>
      <c r="AO3196" s="110"/>
      <c r="AP3196" s="107"/>
      <c r="AQ3196" s="68"/>
    </row>
    <row r="3197" customFormat="false" ht="15" hidden="false" customHeight="false" outlineLevel="0" collapsed="false">
      <c r="B3197" s="1" t="str">
        <f aca="false">поверители!$E3197</f>
        <v>01819311</v>
      </c>
      <c r="C3197" s="64" t="s">
        <v>297</v>
      </c>
      <c r="D3197" s="87"/>
      <c r="E3197" s="114" t="s">
        <v>13943</v>
      </c>
      <c r="F3197" s="87"/>
      <c r="G3197" s="63" t="s">
        <v>10335</v>
      </c>
      <c r="H3197" s="81" t="s">
        <v>3536</v>
      </c>
      <c r="I3197" s="67" t="s">
        <v>11178</v>
      </c>
      <c r="J3197" s="89"/>
      <c r="K3197" s="89"/>
      <c r="L3197" s="89"/>
      <c r="M3197" s="89"/>
      <c r="N3197" s="89"/>
      <c r="O3197" s="71" t="s">
        <v>10335</v>
      </c>
      <c r="P3197" s="71"/>
      <c r="Q3197" s="71" t="s">
        <v>10338</v>
      </c>
      <c r="R3197" s="79" t="s">
        <v>10339</v>
      </c>
      <c r="S3197" s="95" t="n">
        <v>45224</v>
      </c>
      <c r="T3197" s="95" t="n">
        <v>45954</v>
      </c>
      <c r="U3197" s="87" t="s">
        <v>10340</v>
      </c>
      <c r="V3197" s="87" t="s">
        <v>10341</v>
      </c>
      <c r="W3197" s="91"/>
      <c r="X3197" s="71" t="s">
        <v>10335</v>
      </c>
      <c r="Y3197" s="71" t="s">
        <v>10342</v>
      </c>
      <c r="Z3197" s="79" t="s">
        <v>10629</v>
      </c>
      <c r="AA3197" s="89"/>
      <c r="AB3197" s="89"/>
      <c r="AC3197" s="89"/>
      <c r="AD3197" s="89"/>
      <c r="AE3197" s="97" t="s">
        <v>10630</v>
      </c>
      <c r="AF3197" s="89"/>
      <c r="AG3197" s="89"/>
      <c r="AH3197" s="89"/>
      <c r="AI3197" s="67" t="s">
        <v>10587</v>
      </c>
      <c r="AJ3197" s="79" t="s">
        <v>10346</v>
      </c>
      <c r="AK3197" s="68"/>
      <c r="AL3197" s="68"/>
      <c r="AM3197" s="68"/>
      <c r="AN3197" s="110"/>
      <c r="AO3197" s="110"/>
      <c r="AP3197" s="107"/>
      <c r="AQ3197" s="68"/>
    </row>
    <row r="3198" customFormat="false" ht="15" hidden="false" customHeight="false" outlineLevel="0" collapsed="false">
      <c r="B3198" s="1" t="n">
        <f aca="false">поверители!$E3198</f>
        <v>13734</v>
      </c>
      <c r="C3198" s="64" t="s">
        <v>476</v>
      </c>
      <c r="D3198" s="87"/>
      <c r="E3198" s="81" t="n">
        <v>13734</v>
      </c>
      <c r="F3198" s="87"/>
      <c r="G3198" s="63" t="s">
        <v>10335</v>
      </c>
      <c r="H3198" s="64" t="s">
        <v>13944</v>
      </c>
      <c r="I3198" s="67" t="n">
        <v>2013</v>
      </c>
      <c r="J3198" s="89"/>
      <c r="K3198" s="89"/>
      <c r="L3198" s="89"/>
      <c r="M3198" s="89"/>
      <c r="N3198" s="89"/>
      <c r="O3198" s="71" t="s">
        <v>10335</v>
      </c>
      <c r="P3198" s="71"/>
      <c r="Q3198" s="71" t="s">
        <v>10338</v>
      </c>
      <c r="R3198" s="79" t="s">
        <v>10339</v>
      </c>
      <c r="S3198" s="95" t="n">
        <v>45224</v>
      </c>
      <c r="T3198" s="95" t="n">
        <v>45589</v>
      </c>
      <c r="U3198" s="87" t="s">
        <v>10340</v>
      </c>
      <c r="V3198" s="87" t="s">
        <v>10341</v>
      </c>
      <c r="W3198" s="91"/>
      <c r="X3198" s="71" t="s">
        <v>10335</v>
      </c>
      <c r="Y3198" s="71" t="s">
        <v>10342</v>
      </c>
      <c r="Z3198" s="79" t="s">
        <v>10629</v>
      </c>
      <c r="AA3198" s="89"/>
      <c r="AB3198" s="89"/>
      <c r="AC3198" s="89"/>
      <c r="AD3198" s="89"/>
      <c r="AE3198" s="97" t="s">
        <v>12168</v>
      </c>
      <c r="AF3198" s="89"/>
      <c r="AG3198" s="89"/>
      <c r="AH3198" s="89"/>
      <c r="AI3198" s="67" t="s">
        <v>11128</v>
      </c>
      <c r="AJ3198" s="79" t="s">
        <v>10346</v>
      </c>
      <c r="AK3198" s="68"/>
      <c r="AL3198" s="68"/>
      <c r="AM3198" s="68"/>
      <c r="AN3198" s="110"/>
      <c r="AO3198" s="110"/>
      <c r="AP3198" s="107"/>
      <c r="AQ3198" s="68"/>
    </row>
    <row r="3199" customFormat="false" ht="15" hidden="false" customHeight="false" outlineLevel="0" collapsed="false">
      <c r="B3199" s="1" t="str">
        <f aca="false">поверители!$E3199</f>
        <v>Р01065</v>
      </c>
      <c r="C3199" s="64" t="s">
        <v>291</v>
      </c>
      <c r="D3199" s="87"/>
      <c r="E3199" s="81" t="s">
        <v>13945</v>
      </c>
      <c r="F3199" s="87"/>
      <c r="G3199" s="63" t="s">
        <v>10335</v>
      </c>
      <c r="H3199" s="81" t="s">
        <v>404</v>
      </c>
      <c r="I3199" s="67" t="s">
        <v>10458</v>
      </c>
      <c r="J3199" s="89"/>
      <c r="K3199" s="89"/>
      <c r="L3199" s="89"/>
      <c r="M3199" s="89"/>
      <c r="N3199" s="89"/>
      <c r="O3199" s="71" t="s">
        <v>10335</v>
      </c>
      <c r="P3199" s="71"/>
      <c r="Q3199" s="71" t="s">
        <v>10338</v>
      </c>
      <c r="R3199" s="79" t="s">
        <v>10339</v>
      </c>
      <c r="S3199" s="95" t="n">
        <v>45224</v>
      </c>
      <c r="T3199" s="95" t="n">
        <v>45589</v>
      </c>
      <c r="U3199" s="87" t="s">
        <v>10340</v>
      </c>
      <c r="V3199" s="87" t="s">
        <v>10341</v>
      </c>
      <c r="W3199" s="91"/>
      <c r="X3199" s="71" t="s">
        <v>10335</v>
      </c>
      <c r="Y3199" s="71" t="s">
        <v>10342</v>
      </c>
      <c r="Z3199" s="79" t="s">
        <v>10629</v>
      </c>
      <c r="AA3199" s="89"/>
      <c r="AB3199" s="89"/>
      <c r="AC3199" s="89"/>
      <c r="AD3199" s="89"/>
      <c r="AE3199" s="97" t="s">
        <v>12168</v>
      </c>
      <c r="AF3199" s="89"/>
      <c r="AG3199" s="89"/>
      <c r="AH3199" s="89"/>
      <c r="AI3199" s="67" t="s">
        <v>10658</v>
      </c>
      <c r="AJ3199" s="79" t="s">
        <v>10346</v>
      </c>
      <c r="AK3199" s="68"/>
      <c r="AL3199" s="68"/>
      <c r="AM3199" s="68"/>
      <c r="AN3199" s="110"/>
      <c r="AO3199" s="110"/>
      <c r="AP3199" s="107"/>
      <c r="AQ3199" s="68"/>
    </row>
    <row r="3200" customFormat="false" ht="15" hidden="false" customHeight="false" outlineLevel="0" collapsed="false">
      <c r="B3200" s="1" t="str">
        <f aca="false">поверители!$E3200</f>
        <v>Р00128</v>
      </c>
      <c r="C3200" s="64" t="s">
        <v>401</v>
      </c>
      <c r="D3200" s="87"/>
      <c r="E3200" s="81" t="s">
        <v>13946</v>
      </c>
      <c r="F3200" s="87"/>
      <c r="G3200" s="63" t="s">
        <v>10335</v>
      </c>
      <c r="H3200" s="81" t="s">
        <v>404</v>
      </c>
      <c r="I3200" s="67" t="s">
        <v>10823</v>
      </c>
      <c r="J3200" s="89"/>
      <c r="K3200" s="89"/>
      <c r="L3200" s="89"/>
      <c r="M3200" s="89"/>
      <c r="N3200" s="89"/>
      <c r="O3200" s="71" t="s">
        <v>10335</v>
      </c>
      <c r="P3200" s="71"/>
      <c r="Q3200" s="71" t="s">
        <v>10338</v>
      </c>
      <c r="R3200" s="79" t="s">
        <v>10339</v>
      </c>
      <c r="S3200" s="95" t="n">
        <v>45224</v>
      </c>
      <c r="T3200" s="95" t="n">
        <v>45589</v>
      </c>
      <c r="U3200" s="87" t="s">
        <v>10340</v>
      </c>
      <c r="V3200" s="87" t="s">
        <v>10341</v>
      </c>
      <c r="W3200" s="91"/>
      <c r="X3200" s="71" t="s">
        <v>10335</v>
      </c>
      <c r="Y3200" s="71" t="s">
        <v>10342</v>
      </c>
      <c r="Z3200" s="79" t="s">
        <v>10629</v>
      </c>
      <c r="AA3200" s="89"/>
      <c r="AB3200" s="89"/>
      <c r="AC3200" s="89"/>
      <c r="AD3200" s="89"/>
      <c r="AE3200" s="97" t="s">
        <v>10630</v>
      </c>
      <c r="AF3200" s="89"/>
      <c r="AG3200" s="89"/>
      <c r="AH3200" s="89"/>
      <c r="AI3200" s="67" t="s">
        <v>10562</v>
      </c>
      <c r="AJ3200" s="79" t="s">
        <v>10346</v>
      </c>
      <c r="AK3200" s="68"/>
      <c r="AL3200" s="68"/>
      <c r="AM3200" s="68"/>
      <c r="AN3200" s="110"/>
      <c r="AO3200" s="110"/>
      <c r="AP3200" s="107"/>
      <c r="AQ3200" s="68"/>
    </row>
    <row r="3201" customFormat="false" ht="15" hidden="false" customHeight="false" outlineLevel="0" collapsed="false">
      <c r="B3201" s="1" t="str">
        <f aca="false">поверители!$E3201</f>
        <v>Р00129</v>
      </c>
      <c r="C3201" s="64" t="s">
        <v>401</v>
      </c>
      <c r="D3201" s="87"/>
      <c r="E3201" s="81" t="s">
        <v>13947</v>
      </c>
      <c r="F3201" s="87"/>
      <c r="G3201" s="63" t="s">
        <v>10335</v>
      </c>
      <c r="H3201" s="81" t="s">
        <v>404</v>
      </c>
      <c r="I3201" s="67" t="s">
        <v>10823</v>
      </c>
      <c r="J3201" s="89"/>
      <c r="K3201" s="89"/>
      <c r="L3201" s="89"/>
      <c r="M3201" s="89"/>
      <c r="N3201" s="89"/>
      <c r="O3201" s="71" t="s">
        <v>10335</v>
      </c>
      <c r="P3201" s="71"/>
      <c r="Q3201" s="71" t="s">
        <v>10338</v>
      </c>
      <c r="R3201" s="79" t="s">
        <v>10339</v>
      </c>
      <c r="S3201" s="95" t="n">
        <v>45224</v>
      </c>
      <c r="T3201" s="95" t="n">
        <v>45589</v>
      </c>
      <c r="U3201" s="87" t="s">
        <v>10340</v>
      </c>
      <c r="V3201" s="87" t="s">
        <v>10341</v>
      </c>
      <c r="W3201" s="91"/>
      <c r="X3201" s="71" t="s">
        <v>10335</v>
      </c>
      <c r="Y3201" s="71" t="s">
        <v>10342</v>
      </c>
      <c r="Z3201" s="79" t="s">
        <v>10629</v>
      </c>
      <c r="AA3201" s="89"/>
      <c r="AB3201" s="89"/>
      <c r="AC3201" s="89"/>
      <c r="AD3201" s="89"/>
      <c r="AE3201" s="97" t="s">
        <v>10630</v>
      </c>
      <c r="AF3201" s="89"/>
      <c r="AG3201" s="89"/>
      <c r="AH3201" s="89"/>
      <c r="AI3201" s="67" t="s">
        <v>10562</v>
      </c>
      <c r="AJ3201" s="79" t="s">
        <v>10346</v>
      </c>
      <c r="AK3201" s="68"/>
      <c r="AL3201" s="68"/>
      <c r="AM3201" s="68"/>
      <c r="AN3201" s="110"/>
      <c r="AO3201" s="110"/>
      <c r="AP3201" s="107"/>
      <c r="AQ3201" s="68"/>
    </row>
    <row r="3202" customFormat="false" ht="15" hidden="false" customHeight="false" outlineLevel="0" collapsed="false">
      <c r="B3202" s="1" t="str">
        <f aca="false">поверители!$E3202</f>
        <v>Р00181</v>
      </c>
      <c r="C3202" s="64" t="s">
        <v>2257</v>
      </c>
      <c r="D3202" s="87"/>
      <c r="E3202" s="81" t="s">
        <v>13948</v>
      </c>
      <c r="F3202" s="87"/>
      <c r="G3202" s="63" t="s">
        <v>10335</v>
      </c>
      <c r="H3202" s="81" t="s">
        <v>2260</v>
      </c>
      <c r="I3202" s="67" t="s">
        <v>10652</v>
      </c>
      <c r="J3202" s="89"/>
      <c r="K3202" s="89"/>
      <c r="L3202" s="89"/>
      <c r="M3202" s="89"/>
      <c r="N3202" s="89"/>
      <c r="O3202" s="71" t="s">
        <v>10335</v>
      </c>
      <c r="P3202" s="71"/>
      <c r="Q3202" s="71" t="s">
        <v>10338</v>
      </c>
      <c r="R3202" s="79" t="s">
        <v>10339</v>
      </c>
      <c r="S3202" s="95" t="n">
        <v>45224</v>
      </c>
      <c r="T3202" s="95" t="n">
        <v>45954</v>
      </c>
      <c r="U3202" s="87" t="s">
        <v>10340</v>
      </c>
      <c r="V3202" s="87" t="s">
        <v>10341</v>
      </c>
      <c r="W3202" s="91"/>
      <c r="X3202" s="71" t="s">
        <v>10335</v>
      </c>
      <c r="Y3202" s="71" t="s">
        <v>10342</v>
      </c>
      <c r="Z3202" s="79" t="s">
        <v>10629</v>
      </c>
      <c r="AA3202" s="89"/>
      <c r="AB3202" s="89"/>
      <c r="AC3202" s="89"/>
      <c r="AD3202" s="89"/>
      <c r="AE3202" s="97" t="s">
        <v>13355</v>
      </c>
      <c r="AF3202" s="89"/>
      <c r="AG3202" s="89"/>
      <c r="AH3202" s="89"/>
      <c r="AI3202" s="67" t="s">
        <v>10609</v>
      </c>
      <c r="AJ3202" s="79" t="s">
        <v>10346</v>
      </c>
      <c r="AK3202" s="68"/>
      <c r="AL3202" s="68"/>
      <c r="AM3202" s="68"/>
      <c r="AN3202" s="110"/>
      <c r="AO3202" s="110"/>
      <c r="AP3202" s="107"/>
      <c r="AQ3202" s="68"/>
    </row>
    <row r="3203" customFormat="false" ht="17.9" hidden="false" customHeight="false" outlineLevel="0" collapsed="false">
      <c r="B3203" s="1" t="str">
        <f aca="false">поверители!$E3203</f>
        <v>Р00486</v>
      </c>
      <c r="C3203" s="64" t="s">
        <v>297</v>
      </c>
      <c r="D3203" s="87"/>
      <c r="E3203" s="81" t="s">
        <v>13949</v>
      </c>
      <c r="F3203" s="87"/>
      <c r="G3203" s="63" t="s">
        <v>10335</v>
      </c>
      <c r="H3203" s="63" t="s">
        <v>2524</v>
      </c>
      <c r="I3203" s="67" t="s">
        <v>10458</v>
      </c>
      <c r="J3203" s="89"/>
      <c r="K3203" s="89"/>
      <c r="L3203" s="89"/>
      <c r="M3203" s="89"/>
      <c r="N3203" s="89"/>
      <c r="O3203" s="71" t="s">
        <v>10335</v>
      </c>
      <c r="P3203" s="71"/>
      <c r="Q3203" s="71" t="s">
        <v>10338</v>
      </c>
      <c r="R3203" s="79" t="s">
        <v>10339</v>
      </c>
      <c r="S3203" s="95" t="n">
        <v>45224</v>
      </c>
      <c r="T3203" s="95" t="n">
        <v>45954</v>
      </c>
      <c r="U3203" s="87" t="s">
        <v>10340</v>
      </c>
      <c r="V3203" s="87" t="s">
        <v>10341</v>
      </c>
      <c r="W3203" s="91"/>
      <c r="X3203" s="71" t="s">
        <v>10335</v>
      </c>
      <c r="Y3203" s="71" t="s">
        <v>10342</v>
      </c>
      <c r="Z3203" s="79" t="s">
        <v>10629</v>
      </c>
      <c r="AA3203" s="89"/>
      <c r="AB3203" s="89"/>
      <c r="AC3203" s="89"/>
      <c r="AD3203" s="89"/>
      <c r="AE3203" s="97" t="s">
        <v>13357</v>
      </c>
      <c r="AF3203" s="89"/>
      <c r="AG3203" s="89"/>
      <c r="AH3203" s="89"/>
      <c r="AI3203" s="104" t="s">
        <v>11404</v>
      </c>
      <c r="AJ3203" s="79" t="s">
        <v>10346</v>
      </c>
      <c r="AK3203" s="68"/>
      <c r="AL3203" s="68"/>
      <c r="AM3203" s="68"/>
      <c r="AN3203" s="110"/>
      <c r="AO3203" s="110"/>
      <c r="AP3203" s="107"/>
      <c r="AQ3203" s="68"/>
    </row>
    <row r="3204" customFormat="false" ht="17.9" hidden="false" customHeight="false" outlineLevel="0" collapsed="false">
      <c r="B3204" s="1" t="str">
        <f aca="false">поверители!$E3204</f>
        <v>Р00335</v>
      </c>
      <c r="C3204" s="64" t="s">
        <v>291</v>
      </c>
      <c r="D3204" s="87"/>
      <c r="E3204" s="81" t="s">
        <v>13950</v>
      </c>
      <c r="F3204" s="87"/>
      <c r="G3204" s="63" t="s">
        <v>10335</v>
      </c>
      <c r="H3204" s="63" t="s">
        <v>294</v>
      </c>
      <c r="I3204" s="67" t="s">
        <v>10458</v>
      </c>
      <c r="J3204" s="89"/>
      <c r="K3204" s="89"/>
      <c r="L3204" s="89"/>
      <c r="M3204" s="89"/>
      <c r="N3204" s="89"/>
      <c r="O3204" s="71" t="s">
        <v>10335</v>
      </c>
      <c r="P3204" s="71"/>
      <c r="Q3204" s="71" t="s">
        <v>10338</v>
      </c>
      <c r="R3204" s="79" t="s">
        <v>10339</v>
      </c>
      <c r="S3204" s="95" t="n">
        <v>45224</v>
      </c>
      <c r="T3204" s="95" t="n">
        <v>45589</v>
      </c>
      <c r="U3204" s="87" t="s">
        <v>10340</v>
      </c>
      <c r="V3204" s="87" t="s">
        <v>10341</v>
      </c>
      <c r="W3204" s="91"/>
      <c r="X3204" s="71" t="s">
        <v>10335</v>
      </c>
      <c r="Y3204" s="71" t="s">
        <v>10342</v>
      </c>
      <c r="Z3204" s="79" t="s">
        <v>10629</v>
      </c>
      <c r="AA3204" s="89"/>
      <c r="AB3204" s="89"/>
      <c r="AC3204" s="89"/>
      <c r="AD3204" s="89"/>
      <c r="AE3204" s="97" t="s">
        <v>13357</v>
      </c>
      <c r="AF3204" s="89"/>
      <c r="AG3204" s="89"/>
      <c r="AH3204" s="89"/>
      <c r="AI3204" s="104" t="s">
        <v>10850</v>
      </c>
      <c r="AJ3204" s="79" t="s">
        <v>10346</v>
      </c>
      <c r="AK3204" s="68"/>
      <c r="AL3204" s="68"/>
      <c r="AM3204" s="68"/>
      <c r="AN3204" s="110"/>
      <c r="AO3204" s="110"/>
      <c r="AP3204" s="107"/>
      <c r="AQ3204" s="68"/>
    </row>
    <row r="3205" customFormat="false" ht="15" hidden="false" customHeight="false" outlineLevel="0" collapsed="false">
      <c r="B3205" s="1" t="str">
        <f aca="false">поверители!$E3205</f>
        <v>Р00618</v>
      </c>
      <c r="C3205" s="64" t="s">
        <v>291</v>
      </c>
      <c r="D3205" s="87"/>
      <c r="E3205" s="81" t="s">
        <v>13951</v>
      </c>
      <c r="F3205" s="87"/>
      <c r="G3205" s="63" t="s">
        <v>10335</v>
      </c>
      <c r="H3205" s="63" t="s">
        <v>294</v>
      </c>
      <c r="I3205" s="67" t="s">
        <v>10670</v>
      </c>
      <c r="J3205" s="89"/>
      <c r="K3205" s="89"/>
      <c r="L3205" s="89"/>
      <c r="M3205" s="89"/>
      <c r="N3205" s="89"/>
      <c r="O3205" s="71" t="s">
        <v>10335</v>
      </c>
      <c r="P3205" s="71"/>
      <c r="Q3205" s="71" t="s">
        <v>10338</v>
      </c>
      <c r="R3205" s="79" t="s">
        <v>10339</v>
      </c>
      <c r="S3205" s="95" t="n">
        <v>45224</v>
      </c>
      <c r="T3205" s="95" t="n">
        <v>45589</v>
      </c>
      <c r="U3205" s="87" t="s">
        <v>10340</v>
      </c>
      <c r="V3205" s="87" t="s">
        <v>10341</v>
      </c>
      <c r="W3205" s="91"/>
      <c r="X3205" s="71" t="s">
        <v>10335</v>
      </c>
      <c r="Y3205" s="71" t="s">
        <v>10342</v>
      </c>
      <c r="Z3205" s="79" t="s">
        <v>10629</v>
      </c>
      <c r="AA3205" s="89"/>
      <c r="AB3205" s="89"/>
      <c r="AC3205" s="89"/>
      <c r="AD3205" s="89"/>
      <c r="AE3205" s="97" t="s">
        <v>13357</v>
      </c>
      <c r="AF3205" s="89"/>
      <c r="AG3205" s="89"/>
      <c r="AH3205" s="89"/>
      <c r="AI3205" s="67" t="s">
        <v>10850</v>
      </c>
      <c r="AJ3205" s="79" t="s">
        <v>10346</v>
      </c>
      <c r="AK3205" s="68"/>
      <c r="AL3205" s="68"/>
      <c r="AM3205" s="68"/>
      <c r="AN3205" s="110"/>
      <c r="AO3205" s="110"/>
      <c r="AP3205" s="107"/>
      <c r="AQ3205" s="68"/>
    </row>
    <row r="3206" customFormat="false" ht="15" hidden="false" customHeight="false" outlineLevel="0" collapsed="false">
      <c r="B3206" s="1" t="str">
        <f aca="false">поверители!$E3206</f>
        <v>Р00333</v>
      </c>
      <c r="C3206" s="64" t="s">
        <v>291</v>
      </c>
      <c r="D3206" s="87"/>
      <c r="E3206" s="81" t="s">
        <v>13952</v>
      </c>
      <c r="F3206" s="87"/>
      <c r="G3206" s="63" t="s">
        <v>10335</v>
      </c>
      <c r="H3206" s="63" t="s">
        <v>294</v>
      </c>
      <c r="I3206" s="67" t="s">
        <v>10458</v>
      </c>
      <c r="J3206" s="89"/>
      <c r="K3206" s="89"/>
      <c r="L3206" s="89"/>
      <c r="M3206" s="89"/>
      <c r="N3206" s="89"/>
      <c r="O3206" s="71" t="s">
        <v>10335</v>
      </c>
      <c r="P3206" s="71"/>
      <c r="Q3206" s="71" t="s">
        <v>10338</v>
      </c>
      <c r="R3206" s="79" t="s">
        <v>10339</v>
      </c>
      <c r="S3206" s="95" t="n">
        <v>45224</v>
      </c>
      <c r="T3206" s="95" t="n">
        <v>45589</v>
      </c>
      <c r="U3206" s="87" t="s">
        <v>10340</v>
      </c>
      <c r="V3206" s="87" t="s">
        <v>10341</v>
      </c>
      <c r="W3206" s="91"/>
      <c r="X3206" s="71" t="s">
        <v>10335</v>
      </c>
      <c r="Y3206" s="71" t="s">
        <v>10342</v>
      </c>
      <c r="Z3206" s="79" t="s">
        <v>10629</v>
      </c>
      <c r="AA3206" s="89"/>
      <c r="AB3206" s="89"/>
      <c r="AC3206" s="89"/>
      <c r="AD3206" s="89"/>
      <c r="AE3206" s="97" t="s">
        <v>13357</v>
      </c>
      <c r="AF3206" s="89"/>
      <c r="AG3206" s="89"/>
      <c r="AH3206" s="89"/>
      <c r="AI3206" s="67" t="s">
        <v>10850</v>
      </c>
      <c r="AJ3206" s="79" t="s">
        <v>10346</v>
      </c>
      <c r="AK3206" s="68"/>
      <c r="AL3206" s="68"/>
      <c r="AM3206" s="68"/>
      <c r="AN3206" s="110"/>
      <c r="AO3206" s="110"/>
      <c r="AP3206" s="107"/>
      <c r="AQ3206" s="68"/>
    </row>
    <row r="3207" customFormat="false" ht="15" hidden="false" customHeight="false" outlineLevel="0" collapsed="false">
      <c r="B3207" s="1" t="str">
        <f aca="false">поверители!$E3207</f>
        <v>Р00285</v>
      </c>
      <c r="C3207" s="64" t="s">
        <v>291</v>
      </c>
      <c r="D3207" s="87"/>
      <c r="E3207" s="81" t="s">
        <v>13953</v>
      </c>
      <c r="F3207" s="87"/>
      <c r="G3207" s="63" t="s">
        <v>10335</v>
      </c>
      <c r="H3207" s="63" t="s">
        <v>294</v>
      </c>
      <c r="I3207" s="67" t="s">
        <v>10458</v>
      </c>
      <c r="J3207" s="89"/>
      <c r="K3207" s="89"/>
      <c r="L3207" s="89"/>
      <c r="M3207" s="89"/>
      <c r="N3207" s="89"/>
      <c r="O3207" s="71" t="s">
        <v>10335</v>
      </c>
      <c r="P3207" s="71"/>
      <c r="Q3207" s="71" t="s">
        <v>10338</v>
      </c>
      <c r="R3207" s="79" t="s">
        <v>10339</v>
      </c>
      <c r="S3207" s="95" t="n">
        <v>45224</v>
      </c>
      <c r="T3207" s="95" t="n">
        <v>45589</v>
      </c>
      <c r="U3207" s="87" t="s">
        <v>10340</v>
      </c>
      <c r="V3207" s="87" t="s">
        <v>10341</v>
      </c>
      <c r="W3207" s="91"/>
      <c r="X3207" s="71" t="s">
        <v>10335</v>
      </c>
      <c r="Y3207" s="71" t="s">
        <v>10342</v>
      </c>
      <c r="Z3207" s="79" t="s">
        <v>10629</v>
      </c>
      <c r="AA3207" s="89"/>
      <c r="AB3207" s="89"/>
      <c r="AC3207" s="89"/>
      <c r="AD3207" s="89"/>
      <c r="AE3207" s="97" t="s">
        <v>13357</v>
      </c>
      <c r="AF3207" s="89"/>
      <c r="AG3207" s="89"/>
      <c r="AH3207" s="89"/>
      <c r="AI3207" s="67" t="s">
        <v>10850</v>
      </c>
      <c r="AJ3207" s="79" t="s">
        <v>10346</v>
      </c>
      <c r="AK3207" s="68"/>
      <c r="AL3207" s="68"/>
      <c r="AM3207" s="68"/>
      <c r="AN3207" s="110"/>
      <c r="AO3207" s="110"/>
      <c r="AP3207" s="107"/>
      <c r="AQ3207" s="68"/>
    </row>
    <row r="3208" customFormat="false" ht="17.9" hidden="false" customHeight="false" outlineLevel="0" collapsed="false">
      <c r="B3208" s="1" t="str">
        <f aca="false">поверители!$E3208</f>
        <v>Р00617</v>
      </c>
      <c r="C3208" s="64" t="s">
        <v>291</v>
      </c>
      <c r="D3208" s="87"/>
      <c r="E3208" s="81" t="s">
        <v>13954</v>
      </c>
      <c r="F3208" s="87"/>
      <c r="G3208" s="63" t="s">
        <v>10335</v>
      </c>
      <c r="H3208" s="63" t="s">
        <v>294</v>
      </c>
      <c r="I3208" s="67" t="s">
        <v>10458</v>
      </c>
      <c r="J3208" s="89"/>
      <c r="K3208" s="89"/>
      <c r="L3208" s="89"/>
      <c r="M3208" s="89"/>
      <c r="N3208" s="89"/>
      <c r="O3208" s="71" t="s">
        <v>10335</v>
      </c>
      <c r="P3208" s="71"/>
      <c r="Q3208" s="71" t="s">
        <v>10338</v>
      </c>
      <c r="R3208" s="79" t="s">
        <v>10339</v>
      </c>
      <c r="S3208" s="95" t="n">
        <v>45224</v>
      </c>
      <c r="T3208" s="95" t="n">
        <v>45589</v>
      </c>
      <c r="U3208" s="87" t="s">
        <v>10340</v>
      </c>
      <c r="V3208" s="87" t="s">
        <v>10341</v>
      </c>
      <c r="W3208" s="91"/>
      <c r="X3208" s="71" t="s">
        <v>10335</v>
      </c>
      <c r="Y3208" s="71" t="s">
        <v>10342</v>
      </c>
      <c r="Z3208" s="79" t="s">
        <v>10629</v>
      </c>
      <c r="AA3208" s="89"/>
      <c r="AB3208" s="89"/>
      <c r="AC3208" s="89"/>
      <c r="AD3208" s="89"/>
      <c r="AE3208" s="97" t="s">
        <v>13357</v>
      </c>
      <c r="AF3208" s="89"/>
      <c r="AG3208" s="89"/>
      <c r="AH3208" s="89"/>
      <c r="AI3208" s="104" t="s">
        <v>10850</v>
      </c>
      <c r="AJ3208" s="79" t="s">
        <v>10346</v>
      </c>
      <c r="AK3208" s="68"/>
      <c r="AL3208" s="68"/>
      <c r="AM3208" s="68"/>
      <c r="AN3208" s="110"/>
      <c r="AO3208" s="110"/>
      <c r="AP3208" s="107"/>
      <c r="AQ3208" s="68"/>
    </row>
    <row r="3209" customFormat="false" ht="17.9" hidden="false" customHeight="false" outlineLevel="0" collapsed="false">
      <c r="B3209" s="1" t="str">
        <f aca="false">поверители!$E3209</f>
        <v>Р00330</v>
      </c>
      <c r="C3209" s="64" t="s">
        <v>291</v>
      </c>
      <c r="D3209" s="87"/>
      <c r="E3209" s="81" t="s">
        <v>13955</v>
      </c>
      <c r="F3209" s="87"/>
      <c r="G3209" s="63" t="s">
        <v>10335</v>
      </c>
      <c r="H3209" s="63" t="s">
        <v>294</v>
      </c>
      <c r="I3209" s="67" t="s">
        <v>10458</v>
      </c>
      <c r="J3209" s="89"/>
      <c r="K3209" s="89"/>
      <c r="L3209" s="89"/>
      <c r="M3209" s="89"/>
      <c r="N3209" s="89"/>
      <c r="O3209" s="71" t="s">
        <v>10335</v>
      </c>
      <c r="P3209" s="71"/>
      <c r="Q3209" s="71" t="s">
        <v>10338</v>
      </c>
      <c r="R3209" s="79" t="s">
        <v>10339</v>
      </c>
      <c r="S3209" s="95" t="n">
        <v>45224</v>
      </c>
      <c r="T3209" s="95" t="n">
        <v>45589</v>
      </c>
      <c r="U3209" s="87" t="s">
        <v>10340</v>
      </c>
      <c r="V3209" s="87" t="s">
        <v>10341</v>
      </c>
      <c r="W3209" s="91"/>
      <c r="X3209" s="71" t="s">
        <v>10335</v>
      </c>
      <c r="Y3209" s="71" t="s">
        <v>10342</v>
      </c>
      <c r="Z3209" s="79" t="s">
        <v>10629</v>
      </c>
      <c r="AA3209" s="89"/>
      <c r="AB3209" s="89"/>
      <c r="AC3209" s="89"/>
      <c r="AD3209" s="89"/>
      <c r="AE3209" s="97" t="s">
        <v>13357</v>
      </c>
      <c r="AF3209" s="89"/>
      <c r="AG3209" s="89"/>
      <c r="AH3209" s="89"/>
      <c r="AI3209" s="104" t="s">
        <v>10733</v>
      </c>
      <c r="AJ3209" s="79" t="s">
        <v>10346</v>
      </c>
      <c r="AK3209" s="68"/>
      <c r="AL3209" s="68"/>
      <c r="AM3209" s="68"/>
      <c r="AN3209" s="110"/>
      <c r="AO3209" s="110"/>
      <c r="AP3209" s="107"/>
      <c r="AQ3209" s="68"/>
    </row>
    <row r="3210" customFormat="false" ht="15" hidden="false" customHeight="false" outlineLevel="0" collapsed="false">
      <c r="B3210" s="1" t="str">
        <f aca="false">поверители!$E3210</f>
        <v>Р00509</v>
      </c>
      <c r="C3210" s="64" t="s">
        <v>291</v>
      </c>
      <c r="D3210" s="87"/>
      <c r="E3210" s="67" t="s">
        <v>13956</v>
      </c>
      <c r="F3210" s="87"/>
      <c r="G3210" s="63" t="s">
        <v>10335</v>
      </c>
      <c r="H3210" s="63" t="s">
        <v>294</v>
      </c>
      <c r="I3210" s="67" t="s">
        <v>10670</v>
      </c>
      <c r="J3210" s="89"/>
      <c r="K3210" s="89"/>
      <c r="L3210" s="89"/>
      <c r="M3210" s="89"/>
      <c r="N3210" s="89"/>
      <c r="O3210" s="71" t="s">
        <v>10335</v>
      </c>
      <c r="P3210" s="71"/>
      <c r="Q3210" s="71" t="s">
        <v>10338</v>
      </c>
      <c r="R3210" s="79" t="s">
        <v>10339</v>
      </c>
      <c r="S3210" s="95" t="n">
        <v>45224</v>
      </c>
      <c r="T3210" s="95" t="n">
        <v>45589</v>
      </c>
      <c r="U3210" s="87" t="s">
        <v>10340</v>
      </c>
      <c r="V3210" s="87" t="s">
        <v>10341</v>
      </c>
      <c r="W3210" s="91"/>
      <c r="X3210" s="71" t="s">
        <v>10335</v>
      </c>
      <c r="Y3210" s="71" t="s">
        <v>10342</v>
      </c>
      <c r="Z3210" s="79" t="s">
        <v>10629</v>
      </c>
      <c r="AA3210" s="89"/>
      <c r="AB3210" s="89"/>
      <c r="AC3210" s="89"/>
      <c r="AD3210" s="89"/>
      <c r="AE3210" s="97" t="s">
        <v>13357</v>
      </c>
      <c r="AF3210" s="89"/>
      <c r="AG3210" s="89"/>
      <c r="AH3210" s="89"/>
      <c r="AI3210" s="67" t="s">
        <v>10733</v>
      </c>
      <c r="AJ3210" s="79" t="s">
        <v>10346</v>
      </c>
      <c r="AK3210" s="68"/>
      <c r="AL3210" s="68"/>
      <c r="AM3210" s="68"/>
      <c r="AN3210" s="110"/>
      <c r="AO3210" s="110"/>
      <c r="AP3210" s="107"/>
      <c r="AQ3210" s="68"/>
    </row>
    <row r="3211" customFormat="false" ht="15" hidden="false" customHeight="false" outlineLevel="0" collapsed="false">
      <c r="B3211" s="1" t="str">
        <f aca="false">поверители!$E3211</f>
        <v>Р00844</v>
      </c>
      <c r="C3211" s="64" t="s">
        <v>291</v>
      </c>
      <c r="D3211" s="87"/>
      <c r="E3211" s="81" t="s">
        <v>13957</v>
      </c>
      <c r="F3211" s="87"/>
      <c r="G3211" s="63" t="s">
        <v>10335</v>
      </c>
      <c r="H3211" s="81" t="s">
        <v>404</v>
      </c>
      <c r="I3211" s="67" t="s">
        <v>10458</v>
      </c>
      <c r="J3211" s="89"/>
      <c r="K3211" s="89"/>
      <c r="L3211" s="89"/>
      <c r="M3211" s="89"/>
      <c r="N3211" s="89"/>
      <c r="O3211" s="71" t="s">
        <v>10335</v>
      </c>
      <c r="P3211" s="71"/>
      <c r="Q3211" s="71" t="s">
        <v>10338</v>
      </c>
      <c r="R3211" s="79" t="s">
        <v>10339</v>
      </c>
      <c r="S3211" s="95" t="n">
        <v>45224</v>
      </c>
      <c r="T3211" s="95" t="n">
        <v>45589</v>
      </c>
      <c r="U3211" s="87" t="s">
        <v>10340</v>
      </c>
      <c r="V3211" s="87" t="s">
        <v>10341</v>
      </c>
      <c r="W3211" s="91"/>
      <c r="X3211" s="71" t="s">
        <v>10335</v>
      </c>
      <c r="Y3211" s="71" t="s">
        <v>10342</v>
      </c>
      <c r="Z3211" s="79" t="s">
        <v>10629</v>
      </c>
      <c r="AA3211" s="89"/>
      <c r="AB3211" s="89"/>
      <c r="AC3211" s="89"/>
      <c r="AD3211" s="89"/>
      <c r="AE3211" s="97" t="s">
        <v>13357</v>
      </c>
      <c r="AF3211" s="89"/>
      <c r="AG3211" s="89"/>
      <c r="AH3211" s="89"/>
      <c r="AI3211" s="67" t="s">
        <v>10733</v>
      </c>
      <c r="AJ3211" s="79" t="s">
        <v>10346</v>
      </c>
      <c r="AK3211" s="68"/>
      <c r="AL3211" s="68"/>
      <c r="AM3211" s="68"/>
      <c r="AN3211" s="110"/>
      <c r="AO3211" s="110"/>
      <c r="AP3211" s="107"/>
      <c r="AQ3211" s="68"/>
    </row>
    <row r="3212" customFormat="false" ht="15" hidden="false" customHeight="false" outlineLevel="0" collapsed="false">
      <c r="B3212" s="1" t="str">
        <f aca="false">поверители!$E3212</f>
        <v>Р00274</v>
      </c>
      <c r="C3212" s="64" t="s">
        <v>291</v>
      </c>
      <c r="D3212" s="87"/>
      <c r="E3212" s="81" t="s">
        <v>13958</v>
      </c>
      <c r="F3212" s="87"/>
      <c r="G3212" s="63" t="s">
        <v>10335</v>
      </c>
      <c r="H3212" s="81" t="s">
        <v>404</v>
      </c>
      <c r="I3212" s="67" t="s">
        <v>10458</v>
      </c>
      <c r="J3212" s="89"/>
      <c r="K3212" s="89"/>
      <c r="L3212" s="89"/>
      <c r="M3212" s="89"/>
      <c r="N3212" s="89"/>
      <c r="O3212" s="71" t="s">
        <v>10335</v>
      </c>
      <c r="P3212" s="71"/>
      <c r="Q3212" s="71" t="s">
        <v>10338</v>
      </c>
      <c r="R3212" s="79" t="s">
        <v>10339</v>
      </c>
      <c r="S3212" s="95" t="n">
        <v>45224</v>
      </c>
      <c r="T3212" s="95" t="n">
        <v>45589</v>
      </c>
      <c r="U3212" s="87" t="s">
        <v>10340</v>
      </c>
      <c r="V3212" s="87" t="s">
        <v>10341</v>
      </c>
      <c r="W3212" s="91"/>
      <c r="X3212" s="71" t="s">
        <v>10335</v>
      </c>
      <c r="Y3212" s="71" t="s">
        <v>10342</v>
      </c>
      <c r="Z3212" s="79" t="s">
        <v>10629</v>
      </c>
      <c r="AA3212" s="89"/>
      <c r="AB3212" s="89"/>
      <c r="AC3212" s="89"/>
      <c r="AD3212" s="89"/>
      <c r="AE3212" s="97" t="s">
        <v>13357</v>
      </c>
      <c r="AF3212" s="89"/>
      <c r="AG3212" s="89"/>
      <c r="AH3212" s="89"/>
      <c r="AI3212" s="67" t="s">
        <v>10647</v>
      </c>
      <c r="AJ3212" s="79" t="s">
        <v>10346</v>
      </c>
      <c r="AK3212" s="68"/>
      <c r="AL3212" s="68"/>
      <c r="AM3212" s="68"/>
      <c r="AN3212" s="110"/>
      <c r="AO3212" s="110"/>
      <c r="AP3212" s="107"/>
      <c r="AQ3212" s="68"/>
    </row>
    <row r="3213" customFormat="false" ht="17.9" hidden="false" customHeight="false" outlineLevel="0" collapsed="false">
      <c r="B3213" s="1" t="str">
        <f aca="false">поверители!$E3213</f>
        <v>Р00293</v>
      </c>
      <c r="C3213" s="64" t="s">
        <v>291</v>
      </c>
      <c r="D3213" s="87"/>
      <c r="E3213" s="67" t="s">
        <v>13959</v>
      </c>
      <c r="F3213" s="87"/>
      <c r="G3213" s="63" t="s">
        <v>10335</v>
      </c>
      <c r="H3213" s="81" t="s">
        <v>404</v>
      </c>
      <c r="I3213" s="67" t="s">
        <v>10458</v>
      </c>
      <c r="J3213" s="89"/>
      <c r="K3213" s="89"/>
      <c r="L3213" s="89"/>
      <c r="M3213" s="89"/>
      <c r="N3213" s="89"/>
      <c r="O3213" s="71" t="s">
        <v>10335</v>
      </c>
      <c r="P3213" s="71"/>
      <c r="Q3213" s="71" t="s">
        <v>10338</v>
      </c>
      <c r="R3213" s="79" t="s">
        <v>10339</v>
      </c>
      <c r="S3213" s="95" t="n">
        <v>45224</v>
      </c>
      <c r="T3213" s="95" t="n">
        <v>45589</v>
      </c>
      <c r="U3213" s="87" t="s">
        <v>10340</v>
      </c>
      <c r="V3213" s="87" t="s">
        <v>10341</v>
      </c>
      <c r="W3213" s="91"/>
      <c r="X3213" s="71" t="s">
        <v>10335</v>
      </c>
      <c r="Y3213" s="71" t="s">
        <v>10342</v>
      </c>
      <c r="Z3213" s="79" t="s">
        <v>10629</v>
      </c>
      <c r="AA3213" s="89"/>
      <c r="AB3213" s="89"/>
      <c r="AC3213" s="89"/>
      <c r="AD3213" s="89"/>
      <c r="AE3213" s="97" t="s">
        <v>13357</v>
      </c>
      <c r="AF3213" s="89"/>
      <c r="AG3213" s="89"/>
      <c r="AH3213" s="89"/>
      <c r="AI3213" s="104" t="s">
        <v>10647</v>
      </c>
      <c r="AJ3213" s="79" t="s">
        <v>10346</v>
      </c>
      <c r="AK3213" s="68"/>
      <c r="AL3213" s="68"/>
      <c r="AM3213" s="68"/>
      <c r="AN3213" s="110"/>
      <c r="AO3213" s="110"/>
      <c r="AP3213" s="107"/>
      <c r="AQ3213" s="68"/>
    </row>
    <row r="3214" customFormat="false" ht="15" hidden="false" customHeight="false" outlineLevel="0" collapsed="false">
      <c r="B3214" s="1" t="str">
        <f aca="false">поверители!$E3214</f>
        <v>Р01042</v>
      </c>
      <c r="C3214" s="64" t="s">
        <v>291</v>
      </c>
      <c r="D3214" s="87"/>
      <c r="E3214" s="81" t="s">
        <v>13960</v>
      </c>
      <c r="F3214" s="87"/>
      <c r="G3214" s="63" t="s">
        <v>10335</v>
      </c>
      <c r="H3214" s="81" t="s">
        <v>404</v>
      </c>
      <c r="I3214" s="67" t="s">
        <v>10458</v>
      </c>
      <c r="J3214" s="89"/>
      <c r="K3214" s="89"/>
      <c r="L3214" s="89"/>
      <c r="M3214" s="89"/>
      <c r="N3214" s="89"/>
      <c r="O3214" s="71" t="s">
        <v>10335</v>
      </c>
      <c r="P3214" s="71"/>
      <c r="Q3214" s="71" t="s">
        <v>10338</v>
      </c>
      <c r="R3214" s="79" t="s">
        <v>10339</v>
      </c>
      <c r="S3214" s="95" t="n">
        <v>45224</v>
      </c>
      <c r="T3214" s="95" t="n">
        <v>45589</v>
      </c>
      <c r="U3214" s="87" t="s">
        <v>10340</v>
      </c>
      <c r="V3214" s="87" t="s">
        <v>10341</v>
      </c>
      <c r="W3214" s="91"/>
      <c r="X3214" s="71" t="s">
        <v>10335</v>
      </c>
      <c r="Y3214" s="71" t="s">
        <v>10342</v>
      </c>
      <c r="Z3214" s="79" t="s">
        <v>10629</v>
      </c>
      <c r="AA3214" s="89"/>
      <c r="AB3214" s="89"/>
      <c r="AC3214" s="89"/>
      <c r="AD3214" s="89"/>
      <c r="AE3214" s="97" t="s">
        <v>13355</v>
      </c>
      <c r="AF3214" s="89"/>
      <c r="AG3214" s="89"/>
      <c r="AH3214" s="89"/>
      <c r="AI3214" s="67" t="s">
        <v>10650</v>
      </c>
      <c r="AJ3214" s="79" t="s">
        <v>10346</v>
      </c>
      <c r="AK3214" s="68"/>
      <c r="AL3214" s="68"/>
      <c r="AM3214" s="68"/>
      <c r="AN3214" s="110"/>
      <c r="AO3214" s="110"/>
      <c r="AP3214" s="107"/>
      <c r="AQ3214" s="68"/>
    </row>
    <row r="3215" customFormat="false" ht="17.9" hidden="false" customHeight="false" outlineLevel="0" collapsed="false">
      <c r="B3215" s="1" t="str">
        <f aca="false">поверители!$E3215</f>
        <v>Р00496</v>
      </c>
      <c r="C3215" s="64" t="s">
        <v>291</v>
      </c>
      <c r="D3215" s="87"/>
      <c r="E3215" s="81" t="s">
        <v>13961</v>
      </c>
      <c r="F3215" s="87"/>
      <c r="G3215" s="63" t="s">
        <v>10335</v>
      </c>
      <c r="H3215" s="81" t="s">
        <v>404</v>
      </c>
      <c r="I3215" s="67" t="s">
        <v>10458</v>
      </c>
      <c r="J3215" s="89"/>
      <c r="K3215" s="89"/>
      <c r="L3215" s="89"/>
      <c r="M3215" s="89"/>
      <c r="N3215" s="89"/>
      <c r="O3215" s="71" t="s">
        <v>10335</v>
      </c>
      <c r="P3215" s="71"/>
      <c r="Q3215" s="71" t="s">
        <v>10338</v>
      </c>
      <c r="R3215" s="79" t="s">
        <v>10339</v>
      </c>
      <c r="S3215" s="95" t="n">
        <v>45224</v>
      </c>
      <c r="T3215" s="95" t="n">
        <v>45589</v>
      </c>
      <c r="U3215" s="87" t="s">
        <v>10340</v>
      </c>
      <c r="V3215" s="87" t="s">
        <v>10341</v>
      </c>
      <c r="W3215" s="91"/>
      <c r="X3215" s="71" t="s">
        <v>10335</v>
      </c>
      <c r="Y3215" s="71" t="s">
        <v>10342</v>
      </c>
      <c r="Z3215" s="79" t="s">
        <v>10629</v>
      </c>
      <c r="AA3215" s="89"/>
      <c r="AB3215" s="89"/>
      <c r="AC3215" s="89"/>
      <c r="AD3215" s="89"/>
      <c r="AE3215" s="97" t="s">
        <v>13355</v>
      </c>
      <c r="AF3215" s="89"/>
      <c r="AG3215" s="89"/>
      <c r="AH3215" s="89"/>
      <c r="AI3215" s="104" t="s">
        <v>10853</v>
      </c>
      <c r="AJ3215" s="79" t="s">
        <v>10346</v>
      </c>
      <c r="AK3215" s="68"/>
      <c r="AL3215" s="68"/>
      <c r="AM3215" s="68"/>
      <c r="AN3215" s="110"/>
      <c r="AO3215" s="110"/>
      <c r="AP3215" s="107"/>
      <c r="AQ3215" s="68"/>
    </row>
    <row r="3216" customFormat="false" ht="15" hidden="false" customHeight="false" outlineLevel="0" collapsed="false">
      <c r="B3216" s="1" t="str">
        <f aca="false">поверители!$E3216</f>
        <v>Р00265</v>
      </c>
      <c r="C3216" s="64" t="s">
        <v>291</v>
      </c>
      <c r="D3216" s="87"/>
      <c r="E3216" s="81" t="s">
        <v>12056</v>
      </c>
      <c r="F3216" s="87"/>
      <c r="G3216" s="63" t="s">
        <v>10335</v>
      </c>
      <c r="H3216" s="63" t="s">
        <v>294</v>
      </c>
      <c r="I3216" s="67" t="s">
        <v>10670</v>
      </c>
      <c r="J3216" s="89"/>
      <c r="K3216" s="89"/>
      <c r="L3216" s="89"/>
      <c r="M3216" s="89"/>
      <c r="N3216" s="89"/>
      <c r="O3216" s="71" t="s">
        <v>10335</v>
      </c>
      <c r="P3216" s="71"/>
      <c r="Q3216" s="71" t="s">
        <v>10338</v>
      </c>
      <c r="R3216" s="79" t="s">
        <v>10339</v>
      </c>
      <c r="S3216" s="95" t="n">
        <v>45224</v>
      </c>
      <c r="T3216" s="95" t="n">
        <v>45589</v>
      </c>
      <c r="U3216" s="87" t="s">
        <v>10340</v>
      </c>
      <c r="V3216" s="87" t="s">
        <v>10341</v>
      </c>
      <c r="W3216" s="91"/>
      <c r="X3216" s="71" t="s">
        <v>10335</v>
      </c>
      <c r="Y3216" s="71" t="s">
        <v>10342</v>
      </c>
      <c r="Z3216" s="79" t="s">
        <v>10629</v>
      </c>
      <c r="AA3216" s="89"/>
      <c r="AB3216" s="89"/>
      <c r="AC3216" s="89"/>
      <c r="AD3216" s="89"/>
      <c r="AE3216" s="97" t="s">
        <v>13357</v>
      </c>
      <c r="AF3216" s="89"/>
      <c r="AG3216" s="89"/>
      <c r="AH3216" s="89"/>
      <c r="AI3216" s="67" t="s">
        <v>10647</v>
      </c>
      <c r="AJ3216" s="79" t="s">
        <v>10346</v>
      </c>
      <c r="AK3216" s="68"/>
      <c r="AL3216" s="68"/>
      <c r="AM3216" s="68"/>
      <c r="AN3216" s="110"/>
      <c r="AO3216" s="110"/>
      <c r="AP3216" s="107"/>
      <c r="AQ3216" s="68"/>
    </row>
    <row r="3217" customFormat="false" ht="15" hidden="false" customHeight="false" outlineLevel="0" collapsed="false">
      <c r="B3217" s="1" t="str">
        <f aca="false">поверители!$E3217</f>
        <v>Р00338</v>
      </c>
      <c r="C3217" s="64" t="s">
        <v>291</v>
      </c>
      <c r="D3217" s="87"/>
      <c r="E3217" s="81" t="s">
        <v>12074</v>
      </c>
      <c r="F3217" s="87"/>
      <c r="G3217" s="63" t="s">
        <v>10335</v>
      </c>
      <c r="H3217" s="63" t="s">
        <v>294</v>
      </c>
      <c r="I3217" s="67" t="s">
        <v>10670</v>
      </c>
      <c r="J3217" s="89"/>
      <c r="K3217" s="89"/>
      <c r="L3217" s="89"/>
      <c r="M3217" s="89"/>
      <c r="N3217" s="89"/>
      <c r="O3217" s="71" t="s">
        <v>10335</v>
      </c>
      <c r="P3217" s="71"/>
      <c r="Q3217" s="71" t="s">
        <v>10338</v>
      </c>
      <c r="R3217" s="79" t="s">
        <v>10339</v>
      </c>
      <c r="S3217" s="95" t="n">
        <v>45224</v>
      </c>
      <c r="T3217" s="95" t="n">
        <v>45589</v>
      </c>
      <c r="U3217" s="87" t="s">
        <v>10340</v>
      </c>
      <c r="V3217" s="87" t="s">
        <v>10341</v>
      </c>
      <c r="W3217" s="91"/>
      <c r="X3217" s="71" t="s">
        <v>10335</v>
      </c>
      <c r="Y3217" s="71" t="s">
        <v>10342</v>
      </c>
      <c r="Z3217" s="79" t="s">
        <v>10629</v>
      </c>
      <c r="AA3217" s="89"/>
      <c r="AB3217" s="89"/>
      <c r="AC3217" s="89"/>
      <c r="AD3217" s="89"/>
      <c r="AE3217" s="97" t="s">
        <v>13357</v>
      </c>
      <c r="AF3217" s="89"/>
      <c r="AG3217" s="89"/>
      <c r="AH3217" s="89"/>
      <c r="AI3217" s="67" t="s">
        <v>10850</v>
      </c>
      <c r="AJ3217" s="79" t="s">
        <v>10346</v>
      </c>
      <c r="AK3217" s="68"/>
      <c r="AL3217" s="68"/>
      <c r="AM3217" s="68"/>
      <c r="AN3217" s="110"/>
      <c r="AO3217" s="110"/>
      <c r="AP3217" s="107"/>
      <c r="AQ3217" s="68"/>
    </row>
    <row r="3218" customFormat="false" ht="15" hidden="false" customHeight="false" outlineLevel="0" collapsed="false">
      <c r="B3218" s="1" t="str">
        <f aca="false">поверители!$E3218</f>
        <v>Р01141</v>
      </c>
      <c r="C3218" s="64" t="s">
        <v>291</v>
      </c>
      <c r="D3218" s="87"/>
      <c r="E3218" s="81" t="s">
        <v>12075</v>
      </c>
      <c r="F3218" s="87"/>
      <c r="G3218" s="63" t="s">
        <v>10335</v>
      </c>
      <c r="H3218" s="81" t="s">
        <v>404</v>
      </c>
      <c r="I3218" s="67" t="s">
        <v>10667</v>
      </c>
      <c r="J3218" s="89"/>
      <c r="K3218" s="89"/>
      <c r="L3218" s="89"/>
      <c r="M3218" s="89"/>
      <c r="N3218" s="89"/>
      <c r="O3218" s="71" t="s">
        <v>10335</v>
      </c>
      <c r="P3218" s="71"/>
      <c r="Q3218" s="71" t="s">
        <v>10338</v>
      </c>
      <c r="R3218" s="79" t="s">
        <v>10339</v>
      </c>
      <c r="S3218" s="95" t="n">
        <v>45224</v>
      </c>
      <c r="T3218" s="95" t="n">
        <v>45589</v>
      </c>
      <c r="U3218" s="87" t="s">
        <v>10340</v>
      </c>
      <c r="V3218" s="87" t="s">
        <v>10341</v>
      </c>
      <c r="W3218" s="91"/>
      <c r="X3218" s="71" t="s">
        <v>10335</v>
      </c>
      <c r="Y3218" s="71" t="s">
        <v>10342</v>
      </c>
      <c r="Z3218" s="79" t="s">
        <v>10629</v>
      </c>
      <c r="AA3218" s="89"/>
      <c r="AB3218" s="89"/>
      <c r="AC3218" s="89"/>
      <c r="AD3218" s="89"/>
      <c r="AE3218" s="97" t="s">
        <v>13355</v>
      </c>
      <c r="AF3218" s="89"/>
      <c r="AG3218" s="89"/>
      <c r="AH3218" s="89"/>
      <c r="AI3218" s="67" t="s">
        <v>11001</v>
      </c>
      <c r="AJ3218" s="79" t="s">
        <v>10346</v>
      </c>
      <c r="AK3218" s="68"/>
      <c r="AL3218" s="68"/>
      <c r="AM3218" s="68"/>
      <c r="AN3218" s="110"/>
      <c r="AO3218" s="110"/>
      <c r="AP3218" s="107"/>
      <c r="AQ3218" s="68"/>
    </row>
    <row r="3219" customFormat="false" ht="15" hidden="false" customHeight="false" outlineLevel="0" collapsed="false">
      <c r="B3219" s="1" t="str">
        <f aca="false">поверители!$E3219</f>
        <v>Р01051</v>
      </c>
      <c r="C3219" s="64" t="s">
        <v>291</v>
      </c>
      <c r="D3219" s="87"/>
      <c r="E3219" s="81" t="s">
        <v>13347</v>
      </c>
      <c r="F3219" s="87"/>
      <c r="G3219" s="63" t="s">
        <v>10335</v>
      </c>
      <c r="H3219" s="81" t="s">
        <v>404</v>
      </c>
      <c r="I3219" s="67" t="s">
        <v>10670</v>
      </c>
      <c r="J3219" s="89"/>
      <c r="K3219" s="89"/>
      <c r="L3219" s="89"/>
      <c r="M3219" s="89"/>
      <c r="N3219" s="89"/>
      <c r="O3219" s="71" t="s">
        <v>10335</v>
      </c>
      <c r="P3219" s="71"/>
      <c r="Q3219" s="71" t="s">
        <v>10338</v>
      </c>
      <c r="R3219" s="79" t="s">
        <v>10339</v>
      </c>
      <c r="S3219" s="95" t="n">
        <v>45224</v>
      </c>
      <c r="T3219" s="95" t="n">
        <v>45589</v>
      </c>
      <c r="U3219" s="87" t="s">
        <v>10340</v>
      </c>
      <c r="V3219" s="87" t="s">
        <v>10341</v>
      </c>
      <c r="W3219" s="91"/>
      <c r="X3219" s="71" t="s">
        <v>10335</v>
      </c>
      <c r="Y3219" s="71" t="s">
        <v>10342</v>
      </c>
      <c r="Z3219" s="79" t="s">
        <v>10629</v>
      </c>
      <c r="AA3219" s="89"/>
      <c r="AB3219" s="89"/>
      <c r="AC3219" s="89"/>
      <c r="AD3219" s="89"/>
      <c r="AE3219" s="97" t="s">
        <v>13355</v>
      </c>
      <c r="AF3219" s="89"/>
      <c r="AG3219" s="89"/>
      <c r="AH3219" s="89"/>
      <c r="AI3219" s="67" t="s">
        <v>11001</v>
      </c>
      <c r="AJ3219" s="79" t="s">
        <v>10346</v>
      </c>
      <c r="AK3219" s="68"/>
      <c r="AL3219" s="68"/>
      <c r="AM3219" s="68"/>
      <c r="AN3219" s="110"/>
      <c r="AO3219" s="110"/>
      <c r="AP3219" s="107"/>
      <c r="AQ3219" s="68"/>
    </row>
    <row r="3220" customFormat="false" ht="15" hidden="false" customHeight="false" outlineLevel="0" collapsed="false">
      <c r="B3220" s="1" t="str">
        <f aca="false">поверители!$E3220</f>
        <v>Р01247</v>
      </c>
      <c r="C3220" s="64" t="s">
        <v>291</v>
      </c>
      <c r="D3220" s="87"/>
      <c r="E3220" s="81" t="s">
        <v>13962</v>
      </c>
      <c r="F3220" s="87"/>
      <c r="G3220" s="63" t="s">
        <v>10335</v>
      </c>
      <c r="H3220" s="81" t="s">
        <v>404</v>
      </c>
      <c r="I3220" s="67" t="s">
        <v>10458</v>
      </c>
      <c r="J3220" s="89"/>
      <c r="K3220" s="89"/>
      <c r="L3220" s="89"/>
      <c r="M3220" s="89"/>
      <c r="N3220" s="89"/>
      <c r="O3220" s="71" t="s">
        <v>10335</v>
      </c>
      <c r="P3220" s="71"/>
      <c r="Q3220" s="71" t="s">
        <v>10338</v>
      </c>
      <c r="R3220" s="79" t="s">
        <v>10339</v>
      </c>
      <c r="S3220" s="95" t="n">
        <v>45224</v>
      </c>
      <c r="T3220" s="95" t="n">
        <v>45589</v>
      </c>
      <c r="U3220" s="87" t="s">
        <v>10340</v>
      </c>
      <c r="V3220" s="87" t="s">
        <v>10341</v>
      </c>
      <c r="W3220" s="91"/>
      <c r="X3220" s="71" t="s">
        <v>10335</v>
      </c>
      <c r="Y3220" s="71" t="s">
        <v>10342</v>
      </c>
      <c r="Z3220" s="79" t="s">
        <v>10629</v>
      </c>
      <c r="AA3220" s="89"/>
      <c r="AB3220" s="89"/>
      <c r="AC3220" s="89"/>
      <c r="AD3220" s="89"/>
      <c r="AE3220" s="97" t="s">
        <v>13357</v>
      </c>
      <c r="AF3220" s="89"/>
      <c r="AG3220" s="89"/>
      <c r="AH3220" s="89"/>
      <c r="AI3220" s="67" t="s">
        <v>10647</v>
      </c>
      <c r="AJ3220" s="79" t="s">
        <v>10346</v>
      </c>
      <c r="AK3220" s="68"/>
      <c r="AL3220" s="68"/>
      <c r="AM3220" s="68"/>
      <c r="AN3220" s="110"/>
      <c r="AO3220" s="110"/>
      <c r="AP3220" s="107"/>
      <c r="AQ3220" s="68"/>
    </row>
    <row r="3221" customFormat="false" ht="15" hidden="false" customHeight="false" outlineLevel="0" collapsed="false">
      <c r="B3221" s="1" t="str">
        <f aca="false">поверители!$E3221</f>
        <v>00071</v>
      </c>
      <c r="C3221" s="64" t="s">
        <v>291</v>
      </c>
      <c r="D3221" s="87"/>
      <c r="E3221" s="67" t="s">
        <v>13963</v>
      </c>
      <c r="F3221" s="87"/>
      <c r="G3221" s="63" t="s">
        <v>10335</v>
      </c>
      <c r="H3221" s="81" t="s">
        <v>404</v>
      </c>
      <c r="I3221" s="67" t="s">
        <v>10458</v>
      </c>
      <c r="J3221" s="89"/>
      <c r="K3221" s="89"/>
      <c r="L3221" s="89"/>
      <c r="M3221" s="89"/>
      <c r="N3221" s="89"/>
      <c r="O3221" s="71" t="s">
        <v>10335</v>
      </c>
      <c r="P3221" s="71"/>
      <c r="Q3221" s="71" t="s">
        <v>10338</v>
      </c>
      <c r="R3221" s="79" t="s">
        <v>10339</v>
      </c>
      <c r="S3221" s="95" t="n">
        <v>45224</v>
      </c>
      <c r="T3221" s="95" t="n">
        <v>45589</v>
      </c>
      <c r="U3221" s="87" t="s">
        <v>10340</v>
      </c>
      <c r="V3221" s="87" t="s">
        <v>10341</v>
      </c>
      <c r="W3221" s="91"/>
      <c r="X3221" s="71" t="s">
        <v>10335</v>
      </c>
      <c r="Y3221" s="71" t="s">
        <v>10342</v>
      </c>
      <c r="Z3221" s="79" t="s">
        <v>10629</v>
      </c>
      <c r="AA3221" s="89"/>
      <c r="AB3221" s="89"/>
      <c r="AC3221" s="89"/>
      <c r="AD3221" s="89"/>
      <c r="AE3221" s="97" t="s">
        <v>13357</v>
      </c>
      <c r="AF3221" s="89"/>
      <c r="AG3221" s="89"/>
      <c r="AH3221" s="89"/>
      <c r="AI3221" s="67" t="s">
        <v>10658</v>
      </c>
      <c r="AJ3221" s="79" t="s">
        <v>10346</v>
      </c>
      <c r="AK3221" s="68"/>
      <c r="AL3221" s="68"/>
      <c r="AM3221" s="68"/>
      <c r="AN3221" s="110"/>
      <c r="AO3221" s="110"/>
      <c r="AP3221" s="107"/>
      <c r="AQ3221" s="68"/>
    </row>
    <row r="3222" customFormat="false" ht="15" hidden="false" customHeight="false" outlineLevel="0" collapsed="false">
      <c r="B3222" s="1" t="str">
        <f aca="false">поверители!$E3222</f>
        <v>00689</v>
      </c>
      <c r="C3222" s="64" t="s">
        <v>291</v>
      </c>
      <c r="D3222" s="87"/>
      <c r="E3222" s="81" t="s">
        <v>13964</v>
      </c>
      <c r="F3222" s="87"/>
      <c r="G3222" s="63" t="s">
        <v>10335</v>
      </c>
      <c r="H3222" s="81" t="s">
        <v>404</v>
      </c>
      <c r="I3222" s="67" t="s">
        <v>10458</v>
      </c>
      <c r="J3222" s="89"/>
      <c r="K3222" s="89"/>
      <c r="L3222" s="89"/>
      <c r="M3222" s="89"/>
      <c r="N3222" s="89"/>
      <c r="O3222" s="71" t="s">
        <v>10335</v>
      </c>
      <c r="P3222" s="71"/>
      <c r="Q3222" s="71" t="s">
        <v>10338</v>
      </c>
      <c r="R3222" s="79" t="s">
        <v>10339</v>
      </c>
      <c r="S3222" s="95" t="n">
        <v>45224</v>
      </c>
      <c r="T3222" s="95" t="n">
        <v>45589</v>
      </c>
      <c r="U3222" s="87" t="s">
        <v>10340</v>
      </c>
      <c r="V3222" s="87" t="s">
        <v>10341</v>
      </c>
      <c r="W3222" s="91"/>
      <c r="X3222" s="71" t="s">
        <v>10335</v>
      </c>
      <c r="Y3222" s="71" t="s">
        <v>10342</v>
      </c>
      <c r="Z3222" s="79" t="s">
        <v>10629</v>
      </c>
      <c r="AA3222" s="89"/>
      <c r="AB3222" s="89"/>
      <c r="AC3222" s="89"/>
      <c r="AD3222" s="89"/>
      <c r="AE3222" s="97" t="s">
        <v>13357</v>
      </c>
      <c r="AF3222" s="89"/>
      <c r="AG3222" s="89"/>
      <c r="AH3222" s="89"/>
      <c r="AI3222" s="67" t="s">
        <v>11404</v>
      </c>
      <c r="AJ3222" s="79" t="s">
        <v>10346</v>
      </c>
      <c r="AK3222" s="68"/>
      <c r="AL3222" s="68"/>
      <c r="AM3222" s="68"/>
      <c r="AN3222" s="110"/>
      <c r="AO3222" s="110"/>
      <c r="AP3222" s="107"/>
      <c r="AQ3222" s="68"/>
    </row>
    <row r="3223" customFormat="false" ht="17.9" hidden="false" customHeight="false" outlineLevel="0" collapsed="false">
      <c r="B3223" s="1" t="str">
        <f aca="false">поверители!$E3223</f>
        <v>00696</v>
      </c>
      <c r="C3223" s="64" t="s">
        <v>291</v>
      </c>
      <c r="D3223" s="87"/>
      <c r="E3223" s="81" t="s">
        <v>13965</v>
      </c>
      <c r="F3223" s="87"/>
      <c r="G3223" s="63" t="s">
        <v>10335</v>
      </c>
      <c r="H3223" s="81" t="s">
        <v>404</v>
      </c>
      <c r="I3223" s="67" t="s">
        <v>10667</v>
      </c>
      <c r="J3223" s="89"/>
      <c r="K3223" s="89"/>
      <c r="L3223" s="89"/>
      <c r="M3223" s="89"/>
      <c r="N3223" s="89"/>
      <c r="O3223" s="71" t="s">
        <v>10335</v>
      </c>
      <c r="P3223" s="71"/>
      <c r="Q3223" s="71" t="s">
        <v>10338</v>
      </c>
      <c r="R3223" s="79" t="s">
        <v>10339</v>
      </c>
      <c r="S3223" s="95" t="n">
        <v>45224</v>
      </c>
      <c r="T3223" s="95" t="n">
        <v>45589</v>
      </c>
      <c r="U3223" s="87" t="s">
        <v>10340</v>
      </c>
      <c r="V3223" s="87" t="s">
        <v>10341</v>
      </c>
      <c r="W3223" s="91"/>
      <c r="X3223" s="71" t="s">
        <v>10335</v>
      </c>
      <c r="Y3223" s="71" t="s">
        <v>10342</v>
      </c>
      <c r="Z3223" s="79" t="s">
        <v>10629</v>
      </c>
      <c r="AA3223" s="89"/>
      <c r="AB3223" s="89"/>
      <c r="AC3223" s="89"/>
      <c r="AD3223" s="89"/>
      <c r="AE3223" s="97" t="s">
        <v>13357</v>
      </c>
      <c r="AF3223" s="89"/>
      <c r="AG3223" s="89"/>
      <c r="AH3223" s="89"/>
      <c r="AI3223" s="104" t="s">
        <v>10850</v>
      </c>
      <c r="AJ3223" s="79" t="s">
        <v>10346</v>
      </c>
      <c r="AK3223" s="68"/>
      <c r="AL3223" s="68"/>
      <c r="AM3223" s="68"/>
      <c r="AN3223" s="110"/>
      <c r="AO3223" s="110"/>
      <c r="AP3223" s="107"/>
      <c r="AQ3223" s="68"/>
    </row>
    <row r="3224" customFormat="false" ht="15" hidden="false" customHeight="false" outlineLevel="0" collapsed="false">
      <c r="B3224" s="1" t="str">
        <f aca="false">поверители!$E3224</f>
        <v>00709</v>
      </c>
      <c r="C3224" s="64" t="s">
        <v>291</v>
      </c>
      <c r="D3224" s="87"/>
      <c r="E3224" s="81" t="s">
        <v>13966</v>
      </c>
      <c r="F3224" s="87"/>
      <c r="G3224" s="63" t="s">
        <v>10335</v>
      </c>
      <c r="H3224" s="81" t="s">
        <v>404</v>
      </c>
      <c r="I3224" s="67" t="s">
        <v>10564</v>
      </c>
      <c r="J3224" s="89"/>
      <c r="K3224" s="89"/>
      <c r="L3224" s="89"/>
      <c r="M3224" s="89"/>
      <c r="N3224" s="89"/>
      <c r="O3224" s="71" t="s">
        <v>10335</v>
      </c>
      <c r="P3224" s="71"/>
      <c r="Q3224" s="71" t="s">
        <v>10338</v>
      </c>
      <c r="R3224" s="79" t="s">
        <v>10339</v>
      </c>
      <c r="S3224" s="95" t="n">
        <v>45224</v>
      </c>
      <c r="T3224" s="95" t="n">
        <v>45589</v>
      </c>
      <c r="U3224" s="87" t="s">
        <v>10340</v>
      </c>
      <c r="V3224" s="87" t="s">
        <v>10341</v>
      </c>
      <c r="W3224" s="91"/>
      <c r="X3224" s="71" t="s">
        <v>10335</v>
      </c>
      <c r="Y3224" s="71" t="s">
        <v>10342</v>
      </c>
      <c r="Z3224" s="79" t="s">
        <v>10629</v>
      </c>
      <c r="AA3224" s="89"/>
      <c r="AB3224" s="89"/>
      <c r="AC3224" s="89"/>
      <c r="AD3224" s="89"/>
      <c r="AE3224" s="97" t="s">
        <v>13357</v>
      </c>
      <c r="AF3224" s="89"/>
      <c r="AG3224" s="89"/>
      <c r="AH3224" s="89"/>
      <c r="AI3224" s="67" t="s">
        <v>10647</v>
      </c>
      <c r="AJ3224" s="79" t="s">
        <v>10346</v>
      </c>
      <c r="AK3224" s="68"/>
      <c r="AL3224" s="68"/>
      <c r="AM3224" s="68"/>
      <c r="AN3224" s="110"/>
      <c r="AO3224" s="110"/>
      <c r="AP3224" s="107"/>
      <c r="AQ3224" s="68"/>
    </row>
    <row r="3225" customFormat="false" ht="17.9" hidden="false" customHeight="false" outlineLevel="0" collapsed="false">
      <c r="B3225" s="1" t="str">
        <f aca="false">поверители!$E3225</f>
        <v>00710</v>
      </c>
      <c r="C3225" s="64" t="s">
        <v>291</v>
      </c>
      <c r="D3225" s="87"/>
      <c r="E3225" s="81" t="s">
        <v>13967</v>
      </c>
      <c r="F3225" s="87"/>
      <c r="G3225" s="63" t="s">
        <v>10335</v>
      </c>
      <c r="H3225" s="81" t="s">
        <v>404</v>
      </c>
      <c r="I3225" s="67" t="s">
        <v>10670</v>
      </c>
      <c r="J3225" s="89"/>
      <c r="K3225" s="89"/>
      <c r="L3225" s="89"/>
      <c r="M3225" s="89"/>
      <c r="N3225" s="89"/>
      <c r="O3225" s="71" t="s">
        <v>10335</v>
      </c>
      <c r="P3225" s="71"/>
      <c r="Q3225" s="71" t="s">
        <v>10338</v>
      </c>
      <c r="R3225" s="79" t="s">
        <v>10339</v>
      </c>
      <c r="S3225" s="95" t="n">
        <v>45224</v>
      </c>
      <c r="T3225" s="95" t="n">
        <v>45589</v>
      </c>
      <c r="U3225" s="87" t="s">
        <v>10340</v>
      </c>
      <c r="V3225" s="87" t="s">
        <v>10341</v>
      </c>
      <c r="W3225" s="91"/>
      <c r="X3225" s="71" t="s">
        <v>10335</v>
      </c>
      <c r="Y3225" s="71" t="s">
        <v>10342</v>
      </c>
      <c r="Z3225" s="79" t="s">
        <v>10629</v>
      </c>
      <c r="AA3225" s="89"/>
      <c r="AB3225" s="89"/>
      <c r="AC3225" s="89"/>
      <c r="AD3225" s="89"/>
      <c r="AE3225" s="97" t="s">
        <v>13357</v>
      </c>
      <c r="AF3225" s="89"/>
      <c r="AG3225" s="89"/>
      <c r="AH3225" s="89"/>
      <c r="AI3225" s="104" t="s">
        <v>10733</v>
      </c>
      <c r="AJ3225" s="79" t="s">
        <v>10346</v>
      </c>
      <c r="AK3225" s="68"/>
      <c r="AL3225" s="68"/>
      <c r="AM3225" s="68"/>
      <c r="AN3225" s="110"/>
      <c r="AO3225" s="110"/>
      <c r="AP3225" s="107"/>
      <c r="AQ3225" s="68"/>
    </row>
    <row r="3226" customFormat="false" ht="17.9" hidden="false" customHeight="false" outlineLevel="0" collapsed="false">
      <c r="B3226" s="1" t="str">
        <f aca="false">поверители!$E3226</f>
        <v>00713</v>
      </c>
      <c r="C3226" s="64" t="s">
        <v>428</v>
      </c>
      <c r="D3226" s="87"/>
      <c r="E3226" s="81" t="s">
        <v>13968</v>
      </c>
      <c r="F3226" s="87"/>
      <c r="G3226" s="63" t="s">
        <v>10335</v>
      </c>
      <c r="H3226" s="81" t="s">
        <v>404</v>
      </c>
      <c r="I3226" s="67" t="s">
        <v>10652</v>
      </c>
      <c r="J3226" s="89"/>
      <c r="K3226" s="89"/>
      <c r="L3226" s="89"/>
      <c r="M3226" s="89"/>
      <c r="N3226" s="89"/>
      <c r="O3226" s="71" t="s">
        <v>10335</v>
      </c>
      <c r="P3226" s="71"/>
      <c r="Q3226" s="71" t="s">
        <v>10338</v>
      </c>
      <c r="R3226" s="79" t="s">
        <v>10339</v>
      </c>
      <c r="S3226" s="95" t="n">
        <v>45224</v>
      </c>
      <c r="T3226" s="95" t="n">
        <v>45589</v>
      </c>
      <c r="U3226" s="87" t="s">
        <v>10340</v>
      </c>
      <c r="V3226" s="87" t="s">
        <v>10341</v>
      </c>
      <c r="W3226" s="91"/>
      <c r="X3226" s="71" t="s">
        <v>10335</v>
      </c>
      <c r="Y3226" s="71" t="s">
        <v>10342</v>
      </c>
      <c r="Z3226" s="79" t="s">
        <v>10629</v>
      </c>
      <c r="AA3226" s="89"/>
      <c r="AB3226" s="89"/>
      <c r="AC3226" s="89"/>
      <c r="AD3226" s="89"/>
      <c r="AE3226" s="97" t="s">
        <v>13357</v>
      </c>
      <c r="AF3226" s="89"/>
      <c r="AG3226" s="89"/>
      <c r="AH3226" s="89"/>
      <c r="AI3226" s="104" t="s">
        <v>10733</v>
      </c>
      <c r="AJ3226" s="79" t="s">
        <v>10346</v>
      </c>
      <c r="AK3226" s="68"/>
      <c r="AL3226" s="68"/>
      <c r="AM3226" s="68"/>
      <c r="AN3226" s="110"/>
      <c r="AO3226" s="110"/>
      <c r="AP3226" s="107"/>
      <c r="AQ3226" s="68"/>
    </row>
    <row r="3227" customFormat="false" ht="17.9" hidden="false" customHeight="false" outlineLevel="0" collapsed="false">
      <c r="B3227" s="1" t="str">
        <f aca="false">поверители!$E3227</f>
        <v>00719</v>
      </c>
      <c r="C3227" s="64" t="s">
        <v>291</v>
      </c>
      <c r="D3227" s="87"/>
      <c r="E3227" s="81" t="s">
        <v>13969</v>
      </c>
      <c r="F3227" s="87"/>
      <c r="G3227" s="63" t="s">
        <v>10335</v>
      </c>
      <c r="H3227" s="63" t="s">
        <v>294</v>
      </c>
      <c r="I3227" s="67" t="s">
        <v>10458</v>
      </c>
      <c r="J3227" s="89"/>
      <c r="K3227" s="89"/>
      <c r="L3227" s="89"/>
      <c r="M3227" s="89"/>
      <c r="N3227" s="89"/>
      <c r="O3227" s="71" t="s">
        <v>10335</v>
      </c>
      <c r="P3227" s="71"/>
      <c r="Q3227" s="71" t="s">
        <v>10338</v>
      </c>
      <c r="R3227" s="79" t="s">
        <v>10339</v>
      </c>
      <c r="S3227" s="95" t="n">
        <v>45224</v>
      </c>
      <c r="T3227" s="95" t="n">
        <v>45589</v>
      </c>
      <c r="U3227" s="87" t="s">
        <v>10340</v>
      </c>
      <c r="V3227" s="87" t="s">
        <v>10341</v>
      </c>
      <c r="W3227" s="91"/>
      <c r="X3227" s="71" t="s">
        <v>10335</v>
      </c>
      <c r="Y3227" s="71" t="s">
        <v>10342</v>
      </c>
      <c r="Z3227" s="79" t="s">
        <v>10629</v>
      </c>
      <c r="AA3227" s="89"/>
      <c r="AB3227" s="89"/>
      <c r="AC3227" s="89"/>
      <c r="AD3227" s="89"/>
      <c r="AE3227" s="97" t="s">
        <v>13357</v>
      </c>
      <c r="AF3227" s="89"/>
      <c r="AG3227" s="89"/>
      <c r="AH3227" s="89"/>
      <c r="AI3227" s="104" t="s">
        <v>10733</v>
      </c>
      <c r="AJ3227" s="79" t="s">
        <v>42</v>
      </c>
      <c r="AK3227" s="68"/>
      <c r="AL3227" s="68"/>
      <c r="AM3227" s="68"/>
      <c r="AN3227" s="110"/>
      <c r="AO3227" s="110"/>
      <c r="AP3227" s="107"/>
      <c r="AQ3227" s="68"/>
    </row>
    <row r="3228" customFormat="false" ht="15" hidden="false" customHeight="false" outlineLevel="0" collapsed="false">
      <c r="B3228" s="1" t="str">
        <f aca="false">поверители!$E3228</f>
        <v>01238</v>
      </c>
      <c r="C3228" s="64" t="s">
        <v>428</v>
      </c>
      <c r="D3228" s="87"/>
      <c r="E3228" s="81" t="s">
        <v>13370</v>
      </c>
      <c r="F3228" s="87"/>
      <c r="G3228" s="63" t="s">
        <v>10335</v>
      </c>
      <c r="H3228" s="81" t="s">
        <v>404</v>
      </c>
      <c r="I3228" s="67" t="s">
        <v>10374</v>
      </c>
      <c r="J3228" s="89"/>
      <c r="K3228" s="89"/>
      <c r="L3228" s="89"/>
      <c r="M3228" s="89"/>
      <c r="N3228" s="89"/>
      <c r="O3228" s="71" t="s">
        <v>10335</v>
      </c>
      <c r="P3228" s="71"/>
      <c r="Q3228" s="71" t="s">
        <v>10338</v>
      </c>
      <c r="R3228" s="79" t="s">
        <v>10339</v>
      </c>
      <c r="S3228" s="95" t="n">
        <v>45224</v>
      </c>
      <c r="T3228" s="95" t="n">
        <v>45589</v>
      </c>
      <c r="U3228" s="87" t="s">
        <v>10340</v>
      </c>
      <c r="V3228" s="87" t="s">
        <v>10341</v>
      </c>
      <c r="W3228" s="91"/>
      <c r="X3228" s="71" t="s">
        <v>10335</v>
      </c>
      <c r="Y3228" s="71" t="s">
        <v>10342</v>
      </c>
      <c r="Z3228" s="79" t="s">
        <v>10629</v>
      </c>
      <c r="AA3228" s="89"/>
      <c r="AB3228" s="89"/>
      <c r="AC3228" s="89"/>
      <c r="AD3228" s="89"/>
      <c r="AE3228" s="97" t="s">
        <v>13355</v>
      </c>
      <c r="AF3228" s="89"/>
      <c r="AG3228" s="89"/>
      <c r="AH3228" s="89"/>
      <c r="AI3228" s="67" t="s">
        <v>11001</v>
      </c>
      <c r="AJ3228" s="79" t="s">
        <v>42</v>
      </c>
      <c r="AK3228" s="68"/>
      <c r="AL3228" s="68"/>
      <c r="AM3228" s="68"/>
      <c r="AN3228" s="110"/>
      <c r="AO3228" s="110"/>
      <c r="AP3228" s="107"/>
      <c r="AQ3228" s="68"/>
    </row>
    <row r="3229" customFormat="false" ht="15" hidden="false" customHeight="false" outlineLevel="0" collapsed="false">
      <c r="B3229" s="1" t="str">
        <f aca="false">поверители!$E3229</f>
        <v>01240</v>
      </c>
      <c r="C3229" s="64" t="s">
        <v>428</v>
      </c>
      <c r="D3229" s="87"/>
      <c r="E3229" s="81" t="s">
        <v>12099</v>
      </c>
      <c r="F3229" s="87"/>
      <c r="G3229" s="63" t="s">
        <v>10335</v>
      </c>
      <c r="H3229" s="81" t="s">
        <v>404</v>
      </c>
      <c r="I3229" s="67" t="s">
        <v>10374</v>
      </c>
      <c r="J3229" s="89"/>
      <c r="K3229" s="89"/>
      <c r="L3229" s="89"/>
      <c r="M3229" s="89"/>
      <c r="N3229" s="89"/>
      <c r="O3229" s="71" t="s">
        <v>10335</v>
      </c>
      <c r="P3229" s="71"/>
      <c r="Q3229" s="71" t="s">
        <v>10338</v>
      </c>
      <c r="R3229" s="79" t="s">
        <v>10339</v>
      </c>
      <c r="S3229" s="95" t="n">
        <v>45224</v>
      </c>
      <c r="T3229" s="95" t="n">
        <v>45589</v>
      </c>
      <c r="U3229" s="87" t="s">
        <v>10340</v>
      </c>
      <c r="V3229" s="87" t="s">
        <v>10341</v>
      </c>
      <c r="W3229" s="91"/>
      <c r="X3229" s="71" t="s">
        <v>10335</v>
      </c>
      <c r="Y3229" s="71" t="s">
        <v>10342</v>
      </c>
      <c r="Z3229" s="79" t="s">
        <v>10629</v>
      </c>
      <c r="AA3229" s="89"/>
      <c r="AB3229" s="89"/>
      <c r="AC3229" s="89"/>
      <c r="AD3229" s="89"/>
      <c r="AE3229" s="97" t="s">
        <v>13355</v>
      </c>
      <c r="AF3229" s="89"/>
      <c r="AG3229" s="89"/>
      <c r="AH3229" s="89"/>
      <c r="AI3229" s="67" t="s">
        <v>11001</v>
      </c>
      <c r="AJ3229" s="79" t="s">
        <v>42</v>
      </c>
      <c r="AK3229" s="68"/>
      <c r="AL3229" s="68"/>
      <c r="AM3229" s="68"/>
      <c r="AN3229" s="110"/>
      <c r="AO3229" s="110"/>
      <c r="AP3229" s="107"/>
      <c r="AQ3229" s="68"/>
    </row>
    <row r="3230" customFormat="false" ht="15" hidden="false" customHeight="false" outlineLevel="0" collapsed="false">
      <c r="B3230" s="1" t="str">
        <f aca="false">поверители!$E3230</f>
        <v>01249</v>
      </c>
      <c r="C3230" s="64" t="s">
        <v>291</v>
      </c>
      <c r="D3230" s="87"/>
      <c r="E3230" s="81" t="s">
        <v>13970</v>
      </c>
      <c r="F3230" s="87"/>
      <c r="G3230" s="63" t="s">
        <v>10335</v>
      </c>
      <c r="H3230" s="81" t="s">
        <v>404</v>
      </c>
      <c r="I3230" s="67" t="s">
        <v>10458</v>
      </c>
      <c r="J3230" s="89"/>
      <c r="K3230" s="89"/>
      <c r="L3230" s="89"/>
      <c r="M3230" s="89"/>
      <c r="N3230" s="89"/>
      <c r="O3230" s="71" t="s">
        <v>10335</v>
      </c>
      <c r="P3230" s="71"/>
      <c r="Q3230" s="71" t="s">
        <v>10338</v>
      </c>
      <c r="R3230" s="79" t="s">
        <v>10339</v>
      </c>
      <c r="S3230" s="95" t="n">
        <v>45224</v>
      </c>
      <c r="T3230" s="95" t="n">
        <v>45589</v>
      </c>
      <c r="U3230" s="87" t="s">
        <v>10340</v>
      </c>
      <c r="V3230" s="87" t="s">
        <v>10341</v>
      </c>
      <c r="W3230" s="91"/>
      <c r="X3230" s="71" t="s">
        <v>10335</v>
      </c>
      <c r="Y3230" s="71" t="s">
        <v>10342</v>
      </c>
      <c r="Z3230" s="79" t="s">
        <v>10629</v>
      </c>
      <c r="AA3230" s="89"/>
      <c r="AB3230" s="89"/>
      <c r="AC3230" s="89"/>
      <c r="AD3230" s="89"/>
      <c r="AE3230" s="97" t="s">
        <v>10630</v>
      </c>
      <c r="AF3230" s="89"/>
      <c r="AG3230" s="89"/>
      <c r="AH3230" s="89"/>
      <c r="AI3230" s="67" t="s">
        <v>10562</v>
      </c>
      <c r="AJ3230" s="79" t="s">
        <v>42</v>
      </c>
      <c r="AK3230" s="68"/>
      <c r="AL3230" s="68"/>
      <c r="AM3230" s="68"/>
      <c r="AN3230" s="110"/>
      <c r="AO3230" s="110"/>
      <c r="AP3230" s="107"/>
      <c r="AQ3230" s="68"/>
    </row>
    <row r="3231" customFormat="false" ht="17.9" hidden="false" customHeight="false" outlineLevel="0" collapsed="false">
      <c r="B3231" s="1" t="str">
        <f aca="false">поверители!$E3231</f>
        <v>01633</v>
      </c>
      <c r="C3231" s="64" t="s">
        <v>724</v>
      </c>
      <c r="D3231" s="87"/>
      <c r="E3231" s="81" t="s">
        <v>13971</v>
      </c>
      <c r="F3231" s="87"/>
      <c r="G3231" s="63" t="s">
        <v>10335</v>
      </c>
      <c r="H3231" s="81" t="s">
        <v>332</v>
      </c>
      <c r="I3231" s="67" t="s">
        <v>10652</v>
      </c>
      <c r="J3231" s="89"/>
      <c r="K3231" s="89"/>
      <c r="L3231" s="89"/>
      <c r="M3231" s="89"/>
      <c r="N3231" s="89"/>
      <c r="O3231" s="71" t="s">
        <v>10335</v>
      </c>
      <c r="P3231" s="71"/>
      <c r="Q3231" s="71" t="s">
        <v>10338</v>
      </c>
      <c r="R3231" s="79" t="s">
        <v>10339</v>
      </c>
      <c r="S3231" s="95" t="n">
        <v>45224</v>
      </c>
      <c r="T3231" s="95" t="n">
        <v>45954</v>
      </c>
      <c r="U3231" s="87" t="s">
        <v>10340</v>
      </c>
      <c r="V3231" s="87" t="s">
        <v>10341</v>
      </c>
      <c r="W3231" s="91"/>
      <c r="X3231" s="71" t="s">
        <v>10335</v>
      </c>
      <c r="Y3231" s="71" t="s">
        <v>10342</v>
      </c>
      <c r="Z3231" s="79" t="s">
        <v>10629</v>
      </c>
      <c r="AA3231" s="89"/>
      <c r="AB3231" s="89"/>
      <c r="AC3231" s="89"/>
      <c r="AD3231" s="89"/>
      <c r="AE3231" s="97" t="s">
        <v>13357</v>
      </c>
      <c r="AF3231" s="89"/>
      <c r="AG3231" s="89"/>
      <c r="AH3231" s="89"/>
      <c r="AI3231" s="104" t="s">
        <v>10733</v>
      </c>
      <c r="AJ3231" s="79" t="s">
        <v>42</v>
      </c>
      <c r="AK3231" s="68"/>
      <c r="AL3231" s="68"/>
      <c r="AM3231" s="68"/>
      <c r="AN3231" s="110"/>
      <c r="AO3231" s="110"/>
      <c r="AP3231" s="107"/>
      <c r="AQ3231" s="68"/>
    </row>
    <row r="3232" customFormat="false" ht="15" hidden="false" customHeight="false" outlineLevel="0" collapsed="false">
      <c r="B3232" s="1" t="str">
        <f aca="false">поверители!$E3232</f>
        <v>01644</v>
      </c>
      <c r="C3232" s="64" t="s">
        <v>291</v>
      </c>
      <c r="D3232" s="87"/>
      <c r="E3232" s="81" t="s">
        <v>13972</v>
      </c>
      <c r="F3232" s="87"/>
      <c r="G3232" s="63" t="s">
        <v>10335</v>
      </c>
      <c r="H3232" s="81" t="s">
        <v>404</v>
      </c>
      <c r="I3232" s="67" t="s">
        <v>10458</v>
      </c>
      <c r="J3232" s="89"/>
      <c r="K3232" s="89"/>
      <c r="L3232" s="89"/>
      <c r="M3232" s="89"/>
      <c r="N3232" s="89"/>
      <c r="O3232" s="71" t="s">
        <v>10335</v>
      </c>
      <c r="P3232" s="71"/>
      <c r="Q3232" s="71" t="s">
        <v>10338</v>
      </c>
      <c r="R3232" s="79" t="s">
        <v>10339</v>
      </c>
      <c r="S3232" s="95" t="n">
        <v>45224</v>
      </c>
      <c r="T3232" s="95" t="n">
        <v>45589</v>
      </c>
      <c r="U3232" s="87" t="s">
        <v>10340</v>
      </c>
      <c r="V3232" s="87" t="s">
        <v>10341</v>
      </c>
      <c r="W3232" s="91"/>
      <c r="X3232" s="71" t="s">
        <v>10335</v>
      </c>
      <c r="Y3232" s="71" t="s">
        <v>10342</v>
      </c>
      <c r="Z3232" s="79" t="s">
        <v>10629</v>
      </c>
      <c r="AA3232" s="89"/>
      <c r="AB3232" s="89"/>
      <c r="AC3232" s="89"/>
      <c r="AD3232" s="89"/>
      <c r="AE3232" s="97" t="s">
        <v>13357</v>
      </c>
      <c r="AF3232" s="89"/>
      <c r="AG3232" s="89"/>
      <c r="AH3232" s="89"/>
      <c r="AI3232" s="67" t="s">
        <v>10733</v>
      </c>
      <c r="AJ3232" s="79" t="s">
        <v>42</v>
      </c>
      <c r="AK3232" s="68"/>
      <c r="AL3232" s="68"/>
      <c r="AM3232" s="68"/>
      <c r="AN3232" s="110"/>
      <c r="AO3232" s="110"/>
      <c r="AP3232" s="107"/>
      <c r="AQ3232" s="68"/>
    </row>
    <row r="3233" customFormat="false" ht="15" hidden="false" customHeight="false" outlineLevel="0" collapsed="false">
      <c r="B3233" s="1" t="str">
        <f aca="false">поверители!$E3233</f>
        <v>01648</v>
      </c>
      <c r="C3233" s="64" t="s">
        <v>291</v>
      </c>
      <c r="D3233" s="87"/>
      <c r="E3233" s="81" t="s">
        <v>13973</v>
      </c>
      <c r="F3233" s="87"/>
      <c r="G3233" s="63" t="s">
        <v>10335</v>
      </c>
      <c r="H3233" s="81" t="s">
        <v>294</v>
      </c>
      <c r="I3233" s="67" t="s">
        <v>10670</v>
      </c>
      <c r="J3233" s="89"/>
      <c r="K3233" s="89"/>
      <c r="L3233" s="89"/>
      <c r="M3233" s="89"/>
      <c r="N3233" s="89"/>
      <c r="O3233" s="71" t="s">
        <v>10335</v>
      </c>
      <c r="P3233" s="71"/>
      <c r="Q3233" s="71" t="s">
        <v>10338</v>
      </c>
      <c r="R3233" s="79" t="s">
        <v>10339</v>
      </c>
      <c r="S3233" s="95" t="n">
        <v>45224</v>
      </c>
      <c r="T3233" s="95" t="n">
        <v>45589</v>
      </c>
      <c r="U3233" s="87" t="s">
        <v>10340</v>
      </c>
      <c r="V3233" s="87" t="s">
        <v>10341</v>
      </c>
      <c r="W3233" s="91"/>
      <c r="X3233" s="71" t="s">
        <v>10335</v>
      </c>
      <c r="Y3233" s="71" t="s">
        <v>10342</v>
      </c>
      <c r="Z3233" s="79" t="s">
        <v>10629</v>
      </c>
      <c r="AA3233" s="89"/>
      <c r="AB3233" s="89"/>
      <c r="AC3233" s="89"/>
      <c r="AD3233" s="89"/>
      <c r="AE3233" s="97" t="s">
        <v>13357</v>
      </c>
      <c r="AF3233" s="89"/>
      <c r="AG3233" s="89"/>
      <c r="AH3233" s="89"/>
      <c r="AI3233" s="67" t="s">
        <v>10647</v>
      </c>
      <c r="AJ3233" s="79" t="s">
        <v>42</v>
      </c>
      <c r="AK3233" s="68"/>
      <c r="AL3233" s="68"/>
      <c r="AM3233" s="68"/>
      <c r="AN3233" s="110"/>
      <c r="AO3233" s="110"/>
      <c r="AP3233" s="107"/>
      <c r="AQ3233" s="68"/>
    </row>
    <row r="3234" customFormat="false" ht="17.9" hidden="false" customHeight="false" outlineLevel="0" collapsed="false">
      <c r="B3234" s="1" t="str">
        <f aca="false">поверители!$E3234</f>
        <v>01655</v>
      </c>
      <c r="C3234" s="64" t="s">
        <v>291</v>
      </c>
      <c r="D3234" s="87"/>
      <c r="E3234" s="81" t="s">
        <v>13974</v>
      </c>
      <c r="F3234" s="87"/>
      <c r="G3234" s="63" t="s">
        <v>10335</v>
      </c>
      <c r="H3234" s="81" t="s">
        <v>404</v>
      </c>
      <c r="I3234" s="67" t="s">
        <v>10670</v>
      </c>
      <c r="J3234" s="89"/>
      <c r="K3234" s="89"/>
      <c r="L3234" s="89"/>
      <c r="M3234" s="89"/>
      <c r="N3234" s="89"/>
      <c r="O3234" s="71" t="s">
        <v>10335</v>
      </c>
      <c r="P3234" s="71"/>
      <c r="Q3234" s="71" t="s">
        <v>10338</v>
      </c>
      <c r="R3234" s="79" t="s">
        <v>10339</v>
      </c>
      <c r="S3234" s="95" t="n">
        <v>45224</v>
      </c>
      <c r="T3234" s="95" t="n">
        <v>45589</v>
      </c>
      <c r="U3234" s="87" t="s">
        <v>10340</v>
      </c>
      <c r="V3234" s="87" t="s">
        <v>10341</v>
      </c>
      <c r="W3234" s="91"/>
      <c r="X3234" s="71" t="s">
        <v>10335</v>
      </c>
      <c r="Y3234" s="71" t="s">
        <v>10342</v>
      </c>
      <c r="Z3234" s="79" t="s">
        <v>10629</v>
      </c>
      <c r="AA3234" s="89"/>
      <c r="AB3234" s="89"/>
      <c r="AC3234" s="89"/>
      <c r="AD3234" s="89"/>
      <c r="AE3234" s="97" t="s">
        <v>13355</v>
      </c>
      <c r="AF3234" s="89"/>
      <c r="AG3234" s="89"/>
      <c r="AH3234" s="89"/>
      <c r="AI3234" s="104" t="s">
        <v>11001</v>
      </c>
      <c r="AJ3234" s="79" t="s">
        <v>42</v>
      </c>
      <c r="AK3234" s="68"/>
      <c r="AL3234" s="68"/>
      <c r="AM3234" s="68"/>
      <c r="AN3234" s="110"/>
      <c r="AO3234" s="110"/>
      <c r="AP3234" s="107"/>
      <c r="AQ3234" s="68"/>
    </row>
    <row r="3235" customFormat="false" ht="15" hidden="false" customHeight="false" outlineLevel="0" collapsed="false">
      <c r="B3235" s="1" t="str">
        <f aca="false">поверители!$E3235</f>
        <v>02246</v>
      </c>
      <c r="C3235" s="64" t="s">
        <v>724</v>
      </c>
      <c r="D3235" s="87"/>
      <c r="E3235" s="81" t="s">
        <v>13975</v>
      </c>
      <c r="F3235" s="87"/>
      <c r="G3235" s="63" t="s">
        <v>10335</v>
      </c>
      <c r="H3235" s="63" t="s">
        <v>332</v>
      </c>
      <c r="I3235" s="67" t="s">
        <v>10652</v>
      </c>
      <c r="J3235" s="89"/>
      <c r="K3235" s="89"/>
      <c r="L3235" s="89"/>
      <c r="M3235" s="89"/>
      <c r="N3235" s="89"/>
      <c r="O3235" s="71" t="s">
        <v>10335</v>
      </c>
      <c r="P3235" s="71"/>
      <c r="Q3235" s="71" t="s">
        <v>10338</v>
      </c>
      <c r="R3235" s="79" t="s">
        <v>10339</v>
      </c>
      <c r="S3235" s="95" t="n">
        <v>45224</v>
      </c>
      <c r="T3235" s="95" t="n">
        <v>45954</v>
      </c>
      <c r="U3235" s="87" t="s">
        <v>10340</v>
      </c>
      <c r="V3235" s="87" t="s">
        <v>10341</v>
      </c>
      <c r="W3235" s="91"/>
      <c r="X3235" s="71" t="s">
        <v>10335</v>
      </c>
      <c r="Y3235" s="71" t="s">
        <v>10342</v>
      </c>
      <c r="Z3235" s="79" t="s">
        <v>10629</v>
      </c>
      <c r="AA3235" s="89"/>
      <c r="AB3235" s="89"/>
      <c r="AC3235" s="89"/>
      <c r="AD3235" s="89"/>
      <c r="AE3235" s="97" t="s">
        <v>13357</v>
      </c>
      <c r="AF3235" s="89"/>
      <c r="AG3235" s="89"/>
      <c r="AH3235" s="89"/>
      <c r="AI3235" s="67" t="s">
        <v>10733</v>
      </c>
      <c r="AJ3235" s="79" t="s">
        <v>42</v>
      </c>
      <c r="AK3235" s="68"/>
      <c r="AL3235" s="68"/>
      <c r="AM3235" s="68"/>
      <c r="AN3235" s="110"/>
      <c r="AO3235" s="110"/>
      <c r="AP3235" s="107"/>
      <c r="AQ3235" s="68"/>
    </row>
    <row r="3236" customFormat="false" ht="15" hidden="false" customHeight="false" outlineLevel="0" collapsed="false">
      <c r="B3236" s="1" t="str">
        <f aca="false">поверители!$E3236</f>
        <v>02269</v>
      </c>
      <c r="C3236" s="64" t="s">
        <v>291</v>
      </c>
      <c r="D3236" s="87"/>
      <c r="E3236" s="81" t="s">
        <v>13976</v>
      </c>
      <c r="F3236" s="87"/>
      <c r="G3236" s="63" t="s">
        <v>10335</v>
      </c>
      <c r="H3236" s="81" t="s">
        <v>294</v>
      </c>
      <c r="I3236" s="67" t="s">
        <v>10670</v>
      </c>
      <c r="J3236" s="89"/>
      <c r="K3236" s="89"/>
      <c r="L3236" s="89"/>
      <c r="M3236" s="89"/>
      <c r="N3236" s="89"/>
      <c r="O3236" s="71" t="s">
        <v>10335</v>
      </c>
      <c r="P3236" s="71"/>
      <c r="Q3236" s="71" t="s">
        <v>10338</v>
      </c>
      <c r="R3236" s="79" t="s">
        <v>10339</v>
      </c>
      <c r="S3236" s="95" t="n">
        <v>45224</v>
      </c>
      <c r="T3236" s="95" t="n">
        <v>45589</v>
      </c>
      <c r="U3236" s="87" t="s">
        <v>10340</v>
      </c>
      <c r="V3236" s="87" t="s">
        <v>10341</v>
      </c>
      <c r="W3236" s="91"/>
      <c r="X3236" s="71" t="s">
        <v>10335</v>
      </c>
      <c r="Y3236" s="71" t="s">
        <v>10342</v>
      </c>
      <c r="Z3236" s="79" t="s">
        <v>10629</v>
      </c>
      <c r="AA3236" s="89"/>
      <c r="AB3236" s="89"/>
      <c r="AC3236" s="89"/>
      <c r="AD3236" s="89"/>
      <c r="AE3236" s="97" t="s">
        <v>13357</v>
      </c>
      <c r="AF3236" s="89"/>
      <c r="AG3236" s="89"/>
      <c r="AH3236" s="89"/>
      <c r="AI3236" s="67" t="s">
        <v>10850</v>
      </c>
      <c r="AJ3236" s="79" t="s">
        <v>42</v>
      </c>
      <c r="AK3236" s="68"/>
      <c r="AL3236" s="68"/>
      <c r="AM3236" s="68"/>
      <c r="AN3236" s="110"/>
      <c r="AO3236" s="110"/>
      <c r="AP3236" s="107"/>
      <c r="AQ3236" s="68"/>
    </row>
    <row r="3237" customFormat="false" ht="15" hidden="false" customHeight="false" outlineLevel="0" collapsed="false">
      <c r="B3237" s="1" t="str">
        <f aca="false">поверители!$E3237</f>
        <v>03710</v>
      </c>
      <c r="C3237" s="64" t="s">
        <v>291</v>
      </c>
      <c r="D3237" s="87"/>
      <c r="E3237" s="67" t="s">
        <v>13977</v>
      </c>
      <c r="F3237" s="87"/>
      <c r="G3237" s="63" t="s">
        <v>10335</v>
      </c>
      <c r="H3237" s="81" t="s">
        <v>404</v>
      </c>
      <c r="I3237" s="67" t="s">
        <v>10458</v>
      </c>
      <c r="J3237" s="89"/>
      <c r="K3237" s="89"/>
      <c r="L3237" s="89"/>
      <c r="M3237" s="89"/>
      <c r="N3237" s="89"/>
      <c r="O3237" s="71" t="s">
        <v>10335</v>
      </c>
      <c r="P3237" s="71"/>
      <c r="Q3237" s="71" t="s">
        <v>10338</v>
      </c>
      <c r="R3237" s="79" t="s">
        <v>10339</v>
      </c>
      <c r="S3237" s="95" t="n">
        <v>45224</v>
      </c>
      <c r="T3237" s="95" t="n">
        <v>45589</v>
      </c>
      <c r="U3237" s="87" t="s">
        <v>10340</v>
      </c>
      <c r="V3237" s="87" t="s">
        <v>10341</v>
      </c>
      <c r="W3237" s="91"/>
      <c r="X3237" s="71" t="s">
        <v>10335</v>
      </c>
      <c r="Y3237" s="71" t="s">
        <v>10342</v>
      </c>
      <c r="Z3237" s="79" t="s">
        <v>10629</v>
      </c>
      <c r="AA3237" s="89"/>
      <c r="AB3237" s="89"/>
      <c r="AC3237" s="89"/>
      <c r="AD3237" s="89"/>
      <c r="AE3237" s="97" t="s">
        <v>13355</v>
      </c>
      <c r="AF3237" s="89"/>
      <c r="AG3237" s="89"/>
      <c r="AH3237" s="89"/>
      <c r="AI3237" s="67" t="s">
        <v>10853</v>
      </c>
      <c r="AJ3237" s="79" t="s">
        <v>42</v>
      </c>
      <c r="AK3237" s="68"/>
      <c r="AL3237" s="68"/>
      <c r="AM3237" s="68"/>
      <c r="AN3237" s="110"/>
      <c r="AO3237" s="110"/>
      <c r="AP3237" s="107"/>
      <c r="AQ3237" s="68"/>
    </row>
    <row r="3238" customFormat="false" ht="15" hidden="false" customHeight="false" outlineLevel="0" collapsed="false">
      <c r="B3238" s="1" t="str">
        <f aca="false">поверители!$E3238</f>
        <v>04905</v>
      </c>
      <c r="C3238" s="64" t="s">
        <v>291</v>
      </c>
      <c r="D3238" s="87"/>
      <c r="E3238" s="81" t="s">
        <v>13381</v>
      </c>
      <c r="F3238" s="87"/>
      <c r="G3238" s="63" t="s">
        <v>10335</v>
      </c>
      <c r="H3238" s="81" t="s">
        <v>404</v>
      </c>
      <c r="I3238" s="67" t="s">
        <v>10458</v>
      </c>
      <c r="J3238" s="89"/>
      <c r="K3238" s="89"/>
      <c r="L3238" s="89"/>
      <c r="M3238" s="89"/>
      <c r="N3238" s="89"/>
      <c r="O3238" s="71" t="s">
        <v>10335</v>
      </c>
      <c r="P3238" s="71"/>
      <c r="Q3238" s="71" t="s">
        <v>10338</v>
      </c>
      <c r="R3238" s="79" t="s">
        <v>10339</v>
      </c>
      <c r="S3238" s="95" t="n">
        <v>45224</v>
      </c>
      <c r="T3238" s="95" t="n">
        <v>45589</v>
      </c>
      <c r="U3238" s="87" t="s">
        <v>10340</v>
      </c>
      <c r="V3238" s="87" t="s">
        <v>10341</v>
      </c>
      <c r="W3238" s="91"/>
      <c r="X3238" s="71" t="s">
        <v>10335</v>
      </c>
      <c r="Y3238" s="71" t="s">
        <v>10342</v>
      </c>
      <c r="Z3238" s="79" t="s">
        <v>10629</v>
      </c>
      <c r="AA3238" s="89"/>
      <c r="AB3238" s="89"/>
      <c r="AC3238" s="89"/>
      <c r="AD3238" s="89"/>
      <c r="AE3238" s="97" t="s">
        <v>13355</v>
      </c>
      <c r="AF3238" s="89"/>
      <c r="AG3238" s="89"/>
      <c r="AH3238" s="89"/>
      <c r="AI3238" s="67" t="s">
        <v>10650</v>
      </c>
      <c r="AJ3238" s="79" t="s">
        <v>42</v>
      </c>
      <c r="AK3238" s="68"/>
      <c r="AL3238" s="68"/>
      <c r="AM3238" s="68"/>
      <c r="AN3238" s="110"/>
      <c r="AO3238" s="110"/>
      <c r="AP3238" s="107"/>
      <c r="AQ3238" s="68"/>
    </row>
    <row r="3239" customFormat="false" ht="15" hidden="false" customHeight="false" outlineLevel="0" collapsed="false">
      <c r="B3239" s="1" t="str">
        <f aca="false">поверители!$E3239</f>
        <v>04908</v>
      </c>
      <c r="C3239" s="64" t="s">
        <v>323</v>
      </c>
      <c r="D3239" s="87"/>
      <c r="E3239" s="81" t="s">
        <v>13978</v>
      </c>
      <c r="F3239" s="87"/>
      <c r="G3239" s="63" t="s">
        <v>10335</v>
      </c>
      <c r="H3239" s="81" t="s">
        <v>326</v>
      </c>
      <c r="I3239" s="67" t="s">
        <v>10652</v>
      </c>
      <c r="J3239" s="89"/>
      <c r="K3239" s="89"/>
      <c r="L3239" s="89"/>
      <c r="M3239" s="89"/>
      <c r="N3239" s="89"/>
      <c r="O3239" s="71" t="s">
        <v>10335</v>
      </c>
      <c r="P3239" s="71"/>
      <c r="Q3239" s="71" t="s">
        <v>10338</v>
      </c>
      <c r="R3239" s="79" t="s">
        <v>10339</v>
      </c>
      <c r="S3239" s="95" t="n">
        <v>45224</v>
      </c>
      <c r="T3239" s="95" t="n">
        <v>45954</v>
      </c>
      <c r="U3239" s="87" t="s">
        <v>10340</v>
      </c>
      <c r="V3239" s="87" t="s">
        <v>10341</v>
      </c>
      <c r="W3239" s="91"/>
      <c r="X3239" s="71" t="s">
        <v>10335</v>
      </c>
      <c r="Y3239" s="71" t="s">
        <v>10342</v>
      </c>
      <c r="Z3239" s="79" t="s">
        <v>10629</v>
      </c>
      <c r="AA3239" s="89"/>
      <c r="AB3239" s="89"/>
      <c r="AC3239" s="89"/>
      <c r="AD3239" s="89"/>
      <c r="AE3239" s="97" t="s">
        <v>13357</v>
      </c>
      <c r="AF3239" s="89"/>
      <c r="AG3239" s="89"/>
      <c r="AH3239" s="89"/>
      <c r="AI3239" s="67" t="s">
        <v>10606</v>
      </c>
      <c r="AJ3239" s="79" t="s">
        <v>42</v>
      </c>
      <c r="AK3239" s="68"/>
      <c r="AL3239" s="68"/>
      <c r="AM3239" s="68"/>
      <c r="AN3239" s="110"/>
      <c r="AO3239" s="110"/>
      <c r="AP3239" s="107"/>
      <c r="AQ3239" s="68"/>
    </row>
    <row r="3240" customFormat="false" ht="15" hidden="false" customHeight="false" outlineLevel="0" collapsed="false">
      <c r="B3240" s="1" t="str">
        <f aca="false">поверители!$E3240</f>
        <v>007243</v>
      </c>
      <c r="C3240" s="64" t="s">
        <v>329</v>
      </c>
      <c r="D3240" s="87"/>
      <c r="E3240" s="67" t="s">
        <v>13979</v>
      </c>
      <c r="F3240" s="87"/>
      <c r="G3240" s="63" t="s">
        <v>10335</v>
      </c>
      <c r="H3240" s="63" t="s">
        <v>332</v>
      </c>
      <c r="I3240" s="67" t="s">
        <v>10469</v>
      </c>
      <c r="J3240" s="89"/>
      <c r="K3240" s="89"/>
      <c r="L3240" s="89"/>
      <c r="M3240" s="89"/>
      <c r="N3240" s="89"/>
      <c r="O3240" s="71" t="s">
        <v>10335</v>
      </c>
      <c r="P3240" s="71"/>
      <c r="Q3240" s="71" t="s">
        <v>10338</v>
      </c>
      <c r="R3240" s="79" t="s">
        <v>10339</v>
      </c>
      <c r="S3240" s="95" t="n">
        <v>45224</v>
      </c>
      <c r="T3240" s="95" t="n">
        <v>45954</v>
      </c>
      <c r="U3240" s="87" t="s">
        <v>10340</v>
      </c>
      <c r="V3240" s="87" t="s">
        <v>10341</v>
      </c>
      <c r="W3240" s="91"/>
      <c r="X3240" s="71" t="s">
        <v>10335</v>
      </c>
      <c r="Y3240" s="71" t="s">
        <v>10342</v>
      </c>
      <c r="Z3240" s="79" t="s">
        <v>10629</v>
      </c>
      <c r="AA3240" s="89"/>
      <c r="AB3240" s="89"/>
      <c r="AC3240" s="89"/>
      <c r="AD3240" s="89"/>
      <c r="AE3240" s="97" t="s">
        <v>13357</v>
      </c>
      <c r="AF3240" s="89"/>
      <c r="AG3240" s="89"/>
      <c r="AH3240" s="89"/>
      <c r="AI3240" s="67" t="s">
        <v>10562</v>
      </c>
      <c r="AJ3240" s="79" t="s">
        <v>42</v>
      </c>
      <c r="AK3240" s="68"/>
      <c r="AL3240" s="68"/>
      <c r="AM3240" s="68"/>
      <c r="AN3240" s="110"/>
      <c r="AO3240" s="110"/>
      <c r="AP3240" s="107"/>
      <c r="AQ3240" s="68"/>
    </row>
    <row r="3241" customFormat="false" ht="15" hidden="false" customHeight="false" outlineLevel="0" collapsed="false">
      <c r="B3241" s="1" t="str">
        <f aca="false">поверители!$E3241</f>
        <v>Р01169</v>
      </c>
      <c r="C3241" s="64" t="s">
        <v>323</v>
      </c>
      <c r="D3241" s="87"/>
      <c r="E3241" s="81" t="s">
        <v>1780</v>
      </c>
      <c r="F3241" s="87"/>
      <c r="G3241" s="63" t="s">
        <v>10335</v>
      </c>
      <c r="H3241" s="81" t="s">
        <v>763</v>
      </c>
      <c r="I3241" s="67" t="s">
        <v>10652</v>
      </c>
      <c r="J3241" s="89"/>
      <c r="K3241" s="89"/>
      <c r="L3241" s="89"/>
      <c r="M3241" s="89"/>
      <c r="N3241" s="89"/>
      <c r="O3241" s="71" t="s">
        <v>10335</v>
      </c>
      <c r="P3241" s="71"/>
      <c r="Q3241" s="71" t="s">
        <v>10338</v>
      </c>
      <c r="R3241" s="79" t="s">
        <v>10339</v>
      </c>
      <c r="S3241" s="95" t="n">
        <v>45224</v>
      </c>
      <c r="T3241" s="95" t="n">
        <v>45954</v>
      </c>
      <c r="U3241" s="87" t="s">
        <v>10340</v>
      </c>
      <c r="V3241" s="87" t="s">
        <v>10341</v>
      </c>
      <c r="W3241" s="91"/>
      <c r="X3241" s="71" t="s">
        <v>10335</v>
      </c>
      <c r="Y3241" s="71" t="s">
        <v>10342</v>
      </c>
      <c r="Z3241" s="79" t="s">
        <v>10629</v>
      </c>
      <c r="AA3241" s="89"/>
      <c r="AB3241" s="89"/>
      <c r="AC3241" s="89"/>
      <c r="AD3241" s="89"/>
      <c r="AE3241" s="97" t="s">
        <v>13357</v>
      </c>
      <c r="AF3241" s="89"/>
      <c r="AG3241" s="89"/>
      <c r="AH3241" s="89"/>
      <c r="AI3241" s="67" t="s">
        <v>10562</v>
      </c>
      <c r="AJ3241" s="79" t="s">
        <v>42</v>
      </c>
      <c r="AK3241" s="68"/>
      <c r="AL3241" s="68"/>
      <c r="AM3241" s="68"/>
      <c r="AN3241" s="110"/>
      <c r="AO3241" s="110"/>
      <c r="AP3241" s="107"/>
      <c r="AQ3241" s="68"/>
    </row>
    <row r="3242" customFormat="false" ht="15" hidden="false" customHeight="false" outlineLevel="0" collapsed="false">
      <c r="B3242" s="1" t="str">
        <f aca="false">поверители!$E3242</f>
        <v>Р00898</v>
      </c>
      <c r="C3242" s="64" t="s">
        <v>291</v>
      </c>
      <c r="D3242" s="87"/>
      <c r="E3242" s="67" t="s">
        <v>13980</v>
      </c>
      <c r="F3242" s="87"/>
      <c r="G3242" s="63" t="s">
        <v>10335</v>
      </c>
      <c r="H3242" s="81" t="s">
        <v>404</v>
      </c>
      <c r="I3242" s="67" t="s">
        <v>10458</v>
      </c>
      <c r="J3242" s="89"/>
      <c r="K3242" s="89"/>
      <c r="L3242" s="89"/>
      <c r="M3242" s="89"/>
      <c r="N3242" s="89"/>
      <c r="O3242" s="71" t="s">
        <v>10335</v>
      </c>
      <c r="P3242" s="71"/>
      <c r="Q3242" s="71" t="s">
        <v>10338</v>
      </c>
      <c r="R3242" s="79" t="s">
        <v>10339</v>
      </c>
      <c r="S3242" s="95" t="n">
        <v>45224</v>
      </c>
      <c r="T3242" s="95" t="n">
        <v>45589</v>
      </c>
      <c r="U3242" s="87" t="s">
        <v>10340</v>
      </c>
      <c r="V3242" s="87" t="s">
        <v>10341</v>
      </c>
      <c r="W3242" s="91"/>
      <c r="X3242" s="71" t="s">
        <v>10335</v>
      </c>
      <c r="Y3242" s="71" t="s">
        <v>10342</v>
      </c>
      <c r="Z3242" s="79" t="s">
        <v>10629</v>
      </c>
      <c r="AA3242" s="89"/>
      <c r="AB3242" s="89"/>
      <c r="AC3242" s="89"/>
      <c r="AD3242" s="89"/>
      <c r="AE3242" s="97" t="s">
        <v>12168</v>
      </c>
      <c r="AF3242" s="89"/>
      <c r="AG3242" s="89"/>
      <c r="AH3242" s="89"/>
      <c r="AI3242" s="67" t="s">
        <v>10658</v>
      </c>
      <c r="AJ3242" s="79" t="s">
        <v>42</v>
      </c>
      <c r="AK3242" s="68"/>
      <c r="AL3242" s="68"/>
      <c r="AM3242" s="68"/>
      <c r="AN3242" s="110"/>
      <c r="AO3242" s="110"/>
      <c r="AP3242" s="107"/>
      <c r="AQ3242" s="68"/>
    </row>
    <row r="3243" customFormat="false" ht="15" hidden="false" customHeight="false" outlineLevel="0" collapsed="false">
      <c r="B3243" s="1" t="str">
        <f aca="false">поверители!$E3243</f>
        <v>Р01148</v>
      </c>
      <c r="C3243" s="64" t="s">
        <v>291</v>
      </c>
      <c r="D3243" s="87"/>
      <c r="E3243" s="81" t="s">
        <v>13981</v>
      </c>
      <c r="F3243" s="87"/>
      <c r="G3243" s="63" t="s">
        <v>10335</v>
      </c>
      <c r="H3243" s="81" t="s">
        <v>404</v>
      </c>
      <c r="I3243" s="67" t="s">
        <v>10670</v>
      </c>
      <c r="J3243" s="89"/>
      <c r="K3243" s="89"/>
      <c r="L3243" s="89"/>
      <c r="M3243" s="89"/>
      <c r="N3243" s="89"/>
      <c r="O3243" s="71" t="s">
        <v>10335</v>
      </c>
      <c r="P3243" s="71"/>
      <c r="Q3243" s="71" t="s">
        <v>10338</v>
      </c>
      <c r="R3243" s="79" t="s">
        <v>10339</v>
      </c>
      <c r="S3243" s="95" t="n">
        <v>45224</v>
      </c>
      <c r="T3243" s="95" t="n">
        <v>45589</v>
      </c>
      <c r="U3243" s="87" t="s">
        <v>10340</v>
      </c>
      <c r="V3243" s="87" t="s">
        <v>10341</v>
      </c>
      <c r="W3243" s="91"/>
      <c r="X3243" s="71" t="s">
        <v>10335</v>
      </c>
      <c r="Y3243" s="71" t="s">
        <v>10342</v>
      </c>
      <c r="Z3243" s="79" t="s">
        <v>10629</v>
      </c>
      <c r="AA3243" s="89"/>
      <c r="AB3243" s="89"/>
      <c r="AC3243" s="89"/>
      <c r="AD3243" s="89"/>
      <c r="AE3243" s="97" t="s">
        <v>13357</v>
      </c>
      <c r="AF3243" s="89"/>
      <c r="AG3243" s="89"/>
      <c r="AH3243" s="89"/>
      <c r="AI3243" s="67" t="s">
        <v>10647</v>
      </c>
      <c r="AJ3243" s="79" t="s">
        <v>42</v>
      </c>
      <c r="AK3243" s="68"/>
      <c r="AL3243" s="68"/>
      <c r="AM3243" s="68"/>
      <c r="AN3243" s="110"/>
      <c r="AO3243" s="110"/>
      <c r="AP3243" s="107"/>
      <c r="AQ3243" s="68"/>
    </row>
    <row r="3244" customFormat="false" ht="15" hidden="false" customHeight="false" outlineLevel="0" collapsed="false">
      <c r="B3244" s="1" t="str">
        <f aca="false">поверители!$E3244</f>
        <v>Р00186</v>
      </c>
      <c r="C3244" s="64" t="s">
        <v>428</v>
      </c>
      <c r="D3244" s="87"/>
      <c r="E3244" s="81" t="s">
        <v>13982</v>
      </c>
      <c r="F3244" s="87"/>
      <c r="G3244" s="63" t="s">
        <v>10335</v>
      </c>
      <c r="H3244" s="81" t="s">
        <v>404</v>
      </c>
      <c r="I3244" s="67" t="s">
        <v>10453</v>
      </c>
      <c r="J3244" s="89"/>
      <c r="K3244" s="89"/>
      <c r="L3244" s="89"/>
      <c r="M3244" s="89"/>
      <c r="N3244" s="89"/>
      <c r="O3244" s="71" t="s">
        <v>10335</v>
      </c>
      <c r="P3244" s="71"/>
      <c r="Q3244" s="71" t="s">
        <v>10338</v>
      </c>
      <c r="R3244" s="79" t="s">
        <v>10339</v>
      </c>
      <c r="S3244" s="95" t="n">
        <v>45224</v>
      </c>
      <c r="T3244" s="95" t="n">
        <v>45589</v>
      </c>
      <c r="U3244" s="87" t="s">
        <v>10340</v>
      </c>
      <c r="V3244" s="87" t="s">
        <v>10341</v>
      </c>
      <c r="W3244" s="91"/>
      <c r="X3244" s="71" t="s">
        <v>10335</v>
      </c>
      <c r="Y3244" s="71" t="s">
        <v>10342</v>
      </c>
      <c r="Z3244" s="79" t="s">
        <v>10629</v>
      </c>
      <c r="AA3244" s="89"/>
      <c r="AB3244" s="89"/>
      <c r="AC3244" s="89"/>
      <c r="AD3244" s="89"/>
      <c r="AE3244" s="97" t="s">
        <v>13357</v>
      </c>
      <c r="AF3244" s="89"/>
      <c r="AG3244" s="89"/>
      <c r="AH3244" s="89"/>
      <c r="AI3244" s="67" t="s">
        <v>10647</v>
      </c>
      <c r="AJ3244" s="79" t="s">
        <v>42</v>
      </c>
      <c r="AK3244" s="68"/>
      <c r="AL3244" s="68"/>
      <c r="AM3244" s="68"/>
      <c r="AN3244" s="110"/>
      <c r="AO3244" s="110"/>
      <c r="AP3244" s="107"/>
      <c r="AQ3244" s="68"/>
    </row>
    <row r="3245" customFormat="false" ht="15" hidden="false" customHeight="false" outlineLevel="0" collapsed="false">
      <c r="B3245" s="1" t="str">
        <f aca="false">поверители!$E3245</f>
        <v>00163</v>
      </c>
      <c r="C3245" s="64" t="s">
        <v>10041</v>
      </c>
      <c r="D3245" s="87"/>
      <c r="E3245" s="67" t="s">
        <v>13983</v>
      </c>
      <c r="F3245" s="87"/>
      <c r="G3245" s="63" t="s">
        <v>10335</v>
      </c>
      <c r="H3245" s="63" t="s">
        <v>10914</v>
      </c>
      <c r="I3245" s="67" t="s">
        <v>10670</v>
      </c>
      <c r="J3245" s="89"/>
      <c r="K3245" s="89"/>
      <c r="L3245" s="89"/>
      <c r="M3245" s="89"/>
      <c r="N3245" s="89"/>
      <c r="O3245" s="71" t="s">
        <v>10335</v>
      </c>
      <c r="P3245" s="71"/>
      <c r="Q3245" s="71" t="s">
        <v>10338</v>
      </c>
      <c r="R3245" s="79" t="s">
        <v>10339</v>
      </c>
      <c r="S3245" s="95" t="n">
        <v>45224</v>
      </c>
      <c r="T3245" s="95" t="n">
        <v>45589</v>
      </c>
      <c r="U3245" s="87" t="s">
        <v>10340</v>
      </c>
      <c r="V3245" s="87" t="s">
        <v>10341</v>
      </c>
      <c r="W3245" s="91"/>
      <c r="X3245" s="71" t="s">
        <v>10335</v>
      </c>
      <c r="Y3245" s="71" t="s">
        <v>10342</v>
      </c>
      <c r="Z3245" s="79" t="s">
        <v>10629</v>
      </c>
      <c r="AA3245" s="89"/>
      <c r="AB3245" s="89"/>
      <c r="AC3245" s="89"/>
      <c r="AD3245" s="89"/>
      <c r="AE3245" s="97" t="s">
        <v>13357</v>
      </c>
      <c r="AF3245" s="89"/>
      <c r="AG3245" s="89"/>
      <c r="AH3245" s="89"/>
      <c r="AI3245" s="67" t="s">
        <v>10562</v>
      </c>
      <c r="AJ3245" s="79" t="s">
        <v>42</v>
      </c>
      <c r="AK3245" s="68"/>
      <c r="AL3245" s="68"/>
      <c r="AM3245" s="68"/>
      <c r="AN3245" s="110"/>
      <c r="AO3245" s="110"/>
      <c r="AP3245" s="107"/>
      <c r="AQ3245" s="68"/>
    </row>
    <row r="3246" customFormat="false" ht="15" hidden="false" customHeight="false" outlineLevel="0" collapsed="false">
      <c r="B3246" s="1" t="str">
        <f aca="false">поверители!$E3246</f>
        <v>00670</v>
      </c>
      <c r="C3246" s="64" t="s">
        <v>828</v>
      </c>
      <c r="D3246" s="87"/>
      <c r="E3246" s="81" t="s">
        <v>13984</v>
      </c>
      <c r="F3246" s="87"/>
      <c r="G3246" s="63" t="s">
        <v>10335</v>
      </c>
      <c r="H3246" s="81" t="s">
        <v>294</v>
      </c>
      <c r="I3246" s="67" t="s">
        <v>10363</v>
      </c>
      <c r="J3246" s="89"/>
      <c r="K3246" s="89"/>
      <c r="L3246" s="89"/>
      <c r="M3246" s="89"/>
      <c r="N3246" s="89"/>
      <c r="O3246" s="71" t="s">
        <v>10335</v>
      </c>
      <c r="P3246" s="71"/>
      <c r="Q3246" s="71" t="s">
        <v>10338</v>
      </c>
      <c r="R3246" s="79" t="s">
        <v>10339</v>
      </c>
      <c r="S3246" s="95" t="n">
        <v>45224</v>
      </c>
      <c r="T3246" s="95" t="n">
        <v>45954</v>
      </c>
      <c r="U3246" s="87" t="s">
        <v>10340</v>
      </c>
      <c r="V3246" s="87" t="s">
        <v>10341</v>
      </c>
      <c r="W3246" s="91"/>
      <c r="X3246" s="71" t="s">
        <v>10335</v>
      </c>
      <c r="Y3246" s="71" t="s">
        <v>10342</v>
      </c>
      <c r="Z3246" s="79" t="s">
        <v>10629</v>
      </c>
      <c r="AA3246" s="89"/>
      <c r="AB3246" s="89"/>
      <c r="AC3246" s="89"/>
      <c r="AD3246" s="89"/>
      <c r="AE3246" s="97" t="s">
        <v>13357</v>
      </c>
      <c r="AF3246" s="89"/>
      <c r="AG3246" s="89"/>
      <c r="AH3246" s="89"/>
      <c r="AI3246" s="67" t="s">
        <v>10562</v>
      </c>
      <c r="AJ3246" s="79" t="s">
        <v>42</v>
      </c>
      <c r="AK3246" s="68"/>
      <c r="AL3246" s="68"/>
      <c r="AM3246" s="68"/>
      <c r="AN3246" s="110"/>
      <c r="AO3246" s="110"/>
      <c r="AP3246" s="107"/>
      <c r="AQ3246" s="68"/>
    </row>
    <row r="3247" customFormat="false" ht="15" hidden="false" customHeight="false" outlineLevel="0" collapsed="false">
      <c r="B3247" s="1" t="str">
        <f aca="false">поверители!$E3247</f>
        <v>00673</v>
      </c>
      <c r="C3247" s="64" t="s">
        <v>724</v>
      </c>
      <c r="D3247" s="87"/>
      <c r="E3247" s="67" t="s">
        <v>13985</v>
      </c>
      <c r="F3247" s="87"/>
      <c r="G3247" s="63" t="s">
        <v>10335</v>
      </c>
      <c r="H3247" s="81" t="s">
        <v>415</v>
      </c>
      <c r="I3247" s="67" t="s">
        <v>10652</v>
      </c>
      <c r="J3247" s="89"/>
      <c r="K3247" s="89"/>
      <c r="L3247" s="89"/>
      <c r="M3247" s="89"/>
      <c r="N3247" s="89"/>
      <c r="O3247" s="71" t="s">
        <v>10335</v>
      </c>
      <c r="P3247" s="71"/>
      <c r="Q3247" s="71" t="s">
        <v>10338</v>
      </c>
      <c r="R3247" s="79" t="s">
        <v>10339</v>
      </c>
      <c r="S3247" s="95" t="n">
        <v>45224</v>
      </c>
      <c r="T3247" s="95" t="n">
        <v>45954</v>
      </c>
      <c r="U3247" s="87" t="s">
        <v>10340</v>
      </c>
      <c r="V3247" s="87" t="s">
        <v>10341</v>
      </c>
      <c r="W3247" s="91"/>
      <c r="X3247" s="71" t="s">
        <v>10335</v>
      </c>
      <c r="Y3247" s="71" t="s">
        <v>10342</v>
      </c>
      <c r="Z3247" s="79" t="s">
        <v>10629</v>
      </c>
      <c r="AA3247" s="89"/>
      <c r="AB3247" s="89"/>
      <c r="AC3247" s="89"/>
      <c r="AD3247" s="89"/>
      <c r="AE3247" s="97" t="s">
        <v>13357</v>
      </c>
      <c r="AF3247" s="89"/>
      <c r="AG3247" s="89"/>
      <c r="AH3247" s="89"/>
      <c r="AI3247" s="67" t="s">
        <v>10647</v>
      </c>
      <c r="AJ3247" s="79" t="s">
        <v>42</v>
      </c>
      <c r="AK3247" s="68"/>
      <c r="AL3247" s="68"/>
      <c r="AM3247" s="68"/>
      <c r="AN3247" s="110"/>
      <c r="AO3247" s="110"/>
      <c r="AP3247" s="107"/>
      <c r="AQ3247" s="68"/>
    </row>
    <row r="3248" customFormat="false" ht="15" hidden="false" customHeight="false" outlineLevel="0" collapsed="false">
      <c r="B3248" s="1" t="str">
        <f aca="false">поверители!$E3248</f>
        <v>00677</v>
      </c>
      <c r="C3248" s="64" t="s">
        <v>317</v>
      </c>
      <c r="D3248" s="87"/>
      <c r="E3248" s="67" t="s">
        <v>13986</v>
      </c>
      <c r="F3248" s="87"/>
      <c r="G3248" s="63" t="s">
        <v>10335</v>
      </c>
      <c r="H3248" s="63" t="s">
        <v>6584</v>
      </c>
      <c r="I3248" s="67" t="s">
        <v>10667</v>
      </c>
      <c r="J3248" s="89"/>
      <c r="K3248" s="89"/>
      <c r="L3248" s="89"/>
      <c r="M3248" s="89"/>
      <c r="N3248" s="89"/>
      <c r="O3248" s="71" t="s">
        <v>10335</v>
      </c>
      <c r="P3248" s="71"/>
      <c r="Q3248" s="71" t="s">
        <v>10338</v>
      </c>
      <c r="R3248" s="79" t="s">
        <v>10339</v>
      </c>
      <c r="S3248" s="95" t="n">
        <v>45224</v>
      </c>
      <c r="T3248" s="95" t="n">
        <v>45954</v>
      </c>
      <c r="U3248" s="87" t="s">
        <v>10340</v>
      </c>
      <c r="V3248" s="87" t="s">
        <v>10341</v>
      </c>
      <c r="W3248" s="91"/>
      <c r="X3248" s="71" t="s">
        <v>10335</v>
      </c>
      <c r="Y3248" s="71" t="s">
        <v>10342</v>
      </c>
      <c r="Z3248" s="79" t="s">
        <v>10629</v>
      </c>
      <c r="AA3248" s="89"/>
      <c r="AB3248" s="89"/>
      <c r="AC3248" s="89"/>
      <c r="AD3248" s="89"/>
      <c r="AE3248" s="97" t="s">
        <v>13355</v>
      </c>
      <c r="AF3248" s="89"/>
      <c r="AG3248" s="89"/>
      <c r="AH3248" s="89"/>
      <c r="AI3248" s="67" t="s">
        <v>10650</v>
      </c>
      <c r="AJ3248" s="79" t="s">
        <v>42</v>
      </c>
      <c r="AK3248" s="68"/>
      <c r="AL3248" s="68"/>
      <c r="AM3248" s="68"/>
      <c r="AN3248" s="110"/>
      <c r="AO3248" s="110"/>
      <c r="AP3248" s="107"/>
      <c r="AQ3248" s="68"/>
    </row>
    <row r="3249" customFormat="false" ht="15" hidden="false" customHeight="false" outlineLevel="0" collapsed="false">
      <c r="B3249" s="1" t="str">
        <f aca="false">поверители!$E3249</f>
        <v>01409</v>
      </c>
      <c r="C3249" s="64" t="s">
        <v>291</v>
      </c>
      <c r="D3249" s="87"/>
      <c r="E3249" s="67" t="s">
        <v>13987</v>
      </c>
      <c r="F3249" s="87"/>
      <c r="G3249" s="63" t="s">
        <v>10335</v>
      </c>
      <c r="H3249" s="81" t="s">
        <v>404</v>
      </c>
      <c r="I3249" s="67" t="s">
        <v>10670</v>
      </c>
      <c r="J3249" s="89"/>
      <c r="K3249" s="89"/>
      <c r="L3249" s="89"/>
      <c r="M3249" s="89"/>
      <c r="N3249" s="89"/>
      <c r="O3249" s="71" t="s">
        <v>10335</v>
      </c>
      <c r="P3249" s="71"/>
      <c r="Q3249" s="71" t="s">
        <v>10338</v>
      </c>
      <c r="R3249" s="79" t="s">
        <v>10339</v>
      </c>
      <c r="S3249" s="95" t="n">
        <v>45224</v>
      </c>
      <c r="T3249" s="95" t="n">
        <v>45589</v>
      </c>
      <c r="U3249" s="87" t="s">
        <v>10340</v>
      </c>
      <c r="V3249" s="87" t="s">
        <v>10341</v>
      </c>
      <c r="W3249" s="91"/>
      <c r="X3249" s="71" t="s">
        <v>10335</v>
      </c>
      <c r="Y3249" s="71" t="s">
        <v>10342</v>
      </c>
      <c r="Z3249" s="79" t="s">
        <v>10629</v>
      </c>
      <c r="AA3249" s="89"/>
      <c r="AB3249" s="89"/>
      <c r="AC3249" s="89"/>
      <c r="AD3249" s="89"/>
      <c r="AE3249" s="97" t="s">
        <v>13357</v>
      </c>
      <c r="AF3249" s="89"/>
      <c r="AG3249" s="89"/>
      <c r="AH3249" s="89"/>
      <c r="AI3249" s="67" t="s">
        <v>10647</v>
      </c>
      <c r="AJ3249" s="79" t="s">
        <v>42</v>
      </c>
      <c r="AK3249" s="68"/>
      <c r="AL3249" s="68"/>
      <c r="AM3249" s="68"/>
      <c r="AN3249" s="110"/>
      <c r="AO3249" s="110"/>
      <c r="AP3249" s="107"/>
      <c r="AQ3249" s="68"/>
    </row>
    <row r="3250" customFormat="false" ht="15" hidden="false" customHeight="false" outlineLevel="0" collapsed="false">
      <c r="B3250" s="1" t="str">
        <f aca="false">поверители!$E3250</f>
        <v>04446</v>
      </c>
      <c r="C3250" s="64" t="s">
        <v>323</v>
      </c>
      <c r="D3250" s="87"/>
      <c r="E3250" s="67" t="s">
        <v>13988</v>
      </c>
      <c r="F3250" s="87"/>
      <c r="G3250" s="63" t="s">
        <v>10335</v>
      </c>
      <c r="H3250" s="81" t="s">
        <v>763</v>
      </c>
      <c r="I3250" s="67" t="s">
        <v>10652</v>
      </c>
      <c r="J3250" s="89"/>
      <c r="K3250" s="89"/>
      <c r="L3250" s="89"/>
      <c r="M3250" s="89"/>
      <c r="N3250" s="89"/>
      <c r="O3250" s="71" t="s">
        <v>10335</v>
      </c>
      <c r="P3250" s="71"/>
      <c r="Q3250" s="71" t="s">
        <v>10338</v>
      </c>
      <c r="R3250" s="79" t="s">
        <v>10339</v>
      </c>
      <c r="S3250" s="95" t="n">
        <v>45224</v>
      </c>
      <c r="T3250" s="95" t="n">
        <v>45954</v>
      </c>
      <c r="U3250" s="87" t="s">
        <v>10340</v>
      </c>
      <c r="V3250" s="87" t="s">
        <v>10341</v>
      </c>
      <c r="W3250" s="91"/>
      <c r="X3250" s="71" t="s">
        <v>10335</v>
      </c>
      <c r="Y3250" s="71" t="s">
        <v>10342</v>
      </c>
      <c r="Z3250" s="79" t="s">
        <v>10629</v>
      </c>
      <c r="AA3250" s="89"/>
      <c r="AB3250" s="89"/>
      <c r="AC3250" s="89"/>
      <c r="AD3250" s="89"/>
      <c r="AE3250" s="97" t="s">
        <v>13357</v>
      </c>
      <c r="AF3250" s="89"/>
      <c r="AG3250" s="89"/>
      <c r="AH3250" s="89"/>
      <c r="AI3250" s="67" t="s">
        <v>10845</v>
      </c>
      <c r="AJ3250" s="79" t="s">
        <v>42</v>
      </c>
      <c r="AK3250" s="68"/>
      <c r="AL3250" s="68"/>
      <c r="AM3250" s="68"/>
      <c r="AN3250" s="110"/>
      <c r="AO3250" s="110"/>
      <c r="AP3250" s="107"/>
      <c r="AQ3250" s="68"/>
    </row>
    <row r="3251" customFormat="false" ht="15" hidden="false" customHeight="false" outlineLevel="0" collapsed="false">
      <c r="B3251" s="1" t="str">
        <f aca="false">поверители!$E3251</f>
        <v>04458</v>
      </c>
      <c r="C3251" s="64" t="s">
        <v>291</v>
      </c>
      <c r="D3251" s="87"/>
      <c r="E3251" s="67" t="s">
        <v>13989</v>
      </c>
      <c r="F3251" s="87"/>
      <c r="G3251" s="63" t="s">
        <v>10335</v>
      </c>
      <c r="H3251" s="81" t="s">
        <v>404</v>
      </c>
      <c r="I3251" s="67" t="s">
        <v>10670</v>
      </c>
      <c r="J3251" s="89"/>
      <c r="K3251" s="89"/>
      <c r="L3251" s="89"/>
      <c r="M3251" s="89"/>
      <c r="N3251" s="89"/>
      <c r="O3251" s="71" t="s">
        <v>10335</v>
      </c>
      <c r="P3251" s="71"/>
      <c r="Q3251" s="71" t="s">
        <v>10338</v>
      </c>
      <c r="R3251" s="79" t="s">
        <v>10339</v>
      </c>
      <c r="S3251" s="95" t="n">
        <v>45224</v>
      </c>
      <c r="T3251" s="95" t="n">
        <v>45589</v>
      </c>
      <c r="U3251" s="87" t="s">
        <v>10340</v>
      </c>
      <c r="V3251" s="87" t="s">
        <v>10341</v>
      </c>
      <c r="W3251" s="91"/>
      <c r="X3251" s="71" t="s">
        <v>10335</v>
      </c>
      <c r="Y3251" s="71" t="s">
        <v>10342</v>
      </c>
      <c r="Z3251" s="79" t="s">
        <v>10629</v>
      </c>
      <c r="AA3251" s="89"/>
      <c r="AB3251" s="89"/>
      <c r="AC3251" s="89"/>
      <c r="AD3251" s="89"/>
      <c r="AE3251" s="97" t="s">
        <v>13355</v>
      </c>
      <c r="AF3251" s="89"/>
      <c r="AG3251" s="89"/>
      <c r="AH3251" s="89"/>
      <c r="AI3251" s="67" t="s">
        <v>10650</v>
      </c>
      <c r="AJ3251" s="79" t="s">
        <v>42</v>
      </c>
      <c r="AK3251" s="68"/>
      <c r="AL3251" s="68"/>
      <c r="AM3251" s="68"/>
      <c r="AN3251" s="110"/>
      <c r="AO3251" s="110"/>
      <c r="AP3251" s="107"/>
      <c r="AQ3251" s="68"/>
    </row>
    <row r="3252" customFormat="false" ht="15" hidden="false" customHeight="false" outlineLevel="0" collapsed="false">
      <c r="B3252" s="1" t="str">
        <f aca="false">поверители!$E3252</f>
        <v>04461</v>
      </c>
      <c r="C3252" s="64" t="s">
        <v>323</v>
      </c>
      <c r="D3252" s="87"/>
      <c r="E3252" s="67" t="s">
        <v>13990</v>
      </c>
      <c r="F3252" s="87"/>
      <c r="G3252" s="63" t="s">
        <v>10335</v>
      </c>
      <c r="H3252" s="63" t="s">
        <v>763</v>
      </c>
      <c r="I3252" s="67" t="s">
        <v>10652</v>
      </c>
      <c r="J3252" s="89"/>
      <c r="K3252" s="89"/>
      <c r="L3252" s="89"/>
      <c r="M3252" s="89"/>
      <c r="N3252" s="89"/>
      <c r="O3252" s="71" t="s">
        <v>10335</v>
      </c>
      <c r="P3252" s="71"/>
      <c r="Q3252" s="71" t="s">
        <v>10338</v>
      </c>
      <c r="R3252" s="79" t="s">
        <v>10339</v>
      </c>
      <c r="S3252" s="95" t="n">
        <v>45224</v>
      </c>
      <c r="T3252" s="95" t="n">
        <v>45954</v>
      </c>
      <c r="U3252" s="87" t="s">
        <v>10340</v>
      </c>
      <c r="V3252" s="87" t="s">
        <v>10341</v>
      </c>
      <c r="W3252" s="91"/>
      <c r="X3252" s="71" t="s">
        <v>10335</v>
      </c>
      <c r="Y3252" s="71" t="s">
        <v>10342</v>
      </c>
      <c r="Z3252" s="79" t="s">
        <v>10629</v>
      </c>
      <c r="AA3252" s="89"/>
      <c r="AB3252" s="89"/>
      <c r="AC3252" s="89"/>
      <c r="AD3252" s="89"/>
      <c r="AE3252" s="97" t="s">
        <v>13791</v>
      </c>
      <c r="AF3252" s="89"/>
      <c r="AG3252" s="89"/>
      <c r="AH3252" s="89"/>
      <c r="AI3252" s="67" t="s">
        <v>13991</v>
      </c>
      <c r="AJ3252" s="79" t="s">
        <v>42</v>
      </c>
      <c r="AK3252" s="68"/>
      <c r="AL3252" s="68"/>
      <c r="AM3252" s="68"/>
      <c r="AN3252" s="110"/>
      <c r="AO3252" s="110"/>
      <c r="AP3252" s="107"/>
      <c r="AQ3252" s="68"/>
    </row>
    <row r="3253" customFormat="false" ht="15" hidden="false" customHeight="false" outlineLevel="0" collapsed="false">
      <c r="B3253" s="1" t="str">
        <f aca="false">поверители!$E3253</f>
        <v>04736</v>
      </c>
      <c r="C3253" s="64" t="s">
        <v>724</v>
      </c>
      <c r="D3253" s="87"/>
      <c r="E3253" s="81" t="s">
        <v>13992</v>
      </c>
      <c r="F3253" s="87"/>
      <c r="G3253" s="63" t="s">
        <v>10335</v>
      </c>
      <c r="H3253" s="81" t="s">
        <v>415</v>
      </c>
      <c r="I3253" s="67" t="s">
        <v>10652</v>
      </c>
      <c r="J3253" s="89"/>
      <c r="K3253" s="89"/>
      <c r="L3253" s="89"/>
      <c r="M3253" s="89"/>
      <c r="N3253" s="89"/>
      <c r="O3253" s="71" t="s">
        <v>10335</v>
      </c>
      <c r="P3253" s="71"/>
      <c r="Q3253" s="71" t="s">
        <v>10338</v>
      </c>
      <c r="R3253" s="79" t="s">
        <v>10339</v>
      </c>
      <c r="S3253" s="95" t="n">
        <v>45224</v>
      </c>
      <c r="T3253" s="95" t="n">
        <v>45954</v>
      </c>
      <c r="U3253" s="87" t="s">
        <v>10340</v>
      </c>
      <c r="V3253" s="87" t="s">
        <v>10341</v>
      </c>
      <c r="W3253" s="91"/>
      <c r="X3253" s="71" t="s">
        <v>10335</v>
      </c>
      <c r="Y3253" s="71" t="s">
        <v>10342</v>
      </c>
      <c r="Z3253" s="79" t="s">
        <v>10629</v>
      </c>
      <c r="AA3253" s="89"/>
      <c r="AB3253" s="89"/>
      <c r="AC3253" s="89"/>
      <c r="AD3253" s="89"/>
      <c r="AE3253" s="97" t="s">
        <v>13357</v>
      </c>
      <c r="AF3253" s="89"/>
      <c r="AG3253" s="89"/>
      <c r="AH3253" s="89"/>
      <c r="AI3253" s="67" t="s">
        <v>10647</v>
      </c>
      <c r="AJ3253" s="79" t="s">
        <v>42</v>
      </c>
      <c r="AK3253" s="68"/>
      <c r="AL3253" s="68"/>
      <c r="AM3253" s="68"/>
      <c r="AN3253" s="110"/>
      <c r="AO3253" s="110"/>
      <c r="AP3253" s="107"/>
      <c r="AQ3253" s="68"/>
    </row>
    <row r="3254" customFormat="false" ht="15" hidden="false" customHeight="false" outlineLevel="0" collapsed="false">
      <c r="B3254" s="1" t="str">
        <f aca="false">поверители!$E3254</f>
        <v>04926</v>
      </c>
      <c r="C3254" s="64" t="s">
        <v>428</v>
      </c>
      <c r="D3254" s="87"/>
      <c r="E3254" s="81" t="s">
        <v>13993</v>
      </c>
      <c r="F3254" s="87"/>
      <c r="G3254" s="63" t="s">
        <v>10335</v>
      </c>
      <c r="H3254" s="81" t="s">
        <v>404</v>
      </c>
      <c r="I3254" s="67" t="s">
        <v>10649</v>
      </c>
      <c r="J3254" s="89"/>
      <c r="K3254" s="89"/>
      <c r="L3254" s="89"/>
      <c r="M3254" s="89"/>
      <c r="N3254" s="89"/>
      <c r="O3254" s="71" t="s">
        <v>10335</v>
      </c>
      <c r="P3254" s="71"/>
      <c r="Q3254" s="71" t="s">
        <v>10338</v>
      </c>
      <c r="R3254" s="79" t="s">
        <v>10339</v>
      </c>
      <c r="S3254" s="95" t="n">
        <v>45224</v>
      </c>
      <c r="T3254" s="95" t="n">
        <v>45589</v>
      </c>
      <c r="U3254" s="87" t="s">
        <v>10340</v>
      </c>
      <c r="V3254" s="87" t="s">
        <v>10341</v>
      </c>
      <c r="W3254" s="91"/>
      <c r="X3254" s="71" t="s">
        <v>10335</v>
      </c>
      <c r="Y3254" s="71" t="s">
        <v>10342</v>
      </c>
      <c r="Z3254" s="79" t="s">
        <v>10629</v>
      </c>
      <c r="AA3254" s="89"/>
      <c r="AB3254" s="89"/>
      <c r="AC3254" s="89"/>
      <c r="AD3254" s="89"/>
      <c r="AE3254" s="97" t="s">
        <v>13355</v>
      </c>
      <c r="AF3254" s="89"/>
      <c r="AG3254" s="89"/>
      <c r="AH3254" s="89"/>
      <c r="AI3254" s="67" t="s">
        <v>10650</v>
      </c>
      <c r="AJ3254" s="79" t="s">
        <v>42</v>
      </c>
      <c r="AK3254" s="68"/>
      <c r="AL3254" s="68"/>
      <c r="AM3254" s="68"/>
      <c r="AN3254" s="110"/>
      <c r="AO3254" s="110"/>
      <c r="AP3254" s="107"/>
      <c r="AQ3254" s="68"/>
    </row>
    <row r="3255" customFormat="false" ht="15" hidden="false" customHeight="false" outlineLevel="0" collapsed="false">
      <c r="B3255" s="1" t="str">
        <f aca="false">поверители!$E3255</f>
        <v>04929</v>
      </c>
      <c r="C3255" s="64" t="s">
        <v>428</v>
      </c>
      <c r="D3255" s="87"/>
      <c r="E3255" s="81" t="s">
        <v>13994</v>
      </c>
      <c r="F3255" s="87"/>
      <c r="G3255" s="63" t="s">
        <v>10335</v>
      </c>
      <c r="H3255" s="81" t="s">
        <v>404</v>
      </c>
      <c r="I3255" s="67" t="s">
        <v>10652</v>
      </c>
      <c r="J3255" s="89"/>
      <c r="K3255" s="89"/>
      <c r="L3255" s="89"/>
      <c r="M3255" s="89"/>
      <c r="N3255" s="89"/>
      <c r="O3255" s="71" t="s">
        <v>10335</v>
      </c>
      <c r="P3255" s="71"/>
      <c r="Q3255" s="71" t="s">
        <v>10338</v>
      </c>
      <c r="R3255" s="79" t="s">
        <v>10339</v>
      </c>
      <c r="S3255" s="95" t="n">
        <v>45224</v>
      </c>
      <c r="T3255" s="95" t="n">
        <v>45589</v>
      </c>
      <c r="U3255" s="87" t="s">
        <v>10340</v>
      </c>
      <c r="V3255" s="87" t="s">
        <v>10341</v>
      </c>
      <c r="W3255" s="91"/>
      <c r="X3255" s="71" t="s">
        <v>10335</v>
      </c>
      <c r="Y3255" s="71" t="s">
        <v>10342</v>
      </c>
      <c r="Z3255" s="79" t="s">
        <v>10629</v>
      </c>
      <c r="AA3255" s="89"/>
      <c r="AB3255" s="89"/>
      <c r="AC3255" s="89"/>
      <c r="AD3255" s="89"/>
      <c r="AE3255" s="97" t="s">
        <v>13355</v>
      </c>
      <c r="AF3255" s="89"/>
      <c r="AG3255" s="89"/>
      <c r="AH3255" s="89"/>
      <c r="AI3255" s="67" t="s">
        <v>10650</v>
      </c>
      <c r="AJ3255" s="79" t="s">
        <v>42</v>
      </c>
      <c r="AK3255" s="68"/>
      <c r="AL3255" s="68"/>
      <c r="AM3255" s="68"/>
      <c r="AN3255" s="110"/>
      <c r="AO3255" s="110"/>
      <c r="AP3255" s="107"/>
      <c r="AQ3255" s="68"/>
    </row>
    <row r="3256" customFormat="false" ht="15" hidden="false" customHeight="false" outlineLevel="0" collapsed="false">
      <c r="B3256" s="1" t="str">
        <f aca="false">поверители!$E3256</f>
        <v>04930</v>
      </c>
      <c r="C3256" s="64" t="s">
        <v>291</v>
      </c>
      <c r="D3256" s="87"/>
      <c r="E3256" s="81" t="s">
        <v>13995</v>
      </c>
      <c r="F3256" s="87"/>
      <c r="G3256" s="63" t="s">
        <v>10335</v>
      </c>
      <c r="H3256" s="81" t="s">
        <v>404</v>
      </c>
      <c r="I3256" s="67" t="s">
        <v>10458</v>
      </c>
      <c r="J3256" s="89"/>
      <c r="K3256" s="89"/>
      <c r="L3256" s="89"/>
      <c r="M3256" s="89"/>
      <c r="N3256" s="89"/>
      <c r="O3256" s="71" t="s">
        <v>10335</v>
      </c>
      <c r="P3256" s="71"/>
      <c r="Q3256" s="71" t="s">
        <v>10338</v>
      </c>
      <c r="R3256" s="79" t="s">
        <v>10339</v>
      </c>
      <c r="S3256" s="95" t="n">
        <v>45224</v>
      </c>
      <c r="T3256" s="95" t="n">
        <v>45589</v>
      </c>
      <c r="U3256" s="87" t="s">
        <v>10340</v>
      </c>
      <c r="V3256" s="87" t="s">
        <v>10341</v>
      </c>
      <c r="W3256" s="91"/>
      <c r="X3256" s="71" t="s">
        <v>10335</v>
      </c>
      <c r="Y3256" s="71" t="s">
        <v>10342</v>
      </c>
      <c r="Z3256" s="79" t="s">
        <v>10629</v>
      </c>
      <c r="AA3256" s="89"/>
      <c r="AB3256" s="89"/>
      <c r="AC3256" s="89"/>
      <c r="AD3256" s="89"/>
      <c r="AE3256" s="97" t="s">
        <v>13355</v>
      </c>
      <c r="AF3256" s="89"/>
      <c r="AG3256" s="89"/>
      <c r="AH3256" s="89"/>
      <c r="AI3256" s="67" t="s">
        <v>10650</v>
      </c>
      <c r="AJ3256" s="79" t="s">
        <v>42</v>
      </c>
      <c r="AK3256" s="68"/>
      <c r="AL3256" s="68"/>
      <c r="AM3256" s="68"/>
      <c r="AN3256" s="110"/>
      <c r="AO3256" s="110"/>
      <c r="AP3256" s="107"/>
      <c r="AQ3256" s="68"/>
    </row>
    <row r="3257" customFormat="false" ht="15" hidden="false" customHeight="false" outlineLevel="0" collapsed="false">
      <c r="B3257" s="1" t="str">
        <f aca="false">поверители!$E3257</f>
        <v>04932</v>
      </c>
      <c r="C3257" s="64" t="s">
        <v>291</v>
      </c>
      <c r="D3257" s="87"/>
      <c r="E3257" s="81" t="s">
        <v>13996</v>
      </c>
      <c r="F3257" s="87"/>
      <c r="G3257" s="63" t="s">
        <v>10335</v>
      </c>
      <c r="H3257" s="81" t="s">
        <v>404</v>
      </c>
      <c r="I3257" s="67" t="s">
        <v>10458</v>
      </c>
      <c r="J3257" s="89"/>
      <c r="K3257" s="89"/>
      <c r="L3257" s="89"/>
      <c r="M3257" s="89"/>
      <c r="N3257" s="89"/>
      <c r="O3257" s="71" t="s">
        <v>10335</v>
      </c>
      <c r="P3257" s="71"/>
      <c r="Q3257" s="71" t="s">
        <v>10338</v>
      </c>
      <c r="R3257" s="79" t="s">
        <v>10339</v>
      </c>
      <c r="S3257" s="95" t="n">
        <v>45224</v>
      </c>
      <c r="T3257" s="95" t="n">
        <v>45589</v>
      </c>
      <c r="U3257" s="87" t="s">
        <v>10340</v>
      </c>
      <c r="V3257" s="87" t="s">
        <v>10341</v>
      </c>
      <c r="W3257" s="91"/>
      <c r="X3257" s="71" t="s">
        <v>10335</v>
      </c>
      <c r="Y3257" s="71" t="s">
        <v>10342</v>
      </c>
      <c r="Z3257" s="79" t="s">
        <v>10629</v>
      </c>
      <c r="AA3257" s="89"/>
      <c r="AB3257" s="89"/>
      <c r="AC3257" s="89"/>
      <c r="AD3257" s="89"/>
      <c r="AE3257" s="97" t="s">
        <v>13355</v>
      </c>
      <c r="AF3257" s="89"/>
      <c r="AG3257" s="89"/>
      <c r="AH3257" s="89"/>
      <c r="AI3257" s="67" t="s">
        <v>10650</v>
      </c>
      <c r="AJ3257" s="79" t="s">
        <v>42</v>
      </c>
      <c r="AK3257" s="68"/>
      <c r="AL3257" s="68"/>
      <c r="AM3257" s="68"/>
      <c r="AN3257" s="110"/>
      <c r="AO3257" s="110"/>
      <c r="AP3257" s="107"/>
      <c r="AQ3257" s="68"/>
    </row>
    <row r="3258" customFormat="false" ht="15" hidden="false" customHeight="false" outlineLevel="0" collapsed="false">
      <c r="B3258" s="1" t="str">
        <f aca="false">поверители!$E3258</f>
        <v>04934</v>
      </c>
      <c r="C3258" s="64" t="s">
        <v>428</v>
      </c>
      <c r="D3258" s="87"/>
      <c r="E3258" s="81" t="s">
        <v>13997</v>
      </c>
      <c r="F3258" s="87"/>
      <c r="G3258" s="63" t="s">
        <v>10335</v>
      </c>
      <c r="H3258" s="81" t="s">
        <v>404</v>
      </c>
      <c r="I3258" s="67" t="s">
        <v>10374</v>
      </c>
      <c r="J3258" s="89"/>
      <c r="K3258" s="89"/>
      <c r="L3258" s="89"/>
      <c r="M3258" s="89"/>
      <c r="N3258" s="89"/>
      <c r="O3258" s="71" t="s">
        <v>10335</v>
      </c>
      <c r="P3258" s="71"/>
      <c r="Q3258" s="71" t="s">
        <v>10338</v>
      </c>
      <c r="R3258" s="79" t="s">
        <v>10339</v>
      </c>
      <c r="S3258" s="95" t="n">
        <v>45224</v>
      </c>
      <c r="T3258" s="95" t="n">
        <v>45589</v>
      </c>
      <c r="U3258" s="87" t="s">
        <v>10340</v>
      </c>
      <c r="V3258" s="87" t="s">
        <v>10341</v>
      </c>
      <c r="W3258" s="91"/>
      <c r="X3258" s="71" t="s">
        <v>10335</v>
      </c>
      <c r="Y3258" s="71" t="s">
        <v>10342</v>
      </c>
      <c r="Z3258" s="79" t="s">
        <v>10629</v>
      </c>
      <c r="AA3258" s="89"/>
      <c r="AB3258" s="89"/>
      <c r="AC3258" s="89"/>
      <c r="AD3258" s="89"/>
      <c r="AE3258" s="97" t="s">
        <v>13355</v>
      </c>
      <c r="AF3258" s="89"/>
      <c r="AG3258" s="89"/>
      <c r="AH3258" s="89"/>
      <c r="AI3258" s="67" t="s">
        <v>10650</v>
      </c>
      <c r="AJ3258" s="79" t="s">
        <v>42</v>
      </c>
      <c r="AK3258" s="68"/>
      <c r="AL3258" s="68"/>
      <c r="AM3258" s="68"/>
      <c r="AN3258" s="110"/>
      <c r="AO3258" s="110"/>
      <c r="AP3258" s="107"/>
      <c r="AQ3258" s="68"/>
    </row>
    <row r="3259" customFormat="false" ht="15" hidden="false" customHeight="false" outlineLevel="0" collapsed="false">
      <c r="B3259" s="1" t="str">
        <f aca="false">поверители!$E3259</f>
        <v>04948</v>
      </c>
      <c r="C3259" s="64" t="s">
        <v>828</v>
      </c>
      <c r="D3259" s="87"/>
      <c r="E3259" s="81" t="s">
        <v>13998</v>
      </c>
      <c r="F3259" s="87"/>
      <c r="G3259" s="63" t="s">
        <v>10335</v>
      </c>
      <c r="H3259" s="81" t="s">
        <v>404</v>
      </c>
      <c r="I3259" s="67" t="s">
        <v>10363</v>
      </c>
      <c r="J3259" s="89"/>
      <c r="K3259" s="89"/>
      <c r="L3259" s="89"/>
      <c r="M3259" s="89"/>
      <c r="N3259" s="89"/>
      <c r="O3259" s="71" t="s">
        <v>10335</v>
      </c>
      <c r="P3259" s="71"/>
      <c r="Q3259" s="71" t="s">
        <v>10338</v>
      </c>
      <c r="R3259" s="79" t="s">
        <v>10339</v>
      </c>
      <c r="S3259" s="95" t="n">
        <v>45224</v>
      </c>
      <c r="T3259" s="95" t="n">
        <v>45954</v>
      </c>
      <c r="U3259" s="87" t="s">
        <v>10340</v>
      </c>
      <c r="V3259" s="87" t="s">
        <v>10341</v>
      </c>
      <c r="W3259" s="91"/>
      <c r="X3259" s="71" t="s">
        <v>10335</v>
      </c>
      <c r="Y3259" s="71" t="s">
        <v>10342</v>
      </c>
      <c r="Z3259" s="79" t="s">
        <v>10629</v>
      </c>
      <c r="AA3259" s="89"/>
      <c r="AB3259" s="89"/>
      <c r="AC3259" s="89"/>
      <c r="AD3259" s="89"/>
      <c r="AE3259" s="97" t="s">
        <v>13355</v>
      </c>
      <c r="AF3259" s="89"/>
      <c r="AG3259" s="89"/>
      <c r="AH3259" s="89"/>
      <c r="AI3259" s="67" t="s">
        <v>10562</v>
      </c>
      <c r="AJ3259" s="79" t="s">
        <v>42</v>
      </c>
      <c r="AK3259" s="68"/>
      <c r="AL3259" s="68"/>
      <c r="AM3259" s="68"/>
      <c r="AN3259" s="110"/>
      <c r="AO3259" s="110"/>
      <c r="AP3259" s="107"/>
      <c r="AQ3259" s="68"/>
    </row>
    <row r="3260" customFormat="false" ht="15" hidden="false" customHeight="false" outlineLevel="0" collapsed="false">
      <c r="B3260" s="1" t="str">
        <f aca="false">поверители!$E3260</f>
        <v>211057574</v>
      </c>
      <c r="C3260" s="64" t="s">
        <v>828</v>
      </c>
      <c r="D3260" s="87"/>
      <c r="E3260" s="81" t="s">
        <v>13999</v>
      </c>
      <c r="F3260" s="87"/>
      <c r="G3260" s="63" t="s">
        <v>10335</v>
      </c>
      <c r="H3260" s="81" t="s">
        <v>404</v>
      </c>
      <c r="I3260" s="67" t="s">
        <v>11178</v>
      </c>
      <c r="J3260" s="89"/>
      <c r="K3260" s="89"/>
      <c r="L3260" s="89"/>
      <c r="M3260" s="89"/>
      <c r="N3260" s="89"/>
      <c r="O3260" s="71" t="s">
        <v>10335</v>
      </c>
      <c r="P3260" s="71"/>
      <c r="Q3260" s="71" t="s">
        <v>10338</v>
      </c>
      <c r="R3260" s="79" t="s">
        <v>10339</v>
      </c>
      <c r="S3260" s="95" t="n">
        <v>45225</v>
      </c>
      <c r="T3260" s="95" t="n">
        <v>45955</v>
      </c>
      <c r="U3260" s="87" t="s">
        <v>10340</v>
      </c>
      <c r="V3260" s="87" t="s">
        <v>10341</v>
      </c>
      <c r="W3260" s="91"/>
      <c r="X3260" s="71" t="s">
        <v>10335</v>
      </c>
      <c r="Y3260" s="71" t="s">
        <v>10342</v>
      </c>
      <c r="Z3260" s="79" t="s">
        <v>10629</v>
      </c>
      <c r="AA3260" s="89"/>
      <c r="AB3260" s="89"/>
      <c r="AC3260" s="89"/>
      <c r="AD3260" s="89"/>
      <c r="AE3260" s="97" t="s">
        <v>13357</v>
      </c>
      <c r="AF3260" s="89"/>
      <c r="AG3260" s="89"/>
      <c r="AH3260" s="89"/>
      <c r="AI3260" s="67" t="s">
        <v>10650</v>
      </c>
      <c r="AJ3260" s="79" t="s">
        <v>10346</v>
      </c>
      <c r="AK3260" s="68"/>
      <c r="AL3260" s="68"/>
      <c r="AM3260" s="68"/>
      <c r="AN3260" s="110"/>
      <c r="AO3260" s="110"/>
      <c r="AP3260" s="107"/>
      <c r="AQ3260" s="68"/>
    </row>
    <row r="3261" customFormat="false" ht="15" hidden="false" customHeight="false" outlineLevel="0" collapsed="false">
      <c r="B3261" s="1" t="str">
        <f aca="false">поверители!$E3261</f>
        <v>153200342</v>
      </c>
      <c r="C3261" s="64" t="s">
        <v>2675</v>
      </c>
      <c r="D3261" s="87"/>
      <c r="E3261" s="67" t="s">
        <v>14000</v>
      </c>
      <c r="F3261" s="87"/>
      <c r="G3261" s="63" t="s">
        <v>10335</v>
      </c>
      <c r="H3261" s="64" t="n">
        <v>40</v>
      </c>
      <c r="I3261" s="67" t="s">
        <v>10363</v>
      </c>
      <c r="J3261" s="89"/>
      <c r="K3261" s="89"/>
      <c r="L3261" s="89"/>
      <c r="M3261" s="89"/>
      <c r="N3261" s="89"/>
      <c r="O3261" s="71" t="s">
        <v>10335</v>
      </c>
      <c r="P3261" s="71"/>
      <c r="Q3261" s="71" t="s">
        <v>10338</v>
      </c>
      <c r="R3261" s="79" t="s">
        <v>10339</v>
      </c>
      <c r="S3261" s="95" t="n">
        <v>45225</v>
      </c>
      <c r="T3261" s="95" t="n">
        <v>45955</v>
      </c>
      <c r="U3261" s="87" t="s">
        <v>10340</v>
      </c>
      <c r="V3261" s="87" t="s">
        <v>10341</v>
      </c>
      <c r="W3261" s="91"/>
      <c r="X3261" s="71" t="s">
        <v>10335</v>
      </c>
      <c r="Y3261" s="71" t="s">
        <v>10342</v>
      </c>
      <c r="Z3261" s="79" t="s">
        <v>10629</v>
      </c>
      <c r="AA3261" s="89"/>
      <c r="AB3261" s="89"/>
      <c r="AC3261" s="89"/>
      <c r="AD3261" s="89"/>
      <c r="AE3261" s="97" t="s">
        <v>13355</v>
      </c>
      <c r="AF3261" s="89"/>
      <c r="AG3261" s="89"/>
      <c r="AH3261" s="89"/>
      <c r="AI3261" s="67" t="s">
        <v>10562</v>
      </c>
      <c r="AJ3261" s="79" t="s">
        <v>10346</v>
      </c>
      <c r="AK3261" s="68"/>
      <c r="AL3261" s="68"/>
      <c r="AM3261" s="68"/>
      <c r="AN3261" s="110"/>
      <c r="AO3261" s="110"/>
      <c r="AP3261" s="107"/>
      <c r="AQ3261" s="68"/>
    </row>
    <row r="3262" customFormat="false" ht="15" hidden="false" customHeight="false" outlineLevel="0" collapsed="false">
      <c r="B3262" s="1" t="str">
        <f aca="false">поверители!$E3262</f>
        <v>154601364</v>
      </c>
      <c r="C3262" s="64" t="s">
        <v>2675</v>
      </c>
      <c r="D3262" s="87"/>
      <c r="E3262" s="81" t="s">
        <v>14001</v>
      </c>
      <c r="F3262" s="87"/>
      <c r="G3262" s="63" t="s">
        <v>10335</v>
      </c>
      <c r="H3262" s="64" t="n">
        <v>40</v>
      </c>
      <c r="I3262" s="67" t="s">
        <v>10363</v>
      </c>
      <c r="J3262" s="89"/>
      <c r="K3262" s="89"/>
      <c r="L3262" s="89"/>
      <c r="M3262" s="89"/>
      <c r="N3262" s="89"/>
      <c r="O3262" s="71" t="s">
        <v>10335</v>
      </c>
      <c r="P3262" s="71"/>
      <c r="Q3262" s="71" t="s">
        <v>10338</v>
      </c>
      <c r="R3262" s="79" t="s">
        <v>10339</v>
      </c>
      <c r="S3262" s="95" t="n">
        <v>45225</v>
      </c>
      <c r="T3262" s="95" t="n">
        <v>45955</v>
      </c>
      <c r="U3262" s="87" t="s">
        <v>10340</v>
      </c>
      <c r="V3262" s="87" t="s">
        <v>10341</v>
      </c>
      <c r="W3262" s="91"/>
      <c r="X3262" s="71" t="s">
        <v>10335</v>
      </c>
      <c r="Y3262" s="71" t="s">
        <v>10342</v>
      </c>
      <c r="Z3262" s="79" t="s">
        <v>10629</v>
      </c>
      <c r="AA3262" s="89"/>
      <c r="AB3262" s="89"/>
      <c r="AC3262" s="89"/>
      <c r="AD3262" s="89"/>
      <c r="AE3262" s="97" t="s">
        <v>13355</v>
      </c>
      <c r="AF3262" s="89"/>
      <c r="AG3262" s="89"/>
      <c r="AH3262" s="89"/>
      <c r="AI3262" s="67" t="s">
        <v>10863</v>
      </c>
      <c r="AJ3262" s="79" t="s">
        <v>10346</v>
      </c>
      <c r="AK3262" s="68"/>
      <c r="AL3262" s="68"/>
      <c r="AM3262" s="68"/>
      <c r="AN3262" s="110"/>
      <c r="AO3262" s="110"/>
      <c r="AP3262" s="107"/>
      <c r="AQ3262" s="68"/>
    </row>
    <row r="3263" customFormat="false" ht="15" hidden="false" customHeight="false" outlineLevel="0" collapsed="false">
      <c r="B3263" s="1" t="str">
        <f aca="false">поверители!$E3263</f>
        <v>99005432154</v>
      </c>
      <c r="C3263" s="64" t="s">
        <v>397</v>
      </c>
      <c r="D3263" s="87"/>
      <c r="E3263" s="67" t="s">
        <v>14002</v>
      </c>
      <c r="F3263" s="87"/>
      <c r="G3263" s="63" t="s">
        <v>10335</v>
      </c>
      <c r="H3263" s="81" t="s">
        <v>11410</v>
      </c>
      <c r="I3263" s="67" t="s">
        <v>10363</v>
      </c>
      <c r="J3263" s="89"/>
      <c r="K3263" s="89"/>
      <c r="L3263" s="89"/>
      <c r="M3263" s="89"/>
      <c r="N3263" s="89"/>
      <c r="O3263" s="71" t="s">
        <v>10335</v>
      </c>
      <c r="P3263" s="71"/>
      <c r="Q3263" s="71" t="s">
        <v>10338</v>
      </c>
      <c r="R3263" s="79" t="s">
        <v>10339</v>
      </c>
      <c r="S3263" s="95" t="n">
        <v>45225</v>
      </c>
      <c r="T3263" s="95" t="n">
        <v>45590</v>
      </c>
      <c r="U3263" s="87" t="s">
        <v>10340</v>
      </c>
      <c r="V3263" s="87" t="s">
        <v>10341</v>
      </c>
      <c r="W3263" s="91"/>
      <c r="X3263" s="71" t="s">
        <v>10335</v>
      </c>
      <c r="Y3263" s="71" t="s">
        <v>10342</v>
      </c>
      <c r="Z3263" s="79" t="s">
        <v>10629</v>
      </c>
      <c r="AA3263" s="89"/>
      <c r="AB3263" s="89"/>
      <c r="AC3263" s="89"/>
      <c r="AD3263" s="89"/>
      <c r="AE3263" s="97" t="s">
        <v>13355</v>
      </c>
      <c r="AF3263" s="89"/>
      <c r="AG3263" s="89"/>
      <c r="AH3263" s="89"/>
      <c r="AI3263" s="67" t="s">
        <v>10943</v>
      </c>
      <c r="AJ3263" s="79" t="s">
        <v>10346</v>
      </c>
      <c r="AK3263" s="68"/>
      <c r="AL3263" s="68"/>
      <c r="AM3263" s="68"/>
      <c r="AN3263" s="110"/>
      <c r="AO3263" s="110"/>
      <c r="AP3263" s="107"/>
      <c r="AQ3263" s="68"/>
    </row>
    <row r="3264" customFormat="false" ht="17.9" hidden="false" customHeight="false" outlineLevel="0" collapsed="false">
      <c r="B3264" s="1" t="str">
        <f aca="false">поверители!$E3264</f>
        <v>Р01216</v>
      </c>
      <c r="C3264" s="64" t="s">
        <v>291</v>
      </c>
      <c r="D3264" s="87"/>
      <c r="E3264" s="81" t="s">
        <v>14003</v>
      </c>
      <c r="F3264" s="87"/>
      <c r="G3264" s="63" t="s">
        <v>10335</v>
      </c>
      <c r="H3264" s="81" t="s">
        <v>404</v>
      </c>
      <c r="I3264" s="67" t="s">
        <v>10667</v>
      </c>
      <c r="J3264" s="89"/>
      <c r="K3264" s="89"/>
      <c r="L3264" s="89"/>
      <c r="M3264" s="89"/>
      <c r="N3264" s="89"/>
      <c r="O3264" s="71" t="s">
        <v>10335</v>
      </c>
      <c r="P3264" s="71"/>
      <c r="Q3264" s="71" t="s">
        <v>10338</v>
      </c>
      <c r="R3264" s="79" t="s">
        <v>10339</v>
      </c>
      <c r="S3264" s="95" t="n">
        <v>45225</v>
      </c>
      <c r="T3264" s="95" t="n">
        <v>45590</v>
      </c>
      <c r="U3264" s="87" t="s">
        <v>10340</v>
      </c>
      <c r="V3264" s="87" t="s">
        <v>10341</v>
      </c>
      <c r="W3264" s="91"/>
      <c r="X3264" s="71" t="s">
        <v>10335</v>
      </c>
      <c r="Y3264" s="71" t="s">
        <v>10342</v>
      </c>
      <c r="Z3264" s="79" t="s">
        <v>10629</v>
      </c>
      <c r="AA3264" s="89"/>
      <c r="AB3264" s="89"/>
      <c r="AC3264" s="89"/>
      <c r="AD3264" s="89"/>
      <c r="AE3264" s="97" t="s">
        <v>13355</v>
      </c>
      <c r="AF3264" s="89"/>
      <c r="AG3264" s="89"/>
      <c r="AH3264" s="89"/>
      <c r="AI3264" s="104" t="s">
        <v>12070</v>
      </c>
      <c r="AJ3264" s="79" t="s">
        <v>10346</v>
      </c>
      <c r="AK3264" s="68"/>
      <c r="AL3264" s="68"/>
      <c r="AM3264" s="68"/>
      <c r="AN3264" s="110"/>
      <c r="AO3264" s="110"/>
      <c r="AP3264" s="107"/>
      <c r="AQ3264" s="68"/>
    </row>
    <row r="3265" customFormat="false" ht="15" hidden="false" customHeight="false" outlineLevel="0" collapsed="false">
      <c r="B3265" s="1" t="str">
        <f aca="false">поверители!$E3265</f>
        <v>00358</v>
      </c>
      <c r="C3265" s="64" t="s">
        <v>323</v>
      </c>
      <c r="D3265" s="87"/>
      <c r="E3265" s="81" t="s">
        <v>14004</v>
      </c>
      <c r="F3265" s="87"/>
      <c r="G3265" s="63" t="s">
        <v>10335</v>
      </c>
      <c r="H3265" s="81" t="s">
        <v>326</v>
      </c>
      <c r="I3265" s="67" t="s">
        <v>10374</v>
      </c>
      <c r="J3265" s="89"/>
      <c r="K3265" s="89"/>
      <c r="L3265" s="89"/>
      <c r="M3265" s="89"/>
      <c r="N3265" s="89"/>
      <c r="O3265" s="71" t="s">
        <v>10335</v>
      </c>
      <c r="P3265" s="71"/>
      <c r="Q3265" s="71" t="s">
        <v>10338</v>
      </c>
      <c r="R3265" s="79" t="s">
        <v>10339</v>
      </c>
      <c r="S3265" s="95" t="n">
        <v>45225</v>
      </c>
      <c r="T3265" s="95" t="n">
        <v>45955</v>
      </c>
      <c r="U3265" s="87" t="s">
        <v>10340</v>
      </c>
      <c r="V3265" s="87" t="s">
        <v>10341</v>
      </c>
      <c r="W3265" s="91"/>
      <c r="X3265" s="71" t="s">
        <v>10335</v>
      </c>
      <c r="Y3265" s="71" t="s">
        <v>10342</v>
      </c>
      <c r="Z3265" s="79" t="s">
        <v>10629</v>
      </c>
      <c r="AA3265" s="89"/>
      <c r="AB3265" s="89"/>
      <c r="AC3265" s="89"/>
      <c r="AD3265" s="89"/>
      <c r="AE3265" s="97" t="s">
        <v>13355</v>
      </c>
      <c r="AF3265" s="89"/>
      <c r="AG3265" s="89"/>
      <c r="AH3265" s="89"/>
      <c r="AI3265" s="67" t="s">
        <v>10558</v>
      </c>
      <c r="AJ3265" s="79" t="s">
        <v>10346</v>
      </c>
      <c r="AK3265" s="68"/>
      <c r="AL3265" s="68"/>
      <c r="AM3265" s="68"/>
      <c r="AN3265" s="110"/>
      <c r="AO3265" s="110"/>
      <c r="AP3265" s="107"/>
      <c r="AQ3265" s="68"/>
    </row>
    <row r="3266" customFormat="false" ht="15" hidden="false" customHeight="false" outlineLevel="0" collapsed="false">
      <c r="B3266" s="1" t="str">
        <f aca="false">поверители!$E3266</f>
        <v>00364</v>
      </c>
      <c r="C3266" s="64" t="s">
        <v>323</v>
      </c>
      <c r="D3266" s="87"/>
      <c r="E3266" s="81" t="s">
        <v>14005</v>
      </c>
      <c r="F3266" s="87"/>
      <c r="G3266" s="63" t="s">
        <v>10335</v>
      </c>
      <c r="H3266" s="81" t="s">
        <v>763</v>
      </c>
      <c r="I3266" s="67" t="s">
        <v>10374</v>
      </c>
      <c r="J3266" s="89"/>
      <c r="K3266" s="89"/>
      <c r="L3266" s="89"/>
      <c r="M3266" s="89"/>
      <c r="N3266" s="89"/>
      <c r="O3266" s="71" t="s">
        <v>10335</v>
      </c>
      <c r="P3266" s="71"/>
      <c r="Q3266" s="71" t="s">
        <v>10338</v>
      </c>
      <c r="R3266" s="79" t="s">
        <v>10339</v>
      </c>
      <c r="S3266" s="95" t="n">
        <v>45225</v>
      </c>
      <c r="T3266" s="95" t="n">
        <v>45955</v>
      </c>
      <c r="U3266" s="87" t="s">
        <v>10340</v>
      </c>
      <c r="V3266" s="87" t="s">
        <v>10341</v>
      </c>
      <c r="W3266" s="91"/>
      <c r="X3266" s="71" t="s">
        <v>10335</v>
      </c>
      <c r="Y3266" s="71" t="s">
        <v>10342</v>
      </c>
      <c r="Z3266" s="79" t="s">
        <v>10629</v>
      </c>
      <c r="AA3266" s="89"/>
      <c r="AB3266" s="89"/>
      <c r="AC3266" s="89"/>
      <c r="AD3266" s="89"/>
      <c r="AE3266" s="97" t="s">
        <v>13355</v>
      </c>
      <c r="AF3266" s="89"/>
      <c r="AG3266" s="89"/>
      <c r="AH3266" s="89"/>
      <c r="AI3266" s="67" t="s">
        <v>12830</v>
      </c>
      <c r="AJ3266" s="79" t="s">
        <v>10346</v>
      </c>
      <c r="AK3266" s="68"/>
      <c r="AL3266" s="68"/>
      <c r="AM3266" s="68"/>
      <c r="AN3266" s="110"/>
      <c r="AO3266" s="110"/>
      <c r="AP3266" s="107"/>
      <c r="AQ3266" s="68"/>
    </row>
    <row r="3267" customFormat="false" ht="15" hidden="false" customHeight="false" outlineLevel="0" collapsed="false">
      <c r="B3267" s="1" t="str">
        <f aca="false">поверители!$E3267</f>
        <v>00371</v>
      </c>
      <c r="C3267" s="64" t="s">
        <v>323</v>
      </c>
      <c r="D3267" s="87"/>
      <c r="E3267" s="81" t="s">
        <v>14006</v>
      </c>
      <c r="F3267" s="87"/>
      <c r="G3267" s="63" t="s">
        <v>10335</v>
      </c>
      <c r="H3267" s="81" t="s">
        <v>763</v>
      </c>
      <c r="I3267" s="67" t="s">
        <v>10374</v>
      </c>
      <c r="J3267" s="89"/>
      <c r="K3267" s="89"/>
      <c r="L3267" s="89"/>
      <c r="M3267" s="89"/>
      <c r="N3267" s="89"/>
      <c r="O3267" s="71" t="s">
        <v>10335</v>
      </c>
      <c r="P3267" s="71"/>
      <c r="Q3267" s="71" t="s">
        <v>10338</v>
      </c>
      <c r="R3267" s="79" t="s">
        <v>10339</v>
      </c>
      <c r="S3267" s="95" t="n">
        <v>45225</v>
      </c>
      <c r="T3267" s="95" t="n">
        <v>45955</v>
      </c>
      <c r="U3267" s="87" t="s">
        <v>10340</v>
      </c>
      <c r="V3267" s="87" t="s">
        <v>10341</v>
      </c>
      <c r="W3267" s="91"/>
      <c r="X3267" s="71" t="s">
        <v>10335</v>
      </c>
      <c r="Y3267" s="71" t="s">
        <v>10342</v>
      </c>
      <c r="Z3267" s="79" t="s">
        <v>10629</v>
      </c>
      <c r="AA3267" s="89"/>
      <c r="AB3267" s="89"/>
      <c r="AC3267" s="89"/>
      <c r="AD3267" s="89"/>
      <c r="AE3267" s="97" t="s">
        <v>13355</v>
      </c>
      <c r="AF3267" s="89"/>
      <c r="AG3267" s="89"/>
      <c r="AH3267" s="89"/>
      <c r="AI3267" s="67" t="s">
        <v>13680</v>
      </c>
      <c r="AJ3267" s="79" t="s">
        <v>10346</v>
      </c>
      <c r="AK3267" s="68"/>
      <c r="AL3267" s="68"/>
      <c r="AM3267" s="68"/>
      <c r="AN3267" s="110"/>
      <c r="AO3267" s="110"/>
      <c r="AP3267" s="107"/>
      <c r="AQ3267" s="68"/>
    </row>
    <row r="3268" customFormat="false" ht="15" hidden="false" customHeight="false" outlineLevel="0" collapsed="false">
      <c r="B3268" s="1" t="str">
        <f aca="false">поверители!$E3268</f>
        <v>00372</v>
      </c>
      <c r="C3268" s="64" t="s">
        <v>323</v>
      </c>
      <c r="D3268" s="87"/>
      <c r="E3268" s="67" t="s">
        <v>14007</v>
      </c>
      <c r="F3268" s="87"/>
      <c r="G3268" s="63" t="s">
        <v>10335</v>
      </c>
      <c r="H3268" s="81" t="s">
        <v>326</v>
      </c>
      <c r="I3268" s="67" t="s">
        <v>10374</v>
      </c>
      <c r="J3268" s="89"/>
      <c r="K3268" s="89"/>
      <c r="L3268" s="89"/>
      <c r="M3268" s="89"/>
      <c r="N3268" s="89"/>
      <c r="O3268" s="71" t="s">
        <v>10335</v>
      </c>
      <c r="P3268" s="71"/>
      <c r="Q3268" s="71" t="s">
        <v>10338</v>
      </c>
      <c r="R3268" s="79" t="s">
        <v>10339</v>
      </c>
      <c r="S3268" s="95" t="n">
        <v>45225</v>
      </c>
      <c r="T3268" s="95" t="n">
        <v>45955</v>
      </c>
      <c r="U3268" s="87" t="s">
        <v>10340</v>
      </c>
      <c r="V3268" s="87" t="s">
        <v>10341</v>
      </c>
      <c r="W3268" s="91"/>
      <c r="X3268" s="71" t="s">
        <v>10335</v>
      </c>
      <c r="Y3268" s="71" t="s">
        <v>10342</v>
      </c>
      <c r="Z3268" s="79" t="s">
        <v>10629</v>
      </c>
      <c r="AA3268" s="89"/>
      <c r="AB3268" s="89"/>
      <c r="AC3268" s="89"/>
      <c r="AD3268" s="89"/>
      <c r="AE3268" s="97" t="s">
        <v>13355</v>
      </c>
      <c r="AF3268" s="89"/>
      <c r="AG3268" s="89"/>
      <c r="AH3268" s="89"/>
      <c r="AI3268" s="67" t="s">
        <v>10863</v>
      </c>
      <c r="AJ3268" s="79" t="s">
        <v>10346</v>
      </c>
      <c r="AK3268" s="68"/>
      <c r="AL3268" s="68"/>
      <c r="AM3268" s="68"/>
      <c r="AN3268" s="110"/>
      <c r="AO3268" s="110"/>
      <c r="AP3268" s="107"/>
      <c r="AQ3268" s="68"/>
    </row>
    <row r="3269" customFormat="false" ht="15" hidden="false" customHeight="false" outlineLevel="0" collapsed="false">
      <c r="B3269" s="1" t="str">
        <f aca="false">поверители!$E3269</f>
        <v>00384</v>
      </c>
      <c r="C3269" s="64" t="s">
        <v>323</v>
      </c>
      <c r="D3269" s="87"/>
      <c r="E3269" s="81" t="s">
        <v>14008</v>
      </c>
      <c r="F3269" s="87"/>
      <c r="G3269" s="63" t="s">
        <v>10335</v>
      </c>
      <c r="H3269" s="81" t="s">
        <v>6526</v>
      </c>
      <c r="I3269" s="67" t="s">
        <v>10652</v>
      </c>
      <c r="J3269" s="89"/>
      <c r="K3269" s="89"/>
      <c r="L3269" s="89"/>
      <c r="M3269" s="89"/>
      <c r="N3269" s="89"/>
      <c r="O3269" s="71" t="s">
        <v>10335</v>
      </c>
      <c r="P3269" s="71"/>
      <c r="Q3269" s="71" t="s">
        <v>10338</v>
      </c>
      <c r="R3269" s="79" t="s">
        <v>10339</v>
      </c>
      <c r="S3269" s="95" t="n">
        <v>45225</v>
      </c>
      <c r="T3269" s="95" t="n">
        <v>45955</v>
      </c>
      <c r="U3269" s="87" t="s">
        <v>10340</v>
      </c>
      <c r="V3269" s="87" t="s">
        <v>10341</v>
      </c>
      <c r="W3269" s="91"/>
      <c r="X3269" s="71" t="s">
        <v>10335</v>
      </c>
      <c r="Y3269" s="71" t="s">
        <v>10342</v>
      </c>
      <c r="Z3269" s="79" t="s">
        <v>10629</v>
      </c>
      <c r="AA3269" s="89"/>
      <c r="AB3269" s="89"/>
      <c r="AC3269" s="89"/>
      <c r="AD3269" s="89"/>
      <c r="AE3269" s="97" t="s">
        <v>13355</v>
      </c>
      <c r="AF3269" s="89"/>
      <c r="AG3269" s="89"/>
      <c r="AH3269" s="89"/>
      <c r="AI3269" s="67" t="s">
        <v>10587</v>
      </c>
      <c r="AJ3269" s="79" t="s">
        <v>10346</v>
      </c>
      <c r="AK3269" s="68"/>
      <c r="AL3269" s="68"/>
      <c r="AM3269" s="68"/>
      <c r="AN3269" s="110"/>
      <c r="AO3269" s="110"/>
      <c r="AP3269" s="107"/>
      <c r="AQ3269" s="68"/>
    </row>
    <row r="3270" customFormat="false" ht="15" hidden="false" customHeight="false" outlineLevel="0" collapsed="false">
      <c r="B3270" s="1" t="str">
        <f aca="false">поверители!$E3270</f>
        <v>00392</v>
      </c>
      <c r="C3270" s="64" t="s">
        <v>297</v>
      </c>
      <c r="D3270" s="87"/>
      <c r="E3270" s="81" t="s">
        <v>14009</v>
      </c>
      <c r="F3270" s="87"/>
      <c r="G3270" s="63" t="s">
        <v>10335</v>
      </c>
      <c r="H3270" s="64" t="s">
        <v>300</v>
      </c>
      <c r="I3270" s="67" t="s">
        <v>10667</v>
      </c>
      <c r="J3270" s="89"/>
      <c r="K3270" s="89"/>
      <c r="L3270" s="89"/>
      <c r="M3270" s="89"/>
      <c r="N3270" s="89"/>
      <c r="O3270" s="71" t="s">
        <v>10335</v>
      </c>
      <c r="P3270" s="71"/>
      <c r="Q3270" s="71" t="s">
        <v>10338</v>
      </c>
      <c r="R3270" s="79" t="s">
        <v>10339</v>
      </c>
      <c r="S3270" s="95" t="n">
        <v>45225</v>
      </c>
      <c r="T3270" s="95" t="n">
        <v>45955</v>
      </c>
      <c r="U3270" s="87" t="s">
        <v>10340</v>
      </c>
      <c r="V3270" s="87" t="s">
        <v>10341</v>
      </c>
      <c r="W3270" s="91"/>
      <c r="X3270" s="71" t="s">
        <v>10335</v>
      </c>
      <c r="Y3270" s="71" t="s">
        <v>10342</v>
      </c>
      <c r="Z3270" s="79" t="s">
        <v>10629</v>
      </c>
      <c r="AA3270" s="89"/>
      <c r="AB3270" s="89"/>
      <c r="AC3270" s="89"/>
      <c r="AD3270" s="89"/>
      <c r="AE3270" s="97" t="s">
        <v>13355</v>
      </c>
      <c r="AF3270" s="89"/>
      <c r="AG3270" s="89"/>
      <c r="AH3270" s="89"/>
      <c r="AI3270" s="67" t="s">
        <v>10558</v>
      </c>
      <c r="AJ3270" s="79" t="s">
        <v>10346</v>
      </c>
      <c r="AK3270" s="68"/>
      <c r="AL3270" s="68"/>
      <c r="AM3270" s="68"/>
      <c r="AN3270" s="110"/>
      <c r="AO3270" s="110"/>
      <c r="AP3270" s="107"/>
      <c r="AQ3270" s="68"/>
    </row>
    <row r="3271" customFormat="false" ht="15" hidden="false" customHeight="false" outlineLevel="0" collapsed="false">
      <c r="B3271" s="1" t="str">
        <f aca="false">поверители!$E3271</f>
        <v>00509</v>
      </c>
      <c r="C3271" s="64" t="s">
        <v>323</v>
      </c>
      <c r="D3271" s="87"/>
      <c r="E3271" s="81" t="s">
        <v>14010</v>
      </c>
      <c r="F3271" s="87"/>
      <c r="G3271" s="63" t="s">
        <v>10335</v>
      </c>
      <c r="H3271" s="81" t="s">
        <v>326</v>
      </c>
      <c r="I3271" s="67" t="s">
        <v>10374</v>
      </c>
      <c r="J3271" s="89"/>
      <c r="K3271" s="89"/>
      <c r="L3271" s="89"/>
      <c r="M3271" s="89"/>
      <c r="N3271" s="89"/>
      <c r="O3271" s="71" t="s">
        <v>10335</v>
      </c>
      <c r="P3271" s="71"/>
      <c r="Q3271" s="71" t="s">
        <v>10338</v>
      </c>
      <c r="R3271" s="79" t="s">
        <v>10339</v>
      </c>
      <c r="S3271" s="95" t="n">
        <v>45225</v>
      </c>
      <c r="T3271" s="95" t="n">
        <v>45955</v>
      </c>
      <c r="U3271" s="87" t="s">
        <v>10340</v>
      </c>
      <c r="V3271" s="87" t="s">
        <v>10341</v>
      </c>
      <c r="W3271" s="91"/>
      <c r="X3271" s="71" t="s">
        <v>10335</v>
      </c>
      <c r="Y3271" s="71" t="s">
        <v>10342</v>
      </c>
      <c r="Z3271" s="79" t="s">
        <v>10629</v>
      </c>
      <c r="AA3271" s="89"/>
      <c r="AB3271" s="89"/>
      <c r="AC3271" s="89"/>
      <c r="AD3271" s="89"/>
      <c r="AE3271" s="97" t="s">
        <v>13357</v>
      </c>
      <c r="AF3271" s="89"/>
      <c r="AG3271" s="89"/>
      <c r="AH3271" s="89"/>
      <c r="AI3271" s="67" t="s">
        <v>11876</v>
      </c>
      <c r="AJ3271" s="79" t="s">
        <v>10346</v>
      </c>
      <c r="AK3271" s="68"/>
      <c r="AL3271" s="68"/>
      <c r="AM3271" s="68"/>
      <c r="AN3271" s="110"/>
      <c r="AO3271" s="110"/>
      <c r="AP3271" s="107"/>
      <c r="AQ3271" s="68"/>
    </row>
    <row r="3272" customFormat="false" ht="15" hidden="false" customHeight="false" outlineLevel="0" collapsed="false">
      <c r="B3272" s="1" t="str">
        <f aca="false">поверители!$E3272</f>
        <v>00511</v>
      </c>
      <c r="C3272" s="64" t="s">
        <v>323</v>
      </c>
      <c r="D3272" s="87"/>
      <c r="E3272" s="81" t="s">
        <v>14011</v>
      </c>
      <c r="F3272" s="87"/>
      <c r="G3272" s="63" t="s">
        <v>10335</v>
      </c>
      <c r="H3272" s="81" t="s">
        <v>763</v>
      </c>
      <c r="I3272" s="67" t="s">
        <v>10374</v>
      </c>
      <c r="J3272" s="89"/>
      <c r="K3272" s="89"/>
      <c r="L3272" s="89"/>
      <c r="M3272" s="89"/>
      <c r="N3272" s="89"/>
      <c r="O3272" s="71" t="s">
        <v>10335</v>
      </c>
      <c r="P3272" s="71"/>
      <c r="Q3272" s="71" t="s">
        <v>10338</v>
      </c>
      <c r="R3272" s="79" t="s">
        <v>10339</v>
      </c>
      <c r="S3272" s="95" t="n">
        <v>45225</v>
      </c>
      <c r="T3272" s="95" t="n">
        <v>45955</v>
      </c>
      <c r="U3272" s="87" t="s">
        <v>10340</v>
      </c>
      <c r="V3272" s="87" t="s">
        <v>10341</v>
      </c>
      <c r="W3272" s="91"/>
      <c r="X3272" s="71" t="s">
        <v>10335</v>
      </c>
      <c r="Y3272" s="71" t="s">
        <v>10342</v>
      </c>
      <c r="Z3272" s="79" t="s">
        <v>10629</v>
      </c>
      <c r="AA3272" s="89"/>
      <c r="AB3272" s="89"/>
      <c r="AC3272" s="89"/>
      <c r="AD3272" s="89"/>
      <c r="AE3272" s="97" t="s">
        <v>13357</v>
      </c>
      <c r="AF3272" s="89"/>
      <c r="AG3272" s="89"/>
      <c r="AH3272" s="89"/>
      <c r="AI3272" s="67" t="s">
        <v>10602</v>
      </c>
      <c r="AJ3272" s="79" t="s">
        <v>10346</v>
      </c>
      <c r="AK3272" s="68"/>
      <c r="AL3272" s="68"/>
      <c r="AM3272" s="68"/>
      <c r="AN3272" s="110"/>
      <c r="AO3272" s="110"/>
      <c r="AP3272" s="107"/>
      <c r="AQ3272" s="68"/>
    </row>
    <row r="3273" customFormat="false" ht="15" hidden="false" customHeight="false" outlineLevel="0" collapsed="false">
      <c r="B3273" s="1" t="str">
        <f aca="false">поверители!$E3273</f>
        <v>00512</v>
      </c>
      <c r="C3273" s="64" t="s">
        <v>323</v>
      </c>
      <c r="D3273" s="87"/>
      <c r="E3273" s="81" t="s">
        <v>14012</v>
      </c>
      <c r="F3273" s="87"/>
      <c r="G3273" s="63" t="s">
        <v>10335</v>
      </c>
      <c r="H3273" s="81" t="s">
        <v>763</v>
      </c>
      <c r="I3273" s="67" t="s">
        <v>10374</v>
      </c>
      <c r="J3273" s="89"/>
      <c r="K3273" s="89"/>
      <c r="L3273" s="89"/>
      <c r="M3273" s="89"/>
      <c r="N3273" s="89"/>
      <c r="O3273" s="71" t="s">
        <v>10335</v>
      </c>
      <c r="P3273" s="71"/>
      <c r="Q3273" s="71" t="s">
        <v>10338</v>
      </c>
      <c r="R3273" s="79" t="s">
        <v>10339</v>
      </c>
      <c r="S3273" s="95" t="n">
        <v>45225</v>
      </c>
      <c r="T3273" s="95" t="n">
        <v>45955</v>
      </c>
      <c r="U3273" s="87" t="s">
        <v>10340</v>
      </c>
      <c r="V3273" s="87" t="s">
        <v>10341</v>
      </c>
      <c r="W3273" s="91"/>
      <c r="X3273" s="71" t="s">
        <v>10335</v>
      </c>
      <c r="Y3273" s="71" t="s">
        <v>10342</v>
      </c>
      <c r="Z3273" s="79" t="s">
        <v>10629</v>
      </c>
      <c r="AA3273" s="89"/>
      <c r="AB3273" s="89"/>
      <c r="AC3273" s="89"/>
      <c r="AD3273" s="89"/>
      <c r="AE3273" s="97" t="s">
        <v>13357</v>
      </c>
      <c r="AF3273" s="89"/>
      <c r="AG3273" s="89"/>
      <c r="AH3273" s="89"/>
      <c r="AI3273" s="67" t="s">
        <v>10602</v>
      </c>
      <c r="AJ3273" s="79" t="s">
        <v>10346</v>
      </c>
      <c r="AK3273" s="68"/>
      <c r="AL3273" s="68"/>
      <c r="AM3273" s="68"/>
      <c r="AN3273" s="110"/>
      <c r="AO3273" s="110"/>
      <c r="AP3273" s="107"/>
      <c r="AQ3273" s="68"/>
    </row>
    <row r="3274" customFormat="false" ht="15" hidden="false" customHeight="false" outlineLevel="0" collapsed="false">
      <c r="B3274" s="1" t="str">
        <f aca="false">поверители!$E3274</f>
        <v>00520</v>
      </c>
      <c r="C3274" s="64" t="s">
        <v>1958</v>
      </c>
      <c r="D3274" s="87"/>
      <c r="E3274" s="81" t="s">
        <v>14013</v>
      </c>
      <c r="F3274" s="87"/>
      <c r="G3274" s="63" t="s">
        <v>10335</v>
      </c>
      <c r="H3274" s="81" t="s">
        <v>13407</v>
      </c>
      <c r="I3274" s="67" t="s">
        <v>10374</v>
      </c>
      <c r="J3274" s="89"/>
      <c r="K3274" s="89"/>
      <c r="L3274" s="89"/>
      <c r="M3274" s="89"/>
      <c r="N3274" s="89"/>
      <c r="O3274" s="71" t="s">
        <v>10335</v>
      </c>
      <c r="P3274" s="71"/>
      <c r="Q3274" s="71" t="s">
        <v>10338</v>
      </c>
      <c r="R3274" s="79" t="s">
        <v>10339</v>
      </c>
      <c r="S3274" s="95" t="n">
        <v>45225</v>
      </c>
      <c r="T3274" s="95" t="n">
        <v>45955</v>
      </c>
      <c r="U3274" s="87" t="s">
        <v>10340</v>
      </c>
      <c r="V3274" s="87" t="s">
        <v>10341</v>
      </c>
      <c r="W3274" s="91"/>
      <c r="X3274" s="71" t="s">
        <v>10335</v>
      </c>
      <c r="Y3274" s="71" t="s">
        <v>10342</v>
      </c>
      <c r="Z3274" s="79" t="s">
        <v>10629</v>
      </c>
      <c r="AA3274" s="89"/>
      <c r="AB3274" s="89"/>
      <c r="AC3274" s="89"/>
      <c r="AD3274" s="89"/>
      <c r="AE3274" s="97" t="s">
        <v>12168</v>
      </c>
      <c r="AF3274" s="89"/>
      <c r="AG3274" s="89"/>
      <c r="AH3274" s="89"/>
      <c r="AI3274" s="67" t="s">
        <v>10963</v>
      </c>
      <c r="AJ3274" s="79" t="s">
        <v>10346</v>
      </c>
      <c r="AK3274" s="68"/>
      <c r="AL3274" s="68"/>
      <c r="AM3274" s="68"/>
      <c r="AN3274" s="110"/>
      <c r="AO3274" s="110"/>
      <c r="AP3274" s="107"/>
      <c r="AQ3274" s="68"/>
    </row>
    <row r="3275" customFormat="false" ht="15" hidden="false" customHeight="false" outlineLevel="0" collapsed="false">
      <c r="B3275" s="1" t="str">
        <f aca="false">поверители!$E3275</f>
        <v>00523</v>
      </c>
      <c r="C3275" s="64" t="s">
        <v>323</v>
      </c>
      <c r="D3275" s="87"/>
      <c r="E3275" s="81" t="s">
        <v>14014</v>
      </c>
      <c r="F3275" s="87"/>
      <c r="G3275" s="63" t="s">
        <v>10335</v>
      </c>
      <c r="H3275" s="81" t="s">
        <v>763</v>
      </c>
      <c r="I3275" s="67" t="s">
        <v>10374</v>
      </c>
      <c r="J3275" s="89"/>
      <c r="K3275" s="89"/>
      <c r="L3275" s="89"/>
      <c r="M3275" s="89"/>
      <c r="N3275" s="89"/>
      <c r="O3275" s="71" t="s">
        <v>10335</v>
      </c>
      <c r="P3275" s="71"/>
      <c r="Q3275" s="71" t="s">
        <v>10338</v>
      </c>
      <c r="R3275" s="79" t="s">
        <v>10339</v>
      </c>
      <c r="S3275" s="95" t="n">
        <v>45225</v>
      </c>
      <c r="T3275" s="95" t="n">
        <v>45955</v>
      </c>
      <c r="U3275" s="87" t="s">
        <v>10340</v>
      </c>
      <c r="V3275" s="87" t="s">
        <v>10341</v>
      </c>
      <c r="W3275" s="91"/>
      <c r="X3275" s="71" t="s">
        <v>10335</v>
      </c>
      <c r="Y3275" s="71" t="s">
        <v>10342</v>
      </c>
      <c r="Z3275" s="79" t="s">
        <v>10629</v>
      </c>
      <c r="AA3275" s="89"/>
      <c r="AB3275" s="89"/>
      <c r="AC3275" s="89"/>
      <c r="AD3275" s="89"/>
      <c r="AE3275" s="97" t="s">
        <v>13355</v>
      </c>
      <c r="AF3275" s="89"/>
      <c r="AG3275" s="89"/>
      <c r="AH3275" s="89"/>
      <c r="AI3275" s="67" t="s">
        <v>13680</v>
      </c>
      <c r="AJ3275" s="79" t="s">
        <v>10346</v>
      </c>
      <c r="AK3275" s="68"/>
      <c r="AL3275" s="68"/>
      <c r="AM3275" s="68"/>
      <c r="AN3275" s="110"/>
      <c r="AO3275" s="110"/>
      <c r="AP3275" s="107"/>
      <c r="AQ3275" s="68"/>
    </row>
    <row r="3276" customFormat="false" ht="15" hidden="false" customHeight="false" outlineLevel="0" collapsed="false">
      <c r="B3276" s="1" t="str">
        <f aca="false">поверители!$E3276</f>
        <v>00524</v>
      </c>
      <c r="C3276" s="64" t="s">
        <v>323</v>
      </c>
      <c r="D3276" s="87"/>
      <c r="E3276" s="81" t="s">
        <v>14015</v>
      </c>
      <c r="F3276" s="87"/>
      <c r="G3276" s="63" t="s">
        <v>10335</v>
      </c>
      <c r="H3276" s="81" t="s">
        <v>763</v>
      </c>
      <c r="I3276" s="67" t="s">
        <v>10374</v>
      </c>
      <c r="J3276" s="89"/>
      <c r="K3276" s="89"/>
      <c r="L3276" s="89"/>
      <c r="M3276" s="89"/>
      <c r="N3276" s="89"/>
      <c r="O3276" s="71" t="s">
        <v>10335</v>
      </c>
      <c r="P3276" s="71"/>
      <c r="Q3276" s="71" t="s">
        <v>10338</v>
      </c>
      <c r="R3276" s="79" t="s">
        <v>10339</v>
      </c>
      <c r="S3276" s="95" t="n">
        <v>45225</v>
      </c>
      <c r="T3276" s="95" t="n">
        <v>45955</v>
      </c>
      <c r="U3276" s="87" t="s">
        <v>10340</v>
      </c>
      <c r="V3276" s="87" t="s">
        <v>10341</v>
      </c>
      <c r="W3276" s="91"/>
      <c r="X3276" s="71" t="s">
        <v>10335</v>
      </c>
      <c r="Y3276" s="71" t="s">
        <v>10342</v>
      </c>
      <c r="Z3276" s="79" t="s">
        <v>10629</v>
      </c>
      <c r="AA3276" s="89"/>
      <c r="AB3276" s="89"/>
      <c r="AC3276" s="89"/>
      <c r="AD3276" s="89"/>
      <c r="AE3276" s="97" t="s">
        <v>13357</v>
      </c>
      <c r="AF3276" s="89"/>
      <c r="AG3276" s="89"/>
      <c r="AH3276" s="89"/>
      <c r="AI3276" s="67" t="s">
        <v>10602</v>
      </c>
      <c r="AJ3276" s="79" t="s">
        <v>10346</v>
      </c>
      <c r="AK3276" s="68"/>
      <c r="AL3276" s="68"/>
      <c r="AM3276" s="68"/>
      <c r="AN3276" s="110"/>
      <c r="AO3276" s="110"/>
      <c r="AP3276" s="107"/>
      <c r="AQ3276" s="68"/>
    </row>
    <row r="3277" customFormat="false" ht="15" hidden="false" customHeight="false" outlineLevel="0" collapsed="false">
      <c r="B3277" s="1" t="str">
        <f aca="false">поверители!$E3277</f>
        <v>00531</v>
      </c>
      <c r="C3277" s="64" t="s">
        <v>428</v>
      </c>
      <c r="D3277" s="87"/>
      <c r="E3277" s="81" t="s">
        <v>14016</v>
      </c>
      <c r="F3277" s="87"/>
      <c r="G3277" s="63" t="s">
        <v>10335</v>
      </c>
      <c r="H3277" s="81" t="s">
        <v>404</v>
      </c>
      <c r="I3277" s="67" t="s">
        <v>10374</v>
      </c>
      <c r="J3277" s="89"/>
      <c r="K3277" s="89"/>
      <c r="L3277" s="89"/>
      <c r="M3277" s="89"/>
      <c r="N3277" s="89"/>
      <c r="O3277" s="71" t="s">
        <v>10335</v>
      </c>
      <c r="P3277" s="71"/>
      <c r="Q3277" s="71" t="s">
        <v>10338</v>
      </c>
      <c r="R3277" s="79" t="s">
        <v>10339</v>
      </c>
      <c r="S3277" s="95" t="n">
        <v>45225</v>
      </c>
      <c r="T3277" s="95" t="n">
        <v>45590</v>
      </c>
      <c r="U3277" s="87" t="s">
        <v>10340</v>
      </c>
      <c r="V3277" s="87" t="s">
        <v>10341</v>
      </c>
      <c r="W3277" s="91"/>
      <c r="X3277" s="71" t="s">
        <v>10335</v>
      </c>
      <c r="Y3277" s="71" t="s">
        <v>10342</v>
      </c>
      <c r="Z3277" s="79" t="s">
        <v>10629</v>
      </c>
      <c r="AA3277" s="89"/>
      <c r="AB3277" s="89"/>
      <c r="AC3277" s="89"/>
      <c r="AD3277" s="89"/>
      <c r="AE3277" s="97" t="s">
        <v>10630</v>
      </c>
      <c r="AF3277" s="89"/>
      <c r="AG3277" s="89"/>
      <c r="AH3277" s="89"/>
      <c r="AI3277" s="67" t="s">
        <v>11172</v>
      </c>
      <c r="AJ3277" s="79" t="s">
        <v>10346</v>
      </c>
      <c r="AK3277" s="68"/>
      <c r="AL3277" s="68"/>
      <c r="AM3277" s="68"/>
      <c r="AN3277" s="110"/>
      <c r="AO3277" s="110"/>
      <c r="AP3277" s="107"/>
      <c r="AQ3277" s="68"/>
    </row>
    <row r="3278" customFormat="false" ht="15" hidden="false" customHeight="false" outlineLevel="0" collapsed="false">
      <c r="B3278" s="1" t="str">
        <f aca="false">поверители!$E3278</f>
        <v>00540</v>
      </c>
      <c r="C3278" s="64" t="s">
        <v>428</v>
      </c>
      <c r="D3278" s="87"/>
      <c r="E3278" s="81" t="s">
        <v>14017</v>
      </c>
      <c r="F3278" s="87"/>
      <c r="G3278" s="63" t="s">
        <v>10335</v>
      </c>
      <c r="H3278" s="81" t="s">
        <v>404</v>
      </c>
      <c r="I3278" s="67" t="s">
        <v>10374</v>
      </c>
      <c r="J3278" s="89"/>
      <c r="K3278" s="89"/>
      <c r="L3278" s="89"/>
      <c r="M3278" s="89"/>
      <c r="N3278" s="89"/>
      <c r="O3278" s="71" t="s">
        <v>10335</v>
      </c>
      <c r="P3278" s="71"/>
      <c r="Q3278" s="71" t="s">
        <v>10338</v>
      </c>
      <c r="R3278" s="79" t="s">
        <v>10339</v>
      </c>
      <c r="S3278" s="95" t="n">
        <v>45225</v>
      </c>
      <c r="T3278" s="95" t="n">
        <v>45590</v>
      </c>
      <c r="U3278" s="87" t="s">
        <v>10340</v>
      </c>
      <c r="V3278" s="87" t="s">
        <v>10341</v>
      </c>
      <c r="W3278" s="91"/>
      <c r="X3278" s="71" t="s">
        <v>10335</v>
      </c>
      <c r="Y3278" s="71" t="s">
        <v>10342</v>
      </c>
      <c r="Z3278" s="79" t="s">
        <v>10629</v>
      </c>
      <c r="AA3278" s="89"/>
      <c r="AB3278" s="89"/>
      <c r="AC3278" s="89"/>
      <c r="AD3278" s="89"/>
      <c r="AE3278" s="97" t="s">
        <v>13355</v>
      </c>
      <c r="AF3278" s="89"/>
      <c r="AG3278" s="89"/>
      <c r="AH3278" s="89"/>
      <c r="AI3278" s="67" t="s">
        <v>10853</v>
      </c>
      <c r="AJ3278" s="79" t="s">
        <v>10346</v>
      </c>
      <c r="AK3278" s="68"/>
      <c r="AL3278" s="68"/>
      <c r="AM3278" s="68"/>
      <c r="AN3278" s="110"/>
      <c r="AO3278" s="110"/>
      <c r="AP3278" s="107"/>
      <c r="AQ3278" s="68"/>
    </row>
    <row r="3279" customFormat="false" ht="15" hidden="false" customHeight="false" outlineLevel="0" collapsed="false">
      <c r="B3279" s="1" t="str">
        <f aca="false">поверители!$E3279</f>
        <v>00541</v>
      </c>
      <c r="C3279" s="64" t="s">
        <v>428</v>
      </c>
      <c r="D3279" s="87"/>
      <c r="E3279" s="81" t="s">
        <v>14018</v>
      </c>
      <c r="F3279" s="87"/>
      <c r="G3279" s="63" t="s">
        <v>10335</v>
      </c>
      <c r="H3279" s="81" t="s">
        <v>404</v>
      </c>
      <c r="I3279" s="67" t="s">
        <v>10374</v>
      </c>
      <c r="J3279" s="89"/>
      <c r="K3279" s="89"/>
      <c r="L3279" s="89"/>
      <c r="M3279" s="89"/>
      <c r="N3279" s="89"/>
      <c r="O3279" s="71" t="s">
        <v>10335</v>
      </c>
      <c r="P3279" s="71"/>
      <c r="Q3279" s="71" t="s">
        <v>10338</v>
      </c>
      <c r="R3279" s="79" t="s">
        <v>10339</v>
      </c>
      <c r="S3279" s="95" t="n">
        <v>45225</v>
      </c>
      <c r="T3279" s="95" t="n">
        <v>45590</v>
      </c>
      <c r="U3279" s="87" t="s">
        <v>10340</v>
      </c>
      <c r="V3279" s="87" t="s">
        <v>10341</v>
      </c>
      <c r="W3279" s="91"/>
      <c r="X3279" s="71" t="s">
        <v>10335</v>
      </c>
      <c r="Y3279" s="71" t="s">
        <v>10342</v>
      </c>
      <c r="Z3279" s="79" t="s">
        <v>10629</v>
      </c>
      <c r="AA3279" s="89"/>
      <c r="AB3279" s="89"/>
      <c r="AC3279" s="89"/>
      <c r="AD3279" s="89"/>
      <c r="AE3279" s="97" t="s">
        <v>10630</v>
      </c>
      <c r="AF3279" s="89"/>
      <c r="AG3279" s="89"/>
      <c r="AH3279" s="89"/>
      <c r="AI3279" s="67" t="s">
        <v>11172</v>
      </c>
      <c r="AJ3279" s="79" t="s">
        <v>10346</v>
      </c>
      <c r="AK3279" s="68"/>
      <c r="AL3279" s="68"/>
      <c r="AM3279" s="68"/>
      <c r="AN3279" s="110"/>
      <c r="AO3279" s="110"/>
      <c r="AP3279" s="107"/>
      <c r="AQ3279" s="68"/>
    </row>
    <row r="3280" customFormat="false" ht="15" hidden="false" customHeight="false" outlineLevel="0" collapsed="false">
      <c r="B3280" s="1" t="str">
        <f aca="false">поверители!$E3280</f>
        <v>00608</v>
      </c>
      <c r="C3280" s="64" t="s">
        <v>323</v>
      </c>
      <c r="D3280" s="87"/>
      <c r="E3280" s="81" t="s">
        <v>14019</v>
      </c>
      <c r="F3280" s="87"/>
      <c r="G3280" s="63" t="s">
        <v>10335</v>
      </c>
      <c r="H3280" s="81" t="s">
        <v>763</v>
      </c>
      <c r="I3280" s="67" t="s">
        <v>10374</v>
      </c>
      <c r="J3280" s="89"/>
      <c r="K3280" s="89"/>
      <c r="L3280" s="89"/>
      <c r="M3280" s="89"/>
      <c r="N3280" s="89"/>
      <c r="O3280" s="71" t="s">
        <v>10335</v>
      </c>
      <c r="P3280" s="71"/>
      <c r="Q3280" s="71" t="s">
        <v>10338</v>
      </c>
      <c r="R3280" s="79" t="s">
        <v>10339</v>
      </c>
      <c r="S3280" s="95" t="n">
        <v>45225</v>
      </c>
      <c r="T3280" s="95" t="n">
        <v>45955</v>
      </c>
      <c r="U3280" s="87" t="s">
        <v>10340</v>
      </c>
      <c r="V3280" s="87" t="s">
        <v>10341</v>
      </c>
      <c r="W3280" s="91"/>
      <c r="X3280" s="71" t="s">
        <v>10335</v>
      </c>
      <c r="Y3280" s="71" t="s">
        <v>10342</v>
      </c>
      <c r="Z3280" s="79" t="s">
        <v>10629</v>
      </c>
      <c r="AA3280" s="89"/>
      <c r="AB3280" s="89"/>
      <c r="AC3280" s="89"/>
      <c r="AD3280" s="89"/>
      <c r="AE3280" s="97" t="s">
        <v>13355</v>
      </c>
      <c r="AF3280" s="89"/>
      <c r="AG3280" s="89"/>
      <c r="AH3280" s="89"/>
      <c r="AI3280" s="67" t="s">
        <v>12830</v>
      </c>
      <c r="AJ3280" s="79" t="s">
        <v>10346</v>
      </c>
      <c r="AK3280" s="68"/>
      <c r="AL3280" s="68"/>
      <c r="AM3280" s="68"/>
      <c r="AN3280" s="110"/>
      <c r="AO3280" s="110"/>
      <c r="AP3280" s="107"/>
      <c r="AQ3280" s="68"/>
    </row>
    <row r="3281" customFormat="false" ht="15" hidden="false" customHeight="false" outlineLevel="0" collapsed="false">
      <c r="B3281" s="1" t="str">
        <f aca="false">поверители!$E3281</f>
        <v>00612</v>
      </c>
      <c r="C3281" s="64" t="s">
        <v>323</v>
      </c>
      <c r="D3281" s="87"/>
      <c r="E3281" s="81" t="s">
        <v>14020</v>
      </c>
      <c r="F3281" s="87"/>
      <c r="G3281" s="63" t="s">
        <v>10335</v>
      </c>
      <c r="H3281" s="81" t="s">
        <v>2290</v>
      </c>
      <c r="I3281" s="67" t="s">
        <v>10374</v>
      </c>
      <c r="J3281" s="89"/>
      <c r="K3281" s="89"/>
      <c r="L3281" s="89"/>
      <c r="M3281" s="89"/>
      <c r="N3281" s="89"/>
      <c r="O3281" s="71" t="s">
        <v>10335</v>
      </c>
      <c r="P3281" s="71"/>
      <c r="Q3281" s="71" t="s">
        <v>10338</v>
      </c>
      <c r="R3281" s="79" t="s">
        <v>10339</v>
      </c>
      <c r="S3281" s="95" t="n">
        <v>45225</v>
      </c>
      <c r="T3281" s="95" t="n">
        <v>45955</v>
      </c>
      <c r="U3281" s="87" t="s">
        <v>10340</v>
      </c>
      <c r="V3281" s="87" t="s">
        <v>10341</v>
      </c>
      <c r="W3281" s="91"/>
      <c r="X3281" s="71" t="s">
        <v>10335</v>
      </c>
      <c r="Y3281" s="71" t="s">
        <v>10342</v>
      </c>
      <c r="Z3281" s="79" t="s">
        <v>10629</v>
      </c>
      <c r="AA3281" s="89"/>
      <c r="AB3281" s="89"/>
      <c r="AC3281" s="89"/>
      <c r="AD3281" s="89"/>
      <c r="AE3281" s="97" t="s">
        <v>13355</v>
      </c>
      <c r="AF3281" s="89"/>
      <c r="AG3281" s="89"/>
      <c r="AH3281" s="89"/>
      <c r="AI3281" s="67" t="s">
        <v>10848</v>
      </c>
      <c r="AJ3281" s="79" t="s">
        <v>10346</v>
      </c>
      <c r="AK3281" s="68"/>
      <c r="AL3281" s="68"/>
      <c r="AM3281" s="68"/>
      <c r="AN3281" s="110"/>
      <c r="AO3281" s="110"/>
      <c r="AP3281" s="107"/>
      <c r="AQ3281" s="68"/>
    </row>
    <row r="3282" customFormat="false" ht="15" hidden="false" customHeight="false" outlineLevel="0" collapsed="false">
      <c r="B3282" s="1" t="str">
        <f aca="false">поверители!$E3282</f>
        <v>00613</v>
      </c>
      <c r="C3282" s="64" t="s">
        <v>323</v>
      </c>
      <c r="D3282" s="87"/>
      <c r="E3282" s="81" t="s">
        <v>14021</v>
      </c>
      <c r="F3282" s="87"/>
      <c r="G3282" s="63" t="s">
        <v>10335</v>
      </c>
      <c r="H3282" s="81" t="s">
        <v>2290</v>
      </c>
      <c r="I3282" s="67" t="s">
        <v>10374</v>
      </c>
      <c r="J3282" s="89"/>
      <c r="K3282" s="89"/>
      <c r="L3282" s="89"/>
      <c r="M3282" s="89"/>
      <c r="N3282" s="89"/>
      <c r="O3282" s="71" t="s">
        <v>10335</v>
      </c>
      <c r="P3282" s="71"/>
      <c r="Q3282" s="71" t="s">
        <v>10338</v>
      </c>
      <c r="R3282" s="79" t="s">
        <v>10339</v>
      </c>
      <c r="S3282" s="95" t="n">
        <v>45225</v>
      </c>
      <c r="T3282" s="95" t="n">
        <v>45955</v>
      </c>
      <c r="U3282" s="87" t="s">
        <v>10340</v>
      </c>
      <c r="V3282" s="87" t="s">
        <v>10341</v>
      </c>
      <c r="W3282" s="91"/>
      <c r="X3282" s="71" t="s">
        <v>10335</v>
      </c>
      <c r="Y3282" s="71" t="s">
        <v>10342</v>
      </c>
      <c r="Z3282" s="79" t="s">
        <v>10629</v>
      </c>
      <c r="AA3282" s="89"/>
      <c r="AB3282" s="89"/>
      <c r="AC3282" s="89"/>
      <c r="AD3282" s="89"/>
      <c r="AE3282" s="97" t="s">
        <v>13355</v>
      </c>
      <c r="AF3282" s="89"/>
      <c r="AG3282" s="89"/>
      <c r="AH3282" s="89"/>
      <c r="AI3282" s="67" t="s">
        <v>10848</v>
      </c>
      <c r="AJ3282" s="79" t="s">
        <v>10346</v>
      </c>
      <c r="AK3282" s="68"/>
      <c r="AL3282" s="68"/>
      <c r="AM3282" s="68"/>
      <c r="AN3282" s="110"/>
      <c r="AO3282" s="110"/>
      <c r="AP3282" s="107"/>
      <c r="AQ3282" s="68"/>
    </row>
    <row r="3283" customFormat="false" ht="15" hidden="false" customHeight="false" outlineLevel="0" collapsed="false">
      <c r="B3283" s="1" t="str">
        <f aca="false">поверители!$E3283</f>
        <v>00618</v>
      </c>
      <c r="C3283" s="64" t="s">
        <v>323</v>
      </c>
      <c r="D3283" s="87"/>
      <c r="E3283" s="81" t="s">
        <v>14022</v>
      </c>
      <c r="F3283" s="87"/>
      <c r="G3283" s="63" t="s">
        <v>10335</v>
      </c>
      <c r="H3283" s="81" t="s">
        <v>2290</v>
      </c>
      <c r="I3283" s="67" t="s">
        <v>10374</v>
      </c>
      <c r="J3283" s="89"/>
      <c r="K3283" s="89"/>
      <c r="L3283" s="89"/>
      <c r="M3283" s="89"/>
      <c r="N3283" s="89"/>
      <c r="O3283" s="71" t="s">
        <v>10335</v>
      </c>
      <c r="P3283" s="71"/>
      <c r="Q3283" s="71" t="s">
        <v>10338</v>
      </c>
      <c r="R3283" s="79" t="s">
        <v>10339</v>
      </c>
      <c r="S3283" s="95" t="n">
        <v>45225</v>
      </c>
      <c r="T3283" s="95" t="n">
        <v>45955</v>
      </c>
      <c r="U3283" s="87" t="s">
        <v>10340</v>
      </c>
      <c r="V3283" s="87" t="s">
        <v>10341</v>
      </c>
      <c r="W3283" s="91"/>
      <c r="X3283" s="71" t="s">
        <v>10335</v>
      </c>
      <c r="Y3283" s="71" t="s">
        <v>10342</v>
      </c>
      <c r="Z3283" s="79" t="s">
        <v>10629</v>
      </c>
      <c r="AA3283" s="89"/>
      <c r="AB3283" s="89"/>
      <c r="AC3283" s="89"/>
      <c r="AD3283" s="89"/>
      <c r="AE3283" s="97" t="s">
        <v>13355</v>
      </c>
      <c r="AF3283" s="89"/>
      <c r="AG3283" s="89"/>
      <c r="AH3283" s="89"/>
      <c r="AI3283" s="67" t="s">
        <v>10848</v>
      </c>
      <c r="AJ3283" s="79" t="s">
        <v>10346</v>
      </c>
      <c r="AK3283" s="68"/>
      <c r="AL3283" s="68"/>
      <c r="AM3283" s="68"/>
      <c r="AN3283" s="110"/>
      <c r="AO3283" s="110"/>
      <c r="AP3283" s="107"/>
      <c r="AQ3283" s="68"/>
    </row>
    <row r="3284" customFormat="false" ht="15" hidden="false" customHeight="false" outlineLevel="0" collapsed="false">
      <c r="B3284" s="1" t="str">
        <f aca="false">поверители!$E3284</f>
        <v>00623</v>
      </c>
      <c r="C3284" s="64" t="s">
        <v>297</v>
      </c>
      <c r="D3284" s="87"/>
      <c r="E3284" s="81" t="s">
        <v>14023</v>
      </c>
      <c r="F3284" s="87"/>
      <c r="G3284" s="63" t="s">
        <v>10335</v>
      </c>
      <c r="H3284" s="64" t="s">
        <v>300</v>
      </c>
      <c r="I3284" s="67" t="s">
        <v>10363</v>
      </c>
      <c r="J3284" s="89"/>
      <c r="K3284" s="89"/>
      <c r="L3284" s="89"/>
      <c r="M3284" s="89"/>
      <c r="N3284" s="89"/>
      <c r="O3284" s="71" t="s">
        <v>10335</v>
      </c>
      <c r="P3284" s="71"/>
      <c r="Q3284" s="71" t="s">
        <v>10338</v>
      </c>
      <c r="R3284" s="79" t="s">
        <v>10339</v>
      </c>
      <c r="S3284" s="95" t="n">
        <v>45225</v>
      </c>
      <c r="T3284" s="95" t="n">
        <v>45955</v>
      </c>
      <c r="U3284" s="87" t="s">
        <v>10340</v>
      </c>
      <c r="V3284" s="87" t="s">
        <v>10341</v>
      </c>
      <c r="W3284" s="91"/>
      <c r="X3284" s="71" t="s">
        <v>10335</v>
      </c>
      <c r="Y3284" s="71" t="s">
        <v>10342</v>
      </c>
      <c r="Z3284" s="79" t="s">
        <v>10629</v>
      </c>
      <c r="AA3284" s="89"/>
      <c r="AB3284" s="89"/>
      <c r="AC3284" s="89"/>
      <c r="AD3284" s="89"/>
      <c r="AE3284" s="97" t="s">
        <v>13355</v>
      </c>
      <c r="AF3284" s="89"/>
      <c r="AG3284" s="89"/>
      <c r="AH3284" s="89"/>
      <c r="AI3284" s="67" t="s">
        <v>10558</v>
      </c>
      <c r="AJ3284" s="79" t="s">
        <v>10346</v>
      </c>
      <c r="AK3284" s="68"/>
      <c r="AL3284" s="68"/>
      <c r="AM3284" s="68"/>
      <c r="AN3284" s="110"/>
      <c r="AO3284" s="110"/>
      <c r="AP3284" s="107"/>
      <c r="AQ3284" s="68"/>
    </row>
    <row r="3285" customFormat="false" ht="15" hidden="false" customHeight="false" outlineLevel="0" collapsed="false">
      <c r="B3285" s="1" t="str">
        <f aca="false">поверители!$E3285</f>
        <v>01141</v>
      </c>
      <c r="C3285" s="64" t="s">
        <v>323</v>
      </c>
      <c r="D3285" s="87"/>
      <c r="E3285" s="81" t="s">
        <v>14024</v>
      </c>
      <c r="F3285" s="87"/>
      <c r="G3285" s="63" t="s">
        <v>10335</v>
      </c>
      <c r="H3285" s="81" t="s">
        <v>2290</v>
      </c>
      <c r="I3285" s="67" t="s">
        <v>10374</v>
      </c>
      <c r="J3285" s="89"/>
      <c r="K3285" s="89"/>
      <c r="L3285" s="89"/>
      <c r="M3285" s="89"/>
      <c r="N3285" s="89"/>
      <c r="O3285" s="71" t="s">
        <v>10335</v>
      </c>
      <c r="P3285" s="71"/>
      <c r="Q3285" s="71" t="s">
        <v>10338</v>
      </c>
      <c r="R3285" s="79" t="s">
        <v>10339</v>
      </c>
      <c r="S3285" s="95" t="n">
        <v>45225</v>
      </c>
      <c r="T3285" s="95" t="n">
        <v>45955</v>
      </c>
      <c r="U3285" s="87" t="s">
        <v>10340</v>
      </c>
      <c r="V3285" s="87" t="s">
        <v>10341</v>
      </c>
      <c r="W3285" s="91"/>
      <c r="X3285" s="71" t="s">
        <v>10335</v>
      </c>
      <c r="Y3285" s="71" t="s">
        <v>10342</v>
      </c>
      <c r="Z3285" s="79" t="s">
        <v>10629</v>
      </c>
      <c r="AA3285" s="89"/>
      <c r="AB3285" s="89"/>
      <c r="AC3285" s="89"/>
      <c r="AD3285" s="89"/>
      <c r="AE3285" s="97" t="s">
        <v>13355</v>
      </c>
      <c r="AF3285" s="89"/>
      <c r="AG3285" s="89"/>
      <c r="AH3285" s="89"/>
      <c r="AI3285" s="67" t="s">
        <v>14025</v>
      </c>
      <c r="AJ3285" s="79" t="s">
        <v>10346</v>
      </c>
      <c r="AK3285" s="68"/>
      <c r="AL3285" s="68"/>
      <c r="AM3285" s="68"/>
      <c r="AN3285" s="110"/>
      <c r="AO3285" s="110"/>
      <c r="AP3285" s="107"/>
      <c r="AQ3285" s="68"/>
    </row>
    <row r="3286" customFormat="false" ht="15" hidden="false" customHeight="false" outlineLevel="0" collapsed="false">
      <c r="B3286" s="1" t="str">
        <f aca="false">поверители!$E3286</f>
        <v>01142</v>
      </c>
      <c r="C3286" s="64" t="s">
        <v>323</v>
      </c>
      <c r="D3286" s="87"/>
      <c r="E3286" s="81" t="s">
        <v>14026</v>
      </c>
      <c r="F3286" s="87"/>
      <c r="G3286" s="63" t="s">
        <v>10335</v>
      </c>
      <c r="H3286" s="81" t="s">
        <v>326</v>
      </c>
      <c r="I3286" s="67" t="s">
        <v>10374</v>
      </c>
      <c r="J3286" s="89"/>
      <c r="K3286" s="89"/>
      <c r="L3286" s="89"/>
      <c r="M3286" s="89"/>
      <c r="N3286" s="89"/>
      <c r="O3286" s="71" t="s">
        <v>10335</v>
      </c>
      <c r="P3286" s="71"/>
      <c r="Q3286" s="71" t="s">
        <v>10338</v>
      </c>
      <c r="R3286" s="79" t="s">
        <v>10339</v>
      </c>
      <c r="S3286" s="95" t="n">
        <v>45225</v>
      </c>
      <c r="T3286" s="95" t="n">
        <v>45955</v>
      </c>
      <c r="U3286" s="87" t="s">
        <v>10340</v>
      </c>
      <c r="V3286" s="87" t="s">
        <v>10341</v>
      </c>
      <c r="W3286" s="91"/>
      <c r="X3286" s="71" t="s">
        <v>10335</v>
      </c>
      <c r="Y3286" s="71" t="s">
        <v>10342</v>
      </c>
      <c r="Z3286" s="79" t="s">
        <v>10629</v>
      </c>
      <c r="AA3286" s="89"/>
      <c r="AB3286" s="89"/>
      <c r="AC3286" s="89"/>
      <c r="AD3286" s="89"/>
      <c r="AE3286" s="97" t="s">
        <v>13355</v>
      </c>
      <c r="AF3286" s="89"/>
      <c r="AG3286" s="89"/>
      <c r="AH3286" s="89"/>
      <c r="AI3286" s="67" t="s">
        <v>10848</v>
      </c>
      <c r="AJ3286" s="79" t="s">
        <v>10346</v>
      </c>
      <c r="AK3286" s="68"/>
      <c r="AL3286" s="68"/>
      <c r="AM3286" s="68"/>
      <c r="AN3286" s="110"/>
      <c r="AO3286" s="110"/>
      <c r="AP3286" s="107"/>
      <c r="AQ3286" s="68"/>
    </row>
    <row r="3287" customFormat="false" ht="15" hidden="false" customHeight="false" outlineLevel="0" collapsed="false">
      <c r="B3287" s="1" t="str">
        <f aca="false">поверители!$E3287</f>
        <v>01148</v>
      </c>
      <c r="C3287" s="64" t="s">
        <v>323</v>
      </c>
      <c r="D3287" s="87"/>
      <c r="E3287" s="67" t="s">
        <v>14027</v>
      </c>
      <c r="F3287" s="87"/>
      <c r="G3287" s="63" t="s">
        <v>10335</v>
      </c>
      <c r="H3287" s="81" t="s">
        <v>326</v>
      </c>
      <c r="I3287" s="67" t="s">
        <v>10374</v>
      </c>
      <c r="J3287" s="89"/>
      <c r="K3287" s="89"/>
      <c r="L3287" s="89"/>
      <c r="M3287" s="89"/>
      <c r="N3287" s="89"/>
      <c r="O3287" s="71" t="s">
        <v>10335</v>
      </c>
      <c r="P3287" s="71"/>
      <c r="Q3287" s="71" t="s">
        <v>10338</v>
      </c>
      <c r="R3287" s="79" t="s">
        <v>10339</v>
      </c>
      <c r="S3287" s="95" t="n">
        <v>45225</v>
      </c>
      <c r="T3287" s="95" t="n">
        <v>45955</v>
      </c>
      <c r="U3287" s="87" t="s">
        <v>10340</v>
      </c>
      <c r="V3287" s="87" t="s">
        <v>10341</v>
      </c>
      <c r="W3287" s="91"/>
      <c r="X3287" s="71" t="s">
        <v>10335</v>
      </c>
      <c r="Y3287" s="71" t="s">
        <v>10342</v>
      </c>
      <c r="Z3287" s="79" t="s">
        <v>10629</v>
      </c>
      <c r="AA3287" s="89"/>
      <c r="AB3287" s="89"/>
      <c r="AC3287" s="89"/>
      <c r="AD3287" s="89"/>
      <c r="AE3287" s="97" t="s">
        <v>13355</v>
      </c>
      <c r="AF3287" s="89"/>
      <c r="AG3287" s="89"/>
      <c r="AH3287" s="89"/>
      <c r="AI3287" s="67" t="s">
        <v>10863</v>
      </c>
      <c r="AJ3287" s="79" t="s">
        <v>10346</v>
      </c>
      <c r="AK3287" s="68"/>
      <c r="AL3287" s="68"/>
      <c r="AM3287" s="68"/>
      <c r="AN3287" s="110"/>
      <c r="AO3287" s="110"/>
      <c r="AP3287" s="107"/>
      <c r="AQ3287" s="68"/>
    </row>
    <row r="3288" customFormat="false" ht="15" hidden="false" customHeight="false" outlineLevel="0" collapsed="false">
      <c r="B3288" s="1" t="str">
        <f aca="false">поверители!$E3288</f>
        <v>01162</v>
      </c>
      <c r="C3288" s="64" t="s">
        <v>828</v>
      </c>
      <c r="D3288" s="87"/>
      <c r="E3288" s="81" t="s">
        <v>2261</v>
      </c>
      <c r="F3288" s="87"/>
      <c r="G3288" s="63" t="s">
        <v>10335</v>
      </c>
      <c r="H3288" s="81" t="s">
        <v>404</v>
      </c>
      <c r="I3288" s="67" t="s">
        <v>10469</v>
      </c>
      <c r="J3288" s="89"/>
      <c r="K3288" s="89"/>
      <c r="L3288" s="89"/>
      <c r="M3288" s="89"/>
      <c r="N3288" s="89"/>
      <c r="O3288" s="71" t="s">
        <v>10335</v>
      </c>
      <c r="P3288" s="71"/>
      <c r="Q3288" s="71" t="s">
        <v>10338</v>
      </c>
      <c r="R3288" s="79" t="s">
        <v>10339</v>
      </c>
      <c r="S3288" s="95" t="n">
        <v>45225</v>
      </c>
      <c r="T3288" s="95" t="n">
        <v>45955</v>
      </c>
      <c r="U3288" s="87" t="s">
        <v>10340</v>
      </c>
      <c r="V3288" s="87" t="s">
        <v>10341</v>
      </c>
      <c r="W3288" s="91"/>
      <c r="X3288" s="71" t="s">
        <v>10335</v>
      </c>
      <c r="Y3288" s="71" t="s">
        <v>10342</v>
      </c>
      <c r="Z3288" s="79" t="s">
        <v>10629</v>
      </c>
      <c r="AA3288" s="89"/>
      <c r="AB3288" s="89"/>
      <c r="AC3288" s="89"/>
      <c r="AD3288" s="89"/>
      <c r="AE3288" s="97" t="s">
        <v>10630</v>
      </c>
      <c r="AF3288" s="89"/>
      <c r="AG3288" s="89"/>
      <c r="AH3288" s="89"/>
      <c r="AI3288" s="67" t="s">
        <v>11348</v>
      </c>
      <c r="AJ3288" s="79" t="s">
        <v>10346</v>
      </c>
      <c r="AK3288" s="68"/>
      <c r="AL3288" s="68"/>
      <c r="AM3288" s="68"/>
      <c r="AN3288" s="110"/>
      <c r="AO3288" s="110"/>
      <c r="AP3288" s="107"/>
      <c r="AQ3288" s="68"/>
    </row>
    <row r="3289" customFormat="false" ht="15" hidden="false" customHeight="false" outlineLevel="0" collapsed="false">
      <c r="B3289" s="1" t="str">
        <f aca="false">поверители!$E3289</f>
        <v>01163</v>
      </c>
      <c r="C3289" s="64" t="s">
        <v>428</v>
      </c>
      <c r="D3289" s="87"/>
      <c r="E3289" s="81" t="s">
        <v>14028</v>
      </c>
      <c r="F3289" s="87"/>
      <c r="G3289" s="63" t="s">
        <v>10335</v>
      </c>
      <c r="H3289" s="81" t="s">
        <v>404</v>
      </c>
      <c r="I3289" s="67" t="s">
        <v>10374</v>
      </c>
      <c r="J3289" s="89"/>
      <c r="K3289" s="89"/>
      <c r="L3289" s="89"/>
      <c r="M3289" s="89"/>
      <c r="N3289" s="89"/>
      <c r="O3289" s="71" t="s">
        <v>10335</v>
      </c>
      <c r="P3289" s="71"/>
      <c r="Q3289" s="71" t="s">
        <v>10338</v>
      </c>
      <c r="R3289" s="79" t="s">
        <v>10339</v>
      </c>
      <c r="S3289" s="95" t="n">
        <v>45225</v>
      </c>
      <c r="T3289" s="95" t="n">
        <v>45590</v>
      </c>
      <c r="U3289" s="87" t="s">
        <v>10340</v>
      </c>
      <c r="V3289" s="87" t="s">
        <v>10341</v>
      </c>
      <c r="W3289" s="91"/>
      <c r="X3289" s="71" t="s">
        <v>10335</v>
      </c>
      <c r="Y3289" s="71" t="s">
        <v>10342</v>
      </c>
      <c r="Z3289" s="79" t="s">
        <v>10629</v>
      </c>
      <c r="AA3289" s="89"/>
      <c r="AB3289" s="89"/>
      <c r="AC3289" s="89"/>
      <c r="AD3289" s="89"/>
      <c r="AE3289" s="97" t="s">
        <v>13355</v>
      </c>
      <c r="AF3289" s="89"/>
      <c r="AG3289" s="89"/>
      <c r="AH3289" s="89"/>
      <c r="AI3289" s="67" t="s">
        <v>10650</v>
      </c>
      <c r="AJ3289" s="79" t="s">
        <v>10346</v>
      </c>
      <c r="AK3289" s="68"/>
      <c r="AL3289" s="68"/>
      <c r="AM3289" s="68"/>
      <c r="AN3289" s="110"/>
      <c r="AO3289" s="110"/>
      <c r="AP3289" s="107"/>
      <c r="AQ3289" s="68"/>
    </row>
    <row r="3290" customFormat="false" ht="15" hidden="false" customHeight="false" outlineLevel="0" collapsed="false">
      <c r="B3290" s="1" t="str">
        <f aca="false">поверители!$E3290</f>
        <v>01164</v>
      </c>
      <c r="C3290" s="64" t="s">
        <v>828</v>
      </c>
      <c r="D3290" s="87"/>
      <c r="E3290" s="81" t="s">
        <v>14029</v>
      </c>
      <c r="F3290" s="87"/>
      <c r="G3290" s="63" t="s">
        <v>10335</v>
      </c>
      <c r="H3290" s="81" t="s">
        <v>404</v>
      </c>
      <c r="I3290" s="67" t="s">
        <v>10363</v>
      </c>
      <c r="J3290" s="89"/>
      <c r="K3290" s="89"/>
      <c r="L3290" s="89"/>
      <c r="M3290" s="89"/>
      <c r="N3290" s="89"/>
      <c r="O3290" s="71" t="s">
        <v>10335</v>
      </c>
      <c r="P3290" s="71"/>
      <c r="Q3290" s="71" t="s">
        <v>10338</v>
      </c>
      <c r="R3290" s="79" t="s">
        <v>10339</v>
      </c>
      <c r="S3290" s="95" t="n">
        <v>45225</v>
      </c>
      <c r="T3290" s="95" t="n">
        <v>45955</v>
      </c>
      <c r="U3290" s="87" t="s">
        <v>10340</v>
      </c>
      <c r="V3290" s="87" t="s">
        <v>10341</v>
      </c>
      <c r="W3290" s="91"/>
      <c r="X3290" s="71" t="s">
        <v>10335</v>
      </c>
      <c r="Y3290" s="71" t="s">
        <v>10342</v>
      </c>
      <c r="Z3290" s="79" t="s">
        <v>10629</v>
      </c>
      <c r="AA3290" s="89"/>
      <c r="AB3290" s="89"/>
      <c r="AC3290" s="89"/>
      <c r="AD3290" s="89"/>
      <c r="AE3290" s="97" t="s">
        <v>13355</v>
      </c>
      <c r="AF3290" s="89"/>
      <c r="AG3290" s="89"/>
      <c r="AH3290" s="89"/>
      <c r="AI3290" s="67" t="s">
        <v>10650</v>
      </c>
      <c r="AJ3290" s="79" t="s">
        <v>10346</v>
      </c>
      <c r="AK3290" s="68"/>
      <c r="AL3290" s="68"/>
      <c r="AM3290" s="68"/>
      <c r="AN3290" s="110"/>
      <c r="AO3290" s="110"/>
      <c r="AP3290" s="107"/>
      <c r="AQ3290" s="68"/>
    </row>
    <row r="3291" customFormat="false" ht="15" hidden="false" customHeight="false" outlineLevel="0" collapsed="false">
      <c r="B3291" s="1" t="str">
        <f aca="false">поверители!$E3291</f>
        <v>01165</v>
      </c>
      <c r="C3291" s="64" t="s">
        <v>297</v>
      </c>
      <c r="D3291" s="87"/>
      <c r="E3291" s="81" t="s">
        <v>14030</v>
      </c>
      <c r="F3291" s="87"/>
      <c r="G3291" s="63" t="s">
        <v>10335</v>
      </c>
      <c r="H3291" s="81" t="s">
        <v>2524</v>
      </c>
      <c r="I3291" s="67" t="s">
        <v>10363</v>
      </c>
      <c r="J3291" s="89"/>
      <c r="K3291" s="89"/>
      <c r="L3291" s="89"/>
      <c r="M3291" s="89"/>
      <c r="N3291" s="89"/>
      <c r="O3291" s="71" t="s">
        <v>10335</v>
      </c>
      <c r="P3291" s="71"/>
      <c r="Q3291" s="71" t="s">
        <v>10338</v>
      </c>
      <c r="R3291" s="79" t="s">
        <v>10339</v>
      </c>
      <c r="S3291" s="95" t="n">
        <v>45225</v>
      </c>
      <c r="T3291" s="95" t="n">
        <v>45955</v>
      </c>
      <c r="U3291" s="87" t="s">
        <v>10340</v>
      </c>
      <c r="V3291" s="87" t="s">
        <v>10341</v>
      </c>
      <c r="W3291" s="91"/>
      <c r="X3291" s="71" t="s">
        <v>10335</v>
      </c>
      <c r="Y3291" s="71" t="s">
        <v>10342</v>
      </c>
      <c r="Z3291" s="79" t="s">
        <v>10629</v>
      </c>
      <c r="AA3291" s="89"/>
      <c r="AB3291" s="89"/>
      <c r="AC3291" s="89"/>
      <c r="AD3291" s="89"/>
      <c r="AE3291" s="97" t="s">
        <v>13355</v>
      </c>
      <c r="AF3291" s="89"/>
      <c r="AG3291" s="89"/>
      <c r="AH3291" s="89"/>
      <c r="AI3291" s="67" t="s">
        <v>11020</v>
      </c>
      <c r="AJ3291" s="79" t="s">
        <v>10346</v>
      </c>
      <c r="AK3291" s="68"/>
      <c r="AL3291" s="68"/>
      <c r="AM3291" s="68"/>
      <c r="AN3291" s="110"/>
      <c r="AO3291" s="110"/>
      <c r="AP3291" s="107"/>
      <c r="AQ3291" s="68"/>
    </row>
    <row r="3292" customFormat="false" ht="15" hidden="false" customHeight="false" outlineLevel="0" collapsed="false">
      <c r="B3292" s="1" t="str">
        <f aca="false">поверители!$E3292</f>
        <v>01168</v>
      </c>
      <c r="C3292" s="64" t="s">
        <v>323</v>
      </c>
      <c r="D3292" s="87"/>
      <c r="E3292" s="81" t="s">
        <v>14031</v>
      </c>
      <c r="F3292" s="87"/>
      <c r="G3292" s="63" t="s">
        <v>10335</v>
      </c>
      <c r="H3292" s="81" t="s">
        <v>782</v>
      </c>
      <c r="I3292" s="67" t="s">
        <v>10374</v>
      </c>
      <c r="J3292" s="89"/>
      <c r="K3292" s="89"/>
      <c r="L3292" s="89"/>
      <c r="M3292" s="89"/>
      <c r="N3292" s="89"/>
      <c r="O3292" s="71" t="s">
        <v>10335</v>
      </c>
      <c r="P3292" s="71"/>
      <c r="Q3292" s="71" t="s">
        <v>10338</v>
      </c>
      <c r="R3292" s="79" t="s">
        <v>10339</v>
      </c>
      <c r="S3292" s="95" t="n">
        <v>45225</v>
      </c>
      <c r="T3292" s="95" t="n">
        <v>45955</v>
      </c>
      <c r="U3292" s="87" t="s">
        <v>10340</v>
      </c>
      <c r="V3292" s="87" t="s">
        <v>10341</v>
      </c>
      <c r="W3292" s="91"/>
      <c r="X3292" s="71" t="s">
        <v>10335</v>
      </c>
      <c r="Y3292" s="71" t="s">
        <v>10342</v>
      </c>
      <c r="Z3292" s="79" t="s">
        <v>10629</v>
      </c>
      <c r="AA3292" s="89"/>
      <c r="AB3292" s="89"/>
      <c r="AC3292" s="89"/>
      <c r="AD3292" s="89"/>
      <c r="AE3292" s="97" t="s">
        <v>13355</v>
      </c>
      <c r="AF3292" s="89"/>
      <c r="AG3292" s="89"/>
      <c r="AH3292" s="89"/>
      <c r="AI3292" s="67" t="s">
        <v>10863</v>
      </c>
      <c r="AJ3292" s="79" t="s">
        <v>10346</v>
      </c>
      <c r="AK3292" s="68"/>
      <c r="AL3292" s="68"/>
      <c r="AM3292" s="68"/>
      <c r="AN3292" s="110"/>
      <c r="AO3292" s="110"/>
      <c r="AP3292" s="107"/>
      <c r="AQ3292" s="68"/>
    </row>
    <row r="3293" customFormat="false" ht="15" hidden="false" customHeight="false" outlineLevel="0" collapsed="false">
      <c r="B3293" s="1" t="str">
        <f aca="false">поверители!$E3293</f>
        <v>01180</v>
      </c>
      <c r="C3293" s="64" t="s">
        <v>323</v>
      </c>
      <c r="D3293" s="87"/>
      <c r="E3293" s="81" t="s">
        <v>14032</v>
      </c>
      <c r="F3293" s="87"/>
      <c r="G3293" s="63" t="s">
        <v>10335</v>
      </c>
      <c r="H3293" s="81" t="s">
        <v>763</v>
      </c>
      <c r="I3293" s="67" t="s">
        <v>10374</v>
      </c>
      <c r="J3293" s="89"/>
      <c r="K3293" s="89"/>
      <c r="L3293" s="89"/>
      <c r="M3293" s="89"/>
      <c r="N3293" s="89"/>
      <c r="O3293" s="71" t="s">
        <v>10335</v>
      </c>
      <c r="P3293" s="71"/>
      <c r="Q3293" s="71" t="s">
        <v>10338</v>
      </c>
      <c r="R3293" s="79" t="s">
        <v>10339</v>
      </c>
      <c r="S3293" s="95" t="n">
        <v>45225</v>
      </c>
      <c r="T3293" s="95" t="n">
        <v>45955</v>
      </c>
      <c r="U3293" s="87" t="s">
        <v>10340</v>
      </c>
      <c r="V3293" s="87" t="s">
        <v>10341</v>
      </c>
      <c r="W3293" s="91"/>
      <c r="X3293" s="71" t="s">
        <v>10335</v>
      </c>
      <c r="Y3293" s="71" t="s">
        <v>10342</v>
      </c>
      <c r="Z3293" s="79" t="s">
        <v>10629</v>
      </c>
      <c r="AA3293" s="89"/>
      <c r="AB3293" s="89"/>
      <c r="AC3293" s="89"/>
      <c r="AD3293" s="89"/>
      <c r="AE3293" s="97" t="s">
        <v>13357</v>
      </c>
      <c r="AF3293" s="89"/>
      <c r="AG3293" s="89"/>
      <c r="AH3293" s="89"/>
      <c r="AI3293" s="67" t="s">
        <v>12848</v>
      </c>
      <c r="AJ3293" s="79" t="s">
        <v>10346</v>
      </c>
      <c r="AK3293" s="68"/>
      <c r="AL3293" s="68"/>
      <c r="AM3293" s="68"/>
      <c r="AN3293" s="110"/>
      <c r="AO3293" s="110"/>
      <c r="AP3293" s="107"/>
      <c r="AQ3293" s="68"/>
    </row>
    <row r="3294" customFormat="false" ht="15" hidden="false" customHeight="false" outlineLevel="0" collapsed="false">
      <c r="B3294" s="1" t="str">
        <f aca="false">поверители!$E3294</f>
        <v>01181</v>
      </c>
      <c r="C3294" s="64" t="s">
        <v>297</v>
      </c>
      <c r="D3294" s="87"/>
      <c r="E3294" s="81" t="s">
        <v>14033</v>
      </c>
      <c r="F3294" s="87"/>
      <c r="G3294" s="63" t="s">
        <v>10335</v>
      </c>
      <c r="H3294" s="64" t="s">
        <v>300</v>
      </c>
      <c r="I3294" s="67" t="s">
        <v>10363</v>
      </c>
      <c r="J3294" s="89"/>
      <c r="K3294" s="89"/>
      <c r="L3294" s="89"/>
      <c r="M3294" s="89"/>
      <c r="N3294" s="89"/>
      <c r="O3294" s="71" t="s">
        <v>10335</v>
      </c>
      <c r="P3294" s="71"/>
      <c r="Q3294" s="71" t="s">
        <v>10338</v>
      </c>
      <c r="R3294" s="79" t="s">
        <v>10339</v>
      </c>
      <c r="S3294" s="95" t="n">
        <v>45225</v>
      </c>
      <c r="T3294" s="95" t="n">
        <v>45955</v>
      </c>
      <c r="U3294" s="87" t="s">
        <v>10340</v>
      </c>
      <c r="V3294" s="87" t="s">
        <v>10341</v>
      </c>
      <c r="W3294" s="91"/>
      <c r="X3294" s="71" t="s">
        <v>10335</v>
      </c>
      <c r="Y3294" s="71" t="s">
        <v>10342</v>
      </c>
      <c r="Z3294" s="79" t="s">
        <v>10629</v>
      </c>
      <c r="AA3294" s="89"/>
      <c r="AB3294" s="89"/>
      <c r="AC3294" s="89"/>
      <c r="AD3294" s="89"/>
      <c r="AE3294" s="97" t="s">
        <v>13355</v>
      </c>
      <c r="AF3294" s="89"/>
      <c r="AG3294" s="89"/>
      <c r="AH3294" s="89"/>
      <c r="AI3294" s="67" t="s">
        <v>10562</v>
      </c>
      <c r="AJ3294" s="79" t="s">
        <v>10346</v>
      </c>
      <c r="AK3294" s="68"/>
      <c r="AL3294" s="68"/>
      <c r="AM3294" s="68"/>
      <c r="AN3294" s="110"/>
      <c r="AO3294" s="110"/>
      <c r="AP3294" s="107"/>
      <c r="AQ3294" s="68"/>
    </row>
    <row r="3295" customFormat="false" ht="15" hidden="false" customHeight="false" outlineLevel="0" collapsed="false">
      <c r="B3295" s="1" t="str">
        <f aca="false">поверители!$E3295</f>
        <v>01182</v>
      </c>
      <c r="C3295" s="64" t="s">
        <v>297</v>
      </c>
      <c r="D3295" s="87"/>
      <c r="E3295" s="81" t="s">
        <v>14034</v>
      </c>
      <c r="F3295" s="87"/>
      <c r="G3295" s="63" t="s">
        <v>10335</v>
      </c>
      <c r="H3295" s="64" t="s">
        <v>300</v>
      </c>
      <c r="I3295" s="67" t="s">
        <v>10363</v>
      </c>
      <c r="J3295" s="89"/>
      <c r="K3295" s="89"/>
      <c r="L3295" s="89"/>
      <c r="M3295" s="89"/>
      <c r="N3295" s="89"/>
      <c r="O3295" s="71" t="s">
        <v>10335</v>
      </c>
      <c r="P3295" s="71"/>
      <c r="Q3295" s="71" t="s">
        <v>10338</v>
      </c>
      <c r="R3295" s="79" t="s">
        <v>10339</v>
      </c>
      <c r="S3295" s="95" t="n">
        <v>45225</v>
      </c>
      <c r="T3295" s="95" t="n">
        <v>45955</v>
      </c>
      <c r="U3295" s="87" t="s">
        <v>10340</v>
      </c>
      <c r="V3295" s="87" t="s">
        <v>10341</v>
      </c>
      <c r="W3295" s="91"/>
      <c r="X3295" s="71" t="s">
        <v>10335</v>
      </c>
      <c r="Y3295" s="71" t="s">
        <v>10342</v>
      </c>
      <c r="Z3295" s="79" t="s">
        <v>10629</v>
      </c>
      <c r="AA3295" s="89"/>
      <c r="AB3295" s="89"/>
      <c r="AC3295" s="89"/>
      <c r="AD3295" s="89"/>
      <c r="AE3295" s="97" t="s">
        <v>13355</v>
      </c>
      <c r="AF3295" s="89"/>
      <c r="AG3295" s="89"/>
      <c r="AH3295" s="89"/>
      <c r="AI3295" s="67" t="s">
        <v>10562</v>
      </c>
      <c r="AJ3295" s="79" t="s">
        <v>10346</v>
      </c>
      <c r="AK3295" s="68"/>
      <c r="AL3295" s="68"/>
      <c r="AM3295" s="68"/>
      <c r="AN3295" s="110"/>
      <c r="AO3295" s="110"/>
      <c r="AP3295" s="107"/>
      <c r="AQ3295" s="68"/>
    </row>
    <row r="3296" customFormat="false" ht="15" hidden="false" customHeight="false" outlineLevel="0" collapsed="false">
      <c r="B3296" s="1" t="str">
        <f aca="false">поверители!$E3296</f>
        <v>01184</v>
      </c>
      <c r="C3296" s="64" t="s">
        <v>323</v>
      </c>
      <c r="D3296" s="87"/>
      <c r="E3296" s="81" t="s">
        <v>14035</v>
      </c>
      <c r="F3296" s="87"/>
      <c r="G3296" s="63" t="s">
        <v>10335</v>
      </c>
      <c r="H3296" s="81" t="s">
        <v>763</v>
      </c>
      <c r="I3296" s="67" t="s">
        <v>10374</v>
      </c>
      <c r="J3296" s="89"/>
      <c r="K3296" s="89"/>
      <c r="L3296" s="89"/>
      <c r="M3296" s="89"/>
      <c r="N3296" s="89"/>
      <c r="O3296" s="71" t="s">
        <v>10335</v>
      </c>
      <c r="P3296" s="71"/>
      <c r="Q3296" s="71" t="s">
        <v>10338</v>
      </c>
      <c r="R3296" s="79" t="s">
        <v>10339</v>
      </c>
      <c r="S3296" s="95" t="n">
        <v>45225</v>
      </c>
      <c r="T3296" s="95" t="n">
        <v>45955</v>
      </c>
      <c r="U3296" s="87" t="s">
        <v>10340</v>
      </c>
      <c r="V3296" s="87" t="s">
        <v>10341</v>
      </c>
      <c r="W3296" s="91"/>
      <c r="X3296" s="71" t="s">
        <v>10335</v>
      </c>
      <c r="Y3296" s="71" t="s">
        <v>10342</v>
      </c>
      <c r="Z3296" s="79" t="s">
        <v>10629</v>
      </c>
      <c r="AA3296" s="89"/>
      <c r="AB3296" s="89"/>
      <c r="AC3296" s="89"/>
      <c r="AD3296" s="89"/>
      <c r="AE3296" s="97" t="s">
        <v>13355</v>
      </c>
      <c r="AF3296" s="89"/>
      <c r="AG3296" s="89"/>
      <c r="AH3296" s="89"/>
      <c r="AI3296" s="67" t="s">
        <v>10848</v>
      </c>
      <c r="AJ3296" s="79" t="s">
        <v>10346</v>
      </c>
      <c r="AK3296" s="68"/>
      <c r="AL3296" s="68"/>
      <c r="AM3296" s="68"/>
      <c r="AN3296" s="110"/>
      <c r="AO3296" s="110"/>
      <c r="AP3296" s="107"/>
      <c r="AQ3296" s="68"/>
    </row>
    <row r="3297" customFormat="false" ht="15" hidden="false" customHeight="false" outlineLevel="0" collapsed="false">
      <c r="B3297" s="1" t="str">
        <f aca="false">поверители!$E3297</f>
        <v>01362</v>
      </c>
      <c r="C3297" s="64" t="s">
        <v>323</v>
      </c>
      <c r="D3297" s="87"/>
      <c r="E3297" s="81" t="s">
        <v>14036</v>
      </c>
      <c r="F3297" s="87"/>
      <c r="G3297" s="63" t="s">
        <v>10335</v>
      </c>
      <c r="H3297" s="81" t="s">
        <v>326</v>
      </c>
      <c r="I3297" s="67" t="s">
        <v>10374</v>
      </c>
      <c r="J3297" s="89"/>
      <c r="K3297" s="89"/>
      <c r="L3297" s="89"/>
      <c r="M3297" s="89"/>
      <c r="N3297" s="89"/>
      <c r="O3297" s="71" t="s">
        <v>10335</v>
      </c>
      <c r="P3297" s="71"/>
      <c r="Q3297" s="71" t="s">
        <v>10338</v>
      </c>
      <c r="R3297" s="79" t="s">
        <v>10339</v>
      </c>
      <c r="S3297" s="95" t="n">
        <v>45225</v>
      </c>
      <c r="T3297" s="95" t="n">
        <v>45955</v>
      </c>
      <c r="U3297" s="87" t="s">
        <v>10340</v>
      </c>
      <c r="V3297" s="87" t="s">
        <v>10341</v>
      </c>
      <c r="W3297" s="91"/>
      <c r="X3297" s="71" t="s">
        <v>10335</v>
      </c>
      <c r="Y3297" s="71" t="s">
        <v>10342</v>
      </c>
      <c r="Z3297" s="79" t="s">
        <v>10629</v>
      </c>
      <c r="AA3297" s="89"/>
      <c r="AB3297" s="89"/>
      <c r="AC3297" s="89"/>
      <c r="AD3297" s="89"/>
      <c r="AE3297" s="97" t="s">
        <v>13355</v>
      </c>
      <c r="AF3297" s="89"/>
      <c r="AG3297" s="89"/>
      <c r="AH3297" s="89"/>
      <c r="AI3297" s="67" t="s">
        <v>10979</v>
      </c>
      <c r="AJ3297" s="79" t="s">
        <v>10346</v>
      </c>
      <c r="AK3297" s="68"/>
      <c r="AL3297" s="68"/>
      <c r="AM3297" s="68"/>
      <c r="AN3297" s="110"/>
      <c r="AO3297" s="110"/>
      <c r="AP3297" s="107"/>
      <c r="AQ3297" s="68"/>
    </row>
    <row r="3298" customFormat="false" ht="17.9" hidden="false" customHeight="false" outlineLevel="0" collapsed="false">
      <c r="B3298" s="1" t="str">
        <f aca="false">поверители!$E3298</f>
        <v>01370</v>
      </c>
      <c r="C3298" s="64" t="s">
        <v>795</v>
      </c>
      <c r="D3298" s="87"/>
      <c r="E3298" s="81" t="s">
        <v>14037</v>
      </c>
      <c r="F3298" s="87"/>
      <c r="G3298" s="63" t="s">
        <v>10335</v>
      </c>
      <c r="H3298" s="81" t="s">
        <v>13932</v>
      </c>
      <c r="I3298" s="67" t="s">
        <v>10802</v>
      </c>
      <c r="J3298" s="89"/>
      <c r="K3298" s="89"/>
      <c r="L3298" s="89"/>
      <c r="M3298" s="89"/>
      <c r="N3298" s="89"/>
      <c r="O3298" s="71" t="s">
        <v>10335</v>
      </c>
      <c r="P3298" s="71"/>
      <c r="Q3298" s="71" t="s">
        <v>10338</v>
      </c>
      <c r="R3298" s="79" t="s">
        <v>10339</v>
      </c>
      <c r="S3298" s="95" t="n">
        <v>45225</v>
      </c>
      <c r="T3298" s="95" t="n">
        <v>45590</v>
      </c>
      <c r="U3298" s="87" t="s">
        <v>10340</v>
      </c>
      <c r="V3298" s="87" t="s">
        <v>10341</v>
      </c>
      <c r="W3298" s="91"/>
      <c r="X3298" s="71" t="s">
        <v>10335</v>
      </c>
      <c r="Y3298" s="71" t="s">
        <v>10342</v>
      </c>
      <c r="Z3298" s="79" t="s">
        <v>10629</v>
      </c>
      <c r="AA3298" s="89"/>
      <c r="AB3298" s="89"/>
      <c r="AC3298" s="89"/>
      <c r="AD3298" s="89"/>
      <c r="AE3298" s="97" t="s">
        <v>13791</v>
      </c>
      <c r="AF3298" s="89"/>
      <c r="AG3298" s="89"/>
      <c r="AH3298" s="89"/>
      <c r="AI3298" s="104" t="s">
        <v>14038</v>
      </c>
      <c r="AJ3298" s="79" t="s">
        <v>10346</v>
      </c>
      <c r="AK3298" s="68"/>
      <c r="AL3298" s="68"/>
      <c r="AM3298" s="68"/>
      <c r="AN3298" s="110"/>
      <c r="AO3298" s="110"/>
      <c r="AP3298" s="107"/>
      <c r="AQ3298" s="68"/>
    </row>
    <row r="3299" customFormat="false" ht="17.9" hidden="false" customHeight="false" outlineLevel="0" collapsed="false">
      <c r="B3299" s="1" t="str">
        <f aca="false">поверители!$E3299</f>
        <v>01376</v>
      </c>
      <c r="C3299" s="64" t="s">
        <v>428</v>
      </c>
      <c r="D3299" s="87"/>
      <c r="E3299" s="81" t="s">
        <v>14039</v>
      </c>
      <c r="F3299" s="87"/>
      <c r="G3299" s="63" t="s">
        <v>10335</v>
      </c>
      <c r="H3299" s="81" t="s">
        <v>294</v>
      </c>
      <c r="I3299" s="67" t="s">
        <v>10374</v>
      </c>
      <c r="J3299" s="89"/>
      <c r="K3299" s="89"/>
      <c r="L3299" s="89"/>
      <c r="M3299" s="89"/>
      <c r="N3299" s="89"/>
      <c r="O3299" s="71" t="s">
        <v>10335</v>
      </c>
      <c r="P3299" s="71"/>
      <c r="Q3299" s="71" t="s">
        <v>10338</v>
      </c>
      <c r="R3299" s="79" t="s">
        <v>10339</v>
      </c>
      <c r="S3299" s="95" t="n">
        <v>45225</v>
      </c>
      <c r="T3299" s="95" t="n">
        <v>45590</v>
      </c>
      <c r="U3299" s="87" t="s">
        <v>10340</v>
      </c>
      <c r="V3299" s="87" t="s">
        <v>10341</v>
      </c>
      <c r="W3299" s="91"/>
      <c r="X3299" s="71" t="s">
        <v>10335</v>
      </c>
      <c r="Y3299" s="71" t="s">
        <v>10342</v>
      </c>
      <c r="Z3299" s="79" t="s">
        <v>10629</v>
      </c>
      <c r="AA3299" s="89"/>
      <c r="AB3299" s="89"/>
      <c r="AC3299" s="89"/>
      <c r="AD3299" s="89"/>
      <c r="AE3299" s="97" t="s">
        <v>10630</v>
      </c>
      <c r="AF3299" s="89"/>
      <c r="AG3299" s="89"/>
      <c r="AH3299" s="89"/>
      <c r="AI3299" s="104" t="s">
        <v>12274</v>
      </c>
      <c r="AJ3299" s="79" t="s">
        <v>10346</v>
      </c>
      <c r="AK3299" s="68"/>
      <c r="AL3299" s="68"/>
      <c r="AM3299" s="68"/>
      <c r="AN3299" s="110"/>
      <c r="AO3299" s="110"/>
      <c r="AP3299" s="107"/>
      <c r="AQ3299" s="68"/>
    </row>
    <row r="3300" customFormat="false" ht="17.9" hidden="false" customHeight="false" outlineLevel="0" collapsed="false">
      <c r="B3300" s="1" t="str">
        <f aca="false">поверители!$E3300</f>
        <v>01377</v>
      </c>
      <c r="C3300" s="64" t="s">
        <v>428</v>
      </c>
      <c r="D3300" s="87"/>
      <c r="E3300" s="81" t="s">
        <v>14040</v>
      </c>
      <c r="F3300" s="87"/>
      <c r="G3300" s="63" t="s">
        <v>10335</v>
      </c>
      <c r="H3300" s="81" t="s">
        <v>294</v>
      </c>
      <c r="I3300" s="67" t="s">
        <v>10374</v>
      </c>
      <c r="J3300" s="89"/>
      <c r="K3300" s="89"/>
      <c r="L3300" s="89"/>
      <c r="M3300" s="89"/>
      <c r="N3300" s="89"/>
      <c r="O3300" s="71" t="s">
        <v>10335</v>
      </c>
      <c r="P3300" s="71"/>
      <c r="Q3300" s="71" t="s">
        <v>10338</v>
      </c>
      <c r="R3300" s="79" t="s">
        <v>10339</v>
      </c>
      <c r="S3300" s="95" t="n">
        <v>45225</v>
      </c>
      <c r="T3300" s="95" t="n">
        <v>45590</v>
      </c>
      <c r="U3300" s="87" t="s">
        <v>10340</v>
      </c>
      <c r="V3300" s="87" t="s">
        <v>10341</v>
      </c>
      <c r="W3300" s="91"/>
      <c r="X3300" s="71" t="s">
        <v>10335</v>
      </c>
      <c r="Y3300" s="71" t="s">
        <v>10342</v>
      </c>
      <c r="Z3300" s="79" t="s">
        <v>10629</v>
      </c>
      <c r="AA3300" s="89"/>
      <c r="AB3300" s="89"/>
      <c r="AC3300" s="89"/>
      <c r="AD3300" s="89"/>
      <c r="AE3300" s="97" t="s">
        <v>10630</v>
      </c>
      <c r="AF3300" s="89"/>
      <c r="AG3300" s="89"/>
      <c r="AH3300" s="89"/>
      <c r="AI3300" s="104" t="s">
        <v>12274</v>
      </c>
      <c r="AJ3300" s="79" t="s">
        <v>10346</v>
      </c>
      <c r="AK3300" s="68"/>
      <c r="AL3300" s="68"/>
      <c r="AM3300" s="68"/>
      <c r="AN3300" s="110"/>
      <c r="AO3300" s="110"/>
      <c r="AP3300" s="107"/>
      <c r="AQ3300" s="68"/>
    </row>
    <row r="3301" customFormat="false" ht="17.9" hidden="false" customHeight="false" outlineLevel="0" collapsed="false">
      <c r="B3301" s="1" t="str">
        <f aca="false">поверители!$E3301</f>
        <v>01379</v>
      </c>
      <c r="C3301" s="64" t="s">
        <v>428</v>
      </c>
      <c r="D3301" s="87"/>
      <c r="E3301" s="81" t="s">
        <v>14041</v>
      </c>
      <c r="F3301" s="87"/>
      <c r="G3301" s="63" t="s">
        <v>10335</v>
      </c>
      <c r="H3301" s="81" t="s">
        <v>404</v>
      </c>
      <c r="I3301" s="67" t="s">
        <v>10649</v>
      </c>
      <c r="J3301" s="89"/>
      <c r="K3301" s="89"/>
      <c r="L3301" s="89"/>
      <c r="M3301" s="89"/>
      <c r="N3301" s="89"/>
      <c r="O3301" s="71" t="s">
        <v>10335</v>
      </c>
      <c r="P3301" s="71"/>
      <c r="Q3301" s="71" t="s">
        <v>10338</v>
      </c>
      <c r="R3301" s="79" t="s">
        <v>10339</v>
      </c>
      <c r="S3301" s="95" t="n">
        <v>45225</v>
      </c>
      <c r="T3301" s="95" t="n">
        <v>45590</v>
      </c>
      <c r="U3301" s="87" t="s">
        <v>10340</v>
      </c>
      <c r="V3301" s="87" t="s">
        <v>10341</v>
      </c>
      <c r="W3301" s="91"/>
      <c r="X3301" s="71" t="s">
        <v>10335</v>
      </c>
      <c r="Y3301" s="71" t="s">
        <v>10342</v>
      </c>
      <c r="Z3301" s="79" t="s">
        <v>10629</v>
      </c>
      <c r="AA3301" s="89"/>
      <c r="AB3301" s="89"/>
      <c r="AC3301" s="89"/>
      <c r="AD3301" s="89"/>
      <c r="AE3301" s="97" t="s">
        <v>13355</v>
      </c>
      <c r="AF3301" s="89"/>
      <c r="AG3301" s="89"/>
      <c r="AH3301" s="89"/>
      <c r="AI3301" s="104" t="s">
        <v>12070</v>
      </c>
      <c r="AJ3301" s="79" t="s">
        <v>42</v>
      </c>
      <c r="AK3301" s="68"/>
      <c r="AL3301" s="68"/>
      <c r="AM3301" s="68"/>
      <c r="AN3301" s="110"/>
      <c r="AO3301" s="110"/>
      <c r="AP3301" s="107"/>
      <c r="AQ3301" s="68"/>
    </row>
    <row r="3302" customFormat="false" ht="15" hidden="false" customHeight="false" outlineLevel="0" collapsed="false">
      <c r="B3302" s="1" t="str">
        <f aca="false">поверители!$E3302</f>
        <v>01380</v>
      </c>
      <c r="C3302" s="64" t="s">
        <v>428</v>
      </c>
      <c r="D3302" s="87"/>
      <c r="E3302" s="81" t="s">
        <v>14042</v>
      </c>
      <c r="F3302" s="87"/>
      <c r="G3302" s="63" t="s">
        <v>10335</v>
      </c>
      <c r="H3302" s="81" t="s">
        <v>404</v>
      </c>
      <c r="I3302" s="67" t="s">
        <v>10374</v>
      </c>
      <c r="J3302" s="89"/>
      <c r="K3302" s="89"/>
      <c r="L3302" s="89"/>
      <c r="M3302" s="89"/>
      <c r="N3302" s="89"/>
      <c r="O3302" s="71" t="s">
        <v>10335</v>
      </c>
      <c r="P3302" s="71"/>
      <c r="Q3302" s="71" t="s">
        <v>10338</v>
      </c>
      <c r="R3302" s="79" t="s">
        <v>10339</v>
      </c>
      <c r="S3302" s="95" t="n">
        <v>45225</v>
      </c>
      <c r="T3302" s="95" t="n">
        <v>45590</v>
      </c>
      <c r="U3302" s="87" t="s">
        <v>10340</v>
      </c>
      <c r="V3302" s="87" t="s">
        <v>10341</v>
      </c>
      <c r="W3302" s="91"/>
      <c r="X3302" s="71" t="s">
        <v>10335</v>
      </c>
      <c r="Y3302" s="71" t="s">
        <v>10342</v>
      </c>
      <c r="Z3302" s="79" t="s">
        <v>10629</v>
      </c>
      <c r="AA3302" s="89"/>
      <c r="AB3302" s="89"/>
      <c r="AC3302" s="89"/>
      <c r="AD3302" s="89"/>
      <c r="AE3302" s="97" t="s">
        <v>13355</v>
      </c>
      <c r="AF3302" s="89"/>
      <c r="AG3302" s="89"/>
      <c r="AH3302" s="89"/>
      <c r="AI3302" s="67" t="s">
        <v>11020</v>
      </c>
      <c r="AJ3302" s="79" t="s">
        <v>42</v>
      </c>
      <c r="AK3302" s="68"/>
      <c r="AL3302" s="68"/>
      <c r="AM3302" s="68"/>
      <c r="AN3302" s="110"/>
      <c r="AO3302" s="110"/>
      <c r="AP3302" s="107"/>
      <c r="AQ3302" s="68"/>
    </row>
    <row r="3303" customFormat="false" ht="15" hidden="false" customHeight="false" outlineLevel="0" collapsed="false">
      <c r="B3303" s="1" t="str">
        <f aca="false">поверители!$E3303</f>
        <v>01456</v>
      </c>
      <c r="C3303" s="64" t="s">
        <v>428</v>
      </c>
      <c r="D3303" s="87"/>
      <c r="E3303" s="81" t="s">
        <v>14043</v>
      </c>
      <c r="F3303" s="87"/>
      <c r="G3303" s="63" t="s">
        <v>10335</v>
      </c>
      <c r="H3303" s="81" t="s">
        <v>404</v>
      </c>
      <c r="I3303" s="67" t="s">
        <v>10374</v>
      </c>
      <c r="J3303" s="89"/>
      <c r="K3303" s="89"/>
      <c r="L3303" s="89"/>
      <c r="M3303" s="89"/>
      <c r="N3303" s="89"/>
      <c r="O3303" s="71" t="s">
        <v>10335</v>
      </c>
      <c r="P3303" s="71"/>
      <c r="Q3303" s="71" t="s">
        <v>10338</v>
      </c>
      <c r="R3303" s="79" t="s">
        <v>10339</v>
      </c>
      <c r="S3303" s="95" t="n">
        <v>45225</v>
      </c>
      <c r="T3303" s="95" t="n">
        <v>45590</v>
      </c>
      <c r="U3303" s="87" t="s">
        <v>10340</v>
      </c>
      <c r="V3303" s="87" t="s">
        <v>10341</v>
      </c>
      <c r="W3303" s="91"/>
      <c r="X3303" s="71" t="s">
        <v>10335</v>
      </c>
      <c r="Y3303" s="71" t="s">
        <v>10342</v>
      </c>
      <c r="Z3303" s="79" t="s">
        <v>10629</v>
      </c>
      <c r="AA3303" s="89"/>
      <c r="AB3303" s="89"/>
      <c r="AC3303" s="89"/>
      <c r="AD3303" s="89"/>
      <c r="AE3303" s="97" t="s">
        <v>13355</v>
      </c>
      <c r="AF3303" s="89"/>
      <c r="AG3303" s="89"/>
      <c r="AH3303" s="89"/>
      <c r="AI3303" s="67" t="s">
        <v>10650</v>
      </c>
      <c r="AJ3303" s="79" t="s">
        <v>42</v>
      </c>
      <c r="AK3303" s="68"/>
      <c r="AL3303" s="68"/>
      <c r="AM3303" s="68"/>
      <c r="AN3303" s="110"/>
      <c r="AO3303" s="110"/>
      <c r="AP3303" s="107"/>
      <c r="AQ3303" s="68"/>
    </row>
    <row r="3304" customFormat="false" ht="15" hidden="false" customHeight="false" outlineLevel="0" collapsed="false">
      <c r="B3304" s="1" t="str">
        <f aca="false">поверители!$E3304</f>
        <v>01457</v>
      </c>
      <c r="C3304" s="64" t="s">
        <v>428</v>
      </c>
      <c r="D3304" s="87"/>
      <c r="E3304" s="81" t="s">
        <v>2267</v>
      </c>
      <c r="F3304" s="87"/>
      <c r="G3304" s="63" t="s">
        <v>10335</v>
      </c>
      <c r="H3304" s="81" t="s">
        <v>404</v>
      </c>
      <c r="I3304" s="67" t="s">
        <v>10374</v>
      </c>
      <c r="J3304" s="89"/>
      <c r="K3304" s="89"/>
      <c r="L3304" s="89"/>
      <c r="M3304" s="89"/>
      <c r="N3304" s="89"/>
      <c r="O3304" s="71" t="s">
        <v>10335</v>
      </c>
      <c r="P3304" s="71"/>
      <c r="Q3304" s="71" t="s">
        <v>10338</v>
      </c>
      <c r="R3304" s="79" t="s">
        <v>10339</v>
      </c>
      <c r="S3304" s="95" t="n">
        <v>45225</v>
      </c>
      <c r="T3304" s="95" t="n">
        <v>45590</v>
      </c>
      <c r="U3304" s="87" t="s">
        <v>10340</v>
      </c>
      <c r="V3304" s="87" t="s">
        <v>10341</v>
      </c>
      <c r="W3304" s="91"/>
      <c r="X3304" s="71" t="s">
        <v>10335</v>
      </c>
      <c r="Y3304" s="71" t="s">
        <v>10342</v>
      </c>
      <c r="Z3304" s="79" t="s">
        <v>10629</v>
      </c>
      <c r="AA3304" s="89"/>
      <c r="AB3304" s="89"/>
      <c r="AC3304" s="89"/>
      <c r="AD3304" s="89"/>
      <c r="AE3304" s="97" t="s">
        <v>10630</v>
      </c>
      <c r="AF3304" s="89"/>
      <c r="AG3304" s="89"/>
      <c r="AH3304" s="89"/>
      <c r="AI3304" s="67" t="s">
        <v>11348</v>
      </c>
      <c r="AJ3304" s="79" t="s">
        <v>42</v>
      </c>
      <c r="AK3304" s="68"/>
      <c r="AL3304" s="68"/>
      <c r="AM3304" s="68"/>
      <c r="AN3304" s="110"/>
      <c r="AO3304" s="110"/>
      <c r="AP3304" s="107"/>
      <c r="AQ3304" s="68"/>
    </row>
    <row r="3305" customFormat="false" ht="15" hidden="false" customHeight="false" outlineLevel="0" collapsed="false">
      <c r="B3305" s="1" t="str">
        <f aca="false">поверители!$E3305</f>
        <v>01458</v>
      </c>
      <c r="C3305" s="64" t="s">
        <v>828</v>
      </c>
      <c r="D3305" s="87"/>
      <c r="E3305" s="81" t="s">
        <v>2269</v>
      </c>
      <c r="F3305" s="87"/>
      <c r="G3305" s="63" t="s">
        <v>10335</v>
      </c>
      <c r="H3305" s="81" t="s">
        <v>404</v>
      </c>
      <c r="I3305" s="67" t="s">
        <v>10469</v>
      </c>
      <c r="J3305" s="89"/>
      <c r="K3305" s="89"/>
      <c r="L3305" s="89"/>
      <c r="M3305" s="89"/>
      <c r="N3305" s="89"/>
      <c r="O3305" s="71" t="s">
        <v>10335</v>
      </c>
      <c r="P3305" s="71"/>
      <c r="Q3305" s="71" t="s">
        <v>10338</v>
      </c>
      <c r="R3305" s="79" t="s">
        <v>10339</v>
      </c>
      <c r="S3305" s="95" t="n">
        <v>45225</v>
      </c>
      <c r="T3305" s="95" t="n">
        <v>45955</v>
      </c>
      <c r="U3305" s="87" t="s">
        <v>10340</v>
      </c>
      <c r="V3305" s="87" t="s">
        <v>10341</v>
      </c>
      <c r="W3305" s="91"/>
      <c r="X3305" s="71" t="s">
        <v>10335</v>
      </c>
      <c r="Y3305" s="71" t="s">
        <v>10342</v>
      </c>
      <c r="Z3305" s="79" t="s">
        <v>10629</v>
      </c>
      <c r="AA3305" s="89"/>
      <c r="AB3305" s="89"/>
      <c r="AC3305" s="89"/>
      <c r="AD3305" s="89"/>
      <c r="AE3305" s="97" t="s">
        <v>10630</v>
      </c>
      <c r="AF3305" s="89"/>
      <c r="AG3305" s="89"/>
      <c r="AH3305" s="89"/>
      <c r="AI3305" s="67" t="s">
        <v>11348</v>
      </c>
      <c r="AJ3305" s="79" t="s">
        <v>42</v>
      </c>
      <c r="AK3305" s="68"/>
      <c r="AL3305" s="68"/>
      <c r="AM3305" s="68"/>
      <c r="AN3305" s="110"/>
      <c r="AO3305" s="110"/>
      <c r="AP3305" s="107"/>
      <c r="AQ3305" s="68"/>
    </row>
    <row r="3306" customFormat="false" ht="15" hidden="false" customHeight="false" outlineLevel="0" collapsed="false">
      <c r="B3306" s="1" t="str">
        <f aca="false">поверители!$E3306</f>
        <v>01459</v>
      </c>
      <c r="C3306" s="64" t="s">
        <v>428</v>
      </c>
      <c r="D3306" s="87"/>
      <c r="E3306" s="81" t="s">
        <v>2271</v>
      </c>
      <c r="F3306" s="87"/>
      <c r="G3306" s="63" t="s">
        <v>10335</v>
      </c>
      <c r="H3306" s="81" t="s">
        <v>404</v>
      </c>
      <c r="I3306" s="67" t="s">
        <v>10374</v>
      </c>
      <c r="J3306" s="89"/>
      <c r="K3306" s="89"/>
      <c r="L3306" s="89"/>
      <c r="M3306" s="89"/>
      <c r="N3306" s="89"/>
      <c r="O3306" s="71" t="s">
        <v>10335</v>
      </c>
      <c r="P3306" s="71"/>
      <c r="Q3306" s="71" t="s">
        <v>10338</v>
      </c>
      <c r="R3306" s="79" t="s">
        <v>10339</v>
      </c>
      <c r="S3306" s="95" t="n">
        <v>45225</v>
      </c>
      <c r="T3306" s="95" t="n">
        <v>45590</v>
      </c>
      <c r="U3306" s="87" t="s">
        <v>10340</v>
      </c>
      <c r="V3306" s="87" t="s">
        <v>10341</v>
      </c>
      <c r="W3306" s="91"/>
      <c r="X3306" s="71" t="s">
        <v>10335</v>
      </c>
      <c r="Y3306" s="71" t="s">
        <v>10342</v>
      </c>
      <c r="Z3306" s="79" t="s">
        <v>10629</v>
      </c>
      <c r="AA3306" s="89"/>
      <c r="AB3306" s="89"/>
      <c r="AC3306" s="89"/>
      <c r="AD3306" s="89"/>
      <c r="AE3306" s="97" t="s">
        <v>10630</v>
      </c>
      <c r="AF3306" s="89"/>
      <c r="AG3306" s="89"/>
      <c r="AH3306" s="89"/>
      <c r="AI3306" s="67" t="s">
        <v>11348</v>
      </c>
      <c r="AJ3306" s="79" t="s">
        <v>42</v>
      </c>
      <c r="AK3306" s="68"/>
      <c r="AL3306" s="68"/>
      <c r="AM3306" s="68"/>
      <c r="AN3306" s="110"/>
      <c r="AO3306" s="110"/>
      <c r="AP3306" s="107"/>
      <c r="AQ3306" s="68"/>
    </row>
    <row r="3307" customFormat="false" ht="15" hidden="false" customHeight="false" outlineLevel="0" collapsed="false">
      <c r="B3307" s="1" t="str">
        <f aca="false">поверители!$E3307</f>
        <v>01461</v>
      </c>
      <c r="C3307" s="64" t="s">
        <v>428</v>
      </c>
      <c r="D3307" s="87"/>
      <c r="E3307" s="81" t="s">
        <v>14044</v>
      </c>
      <c r="F3307" s="87"/>
      <c r="G3307" s="63" t="s">
        <v>10335</v>
      </c>
      <c r="H3307" s="81" t="s">
        <v>404</v>
      </c>
      <c r="I3307" s="67" t="s">
        <v>10374</v>
      </c>
      <c r="J3307" s="89"/>
      <c r="K3307" s="89"/>
      <c r="L3307" s="89"/>
      <c r="M3307" s="89"/>
      <c r="N3307" s="89"/>
      <c r="O3307" s="71" t="s">
        <v>10335</v>
      </c>
      <c r="P3307" s="71"/>
      <c r="Q3307" s="71" t="s">
        <v>10338</v>
      </c>
      <c r="R3307" s="79" t="s">
        <v>10339</v>
      </c>
      <c r="S3307" s="95" t="n">
        <v>45225</v>
      </c>
      <c r="T3307" s="95" t="n">
        <v>45590</v>
      </c>
      <c r="U3307" s="87" t="s">
        <v>10340</v>
      </c>
      <c r="V3307" s="87" t="s">
        <v>10341</v>
      </c>
      <c r="W3307" s="91"/>
      <c r="X3307" s="71" t="s">
        <v>10335</v>
      </c>
      <c r="Y3307" s="71" t="s">
        <v>10342</v>
      </c>
      <c r="Z3307" s="79" t="s">
        <v>10629</v>
      </c>
      <c r="AA3307" s="89"/>
      <c r="AB3307" s="89"/>
      <c r="AC3307" s="89"/>
      <c r="AD3307" s="89"/>
      <c r="AE3307" s="97" t="s">
        <v>10630</v>
      </c>
      <c r="AF3307" s="89"/>
      <c r="AG3307" s="89"/>
      <c r="AH3307" s="89"/>
      <c r="AI3307" s="67" t="s">
        <v>11348</v>
      </c>
      <c r="AJ3307" s="79" t="s">
        <v>42</v>
      </c>
      <c r="AK3307" s="68"/>
      <c r="AL3307" s="68"/>
      <c r="AM3307" s="68"/>
      <c r="AN3307" s="110"/>
      <c r="AO3307" s="110"/>
      <c r="AP3307" s="107"/>
      <c r="AQ3307" s="68"/>
    </row>
    <row r="3308" customFormat="false" ht="15" hidden="false" customHeight="false" outlineLevel="0" collapsed="false">
      <c r="B3308" s="1" t="str">
        <f aca="false">поверители!$E3308</f>
        <v>01471</v>
      </c>
      <c r="C3308" s="64" t="s">
        <v>323</v>
      </c>
      <c r="D3308" s="87"/>
      <c r="E3308" s="81" t="s">
        <v>14045</v>
      </c>
      <c r="F3308" s="87"/>
      <c r="G3308" s="63" t="s">
        <v>10335</v>
      </c>
      <c r="H3308" s="81" t="s">
        <v>763</v>
      </c>
      <c r="I3308" s="67" t="s">
        <v>10374</v>
      </c>
      <c r="J3308" s="89"/>
      <c r="K3308" s="89"/>
      <c r="L3308" s="89"/>
      <c r="M3308" s="89"/>
      <c r="N3308" s="89"/>
      <c r="O3308" s="71" t="s">
        <v>10335</v>
      </c>
      <c r="P3308" s="71"/>
      <c r="Q3308" s="71" t="s">
        <v>10338</v>
      </c>
      <c r="R3308" s="79" t="s">
        <v>10339</v>
      </c>
      <c r="S3308" s="95" t="n">
        <v>45225</v>
      </c>
      <c r="T3308" s="95" t="n">
        <v>45955</v>
      </c>
      <c r="U3308" s="87" t="s">
        <v>10340</v>
      </c>
      <c r="V3308" s="87" t="s">
        <v>10341</v>
      </c>
      <c r="W3308" s="91"/>
      <c r="X3308" s="71" t="s">
        <v>10335</v>
      </c>
      <c r="Y3308" s="71" t="s">
        <v>10342</v>
      </c>
      <c r="Z3308" s="79" t="s">
        <v>10629</v>
      </c>
      <c r="AA3308" s="89"/>
      <c r="AB3308" s="89"/>
      <c r="AC3308" s="89"/>
      <c r="AD3308" s="89"/>
      <c r="AE3308" s="97" t="s">
        <v>13355</v>
      </c>
      <c r="AF3308" s="89"/>
      <c r="AG3308" s="89"/>
      <c r="AH3308" s="89"/>
      <c r="AI3308" s="67" t="s">
        <v>10558</v>
      </c>
      <c r="AJ3308" s="79" t="s">
        <v>42</v>
      </c>
      <c r="AK3308" s="68"/>
      <c r="AL3308" s="68"/>
      <c r="AM3308" s="68"/>
      <c r="AN3308" s="110"/>
      <c r="AO3308" s="110"/>
      <c r="AP3308" s="107"/>
      <c r="AQ3308" s="68"/>
    </row>
    <row r="3309" customFormat="false" ht="15" hidden="false" customHeight="false" outlineLevel="0" collapsed="false">
      <c r="B3309" s="1" t="str">
        <f aca="false">поверители!$E3309</f>
        <v>01477</v>
      </c>
      <c r="C3309" s="64" t="s">
        <v>323</v>
      </c>
      <c r="D3309" s="87"/>
      <c r="E3309" s="81" t="s">
        <v>12836</v>
      </c>
      <c r="F3309" s="87"/>
      <c r="G3309" s="63" t="s">
        <v>10335</v>
      </c>
      <c r="H3309" s="81" t="s">
        <v>326</v>
      </c>
      <c r="I3309" s="67" t="s">
        <v>10374</v>
      </c>
      <c r="J3309" s="89"/>
      <c r="K3309" s="89"/>
      <c r="L3309" s="89"/>
      <c r="M3309" s="89"/>
      <c r="N3309" s="89"/>
      <c r="O3309" s="71" t="s">
        <v>10335</v>
      </c>
      <c r="P3309" s="71"/>
      <c r="Q3309" s="71" t="s">
        <v>10338</v>
      </c>
      <c r="R3309" s="79" t="s">
        <v>10339</v>
      </c>
      <c r="S3309" s="95" t="n">
        <v>45225</v>
      </c>
      <c r="T3309" s="95" t="n">
        <v>45955</v>
      </c>
      <c r="U3309" s="87" t="s">
        <v>10340</v>
      </c>
      <c r="V3309" s="87" t="s">
        <v>10341</v>
      </c>
      <c r="W3309" s="91"/>
      <c r="X3309" s="71" t="s">
        <v>10335</v>
      </c>
      <c r="Y3309" s="71" t="s">
        <v>10342</v>
      </c>
      <c r="Z3309" s="79" t="s">
        <v>10629</v>
      </c>
      <c r="AA3309" s="89"/>
      <c r="AB3309" s="89"/>
      <c r="AC3309" s="89"/>
      <c r="AD3309" s="89"/>
      <c r="AE3309" s="97" t="s">
        <v>13355</v>
      </c>
      <c r="AF3309" s="89"/>
      <c r="AG3309" s="89"/>
      <c r="AH3309" s="89"/>
      <c r="AI3309" s="67" t="s">
        <v>10863</v>
      </c>
      <c r="AJ3309" s="79" t="s">
        <v>42</v>
      </c>
      <c r="AK3309" s="68"/>
      <c r="AL3309" s="68"/>
      <c r="AM3309" s="68"/>
      <c r="AN3309" s="110"/>
      <c r="AO3309" s="110"/>
      <c r="AP3309" s="107"/>
      <c r="AQ3309" s="68"/>
    </row>
    <row r="3310" customFormat="false" ht="15" hidden="false" customHeight="false" outlineLevel="0" collapsed="false">
      <c r="B3310" s="1" t="str">
        <f aca="false">поверители!$E3310</f>
        <v>01488</v>
      </c>
      <c r="C3310" s="64" t="s">
        <v>297</v>
      </c>
      <c r="D3310" s="87"/>
      <c r="E3310" s="81" t="s">
        <v>14046</v>
      </c>
      <c r="F3310" s="87"/>
      <c r="G3310" s="63" t="s">
        <v>10335</v>
      </c>
      <c r="H3310" s="64" t="s">
        <v>300</v>
      </c>
      <c r="I3310" s="67" t="s">
        <v>10374</v>
      </c>
      <c r="J3310" s="89"/>
      <c r="K3310" s="89"/>
      <c r="L3310" s="89"/>
      <c r="M3310" s="89"/>
      <c r="N3310" s="89"/>
      <c r="O3310" s="71" t="s">
        <v>10335</v>
      </c>
      <c r="P3310" s="71"/>
      <c r="Q3310" s="71" t="s">
        <v>10338</v>
      </c>
      <c r="R3310" s="79" t="s">
        <v>10339</v>
      </c>
      <c r="S3310" s="95" t="n">
        <v>45225</v>
      </c>
      <c r="T3310" s="95" t="n">
        <v>45955</v>
      </c>
      <c r="U3310" s="87" t="s">
        <v>10340</v>
      </c>
      <c r="V3310" s="87" t="s">
        <v>10341</v>
      </c>
      <c r="W3310" s="91"/>
      <c r="X3310" s="71" t="s">
        <v>10335</v>
      </c>
      <c r="Y3310" s="71" t="s">
        <v>10342</v>
      </c>
      <c r="Z3310" s="79" t="s">
        <v>10629</v>
      </c>
      <c r="AA3310" s="89"/>
      <c r="AB3310" s="89"/>
      <c r="AC3310" s="89"/>
      <c r="AD3310" s="89"/>
      <c r="AE3310" s="97" t="s">
        <v>13355</v>
      </c>
      <c r="AF3310" s="89"/>
      <c r="AG3310" s="89"/>
      <c r="AH3310" s="89"/>
      <c r="AI3310" s="67" t="s">
        <v>10558</v>
      </c>
      <c r="AJ3310" s="79" t="s">
        <v>42</v>
      </c>
      <c r="AK3310" s="68"/>
      <c r="AL3310" s="68"/>
      <c r="AM3310" s="68"/>
      <c r="AN3310" s="110"/>
      <c r="AO3310" s="110"/>
      <c r="AP3310" s="107"/>
      <c r="AQ3310" s="68"/>
    </row>
    <row r="3311" customFormat="false" ht="15" hidden="false" customHeight="false" outlineLevel="0" collapsed="false">
      <c r="B3311" s="1" t="str">
        <f aca="false">поверители!$E3311</f>
        <v>01489</v>
      </c>
      <c r="C3311" s="64" t="s">
        <v>297</v>
      </c>
      <c r="D3311" s="87"/>
      <c r="E3311" s="81" t="s">
        <v>14047</v>
      </c>
      <c r="F3311" s="87"/>
      <c r="G3311" s="63" t="s">
        <v>10335</v>
      </c>
      <c r="H3311" s="64" t="s">
        <v>300</v>
      </c>
      <c r="I3311" s="67" t="s">
        <v>10374</v>
      </c>
      <c r="J3311" s="89"/>
      <c r="K3311" s="89"/>
      <c r="L3311" s="89"/>
      <c r="M3311" s="89"/>
      <c r="N3311" s="89"/>
      <c r="O3311" s="71" t="s">
        <v>10335</v>
      </c>
      <c r="P3311" s="71"/>
      <c r="Q3311" s="71" t="s">
        <v>10338</v>
      </c>
      <c r="R3311" s="79" t="s">
        <v>10339</v>
      </c>
      <c r="S3311" s="95" t="n">
        <v>45225</v>
      </c>
      <c r="T3311" s="95" t="n">
        <v>45955</v>
      </c>
      <c r="U3311" s="87" t="s">
        <v>10340</v>
      </c>
      <c r="V3311" s="87" t="s">
        <v>10341</v>
      </c>
      <c r="W3311" s="91"/>
      <c r="X3311" s="71" t="s">
        <v>10335</v>
      </c>
      <c r="Y3311" s="71" t="s">
        <v>10342</v>
      </c>
      <c r="Z3311" s="79" t="s">
        <v>10629</v>
      </c>
      <c r="AA3311" s="89"/>
      <c r="AB3311" s="89"/>
      <c r="AC3311" s="89"/>
      <c r="AD3311" s="89"/>
      <c r="AE3311" s="97" t="s">
        <v>13355</v>
      </c>
      <c r="AF3311" s="89"/>
      <c r="AG3311" s="89"/>
      <c r="AH3311" s="89"/>
      <c r="AI3311" s="67" t="s">
        <v>10562</v>
      </c>
      <c r="AJ3311" s="79" t="s">
        <v>42</v>
      </c>
      <c r="AK3311" s="68"/>
      <c r="AL3311" s="68"/>
      <c r="AM3311" s="68"/>
      <c r="AN3311" s="110"/>
      <c r="AO3311" s="110"/>
      <c r="AP3311" s="107"/>
      <c r="AQ3311" s="68"/>
    </row>
    <row r="3312" customFormat="false" ht="15" hidden="false" customHeight="false" outlineLevel="0" collapsed="false">
      <c r="B3312" s="1" t="str">
        <f aca="false">поверители!$E3312</f>
        <v>01492</v>
      </c>
      <c r="C3312" s="64" t="s">
        <v>297</v>
      </c>
      <c r="D3312" s="87"/>
      <c r="E3312" s="81" t="s">
        <v>14048</v>
      </c>
      <c r="F3312" s="87"/>
      <c r="G3312" s="63" t="s">
        <v>10335</v>
      </c>
      <c r="H3312" s="64" t="s">
        <v>300</v>
      </c>
      <c r="I3312" s="67" t="s">
        <v>10363</v>
      </c>
      <c r="J3312" s="89"/>
      <c r="K3312" s="89"/>
      <c r="L3312" s="89"/>
      <c r="M3312" s="89"/>
      <c r="N3312" s="89"/>
      <c r="O3312" s="71" t="s">
        <v>10335</v>
      </c>
      <c r="P3312" s="71"/>
      <c r="Q3312" s="71" t="s">
        <v>10338</v>
      </c>
      <c r="R3312" s="79" t="s">
        <v>10339</v>
      </c>
      <c r="S3312" s="95" t="n">
        <v>45225</v>
      </c>
      <c r="T3312" s="95" t="n">
        <v>45955</v>
      </c>
      <c r="U3312" s="87" t="s">
        <v>10340</v>
      </c>
      <c r="V3312" s="87" t="s">
        <v>10341</v>
      </c>
      <c r="W3312" s="91"/>
      <c r="X3312" s="71" t="s">
        <v>10335</v>
      </c>
      <c r="Y3312" s="71" t="s">
        <v>10342</v>
      </c>
      <c r="Z3312" s="79" t="s">
        <v>10629</v>
      </c>
      <c r="AA3312" s="89"/>
      <c r="AB3312" s="89"/>
      <c r="AC3312" s="89"/>
      <c r="AD3312" s="89"/>
      <c r="AE3312" s="97" t="s">
        <v>13355</v>
      </c>
      <c r="AF3312" s="89"/>
      <c r="AG3312" s="89"/>
      <c r="AH3312" s="89"/>
      <c r="AI3312" s="67" t="s">
        <v>11020</v>
      </c>
      <c r="AJ3312" s="79" t="s">
        <v>42</v>
      </c>
      <c r="AK3312" s="68"/>
      <c r="AL3312" s="68"/>
      <c r="AM3312" s="68"/>
      <c r="AN3312" s="110"/>
      <c r="AO3312" s="110"/>
      <c r="AP3312" s="107"/>
      <c r="AQ3312" s="68"/>
    </row>
    <row r="3313" customFormat="false" ht="15" hidden="false" customHeight="false" outlineLevel="0" collapsed="false">
      <c r="B3313" s="1" t="str">
        <f aca="false">поверители!$E3313</f>
        <v>01494</v>
      </c>
      <c r="C3313" s="64" t="s">
        <v>297</v>
      </c>
      <c r="D3313" s="87"/>
      <c r="E3313" s="81" t="s">
        <v>14049</v>
      </c>
      <c r="F3313" s="87"/>
      <c r="G3313" s="63" t="s">
        <v>10335</v>
      </c>
      <c r="H3313" s="64" t="s">
        <v>300</v>
      </c>
      <c r="I3313" s="67" t="s">
        <v>10363</v>
      </c>
      <c r="J3313" s="89"/>
      <c r="K3313" s="89"/>
      <c r="L3313" s="89"/>
      <c r="M3313" s="89"/>
      <c r="N3313" s="89"/>
      <c r="O3313" s="71" t="s">
        <v>10335</v>
      </c>
      <c r="P3313" s="71"/>
      <c r="Q3313" s="71" t="s">
        <v>10338</v>
      </c>
      <c r="R3313" s="79" t="s">
        <v>10339</v>
      </c>
      <c r="S3313" s="95" t="n">
        <v>45225</v>
      </c>
      <c r="T3313" s="95" t="n">
        <v>45955</v>
      </c>
      <c r="U3313" s="87" t="s">
        <v>10340</v>
      </c>
      <c r="V3313" s="87" t="s">
        <v>10341</v>
      </c>
      <c r="W3313" s="91"/>
      <c r="X3313" s="71" t="s">
        <v>10335</v>
      </c>
      <c r="Y3313" s="71" t="s">
        <v>10342</v>
      </c>
      <c r="Z3313" s="79" t="s">
        <v>10629</v>
      </c>
      <c r="AA3313" s="89"/>
      <c r="AB3313" s="89"/>
      <c r="AC3313" s="89"/>
      <c r="AD3313" s="89"/>
      <c r="AE3313" s="97" t="s">
        <v>13355</v>
      </c>
      <c r="AF3313" s="89"/>
      <c r="AG3313" s="89"/>
      <c r="AH3313" s="89"/>
      <c r="AI3313" s="67" t="s">
        <v>10558</v>
      </c>
      <c r="AJ3313" s="79" t="s">
        <v>42</v>
      </c>
      <c r="AK3313" s="68"/>
      <c r="AL3313" s="68"/>
      <c r="AM3313" s="68"/>
      <c r="AN3313" s="110"/>
      <c r="AO3313" s="110"/>
      <c r="AP3313" s="107"/>
      <c r="AQ3313" s="68"/>
    </row>
    <row r="3314" customFormat="false" ht="15" hidden="false" customHeight="false" outlineLevel="0" collapsed="false">
      <c r="B3314" s="1" t="str">
        <f aca="false">поверители!$E3314</f>
        <v>01497</v>
      </c>
      <c r="C3314" s="64" t="s">
        <v>297</v>
      </c>
      <c r="D3314" s="87"/>
      <c r="E3314" s="81" t="s">
        <v>14050</v>
      </c>
      <c r="F3314" s="87"/>
      <c r="G3314" s="63" t="s">
        <v>10335</v>
      </c>
      <c r="H3314" s="64" t="s">
        <v>300</v>
      </c>
      <c r="I3314" s="67" t="s">
        <v>10363</v>
      </c>
      <c r="J3314" s="89"/>
      <c r="K3314" s="89"/>
      <c r="L3314" s="89"/>
      <c r="M3314" s="89"/>
      <c r="N3314" s="89"/>
      <c r="O3314" s="71" t="s">
        <v>10335</v>
      </c>
      <c r="P3314" s="71"/>
      <c r="Q3314" s="71" t="s">
        <v>10338</v>
      </c>
      <c r="R3314" s="79" t="s">
        <v>10339</v>
      </c>
      <c r="S3314" s="95" t="n">
        <v>45225</v>
      </c>
      <c r="T3314" s="95" t="n">
        <v>45955</v>
      </c>
      <c r="U3314" s="87" t="s">
        <v>10340</v>
      </c>
      <c r="V3314" s="87" t="s">
        <v>10341</v>
      </c>
      <c r="W3314" s="91"/>
      <c r="X3314" s="71" t="s">
        <v>10335</v>
      </c>
      <c r="Y3314" s="71" t="s">
        <v>10342</v>
      </c>
      <c r="Z3314" s="79" t="s">
        <v>10629</v>
      </c>
      <c r="AA3314" s="89"/>
      <c r="AB3314" s="89"/>
      <c r="AC3314" s="89"/>
      <c r="AD3314" s="89"/>
      <c r="AE3314" s="97" t="s">
        <v>13355</v>
      </c>
      <c r="AF3314" s="89"/>
      <c r="AG3314" s="89"/>
      <c r="AH3314" s="89"/>
      <c r="AI3314" s="67" t="s">
        <v>10558</v>
      </c>
      <c r="AJ3314" s="79" t="s">
        <v>42</v>
      </c>
      <c r="AK3314" s="68"/>
      <c r="AL3314" s="68"/>
      <c r="AM3314" s="68"/>
      <c r="AN3314" s="110"/>
      <c r="AO3314" s="110"/>
      <c r="AP3314" s="107"/>
      <c r="AQ3314" s="68"/>
    </row>
    <row r="3315" customFormat="false" ht="15" hidden="false" customHeight="false" outlineLevel="0" collapsed="false">
      <c r="B3315" s="1" t="str">
        <f aca="false">поверители!$E3315</f>
        <v>01506</v>
      </c>
      <c r="C3315" s="64" t="s">
        <v>297</v>
      </c>
      <c r="D3315" s="87"/>
      <c r="E3315" s="81" t="s">
        <v>14051</v>
      </c>
      <c r="F3315" s="87"/>
      <c r="G3315" s="63" t="s">
        <v>10335</v>
      </c>
      <c r="H3315" s="64" t="s">
        <v>300</v>
      </c>
      <c r="I3315" s="67" t="s">
        <v>10363</v>
      </c>
      <c r="J3315" s="89"/>
      <c r="K3315" s="89"/>
      <c r="L3315" s="89"/>
      <c r="M3315" s="89"/>
      <c r="N3315" s="89"/>
      <c r="O3315" s="71" t="s">
        <v>10335</v>
      </c>
      <c r="P3315" s="71"/>
      <c r="Q3315" s="71" t="s">
        <v>10338</v>
      </c>
      <c r="R3315" s="79" t="s">
        <v>10339</v>
      </c>
      <c r="S3315" s="95" t="n">
        <v>45225</v>
      </c>
      <c r="T3315" s="95" t="n">
        <v>45955</v>
      </c>
      <c r="U3315" s="87" t="s">
        <v>10340</v>
      </c>
      <c r="V3315" s="87" t="s">
        <v>10341</v>
      </c>
      <c r="W3315" s="91"/>
      <c r="X3315" s="71" t="s">
        <v>10335</v>
      </c>
      <c r="Y3315" s="71" t="s">
        <v>10342</v>
      </c>
      <c r="Z3315" s="79" t="s">
        <v>10629</v>
      </c>
      <c r="AA3315" s="89"/>
      <c r="AB3315" s="89"/>
      <c r="AC3315" s="89"/>
      <c r="AD3315" s="89"/>
      <c r="AE3315" s="97" t="s">
        <v>13355</v>
      </c>
      <c r="AF3315" s="89"/>
      <c r="AG3315" s="89"/>
      <c r="AH3315" s="89"/>
      <c r="AI3315" s="67" t="s">
        <v>11020</v>
      </c>
      <c r="AJ3315" s="79" t="s">
        <v>42</v>
      </c>
      <c r="AK3315" s="68"/>
      <c r="AL3315" s="68"/>
      <c r="AM3315" s="68"/>
      <c r="AN3315" s="110"/>
      <c r="AO3315" s="110"/>
      <c r="AP3315" s="107"/>
      <c r="AQ3315" s="68"/>
    </row>
    <row r="3316" customFormat="false" ht="15" hidden="false" customHeight="false" outlineLevel="0" collapsed="false">
      <c r="B3316" s="1" t="str">
        <f aca="false">поверители!$E3316</f>
        <v>01507</v>
      </c>
      <c r="C3316" s="64" t="s">
        <v>297</v>
      </c>
      <c r="D3316" s="87"/>
      <c r="E3316" s="81" t="s">
        <v>14052</v>
      </c>
      <c r="F3316" s="87"/>
      <c r="G3316" s="63" t="s">
        <v>10335</v>
      </c>
      <c r="H3316" s="64" t="s">
        <v>300</v>
      </c>
      <c r="I3316" s="67" t="s">
        <v>10363</v>
      </c>
      <c r="J3316" s="89"/>
      <c r="K3316" s="89"/>
      <c r="L3316" s="89"/>
      <c r="M3316" s="89"/>
      <c r="N3316" s="89"/>
      <c r="O3316" s="71" t="s">
        <v>10335</v>
      </c>
      <c r="P3316" s="71"/>
      <c r="Q3316" s="71" t="s">
        <v>10338</v>
      </c>
      <c r="R3316" s="79" t="s">
        <v>10339</v>
      </c>
      <c r="S3316" s="95" t="n">
        <v>45225</v>
      </c>
      <c r="T3316" s="95" t="n">
        <v>45955</v>
      </c>
      <c r="U3316" s="87" t="s">
        <v>10340</v>
      </c>
      <c r="V3316" s="87" t="s">
        <v>10341</v>
      </c>
      <c r="W3316" s="91"/>
      <c r="X3316" s="71" t="s">
        <v>10335</v>
      </c>
      <c r="Y3316" s="71" t="s">
        <v>10342</v>
      </c>
      <c r="Z3316" s="79" t="s">
        <v>10629</v>
      </c>
      <c r="AA3316" s="89"/>
      <c r="AB3316" s="89"/>
      <c r="AC3316" s="89"/>
      <c r="AD3316" s="89"/>
      <c r="AE3316" s="97" t="s">
        <v>13355</v>
      </c>
      <c r="AF3316" s="89"/>
      <c r="AG3316" s="89"/>
      <c r="AH3316" s="89"/>
      <c r="AI3316" s="67" t="s">
        <v>11020</v>
      </c>
      <c r="AJ3316" s="79" t="s">
        <v>42</v>
      </c>
      <c r="AK3316" s="68"/>
      <c r="AL3316" s="68"/>
      <c r="AM3316" s="68"/>
      <c r="AN3316" s="110"/>
      <c r="AO3316" s="110"/>
      <c r="AP3316" s="107"/>
      <c r="AQ3316" s="68"/>
    </row>
    <row r="3317" customFormat="false" ht="15" hidden="false" customHeight="false" outlineLevel="0" collapsed="false">
      <c r="B3317" s="1" t="str">
        <f aca="false">поверители!$E3317</f>
        <v>01510</v>
      </c>
      <c r="C3317" s="64" t="s">
        <v>297</v>
      </c>
      <c r="D3317" s="87"/>
      <c r="E3317" s="81" t="s">
        <v>14053</v>
      </c>
      <c r="F3317" s="87"/>
      <c r="G3317" s="63" t="s">
        <v>10335</v>
      </c>
      <c r="H3317" s="64" t="s">
        <v>300</v>
      </c>
      <c r="I3317" s="67" t="s">
        <v>10363</v>
      </c>
      <c r="J3317" s="89"/>
      <c r="K3317" s="89"/>
      <c r="L3317" s="89"/>
      <c r="M3317" s="89"/>
      <c r="N3317" s="89"/>
      <c r="O3317" s="71" t="s">
        <v>10335</v>
      </c>
      <c r="P3317" s="71"/>
      <c r="Q3317" s="71" t="s">
        <v>10338</v>
      </c>
      <c r="R3317" s="79" t="s">
        <v>10339</v>
      </c>
      <c r="S3317" s="95" t="n">
        <v>45225</v>
      </c>
      <c r="T3317" s="95" t="n">
        <v>45955</v>
      </c>
      <c r="U3317" s="87" t="s">
        <v>10340</v>
      </c>
      <c r="V3317" s="87" t="s">
        <v>10341</v>
      </c>
      <c r="W3317" s="91"/>
      <c r="X3317" s="71" t="s">
        <v>10335</v>
      </c>
      <c r="Y3317" s="71" t="s">
        <v>10342</v>
      </c>
      <c r="Z3317" s="79" t="s">
        <v>10629</v>
      </c>
      <c r="AA3317" s="89"/>
      <c r="AB3317" s="89"/>
      <c r="AC3317" s="89"/>
      <c r="AD3317" s="89"/>
      <c r="AE3317" s="97" t="s">
        <v>13355</v>
      </c>
      <c r="AF3317" s="89"/>
      <c r="AG3317" s="89"/>
      <c r="AH3317" s="89"/>
      <c r="AI3317" s="67" t="s">
        <v>11020</v>
      </c>
      <c r="AJ3317" s="79" t="s">
        <v>42</v>
      </c>
      <c r="AK3317" s="68"/>
      <c r="AL3317" s="68"/>
      <c r="AM3317" s="68"/>
      <c r="AN3317" s="110"/>
      <c r="AO3317" s="110"/>
      <c r="AP3317" s="107"/>
      <c r="AQ3317" s="68"/>
    </row>
    <row r="3318" customFormat="false" ht="15" hidden="false" customHeight="false" outlineLevel="0" collapsed="false">
      <c r="B3318" s="1" t="str">
        <f aca="false">поверители!$E3318</f>
        <v>01513</v>
      </c>
      <c r="C3318" s="64" t="s">
        <v>297</v>
      </c>
      <c r="D3318" s="87"/>
      <c r="E3318" s="81" t="s">
        <v>14054</v>
      </c>
      <c r="F3318" s="87"/>
      <c r="G3318" s="63" t="s">
        <v>10335</v>
      </c>
      <c r="H3318" s="64" t="s">
        <v>300</v>
      </c>
      <c r="I3318" s="67" t="s">
        <v>10363</v>
      </c>
      <c r="J3318" s="89"/>
      <c r="K3318" s="89"/>
      <c r="L3318" s="89"/>
      <c r="M3318" s="89"/>
      <c r="N3318" s="89"/>
      <c r="O3318" s="71" t="s">
        <v>10335</v>
      </c>
      <c r="P3318" s="71"/>
      <c r="Q3318" s="71" t="s">
        <v>10338</v>
      </c>
      <c r="R3318" s="79" t="s">
        <v>10339</v>
      </c>
      <c r="S3318" s="95" t="n">
        <v>45225</v>
      </c>
      <c r="T3318" s="95" t="n">
        <v>45955</v>
      </c>
      <c r="U3318" s="87" t="s">
        <v>10340</v>
      </c>
      <c r="V3318" s="87" t="s">
        <v>10341</v>
      </c>
      <c r="W3318" s="91"/>
      <c r="X3318" s="71" t="s">
        <v>10335</v>
      </c>
      <c r="Y3318" s="71" t="s">
        <v>10342</v>
      </c>
      <c r="Z3318" s="79" t="s">
        <v>10629</v>
      </c>
      <c r="AA3318" s="89"/>
      <c r="AB3318" s="89"/>
      <c r="AC3318" s="89"/>
      <c r="AD3318" s="89"/>
      <c r="AE3318" s="97" t="s">
        <v>13355</v>
      </c>
      <c r="AF3318" s="89"/>
      <c r="AG3318" s="89"/>
      <c r="AH3318" s="89"/>
      <c r="AI3318" s="67" t="s">
        <v>11020</v>
      </c>
      <c r="AJ3318" s="79" t="s">
        <v>42</v>
      </c>
      <c r="AK3318" s="68"/>
      <c r="AL3318" s="68"/>
      <c r="AM3318" s="68"/>
      <c r="AN3318" s="110"/>
      <c r="AO3318" s="110"/>
      <c r="AP3318" s="107"/>
      <c r="AQ3318" s="68"/>
    </row>
    <row r="3319" customFormat="false" ht="15" hidden="false" customHeight="false" outlineLevel="0" collapsed="false">
      <c r="B3319" s="1" t="str">
        <f aca="false">поверители!$E3319</f>
        <v>01516</v>
      </c>
      <c r="C3319" s="64" t="s">
        <v>297</v>
      </c>
      <c r="D3319" s="87"/>
      <c r="E3319" s="81" t="s">
        <v>14055</v>
      </c>
      <c r="F3319" s="87"/>
      <c r="G3319" s="63" t="s">
        <v>10335</v>
      </c>
      <c r="H3319" s="64" t="s">
        <v>300</v>
      </c>
      <c r="I3319" s="67" t="s">
        <v>10363</v>
      </c>
      <c r="J3319" s="89"/>
      <c r="K3319" s="89"/>
      <c r="L3319" s="89"/>
      <c r="M3319" s="89"/>
      <c r="N3319" s="89"/>
      <c r="O3319" s="71" t="s">
        <v>10335</v>
      </c>
      <c r="P3319" s="71"/>
      <c r="Q3319" s="71" t="s">
        <v>10338</v>
      </c>
      <c r="R3319" s="79" t="s">
        <v>10339</v>
      </c>
      <c r="S3319" s="95" t="n">
        <v>45225</v>
      </c>
      <c r="T3319" s="95" t="n">
        <v>45955</v>
      </c>
      <c r="U3319" s="87" t="s">
        <v>10340</v>
      </c>
      <c r="V3319" s="87" t="s">
        <v>10341</v>
      </c>
      <c r="W3319" s="91"/>
      <c r="X3319" s="71" t="s">
        <v>10335</v>
      </c>
      <c r="Y3319" s="71" t="s">
        <v>10342</v>
      </c>
      <c r="Z3319" s="79" t="s">
        <v>10629</v>
      </c>
      <c r="AA3319" s="89"/>
      <c r="AB3319" s="89"/>
      <c r="AC3319" s="89"/>
      <c r="AD3319" s="89"/>
      <c r="AE3319" s="97" t="s">
        <v>13355</v>
      </c>
      <c r="AF3319" s="89"/>
      <c r="AG3319" s="89"/>
      <c r="AH3319" s="89"/>
      <c r="AI3319" s="67" t="s">
        <v>11363</v>
      </c>
      <c r="AJ3319" s="79" t="s">
        <v>42</v>
      </c>
      <c r="AK3319" s="68"/>
      <c r="AL3319" s="68"/>
      <c r="AM3319" s="68"/>
      <c r="AN3319" s="110"/>
      <c r="AO3319" s="110"/>
      <c r="AP3319" s="107"/>
      <c r="AQ3319" s="68"/>
    </row>
    <row r="3320" customFormat="false" ht="15" hidden="false" customHeight="false" outlineLevel="0" collapsed="false">
      <c r="B3320" s="1" t="str">
        <f aca="false">поверители!$E3320</f>
        <v>01518</v>
      </c>
      <c r="C3320" s="64" t="s">
        <v>297</v>
      </c>
      <c r="D3320" s="87"/>
      <c r="E3320" s="81" t="s">
        <v>14056</v>
      </c>
      <c r="F3320" s="87"/>
      <c r="G3320" s="63" t="s">
        <v>10335</v>
      </c>
      <c r="H3320" s="64" t="s">
        <v>300</v>
      </c>
      <c r="I3320" s="67" t="s">
        <v>10363</v>
      </c>
      <c r="J3320" s="89"/>
      <c r="K3320" s="89"/>
      <c r="L3320" s="89"/>
      <c r="M3320" s="89"/>
      <c r="N3320" s="89"/>
      <c r="O3320" s="71" t="s">
        <v>10335</v>
      </c>
      <c r="P3320" s="71"/>
      <c r="Q3320" s="71" t="s">
        <v>10338</v>
      </c>
      <c r="R3320" s="79" t="s">
        <v>10339</v>
      </c>
      <c r="S3320" s="95" t="n">
        <v>45225</v>
      </c>
      <c r="T3320" s="95" t="n">
        <v>45955</v>
      </c>
      <c r="U3320" s="87" t="s">
        <v>10340</v>
      </c>
      <c r="V3320" s="87" t="s">
        <v>10341</v>
      </c>
      <c r="W3320" s="91"/>
      <c r="X3320" s="71" t="s">
        <v>10335</v>
      </c>
      <c r="Y3320" s="71" t="s">
        <v>10342</v>
      </c>
      <c r="Z3320" s="79" t="s">
        <v>10629</v>
      </c>
      <c r="AA3320" s="89"/>
      <c r="AB3320" s="89"/>
      <c r="AC3320" s="89"/>
      <c r="AD3320" s="89"/>
      <c r="AE3320" s="97" t="s">
        <v>13355</v>
      </c>
      <c r="AF3320" s="89"/>
      <c r="AG3320" s="89"/>
      <c r="AH3320" s="89"/>
      <c r="AI3320" s="67" t="s">
        <v>11363</v>
      </c>
      <c r="AJ3320" s="79" t="s">
        <v>42</v>
      </c>
      <c r="AK3320" s="68"/>
      <c r="AL3320" s="68"/>
      <c r="AM3320" s="68"/>
      <c r="AN3320" s="110"/>
      <c r="AO3320" s="110"/>
      <c r="AP3320" s="107"/>
      <c r="AQ3320" s="68"/>
    </row>
    <row r="3321" customFormat="false" ht="15" hidden="false" customHeight="false" outlineLevel="0" collapsed="false">
      <c r="B3321" s="1" t="str">
        <f aca="false">поверители!$E3321</f>
        <v>01883</v>
      </c>
      <c r="C3321" s="64" t="s">
        <v>297</v>
      </c>
      <c r="D3321" s="87"/>
      <c r="E3321" s="81" t="s">
        <v>14057</v>
      </c>
      <c r="F3321" s="87"/>
      <c r="G3321" s="63" t="s">
        <v>10335</v>
      </c>
      <c r="H3321" s="64" t="s">
        <v>300</v>
      </c>
      <c r="I3321" s="67" t="s">
        <v>10363</v>
      </c>
      <c r="J3321" s="89"/>
      <c r="K3321" s="89"/>
      <c r="L3321" s="89"/>
      <c r="M3321" s="89"/>
      <c r="N3321" s="89"/>
      <c r="O3321" s="71" t="s">
        <v>10335</v>
      </c>
      <c r="P3321" s="71"/>
      <c r="Q3321" s="71" t="s">
        <v>10338</v>
      </c>
      <c r="R3321" s="79" t="s">
        <v>10339</v>
      </c>
      <c r="S3321" s="95" t="n">
        <v>45225</v>
      </c>
      <c r="T3321" s="95" t="n">
        <v>45955</v>
      </c>
      <c r="U3321" s="87" t="s">
        <v>10340</v>
      </c>
      <c r="V3321" s="87" t="s">
        <v>10341</v>
      </c>
      <c r="W3321" s="91"/>
      <c r="X3321" s="71" t="s">
        <v>10335</v>
      </c>
      <c r="Y3321" s="71" t="s">
        <v>10342</v>
      </c>
      <c r="Z3321" s="79" t="s">
        <v>10629</v>
      </c>
      <c r="AA3321" s="89"/>
      <c r="AB3321" s="89"/>
      <c r="AC3321" s="89"/>
      <c r="AD3321" s="89"/>
      <c r="AE3321" s="97" t="s">
        <v>13355</v>
      </c>
      <c r="AF3321" s="89"/>
      <c r="AG3321" s="89"/>
      <c r="AH3321" s="89"/>
      <c r="AI3321" s="67" t="s">
        <v>10848</v>
      </c>
      <c r="AJ3321" s="79" t="s">
        <v>42</v>
      </c>
      <c r="AK3321" s="68"/>
      <c r="AL3321" s="68"/>
      <c r="AM3321" s="68"/>
      <c r="AN3321" s="110"/>
      <c r="AO3321" s="110"/>
      <c r="AP3321" s="107"/>
      <c r="AQ3321" s="68"/>
    </row>
    <row r="3322" customFormat="false" ht="15" hidden="false" customHeight="false" outlineLevel="0" collapsed="false">
      <c r="B3322" s="1" t="str">
        <f aca="false">поверители!$E3322</f>
        <v>01892</v>
      </c>
      <c r="C3322" s="64" t="s">
        <v>297</v>
      </c>
      <c r="D3322" s="87"/>
      <c r="E3322" s="67" t="s">
        <v>14058</v>
      </c>
      <c r="F3322" s="87"/>
      <c r="G3322" s="63" t="s">
        <v>10335</v>
      </c>
      <c r="H3322" s="64" t="s">
        <v>300</v>
      </c>
      <c r="I3322" s="67" t="s">
        <v>10363</v>
      </c>
      <c r="J3322" s="89"/>
      <c r="K3322" s="89"/>
      <c r="L3322" s="89"/>
      <c r="M3322" s="89"/>
      <c r="N3322" s="89"/>
      <c r="O3322" s="71" t="s">
        <v>10335</v>
      </c>
      <c r="P3322" s="71"/>
      <c r="Q3322" s="71" t="s">
        <v>10338</v>
      </c>
      <c r="R3322" s="79" t="s">
        <v>10339</v>
      </c>
      <c r="S3322" s="95" t="n">
        <v>45225</v>
      </c>
      <c r="T3322" s="95" t="n">
        <v>45955</v>
      </c>
      <c r="U3322" s="87" t="s">
        <v>10340</v>
      </c>
      <c r="V3322" s="87" t="s">
        <v>10341</v>
      </c>
      <c r="W3322" s="91"/>
      <c r="X3322" s="71" t="s">
        <v>10335</v>
      </c>
      <c r="Y3322" s="71" t="s">
        <v>10342</v>
      </c>
      <c r="Z3322" s="79" t="s">
        <v>10629</v>
      </c>
      <c r="AA3322" s="89"/>
      <c r="AB3322" s="89"/>
      <c r="AC3322" s="89"/>
      <c r="AD3322" s="89"/>
      <c r="AE3322" s="97" t="s">
        <v>13355</v>
      </c>
      <c r="AF3322" s="89"/>
      <c r="AG3322" s="89"/>
      <c r="AH3322" s="89"/>
      <c r="AI3322" s="67" t="s">
        <v>10845</v>
      </c>
      <c r="AJ3322" s="79" t="s">
        <v>42</v>
      </c>
      <c r="AK3322" s="68"/>
      <c r="AL3322" s="68"/>
      <c r="AM3322" s="68"/>
      <c r="AN3322" s="110"/>
      <c r="AO3322" s="110"/>
      <c r="AP3322" s="107"/>
      <c r="AQ3322" s="68"/>
    </row>
    <row r="3323" customFormat="false" ht="15" hidden="false" customHeight="false" outlineLevel="0" collapsed="false">
      <c r="B3323" s="1" t="str">
        <f aca="false">поверители!$E3323</f>
        <v>02179</v>
      </c>
      <c r="C3323" s="64" t="s">
        <v>323</v>
      </c>
      <c r="D3323" s="87"/>
      <c r="E3323" s="81" t="s">
        <v>14059</v>
      </c>
      <c r="F3323" s="87"/>
      <c r="G3323" s="63" t="s">
        <v>10335</v>
      </c>
      <c r="H3323" s="81" t="s">
        <v>6526</v>
      </c>
      <c r="I3323" s="67" t="s">
        <v>10363</v>
      </c>
      <c r="J3323" s="89"/>
      <c r="K3323" s="89"/>
      <c r="L3323" s="89"/>
      <c r="M3323" s="89"/>
      <c r="N3323" s="89"/>
      <c r="O3323" s="71" t="s">
        <v>10335</v>
      </c>
      <c r="P3323" s="71"/>
      <c r="Q3323" s="71" t="s">
        <v>10338</v>
      </c>
      <c r="R3323" s="79" t="s">
        <v>10339</v>
      </c>
      <c r="S3323" s="95" t="n">
        <v>45225</v>
      </c>
      <c r="T3323" s="95" t="n">
        <v>45955</v>
      </c>
      <c r="U3323" s="87" t="s">
        <v>10340</v>
      </c>
      <c r="V3323" s="87" t="s">
        <v>10341</v>
      </c>
      <c r="W3323" s="91"/>
      <c r="X3323" s="71" t="s">
        <v>10335</v>
      </c>
      <c r="Y3323" s="71" t="s">
        <v>10342</v>
      </c>
      <c r="Z3323" s="79" t="s">
        <v>10629</v>
      </c>
      <c r="AA3323" s="89"/>
      <c r="AB3323" s="89"/>
      <c r="AC3323" s="89"/>
      <c r="AD3323" s="89"/>
      <c r="AE3323" s="97" t="s">
        <v>13355</v>
      </c>
      <c r="AF3323" s="89"/>
      <c r="AG3323" s="89"/>
      <c r="AH3323" s="89"/>
      <c r="AI3323" s="67" t="s">
        <v>10562</v>
      </c>
      <c r="AJ3323" s="79" t="s">
        <v>42</v>
      </c>
      <c r="AK3323" s="68"/>
      <c r="AL3323" s="68"/>
      <c r="AM3323" s="68"/>
      <c r="AN3323" s="110"/>
      <c r="AO3323" s="110"/>
      <c r="AP3323" s="107"/>
      <c r="AQ3323" s="68"/>
    </row>
    <row r="3324" customFormat="false" ht="15" hidden="false" customHeight="false" outlineLevel="0" collapsed="false">
      <c r="B3324" s="1" t="str">
        <f aca="false">поверители!$E3324</f>
        <v>02195</v>
      </c>
      <c r="C3324" s="64" t="s">
        <v>297</v>
      </c>
      <c r="D3324" s="87"/>
      <c r="E3324" s="81" t="s">
        <v>14060</v>
      </c>
      <c r="F3324" s="87"/>
      <c r="G3324" s="63" t="s">
        <v>10335</v>
      </c>
      <c r="H3324" s="64" t="s">
        <v>300</v>
      </c>
      <c r="I3324" s="67" t="s">
        <v>10363</v>
      </c>
      <c r="J3324" s="89"/>
      <c r="K3324" s="89"/>
      <c r="L3324" s="89"/>
      <c r="M3324" s="89"/>
      <c r="N3324" s="89"/>
      <c r="O3324" s="71" t="s">
        <v>10335</v>
      </c>
      <c r="P3324" s="71"/>
      <c r="Q3324" s="71" t="s">
        <v>10338</v>
      </c>
      <c r="R3324" s="79" t="s">
        <v>10339</v>
      </c>
      <c r="S3324" s="95" t="n">
        <v>45225</v>
      </c>
      <c r="T3324" s="95" t="n">
        <v>45955</v>
      </c>
      <c r="U3324" s="87" t="s">
        <v>10340</v>
      </c>
      <c r="V3324" s="87" t="s">
        <v>10341</v>
      </c>
      <c r="W3324" s="91"/>
      <c r="X3324" s="71" t="s">
        <v>10335</v>
      </c>
      <c r="Y3324" s="71" t="s">
        <v>10342</v>
      </c>
      <c r="Z3324" s="79" t="s">
        <v>10629</v>
      </c>
      <c r="AA3324" s="89"/>
      <c r="AB3324" s="89"/>
      <c r="AC3324" s="89"/>
      <c r="AD3324" s="89"/>
      <c r="AE3324" s="97" t="s">
        <v>10630</v>
      </c>
      <c r="AF3324" s="89"/>
      <c r="AG3324" s="89"/>
      <c r="AH3324" s="89"/>
      <c r="AI3324" s="67" t="s">
        <v>11363</v>
      </c>
      <c r="AJ3324" s="79" t="s">
        <v>42</v>
      </c>
      <c r="AK3324" s="68"/>
      <c r="AL3324" s="68"/>
      <c r="AM3324" s="68"/>
      <c r="AN3324" s="110"/>
      <c r="AO3324" s="110"/>
      <c r="AP3324" s="107"/>
      <c r="AQ3324" s="68"/>
    </row>
    <row r="3325" customFormat="false" ht="15" hidden="false" customHeight="false" outlineLevel="0" collapsed="false">
      <c r="B3325" s="1" t="str">
        <f aca="false">поверители!$E3325</f>
        <v>02196</v>
      </c>
      <c r="C3325" s="64" t="s">
        <v>297</v>
      </c>
      <c r="D3325" s="87"/>
      <c r="E3325" s="81" t="s">
        <v>14061</v>
      </c>
      <c r="F3325" s="87"/>
      <c r="G3325" s="63" t="s">
        <v>10335</v>
      </c>
      <c r="H3325" s="64" t="s">
        <v>300</v>
      </c>
      <c r="I3325" s="67" t="s">
        <v>10649</v>
      </c>
      <c r="J3325" s="89"/>
      <c r="K3325" s="89"/>
      <c r="L3325" s="89"/>
      <c r="M3325" s="89"/>
      <c r="N3325" s="89"/>
      <c r="O3325" s="71" t="s">
        <v>10335</v>
      </c>
      <c r="P3325" s="71"/>
      <c r="Q3325" s="71" t="s">
        <v>10338</v>
      </c>
      <c r="R3325" s="79" t="s">
        <v>10339</v>
      </c>
      <c r="S3325" s="95" t="n">
        <v>45225</v>
      </c>
      <c r="T3325" s="95" t="n">
        <v>45955</v>
      </c>
      <c r="U3325" s="87" t="s">
        <v>10340</v>
      </c>
      <c r="V3325" s="87" t="s">
        <v>10341</v>
      </c>
      <c r="W3325" s="91"/>
      <c r="X3325" s="71" t="s">
        <v>10335</v>
      </c>
      <c r="Y3325" s="71" t="s">
        <v>10342</v>
      </c>
      <c r="Z3325" s="79" t="s">
        <v>10629</v>
      </c>
      <c r="AA3325" s="89"/>
      <c r="AB3325" s="89"/>
      <c r="AC3325" s="89"/>
      <c r="AD3325" s="89"/>
      <c r="AE3325" s="97" t="s">
        <v>13355</v>
      </c>
      <c r="AF3325" s="89"/>
      <c r="AG3325" s="89"/>
      <c r="AH3325" s="89"/>
      <c r="AI3325" s="67" t="s">
        <v>11020</v>
      </c>
      <c r="AJ3325" s="79" t="s">
        <v>42</v>
      </c>
      <c r="AK3325" s="68"/>
      <c r="AL3325" s="68"/>
      <c r="AM3325" s="68"/>
      <c r="AN3325" s="110"/>
      <c r="AO3325" s="110"/>
      <c r="AP3325" s="107"/>
      <c r="AQ3325" s="68"/>
    </row>
    <row r="3326" customFormat="false" ht="15" hidden="false" customHeight="false" outlineLevel="0" collapsed="false">
      <c r="B3326" s="1" t="str">
        <f aca="false">поверители!$E3326</f>
        <v>02204</v>
      </c>
      <c r="C3326" s="64" t="s">
        <v>428</v>
      </c>
      <c r="D3326" s="87"/>
      <c r="E3326" s="81" t="s">
        <v>14062</v>
      </c>
      <c r="F3326" s="87"/>
      <c r="G3326" s="63" t="s">
        <v>10335</v>
      </c>
      <c r="H3326" s="81" t="s">
        <v>294</v>
      </c>
      <c r="I3326" s="67" t="s">
        <v>10374</v>
      </c>
      <c r="J3326" s="89"/>
      <c r="K3326" s="89"/>
      <c r="L3326" s="89"/>
      <c r="M3326" s="89"/>
      <c r="N3326" s="89"/>
      <c r="O3326" s="71" t="s">
        <v>10335</v>
      </c>
      <c r="P3326" s="71"/>
      <c r="Q3326" s="71" t="s">
        <v>10338</v>
      </c>
      <c r="R3326" s="79" t="s">
        <v>10339</v>
      </c>
      <c r="S3326" s="95" t="n">
        <v>45225</v>
      </c>
      <c r="T3326" s="95" t="n">
        <v>45590</v>
      </c>
      <c r="U3326" s="87" t="s">
        <v>10340</v>
      </c>
      <c r="V3326" s="87" t="s">
        <v>10341</v>
      </c>
      <c r="W3326" s="91"/>
      <c r="X3326" s="71" t="s">
        <v>10335</v>
      </c>
      <c r="Y3326" s="71" t="s">
        <v>10342</v>
      </c>
      <c r="Z3326" s="79" t="s">
        <v>10629</v>
      </c>
      <c r="AA3326" s="89"/>
      <c r="AB3326" s="89"/>
      <c r="AC3326" s="89"/>
      <c r="AD3326" s="89"/>
      <c r="AE3326" s="97" t="s">
        <v>10630</v>
      </c>
      <c r="AF3326" s="89"/>
      <c r="AG3326" s="89"/>
      <c r="AH3326" s="89"/>
      <c r="AI3326" s="67" t="s">
        <v>11348</v>
      </c>
      <c r="AJ3326" s="79" t="s">
        <v>42</v>
      </c>
      <c r="AK3326" s="68"/>
      <c r="AL3326" s="68"/>
      <c r="AM3326" s="68"/>
      <c r="AN3326" s="110"/>
      <c r="AO3326" s="110"/>
      <c r="AP3326" s="107"/>
      <c r="AQ3326" s="68"/>
    </row>
    <row r="3327" customFormat="false" ht="15" hidden="false" customHeight="false" outlineLevel="0" collapsed="false">
      <c r="B3327" s="1" t="str">
        <f aca="false">поверители!$E3327</f>
        <v>02205</v>
      </c>
      <c r="C3327" s="64" t="s">
        <v>428</v>
      </c>
      <c r="D3327" s="87"/>
      <c r="E3327" s="81" t="s">
        <v>14063</v>
      </c>
      <c r="F3327" s="87"/>
      <c r="G3327" s="63" t="s">
        <v>10335</v>
      </c>
      <c r="H3327" s="81" t="s">
        <v>294</v>
      </c>
      <c r="I3327" s="67" t="s">
        <v>10374</v>
      </c>
      <c r="J3327" s="89"/>
      <c r="K3327" s="89"/>
      <c r="L3327" s="89"/>
      <c r="M3327" s="89"/>
      <c r="N3327" s="89"/>
      <c r="O3327" s="71" t="s">
        <v>10335</v>
      </c>
      <c r="P3327" s="71"/>
      <c r="Q3327" s="71" t="s">
        <v>10338</v>
      </c>
      <c r="R3327" s="79" t="s">
        <v>10339</v>
      </c>
      <c r="S3327" s="95" t="n">
        <v>45225</v>
      </c>
      <c r="T3327" s="95" t="n">
        <v>45590</v>
      </c>
      <c r="U3327" s="87" t="s">
        <v>10340</v>
      </c>
      <c r="V3327" s="87" t="s">
        <v>10341</v>
      </c>
      <c r="W3327" s="91"/>
      <c r="X3327" s="71" t="s">
        <v>10335</v>
      </c>
      <c r="Y3327" s="71" t="s">
        <v>10342</v>
      </c>
      <c r="Z3327" s="79" t="s">
        <v>10629</v>
      </c>
      <c r="AA3327" s="89"/>
      <c r="AB3327" s="89"/>
      <c r="AC3327" s="89"/>
      <c r="AD3327" s="89"/>
      <c r="AE3327" s="97" t="s">
        <v>10630</v>
      </c>
      <c r="AF3327" s="89"/>
      <c r="AG3327" s="89"/>
      <c r="AH3327" s="89"/>
      <c r="AI3327" s="67" t="s">
        <v>11172</v>
      </c>
      <c r="AJ3327" s="79" t="s">
        <v>42</v>
      </c>
      <c r="AK3327" s="68"/>
      <c r="AL3327" s="68"/>
      <c r="AM3327" s="68"/>
      <c r="AN3327" s="110"/>
      <c r="AO3327" s="110"/>
      <c r="AP3327" s="107"/>
      <c r="AQ3327" s="68"/>
    </row>
    <row r="3328" customFormat="false" ht="15" hidden="false" customHeight="false" outlineLevel="0" collapsed="false">
      <c r="B3328" s="1" t="str">
        <f aca="false">поверители!$E3328</f>
        <v>02219</v>
      </c>
      <c r="C3328" s="64" t="s">
        <v>297</v>
      </c>
      <c r="D3328" s="87"/>
      <c r="E3328" s="81" t="s">
        <v>14064</v>
      </c>
      <c r="F3328" s="87"/>
      <c r="G3328" s="63" t="s">
        <v>10335</v>
      </c>
      <c r="H3328" s="64" t="s">
        <v>300</v>
      </c>
      <c r="I3328" s="67" t="s">
        <v>10363</v>
      </c>
      <c r="J3328" s="89"/>
      <c r="K3328" s="89"/>
      <c r="L3328" s="89"/>
      <c r="M3328" s="89"/>
      <c r="N3328" s="89"/>
      <c r="O3328" s="71" t="s">
        <v>10335</v>
      </c>
      <c r="P3328" s="71"/>
      <c r="Q3328" s="71" t="s">
        <v>10338</v>
      </c>
      <c r="R3328" s="79" t="s">
        <v>10339</v>
      </c>
      <c r="S3328" s="95" t="n">
        <v>45225</v>
      </c>
      <c r="T3328" s="95" t="n">
        <v>45955</v>
      </c>
      <c r="U3328" s="87" t="s">
        <v>10340</v>
      </c>
      <c r="V3328" s="87" t="s">
        <v>10341</v>
      </c>
      <c r="W3328" s="91"/>
      <c r="X3328" s="71" t="s">
        <v>10335</v>
      </c>
      <c r="Y3328" s="71" t="s">
        <v>10342</v>
      </c>
      <c r="Z3328" s="79" t="s">
        <v>10629</v>
      </c>
      <c r="AA3328" s="89"/>
      <c r="AB3328" s="89"/>
      <c r="AC3328" s="89"/>
      <c r="AD3328" s="89"/>
      <c r="AE3328" s="97" t="s">
        <v>13355</v>
      </c>
      <c r="AF3328" s="89"/>
      <c r="AG3328" s="89"/>
      <c r="AH3328" s="89"/>
      <c r="AI3328" s="67" t="s">
        <v>10848</v>
      </c>
      <c r="AJ3328" s="79" t="s">
        <v>42</v>
      </c>
      <c r="AK3328" s="68"/>
      <c r="AL3328" s="68"/>
      <c r="AM3328" s="68"/>
      <c r="AN3328" s="110"/>
      <c r="AO3328" s="110"/>
      <c r="AP3328" s="107"/>
      <c r="AQ3328" s="68"/>
    </row>
    <row r="3329" customFormat="false" ht="15" hidden="false" customHeight="false" outlineLevel="0" collapsed="false">
      <c r="B3329" s="1" t="str">
        <f aca="false">поверители!$E3329</f>
        <v>02709</v>
      </c>
      <c r="C3329" s="64" t="s">
        <v>323</v>
      </c>
      <c r="D3329" s="87"/>
      <c r="E3329" s="81" t="s">
        <v>14065</v>
      </c>
      <c r="F3329" s="87"/>
      <c r="G3329" s="63" t="s">
        <v>10335</v>
      </c>
      <c r="H3329" s="81" t="s">
        <v>14066</v>
      </c>
      <c r="I3329" s="67" t="s">
        <v>10469</v>
      </c>
      <c r="J3329" s="89"/>
      <c r="K3329" s="89"/>
      <c r="L3329" s="89"/>
      <c r="M3329" s="89"/>
      <c r="N3329" s="89"/>
      <c r="O3329" s="71" t="s">
        <v>10335</v>
      </c>
      <c r="P3329" s="71"/>
      <c r="Q3329" s="71" t="s">
        <v>10338</v>
      </c>
      <c r="R3329" s="79" t="s">
        <v>10339</v>
      </c>
      <c r="S3329" s="95" t="n">
        <v>45225</v>
      </c>
      <c r="T3329" s="95" t="n">
        <v>45955</v>
      </c>
      <c r="U3329" s="87" t="s">
        <v>10340</v>
      </c>
      <c r="V3329" s="87" t="s">
        <v>10341</v>
      </c>
      <c r="W3329" s="91"/>
      <c r="X3329" s="71" t="s">
        <v>10335</v>
      </c>
      <c r="Y3329" s="71" t="s">
        <v>10342</v>
      </c>
      <c r="Z3329" s="79" t="s">
        <v>10629</v>
      </c>
      <c r="AA3329" s="89"/>
      <c r="AB3329" s="89"/>
      <c r="AC3329" s="89"/>
      <c r="AD3329" s="89"/>
      <c r="AE3329" s="97" t="s">
        <v>10630</v>
      </c>
      <c r="AF3329" s="89"/>
      <c r="AG3329" s="89"/>
      <c r="AH3329" s="89"/>
      <c r="AI3329" s="67" t="s">
        <v>11363</v>
      </c>
      <c r="AJ3329" s="79" t="s">
        <v>42</v>
      </c>
      <c r="AK3329" s="68"/>
      <c r="AL3329" s="68"/>
      <c r="AM3329" s="68"/>
      <c r="AN3329" s="110"/>
      <c r="AO3329" s="110"/>
      <c r="AP3329" s="107"/>
      <c r="AQ3329" s="68"/>
    </row>
    <row r="3330" customFormat="false" ht="15" hidden="false" customHeight="false" outlineLevel="0" collapsed="false">
      <c r="B3330" s="1" t="str">
        <f aca="false">поверители!$E3330</f>
        <v>03944</v>
      </c>
      <c r="C3330" s="64" t="s">
        <v>297</v>
      </c>
      <c r="D3330" s="87"/>
      <c r="E3330" s="67" t="s">
        <v>11419</v>
      </c>
      <c r="F3330" s="87"/>
      <c r="G3330" s="63" t="s">
        <v>10335</v>
      </c>
      <c r="H3330" s="64" t="s">
        <v>300</v>
      </c>
      <c r="I3330" s="67" t="s">
        <v>10374</v>
      </c>
      <c r="J3330" s="89"/>
      <c r="K3330" s="89"/>
      <c r="L3330" s="89"/>
      <c r="M3330" s="89"/>
      <c r="N3330" s="89"/>
      <c r="O3330" s="71" t="s">
        <v>10335</v>
      </c>
      <c r="P3330" s="71"/>
      <c r="Q3330" s="71" t="s">
        <v>10338</v>
      </c>
      <c r="R3330" s="79" t="s">
        <v>10339</v>
      </c>
      <c r="S3330" s="95" t="n">
        <v>45225</v>
      </c>
      <c r="T3330" s="95" t="n">
        <v>45955</v>
      </c>
      <c r="U3330" s="87" t="s">
        <v>10340</v>
      </c>
      <c r="V3330" s="87" t="s">
        <v>10341</v>
      </c>
      <c r="W3330" s="91"/>
      <c r="X3330" s="71" t="s">
        <v>10335</v>
      </c>
      <c r="Y3330" s="71" t="s">
        <v>10342</v>
      </c>
      <c r="Z3330" s="79" t="s">
        <v>10629</v>
      </c>
      <c r="AA3330" s="89"/>
      <c r="AB3330" s="89"/>
      <c r="AC3330" s="89"/>
      <c r="AD3330" s="89"/>
      <c r="AE3330" s="97" t="s">
        <v>13355</v>
      </c>
      <c r="AF3330" s="89"/>
      <c r="AG3330" s="89"/>
      <c r="AH3330" s="89"/>
      <c r="AI3330" s="67" t="s">
        <v>10848</v>
      </c>
      <c r="AJ3330" s="79" t="s">
        <v>42</v>
      </c>
      <c r="AK3330" s="68"/>
      <c r="AL3330" s="68"/>
      <c r="AM3330" s="68"/>
      <c r="AN3330" s="110"/>
      <c r="AO3330" s="110"/>
      <c r="AP3330" s="107"/>
      <c r="AQ3330" s="68"/>
    </row>
    <row r="3331" customFormat="false" ht="17.9" hidden="false" customHeight="false" outlineLevel="0" collapsed="false">
      <c r="B3331" s="1" t="str">
        <f aca="false">поверители!$E3331</f>
        <v>03964</v>
      </c>
      <c r="C3331" s="64" t="s">
        <v>428</v>
      </c>
      <c r="D3331" s="87"/>
      <c r="E3331" s="67" t="s">
        <v>14067</v>
      </c>
      <c r="F3331" s="87"/>
      <c r="G3331" s="63" t="s">
        <v>10335</v>
      </c>
      <c r="H3331" s="81" t="s">
        <v>404</v>
      </c>
      <c r="I3331" s="67" t="s">
        <v>10363</v>
      </c>
      <c r="J3331" s="89"/>
      <c r="K3331" s="89"/>
      <c r="L3331" s="89"/>
      <c r="M3331" s="89"/>
      <c r="N3331" s="89"/>
      <c r="O3331" s="71" t="s">
        <v>10335</v>
      </c>
      <c r="P3331" s="71"/>
      <c r="Q3331" s="71" t="s">
        <v>10338</v>
      </c>
      <c r="R3331" s="79" t="s">
        <v>10339</v>
      </c>
      <c r="S3331" s="95" t="n">
        <v>45225</v>
      </c>
      <c r="T3331" s="95" t="n">
        <v>45590</v>
      </c>
      <c r="U3331" s="87" t="s">
        <v>10340</v>
      </c>
      <c r="V3331" s="87" t="s">
        <v>10341</v>
      </c>
      <c r="W3331" s="91"/>
      <c r="X3331" s="71" t="s">
        <v>10335</v>
      </c>
      <c r="Y3331" s="71" t="s">
        <v>10342</v>
      </c>
      <c r="Z3331" s="79" t="s">
        <v>10629</v>
      </c>
      <c r="AA3331" s="89"/>
      <c r="AB3331" s="89"/>
      <c r="AC3331" s="89"/>
      <c r="AD3331" s="89"/>
      <c r="AE3331" s="97" t="s">
        <v>10630</v>
      </c>
      <c r="AF3331" s="89"/>
      <c r="AG3331" s="89"/>
      <c r="AH3331" s="89"/>
      <c r="AI3331" s="104" t="s">
        <v>11001</v>
      </c>
      <c r="AJ3331" s="79" t="s">
        <v>42</v>
      </c>
      <c r="AK3331" s="68"/>
      <c r="AL3331" s="68"/>
      <c r="AM3331" s="68"/>
      <c r="AN3331" s="110"/>
      <c r="AO3331" s="110"/>
      <c r="AP3331" s="107"/>
      <c r="AQ3331" s="68"/>
    </row>
    <row r="3332" customFormat="false" ht="15" hidden="false" customHeight="false" outlineLevel="0" collapsed="false">
      <c r="B3332" s="1" t="str">
        <f aca="false">поверители!$E3332</f>
        <v>05328</v>
      </c>
      <c r="C3332" s="64" t="s">
        <v>323</v>
      </c>
      <c r="D3332" s="87"/>
      <c r="E3332" s="81" t="s">
        <v>14068</v>
      </c>
      <c r="F3332" s="87"/>
      <c r="G3332" s="63" t="s">
        <v>10335</v>
      </c>
      <c r="H3332" s="81" t="s">
        <v>782</v>
      </c>
      <c r="I3332" s="67" t="s">
        <v>10374</v>
      </c>
      <c r="J3332" s="89"/>
      <c r="K3332" s="89"/>
      <c r="L3332" s="89"/>
      <c r="M3332" s="89"/>
      <c r="N3332" s="89"/>
      <c r="O3332" s="71" t="s">
        <v>10335</v>
      </c>
      <c r="P3332" s="71"/>
      <c r="Q3332" s="71" t="s">
        <v>10338</v>
      </c>
      <c r="R3332" s="79" t="s">
        <v>10339</v>
      </c>
      <c r="S3332" s="95" t="n">
        <v>45225</v>
      </c>
      <c r="T3332" s="95" t="n">
        <v>45955</v>
      </c>
      <c r="U3332" s="87" t="s">
        <v>10340</v>
      </c>
      <c r="V3332" s="87" t="s">
        <v>10341</v>
      </c>
      <c r="W3332" s="91"/>
      <c r="X3332" s="71" t="s">
        <v>10335</v>
      </c>
      <c r="Y3332" s="71" t="s">
        <v>10342</v>
      </c>
      <c r="Z3332" s="79" t="s">
        <v>10629</v>
      </c>
      <c r="AA3332" s="89"/>
      <c r="AB3332" s="89"/>
      <c r="AC3332" s="89"/>
      <c r="AD3332" s="89"/>
      <c r="AE3332" s="97" t="s">
        <v>10630</v>
      </c>
      <c r="AF3332" s="89"/>
      <c r="AG3332" s="89"/>
      <c r="AH3332" s="89"/>
      <c r="AI3332" s="67" t="s">
        <v>12842</v>
      </c>
      <c r="AJ3332" s="79" t="s">
        <v>42</v>
      </c>
      <c r="AK3332" s="68"/>
      <c r="AL3332" s="68"/>
      <c r="AM3332" s="68"/>
      <c r="AN3332" s="110"/>
      <c r="AO3332" s="110"/>
      <c r="AP3332" s="107"/>
      <c r="AQ3332" s="68"/>
    </row>
    <row r="3333" customFormat="false" ht="15" hidden="false" customHeight="false" outlineLevel="0" collapsed="false">
      <c r="B3333" s="1" t="str">
        <f aca="false">поверители!$E3333</f>
        <v>05392</v>
      </c>
      <c r="C3333" s="64" t="s">
        <v>297</v>
      </c>
      <c r="D3333" s="87"/>
      <c r="E3333" s="67" t="s">
        <v>14069</v>
      </c>
      <c r="F3333" s="87"/>
      <c r="G3333" s="63" t="s">
        <v>10335</v>
      </c>
      <c r="H3333" s="64" t="s">
        <v>2524</v>
      </c>
      <c r="I3333" s="67" t="s">
        <v>10374</v>
      </c>
      <c r="J3333" s="89"/>
      <c r="K3333" s="89"/>
      <c r="L3333" s="89"/>
      <c r="M3333" s="89"/>
      <c r="N3333" s="89"/>
      <c r="O3333" s="71" t="s">
        <v>10335</v>
      </c>
      <c r="P3333" s="71"/>
      <c r="Q3333" s="71" t="s">
        <v>10338</v>
      </c>
      <c r="R3333" s="79" t="s">
        <v>10339</v>
      </c>
      <c r="S3333" s="95" t="n">
        <v>45225</v>
      </c>
      <c r="T3333" s="95" t="n">
        <v>45955</v>
      </c>
      <c r="U3333" s="87" t="s">
        <v>10340</v>
      </c>
      <c r="V3333" s="87" t="s">
        <v>10341</v>
      </c>
      <c r="W3333" s="91"/>
      <c r="X3333" s="71" t="s">
        <v>10335</v>
      </c>
      <c r="Y3333" s="71" t="s">
        <v>10342</v>
      </c>
      <c r="Z3333" s="79" t="s">
        <v>10629</v>
      </c>
      <c r="AA3333" s="89"/>
      <c r="AB3333" s="89"/>
      <c r="AC3333" s="89"/>
      <c r="AD3333" s="89"/>
      <c r="AE3333" s="97" t="s">
        <v>10630</v>
      </c>
      <c r="AF3333" s="89"/>
      <c r="AG3333" s="89"/>
      <c r="AH3333" s="89"/>
      <c r="AI3333" s="67" t="s">
        <v>12145</v>
      </c>
      <c r="AJ3333" s="79" t="s">
        <v>42</v>
      </c>
      <c r="AK3333" s="68"/>
      <c r="AL3333" s="68"/>
      <c r="AM3333" s="68"/>
      <c r="AN3333" s="110"/>
      <c r="AO3333" s="110"/>
      <c r="AP3333" s="107"/>
      <c r="AQ3333" s="68"/>
    </row>
    <row r="3334" customFormat="false" ht="15" hidden="false" customHeight="false" outlineLevel="0" collapsed="false">
      <c r="B3334" s="1" t="str">
        <f aca="false">поверители!$E3334</f>
        <v>05439</v>
      </c>
      <c r="C3334" s="64" t="s">
        <v>297</v>
      </c>
      <c r="D3334" s="87"/>
      <c r="E3334" s="81" t="s">
        <v>14070</v>
      </c>
      <c r="F3334" s="87"/>
      <c r="G3334" s="63" t="s">
        <v>10335</v>
      </c>
      <c r="H3334" s="64" t="s">
        <v>300</v>
      </c>
      <c r="I3334" s="67" t="s">
        <v>10649</v>
      </c>
      <c r="J3334" s="89"/>
      <c r="K3334" s="89"/>
      <c r="L3334" s="89"/>
      <c r="M3334" s="89"/>
      <c r="N3334" s="89"/>
      <c r="O3334" s="71" t="s">
        <v>10335</v>
      </c>
      <c r="P3334" s="71"/>
      <c r="Q3334" s="71" t="s">
        <v>10338</v>
      </c>
      <c r="R3334" s="79" t="s">
        <v>10339</v>
      </c>
      <c r="S3334" s="95" t="n">
        <v>45225</v>
      </c>
      <c r="T3334" s="95" t="n">
        <v>45955</v>
      </c>
      <c r="U3334" s="87" t="s">
        <v>10340</v>
      </c>
      <c r="V3334" s="87" t="s">
        <v>10341</v>
      </c>
      <c r="W3334" s="91"/>
      <c r="X3334" s="71" t="s">
        <v>10335</v>
      </c>
      <c r="Y3334" s="71" t="s">
        <v>10342</v>
      </c>
      <c r="Z3334" s="79" t="s">
        <v>10629</v>
      </c>
      <c r="AA3334" s="89"/>
      <c r="AB3334" s="89"/>
      <c r="AC3334" s="89"/>
      <c r="AD3334" s="89"/>
      <c r="AE3334" s="97" t="s">
        <v>10630</v>
      </c>
      <c r="AF3334" s="89"/>
      <c r="AG3334" s="89"/>
      <c r="AH3334" s="89"/>
      <c r="AI3334" s="67" t="s">
        <v>11363</v>
      </c>
      <c r="AJ3334" s="79" t="s">
        <v>42</v>
      </c>
      <c r="AK3334" s="68"/>
      <c r="AL3334" s="68"/>
      <c r="AM3334" s="68"/>
      <c r="AN3334" s="110"/>
      <c r="AO3334" s="110"/>
      <c r="AP3334" s="107"/>
      <c r="AQ3334" s="68"/>
    </row>
    <row r="3335" customFormat="false" ht="15" hidden="false" customHeight="false" outlineLevel="0" collapsed="false">
      <c r="B3335" s="1" t="str">
        <f aca="false">поверители!$E3335</f>
        <v>00488</v>
      </c>
      <c r="C3335" s="64" t="s">
        <v>323</v>
      </c>
      <c r="D3335" s="87"/>
      <c r="E3335" s="81" t="s">
        <v>14071</v>
      </c>
      <c r="F3335" s="87"/>
      <c r="G3335" s="63" t="s">
        <v>10335</v>
      </c>
      <c r="H3335" s="81" t="s">
        <v>763</v>
      </c>
      <c r="I3335" s="67" t="s">
        <v>10652</v>
      </c>
      <c r="J3335" s="89"/>
      <c r="K3335" s="89"/>
      <c r="L3335" s="89"/>
      <c r="M3335" s="89"/>
      <c r="N3335" s="89"/>
      <c r="O3335" s="71" t="s">
        <v>10335</v>
      </c>
      <c r="P3335" s="71"/>
      <c r="Q3335" s="71" t="s">
        <v>10338</v>
      </c>
      <c r="R3335" s="79" t="s">
        <v>10339</v>
      </c>
      <c r="S3335" s="95" t="n">
        <v>45225</v>
      </c>
      <c r="T3335" s="95" t="n">
        <v>45955</v>
      </c>
      <c r="U3335" s="87" t="s">
        <v>10340</v>
      </c>
      <c r="V3335" s="87" t="s">
        <v>10341</v>
      </c>
      <c r="W3335" s="91"/>
      <c r="X3335" s="71" t="s">
        <v>10335</v>
      </c>
      <c r="Y3335" s="71" t="s">
        <v>10342</v>
      </c>
      <c r="Z3335" s="79" t="s">
        <v>10629</v>
      </c>
      <c r="AA3335" s="89"/>
      <c r="AB3335" s="89"/>
      <c r="AC3335" s="89"/>
      <c r="AD3335" s="89"/>
      <c r="AE3335" s="97" t="s">
        <v>10630</v>
      </c>
      <c r="AF3335" s="89"/>
      <c r="AG3335" s="89"/>
      <c r="AH3335" s="89"/>
      <c r="AI3335" s="67" t="s">
        <v>10558</v>
      </c>
      <c r="AJ3335" s="79" t="s">
        <v>42</v>
      </c>
      <c r="AK3335" s="68"/>
      <c r="AL3335" s="68"/>
      <c r="AM3335" s="68"/>
      <c r="AN3335" s="110"/>
      <c r="AO3335" s="110"/>
      <c r="AP3335" s="107"/>
      <c r="AQ3335" s="68"/>
    </row>
    <row r="3336" customFormat="false" ht="15" hidden="false" customHeight="false" outlineLevel="0" collapsed="false">
      <c r="B3336" s="1" t="str">
        <f aca="false">поверители!$E3336</f>
        <v>00728</v>
      </c>
      <c r="C3336" s="64" t="s">
        <v>323</v>
      </c>
      <c r="D3336" s="87"/>
      <c r="E3336" s="81" t="s">
        <v>14072</v>
      </c>
      <c r="F3336" s="87"/>
      <c r="G3336" s="63" t="s">
        <v>10335</v>
      </c>
      <c r="H3336" s="81" t="s">
        <v>763</v>
      </c>
      <c r="I3336" s="67" t="s">
        <v>10652</v>
      </c>
      <c r="J3336" s="89"/>
      <c r="K3336" s="89"/>
      <c r="L3336" s="89"/>
      <c r="M3336" s="89"/>
      <c r="N3336" s="89"/>
      <c r="O3336" s="71" t="s">
        <v>10335</v>
      </c>
      <c r="P3336" s="71"/>
      <c r="Q3336" s="71" t="s">
        <v>10338</v>
      </c>
      <c r="R3336" s="79" t="s">
        <v>10339</v>
      </c>
      <c r="S3336" s="95" t="n">
        <v>45225</v>
      </c>
      <c r="T3336" s="95" t="n">
        <v>45955</v>
      </c>
      <c r="U3336" s="87" t="s">
        <v>10340</v>
      </c>
      <c r="V3336" s="87" t="s">
        <v>10341</v>
      </c>
      <c r="W3336" s="91"/>
      <c r="X3336" s="71" t="s">
        <v>10335</v>
      </c>
      <c r="Y3336" s="71" t="s">
        <v>10342</v>
      </c>
      <c r="Z3336" s="79" t="s">
        <v>10629</v>
      </c>
      <c r="AA3336" s="89"/>
      <c r="AB3336" s="89"/>
      <c r="AC3336" s="89"/>
      <c r="AD3336" s="89"/>
      <c r="AE3336" s="97" t="s">
        <v>10630</v>
      </c>
      <c r="AF3336" s="89"/>
      <c r="AG3336" s="89"/>
      <c r="AH3336" s="89"/>
      <c r="AI3336" s="67" t="s">
        <v>10558</v>
      </c>
      <c r="AJ3336" s="79" t="s">
        <v>42</v>
      </c>
      <c r="AK3336" s="68"/>
      <c r="AL3336" s="68"/>
      <c r="AM3336" s="68"/>
      <c r="AN3336" s="110"/>
      <c r="AO3336" s="110"/>
      <c r="AP3336" s="107"/>
      <c r="AQ3336" s="68"/>
    </row>
    <row r="3337" customFormat="false" ht="15" hidden="false" customHeight="false" outlineLevel="0" collapsed="false">
      <c r="B3337" s="1" t="str">
        <f aca="false">поверители!$E3337</f>
        <v>1712161770</v>
      </c>
      <c r="C3337" s="64" t="s">
        <v>393</v>
      </c>
      <c r="D3337" s="87"/>
      <c r="E3337" s="81" t="s">
        <v>14073</v>
      </c>
      <c r="F3337" s="87"/>
      <c r="G3337" s="63" t="s">
        <v>10335</v>
      </c>
      <c r="H3337" s="81" t="s">
        <v>10935</v>
      </c>
      <c r="I3337" s="67" t="s">
        <v>10936</v>
      </c>
      <c r="J3337" s="89"/>
      <c r="K3337" s="89"/>
      <c r="L3337" s="89"/>
      <c r="M3337" s="89"/>
      <c r="N3337" s="89"/>
      <c r="O3337" s="71" t="s">
        <v>10335</v>
      </c>
      <c r="P3337" s="71"/>
      <c r="Q3337" s="71" t="s">
        <v>10338</v>
      </c>
      <c r="R3337" s="79" t="s">
        <v>10339</v>
      </c>
      <c r="S3337" s="95" t="n">
        <v>45225</v>
      </c>
      <c r="T3337" s="95" t="n">
        <v>45955</v>
      </c>
      <c r="U3337" s="87" t="s">
        <v>10340</v>
      </c>
      <c r="V3337" s="87" t="s">
        <v>10341</v>
      </c>
      <c r="W3337" s="91"/>
      <c r="X3337" s="71" t="s">
        <v>10335</v>
      </c>
      <c r="Y3337" s="71" t="s">
        <v>10342</v>
      </c>
      <c r="Z3337" s="79" t="s">
        <v>10629</v>
      </c>
      <c r="AA3337" s="89"/>
      <c r="AB3337" s="89"/>
      <c r="AC3337" s="89"/>
      <c r="AD3337" s="89"/>
      <c r="AE3337" s="97" t="s">
        <v>10630</v>
      </c>
      <c r="AF3337" s="89"/>
      <c r="AG3337" s="89"/>
      <c r="AH3337" s="89"/>
      <c r="AI3337" s="67" t="s">
        <v>10573</v>
      </c>
      <c r="AJ3337" s="79" t="s">
        <v>42</v>
      </c>
      <c r="AK3337" s="68"/>
      <c r="AL3337" s="68"/>
      <c r="AM3337" s="68"/>
      <c r="AN3337" s="110"/>
      <c r="AO3337" s="110"/>
      <c r="AP3337" s="107"/>
      <c r="AQ3337" s="68"/>
    </row>
    <row r="3338" customFormat="false" ht="15" hidden="false" customHeight="false" outlineLevel="0" collapsed="false">
      <c r="B3338" s="1" t="str">
        <f aca="false">поверители!$E3338</f>
        <v>1712164729</v>
      </c>
      <c r="C3338" s="64" t="s">
        <v>393</v>
      </c>
      <c r="D3338" s="87"/>
      <c r="E3338" s="81" t="s">
        <v>14074</v>
      </c>
      <c r="F3338" s="87"/>
      <c r="G3338" s="63" t="s">
        <v>10335</v>
      </c>
      <c r="H3338" s="81" t="s">
        <v>10935</v>
      </c>
      <c r="I3338" s="67" t="s">
        <v>10936</v>
      </c>
      <c r="J3338" s="89"/>
      <c r="K3338" s="89"/>
      <c r="L3338" s="89"/>
      <c r="M3338" s="89"/>
      <c r="N3338" s="89"/>
      <c r="O3338" s="71" t="s">
        <v>10335</v>
      </c>
      <c r="P3338" s="71"/>
      <c r="Q3338" s="71" t="s">
        <v>10338</v>
      </c>
      <c r="R3338" s="79" t="s">
        <v>10339</v>
      </c>
      <c r="S3338" s="95" t="n">
        <v>45225</v>
      </c>
      <c r="T3338" s="95" t="n">
        <v>45955</v>
      </c>
      <c r="U3338" s="87" t="s">
        <v>10340</v>
      </c>
      <c r="V3338" s="87" t="s">
        <v>10341</v>
      </c>
      <c r="W3338" s="91"/>
      <c r="X3338" s="71" t="s">
        <v>10335</v>
      </c>
      <c r="Y3338" s="71" t="s">
        <v>10342</v>
      </c>
      <c r="Z3338" s="79" t="s">
        <v>10629</v>
      </c>
      <c r="AA3338" s="89"/>
      <c r="AB3338" s="89"/>
      <c r="AC3338" s="89"/>
      <c r="AD3338" s="89"/>
      <c r="AE3338" s="97" t="s">
        <v>10630</v>
      </c>
      <c r="AF3338" s="89"/>
      <c r="AG3338" s="89"/>
      <c r="AH3338" s="89"/>
      <c r="AI3338" s="67" t="s">
        <v>10573</v>
      </c>
      <c r="AJ3338" s="79" t="s">
        <v>42</v>
      </c>
      <c r="AK3338" s="68"/>
      <c r="AL3338" s="68"/>
      <c r="AM3338" s="68"/>
      <c r="AN3338" s="110"/>
      <c r="AO3338" s="110"/>
      <c r="AP3338" s="107"/>
      <c r="AQ3338" s="68"/>
    </row>
    <row r="3339" customFormat="false" ht="15" hidden="false" customHeight="false" outlineLevel="0" collapsed="false">
      <c r="B3339" s="1" t="str">
        <f aca="false">поверители!$E3339</f>
        <v>1712161828</v>
      </c>
      <c r="C3339" s="64" t="s">
        <v>393</v>
      </c>
      <c r="D3339" s="87"/>
      <c r="E3339" s="81" t="s">
        <v>14075</v>
      </c>
      <c r="F3339" s="87"/>
      <c r="G3339" s="63" t="s">
        <v>10335</v>
      </c>
      <c r="H3339" s="81" t="s">
        <v>10935</v>
      </c>
      <c r="I3339" s="67" t="s">
        <v>10936</v>
      </c>
      <c r="J3339" s="89"/>
      <c r="K3339" s="89"/>
      <c r="L3339" s="89"/>
      <c r="M3339" s="89"/>
      <c r="N3339" s="89"/>
      <c r="O3339" s="71" t="s">
        <v>10335</v>
      </c>
      <c r="P3339" s="71"/>
      <c r="Q3339" s="71" t="s">
        <v>10338</v>
      </c>
      <c r="R3339" s="79" t="s">
        <v>10339</v>
      </c>
      <c r="S3339" s="95" t="n">
        <v>45225</v>
      </c>
      <c r="T3339" s="95" t="n">
        <v>45955</v>
      </c>
      <c r="U3339" s="87" t="s">
        <v>10340</v>
      </c>
      <c r="V3339" s="87" t="s">
        <v>10341</v>
      </c>
      <c r="W3339" s="91"/>
      <c r="X3339" s="71" t="s">
        <v>10335</v>
      </c>
      <c r="Y3339" s="71" t="s">
        <v>10342</v>
      </c>
      <c r="Z3339" s="79" t="s">
        <v>10629</v>
      </c>
      <c r="AA3339" s="89"/>
      <c r="AB3339" s="89"/>
      <c r="AC3339" s="89"/>
      <c r="AD3339" s="89"/>
      <c r="AE3339" s="97" t="s">
        <v>10630</v>
      </c>
      <c r="AF3339" s="89"/>
      <c r="AG3339" s="89"/>
      <c r="AH3339" s="89"/>
      <c r="AI3339" s="67" t="s">
        <v>10573</v>
      </c>
      <c r="AJ3339" s="79" t="s">
        <v>42</v>
      </c>
      <c r="AK3339" s="68"/>
      <c r="AL3339" s="68"/>
      <c r="AM3339" s="68"/>
      <c r="AN3339" s="110"/>
      <c r="AO3339" s="110"/>
      <c r="AP3339" s="107"/>
      <c r="AQ3339" s="68"/>
    </row>
    <row r="3340" customFormat="false" ht="15" hidden="false" customHeight="false" outlineLevel="0" collapsed="false">
      <c r="B3340" s="1" t="str">
        <f aca="false">поверители!$E3340</f>
        <v>1712164697</v>
      </c>
      <c r="C3340" s="64" t="s">
        <v>393</v>
      </c>
      <c r="D3340" s="87"/>
      <c r="E3340" s="81" t="s">
        <v>14076</v>
      </c>
      <c r="F3340" s="87"/>
      <c r="G3340" s="63" t="s">
        <v>10335</v>
      </c>
      <c r="H3340" s="81" t="s">
        <v>10935</v>
      </c>
      <c r="I3340" s="67" t="s">
        <v>10936</v>
      </c>
      <c r="J3340" s="89"/>
      <c r="K3340" s="89"/>
      <c r="L3340" s="89"/>
      <c r="M3340" s="89"/>
      <c r="N3340" s="89"/>
      <c r="O3340" s="71" t="s">
        <v>10335</v>
      </c>
      <c r="P3340" s="71"/>
      <c r="Q3340" s="71" t="s">
        <v>10338</v>
      </c>
      <c r="R3340" s="79" t="s">
        <v>10339</v>
      </c>
      <c r="S3340" s="95" t="n">
        <v>45225</v>
      </c>
      <c r="T3340" s="95" t="n">
        <v>45955</v>
      </c>
      <c r="U3340" s="87" t="s">
        <v>10340</v>
      </c>
      <c r="V3340" s="87" t="s">
        <v>10341</v>
      </c>
      <c r="W3340" s="91"/>
      <c r="X3340" s="71" t="s">
        <v>10335</v>
      </c>
      <c r="Y3340" s="71" t="s">
        <v>10342</v>
      </c>
      <c r="Z3340" s="79" t="s">
        <v>10629</v>
      </c>
      <c r="AA3340" s="89"/>
      <c r="AB3340" s="89"/>
      <c r="AC3340" s="89"/>
      <c r="AD3340" s="89"/>
      <c r="AE3340" s="97" t="s">
        <v>10630</v>
      </c>
      <c r="AF3340" s="89"/>
      <c r="AG3340" s="89"/>
      <c r="AH3340" s="89"/>
      <c r="AI3340" s="67" t="s">
        <v>10573</v>
      </c>
      <c r="AJ3340" s="79" t="s">
        <v>42</v>
      </c>
      <c r="AK3340" s="68"/>
      <c r="AL3340" s="68"/>
      <c r="AM3340" s="68"/>
      <c r="AN3340" s="110"/>
      <c r="AO3340" s="110"/>
      <c r="AP3340" s="107"/>
      <c r="AQ3340" s="68"/>
    </row>
    <row r="3341" customFormat="false" ht="15" hidden="false" customHeight="false" outlineLevel="0" collapsed="false">
      <c r="B3341" s="1" t="str">
        <f aca="false">поверители!$E3341</f>
        <v>1712164777</v>
      </c>
      <c r="C3341" s="64" t="s">
        <v>393</v>
      </c>
      <c r="D3341" s="87"/>
      <c r="E3341" s="81" t="s">
        <v>14077</v>
      </c>
      <c r="F3341" s="87"/>
      <c r="G3341" s="63" t="s">
        <v>10335</v>
      </c>
      <c r="H3341" s="81" t="s">
        <v>10935</v>
      </c>
      <c r="I3341" s="67" t="s">
        <v>10936</v>
      </c>
      <c r="J3341" s="89"/>
      <c r="K3341" s="89"/>
      <c r="L3341" s="89"/>
      <c r="M3341" s="89"/>
      <c r="N3341" s="89"/>
      <c r="O3341" s="71" t="s">
        <v>10335</v>
      </c>
      <c r="P3341" s="71"/>
      <c r="Q3341" s="71" t="s">
        <v>10338</v>
      </c>
      <c r="R3341" s="79" t="s">
        <v>10339</v>
      </c>
      <c r="S3341" s="95" t="n">
        <v>45225</v>
      </c>
      <c r="T3341" s="95" t="n">
        <v>45955</v>
      </c>
      <c r="U3341" s="87" t="s">
        <v>10340</v>
      </c>
      <c r="V3341" s="87" t="s">
        <v>10341</v>
      </c>
      <c r="W3341" s="91"/>
      <c r="X3341" s="71" t="s">
        <v>10335</v>
      </c>
      <c r="Y3341" s="71" t="s">
        <v>10342</v>
      </c>
      <c r="Z3341" s="79" t="s">
        <v>10629</v>
      </c>
      <c r="AA3341" s="89"/>
      <c r="AB3341" s="89"/>
      <c r="AC3341" s="89"/>
      <c r="AD3341" s="89"/>
      <c r="AE3341" s="97" t="s">
        <v>10630</v>
      </c>
      <c r="AF3341" s="89"/>
      <c r="AG3341" s="89"/>
      <c r="AH3341" s="89"/>
      <c r="AI3341" s="67" t="s">
        <v>10573</v>
      </c>
      <c r="AJ3341" s="79" t="s">
        <v>42</v>
      </c>
      <c r="AK3341" s="68"/>
      <c r="AL3341" s="68"/>
      <c r="AM3341" s="68"/>
      <c r="AN3341" s="110"/>
      <c r="AO3341" s="110"/>
      <c r="AP3341" s="107"/>
      <c r="AQ3341" s="68"/>
    </row>
    <row r="3342" customFormat="false" ht="17.9" hidden="false" customHeight="false" outlineLevel="0" collapsed="false">
      <c r="B3342" s="1" t="str">
        <f aca="false">поверители!$E3342</f>
        <v>2091</v>
      </c>
      <c r="C3342" s="79" t="s">
        <v>6673</v>
      </c>
      <c r="D3342" s="87"/>
      <c r="E3342" s="80" t="s">
        <v>14078</v>
      </c>
      <c r="F3342" s="87"/>
      <c r="G3342" s="84" t="s">
        <v>10335</v>
      </c>
      <c r="H3342" s="134" t="s">
        <v>6676</v>
      </c>
      <c r="I3342" s="67" t="n">
        <v>2015</v>
      </c>
      <c r="J3342" s="89"/>
      <c r="K3342" s="89"/>
      <c r="L3342" s="89"/>
      <c r="M3342" s="89"/>
      <c r="N3342" s="89"/>
      <c r="O3342" s="71" t="s">
        <v>10335</v>
      </c>
      <c r="P3342" s="71"/>
      <c r="Q3342" s="71" t="s">
        <v>10338</v>
      </c>
      <c r="R3342" s="79" t="s">
        <v>10339</v>
      </c>
      <c r="S3342" s="95" t="n">
        <v>45197</v>
      </c>
      <c r="T3342" s="95" t="n">
        <v>45562</v>
      </c>
      <c r="U3342" s="87" t="s">
        <v>10340</v>
      </c>
      <c r="V3342" s="87" t="s">
        <v>10341</v>
      </c>
      <c r="W3342" s="91"/>
      <c r="X3342" s="71" t="s">
        <v>10335</v>
      </c>
      <c r="Y3342" s="71" t="s">
        <v>10342</v>
      </c>
      <c r="Z3342" s="71" t="s">
        <v>10505</v>
      </c>
      <c r="AA3342" s="89"/>
      <c r="AB3342" s="89"/>
      <c r="AC3342" s="89"/>
      <c r="AD3342" s="89" t="s">
        <v>14079</v>
      </c>
      <c r="AE3342" s="97"/>
      <c r="AF3342" s="89"/>
      <c r="AG3342" s="89"/>
      <c r="AH3342" s="89"/>
      <c r="AI3342" s="90" t="s">
        <v>10488</v>
      </c>
      <c r="AJ3342" s="79" t="s">
        <v>10346</v>
      </c>
      <c r="AK3342" s="68"/>
      <c r="AL3342" s="68"/>
      <c r="AM3342" s="68"/>
      <c r="AN3342" s="110"/>
      <c r="AO3342" s="110"/>
      <c r="AP3342" s="107"/>
      <c r="AQ3342" s="68"/>
    </row>
    <row r="3343" customFormat="false" ht="17.9" hidden="false" customHeight="false" outlineLevel="0" collapsed="false">
      <c r="B3343" s="1" t="str">
        <f aca="false">поверители!$E3343</f>
        <v>9601599</v>
      </c>
      <c r="C3343" s="83" t="s">
        <v>2199</v>
      </c>
      <c r="D3343" s="87"/>
      <c r="E3343" s="80" t="s">
        <v>14080</v>
      </c>
      <c r="F3343" s="87"/>
      <c r="G3343" s="84" t="s">
        <v>10335</v>
      </c>
      <c r="H3343" s="134" t="s">
        <v>14081</v>
      </c>
      <c r="I3343" s="67" t="n">
        <v>2019</v>
      </c>
      <c r="J3343" s="89"/>
      <c r="K3343" s="89"/>
      <c r="L3343" s="89"/>
      <c r="M3343" s="89"/>
      <c r="N3343" s="89"/>
      <c r="O3343" s="71" t="s">
        <v>10335</v>
      </c>
      <c r="P3343" s="71"/>
      <c r="Q3343" s="71" t="s">
        <v>10338</v>
      </c>
      <c r="R3343" s="79" t="s">
        <v>10339</v>
      </c>
      <c r="S3343" s="95" t="n">
        <v>45197</v>
      </c>
      <c r="T3343" s="95" t="n">
        <v>45562</v>
      </c>
      <c r="U3343" s="87" t="s">
        <v>10340</v>
      </c>
      <c r="V3343" s="87" t="s">
        <v>10341</v>
      </c>
      <c r="W3343" s="91"/>
      <c r="X3343" s="71" t="s">
        <v>10335</v>
      </c>
      <c r="Y3343" s="71" t="s">
        <v>10342</v>
      </c>
      <c r="Z3343" s="71" t="s">
        <v>10503</v>
      </c>
      <c r="AA3343" s="89"/>
      <c r="AB3343" s="89"/>
      <c r="AC3343" s="89"/>
      <c r="AD3343" s="89" t="s">
        <v>14079</v>
      </c>
      <c r="AE3343" s="97"/>
      <c r="AF3343" s="89"/>
      <c r="AG3343" s="89"/>
      <c r="AH3343" s="89"/>
      <c r="AI3343" s="90" t="s">
        <v>10488</v>
      </c>
      <c r="AJ3343" s="79" t="s">
        <v>10346</v>
      </c>
      <c r="AK3343" s="68"/>
      <c r="AL3343" s="68"/>
      <c r="AM3343" s="68"/>
      <c r="AN3343" s="110"/>
      <c r="AO3343" s="110"/>
      <c r="AP3343" s="107"/>
      <c r="AQ3343" s="68"/>
    </row>
    <row r="3344" customFormat="false" ht="17.9" hidden="false" customHeight="false" outlineLevel="0" collapsed="false">
      <c r="B3344" s="1" t="str">
        <f aca="false">поверители!$E3344</f>
        <v>ARJD-0236</v>
      </c>
      <c r="C3344" s="83" t="s">
        <v>6679</v>
      </c>
      <c r="D3344" s="87"/>
      <c r="E3344" s="80" t="s">
        <v>14082</v>
      </c>
      <c r="F3344" s="87"/>
      <c r="G3344" s="84" t="s">
        <v>10335</v>
      </c>
      <c r="H3344" s="134" t="s">
        <v>6682</v>
      </c>
      <c r="I3344" s="67" t="n">
        <v>2016</v>
      </c>
      <c r="J3344" s="89"/>
      <c r="K3344" s="89"/>
      <c r="L3344" s="89"/>
      <c r="M3344" s="89"/>
      <c r="N3344" s="89"/>
      <c r="O3344" s="71" t="s">
        <v>10335</v>
      </c>
      <c r="P3344" s="71"/>
      <c r="Q3344" s="71" t="s">
        <v>10338</v>
      </c>
      <c r="R3344" s="79" t="s">
        <v>10339</v>
      </c>
      <c r="S3344" s="95" t="n">
        <v>45197</v>
      </c>
      <c r="T3344" s="95" t="n">
        <v>45562</v>
      </c>
      <c r="U3344" s="87" t="s">
        <v>10340</v>
      </c>
      <c r="V3344" s="87" t="s">
        <v>10341</v>
      </c>
      <c r="W3344" s="91"/>
      <c r="X3344" s="71" t="s">
        <v>10335</v>
      </c>
      <c r="Y3344" s="71" t="s">
        <v>10342</v>
      </c>
      <c r="Z3344" s="71" t="s">
        <v>10518</v>
      </c>
      <c r="AA3344" s="89"/>
      <c r="AB3344" s="89"/>
      <c r="AC3344" s="89"/>
      <c r="AD3344" s="89" t="s">
        <v>14079</v>
      </c>
      <c r="AE3344" s="97"/>
      <c r="AF3344" s="89"/>
      <c r="AG3344" s="89"/>
      <c r="AH3344" s="89"/>
      <c r="AI3344" s="90" t="s">
        <v>10488</v>
      </c>
      <c r="AJ3344" s="79" t="s">
        <v>10346</v>
      </c>
      <c r="AK3344" s="68"/>
      <c r="AL3344" s="68"/>
      <c r="AM3344" s="68"/>
      <c r="AN3344" s="110"/>
      <c r="AO3344" s="110"/>
      <c r="AP3344" s="107"/>
      <c r="AQ3344" s="68"/>
    </row>
    <row r="3345" customFormat="false" ht="17.9" hidden="false" customHeight="false" outlineLevel="0" collapsed="false">
      <c r="B3345" s="1" t="str">
        <f aca="false">поверители!$E3345</f>
        <v>ARJD-0293</v>
      </c>
      <c r="C3345" s="83" t="s">
        <v>6679</v>
      </c>
      <c r="D3345" s="87"/>
      <c r="E3345" s="80" t="s">
        <v>14083</v>
      </c>
      <c r="F3345" s="87"/>
      <c r="G3345" s="84" t="s">
        <v>10335</v>
      </c>
      <c r="H3345" s="134" t="s">
        <v>6682</v>
      </c>
      <c r="I3345" s="67" t="n">
        <v>2016</v>
      </c>
      <c r="J3345" s="89"/>
      <c r="K3345" s="89"/>
      <c r="L3345" s="89"/>
      <c r="M3345" s="89"/>
      <c r="N3345" s="89"/>
      <c r="O3345" s="71" t="s">
        <v>10335</v>
      </c>
      <c r="P3345" s="71"/>
      <c r="Q3345" s="71" t="s">
        <v>10338</v>
      </c>
      <c r="R3345" s="79" t="s">
        <v>10339</v>
      </c>
      <c r="S3345" s="95" t="n">
        <v>45197</v>
      </c>
      <c r="T3345" s="95" t="n">
        <v>45562</v>
      </c>
      <c r="U3345" s="87" t="s">
        <v>10340</v>
      </c>
      <c r="V3345" s="87" t="s">
        <v>10341</v>
      </c>
      <c r="W3345" s="91"/>
      <c r="X3345" s="71" t="s">
        <v>10335</v>
      </c>
      <c r="Y3345" s="71" t="s">
        <v>10342</v>
      </c>
      <c r="Z3345" s="71" t="s">
        <v>10518</v>
      </c>
      <c r="AA3345" s="89"/>
      <c r="AB3345" s="89"/>
      <c r="AC3345" s="89"/>
      <c r="AD3345" s="89" t="s">
        <v>14079</v>
      </c>
      <c r="AE3345" s="97"/>
      <c r="AF3345" s="89"/>
      <c r="AG3345" s="89"/>
      <c r="AH3345" s="89"/>
      <c r="AI3345" s="90" t="s">
        <v>10488</v>
      </c>
      <c r="AJ3345" s="79" t="s">
        <v>10346</v>
      </c>
      <c r="AK3345" s="68"/>
      <c r="AL3345" s="68"/>
      <c r="AM3345" s="68"/>
      <c r="AN3345" s="110"/>
      <c r="AO3345" s="110"/>
      <c r="AP3345" s="107"/>
      <c r="AQ3345" s="68"/>
    </row>
    <row r="3346" customFormat="false" ht="17.9" hidden="false" customHeight="false" outlineLevel="0" collapsed="false">
      <c r="B3346" s="1" t="str">
        <f aca="false">поверители!$E3346</f>
        <v>67138</v>
      </c>
      <c r="C3346" s="83" t="s">
        <v>1633</v>
      </c>
      <c r="D3346" s="87"/>
      <c r="E3346" s="80" t="s">
        <v>14084</v>
      </c>
      <c r="F3346" s="87"/>
      <c r="G3346" s="84" t="s">
        <v>10335</v>
      </c>
      <c r="H3346" s="134" t="s">
        <v>1636</v>
      </c>
      <c r="I3346" s="67" t="n">
        <v>2016</v>
      </c>
      <c r="J3346" s="89"/>
      <c r="K3346" s="89"/>
      <c r="L3346" s="89"/>
      <c r="M3346" s="89"/>
      <c r="N3346" s="89"/>
      <c r="O3346" s="71" t="s">
        <v>10335</v>
      </c>
      <c r="P3346" s="71"/>
      <c r="Q3346" s="71" t="s">
        <v>10338</v>
      </c>
      <c r="R3346" s="79" t="s">
        <v>10339</v>
      </c>
      <c r="S3346" s="95" t="n">
        <v>45197</v>
      </c>
      <c r="T3346" s="95" t="n">
        <v>45562</v>
      </c>
      <c r="U3346" s="87" t="s">
        <v>10340</v>
      </c>
      <c r="V3346" s="87" t="s">
        <v>10341</v>
      </c>
      <c r="W3346" s="91"/>
      <c r="X3346" s="71" t="s">
        <v>10335</v>
      </c>
      <c r="Y3346" s="71" t="s">
        <v>10342</v>
      </c>
      <c r="Z3346" s="71" t="s">
        <v>10486</v>
      </c>
      <c r="AA3346" s="89"/>
      <c r="AB3346" s="89"/>
      <c r="AC3346" s="89"/>
      <c r="AD3346" s="89" t="s">
        <v>14079</v>
      </c>
      <c r="AE3346" s="97"/>
      <c r="AF3346" s="89"/>
      <c r="AG3346" s="89"/>
      <c r="AH3346" s="89"/>
      <c r="AI3346" s="90" t="s">
        <v>10488</v>
      </c>
      <c r="AJ3346" s="79" t="s">
        <v>10346</v>
      </c>
      <c r="AK3346" s="68"/>
      <c r="AL3346" s="68"/>
      <c r="AM3346" s="68"/>
      <c r="AN3346" s="110"/>
      <c r="AO3346" s="110"/>
      <c r="AP3346" s="107"/>
      <c r="AQ3346" s="68"/>
    </row>
    <row r="3347" customFormat="false" ht="17.9" hidden="false" customHeight="false" outlineLevel="0" collapsed="false">
      <c r="B3347" s="1" t="str">
        <f aca="false">поверители!$E3347</f>
        <v>67196</v>
      </c>
      <c r="C3347" s="83" t="s">
        <v>1633</v>
      </c>
      <c r="D3347" s="87"/>
      <c r="E3347" s="80" t="s">
        <v>14085</v>
      </c>
      <c r="F3347" s="87"/>
      <c r="G3347" s="84" t="s">
        <v>10335</v>
      </c>
      <c r="H3347" s="134" t="s">
        <v>1636</v>
      </c>
      <c r="I3347" s="67" t="n">
        <v>2016</v>
      </c>
      <c r="J3347" s="89"/>
      <c r="K3347" s="89"/>
      <c r="L3347" s="89"/>
      <c r="M3347" s="89"/>
      <c r="N3347" s="89"/>
      <c r="O3347" s="71" t="s">
        <v>10335</v>
      </c>
      <c r="P3347" s="71"/>
      <c r="Q3347" s="71" t="s">
        <v>10338</v>
      </c>
      <c r="R3347" s="79" t="s">
        <v>10339</v>
      </c>
      <c r="S3347" s="95" t="n">
        <v>45197</v>
      </c>
      <c r="T3347" s="95" t="n">
        <v>45562</v>
      </c>
      <c r="U3347" s="87" t="s">
        <v>10340</v>
      </c>
      <c r="V3347" s="87" t="s">
        <v>10341</v>
      </c>
      <c r="W3347" s="91"/>
      <c r="X3347" s="71" t="s">
        <v>10335</v>
      </c>
      <c r="Y3347" s="71" t="s">
        <v>10342</v>
      </c>
      <c r="Z3347" s="71" t="s">
        <v>10486</v>
      </c>
      <c r="AA3347" s="89"/>
      <c r="AB3347" s="89"/>
      <c r="AC3347" s="89"/>
      <c r="AD3347" s="89" t="s">
        <v>14079</v>
      </c>
      <c r="AE3347" s="97"/>
      <c r="AF3347" s="89"/>
      <c r="AG3347" s="89"/>
      <c r="AH3347" s="89"/>
      <c r="AI3347" s="90" t="s">
        <v>10488</v>
      </c>
      <c r="AJ3347" s="79" t="s">
        <v>10346</v>
      </c>
      <c r="AK3347" s="68"/>
      <c r="AL3347" s="68"/>
      <c r="AM3347" s="68"/>
      <c r="AN3347" s="110"/>
      <c r="AO3347" s="110"/>
      <c r="AP3347" s="107"/>
      <c r="AQ3347" s="68"/>
    </row>
    <row r="3348" customFormat="false" ht="17.9" hidden="false" customHeight="false" outlineLevel="0" collapsed="false">
      <c r="B3348" s="1" t="str">
        <f aca="false">поверители!$E3348</f>
        <v>67148</v>
      </c>
      <c r="C3348" s="83" t="s">
        <v>1633</v>
      </c>
      <c r="D3348" s="87"/>
      <c r="E3348" s="80" t="s">
        <v>14086</v>
      </c>
      <c r="F3348" s="87"/>
      <c r="G3348" s="84" t="s">
        <v>10335</v>
      </c>
      <c r="H3348" s="134" t="s">
        <v>1636</v>
      </c>
      <c r="I3348" s="67" t="n">
        <v>2016</v>
      </c>
      <c r="J3348" s="89"/>
      <c r="K3348" s="89"/>
      <c r="L3348" s="89"/>
      <c r="M3348" s="89"/>
      <c r="N3348" s="89"/>
      <c r="O3348" s="71" t="s">
        <v>10335</v>
      </c>
      <c r="P3348" s="71"/>
      <c r="Q3348" s="71" t="s">
        <v>10338</v>
      </c>
      <c r="R3348" s="79" t="s">
        <v>10339</v>
      </c>
      <c r="S3348" s="95" t="n">
        <v>45197</v>
      </c>
      <c r="T3348" s="95" t="n">
        <v>45562</v>
      </c>
      <c r="U3348" s="87" t="s">
        <v>10340</v>
      </c>
      <c r="V3348" s="87" t="s">
        <v>10341</v>
      </c>
      <c r="W3348" s="91"/>
      <c r="X3348" s="71" t="s">
        <v>10335</v>
      </c>
      <c r="Y3348" s="71" t="s">
        <v>10342</v>
      </c>
      <c r="Z3348" s="71" t="s">
        <v>10486</v>
      </c>
      <c r="AA3348" s="89"/>
      <c r="AB3348" s="89"/>
      <c r="AC3348" s="89"/>
      <c r="AD3348" s="89" t="s">
        <v>14079</v>
      </c>
      <c r="AE3348" s="97"/>
      <c r="AF3348" s="89"/>
      <c r="AG3348" s="89"/>
      <c r="AH3348" s="89"/>
      <c r="AI3348" s="90" t="s">
        <v>10488</v>
      </c>
      <c r="AJ3348" s="79" t="s">
        <v>10346</v>
      </c>
      <c r="AK3348" s="68"/>
      <c r="AL3348" s="68"/>
      <c r="AM3348" s="68"/>
      <c r="AN3348" s="110"/>
      <c r="AO3348" s="110"/>
      <c r="AP3348" s="107"/>
      <c r="AQ3348" s="68"/>
    </row>
    <row r="3349" customFormat="false" ht="17.9" hidden="false" customHeight="false" outlineLevel="0" collapsed="false">
      <c r="B3349" s="1" t="str">
        <f aca="false">поверители!$E3349</f>
        <v>67142</v>
      </c>
      <c r="C3349" s="83" t="s">
        <v>1633</v>
      </c>
      <c r="D3349" s="87"/>
      <c r="E3349" s="80" t="s">
        <v>14087</v>
      </c>
      <c r="F3349" s="87"/>
      <c r="G3349" s="84" t="s">
        <v>10335</v>
      </c>
      <c r="H3349" s="134" t="s">
        <v>1636</v>
      </c>
      <c r="I3349" s="67" t="n">
        <v>2016</v>
      </c>
      <c r="J3349" s="89"/>
      <c r="K3349" s="89"/>
      <c r="L3349" s="89"/>
      <c r="M3349" s="89"/>
      <c r="N3349" s="89"/>
      <c r="O3349" s="71" t="s">
        <v>10335</v>
      </c>
      <c r="P3349" s="71"/>
      <c r="Q3349" s="71" t="s">
        <v>10338</v>
      </c>
      <c r="R3349" s="79" t="s">
        <v>10339</v>
      </c>
      <c r="S3349" s="95" t="n">
        <v>45197</v>
      </c>
      <c r="T3349" s="95" t="n">
        <v>45562</v>
      </c>
      <c r="U3349" s="87" t="s">
        <v>10340</v>
      </c>
      <c r="V3349" s="87" t="s">
        <v>10341</v>
      </c>
      <c r="W3349" s="91"/>
      <c r="X3349" s="71" t="s">
        <v>10335</v>
      </c>
      <c r="Y3349" s="71" t="s">
        <v>10342</v>
      </c>
      <c r="Z3349" s="71" t="s">
        <v>10486</v>
      </c>
      <c r="AA3349" s="89"/>
      <c r="AB3349" s="89"/>
      <c r="AC3349" s="89"/>
      <c r="AD3349" s="89" t="s">
        <v>14079</v>
      </c>
      <c r="AE3349" s="97"/>
      <c r="AF3349" s="89"/>
      <c r="AG3349" s="89"/>
      <c r="AH3349" s="89"/>
      <c r="AI3349" s="90" t="s">
        <v>10488</v>
      </c>
      <c r="AJ3349" s="79" t="s">
        <v>10346</v>
      </c>
      <c r="AK3349" s="68"/>
      <c r="AL3349" s="68"/>
      <c r="AM3349" s="68"/>
      <c r="AN3349" s="110"/>
      <c r="AO3349" s="110"/>
      <c r="AP3349" s="107"/>
      <c r="AQ3349" s="68"/>
    </row>
    <row r="3350" customFormat="false" ht="17.9" hidden="false" customHeight="false" outlineLevel="0" collapsed="false">
      <c r="B3350" s="1" t="str">
        <f aca="false">поверители!$E3350</f>
        <v>88641</v>
      </c>
      <c r="C3350" s="83" t="s">
        <v>1633</v>
      </c>
      <c r="D3350" s="87"/>
      <c r="E3350" s="80" t="s">
        <v>14088</v>
      </c>
      <c r="F3350" s="87"/>
      <c r="G3350" s="84" t="s">
        <v>10335</v>
      </c>
      <c r="H3350" s="134" t="s">
        <v>1636</v>
      </c>
      <c r="I3350" s="67" t="n">
        <v>2020</v>
      </c>
      <c r="J3350" s="89"/>
      <c r="K3350" s="89"/>
      <c r="L3350" s="89"/>
      <c r="M3350" s="89"/>
      <c r="N3350" s="89"/>
      <c r="O3350" s="71" t="s">
        <v>10335</v>
      </c>
      <c r="P3350" s="71"/>
      <c r="Q3350" s="71" t="s">
        <v>10338</v>
      </c>
      <c r="R3350" s="79" t="s">
        <v>10339</v>
      </c>
      <c r="S3350" s="95" t="n">
        <v>45197</v>
      </c>
      <c r="T3350" s="95" t="n">
        <v>45562</v>
      </c>
      <c r="U3350" s="87" t="s">
        <v>10340</v>
      </c>
      <c r="V3350" s="87" t="s">
        <v>10341</v>
      </c>
      <c r="W3350" s="91"/>
      <c r="X3350" s="71" t="s">
        <v>10335</v>
      </c>
      <c r="Y3350" s="71" t="s">
        <v>10342</v>
      </c>
      <c r="Z3350" s="71" t="s">
        <v>10486</v>
      </c>
      <c r="AA3350" s="89"/>
      <c r="AB3350" s="89"/>
      <c r="AC3350" s="89"/>
      <c r="AD3350" s="89" t="s">
        <v>14079</v>
      </c>
      <c r="AE3350" s="97"/>
      <c r="AF3350" s="89"/>
      <c r="AG3350" s="89"/>
      <c r="AH3350" s="89"/>
      <c r="AI3350" s="90" t="s">
        <v>10488</v>
      </c>
      <c r="AJ3350" s="79" t="s">
        <v>10346</v>
      </c>
      <c r="AK3350" s="68"/>
      <c r="AL3350" s="68"/>
      <c r="AM3350" s="68"/>
      <c r="AN3350" s="110"/>
      <c r="AO3350" s="110"/>
      <c r="AP3350" s="107"/>
      <c r="AQ3350" s="68"/>
    </row>
    <row r="3351" customFormat="false" ht="17.9" hidden="false" customHeight="false" outlineLevel="0" collapsed="false">
      <c r="B3351" s="1" t="str">
        <f aca="false">поверители!$E3351</f>
        <v>66347</v>
      </c>
      <c r="C3351" s="83" t="s">
        <v>1633</v>
      </c>
      <c r="D3351" s="87"/>
      <c r="E3351" s="80" t="s">
        <v>14089</v>
      </c>
      <c r="F3351" s="87"/>
      <c r="G3351" s="84" t="s">
        <v>10335</v>
      </c>
      <c r="H3351" s="134" t="s">
        <v>1636</v>
      </c>
      <c r="I3351" s="67" t="n">
        <v>2016</v>
      </c>
      <c r="J3351" s="89"/>
      <c r="K3351" s="89"/>
      <c r="L3351" s="89"/>
      <c r="M3351" s="89"/>
      <c r="N3351" s="89"/>
      <c r="O3351" s="71" t="s">
        <v>10335</v>
      </c>
      <c r="P3351" s="71"/>
      <c r="Q3351" s="71" t="s">
        <v>10338</v>
      </c>
      <c r="R3351" s="79" t="s">
        <v>10339</v>
      </c>
      <c r="S3351" s="95" t="n">
        <v>45197</v>
      </c>
      <c r="T3351" s="95" t="n">
        <v>45562</v>
      </c>
      <c r="U3351" s="87" t="s">
        <v>10340</v>
      </c>
      <c r="V3351" s="87" t="s">
        <v>10341</v>
      </c>
      <c r="W3351" s="91"/>
      <c r="X3351" s="71" t="s">
        <v>10335</v>
      </c>
      <c r="Y3351" s="71" t="s">
        <v>10342</v>
      </c>
      <c r="Z3351" s="71" t="s">
        <v>10486</v>
      </c>
      <c r="AA3351" s="89"/>
      <c r="AB3351" s="89"/>
      <c r="AC3351" s="89"/>
      <c r="AD3351" s="89" t="s">
        <v>14079</v>
      </c>
      <c r="AE3351" s="97"/>
      <c r="AF3351" s="89"/>
      <c r="AG3351" s="89"/>
      <c r="AH3351" s="89"/>
      <c r="AI3351" s="90" t="s">
        <v>10488</v>
      </c>
      <c r="AJ3351" s="79" t="s">
        <v>10346</v>
      </c>
      <c r="AK3351" s="68"/>
      <c r="AL3351" s="68"/>
      <c r="AM3351" s="68"/>
      <c r="AN3351" s="110"/>
      <c r="AO3351" s="110"/>
      <c r="AP3351" s="107"/>
      <c r="AQ3351" s="68"/>
    </row>
    <row r="3352" customFormat="false" ht="17.9" hidden="false" customHeight="false" outlineLevel="0" collapsed="false">
      <c r="B3352" s="1" t="str">
        <f aca="false">поверители!$E3352</f>
        <v>10728</v>
      </c>
      <c r="C3352" s="83" t="s">
        <v>6670</v>
      </c>
      <c r="D3352" s="87"/>
      <c r="E3352" s="80" t="s">
        <v>14090</v>
      </c>
      <c r="F3352" s="87"/>
      <c r="G3352" s="84" t="s">
        <v>10335</v>
      </c>
      <c r="H3352" s="134" t="s">
        <v>1636</v>
      </c>
      <c r="I3352" s="67" t="n">
        <v>2009</v>
      </c>
      <c r="J3352" s="89"/>
      <c r="K3352" s="89"/>
      <c r="L3352" s="89"/>
      <c r="M3352" s="89"/>
      <c r="N3352" s="89"/>
      <c r="O3352" s="71" t="s">
        <v>10335</v>
      </c>
      <c r="P3352" s="71"/>
      <c r="Q3352" s="71" t="s">
        <v>10338</v>
      </c>
      <c r="R3352" s="79" t="s">
        <v>10339</v>
      </c>
      <c r="S3352" s="95" t="n">
        <v>45197</v>
      </c>
      <c r="T3352" s="95" t="n">
        <v>45562</v>
      </c>
      <c r="U3352" s="87" t="s">
        <v>10340</v>
      </c>
      <c r="V3352" s="87" t="s">
        <v>10341</v>
      </c>
      <c r="W3352" s="91"/>
      <c r="X3352" s="71" t="s">
        <v>10335</v>
      </c>
      <c r="Y3352" s="71" t="s">
        <v>10342</v>
      </c>
      <c r="Z3352" s="71" t="s">
        <v>10501</v>
      </c>
      <c r="AA3352" s="89"/>
      <c r="AB3352" s="89"/>
      <c r="AC3352" s="89"/>
      <c r="AD3352" s="89" t="s">
        <v>14079</v>
      </c>
      <c r="AE3352" s="97"/>
      <c r="AF3352" s="89"/>
      <c r="AG3352" s="89"/>
      <c r="AH3352" s="89"/>
      <c r="AI3352" s="90" t="s">
        <v>10488</v>
      </c>
      <c r="AJ3352" s="79" t="s">
        <v>10346</v>
      </c>
      <c r="AK3352" s="68"/>
      <c r="AL3352" s="68"/>
      <c r="AM3352" s="68"/>
      <c r="AN3352" s="110"/>
      <c r="AO3352" s="110"/>
      <c r="AP3352" s="107"/>
      <c r="AQ3352" s="68"/>
    </row>
    <row r="3353" customFormat="false" ht="17.9" hidden="false" customHeight="false" outlineLevel="0" collapsed="false">
      <c r="B3353" s="1" t="str">
        <f aca="false">поверители!$E3353</f>
        <v>18133</v>
      </c>
      <c r="C3353" s="83" t="s">
        <v>6670</v>
      </c>
      <c r="D3353" s="87"/>
      <c r="E3353" s="80" t="s">
        <v>14091</v>
      </c>
      <c r="F3353" s="87"/>
      <c r="G3353" s="84" t="s">
        <v>10335</v>
      </c>
      <c r="H3353" s="134" t="s">
        <v>1636</v>
      </c>
      <c r="I3353" s="67" t="n">
        <v>2010</v>
      </c>
      <c r="J3353" s="89"/>
      <c r="K3353" s="89"/>
      <c r="L3353" s="89"/>
      <c r="M3353" s="89"/>
      <c r="N3353" s="89"/>
      <c r="O3353" s="71" t="s">
        <v>10335</v>
      </c>
      <c r="P3353" s="71"/>
      <c r="Q3353" s="71" t="s">
        <v>10338</v>
      </c>
      <c r="R3353" s="79" t="s">
        <v>10339</v>
      </c>
      <c r="S3353" s="95" t="n">
        <v>45197</v>
      </c>
      <c r="T3353" s="95" t="n">
        <v>45562</v>
      </c>
      <c r="U3353" s="87" t="s">
        <v>10340</v>
      </c>
      <c r="V3353" s="87" t="s">
        <v>10341</v>
      </c>
      <c r="W3353" s="91"/>
      <c r="X3353" s="71" t="s">
        <v>10335</v>
      </c>
      <c r="Y3353" s="71" t="s">
        <v>10342</v>
      </c>
      <c r="Z3353" s="71" t="s">
        <v>10501</v>
      </c>
      <c r="AA3353" s="89"/>
      <c r="AB3353" s="89"/>
      <c r="AC3353" s="89"/>
      <c r="AD3353" s="89" t="s">
        <v>14079</v>
      </c>
      <c r="AE3353" s="97"/>
      <c r="AF3353" s="89"/>
      <c r="AG3353" s="89"/>
      <c r="AH3353" s="89"/>
      <c r="AI3353" s="90" t="s">
        <v>10488</v>
      </c>
      <c r="AJ3353" s="79" t="s">
        <v>10346</v>
      </c>
      <c r="AK3353" s="68"/>
      <c r="AL3353" s="68"/>
      <c r="AM3353" s="68"/>
      <c r="AN3353" s="110"/>
      <c r="AO3353" s="110"/>
      <c r="AP3353" s="107"/>
      <c r="AQ3353" s="68"/>
    </row>
    <row r="3354" customFormat="false" ht="17.9" hidden="false" customHeight="false" outlineLevel="0" collapsed="false">
      <c r="B3354" s="1" t="str">
        <f aca="false">поверители!$E3354</f>
        <v>9601595</v>
      </c>
      <c r="C3354" s="83" t="s">
        <v>2199</v>
      </c>
      <c r="D3354" s="87"/>
      <c r="E3354" s="80" t="s">
        <v>14092</v>
      </c>
      <c r="F3354" s="87"/>
      <c r="G3354" s="84" t="s">
        <v>10335</v>
      </c>
      <c r="H3354" s="134" t="s">
        <v>14081</v>
      </c>
      <c r="I3354" s="67" t="n">
        <v>2018</v>
      </c>
      <c r="J3354" s="89"/>
      <c r="K3354" s="89"/>
      <c r="L3354" s="89"/>
      <c r="M3354" s="89"/>
      <c r="N3354" s="89"/>
      <c r="O3354" s="71" t="s">
        <v>10335</v>
      </c>
      <c r="P3354" s="71"/>
      <c r="Q3354" s="71" t="s">
        <v>10338</v>
      </c>
      <c r="R3354" s="79" t="s">
        <v>10339</v>
      </c>
      <c r="S3354" s="95" t="n">
        <v>45197</v>
      </c>
      <c r="T3354" s="95" t="n">
        <v>45562</v>
      </c>
      <c r="U3354" s="87" t="s">
        <v>10340</v>
      </c>
      <c r="V3354" s="87" t="s">
        <v>10341</v>
      </c>
      <c r="W3354" s="91"/>
      <c r="X3354" s="71" t="s">
        <v>10335</v>
      </c>
      <c r="Y3354" s="71" t="s">
        <v>10342</v>
      </c>
      <c r="Z3354" s="71" t="s">
        <v>10503</v>
      </c>
      <c r="AA3354" s="89"/>
      <c r="AB3354" s="89"/>
      <c r="AC3354" s="89"/>
      <c r="AD3354" s="89" t="s">
        <v>14079</v>
      </c>
      <c r="AE3354" s="97"/>
      <c r="AF3354" s="89"/>
      <c r="AG3354" s="89"/>
      <c r="AH3354" s="89"/>
      <c r="AI3354" s="90" t="s">
        <v>10488</v>
      </c>
      <c r="AJ3354" s="79" t="s">
        <v>10346</v>
      </c>
      <c r="AK3354" s="68"/>
      <c r="AL3354" s="68"/>
      <c r="AM3354" s="68"/>
      <c r="AN3354" s="110"/>
      <c r="AO3354" s="110"/>
      <c r="AP3354" s="107"/>
      <c r="AQ3354" s="68"/>
    </row>
    <row r="3355" customFormat="false" ht="17.9" hidden="false" customHeight="false" outlineLevel="0" collapsed="false">
      <c r="B3355" s="1" t="str">
        <f aca="false">поверители!$E3355</f>
        <v>89224</v>
      </c>
      <c r="C3355" s="83" t="s">
        <v>1633</v>
      </c>
      <c r="D3355" s="87"/>
      <c r="E3355" s="80" t="s">
        <v>14093</v>
      </c>
      <c r="F3355" s="87"/>
      <c r="G3355" s="84" t="s">
        <v>10335</v>
      </c>
      <c r="H3355" s="134" t="s">
        <v>1636</v>
      </c>
      <c r="I3355" s="67" t="n">
        <v>2020</v>
      </c>
      <c r="J3355" s="89"/>
      <c r="K3355" s="89"/>
      <c r="L3355" s="89"/>
      <c r="M3355" s="89"/>
      <c r="N3355" s="89"/>
      <c r="O3355" s="71" t="s">
        <v>10335</v>
      </c>
      <c r="P3355" s="71"/>
      <c r="Q3355" s="71" t="s">
        <v>10338</v>
      </c>
      <c r="R3355" s="79" t="s">
        <v>10339</v>
      </c>
      <c r="S3355" s="95" t="n">
        <v>45197</v>
      </c>
      <c r="T3355" s="95" t="n">
        <v>45562</v>
      </c>
      <c r="U3355" s="87" t="s">
        <v>10340</v>
      </c>
      <c r="V3355" s="87" t="s">
        <v>10341</v>
      </c>
      <c r="W3355" s="91"/>
      <c r="X3355" s="71" t="s">
        <v>10335</v>
      </c>
      <c r="Y3355" s="71" t="s">
        <v>10342</v>
      </c>
      <c r="Z3355" s="71" t="s">
        <v>10486</v>
      </c>
      <c r="AA3355" s="89"/>
      <c r="AB3355" s="89"/>
      <c r="AC3355" s="89"/>
      <c r="AD3355" s="89" t="s">
        <v>14079</v>
      </c>
      <c r="AE3355" s="97"/>
      <c r="AF3355" s="89"/>
      <c r="AG3355" s="89"/>
      <c r="AH3355" s="89"/>
      <c r="AI3355" s="90" t="s">
        <v>10494</v>
      </c>
      <c r="AJ3355" s="79" t="s">
        <v>42</v>
      </c>
      <c r="AK3355" s="68"/>
      <c r="AL3355" s="68"/>
      <c r="AM3355" s="68"/>
      <c r="AN3355" s="110"/>
      <c r="AO3355" s="110"/>
      <c r="AP3355" s="107"/>
      <c r="AQ3355" s="68"/>
    </row>
    <row r="3356" customFormat="false" ht="17.9" hidden="false" customHeight="false" outlineLevel="0" collapsed="false">
      <c r="B3356" s="1" t="str">
        <f aca="false">поверители!$E3356</f>
        <v>4992</v>
      </c>
      <c r="C3356" s="79" t="s">
        <v>6673</v>
      </c>
      <c r="D3356" s="87"/>
      <c r="E3356" s="80" t="s">
        <v>14094</v>
      </c>
      <c r="F3356" s="87"/>
      <c r="G3356" s="84" t="s">
        <v>10335</v>
      </c>
      <c r="H3356" s="134" t="s">
        <v>6676</v>
      </c>
      <c r="I3356" s="67" t="n">
        <v>2017</v>
      </c>
      <c r="J3356" s="89"/>
      <c r="K3356" s="89"/>
      <c r="L3356" s="89"/>
      <c r="M3356" s="89"/>
      <c r="N3356" s="89"/>
      <c r="O3356" s="71" t="s">
        <v>10335</v>
      </c>
      <c r="P3356" s="71"/>
      <c r="Q3356" s="71" t="s">
        <v>10338</v>
      </c>
      <c r="R3356" s="79" t="s">
        <v>10339</v>
      </c>
      <c r="S3356" s="95" t="n">
        <v>45197</v>
      </c>
      <c r="T3356" s="95" t="n">
        <v>45562</v>
      </c>
      <c r="U3356" s="87" t="s">
        <v>10340</v>
      </c>
      <c r="V3356" s="87" t="s">
        <v>10341</v>
      </c>
      <c r="W3356" s="91"/>
      <c r="X3356" s="71" t="s">
        <v>10335</v>
      </c>
      <c r="Y3356" s="71" t="s">
        <v>10342</v>
      </c>
      <c r="Z3356" s="71" t="s">
        <v>10505</v>
      </c>
      <c r="AA3356" s="89"/>
      <c r="AB3356" s="89"/>
      <c r="AC3356" s="89"/>
      <c r="AD3356" s="89" t="s">
        <v>14079</v>
      </c>
      <c r="AE3356" s="97"/>
      <c r="AF3356" s="89"/>
      <c r="AG3356" s="89"/>
      <c r="AH3356" s="89"/>
      <c r="AI3356" s="90" t="s">
        <v>10494</v>
      </c>
      <c r="AJ3356" s="79" t="s">
        <v>42</v>
      </c>
      <c r="AK3356" s="68"/>
      <c r="AL3356" s="68"/>
      <c r="AM3356" s="68"/>
      <c r="AN3356" s="110"/>
      <c r="AO3356" s="110"/>
      <c r="AP3356" s="107"/>
      <c r="AQ3356" s="68"/>
    </row>
    <row r="3357" customFormat="false" ht="17.9" hidden="false" customHeight="false" outlineLevel="0" collapsed="false">
      <c r="B3357" s="1" t="str">
        <f aca="false">поверители!$E3357</f>
        <v>4999</v>
      </c>
      <c r="C3357" s="79" t="s">
        <v>6673</v>
      </c>
      <c r="D3357" s="87"/>
      <c r="E3357" s="80" t="s">
        <v>14095</v>
      </c>
      <c r="F3357" s="87"/>
      <c r="G3357" s="84" t="s">
        <v>10335</v>
      </c>
      <c r="H3357" s="134" t="s">
        <v>6676</v>
      </c>
      <c r="I3357" s="67" t="n">
        <v>2017</v>
      </c>
      <c r="J3357" s="89"/>
      <c r="K3357" s="89"/>
      <c r="L3357" s="89"/>
      <c r="M3357" s="89"/>
      <c r="N3357" s="89"/>
      <c r="O3357" s="71" t="s">
        <v>10335</v>
      </c>
      <c r="P3357" s="71"/>
      <c r="Q3357" s="71" t="s">
        <v>10338</v>
      </c>
      <c r="R3357" s="79" t="s">
        <v>10339</v>
      </c>
      <c r="S3357" s="95" t="n">
        <v>45197</v>
      </c>
      <c r="T3357" s="95" t="n">
        <v>45562</v>
      </c>
      <c r="U3357" s="87" t="s">
        <v>10340</v>
      </c>
      <c r="V3357" s="87" t="s">
        <v>10341</v>
      </c>
      <c r="W3357" s="91"/>
      <c r="X3357" s="71" t="s">
        <v>10335</v>
      </c>
      <c r="Y3357" s="71" t="s">
        <v>10342</v>
      </c>
      <c r="Z3357" s="71" t="s">
        <v>10505</v>
      </c>
      <c r="AA3357" s="89"/>
      <c r="AB3357" s="89"/>
      <c r="AC3357" s="89"/>
      <c r="AD3357" s="89" t="s">
        <v>14079</v>
      </c>
      <c r="AE3357" s="97"/>
      <c r="AF3357" s="89"/>
      <c r="AG3357" s="89"/>
      <c r="AH3357" s="89"/>
      <c r="AI3357" s="90" t="s">
        <v>10494</v>
      </c>
      <c r="AJ3357" s="79" t="s">
        <v>42</v>
      </c>
      <c r="AK3357" s="68"/>
      <c r="AL3357" s="68"/>
      <c r="AM3357" s="68"/>
      <c r="AN3357" s="110"/>
      <c r="AO3357" s="110"/>
      <c r="AP3357" s="107"/>
      <c r="AQ3357" s="68"/>
    </row>
    <row r="3358" customFormat="false" ht="17.9" hidden="false" customHeight="false" outlineLevel="0" collapsed="false">
      <c r="B3358" s="1" t="str">
        <f aca="false">поверители!$E3358</f>
        <v>5002</v>
      </c>
      <c r="C3358" s="79" t="s">
        <v>6673</v>
      </c>
      <c r="D3358" s="87"/>
      <c r="E3358" s="80" t="s">
        <v>14096</v>
      </c>
      <c r="F3358" s="87"/>
      <c r="G3358" s="84" t="s">
        <v>10335</v>
      </c>
      <c r="H3358" s="134" t="s">
        <v>6676</v>
      </c>
      <c r="I3358" s="67" t="n">
        <v>2017</v>
      </c>
      <c r="J3358" s="89"/>
      <c r="K3358" s="89"/>
      <c r="L3358" s="89"/>
      <c r="M3358" s="89"/>
      <c r="N3358" s="89"/>
      <c r="O3358" s="71" t="s">
        <v>10335</v>
      </c>
      <c r="P3358" s="71"/>
      <c r="Q3358" s="71" t="s">
        <v>10338</v>
      </c>
      <c r="R3358" s="79" t="s">
        <v>10339</v>
      </c>
      <c r="S3358" s="95" t="n">
        <v>45197</v>
      </c>
      <c r="T3358" s="95" t="n">
        <v>45562</v>
      </c>
      <c r="U3358" s="87" t="s">
        <v>10340</v>
      </c>
      <c r="V3358" s="87" t="s">
        <v>10341</v>
      </c>
      <c r="W3358" s="91"/>
      <c r="X3358" s="71" t="s">
        <v>10335</v>
      </c>
      <c r="Y3358" s="71" t="s">
        <v>10342</v>
      </c>
      <c r="Z3358" s="71" t="s">
        <v>10505</v>
      </c>
      <c r="AA3358" s="89"/>
      <c r="AB3358" s="89"/>
      <c r="AC3358" s="89"/>
      <c r="AD3358" s="89" t="s">
        <v>14079</v>
      </c>
      <c r="AE3358" s="97"/>
      <c r="AF3358" s="89"/>
      <c r="AG3358" s="89"/>
      <c r="AH3358" s="89"/>
      <c r="AI3358" s="90" t="s">
        <v>10494</v>
      </c>
      <c r="AJ3358" s="79" t="s">
        <v>42</v>
      </c>
      <c r="AK3358" s="68"/>
      <c r="AL3358" s="68"/>
      <c r="AM3358" s="68"/>
      <c r="AN3358" s="110"/>
      <c r="AO3358" s="110"/>
      <c r="AP3358" s="107"/>
      <c r="AQ3358" s="68"/>
    </row>
    <row r="3359" customFormat="false" ht="17.9" hidden="false" customHeight="false" outlineLevel="0" collapsed="false">
      <c r="B3359" s="1" t="str">
        <f aca="false">поверители!$E3359</f>
        <v>5003</v>
      </c>
      <c r="C3359" s="79" t="s">
        <v>6673</v>
      </c>
      <c r="D3359" s="87"/>
      <c r="E3359" s="80" t="s">
        <v>14097</v>
      </c>
      <c r="F3359" s="87"/>
      <c r="G3359" s="84" t="s">
        <v>10335</v>
      </c>
      <c r="H3359" s="134" t="s">
        <v>6676</v>
      </c>
      <c r="I3359" s="67" t="n">
        <v>2017</v>
      </c>
      <c r="J3359" s="89"/>
      <c r="K3359" s="89"/>
      <c r="L3359" s="89"/>
      <c r="M3359" s="89"/>
      <c r="N3359" s="89"/>
      <c r="O3359" s="71" t="s">
        <v>10335</v>
      </c>
      <c r="P3359" s="71"/>
      <c r="Q3359" s="71" t="s">
        <v>10338</v>
      </c>
      <c r="R3359" s="79" t="s">
        <v>10339</v>
      </c>
      <c r="S3359" s="95" t="n">
        <v>45197</v>
      </c>
      <c r="T3359" s="95" t="n">
        <v>45562</v>
      </c>
      <c r="U3359" s="87" t="s">
        <v>10340</v>
      </c>
      <c r="V3359" s="87" t="s">
        <v>10341</v>
      </c>
      <c r="W3359" s="91"/>
      <c r="X3359" s="71" t="s">
        <v>10335</v>
      </c>
      <c r="Y3359" s="71" t="s">
        <v>10342</v>
      </c>
      <c r="Z3359" s="71" t="s">
        <v>10505</v>
      </c>
      <c r="AA3359" s="89"/>
      <c r="AB3359" s="89"/>
      <c r="AC3359" s="89"/>
      <c r="AD3359" s="89" t="s">
        <v>14079</v>
      </c>
      <c r="AE3359" s="97"/>
      <c r="AF3359" s="89"/>
      <c r="AG3359" s="89"/>
      <c r="AH3359" s="89"/>
      <c r="AI3359" s="90" t="s">
        <v>10494</v>
      </c>
      <c r="AJ3359" s="79" t="s">
        <v>42</v>
      </c>
      <c r="AK3359" s="68"/>
      <c r="AL3359" s="68"/>
      <c r="AM3359" s="68"/>
      <c r="AN3359" s="110"/>
      <c r="AO3359" s="110"/>
      <c r="AP3359" s="107"/>
      <c r="AQ3359" s="68"/>
    </row>
    <row r="3360" customFormat="false" ht="17.9" hidden="false" customHeight="false" outlineLevel="0" collapsed="false">
      <c r="B3360" s="1" t="str">
        <f aca="false">поверители!$E3360</f>
        <v>5432</v>
      </c>
      <c r="C3360" s="79" t="s">
        <v>6673</v>
      </c>
      <c r="D3360" s="87"/>
      <c r="E3360" s="80" t="s">
        <v>14098</v>
      </c>
      <c r="F3360" s="87"/>
      <c r="G3360" s="84" t="s">
        <v>10335</v>
      </c>
      <c r="H3360" s="134" t="s">
        <v>6676</v>
      </c>
      <c r="I3360" s="67" t="n">
        <v>2017</v>
      </c>
      <c r="J3360" s="89"/>
      <c r="K3360" s="89"/>
      <c r="L3360" s="89"/>
      <c r="M3360" s="89"/>
      <c r="N3360" s="89"/>
      <c r="O3360" s="71" t="s">
        <v>10335</v>
      </c>
      <c r="P3360" s="71"/>
      <c r="Q3360" s="71" t="s">
        <v>10338</v>
      </c>
      <c r="R3360" s="79" t="s">
        <v>10339</v>
      </c>
      <c r="S3360" s="95" t="n">
        <v>45197</v>
      </c>
      <c r="T3360" s="95" t="n">
        <v>45562</v>
      </c>
      <c r="U3360" s="87" t="s">
        <v>10340</v>
      </c>
      <c r="V3360" s="87" t="s">
        <v>10341</v>
      </c>
      <c r="W3360" s="91"/>
      <c r="X3360" s="71" t="s">
        <v>10335</v>
      </c>
      <c r="Y3360" s="71" t="s">
        <v>10342</v>
      </c>
      <c r="Z3360" s="71" t="s">
        <v>10505</v>
      </c>
      <c r="AA3360" s="89"/>
      <c r="AB3360" s="89"/>
      <c r="AC3360" s="89"/>
      <c r="AD3360" s="89" t="s">
        <v>14079</v>
      </c>
      <c r="AE3360" s="97"/>
      <c r="AF3360" s="89"/>
      <c r="AG3360" s="89"/>
      <c r="AH3360" s="89"/>
      <c r="AI3360" s="90" t="s">
        <v>10494</v>
      </c>
      <c r="AJ3360" s="79" t="s">
        <v>42</v>
      </c>
      <c r="AK3360" s="68"/>
      <c r="AL3360" s="68"/>
      <c r="AM3360" s="68"/>
      <c r="AN3360" s="110"/>
      <c r="AO3360" s="110"/>
      <c r="AP3360" s="107"/>
      <c r="AQ3360" s="68"/>
    </row>
    <row r="3361" customFormat="false" ht="17.9" hidden="false" customHeight="false" outlineLevel="0" collapsed="false">
      <c r="B3361" s="1" t="str">
        <f aca="false">поверители!$E3361</f>
        <v>5437</v>
      </c>
      <c r="C3361" s="79" t="s">
        <v>6673</v>
      </c>
      <c r="D3361" s="87"/>
      <c r="E3361" s="80" t="s">
        <v>14099</v>
      </c>
      <c r="F3361" s="87"/>
      <c r="G3361" s="84" t="s">
        <v>10335</v>
      </c>
      <c r="H3361" s="134" t="s">
        <v>6676</v>
      </c>
      <c r="I3361" s="67" t="n">
        <v>2017</v>
      </c>
      <c r="J3361" s="89"/>
      <c r="K3361" s="89"/>
      <c r="L3361" s="89"/>
      <c r="M3361" s="89"/>
      <c r="N3361" s="89"/>
      <c r="O3361" s="71" t="s">
        <v>10335</v>
      </c>
      <c r="P3361" s="71"/>
      <c r="Q3361" s="71" t="s">
        <v>10338</v>
      </c>
      <c r="R3361" s="79" t="s">
        <v>10339</v>
      </c>
      <c r="S3361" s="95" t="n">
        <v>45197</v>
      </c>
      <c r="T3361" s="95" t="n">
        <v>45562</v>
      </c>
      <c r="U3361" s="87" t="s">
        <v>10340</v>
      </c>
      <c r="V3361" s="87" t="s">
        <v>10341</v>
      </c>
      <c r="W3361" s="91"/>
      <c r="X3361" s="71" t="s">
        <v>10335</v>
      </c>
      <c r="Y3361" s="71" t="s">
        <v>10342</v>
      </c>
      <c r="Z3361" s="71" t="s">
        <v>10505</v>
      </c>
      <c r="AA3361" s="89"/>
      <c r="AB3361" s="89"/>
      <c r="AC3361" s="89"/>
      <c r="AD3361" s="89" t="s">
        <v>14079</v>
      </c>
      <c r="AE3361" s="97"/>
      <c r="AF3361" s="89"/>
      <c r="AG3361" s="89"/>
      <c r="AH3361" s="89"/>
      <c r="AI3361" s="90" t="s">
        <v>10494</v>
      </c>
      <c r="AJ3361" s="79" t="s">
        <v>42</v>
      </c>
      <c r="AK3361" s="68"/>
      <c r="AL3361" s="68"/>
      <c r="AM3361" s="68"/>
      <c r="AN3361" s="110"/>
      <c r="AO3361" s="110"/>
      <c r="AP3361" s="107"/>
      <c r="AQ3361" s="68"/>
    </row>
    <row r="3362" customFormat="false" ht="17.9" hidden="false" customHeight="false" outlineLevel="0" collapsed="false">
      <c r="B3362" s="1" t="str">
        <f aca="false">поверители!$E3362</f>
        <v>9602413</v>
      </c>
      <c r="C3362" s="83" t="s">
        <v>2199</v>
      </c>
      <c r="D3362" s="87"/>
      <c r="E3362" s="80" t="s">
        <v>14100</v>
      </c>
      <c r="F3362" s="87"/>
      <c r="G3362" s="84" t="s">
        <v>10335</v>
      </c>
      <c r="H3362" s="134" t="s">
        <v>14081</v>
      </c>
      <c r="I3362" s="67" t="n">
        <v>2019</v>
      </c>
      <c r="J3362" s="89"/>
      <c r="K3362" s="89"/>
      <c r="L3362" s="89"/>
      <c r="M3362" s="89"/>
      <c r="N3362" s="89"/>
      <c r="O3362" s="71" t="s">
        <v>10335</v>
      </c>
      <c r="P3362" s="71"/>
      <c r="Q3362" s="71" t="s">
        <v>10338</v>
      </c>
      <c r="R3362" s="79" t="s">
        <v>10339</v>
      </c>
      <c r="S3362" s="95" t="n">
        <v>45197</v>
      </c>
      <c r="T3362" s="95" t="n">
        <v>45562</v>
      </c>
      <c r="U3362" s="87" t="s">
        <v>10340</v>
      </c>
      <c r="V3362" s="87" t="s">
        <v>10341</v>
      </c>
      <c r="W3362" s="91"/>
      <c r="X3362" s="71" t="s">
        <v>10335</v>
      </c>
      <c r="Y3362" s="71" t="s">
        <v>10342</v>
      </c>
      <c r="Z3362" s="71" t="s">
        <v>10503</v>
      </c>
      <c r="AA3362" s="89"/>
      <c r="AB3362" s="89"/>
      <c r="AC3362" s="89"/>
      <c r="AD3362" s="89" t="s">
        <v>14079</v>
      </c>
      <c r="AE3362" s="97"/>
      <c r="AF3362" s="89"/>
      <c r="AG3362" s="89"/>
      <c r="AH3362" s="89"/>
      <c r="AI3362" s="90" t="s">
        <v>10494</v>
      </c>
      <c r="AJ3362" s="79" t="s">
        <v>42</v>
      </c>
      <c r="AK3362" s="68"/>
      <c r="AL3362" s="68"/>
      <c r="AM3362" s="68"/>
      <c r="AN3362" s="110"/>
      <c r="AO3362" s="110"/>
      <c r="AP3362" s="107"/>
      <c r="AQ3362" s="68"/>
    </row>
    <row r="3363" customFormat="false" ht="17.9" hidden="false" customHeight="false" outlineLevel="0" collapsed="false">
      <c r="B3363" s="1" t="str">
        <f aca="false">поверители!$E3363</f>
        <v>4739</v>
      </c>
      <c r="C3363" s="79" t="s">
        <v>6673</v>
      </c>
      <c r="D3363" s="87"/>
      <c r="E3363" s="80" t="s">
        <v>14101</v>
      </c>
      <c r="F3363" s="87"/>
      <c r="G3363" s="84" t="s">
        <v>10335</v>
      </c>
      <c r="H3363" s="134" t="s">
        <v>6676</v>
      </c>
      <c r="I3363" s="67" t="n">
        <v>2017</v>
      </c>
      <c r="J3363" s="89"/>
      <c r="K3363" s="89"/>
      <c r="L3363" s="89"/>
      <c r="M3363" s="89"/>
      <c r="N3363" s="89"/>
      <c r="O3363" s="71" t="s">
        <v>10335</v>
      </c>
      <c r="P3363" s="71"/>
      <c r="Q3363" s="71" t="s">
        <v>10338</v>
      </c>
      <c r="R3363" s="79" t="s">
        <v>10339</v>
      </c>
      <c r="S3363" s="95" t="n">
        <v>45197</v>
      </c>
      <c r="T3363" s="95" t="n">
        <v>45562</v>
      </c>
      <c r="U3363" s="87" t="s">
        <v>10340</v>
      </c>
      <c r="V3363" s="87" t="s">
        <v>10341</v>
      </c>
      <c r="W3363" s="91"/>
      <c r="X3363" s="71" t="s">
        <v>10335</v>
      </c>
      <c r="Y3363" s="71" t="s">
        <v>10342</v>
      </c>
      <c r="Z3363" s="71" t="s">
        <v>10505</v>
      </c>
      <c r="AA3363" s="89"/>
      <c r="AB3363" s="89"/>
      <c r="AC3363" s="89"/>
      <c r="AD3363" s="89" t="s">
        <v>14079</v>
      </c>
      <c r="AE3363" s="97"/>
      <c r="AF3363" s="89"/>
      <c r="AG3363" s="89"/>
      <c r="AH3363" s="89"/>
      <c r="AI3363" s="90" t="s">
        <v>10494</v>
      </c>
      <c r="AJ3363" s="79" t="s">
        <v>42</v>
      </c>
      <c r="AK3363" s="68"/>
      <c r="AL3363" s="68"/>
      <c r="AM3363" s="68"/>
      <c r="AN3363" s="110"/>
      <c r="AO3363" s="110"/>
      <c r="AP3363" s="107"/>
      <c r="AQ3363" s="68"/>
    </row>
    <row r="3364" customFormat="false" ht="17.9" hidden="false" customHeight="false" outlineLevel="0" collapsed="false">
      <c r="B3364" s="1" t="str">
        <f aca="false">поверители!$E3364</f>
        <v>7687</v>
      </c>
      <c r="C3364" s="79" t="s">
        <v>6673</v>
      </c>
      <c r="D3364" s="87"/>
      <c r="E3364" s="80" t="s">
        <v>14102</v>
      </c>
      <c r="F3364" s="87"/>
      <c r="G3364" s="84" t="s">
        <v>10335</v>
      </c>
      <c r="H3364" s="134" t="s">
        <v>6676</v>
      </c>
      <c r="I3364" s="67" t="n">
        <v>2018</v>
      </c>
      <c r="J3364" s="89"/>
      <c r="K3364" s="89"/>
      <c r="L3364" s="89"/>
      <c r="M3364" s="89"/>
      <c r="N3364" s="89"/>
      <c r="O3364" s="71" t="s">
        <v>10335</v>
      </c>
      <c r="P3364" s="71"/>
      <c r="Q3364" s="71" t="s">
        <v>10338</v>
      </c>
      <c r="R3364" s="79" t="s">
        <v>10339</v>
      </c>
      <c r="S3364" s="95" t="n">
        <v>45197</v>
      </c>
      <c r="T3364" s="95" t="n">
        <v>45562</v>
      </c>
      <c r="U3364" s="87" t="s">
        <v>10340</v>
      </c>
      <c r="V3364" s="87" t="s">
        <v>10341</v>
      </c>
      <c r="W3364" s="91"/>
      <c r="X3364" s="71" t="s">
        <v>10335</v>
      </c>
      <c r="Y3364" s="71" t="s">
        <v>10342</v>
      </c>
      <c r="Z3364" s="71" t="s">
        <v>10505</v>
      </c>
      <c r="AA3364" s="89"/>
      <c r="AB3364" s="89"/>
      <c r="AC3364" s="89"/>
      <c r="AD3364" s="89" t="s">
        <v>14079</v>
      </c>
      <c r="AE3364" s="97"/>
      <c r="AF3364" s="89"/>
      <c r="AG3364" s="89"/>
      <c r="AH3364" s="89"/>
      <c r="AI3364" s="90" t="s">
        <v>10494</v>
      </c>
      <c r="AJ3364" s="79" t="s">
        <v>42</v>
      </c>
      <c r="AK3364" s="68"/>
      <c r="AL3364" s="68"/>
      <c r="AM3364" s="68"/>
      <c r="AN3364" s="110"/>
      <c r="AO3364" s="110"/>
      <c r="AP3364" s="107"/>
      <c r="AQ3364" s="68"/>
    </row>
    <row r="3365" customFormat="false" ht="17.9" hidden="false" customHeight="false" outlineLevel="0" collapsed="false">
      <c r="B3365" s="1" t="str">
        <f aca="false">поверители!$E3365</f>
        <v>7689</v>
      </c>
      <c r="C3365" s="79" t="s">
        <v>6673</v>
      </c>
      <c r="D3365" s="87"/>
      <c r="E3365" s="80" t="s">
        <v>14103</v>
      </c>
      <c r="F3365" s="87"/>
      <c r="G3365" s="84" t="s">
        <v>10335</v>
      </c>
      <c r="H3365" s="134" t="s">
        <v>6676</v>
      </c>
      <c r="I3365" s="67" t="n">
        <v>2018</v>
      </c>
      <c r="J3365" s="89"/>
      <c r="K3365" s="89"/>
      <c r="L3365" s="89"/>
      <c r="M3365" s="89"/>
      <c r="N3365" s="89"/>
      <c r="O3365" s="71" t="s">
        <v>10335</v>
      </c>
      <c r="P3365" s="71"/>
      <c r="Q3365" s="71" t="s">
        <v>10338</v>
      </c>
      <c r="R3365" s="79" t="s">
        <v>10339</v>
      </c>
      <c r="S3365" s="95" t="n">
        <v>45197</v>
      </c>
      <c r="T3365" s="95" t="n">
        <v>45562</v>
      </c>
      <c r="U3365" s="87" t="s">
        <v>10340</v>
      </c>
      <c r="V3365" s="87" t="s">
        <v>10341</v>
      </c>
      <c r="W3365" s="91"/>
      <c r="X3365" s="71" t="s">
        <v>10335</v>
      </c>
      <c r="Y3365" s="71" t="s">
        <v>10342</v>
      </c>
      <c r="Z3365" s="71" t="s">
        <v>10505</v>
      </c>
      <c r="AA3365" s="89"/>
      <c r="AB3365" s="89"/>
      <c r="AC3365" s="89"/>
      <c r="AD3365" s="89" t="s">
        <v>14079</v>
      </c>
      <c r="AE3365" s="97"/>
      <c r="AF3365" s="89"/>
      <c r="AG3365" s="89"/>
      <c r="AH3365" s="89"/>
      <c r="AI3365" s="90" t="s">
        <v>10494</v>
      </c>
      <c r="AJ3365" s="79" t="s">
        <v>42</v>
      </c>
      <c r="AK3365" s="68"/>
      <c r="AL3365" s="68"/>
      <c r="AM3365" s="68"/>
      <c r="AN3365" s="110"/>
      <c r="AO3365" s="110"/>
      <c r="AP3365" s="107"/>
      <c r="AQ3365" s="68"/>
    </row>
    <row r="3366" customFormat="false" ht="17.9" hidden="false" customHeight="false" outlineLevel="0" collapsed="false">
      <c r="B3366" s="1" t="str">
        <f aca="false">поверители!$E3366</f>
        <v>84550</v>
      </c>
      <c r="C3366" s="83" t="s">
        <v>1633</v>
      </c>
      <c r="D3366" s="87"/>
      <c r="E3366" s="80" t="s">
        <v>14104</v>
      </c>
      <c r="F3366" s="87"/>
      <c r="G3366" s="84" t="s">
        <v>10335</v>
      </c>
      <c r="H3366" s="134" t="s">
        <v>1636</v>
      </c>
      <c r="I3366" s="67" t="n">
        <v>2019</v>
      </c>
      <c r="J3366" s="89"/>
      <c r="K3366" s="89"/>
      <c r="L3366" s="89"/>
      <c r="M3366" s="89"/>
      <c r="N3366" s="89"/>
      <c r="O3366" s="71" t="s">
        <v>10335</v>
      </c>
      <c r="P3366" s="71"/>
      <c r="Q3366" s="71" t="s">
        <v>10338</v>
      </c>
      <c r="R3366" s="79" t="s">
        <v>10339</v>
      </c>
      <c r="S3366" s="95" t="n">
        <v>45197</v>
      </c>
      <c r="T3366" s="95" t="n">
        <v>45562</v>
      </c>
      <c r="U3366" s="87" t="s">
        <v>10340</v>
      </c>
      <c r="V3366" s="87" t="s">
        <v>10341</v>
      </c>
      <c r="W3366" s="91"/>
      <c r="X3366" s="71" t="s">
        <v>10335</v>
      </c>
      <c r="Y3366" s="71" t="s">
        <v>10342</v>
      </c>
      <c r="Z3366" s="71" t="s">
        <v>10486</v>
      </c>
      <c r="AA3366" s="89"/>
      <c r="AB3366" s="89"/>
      <c r="AC3366" s="89"/>
      <c r="AD3366" s="89" t="s">
        <v>14079</v>
      </c>
      <c r="AE3366" s="97"/>
      <c r="AF3366" s="89"/>
      <c r="AG3366" s="89"/>
      <c r="AH3366" s="89"/>
      <c r="AI3366" s="90" t="s">
        <v>10488</v>
      </c>
      <c r="AJ3366" s="79" t="s">
        <v>10346</v>
      </c>
      <c r="AK3366" s="68"/>
      <c r="AL3366" s="68"/>
      <c r="AM3366" s="68"/>
      <c r="AN3366" s="110"/>
      <c r="AO3366" s="110"/>
      <c r="AP3366" s="107"/>
      <c r="AQ3366" s="68"/>
    </row>
    <row r="3367" customFormat="false" ht="17.9" hidden="false" customHeight="false" outlineLevel="0" collapsed="false">
      <c r="B3367" s="1" t="str">
        <f aca="false">поверители!$E3367</f>
        <v>ARDL-0029</v>
      </c>
      <c r="C3367" s="83" t="s">
        <v>10101</v>
      </c>
      <c r="D3367" s="87"/>
      <c r="E3367" s="80" t="s">
        <v>14105</v>
      </c>
      <c r="F3367" s="87"/>
      <c r="G3367" s="84" t="s">
        <v>10335</v>
      </c>
      <c r="H3367" s="134" t="s">
        <v>6682</v>
      </c>
      <c r="I3367" s="67" t="n">
        <v>2012</v>
      </c>
      <c r="J3367" s="89"/>
      <c r="K3367" s="89"/>
      <c r="L3367" s="89"/>
      <c r="M3367" s="89"/>
      <c r="N3367" s="89"/>
      <c r="O3367" s="71" t="s">
        <v>10335</v>
      </c>
      <c r="P3367" s="71"/>
      <c r="Q3367" s="71" t="s">
        <v>10338</v>
      </c>
      <c r="R3367" s="79" t="s">
        <v>10339</v>
      </c>
      <c r="S3367" s="95" t="n">
        <v>45197</v>
      </c>
      <c r="T3367" s="95" t="n">
        <v>45562</v>
      </c>
      <c r="U3367" s="87" t="s">
        <v>10340</v>
      </c>
      <c r="V3367" s="87" t="s">
        <v>10341</v>
      </c>
      <c r="W3367" s="91"/>
      <c r="X3367" s="71" t="s">
        <v>10335</v>
      </c>
      <c r="Y3367" s="71" t="s">
        <v>10342</v>
      </c>
      <c r="Z3367" s="71" t="s">
        <v>11806</v>
      </c>
      <c r="AA3367" s="89"/>
      <c r="AB3367" s="89"/>
      <c r="AC3367" s="89"/>
      <c r="AD3367" s="89" t="s">
        <v>14079</v>
      </c>
      <c r="AE3367" s="97"/>
      <c r="AF3367" s="89"/>
      <c r="AG3367" s="89"/>
      <c r="AH3367" s="89"/>
      <c r="AI3367" s="90" t="s">
        <v>10494</v>
      </c>
      <c r="AJ3367" s="79" t="s">
        <v>42</v>
      </c>
      <c r="AK3367" s="68"/>
      <c r="AL3367" s="68"/>
      <c r="AM3367" s="68"/>
      <c r="AN3367" s="110"/>
      <c r="AO3367" s="110"/>
      <c r="AP3367" s="107"/>
      <c r="AQ3367" s="68"/>
    </row>
    <row r="3368" customFormat="false" ht="17.9" hidden="false" customHeight="false" outlineLevel="0" collapsed="false">
      <c r="B3368" s="1" t="str">
        <f aca="false">поверители!$E3368</f>
        <v>AREH-0226</v>
      </c>
      <c r="C3368" s="83" t="s">
        <v>10101</v>
      </c>
      <c r="D3368" s="87"/>
      <c r="E3368" s="80" t="s">
        <v>14106</v>
      </c>
      <c r="F3368" s="87"/>
      <c r="G3368" s="84" t="s">
        <v>10335</v>
      </c>
      <c r="H3368" s="134" t="s">
        <v>6682</v>
      </c>
      <c r="I3368" s="67" t="n">
        <v>2013</v>
      </c>
      <c r="J3368" s="89"/>
      <c r="K3368" s="89"/>
      <c r="L3368" s="89"/>
      <c r="M3368" s="89"/>
      <c r="N3368" s="89"/>
      <c r="O3368" s="71" t="s">
        <v>10335</v>
      </c>
      <c r="P3368" s="71"/>
      <c r="Q3368" s="71" t="s">
        <v>10338</v>
      </c>
      <c r="R3368" s="79" t="s">
        <v>10339</v>
      </c>
      <c r="S3368" s="95" t="n">
        <v>45197</v>
      </c>
      <c r="T3368" s="95" t="n">
        <v>45562</v>
      </c>
      <c r="U3368" s="87" t="s">
        <v>10340</v>
      </c>
      <c r="V3368" s="87" t="s">
        <v>10341</v>
      </c>
      <c r="W3368" s="91"/>
      <c r="X3368" s="71" t="s">
        <v>10335</v>
      </c>
      <c r="Y3368" s="71" t="s">
        <v>10342</v>
      </c>
      <c r="Z3368" s="71" t="s">
        <v>11806</v>
      </c>
      <c r="AA3368" s="89"/>
      <c r="AB3368" s="89"/>
      <c r="AC3368" s="89"/>
      <c r="AD3368" s="89" t="s">
        <v>14079</v>
      </c>
      <c r="AE3368" s="97"/>
      <c r="AF3368" s="89"/>
      <c r="AG3368" s="89"/>
      <c r="AH3368" s="89"/>
      <c r="AI3368" s="90" t="s">
        <v>10494</v>
      </c>
      <c r="AJ3368" s="79" t="s">
        <v>42</v>
      </c>
      <c r="AK3368" s="68"/>
      <c r="AL3368" s="68"/>
      <c r="AM3368" s="68"/>
      <c r="AN3368" s="110"/>
      <c r="AO3368" s="110"/>
      <c r="AP3368" s="107"/>
      <c r="AQ3368" s="68"/>
    </row>
    <row r="3369" customFormat="false" ht="17.9" hidden="false" customHeight="false" outlineLevel="0" collapsed="false">
      <c r="B3369" s="1" t="str">
        <f aca="false">поверители!$E3369</f>
        <v>ARHF-0023</v>
      </c>
      <c r="C3369" s="83" t="s">
        <v>6679</v>
      </c>
      <c r="D3369" s="87"/>
      <c r="E3369" s="80" t="s">
        <v>14107</v>
      </c>
      <c r="F3369" s="87"/>
      <c r="G3369" s="84" t="s">
        <v>10335</v>
      </c>
      <c r="H3369" s="134" t="s">
        <v>6682</v>
      </c>
      <c r="I3369" s="67" t="n">
        <v>2015</v>
      </c>
      <c r="J3369" s="89"/>
      <c r="K3369" s="89"/>
      <c r="L3369" s="89"/>
      <c r="M3369" s="89"/>
      <c r="N3369" s="89"/>
      <c r="O3369" s="71" t="s">
        <v>10335</v>
      </c>
      <c r="P3369" s="71"/>
      <c r="Q3369" s="71" t="s">
        <v>10338</v>
      </c>
      <c r="R3369" s="79" t="s">
        <v>10339</v>
      </c>
      <c r="S3369" s="95" t="n">
        <v>45197</v>
      </c>
      <c r="T3369" s="95" t="n">
        <v>45562</v>
      </c>
      <c r="U3369" s="87" t="s">
        <v>10340</v>
      </c>
      <c r="V3369" s="87" t="s">
        <v>10341</v>
      </c>
      <c r="W3369" s="91"/>
      <c r="X3369" s="71" t="s">
        <v>10335</v>
      </c>
      <c r="Y3369" s="71" t="s">
        <v>10342</v>
      </c>
      <c r="Z3369" s="71" t="s">
        <v>10518</v>
      </c>
      <c r="AA3369" s="89"/>
      <c r="AB3369" s="89"/>
      <c r="AC3369" s="89"/>
      <c r="AD3369" s="89" t="s">
        <v>14079</v>
      </c>
      <c r="AE3369" s="97"/>
      <c r="AF3369" s="89"/>
      <c r="AG3369" s="89"/>
      <c r="AH3369" s="89"/>
      <c r="AI3369" s="90" t="s">
        <v>10494</v>
      </c>
      <c r="AJ3369" s="79" t="s">
        <v>42</v>
      </c>
      <c r="AK3369" s="68"/>
      <c r="AL3369" s="68"/>
      <c r="AM3369" s="68"/>
      <c r="AN3369" s="110"/>
      <c r="AO3369" s="110"/>
      <c r="AP3369" s="107"/>
      <c r="AQ3369" s="68"/>
    </row>
    <row r="3370" customFormat="false" ht="17.9" hidden="false" customHeight="false" outlineLevel="0" collapsed="false">
      <c r="B3370" s="1" t="str">
        <f aca="false">поверители!$E3370</f>
        <v>ARHE-0287</v>
      </c>
      <c r="C3370" s="83" t="s">
        <v>6679</v>
      </c>
      <c r="D3370" s="87"/>
      <c r="E3370" s="81" t="s">
        <v>14108</v>
      </c>
      <c r="F3370" s="87"/>
      <c r="G3370" s="84" t="s">
        <v>10335</v>
      </c>
      <c r="H3370" s="134" t="s">
        <v>6682</v>
      </c>
      <c r="I3370" s="67" t="n">
        <v>2015</v>
      </c>
      <c r="J3370" s="89"/>
      <c r="K3370" s="89"/>
      <c r="L3370" s="89"/>
      <c r="M3370" s="89"/>
      <c r="N3370" s="89"/>
      <c r="O3370" s="71" t="s">
        <v>10335</v>
      </c>
      <c r="P3370" s="71"/>
      <c r="Q3370" s="71" t="s">
        <v>10338</v>
      </c>
      <c r="R3370" s="79" t="s">
        <v>10339</v>
      </c>
      <c r="S3370" s="95" t="n">
        <v>45197</v>
      </c>
      <c r="T3370" s="95" t="n">
        <v>45562</v>
      </c>
      <c r="U3370" s="87" t="s">
        <v>10340</v>
      </c>
      <c r="V3370" s="87" t="s">
        <v>10341</v>
      </c>
      <c r="W3370" s="91"/>
      <c r="X3370" s="71" t="s">
        <v>10335</v>
      </c>
      <c r="Y3370" s="71" t="s">
        <v>10342</v>
      </c>
      <c r="Z3370" s="71" t="s">
        <v>10518</v>
      </c>
      <c r="AA3370" s="89"/>
      <c r="AB3370" s="89"/>
      <c r="AC3370" s="89"/>
      <c r="AD3370" s="89" t="s">
        <v>14079</v>
      </c>
      <c r="AE3370" s="97"/>
      <c r="AF3370" s="89"/>
      <c r="AG3370" s="89"/>
      <c r="AH3370" s="89"/>
      <c r="AI3370" s="90" t="s">
        <v>10494</v>
      </c>
      <c r="AJ3370" s="79" t="s">
        <v>42</v>
      </c>
      <c r="AK3370" s="68"/>
      <c r="AL3370" s="68"/>
      <c r="AM3370" s="68"/>
      <c r="AN3370" s="110"/>
      <c r="AO3370" s="110"/>
      <c r="AP3370" s="107"/>
      <c r="AQ3370" s="68"/>
    </row>
    <row r="3371" customFormat="false" ht="17.9" hidden="false" customHeight="false" outlineLevel="0" collapsed="false">
      <c r="B3371" s="1" t="str">
        <f aca="false">поверители!$E3371</f>
        <v>ARHF-0052</v>
      </c>
      <c r="C3371" s="83" t="s">
        <v>6679</v>
      </c>
      <c r="D3371" s="87"/>
      <c r="E3371" s="81" t="s">
        <v>14109</v>
      </c>
      <c r="F3371" s="87"/>
      <c r="G3371" s="84" t="s">
        <v>10335</v>
      </c>
      <c r="H3371" s="134" t="s">
        <v>6682</v>
      </c>
      <c r="I3371" s="67" t="n">
        <v>2015</v>
      </c>
      <c r="J3371" s="89"/>
      <c r="K3371" s="89"/>
      <c r="L3371" s="89"/>
      <c r="M3371" s="89"/>
      <c r="N3371" s="89"/>
      <c r="O3371" s="71" t="s">
        <v>10335</v>
      </c>
      <c r="P3371" s="71"/>
      <c r="Q3371" s="71" t="s">
        <v>10338</v>
      </c>
      <c r="R3371" s="79" t="s">
        <v>10339</v>
      </c>
      <c r="S3371" s="95" t="n">
        <v>45197</v>
      </c>
      <c r="T3371" s="95" t="n">
        <v>45562</v>
      </c>
      <c r="U3371" s="87" t="s">
        <v>10340</v>
      </c>
      <c r="V3371" s="87" t="s">
        <v>10341</v>
      </c>
      <c r="W3371" s="91"/>
      <c r="X3371" s="71" t="s">
        <v>10335</v>
      </c>
      <c r="Y3371" s="71" t="s">
        <v>10342</v>
      </c>
      <c r="Z3371" s="71" t="s">
        <v>10518</v>
      </c>
      <c r="AA3371" s="89"/>
      <c r="AB3371" s="89"/>
      <c r="AC3371" s="89"/>
      <c r="AD3371" s="89" t="s">
        <v>14079</v>
      </c>
      <c r="AE3371" s="97"/>
      <c r="AF3371" s="89"/>
      <c r="AG3371" s="89"/>
      <c r="AH3371" s="89"/>
      <c r="AI3371" s="90" t="s">
        <v>10494</v>
      </c>
      <c r="AJ3371" s="79" t="s">
        <v>42</v>
      </c>
      <c r="AK3371" s="68"/>
      <c r="AL3371" s="68"/>
      <c r="AM3371" s="68"/>
      <c r="AN3371" s="110"/>
      <c r="AO3371" s="110"/>
      <c r="AP3371" s="107"/>
      <c r="AQ3371" s="68"/>
    </row>
    <row r="3372" customFormat="false" ht="17.9" hidden="false" customHeight="false" outlineLevel="0" collapsed="false">
      <c r="B3372" s="1" t="str">
        <f aca="false">поверители!$E3372</f>
        <v>ARPK-0139</v>
      </c>
      <c r="C3372" s="83" t="s">
        <v>6679</v>
      </c>
      <c r="D3372" s="87"/>
      <c r="E3372" s="81" t="s">
        <v>14110</v>
      </c>
      <c r="F3372" s="87"/>
      <c r="G3372" s="84" t="s">
        <v>10335</v>
      </c>
      <c r="H3372" s="134" t="s">
        <v>6682</v>
      </c>
      <c r="I3372" s="67" t="n">
        <v>2022</v>
      </c>
      <c r="J3372" s="89"/>
      <c r="K3372" s="89"/>
      <c r="L3372" s="89"/>
      <c r="M3372" s="89"/>
      <c r="N3372" s="89"/>
      <c r="O3372" s="71" t="s">
        <v>10335</v>
      </c>
      <c r="P3372" s="71"/>
      <c r="Q3372" s="71" t="s">
        <v>10338</v>
      </c>
      <c r="R3372" s="79" t="s">
        <v>10339</v>
      </c>
      <c r="S3372" s="95" t="n">
        <v>45197</v>
      </c>
      <c r="T3372" s="95" t="n">
        <v>45562</v>
      </c>
      <c r="U3372" s="87" t="s">
        <v>10340</v>
      </c>
      <c r="V3372" s="87" t="s">
        <v>10341</v>
      </c>
      <c r="W3372" s="91"/>
      <c r="X3372" s="71" t="s">
        <v>10335</v>
      </c>
      <c r="Y3372" s="71" t="s">
        <v>10342</v>
      </c>
      <c r="Z3372" s="71" t="s">
        <v>10518</v>
      </c>
      <c r="AA3372" s="89"/>
      <c r="AB3372" s="89"/>
      <c r="AC3372" s="89"/>
      <c r="AD3372" s="89" t="s">
        <v>14079</v>
      </c>
      <c r="AE3372" s="97"/>
      <c r="AF3372" s="89"/>
      <c r="AG3372" s="89"/>
      <c r="AH3372" s="89"/>
      <c r="AI3372" s="90" t="s">
        <v>10494</v>
      </c>
      <c r="AJ3372" s="79" t="s">
        <v>42</v>
      </c>
      <c r="AK3372" s="68"/>
      <c r="AL3372" s="68"/>
      <c r="AM3372" s="68"/>
      <c r="AN3372" s="110"/>
      <c r="AO3372" s="110"/>
      <c r="AP3372" s="107"/>
      <c r="AQ3372" s="68"/>
    </row>
    <row r="3373" customFormat="false" ht="17.9" hidden="false" customHeight="false" outlineLevel="0" collapsed="false">
      <c r="B3373" s="1" t="str">
        <f aca="false">поверители!$E3373</f>
        <v>ARHE-0291</v>
      </c>
      <c r="C3373" s="83" t="s">
        <v>6679</v>
      </c>
      <c r="D3373" s="87"/>
      <c r="E3373" s="81" t="s">
        <v>14111</v>
      </c>
      <c r="F3373" s="87"/>
      <c r="G3373" s="84" t="s">
        <v>10335</v>
      </c>
      <c r="H3373" s="134" t="s">
        <v>6682</v>
      </c>
      <c r="I3373" s="67" t="n">
        <v>2015</v>
      </c>
      <c r="J3373" s="89"/>
      <c r="K3373" s="89"/>
      <c r="L3373" s="89"/>
      <c r="M3373" s="89"/>
      <c r="N3373" s="89"/>
      <c r="O3373" s="71" t="s">
        <v>10335</v>
      </c>
      <c r="P3373" s="71"/>
      <c r="Q3373" s="71" t="s">
        <v>10338</v>
      </c>
      <c r="R3373" s="79" t="s">
        <v>10339</v>
      </c>
      <c r="S3373" s="95" t="n">
        <v>45197</v>
      </c>
      <c r="T3373" s="95" t="n">
        <v>45562</v>
      </c>
      <c r="U3373" s="87" t="s">
        <v>10340</v>
      </c>
      <c r="V3373" s="87" t="s">
        <v>10341</v>
      </c>
      <c r="W3373" s="91"/>
      <c r="X3373" s="71" t="s">
        <v>10335</v>
      </c>
      <c r="Y3373" s="71" t="s">
        <v>10342</v>
      </c>
      <c r="Z3373" s="71" t="s">
        <v>10518</v>
      </c>
      <c r="AA3373" s="89"/>
      <c r="AB3373" s="89"/>
      <c r="AC3373" s="89"/>
      <c r="AD3373" s="89" t="s">
        <v>14079</v>
      </c>
      <c r="AE3373" s="97"/>
      <c r="AF3373" s="89"/>
      <c r="AG3373" s="89"/>
      <c r="AH3373" s="89"/>
      <c r="AI3373" s="90" t="s">
        <v>10494</v>
      </c>
      <c r="AJ3373" s="79" t="s">
        <v>42</v>
      </c>
      <c r="AK3373" s="68"/>
      <c r="AL3373" s="68"/>
      <c r="AM3373" s="68"/>
      <c r="AN3373" s="110"/>
      <c r="AO3373" s="110"/>
      <c r="AP3373" s="107"/>
      <c r="AQ3373" s="68"/>
    </row>
    <row r="3374" customFormat="false" ht="17.9" hidden="false" customHeight="false" outlineLevel="0" collapsed="false">
      <c r="B3374" s="1" t="str">
        <f aca="false">поверители!$E3374</f>
        <v>AREJ-0078</v>
      </c>
      <c r="C3374" s="83" t="s">
        <v>10101</v>
      </c>
      <c r="D3374" s="87"/>
      <c r="E3374" s="81" t="s">
        <v>14112</v>
      </c>
      <c r="F3374" s="87"/>
      <c r="G3374" s="84" t="s">
        <v>10335</v>
      </c>
      <c r="H3374" s="134" t="s">
        <v>6682</v>
      </c>
      <c r="I3374" s="67" t="n">
        <v>2013</v>
      </c>
      <c r="J3374" s="89"/>
      <c r="K3374" s="89"/>
      <c r="L3374" s="89"/>
      <c r="M3374" s="89"/>
      <c r="N3374" s="89"/>
      <c r="O3374" s="71" t="s">
        <v>10335</v>
      </c>
      <c r="P3374" s="71"/>
      <c r="Q3374" s="71" t="s">
        <v>10338</v>
      </c>
      <c r="R3374" s="79" t="s">
        <v>10339</v>
      </c>
      <c r="S3374" s="95" t="n">
        <v>45197</v>
      </c>
      <c r="T3374" s="95" t="n">
        <v>45562</v>
      </c>
      <c r="U3374" s="87" t="s">
        <v>10340</v>
      </c>
      <c r="V3374" s="87" t="s">
        <v>10341</v>
      </c>
      <c r="W3374" s="91"/>
      <c r="X3374" s="71" t="s">
        <v>10335</v>
      </c>
      <c r="Y3374" s="71" t="s">
        <v>10342</v>
      </c>
      <c r="Z3374" s="71" t="s">
        <v>11806</v>
      </c>
      <c r="AA3374" s="89"/>
      <c r="AB3374" s="89"/>
      <c r="AC3374" s="89"/>
      <c r="AD3374" s="89" t="s">
        <v>14079</v>
      </c>
      <c r="AE3374" s="97"/>
      <c r="AF3374" s="89"/>
      <c r="AG3374" s="89"/>
      <c r="AH3374" s="89"/>
      <c r="AI3374" s="90" t="s">
        <v>10494</v>
      </c>
      <c r="AJ3374" s="79" t="s">
        <v>42</v>
      </c>
      <c r="AK3374" s="68"/>
      <c r="AL3374" s="68"/>
      <c r="AM3374" s="68"/>
      <c r="AN3374" s="110"/>
      <c r="AO3374" s="110"/>
      <c r="AP3374" s="107"/>
      <c r="AQ3374" s="68"/>
    </row>
    <row r="3375" customFormat="false" ht="17.9" hidden="false" customHeight="false" outlineLevel="0" collapsed="false">
      <c r="B3375" s="1" t="str">
        <f aca="false">поверители!$E3375</f>
        <v>ARDK-0195</v>
      </c>
      <c r="C3375" s="83" t="s">
        <v>10101</v>
      </c>
      <c r="D3375" s="87"/>
      <c r="E3375" s="81" t="s">
        <v>14113</v>
      </c>
      <c r="F3375" s="87"/>
      <c r="G3375" s="84" t="s">
        <v>10335</v>
      </c>
      <c r="H3375" s="134" t="s">
        <v>6682</v>
      </c>
      <c r="I3375" s="67" t="n">
        <v>2012</v>
      </c>
      <c r="J3375" s="89"/>
      <c r="K3375" s="89"/>
      <c r="L3375" s="89"/>
      <c r="M3375" s="89"/>
      <c r="N3375" s="89"/>
      <c r="O3375" s="71" t="s">
        <v>10335</v>
      </c>
      <c r="P3375" s="71"/>
      <c r="Q3375" s="71" t="s">
        <v>10338</v>
      </c>
      <c r="R3375" s="79" t="s">
        <v>10339</v>
      </c>
      <c r="S3375" s="95" t="n">
        <v>45197</v>
      </c>
      <c r="T3375" s="95" t="n">
        <v>45562</v>
      </c>
      <c r="U3375" s="87" t="s">
        <v>10340</v>
      </c>
      <c r="V3375" s="87" t="s">
        <v>10341</v>
      </c>
      <c r="W3375" s="91"/>
      <c r="X3375" s="71" t="s">
        <v>10335</v>
      </c>
      <c r="Y3375" s="71" t="s">
        <v>10342</v>
      </c>
      <c r="Z3375" s="71" t="s">
        <v>11806</v>
      </c>
      <c r="AA3375" s="89"/>
      <c r="AB3375" s="89"/>
      <c r="AC3375" s="89"/>
      <c r="AD3375" s="89" t="s">
        <v>14079</v>
      </c>
      <c r="AE3375" s="97"/>
      <c r="AF3375" s="89"/>
      <c r="AG3375" s="89"/>
      <c r="AH3375" s="89"/>
      <c r="AI3375" s="90" t="s">
        <v>10494</v>
      </c>
      <c r="AJ3375" s="79" t="s">
        <v>42</v>
      </c>
      <c r="AK3375" s="68"/>
      <c r="AL3375" s="68"/>
      <c r="AM3375" s="68"/>
      <c r="AN3375" s="110"/>
      <c r="AO3375" s="110"/>
      <c r="AP3375" s="107"/>
      <c r="AQ3375" s="68"/>
    </row>
    <row r="3376" customFormat="false" ht="17.9" hidden="false" customHeight="false" outlineLevel="0" collapsed="false">
      <c r="B3376" s="1" t="str">
        <f aca="false">поверители!$E3376</f>
        <v>ARHF-0014</v>
      </c>
      <c r="C3376" s="83" t="s">
        <v>6679</v>
      </c>
      <c r="D3376" s="87"/>
      <c r="E3376" s="81" t="s">
        <v>14114</v>
      </c>
      <c r="F3376" s="87"/>
      <c r="G3376" s="84" t="s">
        <v>10335</v>
      </c>
      <c r="H3376" s="134" t="s">
        <v>6682</v>
      </c>
      <c r="I3376" s="67" t="n">
        <v>2015</v>
      </c>
      <c r="J3376" s="89"/>
      <c r="K3376" s="89"/>
      <c r="L3376" s="89"/>
      <c r="M3376" s="89"/>
      <c r="N3376" s="89"/>
      <c r="O3376" s="71" t="s">
        <v>10335</v>
      </c>
      <c r="P3376" s="71"/>
      <c r="Q3376" s="71" t="s">
        <v>10338</v>
      </c>
      <c r="R3376" s="79" t="s">
        <v>10339</v>
      </c>
      <c r="S3376" s="95" t="n">
        <v>45197</v>
      </c>
      <c r="T3376" s="95" t="n">
        <v>45562</v>
      </c>
      <c r="U3376" s="87" t="s">
        <v>10340</v>
      </c>
      <c r="V3376" s="87" t="s">
        <v>10341</v>
      </c>
      <c r="W3376" s="91"/>
      <c r="X3376" s="71" t="s">
        <v>10335</v>
      </c>
      <c r="Y3376" s="71" t="s">
        <v>10342</v>
      </c>
      <c r="Z3376" s="71" t="s">
        <v>10518</v>
      </c>
      <c r="AA3376" s="89"/>
      <c r="AB3376" s="89"/>
      <c r="AC3376" s="89"/>
      <c r="AD3376" s="89" t="s">
        <v>14079</v>
      </c>
      <c r="AE3376" s="97"/>
      <c r="AF3376" s="89"/>
      <c r="AG3376" s="89"/>
      <c r="AH3376" s="89"/>
      <c r="AI3376" s="90" t="s">
        <v>10494</v>
      </c>
      <c r="AJ3376" s="79" t="s">
        <v>42</v>
      </c>
      <c r="AK3376" s="68"/>
      <c r="AL3376" s="68"/>
      <c r="AM3376" s="68"/>
      <c r="AN3376" s="110"/>
      <c r="AO3376" s="110"/>
      <c r="AP3376" s="107"/>
      <c r="AQ3376" s="68"/>
    </row>
    <row r="3377" customFormat="false" ht="17.9" hidden="false" customHeight="false" outlineLevel="0" collapsed="false">
      <c r="B3377" s="1" t="str">
        <f aca="false">поверители!$E3377</f>
        <v>AREB-0189</v>
      </c>
      <c r="C3377" s="83" t="s">
        <v>10101</v>
      </c>
      <c r="D3377" s="87"/>
      <c r="E3377" s="80" t="s">
        <v>14115</v>
      </c>
      <c r="F3377" s="87"/>
      <c r="G3377" s="84" t="s">
        <v>10335</v>
      </c>
      <c r="H3377" s="134" t="s">
        <v>6682</v>
      </c>
      <c r="I3377" s="67" t="n">
        <v>2013</v>
      </c>
      <c r="J3377" s="89"/>
      <c r="K3377" s="89"/>
      <c r="L3377" s="89"/>
      <c r="M3377" s="89"/>
      <c r="N3377" s="89"/>
      <c r="O3377" s="71" t="s">
        <v>10335</v>
      </c>
      <c r="P3377" s="71"/>
      <c r="Q3377" s="71" t="s">
        <v>10338</v>
      </c>
      <c r="R3377" s="79" t="s">
        <v>10339</v>
      </c>
      <c r="S3377" s="95" t="n">
        <v>45197</v>
      </c>
      <c r="T3377" s="95" t="n">
        <v>45562</v>
      </c>
      <c r="U3377" s="87" t="s">
        <v>10340</v>
      </c>
      <c r="V3377" s="87" t="s">
        <v>10341</v>
      </c>
      <c r="W3377" s="91"/>
      <c r="X3377" s="71" t="s">
        <v>10335</v>
      </c>
      <c r="Y3377" s="71" t="s">
        <v>10342</v>
      </c>
      <c r="Z3377" s="71" t="s">
        <v>11806</v>
      </c>
      <c r="AA3377" s="89"/>
      <c r="AB3377" s="89"/>
      <c r="AC3377" s="89"/>
      <c r="AD3377" s="89" t="s">
        <v>14079</v>
      </c>
      <c r="AE3377" s="97"/>
      <c r="AF3377" s="89"/>
      <c r="AG3377" s="89"/>
      <c r="AH3377" s="89"/>
      <c r="AI3377" s="90" t="s">
        <v>10494</v>
      </c>
      <c r="AJ3377" s="79" t="s">
        <v>42</v>
      </c>
      <c r="AK3377" s="68"/>
      <c r="AL3377" s="68"/>
      <c r="AM3377" s="68"/>
      <c r="AN3377" s="110"/>
      <c r="AO3377" s="110"/>
      <c r="AP3377" s="107"/>
      <c r="AQ3377" s="68"/>
    </row>
    <row r="3378" customFormat="false" ht="17.9" hidden="false" customHeight="false" outlineLevel="0" collapsed="false">
      <c r="B3378" s="1" t="n">
        <f aca="false">поверители!$E3378</f>
        <v>9601598</v>
      </c>
      <c r="C3378" s="83" t="s">
        <v>2199</v>
      </c>
      <c r="D3378" s="87"/>
      <c r="E3378" s="135" t="n">
        <v>9601598</v>
      </c>
      <c r="F3378" s="87"/>
      <c r="G3378" s="84" t="s">
        <v>10335</v>
      </c>
      <c r="H3378" s="134" t="s">
        <v>14081</v>
      </c>
      <c r="I3378" s="67" t="n">
        <v>2018</v>
      </c>
      <c r="J3378" s="89"/>
      <c r="K3378" s="89"/>
      <c r="L3378" s="89"/>
      <c r="M3378" s="89"/>
      <c r="N3378" s="89"/>
      <c r="O3378" s="71" t="s">
        <v>10335</v>
      </c>
      <c r="P3378" s="71"/>
      <c r="Q3378" s="71" t="s">
        <v>10338</v>
      </c>
      <c r="R3378" s="79" t="s">
        <v>10339</v>
      </c>
      <c r="S3378" s="95" t="n">
        <v>45198</v>
      </c>
      <c r="T3378" s="95" t="n">
        <v>45563</v>
      </c>
      <c r="U3378" s="87" t="s">
        <v>10340</v>
      </c>
      <c r="V3378" s="87" t="s">
        <v>10341</v>
      </c>
      <c r="W3378" s="91"/>
      <c r="X3378" s="71" t="s">
        <v>10335</v>
      </c>
      <c r="Y3378" s="71" t="s">
        <v>10342</v>
      </c>
      <c r="Z3378" s="71" t="s">
        <v>10503</v>
      </c>
      <c r="AA3378" s="89"/>
      <c r="AB3378" s="89"/>
      <c r="AC3378" s="89"/>
      <c r="AD3378" s="89" t="s">
        <v>14079</v>
      </c>
      <c r="AE3378" s="97"/>
      <c r="AF3378" s="89"/>
      <c r="AG3378" s="89"/>
      <c r="AH3378" s="89"/>
      <c r="AI3378" s="90" t="s">
        <v>10488</v>
      </c>
      <c r="AJ3378" s="79" t="s">
        <v>42</v>
      </c>
      <c r="AK3378" s="68"/>
      <c r="AL3378" s="68"/>
      <c r="AM3378" s="68"/>
      <c r="AN3378" s="110"/>
      <c r="AO3378" s="110"/>
      <c r="AP3378" s="107"/>
      <c r="AQ3378" s="68"/>
    </row>
    <row r="3379" customFormat="false" ht="17.9" hidden="false" customHeight="false" outlineLevel="0" collapsed="false">
      <c r="B3379" s="1" t="str">
        <f aca="false">поверители!$E3379</f>
        <v>AREH-0208</v>
      </c>
      <c r="C3379" s="83" t="s">
        <v>10101</v>
      </c>
      <c r="D3379" s="87"/>
      <c r="E3379" s="135" t="s">
        <v>14116</v>
      </c>
      <c r="F3379" s="87"/>
      <c r="G3379" s="84" t="s">
        <v>10335</v>
      </c>
      <c r="H3379" s="134" t="s">
        <v>6682</v>
      </c>
      <c r="I3379" s="67" t="n">
        <v>2012</v>
      </c>
      <c r="J3379" s="89"/>
      <c r="K3379" s="89"/>
      <c r="L3379" s="89"/>
      <c r="M3379" s="89"/>
      <c r="N3379" s="89"/>
      <c r="O3379" s="71" t="s">
        <v>10335</v>
      </c>
      <c r="P3379" s="71"/>
      <c r="Q3379" s="71" t="s">
        <v>10338</v>
      </c>
      <c r="R3379" s="79" t="s">
        <v>10339</v>
      </c>
      <c r="S3379" s="95" t="n">
        <v>45198</v>
      </c>
      <c r="T3379" s="95" t="n">
        <v>45563</v>
      </c>
      <c r="U3379" s="87" t="s">
        <v>10340</v>
      </c>
      <c r="V3379" s="87" t="s">
        <v>10341</v>
      </c>
      <c r="W3379" s="91"/>
      <c r="X3379" s="71" t="s">
        <v>10335</v>
      </c>
      <c r="Y3379" s="71" t="s">
        <v>10342</v>
      </c>
      <c r="Z3379" s="71" t="s">
        <v>11806</v>
      </c>
      <c r="AA3379" s="89"/>
      <c r="AB3379" s="89"/>
      <c r="AC3379" s="89"/>
      <c r="AD3379" s="89" t="s">
        <v>14079</v>
      </c>
      <c r="AE3379" s="97"/>
      <c r="AF3379" s="89"/>
      <c r="AG3379" s="89"/>
      <c r="AH3379" s="89"/>
      <c r="AI3379" s="90" t="s">
        <v>10494</v>
      </c>
      <c r="AJ3379" s="79" t="s">
        <v>10346</v>
      </c>
      <c r="AK3379" s="68"/>
      <c r="AL3379" s="68"/>
      <c r="AM3379" s="68"/>
      <c r="AN3379" s="110"/>
      <c r="AO3379" s="110"/>
      <c r="AP3379" s="107"/>
      <c r="AQ3379" s="68"/>
    </row>
    <row r="3380" customFormat="false" ht="17.9" hidden="false" customHeight="false" outlineLevel="0" collapsed="false">
      <c r="B3380" s="1" t="str">
        <f aca="false">поверители!$E3380</f>
        <v>ARHE-0300</v>
      </c>
      <c r="C3380" s="83" t="s">
        <v>6679</v>
      </c>
      <c r="D3380" s="87"/>
      <c r="E3380" s="135" t="s">
        <v>14117</v>
      </c>
      <c r="F3380" s="87"/>
      <c r="G3380" s="84" t="s">
        <v>10335</v>
      </c>
      <c r="H3380" s="134" t="s">
        <v>6682</v>
      </c>
      <c r="I3380" s="67" t="n">
        <v>2015</v>
      </c>
      <c r="J3380" s="89"/>
      <c r="K3380" s="89"/>
      <c r="L3380" s="89"/>
      <c r="M3380" s="89"/>
      <c r="N3380" s="89"/>
      <c r="O3380" s="71" t="s">
        <v>10335</v>
      </c>
      <c r="P3380" s="71"/>
      <c r="Q3380" s="71" t="s">
        <v>10338</v>
      </c>
      <c r="R3380" s="79" t="s">
        <v>10339</v>
      </c>
      <c r="S3380" s="95" t="n">
        <v>45198</v>
      </c>
      <c r="T3380" s="95" t="n">
        <v>45563</v>
      </c>
      <c r="U3380" s="87" t="s">
        <v>10340</v>
      </c>
      <c r="V3380" s="87" t="s">
        <v>10341</v>
      </c>
      <c r="W3380" s="91"/>
      <c r="X3380" s="71" t="s">
        <v>10335</v>
      </c>
      <c r="Y3380" s="71" t="s">
        <v>10342</v>
      </c>
      <c r="Z3380" s="71" t="s">
        <v>10518</v>
      </c>
      <c r="AA3380" s="89"/>
      <c r="AB3380" s="89"/>
      <c r="AC3380" s="89"/>
      <c r="AD3380" s="89" t="s">
        <v>14079</v>
      </c>
      <c r="AE3380" s="97"/>
      <c r="AF3380" s="89"/>
      <c r="AG3380" s="89"/>
      <c r="AH3380" s="89"/>
      <c r="AI3380" s="90" t="s">
        <v>10494</v>
      </c>
      <c r="AJ3380" s="79" t="s">
        <v>10346</v>
      </c>
      <c r="AK3380" s="68"/>
      <c r="AL3380" s="68"/>
      <c r="AM3380" s="68"/>
      <c r="AN3380" s="110"/>
      <c r="AO3380" s="110"/>
      <c r="AP3380" s="107"/>
      <c r="AQ3380" s="68"/>
    </row>
    <row r="3381" customFormat="false" ht="17.9" hidden="false" customHeight="false" outlineLevel="0" collapsed="false">
      <c r="B3381" s="1" t="str">
        <f aca="false">поверители!$E3381</f>
        <v>AREJ-0033</v>
      </c>
      <c r="C3381" s="83" t="s">
        <v>10101</v>
      </c>
      <c r="D3381" s="87"/>
      <c r="E3381" s="135" t="s">
        <v>14118</v>
      </c>
      <c r="F3381" s="87"/>
      <c r="G3381" s="84" t="s">
        <v>10335</v>
      </c>
      <c r="H3381" s="134" t="s">
        <v>6682</v>
      </c>
      <c r="I3381" s="67" t="n">
        <v>2013</v>
      </c>
      <c r="J3381" s="89"/>
      <c r="K3381" s="89"/>
      <c r="L3381" s="89"/>
      <c r="M3381" s="89"/>
      <c r="N3381" s="89"/>
      <c r="O3381" s="71" t="s">
        <v>10335</v>
      </c>
      <c r="P3381" s="71"/>
      <c r="Q3381" s="71" t="s">
        <v>10338</v>
      </c>
      <c r="R3381" s="79" t="s">
        <v>10339</v>
      </c>
      <c r="S3381" s="95" t="n">
        <v>45198</v>
      </c>
      <c r="T3381" s="95" t="n">
        <v>45563</v>
      </c>
      <c r="U3381" s="87" t="s">
        <v>10340</v>
      </c>
      <c r="V3381" s="87" t="s">
        <v>10341</v>
      </c>
      <c r="W3381" s="91"/>
      <c r="X3381" s="71" t="s">
        <v>10335</v>
      </c>
      <c r="Y3381" s="71" t="s">
        <v>10342</v>
      </c>
      <c r="Z3381" s="71" t="s">
        <v>11806</v>
      </c>
      <c r="AA3381" s="89"/>
      <c r="AB3381" s="89"/>
      <c r="AC3381" s="89"/>
      <c r="AD3381" s="89" t="s">
        <v>14079</v>
      </c>
      <c r="AE3381" s="97"/>
      <c r="AF3381" s="89"/>
      <c r="AG3381" s="89"/>
      <c r="AH3381" s="89"/>
      <c r="AI3381" s="90" t="s">
        <v>10494</v>
      </c>
      <c r="AJ3381" s="79" t="s">
        <v>10346</v>
      </c>
      <c r="AK3381" s="68"/>
      <c r="AL3381" s="68"/>
      <c r="AM3381" s="68"/>
      <c r="AN3381" s="110"/>
      <c r="AO3381" s="110"/>
      <c r="AP3381" s="107"/>
      <c r="AQ3381" s="68"/>
    </row>
    <row r="3382" customFormat="false" ht="17.9" hidden="false" customHeight="false" outlineLevel="0" collapsed="false">
      <c r="B3382" s="1" t="str">
        <f aca="false">поверители!$E3382</f>
        <v>ARJD-0299</v>
      </c>
      <c r="C3382" s="83" t="s">
        <v>6679</v>
      </c>
      <c r="D3382" s="87"/>
      <c r="E3382" s="135" t="s">
        <v>14119</v>
      </c>
      <c r="F3382" s="87"/>
      <c r="G3382" s="84" t="s">
        <v>10335</v>
      </c>
      <c r="H3382" s="134" t="s">
        <v>6682</v>
      </c>
      <c r="I3382" s="67" t="n">
        <v>2016</v>
      </c>
      <c r="J3382" s="89"/>
      <c r="K3382" s="89"/>
      <c r="L3382" s="89"/>
      <c r="M3382" s="89"/>
      <c r="N3382" s="89"/>
      <c r="O3382" s="71" t="s">
        <v>10335</v>
      </c>
      <c r="P3382" s="71"/>
      <c r="Q3382" s="71" t="s">
        <v>10338</v>
      </c>
      <c r="R3382" s="79" t="s">
        <v>10339</v>
      </c>
      <c r="S3382" s="95" t="n">
        <v>45198</v>
      </c>
      <c r="T3382" s="95" t="n">
        <v>45563</v>
      </c>
      <c r="U3382" s="87" t="s">
        <v>10340</v>
      </c>
      <c r="V3382" s="87" t="s">
        <v>10341</v>
      </c>
      <c r="W3382" s="91"/>
      <c r="X3382" s="71" t="s">
        <v>10335</v>
      </c>
      <c r="Y3382" s="71" t="s">
        <v>10342</v>
      </c>
      <c r="Z3382" s="71" t="s">
        <v>10518</v>
      </c>
      <c r="AA3382" s="89"/>
      <c r="AB3382" s="89"/>
      <c r="AC3382" s="89"/>
      <c r="AD3382" s="89" t="s">
        <v>14079</v>
      </c>
      <c r="AE3382" s="97"/>
      <c r="AF3382" s="89"/>
      <c r="AG3382" s="89"/>
      <c r="AH3382" s="89"/>
      <c r="AI3382" s="90" t="s">
        <v>10494</v>
      </c>
      <c r="AJ3382" s="79" t="s">
        <v>10346</v>
      </c>
      <c r="AK3382" s="68"/>
      <c r="AL3382" s="68"/>
      <c r="AM3382" s="68"/>
      <c r="AN3382" s="110"/>
      <c r="AO3382" s="110"/>
      <c r="AP3382" s="107"/>
      <c r="AQ3382" s="68"/>
    </row>
    <row r="3383" customFormat="false" ht="17.9" hidden="false" customHeight="false" outlineLevel="0" collapsed="false">
      <c r="B3383" s="1" t="str">
        <f aca="false">поверители!$E3383</f>
        <v>AREJ-0094</v>
      </c>
      <c r="C3383" s="83" t="s">
        <v>10101</v>
      </c>
      <c r="D3383" s="87"/>
      <c r="E3383" s="135" t="s">
        <v>14120</v>
      </c>
      <c r="F3383" s="87"/>
      <c r="G3383" s="84" t="s">
        <v>10335</v>
      </c>
      <c r="H3383" s="134" t="s">
        <v>6682</v>
      </c>
      <c r="I3383" s="67" t="n">
        <v>2013</v>
      </c>
      <c r="J3383" s="89"/>
      <c r="K3383" s="89"/>
      <c r="L3383" s="89"/>
      <c r="M3383" s="89"/>
      <c r="N3383" s="89"/>
      <c r="O3383" s="71" t="s">
        <v>10335</v>
      </c>
      <c r="P3383" s="71"/>
      <c r="Q3383" s="71" t="s">
        <v>10338</v>
      </c>
      <c r="R3383" s="79" t="s">
        <v>10339</v>
      </c>
      <c r="S3383" s="95" t="n">
        <v>45198</v>
      </c>
      <c r="T3383" s="95" t="n">
        <v>45563</v>
      </c>
      <c r="U3383" s="87" t="s">
        <v>10340</v>
      </c>
      <c r="V3383" s="87" t="s">
        <v>10341</v>
      </c>
      <c r="W3383" s="91"/>
      <c r="X3383" s="71" t="s">
        <v>10335</v>
      </c>
      <c r="Y3383" s="71" t="s">
        <v>10342</v>
      </c>
      <c r="Z3383" s="71" t="s">
        <v>11806</v>
      </c>
      <c r="AA3383" s="89"/>
      <c r="AB3383" s="89"/>
      <c r="AC3383" s="89"/>
      <c r="AD3383" s="89" t="s">
        <v>14079</v>
      </c>
      <c r="AE3383" s="97"/>
      <c r="AF3383" s="89"/>
      <c r="AG3383" s="89"/>
      <c r="AH3383" s="89"/>
      <c r="AI3383" s="90" t="s">
        <v>10494</v>
      </c>
      <c r="AJ3383" s="79" t="s">
        <v>10346</v>
      </c>
      <c r="AK3383" s="68"/>
      <c r="AL3383" s="68"/>
      <c r="AM3383" s="68"/>
      <c r="AN3383" s="110"/>
      <c r="AO3383" s="110"/>
      <c r="AP3383" s="107"/>
      <c r="AQ3383" s="68"/>
    </row>
    <row r="3384" customFormat="false" ht="17.9" hidden="false" customHeight="false" outlineLevel="0" collapsed="false">
      <c r="B3384" s="1" t="str">
        <f aca="false">поверители!$E3384</f>
        <v>AREH-0163</v>
      </c>
      <c r="C3384" s="83" t="s">
        <v>10101</v>
      </c>
      <c r="D3384" s="87"/>
      <c r="E3384" s="135" t="s">
        <v>14121</v>
      </c>
      <c r="F3384" s="87"/>
      <c r="G3384" s="84" t="s">
        <v>10335</v>
      </c>
      <c r="H3384" s="134" t="s">
        <v>6682</v>
      </c>
      <c r="I3384" s="67" t="n">
        <v>2013</v>
      </c>
      <c r="J3384" s="89"/>
      <c r="K3384" s="89"/>
      <c r="L3384" s="89"/>
      <c r="M3384" s="89"/>
      <c r="N3384" s="89"/>
      <c r="O3384" s="71" t="s">
        <v>10335</v>
      </c>
      <c r="P3384" s="71"/>
      <c r="Q3384" s="71" t="s">
        <v>10338</v>
      </c>
      <c r="R3384" s="79" t="s">
        <v>10339</v>
      </c>
      <c r="S3384" s="95" t="n">
        <v>45198</v>
      </c>
      <c r="T3384" s="95" t="n">
        <v>45563</v>
      </c>
      <c r="U3384" s="87" t="s">
        <v>10340</v>
      </c>
      <c r="V3384" s="87" t="s">
        <v>10341</v>
      </c>
      <c r="W3384" s="91"/>
      <c r="X3384" s="71" t="s">
        <v>10335</v>
      </c>
      <c r="Y3384" s="71" t="s">
        <v>10342</v>
      </c>
      <c r="Z3384" s="71" t="s">
        <v>11806</v>
      </c>
      <c r="AA3384" s="89"/>
      <c r="AB3384" s="89"/>
      <c r="AC3384" s="89"/>
      <c r="AD3384" s="89" t="s">
        <v>14079</v>
      </c>
      <c r="AE3384" s="97"/>
      <c r="AF3384" s="89"/>
      <c r="AG3384" s="89"/>
      <c r="AH3384" s="89"/>
      <c r="AI3384" s="90" t="s">
        <v>10494</v>
      </c>
      <c r="AJ3384" s="79" t="s">
        <v>10346</v>
      </c>
      <c r="AK3384" s="68"/>
      <c r="AL3384" s="68"/>
      <c r="AM3384" s="68"/>
      <c r="AN3384" s="110"/>
      <c r="AO3384" s="110"/>
      <c r="AP3384" s="107"/>
      <c r="AQ3384" s="68"/>
    </row>
    <row r="3385" customFormat="false" ht="17.9" hidden="false" customHeight="false" outlineLevel="0" collapsed="false">
      <c r="B3385" s="1" t="str">
        <f aca="false">поверители!$E3385</f>
        <v>AREH-0180</v>
      </c>
      <c r="C3385" s="83" t="s">
        <v>10101</v>
      </c>
      <c r="D3385" s="87"/>
      <c r="E3385" s="135" t="s">
        <v>14122</v>
      </c>
      <c r="F3385" s="87"/>
      <c r="G3385" s="84" t="s">
        <v>10335</v>
      </c>
      <c r="H3385" s="134" t="s">
        <v>6682</v>
      </c>
      <c r="I3385" s="67" t="n">
        <v>2013</v>
      </c>
      <c r="J3385" s="89"/>
      <c r="K3385" s="89"/>
      <c r="L3385" s="89"/>
      <c r="M3385" s="89"/>
      <c r="N3385" s="89"/>
      <c r="O3385" s="71" t="s">
        <v>10335</v>
      </c>
      <c r="P3385" s="71"/>
      <c r="Q3385" s="71" t="s">
        <v>10338</v>
      </c>
      <c r="R3385" s="79" t="s">
        <v>10339</v>
      </c>
      <c r="S3385" s="95" t="n">
        <v>45198</v>
      </c>
      <c r="T3385" s="95" t="n">
        <v>45563</v>
      </c>
      <c r="U3385" s="87" t="s">
        <v>10340</v>
      </c>
      <c r="V3385" s="87" t="s">
        <v>10341</v>
      </c>
      <c r="W3385" s="91"/>
      <c r="X3385" s="71" t="s">
        <v>10335</v>
      </c>
      <c r="Y3385" s="71" t="s">
        <v>10342</v>
      </c>
      <c r="Z3385" s="71" t="s">
        <v>11806</v>
      </c>
      <c r="AA3385" s="89"/>
      <c r="AB3385" s="89"/>
      <c r="AC3385" s="89"/>
      <c r="AD3385" s="89" t="s">
        <v>14079</v>
      </c>
      <c r="AE3385" s="97"/>
      <c r="AF3385" s="89"/>
      <c r="AG3385" s="89"/>
      <c r="AH3385" s="89"/>
      <c r="AI3385" s="90" t="s">
        <v>10494</v>
      </c>
      <c r="AJ3385" s="79" t="s">
        <v>10346</v>
      </c>
      <c r="AK3385" s="68"/>
      <c r="AL3385" s="68"/>
      <c r="AM3385" s="68"/>
      <c r="AN3385" s="110"/>
      <c r="AO3385" s="110"/>
      <c r="AP3385" s="107"/>
      <c r="AQ3385" s="68"/>
    </row>
    <row r="3386" customFormat="false" ht="17.9" hidden="false" customHeight="false" outlineLevel="0" collapsed="false">
      <c r="B3386" s="1" t="str">
        <f aca="false">поверители!$E3386</f>
        <v>ARHF-0044</v>
      </c>
      <c r="C3386" s="83" t="s">
        <v>6679</v>
      </c>
      <c r="D3386" s="87"/>
      <c r="E3386" s="135" t="s">
        <v>14123</v>
      </c>
      <c r="F3386" s="87"/>
      <c r="G3386" s="84" t="s">
        <v>10335</v>
      </c>
      <c r="H3386" s="134" t="s">
        <v>6682</v>
      </c>
      <c r="I3386" s="67" t="n">
        <v>2015</v>
      </c>
      <c r="J3386" s="89"/>
      <c r="K3386" s="89"/>
      <c r="L3386" s="89"/>
      <c r="M3386" s="89"/>
      <c r="N3386" s="89"/>
      <c r="O3386" s="71" t="s">
        <v>10335</v>
      </c>
      <c r="P3386" s="71"/>
      <c r="Q3386" s="71" t="s">
        <v>10338</v>
      </c>
      <c r="R3386" s="79" t="s">
        <v>10339</v>
      </c>
      <c r="S3386" s="95" t="n">
        <v>45198</v>
      </c>
      <c r="T3386" s="95" t="n">
        <v>45563</v>
      </c>
      <c r="U3386" s="87" t="s">
        <v>10340</v>
      </c>
      <c r="V3386" s="87" t="s">
        <v>10341</v>
      </c>
      <c r="W3386" s="91"/>
      <c r="X3386" s="71" t="s">
        <v>10335</v>
      </c>
      <c r="Y3386" s="71" t="s">
        <v>10342</v>
      </c>
      <c r="Z3386" s="71" t="s">
        <v>10518</v>
      </c>
      <c r="AA3386" s="89"/>
      <c r="AB3386" s="89"/>
      <c r="AC3386" s="89"/>
      <c r="AD3386" s="89" t="s">
        <v>14079</v>
      </c>
      <c r="AE3386" s="97"/>
      <c r="AF3386" s="89"/>
      <c r="AG3386" s="89"/>
      <c r="AH3386" s="89"/>
      <c r="AI3386" s="90" t="s">
        <v>10494</v>
      </c>
      <c r="AJ3386" s="79" t="s">
        <v>10346</v>
      </c>
      <c r="AK3386" s="68"/>
      <c r="AL3386" s="68"/>
      <c r="AM3386" s="68"/>
      <c r="AN3386" s="110"/>
      <c r="AO3386" s="110"/>
      <c r="AP3386" s="107"/>
      <c r="AQ3386" s="68"/>
    </row>
    <row r="3387" customFormat="false" ht="17.9" hidden="false" customHeight="false" outlineLevel="0" collapsed="false">
      <c r="B3387" s="1" t="str">
        <f aca="false">поверители!$E3387</f>
        <v>AREH-0175</v>
      </c>
      <c r="C3387" s="83" t="s">
        <v>10101</v>
      </c>
      <c r="D3387" s="87"/>
      <c r="E3387" s="135" t="s">
        <v>14124</v>
      </c>
      <c r="F3387" s="87"/>
      <c r="G3387" s="84" t="s">
        <v>10335</v>
      </c>
      <c r="H3387" s="134" t="s">
        <v>6682</v>
      </c>
      <c r="I3387" s="67" t="n">
        <v>2013</v>
      </c>
      <c r="J3387" s="89"/>
      <c r="K3387" s="89"/>
      <c r="L3387" s="89"/>
      <c r="M3387" s="89"/>
      <c r="N3387" s="89"/>
      <c r="O3387" s="71" t="s">
        <v>10335</v>
      </c>
      <c r="P3387" s="71"/>
      <c r="Q3387" s="71" t="s">
        <v>10338</v>
      </c>
      <c r="R3387" s="79" t="s">
        <v>10339</v>
      </c>
      <c r="S3387" s="95" t="n">
        <v>45198</v>
      </c>
      <c r="T3387" s="95" t="n">
        <v>45563</v>
      </c>
      <c r="U3387" s="87" t="s">
        <v>10340</v>
      </c>
      <c r="V3387" s="87" t="s">
        <v>10341</v>
      </c>
      <c r="W3387" s="91"/>
      <c r="X3387" s="71" t="s">
        <v>10335</v>
      </c>
      <c r="Y3387" s="71" t="s">
        <v>10342</v>
      </c>
      <c r="Z3387" s="71" t="s">
        <v>11806</v>
      </c>
      <c r="AA3387" s="89"/>
      <c r="AB3387" s="89"/>
      <c r="AC3387" s="89"/>
      <c r="AD3387" s="89" t="s">
        <v>14079</v>
      </c>
      <c r="AE3387" s="97"/>
      <c r="AF3387" s="89"/>
      <c r="AG3387" s="89"/>
      <c r="AH3387" s="89"/>
      <c r="AI3387" s="90" t="s">
        <v>10494</v>
      </c>
      <c r="AJ3387" s="79" t="s">
        <v>10346</v>
      </c>
      <c r="AK3387" s="68"/>
      <c r="AL3387" s="68"/>
      <c r="AM3387" s="68"/>
      <c r="AN3387" s="110"/>
      <c r="AO3387" s="110"/>
      <c r="AP3387" s="107"/>
      <c r="AQ3387" s="68"/>
    </row>
    <row r="3388" customFormat="false" ht="17.9" hidden="false" customHeight="false" outlineLevel="0" collapsed="false">
      <c r="B3388" s="1" t="str">
        <f aca="false">поверители!$E3388</f>
        <v>AREH-0214</v>
      </c>
      <c r="C3388" s="83" t="s">
        <v>10101</v>
      </c>
      <c r="D3388" s="87"/>
      <c r="E3388" s="135" t="s">
        <v>14125</v>
      </c>
      <c r="F3388" s="87"/>
      <c r="G3388" s="84" t="s">
        <v>10335</v>
      </c>
      <c r="H3388" s="134" t="s">
        <v>6682</v>
      </c>
      <c r="I3388" s="67" t="n">
        <v>2013</v>
      </c>
      <c r="J3388" s="89"/>
      <c r="K3388" s="89"/>
      <c r="L3388" s="89"/>
      <c r="M3388" s="89"/>
      <c r="N3388" s="89"/>
      <c r="O3388" s="71" t="s">
        <v>10335</v>
      </c>
      <c r="P3388" s="71"/>
      <c r="Q3388" s="71" t="s">
        <v>10338</v>
      </c>
      <c r="R3388" s="79" t="s">
        <v>10339</v>
      </c>
      <c r="S3388" s="95" t="n">
        <v>45198</v>
      </c>
      <c r="T3388" s="95" t="n">
        <v>45563</v>
      </c>
      <c r="U3388" s="87" t="s">
        <v>10340</v>
      </c>
      <c r="V3388" s="87" t="s">
        <v>10341</v>
      </c>
      <c r="W3388" s="91"/>
      <c r="X3388" s="71" t="s">
        <v>10335</v>
      </c>
      <c r="Y3388" s="71" t="s">
        <v>10342</v>
      </c>
      <c r="Z3388" s="71" t="s">
        <v>11806</v>
      </c>
      <c r="AA3388" s="89"/>
      <c r="AB3388" s="89"/>
      <c r="AC3388" s="89"/>
      <c r="AD3388" s="89" t="s">
        <v>14079</v>
      </c>
      <c r="AE3388" s="97"/>
      <c r="AF3388" s="89"/>
      <c r="AG3388" s="89"/>
      <c r="AH3388" s="89"/>
      <c r="AI3388" s="90" t="s">
        <v>10494</v>
      </c>
      <c r="AJ3388" s="79" t="s">
        <v>10346</v>
      </c>
      <c r="AK3388" s="68"/>
      <c r="AL3388" s="68"/>
      <c r="AM3388" s="68"/>
      <c r="AN3388" s="110"/>
      <c r="AO3388" s="110"/>
      <c r="AP3388" s="107"/>
      <c r="AQ3388" s="68"/>
    </row>
    <row r="3389" customFormat="false" ht="17.9" hidden="false" customHeight="false" outlineLevel="0" collapsed="false">
      <c r="B3389" s="1" t="str">
        <f aca="false">поверители!$E3389</f>
        <v>AREH-0223</v>
      </c>
      <c r="C3389" s="83" t="s">
        <v>10101</v>
      </c>
      <c r="D3389" s="87"/>
      <c r="E3389" s="135" t="s">
        <v>14126</v>
      </c>
      <c r="F3389" s="87"/>
      <c r="G3389" s="84" t="s">
        <v>10335</v>
      </c>
      <c r="H3389" s="134" t="s">
        <v>6682</v>
      </c>
      <c r="I3389" s="67" t="n">
        <v>2013</v>
      </c>
      <c r="J3389" s="89"/>
      <c r="K3389" s="89"/>
      <c r="L3389" s="89"/>
      <c r="M3389" s="89"/>
      <c r="N3389" s="89"/>
      <c r="O3389" s="71" t="s">
        <v>10335</v>
      </c>
      <c r="P3389" s="71"/>
      <c r="Q3389" s="71" t="s">
        <v>10338</v>
      </c>
      <c r="R3389" s="79" t="s">
        <v>10339</v>
      </c>
      <c r="S3389" s="95" t="n">
        <v>45198</v>
      </c>
      <c r="T3389" s="95" t="n">
        <v>45563</v>
      </c>
      <c r="U3389" s="87" t="s">
        <v>10340</v>
      </c>
      <c r="V3389" s="87" t="s">
        <v>10341</v>
      </c>
      <c r="W3389" s="91"/>
      <c r="X3389" s="71" t="s">
        <v>10335</v>
      </c>
      <c r="Y3389" s="71" t="s">
        <v>10342</v>
      </c>
      <c r="Z3389" s="71" t="s">
        <v>11806</v>
      </c>
      <c r="AA3389" s="89"/>
      <c r="AB3389" s="89"/>
      <c r="AC3389" s="89"/>
      <c r="AD3389" s="89" t="s">
        <v>14079</v>
      </c>
      <c r="AE3389" s="97"/>
      <c r="AF3389" s="89"/>
      <c r="AG3389" s="89"/>
      <c r="AH3389" s="89"/>
      <c r="AI3389" s="90" t="s">
        <v>10494</v>
      </c>
      <c r="AJ3389" s="79" t="s">
        <v>10346</v>
      </c>
      <c r="AK3389" s="68"/>
      <c r="AL3389" s="68"/>
      <c r="AM3389" s="68"/>
      <c r="AN3389" s="110"/>
      <c r="AO3389" s="110"/>
      <c r="AP3389" s="107"/>
      <c r="AQ3389" s="68"/>
    </row>
    <row r="3390" customFormat="false" ht="17.9" hidden="false" customHeight="false" outlineLevel="0" collapsed="false">
      <c r="B3390" s="1" t="str">
        <f aca="false">поверители!$E3390</f>
        <v>AREH-0221</v>
      </c>
      <c r="C3390" s="83" t="s">
        <v>10101</v>
      </c>
      <c r="D3390" s="87"/>
      <c r="E3390" s="135" t="s">
        <v>14127</v>
      </c>
      <c r="F3390" s="87"/>
      <c r="G3390" s="84" t="s">
        <v>10335</v>
      </c>
      <c r="H3390" s="134" t="s">
        <v>6682</v>
      </c>
      <c r="I3390" s="67" t="n">
        <v>2013</v>
      </c>
      <c r="J3390" s="89"/>
      <c r="K3390" s="89"/>
      <c r="L3390" s="89"/>
      <c r="M3390" s="89"/>
      <c r="N3390" s="89"/>
      <c r="O3390" s="71" t="s">
        <v>10335</v>
      </c>
      <c r="P3390" s="71"/>
      <c r="Q3390" s="71" t="s">
        <v>10338</v>
      </c>
      <c r="R3390" s="79" t="s">
        <v>10339</v>
      </c>
      <c r="S3390" s="95" t="n">
        <v>45198</v>
      </c>
      <c r="T3390" s="95" t="n">
        <v>45563</v>
      </c>
      <c r="U3390" s="87" t="s">
        <v>10340</v>
      </c>
      <c r="V3390" s="87" t="s">
        <v>10341</v>
      </c>
      <c r="W3390" s="91"/>
      <c r="X3390" s="71" t="s">
        <v>10335</v>
      </c>
      <c r="Y3390" s="71" t="s">
        <v>10342</v>
      </c>
      <c r="Z3390" s="71" t="s">
        <v>11806</v>
      </c>
      <c r="AA3390" s="89"/>
      <c r="AB3390" s="89"/>
      <c r="AC3390" s="89"/>
      <c r="AD3390" s="89" t="s">
        <v>14079</v>
      </c>
      <c r="AE3390" s="97"/>
      <c r="AF3390" s="89"/>
      <c r="AG3390" s="89"/>
      <c r="AH3390" s="89"/>
      <c r="AI3390" s="90" t="s">
        <v>10494</v>
      </c>
      <c r="AJ3390" s="79" t="s">
        <v>10346</v>
      </c>
      <c r="AK3390" s="68"/>
      <c r="AL3390" s="68"/>
      <c r="AM3390" s="68"/>
      <c r="AN3390" s="110"/>
      <c r="AO3390" s="110"/>
      <c r="AP3390" s="107"/>
      <c r="AQ3390" s="68"/>
    </row>
    <row r="3391" customFormat="false" ht="17.9" hidden="false" customHeight="false" outlineLevel="0" collapsed="false">
      <c r="B3391" s="1" t="str">
        <f aca="false">поверители!$E3391</f>
        <v>AREB-0207</v>
      </c>
      <c r="C3391" s="83" t="s">
        <v>10101</v>
      </c>
      <c r="D3391" s="87"/>
      <c r="E3391" s="135" t="s">
        <v>14128</v>
      </c>
      <c r="F3391" s="87"/>
      <c r="G3391" s="84" t="s">
        <v>10335</v>
      </c>
      <c r="H3391" s="134" t="s">
        <v>6682</v>
      </c>
      <c r="I3391" s="67" t="n">
        <v>2013</v>
      </c>
      <c r="J3391" s="89"/>
      <c r="K3391" s="89"/>
      <c r="L3391" s="89"/>
      <c r="M3391" s="89"/>
      <c r="N3391" s="89"/>
      <c r="O3391" s="71" t="s">
        <v>10335</v>
      </c>
      <c r="P3391" s="71"/>
      <c r="Q3391" s="71" t="s">
        <v>10338</v>
      </c>
      <c r="R3391" s="79" t="s">
        <v>10339</v>
      </c>
      <c r="S3391" s="95" t="n">
        <v>45198</v>
      </c>
      <c r="T3391" s="95" t="n">
        <v>45563</v>
      </c>
      <c r="U3391" s="87" t="s">
        <v>10340</v>
      </c>
      <c r="V3391" s="87" t="s">
        <v>10341</v>
      </c>
      <c r="W3391" s="91"/>
      <c r="X3391" s="71" t="s">
        <v>10335</v>
      </c>
      <c r="Y3391" s="71" t="s">
        <v>10342</v>
      </c>
      <c r="Z3391" s="71" t="s">
        <v>11806</v>
      </c>
      <c r="AA3391" s="89"/>
      <c r="AB3391" s="89"/>
      <c r="AC3391" s="89"/>
      <c r="AD3391" s="89" t="s">
        <v>14079</v>
      </c>
      <c r="AE3391" s="97"/>
      <c r="AF3391" s="89"/>
      <c r="AG3391" s="89"/>
      <c r="AH3391" s="89"/>
      <c r="AI3391" s="90" t="s">
        <v>10494</v>
      </c>
      <c r="AJ3391" s="79" t="s">
        <v>10346</v>
      </c>
      <c r="AK3391" s="68"/>
      <c r="AL3391" s="68"/>
      <c r="AM3391" s="68"/>
      <c r="AN3391" s="110"/>
      <c r="AO3391" s="110"/>
      <c r="AP3391" s="107"/>
      <c r="AQ3391" s="68"/>
    </row>
    <row r="3392" customFormat="false" ht="17.9" hidden="false" customHeight="false" outlineLevel="0" collapsed="false">
      <c r="B3392" s="1" t="str">
        <f aca="false">поверители!$E3392</f>
        <v>AREH-0008</v>
      </c>
      <c r="C3392" s="83" t="s">
        <v>10101</v>
      </c>
      <c r="D3392" s="87"/>
      <c r="E3392" s="135" t="s">
        <v>14129</v>
      </c>
      <c r="F3392" s="87"/>
      <c r="G3392" s="84" t="s">
        <v>10335</v>
      </c>
      <c r="H3392" s="134" t="s">
        <v>6682</v>
      </c>
      <c r="I3392" s="67" t="n">
        <v>2013</v>
      </c>
      <c r="J3392" s="89"/>
      <c r="K3392" s="89"/>
      <c r="L3392" s="89"/>
      <c r="M3392" s="89"/>
      <c r="N3392" s="89"/>
      <c r="O3392" s="71" t="s">
        <v>10335</v>
      </c>
      <c r="P3392" s="71"/>
      <c r="Q3392" s="71" t="s">
        <v>10338</v>
      </c>
      <c r="R3392" s="79" t="s">
        <v>10339</v>
      </c>
      <c r="S3392" s="95" t="n">
        <v>45198</v>
      </c>
      <c r="T3392" s="95" t="n">
        <v>45563</v>
      </c>
      <c r="U3392" s="87" t="s">
        <v>10340</v>
      </c>
      <c r="V3392" s="87" t="s">
        <v>10341</v>
      </c>
      <c r="W3392" s="91"/>
      <c r="X3392" s="71" t="s">
        <v>10335</v>
      </c>
      <c r="Y3392" s="71" t="s">
        <v>10342</v>
      </c>
      <c r="Z3392" s="71" t="s">
        <v>11806</v>
      </c>
      <c r="AA3392" s="89"/>
      <c r="AB3392" s="89"/>
      <c r="AC3392" s="89"/>
      <c r="AD3392" s="89" t="s">
        <v>14079</v>
      </c>
      <c r="AE3392" s="97"/>
      <c r="AF3392" s="89"/>
      <c r="AG3392" s="89"/>
      <c r="AH3392" s="89"/>
      <c r="AI3392" s="90" t="s">
        <v>10494</v>
      </c>
      <c r="AJ3392" s="79" t="s">
        <v>10346</v>
      </c>
      <c r="AK3392" s="68"/>
      <c r="AL3392" s="68"/>
      <c r="AM3392" s="68"/>
      <c r="AN3392" s="110"/>
      <c r="AO3392" s="110"/>
      <c r="AP3392" s="107"/>
      <c r="AQ3392" s="68"/>
    </row>
    <row r="3393" customFormat="false" ht="17.9" hidden="false" customHeight="false" outlineLevel="0" collapsed="false">
      <c r="B3393" s="1" t="str">
        <f aca="false">поверители!$E3393</f>
        <v>AREJ-0083</v>
      </c>
      <c r="C3393" s="83" t="s">
        <v>10101</v>
      </c>
      <c r="D3393" s="87"/>
      <c r="E3393" s="135" t="s">
        <v>14130</v>
      </c>
      <c r="F3393" s="87"/>
      <c r="G3393" s="84" t="s">
        <v>10335</v>
      </c>
      <c r="H3393" s="134" t="s">
        <v>6682</v>
      </c>
      <c r="I3393" s="67" t="n">
        <v>2013</v>
      </c>
      <c r="J3393" s="89"/>
      <c r="K3393" s="89"/>
      <c r="L3393" s="89"/>
      <c r="M3393" s="89"/>
      <c r="N3393" s="89"/>
      <c r="O3393" s="71" t="s">
        <v>10335</v>
      </c>
      <c r="P3393" s="71"/>
      <c r="Q3393" s="71" t="s">
        <v>10338</v>
      </c>
      <c r="R3393" s="79" t="s">
        <v>10339</v>
      </c>
      <c r="S3393" s="95" t="n">
        <v>45198</v>
      </c>
      <c r="T3393" s="95" t="n">
        <v>45563</v>
      </c>
      <c r="U3393" s="87" t="s">
        <v>10340</v>
      </c>
      <c r="V3393" s="87" t="s">
        <v>10341</v>
      </c>
      <c r="W3393" s="91"/>
      <c r="X3393" s="71" t="s">
        <v>10335</v>
      </c>
      <c r="Y3393" s="71" t="s">
        <v>10342</v>
      </c>
      <c r="Z3393" s="71" t="s">
        <v>11806</v>
      </c>
      <c r="AA3393" s="89"/>
      <c r="AB3393" s="89"/>
      <c r="AC3393" s="89"/>
      <c r="AD3393" s="89" t="s">
        <v>14079</v>
      </c>
      <c r="AE3393" s="97"/>
      <c r="AF3393" s="89"/>
      <c r="AG3393" s="89"/>
      <c r="AH3393" s="89"/>
      <c r="AI3393" s="90" t="s">
        <v>10494</v>
      </c>
      <c r="AJ3393" s="79" t="s">
        <v>10346</v>
      </c>
      <c r="AK3393" s="68"/>
      <c r="AL3393" s="68"/>
      <c r="AM3393" s="68"/>
      <c r="AN3393" s="110"/>
      <c r="AO3393" s="110"/>
      <c r="AP3393" s="107"/>
      <c r="AQ3393" s="68"/>
    </row>
    <row r="3394" customFormat="false" ht="17.9" hidden="false" customHeight="false" outlineLevel="0" collapsed="false">
      <c r="B3394" s="1" t="str">
        <f aca="false">поверители!$E3394</f>
        <v>AREJ-0055</v>
      </c>
      <c r="C3394" s="83" t="s">
        <v>10101</v>
      </c>
      <c r="D3394" s="87"/>
      <c r="E3394" s="135" t="s">
        <v>14131</v>
      </c>
      <c r="F3394" s="87"/>
      <c r="G3394" s="84" t="s">
        <v>10335</v>
      </c>
      <c r="H3394" s="134" t="s">
        <v>6682</v>
      </c>
      <c r="I3394" s="67" t="n">
        <v>2013</v>
      </c>
      <c r="J3394" s="89"/>
      <c r="K3394" s="89"/>
      <c r="L3394" s="89"/>
      <c r="M3394" s="89"/>
      <c r="N3394" s="89"/>
      <c r="O3394" s="71" t="s">
        <v>10335</v>
      </c>
      <c r="P3394" s="71"/>
      <c r="Q3394" s="71" t="s">
        <v>10338</v>
      </c>
      <c r="R3394" s="79" t="s">
        <v>10339</v>
      </c>
      <c r="S3394" s="95" t="n">
        <v>45198</v>
      </c>
      <c r="T3394" s="95" t="n">
        <v>45563</v>
      </c>
      <c r="U3394" s="87" t="s">
        <v>10340</v>
      </c>
      <c r="V3394" s="87" t="s">
        <v>10341</v>
      </c>
      <c r="W3394" s="91"/>
      <c r="X3394" s="71" t="s">
        <v>10335</v>
      </c>
      <c r="Y3394" s="71" t="s">
        <v>10342</v>
      </c>
      <c r="Z3394" s="71" t="s">
        <v>11806</v>
      </c>
      <c r="AA3394" s="89"/>
      <c r="AB3394" s="89"/>
      <c r="AC3394" s="89"/>
      <c r="AD3394" s="89" t="s">
        <v>14079</v>
      </c>
      <c r="AE3394" s="97"/>
      <c r="AF3394" s="89"/>
      <c r="AG3394" s="89"/>
      <c r="AH3394" s="89"/>
      <c r="AI3394" s="90" t="s">
        <v>10494</v>
      </c>
      <c r="AJ3394" s="79" t="s">
        <v>10346</v>
      </c>
      <c r="AK3394" s="68"/>
      <c r="AL3394" s="68"/>
      <c r="AM3394" s="68"/>
      <c r="AN3394" s="110"/>
      <c r="AO3394" s="110"/>
      <c r="AP3394" s="107"/>
      <c r="AQ3394" s="68"/>
    </row>
    <row r="3395" customFormat="false" ht="17.9" hidden="false" customHeight="false" outlineLevel="0" collapsed="false">
      <c r="B3395" s="1" t="str">
        <f aca="false">поверители!$E3395</f>
        <v>AREH-0213</v>
      </c>
      <c r="C3395" s="83" t="s">
        <v>10101</v>
      </c>
      <c r="D3395" s="87"/>
      <c r="E3395" s="135" t="s">
        <v>14132</v>
      </c>
      <c r="F3395" s="87"/>
      <c r="G3395" s="84" t="s">
        <v>10335</v>
      </c>
      <c r="H3395" s="134" t="s">
        <v>6682</v>
      </c>
      <c r="I3395" s="67" t="n">
        <v>2013</v>
      </c>
      <c r="J3395" s="89"/>
      <c r="K3395" s="89"/>
      <c r="L3395" s="89"/>
      <c r="M3395" s="89"/>
      <c r="N3395" s="89"/>
      <c r="O3395" s="71" t="s">
        <v>10335</v>
      </c>
      <c r="P3395" s="71"/>
      <c r="Q3395" s="71" t="s">
        <v>10338</v>
      </c>
      <c r="R3395" s="79" t="s">
        <v>10339</v>
      </c>
      <c r="S3395" s="95" t="n">
        <v>45198</v>
      </c>
      <c r="T3395" s="95" t="n">
        <v>45563</v>
      </c>
      <c r="U3395" s="87" t="s">
        <v>10340</v>
      </c>
      <c r="V3395" s="87" t="s">
        <v>10341</v>
      </c>
      <c r="W3395" s="91"/>
      <c r="X3395" s="71" t="s">
        <v>10335</v>
      </c>
      <c r="Y3395" s="71" t="s">
        <v>10342</v>
      </c>
      <c r="Z3395" s="71" t="s">
        <v>11806</v>
      </c>
      <c r="AA3395" s="89"/>
      <c r="AB3395" s="89"/>
      <c r="AC3395" s="89"/>
      <c r="AD3395" s="89" t="s">
        <v>14079</v>
      </c>
      <c r="AE3395" s="97"/>
      <c r="AF3395" s="89"/>
      <c r="AG3395" s="89"/>
      <c r="AH3395" s="89"/>
      <c r="AI3395" s="90" t="s">
        <v>10494</v>
      </c>
      <c r="AJ3395" s="79" t="s">
        <v>10346</v>
      </c>
      <c r="AK3395" s="68"/>
      <c r="AL3395" s="68"/>
      <c r="AM3395" s="68"/>
      <c r="AN3395" s="110"/>
      <c r="AO3395" s="110"/>
      <c r="AP3395" s="107"/>
      <c r="AQ3395" s="68"/>
    </row>
    <row r="3396" customFormat="false" ht="17.9" hidden="false" customHeight="false" outlineLevel="0" collapsed="false">
      <c r="B3396" s="1" t="str">
        <f aca="false">поверители!$E3396</f>
        <v>66312</v>
      </c>
      <c r="C3396" s="83" t="s">
        <v>1633</v>
      </c>
      <c r="D3396" s="71"/>
      <c r="E3396" s="136" t="s">
        <v>14133</v>
      </c>
      <c r="F3396" s="87"/>
      <c r="G3396" s="84" t="s">
        <v>10335</v>
      </c>
      <c r="H3396" s="134" t="s">
        <v>1636</v>
      </c>
      <c r="I3396" s="67" t="n">
        <v>2016</v>
      </c>
      <c r="J3396" s="89"/>
      <c r="K3396" s="89"/>
      <c r="L3396" s="89"/>
      <c r="M3396" s="89"/>
      <c r="N3396" s="89"/>
      <c r="O3396" s="71" t="s">
        <v>10335</v>
      </c>
      <c r="P3396" s="71"/>
      <c r="Q3396" s="71" t="s">
        <v>10338</v>
      </c>
      <c r="R3396" s="79" t="s">
        <v>10339</v>
      </c>
      <c r="S3396" s="95" t="n">
        <v>45198</v>
      </c>
      <c r="T3396" s="95" t="n">
        <v>45563</v>
      </c>
      <c r="U3396" s="87" t="s">
        <v>10340</v>
      </c>
      <c r="V3396" s="87" t="s">
        <v>10341</v>
      </c>
      <c r="W3396" s="91"/>
      <c r="X3396" s="71" t="s">
        <v>10335</v>
      </c>
      <c r="Y3396" s="71" t="s">
        <v>10342</v>
      </c>
      <c r="Z3396" s="71" t="s">
        <v>10486</v>
      </c>
      <c r="AA3396" s="89"/>
      <c r="AB3396" s="89"/>
      <c r="AC3396" s="89"/>
      <c r="AD3396" s="89" t="s">
        <v>14079</v>
      </c>
      <c r="AE3396" s="97"/>
      <c r="AF3396" s="89"/>
      <c r="AG3396" s="89"/>
      <c r="AH3396" s="89"/>
      <c r="AI3396" s="90" t="s">
        <v>10494</v>
      </c>
      <c r="AJ3396" s="79" t="s">
        <v>10346</v>
      </c>
      <c r="AK3396" s="68"/>
      <c r="AL3396" s="68"/>
      <c r="AM3396" s="68"/>
      <c r="AN3396" s="110"/>
      <c r="AO3396" s="110"/>
      <c r="AP3396" s="107"/>
      <c r="AQ3396" s="68"/>
    </row>
    <row r="3397" customFormat="false" ht="17.9" hidden="false" customHeight="false" outlineLevel="0" collapsed="false">
      <c r="B3397" s="1" t="str">
        <f aca="false">поверители!$E3397</f>
        <v>ARDK-0040</v>
      </c>
      <c r="C3397" s="83" t="s">
        <v>10101</v>
      </c>
      <c r="D3397" s="87"/>
      <c r="E3397" s="136" t="s">
        <v>14134</v>
      </c>
      <c r="F3397" s="87"/>
      <c r="G3397" s="84" t="s">
        <v>10335</v>
      </c>
      <c r="H3397" s="134" t="s">
        <v>6682</v>
      </c>
      <c r="I3397" s="67" t="n">
        <v>2012</v>
      </c>
      <c r="J3397" s="89"/>
      <c r="K3397" s="89"/>
      <c r="L3397" s="89"/>
      <c r="M3397" s="89"/>
      <c r="N3397" s="89"/>
      <c r="O3397" s="71" t="s">
        <v>10335</v>
      </c>
      <c r="P3397" s="71"/>
      <c r="Q3397" s="71" t="s">
        <v>10338</v>
      </c>
      <c r="R3397" s="79" t="s">
        <v>10339</v>
      </c>
      <c r="S3397" s="95" t="n">
        <v>45198</v>
      </c>
      <c r="T3397" s="95" t="n">
        <v>45563</v>
      </c>
      <c r="U3397" s="87" t="s">
        <v>10340</v>
      </c>
      <c r="V3397" s="87" t="s">
        <v>10341</v>
      </c>
      <c r="W3397" s="91"/>
      <c r="X3397" s="71" t="s">
        <v>10335</v>
      </c>
      <c r="Y3397" s="71" t="s">
        <v>10342</v>
      </c>
      <c r="Z3397" s="71" t="s">
        <v>11806</v>
      </c>
      <c r="AA3397" s="89"/>
      <c r="AB3397" s="89"/>
      <c r="AC3397" s="89"/>
      <c r="AD3397" s="89" t="s">
        <v>14079</v>
      </c>
      <c r="AE3397" s="97"/>
      <c r="AF3397" s="89"/>
      <c r="AG3397" s="89"/>
      <c r="AH3397" s="89"/>
      <c r="AI3397" s="90" t="s">
        <v>10494</v>
      </c>
      <c r="AJ3397" s="79" t="s">
        <v>10346</v>
      </c>
      <c r="AK3397" s="68"/>
      <c r="AL3397" s="68"/>
      <c r="AM3397" s="68"/>
      <c r="AN3397" s="110"/>
      <c r="AO3397" s="110"/>
      <c r="AP3397" s="107"/>
      <c r="AQ3397" s="68"/>
    </row>
    <row r="3398" customFormat="false" ht="17.9" hidden="false" customHeight="false" outlineLevel="0" collapsed="false">
      <c r="B3398" s="1" t="str">
        <f aca="false">поверители!$E3398</f>
        <v>ARJD-0245</v>
      </c>
      <c r="C3398" s="83" t="s">
        <v>6679</v>
      </c>
      <c r="D3398" s="87"/>
      <c r="E3398" s="136" t="s">
        <v>14135</v>
      </c>
      <c r="F3398" s="87"/>
      <c r="G3398" s="84" t="s">
        <v>10335</v>
      </c>
      <c r="H3398" s="134" t="s">
        <v>6682</v>
      </c>
      <c r="I3398" s="67" t="n">
        <v>2016</v>
      </c>
      <c r="J3398" s="89"/>
      <c r="K3398" s="89"/>
      <c r="L3398" s="89"/>
      <c r="M3398" s="89"/>
      <c r="N3398" s="89"/>
      <c r="O3398" s="71" t="s">
        <v>10335</v>
      </c>
      <c r="P3398" s="71"/>
      <c r="Q3398" s="71" t="s">
        <v>10338</v>
      </c>
      <c r="R3398" s="79" t="s">
        <v>10339</v>
      </c>
      <c r="S3398" s="95" t="n">
        <v>45198</v>
      </c>
      <c r="T3398" s="95" t="n">
        <v>45563</v>
      </c>
      <c r="U3398" s="87" t="s">
        <v>10340</v>
      </c>
      <c r="V3398" s="87" t="s">
        <v>10341</v>
      </c>
      <c r="W3398" s="91"/>
      <c r="X3398" s="71" t="s">
        <v>10335</v>
      </c>
      <c r="Y3398" s="71" t="s">
        <v>10342</v>
      </c>
      <c r="Z3398" s="71" t="s">
        <v>10518</v>
      </c>
      <c r="AA3398" s="89"/>
      <c r="AB3398" s="89"/>
      <c r="AC3398" s="89"/>
      <c r="AD3398" s="89" t="s">
        <v>14079</v>
      </c>
      <c r="AE3398" s="97"/>
      <c r="AF3398" s="89"/>
      <c r="AG3398" s="89"/>
      <c r="AH3398" s="89"/>
      <c r="AI3398" s="90" t="s">
        <v>10488</v>
      </c>
      <c r="AJ3398" s="79" t="s">
        <v>42</v>
      </c>
      <c r="AK3398" s="68"/>
      <c r="AL3398" s="68"/>
      <c r="AM3398" s="68"/>
      <c r="AN3398" s="110"/>
      <c r="AO3398" s="110"/>
      <c r="AP3398" s="107"/>
      <c r="AQ3398" s="68"/>
    </row>
    <row r="3399" customFormat="false" ht="17.9" hidden="false" customHeight="false" outlineLevel="0" collapsed="false">
      <c r="B3399" s="1" t="str">
        <f aca="false">поверители!$E3399</f>
        <v>ARHF-0037</v>
      </c>
      <c r="C3399" s="83" t="s">
        <v>6679</v>
      </c>
      <c r="D3399" s="87"/>
      <c r="E3399" s="65" t="s">
        <v>14136</v>
      </c>
      <c r="F3399" s="87"/>
      <c r="G3399" s="84" t="s">
        <v>10335</v>
      </c>
      <c r="H3399" s="66" t="s">
        <v>6682</v>
      </c>
      <c r="I3399" s="67" t="n">
        <v>2015</v>
      </c>
      <c r="J3399" s="89"/>
      <c r="K3399" s="89"/>
      <c r="L3399" s="89"/>
      <c r="M3399" s="89"/>
      <c r="N3399" s="89"/>
      <c r="O3399" s="71" t="s">
        <v>10335</v>
      </c>
      <c r="P3399" s="71"/>
      <c r="Q3399" s="71" t="s">
        <v>10338</v>
      </c>
      <c r="R3399" s="79" t="s">
        <v>10339</v>
      </c>
      <c r="S3399" s="95" t="n">
        <v>45203</v>
      </c>
      <c r="T3399" s="95" t="n">
        <v>45568</v>
      </c>
      <c r="U3399" s="87" t="s">
        <v>10340</v>
      </c>
      <c r="V3399" s="87" t="s">
        <v>10341</v>
      </c>
      <c r="W3399" s="91"/>
      <c r="X3399" s="71" t="s">
        <v>10335</v>
      </c>
      <c r="Y3399" s="71" t="s">
        <v>10342</v>
      </c>
      <c r="Z3399" s="71" t="s">
        <v>10518</v>
      </c>
      <c r="AA3399" s="89"/>
      <c r="AB3399" s="89"/>
      <c r="AC3399" s="89"/>
      <c r="AD3399" s="89" t="s">
        <v>14079</v>
      </c>
      <c r="AE3399" s="97"/>
      <c r="AF3399" s="89"/>
      <c r="AG3399" s="89"/>
      <c r="AH3399" s="89"/>
      <c r="AI3399" s="90" t="s">
        <v>10494</v>
      </c>
      <c r="AJ3399" s="79" t="s">
        <v>42</v>
      </c>
      <c r="AK3399" s="68"/>
      <c r="AL3399" s="68"/>
      <c r="AM3399" s="68"/>
      <c r="AN3399" s="110"/>
      <c r="AO3399" s="110"/>
      <c r="AP3399" s="107"/>
      <c r="AQ3399" s="68"/>
    </row>
    <row r="3400" customFormat="false" ht="17.9" hidden="false" customHeight="false" outlineLevel="0" collapsed="false">
      <c r="B3400" s="1" t="str">
        <f aca="false">поверители!$E3400</f>
        <v>69855</v>
      </c>
      <c r="C3400" s="83" t="s">
        <v>1633</v>
      </c>
      <c r="D3400" s="87"/>
      <c r="E3400" s="80" t="s">
        <v>2013</v>
      </c>
      <c r="F3400" s="87"/>
      <c r="G3400" s="84" t="s">
        <v>10335</v>
      </c>
      <c r="H3400" s="134" t="s">
        <v>1636</v>
      </c>
      <c r="I3400" s="67" t="n">
        <v>2017</v>
      </c>
      <c r="J3400" s="89"/>
      <c r="K3400" s="89"/>
      <c r="L3400" s="89"/>
      <c r="M3400" s="89"/>
      <c r="N3400" s="89"/>
      <c r="O3400" s="71" t="s">
        <v>10335</v>
      </c>
      <c r="P3400" s="71"/>
      <c r="Q3400" s="71" t="s">
        <v>10338</v>
      </c>
      <c r="R3400" s="79" t="s">
        <v>10339</v>
      </c>
      <c r="S3400" s="95" t="n">
        <v>45203</v>
      </c>
      <c r="T3400" s="95" t="n">
        <v>45568</v>
      </c>
      <c r="U3400" s="87" t="s">
        <v>10340</v>
      </c>
      <c r="V3400" s="87" t="s">
        <v>10341</v>
      </c>
      <c r="W3400" s="91"/>
      <c r="X3400" s="71" t="s">
        <v>10335</v>
      </c>
      <c r="Y3400" s="71" t="s">
        <v>10342</v>
      </c>
      <c r="Z3400" s="71" t="s">
        <v>10486</v>
      </c>
      <c r="AA3400" s="89"/>
      <c r="AB3400" s="89"/>
      <c r="AC3400" s="89"/>
      <c r="AD3400" s="89" t="s">
        <v>14079</v>
      </c>
      <c r="AE3400" s="97"/>
      <c r="AF3400" s="89"/>
      <c r="AG3400" s="89"/>
      <c r="AH3400" s="89"/>
      <c r="AI3400" s="90" t="s">
        <v>10488</v>
      </c>
      <c r="AJ3400" s="79" t="s">
        <v>42</v>
      </c>
      <c r="AK3400" s="68"/>
      <c r="AL3400" s="68"/>
      <c r="AM3400" s="68"/>
      <c r="AN3400" s="110"/>
      <c r="AO3400" s="110"/>
      <c r="AP3400" s="107"/>
      <c r="AQ3400" s="68"/>
    </row>
    <row r="3401" customFormat="false" ht="17.9" hidden="false" customHeight="false" outlineLevel="0" collapsed="false">
      <c r="B3401" s="1" t="n">
        <f aca="false">поверители!$E3401</f>
        <v>27432</v>
      </c>
      <c r="C3401" s="83" t="s">
        <v>6670</v>
      </c>
      <c r="D3401" s="87"/>
      <c r="E3401" s="65" t="n">
        <v>27432</v>
      </c>
      <c r="F3401" s="87"/>
      <c r="G3401" s="84" t="s">
        <v>10335</v>
      </c>
      <c r="H3401" s="134" t="s">
        <v>1636</v>
      </c>
      <c r="I3401" s="67" t="n">
        <v>2011</v>
      </c>
      <c r="J3401" s="89"/>
      <c r="K3401" s="89"/>
      <c r="L3401" s="89"/>
      <c r="M3401" s="89"/>
      <c r="N3401" s="89"/>
      <c r="O3401" s="71" t="s">
        <v>10335</v>
      </c>
      <c r="P3401" s="71"/>
      <c r="Q3401" s="71" t="s">
        <v>10338</v>
      </c>
      <c r="R3401" s="79" t="s">
        <v>10339</v>
      </c>
      <c r="S3401" s="95" t="n">
        <v>45208</v>
      </c>
      <c r="T3401" s="95" t="n">
        <v>45573</v>
      </c>
      <c r="U3401" s="87" t="s">
        <v>10340</v>
      </c>
      <c r="V3401" s="87" t="s">
        <v>10341</v>
      </c>
      <c r="W3401" s="91"/>
      <c r="X3401" s="71" t="s">
        <v>10335</v>
      </c>
      <c r="Y3401" s="71" t="s">
        <v>10342</v>
      </c>
      <c r="Z3401" s="71" t="s">
        <v>10501</v>
      </c>
      <c r="AA3401" s="89"/>
      <c r="AB3401" s="89"/>
      <c r="AC3401" s="89"/>
      <c r="AD3401" s="89" t="s">
        <v>14079</v>
      </c>
      <c r="AE3401" s="97"/>
      <c r="AF3401" s="89"/>
      <c r="AG3401" s="89"/>
      <c r="AH3401" s="89"/>
      <c r="AI3401" s="90" t="s">
        <v>10488</v>
      </c>
      <c r="AJ3401" s="79" t="s">
        <v>10346</v>
      </c>
      <c r="AK3401" s="68"/>
      <c r="AL3401" s="68"/>
      <c r="AM3401" s="68"/>
      <c r="AN3401" s="110"/>
      <c r="AO3401" s="110"/>
      <c r="AP3401" s="107"/>
      <c r="AQ3401" s="68"/>
    </row>
    <row r="3402" customFormat="false" ht="17.9" hidden="false" customHeight="false" outlineLevel="0" collapsed="false">
      <c r="B3402" s="1" t="str">
        <f aca="false">поверители!$E3402</f>
        <v>27570</v>
      </c>
      <c r="C3402" s="83" t="s">
        <v>6670</v>
      </c>
      <c r="D3402" s="87"/>
      <c r="E3402" s="80" t="s">
        <v>14137</v>
      </c>
      <c r="F3402" s="87"/>
      <c r="G3402" s="84" t="s">
        <v>10335</v>
      </c>
      <c r="H3402" s="134" t="s">
        <v>1636</v>
      </c>
      <c r="I3402" s="67" t="n">
        <v>2011</v>
      </c>
      <c r="J3402" s="89"/>
      <c r="K3402" s="89"/>
      <c r="L3402" s="89"/>
      <c r="M3402" s="89"/>
      <c r="N3402" s="89"/>
      <c r="O3402" s="71" t="s">
        <v>10335</v>
      </c>
      <c r="P3402" s="71"/>
      <c r="Q3402" s="71" t="s">
        <v>10338</v>
      </c>
      <c r="R3402" s="79" t="s">
        <v>10339</v>
      </c>
      <c r="S3402" s="95" t="n">
        <v>45208</v>
      </c>
      <c r="T3402" s="95" t="n">
        <v>45573</v>
      </c>
      <c r="U3402" s="87" t="s">
        <v>10340</v>
      </c>
      <c r="V3402" s="87" t="s">
        <v>10341</v>
      </c>
      <c r="W3402" s="91"/>
      <c r="X3402" s="71" t="s">
        <v>10335</v>
      </c>
      <c r="Y3402" s="71" t="s">
        <v>10342</v>
      </c>
      <c r="Z3402" s="71" t="s">
        <v>10501</v>
      </c>
      <c r="AA3402" s="89"/>
      <c r="AB3402" s="89"/>
      <c r="AC3402" s="89"/>
      <c r="AD3402" s="89" t="s">
        <v>14079</v>
      </c>
      <c r="AE3402" s="97"/>
      <c r="AF3402" s="89"/>
      <c r="AG3402" s="89"/>
      <c r="AH3402" s="89"/>
      <c r="AI3402" s="90" t="s">
        <v>10488</v>
      </c>
      <c r="AJ3402" s="79" t="s">
        <v>10346</v>
      </c>
      <c r="AK3402" s="68"/>
      <c r="AL3402" s="68"/>
      <c r="AM3402" s="68"/>
      <c r="AN3402" s="110"/>
      <c r="AO3402" s="110"/>
      <c r="AP3402" s="107"/>
      <c r="AQ3402" s="68"/>
    </row>
    <row r="3403" customFormat="false" ht="17.9" hidden="false" customHeight="false" outlineLevel="0" collapsed="false">
      <c r="B3403" s="1" t="n">
        <f aca="false">поверители!$E3403</f>
        <v>27463</v>
      </c>
      <c r="C3403" s="83" t="s">
        <v>6670</v>
      </c>
      <c r="D3403" s="87"/>
      <c r="E3403" s="65" t="n">
        <v>27463</v>
      </c>
      <c r="F3403" s="87"/>
      <c r="G3403" s="84" t="s">
        <v>10335</v>
      </c>
      <c r="H3403" s="134" t="s">
        <v>1636</v>
      </c>
      <c r="I3403" s="67" t="n">
        <v>2011</v>
      </c>
      <c r="J3403" s="89"/>
      <c r="K3403" s="89"/>
      <c r="L3403" s="89"/>
      <c r="M3403" s="89"/>
      <c r="N3403" s="89"/>
      <c r="O3403" s="71" t="s">
        <v>10335</v>
      </c>
      <c r="P3403" s="71"/>
      <c r="Q3403" s="71" t="s">
        <v>10338</v>
      </c>
      <c r="R3403" s="79" t="s">
        <v>10339</v>
      </c>
      <c r="S3403" s="95" t="n">
        <v>45208</v>
      </c>
      <c r="T3403" s="95" t="n">
        <v>45573</v>
      </c>
      <c r="U3403" s="87" t="s">
        <v>10340</v>
      </c>
      <c r="V3403" s="87" t="s">
        <v>10341</v>
      </c>
      <c r="W3403" s="91"/>
      <c r="X3403" s="71" t="s">
        <v>10335</v>
      </c>
      <c r="Y3403" s="71" t="s">
        <v>10342</v>
      </c>
      <c r="Z3403" s="71" t="s">
        <v>10501</v>
      </c>
      <c r="AA3403" s="89"/>
      <c r="AB3403" s="89"/>
      <c r="AC3403" s="89"/>
      <c r="AD3403" s="89" t="s">
        <v>14079</v>
      </c>
      <c r="AE3403" s="97"/>
      <c r="AF3403" s="89"/>
      <c r="AG3403" s="89"/>
      <c r="AH3403" s="89"/>
      <c r="AI3403" s="90" t="s">
        <v>10488</v>
      </c>
      <c r="AJ3403" s="79" t="s">
        <v>10346</v>
      </c>
      <c r="AK3403" s="68"/>
      <c r="AL3403" s="68"/>
      <c r="AM3403" s="68"/>
      <c r="AN3403" s="110"/>
      <c r="AO3403" s="110"/>
      <c r="AP3403" s="107"/>
      <c r="AQ3403" s="68"/>
    </row>
    <row r="3404" customFormat="false" ht="17.9" hidden="false" customHeight="false" outlineLevel="0" collapsed="false">
      <c r="B3404" s="1" t="str">
        <f aca="false">поверители!$E3404</f>
        <v>27483</v>
      </c>
      <c r="C3404" s="83" t="s">
        <v>6670</v>
      </c>
      <c r="D3404" s="87"/>
      <c r="E3404" s="80" t="s">
        <v>14138</v>
      </c>
      <c r="F3404" s="87"/>
      <c r="G3404" s="84" t="s">
        <v>10335</v>
      </c>
      <c r="H3404" s="134" t="s">
        <v>1636</v>
      </c>
      <c r="I3404" s="67" t="n">
        <v>2011</v>
      </c>
      <c r="J3404" s="89"/>
      <c r="K3404" s="89"/>
      <c r="L3404" s="89"/>
      <c r="M3404" s="89"/>
      <c r="N3404" s="89"/>
      <c r="O3404" s="71" t="s">
        <v>10335</v>
      </c>
      <c r="P3404" s="71"/>
      <c r="Q3404" s="71" t="s">
        <v>10338</v>
      </c>
      <c r="R3404" s="79" t="s">
        <v>10339</v>
      </c>
      <c r="S3404" s="95" t="n">
        <v>45208</v>
      </c>
      <c r="T3404" s="95" t="n">
        <v>45573</v>
      </c>
      <c r="U3404" s="87" t="s">
        <v>10340</v>
      </c>
      <c r="V3404" s="87" t="s">
        <v>10341</v>
      </c>
      <c r="W3404" s="91"/>
      <c r="X3404" s="71" t="s">
        <v>10335</v>
      </c>
      <c r="Y3404" s="71" t="s">
        <v>10342</v>
      </c>
      <c r="Z3404" s="71" t="s">
        <v>10501</v>
      </c>
      <c r="AA3404" s="89"/>
      <c r="AB3404" s="89"/>
      <c r="AC3404" s="89"/>
      <c r="AD3404" s="89" t="s">
        <v>14079</v>
      </c>
      <c r="AE3404" s="97"/>
      <c r="AF3404" s="89"/>
      <c r="AG3404" s="89"/>
      <c r="AH3404" s="89"/>
      <c r="AI3404" s="90" t="s">
        <v>10488</v>
      </c>
      <c r="AJ3404" s="79" t="s">
        <v>42</v>
      </c>
      <c r="AK3404" s="68"/>
      <c r="AL3404" s="68"/>
      <c r="AM3404" s="68"/>
      <c r="AN3404" s="110"/>
      <c r="AO3404" s="110"/>
      <c r="AP3404" s="107"/>
      <c r="AQ3404" s="68"/>
    </row>
    <row r="3405" customFormat="false" ht="17.9" hidden="false" customHeight="false" outlineLevel="0" collapsed="false">
      <c r="B3405" s="1" t="str">
        <f aca="false">поверители!$E3405</f>
        <v>27430</v>
      </c>
      <c r="C3405" s="83" t="s">
        <v>6670</v>
      </c>
      <c r="D3405" s="87"/>
      <c r="E3405" s="80" t="s">
        <v>14139</v>
      </c>
      <c r="F3405" s="87"/>
      <c r="G3405" s="84" t="s">
        <v>10335</v>
      </c>
      <c r="H3405" s="134" t="s">
        <v>1636</v>
      </c>
      <c r="I3405" s="67" t="n">
        <v>2011</v>
      </c>
      <c r="J3405" s="89"/>
      <c r="K3405" s="89"/>
      <c r="L3405" s="89"/>
      <c r="M3405" s="89"/>
      <c r="N3405" s="89"/>
      <c r="O3405" s="71" t="s">
        <v>10335</v>
      </c>
      <c r="P3405" s="71"/>
      <c r="Q3405" s="71" t="s">
        <v>10338</v>
      </c>
      <c r="R3405" s="79" t="s">
        <v>10339</v>
      </c>
      <c r="S3405" s="95" t="n">
        <v>45208</v>
      </c>
      <c r="T3405" s="95" t="n">
        <v>45573</v>
      </c>
      <c r="U3405" s="87" t="s">
        <v>10340</v>
      </c>
      <c r="V3405" s="87" t="s">
        <v>10341</v>
      </c>
      <c r="W3405" s="91"/>
      <c r="X3405" s="71" t="s">
        <v>10335</v>
      </c>
      <c r="Y3405" s="71" t="s">
        <v>10342</v>
      </c>
      <c r="Z3405" s="71" t="s">
        <v>10501</v>
      </c>
      <c r="AA3405" s="89"/>
      <c r="AB3405" s="89"/>
      <c r="AC3405" s="89"/>
      <c r="AD3405" s="89" t="s">
        <v>14079</v>
      </c>
      <c r="AE3405" s="97"/>
      <c r="AF3405" s="89"/>
      <c r="AG3405" s="89"/>
      <c r="AH3405" s="89"/>
      <c r="AI3405" s="90" t="s">
        <v>10488</v>
      </c>
      <c r="AJ3405" s="79" t="s">
        <v>42</v>
      </c>
      <c r="AK3405" s="68"/>
      <c r="AL3405" s="68"/>
      <c r="AM3405" s="68"/>
      <c r="AN3405" s="110"/>
      <c r="AO3405" s="110"/>
      <c r="AP3405" s="107"/>
      <c r="AQ3405" s="68"/>
    </row>
    <row r="3406" customFormat="false" ht="17.9" hidden="false" customHeight="false" outlineLevel="0" collapsed="false">
      <c r="B3406" s="1" t="str">
        <f aca="false">поверители!$E3406</f>
        <v>ARHE-0284</v>
      </c>
      <c r="C3406" s="83" t="s">
        <v>6679</v>
      </c>
      <c r="D3406" s="87"/>
      <c r="E3406" s="65" t="s">
        <v>14140</v>
      </c>
      <c r="F3406" s="87"/>
      <c r="G3406" s="84" t="s">
        <v>10335</v>
      </c>
      <c r="H3406" s="66" t="s">
        <v>6682</v>
      </c>
      <c r="I3406" s="67" t="n">
        <v>2015</v>
      </c>
      <c r="J3406" s="89"/>
      <c r="K3406" s="89"/>
      <c r="L3406" s="89"/>
      <c r="M3406" s="89"/>
      <c r="N3406" s="89"/>
      <c r="O3406" s="71" t="s">
        <v>10335</v>
      </c>
      <c r="P3406" s="71"/>
      <c r="Q3406" s="71" t="s">
        <v>10338</v>
      </c>
      <c r="R3406" s="79" t="s">
        <v>10339</v>
      </c>
      <c r="S3406" s="95" t="n">
        <v>45209</v>
      </c>
      <c r="T3406" s="95" t="n">
        <v>45574</v>
      </c>
      <c r="U3406" s="87" t="s">
        <v>10340</v>
      </c>
      <c r="V3406" s="87" t="s">
        <v>10341</v>
      </c>
      <c r="W3406" s="91"/>
      <c r="X3406" s="71" t="s">
        <v>10335</v>
      </c>
      <c r="Y3406" s="71" t="s">
        <v>10342</v>
      </c>
      <c r="Z3406" s="71" t="s">
        <v>10518</v>
      </c>
      <c r="AA3406" s="89"/>
      <c r="AB3406" s="89"/>
      <c r="AC3406" s="89"/>
      <c r="AD3406" s="89" t="s">
        <v>14079</v>
      </c>
      <c r="AE3406" s="97"/>
      <c r="AF3406" s="89"/>
      <c r="AG3406" s="89"/>
      <c r="AH3406" s="89"/>
      <c r="AI3406" s="90" t="s">
        <v>10494</v>
      </c>
      <c r="AJ3406" s="79" t="s">
        <v>10346</v>
      </c>
      <c r="AK3406" s="68"/>
      <c r="AL3406" s="68"/>
      <c r="AM3406" s="68"/>
      <c r="AN3406" s="110"/>
      <c r="AO3406" s="110"/>
      <c r="AP3406" s="107"/>
      <c r="AQ3406" s="68"/>
    </row>
    <row r="3407" customFormat="false" ht="17.9" hidden="false" customHeight="false" outlineLevel="0" collapsed="false">
      <c r="B3407" s="1" t="str">
        <f aca="false">поверители!$E3407</f>
        <v>ARHF-0009</v>
      </c>
      <c r="C3407" s="83" t="s">
        <v>6679</v>
      </c>
      <c r="D3407" s="87"/>
      <c r="E3407" s="80" t="s">
        <v>14141</v>
      </c>
      <c r="F3407" s="87"/>
      <c r="G3407" s="84" t="s">
        <v>10335</v>
      </c>
      <c r="H3407" s="66" t="s">
        <v>6682</v>
      </c>
      <c r="I3407" s="67" t="n">
        <v>2015</v>
      </c>
      <c r="J3407" s="89"/>
      <c r="K3407" s="89"/>
      <c r="L3407" s="89"/>
      <c r="M3407" s="89"/>
      <c r="N3407" s="89"/>
      <c r="O3407" s="71" t="s">
        <v>10335</v>
      </c>
      <c r="P3407" s="71"/>
      <c r="Q3407" s="71" t="s">
        <v>10338</v>
      </c>
      <c r="R3407" s="79" t="s">
        <v>10339</v>
      </c>
      <c r="S3407" s="95" t="n">
        <v>45209</v>
      </c>
      <c r="T3407" s="95" t="n">
        <v>45574</v>
      </c>
      <c r="U3407" s="87" t="s">
        <v>10340</v>
      </c>
      <c r="V3407" s="87" t="s">
        <v>10341</v>
      </c>
      <c r="W3407" s="91"/>
      <c r="X3407" s="71" t="s">
        <v>10335</v>
      </c>
      <c r="Y3407" s="71" t="s">
        <v>10342</v>
      </c>
      <c r="Z3407" s="71" t="s">
        <v>10518</v>
      </c>
      <c r="AA3407" s="89"/>
      <c r="AB3407" s="89"/>
      <c r="AC3407" s="89"/>
      <c r="AD3407" s="89" t="s">
        <v>14079</v>
      </c>
      <c r="AE3407" s="97"/>
      <c r="AF3407" s="89"/>
      <c r="AG3407" s="89"/>
      <c r="AH3407" s="89"/>
      <c r="AI3407" s="90" t="s">
        <v>10494</v>
      </c>
      <c r="AJ3407" s="79" t="s">
        <v>10346</v>
      </c>
      <c r="AK3407" s="68"/>
      <c r="AL3407" s="68"/>
      <c r="AM3407" s="68"/>
      <c r="AN3407" s="110"/>
      <c r="AO3407" s="110"/>
      <c r="AP3407" s="107"/>
      <c r="AQ3407" s="68"/>
    </row>
    <row r="3408" customFormat="false" ht="17.9" hidden="false" customHeight="false" outlineLevel="0" collapsed="false">
      <c r="B3408" s="1" t="str">
        <f aca="false">поверители!$E3408</f>
        <v>AREJ-0114</v>
      </c>
      <c r="C3408" s="83" t="s">
        <v>10101</v>
      </c>
      <c r="D3408" s="87"/>
      <c r="E3408" s="65" t="s">
        <v>14142</v>
      </c>
      <c r="F3408" s="87"/>
      <c r="G3408" s="84" t="s">
        <v>10335</v>
      </c>
      <c r="H3408" s="66" t="s">
        <v>6682</v>
      </c>
      <c r="I3408" s="67" t="n">
        <v>2013</v>
      </c>
      <c r="J3408" s="89"/>
      <c r="K3408" s="89"/>
      <c r="L3408" s="89"/>
      <c r="M3408" s="89"/>
      <c r="N3408" s="89"/>
      <c r="O3408" s="71" t="s">
        <v>10335</v>
      </c>
      <c r="P3408" s="71"/>
      <c r="Q3408" s="71" t="s">
        <v>10338</v>
      </c>
      <c r="R3408" s="79" t="s">
        <v>10339</v>
      </c>
      <c r="S3408" s="95" t="n">
        <v>45209</v>
      </c>
      <c r="T3408" s="95" t="n">
        <v>45574</v>
      </c>
      <c r="U3408" s="87" t="s">
        <v>10340</v>
      </c>
      <c r="V3408" s="87" t="s">
        <v>10341</v>
      </c>
      <c r="W3408" s="91"/>
      <c r="X3408" s="71" t="s">
        <v>10335</v>
      </c>
      <c r="Y3408" s="71" t="s">
        <v>10342</v>
      </c>
      <c r="Z3408" s="71" t="s">
        <v>11806</v>
      </c>
      <c r="AA3408" s="89"/>
      <c r="AB3408" s="89"/>
      <c r="AC3408" s="89"/>
      <c r="AD3408" s="89" t="s">
        <v>14079</v>
      </c>
      <c r="AE3408" s="97"/>
      <c r="AF3408" s="89"/>
      <c r="AG3408" s="89"/>
      <c r="AH3408" s="89"/>
      <c r="AI3408" s="90" t="s">
        <v>10494</v>
      </c>
      <c r="AJ3408" s="79" t="s">
        <v>10346</v>
      </c>
      <c r="AK3408" s="68"/>
      <c r="AL3408" s="68"/>
      <c r="AM3408" s="68"/>
      <c r="AN3408" s="110"/>
      <c r="AO3408" s="110"/>
      <c r="AP3408" s="107"/>
      <c r="AQ3408" s="68"/>
    </row>
    <row r="3409" customFormat="false" ht="17.9" hidden="false" customHeight="false" outlineLevel="0" collapsed="false">
      <c r="B3409" s="1" t="str">
        <f aca="false">поверители!$E3409</f>
        <v>AREH-0210</v>
      </c>
      <c r="C3409" s="83" t="s">
        <v>10101</v>
      </c>
      <c r="D3409" s="87"/>
      <c r="E3409" s="80" t="s">
        <v>14143</v>
      </c>
      <c r="F3409" s="87"/>
      <c r="G3409" s="84" t="s">
        <v>10335</v>
      </c>
      <c r="H3409" s="66" t="s">
        <v>6682</v>
      </c>
      <c r="I3409" s="67" t="n">
        <v>2013</v>
      </c>
      <c r="J3409" s="89"/>
      <c r="K3409" s="89"/>
      <c r="L3409" s="89"/>
      <c r="M3409" s="89"/>
      <c r="N3409" s="89"/>
      <c r="O3409" s="71" t="s">
        <v>10335</v>
      </c>
      <c r="P3409" s="71"/>
      <c r="Q3409" s="71" t="s">
        <v>10338</v>
      </c>
      <c r="R3409" s="79" t="s">
        <v>10339</v>
      </c>
      <c r="S3409" s="95" t="n">
        <v>45209</v>
      </c>
      <c r="T3409" s="95" t="n">
        <v>45574</v>
      </c>
      <c r="U3409" s="87" t="s">
        <v>10340</v>
      </c>
      <c r="V3409" s="87" t="s">
        <v>10341</v>
      </c>
      <c r="W3409" s="91"/>
      <c r="X3409" s="71" t="s">
        <v>10335</v>
      </c>
      <c r="Y3409" s="71" t="s">
        <v>10342</v>
      </c>
      <c r="Z3409" s="71" t="s">
        <v>11806</v>
      </c>
      <c r="AA3409" s="89"/>
      <c r="AB3409" s="89"/>
      <c r="AC3409" s="89"/>
      <c r="AD3409" s="89" t="s">
        <v>14079</v>
      </c>
      <c r="AE3409" s="97"/>
      <c r="AF3409" s="89"/>
      <c r="AG3409" s="89"/>
      <c r="AH3409" s="89"/>
      <c r="AI3409" s="90" t="s">
        <v>10494</v>
      </c>
      <c r="AJ3409" s="79" t="s">
        <v>42</v>
      </c>
      <c r="AK3409" s="68"/>
      <c r="AL3409" s="68"/>
      <c r="AM3409" s="68"/>
      <c r="AN3409" s="110"/>
      <c r="AO3409" s="110"/>
      <c r="AP3409" s="107"/>
      <c r="AQ3409" s="68"/>
    </row>
    <row r="3410" customFormat="false" ht="17.9" hidden="false" customHeight="false" outlineLevel="0" collapsed="false">
      <c r="B3410" s="1" t="str">
        <f aca="false">поверители!$E3410</f>
        <v>AREJ-0065</v>
      </c>
      <c r="C3410" s="83" t="s">
        <v>10101</v>
      </c>
      <c r="D3410" s="87"/>
      <c r="E3410" s="80" t="s">
        <v>14144</v>
      </c>
      <c r="F3410" s="87"/>
      <c r="G3410" s="84" t="s">
        <v>10335</v>
      </c>
      <c r="H3410" s="66" t="s">
        <v>6682</v>
      </c>
      <c r="I3410" s="67" t="n">
        <v>2013</v>
      </c>
      <c r="J3410" s="89"/>
      <c r="K3410" s="89"/>
      <c r="L3410" s="89"/>
      <c r="M3410" s="89"/>
      <c r="N3410" s="89"/>
      <c r="O3410" s="71" t="s">
        <v>10335</v>
      </c>
      <c r="P3410" s="71"/>
      <c r="Q3410" s="71" t="s">
        <v>10338</v>
      </c>
      <c r="R3410" s="79" t="s">
        <v>10339</v>
      </c>
      <c r="S3410" s="95" t="n">
        <v>45209</v>
      </c>
      <c r="T3410" s="95" t="n">
        <v>45574</v>
      </c>
      <c r="U3410" s="87" t="s">
        <v>10340</v>
      </c>
      <c r="V3410" s="87" t="s">
        <v>10341</v>
      </c>
      <c r="W3410" s="91"/>
      <c r="X3410" s="71" t="s">
        <v>10335</v>
      </c>
      <c r="Y3410" s="71" t="s">
        <v>10342</v>
      </c>
      <c r="Z3410" s="71" t="s">
        <v>11806</v>
      </c>
      <c r="AA3410" s="89"/>
      <c r="AB3410" s="89"/>
      <c r="AC3410" s="89"/>
      <c r="AD3410" s="89" t="s">
        <v>14079</v>
      </c>
      <c r="AE3410" s="97"/>
      <c r="AF3410" s="89"/>
      <c r="AG3410" s="89"/>
      <c r="AH3410" s="89"/>
      <c r="AI3410" s="90" t="s">
        <v>10494</v>
      </c>
      <c r="AJ3410" s="79" t="s">
        <v>42</v>
      </c>
      <c r="AK3410" s="68"/>
      <c r="AL3410" s="68"/>
      <c r="AM3410" s="68"/>
      <c r="AN3410" s="110"/>
      <c r="AO3410" s="110"/>
      <c r="AP3410" s="107"/>
      <c r="AQ3410" s="68"/>
    </row>
    <row r="3411" customFormat="false" ht="17.9" hidden="false" customHeight="false" outlineLevel="0" collapsed="false">
      <c r="B3411" s="1" t="str">
        <f aca="false">поверители!$E3411</f>
        <v>AREH-0195</v>
      </c>
      <c r="C3411" s="83" t="s">
        <v>10101</v>
      </c>
      <c r="D3411" s="87"/>
      <c r="E3411" s="80" t="s">
        <v>14145</v>
      </c>
      <c r="F3411" s="87"/>
      <c r="G3411" s="84" t="s">
        <v>10335</v>
      </c>
      <c r="H3411" s="66" t="s">
        <v>6682</v>
      </c>
      <c r="I3411" s="67" t="n">
        <v>2013</v>
      </c>
      <c r="J3411" s="89"/>
      <c r="K3411" s="89"/>
      <c r="L3411" s="89"/>
      <c r="M3411" s="89"/>
      <c r="N3411" s="89"/>
      <c r="O3411" s="71" t="s">
        <v>10335</v>
      </c>
      <c r="P3411" s="71"/>
      <c r="Q3411" s="71" t="s">
        <v>10338</v>
      </c>
      <c r="R3411" s="79" t="s">
        <v>10339</v>
      </c>
      <c r="S3411" s="95" t="n">
        <v>45209</v>
      </c>
      <c r="T3411" s="95" t="n">
        <v>45574</v>
      </c>
      <c r="U3411" s="87" t="s">
        <v>10340</v>
      </c>
      <c r="V3411" s="87" t="s">
        <v>10341</v>
      </c>
      <c r="W3411" s="91"/>
      <c r="X3411" s="71" t="s">
        <v>10335</v>
      </c>
      <c r="Y3411" s="71" t="s">
        <v>10342</v>
      </c>
      <c r="Z3411" s="71" t="s">
        <v>11806</v>
      </c>
      <c r="AA3411" s="89"/>
      <c r="AB3411" s="89"/>
      <c r="AC3411" s="89"/>
      <c r="AD3411" s="89" t="s">
        <v>14079</v>
      </c>
      <c r="AE3411" s="97"/>
      <c r="AF3411" s="89"/>
      <c r="AG3411" s="89"/>
      <c r="AH3411" s="89"/>
      <c r="AI3411" s="90" t="s">
        <v>10494</v>
      </c>
      <c r="AJ3411" s="79" t="s">
        <v>42</v>
      </c>
      <c r="AK3411" s="68"/>
      <c r="AL3411" s="68"/>
      <c r="AM3411" s="68"/>
      <c r="AN3411" s="110"/>
      <c r="AO3411" s="110"/>
      <c r="AP3411" s="107"/>
      <c r="AQ3411" s="68"/>
    </row>
    <row r="3412" customFormat="false" ht="16.4" hidden="false" customHeight="false" outlineLevel="0" collapsed="false">
      <c r="B3412" s="1" t="str">
        <f aca="false">поверители!$E3412</f>
        <v>0803995</v>
      </c>
      <c r="C3412" s="64" t="s">
        <v>3436</v>
      </c>
      <c r="D3412" s="63"/>
      <c r="E3412" s="67" t="s">
        <v>14146</v>
      </c>
      <c r="F3412" s="63"/>
      <c r="G3412" s="63" t="s">
        <v>10335</v>
      </c>
      <c r="H3412" s="137" t="s">
        <v>14147</v>
      </c>
      <c r="I3412" s="67" t="s">
        <v>10374</v>
      </c>
      <c r="J3412" s="76"/>
      <c r="K3412" s="76"/>
      <c r="L3412" s="76"/>
      <c r="M3412" s="76"/>
      <c r="N3412" s="76"/>
      <c r="O3412" s="71" t="s">
        <v>10335</v>
      </c>
      <c r="P3412" s="71"/>
      <c r="Q3412" s="71" t="s">
        <v>10338</v>
      </c>
      <c r="R3412" s="79" t="s">
        <v>10339</v>
      </c>
      <c r="S3412" s="74" t="n">
        <v>45195</v>
      </c>
      <c r="T3412" s="74" t="n">
        <v>45925</v>
      </c>
      <c r="U3412" s="87" t="s">
        <v>10340</v>
      </c>
      <c r="V3412" s="87" t="s">
        <v>10341</v>
      </c>
      <c r="W3412" s="76"/>
      <c r="X3412" s="71" t="s">
        <v>10335</v>
      </c>
      <c r="Y3412" s="71" t="s">
        <v>10335</v>
      </c>
      <c r="Z3412" s="64" t="s">
        <v>14148</v>
      </c>
      <c r="AA3412" s="76"/>
      <c r="AB3412" s="76"/>
      <c r="AC3412" s="76"/>
      <c r="AD3412" s="76"/>
      <c r="AE3412" s="125" t="s">
        <v>14149</v>
      </c>
      <c r="AF3412" s="76"/>
      <c r="AG3412" s="76"/>
      <c r="AH3412" s="76"/>
      <c r="AI3412" s="67" t="s">
        <v>14150</v>
      </c>
      <c r="AJ3412" s="64" t="s">
        <v>10346</v>
      </c>
      <c r="AK3412" s="68"/>
      <c r="AL3412" s="68"/>
      <c r="AM3412" s="68"/>
      <c r="AN3412" s="110"/>
      <c r="AO3412" s="110"/>
      <c r="AP3412" s="107"/>
      <c r="AQ3412" s="68"/>
    </row>
    <row r="3413" customFormat="false" ht="16.4" hidden="false" customHeight="false" outlineLevel="0" collapsed="false">
      <c r="B3413" s="1" t="str">
        <f aca="false">поверители!$E3413</f>
        <v>0804391</v>
      </c>
      <c r="C3413" s="64" t="s">
        <v>3436</v>
      </c>
      <c r="D3413" s="63"/>
      <c r="E3413" s="67" t="s">
        <v>14151</v>
      </c>
      <c r="F3413" s="63"/>
      <c r="G3413" s="63" t="s">
        <v>10335</v>
      </c>
      <c r="H3413" s="137" t="s">
        <v>14147</v>
      </c>
      <c r="I3413" s="67" t="s">
        <v>10374</v>
      </c>
      <c r="J3413" s="76"/>
      <c r="K3413" s="76"/>
      <c r="L3413" s="76"/>
      <c r="M3413" s="76"/>
      <c r="N3413" s="76"/>
      <c r="O3413" s="71" t="s">
        <v>10335</v>
      </c>
      <c r="P3413" s="71"/>
      <c r="Q3413" s="71" t="s">
        <v>10338</v>
      </c>
      <c r="R3413" s="79" t="s">
        <v>10339</v>
      </c>
      <c r="S3413" s="74" t="n">
        <v>45195</v>
      </c>
      <c r="T3413" s="74" t="n">
        <v>45925</v>
      </c>
      <c r="U3413" s="87" t="s">
        <v>10340</v>
      </c>
      <c r="V3413" s="87" t="s">
        <v>10341</v>
      </c>
      <c r="W3413" s="76"/>
      <c r="X3413" s="71" t="s">
        <v>10335</v>
      </c>
      <c r="Y3413" s="71" t="s">
        <v>10335</v>
      </c>
      <c r="Z3413" s="64" t="s">
        <v>14148</v>
      </c>
      <c r="AA3413" s="76"/>
      <c r="AB3413" s="76"/>
      <c r="AC3413" s="76"/>
      <c r="AD3413" s="76"/>
      <c r="AE3413" s="125" t="s">
        <v>14149</v>
      </c>
      <c r="AF3413" s="76"/>
      <c r="AG3413" s="76"/>
      <c r="AH3413" s="76"/>
      <c r="AI3413" s="67" t="s">
        <v>14152</v>
      </c>
      <c r="AJ3413" s="64" t="s">
        <v>10346</v>
      </c>
      <c r="AK3413" s="68"/>
      <c r="AL3413" s="68"/>
      <c r="AM3413" s="68"/>
      <c r="AN3413" s="110"/>
      <c r="AO3413" s="110"/>
      <c r="AP3413" s="107"/>
      <c r="AQ3413" s="68"/>
    </row>
    <row r="3414" customFormat="false" ht="16.4" hidden="false" customHeight="false" outlineLevel="0" collapsed="false">
      <c r="B3414" s="1" t="str">
        <f aca="false">поверители!$E3414</f>
        <v>0804387</v>
      </c>
      <c r="C3414" s="64" t="s">
        <v>3436</v>
      </c>
      <c r="D3414" s="63"/>
      <c r="E3414" s="67" t="s">
        <v>3454</v>
      </c>
      <c r="F3414" s="63"/>
      <c r="G3414" s="63" t="s">
        <v>10335</v>
      </c>
      <c r="H3414" s="137" t="s">
        <v>14147</v>
      </c>
      <c r="I3414" s="67" t="s">
        <v>10374</v>
      </c>
      <c r="J3414" s="76"/>
      <c r="K3414" s="76"/>
      <c r="L3414" s="76"/>
      <c r="M3414" s="76"/>
      <c r="N3414" s="76"/>
      <c r="O3414" s="71" t="s">
        <v>10335</v>
      </c>
      <c r="P3414" s="71"/>
      <c r="Q3414" s="71" t="s">
        <v>10338</v>
      </c>
      <c r="R3414" s="79" t="s">
        <v>10339</v>
      </c>
      <c r="S3414" s="74" t="n">
        <v>45195</v>
      </c>
      <c r="T3414" s="74" t="n">
        <v>45925</v>
      </c>
      <c r="U3414" s="87" t="s">
        <v>10340</v>
      </c>
      <c r="V3414" s="87" t="s">
        <v>10341</v>
      </c>
      <c r="W3414" s="76"/>
      <c r="X3414" s="71" t="s">
        <v>10335</v>
      </c>
      <c r="Y3414" s="71" t="s">
        <v>10335</v>
      </c>
      <c r="Z3414" s="64" t="s">
        <v>14148</v>
      </c>
      <c r="AA3414" s="76"/>
      <c r="AB3414" s="76"/>
      <c r="AC3414" s="76"/>
      <c r="AD3414" s="76"/>
      <c r="AE3414" s="125" t="s">
        <v>14149</v>
      </c>
      <c r="AF3414" s="76"/>
      <c r="AG3414" s="76"/>
      <c r="AH3414" s="76"/>
      <c r="AI3414" s="67" t="s">
        <v>14153</v>
      </c>
      <c r="AJ3414" s="64" t="s">
        <v>10346</v>
      </c>
      <c r="AK3414" s="68"/>
      <c r="AL3414" s="68"/>
      <c r="AM3414" s="68"/>
      <c r="AN3414" s="110"/>
      <c r="AO3414" s="110"/>
      <c r="AP3414" s="107"/>
      <c r="AQ3414" s="68"/>
    </row>
    <row r="3415" customFormat="false" ht="16.4" hidden="false" customHeight="false" outlineLevel="0" collapsed="false">
      <c r="B3415" s="1" t="str">
        <f aca="false">поверители!$E3415</f>
        <v>0804388</v>
      </c>
      <c r="C3415" s="64" t="s">
        <v>3436</v>
      </c>
      <c r="D3415" s="63"/>
      <c r="E3415" s="67" t="s">
        <v>14154</v>
      </c>
      <c r="F3415" s="63"/>
      <c r="G3415" s="63" t="s">
        <v>10335</v>
      </c>
      <c r="H3415" s="137" t="s">
        <v>14147</v>
      </c>
      <c r="I3415" s="67" t="s">
        <v>10374</v>
      </c>
      <c r="J3415" s="76"/>
      <c r="K3415" s="76"/>
      <c r="L3415" s="76"/>
      <c r="M3415" s="76"/>
      <c r="N3415" s="76"/>
      <c r="O3415" s="71" t="s">
        <v>10335</v>
      </c>
      <c r="P3415" s="71"/>
      <c r="Q3415" s="71" t="s">
        <v>10338</v>
      </c>
      <c r="R3415" s="79" t="s">
        <v>10339</v>
      </c>
      <c r="S3415" s="74" t="n">
        <v>45195</v>
      </c>
      <c r="T3415" s="74" t="n">
        <v>45925</v>
      </c>
      <c r="U3415" s="87" t="s">
        <v>10340</v>
      </c>
      <c r="V3415" s="87" t="s">
        <v>10341</v>
      </c>
      <c r="W3415" s="76"/>
      <c r="X3415" s="71" t="s">
        <v>10335</v>
      </c>
      <c r="Y3415" s="71" t="s">
        <v>10335</v>
      </c>
      <c r="Z3415" s="64" t="s">
        <v>14148</v>
      </c>
      <c r="AA3415" s="76"/>
      <c r="AB3415" s="76"/>
      <c r="AC3415" s="76"/>
      <c r="AD3415" s="76"/>
      <c r="AE3415" s="125" t="s">
        <v>14149</v>
      </c>
      <c r="AF3415" s="76"/>
      <c r="AG3415" s="76"/>
      <c r="AH3415" s="76"/>
      <c r="AI3415" s="67" t="s">
        <v>14153</v>
      </c>
      <c r="AJ3415" s="64" t="s">
        <v>10346</v>
      </c>
      <c r="AK3415" s="68"/>
      <c r="AL3415" s="68"/>
      <c r="AM3415" s="68"/>
      <c r="AN3415" s="110"/>
      <c r="AO3415" s="110"/>
      <c r="AP3415" s="107"/>
      <c r="AQ3415" s="68"/>
    </row>
    <row r="3416" customFormat="false" ht="16.4" hidden="false" customHeight="false" outlineLevel="0" collapsed="false">
      <c r="B3416" s="1" t="str">
        <f aca="false">поверители!$E3416</f>
        <v>0804389</v>
      </c>
      <c r="C3416" s="64" t="s">
        <v>3436</v>
      </c>
      <c r="D3416" s="63"/>
      <c r="E3416" s="67" t="s">
        <v>3456</v>
      </c>
      <c r="F3416" s="63"/>
      <c r="G3416" s="63" t="s">
        <v>10335</v>
      </c>
      <c r="H3416" s="137" t="s">
        <v>14147</v>
      </c>
      <c r="I3416" s="67" t="s">
        <v>10374</v>
      </c>
      <c r="J3416" s="76"/>
      <c r="K3416" s="76"/>
      <c r="L3416" s="76"/>
      <c r="M3416" s="76"/>
      <c r="N3416" s="76"/>
      <c r="O3416" s="71" t="s">
        <v>10335</v>
      </c>
      <c r="P3416" s="71"/>
      <c r="Q3416" s="71" t="s">
        <v>10338</v>
      </c>
      <c r="R3416" s="79" t="s">
        <v>10339</v>
      </c>
      <c r="S3416" s="74" t="n">
        <v>45195</v>
      </c>
      <c r="T3416" s="74" t="n">
        <v>45925</v>
      </c>
      <c r="U3416" s="87" t="s">
        <v>10340</v>
      </c>
      <c r="V3416" s="87" t="s">
        <v>10341</v>
      </c>
      <c r="W3416" s="76"/>
      <c r="X3416" s="71" t="s">
        <v>10335</v>
      </c>
      <c r="Y3416" s="71" t="s">
        <v>10335</v>
      </c>
      <c r="Z3416" s="64" t="s">
        <v>14148</v>
      </c>
      <c r="AA3416" s="76"/>
      <c r="AB3416" s="76"/>
      <c r="AC3416" s="76"/>
      <c r="AD3416" s="76"/>
      <c r="AE3416" s="125" t="s">
        <v>14149</v>
      </c>
      <c r="AF3416" s="76"/>
      <c r="AG3416" s="76"/>
      <c r="AH3416" s="76"/>
      <c r="AI3416" s="67" t="s">
        <v>14153</v>
      </c>
      <c r="AJ3416" s="64" t="s">
        <v>42</v>
      </c>
      <c r="AK3416" s="68"/>
      <c r="AL3416" s="68"/>
      <c r="AM3416" s="68"/>
      <c r="AN3416" s="110"/>
      <c r="AO3416" s="110"/>
      <c r="AP3416" s="107"/>
      <c r="AQ3416" s="68"/>
    </row>
    <row r="3417" customFormat="false" ht="16.4" hidden="false" customHeight="false" outlineLevel="0" collapsed="false">
      <c r="B3417" s="1" t="str">
        <f aca="false">поверители!$E3417</f>
        <v>0821372</v>
      </c>
      <c r="C3417" s="64" t="s">
        <v>3436</v>
      </c>
      <c r="D3417" s="63"/>
      <c r="E3417" s="67" t="s">
        <v>3458</v>
      </c>
      <c r="F3417" s="63"/>
      <c r="G3417" s="63" t="s">
        <v>10335</v>
      </c>
      <c r="H3417" s="137" t="s">
        <v>14147</v>
      </c>
      <c r="I3417" s="67" t="s">
        <v>10374</v>
      </c>
      <c r="J3417" s="76"/>
      <c r="K3417" s="76"/>
      <c r="L3417" s="76"/>
      <c r="M3417" s="76"/>
      <c r="N3417" s="76"/>
      <c r="O3417" s="71" t="s">
        <v>10335</v>
      </c>
      <c r="P3417" s="71"/>
      <c r="Q3417" s="71" t="s">
        <v>10338</v>
      </c>
      <c r="R3417" s="79" t="s">
        <v>10339</v>
      </c>
      <c r="S3417" s="74" t="n">
        <v>45195</v>
      </c>
      <c r="T3417" s="74" t="n">
        <v>45925</v>
      </c>
      <c r="U3417" s="87" t="s">
        <v>10340</v>
      </c>
      <c r="V3417" s="87" t="s">
        <v>10341</v>
      </c>
      <c r="W3417" s="76"/>
      <c r="X3417" s="71" t="s">
        <v>10335</v>
      </c>
      <c r="Y3417" s="71" t="s">
        <v>10335</v>
      </c>
      <c r="Z3417" s="64" t="s">
        <v>14148</v>
      </c>
      <c r="AA3417" s="76"/>
      <c r="AB3417" s="76"/>
      <c r="AC3417" s="76"/>
      <c r="AD3417" s="76"/>
      <c r="AE3417" s="125" t="s">
        <v>14149</v>
      </c>
      <c r="AF3417" s="76"/>
      <c r="AG3417" s="76"/>
      <c r="AH3417" s="76"/>
      <c r="AI3417" s="67" t="s">
        <v>14153</v>
      </c>
      <c r="AJ3417" s="64" t="s">
        <v>42</v>
      </c>
      <c r="AK3417" s="68"/>
      <c r="AL3417" s="68"/>
      <c r="AM3417" s="68"/>
      <c r="AN3417" s="110"/>
      <c r="AO3417" s="110"/>
      <c r="AP3417" s="107"/>
      <c r="AQ3417" s="68"/>
    </row>
    <row r="3418" customFormat="false" ht="16.4" hidden="false" customHeight="false" outlineLevel="0" collapsed="false">
      <c r="B3418" s="1" t="str">
        <f aca="false">поверители!$E3418</f>
        <v>0804386</v>
      </c>
      <c r="C3418" s="64" t="s">
        <v>3436</v>
      </c>
      <c r="D3418" s="63"/>
      <c r="E3418" s="67" t="s">
        <v>3460</v>
      </c>
      <c r="F3418" s="63"/>
      <c r="G3418" s="63" t="s">
        <v>10335</v>
      </c>
      <c r="H3418" s="137" t="s">
        <v>14147</v>
      </c>
      <c r="I3418" s="67" t="s">
        <v>10374</v>
      </c>
      <c r="J3418" s="76"/>
      <c r="K3418" s="76"/>
      <c r="L3418" s="76"/>
      <c r="M3418" s="76"/>
      <c r="N3418" s="76"/>
      <c r="O3418" s="71" t="s">
        <v>10335</v>
      </c>
      <c r="P3418" s="71"/>
      <c r="Q3418" s="71" t="s">
        <v>10338</v>
      </c>
      <c r="R3418" s="79" t="s">
        <v>10339</v>
      </c>
      <c r="S3418" s="74" t="n">
        <v>45195</v>
      </c>
      <c r="T3418" s="74" t="n">
        <v>45925</v>
      </c>
      <c r="U3418" s="87" t="s">
        <v>10340</v>
      </c>
      <c r="V3418" s="87" t="s">
        <v>10341</v>
      </c>
      <c r="W3418" s="76"/>
      <c r="X3418" s="71" t="s">
        <v>10335</v>
      </c>
      <c r="Y3418" s="71" t="s">
        <v>10335</v>
      </c>
      <c r="Z3418" s="64" t="s">
        <v>14148</v>
      </c>
      <c r="AA3418" s="76"/>
      <c r="AB3418" s="76"/>
      <c r="AC3418" s="76"/>
      <c r="AD3418" s="76"/>
      <c r="AE3418" s="125" t="s">
        <v>14149</v>
      </c>
      <c r="AF3418" s="76"/>
      <c r="AG3418" s="76"/>
      <c r="AH3418" s="76"/>
      <c r="AI3418" s="67" t="s">
        <v>14153</v>
      </c>
      <c r="AJ3418" s="64" t="s">
        <v>42</v>
      </c>
      <c r="AK3418" s="68"/>
      <c r="AL3418" s="68"/>
      <c r="AM3418" s="68"/>
      <c r="AN3418" s="110"/>
      <c r="AO3418" s="110"/>
      <c r="AP3418" s="107"/>
      <c r="AQ3418" s="68"/>
    </row>
    <row r="3419" customFormat="false" ht="16.4" hidden="false" customHeight="false" outlineLevel="0" collapsed="false">
      <c r="B3419" s="1" t="str">
        <f aca="false">поверители!$E3419</f>
        <v>0803985</v>
      </c>
      <c r="C3419" s="64" t="s">
        <v>3436</v>
      </c>
      <c r="D3419" s="63"/>
      <c r="E3419" s="67" t="s">
        <v>14155</v>
      </c>
      <c r="F3419" s="63"/>
      <c r="G3419" s="63" t="s">
        <v>10335</v>
      </c>
      <c r="H3419" s="137" t="s">
        <v>14147</v>
      </c>
      <c r="I3419" s="67" t="s">
        <v>10374</v>
      </c>
      <c r="J3419" s="76"/>
      <c r="K3419" s="76"/>
      <c r="L3419" s="76"/>
      <c r="M3419" s="76"/>
      <c r="N3419" s="76"/>
      <c r="O3419" s="71" t="s">
        <v>10335</v>
      </c>
      <c r="P3419" s="71"/>
      <c r="Q3419" s="71" t="s">
        <v>10338</v>
      </c>
      <c r="R3419" s="79" t="s">
        <v>10339</v>
      </c>
      <c r="S3419" s="74" t="n">
        <v>45195</v>
      </c>
      <c r="T3419" s="74" t="n">
        <v>45925</v>
      </c>
      <c r="U3419" s="87" t="s">
        <v>10340</v>
      </c>
      <c r="V3419" s="87" t="s">
        <v>10341</v>
      </c>
      <c r="W3419" s="76"/>
      <c r="X3419" s="71" t="s">
        <v>10335</v>
      </c>
      <c r="Y3419" s="71" t="s">
        <v>10335</v>
      </c>
      <c r="Z3419" s="64" t="s">
        <v>14148</v>
      </c>
      <c r="AA3419" s="76"/>
      <c r="AB3419" s="76"/>
      <c r="AC3419" s="76"/>
      <c r="AD3419" s="76"/>
      <c r="AE3419" s="125" t="s">
        <v>14149</v>
      </c>
      <c r="AF3419" s="76"/>
      <c r="AG3419" s="76"/>
      <c r="AH3419" s="76"/>
      <c r="AI3419" s="67" t="s">
        <v>14156</v>
      </c>
      <c r="AJ3419" s="64" t="s">
        <v>42</v>
      </c>
      <c r="AK3419" s="68"/>
      <c r="AL3419" s="68"/>
      <c r="AM3419" s="68"/>
      <c r="AN3419" s="110"/>
      <c r="AO3419" s="110"/>
      <c r="AP3419" s="107"/>
      <c r="AQ3419" s="68"/>
    </row>
    <row r="3420" customFormat="false" ht="50.7" hidden="false" customHeight="false" outlineLevel="0" collapsed="false">
      <c r="B3420" s="1" t="str">
        <f aca="false">поверители!$E3420</f>
        <v>02524158/03384192</v>
      </c>
      <c r="C3420" s="64" t="s">
        <v>1711</v>
      </c>
      <c r="D3420" s="63"/>
      <c r="E3420" s="67" t="s">
        <v>14157</v>
      </c>
      <c r="F3420" s="63"/>
      <c r="G3420" s="63" t="s">
        <v>10335</v>
      </c>
      <c r="H3420" s="81" t="s">
        <v>11629</v>
      </c>
      <c r="I3420" s="67" t="s">
        <v>10652</v>
      </c>
      <c r="J3420" s="76"/>
      <c r="K3420" s="76"/>
      <c r="L3420" s="76"/>
      <c r="M3420" s="76"/>
      <c r="N3420" s="76"/>
      <c r="O3420" s="71" t="s">
        <v>10335</v>
      </c>
      <c r="P3420" s="71"/>
      <c r="Q3420" s="71" t="s">
        <v>10338</v>
      </c>
      <c r="R3420" s="79" t="s">
        <v>10339</v>
      </c>
      <c r="S3420" s="74" t="n">
        <v>45196</v>
      </c>
      <c r="T3420" s="74" t="n">
        <v>45926</v>
      </c>
      <c r="U3420" s="87" t="s">
        <v>10340</v>
      </c>
      <c r="V3420" s="87" t="s">
        <v>10341</v>
      </c>
      <c r="W3420" s="76"/>
      <c r="X3420" s="71" t="s">
        <v>10335</v>
      </c>
      <c r="Y3420" s="71" t="s">
        <v>10335</v>
      </c>
      <c r="Z3420" s="66" t="s">
        <v>11630</v>
      </c>
      <c r="AA3420" s="76"/>
      <c r="AB3420" s="76"/>
      <c r="AC3420" s="76"/>
      <c r="AD3420" s="76"/>
      <c r="AE3420" s="125" t="s">
        <v>11636</v>
      </c>
      <c r="AF3420" s="76"/>
      <c r="AG3420" s="76"/>
      <c r="AH3420" s="76"/>
      <c r="AI3420" s="67" t="s">
        <v>12942</v>
      </c>
      <c r="AJ3420" s="64" t="s">
        <v>10346</v>
      </c>
      <c r="AK3420" s="68"/>
      <c r="AL3420" s="68"/>
      <c r="AM3420" s="68"/>
      <c r="AN3420" s="110"/>
      <c r="AO3420" s="110"/>
      <c r="AP3420" s="107"/>
      <c r="AQ3420" s="68"/>
    </row>
    <row r="3421" customFormat="false" ht="50.7" hidden="false" customHeight="false" outlineLevel="0" collapsed="false">
      <c r="B3421" s="1" t="str">
        <f aca="false">поверители!$E3421</f>
        <v>02524162/03384196</v>
      </c>
      <c r="C3421" s="64" t="s">
        <v>1711</v>
      </c>
      <c r="D3421" s="63"/>
      <c r="E3421" s="67" t="s">
        <v>14158</v>
      </c>
      <c r="F3421" s="63"/>
      <c r="G3421" s="63" t="s">
        <v>10335</v>
      </c>
      <c r="H3421" s="81" t="s">
        <v>11629</v>
      </c>
      <c r="I3421" s="67" t="s">
        <v>10652</v>
      </c>
      <c r="J3421" s="76"/>
      <c r="K3421" s="76"/>
      <c r="L3421" s="76"/>
      <c r="M3421" s="76"/>
      <c r="N3421" s="76"/>
      <c r="O3421" s="71" t="s">
        <v>10335</v>
      </c>
      <c r="P3421" s="71"/>
      <c r="Q3421" s="71" t="s">
        <v>10338</v>
      </c>
      <c r="R3421" s="79" t="s">
        <v>10339</v>
      </c>
      <c r="S3421" s="74" t="n">
        <v>45196</v>
      </c>
      <c r="T3421" s="74" t="n">
        <v>45926</v>
      </c>
      <c r="U3421" s="87" t="s">
        <v>10340</v>
      </c>
      <c r="V3421" s="87" t="s">
        <v>10341</v>
      </c>
      <c r="W3421" s="76"/>
      <c r="X3421" s="71" t="s">
        <v>10335</v>
      </c>
      <c r="Y3421" s="71" t="s">
        <v>10335</v>
      </c>
      <c r="Z3421" s="66" t="s">
        <v>11630</v>
      </c>
      <c r="AA3421" s="76"/>
      <c r="AB3421" s="76"/>
      <c r="AC3421" s="76"/>
      <c r="AD3421" s="76"/>
      <c r="AE3421" s="125" t="s">
        <v>11636</v>
      </c>
      <c r="AF3421" s="76"/>
      <c r="AG3421" s="76"/>
      <c r="AH3421" s="76"/>
      <c r="AI3421" s="67" t="s">
        <v>12942</v>
      </c>
      <c r="AJ3421" s="64" t="s">
        <v>42</v>
      </c>
      <c r="AK3421" s="68"/>
      <c r="AL3421" s="68"/>
      <c r="AM3421" s="68"/>
      <c r="AN3421" s="110"/>
      <c r="AO3421" s="110"/>
      <c r="AP3421" s="107"/>
      <c r="AQ3421" s="68"/>
    </row>
    <row r="3422" customFormat="false" ht="15" hidden="false" customHeight="false" outlineLevel="0" collapsed="false">
      <c r="B3422" s="1" t="str">
        <f aca="false">поверители!$E3422</f>
        <v>2980766</v>
      </c>
      <c r="C3422" s="64" t="s">
        <v>146</v>
      </c>
      <c r="D3422" s="63"/>
      <c r="E3422" s="67" t="s">
        <v>14159</v>
      </c>
      <c r="F3422" s="63"/>
      <c r="G3422" s="63" t="s">
        <v>10335</v>
      </c>
      <c r="H3422" s="81" t="s">
        <v>11629</v>
      </c>
      <c r="I3422" s="67" t="s">
        <v>10652</v>
      </c>
      <c r="J3422" s="76"/>
      <c r="K3422" s="76"/>
      <c r="L3422" s="76"/>
      <c r="M3422" s="76"/>
      <c r="N3422" s="76"/>
      <c r="O3422" s="71" t="s">
        <v>10335</v>
      </c>
      <c r="P3422" s="71"/>
      <c r="Q3422" s="71" t="s">
        <v>10338</v>
      </c>
      <c r="R3422" s="79" t="s">
        <v>10339</v>
      </c>
      <c r="S3422" s="74" t="n">
        <v>45196</v>
      </c>
      <c r="T3422" s="74" t="n">
        <v>45926</v>
      </c>
      <c r="U3422" s="87" t="s">
        <v>10340</v>
      </c>
      <c r="V3422" s="87" t="s">
        <v>10341</v>
      </c>
      <c r="W3422" s="76"/>
      <c r="X3422" s="71" t="s">
        <v>10335</v>
      </c>
      <c r="Y3422" s="71" t="s">
        <v>10335</v>
      </c>
      <c r="Z3422" s="64" t="s">
        <v>11667</v>
      </c>
      <c r="AA3422" s="76"/>
      <c r="AB3422" s="76"/>
      <c r="AC3422" s="76"/>
      <c r="AD3422" s="76"/>
      <c r="AE3422" s="125" t="s">
        <v>14149</v>
      </c>
      <c r="AF3422" s="76"/>
      <c r="AG3422" s="76"/>
      <c r="AH3422" s="76"/>
      <c r="AI3422" s="67" t="s">
        <v>12973</v>
      </c>
      <c r="AJ3422" s="64" t="s">
        <v>10346</v>
      </c>
      <c r="AK3422" s="68"/>
      <c r="AL3422" s="68"/>
      <c r="AM3422" s="68"/>
      <c r="AN3422" s="110"/>
      <c r="AO3422" s="110"/>
      <c r="AP3422" s="107"/>
      <c r="AQ3422" s="68"/>
    </row>
    <row r="3423" customFormat="false" ht="15" hidden="false" customHeight="false" outlineLevel="0" collapsed="false">
      <c r="B3423" s="1" t="str">
        <f aca="false">поверители!$E3423</f>
        <v>2980767</v>
      </c>
      <c r="C3423" s="64" t="s">
        <v>146</v>
      </c>
      <c r="D3423" s="63"/>
      <c r="E3423" s="67" t="s">
        <v>14160</v>
      </c>
      <c r="F3423" s="63"/>
      <c r="G3423" s="63" t="s">
        <v>10335</v>
      </c>
      <c r="H3423" s="81" t="s">
        <v>11629</v>
      </c>
      <c r="I3423" s="67" t="s">
        <v>10652</v>
      </c>
      <c r="J3423" s="76"/>
      <c r="K3423" s="76"/>
      <c r="L3423" s="76"/>
      <c r="M3423" s="76"/>
      <c r="N3423" s="76"/>
      <c r="O3423" s="71" t="s">
        <v>10335</v>
      </c>
      <c r="P3423" s="71"/>
      <c r="Q3423" s="71" t="s">
        <v>10338</v>
      </c>
      <c r="R3423" s="79" t="s">
        <v>10339</v>
      </c>
      <c r="S3423" s="74" t="n">
        <v>45196</v>
      </c>
      <c r="T3423" s="74" t="n">
        <v>45926</v>
      </c>
      <c r="U3423" s="87" t="s">
        <v>10340</v>
      </c>
      <c r="V3423" s="87" t="s">
        <v>10341</v>
      </c>
      <c r="W3423" s="76"/>
      <c r="X3423" s="71" t="s">
        <v>10335</v>
      </c>
      <c r="Y3423" s="71" t="s">
        <v>10335</v>
      </c>
      <c r="Z3423" s="64" t="s">
        <v>11667</v>
      </c>
      <c r="AA3423" s="76"/>
      <c r="AB3423" s="76"/>
      <c r="AC3423" s="76"/>
      <c r="AD3423" s="76"/>
      <c r="AE3423" s="125" t="s">
        <v>14149</v>
      </c>
      <c r="AF3423" s="76"/>
      <c r="AG3423" s="76"/>
      <c r="AH3423" s="76"/>
      <c r="AI3423" s="67" t="s">
        <v>12973</v>
      </c>
      <c r="AJ3423" s="64" t="s">
        <v>10346</v>
      </c>
      <c r="AK3423" s="68"/>
      <c r="AL3423" s="68"/>
      <c r="AM3423" s="68"/>
      <c r="AN3423" s="110"/>
      <c r="AO3423" s="110"/>
      <c r="AP3423" s="107"/>
      <c r="AQ3423" s="68"/>
    </row>
    <row r="3424" customFormat="false" ht="15" hidden="false" customHeight="false" outlineLevel="0" collapsed="false">
      <c r="B3424" s="1" t="str">
        <f aca="false">поверители!$E3424</f>
        <v>2980768</v>
      </c>
      <c r="C3424" s="64" t="s">
        <v>146</v>
      </c>
      <c r="D3424" s="63"/>
      <c r="E3424" s="67" t="s">
        <v>14161</v>
      </c>
      <c r="F3424" s="63"/>
      <c r="G3424" s="63" t="s">
        <v>10335</v>
      </c>
      <c r="H3424" s="81" t="s">
        <v>11629</v>
      </c>
      <c r="I3424" s="67" t="s">
        <v>10652</v>
      </c>
      <c r="J3424" s="76"/>
      <c r="K3424" s="76"/>
      <c r="L3424" s="76"/>
      <c r="M3424" s="76"/>
      <c r="N3424" s="76"/>
      <c r="O3424" s="71" t="s">
        <v>10335</v>
      </c>
      <c r="P3424" s="71"/>
      <c r="Q3424" s="71" t="s">
        <v>10338</v>
      </c>
      <c r="R3424" s="79" t="s">
        <v>10339</v>
      </c>
      <c r="S3424" s="74" t="n">
        <v>45196</v>
      </c>
      <c r="T3424" s="74" t="n">
        <v>45926</v>
      </c>
      <c r="U3424" s="87" t="s">
        <v>10340</v>
      </c>
      <c r="V3424" s="87" t="s">
        <v>10341</v>
      </c>
      <c r="W3424" s="76"/>
      <c r="X3424" s="71" t="s">
        <v>10335</v>
      </c>
      <c r="Y3424" s="71" t="s">
        <v>10335</v>
      </c>
      <c r="Z3424" s="64" t="s">
        <v>11667</v>
      </c>
      <c r="AA3424" s="76"/>
      <c r="AB3424" s="76"/>
      <c r="AC3424" s="76"/>
      <c r="AD3424" s="76"/>
      <c r="AE3424" s="125" t="s">
        <v>14149</v>
      </c>
      <c r="AF3424" s="76"/>
      <c r="AG3424" s="76"/>
      <c r="AH3424" s="76"/>
      <c r="AI3424" s="67" t="s">
        <v>12973</v>
      </c>
      <c r="AJ3424" s="64" t="s">
        <v>10346</v>
      </c>
      <c r="AK3424" s="68"/>
      <c r="AL3424" s="68"/>
      <c r="AM3424" s="68"/>
      <c r="AN3424" s="110"/>
      <c r="AO3424" s="110"/>
      <c r="AP3424" s="107"/>
      <c r="AQ3424" s="68"/>
    </row>
    <row r="3425" customFormat="false" ht="15" hidden="false" customHeight="false" outlineLevel="0" collapsed="false">
      <c r="B3425" s="1" t="str">
        <f aca="false">поверители!$E3425</f>
        <v>2980769</v>
      </c>
      <c r="C3425" s="64" t="s">
        <v>146</v>
      </c>
      <c r="D3425" s="63"/>
      <c r="E3425" s="67" t="s">
        <v>14162</v>
      </c>
      <c r="F3425" s="63"/>
      <c r="G3425" s="63" t="s">
        <v>10335</v>
      </c>
      <c r="H3425" s="81" t="s">
        <v>11629</v>
      </c>
      <c r="I3425" s="67" t="s">
        <v>10652</v>
      </c>
      <c r="J3425" s="76"/>
      <c r="K3425" s="76"/>
      <c r="L3425" s="76"/>
      <c r="M3425" s="76"/>
      <c r="N3425" s="76"/>
      <c r="O3425" s="71" t="s">
        <v>10335</v>
      </c>
      <c r="P3425" s="71"/>
      <c r="Q3425" s="71" t="s">
        <v>10338</v>
      </c>
      <c r="R3425" s="79" t="s">
        <v>10339</v>
      </c>
      <c r="S3425" s="74" t="n">
        <v>45196</v>
      </c>
      <c r="T3425" s="74" t="n">
        <v>45926</v>
      </c>
      <c r="U3425" s="87" t="s">
        <v>10340</v>
      </c>
      <c r="V3425" s="87" t="s">
        <v>10341</v>
      </c>
      <c r="W3425" s="76"/>
      <c r="X3425" s="71" t="s">
        <v>10335</v>
      </c>
      <c r="Y3425" s="71" t="s">
        <v>10335</v>
      </c>
      <c r="Z3425" s="64" t="s">
        <v>11667</v>
      </c>
      <c r="AA3425" s="76"/>
      <c r="AB3425" s="76"/>
      <c r="AC3425" s="76"/>
      <c r="AD3425" s="76"/>
      <c r="AE3425" s="125" t="s">
        <v>14149</v>
      </c>
      <c r="AF3425" s="76"/>
      <c r="AG3425" s="76"/>
      <c r="AH3425" s="76"/>
      <c r="AI3425" s="67" t="s">
        <v>12973</v>
      </c>
      <c r="AJ3425" s="64" t="s">
        <v>10346</v>
      </c>
      <c r="AK3425" s="68"/>
      <c r="AL3425" s="68"/>
      <c r="AM3425" s="68"/>
      <c r="AN3425" s="110"/>
      <c r="AO3425" s="110"/>
      <c r="AP3425" s="107"/>
      <c r="AQ3425" s="68"/>
    </row>
    <row r="3426" customFormat="false" ht="15" hidden="false" customHeight="false" outlineLevel="0" collapsed="false">
      <c r="B3426" s="1" t="str">
        <f aca="false">поверители!$E3426</f>
        <v>2980770</v>
      </c>
      <c r="C3426" s="64" t="s">
        <v>146</v>
      </c>
      <c r="D3426" s="63"/>
      <c r="E3426" s="67" t="s">
        <v>14163</v>
      </c>
      <c r="F3426" s="63"/>
      <c r="G3426" s="63" t="s">
        <v>10335</v>
      </c>
      <c r="H3426" s="81" t="s">
        <v>11629</v>
      </c>
      <c r="I3426" s="67" t="s">
        <v>10652</v>
      </c>
      <c r="J3426" s="76"/>
      <c r="K3426" s="76"/>
      <c r="L3426" s="76"/>
      <c r="M3426" s="76"/>
      <c r="N3426" s="76"/>
      <c r="O3426" s="71" t="s">
        <v>10335</v>
      </c>
      <c r="P3426" s="71"/>
      <c r="Q3426" s="71" t="s">
        <v>10338</v>
      </c>
      <c r="R3426" s="79" t="s">
        <v>10339</v>
      </c>
      <c r="S3426" s="74" t="n">
        <v>45196</v>
      </c>
      <c r="T3426" s="74" t="n">
        <v>45926</v>
      </c>
      <c r="U3426" s="87" t="s">
        <v>10340</v>
      </c>
      <c r="V3426" s="87" t="s">
        <v>10341</v>
      </c>
      <c r="W3426" s="76"/>
      <c r="X3426" s="71" t="s">
        <v>10335</v>
      </c>
      <c r="Y3426" s="71" t="s">
        <v>10335</v>
      </c>
      <c r="Z3426" s="64" t="s">
        <v>11667</v>
      </c>
      <c r="AA3426" s="76"/>
      <c r="AB3426" s="76"/>
      <c r="AC3426" s="76"/>
      <c r="AD3426" s="76"/>
      <c r="AE3426" s="125" t="s">
        <v>14149</v>
      </c>
      <c r="AF3426" s="76"/>
      <c r="AG3426" s="76"/>
      <c r="AH3426" s="76"/>
      <c r="AI3426" s="67" t="s">
        <v>12973</v>
      </c>
      <c r="AJ3426" s="64" t="s">
        <v>10346</v>
      </c>
      <c r="AK3426" s="68"/>
      <c r="AL3426" s="68"/>
      <c r="AM3426" s="68"/>
      <c r="AN3426" s="110"/>
      <c r="AO3426" s="110"/>
      <c r="AP3426" s="107"/>
      <c r="AQ3426" s="68"/>
    </row>
    <row r="3427" customFormat="false" ht="15" hidden="false" customHeight="false" outlineLevel="0" collapsed="false">
      <c r="B3427" s="1" t="str">
        <f aca="false">поверители!$E3427</f>
        <v>130941458</v>
      </c>
      <c r="C3427" s="64" t="s">
        <v>2607</v>
      </c>
      <c r="D3427" s="63"/>
      <c r="E3427" s="81" t="s">
        <v>14164</v>
      </c>
      <c r="F3427" s="63"/>
      <c r="G3427" s="63" t="s">
        <v>10335</v>
      </c>
      <c r="H3427" s="63" t="s">
        <v>14165</v>
      </c>
      <c r="I3427" s="67" t="s">
        <v>10652</v>
      </c>
      <c r="J3427" s="76"/>
      <c r="K3427" s="76"/>
      <c r="L3427" s="76"/>
      <c r="M3427" s="76"/>
      <c r="N3427" s="76"/>
      <c r="O3427" s="71" t="s">
        <v>10335</v>
      </c>
      <c r="P3427" s="71"/>
      <c r="Q3427" s="71" t="s">
        <v>10338</v>
      </c>
      <c r="R3427" s="79" t="s">
        <v>10339</v>
      </c>
      <c r="S3427" s="74" t="n">
        <v>45196</v>
      </c>
      <c r="T3427" s="74" t="n">
        <v>45926</v>
      </c>
      <c r="U3427" s="87" t="s">
        <v>10340</v>
      </c>
      <c r="V3427" s="87" t="s">
        <v>10341</v>
      </c>
      <c r="W3427" s="76"/>
      <c r="X3427" s="71" t="s">
        <v>10335</v>
      </c>
      <c r="Y3427" s="71" t="s">
        <v>10335</v>
      </c>
      <c r="Z3427" s="63" t="s">
        <v>11642</v>
      </c>
      <c r="AA3427" s="76"/>
      <c r="AB3427" s="76"/>
      <c r="AC3427" s="76"/>
      <c r="AD3427" s="76"/>
      <c r="AE3427" s="125" t="s">
        <v>14149</v>
      </c>
      <c r="AF3427" s="76"/>
      <c r="AG3427" s="76"/>
      <c r="AH3427" s="76"/>
      <c r="AI3427" s="67" t="s">
        <v>11722</v>
      </c>
      <c r="AJ3427" s="64" t="s">
        <v>42</v>
      </c>
      <c r="AK3427" s="68"/>
      <c r="AL3427" s="68"/>
      <c r="AM3427" s="68"/>
      <c r="AN3427" s="110"/>
      <c r="AO3427" s="110"/>
      <c r="AP3427" s="107"/>
      <c r="AQ3427" s="68"/>
    </row>
    <row r="3428" customFormat="false" ht="17.9" hidden="false" customHeight="false" outlineLevel="0" collapsed="false">
      <c r="B3428" s="1" t="str">
        <f aca="false">поверители!$E3428</f>
        <v>LB06880426C</v>
      </c>
      <c r="C3428" s="64" t="s">
        <v>114</v>
      </c>
      <c r="D3428" s="63"/>
      <c r="E3428" s="67" t="s">
        <v>14166</v>
      </c>
      <c r="F3428" s="63"/>
      <c r="G3428" s="63" t="s">
        <v>10335</v>
      </c>
      <c r="H3428" s="66" t="s">
        <v>12958</v>
      </c>
      <c r="I3428" s="67" t="s">
        <v>10469</v>
      </c>
      <c r="J3428" s="76"/>
      <c r="K3428" s="76"/>
      <c r="L3428" s="76"/>
      <c r="M3428" s="76"/>
      <c r="N3428" s="76"/>
      <c r="O3428" s="71" t="s">
        <v>10335</v>
      </c>
      <c r="P3428" s="71"/>
      <c r="Q3428" s="71" t="s">
        <v>10338</v>
      </c>
      <c r="R3428" s="79" t="s">
        <v>10339</v>
      </c>
      <c r="S3428" s="74" t="n">
        <v>45196</v>
      </c>
      <c r="T3428" s="74" t="n">
        <v>45926</v>
      </c>
      <c r="U3428" s="87" t="s">
        <v>10340</v>
      </c>
      <c r="V3428" s="87" t="s">
        <v>10341</v>
      </c>
      <c r="W3428" s="76"/>
      <c r="X3428" s="71" t="s">
        <v>10335</v>
      </c>
      <c r="Y3428" s="71" t="s">
        <v>10335</v>
      </c>
      <c r="Z3428" s="64" t="s">
        <v>12959</v>
      </c>
      <c r="AA3428" s="76"/>
      <c r="AB3428" s="76"/>
      <c r="AC3428" s="76"/>
      <c r="AD3428" s="76"/>
      <c r="AE3428" s="125" t="s">
        <v>14149</v>
      </c>
      <c r="AF3428" s="76"/>
      <c r="AG3428" s="76"/>
      <c r="AH3428" s="76"/>
      <c r="AI3428" s="67" t="s">
        <v>13024</v>
      </c>
      <c r="AJ3428" s="64" t="s">
        <v>42</v>
      </c>
      <c r="AK3428" s="68"/>
      <c r="AL3428" s="68"/>
      <c r="AM3428" s="68"/>
      <c r="AN3428" s="110"/>
      <c r="AO3428" s="110"/>
      <c r="AP3428" s="107"/>
      <c r="AQ3428" s="68"/>
    </row>
    <row r="3429" customFormat="false" ht="17.9" hidden="false" customHeight="false" outlineLevel="0" collapsed="false">
      <c r="B3429" s="1" t="str">
        <f aca="false">поверители!$E3429</f>
        <v>LB068C0426C</v>
      </c>
      <c r="C3429" s="64" t="s">
        <v>114</v>
      </c>
      <c r="D3429" s="63"/>
      <c r="E3429" s="67" t="s">
        <v>14167</v>
      </c>
      <c r="F3429" s="63"/>
      <c r="G3429" s="63" t="s">
        <v>10335</v>
      </c>
      <c r="H3429" s="66" t="s">
        <v>12958</v>
      </c>
      <c r="I3429" s="67" t="s">
        <v>10469</v>
      </c>
      <c r="J3429" s="76"/>
      <c r="K3429" s="76"/>
      <c r="L3429" s="76"/>
      <c r="M3429" s="76"/>
      <c r="N3429" s="76"/>
      <c r="O3429" s="71" t="s">
        <v>10335</v>
      </c>
      <c r="P3429" s="71"/>
      <c r="Q3429" s="71" t="s">
        <v>10338</v>
      </c>
      <c r="R3429" s="79" t="s">
        <v>10339</v>
      </c>
      <c r="S3429" s="74" t="n">
        <v>45196</v>
      </c>
      <c r="T3429" s="74" t="n">
        <v>45926</v>
      </c>
      <c r="U3429" s="87" t="s">
        <v>10340</v>
      </c>
      <c r="V3429" s="87" t="s">
        <v>10341</v>
      </c>
      <c r="W3429" s="76"/>
      <c r="X3429" s="71" t="s">
        <v>10335</v>
      </c>
      <c r="Y3429" s="71" t="s">
        <v>10335</v>
      </c>
      <c r="Z3429" s="64" t="s">
        <v>12959</v>
      </c>
      <c r="AA3429" s="76"/>
      <c r="AB3429" s="76"/>
      <c r="AC3429" s="76"/>
      <c r="AD3429" s="76"/>
      <c r="AE3429" s="125" t="s">
        <v>14149</v>
      </c>
      <c r="AF3429" s="76"/>
      <c r="AG3429" s="76"/>
      <c r="AH3429" s="76"/>
      <c r="AI3429" s="67" t="s">
        <v>13024</v>
      </c>
      <c r="AJ3429" s="64" t="s">
        <v>42</v>
      </c>
      <c r="AK3429" s="68"/>
      <c r="AL3429" s="68"/>
      <c r="AM3429" s="68"/>
      <c r="AN3429" s="110"/>
      <c r="AO3429" s="110"/>
      <c r="AP3429" s="107"/>
      <c r="AQ3429" s="68"/>
    </row>
    <row r="3430" customFormat="false" ht="17.9" hidden="false" customHeight="false" outlineLevel="0" collapsed="false">
      <c r="B3430" s="1" t="str">
        <f aca="false">поверители!$E3430</f>
        <v>LB06890426C</v>
      </c>
      <c r="C3430" s="64" t="s">
        <v>114</v>
      </c>
      <c r="D3430" s="63"/>
      <c r="E3430" s="81" t="s">
        <v>14168</v>
      </c>
      <c r="F3430" s="63"/>
      <c r="G3430" s="63" t="s">
        <v>10335</v>
      </c>
      <c r="H3430" s="66" t="s">
        <v>12958</v>
      </c>
      <c r="I3430" s="67" t="s">
        <v>10469</v>
      </c>
      <c r="J3430" s="76"/>
      <c r="K3430" s="76"/>
      <c r="L3430" s="76"/>
      <c r="M3430" s="76"/>
      <c r="N3430" s="76"/>
      <c r="O3430" s="71" t="s">
        <v>10335</v>
      </c>
      <c r="P3430" s="71"/>
      <c r="Q3430" s="71" t="s">
        <v>10338</v>
      </c>
      <c r="R3430" s="79" t="s">
        <v>10339</v>
      </c>
      <c r="S3430" s="74" t="n">
        <v>45196</v>
      </c>
      <c r="T3430" s="74" t="n">
        <v>45926</v>
      </c>
      <c r="U3430" s="87" t="s">
        <v>10340</v>
      </c>
      <c r="V3430" s="87" t="s">
        <v>10341</v>
      </c>
      <c r="W3430" s="76"/>
      <c r="X3430" s="71" t="s">
        <v>10335</v>
      </c>
      <c r="Y3430" s="71" t="s">
        <v>10335</v>
      </c>
      <c r="Z3430" s="64" t="s">
        <v>12959</v>
      </c>
      <c r="AA3430" s="76"/>
      <c r="AB3430" s="76"/>
      <c r="AC3430" s="76"/>
      <c r="AD3430" s="76"/>
      <c r="AE3430" s="125" t="s">
        <v>14149</v>
      </c>
      <c r="AF3430" s="76"/>
      <c r="AG3430" s="76"/>
      <c r="AH3430" s="76"/>
      <c r="AI3430" s="67" t="s">
        <v>13024</v>
      </c>
      <c r="AJ3430" s="64" t="s">
        <v>42</v>
      </c>
      <c r="AK3430" s="68"/>
      <c r="AL3430" s="68"/>
      <c r="AM3430" s="68"/>
      <c r="AN3430" s="110"/>
      <c r="AO3430" s="110"/>
      <c r="AP3430" s="107"/>
      <c r="AQ3430" s="68"/>
    </row>
    <row r="3431" customFormat="false" ht="17.9" hidden="false" customHeight="false" outlineLevel="0" collapsed="false">
      <c r="B3431" s="1" t="str">
        <f aca="false">поверители!$E3431</f>
        <v>LB068B0426C</v>
      </c>
      <c r="C3431" s="64" t="s">
        <v>114</v>
      </c>
      <c r="D3431" s="63"/>
      <c r="E3431" s="81" t="s">
        <v>14169</v>
      </c>
      <c r="F3431" s="63"/>
      <c r="G3431" s="63" t="s">
        <v>10335</v>
      </c>
      <c r="H3431" s="66" t="s">
        <v>12958</v>
      </c>
      <c r="I3431" s="67" t="s">
        <v>10469</v>
      </c>
      <c r="J3431" s="76"/>
      <c r="K3431" s="76"/>
      <c r="L3431" s="76"/>
      <c r="M3431" s="76"/>
      <c r="N3431" s="76"/>
      <c r="O3431" s="71" t="s">
        <v>10335</v>
      </c>
      <c r="P3431" s="71"/>
      <c r="Q3431" s="71" t="s">
        <v>10338</v>
      </c>
      <c r="R3431" s="79" t="s">
        <v>10339</v>
      </c>
      <c r="S3431" s="74" t="n">
        <v>45196</v>
      </c>
      <c r="T3431" s="74" t="n">
        <v>45926</v>
      </c>
      <c r="U3431" s="87" t="s">
        <v>10340</v>
      </c>
      <c r="V3431" s="87" t="s">
        <v>10341</v>
      </c>
      <c r="W3431" s="76"/>
      <c r="X3431" s="71" t="s">
        <v>10335</v>
      </c>
      <c r="Y3431" s="71" t="s">
        <v>10335</v>
      </c>
      <c r="Z3431" s="64" t="s">
        <v>12959</v>
      </c>
      <c r="AA3431" s="76"/>
      <c r="AB3431" s="76"/>
      <c r="AC3431" s="76"/>
      <c r="AD3431" s="76"/>
      <c r="AE3431" s="125" t="s">
        <v>14149</v>
      </c>
      <c r="AF3431" s="76"/>
      <c r="AG3431" s="76"/>
      <c r="AH3431" s="76"/>
      <c r="AI3431" s="67" t="s">
        <v>13024</v>
      </c>
      <c r="AJ3431" s="64" t="s">
        <v>42</v>
      </c>
      <c r="AK3431" s="68"/>
      <c r="AL3431" s="68"/>
      <c r="AM3431" s="68"/>
      <c r="AN3431" s="110"/>
      <c r="AO3431" s="110"/>
      <c r="AP3431" s="107"/>
      <c r="AQ3431" s="68"/>
    </row>
    <row r="3432" customFormat="false" ht="15" hidden="false" customHeight="false" outlineLevel="0" collapsed="false">
      <c r="B3432" s="1" t="str">
        <f aca="false">поверители!$E3432</f>
        <v>Н 3/3-2</v>
      </c>
      <c r="C3432" s="64" t="s">
        <v>10047</v>
      </c>
      <c r="D3432" s="63"/>
      <c r="E3432" s="67" t="s">
        <v>14170</v>
      </c>
      <c r="F3432" s="63"/>
      <c r="G3432" s="63" t="s">
        <v>10335</v>
      </c>
      <c r="H3432" s="63" t="s">
        <v>11697</v>
      </c>
      <c r="I3432" s="67" t="n">
        <v>2006</v>
      </c>
      <c r="J3432" s="76"/>
      <c r="K3432" s="76"/>
      <c r="L3432" s="76"/>
      <c r="M3432" s="76"/>
      <c r="N3432" s="76"/>
      <c r="O3432" s="71" t="s">
        <v>10335</v>
      </c>
      <c r="P3432" s="71"/>
      <c r="Q3432" s="71" t="s">
        <v>10338</v>
      </c>
      <c r="R3432" s="79" t="s">
        <v>10339</v>
      </c>
      <c r="S3432" s="74" t="n">
        <v>45203</v>
      </c>
      <c r="T3432" s="74" t="n">
        <v>45933</v>
      </c>
      <c r="U3432" s="87" t="s">
        <v>10340</v>
      </c>
      <c r="V3432" s="87" t="s">
        <v>10341</v>
      </c>
      <c r="W3432" s="76"/>
      <c r="X3432" s="71" t="s">
        <v>10335</v>
      </c>
      <c r="Y3432" s="71" t="s">
        <v>10335</v>
      </c>
      <c r="Z3432" s="63" t="s">
        <v>11649</v>
      </c>
      <c r="AA3432" s="76"/>
      <c r="AB3432" s="76"/>
      <c r="AC3432" s="76"/>
      <c r="AD3432" s="76"/>
      <c r="AE3432" s="125" t="s">
        <v>11612</v>
      </c>
      <c r="AF3432" s="76"/>
      <c r="AG3432" s="76"/>
      <c r="AH3432" s="76"/>
      <c r="AI3432" s="67" t="s">
        <v>11647</v>
      </c>
      <c r="AJ3432" s="64" t="s">
        <v>42</v>
      </c>
      <c r="AK3432" s="68"/>
      <c r="AL3432" s="68"/>
      <c r="AM3432" s="68"/>
      <c r="AN3432" s="110"/>
      <c r="AO3432" s="110"/>
      <c r="AP3432" s="107"/>
      <c r="AQ3432" s="68"/>
    </row>
    <row r="3433" customFormat="false" ht="15" hidden="false" customHeight="false" outlineLevel="0" collapsed="false">
      <c r="B3433" s="1" t="str">
        <f aca="false">поверители!$E3433</f>
        <v>17422100307312584</v>
      </c>
      <c r="C3433" s="64" t="s">
        <v>2567</v>
      </c>
      <c r="D3433" s="63"/>
      <c r="E3433" s="67" t="s">
        <v>14171</v>
      </c>
      <c r="F3433" s="63"/>
      <c r="G3433" s="63" t="s">
        <v>10335</v>
      </c>
      <c r="H3433" s="63" t="s">
        <v>11697</v>
      </c>
      <c r="I3433" s="67" t="n">
        <v>2010</v>
      </c>
      <c r="J3433" s="76"/>
      <c r="K3433" s="76"/>
      <c r="L3433" s="76"/>
      <c r="M3433" s="76"/>
      <c r="N3433" s="76"/>
      <c r="O3433" s="71" t="s">
        <v>10335</v>
      </c>
      <c r="P3433" s="71"/>
      <c r="Q3433" s="71" t="s">
        <v>10338</v>
      </c>
      <c r="R3433" s="79" t="s">
        <v>10339</v>
      </c>
      <c r="S3433" s="74" t="n">
        <v>45203</v>
      </c>
      <c r="T3433" s="74" t="n">
        <v>45933</v>
      </c>
      <c r="U3433" s="87" t="s">
        <v>10340</v>
      </c>
      <c r="V3433" s="87" t="s">
        <v>10341</v>
      </c>
      <c r="W3433" s="76"/>
      <c r="X3433" s="71" t="s">
        <v>10335</v>
      </c>
      <c r="Y3433" s="71" t="s">
        <v>10335</v>
      </c>
      <c r="Z3433" s="63" t="s">
        <v>11611</v>
      </c>
      <c r="AA3433" s="76"/>
      <c r="AB3433" s="76"/>
      <c r="AC3433" s="76"/>
      <c r="AD3433" s="76"/>
      <c r="AE3433" s="125" t="s">
        <v>11612</v>
      </c>
      <c r="AF3433" s="76"/>
      <c r="AG3433" s="76"/>
      <c r="AH3433" s="76"/>
      <c r="AI3433" s="67" t="s">
        <v>11647</v>
      </c>
      <c r="AJ3433" s="64" t="s">
        <v>42</v>
      </c>
      <c r="AK3433" s="68"/>
      <c r="AL3433" s="68"/>
      <c r="AM3433" s="68"/>
      <c r="AN3433" s="110"/>
      <c r="AO3433" s="110"/>
      <c r="AP3433" s="107"/>
      <c r="AQ3433" s="68"/>
    </row>
    <row r="3434" customFormat="false" ht="50.7" hidden="false" customHeight="false" outlineLevel="0" collapsed="false">
      <c r="B3434" s="1" t="str">
        <f aca="false">поверители!$E3434</f>
        <v>02563700/03411583</v>
      </c>
      <c r="C3434" s="64" t="s">
        <v>1711</v>
      </c>
      <c r="D3434" s="63"/>
      <c r="E3434" s="81" t="s">
        <v>14172</v>
      </c>
      <c r="F3434" s="63"/>
      <c r="G3434" s="63" t="s">
        <v>10335</v>
      </c>
      <c r="H3434" s="81" t="s">
        <v>11629</v>
      </c>
      <c r="I3434" s="67" t="s">
        <v>10374</v>
      </c>
      <c r="J3434" s="76"/>
      <c r="K3434" s="76"/>
      <c r="L3434" s="76"/>
      <c r="M3434" s="76"/>
      <c r="N3434" s="76"/>
      <c r="O3434" s="71" t="s">
        <v>10335</v>
      </c>
      <c r="P3434" s="71"/>
      <c r="Q3434" s="71" t="s">
        <v>10338</v>
      </c>
      <c r="R3434" s="79" t="s">
        <v>10339</v>
      </c>
      <c r="S3434" s="74" t="n">
        <v>45203</v>
      </c>
      <c r="T3434" s="74" t="n">
        <v>45933</v>
      </c>
      <c r="U3434" s="87" t="s">
        <v>10340</v>
      </c>
      <c r="V3434" s="87" t="s">
        <v>10341</v>
      </c>
      <c r="W3434" s="76"/>
      <c r="X3434" s="71" t="s">
        <v>10335</v>
      </c>
      <c r="Y3434" s="71" t="s">
        <v>10335</v>
      </c>
      <c r="Z3434" s="66" t="s">
        <v>11630</v>
      </c>
      <c r="AA3434" s="76"/>
      <c r="AB3434" s="76"/>
      <c r="AC3434" s="76"/>
      <c r="AD3434" s="76"/>
      <c r="AE3434" s="125" t="s">
        <v>11631</v>
      </c>
      <c r="AF3434" s="76"/>
      <c r="AG3434" s="76"/>
      <c r="AH3434" s="76"/>
      <c r="AI3434" s="67" t="s">
        <v>11593</v>
      </c>
      <c r="AJ3434" s="64" t="s">
        <v>10346</v>
      </c>
      <c r="AK3434" s="68"/>
      <c r="AL3434" s="68"/>
      <c r="AM3434" s="68"/>
      <c r="AN3434" s="110"/>
      <c r="AO3434" s="110"/>
      <c r="AP3434" s="107"/>
      <c r="AQ3434" s="68"/>
    </row>
    <row r="3435" customFormat="false" ht="50.7" hidden="false" customHeight="false" outlineLevel="0" collapsed="false">
      <c r="B3435" s="1" t="str">
        <f aca="false">поверители!$E3435</f>
        <v>02563708/03411591</v>
      </c>
      <c r="C3435" s="64" t="s">
        <v>1711</v>
      </c>
      <c r="D3435" s="87"/>
      <c r="E3435" s="81" t="s">
        <v>14173</v>
      </c>
      <c r="F3435" s="87"/>
      <c r="G3435" s="63" t="s">
        <v>10335</v>
      </c>
      <c r="H3435" s="81" t="s">
        <v>11629</v>
      </c>
      <c r="I3435" s="67" t="s">
        <v>10374</v>
      </c>
      <c r="J3435" s="89"/>
      <c r="K3435" s="89"/>
      <c r="L3435" s="89"/>
      <c r="M3435" s="89"/>
      <c r="N3435" s="89"/>
      <c r="O3435" s="71" t="s">
        <v>10335</v>
      </c>
      <c r="P3435" s="71"/>
      <c r="Q3435" s="71" t="s">
        <v>10338</v>
      </c>
      <c r="R3435" s="79" t="s">
        <v>10339</v>
      </c>
      <c r="S3435" s="74" t="n">
        <v>45203</v>
      </c>
      <c r="T3435" s="74" t="n">
        <v>45933</v>
      </c>
      <c r="U3435" s="87" t="s">
        <v>10340</v>
      </c>
      <c r="V3435" s="87" t="s">
        <v>10341</v>
      </c>
      <c r="W3435" s="76"/>
      <c r="X3435" s="71" t="s">
        <v>10335</v>
      </c>
      <c r="Y3435" s="71" t="s">
        <v>10335</v>
      </c>
      <c r="Z3435" s="66" t="s">
        <v>11630</v>
      </c>
      <c r="AA3435" s="89"/>
      <c r="AB3435" s="89"/>
      <c r="AC3435" s="89"/>
      <c r="AD3435" s="89"/>
      <c r="AE3435" s="125" t="s">
        <v>11631</v>
      </c>
      <c r="AF3435" s="89"/>
      <c r="AG3435" s="89"/>
      <c r="AH3435" s="89"/>
      <c r="AI3435" s="67" t="s">
        <v>11593</v>
      </c>
      <c r="AJ3435" s="64" t="s">
        <v>10346</v>
      </c>
      <c r="AK3435" s="68"/>
      <c r="AL3435" s="68"/>
      <c r="AM3435" s="68"/>
      <c r="AN3435" s="110"/>
      <c r="AO3435" s="110"/>
      <c r="AP3435" s="107"/>
      <c r="AQ3435" s="68"/>
    </row>
    <row r="3436" customFormat="false" ht="50.7" hidden="false" customHeight="false" outlineLevel="0" collapsed="false">
      <c r="B3436" s="1" t="str">
        <f aca="false">поверители!$E3436</f>
        <v>02563712/03411595</v>
      </c>
      <c r="C3436" s="64" t="s">
        <v>1711</v>
      </c>
      <c r="D3436" s="87"/>
      <c r="E3436" s="81" t="s">
        <v>14174</v>
      </c>
      <c r="F3436" s="87"/>
      <c r="G3436" s="63" t="s">
        <v>10335</v>
      </c>
      <c r="H3436" s="81" t="s">
        <v>11629</v>
      </c>
      <c r="I3436" s="67" t="s">
        <v>10374</v>
      </c>
      <c r="J3436" s="89"/>
      <c r="K3436" s="89"/>
      <c r="L3436" s="89"/>
      <c r="M3436" s="89"/>
      <c r="N3436" s="89"/>
      <c r="O3436" s="71" t="s">
        <v>10335</v>
      </c>
      <c r="P3436" s="71"/>
      <c r="Q3436" s="71" t="s">
        <v>10338</v>
      </c>
      <c r="R3436" s="79" t="s">
        <v>10339</v>
      </c>
      <c r="S3436" s="74" t="n">
        <v>45203</v>
      </c>
      <c r="T3436" s="74" t="n">
        <v>45933</v>
      </c>
      <c r="U3436" s="87" t="s">
        <v>10340</v>
      </c>
      <c r="V3436" s="87" t="s">
        <v>10341</v>
      </c>
      <c r="W3436" s="76"/>
      <c r="X3436" s="71" t="s">
        <v>10335</v>
      </c>
      <c r="Y3436" s="71" t="s">
        <v>10335</v>
      </c>
      <c r="Z3436" s="66" t="s">
        <v>11630</v>
      </c>
      <c r="AA3436" s="89"/>
      <c r="AB3436" s="89"/>
      <c r="AC3436" s="89"/>
      <c r="AD3436" s="89"/>
      <c r="AE3436" s="125" t="s">
        <v>11631</v>
      </c>
      <c r="AF3436" s="89"/>
      <c r="AG3436" s="89"/>
      <c r="AH3436" s="89"/>
      <c r="AI3436" s="67" t="s">
        <v>11593</v>
      </c>
      <c r="AJ3436" s="64" t="s">
        <v>10346</v>
      </c>
      <c r="AK3436" s="68"/>
      <c r="AL3436" s="68"/>
      <c r="AM3436" s="68"/>
      <c r="AN3436" s="110"/>
      <c r="AO3436" s="110"/>
      <c r="AP3436" s="107"/>
      <c r="AQ3436" s="68"/>
    </row>
    <row r="3437" customFormat="false" ht="50.7" hidden="false" customHeight="false" outlineLevel="0" collapsed="false">
      <c r="B3437" s="1" t="str">
        <f aca="false">поверители!$E3437</f>
        <v>02524163/03384197</v>
      </c>
      <c r="C3437" s="64" t="s">
        <v>1711</v>
      </c>
      <c r="D3437" s="87"/>
      <c r="E3437" s="67" t="s">
        <v>14175</v>
      </c>
      <c r="F3437" s="87"/>
      <c r="G3437" s="63" t="s">
        <v>10335</v>
      </c>
      <c r="H3437" s="81" t="s">
        <v>11629</v>
      </c>
      <c r="I3437" s="67" t="s">
        <v>10652</v>
      </c>
      <c r="J3437" s="89"/>
      <c r="K3437" s="89"/>
      <c r="L3437" s="89"/>
      <c r="M3437" s="89"/>
      <c r="N3437" s="89"/>
      <c r="O3437" s="71" t="s">
        <v>10335</v>
      </c>
      <c r="P3437" s="71"/>
      <c r="Q3437" s="71" t="s">
        <v>10338</v>
      </c>
      <c r="R3437" s="79" t="s">
        <v>10339</v>
      </c>
      <c r="S3437" s="74" t="n">
        <v>45203</v>
      </c>
      <c r="T3437" s="74" t="n">
        <v>45933</v>
      </c>
      <c r="U3437" s="87" t="s">
        <v>10340</v>
      </c>
      <c r="V3437" s="87" t="s">
        <v>10341</v>
      </c>
      <c r="W3437" s="76"/>
      <c r="X3437" s="71" t="s">
        <v>10335</v>
      </c>
      <c r="Y3437" s="71" t="s">
        <v>10335</v>
      </c>
      <c r="Z3437" s="66" t="s">
        <v>11630</v>
      </c>
      <c r="AA3437" s="89"/>
      <c r="AB3437" s="89"/>
      <c r="AC3437" s="89"/>
      <c r="AD3437" s="89"/>
      <c r="AE3437" s="125" t="s">
        <v>11636</v>
      </c>
      <c r="AF3437" s="89"/>
      <c r="AG3437" s="89"/>
      <c r="AH3437" s="89"/>
      <c r="AI3437" s="67" t="s">
        <v>12942</v>
      </c>
      <c r="AJ3437" s="64" t="s">
        <v>42</v>
      </c>
      <c r="AK3437" s="68"/>
      <c r="AL3437" s="68"/>
      <c r="AM3437" s="68"/>
      <c r="AN3437" s="110"/>
      <c r="AO3437" s="110"/>
      <c r="AP3437" s="107"/>
      <c r="AQ3437" s="68"/>
    </row>
    <row r="3438" customFormat="false" ht="15" hidden="false" customHeight="false" outlineLevel="0" collapsed="false">
      <c r="B3438" s="1" t="n">
        <f aca="false">поверители!$E3438</f>
        <v>2081003</v>
      </c>
      <c r="C3438" s="64" t="s">
        <v>67</v>
      </c>
      <c r="D3438" s="87"/>
      <c r="E3438" s="67" t="n">
        <v>2081003</v>
      </c>
      <c r="F3438" s="87"/>
      <c r="G3438" s="63" t="s">
        <v>10335</v>
      </c>
      <c r="H3438" s="64" t="s">
        <v>70</v>
      </c>
      <c r="I3438" s="67" t="s">
        <v>10369</v>
      </c>
      <c r="J3438" s="89"/>
      <c r="K3438" s="89"/>
      <c r="L3438" s="89"/>
      <c r="M3438" s="89"/>
      <c r="N3438" s="89"/>
      <c r="O3438" s="71" t="s">
        <v>10335</v>
      </c>
      <c r="P3438" s="71"/>
      <c r="Q3438" s="71" t="s">
        <v>10338</v>
      </c>
      <c r="R3438" s="79" t="s">
        <v>10339</v>
      </c>
      <c r="S3438" s="74" t="n">
        <v>45203</v>
      </c>
      <c r="T3438" s="74" t="n">
        <v>45568</v>
      </c>
      <c r="U3438" s="87" t="s">
        <v>10340</v>
      </c>
      <c r="V3438" s="87" t="s">
        <v>10341</v>
      </c>
      <c r="W3438" s="76"/>
      <c r="X3438" s="71" t="s">
        <v>10335</v>
      </c>
      <c r="Y3438" s="71" t="s">
        <v>10335</v>
      </c>
      <c r="Z3438" s="126" t="s">
        <v>12941</v>
      </c>
      <c r="AA3438" s="89"/>
      <c r="AB3438" s="89"/>
      <c r="AC3438" s="89"/>
      <c r="AD3438" s="89"/>
      <c r="AE3438" s="125" t="s">
        <v>11636</v>
      </c>
      <c r="AF3438" s="89"/>
      <c r="AG3438" s="89"/>
      <c r="AH3438" s="89"/>
      <c r="AI3438" s="67" t="s">
        <v>12942</v>
      </c>
      <c r="AJ3438" s="64" t="s">
        <v>42</v>
      </c>
      <c r="AK3438" s="68"/>
      <c r="AL3438" s="68"/>
      <c r="AM3438" s="68"/>
      <c r="AN3438" s="110"/>
      <c r="AO3438" s="110"/>
      <c r="AP3438" s="107"/>
      <c r="AQ3438" s="68"/>
    </row>
    <row r="3439" customFormat="false" ht="17.9" hidden="false" customHeight="false" outlineLevel="0" collapsed="false">
      <c r="B3439" s="1" t="str">
        <f aca="false">поверители!$E3439</f>
        <v>FA02BD1426C</v>
      </c>
      <c r="C3439" s="64" t="s">
        <v>114</v>
      </c>
      <c r="D3439" s="87"/>
      <c r="E3439" s="81" t="s">
        <v>14176</v>
      </c>
      <c r="F3439" s="87"/>
      <c r="G3439" s="63" t="s">
        <v>10335</v>
      </c>
      <c r="H3439" s="66" t="s">
        <v>12958</v>
      </c>
      <c r="I3439" s="67" t="s">
        <v>10369</v>
      </c>
      <c r="J3439" s="89"/>
      <c r="K3439" s="89"/>
      <c r="L3439" s="89"/>
      <c r="M3439" s="89"/>
      <c r="N3439" s="89"/>
      <c r="O3439" s="71" t="s">
        <v>10335</v>
      </c>
      <c r="P3439" s="71"/>
      <c r="Q3439" s="71" t="s">
        <v>10338</v>
      </c>
      <c r="R3439" s="79" t="s">
        <v>10339</v>
      </c>
      <c r="S3439" s="74" t="n">
        <v>45203</v>
      </c>
      <c r="T3439" s="74" t="n">
        <v>45933</v>
      </c>
      <c r="U3439" s="87" t="s">
        <v>10340</v>
      </c>
      <c r="V3439" s="87" t="s">
        <v>10341</v>
      </c>
      <c r="W3439" s="76"/>
      <c r="X3439" s="71" t="s">
        <v>10335</v>
      </c>
      <c r="Y3439" s="71" t="s">
        <v>10335</v>
      </c>
      <c r="Z3439" s="64" t="s">
        <v>12959</v>
      </c>
      <c r="AA3439" s="76"/>
      <c r="AB3439" s="76"/>
      <c r="AC3439" s="76"/>
      <c r="AD3439" s="76"/>
      <c r="AE3439" s="125" t="s">
        <v>14149</v>
      </c>
      <c r="AF3439" s="89"/>
      <c r="AG3439" s="89"/>
      <c r="AH3439" s="89"/>
      <c r="AI3439" s="67" t="s">
        <v>12970</v>
      </c>
      <c r="AJ3439" s="64" t="s">
        <v>10346</v>
      </c>
      <c r="AK3439" s="68"/>
      <c r="AL3439" s="68"/>
      <c r="AM3439" s="68"/>
      <c r="AN3439" s="110"/>
      <c r="AO3439" s="110"/>
      <c r="AP3439" s="107"/>
      <c r="AQ3439" s="68"/>
    </row>
    <row r="3440" customFormat="false" ht="15" hidden="false" customHeight="false" outlineLevel="0" collapsed="false">
      <c r="B3440" s="1" t="str">
        <f aca="false">поверители!$E3440</f>
        <v>FA004B1430B</v>
      </c>
      <c r="C3440" s="64" t="s">
        <v>118</v>
      </c>
      <c r="D3440" s="87"/>
      <c r="E3440" s="81" t="s">
        <v>14177</v>
      </c>
      <c r="F3440" s="87"/>
      <c r="G3440" s="63" t="s">
        <v>10335</v>
      </c>
      <c r="H3440" s="81" t="s">
        <v>121</v>
      </c>
      <c r="I3440" s="67" t="s">
        <v>10369</v>
      </c>
      <c r="J3440" s="89"/>
      <c r="K3440" s="89"/>
      <c r="L3440" s="89"/>
      <c r="M3440" s="89"/>
      <c r="N3440" s="89"/>
      <c r="O3440" s="71" t="s">
        <v>10335</v>
      </c>
      <c r="P3440" s="71"/>
      <c r="Q3440" s="71" t="s">
        <v>10338</v>
      </c>
      <c r="R3440" s="79" t="s">
        <v>10339</v>
      </c>
      <c r="S3440" s="74" t="n">
        <v>45203</v>
      </c>
      <c r="T3440" s="74" t="n">
        <v>45933</v>
      </c>
      <c r="U3440" s="87" t="s">
        <v>10340</v>
      </c>
      <c r="V3440" s="87" t="s">
        <v>10341</v>
      </c>
      <c r="W3440" s="76"/>
      <c r="X3440" s="71" t="s">
        <v>10335</v>
      </c>
      <c r="Y3440" s="71" t="s">
        <v>10335</v>
      </c>
      <c r="Z3440" s="64" t="s">
        <v>11658</v>
      </c>
      <c r="AA3440" s="89"/>
      <c r="AB3440" s="89"/>
      <c r="AC3440" s="89"/>
      <c r="AD3440" s="89"/>
      <c r="AE3440" s="125" t="s">
        <v>11612</v>
      </c>
      <c r="AF3440" s="89"/>
      <c r="AG3440" s="89"/>
      <c r="AH3440" s="89"/>
      <c r="AI3440" s="67" t="s">
        <v>14178</v>
      </c>
      <c r="AJ3440" s="64" t="s">
        <v>10346</v>
      </c>
      <c r="AK3440" s="68"/>
      <c r="AL3440" s="68"/>
      <c r="AM3440" s="68"/>
      <c r="AN3440" s="110"/>
      <c r="AO3440" s="110"/>
      <c r="AP3440" s="107"/>
      <c r="AQ3440" s="68"/>
    </row>
    <row r="3441" customFormat="false" ht="17.9" hidden="false" customHeight="false" outlineLevel="0" collapsed="false">
      <c r="B3441" s="1" t="str">
        <f aca="false">поверители!$E3441</f>
        <v>FA02BB1426C</v>
      </c>
      <c r="C3441" s="64" t="s">
        <v>114</v>
      </c>
      <c r="D3441" s="87"/>
      <c r="E3441" s="81" t="s">
        <v>14179</v>
      </c>
      <c r="F3441" s="87"/>
      <c r="G3441" s="63" t="s">
        <v>10335</v>
      </c>
      <c r="H3441" s="66" t="s">
        <v>12958</v>
      </c>
      <c r="I3441" s="67" t="s">
        <v>10369</v>
      </c>
      <c r="J3441" s="89"/>
      <c r="K3441" s="89"/>
      <c r="L3441" s="89"/>
      <c r="M3441" s="89"/>
      <c r="N3441" s="89"/>
      <c r="O3441" s="71" t="s">
        <v>10335</v>
      </c>
      <c r="P3441" s="71"/>
      <c r="Q3441" s="71" t="s">
        <v>10338</v>
      </c>
      <c r="R3441" s="79" t="s">
        <v>10339</v>
      </c>
      <c r="S3441" s="74" t="n">
        <v>45203</v>
      </c>
      <c r="T3441" s="74" t="n">
        <v>45933</v>
      </c>
      <c r="U3441" s="87" t="s">
        <v>10340</v>
      </c>
      <c r="V3441" s="87" t="s">
        <v>10341</v>
      </c>
      <c r="W3441" s="76"/>
      <c r="X3441" s="71" t="s">
        <v>10335</v>
      </c>
      <c r="Y3441" s="71" t="s">
        <v>10335</v>
      </c>
      <c r="Z3441" s="64" t="s">
        <v>12959</v>
      </c>
      <c r="AA3441" s="76"/>
      <c r="AB3441" s="76"/>
      <c r="AC3441" s="76"/>
      <c r="AD3441" s="76"/>
      <c r="AE3441" s="125" t="s">
        <v>14149</v>
      </c>
      <c r="AF3441" s="89"/>
      <c r="AG3441" s="89"/>
      <c r="AH3441" s="89"/>
      <c r="AI3441" s="67" t="s">
        <v>12970</v>
      </c>
      <c r="AJ3441" s="64" t="s">
        <v>10346</v>
      </c>
      <c r="AK3441" s="68"/>
      <c r="AL3441" s="68"/>
      <c r="AM3441" s="68"/>
      <c r="AN3441" s="110"/>
      <c r="AO3441" s="110"/>
      <c r="AP3441" s="107"/>
      <c r="AQ3441" s="68"/>
    </row>
    <row r="3442" customFormat="false" ht="15" hidden="false" customHeight="false" outlineLevel="0" collapsed="false">
      <c r="B3442" s="1" t="str">
        <f aca="false">поверители!$E3442</f>
        <v>FA00411430B</v>
      </c>
      <c r="C3442" s="64" t="s">
        <v>118</v>
      </c>
      <c r="D3442" s="87"/>
      <c r="E3442" s="81" t="s">
        <v>14180</v>
      </c>
      <c r="F3442" s="87"/>
      <c r="G3442" s="63" t="s">
        <v>10335</v>
      </c>
      <c r="H3442" s="81" t="s">
        <v>121</v>
      </c>
      <c r="I3442" s="67" t="s">
        <v>10369</v>
      </c>
      <c r="J3442" s="89"/>
      <c r="K3442" s="89"/>
      <c r="L3442" s="89"/>
      <c r="M3442" s="89"/>
      <c r="N3442" s="89"/>
      <c r="O3442" s="71" t="s">
        <v>10335</v>
      </c>
      <c r="P3442" s="71"/>
      <c r="Q3442" s="71" t="s">
        <v>10338</v>
      </c>
      <c r="R3442" s="79" t="s">
        <v>10339</v>
      </c>
      <c r="S3442" s="74" t="n">
        <v>45203</v>
      </c>
      <c r="T3442" s="74" t="n">
        <v>45933</v>
      </c>
      <c r="U3442" s="87" t="s">
        <v>10340</v>
      </c>
      <c r="V3442" s="87" t="s">
        <v>10341</v>
      </c>
      <c r="W3442" s="76"/>
      <c r="X3442" s="71" t="s">
        <v>10335</v>
      </c>
      <c r="Y3442" s="71" t="s">
        <v>10335</v>
      </c>
      <c r="Z3442" s="64" t="s">
        <v>11658</v>
      </c>
      <c r="AA3442" s="89"/>
      <c r="AB3442" s="89"/>
      <c r="AC3442" s="89"/>
      <c r="AD3442" s="89"/>
      <c r="AE3442" s="125" t="s">
        <v>11612</v>
      </c>
      <c r="AF3442" s="89"/>
      <c r="AG3442" s="89"/>
      <c r="AH3442" s="89"/>
      <c r="AI3442" s="67" t="s">
        <v>14178</v>
      </c>
      <c r="AJ3442" s="64" t="s">
        <v>10346</v>
      </c>
      <c r="AK3442" s="68"/>
      <c r="AL3442" s="68"/>
      <c r="AM3442" s="68"/>
      <c r="AN3442" s="110"/>
      <c r="AO3442" s="110"/>
      <c r="AP3442" s="107"/>
      <c r="AQ3442" s="68"/>
    </row>
    <row r="3443" customFormat="false" ht="17.9" hidden="false" customHeight="false" outlineLevel="0" collapsed="false">
      <c r="B3443" s="1" t="str">
        <f aca="false">поверители!$E3443</f>
        <v>FB00080426C</v>
      </c>
      <c r="C3443" s="64" t="s">
        <v>114</v>
      </c>
      <c r="D3443" s="87"/>
      <c r="E3443" s="67" t="s">
        <v>14181</v>
      </c>
      <c r="F3443" s="87"/>
      <c r="G3443" s="63" t="s">
        <v>10335</v>
      </c>
      <c r="H3443" s="66" t="s">
        <v>12958</v>
      </c>
      <c r="I3443" s="67" t="s">
        <v>10369</v>
      </c>
      <c r="J3443" s="89"/>
      <c r="K3443" s="89"/>
      <c r="L3443" s="89"/>
      <c r="M3443" s="89"/>
      <c r="N3443" s="89"/>
      <c r="O3443" s="71" t="s">
        <v>10335</v>
      </c>
      <c r="P3443" s="71"/>
      <c r="Q3443" s="71" t="s">
        <v>10338</v>
      </c>
      <c r="R3443" s="79" t="s">
        <v>10339</v>
      </c>
      <c r="S3443" s="74" t="n">
        <v>45203</v>
      </c>
      <c r="T3443" s="74" t="n">
        <v>45933</v>
      </c>
      <c r="U3443" s="87" t="s">
        <v>10340</v>
      </c>
      <c r="V3443" s="87" t="s">
        <v>10341</v>
      </c>
      <c r="W3443" s="76"/>
      <c r="X3443" s="71" t="s">
        <v>10335</v>
      </c>
      <c r="Y3443" s="71" t="s">
        <v>10335</v>
      </c>
      <c r="Z3443" s="64" t="s">
        <v>12959</v>
      </c>
      <c r="AA3443" s="76"/>
      <c r="AB3443" s="76"/>
      <c r="AC3443" s="76"/>
      <c r="AD3443" s="76"/>
      <c r="AE3443" s="125" t="s">
        <v>14149</v>
      </c>
      <c r="AF3443" s="89"/>
      <c r="AG3443" s="89"/>
      <c r="AH3443" s="89"/>
      <c r="AI3443" s="67" t="s">
        <v>12973</v>
      </c>
      <c r="AJ3443" s="64" t="s">
        <v>10346</v>
      </c>
      <c r="AK3443" s="68"/>
      <c r="AL3443" s="68"/>
      <c r="AM3443" s="68"/>
      <c r="AN3443" s="110"/>
      <c r="AO3443" s="110"/>
      <c r="AP3443" s="107"/>
      <c r="AQ3443" s="68"/>
    </row>
    <row r="3444" customFormat="false" ht="17.9" hidden="false" customHeight="false" outlineLevel="0" collapsed="false">
      <c r="B3444" s="1" t="str">
        <f aca="false">поверители!$E3444</f>
        <v>FB00110426C</v>
      </c>
      <c r="C3444" s="64" t="s">
        <v>114</v>
      </c>
      <c r="D3444" s="87"/>
      <c r="E3444" s="67" t="s">
        <v>14182</v>
      </c>
      <c r="F3444" s="87"/>
      <c r="G3444" s="63" t="s">
        <v>10335</v>
      </c>
      <c r="H3444" s="66" t="s">
        <v>12958</v>
      </c>
      <c r="I3444" s="67" t="s">
        <v>10369</v>
      </c>
      <c r="J3444" s="89"/>
      <c r="K3444" s="89"/>
      <c r="L3444" s="89"/>
      <c r="M3444" s="89"/>
      <c r="N3444" s="89"/>
      <c r="O3444" s="71" t="s">
        <v>10335</v>
      </c>
      <c r="P3444" s="71"/>
      <c r="Q3444" s="71" t="s">
        <v>10338</v>
      </c>
      <c r="R3444" s="79" t="s">
        <v>10339</v>
      </c>
      <c r="S3444" s="74" t="n">
        <v>45203</v>
      </c>
      <c r="T3444" s="74" t="n">
        <v>45933</v>
      </c>
      <c r="U3444" s="87" t="s">
        <v>10340</v>
      </c>
      <c r="V3444" s="87" t="s">
        <v>10341</v>
      </c>
      <c r="W3444" s="76"/>
      <c r="X3444" s="71" t="s">
        <v>10335</v>
      </c>
      <c r="Y3444" s="71" t="s">
        <v>10335</v>
      </c>
      <c r="Z3444" s="64" t="s">
        <v>12959</v>
      </c>
      <c r="AA3444" s="76"/>
      <c r="AB3444" s="76"/>
      <c r="AC3444" s="76"/>
      <c r="AD3444" s="76"/>
      <c r="AE3444" s="125" t="s">
        <v>14149</v>
      </c>
      <c r="AF3444" s="89"/>
      <c r="AG3444" s="89"/>
      <c r="AH3444" s="89"/>
      <c r="AI3444" s="67" t="s">
        <v>12970</v>
      </c>
      <c r="AJ3444" s="64" t="s">
        <v>10346</v>
      </c>
      <c r="AK3444" s="68"/>
      <c r="AL3444" s="68"/>
      <c r="AM3444" s="68"/>
      <c r="AN3444" s="110"/>
      <c r="AO3444" s="110"/>
      <c r="AP3444" s="107"/>
      <c r="AQ3444" s="68"/>
    </row>
    <row r="3445" customFormat="false" ht="17.9" hidden="false" customHeight="false" outlineLevel="0" collapsed="false">
      <c r="B3445" s="1" t="str">
        <f aca="false">поверители!$E3445</f>
        <v>FB00060426C</v>
      </c>
      <c r="C3445" s="64" t="s">
        <v>114</v>
      </c>
      <c r="D3445" s="87"/>
      <c r="E3445" s="67" t="s">
        <v>14183</v>
      </c>
      <c r="F3445" s="87"/>
      <c r="G3445" s="63" t="s">
        <v>10335</v>
      </c>
      <c r="H3445" s="66" t="s">
        <v>12958</v>
      </c>
      <c r="I3445" s="67" t="s">
        <v>10369</v>
      </c>
      <c r="J3445" s="89"/>
      <c r="K3445" s="89"/>
      <c r="L3445" s="89"/>
      <c r="M3445" s="89"/>
      <c r="N3445" s="89"/>
      <c r="O3445" s="71" t="s">
        <v>10335</v>
      </c>
      <c r="P3445" s="71"/>
      <c r="Q3445" s="71" t="s">
        <v>10338</v>
      </c>
      <c r="R3445" s="79" t="s">
        <v>10339</v>
      </c>
      <c r="S3445" s="74" t="n">
        <v>45203</v>
      </c>
      <c r="T3445" s="74" t="n">
        <v>45933</v>
      </c>
      <c r="U3445" s="87" t="s">
        <v>10340</v>
      </c>
      <c r="V3445" s="87" t="s">
        <v>10341</v>
      </c>
      <c r="W3445" s="76"/>
      <c r="X3445" s="71" t="s">
        <v>10335</v>
      </c>
      <c r="Y3445" s="71" t="s">
        <v>10335</v>
      </c>
      <c r="Z3445" s="64" t="s">
        <v>12959</v>
      </c>
      <c r="AA3445" s="76"/>
      <c r="AB3445" s="76"/>
      <c r="AC3445" s="76"/>
      <c r="AD3445" s="76"/>
      <c r="AE3445" s="125" t="s">
        <v>14149</v>
      </c>
      <c r="AF3445" s="89"/>
      <c r="AG3445" s="89"/>
      <c r="AH3445" s="89"/>
      <c r="AI3445" s="67" t="s">
        <v>12973</v>
      </c>
      <c r="AJ3445" s="64" t="s">
        <v>42</v>
      </c>
      <c r="AK3445" s="68"/>
      <c r="AL3445" s="68"/>
      <c r="AM3445" s="68"/>
      <c r="AN3445" s="110"/>
      <c r="AO3445" s="110"/>
      <c r="AP3445" s="107"/>
      <c r="AQ3445" s="68"/>
    </row>
    <row r="3446" customFormat="false" ht="17.9" hidden="false" customHeight="false" outlineLevel="0" collapsed="false">
      <c r="B3446" s="1" t="str">
        <f aca="false">поверители!$E3446</f>
        <v>FB00070426C</v>
      </c>
      <c r="C3446" s="64" t="s">
        <v>114</v>
      </c>
      <c r="D3446" s="87"/>
      <c r="E3446" s="67" t="s">
        <v>14184</v>
      </c>
      <c r="F3446" s="87"/>
      <c r="G3446" s="63" t="s">
        <v>10335</v>
      </c>
      <c r="H3446" s="66" t="s">
        <v>12958</v>
      </c>
      <c r="I3446" s="67" t="s">
        <v>10369</v>
      </c>
      <c r="J3446" s="89"/>
      <c r="K3446" s="89"/>
      <c r="L3446" s="89"/>
      <c r="M3446" s="89"/>
      <c r="N3446" s="89"/>
      <c r="O3446" s="71" t="s">
        <v>10335</v>
      </c>
      <c r="P3446" s="71"/>
      <c r="Q3446" s="71" t="s">
        <v>10338</v>
      </c>
      <c r="R3446" s="79" t="s">
        <v>10339</v>
      </c>
      <c r="S3446" s="74" t="n">
        <v>45203</v>
      </c>
      <c r="T3446" s="74" t="n">
        <v>45933</v>
      </c>
      <c r="U3446" s="87" t="s">
        <v>10340</v>
      </c>
      <c r="V3446" s="87" t="s">
        <v>10341</v>
      </c>
      <c r="W3446" s="76"/>
      <c r="X3446" s="71" t="s">
        <v>10335</v>
      </c>
      <c r="Y3446" s="71" t="s">
        <v>10335</v>
      </c>
      <c r="Z3446" s="64" t="s">
        <v>12959</v>
      </c>
      <c r="AA3446" s="76"/>
      <c r="AB3446" s="76"/>
      <c r="AC3446" s="76"/>
      <c r="AD3446" s="76"/>
      <c r="AE3446" s="125" t="s">
        <v>14149</v>
      </c>
      <c r="AF3446" s="89"/>
      <c r="AG3446" s="89"/>
      <c r="AH3446" s="89"/>
      <c r="AI3446" s="67" t="s">
        <v>12970</v>
      </c>
      <c r="AJ3446" s="64" t="s">
        <v>42</v>
      </c>
      <c r="AK3446" s="68"/>
      <c r="AL3446" s="68"/>
      <c r="AM3446" s="68"/>
      <c r="AN3446" s="110"/>
      <c r="AO3446" s="110"/>
      <c r="AP3446" s="107"/>
      <c r="AQ3446" s="68"/>
    </row>
    <row r="3447" customFormat="false" ht="17.9" hidden="false" customHeight="false" outlineLevel="0" collapsed="false">
      <c r="B3447" s="1" t="str">
        <f aca="false">поверители!$E3447</f>
        <v>FB000C0426C</v>
      </c>
      <c r="C3447" s="64" t="s">
        <v>114</v>
      </c>
      <c r="D3447" s="87"/>
      <c r="E3447" s="67" t="s">
        <v>14185</v>
      </c>
      <c r="F3447" s="87"/>
      <c r="G3447" s="63" t="s">
        <v>10335</v>
      </c>
      <c r="H3447" s="66" t="s">
        <v>12958</v>
      </c>
      <c r="I3447" s="67" t="s">
        <v>10369</v>
      </c>
      <c r="J3447" s="89"/>
      <c r="K3447" s="89"/>
      <c r="L3447" s="89"/>
      <c r="M3447" s="89"/>
      <c r="N3447" s="89"/>
      <c r="O3447" s="71" t="s">
        <v>10335</v>
      </c>
      <c r="P3447" s="71"/>
      <c r="Q3447" s="71" t="s">
        <v>10338</v>
      </c>
      <c r="R3447" s="79" t="s">
        <v>10339</v>
      </c>
      <c r="S3447" s="74" t="n">
        <v>45203</v>
      </c>
      <c r="T3447" s="74" t="n">
        <v>45933</v>
      </c>
      <c r="U3447" s="87" t="s">
        <v>10340</v>
      </c>
      <c r="V3447" s="87" t="s">
        <v>10341</v>
      </c>
      <c r="W3447" s="76"/>
      <c r="X3447" s="71" t="s">
        <v>10335</v>
      </c>
      <c r="Y3447" s="71" t="s">
        <v>10335</v>
      </c>
      <c r="Z3447" s="64" t="s">
        <v>12959</v>
      </c>
      <c r="AA3447" s="76"/>
      <c r="AB3447" s="76"/>
      <c r="AC3447" s="76"/>
      <c r="AD3447" s="76"/>
      <c r="AE3447" s="125" t="s">
        <v>14149</v>
      </c>
      <c r="AF3447" s="89"/>
      <c r="AG3447" s="89"/>
      <c r="AH3447" s="89"/>
      <c r="AI3447" s="67" t="s">
        <v>12973</v>
      </c>
      <c r="AJ3447" s="64" t="s">
        <v>42</v>
      </c>
      <c r="AK3447" s="68"/>
      <c r="AL3447" s="68"/>
      <c r="AM3447" s="68"/>
      <c r="AN3447" s="110"/>
      <c r="AO3447" s="110"/>
      <c r="AP3447" s="107"/>
      <c r="AQ3447" s="68"/>
    </row>
    <row r="3448" customFormat="false" ht="17.9" hidden="false" customHeight="false" outlineLevel="0" collapsed="false">
      <c r="B3448" s="1" t="n">
        <f aca="false">поверители!$E3448</f>
        <v>971041</v>
      </c>
      <c r="C3448" s="64" t="s">
        <v>98</v>
      </c>
      <c r="D3448" s="87"/>
      <c r="E3448" s="67" t="n">
        <v>971041</v>
      </c>
      <c r="F3448" s="87"/>
      <c r="G3448" s="63" t="s">
        <v>10335</v>
      </c>
      <c r="H3448" s="66" t="s">
        <v>101</v>
      </c>
      <c r="I3448" s="67" t="s">
        <v>10363</v>
      </c>
      <c r="J3448" s="89"/>
      <c r="K3448" s="89"/>
      <c r="L3448" s="89"/>
      <c r="M3448" s="89"/>
      <c r="N3448" s="89"/>
      <c r="O3448" s="71" t="s">
        <v>10335</v>
      </c>
      <c r="P3448" s="71"/>
      <c r="Q3448" s="71" t="s">
        <v>10338</v>
      </c>
      <c r="R3448" s="79" t="s">
        <v>10339</v>
      </c>
      <c r="S3448" s="95" t="n">
        <v>45210</v>
      </c>
      <c r="T3448" s="74" t="n">
        <v>45940</v>
      </c>
      <c r="U3448" s="87" t="s">
        <v>10340</v>
      </c>
      <c r="V3448" s="87" t="s">
        <v>10341</v>
      </c>
      <c r="W3448" s="76"/>
      <c r="X3448" s="71" t="s">
        <v>10335</v>
      </c>
      <c r="Y3448" s="71" t="s">
        <v>10335</v>
      </c>
      <c r="Z3448" s="126" t="s">
        <v>12995</v>
      </c>
      <c r="AA3448" s="76"/>
      <c r="AB3448" s="76"/>
      <c r="AC3448" s="76"/>
      <c r="AD3448" s="76"/>
      <c r="AE3448" s="125" t="s">
        <v>14149</v>
      </c>
      <c r="AF3448" s="89"/>
      <c r="AG3448" s="89"/>
      <c r="AH3448" s="89"/>
      <c r="AI3448" s="67" t="s">
        <v>11686</v>
      </c>
      <c r="AJ3448" s="64" t="s">
        <v>10346</v>
      </c>
      <c r="AK3448" s="68"/>
      <c r="AL3448" s="68"/>
      <c r="AM3448" s="68"/>
      <c r="AN3448" s="110"/>
      <c r="AO3448" s="110"/>
      <c r="AP3448" s="107"/>
      <c r="AQ3448" s="68"/>
    </row>
    <row r="3449" customFormat="false" ht="16.4" hidden="false" customHeight="false" outlineLevel="0" collapsed="false">
      <c r="B3449" s="1" t="str">
        <f aca="false">поверители!$E3449</f>
        <v>1107YA4Z</v>
      </c>
      <c r="C3449" s="64" t="s">
        <v>102</v>
      </c>
      <c r="D3449" s="87"/>
      <c r="E3449" s="67" t="s">
        <v>14186</v>
      </c>
      <c r="F3449" s="87"/>
      <c r="G3449" s="63" t="s">
        <v>10335</v>
      </c>
      <c r="H3449" s="80" t="s">
        <v>14187</v>
      </c>
      <c r="I3449" s="67" t="s">
        <v>10363</v>
      </c>
      <c r="J3449" s="89"/>
      <c r="K3449" s="89"/>
      <c r="L3449" s="89"/>
      <c r="M3449" s="89"/>
      <c r="N3449" s="89"/>
      <c r="O3449" s="71" t="s">
        <v>10335</v>
      </c>
      <c r="P3449" s="71"/>
      <c r="Q3449" s="71" t="s">
        <v>10338</v>
      </c>
      <c r="R3449" s="79" t="s">
        <v>10339</v>
      </c>
      <c r="S3449" s="95" t="n">
        <v>45210</v>
      </c>
      <c r="T3449" s="74" t="n">
        <v>45940</v>
      </c>
      <c r="U3449" s="87" t="s">
        <v>10340</v>
      </c>
      <c r="V3449" s="87" t="s">
        <v>10341</v>
      </c>
      <c r="W3449" s="76"/>
      <c r="X3449" s="71" t="s">
        <v>10335</v>
      </c>
      <c r="Y3449" s="71" t="s">
        <v>10335</v>
      </c>
      <c r="Z3449" s="63" t="s">
        <v>11611</v>
      </c>
      <c r="AA3449" s="89"/>
      <c r="AB3449" s="89"/>
      <c r="AC3449" s="89"/>
      <c r="AD3449" s="89"/>
      <c r="AE3449" s="125" t="s">
        <v>11612</v>
      </c>
      <c r="AF3449" s="89"/>
      <c r="AG3449" s="89"/>
      <c r="AH3449" s="89"/>
      <c r="AI3449" s="67" t="s">
        <v>11647</v>
      </c>
      <c r="AJ3449" s="64" t="s">
        <v>10346</v>
      </c>
      <c r="AK3449" s="68"/>
      <c r="AL3449" s="68"/>
      <c r="AM3449" s="68"/>
      <c r="AN3449" s="110"/>
      <c r="AO3449" s="110"/>
      <c r="AP3449" s="107"/>
      <c r="AQ3449" s="68"/>
    </row>
    <row r="3450" customFormat="false" ht="17.9" hidden="false" customHeight="false" outlineLevel="0" collapsed="false">
      <c r="B3450" s="1" t="n">
        <f aca="false">поверители!$E3450</f>
        <v>971088</v>
      </c>
      <c r="C3450" s="64" t="s">
        <v>98</v>
      </c>
      <c r="D3450" s="87"/>
      <c r="E3450" s="67" t="n">
        <v>971088</v>
      </c>
      <c r="F3450" s="87"/>
      <c r="G3450" s="63" t="s">
        <v>10335</v>
      </c>
      <c r="H3450" s="66" t="s">
        <v>101</v>
      </c>
      <c r="I3450" s="67" t="s">
        <v>10363</v>
      </c>
      <c r="J3450" s="89"/>
      <c r="K3450" s="89"/>
      <c r="L3450" s="89"/>
      <c r="M3450" s="89"/>
      <c r="N3450" s="89"/>
      <c r="O3450" s="71" t="s">
        <v>10335</v>
      </c>
      <c r="P3450" s="71"/>
      <c r="Q3450" s="71" t="s">
        <v>10338</v>
      </c>
      <c r="R3450" s="79" t="s">
        <v>10339</v>
      </c>
      <c r="S3450" s="95" t="n">
        <v>45210</v>
      </c>
      <c r="T3450" s="74" t="n">
        <v>45940</v>
      </c>
      <c r="U3450" s="87" t="s">
        <v>10340</v>
      </c>
      <c r="V3450" s="87" t="s">
        <v>10341</v>
      </c>
      <c r="W3450" s="76"/>
      <c r="X3450" s="71" t="s">
        <v>10335</v>
      </c>
      <c r="Y3450" s="71" t="s">
        <v>10335</v>
      </c>
      <c r="Z3450" s="126" t="s">
        <v>12995</v>
      </c>
      <c r="AA3450" s="76"/>
      <c r="AB3450" s="76"/>
      <c r="AC3450" s="76"/>
      <c r="AD3450" s="76"/>
      <c r="AE3450" s="125" t="s">
        <v>14149</v>
      </c>
      <c r="AF3450" s="89"/>
      <c r="AG3450" s="89"/>
      <c r="AH3450" s="89"/>
      <c r="AI3450" s="67" t="s">
        <v>11686</v>
      </c>
      <c r="AJ3450" s="64" t="s">
        <v>10346</v>
      </c>
      <c r="AK3450" s="68"/>
      <c r="AL3450" s="68"/>
      <c r="AM3450" s="68"/>
      <c r="AN3450" s="110"/>
      <c r="AO3450" s="110"/>
      <c r="AP3450" s="107"/>
      <c r="AQ3450" s="68"/>
    </row>
    <row r="3451" customFormat="false" ht="16.4" hidden="false" customHeight="false" outlineLevel="0" collapsed="false">
      <c r="B3451" s="1" t="str">
        <f aca="false">поверители!$E3451</f>
        <v>1107YA4N</v>
      </c>
      <c r="C3451" s="64" t="s">
        <v>102</v>
      </c>
      <c r="D3451" s="87"/>
      <c r="E3451" s="67" t="s">
        <v>14188</v>
      </c>
      <c r="F3451" s="87"/>
      <c r="G3451" s="63" t="s">
        <v>10335</v>
      </c>
      <c r="H3451" s="80" t="s">
        <v>14187</v>
      </c>
      <c r="I3451" s="67" t="s">
        <v>10363</v>
      </c>
      <c r="J3451" s="89"/>
      <c r="K3451" s="89"/>
      <c r="L3451" s="89"/>
      <c r="M3451" s="89"/>
      <c r="N3451" s="89"/>
      <c r="O3451" s="71" t="s">
        <v>10335</v>
      </c>
      <c r="P3451" s="71"/>
      <c r="Q3451" s="71" t="s">
        <v>10338</v>
      </c>
      <c r="R3451" s="79" t="s">
        <v>10339</v>
      </c>
      <c r="S3451" s="95" t="n">
        <v>45210</v>
      </c>
      <c r="T3451" s="74" t="n">
        <v>45940</v>
      </c>
      <c r="U3451" s="87" t="s">
        <v>10340</v>
      </c>
      <c r="V3451" s="87" t="s">
        <v>10341</v>
      </c>
      <c r="W3451" s="76"/>
      <c r="X3451" s="71" t="s">
        <v>10335</v>
      </c>
      <c r="Y3451" s="71" t="s">
        <v>10335</v>
      </c>
      <c r="Z3451" s="63" t="s">
        <v>11611</v>
      </c>
      <c r="AA3451" s="89"/>
      <c r="AB3451" s="89"/>
      <c r="AC3451" s="89"/>
      <c r="AD3451" s="89"/>
      <c r="AE3451" s="125" t="s">
        <v>11612</v>
      </c>
      <c r="AF3451" s="89"/>
      <c r="AG3451" s="89"/>
      <c r="AH3451" s="89"/>
      <c r="AI3451" s="67" t="s">
        <v>11647</v>
      </c>
      <c r="AJ3451" s="64" t="s">
        <v>10346</v>
      </c>
      <c r="AK3451" s="68"/>
      <c r="AL3451" s="68"/>
      <c r="AM3451" s="68"/>
      <c r="AN3451" s="110"/>
      <c r="AO3451" s="110"/>
      <c r="AP3451" s="107"/>
      <c r="AQ3451" s="68"/>
    </row>
    <row r="3452" customFormat="false" ht="17.9" hidden="false" customHeight="false" outlineLevel="0" collapsed="false">
      <c r="B3452" s="1" t="n">
        <f aca="false">поверители!$E3452</f>
        <v>971061</v>
      </c>
      <c r="C3452" s="64" t="s">
        <v>98</v>
      </c>
      <c r="D3452" s="87"/>
      <c r="E3452" s="67" t="n">
        <v>971061</v>
      </c>
      <c r="F3452" s="87"/>
      <c r="G3452" s="63" t="s">
        <v>10335</v>
      </c>
      <c r="H3452" s="66" t="s">
        <v>101</v>
      </c>
      <c r="I3452" s="67" t="s">
        <v>10363</v>
      </c>
      <c r="J3452" s="89"/>
      <c r="K3452" s="89"/>
      <c r="L3452" s="89"/>
      <c r="M3452" s="89"/>
      <c r="N3452" s="89"/>
      <c r="O3452" s="71" t="s">
        <v>10335</v>
      </c>
      <c r="P3452" s="71"/>
      <c r="Q3452" s="71" t="s">
        <v>10338</v>
      </c>
      <c r="R3452" s="79" t="s">
        <v>10339</v>
      </c>
      <c r="S3452" s="95" t="n">
        <v>45210</v>
      </c>
      <c r="T3452" s="74" t="n">
        <v>45940</v>
      </c>
      <c r="U3452" s="87" t="s">
        <v>10340</v>
      </c>
      <c r="V3452" s="87" t="s">
        <v>10341</v>
      </c>
      <c r="W3452" s="76"/>
      <c r="X3452" s="71" t="s">
        <v>10335</v>
      </c>
      <c r="Y3452" s="71" t="s">
        <v>10335</v>
      </c>
      <c r="Z3452" s="126" t="s">
        <v>12995</v>
      </c>
      <c r="AA3452" s="76"/>
      <c r="AB3452" s="76"/>
      <c r="AC3452" s="76"/>
      <c r="AD3452" s="76"/>
      <c r="AE3452" s="125" t="s">
        <v>14149</v>
      </c>
      <c r="AF3452" s="89"/>
      <c r="AG3452" s="89"/>
      <c r="AH3452" s="89"/>
      <c r="AI3452" s="67" t="s">
        <v>11686</v>
      </c>
      <c r="AJ3452" s="64" t="s">
        <v>10346</v>
      </c>
      <c r="AK3452" s="68"/>
      <c r="AL3452" s="68"/>
      <c r="AM3452" s="68"/>
      <c r="AN3452" s="110"/>
      <c r="AO3452" s="110"/>
      <c r="AP3452" s="107"/>
      <c r="AQ3452" s="68"/>
    </row>
    <row r="3453" customFormat="false" ht="16.4" hidden="false" customHeight="false" outlineLevel="0" collapsed="false">
      <c r="B3453" s="1" t="str">
        <f aca="false">поверители!$E3453</f>
        <v>1107YA4Y</v>
      </c>
      <c r="C3453" s="64" t="s">
        <v>102</v>
      </c>
      <c r="D3453" s="87"/>
      <c r="E3453" s="67" t="s">
        <v>14189</v>
      </c>
      <c r="F3453" s="87"/>
      <c r="G3453" s="63" t="s">
        <v>10335</v>
      </c>
      <c r="H3453" s="80" t="s">
        <v>14187</v>
      </c>
      <c r="I3453" s="67" t="s">
        <v>10363</v>
      </c>
      <c r="J3453" s="89"/>
      <c r="K3453" s="89"/>
      <c r="L3453" s="89"/>
      <c r="M3453" s="89"/>
      <c r="N3453" s="89"/>
      <c r="O3453" s="71" t="s">
        <v>10335</v>
      </c>
      <c r="P3453" s="71"/>
      <c r="Q3453" s="71" t="s">
        <v>10338</v>
      </c>
      <c r="R3453" s="79" t="s">
        <v>10339</v>
      </c>
      <c r="S3453" s="95" t="n">
        <v>45210</v>
      </c>
      <c r="T3453" s="74" t="n">
        <v>45940</v>
      </c>
      <c r="U3453" s="87" t="s">
        <v>10340</v>
      </c>
      <c r="V3453" s="87" t="s">
        <v>10341</v>
      </c>
      <c r="W3453" s="76"/>
      <c r="X3453" s="71" t="s">
        <v>10335</v>
      </c>
      <c r="Y3453" s="71" t="s">
        <v>10335</v>
      </c>
      <c r="Z3453" s="63" t="s">
        <v>11611</v>
      </c>
      <c r="AA3453" s="89"/>
      <c r="AB3453" s="89"/>
      <c r="AC3453" s="89"/>
      <c r="AD3453" s="89"/>
      <c r="AE3453" s="125" t="s">
        <v>11612</v>
      </c>
      <c r="AF3453" s="89"/>
      <c r="AG3453" s="89"/>
      <c r="AH3453" s="89"/>
      <c r="AI3453" s="67" t="s">
        <v>11647</v>
      </c>
      <c r="AJ3453" s="64" t="s">
        <v>10346</v>
      </c>
      <c r="AK3453" s="68"/>
      <c r="AL3453" s="68"/>
      <c r="AM3453" s="68"/>
      <c r="AN3453" s="110"/>
      <c r="AO3453" s="110"/>
      <c r="AP3453" s="107"/>
      <c r="AQ3453" s="68"/>
    </row>
    <row r="3454" customFormat="false" ht="17.9" hidden="false" customHeight="false" outlineLevel="0" collapsed="false">
      <c r="B3454" s="1" t="n">
        <f aca="false">поверители!$E3454</f>
        <v>971202</v>
      </c>
      <c r="C3454" s="64" t="s">
        <v>98</v>
      </c>
      <c r="D3454" s="87"/>
      <c r="E3454" s="67" t="n">
        <v>971202</v>
      </c>
      <c r="F3454" s="87"/>
      <c r="G3454" s="63" t="s">
        <v>10335</v>
      </c>
      <c r="H3454" s="66" t="s">
        <v>101</v>
      </c>
      <c r="I3454" s="67" t="s">
        <v>10363</v>
      </c>
      <c r="J3454" s="89"/>
      <c r="K3454" s="89"/>
      <c r="L3454" s="89"/>
      <c r="M3454" s="89"/>
      <c r="N3454" s="89"/>
      <c r="O3454" s="71" t="s">
        <v>10335</v>
      </c>
      <c r="P3454" s="71"/>
      <c r="Q3454" s="71" t="s">
        <v>10338</v>
      </c>
      <c r="R3454" s="79" t="s">
        <v>10339</v>
      </c>
      <c r="S3454" s="95" t="n">
        <v>45210</v>
      </c>
      <c r="T3454" s="74" t="n">
        <v>45940</v>
      </c>
      <c r="U3454" s="87" t="s">
        <v>10340</v>
      </c>
      <c r="V3454" s="87" t="s">
        <v>10341</v>
      </c>
      <c r="W3454" s="76"/>
      <c r="X3454" s="71" t="s">
        <v>10335</v>
      </c>
      <c r="Y3454" s="71" t="s">
        <v>10335</v>
      </c>
      <c r="Z3454" s="126" t="s">
        <v>12995</v>
      </c>
      <c r="AA3454" s="76"/>
      <c r="AB3454" s="76"/>
      <c r="AC3454" s="76"/>
      <c r="AD3454" s="76"/>
      <c r="AE3454" s="125" t="s">
        <v>14149</v>
      </c>
      <c r="AF3454" s="89"/>
      <c r="AG3454" s="89"/>
      <c r="AH3454" s="89"/>
      <c r="AI3454" s="67" t="s">
        <v>11686</v>
      </c>
      <c r="AJ3454" s="64" t="s">
        <v>10346</v>
      </c>
      <c r="AK3454" s="68"/>
      <c r="AL3454" s="68"/>
      <c r="AM3454" s="68"/>
      <c r="AN3454" s="110"/>
      <c r="AO3454" s="110"/>
      <c r="AP3454" s="107"/>
      <c r="AQ3454" s="68"/>
    </row>
    <row r="3455" customFormat="false" ht="16.4" hidden="false" customHeight="false" outlineLevel="0" collapsed="false">
      <c r="B3455" s="1" t="str">
        <f aca="false">поверители!$E3455</f>
        <v>1107YA4T</v>
      </c>
      <c r="C3455" s="64" t="s">
        <v>102</v>
      </c>
      <c r="D3455" s="87"/>
      <c r="E3455" s="67" t="s">
        <v>14190</v>
      </c>
      <c r="F3455" s="87"/>
      <c r="G3455" s="63" t="s">
        <v>10335</v>
      </c>
      <c r="H3455" s="80" t="s">
        <v>14187</v>
      </c>
      <c r="I3455" s="67" t="s">
        <v>10363</v>
      </c>
      <c r="J3455" s="89"/>
      <c r="K3455" s="89"/>
      <c r="L3455" s="89"/>
      <c r="M3455" s="89"/>
      <c r="N3455" s="89"/>
      <c r="O3455" s="71" t="s">
        <v>10335</v>
      </c>
      <c r="P3455" s="71"/>
      <c r="Q3455" s="71" t="s">
        <v>10338</v>
      </c>
      <c r="R3455" s="79" t="s">
        <v>10339</v>
      </c>
      <c r="S3455" s="95" t="n">
        <v>45210</v>
      </c>
      <c r="T3455" s="74" t="n">
        <v>45940</v>
      </c>
      <c r="U3455" s="87" t="s">
        <v>10340</v>
      </c>
      <c r="V3455" s="87" t="s">
        <v>10341</v>
      </c>
      <c r="W3455" s="76"/>
      <c r="X3455" s="71" t="s">
        <v>10335</v>
      </c>
      <c r="Y3455" s="71" t="s">
        <v>10335</v>
      </c>
      <c r="Z3455" s="63" t="s">
        <v>11611</v>
      </c>
      <c r="AA3455" s="89"/>
      <c r="AB3455" s="89"/>
      <c r="AC3455" s="89"/>
      <c r="AD3455" s="89"/>
      <c r="AE3455" s="125" t="s">
        <v>11612</v>
      </c>
      <c r="AF3455" s="89"/>
      <c r="AG3455" s="89"/>
      <c r="AH3455" s="89"/>
      <c r="AI3455" s="67" t="s">
        <v>11647</v>
      </c>
      <c r="AJ3455" s="64" t="s">
        <v>10346</v>
      </c>
      <c r="AK3455" s="68"/>
      <c r="AL3455" s="68"/>
      <c r="AM3455" s="68"/>
      <c r="AN3455" s="110"/>
      <c r="AO3455" s="110"/>
      <c r="AP3455" s="107"/>
      <c r="AQ3455" s="68"/>
    </row>
    <row r="3456" customFormat="false" ht="17.9" hidden="false" customHeight="false" outlineLevel="0" collapsed="false">
      <c r="B3456" s="1" t="n">
        <f aca="false">поверители!$E3456</f>
        <v>971064</v>
      </c>
      <c r="C3456" s="64" t="s">
        <v>98</v>
      </c>
      <c r="D3456" s="87"/>
      <c r="E3456" s="67" t="n">
        <v>971064</v>
      </c>
      <c r="F3456" s="87"/>
      <c r="G3456" s="63" t="s">
        <v>10335</v>
      </c>
      <c r="H3456" s="66" t="s">
        <v>101</v>
      </c>
      <c r="I3456" s="67" t="s">
        <v>10363</v>
      </c>
      <c r="J3456" s="89"/>
      <c r="K3456" s="89"/>
      <c r="L3456" s="89"/>
      <c r="M3456" s="89"/>
      <c r="N3456" s="89"/>
      <c r="O3456" s="71" t="s">
        <v>10335</v>
      </c>
      <c r="P3456" s="71"/>
      <c r="Q3456" s="71" t="s">
        <v>10338</v>
      </c>
      <c r="R3456" s="79" t="s">
        <v>10339</v>
      </c>
      <c r="S3456" s="95" t="n">
        <v>45210</v>
      </c>
      <c r="T3456" s="74" t="n">
        <v>45940</v>
      </c>
      <c r="U3456" s="87" t="s">
        <v>10340</v>
      </c>
      <c r="V3456" s="87" t="s">
        <v>10341</v>
      </c>
      <c r="W3456" s="76"/>
      <c r="X3456" s="71" t="s">
        <v>10335</v>
      </c>
      <c r="Y3456" s="71" t="s">
        <v>10335</v>
      </c>
      <c r="Z3456" s="126" t="s">
        <v>12995</v>
      </c>
      <c r="AA3456" s="76"/>
      <c r="AB3456" s="76"/>
      <c r="AC3456" s="76"/>
      <c r="AD3456" s="76"/>
      <c r="AE3456" s="125" t="s">
        <v>14149</v>
      </c>
      <c r="AF3456" s="89"/>
      <c r="AG3456" s="89"/>
      <c r="AH3456" s="89"/>
      <c r="AI3456" s="67" t="s">
        <v>11686</v>
      </c>
      <c r="AJ3456" s="64" t="s">
        <v>10346</v>
      </c>
      <c r="AK3456" s="68"/>
      <c r="AL3456" s="68"/>
      <c r="AM3456" s="68"/>
      <c r="AN3456" s="110"/>
      <c r="AO3456" s="110"/>
      <c r="AP3456" s="107"/>
      <c r="AQ3456" s="68"/>
    </row>
    <row r="3457" customFormat="false" ht="16.4" hidden="false" customHeight="false" outlineLevel="0" collapsed="false">
      <c r="B3457" s="1" t="str">
        <f aca="false">поверители!$E3457</f>
        <v>1107YA4U</v>
      </c>
      <c r="C3457" s="64" t="s">
        <v>102</v>
      </c>
      <c r="D3457" s="87"/>
      <c r="E3457" s="67" t="s">
        <v>14191</v>
      </c>
      <c r="F3457" s="87"/>
      <c r="G3457" s="63" t="s">
        <v>10335</v>
      </c>
      <c r="H3457" s="80" t="s">
        <v>14187</v>
      </c>
      <c r="I3457" s="67" t="s">
        <v>10363</v>
      </c>
      <c r="J3457" s="89"/>
      <c r="K3457" s="89"/>
      <c r="L3457" s="89"/>
      <c r="M3457" s="89"/>
      <c r="N3457" s="89"/>
      <c r="O3457" s="71" t="s">
        <v>10335</v>
      </c>
      <c r="P3457" s="71"/>
      <c r="Q3457" s="71" t="s">
        <v>10338</v>
      </c>
      <c r="R3457" s="79" t="s">
        <v>10339</v>
      </c>
      <c r="S3457" s="95" t="n">
        <v>45210</v>
      </c>
      <c r="T3457" s="74" t="n">
        <v>45940</v>
      </c>
      <c r="U3457" s="87" t="s">
        <v>10340</v>
      </c>
      <c r="V3457" s="87" t="s">
        <v>10341</v>
      </c>
      <c r="W3457" s="76"/>
      <c r="X3457" s="71" t="s">
        <v>10335</v>
      </c>
      <c r="Y3457" s="71" t="s">
        <v>10335</v>
      </c>
      <c r="Z3457" s="63" t="s">
        <v>11611</v>
      </c>
      <c r="AA3457" s="89"/>
      <c r="AB3457" s="89"/>
      <c r="AC3457" s="89"/>
      <c r="AD3457" s="89"/>
      <c r="AE3457" s="125" t="s">
        <v>11612</v>
      </c>
      <c r="AF3457" s="89"/>
      <c r="AG3457" s="89"/>
      <c r="AH3457" s="89"/>
      <c r="AI3457" s="67" t="s">
        <v>11647</v>
      </c>
      <c r="AJ3457" s="64" t="s">
        <v>10346</v>
      </c>
      <c r="AK3457" s="68"/>
      <c r="AL3457" s="68"/>
      <c r="AM3457" s="68"/>
      <c r="AN3457" s="110"/>
      <c r="AO3457" s="110"/>
      <c r="AP3457" s="107"/>
      <c r="AQ3457" s="68"/>
    </row>
    <row r="3458" customFormat="false" ht="15" hidden="false" customHeight="false" outlineLevel="0" collapsed="false">
      <c r="B3458" s="1" t="str">
        <f aca="false">поверители!$E3458</f>
        <v>02563710</v>
      </c>
      <c r="C3458" s="64" t="s">
        <v>146</v>
      </c>
      <c r="D3458" s="87"/>
      <c r="E3458" s="81" t="s">
        <v>14192</v>
      </c>
      <c r="F3458" s="87"/>
      <c r="G3458" s="63" t="s">
        <v>10335</v>
      </c>
      <c r="H3458" s="81" t="s">
        <v>11629</v>
      </c>
      <c r="I3458" s="67" t="s">
        <v>10374</v>
      </c>
      <c r="J3458" s="89"/>
      <c r="K3458" s="89"/>
      <c r="L3458" s="89"/>
      <c r="M3458" s="89"/>
      <c r="N3458" s="89"/>
      <c r="O3458" s="71" t="s">
        <v>10335</v>
      </c>
      <c r="P3458" s="71"/>
      <c r="Q3458" s="71" t="s">
        <v>10338</v>
      </c>
      <c r="R3458" s="79" t="s">
        <v>10339</v>
      </c>
      <c r="S3458" s="95" t="n">
        <v>45210</v>
      </c>
      <c r="T3458" s="74" t="n">
        <v>45940</v>
      </c>
      <c r="U3458" s="87" t="s">
        <v>10340</v>
      </c>
      <c r="V3458" s="87" t="s">
        <v>10341</v>
      </c>
      <c r="W3458" s="76"/>
      <c r="X3458" s="71" t="s">
        <v>10335</v>
      </c>
      <c r="Y3458" s="71" t="s">
        <v>10335</v>
      </c>
      <c r="Z3458" s="64" t="s">
        <v>11667</v>
      </c>
      <c r="AA3458" s="89"/>
      <c r="AB3458" s="89"/>
      <c r="AC3458" s="89"/>
      <c r="AD3458" s="89"/>
      <c r="AE3458" s="125" t="s">
        <v>14149</v>
      </c>
      <c r="AF3458" s="89"/>
      <c r="AG3458" s="89"/>
      <c r="AH3458" s="89"/>
      <c r="AI3458" s="67" t="s">
        <v>14193</v>
      </c>
      <c r="AJ3458" s="64" t="s">
        <v>10346</v>
      </c>
      <c r="AK3458" s="68"/>
      <c r="AL3458" s="68"/>
      <c r="AM3458" s="68"/>
      <c r="AN3458" s="110"/>
      <c r="AO3458" s="110"/>
      <c r="AP3458" s="107"/>
      <c r="AQ3458" s="68"/>
    </row>
    <row r="3459" customFormat="false" ht="15" hidden="false" customHeight="false" outlineLevel="0" collapsed="false">
      <c r="B3459" s="1" t="str">
        <f aca="false">поверители!$E3459</f>
        <v>03411593</v>
      </c>
      <c r="C3459" s="64" t="s">
        <v>3013</v>
      </c>
      <c r="D3459" s="87"/>
      <c r="E3459" s="81" t="s">
        <v>14194</v>
      </c>
      <c r="F3459" s="87"/>
      <c r="G3459" s="63" t="s">
        <v>10335</v>
      </c>
      <c r="H3459" s="81" t="s">
        <v>11610</v>
      </c>
      <c r="I3459" s="67" t="s">
        <v>10374</v>
      </c>
      <c r="J3459" s="89"/>
      <c r="K3459" s="89"/>
      <c r="L3459" s="89"/>
      <c r="M3459" s="89"/>
      <c r="N3459" s="89"/>
      <c r="O3459" s="71" t="s">
        <v>10335</v>
      </c>
      <c r="P3459" s="71"/>
      <c r="Q3459" s="71" t="s">
        <v>10338</v>
      </c>
      <c r="R3459" s="79" t="s">
        <v>10339</v>
      </c>
      <c r="S3459" s="95" t="n">
        <v>45210</v>
      </c>
      <c r="T3459" s="74" t="n">
        <v>45940</v>
      </c>
      <c r="U3459" s="87" t="s">
        <v>10340</v>
      </c>
      <c r="V3459" s="87" t="s">
        <v>10341</v>
      </c>
      <c r="W3459" s="76"/>
      <c r="X3459" s="71" t="s">
        <v>10335</v>
      </c>
      <c r="Y3459" s="71" t="s">
        <v>10335</v>
      </c>
      <c r="Z3459" s="71" t="s">
        <v>11611</v>
      </c>
      <c r="AA3459" s="76"/>
      <c r="AB3459" s="76"/>
      <c r="AC3459" s="76"/>
      <c r="AD3459" s="76"/>
      <c r="AE3459" s="125" t="s">
        <v>11612</v>
      </c>
      <c r="AF3459" s="89"/>
      <c r="AG3459" s="89"/>
      <c r="AH3459" s="89"/>
      <c r="AI3459" s="67" t="s">
        <v>11613</v>
      </c>
      <c r="AJ3459" s="64" t="s">
        <v>10346</v>
      </c>
      <c r="AK3459" s="68"/>
      <c r="AL3459" s="68"/>
      <c r="AM3459" s="68"/>
      <c r="AN3459" s="110"/>
      <c r="AO3459" s="110"/>
      <c r="AP3459" s="107"/>
      <c r="AQ3459" s="68"/>
    </row>
    <row r="3460" customFormat="false" ht="15" hidden="false" customHeight="false" outlineLevel="0" collapsed="false">
      <c r="B3460" s="1" t="str">
        <f aca="false">поверители!$E3460</f>
        <v>09880047</v>
      </c>
      <c r="C3460" s="64" t="s">
        <v>3013</v>
      </c>
      <c r="D3460" s="87"/>
      <c r="E3460" s="67" t="s">
        <v>3014</v>
      </c>
      <c r="F3460" s="87"/>
      <c r="G3460" s="63" t="s">
        <v>10335</v>
      </c>
      <c r="H3460" s="81" t="s">
        <v>11610</v>
      </c>
      <c r="I3460" s="67" t="s">
        <v>10469</v>
      </c>
      <c r="J3460" s="89"/>
      <c r="K3460" s="89"/>
      <c r="L3460" s="89"/>
      <c r="M3460" s="89"/>
      <c r="N3460" s="89"/>
      <c r="O3460" s="71" t="s">
        <v>10335</v>
      </c>
      <c r="P3460" s="71"/>
      <c r="Q3460" s="71" t="s">
        <v>10338</v>
      </c>
      <c r="R3460" s="79" t="s">
        <v>10339</v>
      </c>
      <c r="S3460" s="95" t="n">
        <v>45210</v>
      </c>
      <c r="T3460" s="74" t="n">
        <v>45940</v>
      </c>
      <c r="U3460" s="87" t="s">
        <v>10340</v>
      </c>
      <c r="V3460" s="87" t="s">
        <v>10341</v>
      </c>
      <c r="W3460" s="76"/>
      <c r="X3460" s="71" t="s">
        <v>10335</v>
      </c>
      <c r="Y3460" s="71" t="s">
        <v>10335</v>
      </c>
      <c r="Z3460" s="71" t="s">
        <v>11611</v>
      </c>
      <c r="AA3460" s="76"/>
      <c r="AB3460" s="76"/>
      <c r="AC3460" s="76"/>
      <c r="AD3460" s="76"/>
      <c r="AE3460" s="125" t="s">
        <v>11612</v>
      </c>
      <c r="AF3460" s="89"/>
      <c r="AG3460" s="89"/>
      <c r="AH3460" s="89"/>
      <c r="AI3460" s="67" t="s">
        <v>14195</v>
      </c>
      <c r="AJ3460" s="64" t="s">
        <v>42</v>
      </c>
      <c r="AK3460" s="68"/>
      <c r="AL3460" s="68"/>
      <c r="AM3460" s="68"/>
      <c r="AN3460" s="110"/>
      <c r="AO3460" s="110"/>
      <c r="AP3460" s="107"/>
      <c r="AQ3460" s="68"/>
    </row>
    <row r="3461" customFormat="false" ht="15" hidden="false" customHeight="false" outlineLevel="0" collapsed="false">
      <c r="B3461" s="1" t="str">
        <f aca="false">поверители!$E3461</f>
        <v>253163/6</v>
      </c>
      <c r="C3461" s="64" t="s">
        <v>10076</v>
      </c>
      <c r="D3461" s="87"/>
      <c r="E3461" s="138" t="s">
        <v>14196</v>
      </c>
      <c r="F3461" s="87"/>
      <c r="G3461" s="63" t="s">
        <v>10335</v>
      </c>
      <c r="H3461" s="63" t="s">
        <v>14197</v>
      </c>
      <c r="I3461" s="67" t="n">
        <v>2008</v>
      </c>
      <c r="J3461" s="89"/>
      <c r="K3461" s="89"/>
      <c r="L3461" s="89"/>
      <c r="M3461" s="89"/>
      <c r="N3461" s="89"/>
      <c r="O3461" s="71" t="s">
        <v>10335</v>
      </c>
      <c r="P3461" s="71"/>
      <c r="Q3461" s="71" t="s">
        <v>10338</v>
      </c>
      <c r="R3461" s="79" t="s">
        <v>10339</v>
      </c>
      <c r="S3461" s="95" t="n">
        <v>45210</v>
      </c>
      <c r="T3461" s="74" t="n">
        <v>45940</v>
      </c>
      <c r="U3461" s="87" t="s">
        <v>10340</v>
      </c>
      <c r="V3461" s="87" t="s">
        <v>10341</v>
      </c>
      <c r="W3461" s="76"/>
      <c r="X3461" s="71" t="s">
        <v>10335</v>
      </c>
      <c r="Y3461" s="71" t="s">
        <v>10335</v>
      </c>
      <c r="Z3461" s="63" t="s">
        <v>13009</v>
      </c>
      <c r="AA3461" s="89"/>
      <c r="AB3461" s="89"/>
      <c r="AC3461" s="89"/>
      <c r="AD3461" s="89"/>
      <c r="AE3461" s="125" t="s">
        <v>11612</v>
      </c>
      <c r="AF3461" s="89"/>
      <c r="AG3461" s="89"/>
      <c r="AH3461" s="89"/>
      <c r="AI3461" s="67" t="s">
        <v>14198</v>
      </c>
      <c r="AJ3461" s="64" t="s">
        <v>42</v>
      </c>
      <c r="AK3461" s="68"/>
      <c r="AL3461" s="68"/>
      <c r="AM3461" s="68"/>
      <c r="AN3461" s="110"/>
      <c r="AO3461" s="110"/>
      <c r="AP3461" s="107"/>
      <c r="AQ3461" s="68"/>
    </row>
    <row r="3462" customFormat="false" ht="15" hidden="false" customHeight="false" outlineLevel="0" collapsed="false">
      <c r="B3462" s="1" t="str">
        <f aca="false">поверители!$E3462</f>
        <v>253163/8</v>
      </c>
      <c r="C3462" s="64" t="s">
        <v>10076</v>
      </c>
      <c r="D3462" s="87"/>
      <c r="E3462" s="138" t="s">
        <v>14199</v>
      </c>
      <c r="F3462" s="87"/>
      <c r="G3462" s="63" t="s">
        <v>10335</v>
      </c>
      <c r="H3462" s="63" t="s">
        <v>14197</v>
      </c>
      <c r="I3462" s="67" t="n">
        <v>2008</v>
      </c>
      <c r="J3462" s="89"/>
      <c r="K3462" s="89"/>
      <c r="L3462" s="89"/>
      <c r="M3462" s="89"/>
      <c r="N3462" s="89"/>
      <c r="O3462" s="71" t="s">
        <v>10335</v>
      </c>
      <c r="P3462" s="71"/>
      <c r="Q3462" s="71" t="s">
        <v>10338</v>
      </c>
      <c r="R3462" s="79" t="s">
        <v>10339</v>
      </c>
      <c r="S3462" s="95" t="n">
        <v>45210</v>
      </c>
      <c r="T3462" s="74" t="n">
        <v>45940</v>
      </c>
      <c r="U3462" s="87" t="s">
        <v>10340</v>
      </c>
      <c r="V3462" s="87" t="s">
        <v>10341</v>
      </c>
      <c r="W3462" s="76"/>
      <c r="X3462" s="71" t="s">
        <v>10335</v>
      </c>
      <c r="Y3462" s="71" t="s">
        <v>10335</v>
      </c>
      <c r="Z3462" s="63" t="s">
        <v>13009</v>
      </c>
      <c r="AA3462" s="89"/>
      <c r="AB3462" s="89"/>
      <c r="AC3462" s="89"/>
      <c r="AD3462" s="89"/>
      <c r="AE3462" s="125" t="s">
        <v>11612</v>
      </c>
      <c r="AF3462" s="89"/>
      <c r="AG3462" s="89"/>
      <c r="AH3462" s="89"/>
      <c r="AI3462" s="67" t="s">
        <v>14198</v>
      </c>
      <c r="AJ3462" s="64" t="s">
        <v>42</v>
      </c>
      <c r="AK3462" s="68"/>
      <c r="AL3462" s="68"/>
      <c r="AM3462" s="68"/>
      <c r="AN3462" s="110"/>
      <c r="AO3462" s="110"/>
      <c r="AP3462" s="107"/>
      <c r="AQ3462" s="68"/>
    </row>
    <row r="3463" customFormat="false" ht="46.25" hidden="false" customHeight="false" outlineLevel="0" collapsed="false">
      <c r="B3463" s="1" t="n">
        <f aca="false">поверители!$E3463</f>
        <v>643493</v>
      </c>
      <c r="C3463" s="64" t="s">
        <v>10142</v>
      </c>
      <c r="D3463" s="87"/>
      <c r="E3463" s="67" t="n">
        <v>643493</v>
      </c>
      <c r="F3463" s="87"/>
      <c r="G3463" s="63" t="s">
        <v>10335</v>
      </c>
      <c r="H3463" s="77" t="s">
        <v>14200</v>
      </c>
      <c r="I3463" s="67" t="n">
        <v>2008</v>
      </c>
      <c r="J3463" s="89"/>
      <c r="K3463" s="89"/>
      <c r="L3463" s="89"/>
      <c r="M3463" s="89"/>
      <c r="N3463" s="89"/>
      <c r="O3463" s="71" t="s">
        <v>10335</v>
      </c>
      <c r="P3463" s="71"/>
      <c r="Q3463" s="71" t="s">
        <v>10338</v>
      </c>
      <c r="R3463" s="79" t="s">
        <v>10339</v>
      </c>
      <c r="S3463" s="95" t="n">
        <v>45210</v>
      </c>
      <c r="T3463" s="74" t="n">
        <v>45575</v>
      </c>
      <c r="U3463" s="87" t="s">
        <v>10340</v>
      </c>
      <c r="V3463" s="87" t="s">
        <v>10341</v>
      </c>
      <c r="W3463" s="76"/>
      <c r="X3463" s="71" t="s">
        <v>10335</v>
      </c>
      <c r="Y3463" s="71" t="s">
        <v>10335</v>
      </c>
      <c r="Z3463" s="126" t="s">
        <v>14201</v>
      </c>
      <c r="AA3463" s="89"/>
      <c r="AB3463" s="89"/>
      <c r="AC3463" s="89"/>
      <c r="AD3463" s="89"/>
      <c r="AE3463" s="125" t="s">
        <v>11636</v>
      </c>
      <c r="AF3463" s="89"/>
      <c r="AG3463" s="89"/>
      <c r="AH3463" s="89"/>
      <c r="AI3463" s="67" t="s">
        <v>14202</v>
      </c>
      <c r="AJ3463" s="64" t="s">
        <v>10346</v>
      </c>
      <c r="AK3463" s="68"/>
      <c r="AL3463" s="68"/>
      <c r="AM3463" s="68"/>
      <c r="AN3463" s="110"/>
      <c r="AO3463" s="110"/>
      <c r="AP3463" s="107"/>
      <c r="AQ3463" s="68"/>
    </row>
    <row r="3464" customFormat="false" ht="50.7" hidden="false" customHeight="false" outlineLevel="0" collapsed="false">
      <c r="B3464" s="1" t="str">
        <f aca="false">поверители!$E3464</f>
        <v>02548173/03401286</v>
      </c>
      <c r="C3464" s="64" t="s">
        <v>1711</v>
      </c>
      <c r="D3464" s="87"/>
      <c r="E3464" s="81" t="s">
        <v>14203</v>
      </c>
      <c r="F3464" s="87"/>
      <c r="G3464" s="63" t="s">
        <v>10335</v>
      </c>
      <c r="H3464" s="81" t="s">
        <v>11629</v>
      </c>
      <c r="I3464" s="67" t="s">
        <v>10652</v>
      </c>
      <c r="J3464" s="89"/>
      <c r="K3464" s="89"/>
      <c r="L3464" s="89"/>
      <c r="M3464" s="89"/>
      <c r="N3464" s="89"/>
      <c r="O3464" s="71" t="s">
        <v>10335</v>
      </c>
      <c r="P3464" s="71"/>
      <c r="Q3464" s="71" t="s">
        <v>10338</v>
      </c>
      <c r="R3464" s="79" t="s">
        <v>10339</v>
      </c>
      <c r="S3464" s="95" t="n">
        <v>45210</v>
      </c>
      <c r="T3464" s="74" t="n">
        <v>45940</v>
      </c>
      <c r="U3464" s="87" t="s">
        <v>10340</v>
      </c>
      <c r="V3464" s="87" t="s">
        <v>10341</v>
      </c>
      <c r="W3464" s="76"/>
      <c r="X3464" s="71" t="s">
        <v>10335</v>
      </c>
      <c r="Y3464" s="71" t="s">
        <v>10335</v>
      </c>
      <c r="Z3464" s="66" t="s">
        <v>11630</v>
      </c>
      <c r="AA3464" s="76"/>
      <c r="AB3464" s="76"/>
      <c r="AC3464" s="76"/>
      <c r="AD3464" s="76"/>
      <c r="AE3464" s="125" t="s">
        <v>11631</v>
      </c>
      <c r="AF3464" s="89"/>
      <c r="AG3464" s="89"/>
      <c r="AH3464" s="89"/>
      <c r="AI3464" s="67" t="s">
        <v>11593</v>
      </c>
      <c r="AJ3464" s="64" t="s">
        <v>10346</v>
      </c>
      <c r="AK3464" s="68"/>
      <c r="AL3464" s="68"/>
      <c r="AM3464" s="68"/>
      <c r="AN3464" s="110"/>
      <c r="AO3464" s="110"/>
      <c r="AP3464" s="107"/>
      <c r="AQ3464" s="68"/>
    </row>
    <row r="3465" customFormat="false" ht="50.7" hidden="false" customHeight="false" outlineLevel="0" collapsed="false">
      <c r="B3465" s="1" t="str">
        <f aca="false">поверители!$E3465</f>
        <v>02244532/03221471</v>
      </c>
      <c r="C3465" s="64" t="s">
        <v>85</v>
      </c>
      <c r="D3465" s="87"/>
      <c r="E3465" s="81" t="s">
        <v>14204</v>
      </c>
      <c r="F3465" s="87"/>
      <c r="G3465" s="63" t="s">
        <v>10335</v>
      </c>
      <c r="H3465" s="81" t="s">
        <v>11629</v>
      </c>
      <c r="I3465" s="67" t="s">
        <v>10458</v>
      </c>
      <c r="J3465" s="89"/>
      <c r="K3465" s="89"/>
      <c r="L3465" s="89"/>
      <c r="M3465" s="89"/>
      <c r="N3465" s="89"/>
      <c r="O3465" s="71" t="s">
        <v>10335</v>
      </c>
      <c r="P3465" s="71"/>
      <c r="Q3465" s="71" t="s">
        <v>10338</v>
      </c>
      <c r="R3465" s="79" t="s">
        <v>10339</v>
      </c>
      <c r="S3465" s="95" t="n">
        <v>45210</v>
      </c>
      <c r="T3465" s="74" t="n">
        <v>45940</v>
      </c>
      <c r="U3465" s="87" t="s">
        <v>10340</v>
      </c>
      <c r="V3465" s="87" t="s">
        <v>10341</v>
      </c>
      <c r="W3465" s="76"/>
      <c r="X3465" s="71" t="s">
        <v>10335</v>
      </c>
      <c r="Y3465" s="71" t="s">
        <v>10335</v>
      </c>
      <c r="Z3465" s="66" t="s">
        <v>11630</v>
      </c>
      <c r="AA3465" s="89"/>
      <c r="AB3465" s="89"/>
      <c r="AC3465" s="89"/>
      <c r="AD3465" s="89"/>
      <c r="AE3465" s="125" t="s">
        <v>11631</v>
      </c>
      <c r="AF3465" s="89"/>
      <c r="AG3465" s="89"/>
      <c r="AH3465" s="89"/>
      <c r="AI3465" s="67" t="s">
        <v>11593</v>
      </c>
      <c r="AJ3465" s="64" t="s">
        <v>10346</v>
      </c>
      <c r="AK3465" s="68"/>
      <c r="AL3465" s="68"/>
      <c r="AM3465" s="68"/>
      <c r="AN3465" s="110"/>
      <c r="AO3465" s="110"/>
      <c r="AP3465" s="107"/>
      <c r="AQ3465" s="68"/>
    </row>
    <row r="3466" customFormat="false" ht="50.7" hidden="false" customHeight="false" outlineLevel="0" collapsed="false">
      <c r="B3466" s="1" t="str">
        <f aca="false">поверители!$E3466</f>
        <v>02244872/03221667</v>
      </c>
      <c r="C3466" s="64" t="s">
        <v>85</v>
      </c>
      <c r="D3466" s="87"/>
      <c r="E3466" s="81" t="s">
        <v>14205</v>
      </c>
      <c r="F3466" s="87"/>
      <c r="G3466" s="63" t="s">
        <v>10335</v>
      </c>
      <c r="H3466" s="81" t="s">
        <v>11629</v>
      </c>
      <c r="I3466" s="67" t="s">
        <v>10458</v>
      </c>
      <c r="J3466" s="89"/>
      <c r="K3466" s="89"/>
      <c r="L3466" s="89"/>
      <c r="M3466" s="89"/>
      <c r="N3466" s="89"/>
      <c r="O3466" s="71" t="s">
        <v>10335</v>
      </c>
      <c r="P3466" s="71"/>
      <c r="Q3466" s="71" t="s">
        <v>10338</v>
      </c>
      <c r="R3466" s="79" t="s">
        <v>10339</v>
      </c>
      <c r="S3466" s="95" t="n">
        <v>45210</v>
      </c>
      <c r="T3466" s="74" t="n">
        <v>45940</v>
      </c>
      <c r="U3466" s="87" t="s">
        <v>10340</v>
      </c>
      <c r="V3466" s="87" t="s">
        <v>10341</v>
      </c>
      <c r="W3466" s="76"/>
      <c r="X3466" s="71" t="s">
        <v>10335</v>
      </c>
      <c r="Y3466" s="71" t="s">
        <v>10335</v>
      </c>
      <c r="Z3466" s="66" t="s">
        <v>11630</v>
      </c>
      <c r="AA3466" s="89"/>
      <c r="AB3466" s="89"/>
      <c r="AC3466" s="89"/>
      <c r="AD3466" s="89"/>
      <c r="AE3466" s="125" t="s">
        <v>11631</v>
      </c>
      <c r="AF3466" s="89"/>
      <c r="AG3466" s="89"/>
      <c r="AH3466" s="89"/>
      <c r="AI3466" s="67" t="s">
        <v>11593</v>
      </c>
      <c r="AJ3466" s="64" t="s">
        <v>42</v>
      </c>
      <c r="AK3466" s="68"/>
      <c r="AL3466" s="68"/>
      <c r="AM3466" s="68"/>
      <c r="AN3466" s="110"/>
      <c r="AO3466" s="110"/>
      <c r="AP3466" s="107"/>
      <c r="AQ3466" s="68"/>
    </row>
    <row r="3467" customFormat="false" ht="50.7" hidden="false" customHeight="false" outlineLevel="0" collapsed="false">
      <c r="B3467" s="1" t="str">
        <f aca="false">поверители!$E3467</f>
        <v>02584344/03424077</v>
      </c>
      <c r="C3467" s="64" t="s">
        <v>1711</v>
      </c>
      <c r="D3467" s="87"/>
      <c r="E3467" s="67" t="s">
        <v>14206</v>
      </c>
      <c r="F3467" s="87"/>
      <c r="G3467" s="63" t="s">
        <v>10335</v>
      </c>
      <c r="H3467" s="81" t="s">
        <v>11629</v>
      </c>
      <c r="I3467" s="67" t="s">
        <v>10374</v>
      </c>
      <c r="J3467" s="89"/>
      <c r="K3467" s="89"/>
      <c r="L3467" s="89"/>
      <c r="M3467" s="89"/>
      <c r="N3467" s="89"/>
      <c r="O3467" s="71" t="s">
        <v>10335</v>
      </c>
      <c r="P3467" s="71"/>
      <c r="Q3467" s="71" t="s">
        <v>10338</v>
      </c>
      <c r="R3467" s="79" t="s">
        <v>10339</v>
      </c>
      <c r="S3467" s="95" t="n">
        <v>45210</v>
      </c>
      <c r="T3467" s="74" t="n">
        <v>45940</v>
      </c>
      <c r="U3467" s="87" t="s">
        <v>10340</v>
      </c>
      <c r="V3467" s="87" t="s">
        <v>10341</v>
      </c>
      <c r="W3467" s="76"/>
      <c r="X3467" s="71" t="s">
        <v>10335</v>
      </c>
      <c r="Y3467" s="71" t="s">
        <v>10335</v>
      </c>
      <c r="Z3467" s="66" t="s">
        <v>11630</v>
      </c>
      <c r="AA3467" s="89"/>
      <c r="AB3467" s="89"/>
      <c r="AC3467" s="89"/>
      <c r="AD3467" s="89"/>
      <c r="AE3467" s="125" t="s">
        <v>11636</v>
      </c>
      <c r="AF3467" s="89"/>
      <c r="AG3467" s="89"/>
      <c r="AH3467" s="89"/>
      <c r="AI3467" s="67" t="s">
        <v>12942</v>
      </c>
      <c r="AJ3467" s="64" t="s">
        <v>42</v>
      </c>
      <c r="AK3467" s="68"/>
      <c r="AL3467" s="68"/>
      <c r="AM3467" s="68"/>
      <c r="AN3467" s="110"/>
      <c r="AO3467" s="110"/>
      <c r="AP3467" s="107"/>
      <c r="AQ3467" s="68"/>
    </row>
    <row r="3468" customFormat="false" ht="50.7" hidden="false" customHeight="false" outlineLevel="0" collapsed="false">
      <c r="B3468" s="1" t="str">
        <f aca="false">поверители!$E3468</f>
        <v>02584345/03424078</v>
      </c>
      <c r="C3468" s="64" t="s">
        <v>1711</v>
      </c>
      <c r="D3468" s="87"/>
      <c r="E3468" s="67" t="s">
        <v>14207</v>
      </c>
      <c r="F3468" s="87"/>
      <c r="G3468" s="63" t="s">
        <v>10335</v>
      </c>
      <c r="H3468" s="81" t="s">
        <v>11629</v>
      </c>
      <c r="I3468" s="67" t="s">
        <v>10374</v>
      </c>
      <c r="J3468" s="89"/>
      <c r="K3468" s="89"/>
      <c r="L3468" s="89"/>
      <c r="M3468" s="89"/>
      <c r="N3468" s="89"/>
      <c r="O3468" s="71" t="s">
        <v>10335</v>
      </c>
      <c r="P3468" s="71"/>
      <c r="Q3468" s="71" t="s">
        <v>10338</v>
      </c>
      <c r="R3468" s="79" t="s">
        <v>10339</v>
      </c>
      <c r="S3468" s="95" t="n">
        <v>45210</v>
      </c>
      <c r="T3468" s="74" t="n">
        <v>45940</v>
      </c>
      <c r="U3468" s="87" t="s">
        <v>10340</v>
      </c>
      <c r="V3468" s="87" t="s">
        <v>10341</v>
      </c>
      <c r="W3468" s="76"/>
      <c r="X3468" s="71" t="s">
        <v>10335</v>
      </c>
      <c r="Y3468" s="71" t="s">
        <v>10335</v>
      </c>
      <c r="Z3468" s="66" t="s">
        <v>11630</v>
      </c>
      <c r="AA3468" s="89"/>
      <c r="AB3468" s="89"/>
      <c r="AC3468" s="89"/>
      <c r="AD3468" s="89"/>
      <c r="AE3468" s="125" t="s">
        <v>11636</v>
      </c>
      <c r="AF3468" s="89"/>
      <c r="AG3468" s="89"/>
      <c r="AH3468" s="89"/>
      <c r="AI3468" s="67" t="s">
        <v>12942</v>
      </c>
      <c r="AJ3468" s="64" t="s">
        <v>42</v>
      </c>
      <c r="AK3468" s="68"/>
      <c r="AL3468" s="68"/>
      <c r="AM3468" s="68"/>
      <c r="AN3468" s="110"/>
      <c r="AO3468" s="110"/>
      <c r="AP3468" s="107"/>
      <c r="AQ3468" s="68"/>
    </row>
    <row r="3469" customFormat="false" ht="50.7" hidden="false" customHeight="false" outlineLevel="0" collapsed="false">
      <c r="B3469" s="1" t="str">
        <f aca="false">поверители!$E3469</f>
        <v>02584346/03424079</v>
      </c>
      <c r="C3469" s="64" t="s">
        <v>1711</v>
      </c>
      <c r="D3469" s="87"/>
      <c r="E3469" s="67" t="s">
        <v>14208</v>
      </c>
      <c r="F3469" s="87"/>
      <c r="G3469" s="63" t="s">
        <v>10335</v>
      </c>
      <c r="H3469" s="81" t="s">
        <v>11629</v>
      </c>
      <c r="I3469" s="67" t="s">
        <v>10374</v>
      </c>
      <c r="J3469" s="89"/>
      <c r="K3469" s="89"/>
      <c r="L3469" s="89"/>
      <c r="M3469" s="89"/>
      <c r="N3469" s="89"/>
      <c r="O3469" s="71" t="s">
        <v>10335</v>
      </c>
      <c r="P3469" s="71"/>
      <c r="Q3469" s="71" t="s">
        <v>10338</v>
      </c>
      <c r="R3469" s="79" t="s">
        <v>10339</v>
      </c>
      <c r="S3469" s="95" t="n">
        <v>45210</v>
      </c>
      <c r="T3469" s="74" t="n">
        <v>45940</v>
      </c>
      <c r="U3469" s="87" t="s">
        <v>10340</v>
      </c>
      <c r="V3469" s="87" t="s">
        <v>10341</v>
      </c>
      <c r="W3469" s="76"/>
      <c r="X3469" s="71" t="s">
        <v>10335</v>
      </c>
      <c r="Y3469" s="71" t="s">
        <v>10335</v>
      </c>
      <c r="Z3469" s="66" t="s">
        <v>11630</v>
      </c>
      <c r="AA3469" s="89"/>
      <c r="AB3469" s="89"/>
      <c r="AC3469" s="89"/>
      <c r="AD3469" s="89"/>
      <c r="AE3469" s="125" t="s">
        <v>11636</v>
      </c>
      <c r="AF3469" s="89"/>
      <c r="AG3469" s="89"/>
      <c r="AH3469" s="89"/>
      <c r="AI3469" s="67" t="s">
        <v>12942</v>
      </c>
      <c r="AJ3469" s="64" t="s">
        <v>42</v>
      </c>
      <c r="AK3469" s="68"/>
      <c r="AL3469" s="68"/>
      <c r="AM3469" s="68"/>
      <c r="AN3469" s="110"/>
      <c r="AO3469" s="110"/>
      <c r="AP3469" s="107"/>
      <c r="AQ3469" s="68"/>
    </row>
    <row r="3470" customFormat="false" ht="15" hidden="false" customHeight="false" outlineLevel="0" collapsed="false">
      <c r="B3470" s="1" t="n">
        <f aca="false">поверители!$E3470</f>
        <v>2167017</v>
      </c>
      <c r="C3470" s="64" t="s">
        <v>4903</v>
      </c>
      <c r="D3470" s="87"/>
      <c r="E3470" s="67" t="n">
        <v>2167017</v>
      </c>
      <c r="F3470" s="87"/>
      <c r="G3470" s="63" t="s">
        <v>10335</v>
      </c>
      <c r="H3470" s="64" t="s">
        <v>70</v>
      </c>
      <c r="I3470" s="67" t="s">
        <v>10652</v>
      </c>
      <c r="J3470" s="89"/>
      <c r="K3470" s="89"/>
      <c r="L3470" s="89"/>
      <c r="M3470" s="89"/>
      <c r="N3470" s="89"/>
      <c r="O3470" s="71" t="s">
        <v>10335</v>
      </c>
      <c r="P3470" s="71"/>
      <c r="Q3470" s="71" t="s">
        <v>10338</v>
      </c>
      <c r="R3470" s="79" t="s">
        <v>10339</v>
      </c>
      <c r="S3470" s="95" t="n">
        <v>45211</v>
      </c>
      <c r="T3470" s="74" t="n">
        <v>47037</v>
      </c>
      <c r="U3470" s="87" t="s">
        <v>10340</v>
      </c>
      <c r="V3470" s="87" t="s">
        <v>10341</v>
      </c>
      <c r="W3470" s="76"/>
      <c r="X3470" s="71" t="s">
        <v>10335</v>
      </c>
      <c r="Y3470" s="71" t="s">
        <v>10335</v>
      </c>
      <c r="Z3470" s="71" t="s">
        <v>13002</v>
      </c>
      <c r="AA3470" s="89"/>
      <c r="AB3470" s="89"/>
      <c r="AC3470" s="89"/>
      <c r="AD3470" s="89"/>
      <c r="AE3470" s="125" t="s">
        <v>11636</v>
      </c>
      <c r="AF3470" s="89"/>
      <c r="AG3470" s="89"/>
      <c r="AH3470" s="89"/>
      <c r="AI3470" s="67" t="s">
        <v>12942</v>
      </c>
      <c r="AJ3470" s="64" t="s">
        <v>10346</v>
      </c>
      <c r="AK3470" s="68"/>
      <c r="AL3470" s="68"/>
      <c r="AM3470" s="68"/>
      <c r="AN3470" s="110"/>
      <c r="AO3470" s="110"/>
      <c r="AP3470" s="107"/>
      <c r="AQ3470" s="68"/>
    </row>
    <row r="3471" customFormat="false" ht="50.7" hidden="false" customHeight="false" outlineLevel="0" collapsed="false">
      <c r="B3471" s="1" t="str">
        <f aca="false">поверители!$E3471</f>
        <v>02608058/03438723</v>
      </c>
      <c r="C3471" s="64" t="s">
        <v>1711</v>
      </c>
      <c r="D3471" s="87"/>
      <c r="E3471" s="67" t="s">
        <v>14209</v>
      </c>
      <c r="F3471" s="87"/>
      <c r="G3471" s="63" t="s">
        <v>10335</v>
      </c>
      <c r="H3471" s="81" t="s">
        <v>11629</v>
      </c>
      <c r="I3471" s="67" t="s">
        <v>10374</v>
      </c>
      <c r="J3471" s="89"/>
      <c r="K3471" s="89"/>
      <c r="L3471" s="89"/>
      <c r="M3471" s="89"/>
      <c r="N3471" s="89"/>
      <c r="O3471" s="71" t="s">
        <v>10335</v>
      </c>
      <c r="P3471" s="71"/>
      <c r="Q3471" s="71" t="s">
        <v>10338</v>
      </c>
      <c r="R3471" s="79" t="s">
        <v>10339</v>
      </c>
      <c r="S3471" s="95" t="n">
        <v>45211</v>
      </c>
      <c r="T3471" s="74" t="n">
        <v>45941</v>
      </c>
      <c r="U3471" s="87" t="s">
        <v>10340</v>
      </c>
      <c r="V3471" s="87" t="s">
        <v>10341</v>
      </c>
      <c r="W3471" s="76"/>
      <c r="X3471" s="71" t="s">
        <v>10335</v>
      </c>
      <c r="Y3471" s="71" t="s">
        <v>10335</v>
      </c>
      <c r="Z3471" s="66" t="s">
        <v>11630</v>
      </c>
      <c r="AA3471" s="89"/>
      <c r="AB3471" s="89"/>
      <c r="AC3471" s="89"/>
      <c r="AD3471" s="89"/>
      <c r="AE3471" s="125" t="s">
        <v>11636</v>
      </c>
      <c r="AF3471" s="89"/>
      <c r="AG3471" s="89"/>
      <c r="AH3471" s="89"/>
      <c r="AI3471" s="67" t="s">
        <v>12942</v>
      </c>
      <c r="AJ3471" s="64" t="s">
        <v>10346</v>
      </c>
      <c r="AK3471" s="68"/>
      <c r="AL3471" s="68"/>
      <c r="AM3471" s="68"/>
      <c r="AN3471" s="110"/>
      <c r="AO3471" s="110"/>
      <c r="AP3471" s="107"/>
      <c r="AQ3471" s="68"/>
    </row>
    <row r="3472" customFormat="false" ht="50.7" hidden="false" customHeight="false" outlineLevel="0" collapsed="false">
      <c r="B3472" s="1" t="str">
        <f aca="false">поверители!$E3472</f>
        <v>02608060/03438725</v>
      </c>
      <c r="C3472" s="64" t="s">
        <v>1711</v>
      </c>
      <c r="D3472" s="87"/>
      <c r="E3472" s="67" t="s">
        <v>14210</v>
      </c>
      <c r="F3472" s="87"/>
      <c r="G3472" s="63" t="s">
        <v>10335</v>
      </c>
      <c r="H3472" s="81" t="s">
        <v>11629</v>
      </c>
      <c r="I3472" s="67" t="s">
        <v>10374</v>
      </c>
      <c r="J3472" s="89"/>
      <c r="K3472" s="89"/>
      <c r="L3472" s="89"/>
      <c r="M3472" s="89"/>
      <c r="N3472" s="89"/>
      <c r="O3472" s="71" t="s">
        <v>10335</v>
      </c>
      <c r="P3472" s="71"/>
      <c r="Q3472" s="71" t="s">
        <v>10338</v>
      </c>
      <c r="R3472" s="79" t="s">
        <v>10339</v>
      </c>
      <c r="S3472" s="95" t="n">
        <v>45211</v>
      </c>
      <c r="T3472" s="74" t="n">
        <v>45941</v>
      </c>
      <c r="U3472" s="87" t="s">
        <v>10340</v>
      </c>
      <c r="V3472" s="87" t="s">
        <v>10341</v>
      </c>
      <c r="W3472" s="76"/>
      <c r="X3472" s="71" t="s">
        <v>10335</v>
      </c>
      <c r="Y3472" s="71" t="s">
        <v>10335</v>
      </c>
      <c r="Z3472" s="66" t="s">
        <v>11630</v>
      </c>
      <c r="AA3472" s="89"/>
      <c r="AB3472" s="89"/>
      <c r="AC3472" s="89"/>
      <c r="AD3472" s="89"/>
      <c r="AE3472" s="125" t="s">
        <v>11636</v>
      </c>
      <c r="AF3472" s="89"/>
      <c r="AG3472" s="89"/>
      <c r="AH3472" s="89"/>
      <c r="AI3472" s="67" t="s">
        <v>12942</v>
      </c>
      <c r="AJ3472" s="64" t="s">
        <v>42</v>
      </c>
      <c r="AK3472" s="68"/>
      <c r="AL3472" s="68"/>
      <c r="AM3472" s="68"/>
      <c r="AN3472" s="110"/>
      <c r="AO3472" s="110"/>
      <c r="AP3472" s="107"/>
      <c r="AQ3472" s="68"/>
    </row>
    <row r="3473" customFormat="false" ht="15" hidden="false" customHeight="false" outlineLevel="0" collapsed="false">
      <c r="B3473" s="1" t="str">
        <f aca="false">поверители!$E3473</f>
        <v>02563600</v>
      </c>
      <c r="C3473" s="64" t="s">
        <v>3103</v>
      </c>
      <c r="D3473" s="87"/>
      <c r="E3473" s="81" t="s">
        <v>14211</v>
      </c>
      <c r="F3473" s="87"/>
      <c r="G3473" s="63" t="s">
        <v>10335</v>
      </c>
      <c r="H3473" s="81" t="s">
        <v>11629</v>
      </c>
      <c r="I3473" s="67" t="s">
        <v>10374</v>
      </c>
      <c r="J3473" s="89"/>
      <c r="K3473" s="89"/>
      <c r="L3473" s="89"/>
      <c r="M3473" s="89"/>
      <c r="N3473" s="89"/>
      <c r="O3473" s="71" t="s">
        <v>10335</v>
      </c>
      <c r="P3473" s="71"/>
      <c r="Q3473" s="71" t="s">
        <v>10338</v>
      </c>
      <c r="R3473" s="79" t="s">
        <v>10339</v>
      </c>
      <c r="S3473" s="95" t="n">
        <v>45217</v>
      </c>
      <c r="T3473" s="74" t="n">
        <v>47043</v>
      </c>
      <c r="U3473" s="87" t="s">
        <v>10340</v>
      </c>
      <c r="V3473" s="87" t="s">
        <v>10341</v>
      </c>
      <c r="W3473" s="76"/>
      <c r="X3473" s="71" t="s">
        <v>10335</v>
      </c>
      <c r="Y3473" s="71" t="s">
        <v>10335</v>
      </c>
      <c r="Z3473" s="71" t="s">
        <v>11589</v>
      </c>
      <c r="AA3473" s="89"/>
      <c r="AB3473" s="89"/>
      <c r="AC3473" s="89"/>
      <c r="AD3473" s="89"/>
      <c r="AE3473" s="125" t="s">
        <v>14149</v>
      </c>
      <c r="AF3473" s="89"/>
      <c r="AG3473" s="89"/>
      <c r="AH3473" s="89"/>
      <c r="AI3473" s="67" t="s">
        <v>11599</v>
      </c>
      <c r="AJ3473" s="64" t="s">
        <v>10346</v>
      </c>
      <c r="AK3473" s="68"/>
      <c r="AL3473" s="68"/>
      <c r="AM3473" s="68"/>
      <c r="AN3473" s="110"/>
      <c r="AO3473" s="110"/>
      <c r="AP3473" s="107"/>
      <c r="AQ3473" s="68"/>
    </row>
    <row r="3474" customFormat="false" ht="16.4" hidden="false" customHeight="false" outlineLevel="0" collapsed="false">
      <c r="B3474" s="1" t="str">
        <f aca="false">поверители!$E3474</f>
        <v>03411483</v>
      </c>
      <c r="C3474" s="64" t="s">
        <v>3009</v>
      </c>
      <c r="D3474" s="87"/>
      <c r="E3474" s="81" t="s">
        <v>14212</v>
      </c>
      <c r="F3474" s="87"/>
      <c r="G3474" s="63" t="s">
        <v>10335</v>
      </c>
      <c r="H3474" s="80" t="s">
        <v>11610</v>
      </c>
      <c r="I3474" s="67" t="s">
        <v>10374</v>
      </c>
      <c r="J3474" s="89"/>
      <c r="K3474" s="89"/>
      <c r="L3474" s="89"/>
      <c r="M3474" s="89"/>
      <c r="N3474" s="89"/>
      <c r="O3474" s="71" t="s">
        <v>10335</v>
      </c>
      <c r="P3474" s="71"/>
      <c r="Q3474" s="71" t="s">
        <v>10338</v>
      </c>
      <c r="R3474" s="79" t="s">
        <v>10339</v>
      </c>
      <c r="S3474" s="95" t="n">
        <v>45217</v>
      </c>
      <c r="T3474" s="74" t="n">
        <v>46677</v>
      </c>
      <c r="U3474" s="87" t="s">
        <v>10340</v>
      </c>
      <c r="V3474" s="87" t="s">
        <v>10341</v>
      </c>
      <c r="W3474" s="76"/>
      <c r="X3474" s="71" t="s">
        <v>10335</v>
      </c>
      <c r="Y3474" s="71" t="s">
        <v>10335</v>
      </c>
      <c r="Z3474" s="71" t="s">
        <v>11611</v>
      </c>
      <c r="AA3474" s="89"/>
      <c r="AB3474" s="89"/>
      <c r="AC3474" s="89"/>
      <c r="AD3474" s="89"/>
      <c r="AE3474" s="125" t="s">
        <v>11612</v>
      </c>
      <c r="AF3474" s="89"/>
      <c r="AG3474" s="89"/>
      <c r="AH3474" s="89"/>
      <c r="AI3474" s="67" t="s">
        <v>11613</v>
      </c>
      <c r="AJ3474" s="64" t="s">
        <v>10346</v>
      </c>
      <c r="AK3474" s="68"/>
      <c r="AL3474" s="68"/>
      <c r="AM3474" s="68"/>
      <c r="AN3474" s="110"/>
      <c r="AO3474" s="110"/>
      <c r="AP3474" s="107"/>
      <c r="AQ3474" s="68"/>
    </row>
    <row r="3475" customFormat="false" ht="15" hidden="false" customHeight="false" outlineLevel="0" collapsed="false">
      <c r="B3475" s="1" t="str">
        <f aca="false">поверители!$E3475</f>
        <v>02563666</v>
      </c>
      <c r="C3475" s="64" t="s">
        <v>3103</v>
      </c>
      <c r="D3475" s="87"/>
      <c r="E3475" s="81" t="s">
        <v>14213</v>
      </c>
      <c r="F3475" s="87"/>
      <c r="G3475" s="63" t="s">
        <v>10335</v>
      </c>
      <c r="H3475" s="81" t="s">
        <v>11629</v>
      </c>
      <c r="I3475" s="67" t="s">
        <v>10374</v>
      </c>
      <c r="J3475" s="89"/>
      <c r="K3475" s="89"/>
      <c r="L3475" s="89"/>
      <c r="M3475" s="89"/>
      <c r="N3475" s="89"/>
      <c r="O3475" s="71" t="s">
        <v>10335</v>
      </c>
      <c r="P3475" s="71"/>
      <c r="Q3475" s="71" t="s">
        <v>10338</v>
      </c>
      <c r="R3475" s="79" t="s">
        <v>10339</v>
      </c>
      <c r="S3475" s="95" t="n">
        <v>45217</v>
      </c>
      <c r="T3475" s="74" t="n">
        <v>47043</v>
      </c>
      <c r="U3475" s="87" t="s">
        <v>10340</v>
      </c>
      <c r="V3475" s="87" t="s">
        <v>10341</v>
      </c>
      <c r="W3475" s="76"/>
      <c r="X3475" s="71" t="s">
        <v>10335</v>
      </c>
      <c r="Y3475" s="71" t="s">
        <v>10335</v>
      </c>
      <c r="Z3475" s="71" t="s">
        <v>11589</v>
      </c>
      <c r="AA3475" s="89"/>
      <c r="AB3475" s="89"/>
      <c r="AC3475" s="89"/>
      <c r="AD3475" s="89"/>
      <c r="AE3475" s="125" t="s">
        <v>14149</v>
      </c>
      <c r="AF3475" s="89"/>
      <c r="AG3475" s="89"/>
      <c r="AH3475" s="89"/>
      <c r="AI3475" s="67" t="s">
        <v>11599</v>
      </c>
      <c r="AJ3475" s="64" t="s">
        <v>10346</v>
      </c>
      <c r="AK3475" s="68"/>
      <c r="AL3475" s="68"/>
      <c r="AM3475" s="68"/>
      <c r="AN3475" s="110"/>
      <c r="AO3475" s="110"/>
      <c r="AP3475" s="107"/>
      <c r="AQ3475" s="68"/>
    </row>
    <row r="3476" customFormat="false" ht="16.4" hidden="false" customHeight="false" outlineLevel="0" collapsed="false">
      <c r="B3476" s="1" t="str">
        <f aca="false">поверители!$E3476</f>
        <v>03411549</v>
      </c>
      <c r="C3476" s="64" t="s">
        <v>3009</v>
      </c>
      <c r="D3476" s="87"/>
      <c r="E3476" s="81" t="s">
        <v>14214</v>
      </c>
      <c r="F3476" s="87"/>
      <c r="G3476" s="63" t="s">
        <v>10335</v>
      </c>
      <c r="H3476" s="80" t="s">
        <v>11610</v>
      </c>
      <c r="I3476" s="67" t="s">
        <v>10374</v>
      </c>
      <c r="J3476" s="89"/>
      <c r="K3476" s="89"/>
      <c r="L3476" s="89"/>
      <c r="M3476" s="89"/>
      <c r="N3476" s="89"/>
      <c r="O3476" s="71" t="s">
        <v>10335</v>
      </c>
      <c r="P3476" s="71"/>
      <c r="Q3476" s="71" t="s">
        <v>10338</v>
      </c>
      <c r="R3476" s="79" t="s">
        <v>10339</v>
      </c>
      <c r="S3476" s="95" t="n">
        <v>45217</v>
      </c>
      <c r="T3476" s="74" t="n">
        <v>46677</v>
      </c>
      <c r="U3476" s="87" t="s">
        <v>10340</v>
      </c>
      <c r="V3476" s="87" t="s">
        <v>10341</v>
      </c>
      <c r="W3476" s="76"/>
      <c r="X3476" s="71" t="s">
        <v>10335</v>
      </c>
      <c r="Y3476" s="71" t="s">
        <v>10335</v>
      </c>
      <c r="Z3476" s="71" t="s">
        <v>11611</v>
      </c>
      <c r="AA3476" s="89"/>
      <c r="AB3476" s="89"/>
      <c r="AC3476" s="89"/>
      <c r="AD3476" s="89"/>
      <c r="AE3476" s="125" t="s">
        <v>11612</v>
      </c>
      <c r="AF3476" s="89"/>
      <c r="AG3476" s="89"/>
      <c r="AH3476" s="89"/>
      <c r="AI3476" s="67" t="s">
        <v>11613</v>
      </c>
      <c r="AJ3476" s="64" t="s">
        <v>10346</v>
      </c>
      <c r="AK3476" s="68"/>
      <c r="AL3476" s="68"/>
      <c r="AM3476" s="68"/>
      <c r="AN3476" s="110"/>
      <c r="AO3476" s="110"/>
      <c r="AP3476" s="107"/>
      <c r="AQ3476" s="68"/>
    </row>
    <row r="3477" customFormat="false" ht="15" hidden="false" customHeight="false" outlineLevel="0" collapsed="false">
      <c r="B3477" s="1" t="str">
        <f aca="false">поверители!$E3477</f>
        <v>02563668</v>
      </c>
      <c r="C3477" s="64" t="s">
        <v>3103</v>
      </c>
      <c r="D3477" s="87"/>
      <c r="E3477" s="81" t="s">
        <v>14215</v>
      </c>
      <c r="F3477" s="87"/>
      <c r="G3477" s="63" t="s">
        <v>10335</v>
      </c>
      <c r="H3477" s="81" t="s">
        <v>11629</v>
      </c>
      <c r="I3477" s="67" t="s">
        <v>10374</v>
      </c>
      <c r="J3477" s="89"/>
      <c r="K3477" s="89"/>
      <c r="L3477" s="89"/>
      <c r="M3477" s="89"/>
      <c r="N3477" s="89"/>
      <c r="O3477" s="71" t="s">
        <v>10335</v>
      </c>
      <c r="P3477" s="71"/>
      <c r="Q3477" s="71" t="s">
        <v>10338</v>
      </c>
      <c r="R3477" s="79" t="s">
        <v>10339</v>
      </c>
      <c r="S3477" s="95" t="n">
        <v>45217</v>
      </c>
      <c r="T3477" s="74" t="n">
        <v>47043</v>
      </c>
      <c r="U3477" s="87" t="s">
        <v>10340</v>
      </c>
      <c r="V3477" s="87" t="s">
        <v>10341</v>
      </c>
      <c r="W3477" s="76"/>
      <c r="X3477" s="71" t="s">
        <v>10335</v>
      </c>
      <c r="Y3477" s="71" t="s">
        <v>10335</v>
      </c>
      <c r="Z3477" s="71" t="s">
        <v>11589</v>
      </c>
      <c r="AA3477" s="89"/>
      <c r="AB3477" s="89"/>
      <c r="AC3477" s="89"/>
      <c r="AD3477" s="89"/>
      <c r="AE3477" s="125" t="s">
        <v>14149</v>
      </c>
      <c r="AF3477" s="89"/>
      <c r="AG3477" s="89"/>
      <c r="AH3477" s="89"/>
      <c r="AI3477" s="67" t="s">
        <v>11668</v>
      </c>
      <c r="AJ3477" s="64" t="s">
        <v>10346</v>
      </c>
      <c r="AK3477" s="68"/>
      <c r="AL3477" s="68"/>
      <c r="AM3477" s="68"/>
      <c r="AN3477" s="110"/>
      <c r="AO3477" s="110"/>
      <c r="AP3477" s="107"/>
      <c r="AQ3477" s="68"/>
    </row>
    <row r="3478" customFormat="false" ht="16.4" hidden="false" customHeight="false" outlineLevel="0" collapsed="false">
      <c r="B3478" s="1" t="str">
        <f aca="false">поверители!$E3478</f>
        <v>03411551</v>
      </c>
      <c r="C3478" s="64" t="s">
        <v>3009</v>
      </c>
      <c r="D3478" s="87"/>
      <c r="E3478" s="81" t="s">
        <v>14216</v>
      </c>
      <c r="F3478" s="87"/>
      <c r="G3478" s="63" t="s">
        <v>10335</v>
      </c>
      <c r="H3478" s="80" t="s">
        <v>11610</v>
      </c>
      <c r="I3478" s="67" t="s">
        <v>10374</v>
      </c>
      <c r="J3478" s="89"/>
      <c r="K3478" s="89"/>
      <c r="L3478" s="89"/>
      <c r="M3478" s="89"/>
      <c r="N3478" s="89"/>
      <c r="O3478" s="71" t="s">
        <v>10335</v>
      </c>
      <c r="P3478" s="71"/>
      <c r="Q3478" s="71" t="s">
        <v>10338</v>
      </c>
      <c r="R3478" s="79" t="s">
        <v>10339</v>
      </c>
      <c r="S3478" s="95" t="n">
        <v>45217</v>
      </c>
      <c r="T3478" s="74" t="n">
        <v>46677</v>
      </c>
      <c r="U3478" s="87" t="s">
        <v>10340</v>
      </c>
      <c r="V3478" s="87" t="s">
        <v>10341</v>
      </c>
      <c r="W3478" s="76"/>
      <c r="X3478" s="71" t="s">
        <v>10335</v>
      </c>
      <c r="Y3478" s="71" t="s">
        <v>10335</v>
      </c>
      <c r="Z3478" s="71" t="s">
        <v>11611</v>
      </c>
      <c r="AA3478" s="89"/>
      <c r="AB3478" s="89"/>
      <c r="AC3478" s="89"/>
      <c r="AD3478" s="89"/>
      <c r="AE3478" s="125" t="s">
        <v>11612</v>
      </c>
      <c r="AF3478" s="89"/>
      <c r="AG3478" s="89"/>
      <c r="AH3478" s="89"/>
      <c r="AI3478" s="67" t="s">
        <v>11613</v>
      </c>
      <c r="AJ3478" s="64" t="s">
        <v>10346</v>
      </c>
      <c r="AK3478" s="68"/>
      <c r="AL3478" s="68"/>
      <c r="AM3478" s="68"/>
      <c r="AN3478" s="110"/>
      <c r="AO3478" s="110"/>
      <c r="AP3478" s="107"/>
      <c r="AQ3478" s="68"/>
    </row>
    <row r="3479" customFormat="false" ht="15" hidden="false" customHeight="false" outlineLevel="0" collapsed="false">
      <c r="B3479" s="1" t="str">
        <f aca="false">поверители!$E3479</f>
        <v>02563698</v>
      </c>
      <c r="C3479" s="64" t="s">
        <v>3103</v>
      </c>
      <c r="D3479" s="87"/>
      <c r="E3479" s="81" t="s">
        <v>14217</v>
      </c>
      <c r="F3479" s="87"/>
      <c r="G3479" s="63" t="s">
        <v>10335</v>
      </c>
      <c r="H3479" s="81" t="s">
        <v>11629</v>
      </c>
      <c r="I3479" s="67" t="s">
        <v>10374</v>
      </c>
      <c r="J3479" s="89"/>
      <c r="K3479" s="89"/>
      <c r="L3479" s="89"/>
      <c r="M3479" s="89"/>
      <c r="N3479" s="89"/>
      <c r="O3479" s="71" t="s">
        <v>10335</v>
      </c>
      <c r="P3479" s="71"/>
      <c r="Q3479" s="71" t="s">
        <v>10338</v>
      </c>
      <c r="R3479" s="79" t="s">
        <v>10339</v>
      </c>
      <c r="S3479" s="95" t="n">
        <v>45217</v>
      </c>
      <c r="T3479" s="74" t="n">
        <v>47043</v>
      </c>
      <c r="U3479" s="87" t="s">
        <v>10340</v>
      </c>
      <c r="V3479" s="87" t="s">
        <v>10341</v>
      </c>
      <c r="W3479" s="76"/>
      <c r="X3479" s="71" t="s">
        <v>10335</v>
      </c>
      <c r="Y3479" s="71" t="s">
        <v>10335</v>
      </c>
      <c r="Z3479" s="71" t="s">
        <v>11589</v>
      </c>
      <c r="AA3479" s="89"/>
      <c r="AB3479" s="89"/>
      <c r="AC3479" s="89"/>
      <c r="AD3479" s="89"/>
      <c r="AE3479" s="125" t="s">
        <v>14149</v>
      </c>
      <c r="AF3479" s="89"/>
      <c r="AG3479" s="89"/>
      <c r="AH3479" s="89"/>
      <c r="AI3479" s="67" t="s">
        <v>11591</v>
      </c>
      <c r="AJ3479" s="64" t="s">
        <v>42</v>
      </c>
      <c r="AK3479" s="68"/>
      <c r="AL3479" s="68"/>
      <c r="AM3479" s="68"/>
      <c r="AN3479" s="110"/>
      <c r="AO3479" s="110"/>
      <c r="AP3479" s="107"/>
      <c r="AQ3479" s="68"/>
    </row>
    <row r="3480" customFormat="false" ht="16.4" hidden="false" customHeight="false" outlineLevel="0" collapsed="false">
      <c r="B3480" s="1" t="str">
        <f aca="false">поверители!$E3480</f>
        <v>03411581</v>
      </c>
      <c r="C3480" s="64" t="s">
        <v>3009</v>
      </c>
      <c r="D3480" s="87"/>
      <c r="E3480" s="81" t="s">
        <v>14218</v>
      </c>
      <c r="F3480" s="87"/>
      <c r="G3480" s="63" t="s">
        <v>10335</v>
      </c>
      <c r="H3480" s="80" t="s">
        <v>11610</v>
      </c>
      <c r="I3480" s="67" t="s">
        <v>10374</v>
      </c>
      <c r="J3480" s="89"/>
      <c r="K3480" s="89"/>
      <c r="L3480" s="89"/>
      <c r="M3480" s="89"/>
      <c r="N3480" s="89"/>
      <c r="O3480" s="71" t="s">
        <v>10335</v>
      </c>
      <c r="P3480" s="71"/>
      <c r="Q3480" s="71" t="s">
        <v>10338</v>
      </c>
      <c r="R3480" s="79" t="s">
        <v>10339</v>
      </c>
      <c r="S3480" s="95" t="n">
        <v>45217</v>
      </c>
      <c r="T3480" s="74" t="n">
        <v>46677</v>
      </c>
      <c r="U3480" s="87" t="s">
        <v>10340</v>
      </c>
      <c r="V3480" s="87" t="s">
        <v>10341</v>
      </c>
      <c r="W3480" s="76"/>
      <c r="X3480" s="71" t="s">
        <v>10335</v>
      </c>
      <c r="Y3480" s="71" t="s">
        <v>10335</v>
      </c>
      <c r="Z3480" s="71" t="s">
        <v>11611</v>
      </c>
      <c r="AA3480" s="89"/>
      <c r="AB3480" s="89"/>
      <c r="AC3480" s="89"/>
      <c r="AD3480" s="89"/>
      <c r="AE3480" s="125" t="s">
        <v>11612</v>
      </c>
      <c r="AF3480" s="89"/>
      <c r="AG3480" s="89"/>
      <c r="AH3480" s="89"/>
      <c r="AI3480" s="67" t="s">
        <v>11613</v>
      </c>
      <c r="AJ3480" s="64" t="s">
        <v>42</v>
      </c>
      <c r="AK3480" s="68"/>
      <c r="AL3480" s="68"/>
      <c r="AM3480" s="68"/>
      <c r="AN3480" s="110"/>
      <c r="AO3480" s="110"/>
      <c r="AP3480" s="107"/>
      <c r="AQ3480" s="68"/>
    </row>
    <row r="3481" customFormat="false" ht="15" hidden="false" customHeight="false" outlineLevel="0" collapsed="false">
      <c r="B3481" s="1" t="str">
        <f aca="false">поверители!$E3481</f>
        <v>02563699</v>
      </c>
      <c r="C3481" s="64" t="s">
        <v>3103</v>
      </c>
      <c r="D3481" s="87"/>
      <c r="E3481" s="81" t="s">
        <v>14219</v>
      </c>
      <c r="F3481" s="87"/>
      <c r="G3481" s="63" t="s">
        <v>10335</v>
      </c>
      <c r="H3481" s="81" t="s">
        <v>11629</v>
      </c>
      <c r="I3481" s="67" t="s">
        <v>10374</v>
      </c>
      <c r="J3481" s="89"/>
      <c r="K3481" s="89"/>
      <c r="L3481" s="89"/>
      <c r="M3481" s="89"/>
      <c r="N3481" s="89"/>
      <c r="O3481" s="71" t="s">
        <v>10335</v>
      </c>
      <c r="P3481" s="71"/>
      <c r="Q3481" s="71" t="s">
        <v>10338</v>
      </c>
      <c r="R3481" s="79" t="s">
        <v>10339</v>
      </c>
      <c r="S3481" s="95" t="n">
        <v>45217</v>
      </c>
      <c r="T3481" s="74" t="n">
        <v>47043</v>
      </c>
      <c r="U3481" s="87" t="s">
        <v>10340</v>
      </c>
      <c r="V3481" s="87" t="s">
        <v>10341</v>
      </c>
      <c r="W3481" s="76"/>
      <c r="X3481" s="71" t="s">
        <v>10335</v>
      </c>
      <c r="Y3481" s="71" t="s">
        <v>10335</v>
      </c>
      <c r="Z3481" s="71" t="s">
        <v>11589</v>
      </c>
      <c r="AA3481" s="89"/>
      <c r="AB3481" s="89"/>
      <c r="AC3481" s="89"/>
      <c r="AD3481" s="89"/>
      <c r="AE3481" s="125" t="s">
        <v>14149</v>
      </c>
      <c r="AF3481" s="89"/>
      <c r="AG3481" s="89"/>
      <c r="AH3481" s="89"/>
      <c r="AI3481" s="67" t="s">
        <v>11599</v>
      </c>
      <c r="AJ3481" s="64" t="s">
        <v>42</v>
      </c>
      <c r="AK3481" s="68"/>
      <c r="AL3481" s="68"/>
      <c r="AM3481" s="68"/>
      <c r="AN3481" s="110"/>
      <c r="AO3481" s="110"/>
      <c r="AP3481" s="107"/>
      <c r="AQ3481" s="68"/>
    </row>
    <row r="3482" customFormat="false" ht="16.4" hidden="false" customHeight="false" outlineLevel="0" collapsed="false">
      <c r="B3482" s="1" t="str">
        <f aca="false">поверители!$E3482</f>
        <v>03411582</v>
      </c>
      <c r="C3482" s="64" t="s">
        <v>3009</v>
      </c>
      <c r="D3482" s="87"/>
      <c r="E3482" s="81" t="s">
        <v>14220</v>
      </c>
      <c r="F3482" s="87"/>
      <c r="G3482" s="63" t="s">
        <v>10335</v>
      </c>
      <c r="H3482" s="80" t="s">
        <v>11610</v>
      </c>
      <c r="I3482" s="67" t="s">
        <v>10374</v>
      </c>
      <c r="J3482" s="89"/>
      <c r="K3482" s="89"/>
      <c r="L3482" s="89"/>
      <c r="M3482" s="89"/>
      <c r="N3482" s="89"/>
      <c r="O3482" s="71" t="s">
        <v>10335</v>
      </c>
      <c r="P3482" s="71"/>
      <c r="Q3482" s="71" t="s">
        <v>10338</v>
      </c>
      <c r="R3482" s="79" t="s">
        <v>10339</v>
      </c>
      <c r="S3482" s="95" t="n">
        <v>45217</v>
      </c>
      <c r="T3482" s="74" t="n">
        <v>46677</v>
      </c>
      <c r="U3482" s="87" t="s">
        <v>10340</v>
      </c>
      <c r="V3482" s="87" t="s">
        <v>10341</v>
      </c>
      <c r="W3482" s="76"/>
      <c r="X3482" s="71" t="s">
        <v>10335</v>
      </c>
      <c r="Y3482" s="71" t="s">
        <v>10335</v>
      </c>
      <c r="Z3482" s="71" t="s">
        <v>11611</v>
      </c>
      <c r="AA3482" s="89"/>
      <c r="AB3482" s="89"/>
      <c r="AC3482" s="89"/>
      <c r="AD3482" s="89"/>
      <c r="AE3482" s="125" t="s">
        <v>11612</v>
      </c>
      <c r="AF3482" s="89"/>
      <c r="AG3482" s="89"/>
      <c r="AH3482" s="89"/>
      <c r="AI3482" s="67" t="s">
        <v>11613</v>
      </c>
      <c r="AJ3482" s="64" t="s">
        <v>42</v>
      </c>
      <c r="AK3482" s="68"/>
      <c r="AL3482" s="68"/>
      <c r="AM3482" s="68"/>
      <c r="AN3482" s="110"/>
      <c r="AO3482" s="110"/>
      <c r="AP3482" s="107"/>
      <c r="AQ3482" s="68"/>
    </row>
    <row r="3483" customFormat="false" ht="15" hidden="false" customHeight="false" outlineLevel="0" collapsed="false">
      <c r="B3483" s="1" t="str">
        <f aca="false">поверители!$E3483</f>
        <v>02563701</v>
      </c>
      <c r="C3483" s="64" t="s">
        <v>3103</v>
      </c>
      <c r="D3483" s="87"/>
      <c r="E3483" s="81" t="s">
        <v>14221</v>
      </c>
      <c r="F3483" s="87"/>
      <c r="G3483" s="63" t="s">
        <v>10335</v>
      </c>
      <c r="H3483" s="81" t="s">
        <v>11629</v>
      </c>
      <c r="I3483" s="67" t="s">
        <v>10374</v>
      </c>
      <c r="J3483" s="89"/>
      <c r="K3483" s="89"/>
      <c r="L3483" s="89"/>
      <c r="M3483" s="89"/>
      <c r="N3483" s="89"/>
      <c r="O3483" s="71" t="s">
        <v>10335</v>
      </c>
      <c r="P3483" s="71"/>
      <c r="Q3483" s="71" t="s">
        <v>10338</v>
      </c>
      <c r="R3483" s="79" t="s">
        <v>10339</v>
      </c>
      <c r="S3483" s="95" t="n">
        <v>45217</v>
      </c>
      <c r="T3483" s="74" t="n">
        <v>47043</v>
      </c>
      <c r="U3483" s="87" t="s">
        <v>10340</v>
      </c>
      <c r="V3483" s="87" t="s">
        <v>10341</v>
      </c>
      <c r="W3483" s="76"/>
      <c r="X3483" s="71" t="s">
        <v>10335</v>
      </c>
      <c r="Y3483" s="71" t="s">
        <v>10335</v>
      </c>
      <c r="Z3483" s="71" t="s">
        <v>11589</v>
      </c>
      <c r="AA3483" s="89"/>
      <c r="AB3483" s="89"/>
      <c r="AC3483" s="89"/>
      <c r="AD3483" s="89"/>
      <c r="AE3483" s="125" t="s">
        <v>14149</v>
      </c>
      <c r="AF3483" s="89"/>
      <c r="AG3483" s="89"/>
      <c r="AH3483" s="89"/>
      <c r="AI3483" s="67" t="s">
        <v>11599</v>
      </c>
      <c r="AJ3483" s="64" t="s">
        <v>42</v>
      </c>
      <c r="AK3483" s="68"/>
      <c r="AL3483" s="68"/>
      <c r="AM3483" s="68"/>
      <c r="AN3483" s="110"/>
      <c r="AO3483" s="110"/>
      <c r="AP3483" s="107"/>
      <c r="AQ3483" s="68"/>
    </row>
    <row r="3484" customFormat="false" ht="16.4" hidden="false" customHeight="false" outlineLevel="0" collapsed="false">
      <c r="B3484" s="1" t="str">
        <f aca="false">поверители!$E3484</f>
        <v>03411584</v>
      </c>
      <c r="C3484" s="64" t="s">
        <v>3009</v>
      </c>
      <c r="D3484" s="87"/>
      <c r="E3484" s="81" t="s">
        <v>14222</v>
      </c>
      <c r="F3484" s="87"/>
      <c r="G3484" s="63" t="s">
        <v>10335</v>
      </c>
      <c r="H3484" s="80" t="s">
        <v>11610</v>
      </c>
      <c r="I3484" s="67" t="s">
        <v>10374</v>
      </c>
      <c r="J3484" s="89"/>
      <c r="K3484" s="89"/>
      <c r="L3484" s="89"/>
      <c r="M3484" s="89"/>
      <c r="N3484" s="89"/>
      <c r="O3484" s="71" t="s">
        <v>10335</v>
      </c>
      <c r="P3484" s="71"/>
      <c r="Q3484" s="71" t="s">
        <v>10338</v>
      </c>
      <c r="R3484" s="79" t="s">
        <v>10339</v>
      </c>
      <c r="S3484" s="95" t="n">
        <v>45217</v>
      </c>
      <c r="T3484" s="74" t="n">
        <v>46677</v>
      </c>
      <c r="U3484" s="87" t="s">
        <v>10340</v>
      </c>
      <c r="V3484" s="87" t="s">
        <v>10341</v>
      </c>
      <c r="W3484" s="76"/>
      <c r="X3484" s="71" t="s">
        <v>10335</v>
      </c>
      <c r="Y3484" s="71" t="s">
        <v>10335</v>
      </c>
      <c r="Z3484" s="71" t="s">
        <v>11611</v>
      </c>
      <c r="AA3484" s="89"/>
      <c r="AB3484" s="89"/>
      <c r="AC3484" s="89"/>
      <c r="AD3484" s="89"/>
      <c r="AE3484" s="125" t="s">
        <v>11612</v>
      </c>
      <c r="AF3484" s="89"/>
      <c r="AG3484" s="89"/>
      <c r="AH3484" s="89"/>
      <c r="AI3484" s="67" t="s">
        <v>11613</v>
      </c>
      <c r="AJ3484" s="64" t="s">
        <v>42</v>
      </c>
      <c r="AK3484" s="68"/>
      <c r="AL3484" s="68"/>
      <c r="AM3484" s="68"/>
      <c r="AN3484" s="110"/>
      <c r="AO3484" s="110"/>
      <c r="AP3484" s="107"/>
      <c r="AQ3484" s="68"/>
    </row>
    <row r="3485" customFormat="false" ht="50.7" hidden="false" customHeight="false" outlineLevel="0" collapsed="false">
      <c r="B3485" s="1" t="str">
        <f aca="false">поверители!$E3485</f>
        <v>02299132/03251330</v>
      </c>
      <c r="C3485" s="64" t="s">
        <v>85</v>
      </c>
      <c r="D3485" s="87"/>
      <c r="E3485" s="67" t="s">
        <v>14223</v>
      </c>
      <c r="F3485" s="87"/>
      <c r="G3485" s="63" t="s">
        <v>10335</v>
      </c>
      <c r="H3485" s="80" t="s">
        <v>11629</v>
      </c>
      <c r="I3485" s="67" t="s">
        <v>10453</v>
      </c>
      <c r="J3485" s="89"/>
      <c r="K3485" s="89"/>
      <c r="L3485" s="89"/>
      <c r="M3485" s="89"/>
      <c r="N3485" s="89"/>
      <c r="O3485" s="71" t="s">
        <v>10335</v>
      </c>
      <c r="P3485" s="71"/>
      <c r="Q3485" s="71" t="s">
        <v>10338</v>
      </c>
      <c r="R3485" s="79" t="s">
        <v>10339</v>
      </c>
      <c r="S3485" s="95" t="n">
        <v>45218</v>
      </c>
      <c r="T3485" s="95" t="n">
        <v>45948</v>
      </c>
      <c r="U3485" s="87" t="s">
        <v>10340</v>
      </c>
      <c r="V3485" s="87" t="s">
        <v>10341</v>
      </c>
      <c r="W3485" s="76"/>
      <c r="X3485" s="71" t="s">
        <v>10335</v>
      </c>
      <c r="Y3485" s="71" t="s">
        <v>10335</v>
      </c>
      <c r="Z3485" s="66" t="s">
        <v>11630</v>
      </c>
      <c r="AA3485" s="89"/>
      <c r="AB3485" s="89"/>
      <c r="AC3485" s="89"/>
      <c r="AD3485" s="89"/>
      <c r="AE3485" s="125" t="s">
        <v>11636</v>
      </c>
      <c r="AF3485" s="89"/>
      <c r="AG3485" s="89"/>
      <c r="AH3485" s="89"/>
      <c r="AI3485" s="67" t="s">
        <v>12942</v>
      </c>
      <c r="AJ3485" s="64" t="s">
        <v>10346</v>
      </c>
      <c r="AK3485" s="68"/>
      <c r="AL3485" s="68"/>
      <c r="AM3485" s="68"/>
      <c r="AN3485" s="110"/>
      <c r="AO3485" s="110"/>
      <c r="AP3485" s="107"/>
      <c r="AQ3485" s="68"/>
    </row>
    <row r="3486" customFormat="false" ht="61.15" hidden="false" customHeight="false" outlineLevel="0" collapsed="false">
      <c r="B3486" s="1" t="n">
        <f aca="false">поверители!$E3486</f>
        <v>2509344</v>
      </c>
      <c r="C3486" s="64" t="s">
        <v>2109</v>
      </c>
      <c r="D3486" s="87"/>
      <c r="E3486" s="67" t="n">
        <v>2509344</v>
      </c>
      <c r="F3486" s="87"/>
      <c r="G3486" s="63" t="s">
        <v>10335</v>
      </c>
      <c r="H3486" s="121" t="s">
        <v>14224</v>
      </c>
      <c r="I3486" s="67" t="s">
        <v>12053</v>
      </c>
      <c r="J3486" s="89"/>
      <c r="K3486" s="89"/>
      <c r="L3486" s="89"/>
      <c r="M3486" s="89"/>
      <c r="N3486" s="89"/>
      <c r="O3486" s="71" t="s">
        <v>10335</v>
      </c>
      <c r="P3486" s="71"/>
      <c r="Q3486" s="71" t="s">
        <v>10338</v>
      </c>
      <c r="R3486" s="79" t="s">
        <v>10339</v>
      </c>
      <c r="S3486" s="95" t="n">
        <v>45218</v>
      </c>
      <c r="T3486" s="95" t="n">
        <v>46678</v>
      </c>
      <c r="U3486" s="87" t="s">
        <v>10340</v>
      </c>
      <c r="V3486" s="87" t="s">
        <v>10341</v>
      </c>
      <c r="W3486" s="76"/>
      <c r="X3486" s="71" t="s">
        <v>10335</v>
      </c>
      <c r="Y3486" s="71" t="s">
        <v>10335</v>
      </c>
      <c r="Z3486" s="71" t="s">
        <v>14225</v>
      </c>
      <c r="AA3486" s="89"/>
      <c r="AB3486" s="89"/>
      <c r="AC3486" s="89"/>
      <c r="AD3486" s="89"/>
      <c r="AE3486" s="125" t="s">
        <v>11636</v>
      </c>
      <c r="AF3486" s="89"/>
      <c r="AG3486" s="89"/>
      <c r="AH3486" s="89"/>
      <c r="AI3486" s="67" t="s">
        <v>14226</v>
      </c>
      <c r="AJ3486" s="64" t="s">
        <v>10346</v>
      </c>
      <c r="AK3486" s="68"/>
      <c r="AL3486" s="68"/>
      <c r="AM3486" s="68"/>
      <c r="AN3486" s="110"/>
      <c r="AO3486" s="110"/>
      <c r="AP3486" s="107"/>
      <c r="AQ3486" s="68"/>
    </row>
    <row r="3487" customFormat="false" ht="61.15" hidden="false" customHeight="false" outlineLevel="0" collapsed="false">
      <c r="B3487" s="1" t="n">
        <f aca="false">поверители!$E3487</f>
        <v>2509343</v>
      </c>
      <c r="C3487" s="64" t="s">
        <v>2109</v>
      </c>
      <c r="D3487" s="87"/>
      <c r="E3487" s="67" t="n">
        <v>2509343</v>
      </c>
      <c r="F3487" s="87"/>
      <c r="G3487" s="63" t="s">
        <v>10335</v>
      </c>
      <c r="H3487" s="121" t="s">
        <v>14224</v>
      </c>
      <c r="I3487" s="67" t="s">
        <v>12053</v>
      </c>
      <c r="J3487" s="89"/>
      <c r="K3487" s="89"/>
      <c r="L3487" s="89"/>
      <c r="M3487" s="89"/>
      <c r="N3487" s="89"/>
      <c r="O3487" s="71" t="s">
        <v>10335</v>
      </c>
      <c r="P3487" s="71"/>
      <c r="Q3487" s="71" t="s">
        <v>10338</v>
      </c>
      <c r="R3487" s="79" t="s">
        <v>10339</v>
      </c>
      <c r="S3487" s="95" t="n">
        <v>45218</v>
      </c>
      <c r="T3487" s="95" t="n">
        <v>46678</v>
      </c>
      <c r="U3487" s="87" t="s">
        <v>10340</v>
      </c>
      <c r="V3487" s="87" t="s">
        <v>10341</v>
      </c>
      <c r="W3487" s="76"/>
      <c r="X3487" s="71" t="s">
        <v>10335</v>
      </c>
      <c r="Y3487" s="71" t="s">
        <v>10335</v>
      </c>
      <c r="Z3487" s="71" t="s">
        <v>14225</v>
      </c>
      <c r="AA3487" s="89"/>
      <c r="AB3487" s="89"/>
      <c r="AC3487" s="89"/>
      <c r="AD3487" s="89"/>
      <c r="AE3487" s="125" t="s">
        <v>11636</v>
      </c>
      <c r="AF3487" s="89"/>
      <c r="AG3487" s="89"/>
      <c r="AH3487" s="89"/>
      <c r="AI3487" s="67" t="s">
        <v>14227</v>
      </c>
      <c r="AJ3487" s="64" t="s">
        <v>42</v>
      </c>
      <c r="AK3487" s="68"/>
      <c r="AL3487" s="68"/>
      <c r="AM3487" s="68"/>
      <c r="AN3487" s="110"/>
      <c r="AO3487" s="110"/>
      <c r="AP3487" s="107"/>
      <c r="AQ3487" s="68"/>
    </row>
    <row r="3488" customFormat="false" ht="17.9" hidden="false" customHeight="false" outlineLevel="0" collapsed="false">
      <c r="B3488" s="1" t="n">
        <f aca="false">поверители!$E3488</f>
        <v>970790</v>
      </c>
      <c r="C3488" s="64" t="s">
        <v>98</v>
      </c>
      <c r="D3488" s="87"/>
      <c r="E3488" s="67" t="n">
        <v>970790</v>
      </c>
      <c r="F3488" s="87"/>
      <c r="G3488" s="63" t="s">
        <v>10335</v>
      </c>
      <c r="H3488" s="66" t="s">
        <v>101</v>
      </c>
      <c r="I3488" s="67" t="s">
        <v>10363</v>
      </c>
      <c r="J3488" s="89"/>
      <c r="K3488" s="89"/>
      <c r="L3488" s="89"/>
      <c r="M3488" s="89"/>
      <c r="N3488" s="89"/>
      <c r="O3488" s="71" t="s">
        <v>10335</v>
      </c>
      <c r="P3488" s="71"/>
      <c r="Q3488" s="71" t="s">
        <v>10338</v>
      </c>
      <c r="R3488" s="79" t="s">
        <v>10339</v>
      </c>
      <c r="S3488" s="95" t="n">
        <v>45218</v>
      </c>
      <c r="T3488" s="95" t="n">
        <v>45948</v>
      </c>
      <c r="U3488" s="87" t="s">
        <v>10340</v>
      </c>
      <c r="V3488" s="87" t="s">
        <v>10341</v>
      </c>
      <c r="W3488" s="76"/>
      <c r="X3488" s="71" t="s">
        <v>10335</v>
      </c>
      <c r="Y3488" s="71" t="s">
        <v>10335</v>
      </c>
      <c r="Z3488" s="126" t="s">
        <v>12995</v>
      </c>
      <c r="AA3488" s="89"/>
      <c r="AB3488" s="89"/>
      <c r="AC3488" s="89"/>
      <c r="AD3488" s="89"/>
      <c r="AE3488" s="125" t="s">
        <v>14149</v>
      </c>
      <c r="AF3488" s="89"/>
      <c r="AG3488" s="89"/>
      <c r="AH3488" s="89"/>
      <c r="AI3488" s="67" t="s">
        <v>11686</v>
      </c>
      <c r="AJ3488" s="64" t="s">
        <v>10346</v>
      </c>
      <c r="AK3488" s="68"/>
      <c r="AL3488" s="68"/>
      <c r="AM3488" s="68"/>
      <c r="AN3488" s="110"/>
      <c r="AO3488" s="110"/>
      <c r="AP3488" s="107"/>
      <c r="AQ3488" s="68"/>
    </row>
    <row r="3489" customFormat="false" ht="15" hidden="false" customHeight="false" outlineLevel="0" collapsed="false">
      <c r="B3489" s="1" t="str">
        <f aca="false">поверители!$E3489</f>
        <v>1107YA4O</v>
      </c>
      <c r="C3489" s="64" t="s">
        <v>102</v>
      </c>
      <c r="D3489" s="87"/>
      <c r="E3489" s="67" t="s">
        <v>14228</v>
      </c>
      <c r="F3489" s="87"/>
      <c r="G3489" s="63" t="s">
        <v>10335</v>
      </c>
      <c r="H3489" s="81" t="s">
        <v>14187</v>
      </c>
      <c r="I3489" s="67" t="s">
        <v>10363</v>
      </c>
      <c r="J3489" s="89"/>
      <c r="K3489" s="89"/>
      <c r="L3489" s="89"/>
      <c r="M3489" s="89"/>
      <c r="N3489" s="89"/>
      <c r="O3489" s="71" t="s">
        <v>10335</v>
      </c>
      <c r="P3489" s="71"/>
      <c r="Q3489" s="71" t="s">
        <v>10338</v>
      </c>
      <c r="R3489" s="79" t="s">
        <v>10339</v>
      </c>
      <c r="S3489" s="95" t="n">
        <v>45218</v>
      </c>
      <c r="T3489" s="95" t="n">
        <v>45948</v>
      </c>
      <c r="U3489" s="87" t="s">
        <v>10340</v>
      </c>
      <c r="V3489" s="87" t="s">
        <v>10341</v>
      </c>
      <c r="W3489" s="76"/>
      <c r="X3489" s="71" t="s">
        <v>10335</v>
      </c>
      <c r="Y3489" s="71" t="s">
        <v>10335</v>
      </c>
      <c r="Z3489" s="63" t="s">
        <v>11611</v>
      </c>
      <c r="AA3489" s="89"/>
      <c r="AB3489" s="89"/>
      <c r="AC3489" s="89"/>
      <c r="AD3489" s="89"/>
      <c r="AE3489" s="125" t="s">
        <v>11612</v>
      </c>
      <c r="AF3489" s="89"/>
      <c r="AG3489" s="89"/>
      <c r="AH3489" s="89"/>
      <c r="AI3489" s="67" t="s">
        <v>11647</v>
      </c>
      <c r="AJ3489" s="64" t="s">
        <v>10346</v>
      </c>
      <c r="AK3489" s="68"/>
      <c r="AL3489" s="68"/>
      <c r="AM3489" s="68"/>
      <c r="AN3489" s="110"/>
      <c r="AO3489" s="110"/>
      <c r="AP3489" s="107"/>
      <c r="AQ3489" s="68"/>
    </row>
    <row r="3490" customFormat="false" ht="17.9" hidden="false" customHeight="false" outlineLevel="0" collapsed="false">
      <c r="B3490" s="1" t="n">
        <f aca="false">поверители!$E3490</f>
        <v>972836</v>
      </c>
      <c r="C3490" s="64" t="s">
        <v>98</v>
      </c>
      <c r="D3490" s="87"/>
      <c r="E3490" s="67" t="n">
        <v>972836</v>
      </c>
      <c r="F3490" s="87"/>
      <c r="G3490" s="63" t="s">
        <v>10335</v>
      </c>
      <c r="H3490" s="66" t="s">
        <v>101</v>
      </c>
      <c r="I3490" s="67" t="s">
        <v>10363</v>
      </c>
      <c r="J3490" s="89"/>
      <c r="K3490" s="89"/>
      <c r="L3490" s="89"/>
      <c r="M3490" s="89"/>
      <c r="N3490" s="89"/>
      <c r="O3490" s="71" t="s">
        <v>10335</v>
      </c>
      <c r="P3490" s="71"/>
      <c r="Q3490" s="71" t="s">
        <v>10338</v>
      </c>
      <c r="R3490" s="79" t="s">
        <v>10339</v>
      </c>
      <c r="S3490" s="95" t="n">
        <v>45218</v>
      </c>
      <c r="T3490" s="95" t="n">
        <v>45948</v>
      </c>
      <c r="U3490" s="87" t="s">
        <v>10340</v>
      </c>
      <c r="V3490" s="87" t="s">
        <v>10341</v>
      </c>
      <c r="W3490" s="76"/>
      <c r="X3490" s="71" t="s">
        <v>10335</v>
      </c>
      <c r="Y3490" s="71" t="s">
        <v>10335</v>
      </c>
      <c r="Z3490" s="126" t="s">
        <v>12995</v>
      </c>
      <c r="AA3490" s="89"/>
      <c r="AB3490" s="89"/>
      <c r="AC3490" s="89"/>
      <c r="AD3490" s="89"/>
      <c r="AE3490" s="125" t="s">
        <v>14149</v>
      </c>
      <c r="AF3490" s="89"/>
      <c r="AG3490" s="89"/>
      <c r="AH3490" s="89"/>
      <c r="AI3490" s="67" t="s">
        <v>11686</v>
      </c>
      <c r="AJ3490" s="64" t="s">
        <v>10346</v>
      </c>
      <c r="AK3490" s="68"/>
      <c r="AL3490" s="68"/>
      <c r="AM3490" s="68"/>
      <c r="AN3490" s="110"/>
      <c r="AO3490" s="110"/>
      <c r="AP3490" s="107"/>
      <c r="AQ3490" s="68"/>
    </row>
    <row r="3491" customFormat="false" ht="15" hidden="false" customHeight="false" outlineLevel="0" collapsed="false">
      <c r="B3491" s="1" t="str">
        <f aca="false">поверители!$E3491</f>
        <v>1107YA4W</v>
      </c>
      <c r="C3491" s="64" t="s">
        <v>102</v>
      </c>
      <c r="D3491" s="87"/>
      <c r="E3491" s="67" t="s">
        <v>14229</v>
      </c>
      <c r="F3491" s="87"/>
      <c r="G3491" s="63" t="s">
        <v>10335</v>
      </c>
      <c r="H3491" s="81" t="s">
        <v>14187</v>
      </c>
      <c r="I3491" s="67" t="s">
        <v>10363</v>
      </c>
      <c r="J3491" s="89"/>
      <c r="K3491" s="89"/>
      <c r="L3491" s="89"/>
      <c r="M3491" s="89"/>
      <c r="N3491" s="89"/>
      <c r="O3491" s="71" t="s">
        <v>10335</v>
      </c>
      <c r="P3491" s="71"/>
      <c r="Q3491" s="71" t="s">
        <v>10338</v>
      </c>
      <c r="R3491" s="79" t="s">
        <v>10339</v>
      </c>
      <c r="S3491" s="95" t="n">
        <v>45218</v>
      </c>
      <c r="T3491" s="95" t="n">
        <v>45948</v>
      </c>
      <c r="U3491" s="87" t="s">
        <v>10340</v>
      </c>
      <c r="V3491" s="87" t="s">
        <v>10341</v>
      </c>
      <c r="W3491" s="76"/>
      <c r="X3491" s="71" t="s">
        <v>10335</v>
      </c>
      <c r="Y3491" s="71" t="s">
        <v>10335</v>
      </c>
      <c r="Z3491" s="63" t="s">
        <v>11611</v>
      </c>
      <c r="AA3491" s="89"/>
      <c r="AB3491" s="89"/>
      <c r="AC3491" s="89"/>
      <c r="AD3491" s="89"/>
      <c r="AE3491" s="125" t="s">
        <v>11612</v>
      </c>
      <c r="AF3491" s="89"/>
      <c r="AG3491" s="89"/>
      <c r="AH3491" s="89"/>
      <c r="AI3491" s="67" t="s">
        <v>11647</v>
      </c>
      <c r="AJ3491" s="64" t="s">
        <v>10346</v>
      </c>
      <c r="AK3491" s="68"/>
      <c r="AL3491" s="68"/>
      <c r="AM3491" s="68"/>
      <c r="AN3491" s="110"/>
      <c r="AO3491" s="110"/>
      <c r="AP3491" s="107"/>
      <c r="AQ3491" s="68"/>
    </row>
    <row r="3492" customFormat="false" ht="17.9" hidden="false" customHeight="false" outlineLevel="0" collapsed="false">
      <c r="B3492" s="1" t="n">
        <f aca="false">поверители!$E3492</f>
        <v>970789</v>
      </c>
      <c r="C3492" s="64" t="s">
        <v>98</v>
      </c>
      <c r="D3492" s="87"/>
      <c r="E3492" s="67" t="n">
        <v>970789</v>
      </c>
      <c r="F3492" s="87"/>
      <c r="G3492" s="63" t="s">
        <v>10335</v>
      </c>
      <c r="H3492" s="66" t="s">
        <v>101</v>
      </c>
      <c r="I3492" s="67" t="s">
        <v>10363</v>
      </c>
      <c r="J3492" s="89"/>
      <c r="K3492" s="89"/>
      <c r="L3492" s="89"/>
      <c r="M3492" s="89"/>
      <c r="N3492" s="89"/>
      <c r="O3492" s="71" t="s">
        <v>10335</v>
      </c>
      <c r="P3492" s="71"/>
      <c r="Q3492" s="71" t="s">
        <v>10338</v>
      </c>
      <c r="R3492" s="79" t="s">
        <v>10339</v>
      </c>
      <c r="S3492" s="95" t="n">
        <v>45218</v>
      </c>
      <c r="T3492" s="95" t="n">
        <v>45948</v>
      </c>
      <c r="U3492" s="87" t="s">
        <v>10340</v>
      </c>
      <c r="V3492" s="87" t="s">
        <v>10341</v>
      </c>
      <c r="W3492" s="76"/>
      <c r="X3492" s="71" t="s">
        <v>10335</v>
      </c>
      <c r="Y3492" s="71" t="s">
        <v>10335</v>
      </c>
      <c r="Z3492" s="126" t="s">
        <v>12995</v>
      </c>
      <c r="AA3492" s="89"/>
      <c r="AB3492" s="89"/>
      <c r="AC3492" s="89"/>
      <c r="AD3492" s="89"/>
      <c r="AE3492" s="125" t="s">
        <v>14149</v>
      </c>
      <c r="AF3492" s="89"/>
      <c r="AG3492" s="89"/>
      <c r="AH3492" s="89"/>
      <c r="AI3492" s="67" t="s">
        <v>11686</v>
      </c>
      <c r="AJ3492" s="64" t="s">
        <v>10346</v>
      </c>
      <c r="AK3492" s="68"/>
      <c r="AL3492" s="68"/>
      <c r="AM3492" s="68"/>
      <c r="AN3492" s="110"/>
      <c r="AO3492" s="110"/>
      <c r="AP3492" s="107"/>
      <c r="AQ3492" s="68"/>
    </row>
    <row r="3493" customFormat="false" ht="15" hidden="false" customHeight="false" outlineLevel="0" collapsed="false">
      <c r="B3493" s="1" t="str">
        <f aca="false">поверители!$E3493</f>
        <v>1107YA4V</v>
      </c>
      <c r="C3493" s="64" t="s">
        <v>102</v>
      </c>
      <c r="D3493" s="87"/>
      <c r="E3493" s="67" t="s">
        <v>14230</v>
      </c>
      <c r="F3493" s="87"/>
      <c r="G3493" s="63" t="s">
        <v>10335</v>
      </c>
      <c r="H3493" s="81" t="s">
        <v>14187</v>
      </c>
      <c r="I3493" s="67" t="s">
        <v>10363</v>
      </c>
      <c r="J3493" s="89"/>
      <c r="K3493" s="89"/>
      <c r="L3493" s="89"/>
      <c r="M3493" s="89"/>
      <c r="N3493" s="89"/>
      <c r="O3493" s="71" t="s">
        <v>10335</v>
      </c>
      <c r="P3493" s="71"/>
      <c r="Q3493" s="71" t="s">
        <v>10338</v>
      </c>
      <c r="R3493" s="79" t="s">
        <v>10339</v>
      </c>
      <c r="S3493" s="95" t="n">
        <v>45218</v>
      </c>
      <c r="T3493" s="95" t="n">
        <v>45948</v>
      </c>
      <c r="U3493" s="87" t="s">
        <v>10340</v>
      </c>
      <c r="V3493" s="87" t="s">
        <v>10341</v>
      </c>
      <c r="W3493" s="76"/>
      <c r="X3493" s="71" t="s">
        <v>10335</v>
      </c>
      <c r="Y3493" s="71" t="s">
        <v>10335</v>
      </c>
      <c r="Z3493" s="63" t="s">
        <v>11611</v>
      </c>
      <c r="AA3493" s="89"/>
      <c r="AB3493" s="89"/>
      <c r="AC3493" s="89"/>
      <c r="AD3493" s="89"/>
      <c r="AE3493" s="125" t="s">
        <v>11612</v>
      </c>
      <c r="AF3493" s="89"/>
      <c r="AG3493" s="89"/>
      <c r="AH3493" s="89"/>
      <c r="AI3493" s="67" t="s">
        <v>11647</v>
      </c>
      <c r="AJ3493" s="64" t="s">
        <v>10346</v>
      </c>
      <c r="AK3493" s="68"/>
      <c r="AL3493" s="68"/>
      <c r="AM3493" s="68"/>
      <c r="AN3493" s="110"/>
      <c r="AO3493" s="110"/>
      <c r="AP3493" s="107"/>
      <c r="AQ3493" s="68"/>
    </row>
    <row r="3494" customFormat="false" ht="17.9" hidden="false" customHeight="false" outlineLevel="0" collapsed="false">
      <c r="B3494" s="1" t="n">
        <f aca="false">поверители!$E3494</f>
        <v>970753</v>
      </c>
      <c r="C3494" s="64" t="s">
        <v>98</v>
      </c>
      <c r="D3494" s="87"/>
      <c r="E3494" s="67" t="n">
        <v>970753</v>
      </c>
      <c r="F3494" s="87"/>
      <c r="G3494" s="63" t="s">
        <v>10335</v>
      </c>
      <c r="H3494" s="66" t="s">
        <v>101</v>
      </c>
      <c r="I3494" s="67" t="s">
        <v>10363</v>
      </c>
      <c r="J3494" s="89"/>
      <c r="K3494" s="89"/>
      <c r="L3494" s="89"/>
      <c r="M3494" s="89"/>
      <c r="N3494" s="89"/>
      <c r="O3494" s="71" t="s">
        <v>10335</v>
      </c>
      <c r="P3494" s="71"/>
      <c r="Q3494" s="71" t="s">
        <v>10338</v>
      </c>
      <c r="R3494" s="79" t="s">
        <v>10339</v>
      </c>
      <c r="S3494" s="95" t="n">
        <v>45218</v>
      </c>
      <c r="T3494" s="95" t="n">
        <v>45948</v>
      </c>
      <c r="U3494" s="87" t="s">
        <v>10340</v>
      </c>
      <c r="V3494" s="87" t="s">
        <v>10341</v>
      </c>
      <c r="W3494" s="76"/>
      <c r="X3494" s="71" t="s">
        <v>10335</v>
      </c>
      <c r="Y3494" s="71" t="s">
        <v>10335</v>
      </c>
      <c r="Z3494" s="126" t="s">
        <v>12995</v>
      </c>
      <c r="AA3494" s="89"/>
      <c r="AB3494" s="89"/>
      <c r="AC3494" s="89"/>
      <c r="AD3494" s="89"/>
      <c r="AE3494" s="125" t="s">
        <v>14149</v>
      </c>
      <c r="AF3494" s="89"/>
      <c r="AG3494" s="89"/>
      <c r="AH3494" s="89"/>
      <c r="AI3494" s="67" t="s">
        <v>11686</v>
      </c>
      <c r="AJ3494" s="64" t="s">
        <v>42</v>
      </c>
      <c r="AK3494" s="68"/>
      <c r="AL3494" s="68"/>
      <c r="AM3494" s="68"/>
      <c r="AN3494" s="110"/>
      <c r="AO3494" s="110"/>
      <c r="AP3494" s="107"/>
      <c r="AQ3494" s="68"/>
    </row>
    <row r="3495" customFormat="false" ht="15" hidden="false" customHeight="false" outlineLevel="0" collapsed="false">
      <c r="B3495" s="1" t="str">
        <f aca="false">поверители!$E3495</f>
        <v>1107YA51</v>
      </c>
      <c r="C3495" s="64" t="s">
        <v>102</v>
      </c>
      <c r="D3495" s="87"/>
      <c r="E3495" s="67" t="s">
        <v>14231</v>
      </c>
      <c r="F3495" s="87"/>
      <c r="G3495" s="63" t="s">
        <v>10335</v>
      </c>
      <c r="H3495" s="81" t="s">
        <v>14187</v>
      </c>
      <c r="I3495" s="67" t="s">
        <v>10363</v>
      </c>
      <c r="J3495" s="89"/>
      <c r="K3495" s="89"/>
      <c r="L3495" s="89"/>
      <c r="M3495" s="89"/>
      <c r="N3495" s="89"/>
      <c r="O3495" s="71" t="s">
        <v>10335</v>
      </c>
      <c r="P3495" s="71"/>
      <c r="Q3495" s="71" t="s">
        <v>10338</v>
      </c>
      <c r="R3495" s="79" t="s">
        <v>10339</v>
      </c>
      <c r="S3495" s="95" t="n">
        <v>45218</v>
      </c>
      <c r="T3495" s="95" t="n">
        <v>45948</v>
      </c>
      <c r="U3495" s="87" t="s">
        <v>10340</v>
      </c>
      <c r="V3495" s="87" t="s">
        <v>10341</v>
      </c>
      <c r="W3495" s="76"/>
      <c r="X3495" s="71" t="s">
        <v>10335</v>
      </c>
      <c r="Y3495" s="71" t="s">
        <v>10335</v>
      </c>
      <c r="Z3495" s="63" t="s">
        <v>11611</v>
      </c>
      <c r="AA3495" s="89"/>
      <c r="AB3495" s="89"/>
      <c r="AC3495" s="89"/>
      <c r="AD3495" s="89"/>
      <c r="AE3495" s="125" t="s">
        <v>11612</v>
      </c>
      <c r="AF3495" s="89"/>
      <c r="AG3495" s="89"/>
      <c r="AH3495" s="89"/>
      <c r="AI3495" s="67" t="s">
        <v>11647</v>
      </c>
      <c r="AJ3495" s="64" t="s">
        <v>42</v>
      </c>
      <c r="AK3495" s="68"/>
      <c r="AL3495" s="68"/>
      <c r="AM3495" s="68"/>
      <c r="AN3495" s="110"/>
      <c r="AO3495" s="110"/>
      <c r="AP3495" s="107"/>
      <c r="AQ3495" s="68"/>
    </row>
    <row r="3496" customFormat="false" ht="17.9" hidden="false" customHeight="false" outlineLevel="0" collapsed="false">
      <c r="B3496" s="1" t="n">
        <f aca="false">поверители!$E3496</f>
        <v>970993</v>
      </c>
      <c r="C3496" s="64" t="s">
        <v>98</v>
      </c>
      <c r="D3496" s="87"/>
      <c r="E3496" s="67" t="n">
        <v>970993</v>
      </c>
      <c r="F3496" s="87"/>
      <c r="G3496" s="63" t="s">
        <v>10335</v>
      </c>
      <c r="H3496" s="66" t="s">
        <v>101</v>
      </c>
      <c r="I3496" s="67" t="s">
        <v>10363</v>
      </c>
      <c r="J3496" s="89"/>
      <c r="K3496" s="89"/>
      <c r="L3496" s="89"/>
      <c r="M3496" s="89"/>
      <c r="N3496" s="89"/>
      <c r="O3496" s="71" t="s">
        <v>10335</v>
      </c>
      <c r="P3496" s="71"/>
      <c r="Q3496" s="71" t="s">
        <v>10338</v>
      </c>
      <c r="R3496" s="79" t="s">
        <v>10339</v>
      </c>
      <c r="S3496" s="95" t="n">
        <v>45218</v>
      </c>
      <c r="T3496" s="95" t="n">
        <v>45948</v>
      </c>
      <c r="U3496" s="87" t="s">
        <v>10340</v>
      </c>
      <c r="V3496" s="87" t="s">
        <v>10341</v>
      </c>
      <c r="W3496" s="76"/>
      <c r="X3496" s="71" t="s">
        <v>10335</v>
      </c>
      <c r="Y3496" s="71" t="s">
        <v>10335</v>
      </c>
      <c r="Z3496" s="126" t="s">
        <v>12995</v>
      </c>
      <c r="AA3496" s="89"/>
      <c r="AB3496" s="89"/>
      <c r="AC3496" s="89"/>
      <c r="AD3496" s="89"/>
      <c r="AE3496" s="125" t="s">
        <v>14149</v>
      </c>
      <c r="AF3496" s="89"/>
      <c r="AG3496" s="89"/>
      <c r="AH3496" s="89"/>
      <c r="AI3496" s="67" t="s">
        <v>11686</v>
      </c>
      <c r="AJ3496" s="64" t="s">
        <v>42</v>
      </c>
      <c r="AK3496" s="68"/>
      <c r="AL3496" s="68"/>
      <c r="AM3496" s="68"/>
      <c r="AN3496" s="110"/>
      <c r="AO3496" s="110"/>
      <c r="AP3496" s="107"/>
      <c r="AQ3496" s="68"/>
    </row>
    <row r="3497" customFormat="false" ht="15" hidden="false" customHeight="false" outlineLevel="0" collapsed="false">
      <c r="B3497" s="1" t="str">
        <f aca="false">поверители!$E3497</f>
        <v>1107YA4X</v>
      </c>
      <c r="C3497" s="64" t="s">
        <v>102</v>
      </c>
      <c r="D3497" s="87"/>
      <c r="E3497" s="67" t="s">
        <v>14232</v>
      </c>
      <c r="F3497" s="87"/>
      <c r="G3497" s="63" t="s">
        <v>10335</v>
      </c>
      <c r="H3497" s="81" t="s">
        <v>14187</v>
      </c>
      <c r="I3497" s="67" t="s">
        <v>10363</v>
      </c>
      <c r="J3497" s="89"/>
      <c r="K3497" s="89"/>
      <c r="L3497" s="89"/>
      <c r="M3497" s="89"/>
      <c r="N3497" s="89"/>
      <c r="O3497" s="71" t="s">
        <v>10335</v>
      </c>
      <c r="P3497" s="71"/>
      <c r="Q3497" s="71" t="s">
        <v>10338</v>
      </c>
      <c r="R3497" s="79" t="s">
        <v>10339</v>
      </c>
      <c r="S3497" s="95" t="n">
        <v>45218</v>
      </c>
      <c r="T3497" s="95" t="n">
        <v>45948</v>
      </c>
      <c r="U3497" s="87" t="s">
        <v>10340</v>
      </c>
      <c r="V3497" s="87" t="s">
        <v>10341</v>
      </c>
      <c r="W3497" s="76"/>
      <c r="X3497" s="71" t="s">
        <v>10335</v>
      </c>
      <c r="Y3497" s="71" t="s">
        <v>10335</v>
      </c>
      <c r="Z3497" s="63" t="s">
        <v>11611</v>
      </c>
      <c r="AA3497" s="89"/>
      <c r="AB3497" s="89"/>
      <c r="AC3497" s="89"/>
      <c r="AD3497" s="89"/>
      <c r="AE3497" s="125" t="s">
        <v>11612</v>
      </c>
      <c r="AF3497" s="89"/>
      <c r="AG3497" s="89"/>
      <c r="AH3497" s="89"/>
      <c r="AI3497" s="67" t="s">
        <v>11647</v>
      </c>
      <c r="AJ3497" s="64" t="s">
        <v>42</v>
      </c>
      <c r="AK3497" s="68"/>
      <c r="AL3497" s="68"/>
      <c r="AM3497" s="68"/>
      <c r="AN3497" s="110"/>
      <c r="AO3497" s="110"/>
      <c r="AP3497" s="107"/>
      <c r="AQ3497" s="68"/>
    </row>
    <row r="3498" customFormat="false" ht="15" hidden="false" customHeight="false" outlineLevel="0" collapsed="false">
      <c r="B3498" s="1" t="str">
        <f aca="false">поверители!$E3498</f>
        <v>02563702</v>
      </c>
      <c r="C3498" s="64" t="s">
        <v>3103</v>
      </c>
      <c r="D3498" s="87"/>
      <c r="E3498" s="81" t="s">
        <v>14233</v>
      </c>
      <c r="F3498" s="87"/>
      <c r="G3498" s="63" t="s">
        <v>10335</v>
      </c>
      <c r="H3498" s="63" t="n">
        <v>248</v>
      </c>
      <c r="I3498" s="67" t="s">
        <v>10374</v>
      </c>
      <c r="J3498" s="89"/>
      <c r="K3498" s="89"/>
      <c r="L3498" s="89"/>
      <c r="M3498" s="89"/>
      <c r="N3498" s="89"/>
      <c r="O3498" s="71" t="s">
        <v>10335</v>
      </c>
      <c r="P3498" s="71"/>
      <c r="Q3498" s="71" t="s">
        <v>10338</v>
      </c>
      <c r="R3498" s="79" t="s">
        <v>10339</v>
      </c>
      <c r="S3498" s="95" t="n">
        <v>45224</v>
      </c>
      <c r="T3498" s="74" t="n">
        <v>47050</v>
      </c>
      <c r="U3498" s="87" t="s">
        <v>10340</v>
      </c>
      <c r="V3498" s="87" t="s">
        <v>10341</v>
      </c>
      <c r="W3498" s="76"/>
      <c r="X3498" s="71" t="s">
        <v>10335</v>
      </c>
      <c r="Y3498" s="71" t="s">
        <v>10335</v>
      </c>
      <c r="Z3498" s="71" t="s">
        <v>11589</v>
      </c>
      <c r="AA3498" s="89"/>
      <c r="AB3498" s="89"/>
      <c r="AC3498" s="89"/>
      <c r="AD3498" s="89"/>
      <c r="AE3498" s="125" t="s">
        <v>14149</v>
      </c>
      <c r="AF3498" s="89"/>
      <c r="AG3498" s="89"/>
      <c r="AH3498" s="89"/>
      <c r="AI3498" s="67" t="s">
        <v>13024</v>
      </c>
      <c r="AJ3498" s="64" t="s">
        <v>10346</v>
      </c>
      <c r="AK3498" s="68"/>
      <c r="AL3498" s="68"/>
      <c r="AM3498" s="68"/>
      <c r="AN3498" s="110"/>
      <c r="AO3498" s="110"/>
      <c r="AP3498" s="107"/>
      <c r="AQ3498" s="68"/>
    </row>
    <row r="3499" customFormat="false" ht="16.4" hidden="false" customHeight="false" outlineLevel="0" collapsed="false">
      <c r="B3499" s="1" t="str">
        <f aca="false">поверители!$E3499</f>
        <v>03411586</v>
      </c>
      <c r="C3499" s="64" t="s">
        <v>3009</v>
      </c>
      <c r="D3499" s="87"/>
      <c r="E3499" s="81" t="s">
        <v>14234</v>
      </c>
      <c r="F3499" s="87"/>
      <c r="G3499" s="63" t="s">
        <v>10335</v>
      </c>
      <c r="H3499" s="80" t="s">
        <v>11610</v>
      </c>
      <c r="I3499" s="67" t="s">
        <v>10374</v>
      </c>
      <c r="J3499" s="89"/>
      <c r="K3499" s="89"/>
      <c r="L3499" s="89"/>
      <c r="M3499" s="89"/>
      <c r="N3499" s="89"/>
      <c r="O3499" s="71" t="s">
        <v>10335</v>
      </c>
      <c r="P3499" s="71"/>
      <c r="Q3499" s="71" t="s">
        <v>10338</v>
      </c>
      <c r="R3499" s="79" t="s">
        <v>10339</v>
      </c>
      <c r="S3499" s="95" t="n">
        <v>45224</v>
      </c>
      <c r="T3499" s="74" t="n">
        <v>46684</v>
      </c>
      <c r="U3499" s="87" t="s">
        <v>10340</v>
      </c>
      <c r="V3499" s="87" t="s">
        <v>10341</v>
      </c>
      <c r="W3499" s="76"/>
      <c r="X3499" s="71" t="s">
        <v>10335</v>
      </c>
      <c r="Y3499" s="71" t="s">
        <v>10335</v>
      </c>
      <c r="Z3499" s="71" t="s">
        <v>11611</v>
      </c>
      <c r="AA3499" s="89"/>
      <c r="AB3499" s="89"/>
      <c r="AC3499" s="89"/>
      <c r="AD3499" s="89"/>
      <c r="AE3499" s="125" t="s">
        <v>11612</v>
      </c>
      <c r="AF3499" s="89"/>
      <c r="AG3499" s="89"/>
      <c r="AH3499" s="89"/>
      <c r="AI3499" s="67" t="s">
        <v>11613</v>
      </c>
      <c r="AJ3499" s="64" t="s">
        <v>10346</v>
      </c>
      <c r="AK3499" s="68"/>
      <c r="AL3499" s="68"/>
      <c r="AM3499" s="68"/>
      <c r="AN3499" s="110"/>
      <c r="AO3499" s="110"/>
      <c r="AP3499" s="107"/>
      <c r="AQ3499" s="68"/>
    </row>
    <row r="3500" customFormat="false" ht="15" hidden="false" customHeight="false" outlineLevel="0" collapsed="false">
      <c r="B3500" s="1" t="str">
        <f aca="false">поверители!$E3500</f>
        <v>02563704</v>
      </c>
      <c r="C3500" s="64" t="s">
        <v>3103</v>
      </c>
      <c r="D3500" s="87"/>
      <c r="E3500" s="81" t="s">
        <v>14235</v>
      </c>
      <c r="F3500" s="87"/>
      <c r="G3500" s="63" t="s">
        <v>10335</v>
      </c>
      <c r="H3500" s="63" t="n">
        <v>248</v>
      </c>
      <c r="I3500" s="67" t="s">
        <v>10374</v>
      </c>
      <c r="J3500" s="89"/>
      <c r="K3500" s="89"/>
      <c r="L3500" s="89"/>
      <c r="M3500" s="89"/>
      <c r="N3500" s="89"/>
      <c r="O3500" s="71" t="s">
        <v>10335</v>
      </c>
      <c r="P3500" s="71"/>
      <c r="Q3500" s="71" t="s">
        <v>10338</v>
      </c>
      <c r="R3500" s="79" t="s">
        <v>10339</v>
      </c>
      <c r="S3500" s="95" t="n">
        <v>45224</v>
      </c>
      <c r="T3500" s="74" t="n">
        <v>47050</v>
      </c>
      <c r="U3500" s="87" t="s">
        <v>10340</v>
      </c>
      <c r="V3500" s="87" t="s">
        <v>10341</v>
      </c>
      <c r="W3500" s="76"/>
      <c r="X3500" s="71" t="s">
        <v>10335</v>
      </c>
      <c r="Y3500" s="71" t="s">
        <v>10335</v>
      </c>
      <c r="Z3500" s="71" t="s">
        <v>11589</v>
      </c>
      <c r="AA3500" s="89"/>
      <c r="AB3500" s="89"/>
      <c r="AC3500" s="89"/>
      <c r="AD3500" s="89"/>
      <c r="AE3500" s="125" t="s">
        <v>14149</v>
      </c>
      <c r="AF3500" s="89"/>
      <c r="AG3500" s="89"/>
      <c r="AH3500" s="89"/>
      <c r="AI3500" s="67" t="s">
        <v>11599</v>
      </c>
      <c r="AJ3500" s="64" t="s">
        <v>10346</v>
      </c>
      <c r="AK3500" s="68"/>
      <c r="AL3500" s="68"/>
      <c r="AM3500" s="68"/>
      <c r="AN3500" s="110"/>
      <c r="AO3500" s="110"/>
      <c r="AP3500" s="107"/>
      <c r="AQ3500" s="68"/>
    </row>
    <row r="3501" customFormat="false" ht="16.4" hidden="false" customHeight="false" outlineLevel="0" collapsed="false">
      <c r="B3501" s="1" t="str">
        <f aca="false">поверители!$E3501</f>
        <v>03411587</v>
      </c>
      <c r="C3501" s="64" t="s">
        <v>3009</v>
      </c>
      <c r="D3501" s="87"/>
      <c r="E3501" s="81" t="s">
        <v>14236</v>
      </c>
      <c r="F3501" s="87"/>
      <c r="G3501" s="63" t="s">
        <v>10335</v>
      </c>
      <c r="H3501" s="80" t="s">
        <v>11610</v>
      </c>
      <c r="I3501" s="67" t="s">
        <v>10374</v>
      </c>
      <c r="J3501" s="89"/>
      <c r="K3501" s="89"/>
      <c r="L3501" s="89"/>
      <c r="M3501" s="89"/>
      <c r="N3501" s="89"/>
      <c r="O3501" s="71" t="s">
        <v>10335</v>
      </c>
      <c r="P3501" s="71"/>
      <c r="Q3501" s="71" t="s">
        <v>10338</v>
      </c>
      <c r="R3501" s="79" t="s">
        <v>10339</v>
      </c>
      <c r="S3501" s="95" t="n">
        <v>45224</v>
      </c>
      <c r="T3501" s="74" t="n">
        <v>46684</v>
      </c>
      <c r="U3501" s="87" t="s">
        <v>10340</v>
      </c>
      <c r="V3501" s="87" t="s">
        <v>10341</v>
      </c>
      <c r="W3501" s="76"/>
      <c r="X3501" s="71" t="s">
        <v>10335</v>
      </c>
      <c r="Y3501" s="71" t="s">
        <v>10335</v>
      </c>
      <c r="Z3501" s="71" t="s">
        <v>11611</v>
      </c>
      <c r="AA3501" s="89"/>
      <c r="AB3501" s="89"/>
      <c r="AC3501" s="89"/>
      <c r="AD3501" s="89"/>
      <c r="AE3501" s="125" t="s">
        <v>11612</v>
      </c>
      <c r="AF3501" s="89"/>
      <c r="AG3501" s="89"/>
      <c r="AH3501" s="89"/>
      <c r="AI3501" s="67" t="s">
        <v>11613</v>
      </c>
      <c r="AJ3501" s="64" t="s">
        <v>10346</v>
      </c>
      <c r="AK3501" s="68"/>
      <c r="AL3501" s="68"/>
      <c r="AM3501" s="68"/>
      <c r="AN3501" s="110"/>
      <c r="AO3501" s="110"/>
      <c r="AP3501" s="107"/>
      <c r="AQ3501" s="68"/>
    </row>
    <row r="3502" customFormat="false" ht="15" hidden="false" customHeight="false" outlineLevel="0" collapsed="false">
      <c r="B3502" s="1" t="str">
        <f aca="false">поверители!$E3502</f>
        <v>02563705</v>
      </c>
      <c r="C3502" s="64" t="s">
        <v>3103</v>
      </c>
      <c r="D3502" s="87"/>
      <c r="E3502" s="81" t="s">
        <v>14237</v>
      </c>
      <c r="F3502" s="87"/>
      <c r="G3502" s="63" t="s">
        <v>10335</v>
      </c>
      <c r="H3502" s="63" t="n">
        <v>248</v>
      </c>
      <c r="I3502" s="67" t="s">
        <v>10374</v>
      </c>
      <c r="J3502" s="89"/>
      <c r="K3502" s="89"/>
      <c r="L3502" s="89"/>
      <c r="M3502" s="89"/>
      <c r="N3502" s="89"/>
      <c r="O3502" s="71" t="s">
        <v>10335</v>
      </c>
      <c r="P3502" s="71"/>
      <c r="Q3502" s="71" t="s">
        <v>10338</v>
      </c>
      <c r="R3502" s="79" t="s">
        <v>10339</v>
      </c>
      <c r="S3502" s="95" t="n">
        <v>45224</v>
      </c>
      <c r="T3502" s="74" t="n">
        <v>47050</v>
      </c>
      <c r="U3502" s="87" t="s">
        <v>10340</v>
      </c>
      <c r="V3502" s="87" t="s">
        <v>10341</v>
      </c>
      <c r="W3502" s="76"/>
      <c r="X3502" s="71" t="s">
        <v>10335</v>
      </c>
      <c r="Y3502" s="71" t="s">
        <v>10335</v>
      </c>
      <c r="Z3502" s="71" t="s">
        <v>11589</v>
      </c>
      <c r="AA3502" s="89"/>
      <c r="AB3502" s="89"/>
      <c r="AC3502" s="89"/>
      <c r="AD3502" s="89"/>
      <c r="AE3502" s="125" t="s">
        <v>14149</v>
      </c>
      <c r="AF3502" s="89"/>
      <c r="AG3502" s="89"/>
      <c r="AH3502" s="89"/>
      <c r="AI3502" s="67" t="s">
        <v>11599</v>
      </c>
      <c r="AJ3502" s="64" t="s">
        <v>10346</v>
      </c>
      <c r="AK3502" s="68"/>
      <c r="AL3502" s="68"/>
      <c r="AM3502" s="68"/>
      <c r="AN3502" s="110"/>
      <c r="AO3502" s="110"/>
      <c r="AP3502" s="107"/>
      <c r="AQ3502" s="68"/>
    </row>
    <row r="3503" customFormat="false" ht="16.4" hidden="false" customHeight="false" outlineLevel="0" collapsed="false">
      <c r="B3503" s="1" t="str">
        <f aca="false">поверители!$E3503</f>
        <v>03411588</v>
      </c>
      <c r="C3503" s="64" t="s">
        <v>3009</v>
      </c>
      <c r="D3503" s="87"/>
      <c r="E3503" s="81" t="s">
        <v>14238</v>
      </c>
      <c r="F3503" s="87"/>
      <c r="G3503" s="63" t="s">
        <v>10335</v>
      </c>
      <c r="H3503" s="80" t="s">
        <v>11610</v>
      </c>
      <c r="I3503" s="67" t="s">
        <v>10374</v>
      </c>
      <c r="J3503" s="89"/>
      <c r="K3503" s="89"/>
      <c r="L3503" s="89"/>
      <c r="M3503" s="89"/>
      <c r="N3503" s="89"/>
      <c r="O3503" s="71" t="s">
        <v>10335</v>
      </c>
      <c r="P3503" s="71"/>
      <c r="Q3503" s="71" t="s">
        <v>10338</v>
      </c>
      <c r="R3503" s="79" t="s">
        <v>10339</v>
      </c>
      <c r="S3503" s="95" t="n">
        <v>45224</v>
      </c>
      <c r="T3503" s="74" t="n">
        <v>46684</v>
      </c>
      <c r="U3503" s="87" t="s">
        <v>10340</v>
      </c>
      <c r="V3503" s="87" t="s">
        <v>10341</v>
      </c>
      <c r="W3503" s="76"/>
      <c r="X3503" s="71" t="s">
        <v>10335</v>
      </c>
      <c r="Y3503" s="71" t="s">
        <v>10335</v>
      </c>
      <c r="Z3503" s="71" t="s">
        <v>11611</v>
      </c>
      <c r="AA3503" s="89"/>
      <c r="AB3503" s="89"/>
      <c r="AC3503" s="89"/>
      <c r="AD3503" s="89"/>
      <c r="AE3503" s="125" t="s">
        <v>11612</v>
      </c>
      <c r="AF3503" s="89"/>
      <c r="AG3503" s="89"/>
      <c r="AH3503" s="89"/>
      <c r="AI3503" s="67" t="s">
        <v>11613</v>
      </c>
      <c r="AJ3503" s="64" t="s">
        <v>10346</v>
      </c>
      <c r="AK3503" s="68"/>
      <c r="AL3503" s="68"/>
      <c r="AM3503" s="68"/>
      <c r="AN3503" s="110"/>
      <c r="AO3503" s="110"/>
      <c r="AP3503" s="107"/>
      <c r="AQ3503" s="68"/>
    </row>
    <row r="3504" customFormat="false" ht="15" hidden="false" customHeight="false" outlineLevel="0" collapsed="false">
      <c r="B3504" s="1" t="str">
        <f aca="false">поверители!$E3504</f>
        <v>02563706</v>
      </c>
      <c r="C3504" s="64" t="s">
        <v>3103</v>
      </c>
      <c r="D3504" s="87"/>
      <c r="E3504" s="81" t="s">
        <v>14239</v>
      </c>
      <c r="F3504" s="87"/>
      <c r="G3504" s="63" t="s">
        <v>10335</v>
      </c>
      <c r="H3504" s="63" t="n">
        <v>248</v>
      </c>
      <c r="I3504" s="67" t="s">
        <v>10374</v>
      </c>
      <c r="J3504" s="89"/>
      <c r="K3504" s="89"/>
      <c r="L3504" s="89"/>
      <c r="M3504" s="89"/>
      <c r="N3504" s="89"/>
      <c r="O3504" s="71" t="s">
        <v>10335</v>
      </c>
      <c r="P3504" s="71"/>
      <c r="Q3504" s="71" t="s">
        <v>10338</v>
      </c>
      <c r="R3504" s="79" t="s">
        <v>10339</v>
      </c>
      <c r="S3504" s="95" t="n">
        <v>45224</v>
      </c>
      <c r="T3504" s="74" t="n">
        <v>47050</v>
      </c>
      <c r="U3504" s="87" t="s">
        <v>10340</v>
      </c>
      <c r="V3504" s="87" t="s">
        <v>10341</v>
      </c>
      <c r="W3504" s="76"/>
      <c r="X3504" s="71" t="s">
        <v>10335</v>
      </c>
      <c r="Y3504" s="71" t="s">
        <v>10335</v>
      </c>
      <c r="Z3504" s="71" t="s">
        <v>11589</v>
      </c>
      <c r="AA3504" s="89"/>
      <c r="AB3504" s="89"/>
      <c r="AC3504" s="89"/>
      <c r="AD3504" s="89"/>
      <c r="AE3504" s="125" t="s">
        <v>14149</v>
      </c>
      <c r="AF3504" s="89"/>
      <c r="AG3504" s="89"/>
      <c r="AH3504" s="89"/>
      <c r="AI3504" s="67" t="s">
        <v>11599</v>
      </c>
      <c r="AJ3504" s="64" t="s">
        <v>10346</v>
      </c>
      <c r="AK3504" s="68"/>
      <c r="AL3504" s="68"/>
      <c r="AM3504" s="68"/>
      <c r="AN3504" s="110"/>
      <c r="AO3504" s="110"/>
      <c r="AP3504" s="107"/>
      <c r="AQ3504" s="68"/>
    </row>
    <row r="3505" customFormat="false" ht="16.4" hidden="false" customHeight="false" outlineLevel="0" collapsed="false">
      <c r="B3505" s="1" t="str">
        <f aca="false">поверители!$E3505</f>
        <v>03411589</v>
      </c>
      <c r="C3505" s="64" t="s">
        <v>3009</v>
      </c>
      <c r="D3505" s="87"/>
      <c r="E3505" s="81" t="s">
        <v>14240</v>
      </c>
      <c r="F3505" s="87"/>
      <c r="G3505" s="63" t="s">
        <v>10335</v>
      </c>
      <c r="H3505" s="80" t="s">
        <v>11610</v>
      </c>
      <c r="I3505" s="67" t="s">
        <v>10374</v>
      </c>
      <c r="J3505" s="89"/>
      <c r="K3505" s="89"/>
      <c r="L3505" s="89"/>
      <c r="M3505" s="89"/>
      <c r="N3505" s="89"/>
      <c r="O3505" s="71" t="s">
        <v>10335</v>
      </c>
      <c r="P3505" s="71"/>
      <c r="Q3505" s="71" t="s">
        <v>10338</v>
      </c>
      <c r="R3505" s="79" t="s">
        <v>10339</v>
      </c>
      <c r="S3505" s="95" t="n">
        <v>45224</v>
      </c>
      <c r="T3505" s="74" t="n">
        <v>46684</v>
      </c>
      <c r="U3505" s="87" t="s">
        <v>10340</v>
      </c>
      <c r="V3505" s="87" t="s">
        <v>10341</v>
      </c>
      <c r="W3505" s="76"/>
      <c r="X3505" s="71" t="s">
        <v>10335</v>
      </c>
      <c r="Y3505" s="71" t="s">
        <v>10335</v>
      </c>
      <c r="Z3505" s="71" t="s">
        <v>11611</v>
      </c>
      <c r="AA3505" s="89"/>
      <c r="AB3505" s="89"/>
      <c r="AC3505" s="89"/>
      <c r="AD3505" s="89"/>
      <c r="AE3505" s="125" t="s">
        <v>11612</v>
      </c>
      <c r="AF3505" s="89"/>
      <c r="AG3505" s="89"/>
      <c r="AH3505" s="89"/>
      <c r="AI3505" s="67" t="s">
        <v>11613</v>
      </c>
      <c r="AJ3505" s="64" t="s">
        <v>10346</v>
      </c>
      <c r="AK3505" s="68"/>
      <c r="AL3505" s="68"/>
      <c r="AM3505" s="68"/>
      <c r="AN3505" s="110"/>
      <c r="AO3505" s="110"/>
      <c r="AP3505" s="107"/>
      <c r="AQ3505" s="68"/>
    </row>
    <row r="3506" customFormat="false" ht="15" hidden="false" customHeight="false" outlineLevel="0" collapsed="false">
      <c r="B3506" s="1" t="str">
        <f aca="false">поверители!$E3506</f>
        <v>02563707</v>
      </c>
      <c r="C3506" s="64" t="s">
        <v>3103</v>
      </c>
      <c r="D3506" s="87"/>
      <c r="E3506" s="81" t="s">
        <v>14241</v>
      </c>
      <c r="F3506" s="87"/>
      <c r="G3506" s="63" t="s">
        <v>10335</v>
      </c>
      <c r="H3506" s="63" t="n">
        <v>248</v>
      </c>
      <c r="I3506" s="67" t="s">
        <v>10374</v>
      </c>
      <c r="J3506" s="89"/>
      <c r="K3506" s="89"/>
      <c r="L3506" s="89"/>
      <c r="M3506" s="89"/>
      <c r="N3506" s="89"/>
      <c r="O3506" s="71" t="s">
        <v>10335</v>
      </c>
      <c r="P3506" s="71"/>
      <c r="Q3506" s="71" t="s">
        <v>10338</v>
      </c>
      <c r="R3506" s="79" t="s">
        <v>10339</v>
      </c>
      <c r="S3506" s="95" t="n">
        <v>45224</v>
      </c>
      <c r="T3506" s="74" t="n">
        <v>47050</v>
      </c>
      <c r="U3506" s="87" t="s">
        <v>10340</v>
      </c>
      <c r="V3506" s="87" t="s">
        <v>10341</v>
      </c>
      <c r="W3506" s="76"/>
      <c r="X3506" s="71" t="s">
        <v>10335</v>
      </c>
      <c r="Y3506" s="71" t="s">
        <v>10335</v>
      </c>
      <c r="Z3506" s="71" t="s">
        <v>11589</v>
      </c>
      <c r="AA3506" s="89"/>
      <c r="AB3506" s="89"/>
      <c r="AC3506" s="89"/>
      <c r="AD3506" s="89"/>
      <c r="AE3506" s="125" t="s">
        <v>14149</v>
      </c>
      <c r="AF3506" s="89"/>
      <c r="AG3506" s="89"/>
      <c r="AH3506" s="89"/>
      <c r="AI3506" s="67" t="s">
        <v>11599</v>
      </c>
      <c r="AJ3506" s="64" t="s">
        <v>42</v>
      </c>
      <c r="AK3506" s="68"/>
      <c r="AL3506" s="68"/>
      <c r="AM3506" s="68"/>
      <c r="AN3506" s="110"/>
      <c r="AO3506" s="110"/>
      <c r="AP3506" s="107"/>
      <c r="AQ3506" s="68"/>
    </row>
    <row r="3507" customFormat="false" ht="16.4" hidden="false" customHeight="false" outlineLevel="0" collapsed="false">
      <c r="B3507" s="1" t="str">
        <f aca="false">поверители!$E3507</f>
        <v>03411590</v>
      </c>
      <c r="C3507" s="64" t="s">
        <v>3009</v>
      </c>
      <c r="D3507" s="87"/>
      <c r="E3507" s="81" t="s">
        <v>14242</v>
      </c>
      <c r="F3507" s="87"/>
      <c r="G3507" s="63" t="s">
        <v>10335</v>
      </c>
      <c r="H3507" s="80" t="s">
        <v>11610</v>
      </c>
      <c r="I3507" s="67" t="s">
        <v>10374</v>
      </c>
      <c r="J3507" s="89"/>
      <c r="K3507" s="89"/>
      <c r="L3507" s="89"/>
      <c r="M3507" s="89"/>
      <c r="N3507" s="89"/>
      <c r="O3507" s="71" t="s">
        <v>10335</v>
      </c>
      <c r="P3507" s="71"/>
      <c r="Q3507" s="71" t="s">
        <v>10338</v>
      </c>
      <c r="R3507" s="79" t="s">
        <v>10339</v>
      </c>
      <c r="S3507" s="95" t="n">
        <v>45224</v>
      </c>
      <c r="T3507" s="74" t="n">
        <v>46684</v>
      </c>
      <c r="U3507" s="87" t="s">
        <v>10340</v>
      </c>
      <c r="V3507" s="87" t="s">
        <v>10341</v>
      </c>
      <c r="W3507" s="76"/>
      <c r="X3507" s="71" t="s">
        <v>10335</v>
      </c>
      <c r="Y3507" s="71" t="s">
        <v>10335</v>
      </c>
      <c r="Z3507" s="71" t="s">
        <v>11611</v>
      </c>
      <c r="AA3507" s="89"/>
      <c r="AB3507" s="89"/>
      <c r="AC3507" s="89"/>
      <c r="AD3507" s="89"/>
      <c r="AE3507" s="125" t="s">
        <v>11612</v>
      </c>
      <c r="AF3507" s="89"/>
      <c r="AG3507" s="89"/>
      <c r="AH3507" s="89"/>
      <c r="AI3507" s="67" t="s">
        <v>11613</v>
      </c>
      <c r="AJ3507" s="64" t="s">
        <v>42</v>
      </c>
      <c r="AK3507" s="68"/>
      <c r="AL3507" s="68"/>
      <c r="AM3507" s="68"/>
      <c r="AN3507" s="110"/>
      <c r="AO3507" s="110"/>
      <c r="AP3507" s="107"/>
      <c r="AQ3507" s="68"/>
    </row>
    <row r="3508" customFormat="false" ht="15" hidden="false" customHeight="false" outlineLevel="0" collapsed="false">
      <c r="B3508" s="1" t="str">
        <f aca="false">поверители!$E3508</f>
        <v>02563709</v>
      </c>
      <c r="C3508" s="64" t="s">
        <v>3103</v>
      </c>
      <c r="D3508" s="87"/>
      <c r="E3508" s="81" t="s">
        <v>14243</v>
      </c>
      <c r="F3508" s="87"/>
      <c r="G3508" s="63" t="s">
        <v>10335</v>
      </c>
      <c r="H3508" s="63" t="n">
        <v>248</v>
      </c>
      <c r="I3508" s="67" t="s">
        <v>10374</v>
      </c>
      <c r="J3508" s="89"/>
      <c r="K3508" s="89"/>
      <c r="L3508" s="89"/>
      <c r="M3508" s="89"/>
      <c r="N3508" s="89"/>
      <c r="O3508" s="71" t="s">
        <v>10335</v>
      </c>
      <c r="P3508" s="71"/>
      <c r="Q3508" s="71" t="s">
        <v>10338</v>
      </c>
      <c r="R3508" s="79" t="s">
        <v>10339</v>
      </c>
      <c r="S3508" s="95" t="n">
        <v>45224</v>
      </c>
      <c r="T3508" s="74" t="n">
        <v>47050</v>
      </c>
      <c r="U3508" s="87" t="s">
        <v>10340</v>
      </c>
      <c r="V3508" s="87" t="s">
        <v>10341</v>
      </c>
      <c r="W3508" s="76"/>
      <c r="X3508" s="71" t="s">
        <v>10335</v>
      </c>
      <c r="Y3508" s="71" t="s">
        <v>10335</v>
      </c>
      <c r="Z3508" s="71" t="s">
        <v>11589</v>
      </c>
      <c r="AA3508" s="89"/>
      <c r="AB3508" s="89"/>
      <c r="AC3508" s="89"/>
      <c r="AD3508" s="89"/>
      <c r="AE3508" s="125" t="s">
        <v>14149</v>
      </c>
      <c r="AF3508" s="89"/>
      <c r="AG3508" s="89"/>
      <c r="AH3508" s="89"/>
      <c r="AI3508" s="67" t="s">
        <v>11599</v>
      </c>
      <c r="AJ3508" s="64" t="s">
        <v>42</v>
      </c>
      <c r="AK3508" s="68"/>
      <c r="AL3508" s="68"/>
      <c r="AM3508" s="68"/>
      <c r="AN3508" s="110"/>
      <c r="AO3508" s="110"/>
      <c r="AP3508" s="107"/>
      <c r="AQ3508" s="68"/>
    </row>
    <row r="3509" customFormat="false" ht="16.4" hidden="false" customHeight="false" outlineLevel="0" collapsed="false">
      <c r="B3509" s="1" t="str">
        <f aca="false">поверители!$E3509</f>
        <v>03411592</v>
      </c>
      <c r="C3509" s="64" t="s">
        <v>3009</v>
      </c>
      <c r="D3509" s="87"/>
      <c r="E3509" s="81" t="s">
        <v>14244</v>
      </c>
      <c r="F3509" s="87"/>
      <c r="G3509" s="63" t="s">
        <v>10335</v>
      </c>
      <c r="H3509" s="80" t="s">
        <v>11610</v>
      </c>
      <c r="I3509" s="67" t="s">
        <v>10374</v>
      </c>
      <c r="J3509" s="89"/>
      <c r="K3509" s="89"/>
      <c r="L3509" s="89"/>
      <c r="M3509" s="89"/>
      <c r="N3509" s="89"/>
      <c r="O3509" s="71" t="s">
        <v>10335</v>
      </c>
      <c r="P3509" s="71"/>
      <c r="Q3509" s="71" t="s">
        <v>10338</v>
      </c>
      <c r="R3509" s="79" t="s">
        <v>10339</v>
      </c>
      <c r="S3509" s="95" t="n">
        <v>45224</v>
      </c>
      <c r="T3509" s="74" t="n">
        <v>46684</v>
      </c>
      <c r="U3509" s="87" t="s">
        <v>10340</v>
      </c>
      <c r="V3509" s="87" t="s">
        <v>10341</v>
      </c>
      <c r="W3509" s="76"/>
      <c r="X3509" s="71" t="s">
        <v>10335</v>
      </c>
      <c r="Y3509" s="71" t="s">
        <v>10335</v>
      </c>
      <c r="Z3509" s="71" t="s">
        <v>11611</v>
      </c>
      <c r="AA3509" s="89"/>
      <c r="AB3509" s="89"/>
      <c r="AC3509" s="89"/>
      <c r="AD3509" s="89"/>
      <c r="AE3509" s="125" t="s">
        <v>11612</v>
      </c>
      <c r="AF3509" s="89"/>
      <c r="AG3509" s="89"/>
      <c r="AH3509" s="89"/>
      <c r="AI3509" s="67" t="s">
        <v>11613</v>
      </c>
      <c r="AJ3509" s="64" t="s">
        <v>42</v>
      </c>
      <c r="AK3509" s="68"/>
      <c r="AL3509" s="68"/>
      <c r="AM3509" s="68"/>
      <c r="AN3509" s="110"/>
      <c r="AO3509" s="110"/>
      <c r="AP3509" s="107"/>
      <c r="AQ3509" s="68"/>
    </row>
    <row r="3510" customFormat="false" ht="15" hidden="false" customHeight="false" outlineLevel="0" collapsed="false">
      <c r="B3510" s="1" t="str">
        <f aca="false">поверители!$E3510</f>
        <v>2269420</v>
      </c>
      <c r="C3510" s="64" t="s">
        <v>3103</v>
      </c>
      <c r="D3510" s="87"/>
      <c r="E3510" s="81" t="s">
        <v>14245</v>
      </c>
      <c r="F3510" s="87"/>
      <c r="G3510" s="63" t="s">
        <v>10335</v>
      </c>
      <c r="H3510" s="63" t="n">
        <v>248</v>
      </c>
      <c r="I3510" s="67" t="s">
        <v>10363</v>
      </c>
      <c r="J3510" s="89"/>
      <c r="K3510" s="89"/>
      <c r="L3510" s="89"/>
      <c r="M3510" s="89"/>
      <c r="N3510" s="89"/>
      <c r="O3510" s="71" t="s">
        <v>10335</v>
      </c>
      <c r="P3510" s="71"/>
      <c r="Q3510" s="71" t="s">
        <v>10338</v>
      </c>
      <c r="R3510" s="79" t="s">
        <v>10339</v>
      </c>
      <c r="S3510" s="95" t="n">
        <v>45224</v>
      </c>
      <c r="T3510" s="74" t="n">
        <v>47050</v>
      </c>
      <c r="U3510" s="87" t="s">
        <v>10340</v>
      </c>
      <c r="V3510" s="87" t="s">
        <v>10341</v>
      </c>
      <c r="W3510" s="76"/>
      <c r="X3510" s="71" t="s">
        <v>10335</v>
      </c>
      <c r="Y3510" s="71" t="s">
        <v>10335</v>
      </c>
      <c r="Z3510" s="71" t="s">
        <v>11589</v>
      </c>
      <c r="AA3510" s="89"/>
      <c r="AB3510" s="89"/>
      <c r="AC3510" s="89"/>
      <c r="AD3510" s="89"/>
      <c r="AE3510" s="125" t="s">
        <v>14149</v>
      </c>
      <c r="AF3510" s="89"/>
      <c r="AG3510" s="89"/>
      <c r="AH3510" s="89"/>
      <c r="AI3510" s="67" t="s">
        <v>11639</v>
      </c>
      <c r="AJ3510" s="64" t="s">
        <v>42</v>
      </c>
      <c r="AK3510" s="68"/>
      <c r="AL3510" s="68"/>
      <c r="AM3510" s="68"/>
      <c r="AN3510" s="110"/>
      <c r="AO3510" s="110"/>
      <c r="AP3510" s="107"/>
      <c r="AQ3510" s="68"/>
    </row>
    <row r="3511" customFormat="false" ht="15" hidden="false" customHeight="false" outlineLevel="0" collapsed="false">
      <c r="B3511" s="1" t="str">
        <f aca="false">поверители!$E3511</f>
        <v>11071YOC</v>
      </c>
      <c r="C3511" s="64" t="s">
        <v>102</v>
      </c>
      <c r="D3511" s="87"/>
      <c r="E3511" s="139" t="s">
        <v>14246</v>
      </c>
      <c r="F3511" s="87"/>
      <c r="G3511" s="63" t="s">
        <v>10335</v>
      </c>
      <c r="H3511" s="81" t="s">
        <v>5608</v>
      </c>
      <c r="I3511" s="67" t="s">
        <v>10363</v>
      </c>
      <c r="J3511" s="89"/>
      <c r="K3511" s="89"/>
      <c r="L3511" s="89"/>
      <c r="M3511" s="89"/>
      <c r="N3511" s="89"/>
      <c r="O3511" s="71" t="s">
        <v>10335</v>
      </c>
      <c r="P3511" s="71"/>
      <c r="Q3511" s="71" t="s">
        <v>10338</v>
      </c>
      <c r="R3511" s="79" t="s">
        <v>10339</v>
      </c>
      <c r="S3511" s="95" t="n">
        <v>45224</v>
      </c>
      <c r="T3511" s="74" t="n">
        <v>45954</v>
      </c>
      <c r="U3511" s="87" t="s">
        <v>10340</v>
      </c>
      <c r="V3511" s="87" t="s">
        <v>10341</v>
      </c>
      <c r="W3511" s="76"/>
      <c r="X3511" s="71" t="s">
        <v>10335</v>
      </c>
      <c r="Y3511" s="71" t="s">
        <v>10335</v>
      </c>
      <c r="Z3511" s="63" t="s">
        <v>11611</v>
      </c>
      <c r="AA3511" s="89"/>
      <c r="AB3511" s="89"/>
      <c r="AC3511" s="89"/>
      <c r="AD3511" s="89"/>
      <c r="AE3511" s="125" t="s">
        <v>11612</v>
      </c>
      <c r="AF3511" s="89"/>
      <c r="AG3511" s="89"/>
      <c r="AH3511" s="89"/>
      <c r="AI3511" s="67" t="s">
        <v>11647</v>
      </c>
      <c r="AJ3511" s="64" t="s">
        <v>42</v>
      </c>
      <c r="AK3511" s="68"/>
      <c r="AL3511" s="68"/>
      <c r="AM3511" s="68"/>
      <c r="AN3511" s="110"/>
      <c r="AO3511" s="110"/>
      <c r="AP3511" s="107"/>
      <c r="AQ3511" s="68"/>
    </row>
    <row r="3512" customFormat="false" ht="15" hidden="false" customHeight="false" outlineLevel="0" collapsed="false">
      <c r="B3512" s="1" t="str">
        <f aca="false">поверители!$E3512</f>
        <v>871</v>
      </c>
      <c r="C3512" s="64" t="s">
        <v>2567</v>
      </c>
      <c r="D3512" s="87"/>
      <c r="E3512" s="67" t="s">
        <v>14247</v>
      </c>
      <c r="F3512" s="87"/>
      <c r="G3512" s="63" t="s">
        <v>10335</v>
      </c>
      <c r="H3512" s="63" t="s">
        <v>11697</v>
      </c>
      <c r="I3512" s="67" t="s">
        <v>10652</v>
      </c>
      <c r="J3512" s="89"/>
      <c r="K3512" s="89"/>
      <c r="L3512" s="89"/>
      <c r="M3512" s="89"/>
      <c r="N3512" s="89"/>
      <c r="O3512" s="71" t="s">
        <v>10335</v>
      </c>
      <c r="P3512" s="71"/>
      <c r="Q3512" s="71" t="s">
        <v>10338</v>
      </c>
      <c r="R3512" s="79" t="s">
        <v>10339</v>
      </c>
      <c r="S3512" s="95" t="n">
        <v>45224</v>
      </c>
      <c r="T3512" s="74" t="n">
        <v>45954</v>
      </c>
      <c r="U3512" s="87" t="s">
        <v>10340</v>
      </c>
      <c r="V3512" s="87" t="s">
        <v>10341</v>
      </c>
      <c r="W3512" s="76"/>
      <c r="X3512" s="71" t="s">
        <v>10335</v>
      </c>
      <c r="Y3512" s="71" t="s">
        <v>10335</v>
      </c>
      <c r="Z3512" s="63" t="s">
        <v>11611</v>
      </c>
      <c r="AA3512" s="76"/>
      <c r="AB3512" s="76"/>
      <c r="AC3512" s="76"/>
      <c r="AD3512" s="76"/>
      <c r="AE3512" s="125" t="s">
        <v>11612</v>
      </c>
      <c r="AF3512" s="89"/>
      <c r="AG3512" s="89"/>
      <c r="AH3512" s="89"/>
      <c r="AI3512" s="67" t="s">
        <v>11647</v>
      </c>
      <c r="AJ3512" s="64" t="s">
        <v>10346</v>
      </c>
      <c r="AK3512" s="68"/>
      <c r="AL3512" s="68"/>
      <c r="AM3512" s="68"/>
      <c r="AN3512" s="110"/>
      <c r="AO3512" s="110"/>
      <c r="AP3512" s="107"/>
      <c r="AQ3512" s="68"/>
    </row>
    <row r="3513" customFormat="false" ht="15" hidden="false" customHeight="false" outlineLevel="0" collapsed="false">
      <c r="B3513" s="1" t="str">
        <f aca="false">поверители!$E3513</f>
        <v>861</v>
      </c>
      <c r="C3513" s="64" t="s">
        <v>2567</v>
      </c>
      <c r="D3513" s="87"/>
      <c r="E3513" s="67" t="s">
        <v>14248</v>
      </c>
      <c r="F3513" s="87"/>
      <c r="G3513" s="63" t="s">
        <v>10335</v>
      </c>
      <c r="H3513" s="63" t="s">
        <v>11697</v>
      </c>
      <c r="I3513" s="67" t="s">
        <v>10652</v>
      </c>
      <c r="J3513" s="89"/>
      <c r="K3513" s="89"/>
      <c r="L3513" s="89"/>
      <c r="M3513" s="89"/>
      <c r="N3513" s="89"/>
      <c r="O3513" s="71" t="s">
        <v>10335</v>
      </c>
      <c r="P3513" s="71"/>
      <c r="Q3513" s="71" t="s">
        <v>10338</v>
      </c>
      <c r="R3513" s="79" t="s">
        <v>10339</v>
      </c>
      <c r="S3513" s="95" t="n">
        <v>45224</v>
      </c>
      <c r="T3513" s="74" t="n">
        <v>45954</v>
      </c>
      <c r="U3513" s="87" t="s">
        <v>10340</v>
      </c>
      <c r="V3513" s="87" t="s">
        <v>10341</v>
      </c>
      <c r="W3513" s="76"/>
      <c r="X3513" s="71" t="s">
        <v>10335</v>
      </c>
      <c r="Y3513" s="71" t="s">
        <v>10335</v>
      </c>
      <c r="Z3513" s="63" t="s">
        <v>11611</v>
      </c>
      <c r="AA3513" s="76"/>
      <c r="AB3513" s="76"/>
      <c r="AC3513" s="76"/>
      <c r="AD3513" s="76"/>
      <c r="AE3513" s="125" t="s">
        <v>11612</v>
      </c>
      <c r="AF3513" s="89"/>
      <c r="AG3513" s="89"/>
      <c r="AH3513" s="89"/>
      <c r="AI3513" s="67" t="s">
        <v>11647</v>
      </c>
      <c r="AJ3513" s="64" t="s">
        <v>10346</v>
      </c>
      <c r="AK3513" s="68"/>
      <c r="AL3513" s="68"/>
      <c r="AM3513" s="68"/>
      <c r="AN3513" s="110"/>
      <c r="AO3513" s="110"/>
      <c r="AP3513" s="107"/>
      <c r="AQ3513" s="68"/>
    </row>
    <row r="3514" customFormat="false" ht="15" hidden="false" customHeight="false" outlineLevel="0" collapsed="false">
      <c r="B3514" s="1" t="str">
        <f aca="false">поверители!$E3514</f>
        <v>866</v>
      </c>
      <c r="C3514" s="64" t="s">
        <v>2567</v>
      </c>
      <c r="D3514" s="87"/>
      <c r="E3514" s="67" t="s">
        <v>13017</v>
      </c>
      <c r="F3514" s="87"/>
      <c r="G3514" s="63" t="s">
        <v>10335</v>
      </c>
      <c r="H3514" s="63" t="s">
        <v>11697</v>
      </c>
      <c r="I3514" s="67" t="s">
        <v>10652</v>
      </c>
      <c r="J3514" s="89"/>
      <c r="K3514" s="89"/>
      <c r="L3514" s="89"/>
      <c r="M3514" s="89"/>
      <c r="N3514" s="89"/>
      <c r="O3514" s="71" t="s">
        <v>10335</v>
      </c>
      <c r="P3514" s="71"/>
      <c r="Q3514" s="71" t="s">
        <v>10338</v>
      </c>
      <c r="R3514" s="79" t="s">
        <v>10339</v>
      </c>
      <c r="S3514" s="95" t="n">
        <v>45224</v>
      </c>
      <c r="T3514" s="74" t="n">
        <v>45954</v>
      </c>
      <c r="U3514" s="87" t="s">
        <v>10340</v>
      </c>
      <c r="V3514" s="87" t="s">
        <v>10341</v>
      </c>
      <c r="W3514" s="76"/>
      <c r="X3514" s="71" t="s">
        <v>10335</v>
      </c>
      <c r="Y3514" s="71" t="s">
        <v>10335</v>
      </c>
      <c r="Z3514" s="63" t="s">
        <v>11611</v>
      </c>
      <c r="AA3514" s="76"/>
      <c r="AB3514" s="76"/>
      <c r="AC3514" s="76"/>
      <c r="AD3514" s="76"/>
      <c r="AE3514" s="125" t="s">
        <v>11612</v>
      </c>
      <c r="AF3514" s="89"/>
      <c r="AG3514" s="89"/>
      <c r="AH3514" s="89"/>
      <c r="AI3514" s="67" t="s">
        <v>11647</v>
      </c>
      <c r="AJ3514" s="64" t="s">
        <v>42</v>
      </c>
      <c r="AK3514" s="68"/>
      <c r="AL3514" s="68"/>
      <c r="AM3514" s="68"/>
      <c r="AN3514" s="110"/>
      <c r="AO3514" s="110"/>
      <c r="AP3514" s="107"/>
      <c r="AQ3514" s="68"/>
    </row>
    <row r="3515" customFormat="false" ht="15" hidden="false" customHeight="false" outlineLevel="0" collapsed="false">
      <c r="B3515" s="1" t="str">
        <f aca="false">поверители!$E3515</f>
        <v>858</v>
      </c>
      <c r="C3515" s="64" t="s">
        <v>2567</v>
      </c>
      <c r="D3515" s="87"/>
      <c r="E3515" s="67" t="s">
        <v>14249</v>
      </c>
      <c r="F3515" s="87"/>
      <c r="G3515" s="63" t="s">
        <v>10335</v>
      </c>
      <c r="H3515" s="63" t="s">
        <v>11697</v>
      </c>
      <c r="I3515" s="67" t="s">
        <v>10652</v>
      </c>
      <c r="J3515" s="89"/>
      <c r="K3515" s="89"/>
      <c r="L3515" s="89"/>
      <c r="M3515" s="89"/>
      <c r="N3515" s="89"/>
      <c r="O3515" s="71" t="s">
        <v>10335</v>
      </c>
      <c r="P3515" s="71"/>
      <c r="Q3515" s="71" t="s">
        <v>10338</v>
      </c>
      <c r="R3515" s="79" t="s">
        <v>10339</v>
      </c>
      <c r="S3515" s="95" t="n">
        <v>45224</v>
      </c>
      <c r="T3515" s="74" t="n">
        <v>45954</v>
      </c>
      <c r="U3515" s="87" t="s">
        <v>10340</v>
      </c>
      <c r="V3515" s="87" t="s">
        <v>10341</v>
      </c>
      <c r="W3515" s="76"/>
      <c r="X3515" s="71" t="s">
        <v>10335</v>
      </c>
      <c r="Y3515" s="71" t="s">
        <v>10335</v>
      </c>
      <c r="Z3515" s="63" t="s">
        <v>11611</v>
      </c>
      <c r="AA3515" s="76"/>
      <c r="AB3515" s="76"/>
      <c r="AC3515" s="76"/>
      <c r="AD3515" s="76"/>
      <c r="AE3515" s="125" t="s">
        <v>11612</v>
      </c>
      <c r="AF3515" s="89"/>
      <c r="AG3515" s="89"/>
      <c r="AH3515" s="89"/>
      <c r="AI3515" s="67" t="s">
        <v>11647</v>
      </c>
      <c r="AJ3515" s="64" t="s">
        <v>42</v>
      </c>
      <c r="AK3515" s="68"/>
      <c r="AL3515" s="68"/>
      <c r="AM3515" s="68"/>
      <c r="AN3515" s="110"/>
      <c r="AO3515" s="110"/>
      <c r="AP3515" s="107"/>
      <c r="AQ3515" s="68"/>
    </row>
  </sheetData>
  <conditionalFormatting sqref="E1111 E2335 E2811 E2812 E2813 E2814 E2818 E2819">
    <cfRule type="duplicateValues" priority="2" aboveAverage="0" equalAverage="0" bottom="0" percent="0" rank="0" text="" dxfId="15"/>
    <cfRule type="duplicateValues" priority="3" aboveAverage="0" equalAverage="0" bottom="0" percent="0" rank="0" text="" dxfId="16"/>
  </conditionalFormatting>
  <conditionalFormatting sqref="E1111 E2335 E2811 E2812 E2813 E2814 E2818 E2819">
    <cfRule type="duplicateValues" priority="4" aboveAverage="0" equalAverage="0" bottom="0" percent="0" rank="0" text="" dxfId="17"/>
  </conditionalFormatting>
  <conditionalFormatting sqref="E140 E145 E146 E147 E148 E149 E150 E151 E158 E159 E603 E606 E605 E901 E1073 E1111 E1111 E1111 E1218:E1219 E1221 E1220 E1241:E1242 E1352 E2241 E2286 E2288 E2292 E2284 E2287 E2294 E2290 E2291 E2293 E2285 E2289 E2335 E2335 E2335 E2811 E2811 E2811 E2812 E2812 E2812 E2813 E2813 E2813 E2814 E2814 E2814 E2818 E2818 E2818 E2819 E2819 E2819 E2821 E3192 E3191 E3190 E3189">
    <cfRule type="duplicateValues" priority="5" aboveAverage="0" equalAverage="0" bottom="0" percent="0" rank="0" text="" dxfId="18"/>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12</TotalTime>
  <Application>LibreOffice/25.8.1.1$Linux_X86_64 LibreOffice_project/580$Build-1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2023-10-29T06:46:26Z</dcterms:created>
  <dc:creator>Валерий</dc:creator>
  <dc:description/>
  <dc:language>en-US</dc:language>
  <cp:lastModifiedBy/>
  <cp:lastPrinted>2025-06-05T11:13:23Z</cp:lastPrinted>
  <dcterms:modified xsi:type="dcterms:W3CDTF">2025-10-01T10:52:17Z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